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codeName="ThisWorkbook"/>
  <mc:AlternateContent xmlns:mc="http://schemas.openxmlformats.org/markup-compatibility/2006">
    <mc:Choice Requires="x15">
      <x15ac:absPath xmlns:x15ac="http://schemas.microsoft.com/office/spreadsheetml/2010/11/ac" url="H:\湖南交通\8.待办事项\52.2022年固定资产投资计划\印文版1225\PDF版本\拆分到市州\"/>
    </mc:Choice>
  </mc:AlternateContent>
  <xr:revisionPtr revIDLastSave="0" documentId="13_ncr:1_{540D87C6-CA5A-4B54-B2F3-D4196C40DED9}" xr6:coauthVersionLast="47" xr6:coauthVersionMax="47" xr10:uidLastSave="{00000000-0000-0000-0000-000000000000}"/>
  <bookViews>
    <workbookView xWindow="-98" yWindow="-98" windowWidth="22695" windowHeight="14595" xr2:uid="{00000000-000D-0000-FFFF-FFFF00000000}"/>
  </bookViews>
  <sheets>
    <sheet name="附表1 投资计划汇总表" sheetId="92" r:id="rId1"/>
    <sheet name="附表3 干线公路" sheetId="154" r:id="rId2"/>
    <sheet name="附表4 农村公路 (分县)" sheetId="84" r:id="rId3"/>
    <sheet name="附表3-3-2 农村公路明细" sheetId="102" state="hidden" r:id="rId4"/>
    <sheet name="附表4-1 乡镇通三级" sheetId="135" r:id="rId5"/>
    <sheet name="附表4-2 旅游路、资源路、产业路" sheetId="110" r:id="rId6"/>
    <sheet name="附表4-3 撤并村便捷连通路" sheetId="134" r:id="rId7"/>
    <sheet name="附表5 站场汇总" sheetId="172" r:id="rId8"/>
    <sheet name="附表5-1 客货站场" sheetId="173" r:id="rId9"/>
    <sheet name="附表5-2 三级物流体系" sheetId="174" r:id="rId10"/>
    <sheet name="附表5-4 城市公交" sheetId="176" r:id="rId11"/>
    <sheet name="附表6 内河水运汇总表" sheetId="157" r:id="rId12"/>
    <sheet name="附表6-3 水运绿色发展" sheetId="160"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3" hidden="1">'附表3-3-2 农村公路明细'!$A$4:$AC$2841</definedName>
    <definedName name="_xlnm._FilterDatabase" localSheetId="2" hidden="1">'附表4 农村公路 (分县)'!$A$5:$AM$18</definedName>
    <definedName name="_xlnm._FilterDatabase" localSheetId="4" hidden="1">'附表4-1 乡镇通三级'!$A$4:$AG$20</definedName>
    <definedName name="_xlnm._FilterDatabase" localSheetId="5" hidden="1">'附表4-2 旅游路、资源路、产业路'!$A$4:$AD$103</definedName>
    <definedName name="_xlnm._FilterDatabase" localSheetId="6" hidden="1">'附表4-3 撤并村便捷连通路'!$A$4:$AD$115</definedName>
    <definedName name="_xlnm._FilterDatabase" localSheetId="7" hidden="1">'附表5 站场汇总'!$B$6:$AJ$7</definedName>
    <definedName name="_xlnm._FilterDatabase" localSheetId="12" hidden="1">'附表6-3 水运绿色发展'!$A$7:$BE$7</definedName>
    <definedName name="_xlnm.Print_Area" localSheetId="1">'附表3 干线公路'!$A$1:$CJ$20</definedName>
    <definedName name="_xlnm.Print_Area" localSheetId="3">'附表3-3-2 农村公路明细'!$A$1:$R$2841</definedName>
    <definedName name="_xlnm.Print_Area" localSheetId="2">'附表4 农村公路 (分县)'!$A$1:$Y$18</definedName>
    <definedName name="_xlnm.Print_Area" localSheetId="4">'附表4-1 乡镇通三级'!$A$1:$V$20</definedName>
    <definedName name="_xlnm.Print_Area" localSheetId="5">'附表4-2 旅游路、资源路、产业路'!$A$1:$S$103</definedName>
    <definedName name="_xlnm.Print_Area" localSheetId="6">'附表4-3 撤并村便捷连通路'!$A$1:$S$115</definedName>
    <definedName name="_xlnm.Print_Area" localSheetId="8">'附表5-1 客货站场'!$A$1:$S$12</definedName>
    <definedName name="_xlnm.Print_Area" localSheetId="9">'附表5-2 三级物流体系'!$A$1:$O$18</definedName>
    <definedName name="_xlnm.Print_Area" localSheetId="10">'附表5-4 城市公交'!$A$1:$R$8</definedName>
    <definedName name="_xlnm.Print_Area" hidden="1">#N/A</definedName>
    <definedName name="_xlnm.Print_Titles" localSheetId="0">'附表1 投资计划汇总表'!$4:$6</definedName>
    <definedName name="_xlnm.Print_Titles" localSheetId="1">'附表3 干线公路'!$2:$6</definedName>
    <definedName name="_xlnm.Print_Titles" localSheetId="3">'附表3-3-2 农村公路明细'!$3:$4</definedName>
    <definedName name="_xlnm.Print_Titles" localSheetId="2">'附表4 农村公路 (分县)'!$2:$5</definedName>
    <definedName name="_xlnm.Print_Titles" localSheetId="4">'附表4-1 乡镇通三级'!$2:$4</definedName>
    <definedName name="_xlnm.Print_Titles" localSheetId="5">'附表4-2 旅游路、资源路、产业路'!$2:$4</definedName>
    <definedName name="_xlnm.Print_Titles" localSheetId="6">'附表4-3 撤并村便捷连通路'!$2:$4</definedName>
    <definedName name="_xlnm.Print_Titles" localSheetId="8">'附表5-1 客货站场'!$2:$4</definedName>
    <definedName name="_xlnm.Print_Titles" localSheetId="9">'附表5-2 三级物流体系'!$2:$4</definedName>
    <definedName name="_xlnm.Print_Titles" localSheetId="10">'附表5-4 城市公交'!$2:$5</definedName>
    <definedName name="_xlnm.Print_Titles" localSheetId="12">'附表6-3 水运绿色发展'!$2:$7</definedName>
    <definedName name="_xlnm.Print_Titles" hidden="1">#N/A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8" i="176" l="1"/>
  <c r="M7" i="176"/>
  <c r="M6" i="176" s="1"/>
  <c r="L6" i="176"/>
  <c r="K6" i="176"/>
  <c r="D6" i="176"/>
  <c r="M17" i="174"/>
  <c r="M16" i="174"/>
  <c r="M15" i="174"/>
  <c r="M11" i="174"/>
  <c r="M10" i="174"/>
  <c r="M9" i="174"/>
  <c r="M8" i="174"/>
  <c r="M7" i="174"/>
  <c r="M5" i="174" s="1"/>
  <c r="M6" i="174"/>
  <c r="L5" i="174"/>
  <c r="K5" i="174"/>
  <c r="D5" i="174"/>
  <c r="O5" i="173"/>
  <c r="N5" i="173"/>
  <c r="M5" i="173"/>
  <c r="E5" i="173"/>
  <c r="W7" i="172"/>
  <c r="V7" i="172"/>
  <c r="U7" i="172"/>
  <c r="P7" i="172"/>
  <c r="N7" i="172"/>
  <c r="Q7" i="172" s="1"/>
  <c r="M7" i="172"/>
  <c r="L7" i="172"/>
  <c r="K7" i="172"/>
  <c r="J7" i="172"/>
  <c r="O7" i="172" l="1"/>
  <c r="D7" i="172" s="1"/>
  <c r="F7" i="172"/>
  <c r="E7" i="172"/>
  <c r="C7" i="172"/>
  <c r="AS8" i="160" l="1"/>
  <c r="AR8" i="160"/>
  <c r="AQ8" i="160"/>
  <c r="AP8" i="160"/>
  <c r="AO8" i="160"/>
  <c r="AN8" i="160"/>
  <c r="AM8" i="160"/>
  <c r="AL8" i="160"/>
  <c r="AK8" i="160"/>
  <c r="AJ8" i="160"/>
  <c r="AI8" i="160"/>
  <c r="AH8" i="160"/>
  <c r="AG8" i="160"/>
  <c r="AF8" i="160"/>
  <c r="AE8" i="160"/>
  <c r="AD8" i="160"/>
  <c r="AC8" i="160"/>
  <c r="AB8" i="160"/>
  <c r="AA8" i="160"/>
  <c r="Z8" i="160"/>
  <c r="Y8" i="160"/>
  <c r="X8" i="160"/>
  <c r="W8" i="160"/>
  <c r="V8" i="160"/>
  <c r="U8" i="160"/>
  <c r="T8" i="160"/>
  <c r="S8" i="160"/>
  <c r="R8" i="160"/>
  <c r="Q8" i="160"/>
  <c r="P8" i="160"/>
  <c r="O8" i="160"/>
  <c r="N8" i="160"/>
  <c r="L5" i="157"/>
  <c r="C5" i="157" s="1"/>
  <c r="CS20" i="154" l="1"/>
  <c r="CT20" i="154" s="1"/>
  <c r="CQ20" i="154"/>
  <c r="CR20" i="154" s="1"/>
  <c r="CP20" i="154"/>
  <c r="CM20" i="154"/>
  <c r="CK20" i="154"/>
  <c r="E20" i="154"/>
  <c r="CL19" i="154"/>
  <c r="CK19" i="154"/>
  <c r="E19" i="154"/>
  <c r="CS18" i="154"/>
  <c r="CT18" i="154" s="1"/>
  <c r="CQ18" i="154"/>
  <c r="CR18" i="154" s="1"/>
  <c r="CP18" i="154"/>
  <c r="CM18" i="154"/>
  <c r="CK18" i="154"/>
  <c r="E18" i="154"/>
  <c r="CQ17" i="154"/>
  <c r="CR17" i="154" s="1"/>
  <c r="CP17" i="154"/>
  <c r="CM17" i="154"/>
  <c r="CL17" i="154"/>
  <c r="CK17" i="154"/>
  <c r="E17" i="154"/>
  <c r="CP16" i="154"/>
  <c r="CM16" i="154"/>
  <c r="CK16" i="154"/>
  <c r="E16" i="154"/>
  <c r="CP15" i="154"/>
  <c r="CM15" i="154"/>
  <c r="CL15" i="154"/>
  <c r="CK15" i="154"/>
  <c r="BT15" i="154"/>
  <c r="E15" i="154"/>
  <c r="CP14" i="154"/>
  <c r="CK14" i="154"/>
  <c r="BT14" i="154"/>
  <c r="CP11" i="154"/>
  <c r="CM11" i="154"/>
  <c r="CK11" i="154"/>
  <c r="BT11" i="154"/>
  <c r="J11" i="154"/>
  <c r="E11" i="154"/>
  <c r="CS9" i="154"/>
  <c r="CT9" i="154" s="1"/>
  <c r="CQ9" i="154"/>
  <c r="CR9" i="154" s="1"/>
  <c r="CP9" i="154"/>
  <c r="CM9" i="154"/>
  <c r="CK9" i="154"/>
  <c r="E9" i="154"/>
  <c r="CC8" i="154"/>
  <c r="CB8" i="154"/>
  <c r="CA8" i="154"/>
  <c r="BZ8" i="154"/>
  <c r="BY8" i="154"/>
  <c r="BS8" i="154"/>
  <c r="BR8" i="154"/>
  <c r="BQ8" i="154"/>
  <c r="BP8" i="154"/>
  <c r="BO8" i="154"/>
  <c r="BN8" i="154"/>
  <c r="BL8" i="154"/>
  <c r="BK8" i="154"/>
  <c r="BJ8" i="154"/>
  <c r="BI8" i="154"/>
  <c r="BH8" i="154"/>
  <c r="BG8" i="154"/>
  <c r="BF8" i="154"/>
  <c r="BE8" i="154"/>
  <c r="BD8" i="154"/>
  <c r="BC8" i="154"/>
  <c r="BB8" i="154"/>
  <c r="BA8" i="154"/>
  <c r="AZ8" i="154"/>
  <c r="AY8" i="154"/>
  <c r="AX8" i="154"/>
  <c r="AW8" i="154"/>
  <c r="AV8" i="154"/>
  <c r="AU8" i="154"/>
  <c r="AT8" i="154"/>
  <c r="AS8" i="154"/>
  <c r="AR8" i="154"/>
  <c r="AQ8" i="154"/>
  <c r="AP8" i="154"/>
  <c r="AO8" i="154"/>
  <c r="AN8" i="154"/>
  <c r="AM8" i="154"/>
  <c r="AL8" i="154"/>
  <c r="AK8" i="154"/>
  <c r="AJ8" i="154"/>
  <c r="CQ2" i="154"/>
  <c r="AC115" i="134" l="1"/>
  <c r="X115" i="134"/>
  <c r="V115" i="134"/>
  <c r="W115" i="134" s="1"/>
  <c r="AC114" i="134"/>
  <c r="X114" i="134"/>
  <c r="V114" i="134"/>
  <c r="W114" i="134" s="1"/>
  <c r="AC113" i="134"/>
  <c r="X113" i="134"/>
  <c r="V113" i="134"/>
  <c r="W113" i="134" s="1"/>
  <c r="AC112" i="134"/>
  <c r="X112" i="134"/>
  <c r="V112" i="134"/>
  <c r="W112" i="134" s="1"/>
  <c r="AC111" i="134"/>
  <c r="X111" i="134"/>
  <c r="V111" i="134"/>
  <c r="W111" i="134" s="1"/>
  <c r="AC110" i="134"/>
  <c r="X110" i="134"/>
  <c r="V110" i="134"/>
  <c r="W110" i="134" s="1"/>
  <c r="AC109" i="134"/>
  <c r="X109" i="134"/>
  <c r="V109" i="134"/>
  <c r="W109" i="134" s="1"/>
  <c r="AC108" i="134"/>
  <c r="X108" i="134"/>
  <c r="V108" i="134"/>
  <c r="W108" i="134" s="1"/>
  <c r="AC107" i="134"/>
  <c r="X107" i="134"/>
  <c r="V107" i="134"/>
  <c r="W107" i="134" s="1"/>
  <c r="AC106" i="134"/>
  <c r="X106" i="134"/>
  <c r="V106" i="134"/>
  <c r="W106" i="134" s="1"/>
  <c r="AC105" i="134"/>
  <c r="X105" i="134"/>
  <c r="V105" i="134"/>
  <c r="W105" i="134" s="1"/>
  <c r="AC104" i="134"/>
  <c r="X104" i="134"/>
  <c r="V104" i="134"/>
  <c r="W104" i="134" s="1"/>
  <c r="N103" i="134"/>
  <c r="M103" i="134"/>
  <c r="J103" i="134"/>
  <c r="AC102" i="134"/>
  <c r="X102" i="134"/>
  <c r="V102" i="134"/>
  <c r="W102" i="134" s="1"/>
  <c r="AC101" i="134"/>
  <c r="X101" i="134"/>
  <c r="V101" i="134"/>
  <c r="W101" i="134" s="1"/>
  <c r="AC100" i="134"/>
  <c r="X100" i="134"/>
  <c r="V100" i="134"/>
  <c r="W100" i="134" s="1"/>
  <c r="AC99" i="134"/>
  <c r="X99" i="134"/>
  <c r="V99" i="134"/>
  <c r="W99" i="134" s="1"/>
  <c r="AC98" i="134"/>
  <c r="X98" i="134"/>
  <c r="V98" i="134"/>
  <c r="W98" i="134" s="1"/>
  <c r="AC97" i="134"/>
  <c r="X97" i="134"/>
  <c r="V97" i="134"/>
  <c r="W97" i="134" s="1"/>
  <c r="AC96" i="134"/>
  <c r="X96" i="134"/>
  <c r="V96" i="134"/>
  <c r="W96" i="134" s="1"/>
  <c r="AC95" i="134"/>
  <c r="X95" i="134"/>
  <c r="V95" i="134"/>
  <c r="W95" i="134" s="1"/>
  <c r="AC94" i="134"/>
  <c r="X94" i="134"/>
  <c r="V94" i="134"/>
  <c r="W94" i="134" s="1"/>
  <c r="AC93" i="134"/>
  <c r="X93" i="134"/>
  <c r="V93" i="134"/>
  <c r="W93" i="134" s="1"/>
  <c r="AC92" i="134"/>
  <c r="X92" i="134"/>
  <c r="V92" i="134"/>
  <c r="W92" i="134" s="1"/>
  <c r="AC91" i="134"/>
  <c r="X91" i="134"/>
  <c r="V91" i="134"/>
  <c r="W91" i="134" s="1"/>
  <c r="AC90" i="134"/>
  <c r="X90" i="134"/>
  <c r="V90" i="134"/>
  <c r="W90" i="134" s="1"/>
  <c r="AC89" i="134"/>
  <c r="X89" i="134"/>
  <c r="V89" i="134"/>
  <c r="W89" i="134" s="1"/>
  <c r="AC88" i="134"/>
  <c r="X88" i="134"/>
  <c r="V88" i="134"/>
  <c r="W88" i="134" s="1"/>
  <c r="AC87" i="134"/>
  <c r="X87" i="134"/>
  <c r="V87" i="134"/>
  <c r="W87" i="134" s="1"/>
  <c r="AC86" i="134"/>
  <c r="X86" i="134"/>
  <c r="V86" i="134"/>
  <c r="W86" i="134" s="1"/>
  <c r="AC85" i="134"/>
  <c r="X85" i="134"/>
  <c r="V85" i="134"/>
  <c r="W85" i="134" s="1"/>
  <c r="AC84" i="134"/>
  <c r="X84" i="134"/>
  <c r="V84" i="134"/>
  <c r="W84" i="134" s="1"/>
  <c r="AC83" i="134"/>
  <c r="X83" i="134"/>
  <c r="V83" i="134"/>
  <c r="W83" i="134" s="1"/>
  <c r="AC82" i="134"/>
  <c r="X82" i="134"/>
  <c r="V82" i="134"/>
  <c r="W82" i="134" s="1"/>
  <c r="AC81" i="134"/>
  <c r="X81" i="134"/>
  <c r="V81" i="134"/>
  <c r="W81" i="134" s="1"/>
  <c r="AC80" i="134"/>
  <c r="X80" i="134"/>
  <c r="V80" i="134"/>
  <c r="W80" i="134" s="1"/>
  <c r="AC79" i="134"/>
  <c r="X79" i="134"/>
  <c r="V79" i="134"/>
  <c r="W79" i="134" s="1"/>
  <c r="AC78" i="134"/>
  <c r="X78" i="134"/>
  <c r="V78" i="134"/>
  <c r="W78" i="134" s="1"/>
  <c r="AC77" i="134"/>
  <c r="X77" i="134"/>
  <c r="V77" i="134"/>
  <c r="W77" i="134" s="1"/>
  <c r="AC76" i="134"/>
  <c r="X76" i="134"/>
  <c r="V76" i="134"/>
  <c r="W76" i="134" s="1"/>
  <c r="AC75" i="134"/>
  <c r="X75" i="134"/>
  <c r="V75" i="134"/>
  <c r="W75" i="134" s="1"/>
  <c r="AC74" i="134"/>
  <c r="X74" i="134"/>
  <c r="V74" i="134"/>
  <c r="W74" i="134" s="1"/>
  <c r="AC73" i="134"/>
  <c r="X73" i="134"/>
  <c r="V73" i="134"/>
  <c r="W73" i="134" s="1"/>
  <c r="AC72" i="134"/>
  <c r="X72" i="134"/>
  <c r="V72" i="134"/>
  <c r="W72" i="134" s="1"/>
  <c r="AC71" i="134"/>
  <c r="X71" i="134"/>
  <c r="V71" i="134"/>
  <c r="W71" i="134" s="1"/>
  <c r="AC70" i="134"/>
  <c r="X70" i="134"/>
  <c r="V70" i="134"/>
  <c r="W70" i="134" s="1"/>
  <c r="N69" i="134"/>
  <c r="M69" i="134"/>
  <c r="J69" i="134"/>
  <c r="AC68" i="134"/>
  <c r="X68" i="134"/>
  <c r="V68" i="134"/>
  <c r="W68" i="134" s="1"/>
  <c r="AC67" i="134"/>
  <c r="X67" i="134"/>
  <c r="V67" i="134"/>
  <c r="W67" i="134" s="1"/>
  <c r="AC66" i="134"/>
  <c r="X66" i="134"/>
  <c r="V66" i="134"/>
  <c r="W66" i="134" s="1"/>
  <c r="AC65" i="134"/>
  <c r="X65" i="134"/>
  <c r="V65" i="134"/>
  <c r="W65" i="134" s="1"/>
  <c r="AC64" i="134"/>
  <c r="X64" i="134"/>
  <c r="V64" i="134"/>
  <c r="W64" i="134" s="1"/>
  <c r="AC63" i="134"/>
  <c r="X63" i="134"/>
  <c r="V63" i="134"/>
  <c r="W63" i="134" s="1"/>
  <c r="AC62" i="134"/>
  <c r="X62" i="134"/>
  <c r="V62" i="134"/>
  <c r="W62" i="134" s="1"/>
  <c r="AC61" i="134"/>
  <c r="X61" i="134"/>
  <c r="V61" i="134"/>
  <c r="W61" i="134" s="1"/>
  <c r="AC60" i="134"/>
  <c r="X60" i="134"/>
  <c r="V60" i="134"/>
  <c r="W60" i="134" s="1"/>
  <c r="AC59" i="134"/>
  <c r="X59" i="134"/>
  <c r="V59" i="134"/>
  <c r="W59" i="134" s="1"/>
  <c r="AC58" i="134"/>
  <c r="X58" i="134"/>
  <c r="V58" i="134"/>
  <c r="W58" i="134" s="1"/>
  <c r="AC57" i="134"/>
  <c r="X57" i="134"/>
  <c r="V57" i="134"/>
  <c r="W57" i="134" s="1"/>
  <c r="AC56" i="134"/>
  <c r="X56" i="134"/>
  <c r="V56" i="134"/>
  <c r="W56" i="134" s="1"/>
  <c r="AC55" i="134"/>
  <c r="X55" i="134"/>
  <c r="V55" i="134"/>
  <c r="W55" i="134" s="1"/>
  <c r="AC54" i="134"/>
  <c r="X54" i="134"/>
  <c r="V54" i="134"/>
  <c r="W54" i="134" s="1"/>
  <c r="AC53" i="134"/>
  <c r="X53" i="134"/>
  <c r="V53" i="134"/>
  <c r="W53" i="134" s="1"/>
  <c r="AC52" i="134"/>
  <c r="X52" i="134"/>
  <c r="V52" i="134"/>
  <c r="W52" i="134" s="1"/>
  <c r="AC51" i="134"/>
  <c r="X51" i="134"/>
  <c r="V51" i="134"/>
  <c r="W51" i="134" s="1"/>
  <c r="AC50" i="134"/>
  <c r="X50" i="134"/>
  <c r="V50" i="134"/>
  <c r="W50" i="134" s="1"/>
  <c r="AC49" i="134"/>
  <c r="X49" i="134"/>
  <c r="V49" i="134"/>
  <c r="W49" i="134" s="1"/>
  <c r="AC48" i="134"/>
  <c r="X48" i="134"/>
  <c r="V48" i="134"/>
  <c r="W48" i="134" s="1"/>
  <c r="AC47" i="134"/>
  <c r="X47" i="134"/>
  <c r="V47" i="134"/>
  <c r="W47" i="134" s="1"/>
  <c r="AC46" i="134"/>
  <c r="X46" i="134"/>
  <c r="V46" i="134"/>
  <c r="W46" i="134" s="1"/>
  <c r="AC45" i="134"/>
  <c r="X45" i="134"/>
  <c r="V45" i="134"/>
  <c r="W45" i="134" s="1"/>
  <c r="N44" i="134"/>
  <c r="M44" i="134"/>
  <c r="J44" i="134"/>
  <c r="AC43" i="134"/>
  <c r="X43" i="134"/>
  <c r="V43" i="134"/>
  <c r="W43" i="134" s="1"/>
  <c r="AC42" i="134"/>
  <c r="X42" i="134"/>
  <c r="V42" i="134"/>
  <c r="W42" i="134" s="1"/>
  <c r="AC41" i="134"/>
  <c r="X41" i="134"/>
  <c r="V41" i="134"/>
  <c r="W41" i="134" s="1"/>
  <c r="AC40" i="134"/>
  <c r="X40" i="134"/>
  <c r="V40" i="134"/>
  <c r="W40" i="134" s="1"/>
  <c r="AC39" i="134"/>
  <c r="X39" i="134"/>
  <c r="V39" i="134"/>
  <c r="W39" i="134" s="1"/>
  <c r="AC38" i="134"/>
  <c r="X38" i="134"/>
  <c r="V38" i="134"/>
  <c r="W38" i="134" s="1"/>
  <c r="AC37" i="134"/>
  <c r="X37" i="134"/>
  <c r="V37" i="134"/>
  <c r="W37" i="134" s="1"/>
  <c r="AC36" i="134"/>
  <c r="X36" i="134"/>
  <c r="V36" i="134"/>
  <c r="W36" i="134" s="1"/>
  <c r="AC35" i="134"/>
  <c r="X35" i="134"/>
  <c r="V35" i="134"/>
  <c r="W35" i="134" s="1"/>
  <c r="AC34" i="134"/>
  <c r="X34" i="134"/>
  <c r="V34" i="134"/>
  <c r="W34" i="134" s="1"/>
  <c r="AC33" i="134"/>
  <c r="X33" i="134"/>
  <c r="V33" i="134"/>
  <c r="W33" i="134" s="1"/>
  <c r="AC32" i="134"/>
  <c r="X32" i="134"/>
  <c r="V32" i="134"/>
  <c r="W32" i="134" s="1"/>
  <c r="AC31" i="134"/>
  <c r="X31" i="134"/>
  <c r="V31" i="134"/>
  <c r="W31" i="134" s="1"/>
  <c r="AC30" i="134"/>
  <c r="X30" i="134"/>
  <c r="V30" i="134"/>
  <c r="W30" i="134" s="1"/>
  <c r="AC29" i="134"/>
  <c r="X29" i="134"/>
  <c r="V29" i="134"/>
  <c r="W29" i="134" s="1"/>
  <c r="AC28" i="134"/>
  <c r="X28" i="134"/>
  <c r="V28" i="134"/>
  <c r="W28" i="134" s="1"/>
  <c r="AC27" i="134"/>
  <c r="X27" i="134"/>
  <c r="V27" i="134"/>
  <c r="W27" i="134" s="1"/>
  <c r="AC26" i="134"/>
  <c r="X26" i="134"/>
  <c r="V26" i="134"/>
  <c r="W26" i="134" s="1"/>
  <c r="AC25" i="134"/>
  <c r="X25" i="134"/>
  <c r="V25" i="134"/>
  <c r="W25" i="134" s="1"/>
  <c r="AC24" i="134"/>
  <c r="X24" i="134"/>
  <c r="V24" i="134"/>
  <c r="W24" i="134" s="1"/>
  <c r="AC23" i="134"/>
  <c r="X23" i="134"/>
  <c r="V23" i="134"/>
  <c r="W23" i="134" s="1"/>
  <c r="AC22" i="134"/>
  <c r="X22" i="134"/>
  <c r="V22" i="134"/>
  <c r="W22" i="134" s="1"/>
  <c r="AC21" i="134"/>
  <c r="X21" i="134"/>
  <c r="V21" i="134"/>
  <c r="W21" i="134" s="1"/>
  <c r="AC20" i="134"/>
  <c r="X20" i="134"/>
  <c r="V20" i="134"/>
  <c r="W20" i="134" s="1"/>
  <c r="AC19" i="134"/>
  <c r="X19" i="134"/>
  <c r="V19" i="134"/>
  <c r="W19" i="134" s="1"/>
  <c r="AC18" i="134"/>
  <c r="X18" i="134"/>
  <c r="V18" i="134"/>
  <c r="W18" i="134" s="1"/>
  <c r="AC17" i="134"/>
  <c r="X17" i="134"/>
  <c r="V17" i="134"/>
  <c r="W17" i="134" s="1"/>
  <c r="AC16" i="134"/>
  <c r="X16" i="134"/>
  <c r="V16" i="134"/>
  <c r="W16" i="134" s="1"/>
  <c r="AC15" i="134"/>
  <c r="X15" i="134"/>
  <c r="V15" i="134"/>
  <c r="W15" i="134" s="1"/>
  <c r="AC14" i="134"/>
  <c r="X14" i="134"/>
  <c r="V14" i="134"/>
  <c r="W14" i="134" s="1"/>
  <c r="AC13" i="134"/>
  <c r="X13" i="134"/>
  <c r="V13" i="134"/>
  <c r="W13" i="134" s="1"/>
  <c r="AC12" i="134"/>
  <c r="X12" i="134"/>
  <c r="V12" i="134"/>
  <c r="W12" i="134" s="1"/>
  <c r="N11" i="134"/>
  <c r="M11" i="134"/>
  <c r="J11" i="134"/>
  <c r="AC10" i="134"/>
  <c r="X10" i="134"/>
  <c r="V10" i="134"/>
  <c r="W10" i="134" s="1"/>
  <c r="AC9" i="134"/>
  <c r="X9" i="134"/>
  <c r="V9" i="134"/>
  <c r="W9" i="134" s="1"/>
  <c r="N8" i="134"/>
  <c r="M8" i="134"/>
  <c r="J8" i="134"/>
  <c r="AC7" i="134"/>
  <c r="X7" i="134"/>
  <c r="V7" i="134"/>
  <c r="W7" i="134" s="1"/>
  <c r="N6" i="134"/>
  <c r="M6" i="134"/>
  <c r="J6" i="134"/>
  <c r="AC103" i="110"/>
  <c r="X103" i="110"/>
  <c r="V103" i="110"/>
  <c r="W103" i="110" s="1"/>
  <c r="AC102" i="110"/>
  <c r="X102" i="110"/>
  <c r="V102" i="110"/>
  <c r="W102" i="110" s="1"/>
  <c r="AC101" i="110"/>
  <c r="X101" i="110"/>
  <c r="V101" i="110"/>
  <c r="W101" i="110" s="1"/>
  <c r="AC100" i="110"/>
  <c r="X100" i="110"/>
  <c r="V100" i="110"/>
  <c r="W100" i="110" s="1"/>
  <c r="AC99" i="110"/>
  <c r="X99" i="110"/>
  <c r="V99" i="110"/>
  <c r="W99" i="110" s="1"/>
  <c r="AC98" i="110"/>
  <c r="X98" i="110"/>
  <c r="V98" i="110"/>
  <c r="W98" i="110" s="1"/>
  <c r="AC97" i="110"/>
  <c r="X97" i="110"/>
  <c r="V97" i="110"/>
  <c r="W97" i="110" s="1"/>
  <c r="AC96" i="110"/>
  <c r="X96" i="110"/>
  <c r="Y96" i="110" s="1"/>
  <c r="Z96" i="110" s="1"/>
  <c r="V96" i="110"/>
  <c r="W96" i="110" s="1"/>
  <c r="AC95" i="110"/>
  <c r="X95" i="110"/>
  <c r="V95" i="110"/>
  <c r="W95" i="110" s="1"/>
  <c r="AC94" i="110"/>
  <c r="X94" i="110"/>
  <c r="Y94" i="110" s="1"/>
  <c r="Z94" i="110" s="1"/>
  <c r="V94" i="110"/>
  <c r="W94" i="110" s="1"/>
  <c r="AC93" i="110"/>
  <c r="X93" i="110"/>
  <c r="Y93" i="110" s="1"/>
  <c r="Z93" i="110" s="1"/>
  <c r="V93" i="110"/>
  <c r="W93" i="110" s="1"/>
  <c r="AC92" i="110"/>
  <c r="X92" i="110"/>
  <c r="Y92" i="110" s="1"/>
  <c r="Z92" i="110" s="1"/>
  <c r="V92" i="110"/>
  <c r="W92" i="110" s="1"/>
  <c r="AC91" i="110"/>
  <c r="X91" i="110"/>
  <c r="V91" i="110"/>
  <c r="W91" i="110" s="1"/>
  <c r="AC90" i="110"/>
  <c r="X90" i="110"/>
  <c r="V90" i="110"/>
  <c r="W90" i="110" s="1"/>
  <c r="AC89" i="110"/>
  <c r="X89" i="110"/>
  <c r="V89" i="110"/>
  <c r="W89" i="110" s="1"/>
  <c r="AC88" i="110"/>
  <c r="X88" i="110"/>
  <c r="V88" i="110"/>
  <c r="W88" i="110" s="1"/>
  <c r="AC87" i="110"/>
  <c r="X87" i="110"/>
  <c r="V87" i="110"/>
  <c r="W87" i="110" s="1"/>
  <c r="AC86" i="110"/>
  <c r="X86" i="110"/>
  <c r="V86" i="110"/>
  <c r="W86" i="110" s="1"/>
  <c r="AC85" i="110"/>
  <c r="X85" i="110"/>
  <c r="V85" i="110"/>
  <c r="W85" i="110" s="1"/>
  <c r="AC84" i="110"/>
  <c r="X84" i="110"/>
  <c r="V84" i="110"/>
  <c r="W84" i="110" s="1"/>
  <c r="AC83" i="110"/>
  <c r="X83" i="110"/>
  <c r="V83" i="110"/>
  <c r="W83" i="110" s="1"/>
  <c r="AC82" i="110"/>
  <c r="X82" i="110"/>
  <c r="V82" i="110"/>
  <c r="W82" i="110" s="1"/>
  <c r="AC81" i="110"/>
  <c r="X81" i="110"/>
  <c r="V81" i="110"/>
  <c r="W81" i="110" s="1"/>
  <c r="AC80" i="110"/>
  <c r="X80" i="110"/>
  <c r="V80" i="110"/>
  <c r="W80" i="110" s="1"/>
  <c r="AC79" i="110"/>
  <c r="X79" i="110"/>
  <c r="V79" i="110"/>
  <c r="W79" i="110" s="1"/>
  <c r="AC78" i="110"/>
  <c r="X78" i="110"/>
  <c r="V78" i="110"/>
  <c r="W78" i="110" s="1"/>
  <c r="AC77" i="110"/>
  <c r="X77" i="110"/>
  <c r="V77" i="110"/>
  <c r="W77" i="110" s="1"/>
  <c r="AC76" i="110"/>
  <c r="X76" i="110"/>
  <c r="V76" i="110"/>
  <c r="W76" i="110" s="1"/>
  <c r="AC75" i="110"/>
  <c r="X75" i="110"/>
  <c r="V75" i="110"/>
  <c r="W75" i="110" s="1"/>
  <c r="AC74" i="110"/>
  <c r="X74" i="110"/>
  <c r="V74" i="110"/>
  <c r="W74" i="110" s="1"/>
  <c r="AC73" i="110"/>
  <c r="X73" i="110"/>
  <c r="V73" i="110"/>
  <c r="W73" i="110" s="1"/>
  <c r="AC72" i="110"/>
  <c r="X72" i="110"/>
  <c r="V72" i="110"/>
  <c r="W72" i="110" s="1"/>
  <c r="AC71" i="110"/>
  <c r="X71" i="110"/>
  <c r="V71" i="110"/>
  <c r="W71" i="110" s="1"/>
  <c r="AC70" i="110"/>
  <c r="X70" i="110"/>
  <c r="V70" i="110"/>
  <c r="W70" i="110" s="1"/>
  <c r="AC69" i="110"/>
  <c r="X69" i="110"/>
  <c r="V69" i="110"/>
  <c r="W69" i="110" s="1"/>
  <c r="N68" i="110"/>
  <c r="M68" i="110"/>
  <c r="J68" i="110"/>
  <c r="AC67" i="110"/>
  <c r="X67" i="110"/>
  <c r="V67" i="110"/>
  <c r="W67" i="110" s="1"/>
  <c r="AC66" i="110"/>
  <c r="X66" i="110"/>
  <c r="V66" i="110"/>
  <c r="W66" i="110" s="1"/>
  <c r="AC65" i="110"/>
  <c r="X65" i="110"/>
  <c r="V65" i="110"/>
  <c r="W65" i="110" s="1"/>
  <c r="AC64" i="110"/>
  <c r="X64" i="110"/>
  <c r="V64" i="110"/>
  <c r="W64" i="110" s="1"/>
  <c r="AC63" i="110"/>
  <c r="X63" i="110"/>
  <c r="V63" i="110"/>
  <c r="W63" i="110" s="1"/>
  <c r="AC62" i="110"/>
  <c r="X62" i="110"/>
  <c r="V62" i="110"/>
  <c r="W62" i="110" s="1"/>
  <c r="N61" i="110"/>
  <c r="M61" i="110"/>
  <c r="J61" i="110"/>
  <c r="AC60" i="110"/>
  <c r="X60" i="110"/>
  <c r="V60" i="110"/>
  <c r="W60" i="110" s="1"/>
  <c r="N57" i="110"/>
  <c r="M57" i="110"/>
  <c r="J57" i="110"/>
  <c r="AC56" i="110"/>
  <c r="X56" i="110"/>
  <c r="V56" i="110"/>
  <c r="W56" i="110" s="1"/>
  <c r="N55" i="110"/>
  <c r="M55" i="110"/>
  <c r="J55" i="110"/>
  <c r="AC54" i="110"/>
  <c r="X54" i="110"/>
  <c r="V54" i="110"/>
  <c r="W54" i="110" s="1"/>
  <c r="N53" i="110"/>
  <c r="M53" i="110"/>
  <c r="J53" i="110"/>
  <c r="AC52" i="110"/>
  <c r="X52" i="110"/>
  <c r="V52" i="110"/>
  <c r="W52" i="110" s="1"/>
  <c r="AC51" i="110"/>
  <c r="X51" i="110"/>
  <c r="V51" i="110"/>
  <c r="W51" i="110" s="1"/>
  <c r="AC50" i="110"/>
  <c r="X50" i="110"/>
  <c r="V50" i="110"/>
  <c r="W50" i="110" s="1"/>
  <c r="AC49" i="110"/>
  <c r="X49" i="110"/>
  <c r="V49" i="110"/>
  <c r="W49" i="110" s="1"/>
  <c r="AC48" i="110"/>
  <c r="X48" i="110"/>
  <c r="Y48" i="110" s="1"/>
  <c r="Z48" i="110" s="1"/>
  <c r="V48" i="110"/>
  <c r="W48" i="110" s="1"/>
  <c r="AC47" i="110"/>
  <c r="X47" i="110"/>
  <c r="V47" i="110"/>
  <c r="W47" i="110" s="1"/>
  <c r="AC46" i="110"/>
  <c r="X46" i="110"/>
  <c r="V46" i="110"/>
  <c r="W46" i="110" s="1"/>
  <c r="AC45" i="110"/>
  <c r="X45" i="110"/>
  <c r="V45" i="110"/>
  <c r="W45" i="110" s="1"/>
  <c r="AC44" i="110"/>
  <c r="X44" i="110"/>
  <c r="V44" i="110"/>
  <c r="W44" i="110" s="1"/>
  <c r="AC43" i="110"/>
  <c r="X43" i="110"/>
  <c r="V43" i="110"/>
  <c r="W43" i="110" s="1"/>
  <c r="AC42" i="110"/>
  <c r="X42" i="110"/>
  <c r="V42" i="110"/>
  <c r="W42" i="110" s="1"/>
  <c r="AC41" i="110"/>
  <c r="X41" i="110"/>
  <c r="V41" i="110"/>
  <c r="W41" i="110" s="1"/>
  <c r="AC40" i="110"/>
  <c r="X40" i="110"/>
  <c r="V40" i="110"/>
  <c r="W40" i="110" s="1"/>
  <c r="AC39" i="110"/>
  <c r="X39" i="110"/>
  <c r="V39" i="110"/>
  <c r="W39" i="110" s="1"/>
  <c r="AC38" i="110"/>
  <c r="X38" i="110"/>
  <c r="V38" i="110"/>
  <c r="W38" i="110" s="1"/>
  <c r="AC37" i="110"/>
  <c r="X37" i="110"/>
  <c r="V37" i="110"/>
  <c r="W37" i="110" s="1"/>
  <c r="AC36" i="110"/>
  <c r="X36" i="110"/>
  <c r="V36" i="110"/>
  <c r="W36" i="110" s="1"/>
  <c r="N35" i="110"/>
  <c r="M35" i="110"/>
  <c r="J35" i="110"/>
  <c r="AC34" i="110"/>
  <c r="X34" i="110"/>
  <c r="V34" i="110"/>
  <c r="W34" i="110" s="1"/>
  <c r="AC33" i="110"/>
  <c r="X33" i="110"/>
  <c r="V33" i="110"/>
  <c r="W33" i="110" s="1"/>
  <c r="AC32" i="110"/>
  <c r="X32" i="110"/>
  <c r="V32" i="110"/>
  <c r="W32" i="110" s="1"/>
  <c r="AC31" i="110"/>
  <c r="X31" i="110"/>
  <c r="V31" i="110"/>
  <c r="W31" i="110" s="1"/>
  <c r="AC30" i="110"/>
  <c r="X30" i="110"/>
  <c r="V30" i="110"/>
  <c r="W30" i="110" s="1"/>
  <c r="AC29" i="110"/>
  <c r="X29" i="110"/>
  <c r="V29" i="110"/>
  <c r="W29" i="110" s="1"/>
  <c r="N28" i="110"/>
  <c r="M28" i="110"/>
  <c r="J28" i="110"/>
  <c r="AC25" i="110"/>
  <c r="X25" i="110"/>
  <c r="V25" i="110"/>
  <c r="W25" i="110" s="1"/>
  <c r="AC24" i="110"/>
  <c r="X24" i="110"/>
  <c r="V24" i="110"/>
  <c r="W24" i="110" s="1"/>
  <c r="AC23" i="110"/>
  <c r="X23" i="110"/>
  <c r="V23" i="110"/>
  <c r="W23" i="110" s="1"/>
  <c r="AC22" i="110"/>
  <c r="X22" i="110"/>
  <c r="V22" i="110"/>
  <c r="W22" i="110" s="1"/>
  <c r="N21" i="110"/>
  <c r="M21" i="110"/>
  <c r="J21" i="110"/>
  <c r="AC20" i="110"/>
  <c r="X20" i="110"/>
  <c r="V20" i="110"/>
  <c r="W20" i="110" s="1"/>
  <c r="AC19" i="110"/>
  <c r="X19" i="110"/>
  <c r="V19" i="110"/>
  <c r="W19" i="110" s="1"/>
  <c r="AC18" i="110"/>
  <c r="X18" i="110"/>
  <c r="V18" i="110"/>
  <c r="W18" i="110" s="1"/>
  <c r="AC17" i="110"/>
  <c r="X17" i="110"/>
  <c r="V17" i="110"/>
  <c r="W17" i="110" s="1"/>
  <c r="AC16" i="110"/>
  <c r="X16" i="110"/>
  <c r="V16" i="110"/>
  <c r="W16" i="110" s="1"/>
  <c r="N15" i="110"/>
  <c r="M15" i="110"/>
  <c r="J15" i="110"/>
  <c r="AC14" i="110"/>
  <c r="X14" i="110"/>
  <c r="V14" i="110"/>
  <c r="W14" i="110" s="1"/>
  <c r="N13" i="110"/>
  <c r="M13" i="110"/>
  <c r="J13" i="110"/>
  <c r="AC12" i="110"/>
  <c r="X12" i="110"/>
  <c r="V12" i="110"/>
  <c r="W12" i="110" s="1"/>
  <c r="AC11" i="110"/>
  <c r="X11" i="110"/>
  <c r="V11" i="110"/>
  <c r="W11" i="110" s="1"/>
  <c r="AC10" i="110"/>
  <c r="X10" i="110"/>
  <c r="V10" i="110"/>
  <c r="W10" i="110" s="1"/>
  <c r="N9" i="110"/>
  <c r="M9" i="110"/>
  <c r="J9" i="110"/>
  <c r="AC8" i="110"/>
  <c r="X8" i="110"/>
  <c r="V8" i="110"/>
  <c r="W8" i="110" s="1"/>
  <c r="AC7" i="110"/>
  <c r="X7" i="110"/>
  <c r="V7" i="110"/>
  <c r="W7" i="110" s="1"/>
  <c r="N6" i="110"/>
  <c r="M6" i="110"/>
  <c r="J6" i="110"/>
  <c r="AF20" i="135"/>
  <c r="AA20" i="135"/>
  <c r="AC20" i="135" s="1"/>
  <c r="AF19" i="135"/>
  <c r="AA19" i="135"/>
  <c r="AC19" i="135" s="1"/>
  <c r="AF18" i="135"/>
  <c r="AA18" i="135"/>
  <c r="AC18" i="135" s="1"/>
  <c r="V17" i="135"/>
  <c r="Q17" i="135"/>
  <c r="P17" i="135"/>
  <c r="M17" i="135"/>
  <c r="AF16" i="135"/>
  <c r="AA16" i="135"/>
  <c r="AC16" i="135" s="1"/>
  <c r="V15" i="135"/>
  <c r="Q15" i="135"/>
  <c r="P15" i="135"/>
  <c r="M15" i="135"/>
  <c r="AF14" i="135"/>
  <c r="AA14" i="135"/>
  <c r="AC14" i="135" s="1"/>
  <c r="V13" i="135"/>
  <c r="Q13" i="135"/>
  <c r="P13" i="135"/>
  <c r="M13" i="135"/>
  <c r="AF12" i="135"/>
  <c r="AA12" i="135"/>
  <c r="AC12" i="135" s="1"/>
  <c r="V11" i="135"/>
  <c r="Q11" i="135"/>
  <c r="P11" i="135"/>
  <c r="M11" i="135"/>
  <c r="AF10" i="135"/>
  <c r="AA10" i="135"/>
  <c r="AC10" i="135" s="1"/>
  <c r="AF9" i="135"/>
  <c r="AA9" i="135"/>
  <c r="AC9" i="135" s="1"/>
  <c r="V8" i="135"/>
  <c r="Q8" i="135"/>
  <c r="P8" i="135"/>
  <c r="M8" i="135"/>
  <c r="AF7" i="135"/>
  <c r="AA7" i="135"/>
  <c r="AC7" i="135" s="1"/>
  <c r="V6" i="135"/>
  <c r="Q6" i="135"/>
  <c r="P6" i="135"/>
  <c r="M6" i="135"/>
  <c r="W2841" i="102"/>
  <c r="S2841" i="102"/>
  <c r="AB2840" i="102"/>
  <c r="W2840" i="102"/>
  <c r="U2840" i="102"/>
  <c r="V2840" i="102" s="1"/>
  <c r="AB2839" i="102"/>
  <c r="W2839" i="102"/>
  <c r="U2839" i="102"/>
  <c r="V2839" i="102" s="1"/>
  <c r="AB2838" i="102"/>
  <c r="W2838" i="102"/>
  <c r="U2838" i="102"/>
  <c r="V2838" i="102" s="1"/>
  <c r="AB2837" i="102"/>
  <c r="W2837" i="102"/>
  <c r="U2837" i="102"/>
  <c r="V2837" i="102" s="1"/>
  <c r="AB2836" i="102"/>
  <c r="W2836" i="102"/>
  <c r="U2836" i="102"/>
  <c r="V2836" i="102" s="1"/>
  <c r="M2835" i="102"/>
  <c r="J2835" i="102"/>
  <c r="S2835" i="102" s="1"/>
  <c r="AB2834" i="102"/>
  <c r="W2834" i="102"/>
  <c r="U2834" i="102"/>
  <c r="V2834" i="102" s="1"/>
  <c r="AB2833" i="102"/>
  <c r="W2833" i="102"/>
  <c r="U2833" i="102"/>
  <c r="V2833" i="102" s="1"/>
  <c r="AB2832" i="102"/>
  <c r="W2832" i="102"/>
  <c r="U2832" i="102"/>
  <c r="V2832" i="102" s="1"/>
  <c r="AB2831" i="102"/>
  <c r="W2831" i="102"/>
  <c r="M2830" i="102"/>
  <c r="J2830" i="102"/>
  <c r="S2830" i="102" s="1"/>
  <c r="AB2829" i="102"/>
  <c r="W2829" i="102"/>
  <c r="U2829" i="102"/>
  <c r="V2829" i="102" s="1"/>
  <c r="AB2828" i="102"/>
  <c r="W2828" i="102"/>
  <c r="U2828" i="102"/>
  <c r="V2828" i="102" s="1"/>
  <c r="AB2827" i="102"/>
  <c r="W2827" i="102"/>
  <c r="U2827" i="102"/>
  <c r="V2827" i="102" s="1"/>
  <c r="M2826" i="102"/>
  <c r="J2826" i="102"/>
  <c r="S2826" i="102" s="1"/>
  <c r="AB2825" i="102"/>
  <c r="W2825" i="102"/>
  <c r="U2825" i="102"/>
  <c r="V2825" i="102" s="1"/>
  <c r="AB2824" i="102"/>
  <c r="W2824" i="102"/>
  <c r="U2824" i="102"/>
  <c r="V2824" i="102" s="1"/>
  <c r="AB2823" i="102"/>
  <c r="W2823" i="102"/>
  <c r="U2823" i="102"/>
  <c r="V2823" i="102" s="1"/>
  <c r="AB2822" i="102"/>
  <c r="W2822" i="102"/>
  <c r="U2822" i="102"/>
  <c r="V2822" i="102" s="1"/>
  <c r="AB2821" i="102"/>
  <c r="W2821" i="102"/>
  <c r="U2821" i="102"/>
  <c r="V2821" i="102" s="1"/>
  <c r="AB2820" i="102"/>
  <c r="W2820" i="102"/>
  <c r="U2820" i="102"/>
  <c r="V2820" i="102" s="1"/>
  <c r="AB2819" i="102"/>
  <c r="W2819" i="102"/>
  <c r="U2819" i="102"/>
  <c r="V2819" i="102" s="1"/>
  <c r="M2818" i="102"/>
  <c r="J2818" i="102"/>
  <c r="S2818" i="102" s="1"/>
  <c r="AB2817" i="102"/>
  <c r="W2817" i="102"/>
  <c r="U2817" i="102"/>
  <c r="V2817" i="102" s="1"/>
  <c r="AB2816" i="102"/>
  <c r="W2816" i="102"/>
  <c r="U2816" i="102"/>
  <c r="V2816" i="102" s="1"/>
  <c r="AB2815" i="102"/>
  <c r="W2815" i="102"/>
  <c r="M2814" i="102"/>
  <c r="J2814" i="102"/>
  <c r="S2814" i="102" s="1"/>
  <c r="AB2813" i="102"/>
  <c r="W2813" i="102"/>
  <c r="U2813" i="102"/>
  <c r="V2813" i="102" s="1"/>
  <c r="AB2812" i="102"/>
  <c r="W2812" i="102"/>
  <c r="U2812" i="102"/>
  <c r="V2812" i="102" s="1"/>
  <c r="AB2811" i="102"/>
  <c r="W2811" i="102"/>
  <c r="U2811" i="102"/>
  <c r="V2811" i="102" s="1"/>
  <c r="M2810" i="102"/>
  <c r="J2810" i="102"/>
  <c r="S2810" i="102" s="1"/>
  <c r="AB2809" i="102"/>
  <c r="W2809" i="102"/>
  <c r="U2809" i="102"/>
  <c r="V2809" i="102" s="1"/>
  <c r="AB2808" i="102"/>
  <c r="W2808" i="102"/>
  <c r="U2808" i="102"/>
  <c r="V2808" i="102" s="1"/>
  <c r="AB2807" i="102"/>
  <c r="W2807" i="102"/>
  <c r="U2807" i="102"/>
  <c r="V2807" i="102" s="1"/>
  <c r="AB2806" i="102"/>
  <c r="W2806" i="102"/>
  <c r="U2806" i="102"/>
  <c r="V2806" i="102" s="1"/>
  <c r="AB2805" i="102"/>
  <c r="W2805" i="102"/>
  <c r="U2805" i="102"/>
  <c r="V2805" i="102" s="1"/>
  <c r="AB2804" i="102"/>
  <c r="W2804" i="102"/>
  <c r="U2804" i="102"/>
  <c r="V2804" i="102" s="1"/>
  <c r="AB2803" i="102"/>
  <c r="W2803" i="102"/>
  <c r="U2803" i="102"/>
  <c r="V2803" i="102" s="1"/>
  <c r="AB2802" i="102"/>
  <c r="W2802" i="102"/>
  <c r="U2802" i="102"/>
  <c r="V2802" i="102" s="1"/>
  <c r="AB2801" i="102"/>
  <c r="W2801" i="102"/>
  <c r="U2801" i="102"/>
  <c r="V2801" i="102" s="1"/>
  <c r="AB2800" i="102"/>
  <c r="W2800" i="102"/>
  <c r="U2800" i="102"/>
  <c r="V2800" i="102" s="1"/>
  <c r="AB2799" i="102"/>
  <c r="W2799" i="102"/>
  <c r="U2799" i="102"/>
  <c r="V2799" i="102" s="1"/>
  <c r="AB2798" i="102"/>
  <c r="W2798" i="102"/>
  <c r="U2798" i="102"/>
  <c r="V2798" i="102" s="1"/>
  <c r="AB2797" i="102"/>
  <c r="W2797" i="102"/>
  <c r="U2797" i="102"/>
  <c r="V2797" i="102" s="1"/>
  <c r="AB2796" i="102"/>
  <c r="W2796" i="102"/>
  <c r="U2796" i="102"/>
  <c r="V2796" i="102" s="1"/>
  <c r="M2795" i="102"/>
  <c r="J2795" i="102"/>
  <c r="S2795" i="102" s="1"/>
  <c r="AB2794" i="102"/>
  <c r="W2794" i="102"/>
  <c r="U2794" i="102"/>
  <c r="V2794" i="102" s="1"/>
  <c r="AB2793" i="102"/>
  <c r="W2793" i="102"/>
  <c r="U2793" i="102"/>
  <c r="V2793" i="102" s="1"/>
  <c r="M2792" i="102"/>
  <c r="J2792" i="102"/>
  <c r="S2792" i="102" s="1"/>
  <c r="AB2790" i="102"/>
  <c r="W2790" i="102"/>
  <c r="U2790" i="102"/>
  <c r="V2790" i="102" s="1"/>
  <c r="AB2789" i="102"/>
  <c r="W2789" i="102"/>
  <c r="U2789" i="102"/>
  <c r="V2789" i="102" s="1"/>
  <c r="AB2788" i="102"/>
  <c r="W2788" i="102"/>
  <c r="U2788" i="102"/>
  <c r="V2788" i="102" s="1"/>
  <c r="AB2787" i="102"/>
  <c r="W2787" i="102"/>
  <c r="U2787" i="102"/>
  <c r="V2787" i="102" s="1"/>
  <c r="AB2786" i="102"/>
  <c r="W2786" i="102"/>
  <c r="U2786" i="102"/>
  <c r="V2786" i="102" s="1"/>
  <c r="AB2785" i="102"/>
  <c r="W2785" i="102"/>
  <c r="U2785" i="102"/>
  <c r="V2785" i="102" s="1"/>
  <c r="AB2784" i="102"/>
  <c r="W2784" i="102"/>
  <c r="U2784" i="102"/>
  <c r="V2784" i="102" s="1"/>
  <c r="AB2783" i="102"/>
  <c r="W2783" i="102"/>
  <c r="U2783" i="102"/>
  <c r="V2783" i="102" s="1"/>
  <c r="AB2782" i="102"/>
  <c r="W2782" i="102"/>
  <c r="U2782" i="102"/>
  <c r="V2782" i="102" s="1"/>
  <c r="AB2781" i="102"/>
  <c r="W2781" i="102"/>
  <c r="U2781" i="102"/>
  <c r="V2781" i="102" s="1"/>
  <c r="AB2780" i="102"/>
  <c r="W2780" i="102"/>
  <c r="U2780" i="102"/>
  <c r="V2780" i="102" s="1"/>
  <c r="AB2779" i="102"/>
  <c r="W2779" i="102"/>
  <c r="U2779" i="102"/>
  <c r="V2779" i="102" s="1"/>
  <c r="AB2778" i="102"/>
  <c r="W2778" i="102"/>
  <c r="U2778" i="102"/>
  <c r="V2778" i="102" s="1"/>
  <c r="AB2777" i="102"/>
  <c r="W2777" i="102"/>
  <c r="U2777" i="102"/>
  <c r="V2777" i="102" s="1"/>
  <c r="AB2776" i="102"/>
  <c r="W2776" i="102"/>
  <c r="U2776" i="102"/>
  <c r="V2776" i="102" s="1"/>
  <c r="AB2775" i="102"/>
  <c r="W2775" i="102"/>
  <c r="U2775" i="102"/>
  <c r="V2775" i="102" s="1"/>
  <c r="AB2774" i="102"/>
  <c r="W2774" i="102"/>
  <c r="U2774" i="102"/>
  <c r="V2774" i="102" s="1"/>
  <c r="AB2773" i="102"/>
  <c r="W2773" i="102"/>
  <c r="U2773" i="102"/>
  <c r="V2773" i="102" s="1"/>
  <c r="AB2772" i="102"/>
  <c r="W2772" i="102"/>
  <c r="U2772" i="102"/>
  <c r="V2772" i="102" s="1"/>
  <c r="AB2771" i="102"/>
  <c r="W2771" i="102"/>
  <c r="U2771" i="102"/>
  <c r="V2771" i="102" s="1"/>
  <c r="AB2770" i="102"/>
  <c r="W2770" i="102"/>
  <c r="U2770" i="102"/>
  <c r="V2770" i="102" s="1"/>
  <c r="AB2769" i="102"/>
  <c r="W2769" i="102"/>
  <c r="U2769" i="102"/>
  <c r="V2769" i="102" s="1"/>
  <c r="AB2768" i="102"/>
  <c r="W2768" i="102"/>
  <c r="U2768" i="102"/>
  <c r="V2768" i="102" s="1"/>
  <c r="AB2767" i="102"/>
  <c r="W2767" i="102"/>
  <c r="U2767" i="102"/>
  <c r="V2767" i="102" s="1"/>
  <c r="AB2766" i="102"/>
  <c r="W2766" i="102"/>
  <c r="U2766" i="102"/>
  <c r="V2766" i="102" s="1"/>
  <c r="AB2765" i="102"/>
  <c r="W2765" i="102"/>
  <c r="U2765" i="102"/>
  <c r="V2765" i="102" s="1"/>
  <c r="AB2764" i="102"/>
  <c r="W2764" i="102"/>
  <c r="U2764" i="102"/>
  <c r="V2764" i="102" s="1"/>
  <c r="AB2763" i="102"/>
  <c r="W2763" i="102"/>
  <c r="U2763" i="102"/>
  <c r="V2763" i="102" s="1"/>
  <c r="AB2762" i="102"/>
  <c r="W2762" i="102"/>
  <c r="U2762" i="102"/>
  <c r="V2762" i="102" s="1"/>
  <c r="AB2761" i="102"/>
  <c r="W2761" i="102"/>
  <c r="U2761" i="102"/>
  <c r="V2761" i="102" s="1"/>
  <c r="AB2760" i="102"/>
  <c r="W2760" i="102"/>
  <c r="U2760" i="102"/>
  <c r="V2760" i="102" s="1"/>
  <c r="AB2759" i="102"/>
  <c r="W2759" i="102"/>
  <c r="U2759" i="102"/>
  <c r="V2759" i="102" s="1"/>
  <c r="AB2758" i="102"/>
  <c r="W2758" i="102"/>
  <c r="U2758" i="102"/>
  <c r="V2758" i="102" s="1"/>
  <c r="AB2757" i="102"/>
  <c r="W2757" i="102"/>
  <c r="U2757" i="102"/>
  <c r="V2757" i="102" s="1"/>
  <c r="AB2756" i="102"/>
  <c r="W2756" i="102"/>
  <c r="U2756" i="102"/>
  <c r="V2756" i="102" s="1"/>
  <c r="AB2755" i="102"/>
  <c r="W2755" i="102"/>
  <c r="U2755" i="102"/>
  <c r="V2755" i="102" s="1"/>
  <c r="AB2754" i="102"/>
  <c r="W2754" i="102"/>
  <c r="U2754" i="102"/>
  <c r="V2754" i="102" s="1"/>
  <c r="AB2753" i="102"/>
  <c r="W2753" i="102"/>
  <c r="U2753" i="102"/>
  <c r="V2753" i="102" s="1"/>
  <c r="AB2752" i="102"/>
  <c r="W2752" i="102"/>
  <c r="U2752" i="102"/>
  <c r="V2752" i="102" s="1"/>
  <c r="AB2751" i="102"/>
  <c r="W2751" i="102"/>
  <c r="U2751" i="102"/>
  <c r="V2751" i="102" s="1"/>
  <c r="AB2750" i="102"/>
  <c r="W2750" i="102"/>
  <c r="U2750" i="102"/>
  <c r="V2750" i="102" s="1"/>
  <c r="AB2749" i="102"/>
  <c r="W2749" i="102"/>
  <c r="U2749" i="102"/>
  <c r="V2749" i="102" s="1"/>
  <c r="AB2748" i="102"/>
  <c r="W2748" i="102"/>
  <c r="U2748" i="102"/>
  <c r="V2748" i="102" s="1"/>
  <c r="AB2747" i="102"/>
  <c r="W2747" i="102"/>
  <c r="U2747" i="102"/>
  <c r="V2747" i="102" s="1"/>
  <c r="AB2746" i="102"/>
  <c r="W2746" i="102"/>
  <c r="U2746" i="102"/>
  <c r="V2746" i="102" s="1"/>
  <c r="AB2745" i="102"/>
  <c r="W2745" i="102"/>
  <c r="X2745" i="102" s="1"/>
  <c r="Y2745" i="102" s="1"/>
  <c r="U2745" i="102"/>
  <c r="V2745" i="102" s="1"/>
  <c r="AB2744" i="102"/>
  <c r="W2744" i="102"/>
  <c r="U2744" i="102"/>
  <c r="V2744" i="102" s="1"/>
  <c r="AB2743" i="102"/>
  <c r="W2743" i="102"/>
  <c r="U2743" i="102"/>
  <c r="V2743" i="102" s="1"/>
  <c r="AB2742" i="102"/>
  <c r="W2742" i="102"/>
  <c r="U2742" i="102"/>
  <c r="V2742" i="102" s="1"/>
  <c r="AB2741" i="102"/>
  <c r="W2741" i="102"/>
  <c r="U2741" i="102"/>
  <c r="V2741" i="102" s="1"/>
  <c r="AB2740" i="102"/>
  <c r="W2740" i="102"/>
  <c r="U2740" i="102"/>
  <c r="V2740" i="102" s="1"/>
  <c r="AB2739" i="102"/>
  <c r="W2739" i="102"/>
  <c r="U2739" i="102"/>
  <c r="V2739" i="102" s="1"/>
  <c r="AB2738" i="102"/>
  <c r="W2738" i="102"/>
  <c r="U2738" i="102"/>
  <c r="V2738" i="102" s="1"/>
  <c r="AB2737" i="102"/>
  <c r="W2737" i="102"/>
  <c r="U2737" i="102"/>
  <c r="V2737" i="102" s="1"/>
  <c r="AB2736" i="102"/>
  <c r="W2736" i="102"/>
  <c r="U2736" i="102"/>
  <c r="V2736" i="102" s="1"/>
  <c r="AB2735" i="102"/>
  <c r="W2735" i="102"/>
  <c r="U2735" i="102"/>
  <c r="V2735" i="102" s="1"/>
  <c r="AB2734" i="102"/>
  <c r="W2734" i="102"/>
  <c r="U2734" i="102"/>
  <c r="V2734" i="102" s="1"/>
  <c r="AB2733" i="102"/>
  <c r="W2733" i="102"/>
  <c r="U2733" i="102"/>
  <c r="V2733" i="102" s="1"/>
  <c r="AB2732" i="102"/>
  <c r="W2732" i="102"/>
  <c r="U2732" i="102"/>
  <c r="V2732" i="102" s="1"/>
  <c r="AB2731" i="102"/>
  <c r="W2731" i="102"/>
  <c r="U2731" i="102"/>
  <c r="V2731" i="102" s="1"/>
  <c r="AB2730" i="102"/>
  <c r="W2730" i="102"/>
  <c r="U2730" i="102"/>
  <c r="V2730" i="102" s="1"/>
  <c r="AB2729" i="102"/>
  <c r="W2729" i="102"/>
  <c r="U2729" i="102"/>
  <c r="V2729" i="102" s="1"/>
  <c r="AB2728" i="102"/>
  <c r="W2728" i="102"/>
  <c r="U2728" i="102"/>
  <c r="V2728" i="102" s="1"/>
  <c r="AB2727" i="102"/>
  <c r="W2727" i="102"/>
  <c r="U2727" i="102"/>
  <c r="V2727" i="102" s="1"/>
  <c r="AB2726" i="102"/>
  <c r="W2726" i="102"/>
  <c r="U2726" i="102"/>
  <c r="V2726" i="102" s="1"/>
  <c r="AB2725" i="102"/>
  <c r="W2725" i="102"/>
  <c r="U2725" i="102"/>
  <c r="V2725" i="102" s="1"/>
  <c r="AB2724" i="102"/>
  <c r="W2724" i="102"/>
  <c r="U2724" i="102"/>
  <c r="V2724" i="102" s="1"/>
  <c r="AB2723" i="102"/>
  <c r="W2723" i="102"/>
  <c r="U2723" i="102"/>
  <c r="V2723" i="102" s="1"/>
  <c r="M2722" i="102"/>
  <c r="J2722" i="102"/>
  <c r="S2722" i="102" s="1"/>
  <c r="AB2721" i="102"/>
  <c r="W2721" i="102"/>
  <c r="U2721" i="102"/>
  <c r="V2721" i="102" s="1"/>
  <c r="AB2720" i="102"/>
  <c r="W2720" i="102"/>
  <c r="U2720" i="102"/>
  <c r="V2720" i="102" s="1"/>
  <c r="AB2719" i="102"/>
  <c r="W2719" i="102"/>
  <c r="U2719" i="102"/>
  <c r="V2719" i="102" s="1"/>
  <c r="AB2718" i="102"/>
  <c r="W2718" i="102"/>
  <c r="U2718" i="102"/>
  <c r="V2718" i="102" s="1"/>
  <c r="AB2717" i="102"/>
  <c r="W2717" i="102"/>
  <c r="U2717" i="102"/>
  <c r="V2717" i="102" s="1"/>
  <c r="AB2716" i="102"/>
  <c r="W2716" i="102"/>
  <c r="U2716" i="102"/>
  <c r="V2716" i="102" s="1"/>
  <c r="AB2715" i="102"/>
  <c r="W2715" i="102"/>
  <c r="U2715" i="102"/>
  <c r="V2715" i="102" s="1"/>
  <c r="AB2714" i="102"/>
  <c r="W2714" i="102"/>
  <c r="U2714" i="102"/>
  <c r="V2714" i="102" s="1"/>
  <c r="AB2713" i="102"/>
  <c r="W2713" i="102"/>
  <c r="U2713" i="102"/>
  <c r="V2713" i="102" s="1"/>
  <c r="AB2712" i="102"/>
  <c r="W2712" i="102"/>
  <c r="U2712" i="102"/>
  <c r="V2712" i="102" s="1"/>
  <c r="AB2711" i="102"/>
  <c r="W2711" i="102"/>
  <c r="U2711" i="102"/>
  <c r="V2711" i="102" s="1"/>
  <c r="AB2710" i="102"/>
  <c r="W2710" i="102"/>
  <c r="U2710" i="102"/>
  <c r="V2710" i="102" s="1"/>
  <c r="AB2709" i="102"/>
  <c r="W2709" i="102"/>
  <c r="U2709" i="102"/>
  <c r="V2709" i="102" s="1"/>
  <c r="AB2708" i="102"/>
  <c r="W2708" i="102"/>
  <c r="U2708" i="102"/>
  <c r="V2708" i="102" s="1"/>
  <c r="AB2707" i="102"/>
  <c r="W2707" i="102"/>
  <c r="U2707" i="102"/>
  <c r="V2707" i="102" s="1"/>
  <c r="AB2706" i="102"/>
  <c r="W2706" i="102"/>
  <c r="U2706" i="102"/>
  <c r="V2706" i="102" s="1"/>
  <c r="AB2705" i="102"/>
  <c r="W2705" i="102"/>
  <c r="U2705" i="102"/>
  <c r="V2705" i="102" s="1"/>
  <c r="AB2704" i="102"/>
  <c r="W2704" i="102"/>
  <c r="U2704" i="102"/>
  <c r="V2704" i="102" s="1"/>
  <c r="AB2703" i="102"/>
  <c r="W2703" i="102"/>
  <c r="U2703" i="102"/>
  <c r="V2703" i="102" s="1"/>
  <c r="AB2702" i="102"/>
  <c r="W2702" i="102"/>
  <c r="Y2702" i="102" s="1"/>
  <c r="M2701" i="102"/>
  <c r="J2701" i="102"/>
  <c r="S2701" i="102" s="1"/>
  <c r="AB2700" i="102"/>
  <c r="W2700" i="102"/>
  <c r="U2700" i="102"/>
  <c r="V2700" i="102" s="1"/>
  <c r="AB2699" i="102"/>
  <c r="W2699" i="102"/>
  <c r="U2699" i="102"/>
  <c r="V2699" i="102" s="1"/>
  <c r="AB2698" i="102"/>
  <c r="W2698" i="102"/>
  <c r="U2698" i="102"/>
  <c r="V2698" i="102" s="1"/>
  <c r="AB2697" i="102"/>
  <c r="W2697" i="102"/>
  <c r="U2697" i="102"/>
  <c r="V2697" i="102" s="1"/>
  <c r="AB2696" i="102"/>
  <c r="W2696" i="102"/>
  <c r="U2696" i="102"/>
  <c r="V2696" i="102" s="1"/>
  <c r="AB2695" i="102"/>
  <c r="W2695" i="102"/>
  <c r="U2695" i="102"/>
  <c r="V2695" i="102" s="1"/>
  <c r="AB2694" i="102"/>
  <c r="W2694" i="102"/>
  <c r="U2694" i="102"/>
  <c r="V2694" i="102" s="1"/>
  <c r="AB2693" i="102"/>
  <c r="W2693" i="102"/>
  <c r="U2693" i="102"/>
  <c r="V2693" i="102" s="1"/>
  <c r="AB2692" i="102"/>
  <c r="W2692" i="102"/>
  <c r="U2692" i="102"/>
  <c r="V2692" i="102" s="1"/>
  <c r="AB2691" i="102"/>
  <c r="W2691" i="102"/>
  <c r="U2691" i="102"/>
  <c r="V2691" i="102" s="1"/>
  <c r="AB2690" i="102"/>
  <c r="W2690" i="102"/>
  <c r="U2690" i="102"/>
  <c r="V2690" i="102" s="1"/>
  <c r="AB2689" i="102"/>
  <c r="W2689" i="102"/>
  <c r="U2689" i="102"/>
  <c r="V2689" i="102" s="1"/>
  <c r="AB2688" i="102"/>
  <c r="W2688" i="102"/>
  <c r="U2688" i="102"/>
  <c r="V2688" i="102" s="1"/>
  <c r="AB2687" i="102"/>
  <c r="W2687" i="102"/>
  <c r="U2687" i="102"/>
  <c r="V2687" i="102" s="1"/>
  <c r="AB2686" i="102"/>
  <c r="W2686" i="102"/>
  <c r="U2686" i="102"/>
  <c r="V2686" i="102" s="1"/>
  <c r="AB2685" i="102"/>
  <c r="W2685" i="102"/>
  <c r="U2685" i="102"/>
  <c r="V2685" i="102" s="1"/>
  <c r="AB2684" i="102"/>
  <c r="W2684" i="102"/>
  <c r="U2684" i="102"/>
  <c r="V2684" i="102" s="1"/>
  <c r="AB2683" i="102"/>
  <c r="W2683" i="102"/>
  <c r="U2683" i="102"/>
  <c r="V2683" i="102" s="1"/>
  <c r="AB2682" i="102"/>
  <c r="W2682" i="102"/>
  <c r="U2682" i="102"/>
  <c r="V2682" i="102" s="1"/>
  <c r="AB2681" i="102"/>
  <c r="W2681" i="102"/>
  <c r="U2681" i="102"/>
  <c r="V2681" i="102" s="1"/>
  <c r="AB2680" i="102"/>
  <c r="W2680" i="102"/>
  <c r="U2680" i="102"/>
  <c r="V2680" i="102" s="1"/>
  <c r="AB2679" i="102"/>
  <c r="W2679" i="102"/>
  <c r="U2679" i="102"/>
  <c r="V2679" i="102" s="1"/>
  <c r="AB2678" i="102"/>
  <c r="W2678" i="102"/>
  <c r="U2678" i="102"/>
  <c r="V2678" i="102" s="1"/>
  <c r="AB2677" i="102"/>
  <c r="W2677" i="102"/>
  <c r="U2677" i="102"/>
  <c r="V2677" i="102" s="1"/>
  <c r="AB2676" i="102"/>
  <c r="W2676" i="102"/>
  <c r="U2676" i="102"/>
  <c r="V2676" i="102" s="1"/>
  <c r="AB2675" i="102"/>
  <c r="W2675" i="102"/>
  <c r="U2675" i="102"/>
  <c r="V2675" i="102" s="1"/>
  <c r="AB2674" i="102"/>
  <c r="W2674" i="102"/>
  <c r="U2674" i="102"/>
  <c r="V2674" i="102" s="1"/>
  <c r="AB2673" i="102"/>
  <c r="W2673" i="102"/>
  <c r="U2673" i="102"/>
  <c r="V2673" i="102" s="1"/>
  <c r="AB2672" i="102"/>
  <c r="W2672" i="102"/>
  <c r="U2672" i="102"/>
  <c r="V2672" i="102" s="1"/>
  <c r="AB2671" i="102"/>
  <c r="W2671" i="102"/>
  <c r="U2671" i="102"/>
  <c r="V2671" i="102" s="1"/>
  <c r="AB2670" i="102"/>
  <c r="W2670" i="102"/>
  <c r="U2670" i="102"/>
  <c r="V2670" i="102" s="1"/>
  <c r="AB2669" i="102"/>
  <c r="W2669" i="102"/>
  <c r="U2669" i="102"/>
  <c r="V2669" i="102" s="1"/>
  <c r="AB2668" i="102"/>
  <c r="W2668" i="102"/>
  <c r="U2668" i="102"/>
  <c r="V2668" i="102" s="1"/>
  <c r="AB2667" i="102"/>
  <c r="W2667" i="102"/>
  <c r="U2667" i="102"/>
  <c r="V2667" i="102" s="1"/>
  <c r="AB2666" i="102"/>
  <c r="W2666" i="102"/>
  <c r="U2666" i="102"/>
  <c r="V2666" i="102" s="1"/>
  <c r="AB2665" i="102"/>
  <c r="W2665" i="102"/>
  <c r="U2665" i="102"/>
  <c r="V2665" i="102" s="1"/>
  <c r="AB2664" i="102"/>
  <c r="W2664" i="102"/>
  <c r="U2664" i="102"/>
  <c r="V2664" i="102" s="1"/>
  <c r="AB2663" i="102"/>
  <c r="W2663" i="102"/>
  <c r="U2663" i="102"/>
  <c r="V2663" i="102" s="1"/>
  <c r="AB2662" i="102"/>
  <c r="W2662" i="102"/>
  <c r="U2662" i="102"/>
  <c r="V2662" i="102" s="1"/>
  <c r="AB2661" i="102"/>
  <c r="W2661" i="102"/>
  <c r="U2661" i="102"/>
  <c r="V2661" i="102" s="1"/>
  <c r="AB2660" i="102"/>
  <c r="W2660" i="102"/>
  <c r="U2660" i="102"/>
  <c r="V2660" i="102" s="1"/>
  <c r="AB2659" i="102"/>
  <c r="W2659" i="102"/>
  <c r="U2659" i="102"/>
  <c r="V2659" i="102" s="1"/>
  <c r="AB2658" i="102"/>
  <c r="W2658" i="102"/>
  <c r="U2658" i="102"/>
  <c r="V2658" i="102" s="1"/>
  <c r="AB2657" i="102"/>
  <c r="W2657" i="102"/>
  <c r="U2657" i="102"/>
  <c r="V2657" i="102" s="1"/>
  <c r="AB2656" i="102"/>
  <c r="W2656" i="102"/>
  <c r="U2656" i="102"/>
  <c r="V2656" i="102" s="1"/>
  <c r="AB2655" i="102"/>
  <c r="W2655" i="102"/>
  <c r="U2655" i="102"/>
  <c r="V2655" i="102" s="1"/>
  <c r="AB2654" i="102"/>
  <c r="W2654" i="102"/>
  <c r="U2654" i="102"/>
  <c r="V2654" i="102" s="1"/>
  <c r="AB2653" i="102"/>
  <c r="W2653" i="102"/>
  <c r="U2653" i="102"/>
  <c r="V2653" i="102" s="1"/>
  <c r="AB2652" i="102"/>
  <c r="W2652" i="102"/>
  <c r="U2652" i="102"/>
  <c r="V2652" i="102" s="1"/>
  <c r="AB2651" i="102"/>
  <c r="W2651" i="102"/>
  <c r="U2651" i="102"/>
  <c r="V2651" i="102" s="1"/>
  <c r="AB2650" i="102"/>
  <c r="W2650" i="102"/>
  <c r="U2650" i="102"/>
  <c r="V2650" i="102" s="1"/>
  <c r="AB2649" i="102"/>
  <c r="W2649" i="102"/>
  <c r="U2649" i="102"/>
  <c r="V2649" i="102" s="1"/>
  <c r="AB2648" i="102"/>
  <c r="W2648" i="102"/>
  <c r="U2648" i="102"/>
  <c r="V2648" i="102" s="1"/>
  <c r="AB2647" i="102"/>
  <c r="W2647" i="102"/>
  <c r="U2647" i="102"/>
  <c r="V2647" i="102" s="1"/>
  <c r="AB2646" i="102"/>
  <c r="W2646" i="102"/>
  <c r="U2646" i="102"/>
  <c r="V2646" i="102" s="1"/>
  <c r="AB2645" i="102"/>
  <c r="W2645" i="102"/>
  <c r="U2645" i="102"/>
  <c r="V2645" i="102" s="1"/>
  <c r="AB2644" i="102"/>
  <c r="W2644" i="102"/>
  <c r="U2644" i="102"/>
  <c r="V2644" i="102" s="1"/>
  <c r="AB2643" i="102"/>
  <c r="W2643" i="102"/>
  <c r="U2643" i="102"/>
  <c r="V2643" i="102" s="1"/>
  <c r="AB2642" i="102"/>
  <c r="W2642" i="102"/>
  <c r="U2642" i="102"/>
  <c r="V2642" i="102" s="1"/>
  <c r="AB2641" i="102"/>
  <c r="W2641" i="102"/>
  <c r="U2641" i="102"/>
  <c r="V2641" i="102" s="1"/>
  <c r="AB2640" i="102"/>
  <c r="W2640" i="102"/>
  <c r="U2640" i="102"/>
  <c r="V2640" i="102" s="1"/>
  <c r="AB2639" i="102"/>
  <c r="W2639" i="102"/>
  <c r="U2639" i="102"/>
  <c r="V2639" i="102" s="1"/>
  <c r="AB2638" i="102"/>
  <c r="W2638" i="102"/>
  <c r="U2638" i="102"/>
  <c r="V2638" i="102" s="1"/>
  <c r="AB2637" i="102"/>
  <c r="W2637" i="102"/>
  <c r="U2637" i="102"/>
  <c r="V2637" i="102" s="1"/>
  <c r="AB2636" i="102"/>
  <c r="W2636" i="102"/>
  <c r="U2636" i="102"/>
  <c r="V2636" i="102" s="1"/>
  <c r="AB2635" i="102"/>
  <c r="W2635" i="102"/>
  <c r="U2635" i="102"/>
  <c r="V2635" i="102" s="1"/>
  <c r="AB2634" i="102"/>
  <c r="W2634" i="102"/>
  <c r="U2634" i="102"/>
  <c r="V2634" i="102" s="1"/>
  <c r="AB2633" i="102"/>
  <c r="W2633" i="102"/>
  <c r="U2633" i="102"/>
  <c r="V2633" i="102" s="1"/>
  <c r="AB2632" i="102"/>
  <c r="W2632" i="102"/>
  <c r="U2632" i="102"/>
  <c r="V2632" i="102" s="1"/>
  <c r="AB2631" i="102"/>
  <c r="W2631" i="102"/>
  <c r="U2631" i="102"/>
  <c r="V2631" i="102" s="1"/>
  <c r="AB2630" i="102"/>
  <c r="W2630" i="102"/>
  <c r="U2630" i="102"/>
  <c r="V2630" i="102" s="1"/>
  <c r="AB2629" i="102"/>
  <c r="W2629" i="102"/>
  <c r="U2629" i="102"/>
  <c r="V2629" i="102" s="1"/>
  <c r="AB2628" i="102"/>
  <c r="W2628" i="102"/>
  <c r="U2628" i="102"/>
  <c r="V2628" i="102" s="1"/>
  <c r="AB2627" i="102"/>
  <c r="W2627" i="102"/>
  <c r="U2627" i="102"/>
  <c r="V2627" i="102" s="1"/>
  <c r="AB2626" i="102"/>
  <c r="W2626" i="102"/>
  <c r="U2626" i="102"/>
  <c r="V2626" i="102" s="1"/>
  <c r="AB2625" i="102"/>
  <c r="W2625" i="102"/>
  <c r="U2625" i="102"/>
  <c r="V2625" i="102" s="1"/>
  <c r="AB2624" i="102"/>
  <c r="W2624" i="102"/>
  <c r="U2624" i="102"/>
  <c r="V2624" i="102" s="1"/>
  <c r="AB2623" i="102"/>
  <c r="W2623" i="102"/>
  <c r="U2623" i="102"/>
  <c r="V2623" i="102" s="1"/>
  <c r="AB2622" i="102"/>
  <c r="W2622" i="102"/>
  <c r="U2622" i="102"/>
  <c r="V2622" i="102" s="1"/>
  <c r="AB2621" i="102"/>
  <c r="W2621" i="102"/>
  <c r="U2621" i="102"/>
  <c r="V2621" i="102" s="1"/>
  <c r="AB2620" i="102"/>
  <c r="W2620" i="102"/>
  <c r="U2620" i="102"/>
  <c r="V2620" i="102" s="1"/>
  <c r="AB2619" i="102"/>
  <c r="W2619" i="102"/>
  <c r="U2619" i="102"/>
  <c r="V2619" i="102" s="1"/>
  <c r="AB2618" i="102"/>
  <c r="W2618" i="102"/>
  <c r="U2618" i="102"/>
  <c r="V2618" i="102" s="1"/>
  <c r="AB2617" i="102"/>
  <c r="W2617" i="102"/>
  <c r="U2617" i="102"/>
  <c r="V2617" i="102" s="1"/>
  <c r="AB2616" i="102"/>
  <c r="W2616" i="102"/>
  <c r="U2616" i="102"/>
  <c r="V2616" i="102" s="1"/>
  <c r="AB2615" i="102"/>
  <c r="W2615" i="102"/>
  <c r="U2615" i="102"/>
  <c r="V2615" i="102" s="1"/>
  <c r="AB2614" i="102"/>
  <c r="W2614" i="102"/>
  <c r="Y2614" i="102" s="1"/>
  <c r="M2613" i="102"/>
  <c r="J2613" i="102"/>
  <c r="S2613" i="102" s="1"/>
  <c r="AB2612" i="102"/>
  <c r="W2612" i="102"/>
  <c r="U2612" i="102"/>
  <c r="V2612" i="102" s="1"/>
  <c r="AB2611" i="102"/>
  <c r="W2611" i="102"/>
  <c r="U2611" i="102"/>
  <c r="V2611" i="102" s="1"/>
  <c r="AB2610" i="102"/>
  <c r="W2610" i="102"/>
  <c r="U2610" i="102"/>
  <c r="V2610" i="102" s="1"/>
  <c r="AB2609" i="102"/>
  <c r="W2609" i="102"/>
  <c r="U2609" i="102"/>
  <c r="V2609" i="102" s="1"/>
  <c r="AB2608" i="102"/>
  <c r="W2608" i="102"/>
  <c r="U2608" i="102"/>
  <c r="V2608" i="102" s="1"/>
  <c r="AB2607" i="102"/>
  <c r="W2607" i="102"/>
  <c r="U2607" i="102"/>
  <c r="V2607" i="102" s="1"/>
  <c r="AB2606" i="102"/>
  <c r="W2606" i="102"/>
  <c r="U2606" i="102"/>
  <c r="V2606" i="102" s="1"/>
  <c r="AB2605" i="102"/>
  <c r="W2605" i="102"/>
  <c r="U2605" i="102"/>
  <c r="V2605" i="102" s="1"/>
  <c r="AB2604" i="102"/>
  <c r="W2604" i="102"/>
  <c r="U2604" i="102"/>
  <c r="V2604" i="102" s="1"/>
  <c r="AB2603" i="102"/>
  <c r="W2603" i="102"/>
  <c r="U2603" i="102"/>
  <c r="V2603" i="102" s="1"/>
  <c r="AB2602" i="102"/>
  <c r="W2602" i="102"/>
  <c r="U2602" i="102"/>
  <c r="V2602" i="102" s="1"/>
  <c r="AB2601" i="102"/>
  <c r="W2601" i="102"/>
  <c r="U2601" i="102"/>
  <c r="V2601" i="102" s="1"/>
  <c r="AB2600" i="102"/>
  <c r="W2600" i="102"/>
  <c r="U2600" i="102"/>
  <c r="V2600" i="102" s="1"/>
  <c r="AB2599" i="102"/>
  <c r="W2599" i="102"/>
  <c r="U2599" i="102"/>
  <c r="V2599" i="102" s="1"/>
  <c r="AB2598" i="102"/>
  <c r="W2598" i="102"/>
  <c r="U2598" i="102"/>
  <c r="V2598" i="102" s="1"/>
  <c r="AB2597" i="102"/>
  <c r="W2597" i="102"/>
  <c r="U2597" i="102"/>
  <c r="V2597" i="102" s="1"/>
  <c r="AB2596" i="102"/>
  <c r="W2596" i="102"/>
  <c r="U2596" i="102"/>
  <c r="V2596" i="102" s="1"/>
  <c r="AB2595" i="102"/>
  <c r="W2595" i="102"/>
  <c r="U2595" i="102"/>
  <c r="V2595" i="102" s="1"/>
  <c r="AB2594" i="102"/>
  <c r="W2594" i="102"/>
  <c r="U2594" i="102"/>
  <c r="V2594" i="102" s="1"/>
  <c r="AB2593" i="102"/>
  <c r="W2593" i="102"/>
  <c r="U2593" i="102"/>
  <c r="V2593" i="102" s="1"/>
  <c r="AB2592" i="102"/>
  <c r="W2592" i="102"/>
  <c r="U2592" i="102"/>
  <c r="V2592" i="102" s="1"/>
  <c r="AB2591" i="102"/>
  <c r="W2591" i="102"/>
  <c r="U2591" i="102"/>
  <c r="V2591" i="102" s="1"/>
  <c r="AB2590" i="102"/>
  <c r="W2590" i="102"/>
  <c r="U2590" i="102"/>
  <c r="V2590" i="102" s="1"/>
  <c r="AB2589" i="102"/>
  <c r="W2589" i="102"/>
  <c r="U2589" i="102"/>
  <c r="V2589" i="102" s="1"/>
  <c r="AB2588" i="102"/>
  <c r="W2588" i="102"/>
  <c r="U2588" i="102"/>
  <c r="V2588" i="102" s="1"/>
  <c r="AB2587" i="102"/>
  <c r="W2587" i="102"/>
  <c r="U2587" i="102"/>
  <c r="V2587" i="102" s="1"/>
  <c r="AB2586" i="102"/>
  <c r="W2586" i="102"/>
  <c r="U2586" i="102"/>
  <c r="V2586" i="102" s="1"/>
  <c r="AB2585" i="102"/>
  <c r="W2585" i="102"/>
  <c r="U2585" i="102"/>
  <c r="V2585" i="102" s="1"/>
  <c r="AB2584" i="102"/>
  <c r="W2584" i="102"/>
  <c r="U2584" i="102"/>
  <c r="V2584" i="102" s="1"/>
  <c r="AB2583" i="102"/>
  <c r="W2583" i="102"/>
  <c r="U2583" i="102"/>
  <c r="V2583" i="102" s="1"/>
  <c r="AB2582" i="102"/>
  <c r="W2582" i="102"/>
  <c r="U2582" i="102"/>
  <c r="V2582" i="102" s="1"/>
  <c r="AB2581" i="102"/>
  <c r="W2581" i="102"/>
  <c r="U2581" i="102"/>
  <c r="V2581" i="102" s="1"/>
  <c r="AB2580" i="102"/>
  <c r="W2580" i="102"/>
  <c r="U2580" i="102"/>
  <c r="V2580" i="102" s="1"/>
  <c r="AB2579" i="102"/>
  <c r="W2579" i="102"/>
  <c r="U2579" i="102"/>
  <c r="V2579" i="102" s="1"/>
  <c r="AB2578" i="102"/>
  <c r="W2578" i="102"/>
  <c r="U2578" i="102"/>
  <c r="V2578" i="102" s="1"/>
  <c r="AB2577" i="102"/>
  <c r="W2577" i="102"/>
  <c r="U2577" i="102"/>
  <c r="V2577" i="102" s="1"/>
  <c r="AB2576" i="102"/>
  <c r="W2576" i="102"/>
  <c r="U2576" i="102"/>
  <c r="V2576" i="102" s="1"/>
  <c r="AB2575" i="102"/>
  <c r="W2575" i="102"/>
  <c r="U2575" i="102"/>
  <c r="V2575" i="102" s="1"/>
  <c r="AB2574" i="102"/>
  <c r="W2574" i="102"/>
  <c r="U2574" i="102"/>
  <c r="V2574" i="102" s="1"/>
  <c r="AB2573" i="102"/>
  <c r="W2573" i="102"/>
  <c r="U2573" i="102"/>
  <c r="V2573" i="102" s="1"/>
  <c r="AB2572" i="102"/>
  <c r="W2572" i="102"/>
  <c r="U2572" i="102"/>
  <c r="V2572" i="102" s="1"/>
  <c r="AB2571" i="102"/>
  <c r="W2571" i="102"/>
  <c r="U2571" i="102"/>
  <c r="V2571" i="102" s="1"/>
  <c r="AB2570" i="102"/>
  <c r="W2570" i="102"/>
  <c r="V2570" i="102"/>
  <c r="U2570" i="102"/>
  <c r="AB2569" i="102"/>
  <c r="W2569" i="102"/>
  <c r="U2569" i="102"/>
  <c r="V2569" i="102" s="1"/>
  <c r="AB2568" i="102"/>
  <c r="W2568" i="102"/>
  <c r="U2568" i="102"/>
  <c r="V2568" i="102" s="1"/>
  <c r="AB2567" i="102"/>
  <c r="W2567" i="102"/>
  <c r="U2567" i="102"/>
  <c r="V2567" i="102" s="1"/>
  <c r="AB2566" i="102"/>
  <c r="W2566" i="102"/>
  <c r="U2566" i="102"/>
  <c r="V2566" i="102" s="1"/>
  <c r="AB2565" i="102"/>
  <c r="W2565" i="102"/>
  <c r="U2565" i="102"/>
  <c r="V2565" i="102" s="1"/>
  <c r="AB2564" i="102"/>
  <c r="W2564" i="102"/>
  <c r="U2564" i="102"/>
  <c r="V2564" i="102" s="1"/>
  <c r="AB2563" i="102"/>
  <c r="W2563" i="102"/>
  <c r="U2563" i="102"/>
  <c r="V2563" i="102" s="1"/>
  <c r="AB2562" i="102"/>
  <c r="W2562" i="102"/>
  <c r="U2562" i="102"/>
  <c r="V2562" i="102" s="1"/>
  <c r="AB2561" i="102"/>
  <c r="W2561" i="102"/>
  <c r="U2561" i="102"/>
  <c r="V2561" i="102" s="1"/>
  <c r="AB2560" i="102"/>
  <c r="W2560" i="102"/>
  <c r="U2560" i="102"/>
  <c r="V2560" i="102" s="1"/>
  <c r="AB2559" i="102"/>
  <c r="W2559" i="102"/>
  <c r="U2559" i="102"/>
  <c r="V2559" i="102" s="1"/>
  <c r="AB2558" i="102"/>
  <c r="W2558" i="102"/>
  <c r="U2558" i="102"/>
  <c r="V2558" i="102" s="1"/>
  <c r="AB2557" i="102"/>
  <c r="W2557" i="102"/>
  <c r="U2557" i="102"/>
  <c r="V2557" i="102" s="1"/>
  <c r="AB2556" i="102"/>
  <c r="W2556" i="102"/>
  <c r="U2556" i="102"/>
  <c r="V2556" i="102" s="1"/>
  <c r="AB2555" i="102"/>
  <c r="W2555" i="102"/>
  <c r="U2555" i="102"/>
  <c r="V2555" i="102" s="1"/>
  <c r="AB2554" i="102"/>
  <c r="W2554" i="102"/>
  <c r="U2554" i="102"/>
  <c r="V2554" i="102" s="1"/>
  <c r="AB2553" i="102"/>
  <c r="W2553" i="102"/>
  <c r="U2553" i="102"/>
  <c r="V2553" i="102" s="1"/>
  <c r="AB2552" i="102"/>
  <c r="W2552" i="102"/>
  <c r="U2552" i="102"/>
  <c r="V2552" i="102" s="1"/>
  <c r="AB2551" i="102"/>
  <c r="W2551" i="102"/>
  <c r="U2551" i="102"/>
  <c r="V2551" i="102" s="1"/>
  <c r="AB2550" i="102"/>
  <c r="W2550" i="102"/>
  <c r="U2550" i="102"/>
  <c r="V2550" i="102" s="1"/>
  <c r="AB2549" i="102"/>
  <c r="W2549" i="102"/>
  <c r="U2549" i="102"/>
  <c r="V2549" i="102" s="1"/>
  <c r="AB2548" i="102"/>
  <c r="W2548" i="102"/>
  <c r="U2548" i="102"/>
  <c r="V2548" i="102" s="1"/>
  <c r="AB2547" i="102"/>
  <c r="W2547" i="102"/>
  <c r="U2547" i="102"/>
  <c r="V2547" i="102" s="1"/>
  <c r="AB2546" i="102"/>
  <c r="W2546" i="102"/>
  <c r="U2546" i="102"/>
  <c r="V2546" i="102" s="1"/>
  <c r="AB2545" i="102"/>
  <c r="W2545" i="102"/>
  <c r="U2545" i="102"/>
  <c r="V2545" i="102" s="1"/>
  <c r="AB2544" i="102"/>
  <c r="W2544" i="102"/>
  <c r="U2544" i="102"/>
  <c r="V2544" i="102" s="1"/>
  <c r="AB2543" i="102"/>
  <c r="W2543" i="102"/>
  <c r="U2543" i="102"/>
  <c r="V2543" i="102" s="1"/>
  <c r="AB2542" i="102"/>
  <c r="W2542" i="102"/>
  <c r="U2542" i="102"/>
  <c r="V2542" i="102" s="1"/>
  <c r="AB2541" i="102"/>
  <c r="W2541" i="102"/>
  <c r="U2541" i="102"/>
  <c r="V2541" i="102" s="1"/>
  <c r="AB2540" i="102"/>
  <c r="W2540" i="102"/>
  <c r="U2540" i="102"/>
  <c r="V2540" i="102" s="1"/>
  <c r="AB2539" i="102"/>
  <c r="W2539" i="102"/>
  <c r="U2539" i="102"/>
  <c r="V2539" i="102" s="1"/>
  <c r="AB2538" i="102"/>
  <c r="W2538" i="102"/>
  <c r="U2538" i="102"/>
  <c r="V2538" i="102" s="1"/>
  <c r="AB2537" i="102"/>
  <c r="W2537" i="102"/>
  <c r="U2537" i="102"/>
  <c r="V2537" i="102" s="1"/>
  <c r="AB2536" i="102"/>
  <c r="W2536" i="102"/>
  <c r="U2536" i="102"/>
  <c r="V2536" i="102" s="1"/>
  <c r="AB2535" i="102"/>
  <c r="W2535" i="102"/>
  <c r="U2535" i="102"/>
  <c r="V2535" i="102" s="1"/>
  <c r="AB2534" i="102"/>
  <c r="W2534" i="102"/>
  <c r="U2534" i="102"/>
  <c r="V2534" i="102" s="1"/>
  <c r="AB2533" i="102"/>
  <c r="W2533" i="102"/>
  <c r="U2533" i="102"/>
  <c r="V2533" i="102" s="1"/>
  <c r="AB2532" i="102"/>
  <c r="W2532" i="102"/>
  <c r="U2532" i="102"/>
  <c r="V2532" i="102" s="1"/>
  <c r="AB2531" i="102"/>
  <c r="W2531" i="102"/>
  <c r="U2531" i="102"/>
  <c r="V2531" i="102" s="1"/>
  <c r="AB2530" i="102"/>
  <c r="W2530" i="102"/>
  <c r="U2530" i="102"/>
  <c r="V2530" i="102" s="1"/>
  <c r="AB2529" i="102"/>
  <c r="W2529" i="102"/>
  <c r="U2529" i="102"/>
  <c r="V2529" i="102" s="1"/>
  <c r="AB2528" i="102"/>
  <c r="W2528" i="102"/>
  <c r="U2528" i="102"/>
  <c r="V2528" i="102" s="1"/>
  <c r="AB2527" i="102"/>
  <c r="W2527" i="102"/>
  <c r="U2527" i="102"/>
  <c r="V2527" i="102" s="1"/>
  <c r="AB2526" i="102"/>
  <c r="W2526" i="102"/>
  <c r="U2526" i="102"/>
  <c r="V2526" i="102" s="1"/>
  <c r="AB2525" i="102"/>
  <c r="W2525" i="102"/>
  <c r="U2525" i="102"/>
  <c r="V2525" i="102" s="1"/>
  <c r="AB2524" i="102"/>
  <c r="W2524" i="102"/>
  <c r="U2524" i="102"/>
  <c r="V2524" i="102" s="1"/>
  <c r="AB2523" i="102"/>
  <c r="W2523" i="102"/>
  <c r="U2523" i="102"/>
  <c r="V2523" i="102" s="1"/>
  <c r="AB2522" i="102"/>
  <c r="W2522" i="102"/>
  <c r="U2522" i="102"/>
  <c r="V2522" i="102" s="1"/>
  <c r="AB2521" i="102"/>
  <c r="W2521" i="102"/>
  <c r="U2521" i="102"/>
  <c r="V2521" i="102" s="1"/>
  <c r="AB2520" i="102"/>
  <c r="W2520" i="102"/>
  <c r="U2520" i="102"/>
  <c r="V2520" i="102" s="1"/>
  <c r="AB2519" i="102"/>
  <c r="W2519" i="102"/>
  <c r="U2519" i="102"/>
  <c r="V2519" i="102" s="1"/>
  <c r="AB2518" i="102"/>
  <c r="W2518" i="102"/>
  <c r="U2518" i="102"/>
  <c r="V2518" i="102" s="1"/>
  <c r="AB2517" i="102"/>
  <c r="W2517" i="102"/>
  <c r="U2517" i="102"/>
  <c r="V2517" i="102" s="1"/>
  <c r="AB2516" i="102"/>
  <c r="W2516" i="102"/>
  <c r="U2516" i="102"/>
  <c r="V2516" i="102" s="1"/>
  <c r="AB2515" i="102"/>
  <c r="W2515" i="102"/>
  <c r="U2515" i="102"/>
  <c r="V2515" i="102" s="1"/>
  <c r="AB2514" i="102"/>
  <c r="W2514" i="102"/>
  <c r="U2514" i="102"/>
  <c r="V2514" i="102" s="1"/>
  <c r="AB2513" i="102"/>
  <c r="W2513" i="102"/>
  <c r="U2513" i="102"/>
  <c r="V2513" i="102" s="1"/>
  <c r="AB2512" i="102"/>
  <c r="W2512" i="102"/>
  <c r="U2512" i="102"/>
  <c r="V2512" i="102" s="1"/>
  <c r="AB2511" i="102"/>
  <c r="W2511" i="102"/>
  <c r="U2511" i="102"/>
  <c r="V2511" i="102" s="1"/>
  <c r="AB2510" i="102"/>
  <c r="W2510" i="102"/>
  <c r="U2510" i="102"/>
  <c r="V2510" i="102" s="1"/>
  <c r="AB2509" i="102"/>
  <c r="W2509" i="102"/>
  <c r="U2509" i="102"/>
  <c r="V2509" i="102" s="1"/>
  <c r="AB2508" i="102"/>
  <c r="W2508" i="102"/>
  <c r="U2508" i="102"/>
  <c r="V2508" i="102" s="1"/>
  <c r="AB2507" i="102"/>
  <c r="W2507" i="102"/>
  <c r="U2507" i="102"/>
  <c r="V2507" i="102" s="1"/>
  <c r="AB2506" i="102"/>
  <c r="W2506" i="102"/>
  <c r="U2506" i="102"/>
  <c r="V2506" i="102" s="1"/>
  <c r="AB2505" i="102"/>
  <c r="W2505" i="102"/>
  <c r="U2505" i="102"/>
  <c r="V2505" i="102" s="1"/>
  <c r="AB2504" i="102"/>
  <c r="W2504" i="102"/>
  <c r="U2504" i="102"/>
  <c r="V2504" i="102" s="1"/>
  <c r="AB2503" i="102"/>
  <c r="W2503" i="102"/>
  <c r="U2503" i="102"/>
  <c r="V2503" i="102" s="1"/>
  <c r="AB2502" i="102"/>
  <c r="W2502" i="102"/>
  <c r="U2502" i="102"/>
  <c r="V2502" i="102" s="1"/>
  <c r="AB2501" i="102"/>
  <c r="W2501" i="102"/>
  <c r="U2501" i="102"/>
  <c r="V2501" i="102" s="1"/>
  <c r="AB2500" i="102"/>
  <c r="W2500" i="102"/>
  <c r="U2500" i="102"/>
  <c r="V2500" i="102" s="1"/>
  <c r="AB2499" i="102"/>
  <c r="W2499" i="102"/>
  <c r="U2499" i="102"/>
  <c r="V2499" i="102" s="1"/>
  <c r="AB2498" i="102"/>
  <c r="W2498" i="102"/>
  <c r="U2498" i="102"/>
  <c r="V2498" i="102" s="1"/>
  <c r="AB2497" i="102"/>
  <c r="W2497" i="102"/>
  <c r="U2497" i="102"/>
  <c r="V2497" i="102" s="1"/>
  <c r="AB2496" i="102"/>
  <c r="W2496" i="102"/>
  <c r="X2496" i="102" s="1"/>
  <c r="Y2496" i="102" s="1"/>
  <c r="U2496" i="102"/>
  <c r="V2496" i="102" s="1"/>
  <c r="AB2495" i="102"/>
  <c r="W2495" i="102"/>
  <c r="X2495" i="102" s="1"/>
  <c r="Y2495" i="102" s="1"/>
  <c r="U2495" i="102"/>
  <c r="V2495" i="102" s="1"/>
  <c r="AB2494" i="102"/>
  <c r="W2494" i="102"/>
  <c r="X2494" i="102" s="1"/>
  <c r="Y2494" i="102" s="1"/>
  <c r="U2494" i="102"/>
  <c r="V2494" i="102" s="1"/>
  <c r="AB2493" i="102"/>
  <c r="W2493" i="102"/>
  <c r="X2493" i="102" s="1"/>
  <c r="Y2493" i="102" s="1"/>
  <c r="U2493" i="102"/>
  <c r="V2493" i="102" s="1"/>
  <c r="AB2492" i="102"/>
  <c r="W2492" i="102"/>
  <c r="U2492" i="102"/>
  <c r="V2492" i="102" s="1"/>
  <c r="AB2491" i="102"/>
  <c r="W2491" i="102"/>
  <c r="X2491" i="102" s="1"/>
  <c r="Y2491" i="102" s="1"/>
  <c r="U2491" i="102"/>
  <c r="V2491" i="102" s="1"/>
  <c r="AB2490" i="102"/>
  <c r="W2490" i="102"/>
  <c r="U2490" i="102"/>
  <c r="V2490" i="102" s="1"/>
  <c r="AB2489" i="102"/>
  <c r="W2489" i="102"/>
  <c r="U2489" i="102"/>
  <c r="V2489" i="102" s="1"/>
  <c r="AB2488" i="102"/>
  <c r="W2488" i="102"/>
  <c r="U2488" i="102"/>
  <c r="V2488" i="102" s="1"/>
  <c r="AB2487" i="102"/>
  <c r="W2487" i="102"/>
  <c r="U2487" i="102"/>
  <c r="V2487" i="102" s="1"/>
  <c r="AB2486" i="102"/>
  <c r="W2486" i="102"/>
  <c r="U2486" i="102"/>
  <c r="V2486" i="102" s="1"/>
  <c r="AB2485" i="102"/>
  <c r="W2485" i="102"/>
  <c r="U2485" i="102"/>
  <c r="V2485" i="102" s="1"/>
  <c r="AB2484" i="102"/>
  <c r="W2484" i="102"/>
  <c r="U2484" i="102"/>
  <c r="V2484" i="102" s="1"/>
  <c r="AB2483" i="102"/>
  <c r="W2483" i="102"/>
  <c r="X2483" i="102" s="1"/>
  <c r="Y2483" i="102" s="1"/>
  <c r="U2483" i="102"/>
  <c r="V2483" i="102" s="1"/>
  <c r="AB2482" i="102"/>
  <c r="W2482" i="102"/>
  <c r="X2482" i="102" s="1"/>
  <c r="Y2482" i="102" s="1"/>
  <c r="U2482" i="102"/>
  <c r="V2482" i="102" s="1"/>
  <c r="AB2481" i="102"/>
  <c r="W2481" i="102"/>
  <c r="U2481" i="102"/>
  <c r="V2481" i="102" s="1"/>
  <c r="AB2480" i="102"/>
  <c r="W2480" i="102"/>
  <c r="X2480" i="102" s="1"/>
  <c r="Y2480" i="102" s="1"/>
  <c r="U2480" i="102"/>
  <c r="V2480" i="102" s="1"/>
  <c r="AB2479" i="102"/>
  <c r="W2479" i="102"/>
  <c r="X2479" i="102" s="1"/>
  <c r="Y2479" i="102" s="1"/>
  <c r="U2479" i="102"/>
  <c r="V2479" i="102" s="1"/>
  <c r="AB2478" i="102"/>
  <c r="W2478" i="102"/>
  <c r="U2478" i="102"/>
  <c r="V2478" i="102" s="1"/>
  <c r="AB2477" i="102"/>
  <c r="W2477" i="102"/>
  <c r="U2477" i="102"/>
  <c r="V2477" i="102" s="1"/>
  <c r="AB2476" i="102"/>
  <c r="W2476" i="102"/>
  <c r="U2476" i="102"/>
  <c r="V2476" i="102" s="1"/>
  <c r="AB2475" i="102"/>
  <c r="W2475" i="102"/>
  <c r="U2475" i="102"/>
  <c r="V2475" i="102" s="1"/>
  <c r="AB2474" i="102"/>
  <c r="W2474" i="102"/>
  <c r="X2474" i="102" s="1"/>
  <c r="Y2474" i="102" s="1"/>
  <c r="U2474" i="102"/>
  <c r="V2474" i="102" s="1"/>
  <c r="AB2473" i="102"/>
  <c r="W2473" i="102"/>
  <c r="X2473" i="102" s="1"/>
  <c r="Y2473" i="102" s="1"/>
  <c r="U2473" i="102"/>
  <c r="V2473" i="102" s="1"/>
  <c r="AB2472" i="102"/>
  <c r="W2472" i="102"/>
  <c r="X2472" i="102" s="1"/>
  <c r="Y2472" i="102" s="1"/>
  <c r="U2472" i="102"/>
  <c r="V2472" i="102" s="1"/>
  <c r="AB2471" i="102"/>
  <c r="W2471" i="102"/>
  <c r="U2471" i="102"/>
  <c r="V2471" i="102" s="1"/>
  <c r="AB2470" i="102"/>
  <c r="W2470" i="102"/>
  <c r="U2470" i="102"/>
  <c r="V2470" i="102" s="1"/>
  <c r="AB2469" i="102"/>
  <c r="W2469" i="102"/>
  <c r="U2469" i="102"/>
  <c r="V2469" i="102" s="1"/>
  <c r="M2468" i="102"/>
  <c r="J2468" i="102"/>
  <c r="AB2467" i="102"/>
  <c r="W2467" i="102"/>
  <c r="U2467" i="102"/>
  <c r="V2467" i="102" s="1"/>
  <c r="AB2466" i="102"/>
  <c r="W2466" i="102"/>
  <c r="U2466" i="102"/>
  <c r="V2466" i="102" s="1"/>
  <c r="AB2465" i="102"/>
  <c r="W2465" i="102"/>
  <c r="U2465" i="102"/>
  <c r="V2465" i="102" s="1"/>
  <c r="AB2464" i="102"/>
  <c r="W2464" i="102"/>
  <c r="U2464" i="102"/>
  <c r="V2464" i="102" s="1"/>
  <c r="AB2463" i="102"/>
  <c r="W2463" i="102"/>
  <c r="U2463" i="102"/>
  <c r="V2463" i="102" s="1"/>
  <c r="AB2462" i="102"/>
  <c r="W2462" i="102"/>
  <c r="U2462" i="102"/>
  <c r="V2462" i="102" s="1"/>
  <c r="AB2461" i="102"/>
  <c r="W2461" i="102"/>
  <c r="U2461" i="102"/>
  <c r="V2461" i="102" s="1"/>
  <c r="AB2460" i="102"/>
  <c r="W2460" i="102"/>
  <c r="U2460" i="102"/>
  <c r="V2460" i="102" s="1"/>
  <c r="AB2459" i="102"/>
  <c r="W2459" i="102"/>
  <c r="U2459" i="102"/>
  <c r="V2459" i="102" s="1"/>
  <c r="AB2458" i="102"/>
  <c r="W2458" i="102"/>
  <c r="U2458" i="102"/>
  <c r="V2458" i="102" s="1"/>
  <c r="AB2457" i="102"/>
  <c r="W2457" i="102"/>
  <c r="U2457" i="102"/>
  <c r="V2457" i="102" s="1"/>
  <c r="AB2456" i="102"/>
  <c r="W2456" i="102"/>
  <c r="U2456" i="102"/>
  <c r="V2456" i="102" s="1"/>
  <c r="AB2455" i="102"/>
  <c r="W2455" i="102"/>
  <c r="U2455" i="102"/>
  <c r="V2455" i="102" s="1"/>
  <c r="AB2454" i="102"/>
  <c r="W2454" i="102"/>
  <c r="U2454" i="102"/>
  <c r="V2454" i="102" s="1"/>
  <c r="AB2453" i="102"/>
  <c r="W2453" i="102"/>
  <c r="U2453" i="102"/>
  <c r="V2453" i="102" s="1"/>
  <c r="AB2452" i="102"/>
  <c r="W2452" i="102"/>
  <c r="U2452" i="102"/>
  <c r="V2452" i="102" s="1"/>
  <c r="AB2451" i="102"/>
  <c r="W2451" i="102"/>
  <c r="U2451" i="102"/>
  <c r="V2451" i="102" s="1"/>
  <c r="AB2450" i="102"/>
  <c r="W2450" i="102"/>
  <c r="U2450" i="102"/>
  <c r="V2450" i="102" s="1"/>
  <c r="AB2449" i="102"/>
  <c r="W2449" i="102"/>
  <c r="U2449" i="102"/>
  <c r="V2449" i="102" s="1"/>
  <c r="AB2448" i="102"/>
  <c r="W2448" i="102"/>
  <c r="X2448" i="102" s="1"/>
  <c r="Y2448" i="102" s="1"/>
  <c r="U2448" i="102"/>
  <c r="V2448" i="102" s="1"/>
  <c r="AB2447" i="102"/>
  <c r="W2447" i="102"/>
  <c r="X2447" i="102" s="1"/>
  <c r="Y2447" i="102" s="1"/>
  <c r="U2447" i="102"/>
  <c r="V2447" i="102" s="1"/>
  <c r="AB2446" i="102"/>
  <c r="W2446" i="102"/>
  <c r="U2446" i="102"/>
  <c r="V2446" i="102" s="1"/>
  <c r="AB2445" i="102"/>
  <c r="W2445" i="102"/>
  <c r="U2445" i="102"/>
  <c r="V2445" i="102" s="1"/>
  <c r="M2444" i="102"/>
  <c r="J2444" i="102"/>
  <c r="S2444" i="102" s="1"/>
  <c r="AB2442" i="102"/>
  <c r="W2442" i="102"/>
  <c r="U2442" i="102"/>
  <c r="V2442" i="102" s="1"/>
  <c r="AB2441" i="102"/>
  <c r="W2441" i="102"/>
  <c r="U2441" i="102"/>
  <c r="V2441" i="102" s="1"/>
  <c r="AB2440" i="102"/>
  <c r="W2440" i="102"/>
  <c r="U2440" i="102"/>
  <c r="V2440" i="102" s="1"/>
  <c r="AB2439" i="102"/>
  <c r="W2439" i="102"/>
  <c r="U2439" i="102"/>
  <c r="V2439" i="102" s="1"/>
  <c r="AB2438" i="102"/>
  <c r="W2438" i="102"/>
  <c r="Y2438" i="102" s="1"/>
  <c r="AB2437" i="102"/>
  <c r="W2437" i="102"/>
  <c r="X2437" i="102" s="1"/>
  <c r="M2436" i="102"/>
  <c r="J2436" i="102"/>
  <c r="S2436" i="102" s="1"/>
  <c r="AB2435" i="102"/>
  <c r="W2435" i="102"/>
  <c r="U2435" i="102"/>
  <c r="V2435" i="102" s="1"/>
  <c r="AB2434" i="102"/>
  <c r="W2434" i="102"/>
  <c r="U2434" i="102"/>
  <c r="V2434" i="102" s="1"/>
  <c r="AB2433" i="102"/>
  <c r="W2433" i="102"/>
  <c r="U2433" i="102"/>
  <c r="V2433" i="102" s="1"/>
  <c r="AB2432" i="102"/>
  <c r="W2432" i="102"/>
  <c r="U2432" i="102"/>
  <c r="V2432" i="102" s="1"/>
  <c r="AB2431" i="102"/>
  <c r="W2431" i="102"/>
  <c r="U2431" i="102"/>
  <c r="V2431" i="102" s="1"/>
  <c r="AB2430" i="102"/>
  <c r="W2430" i="102"/>
  <c r="Y2430" i="102" s="1"/>
  <c r="M2429" i="102"/>
  <c r="J2429" i="102"/>
  <c r="S2429" i="102" s="1"/>
  <c r="AB2428" i="102"/>
  <c r="W2428" i="102"/>
  <c r="U2428" i="102"/>
  <c r="V2428" i="102" s="1"/>
  <c r="AB2427" i="102"/>
  <c r="W2427" i="102"/>
  <c r="U2427" i="102"/>
  <c r="V2427" i="102" s="1"/>
  <c r="AB2426" i="102"/>
  <c r="W2426" i="102"/>
  <c r="Y2426" i="102" s="1"/>
  <c r="M2425" i="102"/>
  <c r="J2425" i="102"/>
  <c r="S2425" i="102" s="1"/>
  <c r="AB2424" i="102"/>
  <c r="W2424" i="102"/>
  <c r="U2424" i="102"/>
  <c r="V2424" i="102" s="1"/>
  <c r="AB2423" i="102"/>
  <c r="W2423" i="102"/>
  <c r="U2423" i="102"/>
  <c r="V2423" i="102" s="1"/>
  <c r="AB2422" i="102"/>
  <c r="W2422" i="102"/>
  <c r="U2422" i="102"/>
  <c r="V2422" i="102" s="1"/>
  <c r="AB2421" i="102"/>
  <c r="W2421" i="102"/>
  <c r="U2421" i="102"/>
  <c r="V2421" i="102" s="1"/>
  <c r="AB2420" i="102"/>
  <c r="W2420" i="102"/>
  <c r="U2420" i="102"/>
  <c r="V2420" i="102" s="1"/>
  <c r="M2419" i="102"/>
  <c r="J2419" i="102"/>
  <c r="S2419" i="102" s="1"/>
  <c r="AB2418" i="102"/>
  <c r="W2418" i="102"/>
  <c r="AB2417" i="102"/>
  <c r="W2417" i="102"/>
  <c r="AB2416" i="102"/>
  <c r="W2416" i="102"/>
  <c r="AB2415" i="102"/>
  <c r="W2415" i="102"/>
  <c r="AB2414" i="102"/>
  <c r="W2414" i="102"/>
  <c r="U2414" i="102"/>
  <c r="V2414" i="102" s="1"/>
  <c r="AB2413" i="102"/>
  <c r="W2413" i="102"/>
  <c r="U2413" i="102"/>
  <c r="V2413" i="102" s="1"/>
  <c r="AB2412" i="102"/>
  <c r="W2412" i="102"/>
  <c r="U2412" i="102"/>
  <c r="V2412" i="102" s="1"/>
  <c r="AB2411" i="102"/>
  <c r="W2411" i="102"/>
  <c r="U2411" i="102"/>
  <c r="V2411" i="102" s="1"/>
  <c r="AB2410" i="102"/>
  <c r="W2410" i="102"/>
  <c r="Y2410" i="102" s="1"/>
  <c r="M2409" i="102"/>
  <c r="J2409" i="102"/>
  <c r="S2409" i="102" s="1"/>
  <c r="AB2408" i="102"/>
  <c r="W2408" i="102"/>
  <c r="U2408" i="102"/>
  <c r="V2408" i="102" s="1"/>
  <c r="AB2407" i="102"/>
  <c r="W2407" i="102"/>
  <c r="U2407" i="102"/>
  <c r="V2407" i="102" s="1"/>
  <c r="AB2406" i="102"/>
  <c r="W2406" i="102"/>
  <c r="U2406" i="102"/>
  <c r="V2406" i="102" s="1"/>
  <c r="AB2405" i="102"/>
  <c r="W2405" i="102"/>
  <c r="Y2405" i="102" s="1"/>
  <c r="AB2404" i="102"/>
  <c r="W2404" i="102"/>
  <c r="M2403" i="102"/>
  <c r="J2403" i="102"/>
  <c r="S2403" i="102" s="1"/>
  <c r="AB2402" i="102"/>
  <c r="W2402" i="102"/>
  <c r="AB2401" i="102"/>
  <c r="W2401" i="102"/>
  <c r="AB2400" i="102"/>
  <c r="W2400" i="102"/>
  <c r="AB2399" i="102"/>
  <c r="W2399" i="102"/>
  <c r="AB2398" i="102"/>
  <c r="W2398" i="102"/>
  <c r="AB2397" i="102"/>
  <c r="W2397" i="102"/>
  <c r="AB2396" i="102"/>
  <c r="W2396" i="102"/>
  <c r="AB2395" i="102"/>
  <c r="W2395" i="102"/>
  <c r="AB2394" i="102"/>
  <c r="W2394" i="102"/>
  <c r="AB2393" i="102"/>
  <c r="W2393" i="102"/>
  <c r="AB2392" i="102"/>
  <c r="W2392" i="102"/>
  <c r="AB2391" i="102"/>
  <c r="W2391" i="102"/>
  <c r="AB2390" i="102"/>
  <c r="W2390" i="102"/>
  <c r="AB2389" i="102"/>
  <c r="W2389" i="102"/>
  <c r="AB2388" i="102"/>
  <c r="W2388" i="102"/>
  <c r="AB2387" i="102"/>
  <c r="W2387" i="102"/>
  <c r="Y2387" i="102" s="1"/>
  <c r="M2386" i="102"/>
  <c r="J2386" i="102"/>
  <c r="S2386" i="102" s="1"/>
  <c r="AB2385" i="102"/>
  <c r="W2385" i="102"/>
  <c r="Y2385" i="102" s="1"/>
  <c r="AB2384" i="102"/>
  <c r="W2384" i="102"/>
  <c r="Y2384" i="102" s="1"/>
  <c r="AB2383" i="102"/>
  <c r="W2383" i="102"/>
  <c r="Y2383" i="102" s="1"/>
  <c r="AB2382" i="102"/>
  <c r="W2382" i="102"/>
  <c r="X2382" i="102" s="1"/>
  <c r="AB2381" i="102"/>
  <c r="W2381" i="102"/>
  <c r="Y2381" i="102" s="1"/>
  <c r="M2380" i="102"/>
  <c r="J2380" i="102"/>
  <c r="S2380" i="102" s="1"/>
  <c r="AB2379" i="102"/>
  <c r="W2379" i="102"/>
  <c r="U2379" i="102"/>
  <c r="V2379" i="102" s="1"/>
  <c r="AB2378" i="102"/>
  <c r="W2378" i="102"/>
  <c r="U2378" i="102"/>
  <c r="V2378" i="102" s="1"/>
  <c r="AB2377" i="102"/>
  <c r="W2377" i="102"/>
  <c r="Y2377" i="102" s="1"/>
  <c r="M2376" i="102"/>
  <c r="J2376" i="102"/>
  <c r="S2376" i="102" s="1"/>
  <c r="AB2375" i="102"/>
  <c r="W2375" i="102"/>
  <c r="U2375" i="102"/>
  <c r="V2375" i="102" s="1"/>
  <c r="AB2374" i="102"/>
  <c r="W2374" i="102"/>
  <c r="Y2374" i="102" s="1"/>
  <c r="AB2373" i="102"/>
  <c r="W2373" i="102"/>
  <c r="Y2373" i="102" s="1"/>
  <c r="M2372" i="102"/>
  <c r="J2372" i="102"/>
  <c r="AB2371" i="102"/>
  <c r="W2371" i="102"/>
  <c r="U2371" i="102"/>
  <c r="V2371" i="102" s="1"/>
  <c r="M2370" i="102"/>
  <c r="J2370" i="102"/>
  <c r="S2370" i="102" s="1"/>
  <c r="AB2368" i="102"/>
  <c r="W2368" i="102"/>
  <c r="U2368" i="102"/>
  <c r="V2368" i="102" s="1"/>
  <c r="AB2367" i="102"/>
  <c r="W2367" i="102"/>
  <c r="U2367" i="102"/>
  <c r="V2367" i="102" s="1"/>
  <c r="AB2366" i="102"/>
  <c r="W2366" i="102"/>
  <c r="U2366" i="102"/>
  <c r="V2366" i="102" s="1"/>
  <c r="AB2365" i="102"/>
  <c r="W2365" i="102"/>
  <c r="U2365" i="102"/>
  <c r="V2365" i="102" s="1"/>
  <c r="AB2364" i="102"/>
  <c r="W2364" i="102"/>
  <c r="U2364" i="102"/>
  <c r="V2364" i="102" s="1"/>
  <c r="AB2363" i="102"/>
  <c r="W2363" i="102"/>
  <c r="U2363" i="102"/>
  <c r="V2363" i="102" s="1"/>
  <c r="M2362" i="102"/>
  <c r="J2362" i="102"/>
  <c r="S2362" i="102" s="1"/>
  <c r="AB2361" i="102"/>
  <c r="W2361" i="102"/>
  <c r="U2361" i="102"/>
  <c r="V2361" i="102" s="1"/>
  <c r="AB2360" i="102"/>
  <c r="W2360" i="102"/>
  <c r="U2360" i="102"/>
  <c r="V2360" i="102" s="1"/>
  <c r="AB2359" i="102"/>
  <c r="W2359" i="102"/>
  <c r="U2359" i="102"/>
  <c r="V2359" i="102" s="1"/>
  <c r="AB2358" i="102"/>
  <c r="W2358" i="102"/>
  <c r="U2358" i="102"/>
  <c r="V2358" i="102" s="1"/>
  <c r="AB2357" i="102"/>
  <c r="W2357" i="102"/>
  <c r="X2357" i="102" s="1"/>
  <c r="Y2357" i="102" s="1"/>
  <c r="U2357" i="102"/>
  <c r="V2357" i="102" s="1"/>
  <c r="AB2356" i="102"/>
  <c r="W2356" i="102"/>
  <c r="U2356" i="102"/>
  <c r="V2356" i="102" s="1"/>
  <c r="AB2355" i="102"/>
  <c r="W2355" i="102"/>
  <c r="Y2355" i="102" s="1"/>
  <c r="AB2354" i="102"/>
  <c r="W2354" i="102"/>
  <c r="X2354" i="102" s="1"/>
  <c r="M2353" i="102"/>
  <c r="J2353" i="102"/>
  <c r="S2353" i="102" s="1"/>
  <c r="AB2352" i="102"/>
  <c r="W2352" i="102"/>
  <c r="U2352" i="102"/>
  <c r="V2352" i="102" s="1"/>
  <c r="AB2351" i="102"/>
  <c r="W2351" i="102"/>
  <c r="U2351" i="102"/>
  <c r="V2351" i="102" s="1"/>
  <c r="AB2350" i="102"/>
  <c r="W2350" i="102"/>
  <c r="U2350" i="102"/>
  <c r="V2350" i="102" s="1"/>
  <c r="AB2349" i="102"/>
  <c r="W2349" i="102"/>
  <c r="U2349" i="102"/>
  <c r="V2349" i="102" s="1"/>
  <c r="AB2348" i="102"/>
  <c r="W2348" i="102"/>
  <c r="U2348" i="102"/>
  <c r="V2348" i="102" s="1"/>
  <c r="AB2347" i="102"/>
  <c r="W2347" i="102"/>
  <c r="U2347" i="102"/>
  <c r="V2347" i="102" s="1"/>
  <c r="AB2346" i="102"/>
  <c r="W2346" i="102"/>
  <c r="U2346" i="102"/>
  <c r="V2346" i="102" s="1"/>
  <c r="AB2345" i="102"/>
  <c r="W2345" i="102"/>
  <c r="U2345" i="102"/>
  <c r="V2345" i="102" s="1"/>
  <c r="AB2344" i="102"/>
  <c r="W2344" i="102"/>
  <c r="U2344" i="102"/>
  <c r="V2344" i="102" s="1"/>
  <c r="AB2343" i="102"/>
  <c r="W2343" i="102"/>
  <c r="U2343" i="102"/>
  <c r="V2343" i="102" s="1"/>
  <c r="AB2342" i="102"/>
  <c r="W2342" i="102"/>
  <c r="U2342" i="102"/>
  <c r="V2342" i="102" s="1"/>
  <c r="AB2341" i="102"/>
  <c r="W2341" i="102"/>
  <c r="U2341" i="102"/>
  <c r="V2341" i="102" s="1"/>
  <c r="AB2340" i="102"/>
  <c r="W2340" i="102"/>
  <c r="U2340" i="102"/>
  <c r="V2340" i="102" s="1"/>
  <c r="AB2339" i="102"/>
  <c r="W2339" i="102"/>
  <c r="X2339" i="102" s="1"/>
  <c r="Y2339" i="102" s="1"/>
  <c r="U2339" i="102"/>
  <c r="V2339" i="102" s="1"/>
  <c r="AB2338" i="102"/>
  <c r="W2338" i="102"/>
  <c r="U2338" i="102"/>
  <c r="V2338" i="102" s="1"/>
  <c r="AB2337" i="102"/>
  <c r="W2337" i="102"/>
  <c r="U2337" i="102"/>
  <c r="V2337" i="102" s="1"/>
  <c r="AB2336" i="102"/>
  <c r="W2336" i="102"/>
  <c r="U2336" i="102"/>
  <c r="V2336" i="102" s="1"/>
  <c r="AB2335" i="102"/>
  <c r="W2335" i="102"/>
  <c r="U2335" i="102"/>
  <c r="V2335" i="102" s="1"/>
  <c r="AB2334" i="102"/>
  <c r="W2334" i="102"/>
  <c r="U2334" i="102"/>
  <c r="V2334" i="102" s="1"/>
  <c r="AB2333" i="102"/>
  <c r="W2333" i="102"/>
  <c r="X2333" i="102" s="1"/>
  <c r="M2332" i="102"/>
  <c r="J2332" i="102"/>
  <c r="S2332" i="102" s="1"/>
  <c r="AB2331" i="102"/>
  <c r="W2331" i="102"/>
  <c r="U2331" i="102"/>
  <c r="V2331" i="102" s="1"/>
  <c r="AB2330" i="102"/>
  <c r="W2330" i="102"/>
  <c r="U2330" i="102"/>
  <c r="V2330" i="102" s="1"/>
  <c r="AB2329" i="102"/>
  <c r="W2329" i="102"/>
  <c r="U2329" i="102"/>
  <c r="V2329" i="102" s="1"/>
  <c r="AB2328" i="102"/>
  <c r="W2328" i="102"/>
  <c r="U2328" i="102"/>
  <c r="V2328" i="102" s="1"/>
  <c r="AB2327" i="102"/>
  <c r="W2327" i="102"/>
  <c r="U2327" i="102"/>
  <c r="V2327" i="102" s="1"/>
  <c r="AB2326" i="102"/>
  <c r="W2326" i="102"/>
  <c r="U2326" i="102"/>
  <c r="V2326" i="102" s="1"/>
  <c r="AB2325" i="102"/>
  <c r="W2325" i="102"/>
  <c r="U2325" i="102"/>
  <c r="V2325" i="102" s="1"/>
  <c r="AB2324" i="102"/>
  <c r="W2324" i="102"/>
  <c r="U2324" i="102"/>
  <c r="V2324" i="102" s="1"/>
  <c r="AB2323" i="102"/>
  <c r="W2323" i="102"/>
  <c r="U2323" i="102"/>
  <c r="V2323" i="102" s="1"/>
  <c r="AB2322" i="102"/>
  <c r="W2322" i="102"/>
  <c r="U2322" i="102"/>
  <c r="V2322" i="102" s="1"/>
  <c r="AB2321" i="102"/>
  <c r="W2321" i="102"/>
  <c r="U2321" i="102"/>
  <c r="V2321" i="102" s="1"/>
  <c r="AB2320" i="102"/>
  <c r="W2320" i="102"/>
  <c r="U2320" i="102"/>
  <c r="V2320" i="102" s="1"/>
  <c r="AB2319" i="102"/>
  <c r="W2319" i="102"/>
  <c r="U2319" i="102"/>
  <c r="V2319" i="102" s="1"/>
  <c r="AB2318" i="102"/>
  <c r="W2318" i="102"/>
  <c r="U2318" i="102"/>
  <c r="V2318" i="102" s="1"/>
  <c r="AB2317" i="102"/>
  <c r="W2317" i="102"/>
  <c r="U2317" i="102"/>
  <c r="V2317" i="102" s="1"/>
  <c r="AB2316" i="102"/>
  <c r="W2316" i="102"/>
  <c r="U2316" i="102"/>
  <c r="V2316" i="102" s="1"/>
  <c r="AB2315" i="102"/>
  <c r="W2315" i="102"/>
  <c r="U2315" i="102"/>
  <c r="V2315" i="102" s="1"/>
  <c r="AB2314" i="102"/>
  <c r="W2314" i="102"/>
  <c r="U2314" i="102"/>
  <c r="V2314" i="102" s="1"/>
  <c r="AB2313" i="102"/>
  <c r="W2313" i="102"/>
  <c r="U2313" i="102"/>
  <c r="V2313" i="102" s="1"/>
  <c r="AB2312" i="102"/>
  <c r="W2312" i="102"/>
  <c r="U2312" i="102"/>
  <c r="V2312" i="102" s="1"/>
  <c r="AB2311" i="102"/>
  <c r="W2311" i="102"/>
  <c r="U2311" i="102"/>
  <c r="V2311" i="102" s="1"/>
  <c r="AB2310" i="102"/>
  <c r="W2310" i="102"/>
  <c r="U2310" i="102"/>
  <c r="V2310" i="102" s="1"/>
  <c r="AB2309" i="102"/>
  <c r="W2309" i="102"/>
  <c r="U2309" i="102"/>
  <c r="V2309" i="102" s="1"/>
  <c r="AB2308" i="102"/>
  <c r="W2308" i="102"/>
  <c r="U2308" i="102"/>
  <c r="V2308" i="102" s="1"/>
  <c r="AB2307" i="102"/>
  <c r="W2307" i="102"/>
  <c r="U2307" i="102"/>
  <c r="V2307" i="102" s="1"/>
  <c r="AB2306" i="102"/>
  <c r="W2306" i="102"/>
  <c r="X2306" i="102" s="1"/>
  <c r="Y2306" i="102" s="1"/>
  <c r="U2306" i="102"/>
  <c r="V2306" i="102" s="1"/>
  <c r="AB2305" i="102"/>
  <c r="W2305" i="102"/>
  <c r="U2305" i="102"/>
  <c r="V2305" i="102" s="1"/>
  <c r="AB2304" i="102"/>
  <c r="W2304" i="102"/>
  <c r="Y2304" i="102" s="1"/>
  <c r="AB2303" i="102"/>
  <c r="W2303" i="102"/>
  <c r="Y2303" i="102" s="1"/>
  <c r="M2302" i="102"/>
  <c r="J2302" i="102"/>
  <c r="S2302" i="102" s="1"/>
  <c r="AB2301" i="102"/>
  <c r="W2301" i="102"/>
  <c r="U2301" i="102"/>
  <c r="V2301" i="102" s="1"/>
  <c r="AB2300" i="102"/>
  <c r="W2300" i="102"/>
  <c r="U2300" i="102"/>
  <c r="V2300" i="102" s="1"/>
  <c r="AB2299" i="102"/>
  <c r="W2299" i="102"/>
  <c r="U2299" i="102"/>
  <c r="V2299" i="102" s="1"/>
  <c r="AB2298" i="102"/>
  <c r="W2298" i="102"/>
  <c r="U2298" i="102"/>
  <c r="V2298" i="102" s="1"/>
  <c r="AB2297" i="102"/>
  <c r="W2297" i="102"/>
  <c r="U2297" i="102"/>
  <c r="V2297" i="102" s="1"/>
  <c r="AB2296" i="102"/>
  <c r="W2296" i="102"/>
  <c r="U2296" i="102"/>
  <c r="V2296" i="102" s="1"/>
  <c r="AB2295" i="102"/>
  <c r="W2295" i="102"/>
  <c r="U2295" i="102"/>
  <c r="V2295" i="102" s="1"/>
  <c r="AB2294" i="102"/>
  <c r="W2294" i="102"/>
  <c r="U2294" i="102"/>
  <c r="V2294" i="102" s="1"/>
  <c r="AB2293" i="102"/>
  <c r="W2293" i="102"/>
  <c r="U2293" i="102"/>
  <c r="V2293" i="102" s="1"/>
  <c r="AB2292" i="102"/>
  <c r="W2292" i="102"/>
  <c r="U2292" i="102"/>
  <c r="V2292" i="102" s="1"/>
  <c r="AB2291" i="102"/>
  <c r="W2291" i="102"/>
  <c r="U2291" i="102"/>
  <c r="V2291" i="102" s="1"/>
  <c r="AB2290" i="102"/>
  <c r="W2290" i="102"/>
  <c r="U2290" i="102"/>
  <c r="V2290" i="102" s="1"/>
  <c r="AB2289" i="102"/>
  <c r="W2289" i="102"/>
  <c r="U2289" i="102"/>
  <c r="V2289" i="102" s="1"/>
  <c r="AB2288" i="102"/>
  <c r="W2288" i="102"/>
  <c r="X2288" i="102" s="1"/>
  <c r="Y2288" i="102" s="1"/>
  <c r="U2288" i="102"/>
  <c r="V2288" i="102" s="1"/>
  <c r="AB2287" i="102"/>
  <c r="W2287" i="102"/>
  <c r="Y2287" i="102" s="1"/>
  <c r="AB2286" i="102"/>
  <c r="W2286" i="102"/>
  <c r="Y2286" i="102" s="1"/>
  <c r="AB2285" i="102"/>
  <c r="W2285" i="102"/>
  <c r="Y2285" i="102" s="1"/>
  <c r="M2284" i="102"/>
  <c r="J2284" i="102"/>
  <c r="S2284" i="102" s="1"/>
  <c r="AB2283" i="102"/>
  <c r="W2283" i="102"/>
  <c r="U2283" i="102"/>
  <c r="V2283" i="102" s="1"/>
  <c r="AB2282" i="102"/>
  <c r="W2282" i="102"/>
  <c r="U2282" i="102"/>
  <c r="V2282" i="102" s="1"/>
  <c r="AB2281" i="102"/>
  <c r="W2281" i="102"/>
  <c r="U2281" i="102"/>
  <c r="V2281" i="102" s="1"/>
  <c r="AB2280" i="102"/>
  <c r="W2280" i="102"/>
  <c r="U2280" i="102"/>
  <c r="V2280" i="102" s="1"/>
  <c r="AB2279" i="102"/>
  <c r="W2279" i="102"/>
  <c r="U2279" i="102"/>
  <c r="V2279" i="102" s="1"/>
  <c r="AB2278" i="102"/>
  <c r="W2278" i="102"/>
  <c r="U2278" i="102"/>
  <c r="V2278" i="102" s="1"/>
  <c r="AB2277" i="102"/>
  <c r="W2277" i="102"/>
  <c r="U2277" i="102"/>
  <c r="V2277" i="102" s="1"/>
  <c r="AB2276" i="102"/>
  <c r="W2276" i="102"/>
  <c r="U2276" i="102"/>
  <c r="V2276" i="102" s="1"/>
  <c r="AB2275" i="102"/>
  <c r="W2275" i="102"/>
  <c r="U2275" i="102"/>
  <c r="V2275" i="102" s="1"/>
  <c r="AB2274" i="102"/>
  <c r="W2274" i="102"/>
  <c r="U2274" i="102"/>
  <c r="V2274" i="102" s="1"/>
  <c r="AB2273" i="102"/>
  <c r="W2273" i="102"/>
  <c r="U2273" i="102"/>
  <c r="V2273" i="102" s="1"/>
  <c r="AB2272" i="102"/>
  <c r="W2272" i="102"/>
  <c r="U2272" i="102"/>
  <c r="V2272" i="102" s="1"/>
  <c r="AB2271" i="102"/>
  <c r="W2271" i="102"/>
  <c r="X2271" i="102" s="1"/>
  <c r="Y2271" i="102" s="1"/>
  <c r="U2271" i="102"/>
  <c r="V2271" i="102" s="1"/>
  <c r="AB2270" i="102"/>
  <c r="W2270" i="102"/>
  <c r="Y2270" i="102" s="1"/>
  <c r="M2269" i="102"/>
  <c r="J2269" i="102"/>
  <c r="S2269" i="102" s="1"/>
  <c r="AB2268" i="102"/>
  <c r="W2268" i="102"/>
  <c r="U2268" i="102"/>
  <c r="V2268" i="102" s="1"/>
  <c r="AB2267" i="102"/>
  <c r="W2267" i="102"/>
  <c r="U2267" i="102"/>
  <c r="V2267" i="102" s="1"/>
  <c r="AB2266" i="102"/>
  <c r="W2266" i="102"/>
  <c r="U2266" i="102"/>
  <c r="V2266" i="102" s="1"/>
  <c r="AB2265" i="102"/>
  <c r="W2265" i="102"/>
  <c r="U2265" i="102"/>
  <c r="V2265" i="102" s="1"/>
  <c r="AB2264" i="102"/>
  <c r="W2264" i="102"/>
  <c r="U2264" i="102"/>
  <c r="V2264" i="102" s="1"/>
  <c r="AB2263" i="102"/>
  <c r="W2263" i="102"/>
  <c r="U2263" i="102"/>
  <c r="V2263" i="102" s="1"/>
  <c r="AB2262" i="102"/>
  <c r="W2262" i="102"/>
  <c r="U2262" i="102"/>
  <c r="V2262" i="102" s="1"/>
  <c r="AB2261" i="102"/>
  <c r="W2261" i="102"/>
  <c r="U2261" i="102"/>
  <c r="V2261" i="102" s="1"/>
  <c r="AB2260" i="102"/>
  <c r="W2260" i="102"/>
  <c r="U2260" i="102"/>
  <c r="V2260" i="102" s="1"/>
  <c r="AB2259" i="102"/>
  <c r="W2259" i="102"/>
  <c r="U2259" i="102"/>
  <c r="V2259" i="102" s="1"/>
  <c r="AB2258" i="102"/>
  <c r="W2258" i="102"/>
  <c r="Y2258" i="102" s="1"/>
  <c r="AB2257" i="102"/>
  <c r="W2257" i="102"/>
  <c r="Y2257" i="102" s="1"/>
  <c r="M2256" i="102"/>
  <c r="J2256" i="102"/>
  <c r="S2256" i="102" s="1"/>
  <c r="AB2255" i="102"/>
  <c r="W2255" i="102"/>
  <c r="U2255" i="102"/>
  <c r="V2255" i="102" s="1"/>
  <c r="AB2254" i="102"/>
  <c r="W2254" i="102"/>
  <c r="Y2254" i="102" s="1"/>
  <c r="M2253" i="102"/>
  <c r="J2253" i="102"/>
  <c r="S2253" i="102" s="1"/>
  <c r="AB2252" i="102"/>
  <c r="W2252" i="102"/>
  <c r="U2252" i="102"/>
  <c r="V2252" i="102" s="1"/>
  <c r="AB2251" i="102"/>
  <c r="W2251" i="102"/>
  <c r="U2251" i="102"/>
  <c r="V2251" i="102" s="1"/>
  <c r="AB2250" i="102"/>
  <c r="W2250" i="102"/>
  <c r="U2250" i="102"/>
  <c r="V2250" i="102" s="1"/>
  <c r="AB2249" i="102"/>
  <c r="W2249" i="102"/>
  <c r="U2249" i="102"/>
  <c r="V2249" i="102" s="1"/>
  <c r="AB2248" i="102"/>
  <c r="W2248" i="102"/>
  <c r="U2248" i="102"/>
  <c r="V2248" i="102" s="1"/>
  <c r="AB2247" i="102"/>
  <c r="W2247" i="102"/>
  <c r="U2247" i="102"/>
  <c r="V2247" i="102" s="1"/>
  <c r="AB2246" i="102"/>
  <c r="W2246" i="102"/>
  <c r="U2246" i="102"/>
  <c r="V2246" i="102" s="1"/>
  <c r="AB2245" i="102"/>
  <c r="W2245" i="102"/>
  <c r="U2245" i="102"/>
  <c r="V2245" i="102" s="1"/>
  <c r="AB2244" i="102"/>
  <c r="W2244" i="102"/>
  <c r="U2244" i="102"/>
  <c r="V2244" i="102" s="1"/>
  <c r="AB2243" i="102"/>
  <c r="W2243" i="102"/>
  <c r="U2243" i="102"/>
  <c r="V2243" i="102" s="1"/>
  <c r="AB2242" i="102"/>
  <c r="W2242" i="102"/>
  <c r="U2242" i="102"/>
  <c r="V2242" i="102" s="1"/>
  <c r="AB2241" i="102"/>
  <c r="W2241" i="102"/>
  <c r="X2241" i="102" s="1"/>
  <c r="Y2241" i="102" s="1"/>
  <c r="U2241" i="102"/>
  <c r="V2241" i="102" s="1"/>
  <c r="AB2240" i="102"/>
  <c r="W2240" i="102"/>
  <c r="U2240" i="102"/>
  <c r="V2240" i="102" s="1"/>
  <c r="AB2239" i="102"/>
  <c r="W2239" i="102"/>
  <c r="U2239" i="102"/>
  <c r="V2239" i="102" s="1"/>
  <c r="AB2238" i="102"/>
  <c r="W2238" i="102"/>
  <c r="U2238" i="102"/>
  <c r="V2238" i="102" s="1"/>
  <c r="AB2237" i="102"/>
  <c r="W2237" i="102"/>
  <c r="U2237" i="102"/>
  <c r="V2237" i="102" s="1"/>
  <c r="AB2236" i="102"/>
  <c r="W2236" i="102"/>
  <c r="U2236" i="102"/>
  <c r="V2236" i="102" s="1"/>
  <c r="AB2235" i="102"/>
  <c r="W2235" i="102"/>
  <c r="U2235" i="102"/>
  <c r="V2235" i="102" s="1"/>
  <c r="AB2234" i="102"/>
  <c r="W2234" i="102"/>
  <c r="U2234" i="102"/>
  <c r="V2234" i="102" s="1"/>
  <c r="AB2233" i="102"/>
  <c r="W2233" i="102"/>
  <c r="X2233" i="102" s="1"/>
  <c r="Y2233" i="102" s="1"/>
  <c r="U2233" i="102"/>
  <c r="V2233" i="102" s="1"/>
  <c r="AB2232" i="102"/>
  <c r="W2232" i="102"/>
  <c r="Y2232" i="102" s="1"/>
  <c r="M2231" i="102"/>
  <c r="J2231" i="102"/>
  <c r="S2231" i="102" s="1"/>
  <c r="AB2230" i="102"/>
  <c r="W2230" i="102"/>
  <c r="U2230" i="102"/>
  <c r="V2230" i="102" s="1"/>
  <c r="AB2229" i="102"/>
  <c r="W2229" i="102"/>
  <c r="U2229" i="102"/>
  <c r="V2229" i="102" s="1"/>
  <c r="AB2228" i="102"/>
  <c r="W2228" i="102"/>
  <c r="U2228" i="102"/>
  <c r="V2228" i="102" s="1"/>
  <c r="AB2227" i="102"/>
  <c r="W2227" i="102"/>
  <c r="U2227" i="102"/>
  <c r="V2227" i="102" s="1"/>
  <c r="AB2226" i="102"/>
  <c r="W2226" i="102"/>
  <c r="U2226" i="102"/>
  <c r="V2226" i="102" s="1"/>
  <c r="AB2225" i="102"/>
  <c r="W2225" i="102"/>
  <c r="U2225" i="102"/>
  <c r="V2225" i="102" s="1"/>
  <c r="AB2224" i="102"/>
  <c r="W2224" i="102"/>
  <c r="U2224" i="102"/>
  <c r="V2224" i="102" s="1"/>
  <c r="AB2223" i="102"/>
  <c r="W2223" i="102"/>
  <c r="U2223" i="102"/>
  <c r="V2223" i="102" s="1"/>
  <c r="AB2222" i="102"/>
  <c r="W2222" i="102"/>
  <c r="U2222" i="102"/>
  <c r="V2222" i="102" s="1"/>
  <c r="AB2221" i="102"/>
  <c r="W2221" i="102"/>
  <c r="U2221" i="102"/>
  <c r="V2221" i="102" s="1"/>
  <c r="AB2220" i="102"/>
  <c r="W2220" i="102"/>
  <c r="U2220" i="102"/>
  <c r="V2220" i="102" s="1"/>
  <c r="AB2219" i="102"/>
  <c r="W2219" i="102"/>
  <c r="U2219" i="102"/>
  <c r="V2219" i="102" s="1"/>
  <c r="AB2218" i="102"/>
  <c r="W2218" i="102"/>
  <c r="U2218" i="102"/>
  <c r="V2218" i="102" s="1"/>
  <c r="AB2217" i="102"/>
  <c r="W2217" i="102"/>
  <c r="U2217" i="102"/>
  <c r="V2217" i="102" s="1"/>
  <c r="AB2216" i="102"/>
  <c r="W2216" i="102"/>
  <c r="U2216" i="102"/>
  <c r="V2216" i="102" s="1"/>
  <c r="AB2215" i="102"/>
  <c r="W2215" i="102"/>
  <c r="U2215" i="102"/>
  <c r="V2215" i="102" s="1"/>
  <c r="AB2214" i="102"/>
  <c r="W2214" i="102"/>
  <c r="U2214" i="102"/>
  <c r="V2214" i="102" s="1"/>
  <c r="AB2213" i="102"/>
  <c r="W2213" i="102"/>
  <c r="U2213" i="102"/>
  <c r="V2213" i="102" s="1"/>
  <c r="AB2212" i="102"/>
  <c r="W2212" i="102"/>
  <c r="U2212" i="102"/>
  <c r="V2212" i="102" s="1"/>
  <c r="AB2211" i="102"/>
  <c r="W2211" i="102"/>
  <c r="U2211" i="102"/>
  <c r="V2211" i="102" s="1"/>
  <c r="AB2210" i="102"/>
  <c r="W2210" i="102"/>
  <c r="U2210" i="102"/>
  <c r="V2210" i="102" s="1"/>
  <c r="AB2209" i="102"/>
  <c r="W2209" i="102"/>
  <c r="U2209" i="102"/>
  <c r="V2209" i="102" s="1"/>
  <c r="AB2208" i="102"/>
  <c r="W2208" i="102"/>
  <c r="U2208" i="102"/>
  <c r="V2208" i="102" s="1"/>
  <c r="AB2207" i="102"/>
  <c r="W2207" i="102"/>
  <c r="U2207" i="102"/>
  <c r="V2207" i="102" s="1"/>
  <c r="AB2206" i="102"/>
  <c r="W2206" i="102"/>
  <c r="U2206" i="102"/>
  <c r="V2206" i="102" s="1"/>
  <c r="AB2205" i="102"/>
  <c r="W2205" i="102"/>
  <c r="U2205" i="102"/>
  <c r="V2205" i="102" s="1"/>
  <c r="AB2204" i="102"/>
  <c r="W2204" i="102"/>
  <c r="U2204" i="102"/>
  <c r="V2204" i="102" s="1"/>
  <c r="AB2203" i="102"/>
  <c r="W2203" i="102"/>
  <c r="U2203" i="102"/>
  <c r="V2203" i="102" s="1"/>
  <c r="AB2202" i="102"/>
  <c r="W2202" i="102"/>
  <c r="U2202" i="102"/>
  <c r="V2202" i="102" s="1"/>
  <c r="AB2201" i="102"/>
  <c r="W2201" i="102"/>
  <c r="U2201" i="102"/>
  <c r="V2201" i="102" s="1"/>
  <c r="AB2200" i="102"/>
  <c r="W2200" i="102"/>
  <c r="U2200" i="102"/>
  <c r="V2200" i="102" s="1"/>
  <c r="AB2199" i="102"/>
  <c r="W2199" i="102"/>
  <c r="U2199" i="102"/>
  <c r="V2199" i="102" s="1"/>
  <c r="AB2198" i="102"/>
  <c r="W2198" i="102"/>
  <c r="U2198" i="102"/>
  <c r="V2198" i="102" s="1"/>
  <c r="AB2197" i="102"/>
  <c r="W2197" i="102"/>
  <c r="U2197" i="102"/>
  <c r="V2197" i="102" s="1"/>
  <c r="AB2196" i="102"/>
  <c r="W2196" i="102"/>
  <c r="U2196" i="102"/>
  <c r="V2196" i="102" s="1"/>
  <c r="AB2195" i="102"/>
  <c r="W2195" i="102"/>
  <c r="U2195" i="102"/>
  <c r="V2195" i="102" s="1"/>
  <c r="AB2194" i="102"/>
  <c r="W2194" i="102"/>
  <c r="U2194" i="102"/>
  <c r="V2194" i="102" s="1"/>
  <c r="AB2193" i="102"/>
  <c r="W2193" i="102"/>
  <c r="U2193" i="102"/>
  <c r="V2193" i="102" s="1"/>
  <c r="AB2192" i="102"/>
  <c r="W2192" i="102"/>
  <c r="U2192" i="102"/>
  <c r="V2192" i="102" s="1"/>
  <c r="AB2191" i="102"/>
  <c r="W2191" i="102"/>
  <c r="U2191" i="102"/>
  <c r="V2191" i="102" s="1"/>
  <c r="AB2190" i="102"/>
  <c r="W2190" i="102"/>
  <c r="U2190" i="102"/>
  <c r="V2190" i="102" s="1"/>
  <c r="AB2189" i="102"/>
  <c r="W2189" i="102"/>
  <c r="U2189" i="102"/>
  <c r="V2189" i="102" s="1"/>
  <c r="AB2188" i="102"/>
  <c r="W2188" i="102"/>
  <c r="U2188" i="102"/>
  <c r="V2188" i="102" s="1"/>
  <c r="AB2187" i="102"/>
  <c r="W2187" i="102"/>
  <c r="U2187" i="102"/>
  <c r="V2187" i="102" s="1"/>
  <c r="AB2186" i="102"/>
  <c r="W2186" i="102"/>
  <c r="U2186" i="102"/>
  <c r="V2186" i="102" s="1"/>
  <c r="AB2185" i="102"/>
  <c r="W2185" i="102"/>
  <c r="U2185" i="102"/>
  <c r="V2185" i="102" s="1"/>
  <c r="AB2184" i="102"/>
  <c r="W2184" i="102"/>
  <c r="U2184" i="102"/>
  <c r="V2184" i="102" s="1"/>
  <c r="AB2183" i="102"/>
  <c r="W2183" i="102"/>
  <c r="U2183" i="102"/>
  <c r="V2183" i="102" s="1"/>
  <c r="AB2182" i="102"/>
  <c r="W2182" i="102"/>
  <c r="U2182" i="102"/>
  <c r="V2182" i="102" s="1"/>
  <c r="AB2181" i="102"/>
  <c r="W2181" i="102"/>
  <c r="U2181" i="102"/>
  <c r="V2181" i="102" s="1"/>
  <c r="AB2180" i="102"/>
  <c r="W2180" i="102"/>
  <c r="U2180" i="102"/>
  <c r="V2180" i="102" s="1"/>
  <c r="AB2179" i="102"/>
  <c r="W2179" i="102"/>
  <c r="U2179" i="102"/>
  <c r="V2179" i="102" s="1"/>
  <c r="AB2178" i="102"/>
  <c r="W2178" i="102"/>
  <c r="U2178" i="102"/>
  <c r="V2178" i="102" s="1"/>
  <c r="AB2177" i="102"/>
  <c r="W2177" i="102"/>
  <c r="X2177" i="102" s="1"/>
  <c r="Y2177" i="102" s="1"/>
  <c r="U2177" i="102"/>
  <c r="V2177" i="102" s="1"/>
  <c r="AB2176" i="102"/>
  <c r="W2176" i="102"/>
  <c r="U2176" i="102"/>
  <c r="V2176" i="102" s="1"/>
  <c r="AB2175" i="102"/>
  <c r="W2175" i="102"/>
  <c r="U2175" i="102"/>
  <c r="V2175" i="102" s="1"/>
  <c r="AB2174" i="102"/>
  <c r="W2174" i="102"/>
  <c r="U2174" i="102"/>
  <c r="V2174" i="102" s="1"/>
  <c r="AB2173" i="102"/>
  <c r="W2173" i="102"/>
  <c r="U2173" i="102"/>
  <c r="V2173" i="102" s="1"/>
  <c r="AB2172" i="102"/>
  <c r="W2172" i="102"/>
  <c r="U2172" i="102"/>
  <c r="V2172" i="102" s="1"/>
  <c r="AB2171" i="102"/>
  <c r="W2171" i="102"/>
  <c r="U2171" i="102"/>
  <c r="V2171" i="102" s="1"/>
  <c r="AB2170" i="102"/>
  <c r="W2170" i="102"/>
  <c r="Y2170" i="102" s="1"/>
  <c r="S2169" i="102"/>
  <c r="M2169" i="102"/>
  <c r="J2169" i="102"/>
  <c r="AB2168" i="102"/>
  <c r="W2168" i="102"/>
  <c r="U2168" i="102"/>
  <c r="V2168" i="102" s="1"/>
  <c r="AB2167" i="102"/>
  <c r="W2167" i="102"/>
  <c r="U2167" i="102"/>
  <c r="V2167" i="102" s="1"/>
  <c r="AB2166" i="102"/>
  <c r="W2166" i="102"/>
  <c r="U2166" i="102"/>
  <c r="V2166" i="102" s="1"/>
  <c r="AB2165" i="102"/>
  <c r="W2165" i="102"/>
  <c r="U2165" i="102"/>
  <c r="V2165" i="102" s="1"/>
  <c r="AB2164" i="102"/>
  <c r="W2164" i="102"/>
  <c r="U2164" i="102"/>
  <c r="V2164" i="102" s="1"/>
  <c r="AB2163" i="102"/>
  <c r="W2163" i="102"/>
  <c r="U2163" i="102"/>
  <c r="V2163" i="102" s="1"/>
  <c r="AB2162" i="102"/>
  <c r="W2162" i="102"/>
  <c r="U2162" i="102"/>
  <c r="V2162" i="102" s="1"/>
  <c r="AB2161" i="102"/>
  <c r="W2161" i="102"/>
  <c r="U2161" i="102"/>
  <c r="V2161" i="102" s="1"/>
  <c r="AB2160" i="102"/>
  <c r="W2160" i="102"/>
  <c r="U2160" i="102"/>
  <c r="V2160" i="102" s="1"/>
  <c r="AB2159" i="102"/>
  <c r="W2159" i="102"/>
  <c r="U2159" i="102"/>
  <c r="V2159" i="102" s="1"/>
  <c r="AB2158" i="102"/>
  <c r="W2158" i="102"/>
  <c r="U2158" i="102"/>
  <c r="V2158" i="102" s="1"/>
  <c r="AB2157" i="102"/>
  <c r="W2157" i="102"/>
  <c r="U2157" i="102"/>
  <c r="V2157" i="102" s="1"/>
  <c r="AB2156" i="102"/>
  <c r="W2156" i="102"/>
  <c r="U2156" i="102"/>
  <c r="V2156" i="102" s="1"/>
  <c r="AB2155" i="102"/>
  <c r="W2155" i="102"/>
  <c r="U2155" i="102"/>
  <c r="V2155" i="102" s="1"/>
  <c r="AB2154" i="102"/>
  <c r="W2154" i="102"/>
  <c r="U2154" i="102"/>
  <c r="V2154" i="102" s="1"/>
  <c r="AB2153" i="102"/>
  <c r="W2153" i="102"/>
  <c r="U2153" i="102"/>
  <c r="V2153" i="102" s="1"/>
  <c r="AB2152" i="102"/>
  <c r="W2152" i="102"/>
  <c r="U2152" i="102"/>
  <c r="V2152" i="102" s="1"/>
  <c r="AB2151" i="102"/>
  <c r="W2151" i="102"/>
  <c r="U2151" i="102"/>
  <c r="V2151" i="102" s="1"/>
  <c r="AB2150" i="102"/>
  <c r="W2150" i="102"/>
  <c r="U2150" i="102"/>
  <c r="V2150" i="102" s="1"/>
  <c r="AB2149" i="102"/>
  <c r="W2149" i="102"/>
  <c r="U2149" i="102"/>
  <c r="V2149" i="102" s="1"/>
  <c r="AB2148" i="102"/>
  <c r="W2148" i="102"/>
  <c r="U2148" i="102"/>
  <c r="V2148" i="102" s="1"/>
  <c r="AB2147" i="102"/>
  <c r="W2147" i="102"/>
  <c r="U2147" i="102"/>
  <c r="V2147" i="102" s="1"/>
  <c r="AB2146" i="102"/>
  <c r="W2146" i="102"/>
  <c r="U2146" i="102"/>
  <c r="V2146" i="102" s="1"/>
  <c r="AB2145" i="102"/>
  <c r="W2145" i="102"/>
  <c r="U2145" i="102"/>
  <c r="V2145" i="102" s="1"/>
  <c r="AB2144" i="102"/>
  <c r="W2144" i="102"/>
  <c r="U2144" i="102"/>
  <c r="V2144" i="102" s="1"/>
  <c r="AB2143" i="102"/>
  <c r="W2143" i="102"/>
  <c r="U2143" i="102"/>
  <c r="V2143" i="102" s="1"/>
  <c r="AB2142" i="102"/>
  <c r="W2142" i="102"/>
  <c r="U2142" i="102"/>
  <c r="V2142" i="102" s="1"/>
  <c r="AB2141" i="102"/>
  <c r="W2141" i="102"/>
  <c r="U2141" i="102"/>
  <c r="V2141" i="102" s="1"/>
  <c r="AB2140" i="102"/>
  <c r="W2140" i="102"/>
  <c r="U2140" i="102"/>
  <c r="V2140" i="102" s="1"/>
  <c r="AB2139" i="102"/>
  <c r="W2139" i="102"/>
  <c r="U2139" i="102"/>
  <c r="V2139" i="102" s="1"/>
  <c r="AB2138" i="102"/>
  <c r="W2138" i="102"/>
  <c r="U2138" i="102"/>
  <c r="V2138" i="102" s="1"/>
  <c r="AB2137" i="102"/>
  <c r="W2137" i="102"/>
  <c r="U2137" i="102"/>
  <c r="V2137" i="102" s="1"/>
  <c r="AB2136" i="102"/>
  <c r="W2136" i="102"/>
  <c r="U2136" i="102"/>
  <c r="V2136" i="102" s="1"/>
  <c r="M2135" i="102"/>
  <c r="J2135" i="102"/>
  <c r="S2135" i="102" s="1"/>
  <c r="AB2134" i="102"/>
  <c r="W2134" i="102"/>
  <c r="U2134" i="102"/>
  <c r="V2134" i="102" s="1"/>
  <c r="AB2133" i="102"/>
  <c r="W2133" i="102"/>
  <c r="U2133" i="102"/>
  <c r="V2133" i="102" s="1"/>
  <c r="AB2132" i="102"/>
  <c r="W2132" i="102"/>
  <c r="U2132" i="102"/>
  <c r="V2132" i="102" s="1"/>
  <c r="AB2131" i="102"/>
  <c r="W2131" i="102"/>
  <c r="U2131" i="102"/>
  <c r="V2131" i="102" s="1"/>
  <c r="AB2130" i="102"/>
  <c r="W2130" i="102"/>
  <c r="U2130" i="102"/>
  <c r="V2130" i="102" s="1"/>
  <c r="AB2129" i="102"/>
  <c r="W2129" i="102"/>
  <c r="U2129" i="102"/>
  <c r="V2129" i="102" s="1"/>
  <c r="AB2128" i="102"/>
  <c r="W2128" i="102"/>
  <c r="U2128" i="102"/>
  <c r="V2128" i="102" s="1"/>
  <c r="AB2127" i="102"/>
  <c r="W2127" i="102"/>
  <c r="U2127" i="102"/>
  <c r="V2127" i="102" s="1"/>
  <c r="AB2126" i="102"/>
  <c r="W2126" i="102"/>
  <c r="U2126" i="102"/>
  <c r="V2126" i="102" s="1"/>
  <c r="AB2125" i="102"/>
  <c r="W2125" i="102"/>
  <c r="U2125" i="102"/>
  <c r="V2125" i="102" s="1"/>
  <c r="AB2124" i="102"/>
  <c r="W2124" i="102"/>
  <c r="U2124" i="102"/>
  <c r="V2124" i="102" s="1"/>
  <c r="AB2123" i="102"/>
  <c r="W2123" i="102"/>
  <c r="U2123" i="102"/>
  <c r="V2123" i="102" s="1"/>
  <c r="AB2122" i="102"/>
  <c r="W2122" i="102"/>
  <c r="U2122" i="102"/>
  <c r="V2122" i="102" s="1"/>
  <c r="AB2121" i="102"/>
  <c r="W2121" i="102"/>
  <c r="U2121" i="102"/>
  <c r="V2121" i="102" s="1"/>
  <c r="AB2120" i="102"/>
  <c r="W2120" i="102"/>
  <c r="U2120" i="102"/>
  <c r="V2120" i="102" s="1"/>
  <c r="AB2119" i="102"/>
  <c r="W2119" i="102"/>
  <c r="U2119" i="102"/>
  <c r="V2119" i="102" s="1"/>
  <c r="AB2118" i="102"/>
  <c r="W2118" i="102"/>
  <c r="U2118" i="102"/>
  <c r="V2118" i="102" s="1"/>
  <c r="AB2117" i="102"/>
  <c r="W2117" i="102"/>
  <c r="U2117" i="102"/>
  <c r="V2117" i="102" s="1"/>
  <c r="AB2116" i="102"/>
  <c r="W2116" i="102"/>
  <c r="U2116" i="102"/>
  <c r="V2116" i="102" s="1"/>
  <c r="AB2115" i="102"/>
  <c r="W2115" i="102"/>
  <c r="U2115" i="102"/>
  <c r="V2115" i="102" s="1"/>
  <c r="AB2114" i="102"/>
  <c r="W2114" i="102"/>
  <c r="U2114" i="102"/>
  <c r="V2114" i="102" s="1"/>
  <c r="AB2113" i="102"/>
  <c r="W2113" i="102"/>
  <c r="U2113" i="102"/>
  <c r="V2113" i="102" s="1"/>
  <c r="AB2112" i="102"/>
  <c r="W2112" i="102"/>
  <c r="U2112" i="102"/>
  <c r="V2112" i="102" s="1"/>
  <c r="AB2111" i="102"/>
  <c r="W2111" i="102"/>
  <c r="U2111" i="102"/>
  <c r="V2111" i="102" s="1"/>
  <c r="AB2110" i="102"/>
  <c r="W2110" i="102"/>
  <c r="U2110" i="102"/>
  <c r="V2110" i="102" s="1"/>
  <c r="AB2109" i="102"/>
  <c r="W2109" i="102"/>
  <c r="U2109" i="102"/>
  <c r="V2109" i="102" s="1"/>
  <c r="AB2108" i="102"/>
  <c r="W2108" i="102"/>
  <c r="U2108" i="102"/>
  <c r="V2108" i="102" s="1"/>
  <c r="AB2107" i="102"/>
  <c r="W2107" i="102"/>
  <c r="U2107" i="102"/>
  <c r="V2107" i="102" s="1"/>
  <c r="AB2106" i="102"/>
  <c r="W2106" i="102"/>
  <c r="U2106" i="102"/>
  <c r="V2106" i="102" s="1"/>
  <c r="AB2105" i="102"/>
  <c r="W2105" i="102"/>
  <c r="U2105" i="102"/>
  <c r="V2105" i="102" s="1"/>
  <c r="AB2104" i="102"/>
  <c r="W2104" i="102"/>
  <c r="U2104" i="102"/>
  <c r="V2104" i="102" s="1"/>
  <c r="AB2103" i="102"/>
  <c r="W2103" i="102"/>
  <c r="Y2103" i="102" s="1"/>
  <c r="M2102" i="102"/>
  <c r="J2102" i="102"/>
  <c r="S2102" i="102" s="1"/>
  <c r="AB2100" i="102"/>
  <c r="W2100" i="102"/>
  <c r="U2100" i="102"/>
  <c r="V2100" i="102" s="1"/>
  <c r="AB2099" i="102"/>
  <c r="W2099" i="102"/>
  <c r="U2099" i="102"/>
  <c r="V2099" i="102" s="1"/>
  <c r="AB2098" i="102"/>
  <c r="W2098" i="102"/>
  <c r="U2098" i="102"/>
  <c r="V2098" i="102" s="1"/>
  <c r="AB2097" i="102"/>
  <c r="W2097" i="102"/>
  <c r="U2097" i="102"/>
  <c r="V2097" i="102" s="1"/>
  <c r="M2096" i="102"/>
  <c r="J2096" i="102"/>
  <c r="S2096" i="102" s="1"/>
  <c r="AB2095" i="102"/>
  <c r="W2095" i="102"/>
  <c r="U2095" i="102"/>
  <c r="V2095" i="102" s="1"/>
  <c r="AB2094" i="102"/>
  <c r="W2094" i="102"/>
  <c r="U2094" i="102"/>
  <c r="V2094" i="102" s="1"/>
  <c r="AB2093" i="102"/>
  <c r="W2093" i="102"/>
  <c r="U2093" i="102"/>
  <c r="V2093" i="102" s="1"/>
  <c r="AB2092" i="102"/>
  <c r="W2092" i="102"/>
  <c r="U2092" i="102"/>
  <c r="V2092" i="102" s="1"/>
  <c r="AB2091" i="102"/>
  <c r="W2091" i="102"/>
  <c r="U2091" i="102"/>
  <c r="V2091" i="102" s="1"/>
  <c r="AB2090" i="102"/>
  <c r="W2090" i="102"/>
  <c r="U2090" i="102"/>
  <c r="V2090" i="102" s="1"/>
  <c r="AB2089" i="102"/>
  <c r="W2089" i="102"/>
  <c r="U2089" i="102"/>
  <c r="V2089" i="102" s="1"/>
  <c r="AB2088" i="102"/>
  <c r="W2088" i="102"/>
  <c r="U2088" i="102"/>
  <c r="V2088" i="102" s="1"/>
  <c r="AB2087" i="102"/>
  <c r="W2087" i="102"/>
  <c r="U2087" i="102"/>
  <c r="V2087" i="102" s="1"/>
  <c r="AB2086" i="102"/>
  <c r="W2086" i="102"/>
  <c r="U2086" i="102"/>
  <c r="V2086" i="102" s="1"/>
  <c r="AB2085" i="102"/>
  <c r="W2085" i="102"/>
  <c r="U2085" i="102"/>
  <c r="V2085" i="102" s="1"/>
  <c r="AB2084" i="102"/>
  <c r="W2084" i="102"/>
  <c r="U2084" i="102"/>
  <c r="V2084" i="102" s="1"/>
  <c r="AB2083" i="102"/>
  <c r="W2083" i="102"/>
  <c r="U2083" i="102"/>
  <c r="V2083" i="102" s="1"/>
  <c r="AB2082" i="102"/>
  <c r="W2082" i="102"/>
  <c r="U2082" i="102"/>
  <c r="V2082" i="102" s="1"/>
  <c r="AB2081" i="102"/>
  <c r="W2081" i="102"/>
  <c r="U2081" i="102"/>
  <c r="V2081" i="102" s="1"/>
  <c r="AB2080" i="102"/>
  <c r="W2080" i="102"/>
  <c r="U2080" i="102"/>
  <c r="V2080" i="102" s="1"/>
  <c r="AB2079" i="102"/>
  <c r="W2079" i="102"/>
  <c r="U2079" i="102"/>
  <c r="V2079" i="102" s="1"/>
  <c r="AB2078" i="102"/>
  <c r="W2078" i="102"/>
  <c r="U2078" i="102"/>
  <c r="V2078" i="102" s="1"/>
  <c r="AB2077" i="102"/>
  <c r="W2077" i="102"/>
  <c r="U2077" i="102"/>
  <c r="V2077" i="102" s="1"/>
  <c r="AB2076" i="102"/>
  <c r="W2076" i="102"/>
  <c r="Y2076" i="102" s="1"/>
  <c r="M2075" i="102"/>
  <c r="J2075" i="102"/>
  <c r="S2075" i="102" s="1"/>
  <c r="AB2074" i="102"/>
  <c r="W2074" i="102"/>
  <c r="U2074" i="102"/>
  <c r="V2074" i="102" s="1"/>
  <c r="AB2073" i="102"/>
  <c r="W2073" i="102"/>
  <c r="U2073" i="102"/>
  <c r="V2073" i="102" s="1"/>
  <c r="AB2072" i="102"/>
  <c r="W2072" i="102"/>
  <c r="U2072" i="102"/>
  <c r="V2072" i="102" s="1"/>
  <c r="AB2071" i="102"/>
  <c r="W2071" i="102"/>
  <c r="U2071" i="102"/>
  <c r="V2071" i="102" s="1"/>
  <c r="AB2070" i="102"/>
  <c r="W2070" i="102"/>
  <c r="U2070" i="102"/>
  <c r="V2070" i="102" s="1"/>
  <c r="AB2069" i="102"/>
  <c r="W2069" i="102"/>
  <c r="U2069" i="102"/>
  <c r="V2069" i="102" s="1"/>
  <c r="AB2068" i="102"/>
  <c r="W2068" i="102"/>
  <c r="U2068" i="102"/>
  <c r="V2068" i="102" s="1"/>
  <c r="AB2067" i="102"/>
  <c r="W2067" i="102"/>
  <c r="U2067" i="102"/>
  <c r="V2067" i="102" s="1"/>
  <c r="AB2066" i="102"/>
  <c r="W2066" i="102"/>
  <c r="U2066" i="102"/>
  <c r="V2066" i="102" s="1"/>
  <c r="AB2065" i="102"/>
  <c r="W2065" i="102"/>
  <c r="U2065" i="102"/>
  <c r="V2065" i="102" s="1"/>
  <c r="AB2064" i="102"/>
  <c r="W2064" i="102"/>
  <c r="U2064" i="102"/>
  <c r="V2064" i="102" s="1"/>
  <c r="AB2063" i="102"/>
  <c r="W2063" i="102"/>
  <c r="U2063" i="102"/>
  <c r="V2063" i="102" s="1"/>
  <c r="AB2062" i="102"/>
  <c r="W2062" i="102"/>
  <c r="U2062" i="102"/>
  <c r="V2062" i="102" s="1"/>
  <c r="AB2061" i="102"/>
  <c r="W2061" i="102"/>
  <c r="U2061" i="102"/>
  <c r="V2061" i="102" s="1"/>
  <c r="AB2060" i="102"/>
  <c r="W2060" i="102"/>
  <c r="U2060" i="102"/>
  <c r="V2060" i="102" s="1"/>
  <c r="AB2059" i="102"/>
  <c r="W2059" i="102"/>
  <c r="U2059" i="102"/>
  <c r="V2059" i="102" s="1"/>
  <c r="AB2058" i="102"/>
  <c r="W2058" i="102"/>
  <c r="U2058" i="102"/>
  <c r="V2058" i="102" s="1"/>
  <c r="AB2057" i="102"/>
  <c r="W2057" i="102"/>
  <c r="U2057" i="102"/>
  <c r="V2057" i="102" s="1"/>
  <c r="M2056" i="102"/>
  <c r="J2056" i="102"/>
  <c r="S2056" i="102" s="1"/>
  <c r="AB2055" i="102"/>
  <c r="W2055" i="102"/>
  <c r="U2055" i="102"/>
  <c r="V2055" i="102" s="1"/>
  <c r="AB2054" i="102"/>
  <c r="W2054" i="102"/>
  <c r="Y2054" i="102" s="1"/>
  <c r="M2053" i="102"/>
  <c r="J2053" i="102"/>
  <c r="S2053" i="102" s="1"/>
  <c r="AB2052" i="102"/>
  <c r="W2052" i="102"/>
  <c r="U2052" i="102"/>
  <c r="V2052" i="102" s="1"/>
  <c r="AB2051" i="102"/>
  <c r="W2051" i="102"/>
  <c r="U2051" i="102"/>
  <c r="V2051" i="102" s="1"/>
  <c r="AB2050" i="102"/>
  <c r="W2050" i="102"/>
  <c r="U2050" i="102"/>
  <c r="V2050" i="102" s="1"/>
  <c r="AB2049" i="102"/>
  <c r="W2049" i="102"/>
  <c r="Y2049" i="102" s="1"/>
  <c r="M2048" i="102"/>
  <c r="J2048" i="102"/>
  <c r="S2048" i="102" s="1"/>
  <c r="AB2047" i="102"/>
  <c r="W2047" i="102"/>
  <c r="U2047" i="102"/>
  <c r="V2047" i="102" s="1"/>
  <c r="AB2046" i="102"/>
  <c r="W2046" i="102"/>
  <c r="U2046" i="102"/>
  <c r="V2046" i="102" s="1"/>
  <c r="AB2045" i="102"/>
  <c r="W2045" i="102"/>
  <c r="U2045" i="102"/>
  <c r="V2045" i="102" s="1"/>
  <c r="AB2044" i="102"/>
  <c r="W2044" i="102"/>
  <c r="U2044" i="102"/>
  <c r="V2044" i="102" s="1"/>
  <c r="AB2043" i="102"/>
  <c r="W2043" i="102"/>
  <c r="U2043" i="102"/>
  <c r="V2043" i="102" s="1"/>
  <c r="AB2042" i="102"/>
  <c r="W2042" i="102"/>
  <c r="U2042" i="102"/>
  <c r="V2042" i="102" s="1"/>
  <c r="AB2041" i="102"/>
  <c r="W2041" i="102"/>
  <c r="U2041" i="102"/>
  <c r="V2041" i="102" s="1"/>
  <c r="AB2040" i="102"/>
  <c r="W2040" i="102"/>
  <c r="U2040" i="102"/>
  <c r="V2040" i="102" s="1"/>
  <c r="AB2039" i="102"/>
  <c r="W2039" i="102"/>
  <c r="U2039" i="102"/>
  <c r="V2039" i="102" s="1"/>
  <c r="AB2038" i="102"/>
  <c r="W2038" i="102"/>
  <c r="U2038" i="102"/>
  <c r="V2038" i="102" s="1"/>
  <c r="AB2037" i="102"/>
  <c r="W2037" i="102"/>
  <c r="U2037" i="102"/>
  <c r="V2037" i="102" s="1"/>
  <c r="AB2036" i="102"/>
  <c r="W2036" i="102"/>
  <c r="U2036" i="102"/>
  <c r="V2036" i="102" s="1"/>
  <c r="M2035" i="102"/>
  <c r="J2035" i="102"/>
  <c r="S2035" i="102" s="1"/>
  <c r="AB2034" i="102"/>
  <c r="W2034" i="102"/>
  <c r="U2034" i="102"/>
  <c r="V2034" i="102" s="1"/>
  <c r="AB2033" i="102"/>
  <c r="W2033" i="102"/>
  <c r="U2033" i="102"/>
  <c r="V2033" i="102" s="1"/>
  <c r="AB2032" i="102"/>
  <c r="W2032" i="102"/>
  <c r="U2032" i="102"/>
  <c r="V2032" i="102" s="1"/>
  <c r="AB2031" i="102"/>
  <c r="W2031" i="102"/>
  <c r="U2031" i="102"/>
  <c r="V2031" i="102" s="1"/>
  <c r="AB2030" i="102"/>
  <c r="W2030" i="102"/>
  <c r="U2030" i="102"/>
  <c r="V2030" i="102" s="1"/>
  <c r="AB2029" i="102"/>
  <c r="W2029" i="102"/>
  <c r="U2029" i="102"/>
  <c r="V2029" i="102" s="1"/>
  <c r="M2028" i="102"/>
  <c r="J2028" i="102"/>
  <c r="S2028" i="102" s="1"/>
  <c r="AB2027" i="102"/>
  <c r="W2027" i="102"/>
  <c r="U2027" i="102"/>
  <c r="V2027" i="102" s="1"/>
  <c r="AB2026" i="102"/>
  <c r="W2026" i="102"/>
  <c r="U2026" i="102"/>
  <c r="V2026" i="102" s="1"/>
  <c r="AB2025" i="102"/>
  <c r="W2025" i="102"/>
  <c r="U2025" i="102"/>
  <c r="V2025" i="102" s="1"/>
  <c r="AB2024" i="102"/>
  <c r="W2024" i="102"/>
  <c r="U2024" i="102"/>
  <c r="V2024" i="102" s="1"/>
  <c r="AB2023" i="102"/>
  <c r="W2023" i="102"/>
  <c r="U2023" i="102"/>
  <c r="V2023" i="102" s="1"/>
  <c r="AB2022" i="102"/>
  <c r="W2022" i="102"/>
  <c r="U2022" i="102"/>
  <c r="V2022" i="102" s="1"/>
  <c r="AB2021" i="102"/>
  <c r="W2021" i="102"/>
  <c r="U2021" i="102"/>
  <c r="V2021" i="102" s="1"/>
  <c r="AB2020" i="102"/>
  <c r="W2020" i="102"/>
  <c r="U2020" i="102"/>
  <c r="V2020" i="102" s="1"/>
  <c r="AB2019" i="102"/>
  <c r="W2019" i="102"/>
  <c r="U2019" i="102"/>
  <c r="V2019" i="102" s="1"/>
  <c r="AB2018" i="102"/>
  <c r="W2018" i="102"/>
  <c r="U2018" i="102"/>
  <c r="V2018" i="102" s="1"/>
  <c r="AB2017" i="102"/>
  <c r="W2017" i="102"/>
  <c r="U2017" i="102"/>
  <c r="V2017" i="102" s="1"/>
  <c r="AB2016" i="102"/>
  <c r="W2016" i="102"/>
  <c r="U2016" i="102"/>
  <c r="V2016" i="102" s="1"/>
  <c r="AB2015" i="102"/>
  <c r="W2015" i="102"/>
  <c r="U2015" i="102"/>
  <c r="V2015" i="102" s="1"/>
  <c r="AB2014" i="102"/>
  <c r="W2014" i="102"/>
  <c r="U2014" i="102"/>
  <c r="V2014" i="102" s="1"/>
  <c r="AB2013" i="102"/>
  <c r="W2013" i="102"/>
  <c r="U2013" i="102"/>
  <c r="V2013" i="102" s="1"/>
  <c r="AB2012" i="102"/>
  <c r="W2012" i="102"/>
  <c r="U2012" i="102"/>
  <c r="V2012" i="102" s="1"/>
  <c r="AB2011" i="102"/>
  <c r="W2011" i="102"/>
  <c r="U2011" i="102"/>
  <c r="V2011" i="102" s="1"/>
  <c r="AB2010" i="102"/>
  <c r="W2010" i="102"/>
  <c r="U2010" i="102"/>
  <c r="V2010" i="102" s="1"/>
  <c r="AB2009" i="102"/>
  <c r="W2009" i="102"/>
  <c r="U2009" i="102"/>
  <c r="V2009" i="102" s="1"/>
  <c r="AB2008" i="102"/>
  <c r="W2008" i="102"/>
  <c r="Y2008" i="102" s="1"/>
  <c r="M2007" i="102"/>
  <c r="J2007" i="102"/>
  <c r="S2007" i="102" s="1"/>
  <c r="AB2006" i="102"/>
  <c r="W2006" i="102"/>
  <c r="U2006" i="102"/>
  <c r="V2006" i="102" s="1"/>
  <c r="AB2005" i="102"/>
  <c r="W2005" i="102"/>
  <c r="U2005" i="102"/>
  <c r="V2005" i="102" s="1"/>
  <c r="AB2004" i="102"/>
  <c r="W2004" i="102"/>
  <c r="U2004" i="102"/>
  <c r="V2004" i="102" s="1"/>
  <c r="AB2003" i="102"/>
  <c r="W2003" i="102"/>
  <c r="U2003" i="102"/>
  <c r="V2003" i="102" s="1"/>
  <c r="AB2002" i="102"/>
  <c r="W2002" i="102"/>
  <c r="U2002" i="102"/>
  <c r="V2002" i="102" s="1"/>
  <c r="AB2001" i="102"/>
  <c r="W2001" i="102"/>
  <c r="U2001" i="102"/>
  <c r="V2001" i="102" s="1"/>
  <c r="AB2000" i="102"/>
  <c r="W2000" i="102"/>
  <c r="Y2000" i="102" s="1"/>
  <c r="M1999" i="102"/>
  <c r="J1999" i="102"/>
  <c r="S1999" i="102" s="1"/>
  <c r="AB1998" i="102"/>
  <c r="W1998" i="102"/>
  <c r="U1998" i="102"/>
  <c r="V1998" i="102" s="1"/>
  <c r="AB1997" i="102"/>
  <c r="W1997" i="102"/>
  <c r="U1997" i="102"/>
  <c r="V1997" i="102" s="1"/>
  <c r="AB1996" i="102"/>
  <c r="W1996" i="102"/>
  <c r="U1996" i="102"/>
  <c r="V1996" i="102" s="1"/>
  <c r="AB1995" i="102"/>
  <c r="W1995" i="102"/>
  <c r="U1995" i="102"/>
  <c r="V1995" i="102" s="1"/>
  <c r="AB1994" i="102"/>
  <c r="AC1994" i="102" s="1"/>
  <c r="W1994" i="102"/>
  <c r="U1994" i="102"/>
  <c r="V1994" i="102" s="1"/>
  <c r="AB1993" i="102"/>
  <c r="W1993" i="102"/>
  <c r="Y1993" i="102" s="1"/>
  <c r="AB1992" i="102"/>
  <c r="W1992" i="102"/>
  <c r="Y1992" i="102" s="1"/>
  <c r="M1991" i="102"/>
  <c r="J1991" i="102"/>
  <c r="S1991" i="102" s="1"/>
  <c r="AB1990" i="102"/>
  <c r="W1990" i="102"/>
  <c r="U1990" i="102"/>
  <c r="V1990" i="102" s="1"/>
  <c r="AB1989" i="102"/>
  <c r="W1989" i="102"/>
  <c r="U1989" i="102"/>
  <c r="V1989" i="102" s="1"/>
  <c r="AB1988" i="102"/>
  <c r="W1988" i="102"/>
  <c r="U1988" i="102"/>
  <c r="V1988" i="102" s="1"/>
  <c r="AB1987" i="102"/>
  <c r="W1987" i="102"/>
  <c r="U1987" i="102"/>
  <c r="V1987" i="102" s="1"/>
  <c r="AB1986" i="102"/>
  <c r="W1986" i="102"/>
  <c r="U1986" i="102"/>
  <c r="V1986" i="102" s="1"/>
  <c r="AB1985" i="102"/>
  <c r="W1985" i="102"/>
  <c r="U1985" i="102"/>
  <c r="V1985" i="102" s="1"/>
  <c r="S1984" i="102"/>
  <c r="M1984" i="102"/>
  <c r="J1984" i="102"/>
  <c r="AB1982" i="102"/>
  <c r="W1982" i="102"/>
  <c r="U1982" i="102"/>
  <c r="V1982" i="102" s="1"/>
  <c r="AB1981" i="102"/>
  <c r="W1981" i="102"/>
  <c r="U1981" i="102"/>
  <c r="V1981" i="102" s="1"/>
  <c r="AB1980" i="102"/>
  <c r="W1980" i="102"/>
  <c r="U1980" i="102"/>
  <c r="V1980" i="102" s="1"/>
  <c r="AB1979" i="102"/>
  <c r="W1979" i="102"/>
  <c r="U1979" i="102"/>
  <c r="V1979" i="102" s="1"/>
  <c r="AB1978" i="102"/>
  <c r="W1978" i="102"/>
  <c r="U1978" i="102"/>
  <c r="V1978" i="102" s="1"/>
  <c r="AB1977" i="102"/>
  <c r="W1977" i="102"/>
  <c r="U1977" i="102"/>
  <c r="V1977" i="102" s="1"/>
  <c r="AB1976" i="102"/>
  <c r="W1976" i="102"/>
  <c r="U1976" i="102"/>
  <c r="V1976" i="102" s="1"/>
  <c r="AB1975" i="102"/>
  <c r="W1975" i="102"/>
  <c r="U1975" i="102"/>
  <c r="V1975" i="102" s="1"/>
  <c r="AB1974" i="102"/>
  <c r="W1974" i="102"/>
  <c r="U1974" i="102"/>
  <c r="V1974" i="102" s="1"/>
  <c r="AB1973" i="102"/>
  <c r="W1973" i="102"/>
  <c r="U1973" i="102"/>
  <c r="V1973" i="102" s="1"/>
  <c r="AB1972" i="102"/>
  <c r="W1972" i="102"/>
  <c r="U1972" i="102"/>
  <c r="V1972" i="102" s="1"/>
  <c r="AB1971" i="102"/>
  <c r="W1971" i="102"/>
  <c r="U1971" i="102"/>
  <c r="V1971" i="102" s="1"/>
  <c r="AB1970" i="102"/>
  <c r="W1970" i="102"/>
  <c r="U1970" i="102"/>
  <c r="V1970" i="102" s="1"/>
  <c r="AB1969" i="102"/>
  <c r="W1969" i="102"/>
  <c r="U1969" i="102"/>
  <c r="V1969" i="102" s="1"/>
  <c r="M1968" i="102"/>
  <c r="J1968" i="102"/>
  <c r="S1968" i="102" s="1"/>
  <c r="AB1967" i="102"/>
  <c r="W1967" i="102"/>
  <c r="U1967" i="102"/>
  <c r="V1967" i="102" s="1"/>
  <c r="AB1966" i="102"/>
  <c r="W1966" i="102"/>
  <c r="U1966" i="102"/>
  <c r="V1966" i="102" s="1"/>
  <c r="AB1965" i="102"/>
  <c r="W1965" i="102"/>
  <c r="U1965" i="102"/>
  <c r="V1965" i="102" s="1"/>
  <c r="AB1964" i="102"/>
  <c r="W1964" i="102"/>
  <c r="U1964" i="102"/>
  <c r="V1964" i="102" s="1"/>
  <c r="AB1963" i="102"/>
  <c r="W1963" i="102"/>
  <c r="U1963" i="102"/>
  <c r="V1963" i="102" s="1"/>
  <c r="AB1962" i="102"/>
  <c r="W1962" i="102"/>
  <c r="U1962" i="102"/>
  <c r="V1962" i="102" s="1"/>
  <c r="AB1961" i="102"/>
  <c r="W1961" i="102"/>
  <c r="U1961" i="102"/>
  <c r="V1961" i="102" s="1"/>
  <c r="AB1960" i="102"/>
  <c r="W1960" i="102"/>
  <c r="U1960" i="102"/>
  <c r="V1960" i="102" s="1"/>
  <c r="AB1959" i="102"/>
  <c r="W1959" i="102"/>
  <c r="U1959" i="102"/>
  <c r="V1959" i="102" s="1"/>
  <c r="AB1958" i="102"/>
  <c r="W1958" i="102"/>
  <c r="U1958" i="102"/>
  <c r="V1958" i="102" s="1"/>
  <c r="AB1957" i="102"/>
  <c r="W1957" i="102"/>
  <c r="U1957" i="102"/>
  <c r="V1957" i="102" s="1"/>
  <c r="AB1956" i="102"/>
  <c r="W1956" i="102"/>
  <c r="U1956" i="102"/>
  <c r="V1956" i="102" s="1"/>
  <c r="AB1955" i="102"/>
  <c r="W1955" i="102"/>
  <c r="U1955" i="102"/>
  <c r="V1955" i="102" s="1"/>
  <c r="AB1954" i="102"/>
  <c r="W1954" i="102"/>
  <c r="U1954" i="102"/>
  <c r="V1954" i="102" s="1"/>
  <c r="AB1953" i="102"/>
  <c r="W1953" i="102"/>
  <c r="U1953" i="102"/>
  <c r="V1953" i="102" s="1"/>
  <c r="AB1952" i="102"/>
  <c r="W1952" i="102"/>
  <c r="U1952" i="102"/>
  <c r="V1952" i="102" s="1"/>
  <c r="AB1951" i="102"/>
  <c r="W1951" i="102"/>
  <c r="U1951" i="102"/>
  <c r="V1951" i="102" s="1"/>
  <c r="AB1950" i="102"/>
  <c r="W1950" i="102"/>
  <c r="X1950" i="102" s="1"/>
  <c r="Y1950" i="102" s="1"/>
  <c r="U1950" i="102"/>
  <c r="V1950" i="102" s="1"/>
  <c r="AB1949" i="102"/>
  <c r="W1949" i="102"/>
  <c r="U1949" i="102"/>
  <c r="V1949" i="102" s="1"/>
  <c r="AB1948" i="102"/>
  <c r="W1948" i="102"/>
  <c r="X1948" i="102" s="1"/>
  <c r="Y1948" i="102" s="1"/>
  <c r="U1948" i="102"/>
  <c r="V1948" i="102" s="1"/>
  <c r="AB1947" i="102"/>
  <c r="W1947" i="102"/>
  <c r="U1947" i="102"/>
  <c r="V1947" i="102" s="1"/>
  <c r="AB1946" i="102"/>
  <c r="W1946" i="102"/>
  <c r="U1946" i="102"/>
  <c r="V1946" i="102" s="1"/>
  <c r="AB1945" i="102"/>
  <c r="W1945" i="102"/>
  <c r="U1945" i="102"/>
  <c r="V1945" i="102" s="1"/>
  <c r="AB1944" i="102"/>
  <c r="W1944" i="102"/>
  <c r="U1944" i="102"/>
  <c r="V1944" i="102" s="1"/>
  <c r="AB1943" i="102"/>
  <c r="W1943" i="102"/>
  <c r="U1943" i="102"/>
  <c r="V1943" i="102" s="1"/>
  <c r="AB1942" i="102"/>
  <c r="W1942" i="102"/>
  <c r="U1942" i="102"/>
  <c r="V1942" i="102" s="1"/>
  <c r="AB1941" i="102"/>
  <c r="W1941" i="102"/>
  <c r="U1941" i="102"/>
  <c r="V1941" i="102" s="1"/>
  <c r="AB1940" i="102"/>
  <c r="W1940" i="102"/>
  <c r="Y1940" i="102" s="1"/>
  <c r="M1939" i="102"/>
  <c r="J1939" i="102"/>
  <c r="S1939" i="102" s="1"/>
  <c r="AB1938" i="102"/>
  <c r="W1938" i="102"/>
  <c r="U1938" i="102"/>
  <c r="V1938" i="102" s="1"/>
  <c r="AB1937" i="102"/>
  <c r="W1937" i="102"/>
  <c r="U1937" i="102"/>
  <c r="V1937" i="102" s="1"/>
  <c r="AB1936" i="102"/>
  <c r="W1936" i="102"/>
  <c r="U1936" i="102"/>
  <c r="V1936" i="102" s="1"/>
  <c r="AB1935" i="102"/>
  <c r="W1935" i="102"/>
  <c r="U1935" i="102"/>
  <c r="V1935" i="102" s="1"/>
  <c r="AB1934" i="102"/>
  <c r="W1934" i="102"/>
  <c r="U1934" i="102"/>
  <c r="V1934" i="102" s="1"/>
  <c r="AB1933" i="102"/>
  <c r="W1933" i="102"/>
  <c r="U1933" i="102"/>
  <c r="V1933" i="102" s="1"/>
  <c r="AB1932" i="102"/>
  <c r="W1932" i="102"/>
  <c r="U1932" i="102"/>
  <c r="V1932" i="102" s="1"/>
  <c r="AB1931" i="102"/>
  <c r="W1931" i="102"/>
  <c r="U1931" i="102"/>
  <c r="V1931" i="102" s="1"/>
  <c r="AB1930" i="102"/>
  <c r="W1930" i="102"/>
  <c r="U1930" i="102"/>
  <c r="V1930" i="102" s="1"/>
  <c r="AB1929" i="102"/>
  <c r="W1929" i="102"/>
  <c r="U1929" i="102"/>
  <c r="V1929" i="102" s="1"/>
  <c r="AB1928" i="102"/>
  <c r="W1928" i="102"/>
  <c r="U1928" i="102"/>
  <c r="V1928" i="102" s="1"/>
  <c r="AB1927" i="102"/>
  <c r="W1927" i="102"/>
  <c r="U1927" i="102"/>
  <c r="V1927" i="102" s="1"/>
  <c r="AB1926" i="102"/>
  <c r="W1926" i="102"/>
  <c r="U1926" i="102"/>
  <c r="V1926" i="102" s="1"/>
  <c r="AB1925" i="102"/>
  <c r="W1925" i="102"/>
  <c r="U1925" i="102"/>
  <c r="V1925" i="102" s="1"/>
  <c r="AB1924" i="102"/>
  <c r="W1924" i="102"/>
  <c r="U1924" i="102"/>
  <c r="V1924" i="102" s="1"/>
  <c r="AB1923" i="102"/>
  <c r="W1923" i="102"/>
  <c r="U1923" i="102"/>
  <c r="V1923" i="102" s="1"/>
  <c r="AB1922" i="102"/>
  <c r="W1922" i="102"/>
  <c r="U1922" i="102"/>
  <c r="V1922" i="102" s="1"/>
  <c r="AB1921" i="102"/>
  <c r="W1921" i="102"/>
  <c r="U1921" i="102"/>
  <c r="V1921" i="102" s="1"/>
  <c r="AB1920" i="102"/>
  <c r="W1920" i="102"/>
  <c r="U1920" i="102"/>
  <c r="V1920" i="102" s="1"/>
  <c r="AB1919" i="102"/>
  <c r="W1919" i="102"/>
  <c r="U1919" i="102"/>
  <c r="V1919" i="102" s="1"/>
  <c r="AB1918" i="102"/>
  <c r="W1918" i="102"/>
  <c r="U1918" i="102"/>
  <c r="V1918" i="102" s="1"/>
  <c r="AB1917" i="102"/>
  <c r="W1917" i="102"/>
  <c r="U1917" i="102"/>
  <c r="V1917" i="102" s="1"/>
  <c r="AB1916" i="102"/>
  <c r="W1916" i="102"/>
  <c r="U1916" i="102"/>
  <c r="V1916" i="102" s="1"/>
  <c r="AB1915" i="102"/>
  <c r="W1915" i="102"/>
  <c r="U1915" i="102"/>
  <c r="V1915" i="102" s="1"/>
  <c r="AB1914" i="102"/>
  <c r="W1914" i="102"/>
  <c r="U1914" i="102"/>
  <c r="V1914" i="102" s="1"/>
  <c r="AB1913" i="102"/>
  <c r="W1913" i="102"/>
  <c r="U1913" i="102"/>
  <c r="V1913" i="102" s="1"/>
  <c r="AB1912" i="102"/>
  <c r="W1912" i="102"/>
  <c r="U1912" i="102"/>
  <c r="V1912" i="102" s="1"/>
  <c r="AB1911" i="102"/>
  <c r="W1911" i="102"/>
  <c r="U1911" i="102"/>
  <c r="V1911" i="102" s="1"/>
  <c r="AB1910" i="102"/>
  <c r="W1910" i="102"/>
  <c r="U1910" i="102"/>
  <c r="V1910" i="102" s="1"/>
  <c r="AB1909" i="102"/>
  <c r="W1909" i="102"/>
  <c r="U1909" i="102"/>
  <c r="V1909" i="102" s="1"/>
  <c r="AB1908" i="102"/>
  <c r="W1908" i="102"/>
  <c r="U1908" i="102"/>
  <c r="V1908" i="102" s="1"/>
  <c r="AB1907" i="102"/>
  <c r="W1907" i="102"/>
  <c r="U1907" i="102"/>
  <c r="V1907" i="102" s="1"/>
  <c r="AB1906" i="102"/>
  <c r="W1906" i="102"/>
  <c r="U1906" i="102"/>
  <c r="V1906" i="102" s="1"/>
  <c r="AB1905" i="102"/>
  <c r="W1905" i="102"/>
  <c r="U1905" i="102"/>
  <c r="V1905" i="102" s="1"/>
  <c r="AB1904" i="102"/>
  <c r="W1904" i="102"/>
  <c r="U1904" i="102"/>
  <c r="V1904" i="102" s="1"/>
  <c r="AB1903" i="102"/>
  <c r="W1903" i="102"/>
  <c r="U1903" i="102"/>
  <c r="V1903" i="102" s="1"/>
  <c r="AB1902" i="102"/>
  <c r="W1902" i="102"/>
  <c r="U1902" i="102"/>
  <c r="V1902" i="102" s="1"/>
  <c r="AB1901" i="102"/>
  <c r="W1901" i="102"/>
  <c r="U1901" i="102"/>
  <c r="V1901" i="102" s="1"/>
  <c r="AB1900" i="102"/>
  <c r="W1900" i="102"/>
  <c r="U1900" i="102"/>
  <c r="V1900" i="102" s="1"/>
  <c r="AB1899" i="102"/>
  <c r="W1899" i="102"/>
  <c r="U1899" i="102"/>
  <c r="V1899" i="102" s="1"/>
  <c r="M1898" i="102"/>
  <c r="J1898" i="102"/>
  <c r="S1898" i="102" s="1"/>
  <c r="AB1897" i="102"/>
  <c r="W1897" i="102"/>
  <c r="X1897" i="102" s="1"/>
  <c r="Y1897" i="102" s="1"/>
  <c r="U1897" i="102"/>
  <c r="V1897" i="102" s="1"/>
  <c r="AB1896" i="102"/>
  <c r="W1896" i="102"/>
  <c r="U1896" i="102"/>
  <c r="V1896" i="102" s="1"/>
  <c r="AB1895" i="102"/>
  <c r="W1895" i="102"/>
  <c r="U1895" i="102"/>
  <c r="V1895" i="102" s="1"/>
  <c r="AB1894" i="102"/>
  <c r="W1894" i="102"/>
  <c r="U1894" i="102"/>
  <c r="V1894" i="102" s="1"/>
  <c r="AB1893" i="102"/>
  <c r="W1893" i="102"/>
  <c r="U1893" i="102"/>
  <c r="V1893" i="102" s="1"/>
  <c r="AB1892" i="102"/>
  <c r="W1892" i="102"/>
  <c r="U1892" i="102"/>
  <c r="V1892" i="102" s="1"/>
  <c r="AB1891" i="102"/>
  <c r="W1891" i="102"/>
  <c r="U1891" i="102"/>
  <c r="V1891" i="102" s="1"/>
  <c r="AB1890" i="102"/>
  <c r="W1890" i="102"/>
  <c r="U1890" i="102"/>
  <c r="V1890" i="102" s="1"/>
  <c r="AB1889" i="102"/>
  <c r="W1889" i="102"/>
  <c r="U1889" i="102"/>
  <c r="V1889" i="102" s="1"/>
  <c r="AB1888" i="102"/>
  <c r="W1888" i="102"/>
  <c r="U1888" i="102"/>
  <c r="V1888" i="102" s="1"/>
  <c r="AB1887" i="102"/>
  <c r="W1887" i="102"/>
  <c r="U1887" i="102"/>
  <c r="V1887" i="102" s="1"/>
  <c r="AB1886" i="102"/>
  <c r="W1886" i="102"/>
  <c r="U1886" i="102"/>
  <c r="V1886" i="102" s="1"/>
  <c r="AB1885" i="102"/>
  <c r="W1885" i="102"/>
  <c r="U1885" i="102"/>
  <c r="V1885" i="102" s="1"/>
  <c r="AB1884" i="102"/>
  <c r="W1884" i="102"/>
  <c r="Y1884" i="102" s="1"/>
  <c r="M1883" i="102"/>
  <c r="J1883" i="102"/>
  <c r="S1883" i="102" s="1"/>
  <c r="AB1882" i="102"/>
  <c r="W1882" i="102"/>
  <c r="U1882" i="102"/>
  <c r="V1882" i="102" s="1"/>
  <c r="AB1881" i="102"/>
  <c r="W1881" i="102"/>
  <c r="U1881" i="102"/>
  <c r="V1881" i="102" s="1"/>
  <c r="AB1880" i="102"/>
  <c r="W1880" i="102"/>
  <c r="U1880" i="102"/>
  <c r="V1880" i="102" s="1"/>
  <c r="AB1879" i="102"/>
  <c r="W1879" i="102"/>
  <c r="U1879" i="102"/>
  <c r="V1879" i="102" s="1"/>
  <c r="AB1878" i="102"/>
  <c r="W1878" i="102"/>
  <c r="U1878" i="102"/>
  <c r="V1878" i="102" s="1"/>
  <c r="AB1877" i="102"/>
  <c r="W1877" i="102"/>
  <c r="U1877" i="102"/>
  <c r="V1877" i="102" s="1"/>
  <c r="AB1876" i="102"/>
  <c r="W1876" i="102"/>
  <c r="U1876" i="102"/>
  <c r="V1876" i="102" s="1"/>
  <c r="AB1875" i="102"/>
  <c r="W1875" i="102"/>
  <c r="U1875" i="102"/>
  <c r="V1875" i="102" s="1"/>
  <c r="AB1874" i="102"/>
  <c r="W1874" i="102"/>
  <c r="U1874" i="102"/>
  <c r="V1874" i="102" s="1"/>
  <c r="AB1873" i="102"/>
  <c r="W1873" i="102"/>
  <c r="U1873" i="102"/>
  <c r="V1873" i="102" s="1"/>
  <c r="AB1872" i="102"/>
  <c r="W1872" i="102"/>
  <c r="U1872" i="102"/>
  <c r="V1872" i="102" s="1"/>
  <c r="AB1871" i="102"/>
  <c r="W1871" i="102"/>
  <c r="U1871" i="102"/>
  <c r="V1871" i="102" s="1"/>
  <c r="AB1870" i="102"/>
  <c r="W1870" i="102"/>
  <c r="U1870" i="102"/>
  <c r="V1870" i="102" s="1"/>
  <c r="AB1869" i="102"/>
  <c r="W1869" i="102"/>
  <c r="U1869" i="102"/>
  <c r="V1869" i="102" s="1"/>
  <c r="AB1868" i="102"/>
  <c r="W1868" i="102"/>
  <c r="U1868" i="102"/>
  <c r="V1868" i="102" s="1"/>
  <c r="M1867" i="102"/>
  <c r="J1867" i="102"/>
  <c r="S1867" i="102" s="1"/>
  <c r="AB1866" i="102"/>
  <c r="W1866" i="102"/>
  <c r="U1866" i="102"/>
  <c r="V1866" i="102" s="1"/>
  <c r="AB1865" i="102"/>
  <c r="W1865" i="102"/>
  <c r="U1865" i="102"/>
  <c r="V1865" i="102" s="1"/>
  <c r="AB1864" i="102"/>
  <c r="W1864" i="102"/>
  <c r="U1864" i="102"/>
  <c r="V1864" i="102" s="1"/>
  <c r="AB1863" i="102"/>
  <c r="W1863" i="102"/>
  <c r="U1863" i="102"/>
  <c r="V1863" i="102" s="1"/>
  <c r="AB1862" i="102"/>
  <c r="W1862" i="102"/>
  <c r="U1862" i="102"/>
  <c r="V1862" i="102" s="1"/>
  <c r="AB1861" i="102"/>
  <c r="W1861" i="102"/>
  <c r="U1861" i="102"/>
  <c r="V1861" i="102" s="1"/>
  <c r="AB1860" i="102"/>
  <c r="W1860" i="102"/>
  <c r="U1860" i="102"/>
  <c r="V1860" i="102" s="1"/>
  <c r="AB1859" i="102"/>
  <c r="W1859" i="102"/>
  <c r="U1859" i="102"/>
  <c r="V1859" i="102" s="1"/>
  <c r="AB1858" i="102"/>
  <c r="W1858" i="102"/>
  <c r="U1858" i="102"/>
  <c r="V1858" i="102" s="1"/>
  <c r="AB1857" i="102"/>
  <c r="W1857" i="102"/>
  <c r="U1857" i="102"/>
  <c r="V1857" i="102" s="1"/>
  <c r="AB1856" i="102"/>
  <c r="W1856" i="102"/>
  <c r="U1856" i="102"/>
  <c r="V1856" i="102" s="1"/>
  <c r="AB1855" i="102"/>
  <c r="W1855" i="102"/>
  <c r="U1855" i="102"/>
  <c r="V1855" i="102" s="1"/>
  <c r="AB1854" i="102"/>
  <c r="W1854" i="102"/>
  <c r="U1854" i="102"/>
  <c r="V1854" i="102" s="1"/>
  <c r="AB1853" i="102"/>
  <c r="W1853" i="102"/>
  <c r="U1853" i="102"/>
  <c r="V1853" i="102" s="1"/>
  <c r="AB1852" i="102"/>
  <c r="W1852" i="102"/>
  <c r="U1852" i="102"/>
  <c r="V1852" i="102" s="1"/>
  <c r="AB1851" i="102"/>
  <c r="W1851" i="102"/>
  <c r="U1851" i="102"/>
  <c r="V1851" i="102" s="1"/>
  <c r="AB1850" i="102"/>
  <c r="W1850" i="102"/>
  <c r="U1850" i="102"/>
  <c r="V1850" i="102" s="1"/>
  <c r="AB1849" i="102"/>
  <c r="W1849" i="102"/>
  <c r="U1849" i="102"/>
  <c r="V1849" i="102" s="1"/>
  <c r="AB1848" i="102"/>
  <c r="W1848" i="102"/>
  <c r="U1848" i="102"/>
  <c r="V1848" i="102" s="1"/>
  <c r="AB1847" i="102"/>
  <c r="W1847" i="102"/>
  <c r="U1847" i="102"/>
  <c r="V1847" i="102" s="1"/>
  <c r="AB1846" i="102"/>
  <c r="W1846" i="102"/>
  <c r="U1846" i="102"/>
  <c r="V1846" i="102" s="1"/>
  <c r="AB1845" i="102"/>
  <c r="W1845" i="102"/>
  <c r="U1845" i="102"/>
  <c r="V1845" i="102" s="1"/>
  <c r="AB1844" i="102"/>
  <c r="W1844" i="102"/>
  <c r="U1844" i="102"/>
  <c r="V1844" i="102" s="1"/>
  <c r="AB1843" i="102"/>
  <c r="W1843" i="102"/>
  <c r="U1843" i="102"/>
  <c r="V1843" i="102" s="1"/>
  <c r="AB1842" i="102"/>
  <c r="W1842" i="102"/>
  <c r="U1842" i="102"/>
  <c r="V1842" i="102" s="1"/>
  <c r="AB1841" i="102"/>
  <c r="W1841" i="102"/>
  <c r="U1841" i="102"/>
  <c r="V1841" i="102" s="1"/>
  <c r="AB1840" i="102"/>
  <c r="W1840" i="102"/>
  <c r="U1840" i="102"/>
  <c r="V1840" i="102" s="1"/>
  <c r="AB1839" i="102"/>
  <c r="W1839" i="102"/>
  <c r="U1839" i="102"/>
  <c r="V1839" i="102" s="1"/>
  <c r="AB1838" i="102"/>
  <c r="W1838" i="102"/>
  <c r="U1838" i="102"/>
  <c r="V1838" i="102" s="1"/>
  <c r="AB1837" i="102"/>
  <c r="W1837" i="102"/>
  <c r="U1837" i="102"/>
  <c r="V1837" i="102" s="1"/>
  <c r="AB1836" i="102"/>
  <c r="W1836" i="102"/>
  <c r="U1836" i="102"/>
  <c r="V1836" i="102" s="1"/>
  <c r="AB1835" i="102"/>
  <c r="W1835" i="102"/>
  <c r="U1835" i="102"/>
  <c r="V1835" i="102" s="1"/>
  <c r="AB1834" i="102"/>
  <c r="W1834" i="102"/>
  <c r="U1834" i="102"/>
  <c r="V1834" i="102" s="1"/>
  <c r="AB1833" i="102"/>
  <c r="W1833" i="102"/>
  <c r="U1833" i="102"/>
  <c r="V1833" i="102" s="1"/>
  <c r="AB1832" i="102"/>
  <c r="W1832" i="102"/>
  <c r="U1832" i="102"/>
  <c r="V1832" i="102" s="1"/>
  <c r="AB1831" i="102"/>
  <c r="W1831" i="102"/>
  <c r="U1831" i="102"/>
  <c r="V1831" i="102" s="1"/>
  <c r="AB1830" i="102"/>
  <c r="W1830" i="102"/>
  <c r="U1830" i="102"/>
  <c r="V1830" i="102" s="1"/>
  <c r="AB1829" i="102"/>
  <c r="W1829" i="102"/>
  <c r="U1829" i="102"/>
  <c r="V1829" i="102" s="1"/>
  <c r="AB1828" i="102"/>
  <c r="W1828" i="102"/>
  <c r="U1828" i="102"/>
  <c r="V1828" i="102" s="1"/>
  <c r="AB1827" i="102"/>
  <c r="W1827" i="102"/>
  <c r="U1827" i="102"/>
  <c r="V1827" i="102" s="1"/>
  <c r="AB1826" i="102"/>
  <c r="W1826" i="102"/>
  <c r="U1826" i="102"/>
  <c r="V1826" i="102" s="1"/>
  <c r="AB1825" i="102"/>
  <c r="W1825" i="102"/>
  <c r="U1825" i="102"/>
  <c r="V1825" i="102" s="1"/>
  <c r="AB1824" i="102"/>
  <c r="W1824" i="102"/>
  <c r="U1824" i="102"/>
  <c r="V1824" i="102" s="1"/>
  <c r="AB1823" i="102"/>
  <c r="W1823" i="102"/>
  <c r="U1823" i="102"/>
  <c r="V1823" i="102" s="1"/>
  <c r="AB1822" i="102"/>
  <c r="W1822" i="102"/>
  <c r="U1822" i="102"/>
  <c r="V1822" i="102" s="1"/>
  <c r="AB1821" i="102"/>
  <c r="W1821" i="102"/>
  <c r="U1821" i="102"/>
  <c r="V1821" i="102" s="1"/>
  <c r="AB1820" i="102"/>
  <c r="W1820" i="102"/>
  <c r="U1820" i="102"/>
  <c r="V1820" i="102" s="1"/>
  <c r="AB1819" i="102"/>
  <c r="W1819" i="102"/>
  <c r="U1819" i="102"/>
  <c r="V1819" i="102" s="1"/>
  <c r="AB1818" i="102"/>
  <c r="W1818" i="102"/>
  <c r="U1818" i="102"/>
  <c r="V1818" i="102" s="1"/>
  <c r="AB1817" i="102"/>
  <c r="W1817" i="102"/>
  <c r="U1817" i="102"/>
  <c r="V1817" i="102" s="1"/>
  <c r="AB1816" i="102"/>
  <c r="W1816" i="102"/>
  <c r="U1816" i="102"/>
  <c r="V1816" i="102" s="1"/>
  <c r="AB1815" i="102"/>
  <c r="W1815" i="102"/>
  <c r="U1815" i="102"/>
  <c r="V1815" i="102" s="1"/>
  <c r="AB1814" i="102"/>
  <c r="W1814" i="102"/>
  <c r="U1814" i="102"/>
  <c r="V1814" i="102" s="1"/>
  <c r="AB1813" i="102"/>
  <c r="W1813" i="102"/>
  <c r="U1813" i="102"/>
  <c r="V1813" i="102" s="1"/>
  <c r="AB1812" i="102"/>
  <c r="W1812" i="102"/>
  <c r="U1812" i="102"/>
  <c r="V1812" i="102" s="1"/>
  <c r="AB1811" i="102"/>
  <c r="W1811" i="102"/>
  <c r="U1811" i="102"/>
  <c r="V1811" i="102" s="1"/>
  <c r="AB1810" i="102"/>
  <c r="W1810" i="102"/>
  <c r="U1810" i="102"/>
  <c r="V1810" i="102" s="1"/>
  <c r="AB1809" i="102"/>
  <c r="W1809" i="102"/>
  <c r="U1809" i="102"/>
  <c r="V1809" i="102" s="1"/>
  <c r="AB1808" i="102"/>
  <c r="W1808" i="102"/>
  <c r="U1808" i="102"/>
  <c r="V1808" i="102" s="1"/>
  <c r="AB1807" i="102"/>
  <c r="W1807" i="102"/>
  <c r="U1807" i="102"/>
  <c r="V1807" i="102" s="1"/>
  <c r="AB1806" i="102"/>
  <c r="W1806" i="102"/>
  <c r="U1806" i="102"/>
  <c r="V1806" i="102" s="1"/>
  <c r="AB1805" i="102"/>
  <c r="W1805" i="102"/>
  <c r="U1805" i="102"/>
  <c r="V1805" i="102" s="1"/>
  <c r="AB1804" i="102"/>
  <c r="W1804" i="102"/>
  <c r="U1804" i="102"/>
  <c r="V1804" i="102" s="1"/>
  <c r="AB1803" i="102"/>
  <c r="W1803" i="102"/>
  <c r="U1803" i="102"/>
  <c r="V1803" i="102" s="1"/>
  <c r="AB1802" i="102"/>
  <c r="W1802" i="102"/>
  <c r="U1802" i="102"/>
  <c r="V1802" i="102" s="1"/>
  <c r="AB1801" i="102"/>
  <c r="W1801" i="102"/>
  <c r="U1801" i="102"/>
  <c r="V1801" i="102" s="1"/>
  <c r="AB1800" i="102"/>
  <c r="W1800" i="102"/>
  <c r="U1800" i="102"/>
  <c r="V1800" i="102" s="1"/>
  <c r="AB1799" i="102"/>
  <c r="W1799" i="102"/>
  <c r="U1799" i="102"/>
  <c r="V1799" i="102" s="1"/>
  <c r="AB1798" i="102"/>
  <c r="W1798" i="102"/>
  <c r="U1798" i="102"/>
  <c r="V1798" i="102" s="1"/>
  <c r="AB1797" i="102"/>
  <c r="W1797" i="102"/>
  <c r="U1797" i="102"/>
  <c r="V1797" i="102" s="1"/>
  <c r="AB1796" i="102"/>
  <c r="W1796" i="102"/>
  <c r="U1796" i="102"/>
  <c r="V1796" i="102" s="1"/>
  <c r="AB1795" i="102"/>
  <c r="W1795" i="102"/>
  <c r="U1795" i="102"/>
  <c r="V1795" i="102" s="1"/>
  <c r="AB1794" i="102"/>
  <c r="W1794" i="102"/>
  <c r="U1794" i="102"/>
  <c r="V1794" i="102" s="1"/>
  <c r="AB1793" i="102"/>
  <c r="W1793" i="102"/>
  <c r="U1793" i="102"/>
  <c r="V1793" i="102" s="1"/>
  <c r="AB1792" i="102"/>
  <c r="W1792" i="102"/>
  <c r="U1792" i="102"/>
  <c r="V1792" i="102" s="1"/>
  <c r="AB1791" i="102"/>
  <c r="W1791" i="102"/>
  <c r="U1791" i="102"/>
  <c r="V1791" i="102" s="1"/>
  <c r="AB1790" i="102"/>
  <c r="W1790" i="102"/>
  <c r="U1790" i="102"/>
  <c r="V1790" i="102" s="1"/>
  <c r="AB1789" i="102"/>
  <c r="W1789" i="102"/>
  <c r="U1789" i="102"/>
  <c r="V1789" i="102" s="1"/>
  <c r="AB1788" i="102"/>
  <c r="W1788" i="102"/>
  <c r="X1788" i="102" s="1"/>
  <c r="Y1788" i="102" s="1"/>
  <c r="U1788" i="102"/>
  <c r="V1788" i="102" s="1"/>
  <c r="AB1787" i="102"/>
  <c r="W1787" i="102"/>
  <c r="U1787" i="102"/>
  <c r="V1787" i="102" s="1"/>
  <c r="M1786" i="102"/>
  <c r="J1786" i="102"/>
  <c r="S1786" i="102" s="1"/>
  <c r="AB1785" i="102"/>
  <c r="W1785" i="102"/>
  <c r="U1785" i="102"/>
  <c r="V1785" i="102" s="1"/>
  <c r="AB1784" i="102"/>
  <c r="W1784" i="102"/>
  <c r="U1784" i="102"/>
  <c r="V1784" i="102" s="1"/>
  <c r="AB1783" i="102"/>
  <c r="W1783" i="102"/>
  <c r="U1783" i="102"/>
  <c r="V1783" i="102" s="1"/>
  <c r="AB1782" i="102"/>
  <c r="W1782" i="102"/>
  <c r="U1782" i="102"/>
  <c r="V1782" i="102" s="1"/>
  <c r="AB1781" i="102"/>
  <c r="W1781" i="102"/>
  <c r="U1781" i="102"/>
  <c r="V1781" i="102" s="1"/>
  <c r="AB1780" i="102"/>
  <c r="W1780" i="102"/>
  <c r="U1780" i="102"/>
  <c r="V1780" i="102" s="1"/>
  <c r="AB1779" i="102"/>
  <c r="W1779" i="102"/>
  <c r="U1779" i="102"/>
  <c r="V1779" i="102" s="1"/>
  <c r="AB1778" i="102"/>
  <c r="W1778" i="102"/>
  <c r="U1778" i="102"/>
  <c r="V1778" i="102" s="1"/>
  <c r="AB1777" i="102"/>
  <c r="W1777" i="102"/>
  <c r="U1777" i="102"/>
  <c r="V1777" i="102" s="1"/>
  <c r="AB1776" i="102"/>
  <c r="W1776" i="102"/>
  <c r="U1776" i="102"/>
  <c r="V1776" i="102" s="1"/>
  <c r="AB1775" i="102"/>
  <c r="W1775" i="102"/>
  <c r="U1775" i="102"/>
  <c r="V1775" i="102" s="1"/>
  <c r="AB1774" i="102"/>
  <c r="W1774" i="102"/>
  <c r="U1774" i="102"/>
  <c r="V1774" i="102" s="1"/>
  <c r="AB1773" i="102"/>
  <c r="W1773" i="102"/>
  <c r="U1773" i="102"/>
  <c r="V1773" i="102" s="1"/>
  <c r="AB1772" i="102"/>
  <c r="W1772" i="102"/>
  <c r="X1772" i="102" s="1"/>
  <c r="Y1772" i="102" s="1"/>
  <c r="U1772" i="102"/>
  <c r="V1772" i="102" s="1"/>
  <c r="AB1771" i="102"/>
  <c r="W1771" i="102"/>
  <c r="U1771" i="102"/>
  <c r="V1771" i="102" s="1"/>
  <c r="M1770" i="102"/>
  <c r="J1770" i="102"/>
  <c r="S1770" i="102" s="1"/>
  <c r="AB1768" i="102"/>
  <c r="W1768" i="102"/>
  <c r="U1768" i="102"/>
  <c r="V1768" i="102" s="1"/>
  <c r="AB1767" i="102"/>
  <c r="W1767" i="102"/>
  <c r="U1767" i="102"/>
  <c r="V1767" i="102" s="1"/>
  <c r="AB1766" i="102"/>
  <c r="W1766" i="102"/>
  <c r="U1766" i="102"/>
  <c r="V1766" i="102" s="1"/>
  <c r="AB1765" i="102"/>
  <c r="W1765" i="102"/>
  <c r="U1765" i="102"/>
  <c r="V1765" i="102" s="1"/>
  <c r="AB1764" i="102"/>
  <c r="W1764" i="102"/>
  <c r="U1764" i="102"/>
  <c r="V1764" i="102" s="1"/>
  <c r="AB1763" i="102"/>
  <c r="W1763" i="102"/>
  <c r="U1763" i="102"/>
  <c r="V1763" i="102" s="1"/>
  <c r="AB1762" i="102"/>
  <c r="W1762" i="102"/>
  <c r="U1762" i="102"/>
  <c r="V1762" i="102" s="1"/>
  <c r="AB1761" i="102"/>
  <c r="W1761" i="102"/>
  <c r="U1761" i="102"/>
  <c r="V1761" i="102" s="1"/>
  <c r="AB1760" i="102"/>
  <c r="W1760" i="102"/>
  <c r="U1760" i="102"/>
  <c r="V1760" i="102" s="1"/>
  <c r="AB1759" i="102"/>
  <c r="W1759" i="102"/>
  <c r="U1759" i="102"/>
  <c r="V1759" i="102" s="1"/>
  <c r="AB1758" i="102"/>
  <c r="W1758" i="102"/>
  <c r="U1758" i="102"/>
  <c r="V1758" i="102" s="1"/>
  <c r="AB1757" i="102"/>
  <c r="W1757" i="102"/>
  <c r="U1757" i="102"/>
  <c r="V1757" i="102" s="1"/>
  <c r="AB1756" i="102"/>
  <c r="W1756" i="102"/>
  <c r="U1756" i="102"/>
  <c r="V1756" i="102" s="1"/>
  <c r="AB1755" i="102"/>
  <c r="W1755" i="102"/>
  <c r="U1755" i="102"/>
  <c r="V1755" i="102" s="1"/>
  <c r="AB1754" i="102"/>
  <c r="W1754" i="102"/>
  <c r="U1754" i="102"/>
  <c r="V1754" i="102" s="1"/>
  <c r="AB1753" i="102"/>
  <c r="W1753" i="102"/>
  <c r="U1753" i="102"/>
  <c r="V1753" i="102" s="1"/>
  <c r="AB1752" i="102"/>
  <c r="W1752" i="102"/>
  <c r="U1752" i="102"/>
  <c r="V1752" i="102" s="1"/>
  <c r="AB1751" i="102"/>
  <c r="W1751" i="102"/>
  <c r="U1751" i="102"/>
  <c r="V1751" i="102" s="1"/>
  <c r="AB1750" i="102"/>
  <c r="W1750" i="102"/>
  <c r="U1750" i="102"/>
  <c r="V1750" i="102" s="1"/>
  <c r="AB1749" i="102"/>
  <c r="W1749" i="102"/>
  <c r="U1749" i="102"/>
  <c r="V1749" i="102" s="1"/>
  <c r="AB1748" i="102"/>
  <c r="W1748" i="102"/>
  <c r="U1748" i="102"/>
  <c r="V1748" i="102" s="1"/>
  <c r="AB1747" i="102"/>
  <c r="W1747" i="102"/>
  <c r="U1747" i="102"/>
  <c r="V1747" i="102" s="1"/>
  <c r="AB1746" i="102"/>
  <c r="W1746" i="102"/>
  <c r="U1746" i="102"/>
  <c r="V1746" i="102" s="1"/>
  <c r="AB1745" i="102"/>
  <c r="W1745" i="102"/>
  <c r="U1745" i="102"/>
  <c r="V1745" i="102" s="1"/>
  <c r="AB1744" i="102"/>
  <c r="W1744" i="102"/>
  <c r="U1744" i="102"/>
  <c r="V1744" i="102" s="1"/>
  <c r="AB1743" i="102"/>
  <c r="W1743" i="102"/>
  <c r="U1743" i="102"/>
  <c r="V1743" i="102" s="1"/>
  <c r="M1742" i="102"/>
  <c r="J1742" i="102"/>
  <c r="S1742" i="102" s="1"/>
  <c r="AB1741" i="102"/>
  <c r="W1741" i="102"/>
  <c r="U1741" i="102"/>
  <c r="V1741" i="102" s="1"/>
  <c r="AB1740" i="102"/>
  <c r="W1740" i="102"/>
  <c r="U1740" i="102"/>
  <c r="V1740" i="102" s="1"/>
  <c r="AB1739" i="102"/>
  <c r="W1739" i="102"/>
  <c r="X1739" i="102" s="1"/>
  <c r="Y1739" i="102" s="1"/>
  <c r="U1739" i="102"/>
  <c r="V1739" i="102" s="1"/>
  <c r="AB1738" i="102"/>
  <c r="W1738" i="102"/>
  <c r="U1738" i="102"/>
  <c r="V1738" i="102" s="1"/>
  <c r="AB1737" i="102"/>
  <c r="W1737" i="102"/>
  <c r="Y1737" i="102" s="1"/>
  <c r="M1736" i="102"/>
  <c r="J1736" i="102"/>
  <c r="S1736" i="102" s="1"/>
  <c r="AB1735" i="102"/>
  <c r="W1735" i="102"/>
  <c r="U1735" i="102"/>
  <c r="V1735" i="102" s="1"/>
  <c r="AB1734" i="102"/>
  <c r="W1734" i="102"/>
  <c r="U1734" i="102"/>
  <c r="V1734" i="102" s="1"/>
  <c r="M1733" i="102"/>
  <c r="M1715" i="102" s="1"/>
  <c r="J1733" i="102"/>
  <c r="S1733" i="102" s="1"/>
  <c r="AB1732" i="102"/>
  <c r="W1732" i="102"/>
  <c r="X1732" i="102" s="1"/>
  <c r="Y1732" i="102" s="1"/>
  <c r="U1732" i="102"/>
  <c r="V1732" i="102" s="1"/>
  <c r="AB1731" i="102"/>
  <c r="W1731" i="102"/>
  <c r="U1731" i="102"/>
  <c r="V1731" i="102" s="1"/>
  <c r="AB1730" i="102"/>
  <c r="W1730" i="102"/>
  <c r="U1730" i="102"/>
  <c r="V1730" i="102" s="1"/>
  <c r="AB1729" i="102"/>
  <c r="W1729" i="102"/>
  <c r="U1729" i="102"/>
  <c r="V1729" i="102" s="1"/>
  <c r="AB1728" i="102"/>
  <c r="W1728" i="102"/>
  <c r="U1728" i="102"/>
  <c r="V1728" i="102" s="1"/>
  <c r="AB1727" i="102"/>
  <c r="W1727" i="102"/>
  <c r="U1727" i="102"/>
  <c r="V1727" i="102" s="1"/>
  <c r="AB1726" i="102"/>
  <c r="W1726" i="102"/>
  <c r="U1726" i="102"/>
  <c r="V1726" i="102" s="1"/>
  <c r="AB1725" i="102"/>
  <c r="W1725" i="102"/>
  <c r="U1725" i="102"/>
  <c r="V1725" i="102" s="1"/>
  <c r="AB1724" i="102"/>
  <c r="W1724" i="102"/>
  <c r="U1724" i="102"/>
  <c r="V1724" i="102" s="1"/>
  <c r="AB1723" i="102"/>
  <c r="W1723" i="102"/>
  <c r="X1723" i="102" s="1"/>
  <c r="Y1723" i="102" s="1"/>
  <c r="U1723" i="102"/>
  <c r="V1723" i="102" s="1"/>
  <c r="AB1722" i="102"/>
  <c r="W1722" i="102"/>
  <c r="U1722" i="102"/>
  <c r="V1722" i="102" s="1"/>
  <c r="AB1721" i="102"/>
  <c r="W1721" i="102"/>
  <c r="U1721" i="102"/>
  <c r="V1721" i="102" s="1"/>
  <c r="AB1720" i="102"/>
  <c r="W1720" i="102"/>
  <c r="X1720" i="102" s="1"/>
  <c r="Y1720" i="102" s="1"/>
  <c r="U1720" i="102"/>
  <c r="V1720" i="102" s="1"/>
  <c r="AB1719" i="102"/>
  <c r="W1719" i="102"/>
  <c r="X1719" i="102" s="1"/>
  <c r="Y1719" i="102" s="1"/>
  <c r="U1719" i="102"/>
  <c r="V1719" i="102" s="1"/>
  <c r="AB1718" i="102"/>
  <c r="W1718" i="102"/>
  <c r="Y1718" i="102" s="1"/>
  <c r="AB1717" i="102"/>
  <c r="W1717" i="102"/>
  <c r="Y1717" i="102" s="1"/>
  <c r="M1716" i="102"/>
  <c r="J1716" i="102"/>
  <c r="S1716" i="102" s="1"/>
  <c r="AB1714" i="102"/>
  <c r="W1714" i="102"/>
  <c r="U1714" i="102"/>
  <c r="V1714" i="102" s="1"/>
  <c r="AB1713" i="102"/>
  <c r="W1713" i="102"/>
  <c r="U1713" i="102"/>
  <c r="V1713" i="102" s="1"/>
  <c r="AB1712" i="102"/>
  <c r="W1712" i="102"/>
  <c r="U1712" i="102"/>
  <c r="V1712" i="102" s="1"/>
  <c r="AB1711" i="102"/>
  <c r="W1711" i="102"/>
  <c r="U1711" i="102"/>
  <c r="V1711" i="102" s="1"/>
  <c r="AB1710" i="102"/>
  <c r="W1710" i="102"/>
  <c r="U1710" i="102"/>
  <c r="V1710" i="102" s="1"/>
  <c r="AB1709" i="102"/>
  <c r="W1709" i="102"/>
  <c r="U1709" i="102"/>
  <c r="V1709" i="102" s="1"/>
  <c r="AB1708" i="102"/>
  <c r="W1708" i="102"/>
  <c r="U1708" i="102"/>
  <c r="V1708" i="102" s="1"/>
  <c r="AB1707" i="102"/>
  <c r="W1707" i="102"/>
  <c r="U1707" i="102"/>
  <c r="V1707" i="102" s="1"/>
  <c r="AB1706" i="102"/>
  <c r="W1706" i="102"/>
  <c r="U1706" i="102"/>
  <c r="V1706" i="102" s="1"/>
  <c r="M1705" i="102"/>
  <c r="J1705" i="102"/>
  <c r="S1705" i="102" s="1"/>
  <c r="AB1704" i="102"/>
  <c r="W1704" i="102"/>
  <c r="U1704" i="102"/>
  <c r="V1704" i="102" s="1"/>
  <c r="AB1703" i="102"/>
  <c r="W1703" i="102"/>
  <c r="U1703" i="102"/>
  <c r="V1703" i="102" s="1"/>
  <c r="AB1702" i="102"/>
  <c r="W1702" i="102"/>
  <c r="U1702" i="102"/>
  <c r="V1702" i="102" s="1"/>
  <c r="AB1701" i="102"/>
  <c r="W1701" i="102"/>
  <c r="U1701" i="102"/>
  <c r="V1701" i="102" s="1"/>
  <c r="AB1700" i="102"/>
  <c r="W1700" i="102"/>
  <c r="X1700" i="102" s="1"/>
  <c r="Y1700" i="102" s="1"/>
  <c r="U1700" i="102"/>
  <c r="V1700" i="102" s="1"/>
  <c r="M1699" i="102"/>
  <c r="J1699" i="102"/>
  <c r="S1699" i="102" s="1"/>
  <c r="AB1698" i="102"/>
  <c r="W1698" i="102"/>
  <c r="U1698" i="102"/>
  <c r="V1698" i="102" s="1"/>
  <c r="AB1697" i="102"/>
  <c r="W1697" i="102"/>
  <c r="U1697" i="102"/>
  <c r="V1697" i="102" s="1"/>
  <c r="AB1696" i="102"/>
  <c r="W1696" i="102"/>
  <c r="U1696" i="102"/>
  <c r="V1696" i="102" s="1"/>
  <c r="AB1695" i="102"/>
  <c r="W1695" i="102"/>
  <c r="U1695" i="102"/>
  <c r="V1695" i="102" s="1"/>
  <c r="AB1694" i="102"/>
  <c r="W1694" i="102"/>
  <c r="U1694" i="102"/>
  <c r="V1694" i="102" s="1"/>
  <c r="AB1693" i="102"/>
  <c r="W1693" i="102"/>
  <c r="U1693" i="102"/>
  <c r="V1693" i="102" s="1"/>
  <c r="AB1692" i="102"/>
  <c r="W1692" i="102"/>
  <c r="U1692" i="102"/>
  <c r="V1692" i="102" s="1"/>
  <c r="AB1691" i="102"/>
  <c r="W1691" i="102"/>
  <c r="U1691" i="102"/>
  <c r="V1691" i="102" s="1"/>
  <c r="AB1690" i="102"/>
  <c r="W1690" i="102"/>
  <c r="U1690" i="102"/>
  <c r="V1690" i="102" s="1"/>
  <c r="AB1689" i="102"/>
  <c r="W1689" i="102"/>
  <c r="U1689" i="102"/>
  <c r="V1689" i="102" s="1"/>
  <c r="AB1688" i="102"/>
  <c r="W1688" i="102"/>
  <c r="U1688" i="102"/>
  <c r="V1688" i="102" s="1"/>
  <c r="M1687" i="102"/>
  <c r="J1687" i="102"/>
  <c r="S1687" i="102" s="1"/>
  <c r="AB1686" i="102"/>
  <c r="W1686" i="102"/>
  <c r="U1686" i="102"/>
  <c r="V1686" i="102" s="1"/>
  <c r="M1685" i="102"/>
  <c r="J1685" i="102"/>
  <c r="S1685" i="102" s="1"/>
  <c r="AB1684" i="102"/>
  <c r="W1684" i="102"/>
  <c r="U1684" i="102"/>
  <c r="V1684" i="102" s="1"/>
  <c r="AB1683" i="102"/>
  <c r="W1683" i="102"/>
  <c r="U1683" i="102"/>
  <c r="V1683" i="102" s="1"/>
  <c r="AB1682" i="102"/>
  <c r="W1682" i="102"/>
  <c r="U1682" i="102"/>
  <c r="AB1681" i="102"/>
  <c r="W1681" i="102"/>
  <c r="U1681" i="102"/>
  <c r="AB1680" i="102"/>
  <c r="W1680" i="102"/>
  <c r="U1680" i="102"/>
  <c r="V1680" i="102" s="1"/>
  <c r="AB1679" i="102"/>
  <c r="W1679" i="102"/>
  <c r="U1679" i="102"/>
  <c r="V1679" i="102" s="1"/>
  <c r="AB1678" i="102"/>
  <c r="W1678" i="102"/>
  <c r="X1678" i="102" s="1"/>
  <c r="Y1678" i="102" s="1"/>
  <c r="U1678" i="102"/>
  <c r="V1678" i="102" s="1"/>
  <c r="M1677" i="102"/>
  <c r="J1677" i="102"/>
  <c r="S1677" i="102" s="1"/>
  <c r="AB1676" i="102"/>
  <c r="W1676" i="102"/>
  <c r="U1676" i="102"/>
  <c r="V1676" i="102" s="1"/>
  <c r="AB1675" i="102"/>
  <c r="W1675" i="102"/>
  <c r="U1675" i="102"/>
  <c r="V1675" i="102" s="1"/>
  <c r="AB1674" i="102"/>
  <c r="W1674" i="102"/>
  <c r="U1674" i="102"/>
  <c r="V1674" i="102" s="1"/>
  <c r="AB1673" i="102"/>
  <c r="W1673" i="102"/>
  <c r="U1673" i="102"/>
  <c r="V1673" i="102" s="1"/>
  <c r="AB1672" i="102"/>
  <c r="W1672" i="102"/>
  <c r="U1672" i="102"/>
  <c r="V1672" i="102" s="1"/>
  <c r="AB1671" i="102"/>
  <c r="W1671" i="102"/>
  <c r="U1671" i="102"/>
  <c r="V1671" i="102" s="1"/>
  <c r="AB1670" i="102"/>
  <c r="W1670" i="102"/>
  <c r="U1670" i="102"/>
  <c r="V1670" i="102" s="1"/>
  <c r="AB1669" i="102"/>
  <c r="W1669" i="102"/>
  <c r="U1669" i="102"/>
  <c r="V1669" i="102" s="1"/>
  <c r="AB1668" i="102"/>
  <c r="W1668" i="102"/>
  <c r="U1668" i="102"/>
  <c r="V1668" i="102" s="1"/>
  <c r="AB1667" i="102"/>
  <c r="W1667" i="102"/>
  <c r="U1667" i="102"/>
  <c r="V1667" i="102" s="1"/>
  <c r="AB1666" i="102"/>
  <c r="W1666" i="102"/>
  <c r="U1666" i="102"/>
  <c r="V1666" i="102" s="1"/>
  <c r="AB1665" i="102"/>
  <c r="W1665" i="102"/>
  <c r="U1665" i="102"/>
  <c r="V1665" i="102" s="1"/>
  <c r="AB1664" i="102"/>
  <c r="W1664" i="102"/>
  <c r="U1664" i="102"/>
  <c r="V1664" i="102" s="1"/>
  <c r="AB1663" i="102"/>
  <c r="W1663" i="102"/>
  <c r="U1663" i="102"/>
  <c r="V1663" i="102" s="1"/>
  <c r="AB1662" i="102"/>
  <c r="W1662" i="102"/>
  <c r="U1662" i="102"/>
  <c r="V1662" i="102" s="1"/>
  <c r="AB1661" i="102"/>
  <c r="W1661" i="102"/>
  <c r="U1661" i="102"/>
  <c r="V1661" i="102" s="1"/>
  <c r="AB1660" i="102"/>
  <c r="W1660" i="102"/>
  <c r="U1660" i="102"/>
  <c r="V1660" i="102" s="1"/>
  <c r="AB1659" i="102"/>
  <c r="W1659" i="102"/>
  <c r="X1659" i="102" s="1"/>
  <c r="Y1659" i="102" s="1"/>
  <c r="U1659" i="102"/>
  <c r="V1659" i="102" s="1"/>
  <c r="AB1658" i="102"/>
  <c r="W1658" i="102"/>
  <c r="U1658" i="102"/>
  <c r="V1658" i="102" s="1"/>
  <c r="M1657" i="102"/>
  <c r="J1657" i="102"/>
  <c r="S1657" i="102" s="1"/>
  <c r="AB1656" i="102"/>
  <c r="W1656" i="102"/>
  <c r="U1656" i="102"/>
  <c r="V1656" i="102" s="1"/>
  <c r="AB1655" i="102"/>
  <c r="W1655" i="102"/>
  <c r="U1655" i="102"/>
  <c r="V1655" i="102" s="1"/>
  <c r="AB1654" i="102"/>
  <c r="W1654" i="102"/>
  <c r="U1654" i="102"/>
  <c r="V1654" i="102" s="1"/>
  <c r="AB1653" i="102"/>
  <c r="W1653" i="102"/>
  <c r="U1653" i="102"/>
  <c r="V1653" i="102" s="1"/>
  <c r="AB1652" i="102"/>
  <c r="W1652" i="102"/>
  <c r="U1652" i="102"/>
  <c r="V1652" i="102" s="1"/>
  <c r="AB1651" i="102"/>
  <c r="W1651" i="102"/>
  <c r="U1651" i="102"/>
  <c r="V1651" i="102" s="1"/>
  <c r="AB1650" i="102"/>
  <c r="W1650" i="102"/>
  <c r="U1650" i="102"/>
  <c r="V1650" i="102" s="1"/>
  <c r="AB1649" i="102"/>
  <c r="W1649" i="102"/>
  <c r="U1649" i="102"/>
  <c r="V1649" i="102" s="1"/>
  <c r="AB1648" i="102"/>
  <c r="W1648" i="102"/>
  <c r="U1648" i="102"/>
  <c r="V1648" i="102" s="1"/>
  <c r="AB1647" i="102"/>
  <c r="W1647" i="102"/>
  <c r="U1647" i="102"/>
  <c r="V1647" i="102" s="1"/>
  <c r="AB1646" i="102"/>
  <c r="W1646" i="102"/>
  <c r="U1646" i="102"/>
  <c r="V1646" i="102" s="1"/>
  <c r="AB1645" i="102"/>
  <c r="W1645" i="102"/>
  <c r="U1645" i="102"/>
  <c r="V1645" i="102" s="1"/>
  <c r="AB1644" i="102"/>
  <c r="W1644" i="102"/>
  <c r="U1644" i="102"/>
  <c r="V1644" i="102" s="1"/>
  <c r="AB1643" i="102"/>
  <c r="W1643" i="102"/>
  <c r="U1643" i="102"/>
  <c r="V1643" i="102" s="1"/>
  <c r="AB1642" i="102"/>
  <c r="W1642" i="102"/>
  <c r="U1642" i="102"/>
  <c r="V1642" i="102" s="1"/>
  <c r="AB1641" i="102"/>
  <c r="W1641" i="102"/>
  <c r="U1641" i="102"/>
  <c r="V1641" i="102" s="1"/>
  <c r="AB1640" i="102"/>
  <c r="W1640" i="102"/>
  <c r="U1640" i="102"/>
  <c r="V1640" i="102" s="1"/>
  <c r="AB1639" i="102"/>
  <c r="W1639" i="102"/>
  <c r="U1639" i="102"/>
  <c r="V1639" i="102" s="1"/>
  <c r="AB1638" i="102"/>
  <c r="W1638" i="102"/>
  <c r="U1638" i="102"/>
  <c r="V1638" i="102" s="1"/>
  <c r="AB1637" i="102"/>
  <c r="W1637" i="102"/>
  <c r="U1637" i="102"/>
  <c r="V1637" i="102" s="1"/>
  <c r="AB1636" i="102"/>
  <c r="W1636" i="102"/>
  <c r="U1636" i="102"/>
  <c r="V1636" i="102" s="1"/>
  <c r="AB1635" i="102"/>
  <c r="W1635" i="102"/>
  <c r="U1635" i="102"/>
  <c r="V1635" i="102" s="1"/>
  <c r="AB1634" i="102"/>
  <c r="W1634" i="102"/>
  <c r="U1634" i="102"/>
  <c r="V1634" i="102" s="1"/>
  <c r="AB1633" i="102"/>
  <c r="W1633" i="102"/>
  <c r="U1633" i="102"/>
  <c r="V1633" i="102" s="1"/>
  <c r="AB1632" i="102"/>
  <c r="W1632" i="102"/>
  <c r="U1632" i="102"/>
  <c r="V1632" i="102" s="1"/>
  <c r="AB1631" i="102"/>
  <c r="W1631" i="102"/>
  <c r="U1631" i="102"/>
  <c r="V1631" i="102" s="1"/>
  <c r="AB1630" i="102"/>
  <c r="W1630" i="102"/>
  <c r="U1630" i="102"/>
  <c r="V1630" i="102" s="1"/>
  <c r="AB1629" i="102"/>
  <c r="W1629" i="102"/>
  <c r="U1629" i="102"/>
  <c r="V1629" i="102" s="1"/>
  <c r="AB1628" i="102"/>
  <c r="W1628" i="102"/>
  <c r="U1628" i="102"/>
  <c r="V1628" i="102" s="1"/>
  <c r="AB1627" i="102"/>
  <c r="W1627" i="102"/>
  <c r="U1627" i="102"/>
  <c r="V1627" i="102" s="1"/>
  <c r="AB1626" i="102"/>
  <c r="W1626" i="102"/>
  <c r="U1626" i="102"/>
  <c r="V1626" i="102" s="1"/>
  <c r="AB1625" i="102"/>
  <c r="W1625" i="102"/>
  <c r="U1625" i="102"/>
  <c r="V1625" i="102" s="1"/>
  <c r="AB1624" i="102"/>
  <c r="W1624" i="102"/>
  <c r="U1624" i="102"/>
  <c r="V1624" i="102" s="1"/>
  <c r="AB1623" i="102"/>
  <c r="W1623" i="102"/>
  <c r="U1623" i="102"/>
  <c r="V1623" i="102" s="1"/>
  <c r="AB1622" i="102"/>
  <c r="W1622" i="102"/>
  <c r="U1622" i="102"/>
  <c r="V1622" i="102" s="1"/>
  <c r="AB1621" i="102"/>
  <c r="W1621" i="102"/>
  <c r="U1621" i="102"/>
  <c r="V1621" i="102" s="1"/>
  <c r="AB1620" i="102"/>
  <c r="W1620" i="102"/>
  <c r="U1620" i="102"/>
  <c r="V1620" i="102" s="1"/>
  <c r="AB1619" i="102"/>
  <c r="W1619" i="102"/>
  <c r="U1619" i="102"/>
  <c r="V1619" i="102" s="1"/>
  <c r="AB1618" i="102"/>
  <c r="W1618" i="102"/>
  <c r="U1618" i="102"/>
  <c r="V1618" i="102" s="1"/>
  <c r="AB1617" i="102"/>
  <c r="W1617" i="102"/>
  <c r="U1617" i="102"/>
  <c r="V1617" i="102" s="1"/>
  <c r="AB1616" i="102"/>
  <c r="W1616" i="102"/>
  <c r="U1616" i="102"/>
  <c r="V1616" i="102" s="1"/>
  <c r="AB1615" i="102"/>
  <c r="W1615" i="102"/>
  <c r="U1615" i="102"/>
  <c r="V1615" i="102" s="1"/>
  <c r="AB1614" i="102"/>
  <c r="W1614" i="102"/>
  <c r="U1614" i="102"/>
  <c r="V1614" i="102" s="1"/>
  <c r="AB1613" i="102"/>
  <c r="W1613" i="102"/>
  <c r="U1613" i="102"/>
  <c r="V1613" i="102" s="1"/>
  <c r="AB1612" i="102"/>
  <c r="W1612" i="102"/>
  <c r="U1612" i="102"/>
  <c r="V1612" i="102" s="1"/>
  <c r="AB1611" i="102"/>
  <c r="W1611" i="102"/>
  <c r="Y1611" i="102" s="1"/>
  <c r="M1610" i="102"/>
  <c r="J1610" i="102"/>
  <c r="S1610" i="102" s="1"/>
  <c r="AB1609" i="102"/>
  <c r="W1609" i="102"/>
  <c r="U1609" i="102"/>
  <c r="V1609" i="102" s="1"/>
  <c r="AB1608" i="102"/>
  <c r="W1608" i="102"/>
  <c r="U1608" i="102"/>
  <c r="V1608" i="102" s="1"/>
  <c r="AB1607" i="102"/>
  <c r="W1607" i="102"/>
  <c r="U1607" i="102"/>
  <c r="V1607" i="102" s="1"/>
  <c r="AB1606" i="102"/>
  <c r="W1606" i="102"/>
  <c r="U1606" i="102"/>
  <c r="V1606" i="102" s="1"/>
  <c r="AB1605" i="102"/>
  <c r="W1605" i="102"/>
  <c r="U1605" i="102"/>
  <c r="V1605" i="102" s="1"/>
  <c r="AB1604" i="102"/>
  <c r="W1604" i="102"/>
  <c r="U1604" i="102"/>
  <c r="V1604" i="102" s="1"/>
  <c r="AB1603" i="102"/>
  <c r="W1603" i="102"/>
  <c r="U1603" i="102"/>
  <c r="V1603" i="102" s="1"/>
  <c r="AB1602" i="102"/>
  <c r="W1602" i="102"/>
  <c r="U1602" i="102"/>
  <c r="V1602" i="102" s="1"/>
  <c r="AB1601" i="102"/>
  <c r="W1601" i="102"/>
  <c r="U1601" i="102"/>
  <c r="V1601" i="102" s="1"/>
  <c r="AB1600" i="102"/>
  <c r="W1600" i="102"/>
  <c r="U1600" i="102"/>
  <c r="V1600" i="102" s="1"/>
  <c r="AB1599" i="102"/>
  <c r="W1599" i="102"/>
  <c r="U1599" i="102"/>
  <c r="V1599" i="102" s="1"/>
  <c r="AB1598" i="102"/>
  <c r="W1598" i="102"/>
  <c r="U1598" i="102"/>
  <c r="V1598" i="102" s="1"/>
  <c r="AB1597" i="102"/>
  <c r="W1597" i="102"/>
  <c r="U1597" i="102"/>
  <c r="V1597" i="102" s="1"/>
  <c r="AB1596" i="102"/>
  <c r="W1596" i="102"/>
  <c r="U1596" i="102"/>
  <c r="V1596" i="102" s="1"/>
  <c r="AB1595" i="102"/>
  <c r="W1595" i="102"/>
  <c r="U1595" i="102"/>
  <c r="V1595" i="102" s="1"/>
  <c r="AB1594" i="102"/>
  <c r="W1594" i="102"/>
  <c r="U1594" i="102"/>
  <c r="V1594" i="102" s="1"/>
  <c r="AB1593" i="102"/>
  <c r="W1593" i="102"/>
  <c r="U1593" i="102"/>
  <c r="V1593" i="102" s="1"/>
  <c r="AB1592" i="102"/>
  <c r="W1592" i="102"/>
  <c r="U1592" i="102"/>
  <c r="V1592" i="102" s="1"/>
  <c r="AB1591" i="102"/>
  <c r="W1591" i="102"/>
  <c r="U1591" i="102"/>
  <c r="V1591" i="102" s="1"/>
  <c r="AB1590" i="102"/>
  <c r="W1590" i="102"/>
  <c r="U1590" i="102"/>
  <c r="V1590" i="102" s="1"/>
  <c r="AB1589" i="102"/>
  <c r="W1589" i="102"/>
  <c r="U1589" i="102"/>
  <c r="V1589" i="102" s="1"/>
  <c r="AB1588" i="102"/>
  <c r="W1588" i="102"/>
  <c r="U1588" i="102"/>
  <c r="V1588" i="102" s="1"/>
  <c r="AB1587" i="102"/>
  <c r="W1587" i="102"/>
  <c r="U1587" i="102"/>
  <c r="V1587" i="102" s="1"/>
  <c r="AB1586" i="102"/>
  <c r="W1586" i="102"/>
  <c r="U1586" i="102"/>
  <c r="V1586" i="102" s="1"/>
  <c r="AB1585" i="102"/>
  <c r="W1585" i="102"/>
  <c r="U1585" i="102"/>
  <c r="V1585" i="102" s="1"/>
  <c r="AB1584" i="102"/>
  <c r="W1584" i="102"/>
  <c r="U1584" i="102"/>
  <c r="V1584" i="102" s="1"/>
  <c r="AB1583" i="102"/>
  <c r="W1583" i="102"/>
  <c r="U1583" i="102"/>
  <c r="V1583" i="102" s="1"/>
  <c r="AB1582" i="102"/>
  <c r="W1582" i="102"/>
  <c r="U1582" i="102"/>
  <c r="V1582" i="102" s="1"/>
  <c r="AB1581" i="102"/>
  <c r="W1581" i="102"/>
  <c r="U1581" i="102"/>
  <c r="V1581" i="102" s="1"/>
  <c r="AB1580" i="102"/>
  <c r="W1580" i="102"/>
  <c r="Y1580" i="102" s="1"/>
  <c r="M1579" i="102"/>
  <c r="J1579" i="102"/>
  <c r="S1579" i="102" s="1"/>
  <c r="AB1578" i="102"/>
  <c r="W1578" i="102"/>
  <c r="U1578" i="102"/>
  <c r="V1578" i="102" s="1"/>
  <c r="AB1577" i="102"/>
  <c r="W1577" i="102"/>
  <c r="U1577" i="102"/>
  <c r="V1577" i="102" s="1"/>
  <c r="AB1576" i="102"/>
  <c r="W1576" i="102"/>
  <c r="U1576" i="102"/>
  <c r="V1576" i="102" s="1"/>
  <c r="AB1575" i="102"/>
  <c r="W1575" i="102"/>
  <c r="U1575" i="102"/>
  <c r="V1575" i="102" s="1"/>
  <c r="AB1574" i="102"/>
  <c r="W1574" i="102"/>
  <c r="U1574" i="102"/>
  <c r="V1574" i="102" s="1"/>
  <c r="AB1573" i="102"/>
  <c r="W1573" i="102"/>
  <c r="U1573" i="102"/>
  <c r="V1573" i="102" s="1"/>
  <c r="AB1572" i="102"/>
  <c r="W1572" i="102"/>
  <c r="U1572" i="102"/>
  <c r="V1572" i="102" s="1"/>
  <c r="AB1571" i="102"/>
  <c r="W1571" i="102"/>
  <c r="U1571" i="102"/>
  <c r="V1571" i="102" s="1"/>
  <c r="AB1570" i="102"/>
  <c r="W1570" i="102"/>
  <c r="U1570" i="102"/>
  <c r="V1570" i="102" s="1"/>
  <c r="AB1569" i="102"/>
  <c r="W1569" i="102"/>
  <c r="U1569" i="102"/>
  <c r="V1569" i="102" s="1"/>
  <c r="AB1568" i="102"/>
  <c r="W1568" i="102"/>
  <c r="U1568" i="102"/>
  <c r="V1568" i="102" s="1"/>
  <c r="AB1567" i="102"/>
  <c r="W1567" i="102"/>
  <c r="U1567" i="102"/>
  <c r="V1567" i="102" s="1"/>
  <c r="AB1566" i="102"/>
  <c r="W1566" i="102"/>
  <c r="U1566" i="102"/>
  <c r="V1566" i="102" s="1"/>
  <c r="AB1565" i="102"/>
  <c r="W1565" i="102"/>
  <c r="U1565" i="102"/>
  <c r="V1565" i="102" s="1"/>
  <c r="AB1564" i="102"/>
  <c r="W1564" i="102"/>
  <c r="U1564" i="102"/>
  <c r="V1564" i="102" s="1"/>
  <c r="AB1563" i="102"/>
  <c r="W1563" i="102"/>
  <c r="U1563" i="102"/>
  <c r="V1563" i="102" s="1"/>
  <c r="AB1562" i="102"/>
  <c r="W1562" i="102"/>
  <c r="U1562" i="102"/>
  <c r="V1562" i="102" s="1"/>
  <c r="AB1561" i="102"/>
  <c r="W1561" i="102"/>
  <c r="U1561" i="102"/>
  <c r="V1561" i="102" s="1"/>
  <c r="AB1560" i="102"/>
  <c r="W1560" i="102"/>
  <c r="U1560" i="102"/>
  <c r="V1560" i="102" s="1"/>
  <c r="AB1559" i="102"/>
  <c r="W1559" i="102"/>
  <c r="U1559" i="102"/>
  <c r="V1559" i="102" s="1"/>
  <c r="AB1558" i="102"/>
  <c r="W1558" i="102"/>
  <c r="U1558" i="102"/>
  <c r="V1558" i="102" s="1"/>
  <c r="AB1557" i="102"/>
  <c r="W1557" i="102"/>
  <c r="U1557" i="102"/>
  <c r="V1557" i="102" s="1"/>
  <c r="AB1556" i="102"/>
  <c r="W1556" i="102"/>
  <c r="U1556" i="102"/>
  <c r="V1556" i="102" s="1"/>
  <c r="AB1555" i="102"/>
  <c r="W1555" i="102"/>
  <c r="U1555" i="102"/>
  <c r="V1555" i="102" s="1"/>
  <c r="AB1554" i="102"/>
  <c r="W1554" i="102"/>
  <c r="U1554" i="102"/>
  <c r="V1554" i="102" s="1"/>
  <c r="AB1553" i="102"/>
  <c r="W1553" i="102"/>
  <c r="U1553" i="102"/>
  <c r="V1553" i="102" s="1"/>
  <c r="AB1552" i="102"/>
  <c r="W1552" i="102"/>
  <c r="U1552" i="102"/>
  <c r="V1552" i="102" s="1"/>
  <c r="AB1551" i="102"/>
  <c r="W1551" i="102"/>
  <c r="U1551" i="102"/>
  <c r="V1551" i="102" s="1"/>
  <c r="AB1550" i="102"/>
  <c r="W1550" i="102"/>
  <c r="U1550" i="102"/>
  <c r="V1550" i="102" s="1"/>
  <c r="AB1549" i="102"/>
  <c r="W1549" i="102"/>
  <c r="U1549" i="102"/>
  <c r="V1549" i="102" s="1"/>
  <c r="AB1548" i="102"/>
  <c r="W1548" i="102"/>
  <c r="U1548" i="102"/>
  <c r="V1548" i="102" s="1"/>
  <c r="AB1547" i="102"/>
  <c r="W1547" i="102"/>
  <c r="U1547" i="102"/>
  <c r="V1547" i="102" s="1"/>
  <c r="AB1546" i="102"/>
  <c r="W1546" i="102"/>
  <c r="U1546" i="102"/>
  <c r="V1546" i="102" s="1"/>
  <c r="AB1545" i="102"/>
  <c r="W1545" i="102"/>
  <c r="U1545" i="102"/>
  <c r="V1545" i="102" s="1"/>
  <c r="AB1544" i="102"/>
  <c r="W1544" i="102"/>
  <c r="U1544" i="102"/>
  <c r="V1544" i="102" s="1"/>
  <c r="M1543" i="102"/>
  <c r="J1543" i="102"/>
  <c r="S1543" i="102" s="1"/>
  <c r="AB1542" i="102"/>
  <c r="W1542" i="102"/>
  <c r="U1542" i="102"/>
  <c r="V1542" i="102" s="1"/>
  <c r="AB1541" i="102"/>
  <c r="W1541" i="102"/>
  <c r="U1541" i="102"/>
  <c r="V1541" i="102" s="1"/>
  <c r="AB1540" i="102"/>
  <c r="W1540" i="102"/>
  <c r="U1540" i="102"/>
  <c r="V1540" i="102" s="1"/>
  <c r="AB1539" i="102"/>
  <c r="W1539" i="102"/>
  <c r="U1539" i="102"/>
  <c r="V1539" i="102" s="1"/>
  <c r="AB1538" i="102"/>
  <c r="W1538" i="102"/>
  <c r="U1538" i="102"/>
  <c r="V1538" i="102" s="1"/>
  <c r="AB1537" i="102"/>
  <c r="W1537" i="102"/>
  <c r="U1537" i="102"/>
  <c r="V1537" i="102" s="1"/>
  <c r="AB1536" i="102"/>
  <c r="W1536" i="102"/>
  <c r="U1536" i="102"/>
  <c r="V1536" i="102" s="1"/>
  <c r="AB1535" i="102"/>
  <c r="W1535" i="102"/>
  <c r="U1535" i="102"/>
  <c r="V1535" i="102" s="1"/>
  <c r="AB1534" i="102"/>
  <c r="W1534" i="102"/>
  <c r="U1534" i="102"/>
  <c r="V1534" i="102" s="1"/>
  <c r="AB1533" i="102"/>
  <c r="W1533" i="102"/>
  <c r="U1533" i="102"/>
  <c r="V1533" i="102" s="1"/>
  <c r="AB1532" i="102"/>
  <c r="W1532" i="102"/>
  <c r="U1532" i="102"/>
  <c r="V1532" i="102" s="1"/>
  <c r="AB1531" i="102"/>
  <c r="W1531" i="102"/>
  <c r="U1531" i="102"/>
  <c r="V1531" i="102" s="1"/>
  <c r="AB1530" i="102"/>
  <c r="W1530" i="102"/>
  <c r="U1530" i="102"/>
  <c r="V1530" i="102" s="1"/>
  <c r="AB1529" i="102"/>
  <c r="W1529" i="102"/>
  <c r="U1529" i="102"/>
  <c r="V1529" i="102" s="1"/>
  <c r="AB1528" i="102"/>
  <c r="W1528" i="102"/>
  <c r="U1528" i="102"/>
  <c r="V1528" i="102" s="1"/>
  <c r="AB1527" i="102"/>
  <c r="W1527" i="102"/>
  <c r="U1527" i="102"/>
  <c r="V1527" i="102" s="1"/>
  <c r="AB1526" i="102"/>
  <c r="W1526" i="102"/>
  <c r="U1526" i="102"/>
  <c r="V1526" i="102" s="1"/>
  <c r="AB1525" i="102"/>
  <c r="W1525" i="102"/>
  <c r="U1525" i="102"/>
  <c r="V1525" i="102" s="1"/>
  <c r="AB1524" i="102"/>
  <c r="W1524" i="102"/>
  <c r="U1524" i="102"/>
  <c r="V1524" i="102" s="1"/>
  <c r="AB1523" i="102"/>
  <c r="W1523" i="102"/>
  <c r="U1523" i="102"/>
  <c r="V1523" i="102" s="1"/>
  <c r="AB1522" i="102"/>
  <c r="W1522" i="102"/>
  <c r="U1522" i="102"/>
  <c r="V1522" i="102" s="1"/>
  <c r="AB1521" i="102"/>
  <c r="W1521" i="102"/>
  <c r="U1521" i="102"/>
  <c r="V1521" i="102" s="1"/>
  <c r="AB1520" i="102"/>
  <c r="W1520" i="102"/>
  <c r="U1520" i="102"/>
  <c r="V1520" i="102" s="1"/>
  <c r="AB1519" i="102"/>
  <c r="W1519" i="102"/>
  <c r="U1519" i="102"/>
  <c r="V1519" i="102" s="1"/>
  <c r="AB1518" i="102"/>
  <c r="W1518" i="102"/>
  <c r="U1518" i="102"/>
  <c r="V1518" i="102" s="1"/>
  <c r="AB1517" i="102"/>
  <c r="W1517" i="102"/>
  <c r="U1517" i="102"/>
  <c r="V1517" i="102" s="1"/>
  <c r="AB1516" i="102"/>
  <c r="W1516" i="102"/>
  <c r="U1516" i="102"/>
  <c r="V1516" i="102" s="1"/>
  <c r="AB1515" i="102"/>
  <c r="W1515" i="102"/>
  <c r="U1515" i="102"/>
  <c r="V1515" i="102" s="1"/>
  <c r="AB1514" i="102"/>
  <c r="W1514" i="102"/>
  <c r="U1514" i="102"/>
  <c r="V1514" i="102" s="1"/>
  <c r="AB1513" i="102"/>
  <c r="W1513" i="102"/>
  <c r="U1513" i="102"/>
  <c r="V1513" i="102" s="1"/>
  <c r="AB1512" i="102"/>
  <c r="W1512" i="102"/>
  <c r="U1512" i="102"/>
  <c r="V1512" i="102" s="1"/>
  <c r="AB1511" i="102"/>
  <c r="W1511" i="102"/>
  <c r="U1511" i="102"/>
  <c r="V1511" i="102" s="1"/>
  <c r="AB1510" i="102"/>
  <c r="W1510" i="102"/>
  <c r="U1510" i="102"/>
  <c r="V1510" i="102" s="1"/>
  <c r="AB1509" i="102"/>
  <c r="W1509" i="102"/>
  <c r="X1509" i="102" s="1"/>
  <c r="Y1509" i="102" s="1"/>
  <c r="U1509" i="102"/>
  <c r="V1509" i="102" s="1"/>
  <c r="AB1508" i="102"/>
  <c r="W1508" i="102"/>
  <c r="U1508" i="102"/>
  <c r="V1508" i="102" s="1"/>
  <c r="AB1507" i="102"/>
  <c r="W1507" i="102"/>
  <c r="U1507" i="102"/>
  <c r="V1507" i="102" s="1"/>
  <c r="AB1506" i="102"/>
  <c r="W1506" i="102"/>
  <c r="U1506" i="102"/>
  <c r="V1506" i="102" s="1"/>
  <c r="AB1505" i="102"/>
  <c r="W1505" i="102"/>
  <c r="U1505" i="102"/>
  <c r="V1505" i="102" s="1"/>
  <c r="AB1504" i="102"/>
  <c r="W1504" i="102"/>
  <c r="U1504" i="102"/>
  <c r="V1504" i="102" s="1"/>
  <c r="AB1503" i="102"/>
  <c r="W1503" i="102"/>
  <c r="U1503" i="102"/>
  <c r="V1503" i="102" s="1"/>
  <c r="AB1502" i="102"/>
  <c r="W1502" i="102"/>
  <c r="U1502" i="102"/>
  <c r="V1502" i="102" s="1"/>
  <c r="AB1501" i="102"/>
  <c r="W1501" i="102"/>
  <c r="X1501" i="102" s="1"/>
  <c r="Y1501" i="102" s="1"/>
  <c r="U1501" i="102"/>
  <c r="V1501" i="102" s="1"/>
  <c r="AB1500" i="102"/>
  <c r="W1500" i="102"/>
  <c r="U1500" i="102"/>
  <c r="V1500" i="102" s="1"/>
  <c r="AB1499" i="102"/>
  <c r="W1499" i="102"/>
  <c r="U1499" i="102"/>
  <c r="V1499" i="102" s="1"/>
  <c r="AB1498" i="102"/>
  <c r="W1498" i="102"/>
  <c r="U1498" i="102"/>
  <c r="V1498" i="102" s="1"/>
  <c r="M1497" i="102"/>
  <c r="J1497" i="102"/>
  <c r="S1497" i="102" s="1"/>
  <c r="AB1496" i="102"/>
  <c r="W1496" i="102"/>
  <c r="U1496" i="102"/>
  <c r="V1496" i="102" s="1"/>
  <c r="AB1495" i="102"/>
  <c r="W1495" i="102"/>
  <c r="U1495" i="102"/>
  <c r="V1495" i="102" s="1"/>
  <c r="AB1494" i="102"/>
  <c r="W1494" i="102"/>
  <c r="U1494" i="102"/>
  <c r="V1494" i="102" s="1"/>
  <c r="AB1493" i="102"/>
  <c r="W1493" i="102"/>
  <c r="U1493" i="102"/>
  <c r="V1493" i="102" s="1"/>
  <c r="AB1492" i="102"/>
  <c r="W1492" i="102"/>
  <c r="U1492" i="102"/>
  <c r="V1492" i="102" s="1"/>
  <c r="AB1491" i="102"/>
  <c r="W1491" i="102"/>
  <c r="U1491" i="102"/>
  <c r="V1491" i="102" s="1"/>
  <c r="AB1490" i="102"/>
  <c r="W1490" i="102"/>
  <c r="U1490" i="102"/>
  <c r="V1490" i="102" s="1"/>
  <c r="AB1489" i="102"/>
  <c r="W1489" i="102"/>
  <c r="U1489" i="102"/>
  <c r="V1489" i="102" s="1"/>
  <c r="AB1488" i="102"/>
  <c r="W1488" i="102"/>
  <c r="U1488" i="102"/>
  <c r="V1488" i="102" s="1"/>
  <c r="AB1487" i="102"/>
  <c r="W1487" i="102"/>
  <c r="U1487" i="102"/>
  <c r="V1487" i="102" s="1"/>
  <c r="AB1486" i="102"/>
  <c r="W1486" i="102"/>
  <c r="U1486" i="102"/>
  <c r="V1486" i="102" s="1"/>
  <c r="AB1485" i="102"/>
  <c r="W1485" i="102"/>
  <c r="U1485" i="102"/>
  <c r="V1485" i="102" s="1"/>
  <c r="AB1484" i="102"/>
  <c r="W1484" i="102"/>
  <c r="U1484" i="102"/>
  <c r="V1484" i="102" s="1"/>
  <c r="AB1483" i="102"/>
  <c r="W1483" i="102"/>
  <c r="U1483" i="102"/>
  <c r="V1483" i="102" s="1"/>
  <c r="AB1482" i="102"/>
  <c r="W1482" i="102"/>
  <c r="U1482" i="102"/>
  <c r="V1482" i="102" s="1"/>
  <c r="AB1481" i="102"/>
  <c r="W1481" i="102"/>
  <c r="U1481" i="102"/>
  <c r="V1481" i="102" s="1"/>
  <c r="AB1480" i="102"/>
  <c r="W1480" i="102"/>
  <c r="U1480" i="102"/>
  <c r="V1480" i="102" s="1"/>
  <c r="AB1479" i="102"/>
  <c r="W1479" i="102"/>
  <c r="U1479" i="102"/>
  <c r="V1479" i="102" s="1"/>
  <c r="AB1478" i="102"/>
  <c r="W1478" i="102"/>
  <c r="U1478" i="102"/>
  <c r="V1478" i="102" s="1"/>
  <c r="AB1477" i="102"/>
  <c r="W1477" i="102"/>
  <c r="U1477" i="102"/>
  <c r="V1477" i="102" s="1"/>
  <c r="AB1476" i="102"/>
  <c r="W1476" i="102"/>
  <c r="U1476" i="102"/>
  <c r="V1476" i="102" s="1"/>
  <c r="AB1475" i="102"/>
  <c r="W1475" i="102"/>
  <c r="U1475" i="102"/>
  <c r="V1475" i="102" s="1"/>
  <c r="AB1474" i="102"/>
  <c r="W1474" i="102"/>
  <c r="U1474" i="102"/>
  <c r="V1474" i="102" s="1"/>
  <c r="M1473" i="102"/>
  <c r="J1473" i="102"/>
  <c r="S1473" i="102" s="1"/>
  <c r="AB1472" i="102"/>
  <c r="W1472" i="102"/>
  <c r="U1472" i="102"/>
  <c r="V1472" i="102" s="1"/>
  <c r="AB1471" i="102"/>
  <c r="W1471" i="102"/>
  <c r="U1471" i="102"/>
  <c r="V1471" i="102" s="1"/>
  <c r="AB1470" i="102"/>
  <c r="W1470" i="102"/>
  <c r="U1470" i="102"/>
  <c r="V1470" i="102" s="1"/>
  <c r="AB1469" i="102"/>
  <c r="W1469" i="102"/>
  <c r="U1469" i="102"/>
  <c r="V1469" i="102" s="1"/>
  <c r="AB1468" i="102"/>
  <c r="W1468" i="102"/>
  <c r="U1468" i="102"/>
  <c r="V1468" i="102" s="1"/>
  <c r="AB1467" i="102"/>
  <c r="W1467" i="102"/>
  <c r="U1467" i="102"/>
  <c r="V1467" i="102" s="1"/>
  <c r="AB1466" i="102"/>
  <c r="W1466" i="102"/>
  <c r="U1466" i="102"/>
  <c r="V1466" i="102" s="1"/>
  <c r="AB1465" i="102"/>
  <c r="W1465" i="102"/>
  <c r="U1465" i="102"/>
  <c r="V1465" i="102" s="1"/>
  <c r="AB1464" i="102"/>
  <c r="W1464" i="102"/>
  <c r="U1464" i="102"/>
  <c r="V1464" i="102" s="1"/>
  <c r="AB1463" i="102"/>
  <c r="W1463" i="102"/>
  <c r="U1463" i="102"/>
  <c r="V1463" i="102" s="1"/>
  <c r="AB1462" i="102"/>
  <c r="W1462" i="102"/>
  <c r="U1462" i="102"/>
  <c r="V1462" i="102" s="1"/>
  <c r="AB1461" i="102"/>
  <c r="W1461" i="102"/>
  <c r="U1461" i="102"/>
  <c r="V1461" i="102" s="1"/>
  <c r="AB1460" i="102"/>
  <c r="W1460" i="102"/>
  <c r="U1460" i="102"/>
  <c r="V1460" i="102" s="1"/>
  <c r="AB1459" i="102"/>
  <c r="W1459" i="102"/>
  <c r="U1459" i="102"/>
  <c r="V1459" i="102" s="1"/>
  <c r="AB1458" i="102"/>
  <c r="W1458" i="102"/>
  <c r="U1458" i="102"/>
  <c r="V1458" i="102" s="1"/>
  <c r="AB1457" i="102"/>
  <c r="W1457" i="102"/>
  <c r="U1457" i="102"/>
  <c r="V1457" i="102" s="1"/>
  <c r="AB1456" i="102"/>
  <c r="W1456" i="102"/>
  <c r="U1456" i="102"/>
  <c r="V1456" i="102" s="1"/>
  <c r="AB1455" i="102"/>
  <c r="W1455" i="102"/>
  <c r="U1455" i="102"/>
  <c r="V1455" i="102" s="1"/>
  <c r="AB1454" i="102"/>
  <c r="W1454" i="102"/>
  <c r="U1454" i="102"/>
  <c r="V1454" i="102" s="1"/>
  <c r="AB1453" i="102"/>
  <c r="W1453" i="102"/>
  <c r="U1453" i="102"/>
  <c r="V1453" i="102" s="1"/>
  <c r="AB1452" i="102"/>
  <c r="W1452" i="102"/>
  <c r="U1452" i="102"/>
  <c r="V1452" i="102" s="1"/>
  <c r="AB1451" i="102"/>
  <c r="W1451" i="102"/>
  <c r="X1451" i="102" s="1"/>
  <c r="Y1451" i="102" s="1"/>
  <c r="U1451" i="102"/>
  <c r="V1451" i="102" s="1"/>
  <c r="AB1450" i="102"/>
  <c r="W1450" i="102"/>
  <c r="U1450" i="102"/>
  <c r="V1450" i="102" s="1"/>
  <c r="AB1449" i="102"/>
  <c r="W1449" i="102"/>
  <c r="U1449" i="102"/>
  <c r="V1449" i="102" s="1"/>
  <c r="AB1448" i="102"/>
  <c r="W1448" i="102"/>
  <c r="U1448" i="102"/>
  <c r="V1448" i="102" s="1"/>
  <c r="AB1447" i="102"/>
  <c r="W1447" i="102"/>
  <c r="U1447" i="102"/>
  <c r="V1447" i="102" s="1"/>
  <c r="AB1446" i="102"/>
  <c r="W1446" i="102"/>
  <c r="U1446" i="102"/>
  <c r="V1446" i="102" s="1"/>
  <c r="AB1445" i="102"/>
  <c r="W1445" i="102"/>
  <c r="U1445" i="102"/>
  <c r="V1445" i="102" s="1"/>
  <c r="AB1444" i="102"/>
  <c r="W1444" i="102"/>
  <c r="U1444" i="102"/>
  <c r="V1444" i="102" s="1"/>
  <c r="AB1443" i="102"/>
  <c r="W1443" i="102"/>
  <c r="U1443" i="102"/>
  <c r="V1443" i="102" s="1"/>
  <c r="AB1442" i="102"/>
  <c r="W1442" i="102"/>
  <c r="U1442" i="102"/>
  <c r="V1442" i="102" s="1"/>
  <c r="AB1441" i="102"/>
  <c r="W1441" i="102"/>
  <c r="U1441" i="102"/>
  <c r="V1441" i="102" s="1"/>
  <c r="AB1440" i="102"/>
  <c r="W1440" i="102"/>
  <c r="U1440" i="102"/>
  <c r="V1440" i="102" s="1"/>
  <c r="AB1439" i="102"/>
  <c r="W1439" i="102"/>
  <c r="U1439" i="102"/>
  <c r="V1439" i="102" s="1"/>
  <c r="AB1438" i="102"/>
  <c r="W1438" i="102"/>
  <c r="U1438" i="102"/>
  <c r="V1438" i="102" s="1"/>
  <c r="AB1437" i="102"/>
  <c r="W1437" i="102"/>
  <c r="Y1437" i="102" s="1"/>
  <c r="M1436" i="102"/>
  <c r="J1436" i="102"/>
  <c r="S1436" i="102" s="1"/>
  <c r="AB1435" i="102"/>
  <c r="W1435" i="102"/>
  <c r="U1435" i="102"/>
  <c r="V1435" i="102" s="1"/>
  <c r="AB1434" i="102"/>
  <c r="W1434" i="102"/>
  <c r="U1434" i="102"/>
  <c r="V1434" i="102" s="1"/>
  <c r="AB1433" i="102"/>
  <c r="W1433" i="102"/>
  <c r="U1433" i="102"/>
  <c r="V1433" i="102" s="1"/>
  <c r="AB1432" i="102"/>
  <c r="W1432" i="102"/>
  <c r="U1432" i="102"/>
  <c r="V1432" i="102" s="1"/>
  <c r="AB1431" i="102"/>
  <c r="W1431" i="102"/>
  <c r="U1431" i="102"/>
  <c r="V1431" i="102" s="1"/>
  <c r="AB1430" i="102"/>
  <c r="W1430" i="102"/>
  <c r="U1430" i="102"/>
  <c r="V1430" i="102" s="1"/>
  <c r="AB1429" i="102"/>
  <c r="W1429" i="102"/>
  <c r="U1429" i="102"/>
  <c r="V1429" i="102" s="1"/>
  <c r="AB1428" i="102"/>
  <c r="W1428" i="102"/>
  <c r="U1428" i="102"/>
  <c r="V1428" i="102" s="1"/>
  <c r="AB1427" i="102"/>
  <c r="W1427" i="102"/>
  <c r="U1427" i="102"/>
  <c r="V1427" i="102" s="1"/>
  <c r="AB1426" i="102"/>
  <c r="W1426" i="102"/>
  <c r="U1426" i="102"/>
  <c r="V1426" i="102" s="1"/>
  <c r="AB1425" i="102"/>
  <c r="W1425" i="102"/>
  <c r="U1425" i="102"/>
  <c r="V1425" i="102" s="1"/>
  <c r="AB1424" i="102"/>
  <c r="W1424" i="102"/>
  <c r="U1424" i="102"/>
  <c r="V1424" i="102" s="1"/>
  <c r="AB1423" i="102"/>
  <c r="W1423" i="102"/>
  <c r="U1423" i="102"/>
  <c r="V1423" i="102" s="1"/>
  <c r="AB1422" i="102"/>
  <c r="W1422" i="102"/>
  <c r="U1422" i="102"/>
  <c r="V1422" i="102" s="1"/>
  <c r="AB1421" i="102"/>
  <c r="W1421" i="102"/>
  <c r="U1421" i="102"/>
  <c r="V1421" i="102" s="1"/>
  <c r="AB1420" i="102"/>
  <c r="W1420" i="102"/>
  <c r="U1420" i="102"/>
  <c r="V1420" i="102" s="1"/>
  <c r="AB1419" i="102"/>
  <c r="W1419" i="102"/>
  <c r="U1419" i="102"/>
  <c r="V1419" i="102" s="1"/>
  <c r="AB1418" i="102"/>
  <c r="W1418" i="102"/>
  <c r="U1418" i="102"/>
  <c r="V1418" i="102" s="1"/>
  <c r="AB1417" i="102"/>
  <c r="W1417" i="102"/>
  <c r="U1417" i="102"/>
  <c r="V1417" i="102" s="1"/>
  <c r="AB1416" i="102"/>
  <c r="W1416" i="102"/>
  <c r="U1416" i="102"/>
  <c r="V1416" i="102" s="1"/>
  <c r="AB1415" i="102"/>
  <c r="W1415" i="102"/>
  <c r="U1415" i="102"/>
  <c r="V1415" i="102" s="1"/>
  <c r="AB1414" i="102"/>
  <c r="W1414" i="102"/>
  <c r="U1414" i="102"/>
  <c r="V1414" i="102" s="1"/>
  <c r="AB1413" i="102"/>
  <c r="W1413" i="102"/>
  <c r="U1413" i="102"/>
  <c r="V1413" i="102" s="1"/>
  <c r="AB1412" i="102"/>
  <c r="W1412" i="102"/>
  <c r="U1412" i="102"/>
  <c r="V1412" i="102" s="1"/>
  <c r="AB1411" i="102"/>
  <c r="W1411" i="102"/>
  <c r="U1411" i="102"/>
  <c r="V1411" i="102" s="1"/>
  <c r="AB1410" i="102"/>
  <c r="W1410" i="102"/>
  <c r="U1410" i="102"/>
  <c r="V1410" i="102" s="1"/>
  <c r="AB1409" i="102"/>
  <c r="W1409" i="102"/>
  <c r="U1409" i="102"/>
  <c r="V1409" i="102" s="1"/>
  <c r="AB1408" i="102"/>
  <c r="W1408" i="102"/>
  <c r="U1408" i="102"/>
  <c r="V1408" i="102" s="1"/>
  <c r="AB1407" i="102"/>
  <c r="W1407" i="102"/>
  <c r="U1407" i="102"/>
  <c r="V1407" i="102" s="1"/>
  <c r="AB1406" i="102"/>
  <c r="W1406" i="102"/>
  <c r="U1406" i="102"/>
  <c r="V1406" i="102" s="1"/>
  <c r="AB1405" i="102"/>
  <c r="W1405" i="102"/>
  <c r="U1405" i="102"/>
  <c r="V1405" i="102" s="1"/>
  <c r="AB1404" i="102"/>
  <c r="W1404" i="102"/>
  <c r="U1404" i="102"/>
  <c r="V1404" i="102" s="1"/>
  <c r="AB1403" i="102"/>
  <c r="W1403" i="102"/>
  <c r="U1403" i="102"/>
  <c r="V1403" i="102" s="1"/>
  <c r="AB1402" i="102"/>
  <c r="W1402" i="102"/>
  <c r="U1402" i="102"/>
  <c r="V1402" i="102" s="1"/>
  <c r="AB1401" i="102"/>
  <c r="W1401" i="102"/>
  <c r="U1401" i="102"/>
  <c r="V1401" i="102" s="1"/>
  <c r="AB1400" i="102"/>
  <c r="W1400" i="102"/>
  <c r="U1400" i="102"/>
  <c r="V1400" i="102" s="1"/>
  <c r="AB1399" i="102"/>
  <c r="W1399" i="102"/>
  <c r="U1399" i="102"/>
  <c r="V1399" i="102" s="1"/>
  <c r="AB1398" i="102"/>
  <c r="W1398" i="102"/>
  <c r="U1398" i="102"/>
  <c r="V1398" i="102" s="1"/>
  <c r="AB1397" i="102"/>
  <c r="W1397" i="102"/>
  <c r="U1397" i="102"/>
  <c r="V1397" i="102" s="1"/>
  <c r="AB1396" i="102"/>
  <c r="W1396" i="102"/>
  <c r="U1396" i="102"/>
  <c r="V1396" i="102" s="1"/>
  <c r="AB1395" i="102"/>
  <c r="W1395" i="102"/>
  <c r="U1395" i="102"/>
  <c r="V1395" i="102" s="1"/>
  <c r="AB1394" i="102"/>
  <c r="W1394" i="102"/>
  <c r="U1394" i="102"/>
  <c r="V1394" i="102" s="1"/>
  <c r="AB1393" i="102"/>
  <c r="W1393" i="102"/>
  <c r="U1393" i="102"/>
  <c r="V1393" i="102" s="1"/>
  <c r="AB1392" i="102"/>
  <c r="W1392" i="102"/>
  <c r="U1392" i="102"/>
  <c r="V1392" i="102" s="1"/>
  <c r="AB1391" i="102"/>
  <c r="W1391" i="102"/>
  <c r="U1391" i="102"/>
  <c r="V1391" i="102" s="1"/>
  <c r="AB1390" i="102"/>
  <c r="W1390" i="102"/>
  <c r="U1390" i="102"/>
  <c r="V1390" i="102" s="1"/>
  <c r="AB1389" i="102"/>
  <c r="W1389" i="102"/>
  <c r="U1389" i="102"/>
  <c r="V1389" i="102" s="1"/>
  <c r="AB1388" i="102"/>
  <c r="W1388" i="102"/>
  <c r="U1388" i="102"/>
  <c r="V1388" i="102" s="1"/>
  <c r="AB1387" i="102"/>
  <c r="W1387" i="102"/>
  <c r="U1387" i="102"/>
  <c r="V1387" i="102" s="1"/>
  <c r="AB1386" i="102"/>
  <c r="W1386" i="102"/>
  <c r="U1386" i="102"/>
  <c r="V1386" i="102" s="1"/>
  <c r="AB1385" i="102"/>
  <c r="W1385" i="102"/>
  <c r="U1385" i="102"/>
  <c r="V1385" i="102" s="1"/>
  <c r="AB1384" i="102"/>
  <c r="W1384" i="102"/>
  <c r="U1384" i="102"/>
  <c r="V1384" i="102" s="1"/>
  <c r="AB1383" i="102"/>
  <c r="W1383" i="102"/>
  <c r="U1383" i="102"/>
  <c r="V1383" i="102" s="1"/>
  <c r="AB1382" i="102"/>
  <c r="W1382" i="102"/>
  <c r="U1382" i="102"/>
  <c r="V1382" i="102" s="1"/>
  <c r="AB1381" i="102"/>
  <c r="W1381" i="102"/>
  <c r="V1381" i="102"/>
  <c r="U1381" i="102"/>
  <c r="AB1380" i="102"/>
  <c r="W1380" i="102"/>
  <c r="U1380" i="102"/>
  <c r="V1380" i="102" s="1"/>
  <c r="AB1379" i="102"/>
  <c r="W1379" i="102"/>
  <c r="U1379" i="102"/>
  <c r="V1379" i="102" s="1"/>
  <c r="AB1378" i="102"/>
  <c r="W1378" i="102"/>
  <c r="U1378" i="102"/>
  <c r="V1378" i="102" s="1"/>
  <c r="AB1377" i="102"/>
  <c r="W1377" i="102"/>
  <c r="U1377" i="102"/>
  <c r="V1377" i="102" s="1"/>
  <c r="AB1376" i="102"/>
  <c r="W1376" i="102"/>
  <c r="U1376" i="102"/>
  <c r="V1376" i="102" s="1"/>
  <c r="AB1375" i="102"/>
  <c r="W1375" i="102"/>
  <c r="U1375" i="102"/>
  <c r="V1375" i="102" s="1"/>
  <c r="AB1374" i="102"/>
  <c r="W1374" i="102"/>
  <c r="U1374" i="102"/>
  <c r="V1374" i="102" s="1"/>
  <c r="AB1373" i="102"/>
  <c r="W1373" i="102"/>
  <c r="U1373" i="102"/>
  <c r="V1373" i="102" s="1"/>
  <c r="AB1372" i="102"/>
  <c r="W1372" i="102"/>
  <c r="U1372" i="102"/>
  <c r="V1372" i="102" s="1"/>
  <c r="AB1371" i="102"/>
  <c r="W1371" i="102"/>
  <c r="U1371" i="102"/>
  <c r="V1371" i="102" s="1"/>
  <c r="AB1370" i="102"/>
  <c r="W1370" i="102"/>
  <c r="U1370" i="102"/>
  <c r="V1370" i="102" s="1"/>
  <c r="AB1369" i="102"/>
  <c r="W1369" i="102"/>
  <c r="U1369" i="102"/>
  <c r="V1369" i="102" s="1"/>
  <c r="AB1368" i="102"/>
  <c r="W1368" i="102"/>
  <c r="U1368" i="102"/>
  <c r="V1368" i="102" s="1"/>
  <c r="AB1367" i="102"/>
  <c r="W1367" i="102"/>
  <c r="U1367" i="102"/>
  <c r="V1367" i="102" s="1"/>
  <c r="AB1366" i="102"/>
  <c r="W1366" i="102"/>
  <c r="U1366" i="102"/>
  <c r="V1366" i="102" s="1"/>
  <c r="AB1365" i="102"/>
  <c r="W1365" i="102"/>
  <c r="U1365" i="102"/>
  <c r="V1365" i="102" s="1"/>
  <c r="AB1364" i="102"/>
  <c r="W1364" i="102"/>
  <c r="U1364" i="102"/>
  <c r="V1364" i="102" s="1"/>
  <c r="AB1363" i="102"/>
  <c r="W1363" i="102"/>
  <c r="U1363" i="102"/>
  <c r="V1363" i="102" s="1"/>
  <c r="AB1362" i="102"/>
  <c r="W1362" i="102"/>
  <c r="U1362" i="102"/>
  <c r="V1362" i="102" s="1"/>
  <c r="AB1361" i="102"/>
  <c r="W1361" i="102"/>
  <c r="U1361" i="102"/>
  <c r="V1361" i="102" s="1"/>
  <c r="AB1360" i="102"/>
  <c r="W1360" i="102"/>
  <c r="U1360" i="102"/>
  <c r="V1360" i="102" s="1"/>
  <c r="AB1359" i="102"/>
  <c r="W1359" i="102"/>
  <c r="U1359" i="102"/>
  <c r="V1359" i="102" s="1"/>
  <c r="AB1358" i="102"/>
  <c r="W1358" i="102"/>
  <c r="U1358" i="102"/>
  <c r="V1358" i="102" s="1"/>
  <c r="AB1357" i="102"/>
  <c r="W1357" i="102"/>
  <c r="U1357" i="102"/>
  <c r="V1357" i="102" s="1"/>
  <c r="AB1356" i="102"/>
  <c r="W1356" i="102"/>
  <c r="U1356" i="102"/>
  <c r="V1356" i="102" s="1"/>
  <c r="AB1355" i="102"/>
  <c r="W1355" i="102"/>
  <c r="U1355" i="102"/>
  <c r="V1355" i="102" s="1"/>
  <c r="AB1354" i="102"/>
  <c r="W1354" i="102"/>
  <c r="U1354" i="102"/>
  <c r="V1354" i="102" s="1"/>
  <c r="AB1353" i="102"/>
  <c r="W1353" i="102"/>
  <c r="U1353" i="102"/>
  <c r="V1353" i="102" s="1"/>
  <c r="AB1352" i="102"/>
  <c r="W1352" i="102"/>
  <c r="U1352" i="102"/>
  <c r="V1352" i="102" s="1"/>
  <c r="AB1351" i="102"/>
  <c r="W1351" i="102"/>
  <c r="U1351" i="102"/>
  <c r="V1351" i="102" s="1"/>
  <c r="AB1350" i="102"/>
  <c r="W1350" i="102"/>
  <c r="X1350" i="102" s="1"/>
  <c r="Y1350" i="102" s="1"/>
  <c r="U1350" i="102"/>
  <c r="V1350" i="102" s="1"/>
  <c r="AB1349" i="102"/>
  <c r="W1349" i="102"/>
  <c r="U1349" i="102"/>
  <c r="V1349" i="102" s="1"/>
  <c r="AB1348" i="102"/>
  <c r="W1348" i="102"/>
  <c r="U1348" i="102"/>
  <c r="V1348" i="102" s="1"/>
  <c r="AB1347" i="102"/>
  <c r="W1347" i="102"/>
  <c r="U1347" i="102"/>
  <c r="V1347" i="102" s="1"/>
  <c r="AB1346" i="102"/>
  <c r="W1346" i="102"/>
  <c r="U1346" i="102"/>
  <c r="V1346" i="102" s="1"/>
  <c r="AB1345" i="102"/>
  <c r="W1345" i="102"/>
  <c r="U1345" i="102"/>
  <c r="V1345" i="102" s="1"/>
  <c r="AB1344" i="102"/>
  <c r="W1344" i="102"/>
  <c r="U1344" i="102"/>
  <c r="V1344" i="102" s="1"/>
  <c r="AB1343" i="102"/>
  <c r="W1343" i="102"/>
  <c r="U1343" i="102"/>
  <c r="V1343" i="102" s="1"/>
  <c r="AB1342" i="102"/>
  <c r="W1342" i="102"/>
  <c r="U1342" i="102"/>
  <c r="V1342" i="102" s="1"/>
  <c r="AB1341" i="102"/>
  <c r="W1341" i="102"/>
  <c r="U1341" i="102"/>
  <c r="V1341" i="102" s="1"/>
  <c r="AB1340" i="102"/>
  <c r="W1340" i="102"/>
  <c r="U1340" i="102"/>
  <c r="V1340" i="102" s="1"/>
  <c r="AB1339" i="102"/>
  <c r="W1339" i="102"/>
  <c r="U1339" i="102"/>
  <c r="V1339" i="102" s="1"/>
  <c r="AB1338" i="102"/>
  <c r="W1338" i="102"/>
  <c r="U1338" i="102"/>
  <c r="V1338" i="102" s="1"/>
  <c r="AB1337" i="102"/>
  <c r="W1337" i="102"/>
  <c r="X1337" i="102" s="1"/>
  <c r="Y1337" i="102" s="1"/>
  <c r="U1337" i="102"/>
  <c r="V1337" i="102" s="1"/>
  <c r="AB1336" i="102"/>
  <c r="W1336" i="102"/>
  <c r="X1336" i="102" s="1"/>
  <c r="Y1336" i="102" s="1"/>
  <c r="U1336" i="102"/>
  <c r="V1336" i="102" s="1"/>
  <c r="AB1335" i="102"/>
  <c r="W1335" i="102"/>
  <c r="X1335" i="102" s="1"/>
  <c r="Y1335" i="102" s="1"/>
  <c r="U1335" i="102"/>
  <c r="V1335" i="102" s="1"/>
  <c r="AB1334" i="102"/>
  <c r="W1334" i="102"/>
  <c r="Y1334" i="102" s="1"/>
  <c r="M1333" i="102"/>
  <c r="J1333" i="102"/>
  <c r="S1333" i="102" s="1"/>
  <c r="AB1331" i="102"/>
  <c r="W1331" i="102"/>
  <c r="U1331" i="102"/>
  <c r="V1331" i="102" s="1"/>
  <c r="AB1330" i="102"/>
  <c r="W1330" i="102"/>
  <c r="U1330" i="102"/>
  <c r="V1330" i="102" s="1"/>
  <c r="AB1329" i="102"/>
  <c r="W1329" i="102"/>
  <c r="U1329" i="102"/>
  <c r="V1329" i="102" s="1"/>
  <c r="AB1328" i="102"/>
  <c r="W1328" i="102"/>
  <c r="U1328" i="102"/>
  <c r="V1328" i="102" s="1"/>
  <c r="M1327" i="102"/>
  <c r="J1327" i="102"/>
  <c r="S1327" i="102" s="1"/>
  <c r="AB1326" i="102"/>
  <c r="W1326" i="102"/>
  <c r="U1326" i="102"/>
  <c r="V1326" i="102" s="1"/>
  <c r="AB1325" i="102"/>
  <c r="W1325" i="102"/>
  <c r="U1325" i="102"/>
  <c r="V1325" i="102" s="1"/>
  <c r="AB1324" i="102"/>
  <c r="W1324" i="102"/>
  <c r="X1324" i="102" s="1"/>
  <c r="Y1324" i="102" s="1"/>
  <c r="U1324" i="102"/>
  <c r="V1324" i="102" s="1"/>
  <c r="AB1323" i="102"/>
  <c r="W1323" i="102"/>
  <c r="U1323" i="102"/>
  <c r="V1323" i="102" s="1"/>
  <c r="AB1322" i="102"/>
  <c r="W1322" i="102"/>
  <c r="U1322" i="102"/>
  <c r="V1322" i="102" s="1"/>
  <c r="AB1321" i="102"/>
  <c r="W1321" i="102"/>
  <c r="U1321" i="102"/>
  <c r="V1321" i="102" s="1"/>
  <c r="AB1320" i="102"/>
  <c r="W1320" i="102"/>
  <c r="U1320" i="102"/>
  <c r="V1320" i="102" s="1"/>
  <c r="M1319" i="102"/>
  <c r="J1319" i="102"/>
  <c r="S1319" i="102" s="1"/>
  <c r="AB1318" i="102"/>
  <c r="W1318" i="102"/>
  <c r="U1318" i="102"/>
  <c r="V1318" i="102" s="1"/>
  <c r="AB1317" i="102"/>
  <c r="W1317" i="102"/>
  <c r="U1317" i="102"/>
  <c r="V1317" i="102" s="1"/>
  <c r="AB1316" i="102"/>
  <c r="W1316" i="102"/>
  <c r="U1316" i="102"/>
  <c r="V1316" i="102" s="1"/>
  <c r="AB1315" i="102"/>
  <c r="W1315" i="102"/>
  <c r="U1315" i="102"/>
  <c r="V1315" i="102" s="1"/>
  <c r="AB1314" i="102"/>
  <c r="W1314" i="102"/>
  <c r="U1314" i="102"/>
  <c r="V1314" i="102" s="1"/>
  <c r="AB1313" i="102"/>
  <c r="W1313" i="102"/>
  <c r="U1313" i="102"/>
  <c r="V1313" i="102" s="1"/>
  <c r="AB1312" i="102"/>
  <c r="W1312" i="102"/>
  <c r="U1312" i="102"/>
  <c r="V1312" i="102" s="1"/>
  <c r="AB1311" i="102"/>
  <c r="W1311" i="102"/>
  <c r="U1311" i="102"/>
  <c r="V1311" i="102" s="1"/>
  <c r="AB1310" i="102"/>
  <c r="W1310" i="102"/>
  <c r="U1310" i="102"/>
  <c r="V1310" i="102" s="1"/>
  <c r="AB1309" i="102"/>
  <c r="W1309" i="102"/>
  <c r="U1309" i="102"/>
  <c r="V1309" i="102" s="1"/>
  <c r="AB1308" i="102"/>
  <c r="W1308" i="102"/>
  <c r="U1308" i="102"/>
  <c r="V1308" i="102" s="1"/>
  <c r="AB1307" i="102"/>
  <c r="W1307" i="102"/>
  <c r="U1307" i="102"/>
  <c r="V1307" i="102" s="1"/>
  <c r="AB1306" i="102"/>
  <c r="W1306" i="102"/>
  <c r="U1306" i="102"/>
  <c r="V1306" i="102" s="1"/>
  <c r="AB1305" i="102"/>
  <c r="W1305" i="102"/>
  <c r="U1305" i="102"/>
  <c r="V1305" i="102" s="1"/>
  <c r="AB1304" i="102"/>
  <c r="W1304" i="102"/>
  <c r="U1304" i="102"/>
  <c r="V1304" i="102" s="1"/>
  <c r="AB1303" i="102"/>
  <c r="W1303" i="102"/>
  <c r="U1303" i="102"/>
  <c r="V1303" i="102" s="1"/>
  <c r="AB1302" i="102"/>
  <c r="W1302" i="102"/>
  <c r="U1302" i="102"/>
  <c r="V1302" i="102" s="1"/>
  <c r="AB1301" i="102"/>
  <c r="W1301" i="102"/>
  <c r="U1301" i="102"/>
  <c r="V1301" i="102" s="1"/>
  <c r="AB1300" i="102"/>
  <c r="W1300" i="102"/>
  <c r="U1300" i="102"/>
  <c r="V1300" i="102" s="1"/>
  <c r="AB1299" i="102"/>
  <c r="W1299" i="102"/>
  <c r="U1299" i="102"/>
  <c r="V1299" i="102" s="1"/>
  <c r="AB1298" i="102"/>
  <c r="W1298" i="102"/>
  <c r="U1298" i="102"/>
  <c r="V1298" i="102" s="1"/>
  <c r="AB1297" i="102"/>
  <c r="W1297" i="102"/>
  <c r="U1297" i="102"/>
  <c r="V1297" i="102" s="1"/>
  <c r="AB1296" i="102"/>
  <c r="W1296" i="102"/>
  <c r="U1296" i="102"/>
  <c r="V1296" i="102" s="1"/>
  <c r="AB1295" i="102"/>
  <c r="W1295" i="102"/>
  <c r="U1295" i="102"/>
  <c r="V1295" i="102" s="1"/>
  <c r="AB1294" i="102"/>
  <c r="W1294" i="102"/>
  <c r="U1294" i="102"/>
  <c r="V1294" i="102" s="1"/>
  <c r="AB1293" i="102"/>
  <c r="W1293" i="102"/>
  <c r="U1293" i="102"/>
  <c r="V1293" i="102" s="1"/>
  <c r="AB1292" i="102"/>
  <c r="W1292" i="102"/>
  <c r="U1292" i="102"/>
  <c r="V1292" i="102" s="1"/>
  <c r="M1291" i="102"/>
  <c r="J1291" i="102"/>
  <c r="S1291" i="102" s="1"/>
  <c r="AB1290" i="102"/>
  <c r="W1290" i="102"/>
  <c r="U1290" i="102"/>
  <c r="V1290" i="102" s="1"/>
  <c r="AB1289" i="102"/>
  <c r="W1289" i="102"/>
  <c r="U1289" i="102"/>
  <c r="V1289" i="102" s="1"/>
  <c r="AB1288" i="102"/>
  <c r="W1288" i="102"/>
  <c r="U1288" i="102"/>
  <c r="V1288" i="102" s="1"/>
  <c r="AB1287" i="102"/>
  <c r="W1287" i="102"/>
  <c r="U1287" i="102"/>
  <c r="V1287" i="102" s="1"/>
  <c r="AB1286" i="102"/>
  <c r="W1286" i="102"/>
  <c r="U1286" i="102"/>
  <c r="V1286" i="102" s="1"/>
  <c r="AB1285" i="102"/>
  <c r="W1285" i="102"/>
  <c r="U1285" i="102"/>
  <c r="V1285" i="102" s="1"/>
  <c r="AB1284" i="102"/>
  <c r="W1284" i="102"/>
  <c r="U1284" i="102"/>
  <c r="V1284" i="102" s="1"/>
  <c r="AB1283" i="102"/>
  <c r="W1283" i="102"/>
  <c r="U1283" i="102"/>
  <c r="V1283" i="102" s="1"/>
  <c r="AB1282" i="102"/>
  <c r="W1282" i="102"/>
  <c r="U1282" i="102"/>
  <c r="V1282" i="102" s="1"/>
  <c r="AB1281" i="102"/>
  <c r="W1281" i="102"/>
  <c r="U1281" i="102"/>
  <c r="V1281" i="102" s="1"/>
  <c r="AB1280" i="102"/>
  <c r="W1280" i="102"/>
  <c r="U1280" i="102"/>
  <c r="V1280" i="102" s="1"/>
  <c r="AB1279" i="102"/>
  <c r="W1279" i="102"/>
  <c r="U1279" i="102"/>
  <c r="V1279" i="102" s="1"/>
  <c r="AB1278" i="102"/>
  <c r="W1278" i="102"/>
  <c r="U1278" i="102"/>
  <c r="V1278" i="102" s="1"/>
  <c r="AB1277" i="102"/>
  <c r="W1277" i="102"/>
  <c r="U1277" i="102"/>
  <c r="V1277" i="102" s="1"/>
  <c r="AB1276" i="102"/>
  <c r="W1276" i="102"/>
  <c r="U1276" i="102"/>
  <c r="V1276" i="102" s="1"/>
  <c r="AB1275" i="102"/>
  <c r="W1275" i="102"/>
  <c r="U1275" i="102"/>
  <c r="V1275" i="102" s="1"/>
  <c r="AB1274" i="102"/>
  <c r="W1274" i="102"/>
  <c r="U1274" i="102"/>
  <c r="V1274" i="102" s="1"/>
  <c r="AB1273" i="102"/>
  <c r="W1273" i="102"/>
  <c r="U1273" i="102"/>
  <c r="V1273" i="102" s="1"/>
  <c r="AB1272" i="102"/>
  <c r="W1272" i="102"/>
  <c r="U1272" i="102"/>
  <c r="V1272" i="102" s="1"/>
  <c r="AB1271" i="102"/>
  <c r="W1271" i="102"/>
  <c r="U1271" i="102"/>
  <c r="V1271" i="102" s="1"/>
  <c r="AB1270" i="102"/>
  <c r="W1270" i="102"/>
  <c r="U1270" i="102"/>
  <c r="V1270" i="102" s="1"/>
  <c r="AB1269" i="102"/>
  <c r="W1269" i="102"/>
  <c r="U1269" i="102"/>
  <c r="V1269" i="102" s="1"/>
  <c r="AB1268" i="102"/>
  <c r="W1268" i="102"/>
  <c r="U1268" i="102"/>
  <c r="V1268" i="102" s="1"/>
  <c r="AB1267" i="102"/>
  <c r="W1267" i="102"/>
  <c r="U1267" i="102"/>
  <c r="V1267" i="102" s="1"/>
  <c r="AB1266" i="102"/>
  <c r="W1266" i="102"/>
  <c r="U1266" i="102"/>
  <c r="V1266" i="102" s="1"/>
  <c r="AB1265" i="102"/>
  <c r="W1265" i="102"/>
  <c r="U1265" i="102"/>
  <c r="V1265" i="102" s="1"/>
  <c r="AB1264" i="102"/>
  <c r="W1264" i="102"/>
  <c r="U1264" i="102"/>
  <c r="V1264" i="102" s="1"/>
  <c r="AB1263" i="102"/>
  <c r="W1263" i="102"/>
  <c r="U1263" i="102"/>
  <c r="V1263" i="102" s="1"/>
  <c r="AB1262" i="102"/>
  <c r="W1262" i="102"/>
  <c r="U1262" i="102"/>
  <c r="V1262" i="102" s="1"/>
  <c r="AB1261" i="102"/>
  <c r="W1261" i="102"/>
  <c r="U1261" i="102"/>
  <c r="V1261" i="102" s="1"/>
  <c r="AB1260" i="102"/>
  <c r="W1260" i="102"/>
  <c r="U1260" i="102"/>
  <c r="V1260" i="102" s="1"/>
  <c r="AB1259" i="102"/>
  <c r="W1259" i="102"/>
  <c r="U1259" i="102"/>
  <c r="V1259" i="102" s="1"/>
  <c r="AB1258" i="102"/>
  <c r="W1258" i="102"/>
  <c r="U1258" i="102"/>
  <c r="V1258" i="102" s="1"/>
  <c r="AB1257" i="102"/>
  <c r="W1257" i="102"/>
  <c r="U1257" i="102"/>
  <c r="V1257" i="102" s="1"/>
  <c r="AB1256" i="102"/>
  <c r="W1256" i="102"/>
  <c r="U1256" i="102"/>
  <c r="V1256" i="102" s="1"/>
  <c r="AB1255" i="102"/>
  <c r="W1255" i="102"/>
  <c r="U1255" i="102"/>
  <c r="V1255" i="102" s="1"/>
  <c r="AB1254" i="102"/>
  <c r="W1254" i="102"/>
  <c r="U1254" i="102"/>
  <c r="V1254" i="102" s="1"/>
  <c r="AB1253" i="102"/>
  <c r="W1253" i="102"/>
  <c r="U1253" i="102"/>
  <c r="V1253" i="102" s="1"/>
  <c r="AB1252" i="102"/>
  <c r="W1252" i="102"/>
  <c r="U1252" i="102"/>
  <c r="V1252" i="102" s="1"/>
  <c r="AB1251" i="102"/>
  <c r="W1251" i="102"/>
  <c r="U1251" i="102"/>
  <c r="V1251" i="102" s="1"/>
  <c r="AB1250" i="102"/>
  <c r="W1250" i="102"/>
  <c r="U1250" i="102"/>
  <c r="V1250" i="102" s="1"/>
  <c r="AB1249" i="102"/>
  <c r="W1249" i="102"/>
  <c r="U1249" i="102"/>
  <c r="V1249" i="102" s="1"/>
  <c r="AB1248" i="102"/>
  <c r="W1248" i="102"/>
  <c r="U1248" i="102"/>
  <c r="V1248" i="102" s="1"/>
  <c r="AB1247" i="102"/>
  <c r="W1247" i="102"/>
  <c r="U1247" i="102"/>
  <c r="V1247" i="102" s="1"/>
  <c r="AB1246" i="102"/>
  <c r="W1246" i="102"/>
  <c r="U1246" i="102"/>
  <c r="V1246" i="102" s="1"/>
  <c r="AB1245" i="102"/>
  <c r="W1245" i="102"/>
  <c r="U1245" i="102"/>
  <c r="V1245" i="102" s="1"/>
  <c r="AB1244" i="102"/>
  <c r="W1244" i="102"/>
  <c r="U1244" i="102"/>
  <c r="V1244" i="102" s="1"/>
  <c r="AB1243" i="102"/>
  <c r="W1243" i="102"/>
  <c r="U1243" i="102"/>
  <c r="V1243" i="102" s="1"/>
  <c r="AB1242" i="102"/>
  <c r="W1242" i="102"/>
  <c r="U1242" i="102"/>
  <c r="V1242" i="102" s="1"/>
  <c r="AB1241" i="102"/>
  <c r="W1241" i="102"/>
  <c r="U1241" i="102"/>
  <c r="V1241" i="102" s="1"/>
  <c r="AB1240" i="102"/>
  <c r="W1240" i="102"/>
  <c r="U1240" i="102"/>
  <c r="V1240" i="102" s="1"/>
  <c r="AB1239" i="102"/>
  <c r="W1239" i="102"/>
  <c r="U1239" i="102"/>
  <c r="V1239" i="102" s="1"/>
  <c r="AB1238" i="102"/>
  <c r="W1238" i="102"/>
  <c r="U1238" i="102"/>
  <c r="V1238" i="102" s="1"/>
  <c r="AB1237" i="102"/>
  <c r="W1237" i="102"/>
  <c r="U1237" i="102"/>
  <c r="V1237" i="102" s="1"/>
  <c r="AB1236" i="102"/>
  <c r="W1236" i="102"/>
  <c r="U1236" i="102"/>
  <c r="V1236" i="102" s="1"/>
  <c r="AB1235" i="102"/>
  <c r="W1235" i="102"/>
  <c r="U1235" i="102"/>
  <c r="V1235" i="102" s="1"/>
  <c r="M1234" i="102"/>
  <c r="J1234" i="102"/>
  <c r="S1234" i="102" s="1"/>
  <c r="AB1233" i="102"/>
  <c r="W1233" i="102"/>
  <c r="U1233" i="102"/>
  <c r="V1233" i="102" s="1"/>
  <c r="AB1232" i="102"/>
  <c r="W1232" i="102"/>
  <c r="U1232" i="102"/>
  <c r="V1232" i="102" s="1"/>
  <c r="AB1231" i="102"/>
  <c r="W1231" i="102"/>
  <c r="U1231" i="102"/>
  <c r="V1231" i="102" s="1"/>
  <c r="AB1230" i="102"/>
  <c r="W1230" i="102"/>
  <c r="U1230" i="102"/>
  <c r="V1230" i="102" s="1"/>
  <c r="AB1229" i="102"/>
  <c r="W1229" i="102"/>
  <c r="U1229" i="102"/>
  <c r="V1229" i="102" s="1"/>
  <c r="AB1228" i="102"/>
  <c r="W1228" i="102"/>
  <c r="U1228" i="102"/>
  <c r="V1228" i="102" s="1"/>
  <c r="AB1227" i="102"/>
  <c r="W1227" i="102"/>
  <c r="U1227" i="102"/>
  <c r="V1227" i="102" s="1"/>
  <c r="AB1226" i="102"/>
  <c r="W1226" i="102"/>
  <c r="U1226" i="102"/>
  <c r="V1226" i="102" s="1"/>
  <c r="AB1225" i="102"/>
  <c r="W1225" i="102"/>
  <c r="U1225" i="102"/>
  <c r="V1225" i="102" s="1"/>
  <c r="AB1224" i="102"/>
  <c r="W1224" i="102"/>
  <c r="U1224" i="102"/>
  <c r="V1224" i="102" s="1"/>
  <c r="AB1223" i="102"/>
  <c r="W1223" i="102"/>
  <c r="U1223" i="102"/>
  <c r="V1223" i="102" s="1"/>
  <c r="AB1222" i="102"/>
  <c r="W1222" i="102"/>
  <c r="U1222" i="102"/>
  <c r="V1222" i="102" s="1"/>
  <c r="AB1221" i="102"/>
  <c r="W1221" i="102"/>
  <c r="U1221" i="102"/>
  <c r="V1221" i="102" s="1"/>
  <c r="AB1220" i="102"/>
  <c r="W1220" i="102"/>
  <c r="U1220" i="102"/>
  <c r="V1220" i="102" s="1"/>
  <c r="AB1219" i="102"/>
  <c r="W1219" i="102"/>
  <c r="U1219" i="102"/>
  <c r="V1219" i="102" s="1"/>
  <c r="AB1218" i="102"/>
  <c r="W1218" i="102"/>
  <c r="U1218" i="102"/>
  <c r="V1218" i="102" s="1"/>
  <c r="AB1217" i="102"/>
  <c r="W1217" i="102"/>
  <c r="U1217" i="102"/>
  <c r="V1217" i="102" s="1"/>
  <c r="AB1216" i="102"/>
  <c r="W1216" i="102"/>
  <c r="U1216" i="102"/>
  <c r="V1216" i="102" s="1"/>
  <c r="AB1215" i="102"/>
  <c r="W1215" i="102"/>
  <c r="U1215" i="102"/>
  <c r="V1215" i="102" s="1"/>
  <c r="AB1214" i="102"/>
  <c r="W1214" i="102"/>
  <c r="U1214" i="102"/>
  <c r="V1214" i="102" s="1"/>
  <c r="AB1213" i="102"/>
  <c r="W1213" i="102"/>
  <c r="U1213" i="102"/>
  <c r="V1213" i="102" s="1"/>
  <c r="AB1212" i="102"/>
  <c r="W1212" i="102"/>
  <c r="U1212" i="102"/>
  <c r="V1212" i="102" s="1"/>
  <c r="AB1211" i="102"/>
  <c r="W1211" i="102"/>
  <c r="U1211" i="102"/>
  <c r="V1211" i="102" s="1"/>
  <c r="AB1210" i="102"/>
  <c r="W1210" i="102"/>
  <c r="U1210" i="102"/>
  <c r="V1210" i="102" s="1"/>
  <c r="AB1209" i="102"/>
  <c r="W1209" i="102"/>
  <c r="U1209" i="102"/>
  <c r="V1209" i="102" s="1"/>
  <c r="AB1208" i="102"/>
  <c r="W1208" i="102"/>
  <c r="U1208" i="102"/>
  <c r="V1208" i="102" s="1"/>
  <c r="AB1207" i="102"/>
  <c r="W1207" i="102"/>
  <c r="U1207" i="102"/>
  <c r="V1207" i="102" s="1"/>
  <c r="AB1206" i="102"/>
  <c r="W1206" i="102"/>
  <c r="U1206" i="102"/>
  <c r="V1206" i="102" s="1"/>
  <c r="AB1205" i="102"/>
  <c r="W1205" i="102"/>
  <c r="U1205" i="102"/>
  <c r="V1205" i="102" s="1"/>
  <c r="AB1204" i="102"/>
  <c r="W1204" i="102"/>
  <c r="U1204" i="102"/>
  <c r="V1204" i="102" s="1"/>
  <c r="AB1203" i="102"/>
  <c r="W1203" i="102"/>
  <c r="U1203" i="102"/>
  <c r="V1203" i="102" s="1"/>
  <c r="AB1202" i="102"/>
  <c r="W1202" i="102"/>
  <c r="U1202" i="102"/>
  <c r="V1202" i="102" s="1"/>
  <c r="AB1201" i="102"/>
  <c r="W1201" i="102"/>
  <c r="U1201" i="102"/>
  <c r="V1201" i="102" s="1"/>
  <c r="AB1200" i="102"/>
  <c r="W1200" i="102"/>
  <c r="U1200" i="102"/>
  <c r="V1200" i="102" s="1"/>
  <c r="AB1199" i="102"/>
  <c r="W1199" i="102"/>
  <c r="U1199" i="102"/>
  <c r="V1199" i="102" s="1"/>
  <c r="AB1198" i="102"/>
  <c r="W1198" i="102"/>
  <c r="U1198" i="102"/>
  <c r="V1198" i="102" s="1"/>
  <c r="AB1197" i="102"/>
  <c r="W1197" i="102"/>
  <c r="U1197" i="102"/>
  <c r="V1197" i="102" s="1"/>
  <c r="AB1196" i="102"/>
  <c r="W1196" i="102"/>
  <c r="U1196" i="102"/>
  <c r="V1196" i="102" s="1"/>
  <c r="AB1195" i="102"/>
  <c r="W1195" i="102"/>
  <c r="U1195" i="102"/>
  <c r="V1195" i="102" s="1"/>
  <c r="AB1194" i="102"/>
  <c r="W1194" i="102"/>
  <c r="U1194" i="102"/>
  <c r="V1194" i="102" s="1"/>
  <c r="AB1193" i="102"/>
  <c r="W1193" i="102"/>
  <c r="U1193" i="102"/>
  <c r="V1193" i="102" s="1"/>
  <c r="AC1192" i="102"/>
  <c r="W1192" i="102"/>
  <c r="U1192" i="102"/>
  <c r="V1192" i="102" s="1"/>
  <c r="AB1191" i="102"/>
  <c r="W1191" i="102"/>
  <c r="U1191" i="102"/>
  <c r="V1191" i="102" s="1"/>
  <c r="AB1190" i="102"/>
  <c r="W1190" i="102"/>
  <c r="U1190" i="102"/>
  <c r="V1190" i="102" s="1"/>
  <c r="AB1189" i="102"/>
  <c r="W1189" i="102"/>
  <c r="U1189" i="102"/>
  <c r="V1189" i="102" s="1"/>
  <c r="AB1188" i="102"/>
  <c r="W1188" i="102"/>
  <c r="U1188" i="102"/>
  <c r="V1188" i="102" s="1"/>
  <c r="AB1187" i="102"/>
  <c r="W1187" i="102"/>
  <c r="U1187" i="102"/>
  <c r="V1187" i="102" s="1"/>
  <c r="AB1186" i="102"/>
  <c r="W1186" i="102"/>
  <c r="U1186" i="102"/>
  <c r="V1186" i="102" s="1"/>
  <c r="AB1185" i="102"/>
  <c r="W1185" i="102"/>
  <c r="U1185" i="102"/>
  <c r="V1185" i="102" s="1"/>
  <c r="AB1184" i="102"/>
  <c r="W1184" i="102"/>
  <c r="U1184" i="102"/>
  <c r="V1184" i="102" s="1"/>
  <c r="AB1183" i="102"/>
  <c r="W1183" i="102"/>
  <c r="U1183" i="102"/>
  <c r="V1183" i="102" s="1"/>
  <c r="AB1182" i="102"/>
  <c r="W1182" i="102"/>
  <c r="U1182" i="102"/>
  <c r="V1182" i="102" s="1"/>
  <c r="AB1181" i="102"/>
  <c r="W1181" i="102"/>
  <c r="U1181" i="102"/>
  <c r="V1181" i="102" s="1"/>
  <c r="AB1180" i="102"/>
  <c r="W1180" i="102"/>
  <c r="U1180" i="102"/>
  <c r="V1180" i="102" s="1"/>
  <c r="AB1179" i="102"/>
  <c r="W1179" i="102"/>
  <c r="U1179" i="102"/>
  <c r="V1179" i="102" s="1"/>
  <c r="AB1178" i="102"/>
  <c r="W1178" i="102"/>
  <c r="U1178" i="102"/>
  <c r="V1178" i="102" s="1"/>
  <c r="AB1177" i="102"/>
  <c r="W1177" i="102"/>
  <c r="U1177" i="102"/>
  <c r="V1177" i="102" s="1"/>
  <c r="AB1176" i="102"/>
  <c r="W1176" i="102"/>
  <c r="U1176" i="102"/>
  <c r="V1176" i="102" s="1"/>
  <c r="AB1175" i="102"/>
  <c r="W1175" i="102"/>
  <c r="U1175" i="102"/>
  <c r="V1175" i="102" s="1"/>
  <c r="AB1174" i="102"/>
  <c r="W1174" i="102"/>
  <c r="U1174" i="102"/>
  <c r="V1174" i="102" s="1"/>
  <c r="AB1173" i="102"/>
  <c r="W1173" i="102"/>
  <c r="U1173" i="102"/>
  <c r="V1173" i="102" s="1"/>
  <c r="AB1172" i="102"/>
  <c r="W1172" i="102"/>
  <c r="U1172" i="102"/>
  <c r="V1172" i="102" s="1"/>
  <c r="AB1171" i="102"/>
  <c r="W1171" i="102"/>
  <c r="U1171" i="102"/>
  <c r="V1171" i="102" s="1"/>
  <c r="AB1170" i="102"/>
  <c r="W1170" i="102"/>
  <c r="U1170" i="102"/>
  <c r="V1170" i="102" s="1"/>
  <c r="AB1169" i="102"/>
  <c r="W1169" i="102"/>
  <c r="U1169" i="102"/>
  <c r="V1169" i="102" s="1"/>
  <c r="AB1168" i="102"/>
  <c r="W1168" i="102"/>
  <c r="U1168" i="102"/>
  <c r="V1168" i="102" s="1"/>
  <c r="AB1167" i="102"/>
  <c r="W1167" i="102"/>
  <c r="U1167" i="102"/>
  <c r="V1167" i="102" s="1"/>
  <c r="AB1166" i="102"/>
  <c r="W1166" i="102"/>
  <c r="U1166" i="102"/>
  <c r="V1166" i="102" s="1"/>
  <c r="AB1165" i="102"/>
  <c r="W1165" i="102"/>
  <c r="U1165" i="102"/>
  <c r="V1165" i="102" s="1"/>
  <c r="AB1164" i="102"/>
  <c r="W1164" i="102"/>
  <c r="U1164" i="102"/>
  <c r="V1164" i="102" s="1"/>
  <c r="AB1163" i="102"/>
  <c r="W1163" i="102"/>
  <c r="U1163" i="102"/>
  <c r="V1163" i="102" s="1"/>
  <c r="AB1162" i="102"/>
  <c r="W1162" i="102"/>
  <c r="U1162" i="102"/>
  <c r="V1162" i="102" s="1"/>
  <c r="AB1161" i="102"/>
  <c r="W1161" i="102"/>
  <c r="U1161" i="102"/>
  <c r="V1161" i="102" s="1"/>
  <c r="AB1160" i="102"/>
  <c r="W1160" i="102"/>
  <c r="U1160" i="102"/>
  <c r="V1160" i="102" s="1"/>
  <c r="AB1159" i="102"/>
  <c r="W1159" i="102"/>
  <c r="U1159" i="102"/>
  <c r="V1159" i="102" s="1"/>
  <c r="AB1158" i="102"/>
  <c r="W1158" i="102"/>
  <c r="U1158" i="102"/>
  <c r="V1158" i="102" s="1"/>
  <c r="AB1157" i="102"/>
  <c r="W1157" i="102"/>
  <c r="U1157" i="102"/>
  <c r="V1157" i="102" s="1"/>
  <c r="AB1156" i="102"/>
  <c r="W1156" i="102"/>
  <c r="U1156" i="102"/>
  <c r="V1156" i="102" s="1"/>
  <c r="AB1155" i="102"/>
  <c r="W1155" i="102"/>
  <c r="U1155" i="102"/>
  <c r="V1155" i="102" s="1"/>
  <c r="AB1154" i="102"/>
  <c r="W1154" i="102"/>
  <c r="U1154" i="102"/>
  <c r="V1154" i="102" s="1"/>
  <c r="AB1153" i="102"/>
  <c r="W1153" i="102"/>
  <c r="U1153" i="102"/>
  <c r="V1153" i="102" s="1"/>
  <c r="AB1152" i="102"/>
  <c r="W1152" i="102"/>
  <c r="U1152" i="102"/>
  <c r="V1152" i="102" s="1"/>
  <c r="AB1151" i="102"/>
  <c r="W1151" i="102"/>
  <c r="U1151" i="102"/>
  <c r="V1151" i="102" s="1"/>
  <c r="AB1150" i="102"/>
  <c r="W1150" i="102"/>
  <c r="U1150" i="102"/>
  <c r="V1150" i="102" s="1"/>
  <c r="AB1149" i="102"/>
  <c r="W1149" i="102"/>
  <c r="U1149" i="102"/>
  <c r="V1149" i="102" s="1"/>
  <c r="AB1148" i="102"/>
  <c r="W1148" i="102"/>
  <c r="U1148" i="102"/>
  <c r="V1148" i="102" s="1"/>
  <c r="AB1147" i="102"/>
  <c r="W1147" i="102"/>
  <c r="Y1147" i="102" s="1"/>
  <c r="AB1146" i="102"/>
  <c r="W1146" i="102"/>
  <c r="Y1146" i="102" s="1"/>
  <c r="M1145" i="102"/>
  <c r="J1145" i="102"/>
  <c r="S1145" i="102" s="1"/>
  <c r="AB1144" i="102"/>
  <c r="W1144" i="102"/>
  <c r="U1144" i="102"/>
  <c r="V1144" i="102" s="1"/>
  <c r="AB1143" i="102"/>
  <c r="W1143" i="102"/>
  <c r="U1143" i="102"/>
  <c r="V1143" i="102" s="1"/>
  <c r="AB1142" i="102"/>
  <c r="W1142" i="102"/>
  <c r="U1142" i="102"/>
  <c r="V1142" i="102" s="1"/>
  <c r="AB1141" i="102"/>
  <c r="W1141" i="102"/>
  <c r="U1141" i="102"/>
  <c r="V1141" i="102" s="1"/>
  <c r="AB1140" i="102"/>
  <c r="W1140" i="102"/>
  <c r="U1140" i="102"/>
  <c r="V1140" i="102" s="1"/>
  <c r="AB1139" i="102"/>
  <c r="W1139" i="102"/>
  <c r="U1139" i="102"/>
  <c r="V1139" i="102" s="1"/>
  <c r="AB1138" i="102"/>
  <c r="W1138" i="102"/>
  <c r="U1138" i="102"/>
  <c r="V1138" i="102" s="1"/>
  <c r="AB1137" i="102"/>
  <c r="W1137" i="102"/>
  <c r="U1137" i="102"/>
  <c r="V1137" i="102" s="1"/>
  <c r="AB1136" i="102"/>
  <c r="W1136" i="102"/>
  <c r="U1136" i="102"/>
  <c r="V1136" i="102" s="1"/>
  <c r="AB1135" i="102"/>
  <c r="W1135" i="102"/>
  <c r="U1135" i="102"/>
  <c r="V1135" i="102" s="1"/>
  <c r="AB1134" i="102"/>
  <c r="W1134" i="102"/>
  <c r="U1134" i="102"/>
  <c r="V1134" i="102" s="1"/>
  <c r="AB1133" i="102"/>
  <c r="W1133" i="102"/>
  <c r="U1133" i="102"/>
  <c r="V1133" i="102" s="1"/>
  <c r="AB1132" i="102"/>
  <c r="W1132" i="102"/>
  <c r="U1132" i="102"/>
  <c r="V1132" i="102" s="1"/>
  <c r="AB1131" i="102"/>
  <c r="W1131" i="102"/>
  <c r="U1131" i="102"/>
  <c r="V1131" i="102" s="1"/>
  <c r="AB1130" i="102"/>
  <c r="W1130" i="102"/>
  <c r="U1130" i="102"/>
  <c r="V1130" i="102" s="1"/>
  <c r="AB1129" i="102"/>
  <c r="W1129" i="102"/>
  <c r="U1129" i="102"/>
  <c r="V1129" i="102" s="1"/>
  <c r="AB1128" i="102"/>
  <c r="W1128" i="102"/>
  <c r="U1128" i="102"/>
  <c r="V1128" i="102" s="1"/>
  <c r="AB1127" i="102"/>
  <c r="W1127" i="102"/>
  <c r="U1127" i="102"/>
  <c r="V1127" i="102" s="1"/>
  <c r="AB1126" i="102"/>
  <c r="W1126" i="102"/>
  <c r="U1126" i="102"/>
  <c r="V1126" i="102" s="1"/>
  <c r="AB1125" i="102"/>
  <c r="W1125" i="102"/>
  <c r="U1125" i="102"/>
  <c r="V1125" i="102" s="1"/>
  <c r="AB1124" i="102"/>
  <c r="W1124" i="102"/>
  <c r="U1124" i="102"/>
  <c r="V1124" i="102" s="1"/>
  <c r="AB1123" i="102"/>
  <c r="W1123" i="102"/>
  <c r="U1123" i="102"/>
  <c r="V1123" i="102" s="1"/>
  <c r="AB1122" i="102"/>
  <c r="W1122" i="102"/>
  <c r="U1122" i="102"/>
  <c r="V1122" i="102" s="1"/>
  <c r="AB1121" i="102"/>
  <c r="W1121" i="102"/>
  <c r="U1121" i="102"/>
  <c r="V1121" i="102" s="1"/>
  <c r="AB1120" i="102"/>
  <c r="W1120" i="102"/>
  <c r="U1120" i="102"/>
  <c r="V1120" i="102" s="1"/>
  <c r="AB1119" i="102"/>
  <c r="W1119" i="102"/>
  <c r="U1119" i="102"/>
  <c r="V1119" i="102" s="1"/>
  <c r="AB1118" i="102"/>
  <c r="W1118" i="102"/>
  <c r="U1118" i="102"/>
  <c r="V1118" i="102" s="1"/>
  <c r="AB1117" i="102"/>
  <c r="W1117" i="102"/>
  <c r="U1117" i="102"/>
  <c r="V1117" i="102" s="1"/>
  <c r="AB1116" i="102"/>
  <c r="W1116" i="102"/>
  <c r="U1116" i="102"/>
  <c r="V1116" i="102" s="1"/>
  <c r="AB1115" i="102"/>
  <c r="W1115" i="102"/>
  <c r="U1115" i="102"/>
  <c r="V1115" i="102" s="1"/>
  <c r="AB1114" i="102"/>
  <c r="W1114" i="102"/>
  <c r="U1114" i="102"/>
  <c r="V1114" i="102" s="1"/>
  <c r="AB1113" i="102"/>
  <c r="W1113" i="102"/>
  <c r="U1113" i="102"/>
  <c r="V1113" i="102" s="1"/>
  <c r="AB1112" i="102"/>
  <c r="W1112" i="102"/>
  <c r="U1112" i="102"/>
  <c r="V1112" i="102" s="1"/>
  <c r="AB1111" i="102"/>
  <c r="W1111" i="102"/>
  <c r="U1111" i="102"/>
  <c r="V1111" i="102" s="1"/>
  <c r="AB1110" i="102"/>
  <c r="W1110" i="102"/>
  <c r="X1110" i="102" s="1"/>
  <c r="Y1110" i="102" s="1"/>
  <c r="U1110" i="102"/>
  <c r="V1110" i="102" s="1"/>
  <c r="AB1109" i="102"/>
  <c r="W1109" i="102"/>
  <c r="U1109" i="102"/>
  <c r="V1109" i="102" s="1"/>
  <c r="AB1108" i="102"/>
  <c r="W1108" i="102"/>
  <c r="U1108" i="102"/>
  <c r="V1108" i="102" s="1"/>
  <c r="AB1107" i="102"/>
  <c r="W1107" i="102"/>
  <c r="U1107" i="102"/>
  <c r="V1107" i="102" s="1"/>
  <c r="AB1106" i="102"/>
  <c r="W1106" i="102"/>
  <c r="AB1105" i="102"/>
  <c r="W1105" i="102"/>
  <c r="Y1105" i="102" s="1"/>
  <c r="M1104" i="102"/>
  <c r="J1104" i="102"/>
  <c r="S1104" i="102" s="1"/>
  <c r="AB1103" i="102"/>
  <c r="W1103" i="102"/>
  <c r="U1103" i="102"/>
  <c r="V1103" i="102" s="1"/>
  <c r="AB1102" i="102"/>
  <c r="W1102" i="102"/>
  <c r="U1102" i="102"/>
  <c r="V1102" i="102" s="1"/>
  <c r="AB1101" i="102"/>
  <c r="W1101" i="102"/>
  <c r="U1101" i="102"/>
  <c r="V1101" i="102" s="1"/>
  <c r="AB1100" i="102"/>
  <c r="W1100" i="102"/>
  <c r="U1100" i="102"/>
  <c r="V1100" i="102" s="1"/>
  <c r="AB1099" i="102"/>
  <c r="W1099" i="102"/>
  <c r="U1099" i="102"/>
  <c r="V1099" i="102" s="1"/>
  <c r="AB1098" i="102"/>
  <c r="W1098" i="102"/>
  <c r="U1098" i="102"/>
  <c r="V1098" i="102" s="1"/>
  <c r="AB1097" i="102"/>
  <c r="W1097" i="102"/>
  <c r="U1097" i="102"/>
  <c r="V1097" i="102" s="1"/>
  <c r="AB1096" i="102"/>
  <c r="W1096" i="102"/>
  <c r="U1096" i="102"/>
  <c r="V1096" i="102" s="1"/>
  <c r="AB1095" i="102"/>
  <c r="W1095" i="102"/>
  <c r="U1095" i="102"/>
  <c r="V1095" i="102" s="1"/>
  <c r="AB1094" i="102"/>
  <c r="W1094" i="102"/>
  <c r="U1094" i="102"/>
  <c r="V1094" i="102" s="1"/>
  <c r="AB1093" i="102"/>
  <c r="W1093" i="102"/>
  <c r="U1093" i="102"/>
  <c r="V1093" i="102" s="1"/>
  <c r="AB1092" i="102"/>
  <c r="W1092" i="102"/>
  <c r="U1092" i="102"/>
  <c r="V1092" i="102" s="1"/>
  <c r="AB1091" i="102"/>
  <c r="W1091" i="102"/>
  <c r="U1091" i="102"/>
  <c r="V1091" i="102" s="1"/>
  <c r="AB1090" i="102"/>
  <c r="W1090" i="102"/>
  <c r="U1090" i="102"/>
  <c r="V1090" i="102" s="1"/>
  <c r="AB1089" i="102"/>
  <c r="W1089" i="102"/>
  <c r="U1089" i="102"/>
  <c r="V1089" i="102" s="1"/>
  <c r="AB1088" i="102"/>
  <c r="W1088" i="102"/>
  <c r="U1088" i="102"/>
  <c r="V1088" i="102" s="1"/>
  <c r="AB1087" i="102"/>
  <c r="W1087" i="102"/>
  <c r="U1087" i="102"/>
  <c r="V1087" i="102" s="1"/>
  <c r="AB1086" i="102"/>
  <c r="W1086" i="102"/>
  <c r="U1086" i="102"/>
  <c r="V1086" i="102" s="1"/>
  <c r="AB1085" i="102"/>
  <c r="W1085" i="102"/>
  <c r="U1085" i="102"/>
  <c r="V1085" i="102" s="1"/>
  <c r="AB1084" i="102"/>
  <c r="W1084" i="102"/>
  <c r="U1084" i="102"/>
  <c r="V1084" i="102" s="1"/>
  <c r="AB1083" i="102"/>
  <c r="W1083" i="102"/>
  <c r="U1083" i="102"/>
  <c r="V1083" i="102" s="1"/>
  <c r="AB1082" i="102"/>
  <c r="W1082" i="102"/>
  <c r="U1082" i="102"/>
  <c r="V1082" i="102" s="1"/>
  <c r="AB1081" i="102"/>
  <c r="W1081" i="102"/>
  <c r="U1081" i="102"/>
  <c r="V1081" i="102" s="1"/>
  <c r="AB1080" i="102"/>
  <c r="W1080" i="102"/>
  <c r="U1080" i="102"/>
  <c r="V1080" i="102" s="1"/>
  <c r="AB1079" i="102"/>
  <c r="W1079" i="102"/>
  <c r="U1079" i="102"/>
  <c r="V1079" i="102" s="1"/>
  <c r="AB1078" i="102"/>
  <c r="W1078" i="102"/>
  <c r="U1078" i="102"/>
  <c r="V1078" i="102" s="1"/>
  <c r="AB1077" i="102"/>
  <c r="W1077" i="102"/>
  <c r="U1077" i="102"/>
  <c r="V1077" i="102" s="1"/>
  <c r="AB1076" i="102"/>
  <c r="W1076" i="102"/>
  <c r="U1076" i="102"/>
  <c r="V1076" i="102" s="1"/>
  <c r="AB1075" i="102"/>
  <c r="W1075" i="102"/>
  <c r="U1075" i="102"/>
  <c r="V1075" i="102" s="1"/>
  <c r="AB1074" i="102"/>
  <c r="W1074" i="102"/>
  <c r="U1074" i="102"/>
  <c r="V1074" i="102" s="1"/>
  <c r="AB1073" i="102"/>
  <c r="W1073" i="102"/>
  <c r="U1073" i="102"/>
  <c r="V1073" i="102" s="1"/>
  <c r="AB1072" i="102"/>
  <c r="W1072" i="102"/>
  <c r="U1072" i="102"/>
  <c r="V1072" i="102" s="1"/>
  <c r="AB1071" i="102"/>
  <c r="W1071" i="102"/>
  <c r="U1071" i="102"/>
  <c r="V1071" i="102" s="1"/>
  <c r="AB1070" i="102"/>
  <c r="W1070" i="102"/>
  <c r="Y1070" i="102" s="1"/>
  <c r="AB1069" i="102"/>
  <c r="W1069" i="102"/>
  <c r="X1069" i="102" s="1"/>
  <c r="M1068" i="102"/>
  <c r="J1068" i="102"/>
  <c r="S1068" i="102" s="1"/>
  <c r="AB1067" i="102"/>
  <c r="W1067" i="102"/>
  <c r="U1067" i="102"/>
  <c r="V1067" i="102" s="1"/>
  <c r="AB1066" i="102"/>
  <c r="W1066" i="102"/>
  <c r="U1066" i="102"/>
  <c r="V1066" i="102" s="1"/>
  <c r="AB1065" i="102"/>
  <c r="W1065" i="102"/>
  <c r="U1065" i="102"/>
  <c r="V1065" i="102" s="1"/>
  <c r="AB1064" i="102"/>
  <c r="W1064" i="102"/>
  <c r="U1064" i="102"/>
  <c r="V1064" i="102" s="1"/>
  <c r="AB1063" i="102"/>
  <c r="W1063" i="102"/>
  <c r="U1063" i="102"/>
  <c r="V1063" i="102" s="1"/>
  <c r="AB1062" i="102"/>
  <c r="W1062" i="102"/>
  <c r="U1062" i="102"/>
  <c r="V1062" i="102" s="1"/>
  <c r="AB1061" i="102"/>
  <c r="W1061" i="102"/>
  <c r="U1061" i="102"/>
  <c r="V1061" i="102" s="1"/>
  <c r="AB1060" i="102"/>
  <c r="W1060" i="102"/>
  <c r="U1060" i="102"/>
  <c r="V1060" i="102" s="1"/>
  <c r="AB1059" i="102"/>
  <c r="W1059" i="102"/>
  <c r="U1059" i="102"/>
  <c r="V1059" i="102" s="1"/>
  <c r="AB1058" i="102"/>
  <c r="W1058" i="102"/>
  <c r="U1058" i="102"/>
  <c r="V1058" i="102" s="1"/>
  <c r="AB1057" i="102"/>
  <c r="W1057" i="102"/>
  <c r="U1057" i="102"/>
  <c r="V1057" i="102" s="1"/>
  <c r="AB1056" i="102"/>
  <c r="W1056" i="102"/>
  <c r="U1056" i="102"/>
  <c r="V1056" i="102" s="1"/>
  <c r="AB1055" i="102"/>
  <c r="W1055" i="102"/>
  <c r="U1055" i="102"/>
  <c r="V1055" i="102" s="1"/>
  <c r="AB1054" i="102"/>
  <c r="W1054" i="102"/>
  <c r="U1054" i="102"/>
  <c r="V1054" i="102" s="1"/>
  <c r="AB1053" i="102"/>
  <c r="W1053" i="102"/>
  <c r="U1053" i="102"/>
  <c r="V1053" i="102" s="1"/>
  <c r="AB1052" i="102"/>
  <c r="W1052" i="102"/>
  <c r="U1052" i="102"/>
  <c r="V1052" i="102" s="1"/>
  <c r="AB1051" i="102"/>
  <c r="W1051" i="102"/>
  <c r="U1051" i="102"/>
  <c r="V1051" i="102" s="1"/>
  <c r="AB1050" i="102"/>
  <c r="W1050" i="102"/>
  <c r="U1050" i="102"/>
  <c r="V1050" i="102" s="1"/>
  <c r="AB1049" i="102"/>
  <c r="W1049" i="102"/>
  <c r="U1049" i="102"/>
  <c r="V1049" i="102" s="1"/>
  <c r="AB1048" i="102"/>
  <c r="W1048" i="102"/>
  <c r="U1048" i="102"/>
  <c r="V1048" i="102" s="1"/>
  <c r="AB1047" i="102"/>
  <c r="W1047" i="102"/>
  <c r="U1047" i="102"/>
  <c r="V1047" i="102" s="1"/>
  <c r="AB1046" i="102"/>
  <c r="W1046" i="102"/>
  <c r="U1046" i="102"/>
  <c r="V1046" i="102" s="1"/>
  <c r="AB1045" i="102"/>
  <c r="W1045" i="102"/>
  <c r="U1045" i="102"/>
  <c r="V1045" i="102" s="1"/>
  <c r="AB1044" i="102"/>
  <c r="W1044" i="102"/>
  <c r="U1044" i="102"/>
  <c r="V1044" i="102" s="1"/>
  <c r="AB1043" i="102"/>
  <c r="W1043" i="102"/>
  <c r="U1043" i="102"/>
  <c r="V1043" i="102" s="1"/>
  <c r="AB1042" i="102"/>
  <c r="W1042" i="102"/>
  <c r="U1042" i="102"/>
  <c r="V1042" i="102" s="1"/>
  <c r="AB1041" i="102"/>
  <c r="W1041" i="102"/>
  <c r="U1041" i="102"/>
  <c r="V1041" i="102" s="1"/>
  <c r="AB1040" i="102"/>
  <c r="W1040" i="102"/>
  <c r="U1040" i="102"/>
  <c r="V1040" i="102" s="1"/>
  <c r="AB1039" i="102"/>
  <c r="W1039" i="102"/>
  <c r="U1039" i="102"/>
  <c r="V1039" i="102" s="1"/>
  <c r="AB1038" i="102"/>
  <c r="W1038" i="102"/>
  <c r="U1038" i="102"/>
  <c r="V1038" i="102" s="1"/>
  <c r="AB1037" i="102"/>
  <c r="W1037" i="102"/>
  <c r="U1037" i="102"/>
  <c r="V1037" i="102" s="1"/>
  <c r="AB1036" i="102"/>
  <c r="W1036" i="102"/>
  <c r="U1036" i="102"/>
  <c r="V1036" i="102" s="1"/>
  <c r="AB1035" i="102"/>
  <c r="W1035" i="102"/>
  <c r="U1035" i="102"/>
  <c r="V1035" i="102" s="1"/>
  <c r="AB1034" i="102"/>
  <c r="W1034" i="102"/>
  <c r="U1034" i="102"/>
  <c r="V1034" i="102" s="1"/>
  <c r="AB1033" i="102"/>
  <c r="W1033" i="102"/>
  <c r="U1033" i="102"/>
  <c r="V1033" i="102" s="1"/>
  <c r="AB1032" i="102"/>
  <c r="W1032" i="102"/>
  <c r="U1032" i="102"/>
  <c r="V1032" i="102" s="1"/>
  <c r="AB1031" i="102"/>
  <c r="W1031" i="102"/>
  <c r="U1031" i="102"/>
  <c r="V1031" i="102" s="1"/>
  <c r="AB1030" i="102"/>
  <c r="W1030" i="102"/>
  <c r="U1030" i="102"/>
  <c r="V1030" i="102" s="1"/>
  <c r="AB1029" i="102"/>
  <c r="W1029" i="102"/>
  <c r="U1029" i="102"/>
  <c r="V1029" i="102" s="1"/>
  <c r="AB1028" i="102"/>
  <c r="W1028" i="102"/>
  <c r="U1028" i="102"/>
  <c r="V1028" i="102" s="1"/>
  <c r="AB1027" i="102"/>
  <c r="W1027" i="102"/>
  <c r="U1027" i="102"/>
  <c r="V1027" i="102" s="1"/>
  <c r="AB1026" i="102"/>
  <c r="W1026" i="102"/>
  <c r="U1026" i="102"/>
  <c r="V1026" i="102" s="1"/>
  <c r="AB1025" i="102"/>
  <c r="W1025" i="102"/>
  <c r="U1025" i="102"/>
  <c r="V1025" i="102" s="1"/>
  <c r="AB1024" i="102"/>
  <c r="W1024" i="102"/>
  <c r="U1024" i="102"/>
  <c r="V1024" i="102" s="1"/>
  <c r="AB1023" i="102"/>
  <c r="W1023" i="102"/>
  <c r="U1023" i="102"/>
  <c r="V1023" i="102" s="1"/>
  <c r="AB1022" i="102"/>
  <c r="W1022" i="102"/>
  <c r="U1022" i="102"/>
  <c r="V1022" i="102" s="1"/>
  <c r="AB1021" i="102"/>
  <c r="W1021" i="102"/>
  <c r="U1021" i="102"/>
  <c r="V1021" i="102" s="1"/>
  <c r="AB1020" i="102"/>
  <c r="W1020" i="102"/>
  <c r="U1020" i="102"/>
  <c r="V1020" i="102" s="1"/>
  <c r="AB1019" i="102"/>
  <c r="W1019" i="102"/>
  <c r="U1019" i="102"/>
  <c r="V1019" i="102" s="1"/>
  <c r="AB1018" i="102"/>
  <c r="W1018" i="102"/>
  <c r="U1018" i="102"/>
  <c r="V1018" i="102" s="1"/>
  <c r="AB1017" i="102"/>
  <c r="W1017" i="102"/>
  <c r="U1017" i="102"/>
  <c r="V1017" i="102" s="1"/>
  <c r="AB1016" i="102"/>
  <c r="W1016" i="102"/>
  <c r="U1016" i="102"/>
  <c r="V1016" i="102" s="1"/>
  <c r="AB1015" i="102"/>
  <c r="W1015" i="102"/>
  <c r="U1015" i="102"/>
  <c r="V1015" i="102" s="1"/>
  <c r="AB1014" i="102"/>
  <c r="W1014" i="102"/>
  <c r="U1014" i="102"/>
  <c r="V1014" i="102" s="1"/>
  <c r="AB1013" i="102"/>
  <c r="W1013" i="102"/>
  <c r="X1013" i="102" s="1"/>
  <c r="Y1013" i="102" s="1"/>
  <c r="U1013" i="102"/>
  <c r="V1013" i="102" s="1"/>
  <c r="M1012" i="102"/>
  <c r="J1012" i="102"/>
  <c r="S1012" i="102" s="1"/>
  <c r="AB1011" i="102"/>
  <c r="W1011" i="102"/>
  <c r="U1011" i="102"/>
  <c r="V1011" i="102" s="1"/>
  <c r="AB1010" i="102"/>
  <c r="W1010" i="102"/>
  <c r="U1010" i="102"/>
  <c r="V1010" i="102" s="1"/>
  <c r="AB1009" i="102"/>
  <c r="W1009" i="102"/>
  <c r="U1009" i="102"/>
  <c r="V1009" i="102" s="1"/>
  <c r="AB1008" i="102"/>
  <c r="W1008" i="102"/>
  <c r="U1008" i="102"/>
  <c r="V1008" i="102" s="1"/>
  <c r="AB1007" i="102"/>
  <c r="W1007" i="102"/>
  <c r="U1007" i="102"/>
  <c r="V1007" i="102" s="1"/>
  <c r="AB1006" i="102"/>
  <c r="W1006" i="102"/>
  <c r="U1006" i="102"/>
  <c r="V1006" i="102" s="1"/>
  <c r="AB1005" i="102"/>
  <c r="W1005" i="102"/>
  <c r="U1005" i="102"/>
  <c r="V1005" i="102" s="1"/>
  <c r="AB1004" i="102"/>
  <c r="W1004" i="102"/>
  <c r="U1004" i="102"/>
  <c r="V1004" i="102" s="1"/>
  <c r="AB1003" i="102"/>
  <c r="W1003" i="102"/>
  <c r="U1003" i="102"/>
  <c r="V1003" i="102" s="1"/>
  <c r="AB1002" i="102"/>
  <c r="W1002" i="102"/>
  <c r="U1002" i="102"/>
  <c r="V1002" i="102" s="1"/>
  <c r="AB1001" i="102"/>
  <c r="W1001" i="102"/>
  <c r="U1001" i="102"/>
  <c r="V1001" i="102" s="1"/>
  <c r="AB1000" i="102"/>
  <c r="W1000" i="102"/>
  <c r="U1000" i="102"/>
  <c r="V1000" i="102" s="1"/>
  <c r="AB999" i="102"/>
  <c r="W999" i="102"/>
  <c r="U999" i="102"/>
  <c r="V999" i="102" s="1"/>
  <c r="AB998" i="102"/>
  <c r="W998" i="102"/>
  <c r="U998" i="102"/>
  <c r="V998" i="102" s="1"/>
  <c r="AB997" i="102"/>
  <c r="W997" i="102"/>
  <c r="U997" i="102"/>
  <c r="V997" i="102" s="1"/>
  <c r="AB996" i="102"/>
  <c r="W996" i="102"/>
  <c r="U996" i="102"/>
  <c r="V996" i="102" s="1"/>
  <c r="AB995" i="102"/>
  <c r="W995" i="102"/>
  <c r="U995" i="102"/>
  <c r="V995" i="102" s="1"/>
  <c r="AB994" i="102"/>
  <c r="W994" i="102"/>
  <c r="U994" i="102"/>
  <c r="V994" i="102" s="1"/>
  <c r="M993" i="102"/>
  <c r="J993" i="102"/>
  <c r="S993" i="102" s="1"/>
  <c r="AB992" i="102"/>
  <c r="W992" i="102"/>
  <c r="U992" i="102"/>
  <c r="V992" i="102" s="1"/>
  <c r="AB991" i="102"/>
  <c r="W991" i="102"/>
  <c r="U991" i="102"/>
  <c r="V991" i="102" s="1"/>
  <c r="AB990" i="102"/>
  <c r="W990" i="102"/>
  <c r="U990" i="102"/>
  <c r="V990" i="102" s="1"/>
  <c r="AB989" i="102"/>
  <c r="W989" i="102"/>
  <c r="U989" i="102"/>
  <c r="V989" i="102" s="1"/>
  <c r="AB988" i="102"/>
  <c r="W988" i="102"/>
  <c r="U988" i="102"/>
  <c r="V988" i="102" s="1"/>
  <c r="AB987" i="102"/>
  <c r="W987" i="102"/>
  <c r="X987" i="102" s="1"/>
  <c r="Y987" i="102" s="1"/>
  <c r="U987" i="102"/>
  <c r="V987" i="102" s="1"/>
  <c r="M986" i="102"/>
  <c r="J986" i="102"/>
  <c r="S986" i="102" s="1"/>
  <c r="AB984" i="102"/>
  <c r="W984" i="102"/>
  <c r="U984" i="102"/>
  <c r="V984" i="102" s="1"/>
  <c r="AB983" i="102"/>
  <c r="W983" i="102"/>
  <c r="U983" i="102"/>
  <c r="V983" i="102" s="1"/>
  <c r="AB982" i="102"/>
  <c r="W982" i="102"/>
  <c r="U982" i="102"/>
  <c r="V982" i="102" s="1"/>
  <c r="AB981" i="102"/>
  <c r="W981" i="102"/>
  <c r="U981" i="102"/>
  <c r="V981" i="102" s="1"/>
  <c r="AB980" i="102"/>
  <c r="W980" i="102"/>
  <c r="U980" i="102"/>
  <c r="V980" i="102" s="1"/>
  <c r="AB979" i="102"/>
  <c r="W979" i="102"/>
  <c r="U979" i="102"/>
  <c r="V979" i="102" s="1"/>
  <c r="AB978" i="102"/>
  <c r="W978" i="102"/>
  <c r="U978" i="102"/>
  <c r="V978" i="102" s="1"/>
  <c r="AB977" i="102"/>
  <c r="W977" i="102"/>
  <c r="X977" i="102" s="1"/>
  <c r="Y977" i="102" s="1"/>
  <c r="U977" i="102"/>
  <c r="V977" i="102" s="1"/>
  <c r="AB976" i="102"/>
  <c r="W976" i="102"/>
  <c r="U976" i="102"/>
  <c r="V976" i="102" s="1"/>
  <c r="AB975" i="102"/>
  <c r="W975" i="102"/>
  <c r="X975" i="102" s="1"/>
  <c r="Y975" i="102" s="1"/>
  <c r="U975" i="102"/>
  <c r="V975" i="102" s="1"/>
  <c r="AB974" i="102"/>
  <c r="W974" i="102"/>
  <c r="X974" i="102" s="1"/>
  <c r="Y974" i="102" s="1"/>
  <c r="U974" i="102"/>
  <c r="V974" i="102" s="1"/>
  <c r="AB973" i="102"/>
  <c r="W973" i="102"/>
  <c r="X973" i="102" s="1"/>
  <c r="Y973" i="102" s="1"/>
  <c r="U973" i="102"/>
  <c r="V973" i="102" s="1"/>
  <c r="AB972" i="102"/>
  <c r="W972" i="102"/>
  <c r="U972" i="102"/>
  <c r="V972" i="102" s="1"/>
  <c r="AB971" i="102"/>
  <c r="W971" i="102"/>
  <c r="U971" i="102"/>
  <c r="V971" i="102" s="1"/>
  <c r="AB970" i="102"/>
  <c r="W970" i="102"/>
  <c r="U970" i="102"/>
  <c r="V970" i="102" s="1"/>
  <c r="AB969" i="102"/>
  <c r="W969" i="102"/>
  <c r="U969" i="102"/>
  <c r="V969" i="102" s="1"/>
  <c r="AB968" i="102"/>
  <c r="W968" i="102"/>
  <c r="U968" i="102"/>
  <c r="V968" i="102" s="1"/>
  <c r="AB967" i="102"/>
  <c r="W967" i="102"/>
  <c r="U967" i="102"/>
  <c r="V967" i="102" s="1"/>
  <c r="AB966" i="102"/>
  <c r="W966" i="102"/>
  <c r="U966" i="102"/>
  <c r="V966" i="102" s="1"/>
  <c r="AB965" i="102"/>
  <c r="W965" i="102"/>
  <c r="U965" i="102"/>
  <c r="V965" i="102" s="1"/>
  <c r="AB964" i="102"/>
  <c r="W964" i="102"/>
  <c r="U964" i="102"/>
  <c r="V964" i="102" s="1"/>
  <c r="AB963" i="102"/>
  <c r="W963" i="102"/>
  <c r="U963" i="102"/>
  <c r="V963" i="102" s="1"/>
  <c r="AB962" i="102"/>
  <c r="W962" i="102"/>
  <c r="U962" i="102"/>
  <c r="V962" i="102" s="1"/>
  <c r="AB961" i="102"/>
  <c r="W961" i="102"/>
  <c r="U961" i="102"/>
  <c r="V961" i="102" s="1"/>
  <c r="AB960" i="102"/>
  <c r="W960" i="102"/>
  <c r="U960" i="102"/>
  <c r="V960" i="102" s="1"/>
  <c r="AB959" i="102"/>
  <c r="W959" i="102"/>
  <c r="U959" i="102"/>
  <c r="V959" i="102" s="1"/>
  <c r="AB958" i="102"/>
  <c r="W958" i="102"/>
  <c r="U958" i="102"/>
  <c r="V958" i="102" s="1"/>
  <c r="AB957" i="102"/>
  <c r="W957" i="102"/>
  <c r="U957" i="102"/>
  <c r="V957" i="102" s="1"/>
  <c r="AB956" i="102"/>
  <c r="W956" i="102"/>
  <c r="U956" i="102"/>
  <c r="V956" i="102" s="1"/>
  <c r="AB955" i="102"/>
  <c r="W955" i="102"/>
  <c r="U955" i="102"/>
  <c r="V955" i="102" s="1"/>
  <c r="AB954" i="102"/>
  <c r="W954" i="102"/>
  <c r="U954" i="102"/>
  <c r="V954" i="102" s="1"/>
  <c r="AB953" i="102"/>
  <c r="W953" i="102"/>
  <c r="U953" i="102"/>
  <c r="V953" i="102" s="1"/>
  <c r="AB952" i="102"/>
  <c r="W952" i="102"/>
  <c r="U952" i="102"/>
  <c r="V952" i="102" s="1"/>
  <c r="AB951" i="102"/>
  <c r="W951" i="102"/>
  <c r="U951" i="102"/>
  <c r="V951" i="102" s="1"/>
  <c r="AB950" i="102"/>
  <c r="W950" i="102"/>
  <c r="U950" i="102"/>
  <c r="V950" i="102" s="1"/>
  <c r="AB949" i="102"/>
  <c r="W949" i="102"/>
  <c r="Y949" i="102" s="1"/>
  <c r="AB948" i="102"/>
  <c r="W948" i="102"/>
  <c r="Y948" i="102" s="1"/>
  <c r="AB947" i="102"/>
  <c r="W947" i="102"/>
  <c r="Y947" i="102" s="1"/>
  <c r="M946" i="102"/>
  <c r="J946" i="102"/>
  <c r="S946" i="102" s="1"/>
  <c r="AB945" i="102"/>
  <c r="W945" i="102"/>
  <c r="U945" i="102"/>
  <c r="V945" i="102" s="1"/>
  <c r="AB944" i="102"/>
  <c r="W944" i="102"/>
  <c r="U944" i="102"/>
  <c r="V944" i="102" s="1"/>
  <c r="AB943" i="102"/>
  <c r="W943" i="102"/>
  <c r="U943" i="102"/>
  <c r="V943" i="102" s="1"/>
  <c r="AB942" i="102"/>
  <c r="W942" i="102"/>
  <c r="U942" i="102"/>
  <c r="V942" i="102" s="1"/>
  <c r="AB941" i="102"/>
  <c r="W941" i="102"/>
  <c r="U941" i="102"/>
  <c r="V941" i="102" s="1"/>
  <c r="AB940" i="102"/>
  <c r="W940" i="102"/>
  <c r="U940" i="102"/>
  <c r="V940" i="102" s="1"/>
  <c r="M939" i="102"/>
  <c r="J939" i="102"/>
  <c r="S939" i="102" s="1"/>
  <c r="AB938" i="102"/>
  <c r="W938" i="102"/>
  <c r="U938" i="102"/>
  <c r="V938" i="102" s="1"/>
  <c r="AB937" i="102"/>
  <c r="W937" i="102"/>
  <c r="U937" i="102"/>
  <c r="V937" i="102" s="1"/>
  <c r="AB936" i="102"/>
  <c r="W936" i="102"/>
  <c r="Y936" i="102" s="1"/>
  <c r="M935" i="102"/>
  <c r="J935" i="102"/>
  <c r="S935" i="102" s="1"/>
  <c r="AB934" i="102"/>
  <c r="W934" i="102"/>
  <c r="U934" i="102"/>
  <c r="V934" i="102" s="1"/>
  <c r="AB933" i="102"/>
  <c r="W933" i="102"/>
  <c r="U933" i="102"/>
  <c r="V933" i="102" s="1"/>
  <c r="AB932" i="102"/>
  <c r="W932" i="102"/>
  <c r="U932" i="102"/>
  <c r="V932" i="102" s="1"/>
  <c r="AB931" i="102"/>
  <c r="W931" i="102"/>
  <c r="U931" i="102"/>
  <c r="V931" i="102" s="1"/>
  <c r="AB930" i="102"/>
  <c r="W930" i="102"/>
  <c r="U930" i="102"/>
  <c r="V930" i="102" s="1"/>
  <c r="AB929" i="102"/>
  <c r="W929" i="102"/>
  <c r="U929" i="102"/>
  <c r="V929" i="102" s="1"/>
  <c r="AB928" i="102"/>
  <c r="W928" i="102"/>
  <c r="U928" i="102"/>
  <c r="V928" i="102" s="1"/>
  <c r="AB927" i="102"/>
  <c r="W927" i="102"/>
  <c r="U927" i="102"/>
  <c r="V927" i="102" s="1"/>
  <c r="AB926" i="102"/>
  <c r="W926" i="102"/>
  <c r="U926" i="102"/>
  <c r="V926" i="102" s="1"/>
  <c r="AB925" i="102"/>
  <c r="W925" i="102"/>
  <c r="U925" i="102"/>
  <c r="V925" i="102" s="1"/>
  <c r="AB924" i="102"/>
  <c r="W924" i="102"/>
  <c r="U924" i="102"/>
  <c r="V924" i="102" s="1"/>
  <c r="AB923" i="102"/>
  <c r="W923" i="102"/>
  <c r="U923" i="102"/>
  <c r="V923" i="102" s="1"/>
  <c r="AB922" i="102"/>
  <c r="W922" i="102"/>
  <c r="U922" i="102"/>
  <c r="V922" i="102" s="1"/>
  <c r="AB921" i="102"/>
  <c r="W921" i="102"/>
  <c r="Y921" i="102" s="1"/>
  <c r="M920" i="102"/>
  <c r="J920" i="102"/>
  <c r="S920" i="102" s="1"/>
  <c r="AB919" i="102"/>
  <c r="W919" i="102"/>
  <c r="U919" i="102"/>
  <c r="V919" i="102" s="1"/>
  <c r="M918" i="102"/>
  <c r="J918" i="102"/>
  <c r="S918" i="102" s="1"/>
  <c r="AB917" i="102"/>
  <c r="W917" i="102"/>
  <c r="U917" i="102"/>
  <c r="V917" i="102" s="1"/>
  <c r="AB916" i="102"/>
  <c r="W916" i="102"/>
  <c r="U916" i="102"/>
  <c r="V916" i="102" s="1"/>
  <c r="AB915" i="102"/>
  <c r="W915" i="102"/>
  <c r="U915" i="102"/>
  <c r="V915" i="102" s="1"/>
  <c r="AB914" i="102"/>
  <c r="W914" i="102"/>
  <c r="U914" i="102"/>
  <c r="V914" i="102" s="1"/>
  <c r="AB913" i="102"/>
  <c r="W913" i="102"/>
  <c r="X913" i="102" s="1"/>
  <c r="Y913" i="102" s="1"/>
  <c r="U913" i="102"/>
  <c r="V913" i="102" s="1"/>
  <c r="AB912" i="102"/>
  <c r="W912" i="102"/>
  <c r="U912" i="102"/>
  <c r="V912" i="102" s="1"/>
  <c r="AB911" i="102"/>
  <c r="W911" i="102"/>
  <c r="U911" i="102"/>
  <c r="V911" i="102" s="1"/>
  <c r="AB910" i="102"/>
  <c r="W910" i="102"/>
  <c r="U910" i="102"/>
  <c r="V910" i="102" s="1"/>
  <c r="AB909" i="102"/>
  <c r="W909" i="102"/>
  <c r="U909" i="102"/>
  <c r="V909" i="102" s="1"/>
  <c r="AB908" i="102"/>
  <c r="W908" i="102"/>
  <c r="U908" i="102"/>
  <c r="V908" i="102" s="1"/>
  <c r="AB907" i="102"/>
  <c r="W907" i="102"/>
  <c r="U907" i="102"/>
  <c r="V907" i="102" s="1"/>
  <c r="AB906" i="102"/>
  <c r="W906" i="102"/>
  <c r="U906" i="102"/>
  <c r="V906" i="102" s="1"/>
  <c r="AB905" i="102"/>
  <c r="W905" i="102"/>
  <c r="U905" i="102"/>
  <c r="V905" i="102" s="1"/>
  <c r="AB904" i="102"/>
  <c r="W904" i="102"/>
  <c r="U904" i="102"/>
  <c r="V904" i="102" s="1"/>
  <c r="AB903" i="102"/>
  <c r="W903" i="102"/>
  <c r="U903" i="102"/>
  <c r="V903" i="102" s="1"/>
  <c r="AB902" i="102"/>
  <c r="W902" i="102"/>
  <c r="U902" i="102"/>
  <c r="V902" i="102" s="1"/>
  <c r="AB901" i="102"/>
  <c r="W901" i="102"/>
  <c r="U901" i="102"/>
  <c r="V901" i="102" s="1"/>
  <c r="AB900" i="102"/>
  <c r="W900" i="102"/>
  <c r="Y900" i="102" s="1"/>
  <c r="M899" i="102"/>
  <c r="J899" i="102"/>
  <c r="S899" i="102" s="1"/>
  <c r="AB898" i="102"/>
  <c r="W898" i="102"/>
  <c r="U898" i="102"/>
  <c r="V898" i="102" s="1"/>
  <c r="AB897" i="102"/>
  <c r="W897" i="102"/>
  <c r="U897" i="102"/>
  <c r="V897" i="102" s="1"/>
  <c r="AB896" i="102"/>
  <c r="W896" i="102"/>
  <c r="U896" i="102"/>
  <c r="V896" i="102" s="1"/>
  <c r="AB895" i="102"/>
  <c r="W895" i="102"/>
  <c r="U895" i="102"/>
  <c r="V895" i="102" s="1"/>
  <c r="AB894" i="102"/>
  <c r="W894" i="102"/>
  <c r="U894" i="102"/>
  <c r="V894" i="102" s="1"/>
  <c r="AB893" i="102"/>
  <c r="W893" i="102"/>
  <c r="U893" i="102"/>
  <c r="V893" i="102" s="1"/>
  <c r="AB892" i="102"/>
  <c r="W892" i="102"/>
  <c r="U892" i="102"/>
  <c r="V892" i="102" s="1"/>
  <c r="AB891" i="102"/>
  <c r="W891" i="102"/>
  <c r="U891" i="102"/>
  <c r="V891" i="102" s="1"/>
  <c r="AB890" i="102"/>
  <c r="W890" i="102"/>
  <c r="U890" i="102"/>
  <c r="V890" i="102" s="1"/>
  <c r="AB889" i="102"/>
  <c r="W889" i="102"/>
  <c r="U889" i="102"/>
  <c r="V889" i="102" s="1"/>
  <c r="AB888" i="102"/>
  <c r="W888" i="102"/>
  <c r="U888" i="102"/>
  <c r="V888" i="102" s="1"/>
  <c r="AB887" i="102"/>
  <c r="W887" i="102"/>
  <c r="U887" i="102"/>
  <c r="V887" i="102" s="1"/>
  <c r="AB886" i="102"/>
  <c r="W886" i="102"/>
  <c r="U886" i="102"/>
  <c r="V886" i="102" s="1"/>
  <c r="AB885" i="102"/>
  <c r="W885" i="102"/>
  <c r="U885" i="102"/>
  <c r="V885" i="102" s="1"/>
  <c r="AB884" i="102"/>
  <c r="W884" i="102"/>
  <c r="U884" i="102"/>
  <c r="V884" i="102" s="1"/>
  <c r="AB883" i="102"/>
  <c r="W883" i="102"/>
  <c r="U883" i="102"/>
  <c r="V883" i="102" s="1"/>
  <c r="AB882" i="102"/>
  <c r="W882" i="102"/>
  <c r="U882" i="102"/>
  <c r="V882" i="102" s="1"/>
  <c r="AB881" i="102"/>
  <c r="W881" i="102"/>
  <c r="U881" i="102"/>
  <c r="V881" i="102" s="1"/>
  <c r="AB880" i="102"/>
  <c r="W880" i="102"/>
  <c r="U880" i="102"/>
  <c r="V880" i="102" s="1"/>
  <c r="AB879" i="102"/>
  <c r="W879" i="102"/>
  <c r="U879" i="102"/>
  <c r="V879" i="102" s="1"/>
  <c r="AB878" i="102"/>
  <c r="W878" i="102"/>
  <c r="U878" i="102"/>
  <c r="V878" i="102" s="1"/>
  <c r="AB877" i="102"/>
  <c r="W877" i="102"/>
  <c r="U877" i="102"/>
  <c r="V877" i="102" s="1"/>
  <c r="AB876" i="102"/>
  <c r="W876" i="102"/>
  <c r="U876" i="102"/>
  <c r="V876" i="102" s="1"/>
  <c r="AB875" i="102"/>
  <c r="W875" i="102"/>
  <c r="U875" i="102"/>
  <c r="V875" i="102" s="1"/>
  <c r="AB874" i="102"/>
  <c r="W874" i="102"/>
  <c r="U874" i="102"/>
  <c r="V874" i="102" s="1"/>
  <c r="AB873" i="102"/>
  <c r="W873" i="102"/>
  <c r="U873" i="102"/>
  <c r="V873" i="102" s="1"/>
  <c r="AB872" i="102"/>
  <c r="W872" i="102"/>
  <c r="U872" i="102"/>
  <c r="V872" i="102" s="1"/>
  <c r="AB871" i="102"/>
  <c r="W871" i="102"/>
  <c r="U871" i="102"/>
  <c r="V871" i="102" s="1"/>
  <c r="AB870" i="102"/>
  <c r="W870" i="102"/>
  <c r="U870" i="102"/>
  <c r="V870" i="102" s="1"/>
  <c r="AB869" i="102"/>
  <c r="W869" i="102"/>
  <c r="U869" i="102"/>
  <c r="V869" i="102" s="1"/>
  <c r="AB868" i="102"/>
  <c r="W868" i="102"/>
  <c r="U868" i="102"/>
  <c r="V868" i="102" s="1"/>
  <c r="AB867" i="102"/>
  <c r="W867" i="102"/>
  <c r="U867" i="102"/>
  <c r="V867" i="102" s="1"/>
  <c r="AB866" i="102"/>
  <c r="W866" i="102"/>
  <c r="U866" i="102"/>
  <c r="V866" i="102" s="1"/>
  <c r="AB865" i="102"/>
  <c r="W865" i="102"/>
  <c r="U865" i="102"/>
  <c r="V865" i="102" s="1"/>
  <c r="AB864" i="102"/>
  <c r="W864" i="102"/>
  <c r="U864" i="102"/>
  <c r="V864" i="102" s="1"/>
  <c r="AB863" i="102"/>
  <c r="W863" i="102"/>
  <c r="U863" i="102"/>
  <c r="V863" i="102" s="1"/>
  <c r="AB862" i="102"/>
  <c r="W862" i="102"/>
  <c r="U862" i="102"/>
  <c r="V862" i="102" s="1"/>
  <c r="AB861" i="102"/>
  <c r="W861" i="102"/>
  <c r="U861" i="102"/>
  <c r="V861" i="102" s="1"/>
  <c r="AB860" i="102"/>
  <c r="W860" i="102"/>
  <c r="U860" i="102"/>
  <c r="V860" i="102" s="1"/>
  <c r="M859" i="102"/>
  <c r="J859" i="102"/>
  <c r="S859" i="102" s="1"/>
  <c r="AB858" i="102"/>
  <c r="W858" i="102"/>
  <c r="U858" i="102"/>
  <c r="V858" i="102" s="1"/>
  <c r="AB857" i="102"/>
  <c r="W857" i="102"/>
  <c r="U857" i="102"/>
  <c r="V857" i="102" s="1"/>
  <c r="AB856" i="102"/>
  <c r="W856" i="102"/>
  <c r="U856" i="102"/>
  <c r="V856" i="102" s="1"/>
  <c r="AB855" i="102"/>
  <c r="W855" i="102"/>
  <c r="U855" i="102"/>
  <c r="V855" i="102" s="1"/>
  <c r="AB854" i="102"/>
  <c r="W854" i="102"/>
  <c r="U854" i="102"/>
  <c r="V854" i="102" s="1"/>
  <c r="AB853" i="102"/>
  <c r="W853" i="102"/>
  <c r="U853" i="102"/>
  <c r="V853" i="102" s="1"/>
  <c r="AB852" i="102"/>
  <c r="W852" i="102"/>
  <c r="U852" i="102"/>
  <c r="V852" i="102" s="1"/>
  <c r="AB851" i="102"/>
  <c r="W851" i="102"/>
  <c r="U851" i="102"/>
  <c r="V851" i="102" s="1"/>
  <c r="AB850" i="102"/>
  <c r="W850" i="102"/>
  <c r="U850" i="102"/>
  <c r="V850" i="102" s="1"/>
  <c r="AB849" i="102"/>
  <c r="W849" i="102"/>
  <c r="U849" i="102"/>
  <c r="V849" i="102" s="1"/>
  <c r="AB848" i="102"/>
  <c r="W848" i="102"/>
  <c r="U848" i="102"/>
  <c r="V848" i="102" s="1"/>
  <c r="AB847" i="102"/>
  <c r="W847" i="102"/>
  <c r="U847" i="102"/>
  <c r="V847" i="102" s="1"/>
  <c r="AB846" i="102"/>
  <c r="W846" i="102"/>
  <c r="U846" i="102"/>
  <c r="V846" i="102" s="1"/>
  <c r="AB845" i="102"/>
  <c r="W845" i="102"/>
  <c r="U845" i="102"/>
  <c r="V845" i="102" s="1"/>
  <c r="AB844" i="102"/>
  <c r="W844" i="102"/>
  <c r="U844" i="102"/>
  <c r="V844" i="102" s="1"/>
  <c r="AB843" i="102"/>
  <c r="W843" i="102"/>
  <c r="U843" i="102"/>
  <c r="V843" i="102" s="1"/>
  <c r="AB842" i="102"/>
  <c r="W842" i="102"/>
  <c r="U842" i="102"/>
  <c r="V842" i="102" s="1"/>
  <c r="AB841" i="102"/>
  <c r="W841" i="102"/>
  <c r="U841" i="102"/>
  <c r="V841" i="102" s="1"/>
  <c r="AB840" i="102"/>
  <c r="W840" i="102"/>
  <c r="U840" i="102"/>
  <c r="V840" i="102" s="1"/>
  <c r="AB839" i="102"/>
  <c r="W839" i="102"/>
  <c r="U839" i="102"/>
  <c r="V839" i="102" s="1"/>
  <c r="AB838" i="102"/>
  <c r="W838" i="102"/>
  <c r="U838" i="102"/>
  <c r="V838" i="102" s="1"/>
  <c r="AB837" i="102"/>
  <c r="W837" i="102"/>
  <c r="U837" i="102"/>
  <c r="V837" i="102" s="1"/>
  <c r="AB836" i="102"/>
  <c r="W836" i="102"/>
  <c r="U836" i="102"/>
  <c r="V836" i="102" s="1"/>
  <c r="AB835" i="102"/>
  <c r="W835" i="102"/>
  <c r="U835" i="102"/>
  <c r="V835" i="102" s="1"/>
  <c r="AB834" i="102"/>
  <c r="W834" i="102"/>
  <c r="U834" i="102"/>
  <c r="V834" i="102" s="1"/>
  <c r="AB833" i="102"/>
  <c r="W833" i="102"/>
  <c r="U833" i="102"/>
  <c r="V833" i="102" s="1"/>
  <c r="AB832" i="102"/>
  <c r="W832" i="102"/>
  <c r="U832" i="102"/>
  <c r="V832" i="102" s="1"/>
  <c r="AB831" i="102"/>
  <c r="W831" i="102"/>
  <c r="U831" i="102"/>
  <c r="V831" i="102" s="1"/>
  <c r="AB830" i="102"/>
  <c r="W830" i="102"/>
  <c r="Y830" i="102" s="1"/>
  <c r="AB829" i="102"/>
  <c r="W829" i="102"/>
  <c r="Y829" i="102" s="1"/>
  <c r="M828" i="102"/>
  <c r="J828" i="102"/>
  <c r="S828" i="102" s="1"/>
  <c r="AB827" i="102"/>
  <c r="W827" i="102"/>
  <c r="U827" i="102"/>
  <c r="V827" i="102" s="1"/>
  <c r="AB826" i="102"/>
  <c r="W826" i="102"/>
  <c r="U826" i="102"/>
  <c r="V826" i="102" s="1"/>
  <c r="AB825" i="102"/>
  <c r="W825" i="102"/>
  <c r="U825" i="102"/>
  <c r="V825" i="102" s="1"/>
  <c r="AB824" i="102"/>
  <c r="W824" i="102"/>
  <c r="U824" i="102"/>
  <c r="V824" i="102" s="1"/>
  <c r="AB823" i="102"/>
  <c r="W823" i="102"/>
  <c r="U823" i="102"/>
  <c r="V823" i="102" s="1"/>
  <c r="AB822" i="102"/>
  <c r="W822" i="102"/>
  <c r="U822" i="102"/>
  <c r="V822" i="102" s="1"/>
  <c r="AB821" i="102"/>
  <c r="W821" i="102"/>
  <c r="U821" i="102"/>
  <c r="V821" i="102" s="1"/>
  <c r="AB820" i="102"/>
  <c r="W820" i="102"/>
  <c r="U820" i="102"/>
  <c r="V820" i="102" s="1"/>
  <c r="AB819" i="102"/>
  <c r="W819" i="102"/>
  <c r="U819" i="102"/>
  <c r="V819" i="102" s="1"/>
  <c r="AB818" i="102"/>
  <c r="W818" i="102"/>
  <c r="U818" i="102"/>
  <c r="V818" i="102" s="1"/>
  <c r="AB817" i="102"/>
  <c r="W817" i="102"/>
  <c r="U817" i="102"/>
  <c r="V817" i="102" s="1"/>
  <c r="AB816" i="102"/>
  <c r="W816" i="102"/>
  <c r="U816" i="102"/>
  <c r="V816" i="102" s="1"/>
  <c r="AB815" i="102"/>
  <c r="W815" i="102"/>
  <c r="U815" i="102"/>
  <c r="V815" i="102" s="1"/>
  <c r="AB814" i="102"/>
  <c r="W814" i="102"/>
  <c r="U814" i="102"/>
  <c r="V814" i="102" s="1"/>
  <c r="AB813" i="102"/>
  <c r="W813" i="102"/>
  <c r="U813" i="102"/>
  <c r="V813" i="102" s="1"/>
  <c r="AB812" i="102"/>
  <c r="W812" i="102"/>
  <c r="U812" i="102"/>
  <c r="V812" i="102" s="1"/>
  <c r="AB811" i="102"/>
  <c r="W811" i="102"/>
  <c r="U811" i="102"/>
  <c r="V811" i="102" s="1"/>
  <c r="AB810" i="102"/>
  <c r="W810" i="102"/>
  <c r="U810" i="102"/>
  <c r="V810" i="102" s="1"/>
  <c r="AB809" i="102"/>
  <c r="W809" i="102"/>
  <c r="U809" i="102"/>
  <c r="V809" i="102" s="1"/>
  <c r="AB808" i="102"/>
  <c r="W808" i="102"/>
  <c r="U808" i="102"/>
  <c r="V808" i="102" s="1"/>
  <c r="AB807" i="102"/>
  <c r="W807" i="102"/>
  <c r="U807" i="102"/>
  <c r="V807" i="102" s="1"/>
  <c r="AB806" i="102"/>
  <c r="W806" i="102"/>
  <c r="U806" i="102"/>
  <c r="V806" i="102" s="1"/>
  <c r="AB805" i="102"/>
  <c r="W805" i="102"/>
  <c r="U805" i="102"/>
  <c r="V805" i="102" s="1"/>
  <c r="AB804" i="102"/>
  <c r="W804" i="102"/>
  <c r="U804" i="102"/>
  <c r="V804" i="102" s="1"/>
  <c r="AB803" i="102"/>
  <c r="W803" i="102"/>
  <c r="U803" i="102"/>
  <c r="V803" i="102" s="1"/>
  <c r="AB802" i="102"/>
  <c r="W802" i="102"/>
  <c r="U802" i="102"/>
  <c r="V802" i="102" s="1"/>
  <c r="AB801" i="102"/>
  <c r="W801" i="102"/>
  <c r="U801" i="102"/>
  <c r="V801" i="102" s="1"/>
  <c r="AB800" i="102"/>
  <c r="W800" i="102"/>
  <c r="U800" i="102"/>
  <c r="V800" i="102" s="1"/>
  <c r="AB799" i="102"/>
  <c r="W799" i="102"/>
  <c r="U799" i="102"/>
  <c r="V799" i="102" s="1"/>
  <c r="AB798" i="102"/>
  <c r="W798" i="102"/>
  <c r="U798" i="102"/>
  <c r="V798" i="102" s="1"/>
  <c r="AB797" i="102"/>
  <c r="W797" i="102"/>
  <c r="U797" i="102"/>
  <c r="V797" i="102" s="1"/>
  <c r="AB796" i="102"/>
  <c r="W796" i="102"/>
  <c r="U796" i="102"/>
  <c r="V796" i="102" s="1"/>
  <c r="AB795" i="102"/>
  <c r="W795" i="102"/>
  <c r="U795" i="102"/>
  <c r="V795" i="102" s="1"/>
  <c r="AB794" i="102"/>
  <c r="W794" i="102"/>
  <c r="U794" i="102"/>
  <c r="V794" i="102" s="1"/>
  <c r="AB793" i="102"/>
  <c r="W793" i="102"/>
  <c r="U793" i="102"/>
  <c r="V793" i="102" s="1"/>
  <c r="AB792" i="102"/>
  <c r="W792" i="102"/>
  <c r="U792" i="102"/>
  <c r="V792" i="102" s="1"/>
  <c r="AB791" i="102"/>
  <c r="W791" i="102"/>
  <c r="U791" i="102"/>
  <c r="V791" i="102" s="1"/>
  <c r="AB790" i="102"/>
  <c r="W790" i="102"/>
  <c r="Y790" i="102" s="1"/>
  <c r="M789" i="102"/>
  <c r="J789" i="102"/>
  <c r="S789" i="102" s="1"/>
  <c r="AB788" i="102"/>
  <c r="W788" i="102"/>
  <c r="U788" i="102"/>
  <c r="V788" i="102" s="1"/>
  <c r="M787" i="102"/>
  <c r="J787" i="102"/>
  <c r="S787" i="102" s="1"/>
  <c r="AB786" i="102"/>
  <c r="W786" i="102"/>
  <c r="U786" i="102"/>
  <c r="V786" i="102" s="1"/>
  <c r="AB785" i="102"/>
  <c r="W785" i="102"/>
  <c r="U785" i="102"/>
  <c r="V785" i="102" s="1"/>
  <c r="AB784" i="102"/>
  <c r="W784" i="102"/>
  <c r="U784" i="102"/>
  <c r="V784" i="102" s="1"/>
  <c r="AB783" i="102"/>
  <c r="W783" i="102"/>
  <c r="U783" i="102"/>
  <c r="V783" i="102" s="1"/>
  <c r="AB782" i="102"/>
  <c r="W782" i="102"/>
  <c r="U782" i="102"/>
  <c r="V782" i="102" s="1"/>
  <c r="M781" i="102"/>
  <c r="J781" i="102"/>
  <c r="S781" i="102" s="1"/>
  <c r="AB780" i="102"/>
  <c r="W780" i="102"/>
  <c r="U780" i="102"/>
  <c r="V780" i="102" s="1"/>
  <c r="AB779" i="102"/>
  <c r="W779" i="102"/>
  <c r="U779" i="102"/>
  <c r="V779" i="102" s="1"/>
  <c r="AB778" i="102"/>
  <c r="W778" i="102"/>
  <c r="U778" i="102"/>
  <c r="V778" i="102" s="1"/>
  <c r="M777" i="102"/>
  <c r="J777" i="102"/>
  <c r="S777" i="102" s="1"/>
  <c r="AB775" i="102"/>
  <c r="W775" i="102"/>
  <c r="AB774" i="102"/>
  <c r="W774" i="102"/>
  <c r="AB773" i="102"/>
  <c r="W773" i="102"/>
  <c r="AB772" i="102"/>
  <c r="W772" i="102"/>
  <c r="AB771" i="102"/>
  <c r="W771" i="102"/>
  <c r="AB770" i="102"/>
  <c r="W770" i="102"/>
  <c r="AB769" i="102"/>
  <c r="W769" i="102"/>
  <c r="AB768" i="102"/>
  <c r="W768" i="102"/>
  <c r="AB767" i="102"/>
  <c r="W767" i="102"/>
  <c r="AB766" i="102"/>
  <c r="W766" i="102"/>
  <c r="AB765" i="102"/>
  <c r="W765" i="102"/>
  <c r="AB764" i="102"/>
  <c r="W764" i="102"/>
  <c r="AB763" i="102"/>
  <c r="W763" i="102"/>
  <c r="AB762" i="102"/>
  <c r="W762" i="102"/>
  <c r="AB761" i="102"/>
  <c r="W761" i="102"/>
  <c r="AB760" i="102"/>
  <c r="W760" i="102"/>
  <c r="U760" i="102"/>
  <c r="V760" i="102" s="1"/>
  <c r="AB759" i="102"/>
  <c r="W759" i="102"/>
  <c r="U759" i="102"/>
  <c r="V759" i="102" s="1"/>
  <c r="AB758" i="102"/>
  <c r="W758" i="102"/>
  <c r="U758" i="102"/>
  <c r="V758" i="102" s="1"/>
  <c r="AB757" i="102"/>
  <c r="W757" i="102"/>
  <c r="U757" i="102"/>
  <c r="V757" i="102" s="1"/>
  <c r="AB756" i="102"/>
  <c r="W756" i="102"/>
  <c r="U756" i="102"/>
  <c r="V756" i="102" s="1"/>
  <c r="AB755" i="102"/>
  <c r="W755" i="102"/>
  <c r="U755" i="102"/>
  <c r="V755" i="102" s="1"/>
  <c r="AB754" i="102"/>
  <c r="W754" i="102"/>
  <c r="U754" i="102"/>
  <c r="V754" i="102" s="1"/>
  <c r="AB753" i="102"/>
  <c r="W753" i="102"/>
  <c r="U753" i="102"/>
  <c r="V753" i="102" s="1"/>
  <c r="AB752" i="102"/>
  <c r="W752" i="102"/>
  <c r="U752" i="102"/>
  <c r="V752" i="102" s="1"/>
  <c r="AB751" i="102"/>
  <c r="W751" i="102"/>
  <c r="U751" i="102"/>
  <c r="V751" i="102" s="1"/>
  <c r="AB750" i="102"/>
  <c r="W750" i="102"/>
  <c r="U750" i="102"/>
  <c r="V750" i="102" s="1"/>
  <c r="AB749" i="102"/>
  <c r="W749" i="102"/>
  <c r="U749" i="102"/>
  <c r="V749" i="102" s="1"/>
  <c r="AB748" i="102"/>
  <c r="W748" i="102"/>
  <c r="U748" i="102"/>
  <c r="V748" i="102" s="1"/>
  <c r="AB747" i="102"/>
  <c r="W747" i="102"/>
  <c r="U747" i="102"/>
  <c r="V747" i="102" s="1"/>
  <c r="AB746" i="102"/>
  <c r="W746" i="102"/>
  <c r="U746" i="102"/>
  <c r="V746" i="102" s="1"/>
  <c r="AB745" i="102"/>
  <c r="W745" i="102"/>
  <c r="U745" i="102"/>
  <c r="V745" i="102" s="1"/>
  <c r="AB744" i="102"/>
  <c r="W744" i="102"/>
  <c r="U744" i="102"/>
  <c r="V744" i="102" s="1"/>
  <c r="AB743" i="102"/>
  <c r="W743" i="102"/>
  <c r="U743" i="102"/>
  <c r="V743" i="102" s="1"/>
  <c r="AB742" i="102"/>
  <c r="W742" i="102"/>
  <c r="U742" i="102"/>
  <c r="V742" i="102" s="1"/>
  <c r="AB741" i="102"/>
  <c r="W741" i="102"/>
  <c r="U741" i="102"/>
  <c r="V741" i="102" s="1"/>
  <c r="AB740" i="102"/>
  <c r="W740" i="102"/>
  <c r="U740" i="102"/>
  <c r="V740" i="102" s="1"/>
  <c r="AB739" i="102"/>
  <c r="W739" i="102"/>
  <c r="Y739" i="102" s="1"/>
  <c r="AB738" i="102"/>
  <c r="W738" i="102"/>
  <c r="Y738" i="102" s="1"/>
  <c r="S737" i="102"/>
  <c r="M737" i="102"/>
  <c r="J737" i="102"/>
  <c r="AB736" i="102"/>
  <c r="W736" i="102"/>
  <c r="U736" i="102"/>
  <c r="V736" i="102" s="1"/>
  <c r="AB735" i="102"/>
  <c r="W735" i="102"/>
  <c r="U735" i="102"/>
  <c r="V735" i="102" s="1"/>
  <c r="AB734" i="102"/>
  <c r="W734" i="102"/>
  <c r="X734" i="102" s="1"/>
  <c r="U734" i="102"/>
  <c r="V734" i="102" s="1"/>
  <c r="AB733" i="102"/>
  <c r="W733" i="102"/>
  <c r="U733" i="102"/>
  <c r="V733" i="102" s="1"/>
  <c r="AB732" i="102"/>
  <c r="W732" i="102"/>
  <c r="U732" i="102"/>
  <c r="V732" i="102" s="1"/>
  <c r="AB731" i="102"/>
  <c r="W731" i="102"/>
  <c r="U731" i="102"/>
  <c r="V731" i="102" s="1"/>
  <c r="AB730" i="102"/>
  <c r="W730" i="102"/>
  <c r="U730" i="102"/>
  <c r="V730" i="102" s="1"/>
  <c r="M729" i="102"/>
  <c r="J729" i="102"/>
  <c r="S729" i="102" s="1"/>
  <c r="AB728" i="102"/>
  <c r="W728" i="102"/>
  <c r="U728" i="102"/>
  <c r="V728" i="102" s="1"/>
  <c r="AB727" i="102"/>
  <c r="W727" i="102"/>
  <c r="U727" i="102"/>
  <c r="V727" i="102" s="1"/>
  <c r="AB726" i="102"/>
  <c r="W726" i="102"/>
  <c r="U726" i="102"/>
  <c r="V726" i="102" s="1"/>
  <c r="AB725" i="102"/>
  <c r="W725" i="102"/>
  <c r="U725" i="102"/>
  <c r="V725" i="102" s="1"/>
  <c r="AB724" i="102"/>
  <c r="W724" i="102"/>
  <c r="U724" i="102"/>
  <c r="V724" i="102" s="1"/>
  <c r="AB723" i="102"/>
  <c r="W723" i="102"/>
  <c r="U723" i="102"/>
  <c r="V723" i="102" s="1"/>
  <c r="AB722" i="102"/>
  <c r="W722" i="102"/>
  <c r="U722" i="102"/>
  <c r="V722" i="102" s="1"/>
  <c r="AB721" i="102"/>
  <c r="W721" i="102"/>
  <c r="U721" i="102"/>
  <c r="V721" i="102" s="1"/>
  <c r="AB720" i="102"/>
  <c r="W720" i="102"/>
  <c r="U720" i="102"/>
  <c r="V720" i="102" s="1"/>
  <c r="AB719" i="102"/>
  <c r="W719" i="102"/>
  <c r="U719" i="102"/>
  <c r="V719" i="102" s="1"/>
  <c r="AB718" i="102"/>
  <c r="W718" i="102"/>
  <c r="U718" i="102"/>
  <c r="V718" i="102" s="1"/>
  <c r="AB717" i="102"/>
  <c r="W717" i="102"/>
  <c r="U717" i="102"/>
  <c r="V717" i="102" s="1"/>
  <c r="AB716" i="102"/>
  <c r="W716" i="102"/>
  <c r="U716" i="102"/>
  <c r="V716" i="102" s="1"/>
  <c r="AB715" i="102"/>
  <c r="W715" i="102"/>
  <c r="U715" i="102"/>
  <c r="V715" i="102" s="1"/>
  <c r="AB714" i="102"/>
  <c r="W714" i="102"/>
  <c r="U714" i="102"/>
  <c r="V714" i="102" s="1"/>
  <c r="AB713" i="102"/>
  <c r="W713" i="102"/>
  <c r="U713" i="102"/>
  <c r="V713" i="102" s="1"/>
  <c r="AB712" i="102"/>
  <c r="W712" i="102"/>
  <c r="U712" i="102"/>
  <c r="V712" i="102" s="1"/>
  <c r="AB711" i="102"/>
  <c r="W711" i="102"/>
  <c r="U711" i="102"/>
  <c r="V711" i="102" s="1"/>
  <c r="AB710" i="102"/>
  <c r="W710" i="102"/>
  <c r="U710" i="102"/>
  <c r="V710" i="102" s="1"/>
  <c r="AB709" i="102"/>
  <c r="W709" i="102"/>
  <c r="U709" i="102"/>
  <c r="V709" i="102" s="1"/>
  <c r="AB708" i="102"/>
  <c r="W708" i="102"/>
  <c r="U708" i="102"/>
  <c r="V708" i="102" s="1"/>
  <c r="AB707" i="102"/>
  <c r="W707" i="102"/>
  <c r="U707" i="102"/>
  <c r="V707" i="102" s="1"/>
  <c r="AB706" i="102"/>
  <c r="W706" i="102"/>
  <c r="U706" i="102"/>
  <c r="V706" i="102" s="1"/>
  <c r="AB705" i="102"/>
  <c r="W705" i="102"/>
  <c r="U705" i="102"/>
  <c r="V705" i="102" s="1"/>
  <c r="AB704" i="102"/>
  <c r="W704" i="102"/>
  <c r="U704" i="102"/>
  <c r="V704" i="102" s="1"/>
  <c r="AB703" i="102"/>
  <c r="W703" i="102"/>
  <c r="U703" i="102"/>
  <c r="V703" i="102" s="1"/>
  <c r="AB702" i="102"/>
  <c r="W702" i="102"/>
  <c r="U702" i="102"/>
  <c r="V702" i="102" s="1"/>
  <c r="AB701" i="102"/>
  <c r="W701" i="102"/>
  <c r="U701" i="102"/>
  <c r="V701" i="102" s="1"/>
  <c r="AB700" i="102"/>
  <c r="W700" i="102"/>
  <c r="U700" i="102"/>
  <c r="V700" i="102" s="1"/>
  <c r="AB699" i="102"/>
  <c r="W699" i="102"/>
  <c r="U699" i="102"/>
  <c r="V699" i="102" s="1"/>
  <c r="AB698" i="102"/>
  <c r="W698" i="102"/>
  <c r="U698" i="102"/>
  <c r="V698" i="102" s="1"/>
  <c r="AB697" i="102"/>
  <c r="W697" i="102"/>
  <c r="U697" i="102"/>
  <c r="V697" i="102" s="1"/>
  <c r="AB696" i="102"/>
  <c r="W696" i="102"/>
  <c r="U696" i="102"/>
  <c r="V696" i="102" s="1"/>
  <c r="AB695" i="102"/>
  <c r="W695" i="102"/>
  <c r="U695" i="102"/>
  <c r="V695" i="102" s="1"/>
  <c r="AB694" i="102"/>
  <c r="W694" i="102"/>
  <c r="U694" i="102"/>
  <c r="V694" i="102" s="1"/>
  <c r="AB693" i="102"/>
  <c r="W693" i="102"/>
  <c r="U693" i="102"/>
  <c r="V693" i="102" s="1"/>
  <c r="AB692" i="102"/>
  <c r="W692" i="102"/>
  <c r="U692" i="102"/>
  <c r="V692" i="102" s="1"/>
  <c r="AB691" i="102"/>
  <c r="W691" i="102"/>
  <c r="U691" i="102"/>
  <c r="V691" i="102" s="1"/>
  <c r="AB690" i="102"/>
  <c r="W690" i="102"/>
  <c r="U690" i="102"/>
  <c r="V690" i="102" s="1"/>
  <c r="AB689" i="102"/>
  <c r="W689" i="102"/>
  <c r="U689" i="102"/>
  <c r="V689" i="102" s="1"/>
  <c r="AB688" i="102"/>
  <c r="W688" i="102"/>
  <c r="U688" i="102"/>
  <c r="V688" i="102" s="1"/>
  <c r="AB687" i="102"/>
  <c r="W687" i="102"/>
  <c r="U687" i="102"/>
  <c r="V687" i="102" s="1"/>
  <c r="AB686" i="102"/>
  <c r="W686" i="102"/>
  <c r="U686" i="102"/>
  <c r="V686" i="102" s="1"/>
  <c r="AB685" i="102"/>
  <c r="W685" i="102"/>
  <c r="U685" i="102"/>
  <c r="V685" i="102" s="1"/>
  <c r="AB684" i="102"/>
  <c r="W684" i="102"/>
  <c r="U684" i="102"/>
  <c r="V684" i="102" s="1"/>
  <c r="AB683" i="102"/>
  <c r="W683" i="102"/>
  <c r="U683" i="102"/>
  <c r="V683" i="102" s="1"/>
  <c r="AB682" i="102"/>
  <c r="W682" i="102"/>
  <c r="U682" i="102"/>
  <c r="V682" i="102" s="1"/>
  <c r="AB681" i="102"/>
  <c r="W681" i="102"/>
  <c r="U681" i="102"/>
  <c r="V681" i="102" s="1"/>
  <c r="AB680" i="102"/>
  <c r="W680" i="102"/>
  <c r="U680" i="102"/>
  <c r="V680" i="102" s="1"/>
  <c r="AB679" i="102"/>
  <c r="W679" i="102"/>
  <c r="U679" i="102"/>
  <c r="V679" i="102" s="1"/>
  <c r="AB678" i="102"/>
  <c r="W678" i="102"/>
  <c r="U678" i="102"/>
  <c r="V678" i="102" s="1"/>
  <c r="AB677" i="102"/>
  <c r="W677" i="102"/>
  <c r="U677" i="102"/>
  <c r="V677" i="102" s="1"/>
  <c r="AB676" i="102"/>
  <c r="W676" i="102"/>
  <c r="U676" i="102"/>
  <c r="V676" i="102" s="1"/>
  <c r="AB675" i="102"/>
  <c r="W675" i="102"/>
  <c r="U675" i="102"/>
  <c r="V675" i="102" s="1"/>
  <c r="AB674" i="102"/>
  <c r="W674" i="102"/>
  <c r="U674" i="102"/>
  <c r="V674" i="102" s="1"/>
  <c r="AB673" i="102"/>
  <c r="W673" i="102"/>
  <c r="U673" i="102"/>
  <c r="V673" i="102" s="1"/>
  <c r="AB672" i="102"/>
  <c r="W672" i="102"/>
  <c r="U672" i="102"/>
  <c r="V672" i="102" s="1"/>
  <c r="AB671" i="102"/>
  <c r="W671" i="102"/>
  <c r="U671" i="102"/>
  <c r="V671" i="102" s="1"/>
  <c r="AB670" i="102"/>
  <c r="W670" i="102"/>
  <c r="U670" i="102"/>
  <c r="V670" i="102" s="1"/>
  <c r="AB669" i="102"/>
  <c r="W669" i="102"/>
  <c r="U669" i="102"/>
  <c r="V669" i="102" s="1"/>
  <c r="AB668" i="102"/>
  <c r="W668" i="102"/>
  <c r="U668" i="102"/>
  <c r="V668" i="102" s="1"/>
  <c r="AB667" i="102"/>
  <c r="W667" i="102"/>
  <c r="U667" i="102"/>
  <c r="V667" i="102" s="1"/>
  <c r="AB666" i="102"/>
  <c r="W666" i="102"/>
  <c r="U666" i="102"/>
  <c r="V666" i="102" s="1"/>
  <c r="AB665" i="102"/>
  <c r="W665" i="102"/>
  <c r="U665" i="102"/>
  <c r="V665" i="102" s="1"/>
  <c r="AB664" i="102"/>
  <c r="W664" i="102"/>
  <c r="U664" i="102"/>
  <c r="V664" i="102" s="1"/>
  <c r="AB663" i="102"/>
  <c r="W663" i="102"/>
  <c r="U663" i="102"/>
  <c r="V663" i="102" s="1"/>
  <c r="AB662" i="102"/>
  <c r="W662" i="102"/>
  <c r="U662" i="102"/>
  <c r="V662" i="102" s="1"/>
  <c r="AB661" i="102"/>
  <c r="W661" i="102"/>
  <c r="U661" i="102"/>
  <c r="V661" i="102" s="1"/>
  <c r="AB660" i="102"/>
  <c r="W660" i="102"/>
  <c r="U660" i="102"/>
  <c r="V660" i="102" s="1"/>
  <c r="AB659" i="102"/>
  <c r="W659" i="102"/>
  <c r="U659" i="102"/>
  <c r="V659" i="102" s="1"/>
  <c r="AB658" i="102"/>
  <c r="W658" i="102"/>
  <c r="U658" i="102"/>
  <c r="V658" i="102" s="1"/>
  <c r="AB657" i="102"/>
  <c r="W657" i="102"/>
  <c r="U657" i="102"/>
  <c r="V657" i="102" s="1"/>
  <c r="AB656" i="102"/>
  <c r="W656" i="102"/>
  <c r="U656" i="102"/>
  <c r="V656" i="102" s="1"/>
  <c r="AB655" i="102"/>
  <c r="W655" i="102"/>
  <c r="U655" i="102"/>
  <c r="V655" i="102" s="1"/>
  <c r="AB654" i="102"/>
  <c r="W654" i="102"/>
  <c r="Y654" i="102" s="1"/>
  <c r="M653" i="102"/>
  <c r="J653" i="102"/>
  <c r="S653" i="102" s="1"/>
  <c r="AB652" i="102"/>
  <c r="W652" i="102"/>
  <c r="U652" i="102"/>
  <c r="V652" i="102" s="1"/>
  <c r="AB651" i="102"/>
  <c r="W651" i="102"/>
  <c r="U651" i="102"/>
  <c r="V651" i="102" s="1"/>
  <c r="AB650" i="102"/>
  <c r="W650" i="102"/>
  <c r="U650" i="102"/>
  <c r="V650" i="102" s="1"/>
  <c r="AB649" i="102"/>
  <c r="W649" i="102"/>
  <c r="U649" i="102"/>
  <c r="V649" i="102" s="1"/>
  <c r="AB648" i="102"/>
  <c r="W648" i="102"/>
  <c r="U648" i="102"/>
  <c r="V648" i="102" s="1"/>
  <c r="AB647" i="102"/>
  <c r="W647" i="102"/>
  <c r="U647" i="102"/>
  <c r="V647" i="102" s="1"/>
  <c r="AB646" i="102"/>
  <c r="W646" i="102"/>
  <c r="U646" i="102"/>
  <c r="V646" i="102" s="1"/>
  <c r="AB645" i="102"/>
  <c r="W645" i="102"/>
  <c r="U645" i="102"/>
  <c r="V645" i="102" s="1"/>
  <c r="AB644" i="102"/>
  <c r="W644" i="102"/>
  <c r="U644" i="102"/>
  <c r="V644" i="102" s="1"/>
  <c r="AB643" i="102"/>
  <c r="W643" i="102"/>
  <c r="U643" i="102"/>
  <c r="V643" i="102" s="1"/>
  <c r="AB642" i="102"/>
  <c r="W642" i="102"/>
  <c r="U642" i="102"/>
  <c r="V642" i="102" s="1"/>
  <c r="AB641" i="102"/>
  <c r="W641" i="102"/>
  <c r="U641" i="102"/>
  <c r="V641" i="102" s="1"/>
  <c r="AB640" i="102"/>
  <c r="W640" i="102"/>
  <c r="U640" i="102"/>
  <c r="V640" i="102" s="1"/>
  <c r="AB639" i="102"/>
  <c r="W639" i="102"/>
  <c r="U639" i="102"/>
  <c r="V639" i="102" s="1"/>
  <c r="AB638" i="102"/>
  <c r="W638" i="102"/>
  <c r="U638" i="102"/>
  <c r="V638" i="102" s="1"/>
  <c r="AB637" i="102"/>
  <c r="W637" i="102"/>
  <c r="U637" i="102"/>
  <c r="V637" i="102" s="1"/>
  <c r="AB636" i="102"/>
  <c r="W636" i="102"/>
  <c r="U636" i="102"/>
  <c r="V636" i="102" s="1"/>
  <c r="AB635" i="102"/>
  <c r="W635" i="102"/>
  <c r="U635" i="102"/>
  <c r="V635" i="102" s="1"/>
  <c r="AB634" i="102"/>
  <c r="W634" i="102"/>
  <c r="U634" i="102"/>
  <c r="V634" i="102" s="1"/>
  <c r="AB633" i="102"/>
  <c r="W633" i="102"/>
  <c r="U633" i="102"/>
  <c r="V633" i="102" s="1"/>
  <c r="AB632" i="102"/>
  <c r="W632" i="102"/>
  <c r="U632" i="102"/>
  <c r="V632" i="102" s="1"/>
  <c r="AB631" i="102"/>
  <c r="W631" i="102"/>
  <c r="U631" i="102"/>
  <c r="V631" i="102" s="1"/>
  <c r="AB630" i="102"/>
  <c r="W630" i="102"/>
  <c r="U630" i="102"/>
  <c r="V630" i="102" s="1"/>
  <c r="AB629" i="102"/>
  <c r="W629" i="102"/>
  <c r="U629" i="102"/>
  <c r="V629" i="102" s="1"/>
  <c r="AB628" i="102"/>
  <c r="W628" i="102"/>
  <c r="U628" i="102"/>
  <c r="V628" i="102" s="1"/>
  <c r="AB627" i="102"/>
  <c r="W627" i="102"/>
  <c r="U627" i="102"/>
  <c r="V627" i="102" s="1"/>
  <c r="AB626" i="102"/>
  <c r="W626" i="102"/>
  <c r="U626" i="102"/>
  <c r="V626" i="102" s="1"/>
  <c r="AB625" i="102"/>
  <c r="W625" i="102"/>
  <c r="U625" i="102"/>
  <c r="V625" i="102" s="1"/>
  <c r="AB624" i="102"/>
  <c r="W624" i="102"/>
  <c r="U624" i="102"/>
  <c r="V624" i="102" s="1"/>
  <c r="AB623" i="102"/>
  <c r="W623" i="102"/>
  <c r="U623" i="102"/>
  <c r="V623" i="102" s="1"/>
  <c r="AB622" i="102"/>
  <c r="W622" i="102"/>
  <c r="U622" i="102"/>
  <c r="V622" i="102" s="1"/>
  <c r="AB621" i="102"/>
  <c r="W621" i="102"/>
  <c r="U621" i="102"/>
  <c r="V621" i="102" s="1"/>
  <c r="AB620" i="102"/>
  <c r="W620" i="102"/>
  <c r="U620" i="102"/>
  <c r="V620" i="102" s="1"/>
  <c r="AB619" i="102"/>
  <c r="W619" i="102"/>
  <c r="U619" i="102"/>
  <c r="V619" i="102" s="1"/>
  <c r="AB618" i="102"/>
  <c r="W618" i="102"/>
  <c r="U618" i="102"/>
  <c r="V618" i="102" s="1"/>
  <c r="AB617" i="102"/>
  <c r="W617" i="102"/>
  <c r="U617" i="102"/>
  <c r="V617" i="102" s="1"/>
  <c r="AB616" i="102"/>
  <c r="W616" i="102"/>
  <c r="U616" i="102"/>
  <c r="V616" i="102" s="1"/>
  <c r="AB615" i="102"/>
  <c r="W615" i="102"/>
  <c r="U615" i="102"/>
  <c r="V615" i="102" s="1"/>
  <c r="AB614" i="102"/>
  <c r="W614" i="102"/>
  <c r="U614" i="102"/>
  <c r="V614" i="102" s="1"/>
  <c r="AB613" i="102"/>
  <c r="W613" i="102"/>
  <c r="U613" i="102"/>
  <c r="V613" i="102" s="1"/>
  <c r="AB612" i="102"/>
  <c r="W612" i="102"/>
  <c r="U612" i="102"/>
  <c r="V612" i="102" s="1"/>
  <c r="AB611" i="102"/>
  <c r="W611" i="102"/>
  <c r="U611" i="102"/>
  <c r="V611" i="102" s="1"/>
  <c r="AB610" i="102"/>
  <c r="W610" i="102"/>
  <c r="U610" i="102"/>
  <c r="V610" i="102" s="1"/>
  <c r="AB609" i="102"/>
  <c r="W609" i="102"/>
  <c r="U609" i="102"/>
  <c r="V609" i="102" s="1"/>
  <c r="AB608" i="102"/>
  <c r="W608" i="102"/>
  <c r="U608" i="102"/>
  <c r="V608" i="102" s="1"/>
  <c r="AB607" i="102"/>
  <c r="W607" i="102"/>
  <c r="U607" i="102"/>
  <c r="V607" i="102" s="1"/>
  <c r="AB606" i="102"/>
  <c r="W606" i="102"/>
  <c r="U606" i="102"/>
  <c r="V606" i="102" s="1"/>
  <c r="AB605" i="102"/>
  <c r="W605" i="102"/>
  <c r="U605" i="102"/>
  <c r="V605" i="102" s="1"/>
  <c r="AB604" i="102"/>
  <c r="W604" i="102"/>
  <c r="U604" i="102"/>
  <c r="V604" i="102" s="1"/>
  <c r="AB603" i="102"/>
  <c r="W603" i="102"/>
  <c r="U603" i="102"/>
  <c r="V603" i="102" s="1"/>
  <c r="AB602" i="102"/>
  <c r="W602" i="102"/>
  <c r="U602" i="102"/>
  <c r="V602" i="102" s="1"/>
  <c r="AB601" i="102"/>
  <c r="W601" i="102"/>
  <c r="U601" i="102"/>
  <c r="V601" i="102" s="1"/>
  <c r="AB600" i="102"/>
  <c r="W600" i="102"/>
  <c r="Y600" i="102" s="1"/>
  <c r="M599" i="102"/>
  <c r="J599" i="102"/>
  <c r="S599" i="102" s="1"/>
  <c r="AB598" i="102"/>
  <c r="W598" i="102"/>
  <c r="U598" i="102"/>
  <c r="V598" i="102" s="1"/>
  <c r="AB597" i="102"/>
  <c r="W597" i="102"/>
  <c r="U597" i="102"/>
  <c r="V597" i="102" s="1"/>
  <c r="AB596" i="102"/>
  <c r="W596" i="102"/>
  <c r="U596" i="102"/>
  <c r="V596" i="102" s="1"/>
  <c r="AB595" i="102"/>
  <c r="W595" i="102"/>
  <c r="U595" i="102"/>
  <c r="V595" i="102" s="1"/>
  <c r="AB594" i="102"/>
  <c r="W594" i="102"/>
  <c r="U594" i="102"/>
  <c r="V594" i="102" s="1"/>
  <c r="AB593" i="102"/>
  <c r="W593" i="102"/>
  <c r="U593" i="102"/>
  <c r="V593" i="102" s="1"/>
  <c r="AB592" i="102"/>
  <c r="W592" i="102"/>
  <c r="U592" i="102"/>
  <c r="V592" i="102" s="1"/>
  <c r="AB591" i="102"/>
  <c r="W591" i="102"/>
  <c r="U591" i="102"/>
  <c r="V591" i="102" s="1"/>
  <c r="AB590" i="102"/>
  <c r="W590" i="102"/>
  <c r="U590" i="102"/>
  <c r="V590" i="102" s="1"/>
  <c r="AB589" i="102"/>
  <c r="W589" i="102"/>
  <c r="U589" i="102"/>
  <c r="V589" i="102" s="1"/>
  <c r="AB588" i="102"/>
  <c r="W588" i="102"/>
  <c r="U588" i="102"/>
  <c r="V588" i="102" s="1"/>
  <c r="AB587" i="102"/>
  <c r="W587" i="102"/>
  <c r="U587" i="102"/>
  <c r="V587" i="102" s="1"/>
  <c r="AB586" i="102"/>
  <c r="W586" i="102"/>
  <c r="U586" i="102"/>
  <c r="V586" i="102" s="1"/>
  <c r="AB585" i="102"/>
  <c r="W585" i="102"/>
  <c r="U585" i="102"/>
  <c r="V585" i="102" s="1"/>
  <c r="AB584" i="102"/>
  <c r="W584" i="102"/>
  <c r="U584" i="102"/>
  <c r="V584" i="102" s="1"/>
  <c r="AB583" i="102"/>
  <c r="W583" i="102"/>
  <c r="Y583" i="102" s="1"/>
  <c r="M582" i="102"/>
  <c r="J582" i="102"/>
  <c r="S582" i="102" s="1"/>
  <c r="AB581" i="102"/>
  <c r="W581" i="102"/>
  <c r="U581" i="102"/>
  <c r="V581" i="102" s="1"/>
  <c r="AB580" i="102"/>
  <c r="W580" i="102"/>
  <c r="U580" i="102"/>
  <c r="V580" i="102" s="1"/>
  <c r="AB579" i="102"/>
  <c r="W579" i="102"/>
  <c r="U579" i="102"/>
  <c r="V579" i="102" s="1"/>
  <c r="AB578" i="102"/>
  <c r="W578" i="102"/>
  <c r="U578" i="102"/>
  <c r="V578" i="102" s="1"/>
  <c r="AB577" i="102"/>
  <c r="W577" i="102"/>
  <c r="U577" i="102"/>
  <c r="V577" i="102" s="1"/>
  <c r="AB576" i="102"/>
  <c r="W576" i="102"/>
  <c r="U576" i="102"/>
  <c r="V576" i="102" s="1"/>
  <c r="AB575" i="102"/>
  <c r="W575" i="102"/>
  <c r="U575" i="102"/>
  <c r="V575" i="102" s="1"/>
  <c r="AB574" i="102"/>
  <c r="W574" i="102"/>
  <c r="U574" i="102"/>
  <c r="V574" i="102" s="1"/>
  <c r="AB573" i="102"/>
  <c r="W573" i="102"/>
  <c r="U573" i="102"/>
  <c r="V573" i="102" s="1"/>
  <c r="AB572" i="102"/>
  <c r="W572" i="102"/>
  <c r="U572" i="102"/>
  <c r="V572" i="102" s="1"/>
  <c r="AB571" i="102"/>
  <c r="W571" i="102"/>
  <c r="U571" i="102"/>
  <c r="V571" i="102" s="1"/>
  <c r="AB570" i="102"/>
  <c r="W570" i="102"/>
  <c r="U570" i="102"/>
  <c r="V570" i="102" s="1"/>
  <c r="AB569" i="102"/>
  <c r="W569" i="102"/>
  <c r="U569" i="102"/>
  <c r="V569" i="102" s="1"/>
  <c r="AB568" i="102"/>
  <c r="W568" i="102"/>
  <c r="U568" i="102"/>
  <c r="V568" i="102" s="1"/>
  <c r="AB567" i="102"/>
  <c r="W567" i="102"/>
  <c r="U567" i="102"/>
  <c r="V567" i="102" s="1"/>
  <c r="AB566" i="102"/>
  <c r="W566" i="102"/>
  <c r="U566" i="102"/>
  <c r="V566" i="102" s="1"/>
  <c r="AB565" i="102"/>
  <c r="W565" i="102"/>
  <c r="U565" i="102"/>
  <c r="V565" i="102" s="1"/>
  <c r="AB564" i="102"/>
  <c r="W564" i="102"/>
  <c r="U564" i="102"/>
  <c r="V564" i="102" s="1"/>
  <c r="AB563" i="102"/>
  <c r="W563" i="102"/>
  <c r="U563" i="102"/>
  <c r="V563" i="102" s="1"/>
  <c r="AB562" i="102"/>
  <c r="W562" i="102"/>
  <c r="U562" i="102"/>
  <c r="V562" i="102" s="1"/>
  <c r="AB561" i="102"/>
  <c r="W561" i="102"/>
  <c r="Y561" i="102" s="1"/>
  <c r="AB560" i="102"/>
  <c r="W560" i="102"/>
  <c r="Y560" i="102" s="1"/>
  <c r="M559" i="102"/>
  <c r="J559" i="102"/>
  <c r="S559" i="102" s="1"/>
  <c r="AB558" i="102"/>
  <c r="W558" i="102"/>
  <c r="U558" i="102"/>
  <c r="V558" i="102" s="1"/>
  <c r="AB557" i="102"/>
  <c r="W557" i="102"/>
  <c r="U557" i="102"/>
  <c r="V557" i="102" s="1"/>
  <c r="AB556" i="102"/>
  <c r="W556" i="102"/>
  <c r="U556" i="102"/>
  <c r="V556" i="102" s="1"/>
  <c r="AB555" i="102"/>
  <c r="W555" i="102"/>
  <c r="U555" i="102"/>
  <c r="V555" i="102" s="1"/>
  <c r="AB554" i="102"/>
  <c r="W554" i="102"/>
  <c r="U554" i="102"/>
  <c r="V554" i="102" s="1"/>
  <c r="AB553" i="102"/>
  <c r="W553" i="102"/>
  <c r="U553" i="102"/>
  <c r="V553" i="102" s="1"/>
  <c r="AB552" i="102"/>
  <c r="W552" i="102"/>
  <c r="U552" i="102"/>
  <c r="V552" i="102" s="1"/>
  <c r="AB551" i="102"/>
  <c r="W551" i="102"/>
  <c r="U551" i="102"/>
  <c r="V551" i="102" s="1"/>
  <c r="AB550" i="102"/>
  <c r="W550" i="102"/>
  <c r="U550" i="102"/>
  <c r="V550" i="102" s="1"/>
  <c r="AB549" i="102"/>
  <c r="W549" i="102"/>
  <c r="U549" i="102"/>
  <c r="V549" i="102" s="1"/>
  <c r="AB548" i="102"/>
  <c r="W548" i="102"/>
  <c r="U548" i="102"/>
  <c r="V548" i="102" s="1"/>
  <c r="AB547" i="102"/>
  <c r="W547" i="102"/>
  <c r="U547" i="102"/>
  <c r="V547" i="102" s="1"/>
  <c r="AB546" i="102"/>
  <c r="W546" i="102"/>
  <c r="U546" i="102"/>
  <c r="V546" i="102" s="1"/>
  <c r="AB545" i="102"/>
  <c r="W545" i="102"/>
  <c r="U545" i="102"/>
  <c r="V545" i="102" s="1"/>
  <c r="AB544" i="102"/>
  <c r="W544" i="102"/>
  <c r="U544" i="102"/>
  <c r="V544" i="102" s="1"/>
  <c r="AB543" i="102"/>
  <c r="W543" i="102"/>
  <c r="U543" i="102"/>
  <c r="V543" i="102" s="1"/>
  <c r="AB542" i="102"/>
  <c r="W542" i="102"/>
  <c r="U542" i="102"/>
  <c r="V542" i="102" s="1"/>
  <c r="AB541" i="102"/>
  <c r="W541" i="102"/>
  <c r="U541" i="102"/>
  <c r="V541" i="102" s="1"/>
  <c r="AB540" i="102"/>
  <c r="W540" i="102"/>
  <c r="U540" i="102"/>
  <c r="V540" i="102" s="1"/>
  <c r="AB539" i="102"/>
  <c r="W539" i="102"/>
  <c r="U539" i="102"/>
  <c r="V539" i="102" s="1"/>
  <c r="AB538" i="102"/>
  <c r="W538" i="102"/>
  <c r="U538" i="102"/>
  <c r="V538" i="102" s="1"/>
  <c r="AB537" i="102"/>
  <c r="W537" i="102"/>
  <c r="U537" i="102"/>
  <c r="V537" i="102" s="1"/>
  <c r="AB536" i="102"/>
  <c r="W536" i="102"/>
  <c r="U536" i="102"/>
  <c r="V536" i="102" s="1"/>
  <c r="AB535" i="102"/>
  <c r="W535" i="102"/>
  <c r="U535" i="102"/>
  <c r="V535" i="102" s="1"/>
  <c r="AB534" i="102"/>
  <c r="W534" i="102"/>
  <c r="U534" i="102"/>
  <c r="V534" i="102" s="1"/>
  <c r="AB533" i="102"/>
  <c r="W533" i="102"/>
  <c r="U533" i="102"/>
  <c r="V533" i="102" s="1"/>
  <c r="AB532" i="102"/>
  <c r="W532" i="102"/>
  <c r="U532" i="102"/>
  <c r="V532" i="102" s="1"/>
  <c r="AB531" i="102"/>
  <c r="W531" i="102"/>
  <c r="U531" i="102"/>
  <c r="V531" i="102" s="1"/>
  <c r="AB530" i="102"/>
  <c r="W530" i="102"/>
  <c r="U530" i="102"/>
  <c r="V530" i="102" s="1"/>
  <c r="AB529" i="102"/>
  <c r="W529" i="102"/>
  <c r="U529" i="102"/>
  <c r="V529" i="102" s="1"/>
  <c r="AB528" i="102"/>
  <c r="W528" i="102"/>
  <c r="U528" i="102"/>
  <c r="V528" i="102" s="1"/>
  <c r="AB527" i="102"/>
  <c r="W527" i="102"/>
  <c r="U527" i="102"/>
  <c r="V527" i="102" s="1"/>
  <c r="AB526" i="102"/>
  <c r="W526" i="102"/>
  <c r="U526" i="102"/>
  <c r="V526" i="102" s="1"/>
  <c r="AB525" i="102"/>
  <c r="W525" i="102"/>
  <c r="U525" i="102"/>
  <c r="V525" i="102" s="1"/>
  <c r="AB524" i="102"/>
  <c r="W524" i="102"/>
  <c r="U524" i="102"/>
  <c r="V524" i="102" s="1"/>
  <c r="AB523" i="102"/>
  <c r="W523" i="102"/>
  <c r="U523" i="102"/>
  <c r="V523" i="102" s="1"/>
  <c r="AB522" i="102"/>
  <c r="W522" i="102"/>
  <c r="U522" i="102"/>
  <c r="V522" i="102" s="1"/>
  <c r="AB521" i="102"/>
  <c r="W521" i="102"/>
  <c r="U521" i="102"/>
  <c r="V521" i="102" s="1"/>
  <c r="AB520" i="102"/>
  <c r="W520" i="102"/>
  <c r="U520" i="102"/>
  <c r="V520" i="102" s="1"/>
  <c r="AB519" i="102"/>
  <c r="W519" i="102"/>
  <c r="U519" i="102"/>
  <c r="V519" i="102" s="1"/>
  <c r="AB518" i="102"/>
  <c r="W518" i="102"/>
  <c r="U518" i="102"/>
  <c r="V518" i="102" s="1"/>
  <c r="AB517" i="102"/>
  <c r="W517" i="102"/>
  <c r="U517" i="102"/>
  <c r="V517" i="102" s="1"/>
  <c r="AB516" i="102"/>
  <c r="W516" i="102"/>
  <c r="U516" i="102"/>
  <c r="V516" i="102" s="1"/>
  <c r="AB515" i="102"/>
  <c r="W515" i="102"/>
  <c r="U515" i="102"/>
  <c r="V515" i="102" s="1"/>
  <c r="AB514" i="102"/>
  <c r="W514" i="102"/>
  <c r="U514" i="102"/>
  <c r="V514" i="102" s="1"/>
  <c r="AB513" i="102"/>
  <c r="W513" i="102"/>
  <c r="U513" i="102"/>
  <c r="V513" i="102" s="1"/>
  <c r="AB512" i="102"/>
  <c r="W512" i="102"/>
  <c r="U512" i="102"/>
  <c r="V512" i="102" s="1"/>
  <c r="AB511" i="102"/>
  <c r="W511" i="102"/>
  <c r="U511" i="102"/>
  <c r="V511" i="102" s="1"/>
  <c r="AB510" i="102"/>
  <c r="W510" i="102"/>
  <c r="U510" i="102"/>
  <c r="V510" i="102" s="1"/>
  <c r="AB509" i="102"/>
  <c r="W509" i="102"/>
  <c r="U509" i="102"/>
  <c r="V509" i="102" s="1"/>
  <c r="AB508" i="102"/>
  <c r="W508" i="102"/>
  <c r="U508" i="102"/>
  <c r="V508" i="102" s="1"/>
  <c r="AB507" i="102"/>
  <c r="W507" i="102"/>
  <c r="U507" i="102"/>
  <c r="V507" i="102" s="1"/>
  <c r="AB506" i="102"/>
  <c r="W506" i="102"/>
  <c r="U506" i="102"/>
  <c r="V506" i="102" s="1"/>
  <c r="AB505" i="102"/>
  <c r="W505" i="102"/>
  <c r="U505" i="102"/>
  <c r="V505" i="102" s="1"/>
  <c r="AB504" i="102"/>
  <c r="W504" i="102"/>
  <c r="U504" i="102"/>
  <c r="V504" i="102" s="1"/>
  <c r="AB503" i="102"/>
  <c r="W503" i="102"/>
  <c r="U503" i="102"/>
  <c r="V503" i="102" s="1"/>
  <c r="AB502" i="102"/>
  <c r="W502" i="102"/>
  <c r="U502" i="102"/>
  <c r="V502" i="102" s="1"/>
  <c r="AB501" i="102"/>
  <c r="W501" i="102"/>
  <c r="U501" i="102"/>
  <c r="V501" i="102" s="1"/>
  <c r="AB500" i="102"/>
  <c r="W500" i="102"/>
  <c r="U500" i="102"/>
  <c r="V500" i="102" s="1"/>
  <c r="AB499" i="102"/>
  <c r="W499" i="102"/>
  <c r="U499" i="102"/>
  <c r="V499" i="102" s="1"/>
  <c r="AB498" i="102"/>
  <c r="W498" i="102"/>
  <c r="U498" i="102"/>
  <c r="V498" i="102" s="1"/>
  <c r="AB497" i="102"/>
  <c r="W497" i="102"/>
  <c r="U497" i="102"/>
  <c r="V497" i="102" s="1"/>
  <c r="AB496" i="102"/>
  <c r="W496" i="102"/>
  <c r="U496" i="102"/>
  <c r="V496" i="102" s="1"/>
  <c r="AB495" i="102"/>
  <c r="W495" i="102"/>
  <c r="U495" i="102"/>
  <c r="V495" i="102" s="1"/>
  <c r="AB494" i="102"/>
  <c r="W494" i="102"/>
  <c r="U494" i="102"/>
  <c r="V494" i="102" s="1"/>
  <c r="AB493" i="102"/>
  <c r="W493" i="102"/>
  <c r="U493" i="102"/>
  <c r="V493" i="102" s="1"/>
  <c r="AB492" i="102"/>
  <c r="W492" i="102"/>
  <c r="U492" i="102"/>
  <c r="V492" i="102" s="1"/>
  <c r="AB491" i="102"/>
  <c r="W491" i="102"/>
  <c r="U491" i="102"/>
  <c r="V491" i="102" s="1"/>
  <c r="AB490" i="102"/>
  <c r="W490" i="102"/>
  <c r="U490" i="102"/>
  <c r="V490" i="102" s="1"/>
  <c r="AB489" i="102"/>
  <c r="W489" i="102"/>
  <c r="U489" i="102"/>
  <c r="V489" i="102" s="1"/>
  <c r="AB488" i="102"/>
  <c r="W488" i="102"/>
  <c r="U488" i="102"/>
  <c r="V488" i="102" s="1"/>
  <c r="AB487" i="102"/>
  <c r="W487" i="102"/>
  <c r="U487" i="102"/>
  <c r="V487" i="102" s="1"/>
  <c r="AB486" i="102"/>
  <c r="W486" i="102"/>
  <c r="U486" i="102"/>
  <c r="V486" i="102" s="1"/>
  <c r="AB485" i="102"/>
  <c r="W485" i="102"/>
  <c r="U485" i="102"/>
  <c r="V485" i="102" s="1"/>
  <c r="AB484" i="102"/>
  <c r="W484" i="102"/>
  <c r="U484" i="102"/>
  <c r="V484" i="102" s="1"/>
  <c r="AB483" i="102"/>
  <c r="W483" i="102"/>
  <c r="U483" i="102"/>
  <c r="V483" i="102" s="1"/>
  <c r="AB482" i="102"/>
  <c r="W482" i="102"/>
  <c r="U482" i="102"/>
  <c r="V482" i="102" s="1"/>
  <c r="AB481" i="102"/>
  <c r="W481" i="102"/>
  <c r="U481" i="102"/>
  <c r="V481" i="102" s="1"/>
  <c r="AB480" i="102"/>
  <c r="W480" i="102"/>
  <c r="U480" i="102"/>
  <c r="V480" i="102" s="1"/>
  <c r="AB479" i="102"/>
  <c r="W479" i="102"/>
  <c r="U479" i="102"/>
  <c r="V479" i="102" s="1"/>
  <c r="AB478" i="102"/>
  <c r="W478" i="102"/>
  <c r="U478" i="102"/>
  <c r="V478" i="102" s="1"/>
  <c r="AB477" i="102"/>
  <c r="W477" i="102"/>
  <c r="U477" i="102"/>
  <c r="V477" i="102" s="1"/>
  <c r="AB476" i="102"/>
  <c r="W476" i="102"/>
  <c r="U476" i="102"/>
  <c r="V476" i="102" s="1"/>
  <c r="AB475" i="102"/>
  <c r="W475" i="102"/>
  <c r="U475" i="102"/>
  <c r="V475" i="102" s="1"/>
  <c r="AB474" i="102"/>
  <c r="W474" i="102"/>
  <c r="U474" i="102"/>
  <c r="V474" i="102" s="1"/>
  <c r="AB473" i="102"/>
  <c r="W473" i="102"/>
  <c r="U473" i="102"/>
  <c r="V473" i="102" s="1"/>
  <c r="AB472" i="102"/>
  <c r="W472" i="102"/>
  <c r="U472" i="102"/>
  <c r="V472" i="102" s="1"/>
  <c r="AB471" i="102"/>
  <c r="W471" i="102"/>
  <c r="U471" i="102"/>
  <c r="V471" i="102" s="1"/>
  <c r="AB470" i="102"/>
  <c r="W470" i="102"/>
  <c r="U470" i="102"/>
  <c r="V470" i="102" s="1"/>
  <c r="AB469" i="102"/>
  <c r="W469" i="102"/>
  <c r="U469" i="102"/>
  <c r="V469" i="102" s="1"/>
  <c r="AB468" i="102"/>
  <c r="W468" i="102"/>
  <c r="U468" i="102"/>
  <c r="V468" i="102" s="1"/>
  <c r="AB467" i="102"/>
  <c r="W467" i="102"/>
  <c r="U467" i="102"/>
  <c r="V467" i="102" s="1"/>
  <c r="AB466" i="102"/>
  <c r="W466" i="102"/>
  <c r="U466" i="102"/>
  <c r="V466" i="102" s="1"/>
  <c r="AB465" i="102"/>
  <c r="W465" i="102"/>
  <c r="U465" i="102"/>
  <c r="V465" i="102" s="1"/>
  <c r="AB464" i="102"/>
  <c r="W464" i="102"/>
  <c r="U464" i="102"/>
  <c r="V464" i="102" s="1"/>
  <c r="AB463" i="102"/>
  <c r="W463" i="102"/>
  <c r="U463" i="102"/>
  <c r="V463" i="102" s="1"/>
  <c r="AB462" i="102"/>
  <c r="W462" i="102"/>
  <c r="U462" i="102"/>
  <c r="V462" i="102" s="1"/>
  <c r="AB461" i="102"/>
  <c r="W461" i="102"/>
  <c r="U461" i="102"/>
  <c r="V461" i="102" s="1"/>
  <c r="AB460" i="102"/>
  <c r="W460" i="102"/>
  <c r="U460" i="102"/>
  <c r="V460" i="102" s="1"/>
  <c r="AB459" i="102"/>
  <c r="W459" i="102"/>
  <c r="U459" i="102"/>
  <c r="V459" i="102" s="1"/>
  <c r="AB458" i="102"/>
  <c r="W458" i="102"/>
  <c r="U458" i="102"/>
  <c r="V458" i="102" s="1"/>
  <c r="AB457" i="102"/>
  <c r="W457" i="102"/>
  <c r="U457" i="102"/>
  <c r="V457" i="102" s="1"/>
  <c r="AB456" i="102"/>
  <c r="W456" i="102"/>
  <c r="U456" i="102"/>
  <c r="V456" i="102" s="1"/>
  <c r="AB455" i="102"/>
  <c r="W455" i="102"/>
  <c r="U455" i="102"/>
  <c r="V455" i="102" s="1"/>
  <c r="AB454" i="102"/>
  <c r="W454" i="102"/>
  <c r="U454" i="102"/>
  <c r="V454" i="102" s="1"/>
  <c r="AB453" i="102"/>
  <c r="W453" i="102"/>
  <c r="U453" i="102"/>
  <c r="V453" i="102" s="1"/>
  <c r="AB452" i="102"/>
  <c r="W452" i="102"/>
  <c r="U452" i="102"/>
  <c r="V452" i="102" s="1"/>
  <c r="AB451" i="102"/>
  <c r="W451" i="102"/>
  <c r="U451" i="102"/>
  <c r="V451" i="102" s="1"/>
  <c r="AB450" i="102"/>
  <c r="W450" i="102"/>
  <c r="U450" i="102"/>
  <c r="V450" i="102" s="1"/>
  <c r="AB449" i="102"/>
  <c r="W449" i="102"/>
  <c r="U449" i="102"/>
  <c r="V449" i="102" s="1"/>
  <c r="AB448" i="102"/>
  <c r="W448" i="102"/>
  <c r="U448" i="102"/>
  <c r="V448" i="102" s="1"/>
  <c r="AB447" i="102"/>
  <c r="W447" i="102"/>
  <c r="U447" i="102"/>
  <c r="V447" i="102" s="1"/>
  <c r="AB446" i="102"/>
  <c r="W446" i="102"/>
  <c r="U446" i="102"/>
  <c r="V446" i="102" s="1"/>
  <c r="AB445" i="102"/>
  <c r="W445" i="102"/>
  <c r="U445" i="102"/>
  <c r="V445" i="102" s="1"/>
  <c r="AB444" i="102"/>
  <c r="W444" i="102"/>
  <c r="U444" i="102"/>
  <c r="V444" i="102" s="1"/>
  <c r="AB443" i="102"/>
  <c r="W443" i="102"/>
  <c r="U443" i="102"/>
  <c r="V443" i="102" s="1"/>
  <c r="AB442" i="102"/>
  <c r="W442" i="102"/>
  <c r="U442" i="102"/>
  <c r="V442" i="102" s="1"/>
  <c r="AB441" i="102"/>
  <c r="W441" i="102"/>
  <c r="U441" i="102"/>
  <c r="V441" i="102" s="1"/>
  <c r="AB440" i="102"/>
  <c r="W440" i="102"/>
  <c r="U440" i="102"/>
  <c r="V440" i="102" s="1"/>
  <c r="AB439" i="102"/>
  <c r="W439" i="102"/>
  <c r="U439" i="102"/>
  <c r="V439" i="102" s="1"/>
  <c r="AB438" i="102"/>
  <c r="W438" i="102"/>
  <c r="U438" i="102"/>
  <c r="V438" i="102" s="1"/>
  <c r="AB437" i="102"/>
  <c r="W437" i="102"/>
  <c r="U437" i="102"/>
  <c r="V437" i="102" s="1"/>
  <c r="AB436" i="102"/>
  <c r="W436" i="102"/>
  <c r="U436" i="102"/>
  <c r="V436" i="102" s="1"/>
  <c r="AB435" i="102"/>
  <c r="W435" i="102"/>
  <c r="U435" i="102"/>
  <c r="V435" i="102" s="1"/>
  <c r="AB434" i="102"/>
  <c r="W434" i="102"/>
  <c r="U434" i="102"/>
  <c r="V434" i="102" s="1"/>
  <c r="AB433" i="102"/>
  <c r="W433" i="102"/>
  <c r="U433" i="102"/>
  <c r="V433" i="102" s="1"/>
  <c r="AB432" i="102"/>
  <c r="W432" i="102"/>
  <c r="U432" i="102"/>
  <c r="V432" i="102" s="1"/>
  <c r="AB431" i="102"/>
  <c r="W431" i="102"/>
  <c r="U431" i="102"/>
  <c r="V431" i="102" s="1"/>
  <c r="AB430" i="102"/>
  <c r="W430" i="102"/>
  <c r="U430" i="102"/>
  <c r="V430" i="102" s="1"/>
  <c r="AB429" i="102"/>
  <c r="W429" i="102"/>
  <c r="U429" i="102"/>
  <c r="V429" i="102" s="1"/>
  <c r="AB428" i="102"/>
  <c r="W428" i="102"/>
  <c r="U428" i="102"/>
  <c r="V428" i="102" s="1"/>
  <c r="AB427" i="102"/>
  <c r="W427" i="102"/>
  <c r="U427" i="102"/>
  <c r="V427" i="102" s="1"/>
  <c r="AB426" i="102"/>
  <c r="W426" i="102"/>
  <c r="U426" i="102"/>
  <c r="V426" i="102" s="1"/>
  <c r="AB425" i="102"/>
  <c r="W425" i="102"/>
  <c r="U425" i="102"/>
  <c r="V425" i="102" s="1"/>
  <c r="AB424" i="102"/>
  <c r="W424" i="102"/>
  <c r="U424" i="102"/>
  <c r="V424" i="102" s="1"/>
  <c r="AB423" i="102"/>
  <c r="W423" i="102"/>
  <c r="U423" i="102"/>
  <c r="V423" i="102" s="1"/>
  <c r="AB422" i="102"/>
  <c r="W422" i="102"/>
  <c r="U422" i="102"/>
  <c r="V422" i="102" s="1"/>
  <c r="AB421" i="102"/>
  <c r="W421" i="102"/>
  <c r="U421" i="102"/>
  <c r="V421" i="102" s="1"/>
  <c r="AB420" i="102"/>
  <c r="W420" i="102"/>
  <c r="U420" i="102"/>
  <c r="V420" i="102" s="1"/>
  <c r="AB419" i="102"/>
  <c r="W419" i="102"/>
  <c r="U419" i="102"/>
  <c r="V419" i="102" s="1"/>
  <c r="AB418" i="102"/>
  <c r="W418" i="102"/>
  <c r="U418" i="102"/>
  <c r="V418" i="102" s="1"/>
  <c r="AB417" i="102"/>
  <c r="W417" i="102"/>
  <c r="U417" i="102"/>
  <c r="V417" i="102" s="1"/>
  <c r="AB416" i="102"/>
  <c r="W416" i="102"/>
  <c r="U416" i="102"/>
  <c r="V416" i="102" s="1"/>
  <c r="AB415" i="102"/>
  <c r="W415" i="102"/>
  <c r="U415" i="102"/>
  <c r="V415" i="102" s="1"/>
  <c r="AB414" i="102"/>
  <c r="W414" i="102"/>
  <c r="U414" i="102"/>
  <c r="V414" i="102" s="1"/>
  <c r="AB413" i="102"/>
  <c r="W413" i="102"/>
  <c r="U413" i="102"/>
  <c r="V413" i="102" s="1"/>
  <c r="AB412" i="102"/>
  <c r="W412" i="102"/>
  <c r="U412" i="102"/>
  <c r="V412" i="102" s="1"/>
  <c r="AB411" i="102"/>
  <c r="W411" i="102"/>
  <c r="U411" i="102"/>
  <c r="V411" i="102" s="1"/>
  <c r="AB410" i="102"/>
  <c r="W410" i="102"/>
  <c r="U410" i="102"/>
  <c r="V410" i="102" s="1"/>
  <c r="AB409" i="102"/>
  <c r="W409" i="102"/>
  <c r="U409" i="102"/>
  <c r="V409" i="102" s="1"/>
  <c r="AB408" i="102"/>
  <c r="W408" i="102"/>
  <c r="U408" i="102"/>
  <c r="V408" i="102" s="1"/>
  <c r="AB407" i="102"/>
  <c r="W407" i="102"/>
  <c r="U407" i="102"/>
  <c r="V407" i="102" s="1"/>
  <c r="AB406" i="102"/>
  <c r="W406" i="102"/>
  <c r="U406" i="102"/>
  <c r="V406" i="102" s="1"/>
  <c r="AB405" i="102"/>
  <c r="W405" i="102"/>
  <c r="U405" i="102"/>
  <c r="V405" i="102" s="1"/>
  <c r="AB404" i="102"/>
  <c r="W404" i="102"/>
  <c r="Y404" i="102" s="1"/>
  <c r="AB403" i="102"/>
  <c r="W403" i="102"/>
  <c r="Y403" i="102" s="1"/>
  <c r="M402" i="102"/>
  <c r="J402" i="102"/>
  <c r="S402" i="102" s="1"/>
  <c r="AB401" i="102"/>
  <c r="W401" i="102"/>
  <c r="U401" i="102"/>
  <c r="V401" i="102" s="1"/>
  <c r="AB400" i="102"/>
  <c r="W400" i="102"/>
  <c r="U400" i="102"/>
  <c r="V400" i="102" s="1"/>
  <c r="AB399" i="102"/>
  <c r="W399" i="102"/>
  <c r="U399" i="102"/>
  <c r="V399" i="102" s="1"/>
  <c r="AB398" i="102"/>
  <c r="W398" i="102"/>
  <c r="U398" i="102"/>
  <c r="V398" i="102" s="1"/>
  <c r="AB397" i="102"/>
  <c r="W397" i="102"/>
  <c r="U397" i="102"/>
  <c r="V397" i="102" s="1"/>
  <c r="M396" i="102"/>
  <c r="J396" i="102"/>
  <c r="S396" i="102" s="1"/>
  <c r="AB394" i="102"/>
  <c r="W394" i="102"/>
  <c r="U394" i="102"/>
  <c r="V394" i="102" s="1"/>
  <c r="AB393" i="102"/>
  <c r="W393" i="102"/>
  <c r="U393" i="102"/>
  <c r="V393" i="102" s="1"/>
  <c r="AB392" i="102"/>
  <c r="W392" i="102"/>
  <c r="U392" i="102"/>
  <c r="V392" i="102" s="1"/>
  <c r="AB391" i="102"/>
  <c r="W391" i="102"/>
  <c r="U391" i="102"/>
  <c r="V391" i="102" s="1"/>
  <c r="AB390" i="102"/>
  <c r="W390" i="102"/>
  <c r="U390" i="102"/>
  <c r="V390" i="102" s="1"/>
  <c r="AB389" i="102"/>
  <c r="W389" i="102"/>
  <c r="U389" i="102"/>
  <c r="V389" i="102" s="1"/>
  <c r="M388" i="102"/>
  <c r="J388" i="102"/>
  <c r="S388" i="102" s="1"/>
  <c r="AB387" i="102"/>
  <c r="W387" i="102"/>
  <c r="U387" i="102"/>
  <c r="V387" i="102" s="1"/>
  <c r="AB386" i="102"/>
  <c r="W386" i="102"/>
  <c r="U386" i="102"/>
  <c r="V386" i="102" s="1"/>
  <c r="AB385" i="102"/>
  <c r="W385" i="102"/>
  <c r="U385" i="102"/>
  <c r="V385" i="102" s="1"/>
  <c r="AB384" i="102"/>
  <c r="W384" i="102"/>
  <c r="U384" i="102"/>
  <c r="V384" i="102" s="1"/>
  <c r="AB383" i="102"/>
  <c r="W383" i="102"/>
  <c r="U383" i="102"/>
  <c r="V383" i="102" s="1"/>
  <c r="AB382" i="102"/>
  <c r="W382" i="102"/>
  <c r="U382" i="102"/>
  <c r="V382" i="102" s="1"/>
  <c r="AB381" i="102"/>
  <c r="W381" i="102"/>
  <c r="U381" i="102"/>
  <c r="V381" i="102" s="1"/>
  <c r="AB380" i="102"/>
  <c r="W380" i="102"/>
  <c r="U380" i="102"/>
  <c r="V380" i="102" s="1"/>
  <c r="AB379" i="102"/>
  <c r="W379" i="102"/>
  <c r="U379" i="102"/>
  <c r="V379" i="102" s="1"/>
  <c r="AB378" i="102"/>
  <c r="AC378" i="102" s="1"/>
  <c r="W378" i="102"/>
  <c r="U378" i="102"/>
  <c r="V378" i="102" s="1"/>
  <c r="AB377" i="102"/>
  <c r="W377" i="102"/>
  <c r="U377" i="102"/>
  <c r="V377" i="102" s="1"/>
  <c r="AB376" i="102"/>
  <c r="W376" i="102"/>
  <c r="U376" i="102"/>
  <c r="V376" i="102" s="1"/>
  <c r="M375" i="102"/>
  <c r="J375" i="102"/>
  <c r="S375" i="102" s="1"/>
  <c r="AB374" i="102"/>
  <c r="W374" i="102"/>
  <c r="U374" i="102"/>
  <c r="V374" i="102" s="1"/>
  <c r="AB373" i="102"/>
  <c r="W373" i="102"/>
  <c r="U373" i="102"/>
  <c r="V373" i="102" s="1"/>
  <c r="AB372" i="102"/>
  <c r="W372" i="102"/>
  <c r="U372" i="102"/>
  <c r="V372" i="102" s="1"/>
  <c r="AB371" i="102"/>
  <c r="W371" i="102"/>
  <c r="U371" i="102"/>
  <c r="V371" i="102" s="1"/>
  <c r="AB370" i="102"/>
  <c r="W370" i="102"/>
  <c r="U370" i="102"/>
  <c r="V370" i="102" s="1"/>
  <c r="AB369" i="102"/>
  <c r="W369" i="102"/>
  <c r="U369" i="102"/>
  <c r="V369" i="102" s="1"/>
  <c r="AB368" i="102"/>
  <c r="AC368" i="102" s="1"/>
  <c r="W368" i="102"/>
  <c r="U368" i="102"/>
  <c r="V368" i="102" s="1"/>
  <c r="AB367" i="102"/>
  <c r="W367" i="102"/>
  <c r="U367" i="102"/>
  <c r="V367" i="102" s="1"/>
  <c r="AB366" i="102"/>
  <c r="W366" i="102"/>
  <c r="U366" i="102"/>
  <c r="V366" i="102" s="1"/>
  <c r="AB365" i="102"/>
  <c r="W365" i="102"/>
  <c r="U365" i="102"/>
  <c r="V365" i="102" s="1"/>
  <c r="AB364" i="102"/>
  <c r="W364" i="102"/>
  <c r="U364" i="102"/>
  <c r="V364" i="102" s="1"/>
  <c r="AB363" i="102"/>
  <c r="W363" i="102"/>
  <c r="U363" i="102"/>
  <c r="V363" i="102" s="1"/>
  <c r="AB362" i="102"/>
  <c r="W362" i="102"/>
  <c r="U362" i="102"/>
  <c r="V362" i="102" s="1"/>
  <c r="AB361" i="102"/>
  <c r="W361" i="102"/>
  <c r="U361" i="102"/>
  <c r="V361" i="102" s="1"/>
  <c r="AB360" i="102"/>
  <c r="W360" i="102"/>
  <c r="U360" i="102"/>
  <c r="V360" i="102" s="1"/>
  <c r="AB359" i="102"/>
  <c r="W359" i="102"/>
  <c r="U359" i="102"/>
  <c r="V359" i="102" s="1"/>
  <c r="AB358" i="102"/>
  <c r="W358" i="102"/>
  <c r="U358" i="102"/>
  <c r="V358" i="102" s="1"/>
  <c r="M357" i="102"/>
  <c r="J357" i="102"/>
  <c r="S357" i="102" s="1"/>
  <c r="AB356" i="102"/>
  <c r="W356" i="102"/>
  <c r="U356" i="102"/>
  <c r="V356" i="102" s="1"/>
  <c r="AB355" i="102"/>
  <c r="W355" i="102"/>
  <c r="U355" i="102"/>
  <c r="V355" i="102" s="1"/>
  <c r="AB354" i="102"/>
  <c r="W354" i="102"/>
  <c r="U354" i="102"/>
  <c r="V354" i="102" s="1"/>
  <c r="M353" i="102"/>
  <c r="J353" i="102"/>
  <c r="S353" i="102" s="1"/>
  <c r="AB352" i="102"/>
  <c r="W352" i="102"/>
  <c r="U352" i="102"/>
  <c r="V352" i="102" s="1"/>
  <c r="AB351" i="102"/>
  <c r="W351" i="102"/>
  <c r="U351" i="102"/>
  <c r="V351" i="102" s="1"/>
  <c r="AB350" i="102"/>
  <c r="W350" i="102"/>
  <c r="U350" i="102"/>
  <c r="V350" i="102" s="1"/>
  <c r="AB349" i="102"/>
  <c r="W349" i="102"/>
  <c r="U349" i="102"/>
  <c r="V349" i="102" s="1"/>
  <c r="AB348" i="102"/>
  <c r="W348" i="102"/>
  <c r="U348" i="102"/>
  <c r="V348" i="102" s="1"/>
  <c r="AB347" i="102"/>
  <c r="W347" i="102"/>
  <c r="U347" i="102"/>
  <c r="V347" i="102" s="1"/>
  <c r="AB346" i="102"/>
  <c r="W346" i="102"/>
  <c r="U346" i="102"/>
  <c r="V346" i="102" s="1"/>
  <c r="AB345" i="102"/>
  <c r="W345" i="102"/>
  <c r="U345" i="102"/>
  <c r="V345" i="102" s="1"/>
  <c r="AB344" i="102"/>
  <c r="W344" i="102"/>
  <c r="U344" i="102"/>
  <c r="V344" i="102" s="1"/>
  <c r="AB343" i="102"/>
  <c r="W343" i="102"/>
  <c r="U343" i="102"/>
  <c r="V343" i="102" s="1"/>
  <c r="AB342" i="102"/>
  <c r="W342" i="102"/>
  <c r="U342" i="102"/>
  <c r="V342" i="102" s="1"/>
  <c r="AB341" i="102"/>
  <c r="W341" i="102"/>
  <c r="U341" i="102"/>
  <c r="V341" i="102" s="1"/>
  <c r="AB340" i="102"/>
  <c r="W340" i="102"/>
  <c r="U340" i="102"/>
  <c r="V340" i="102" s="1"/>
  <c r="AB339" i="102"/>
  <c r="W339" i="102"/>
  <c r="U339" i="102"/>
  <c r="V339" i="102" s="1"/>
  <c r="AB338" i="102"/>
  <c r="W338" i="102"/>
  <c r="U338" i="102"/>
  <c r="V338" i="102" s="1"/>
  <c r="AB337" i="102"/>
  <c r="W337" i="102"/>
  <c r="U337" i="102"/>
  <c r="V337" i="102" s="1"/>
  <c r="AB336" i="102"/>
  <c r="W336" i="102"/>
  <c r="U336" i="102"/>
  <c r="V336" i="102" s="1"/>
  <c r="AB335" i="102"/>
  <c r="W335" i="102"/>
  <c r="U335" i="102"/>
  <c r="V335" i="102" s="1"/>
  <c r="AB334" i="102"/>
  <c r="W334" i="102"/>
  <c r="U334" i="102"/>
  <c r="V334" i="102" s="1"/>
  <c r="AB333" i="102"/>
  <c r="W333" i="102"/>
  <c r="U333" i="102"/>
  <c r="V333" i="102" s="1"/>
  <c r="AB332" i="102"/>
  <c r="W332" i="102"/>
  <c r="X332" i="102" s="1"/>
  <c r="Y332" i="102" s="1"/>
  <c r="U332" i="102"/>
  <c r="V332" i="102" s="1"/>
  <c r="AB331" i="102"/>
  <c r="W331" i="102"/>
  <c r="U331" i="102"/>
  <c r="V331" i="102" s="1"/>
  <c r="AB330" i="102"/>
  <c r="W330" i="102"/>
  <c r="U330" i="102"/>
  <c r="V330" i="102" s="1"/>
  <c r="M329" i="102"/>
  <c r="J329" i="102"/>
  <c r="S329" i="102" s="1"/>
  <c r="AB327" i="102"/>
  <c r="W327" i="102"/>
  <c r="U327" i="102"/>
  <c r="V327" i="102" s="1"/>
  <c r="AB326" i="102"/>
  <c r="W326" i="102"/>
  <c r="U326" i="102"/>
  <c r="V326" i="102" s="1"/>
  <c r="AB325" i="102"/>
  <c r="W325" i="102"/>
  <c r="U325" i="102"/>
  <c r="V325" i="102" s="1"/>
  <c r="AB324" i="102"/>
  <c r="W324" i="102"/>
  <c r="U324" i="102"/>
  <c r="V324" i="102" s="1"/>
  <c r="AB323" i="102"/>
  <c r="W323" i="102"/>
  <c r="U323" i="102"/>
  <c r="V323" i="102" s="1"/>
  <c r="AB322" i="102"/>
  <c r="W322" i="102"/>
  <c r="U322" i="102"/>
  <c r="V322" i="102" s="1"/>
  <c r="AB321" i="102"/>
  <c r="W321" i="102"/>
  <c r="U321" i="102"/>
  <c r="V321" i="102" s="1"/>
  <c r="AB320" i="102"/>
  <c r="W320" i="102"/>
  <c r="U320" i="102"/>
  <c r="V320" i="102" s="1"/>
  <c r="AB319" i="102"/>
  <c r="W319" i="102"/>
  <c r="U319" i="102"/>
  <c r="V319" i="102" s="1"/>
  <c r="AB318" i="102"/>
  <c r="W318" i="102"/>
  <c r="U318" i="102"/>
  <c r="V318" i="102" s="1"/>
  <c r="AB317" i="102"/>
  <c r="W317" i="102"/>
  <c r="U317" i="102"/>
  <c r="V317" i="102" s="1"/>
  <c r="AB316" i="102"/>
  <c r="W316" i="102"/>
  <c r="U316" i="102"/>
  <c r="V316" i="102" s="1"/>
  <c r="AB315" i="102"/>
  <c r="W315" i="102"/>
  <c r="U315" i="102"/>
  <c r="V315" i="102" s="1"/>
  <c r="AB314" i="102"/>
  <c r="W314" i="102"/>
  <c r="U314" i="102"/>
  <c r="V314" i="102" s="1"/>
  <c r="AB313" i="102"/>
  <c r="W313" i="102"/>
  <c r="U313" i="102"/>
  <c r="V313" i="102" s="1"/>
  <c r="AB312" i="102"/>
  <c r="W312" i="102"/>
  <c r="U312" i="102"/>
  <c r="V312" i="102" s="1"/>
  <c r="AB311" i="102"/>
  <c r="W311" i="102"/>
  <c r="U311" i="102"/>
  <c r="V311" i="102" s="1"/>
  <c r="AB310" i="102"/>
  <c r="W310" i="102"/>
  <c r="U310" i="102"/>
  <c r="V310" i="102" s="1"/>
  <c r="AB309" i="102"/>
  <c r="W309" i="102"/>
  <c r="U309" i="102"/>
  <c r="V309" i="102" s="1"/>
  <c r="AB308" i="102"/>
  <c r="W308" i="102"/>
  <c r="U308" i="102"/>
  <c r="V308" i="102" s="1"/>
  <c r="AB307" i="102"/>
  <c r="W307" i="102"/>
  <c r="U307" i="102"/>
  <c r="V307" i="102" s="1"/>
  <c r="AB306" i="102"/>
  <c r="W306" i="102"/>
  <c r="U306" i="102"/>
  <c r="V306" i="102" s="1"/>
  <c r="AB305" i="102"/>
  <c r="W305" i="102"/>
  <c r="U305" i="102"/>
  <c r="V305" i="102" s="1"/>
  <c r="AB304" i="102"/>
  <c r="W304" i="102"/>
  <c r="U304" i="102"/>
  <c r="V304" i="102" s="1"/>
  <c r="AB303" i="102"/>
  <c r="W303" i="102"/>
  <c r="U303" i="102"/>
  <c r="V303" i="102" s="1"/>
  <c r="AB302" i="102"/>
  <c r="W302" i="102"/>
  <c r="U302" i="102"/>
  <c r="V302" i="102" s="1"/>
  <c r="AB301" i="102"/>
  <c r="W301" i="102"/>
  <c r="U301" i="102"/>
  <c r="V301" i="102" s="1"/>
  <c r="AB300" i="102"/>
  <c r="W300" i="102"/>
  <c r="U300" i="102"/>
  <c r="V300" i="102" s="1"/>
  <c r="AB299" i="102"/>
  <c r="W299" i="102"/>
  <c r="X299" i="102" s="1"/>
  <c r="Y299" i="102" s="1"/>
  <c r="U299" i="102"/>
  <c r="V299" i="102" s="1"/>
  <c r="AB298" i="102"/>
  <c r="W298" i="102"/>
  <c r="U298" i="102"/>
  <c r="V298" i="102" s="1"/>
  <c r="AB297" i="102"/>
  <c r="W297" i="102"/>
  <c r="U297" i="102"/>
  <c r="V297" i="102" s="1"/>
  <c r="AB296" i="102"/>
  <c r="W296" i="102"/>
  <c r="U296" i="102"/>
  <c r="V296" i="102" s="1"/>
  <c r="AB295" i="102"/>
  <c r="W295" i="102"/>
  <c r="U295" i="102"/>
  <c r="V295" i="102" s="1"/>
  <c r="AB294" i="102"/>
  <c r="W294" i="102"/>
  <c r="U294" i="102"/>
  <c r="V294" i="102" s="1"/>
  <c r="AB293" i="102"/>
  <c r="W293" i="102"/>
  <c r="U293" i="102"/>
  <c r="V293" i="102" s="1"/>
  <c r="AB292" i="102"/>
  <c r="W292" i="102"/>
  <c r="U292" i="102"/>
  <c r="V292" i="102" s="1"/>
  <c r="AB291" i="102"/>
  <c r="W291" i="102"/>
  <c r="U291" i="102"/>
  <c r="V291" i="102" s="1"/>
  <c r="AB290" i="102"/>
  <c r="W290" i="102"/>
  <c r="U290" i="102"/>
  <c r="V290" i="102" s="1"/>
  <c r="AB289" i="102"/>
  <c r="W289" i="102"/>
  <c r="U289" i="102"/>
  <c r="V289" i="102" s="1"/>
  <c r="AB288" i="102"/>
  <c r="W288" i="102"/>
  <c r="U288" i="102"/>
  <c r="V288" i="102" s="1"/>
  <c r="AB287" i="102"/>
  <c r="W287" i="102"/>
  <c r="U287" i="102"/>
  <c r="V287" i="102" s="1"/>
  <c r="AB286" i="102"/>
  <c r="W286" i="102"/>
  <c r="U286" i="102"/>
  <c r="V286" i="102" s="1"/>
  <c r="AB285" i="102"/>
  <c r="W285" i="102"/>
  <c r="U285" i="102"/>
  <c r="V285" i="102" s="1"/>
  <c r="AB284" i="102"/>
  <c r="W284" i="102"/>
  <c r="U284" i="102"/>
  <c r="V284" i="102" s="1"/>
  <c r="AB283" i="102"/>
  <c r="W283" i="102"/>
  <c r="X283" i="102" s="1"/>
  <c r="Y283" i="102" s="1"/>
  <c r="U283" i="102"/>
  <c r="V283" i="102" s="1"/>
  <c r="AB282" i="102"/>
  <c r="W282" i="102"/>
  <c r="U282" i="102"/>
  <c r="V282" i="102" s="1"/>
  <c r="AB281" i="102"/>
  <c r="W281" i="102"/>
  <c r="Y281" i="102" s="1"/>
  <c r="M280" i="102"/>
  <c r="J280" i="102"/>
  <c r="S280" i="102" s="1"/>
  <c r="AB279" i="102"/>
  <c r="W279" i="102"/>
  <c r="U279" i="102"/>
  <c r="V279" i="102" s="1"/>
  <c r="AB278" i="102"/>
  <c r="W278" i="102"/>
  <c r="U278" i="102"/>
  <c r="V278" i="102" s="1"/>
  <c r="AB277" i="102"/>
  <c r="W277" i="102"/>
  <c r="U277" i="102"/>
  <c r="V277" i="102" s="1"/>
  <c r="AB276" i="102"/>
  <c r="W276" i="102"/>
  <c r="U276" i="102"/>
  <c r="V276" i="102" s="1"/>
  <c r="AB275" i="102"/>
  <c r="W275" i="102"/>
  <c r="U275" i="102"/>
  <c r="V275" i="102" s="1"/>
  <c r="AB274" i="102"/>
  <c r="W274" i="102"/>
  <c r="U274" i="102"/>
  <c r="V274" i="102" s="1"/>
  <c r="AB273" i="102"/>
  <c r="W273" i="102"/>
  <c r="U273" i="102"/>
  <c r="V273" i="102" s="1"/>
  <c r="AB272" i="102"/>
  <c r="W272" i="102"/>
  <c r="U272" i="102"/>
  <c r="V272" i="102" s="1"/>
  <c r="AB271" i="102"/>
  <c r="W271" i="102"/>
  <c r="U271" i="102"/>
  <c r="V271" i="102" s="1"/>
  <c r="AB270" i="102"/>
  <c r="W270" i="102"/>
  <c r="U270" i="102"/>
  <c r="V270" i="102" s="1"/>
  <c r="AB269" i="102"/>
  <c r="W269" i="102"/>
  <c r="U269" i="102"/>
  <c r="V269" i="102" s="1"/>
  <c r="AB268" i="102"/>
  <c r="W268" i="102"/>
  <c r="U268" i="102"/>
  <c r="V268" i="102" s="1"/>
  <c r="AB267" i="102"/>
  <c r="W267" i="102"/>
  <c r="U267" i="102"/>
  <c r="V267" i="102" s="1"/>
  <c r="AB266" i="102"/>
  <c r="W266" i="102"/>
  <c r="U266" i="102"/>
  <c r="V266" i="102" s="1"/>
  <c r="AB265" i="102"/>
  <c r="W265" i="102"/>
  <c r="Y265" i="102" s="1"/>
  <c r="AB264" i="102"/>
  <c r="W264" i="102"/>
  <c r="X264" i="102" s="1"/>
  <c r="Y264" i="102" s="1"/>
  <c r="U264" i="102"/>
  <c r="V264" i="102" s="1"/>
  <c r="AB263" i="102"/>
  <c r="W263" i="102"/>
  <c r="U263" i="102"/>
  <c r="V263" i="102" s="1"/>
  <c r="AB262" i="102"/>
  <c r="W262" i="102"/>
  <c r="U262" i="102"/>
  <c r="V262" i="102" s="1"/>
  <c r="AB261" i="102"/>
  <c r="W261" i="102"/>
  <c r="U261" i="102"/>
  <c r="V261" i="102" s="1"/>
  <c r="AB260" i="102"/>
  <c r="W260" i="102"/>
  <c r="U260" i="102"/>
  <c r="V260" i="102" s="1"/>
  <c r="AB259" i="102"/>
  <c r="W259" i="102"/>
  <c r="U259" i="102"/>
  <c r="V259" i="102" s="1"/>
  <c r="AB258" i="102"/>
  <c r="W258" i="102"/>
  <c r="U258" i="102"/>
  <c r="V258" i="102" s="1"/>
  <c r="AB257" i="102"/>
  <c r="W257" i="102"/>
  <c r="U257" i="102"/>
  <c r="V257" i="102" s="1"/>
  <c r="AB256" i="102"/>
  <c r="W256" i="102"/>
  <c r="U256" i="102"/>
  <c r="V256" i="102" s="1"/>
  <c r="AB255" i="102"/>
  <c r="W255" i="102"/>
  <c r="U255" i="102"/>
  <c r="V255" i="102" s="1"/>
  <c r="AB254" i="102"/>
  <c r="W254" i="102"/>
  <c r="U254" i="102"/>
  <c r="V254" i="102" s="1"/>
  <c r="AB253" i="102"/>
  <c r="W253" i="102"/>
  <c r="U253" i="102"/>
  <c r="V253" i="102" s="1"/>
  <c r="AB252" i="102"/>
  <c r="W252" i="102"/>
  <c r="U252" i="102"/>
  <c r="V252" i="102" s="1"/>
  <c r="AB251" i="102"/>
  <c r="W251" i="102"/>
  <c r="U251" i="102"/>
  <c r="V251" i="102" s="1"/>
  <c r="AB250" i="102"/>
  <c r="W250" i="102"/>
  <c r="U250" i="102"/>
  <c r="V250" i="102" s="1"/>
  <c r="AB249" i="102"/>
  <c r="W249" i="102"/>
  <c r="U249" i="102"/>
  <c r="V249" i="102" s="1"/>
  <c r="AB248" i="102"/>
  <c r="W248" i="102"/>
  <c r="U248" i="102"/>
  <c r="V248" i="102" s="1"/>
  <c r="AB247" i="102"/>
  <c r="W247" i="102"/>
  <c r="U247" i="102"/>
  <c r="V247" i="102" s="1"/>
  <c r="AB246" i="102"/>
  <c r="W246" i="102"/>
  <c r="U246" i="102"/>
  <c r="V246" i="102" s="1"/>
  <c r="AB245" i="102"/>
  <c r="W245" i="102"/>
  <c r="U245" i="102"/>
  <c r="V245" i="102" s="1"/>
  <c r="AB244" i="102"/>
  <c r="W244" i="102"/>
  <c r="U244" i="102"/>
  <c r="V244" i="102" s="1"/>
  <c r="AB243" i="102"/>
  <c r="W243" i="102"/>
  <c r="U243" i="102"/>
  <c r="V243" i="102" s="1"/>
  <c r="AB242" i="102"/>
  <c r="W242" i="102"/>
  <c r="U242" i="102"/>
  <c r="V242" i="102" s="1"/>
  <c r="AB241" i="102"/>
  <c r="W241" i="102"/>
  <c r="U241" i="102"/>
  <c r="V241" i="102" s="1"/>
  <c r="AB240" i="102"/>
  <c r="W240" i="102"/>
  <c r="U240" i="102"/>
  <c r="V240" i="102" s="1"/>
  <c r="AB239" i="102"/>
  <c r="W239" i="102"/>
  <c r="U239" i="102"/>
  <c r="V239" i="102" s="1"/>
  <c r="AB238" i="102"/>
  <c r="W238" i="102"/>
  <c r="U238" i="102"/>
  <c r="V238" i="102" s="1"/>
  <c r="AB237" i="102"/>
  <c r="W237" i="102"/>
  <c r="U237" i="102"/>
  <c r="V237" i="102" s="1"/>
  <c r="AB236" i="102"/>
  <c r="W236" i="102"/>
  <c r="U236" i="102"/>
  <c r="V236" i="102" s="1"/>
  <c r="AB235" i="102"/>
  <c r="W235" i="102"/>
  <c r="U235" i="102"/>
  <c r="V235" i="102" s="1"/>
  <c r="AB234" i="102"/>
  <c r="W234" i="102"/>
  <c r="U234" i="102"/>
  <c r="V234" i="102" s="1"/>
  <c r="AB233" i="102"/>
  <c r="W233" i="102"/>
  <c r="U233" i="102"/>
  <c r="V233" i="102" s="1"/>
  <c r="AB232" i="102"/>
  <c r="W232" i="102"/>
  <c r="U232" i="102"/>
  <c r="V232" i="102" s="1"/>
  <c r="M231" i="102"/>
  <c r="J231" i="102"/>
  <c r="S231" i="102" s="1"/>
  <c r="AB230" i="102"/>
  <c r="W230" i="102"/>
  <c r="U230" i="102"/>
  <c r="V230" i="102" s="1"/>
  <c r="AB229" i="102"/>
  <c r="W229" i="102"/>
  <c r="U229" i="102"/>
  <c r="V229" i="102" s="1"/>
  <c r="AB228" i="102"/>
  <c r="W228" i="102"/>
  <c r="U228" i="102"/>
  <c r="V228" i="102" s="1"/>
  <c r="AB227" i="102"/>
  <c r="W227" i="102"/>
  <c r="X227" i="102" s="1"/>
  <c r="Y227" i="102" s="1"/>
  <c r="U227" i="102"/>
  <c r="V227" i="102" s="1"/>
  <c r="AB226" i="102"/>
  <c r="W226" i="102"/>
  <c r="X226" i="102" s="1"/>
  <c r="Y226" i="102" s="1"/>
  <c r="U226" i="102"/>
  <c r="V226" i="102" s="1"/>
  <c r="AB225" i="102"/>
  <c r="W225" i="102"/>
  <c r="X225" i="102" s="1"/>
  <c r="Y225" i="102" s="1"/>
  <c r="U225" i="102"/>
  <c r="V225" i="102" s="1"/>
  <c r="AB224" i="102"/>
  <c r="W224" i="102"/>
  <c r="U224" i="102"/>
  <c r="V224" i="102" s="1"/>
  <c r="AB223" i="102"/>
  <c r="W223" i="102"/>
  <c r="X223" i="102" s="1"/>
  <c r="Y223" i="102" s="1"/>
  <c r="U223" i="102"/>
  <c r="V223" i="102" s="1"/>
  <c r="AB222" i="102"/>
  <c r="W222" i="102"/>
  <c r="X222" i="102" s="1"/>
  <c r="Y222" i="102" s="1"/>
  <c r="U222" i="102"/>
  <c r="V222" i="102" s="1"/>
  <c r="AB221" i="102"/>
  <c r="W221" i="102"/>
  <c r="Y221" i="102" s="1"/>
  <c r="AB220" i="102"/>
  <c r="W220" i="102"/>
  <c r="M219" i="102"/>
  <c r="J219" i="102"/>
  <c r="S219" i="102" s="1"/>
  <c r="AB218" i="102"/>
  <c r="W218" i="102"/>
  <c r="U218" i="102"/>
  <c r="V218" i="102" s="1"/>
  <c r="AB217" i="102"/>
  <c r="W217" i="102"/>
  <c r="U217" i="102"/>
  <c r="V217" i="102" s="1"/>
  <c r="AB216" i="102"/>
  <c r="W216" i="102"/>
  <c r="X216" i="102" s="1"/>
  <c r="M215" i="102"/>
  <c r="J215" i="102"/>
  <c r="S215" i="102" s="1"/>
  <c r="AB214" i="102"/>
  <c r="W214" i="102"/>
  <c r="U214" i="102"/>
  <c r="V214" i="102" s="1"/>
  <c r="AB213" i="102"/>
  <c r="AC213" i="102" s="1"/>
  <c r="W213" i="102"/>
  <c r="U213" i="102"/>
  <c r="V213" i="102" s="1"/>
  <c r="M212" i="102"/>
  <c r="J212" i="102"/>
  <c r="S212" i="102" s="1"/>
  <c r="AB211" i="102"/>
  <c r="W211" i="102"/>
  <c r="X211" i="102" s="1"/>
  <c r="Y211" i="102" s="1"/>
  <c r="U211" i="102"/>
  <c r="V211" i="102" s="1"/>
  <c r="M210" i="102"/>
  <c r="J210" i="102"/>
  <c r="S210" i="102" s="1"/>
  <c r="AB209" i="102"/>
  <c r="W209" i="102"/>
  <c r="U209" i="102"/>
  <c r="V209" i="102" s="1"/>
  <c r="AB208" i="102"/>
  <c r="W208" i="102"/>
  <c r="U208" i="102"/>
  <c r="V208" i="102" s="1"/>
  <c r="AB207" i="102"/>
  <c r="W207" i="102"/>
  <c r="U207" i="102"/>
  <c r="V207" i="102" s="1"/>
  <c r="AB206" i="102"/>
  <c r="W206" i="102"/>
  <c r="U206" i="102"/>
  <c r="V206" i="102" s="1"/>
  <c r="AB205" i="102"/>
  <c r="W205" i="102"/>
  <c r="U205" i="102"/>
  <c r="V205" i="102" s="1"/>
  <c r="M204" i="102"/>
  <c r="J204" i="102"/>
  <c r="AB203" i="102"/>
  <c r="W203" i="102"/>
  <c r="U203" i="102"/>
  <c r="V203" i="102" s="1"/>
  <c r="M202" i="102"/>
  <c r="J202" i="102"/>
  <c r="S202" i="102" s="1"/>
  <c r="AB200" i="102"/>
  <c r="W200" i="102"/>
  <c r="U200" i="102"/>
  <c r="AB199" i="102"/>
  <c r="W199" i="102"/>
  <c r="U199" i="102"/>
  <c r="AB198" i="102"/>
  <c r="W198" i="102"/>
  <c r="U198" i="102"/>
  <c r="AB197" i="102"/>
  <c r="W197" i="102"/>
  <c r="U197" i="102"/>
  <c r="AB196" i="102"/>
  <c r="W196" i="102"/>
  <c r="U196" i="102"/>
  <c r="AB195" i="102"/>
  <c r="W195" i="102"/>
  <c r="U195" i="102"/>
  <c r="AB194" i="102"/>
  <c r="W194" i="102"/>
  <c r="U194" i="102"/>
  <c r="AB193" i="102"/>
  <c r="W193" i="102"/>
  <c r="U193" i="102"/>
  <c r="AB192" i="102"/>
  <c r="W192" i="102"/>
  <c r="U192" i="102"/>
  <c r="AB191" i="102"/>
  <c r="W191" i="102"/>
  <c r="U191" i="102"/>
  <c r="AB190" i="102"/>
  <c r="W190" i="102"/>
  <c r="U190" i="102"/>
  <c r="AB189" i="102"/>
  <c r="W189" i="102"/>
  <c r="U189" i="102"/>
  <c r="AB188" i="102"/>
  <c r="W188" i="102"/>
  <c r="U188" i="102"/>
  <c r="AB187" i="102"/>
  <c r="W187" i="102"/>
  <c r="U187" i="102"/>
  <c r="AB186" i="102"/>
  <c r="W186" i="102"/>
  <c r="U186" i="102"/>
  <c r="AB185" i="102"/>
  <c r="W185" i="102"/>
  <c r="U185" i="102"/>
  <c r="AB184" i="102"/>
  <c r="W184" i="102"/>
  <c r="U184" i="102"/>
  <c r="AB183" i="102"/>
  <c r="W183" i="102"/>
  <c r="U183" i="102"/>
  <c r="AB182" i="102"/>
  <c r="W182" i="102"/>
  <c r="U182" i="102"/>
  <c r="AB181" i="102"/>
  <c r="W181" i="102"/>
  <c r="U181" i="102"/>
  <c r="AB180" i="102"/>
  <c r="W180" i="102"/>
  <c r="U180" i="102"/>
  <c r="AB179" i="102"/>
  <c r="W179" i="102"/>
  <c r="U179" i="102"/>
  <c r="AB178" i="102"/>
  <c r="W178" i="102"/>
  <c r="U178" i="102"/>
  <c r="AB177" i="102"/>
  <c r="W177" i="102"/>
  <c r="U177" i="102"/>
  <c r="AB176" i="102"/>
  <c r="W176" i="102"/>
  <c r="U176" i="102"/>
  <c r="AB175" i="102"/>
  <c r="W175" i="102"/>
  <c r="U175" i="102"/>
  <c r="AB174" i="102"/>
  <c r="W174" i="102"/>
  <c r="U174" i="102"/>
  <c r="AB173" i="102"/>
  <c r="W173" i="102"/>
  <c r="U173" i="102"/>
  <c r="AB172" i="102"/>
  <c r="W172" i="102"/>
  <c r="U172" i="102"/>
  <c r="AB171" i="102"/>
  <c r="W171" i="102"/>
  <c r="U171" i="102"/>
  <c r="AB170" i="102"/>
  <c r="W170" i="102"/>
  <c r="U170" i="102"/>
  <c r="V170" i="102" s="1"/>
  <c r="AB169" i="102"/>
  <c r="W169" i="102"/>
  <c r="U169" i="102"/>
  <c r="V169" i="102" s="1"/>
  <c r="AB168" i="102"/>
  <c r="W168" i="102"/>
  <c r="U168" i="102"/>
  <c r="V168" i="102" s="1"/>
  <c r="AB167" i="102"/>
  <c r="W167" i="102"/>
  <c r="X167" i="102" s="1"/>
  <c r="Y167" i="102" s="1"/>
  <c r="U167" i="102"/>
  <c r="V167" i="102" s="1"/>
  <c r="AB166" i="102"/>
  <c r="W166" i="102"/>
  <c r="U166" i="102"/>
  <c r="V166" i="102" s="1"/>
  <c r="AB165" i="102"/>
  <c r="W165" i="102"/>
  <c r="U165" i="102"/>
  <c r="V165" i="102" s="1"/>
  <c r="AB164" i="102"/>
  <c r="W164" i="102"/>
  <c r="U164" i="102"/>
  <c r="V164" i="102" s="1"/>
  <c r="AB163" i="102"/>
  <c r="W163" i="102"/>
  <c r="U163" i="102"/>
  <c r="V163" i="102" s="1"/>
  <c r="AB162" i="102"/>
  <c r="W162" i="102"/>
  <c r="U162" i="102"/>
  <c r="V162" i="102" s="1"/>
  <c r="AB161" i="102"/>
  <c r="W161" i="102"/>
  <c r="U161" i="102"/>
  <c r="V161" i="102" s="1"/>
  <c r="AB160" i="102"/>
  <c r="W160" i="102"/>
  <c r="U160" i="102"/>
  <c r="V160" i="102" s="1"/>
  <c r="AB159" i="102"/>
  <c r="W159" i="102"/>
  <c r="U159" i="102"/>
  <c r="V159" i="102" s="1"/>
  <c r="AB158" i="102"/>
  <c r="W158" i="102"/>
  <c r="U158" i="102"/>
  <c r="V158" i="102" s="1"/>
  <c r="AB157" i="102"/>
  <c r="W157" i="102"/>
  <c r="U157" i="102"/>
  <c r="V157" i="102" s="1"/>
  <c r="AB156" i="102"/>
  <c r="W156" i="102"/>
  <c r="U156" i="102"/>
  <c r="V156" i="102" s="1"/>
  <c r="AB155" i="102"/>
  <c r="W155" i="102"/>
  <c r="U155" i="102"/>
  <c r="V155" i="102" s="1"/>
  <c r="AB154" i="102"/>
  <c r="W154" i="102"/>
  <c r="U154" i="102"/>
  <c r="V154" i="102" s="1"/>
  <c r="AB153" i="102"/>
  <c r="W153" i="102"/>
  <c r="U153" i="102"/>
  <c r="V153" i="102" s="1"/>
  <c r="AB152" i="102"/>
  <c r="W152" i="102"/>
  <c r="U152" i="102"/>
  <c r="V152" i="102" s="1"/>
  <c r="AB151" i="102"/>
  <c r="W151" i="102"/>
  <c r="U151" i="102"/>
  <c r="V151" i="102" s="1"/>
  <c r="AB150" i="102"/>
  <c r="W150" i="102"/>
  <c r="U150" i="102"/>
  <c r="V150" i="102" s="1"/>
  <c r="AB149" i="102"/>
  <c r="W149" i="102"/>
  <c r="U149" i="102"/>
  <c r="V149" i="102" s="1"/>
  <c r="AB148" i="102"/>
  <c r="W148" i="102"/>
  <c r="U148" i="102"/>
  <c r="V148" i="102" s="1"/>
  <c r="AB147" i="102"/>
  <c r="W147" i="102"/>
  <c r="U147" i="102"/>
  <c r="V147" i="102" s="1"/>
  <c r="AB146" i="102"/>
  <c r="W146" i="102"/>
  <c r="X146" i="102" s="1"/>
  <c r="Y146" i="102" s="1"/>
  <c r="U146" i="102"/>
  <c r="V146" i="102" s="1"/>
  <c r="AB145" i="102"/>
  <c r="W145" i="102"/>
  <c r="X145" i="102" s="1"/>
  <c r="Y145" i="102" s="1"/>
  <c r="U145" i="102"/>
  <c r="V145" i="102" s="1"/>
  <c r="AB144" i="102"/>
  <c r="W144" i="102"/>
  <c r="X144" i="102" s="1"/>
  <c r="Y144" i="102" s="1"/>
  <c r="U144" i="102"/>
  <c r="V144" i="102" s="1"/>
  <c r="AB143" i="102"/>
  <c r="W143" i="102"/>
  <c r="U143" i="102"/>
  <c r="V143" i="102" s="1"/>
  <c r="AB142" i="102"/>
  <c r="W142" i="102"/>
  <c r="U142" i="102"/>
  <c r="V142" i="102" s="1"/>
  <c r="AB141" i="102"/>
  <c r="W141" i="102"/>
  <c r="U141" i="102"/>
  <c r="V141" i="102" s="1"/>
  <c r="AB140" i="102"/>
  <c r="W140" i="102"/>
  <c r="U140" i="102"/>
  <c r="V140" i="102" s="1"/>
  <c r="AB139" i="102"/>
  <c r="W139" i="102"/>
  <c r="U139" i="102"/>
  <c r="V139" i="102" s="1"/>
  <c r="AB138" i="102"/>
  <c r="W138" i="102"/>
  <c r="U138" i="102"/>
  <c r="V138" i="102" s="1"/>
  <c r="AB137" i="102"/>
  <c r="W137" i="102"/>
  <c r="U137" i="102"/>
  <c r="V137" i="102" s="1"/>
  <c r="AB136" i="102"/>
  <c r="W136" i="102"/>
  <c r="X136" i="102" s="1"/>
  <c r="Y136" i="102" s="1"/>
  <c r="U136" i="102"/>
  <c r="V136" i="102" s="1"/>
  <c r="M135" i="102"/>
  <c r="J135" i="102"/>
  <c r="S135" i="102" s="1"/>
  <c r="AB134" i="102"/>
  <c r="W134" i="102"/>
  <c r="AB133" i="102"/>
  <c r="W133" i="102"/>
  <c r="AB132" i="102"/>
  <c r="W132" i="102"/>
  <c r="AB131" i="102"/>
  <c r="W131" i="102"/>
  <c r="AB130" i="102"/>
  <c r="W130" i="102"/>
  <c r="AB129" i="102"/>
  <c r="W129" i="102"/>
  <c r="AB128" i="102"/>
  <c r="W128" i="102"/>
  <c r="AB127" i="102"/>
  <c r="W127" i="102"/>
  <c r="AB126" i="102"/>
  <c r="W126" i="102"/>
  <c r="AB125" i="102"/>
  <c r="W125" i="102"/>
  <c r="AB124" i="102"/>
  <c r="W124" i="102"/>
  <c r="AB123" i="102"/>
  <c r="W123" i="102"/>
  <c r="AB122" i="102"/>
  <c r="W122" i="102"/>
  <c r="AB121" i="102"/>
  <c r="W121" i="102"/>
  <c r="AB120" i="102"/>
  <c r="W120" i="102"/>
  <c r="AB119" i="102"/>
  <c r="W119" i="102"/>
  <c r="AB118" i="102"/>
  <c r="W118" i="102"/>
  <c r="AB117" i="102"/>
  <c r="W117" i="102"/>
  <c r="AB116" i="102"/>
  <c r="W116" i="102"/>
  <c r="AB115" i="102"/>
  <c r="W115" i="102"/>
  <c r="AB114" i="102"/>
  <c r="W114" i="102"/>
  <c r="AB113" i="102"/>
  <c r="W113" i="102"/>
  <c r="AB112" i="102"/>
  <c r="W112" i="102"/>
  <c r="AB111" i="102"/>
  <c r="W111" i="102"/>
  <c r="AB110" i="102"/>
  <c r="W110" i="102"/>
  <c r="AB109" i="102"/>
  <c r="W109" i="102"/>
  <c r="AB108" i="102"/>
  <c r="W108" i="102"/>
  <c r="AB107" i="102"/>
  <c r="W107" i="102"/>
  <c r="AB106" i="102"/>
  <c r="W106" i="102"/>
  <c r="AB105" i="102"/>
  <c r="W105" i="102"/>
  <c r="AB104" i="102"/>
  <c r="W104" i="102"/>
  <c r="AB103" i="102"/>
  <c r="W103" i="102"/>
  <c r="AB102" i="102"/>
  <c r="W102" i="102"/>
  <c r="AB101" i="102"/>
  <c r="W101" i="102"/>
  <c r="AB100" i="102"/>
  <c r="W100" i="102"/>
  <c r="AB99" i="102"/>
  <c r="W99" i="102"/>
  <c r="AB98" i="102"/>
  <c r="W98" i="102"/>
  <c r="AB97" i="102"/>
  <c r="W97" i="102"/>
  <c r="AB96" i="102"/>
  <c r="W96" i="102"/>
  <c r="AB95" i="102"/>
  <c r="W95" i="102"/>
  <c r="AB94" i="102"/>
  <c r="W94" i="102"/>
  <c r="AB93" i="102"/>
  <c r="W93" i="102"/>
  <c r="AB92" i="102"/>
  <c r="W92" i="102"/>
  <c r="AB91" i="102"/>
  <c r="W91" i="102"/>
  <c r="AB90" i="102"/>
  <c r="W90" i="102"/>
  <c r="AB89" i="102"/>
  <c r="W89" i="102"/>
  <c r="U89" i="102"/>
  <c r="V89" i="102" s="1"/>
  <c r="AB88" i="102"/>
  <c r="W88" i="102"/>
  <c r="U88" i="102"/>
  <c r="V88" i="102" s="1"/>
  <c r="AB87" i="102"/>
  <c r="W87" i="102"/>
  <c r="U87" i="102"/>
  <c r="V87" i="102" s="1"/>
  <c r="AB86" i="102"/>
  <c r="W86" i="102"/>
  <c r="U86" i="102"/>
  <c r="V86" i="102" s="1"/>
  <c r="AB85" i="102"/>
  <c r="W85" i="102"/>
  <c r="U85" i="102"/>
  <c r="V85" i="102" s="1"/>
  <c r="AB84" i="102"/>
  <c r="W84" i="102"/>
  <c r="U84" i="102"/>
  <c r="V84" i="102" s="1"/>
  <c r="AB83" i="102"/>
  <c r="W83" i="102"/>
  <c r="U83" i="102"/>
  <c r="V83" i="102" s="1"/>
  <c r="AB82" i="102"/>
  <c r="W82" i="102"/>
  <c r="U82" i="102"/>
  <c r="V82" i="102" s="1"/>
  <c r="AB81" i="102"/>
  <c r="W81" i="102"/>
  <c r="U81" i="102"/>
  <c r="V81" i="102" s="1"/>
  <c r="AB80" i="102"/>
  <c r="W80" i="102"/>
  <c r="U80" i="102"/>
  <c r="V80" i="102" s="1"/>
  <c r="AB79" i="102"/>
  <c r="W79" i="102"/>
  <c r="U79" i="102"/>
  <c r="V79" i="102" s="1"/>
  <c r="AB78" i="102"/>
  <c r="W78" i="102"/>
  <c r="U78" i="102"/>
  <c r="V78" i="102" s="1"/>
  <c r="AB77" i="102"/>
  <c r="W77" i="102"/>
  <c r="U77" i="102"/>
  <c r="V77" i="102" s="1"/>
  <c r="AB76" i="102"/>
  <c r="W76" i="102"/>
  <c r="U76" i="102"/>
  <c r="V76" i="102" s="1"/>
  <c r="AB75" i="102"/>
  <c r="W75" i="102"/>
  <c r="U75" i="102"/>
  <c r="V75" i="102" s="1"/>
  <c r="AB74" i="102"/>
  <c r="W74" i="102"/>
  <c r="U74" i="102"/>
  <c r="V74" i="102" s="1"/>
  <c r="AB73" i="102"/>
  <c r="W73" i="102"/>
  <c r="U73" i="102"/>
  <c r="V73" i="102" s="1"/>
  <c r="AB72" i="102"/>
  <c r="W72" i="102"/>
  <c r="U72" i="102"/>
  <c r="V72" i="102" s="1"/>
  <c r="AB71" i="102"/>
  <c r="W71" i="102"/>
  <c r="U71" i="102"/>
  <c r="V71" i="102" s="1"/>
  <c r="AB70" i="102"/>
  <c r="W70" i="102"/>
  <c r="U70" i="102"/>
  <c r="V70" i="102" s="1"/>
  <c r="AB69" i="102"/>
  <c r="W69" i="102"/>
  <c r="U69" i="102"/>
  <c r="V69" i="102" s="1"/>
  <c r="AB68" i="102"/>
  <c r="W68" i="102"/>
  <c r="U68" i="102"/>
  <c r="V68" i="102" s="1"/>
  <c r="AB67" i="102"/>
  <c r="W67" i="102"/>
  <c r="U67" i="102"/>
  <c r="V67" i="102" s="1"/>
  <c r="AB66" i="102"/>
  <c r="W66" i="102"/>
  <c r="U66" i="102"/>
  <c r="V66" i="102" s="1"/>
  <c r="AB65" i="102"/>
  <c r="W65" i="102"/>
  <c r="U65" i="102"/>
  <c r="V65" i="102" s="1"/>
  <c r="AB64" i="102"/>
  <c r="W64" i="102"/>
  <c r="U64" i="102"/>
  <c r="V64" i="102" s="1"/>
  <c r="AB63" i="102"/>
  <c r="W63" i="102"/>
  <c r="U63" i="102"/>
  <c r="V63" i="102" s="1"/>
  <c r="AB62" i="102"/>
  <c r="W62" i="102"/>
  <c r="U62" i="102"/>
  <c r="V62" i="102" s="1"/>
  <c r="AB61" i="102"/>
  <c r="W61" i="102"/>
  <c r="U61" i="102"/>
  <c r="V61" i="102" s="1"/>
  <c r="AB60" i="102"/>
  <c r="W60" i="102"/>
  <c r="U60" i="102"/>
  <c r="V60" i="102" s="1"/>
  <c r="AB59" i="102"/>
  <c r="W59" i="102"/>
  <c r="U59" i="102"/>
  <c r="V59" i="102" s="1"/>
  <c r="AB58" i="102"/>
  <c r="W58" i="102"/>
  <c r="U58" i="102"/>
  <c r="V58" i="102" s="1"/>
  <c r="AB57" i="102"/>
  <c r="W57" i="102"/>
  <c r="U57" i="102"/>
  <c r="V57" i="102" s="1"/>
  <c r="AB56" i="102"/>
  <c r="W56" i="102"/>
  <c r="U56" i="102"/>
  <c r="V56" i="102" s="1"/>
  <c r="AB55" i="102"/>
  <c r="W55" i="102"/>
  <c r="U55" i="102"/>
  <c r="V55" i="102" s="1"/>
  <c r="AB54" i="102"/>
  <c r="W54" i="102"/>
  <c r="U54" i="102"/>
  <c r="V54" i="102" s="1"/>
  <c r="AB53" i="102"/>
  <c r="W53" i="102"/>
  <c r="Y53" i="102" s="1"/>
  <c r="M52" i="102"/>
  <c r="J52" i="102"/>
  <c r="S52" i="102" s="1"/>
  <c r="AB51" i="102"/>
  <c r="W51" i="102"/>
  <c r="AB50" i="102"/>
  <c r="W50" i="102"/>
  <c r="AB49" i="102"/>
  <c r="W49" i="102"/>
  <c r="AB48" i="102"/>
  <c r="W48" i="102"/>
  <c r="AB47" i="102"/>
  <c r="W47" i="102"/>
  <c r="AB46" i="102"/>
  <c r="W46" i="102"/>
  <c r="AB45" i="102"/>
  <c r="W45" i="102"/>
  <c r="AB44" i="102"/>
  <c r="W44" i="102"/>
  <c r="AB43" i="102"/>
  <c r="W43" i="102"/>
  <c r="AB42" i="102"/>
  <c r="W42" i="102"/>
  <c r="AB41" i="102"/>
  <c r="W41" i="102"/>
  <c r="AB40" i="102"/>
  <c r="W40" i="102"/>
  <c r="AB39" i="102"/>
  <c r="W39" i="102"/>
  <c r="AB38" i="102"/>
  <c r="W38" i="102"/>
  <c r="AB37" i="102"/>
  <c r="W37" i="102"/>
  <c r="U37" i="102"/>
  <c r="V37" i="102" s="1"/>
  <c r="AB36" i="102"/>
  <c r="W36" i="102"/>
  <c r="X36" i="102" s="1"/>
  <c r="Y36" i="102" s="1"/>
  <c r="U36" i="102"/>
  <c r="V36" i="102" s="1"/>
  <c r="AB35" i="102"/>
  <c r="W35" i="102"/>
  <c r="U35" i="102"/>
  <c r="V35" i="102" s="1"/>
  <c r="AB34" i="102"/>
  <c r="W34" i="102"/>
  <c r="U34" i="102"/>
  <c r="V34" i="102" s="1"/>
  <c r="AB33" i="102"/>
  <c r="W33" i="102"/>
  <c r="U33" i="102"/>
  <c r="V33" i="102" s="1"/>
  <c r="AB32" i="102"/>
  <c r="W32" i="102"/>
  <c r="U32" i="102"/>
  <c r="V32" i="102" s="1"/>
  <c r="AB31" i="102"/>
  <c r="W31" i="102"/>
  <c r="X31" i="102" s="1"/>
  <c r="Y31" i="102" s="1"/>
  <c r="U31" i="102"/>
  <c r="V31" i="102" s="1"/>
  <c r="AB30" i="102"/>
  <c r="W30" i="102"/>
  <c r="U30" i="102"/>
  <c r="V30" i="102" s="1"/>
  <c r="AB29" i="102"/>
  <c r="W29" i="102"/>
  <c r="U29" i="102"/>
  <c r="V29" i="102" s="1"/>
  <c r="AB28" i="102"/>
  <c r="W28" i="102"/>
  <c r="U28" i="102"/>
  <c r="V28" i="102" s="1"/>
  <c r="AB27" i="102"/>
  <c r="W27" i="102"/>
  <c r="U27" i="102"/>
  <c r="V27" i="102" s="1"/>
  <c r="AB26" i="102"/>
  <c r="W26" i="102"/>
  <c r="U26" i="102"/>
  <c r="V26" i="102" s="1"/>
  <c r="AB25" i="102"/>
  <c r="W25" i="102"/>
  <c r="U25" i="102"/>
  <c r="V25" i="102" s="1"/>
  <c r="M24" i="102"/>
  <c r="J24" i="102"/>
  <c r="S24" i="102" s="1"/>
  <c r="AB23" i="102"/>
  <c r="W23" i="102"/>
  <c r="AB22" i="102"/>
  <c r="W22" i="102"/>
  <c r="AB21" i="102"/>
  <c r="W21" i="102"/>
  <c r="AB20" i="102"/>
  <c r="W20" i="102"/>
  <c r="AB19" i="102"/>
  <c r="W19" i="102"/>
  <c r="AB18" i="102"/>
  <c r="W18" i="102"/>
  <c r="U18" i="102"/>
  <c r="V18" i="102" s="1"/>
  <c r="AB17" i="102"/>
  <c r="W17" i="102"/>
  <c r="U17" i="102"/>
  <c r="V17" i="102" s="1"/>
  <c r="AB16" i="102"/>
  <c r="W16" i="102"/>
  <c r="U16" i="102"/>
  <c r="V16" i="102" s="1"/>
  <c r="AB15" i="102"/>
  <c r="W15" i="102"/>
  <c r="U15" i="102"/>
  <c r="V15" i="102" s="1"/>
  <c r="AB14" i="102"/>
  <c r="W14" i="102"/>
  <c r="U14" i="102"/>
  <c r="V14" i="102" s="1"/>
  <c r="S13" i="102"/>
  <c r="M13" i="102"/>
  <c r="J13" i="102"/>
  <c r="AB12" i="102"/>
  <c r="W12" i="102"/>
  <c r="U12" i="102"/>
  <c r="V12" i="102" s="1"/>
  <c r="AB11" i="102"/>
  <c r="W11" i="102"/>
  <c r="U11" i="102"/>
  <c r="V11" i="102" s="1"/>
  <c r="S10" i="102"/>
  <c r="M10" i="102"/>
  <c r="J10" i="102"/>
  <c r="AB9" i="102"/>
  <c r="W9" i="102"/>
  <c r="U9" i="102"/>
  <c r="V9" i="102" s="1"/>
  <c r="AB8" i="102"/>
  <c r="W8" i="102"/>
  <c r="U8" i="102"/>
  <c r="V8" i="102" s="1"/>
  <c r="M7" i="102"/>
  <c r="J7" i="102"/>
  <c r="S7" i="102" s="1"/>
  <c r="AG18" i="84"/>
  <c r="AE18" i="84"/>
  <c r="AD18" i="84"/>
  <c r="Q18" i="84"/>
  <c r="N18" i="84"/>
  <c r="O68" i="110" s="1"/>
  <c r="K18" i="84"/>
  <c r="R17" i="135" s="1"/>
  <c r="D18" i="84"/>
  <c r="AG17" i="84"/>
  <c r="AE17" i="84"/>
  <c r="AD17" i="84"/>
  <c r="Q17" i="84"/>
  <c r="N17" i="84"/>
  <c r="O61" i="110" s="1"/>
  <c r="K17" i="84"/>
  <c r="D17" i="84"/>
  <c r="AG16" i="84"/>
  <c r="AE16" i="84"/>
  <c r="AD16" i="84"/>
  <c r="Q16" i="84"/>
  <c r="N16" i="84"/>
  <c r="O57" i="110" s="1"/>
  <c r="K16" i="84"/>
  <c r="R15" i="135" s="1"/>
  <c r="D16" i="84"/>
  <c r="AG15" i="84"/>
  <c r="AE15" i="84"/>
  <c r="AD15" i="84"/>
  <c r="Q15" i="84"/>
  <c r="N15" i="84"/>
  <c r="O55" i="110" s="1"/>
  <c r="K15" i="84"/>
  <c r="R13" i="135" s="1"/>
  <c r="D15" i="84"/>
  <c r="AG14" i="84"/>
  <c r="AE14" i="84"/>
  <c r="AD14" i="84"/>
  <c r="Q14" i="84"/>
  <c r="N14" i="84"/>
  <c r="O53" i="110" s="1"/>
  <c r="K14" i="84"/>
  <c r="D14" i="84"/>
  <c r="AG13" i="84"/>
  <c r="AE13" i="84"/>
  <c r="AD13" i="84"/>
  <c r="Q13" i="84"/>
  <c r="N13" i="84"/>
  <c r="O35" i="110" s="1"/>
  <c r="K13" i="84"/>
  <c r="R11" i="135" s="1"/>
  <c r="D13" i="84"/>
  <c r="AG12" i="84"/>
  <c r="AE12" i="84"/>
  <c r="AD12" i="84"/>
  <c r="Q12" i="84"/>
  <c r="N12" i="84"/>
  <c r="O28" i="110" s="1"/>
  <c r="K12" i="84"/>
  <c r="D12" i="84"/>
  <c r="AG11" i="84"/>
  <c r="AE11" i="84"/>
  <c r="AD11" i="84"/>
  <c r="Q11" i="84"/>
  <c r="N11" i="84"/>
  <c r="O21" i="110" s="1"/>
  <c r="K11" i="84"/>
  <c r="R8" i="135" s="1"/>
  <c r="D11" i="84"/>
  <c r="AG10" i="84"/>
  <c r="AE10" i="84"/>
  <c r="AD10" i="84"/>
  <c r="Q10" i="84"/>
  <c r="N10" i="84"/>
  <c r="O15" i="110" s="1"/>
  <c r="K10" i="84"/>
  <c r="R6" i="135" s="1"/>
  <c r="D10" i="84"/>
  <c r="AG9" i="84"/>
  <c r="AE9" i="84"/>
  <c r="AD9" i="84"/>
  <c r="Q9" i="84"/>
  <c r="N9" i="84"/>
  <c r="O13" i="110" s="1"/>
  <c r="K9" i="84"/>
  <c r="D9" i="84"/>
  <c r="AG8" i="84"/>
  <c r="AE8" i="84"/>
  <c r="AD8" i="84"/>
  <c r="Q8" i="84"/>
  <c r="N8" i="84"/>
  <c r="O9" i="110" s="1"/>
  <c r="K8" i="84"/>
  <c r="D8" i="84"/>
  <c r="AG7" i="84"/>
  <c r="AE7" i="84"/>
  <c r="AD7" i="84"/>
  <c r="Q7" i="84"/>
  <c r="N7" i="84"/>
  <c r="O6" i="110" s="1"/>
  <c r="K7" i="84"/>
  <c r="D7" i="84"/>
  <c r="AC6" i="84"/>
  <c r="AG6" i="84" s="1"/>
  <c r="AB6" i="84"/>
  <c r="AA6" i="84"/>
  <c r="Z6" i="84"/>
  <c r="X6" i="84"/>
  <c r="W6" i="84"/>
  <c r="V6" i="84"/>
  <c r="U6" i="84"/>
  <c r="T6" i="84"/>
  <c r="P6" i="84"/>
  <c r="N5" i="134" s="1"/>
  <c r="M6" i="84"/>
  <c r="N5" i="110" s="1"/>
  <c r="J6" i="84"/>
  <c r="V5" i="135" s="1"/>
  <c r="I6" i="84"/>
  <c r="Q5" i="135" s="1"/>
  <c r="C7" i="92"/>
  <c r="AB45" i="110"/>
  <c r="AB48" i="110"/>
  <c r="AB89" i="110"/>
  <c r="AB73" i="110"/>
  <c r="AA2794" i="102"/>
  <c r="AA2706" i="102"/>
  <c r="AA2636" i="102"/>
  <c r="AA2564" i="102"/>
  <c r="AA2548" i="102"/>
  <c r="AA2532" i="102"/>
  <c r="AB43" i="110"/>
  <c r="AB46" i="110"/>
  <c r="AB103" i="110"/>
  <c r="AB87" i="110"/>
  <c r="AB71" i="110"/>
  <c r="AA2833" i="102"/>
  <c r="AA2720" i="102"/>
  <c r="AA2704" i="102"/>
  <c r="AA2634" i="102"/>
  <c r="AA2562" i="102"/>
  <c r="AA2546" i="102"/>
  <c r="AA2530" i="102"/>
  <c r="AB67" i="110"/>
  <c r="AB41" i="110"/>
  <c r="AB44" i="110"/>
  <c r="AB101" i="110"/>
  <c r="AB85" i="110"/>
  <c r="AB69" i="110"/>
  <c r="AA2831" i="102"/>
  <c r="AA2718" i="102"/>
  <c r="AA2702" i="102"/>
  <c r="AA2632" i="102"/>
  <c r="AA2560" i="102"/>
  <c r="AA2544" i="102"/>
  <c r="AA2528" i="102"/>
  <c r="AB20" i="110"/>
  <c r="AB63" i="110"/>
  <c r="AB37" i="110"/>
  <c r="AB64" i="110"/>
  <c r="AB40" i="110"/>
  <c r="AB97" i="110"/>
  <c r="AB81" i="110"/>
  <c r="AA2822" i="102"/>
  <c r="AA2714" i="102"/>
  <c r="AA2644" i="102"/>
  <c r="AA2628" i="102"/>
  <c r="AA2556" i="102"/>
  <c r="AA2540" i="102"/>
  <c r="AA2524" i="102"/>
  <c r="AB16" i="110"/>
  <c r="AB51" i="110"/>
  <c r="AB14" i="110"/>
  <c r="AB62" i="110"/>
  <c r="AB38" i="110"/>
  <c r="AB95" i="110"/>
  <c r="AB79" i="110"/>
  <c r="AA2820" i="102"/>
  <c r="AA2712" i="102"/>
  <c r="AA2642" i="102"/>
  <c r="AA2626" i="102"/>
  <c r="AA2554" i="102"/>
  <c r="AA2538" i="102"/>
  <c r="AA2522" i="102"/>
  <c r="AB7" i="110"/>
  <c r="AB49" i="110"/>
  <c r="AB52" i="110"/>
  <c r="AB36" i="110"/>
  <c r="AB93" i="110"/>
  <c r="AB77" i="110"/>
  <c r="AA2813" i="102"/>
  <c r="AA2710" i="102"/>
  <c r="AA2640" i="102"/>
  <c r="AA2568" i="102"/>
  <c r="AA2552" i="102"/>
  <c r="AA2536" i="102"/>
  <c r="AB47" i="110"/>
  <c r="AB50" i="110"/>
  <c r="AB91" i="110"/>
  <c r="AB75" i="110"/>
  <c r="AA2811" i="102"/>
  <c r="AA2708" i="102"/>
  <c r="AA2638" i="102"/>
  <c r="AA2566" i="102"/>
  <c r="AA2550" i="102"/>
  <c r="AA2534" i="102"/>
  <c r="AA2630" i="102"/>
  <c r="AA2689" i="102"/>
  <c r="AA2618" i="102"/>
  <c r="AA2510" i="102"/>
  <c r="AA2391" i="102"/>
  <c r="AA2301" i="102"/>
  <c r="AA2267" i="102"/>
  <c r="AA2225" i="102"/>
  <c r="AB22" i="110"/>
  <c r="AA2806" i="102"/>
  <c r="AA2786" i="102"/>
  <c r="AA2770" i="102"/>
  <c r="AA2754" i="102"/>
  <c r="AA2738" i="102"/>
  <c r="AA2679" i="102"/>
  <c r="AA2597" i="102"/>
  <c r="AA2496" i="102"/>
  <c r="AA2464" i="102"/>
  <c r="AA2448" i="102"/>
  <c r="AA2388" i="102"/>
  <c r="AA2346" i="102"/>
  <c r="AB30" i="110"/>
  <c r="AA2667" i="102"/>
  <c r="AA2651" i="102"/>
  <c r="AA2571" i="102"/>
  <c r="AA2415" i="102"/>
  <c r="AA2233" i="102"/>
  <c r="AB98" i="110"/>
  <c r="AB82" i="110"/>
  <c r="AA2834" i="102"/>
  <c r="AA2721" i="102"/>
  <c r="AA2705" i="102"/>
  <c r="AA2635" i="102"/>
  <c r="AA2565" i="102"/>
  <c r="AA2549" i="102"/>
  <c r="AA2533" i="102"/>
  <c r="AB19" i="110"/>
  <c r="AA2838" i="102"/>
  <c r="AA2688" i="102"/>
  <c r="AA2615" i="102"/>
  <c r="AA2507" i="102"/>
  <c r="AA2395" i="102"/>
  <c r="AA2298" i="102"/>
  <c r="AA2264" i="102"/>
  <c r="AA2224" i="102"/>
  <c r="AA2164" i="102"/>
  <c r="AA2130" i="102"/>
  <c r="AB23" i="110"/>
  <c r="AA2799" i="102"/>
  <c r="AA2777" i="102"/>
  <c r="AA2761" i="102"/>
  <c r="AA2745" i="102"/>
  <c r="AA2729" i="102"/>
  <c r="AA2608" i="102"/>
  <c r="AA2592" i="102"/>
  <c r="AA2489" i="102"/>
  <c r="AA2459" i="102"/>
  <c r="AA2423" i="102"/>
  <c r="AB29" i="110"/>
  <c r="AA2674" i="102"/>
  <c r="AA2658" i="102"/>
  <c r="AA2580" i="102"/>
  <c r="AA2477" i="102"/>
  <c r="AA2397" i="102"/>
  <c r="AA2435" i="102"/>
  <c r="AA2167" i="102"/>
  <c r="AA1967" i="102"/>
  <c r="AA2558" i="102"/>
  <c r="AA2839" i="102"/>
  <c r="AA2687" i="102"/>
  <c r="AA2542" i="102"/>
  <c r="AA2837" i="102"/>
  <c r="AA2685" i="102"/>
  <c r="AA2614" i="102"/>
  <c r="AA2506" i="102"/>
  <c r="AA2361" i="102"/>
  <c r="AA2297" i="102"/>
  <c r="AA2263" i="102"/>
  <c r="AA2221" i="102"/>
  <c r="AE19" i="135"/>
  <c r="AA2802" i="102"/>
  <c r="AA2782" i="102"/>
  <c r="AA2766" i="102"/>
  <c r="AA2750" i="102"/>
  <c r="AA2734" i="102"/>
  <c r="AA2609" i="102"/>
  <c r="AA2593" i="102"/>
  <c r="AA2492" i="102"/>
  <c r="AA2460" i="102"/>
  <c r="AA2424" i="102"/>
  <c r="AA2375" i="102"/>
  <c r="AA2342" i="102"/>
  <c r="AA2815" i="102"/>
  <c r="AA2663" i="102"/>
  <c r="AA2583" i="102"/>
  <c r="AA2480" i="102"/>
  <c r="AA2404" i="102"/>
  <c r="AB94" i="110"/>
  <c r="AB78" i="110"/>
  <c r="AE16" i="135"/>
  <c r="AA2825" i="102"/>
  <c r="AA2717" i="102"/>
  <c r="AA2647" i="102"/>
  <c r="AA2631" i="102"/>
  <c r="AA2561" i="102"/>
  <c r="AA2545" i="102"/>
  <c r="AA2529" i="102"/>
  <c r="AB8" i="110"/>
  <c r="AA2700" i="102"/>
  <c r="AA2684" i="102"/>
  <c r="AA2519" i="102"/>
  <c r="AA2503" i="102"/>
  <c r="AA2384" i="102"/>
  <c r="AA2294" i="102"/>
  <c r="AA2260" i="102"/>
  <c r="AA2220" i="102"/>
  <c r="AA2160" i="102"/>
  <c r="AA2126" i="102"/>
  <c r="AB10" i="110"/>
  <c r="AA2827" i="102"/>
  <c r="AA2789" i="102"/>
  <c r="AA2773" i="102"/>
  <c r="AA2757" i="102"/>
  <c r="AA2741" i="102"/>
  <c r="AA2725" i="102"/>
  <c r="AA2604" i="102"/>
  <c r="AA2588" i="102"/>
  <c r="AA2485" i="102"/>
  <c r="AA2455" i="102"/>
  <c r="AA2414" i="102"/>
  <c r="AA2670" i="102"/>
  <c r="AA2654" i="102"/>
  <c r="AA2576" i="102"/>
  <c r="AA2473" i="102"/>
  <c r="AA2364" i="102"/>
  <c r="AA2431" i="102"/>
  <c r="AA2031" i="102"/>
  <c r="AA1963" i="102"/>
  <c r="AA1947" i="102"/>
  <c r="AB42" i="110"/>
  <c r="AB18" i="110"/>
  <c r="AA2697" i="102"/>
  <c r="AA2681" i="102"/>
  <c r="AA2518" i="102"/>
  <c r="AA2502" i="102"/>
  <c r="AA2357" i="102"/>
  <c r="AA2293" i="102"/>
  <c r="AA2259" i="102"/>
  <c r="AA2217" i="102"/>
  <c r="AA2798" i="102"/>
  <c r="AA2778" i="102"/>
  <c r="AA2762" i="102"/>
  <c r="AA2746" i="102"/>
  <c r="AA2730" i="102"/>
  <c r="AA2605" i="102"/>
  <c r="AA2589" i="102"/>
  <c r="AA2488" i="102"/>
  <c r="AA2456" i="102"/>
  <c r="AA2420" i="102"/>
  <c r="AA2365" i="102"/>
  <c r="AA2338" i="102"/>
  <c r="AE14" i="135"/>
  <c r="AA2675" i="102"/>
  <c r="AA2659" i="102"/>
  <c r="AA2579" i="102"/>
  <c r="AA2476" i="102"/>
  <c r="AA2393" i="102"/>
  <c r="AB90" i="110"/>
  <c r="AB74" i="110"/>
  <c r="AA2821" i="102"/>
  <c r="AA2713" i="102"/>
  <c r="AA2643" i="102"/>
  <c r="AA2627" i="102"/>
  <c r="AA2557" i="102"/>
  <c r="AA2541" i="102"/>
  <c r="AA2525" i="102"/>
  <c r="AA2696" i="102"/>
  <c r="AA2623" i="102"/>
  <c r="AA2515" i="102"/>
  <c r="AA2499" i="102"/>
  <c r="AA2358" i="102"/>
  <c r="AA2290" i="102"/>
  <c r="AA2255" i="102"/>
  <c r="AA2216" i="102"/>
  <c r="AA2156" i="102"/>
  <c r="AA2122" i="102"/>
  <c r="AA2807" i="102"/>
  <c r="AA2785" i="102"/>
  <c r="AA2769" i="102"/>
  <c r="AA2753" i="102"/>
  <c r="AA2737" i="102"/>
  <c r="AA2680" i="102"/>
  <c r="AA2600" i="102"/>
  <c r="AA2497" i="102"/>
  <c r="AA2467" i="102"/>
  <c r="AA2451" i="102"/>
  <c r="AA2666" i="102"/>
  <c r="AA2650" i="102"/>
  <c r="AA2572" i="102"/>
  <c r="AA2469" i="102"/>
  <c r="AA2333" i="102"/>
  <c r="AA2406" i="102"/>
  <c r="AA2006" i="102"/>
  <c r="AA1959" i="102"/>
  <c r="AA1943" i="102"/>
  <c r="AB65" i="110"/>
  <c r="AB83" i="110"/>
  <c r="AA2716" i="102"/>
  <c r="AA2693" i="102"/>
  <c r="AA2622" i="102"/>
  <c r="AA2514" i="102"/>
  <c r="AA2427" i="102"/>
  <c r="AA2306" i="102"/>
  <c r="AA2289" i="102"/>
  <c r="AA2229" i="102"/>
  <c r="AA2213" i="102"/>
  <c r="AA2828" i="102"/>
  <c r="AA2790" i="102"/>
  <c r="AA2774" i="102"/>
  <c r="AA2758" i="102"/>
  <c r="AA2742" i="102"/>
  <c r="AA2726" i="102"/>
  <c r="AA2601" i="102"/>
  <c r="AA2585" i="102"/>
  <c r="AA2484" i="102"/>
  <c r="AA2452" i="102"/>
  <c r="AA2413" i="102"/>
  <c r="AA2350" i="102"/>
  <c r="AB34" i="110"/>
  <c r="AA2671" i="102"/>
  <c r="AA2655" i="102"/>
  <c r="AA2575" i="102"/>
  <c r="AA2472" i="102"/>
  <c r="AA2363" i="102"/>
  <c r="AB102" i="110"/>
  <c r="AB86" i="110"/>
  <c r="AB70" i="110"/>
  <c r="AA2812" i="102"/>
  <c r="AA2709" i="102"/>
  <c r="AA2639" i="102"/>
  <c r="AA2569" i="102"/>
  <c r="AA2553" i="102"/>
  <c r="AA2537" i="102"/>
  <c r="AA2692" i="102"/>
  <c r="AA2619" i="102"/>
  <c r="AA2511" i="102"/>
  <c r="AA2426" i="102"/>
  <c r="AA2305" i="102"/>
  <c r="AA2268" i="102"/>
  <c r="AA2228" i="102"/>
  <c r="AA2168" i="102"/>
  <c r="AA2152" i="102"/>
  <c r="AB54" i="110"/>
  <c r="AA2803" i="102"/>
  <c r="AB39" i="110"/>
  <c r="AA2646" i="102"/>
  <c r="AE10" i="135"/>
  <c r="AA2691" i="102"/>
  <c r="AA2620" i="102"/>
  <c r="AA2512" i="102"/>
  <c r="AA2399" i="102"/>
  <c r="AA2304" i="102"/>
  <c r="AA2287" i="102"/>
  <c r="AA2227" i="102"/>
  <c r="AB24" i="110"/>
  <c r="AA2808" i="102"/>
  <c r="AA2788" i="102"/>
  <c r="AA2772" i="102"/>
  <c r="AA2756" i="102"/>
  <c r="AA2740" i="102"/>
  <c r="AA2724" i="102"/>
  <c r="AA2599" i="102"/>
  <c r="AA2498" i="102"/>
  <c r="AA2466" i="102"/>
  <c r="AA2450" i="102"/>
  <c r="AA2396" i="102"/>
  <c r="AA2348" i="102"/>
  <c r="AB32" i="110"/>
  <c r="AA2669" i="102"/>
  <c r="AA2653" i="102"/>
  <c r="AA2573" i="102"/>
  <c r="AA2470" i="102"/>
  <c r="AA2334" i="102"/>
  <c r="AB100" i="110"/>
  <c r="AB84" i="110"/>
  <c r="AB60" i="110"/>
  <c r="AA2793" i="102"/>
  <c r="AA2707" i="102"/>
  <c r="AA2637" i="102"/>
  <c r="AA2567" i="102"/>
  <c r="AA2551" i="102"/>
  <c r="AA2535" i="102"/>
  <c r="AA2840" i="102"/>
  <c r="AA2690" i="102"/>
  <c r="AA2617" i="102"/>
  <c r="AA2509" i="102"/>
  <c r="AA2417" i="102"/>
  <c r="AA2300" i="102"/>
  <c r="AA2266" i="102"/>
  <c r="AA2226" i="102"/>
  <c r="AA2166" i="102"/>
  <c r="AA2132" i="102"/>
  <c r="AB25" i="110"/>
  <c r="AA2801" i="102"/>
  <c r="AA2779" i="102"/>
  <c r="AA2763" i="102"/>
  <c r="AA2747" i="102"/>
  <c r="AA2731" i="102"/>
  <c r="AA2610" i="102"/>
  <c r="AA2594" i="102"/>
  <c r="AA2491" i="102"/>
  <c r="AA2461" i="102"/>
  <c r="AA2445" i="102"/>
  <c r="AB31" i="110"/>
  <c r="AA2676" i="102"/>
  <c r="AA2660" i="102"/>
  <c r="AA2582" i="102"/>
  <c r="AA2479" i="102"/>
  <c r="AA2410" i="102"/>
  <c r="AA2232" i="102"/>
  <c r="AA2339" i="102"/>
  <c r="AA2000" i="102"/>
  <c r="AA1953" i="102"/>
  <c r="AA2616" i="102"/>
  <c r="AA2355" i="102"/>
  <c r="AA2219" i="102"/>
  <c r="AA2796" i="102"/>
  <c r="AA2748" i="102"/>
  <c r="AA2595" i="102"/>
  <c r="AA2454" i="102"/>
  <c r="AA2340" i="102"/>
  <c r="AA2673" i="102"/>
  <c r="AA2478" i="102"/>
  <c r="AB96" i="110"/>
  <c r="AA2711" i="102"/>
  <c r="AA2559" i="102"/>
  <c r="AB17" i="110"/>
  <c r="AE18" i="135"/>
  <c r="AA2521" i="102"/>
  <c r="AA2356" i="102"/>
  <c r="AA2218" i="102"/>
  <c r="AB12" i="110"/>
  <c r="AA2775" i="102"/>
  <c r="AA2743" i="102"/>
  <c r="AA2606" i="102"/>
  <c r="AA2487" i="102"/>
  <c r="AA2421" i="102"/>
  <c r="AA2672" i="102"/>
  <c r="AA2578" i="102"/>
  <c r="AA2389" i="102"/>
  <c r="AA2033" i="102"/>
  <c r="AA1951" i="102"/>
  <c r="AA1873" i="102"/>
  <c r="AA1815" i="102"/>
  <c r="AA1799" i="102"/>
  <c r="AA1696" i="102"/>
  <c r="AA1669" i="102"/>
  <c r="AA1604" i="102"/>
  <c r="AA1588" i="102"/>
  <c r="AA1535" i="102"/>
  <c r="AA1519" i="102"/>
  <c r="AA2341" i="102"/>
  <c r="AA2317" i="102"/>
  <c r="AA2149" i="102"/>
  <c r="AA2093" i="102"/>
  <c r="AA2045" i="102"/>
  <c r="AA1979" i="102"/>
  <c r="AA1934" i="102"/>
  <c r="AA1918" i="102"/>
  <c r="AA1902" i="102"/>
  <c r="AA1720" i="102"/>
  <c r="AA1511" i="102"/>
  <c r="AA1378" i="102"/>
  <c r="AA1362" i="102"/>
  <c r="AA1346" i="102"/>
  <c r="AA2368" i="102"/>
  <c r="AA2270" i="102"/>
  <c r="AA2197" i="102"/>
  <c r="AA2109" i="102"/>
  <c r="AA2024" i="102"/>
  <c r="AA1986" i="102"/>
  <c r="AA1852" i="102"/>
  <c r="AA1714" i="102"/>
  <c r="AA1656" i="102"/>
  <c r="AA1640" i="102"/>
  <c r="AA1624" i="102"/>
  <c r="AA1569" i="102"/>
  <c r="AA1553" i="102"/>
  <c r="AA1466" i="102"/>
  <c r="AA1450" i="102"/>
  <c r="AA1336" i="102"/>
  <c r="AA2252" i="102"/>
  <c r="AA2236" i="102"/>
  <c r="AA2181" i="102"/>
  <c r="AA2123" i="102"/>
  <c r="AA2064" i="102"/>
  <c r="AA2010" i="102"/>
  <c r="AA1885" i="102"/>
  <c r="AA1828" i="102"/>
  <c r="AA1772" i="102"/>
  <c r="AA1753" i="102"/>
  <c r="AA1494" i="102"/>
  <c r="AA1478" i="102"/>
  <c r="AA2381" i="102"/>
  <c r="AA2003" i="102"/>
  <c r="AA1954" i="102"/>
  <c r="AA1882" i="102"/>
  <c r="AA1824" i="102"/>
  <c r="AA1808" i="102"/>
  <c r="AA1792" i="102"/>
  <c r="AA1689" i="102"/>
  <c r="AA1662" i="102"/>
  <c r="AA1599" i="102"/>
  <c r="AA1583" i="102"/>
  <c r="AA1530" i="102"/>
  <c r="AA1514" i="102"/>
  <c r="AA2326" i="102"/>
  <c r="AA2310" i="102"/>
  <c r="AA2140" i="102"/>
  <c r="AA2086" i="102"/>
  <c r="AA2036" i="102"/>
  <c r="AA1976" i="102"/>
  <c r="AA1929" i="102"/>
  <c r="AA1913" i="102"/>
  <c r="AA1731" i="102"/>
  <c r="AA1701" i="102"/>
  <c r="AA1506" i="102"/>
  <c r="AA1373" i="102"/>
  <c r="AA1357" i="102"/>
  <c r="AB99" i="110"/>
  <c r="AA2520" i="102"/>
  <c r="AA2299" i="102"/>
  <c r="AA2215" i="102"/>
  <c r="AA2784" i="102"/>
  <c r="AA2744" i="102"/>
  <c r="AA2591" i="102"/>
  <c r="AA2446" i="102"/>
  <c r="AA2336" i="102"/>
  <c r="AA2665" i="102"/>
  <c r="AA2474" i="102"/>
  <c r="AB92" i="110"/>
  <c r="AE9" i="135"/>
  <c r="AA2703" i="102"/>
  <c r="AA2555" i="102"/>
  <c r="AA2517" i="102"/>
  <c r="AA2296" i="102"/>
  <c r="AA2214" i="102"/>
  <c r="AA2829" i="102"/>
  <c r="AA2771" i="102"/>
  <c r="AA2739" i="102"/>
  <c r="AA2602" i="102"/>
  <c r="AA2483" i="102"/>
  <c r="AA2668" i="102"/>
  <c r="AA2574" i="102"/>
  <c r="AA2335" i="102"/>
  <c r="AA2029" i="102"/>
  <c r="AA1949" i="102"/>
  <c r="AA1871" i="102"/>
  <c r="AA1813" i="102"/>
  <c r="AA1797" i="102"/>
  <c r="AA1694" i="102"/>
  <c r="AA1667" i="102"/>
  <c r="AA1602" i="102"/>
  <c r="AA1586" i="102"/>
  <c r="AA1533" i="102"/>
  <c r="AA1517" i="102"/>
  <c r="AA2331" i="102"/>
  <c r="AA2315" i="102"/>
  <c r="AA2147" i="102"/>
  <c r="AA2091" i="102"/>
  <c r="AA2043" i="102"/>
  <c r="AA1977" i="102"/>
  <c r="AA1932" i="102"/>
  <c r="AA1916" i="102"/>
  <c r="AA1900" i="102"/>
  <c r="AA1718" i="102"/>
  <c r="AA1509" i="102"/>
  <c r="AA1376" i="102"/>
  <c r="AA1360" i="102"/>
  <c r="AA1344" i="102"/>
  <c r="AA2343" i="102"/>
  <c r="AA2211" i="102"/>
  <c r="AA2155" i="102"/>
  <c r="AA2107" i="102"/>
  <c r="AA2022" i="102"/>
  <c r="AA1866" i="102"/>
  <c r="AA1850" i="102"/>
  <c r="AA1712" i="102"/>
  <c r="AA1654" i="102"/>
  <c r="AA1638" i="102"/>
  <c r="AA1622" i="102"/>
  <c r="AA1567" i="102"/>
  <c r="AA1551" i="102"/>
  <c r="AA1464" i="102"/>
  <c r="AA1448" i="102"/>
  <c r="AA1334" i="102"/>
  <c r="AA2250" i="102"/>
  <c r="AA2195" i="102"/>
  <c r="AA2179" i="102"/>
  <c r="AA2099" i="102"/>
  <c r="AA2062" i="102"/>
  <c r="AA2008" i="102"/>
  <c r="AA1842" i="102"/>
  <c r="AA1826" i="102"/>
  <c r="AA1767" i="102"/>
  <c r="AA1751" i="102"/>
  <c r="AA1492" i="102"/>
  <c r="AA1476" i="102"/>
  <c r="AA2347" i="102"/>
  <c r="AA2001" i="102"/>
  <c r="AA1952" i="102"/>
  <c r="AA1880" i="102"/>
  <c r="AA1822" i="102"/>
  <c r="AA1806" i="102"/>
  <c r="AA1790" i="102"/>
  <c r="AA1676" i="102"/>
  <c r="AA1660" i="102"/>
  <c r="AA1597" i="102"/>
  <c r="AA1581" i="102"/>
  <c r="AA1528" i="102"/>
  <c r="AA2441" i="102"/>
  <c r="AA2324" i="102"/>
  <c r="AA2308" i="102"/>
  <c r="AA2138" i="102"/>
  <c r="AA2084" i="102"/>
  <c r="AA1998" i="102"/>
  <c r="AA1974" i="102"/>
  <c r="AA1927" i="102"/>
  <c r="AA1911" i="102"/>
  <c r="AA1729" i="102"/>
  <c r="AA1578" i="102"/>
  <c r="AA1504" i="102"/>
  <c r="AA1371" i="102"/>
  <c r="AA1355" i="102"/>
  <c r="AA2516" i="102"/>
  <c r="AA2295" i="102"/>
  <c r="AB11" i="110"/>
  <c r="AA2780" i="102"/>
  <c r="AA2736" i="102"/>
  <c r="AA2587" i="102"/>
  <c r="AA2422" i="102"/>
  <c r="AA2661" i="102"/>
  <c r="AA2411" i="102"/>
  <c r="AB88" i="110"/>
  <c r="AA2645" i="102"/>
  <c r="AA2547" i="102"/>
  <c r="AA2836" i="102"/>
  <c r="AA2513" i="102"/>
  <c r="AA2292" i="102"/>
  <c r="AA2162" i="102"/>
  <c r="AA2809" i="102"/>
  <c r="AA2767" i="102"/>
  <c r="AA2735" i="102"/>
  <c r="AA2598" i="102"/>
  <c r="AA2465" i="102"/>
  <c r="AA2664" i="102"/>
  <c r="AA2570" i="102"/>
  <c r="AA2285" i="102"/>
  <c r="AA2004" i="102"/>
  <c r="AA1945" i="102"/>
  <c r="AA1869" i="102"/>
  <c r="AA1811" i="102"/>
  <c r="AA1795" i="102"/>
  <c r="AA1692" i="102"/>
  <c r="AA1665" i="102"/>
  <c r="AA1600" i="102"/>
  <c r="AA1584" i="102"/>
  <c r="AA1531" i="102"/>
  <c r="AA1515" i="102"/>
  <c r="AA2329" i="102"/>
  <c r="AA2313" i="102"/>
  <c r="AA2145" i="102"/>
  <c r="AA2089" i="102"/>
  <c r="AA2041" i="102"/>
  <c r="AA1975" i="102"/>
  <c r="AA1930" i="102"/>
  <c r="AA1914" i="102"/>
  <c r="AA1732" i="102"/>
  <c r="AA1704" i="102"/>
  <c r="AA1507" i="102"/>
  <c r="AA1374" i="102"/>
  <c r="AA1358" i="102"/>
  <c r="AA1342" i="102"/>
  <c r="AA2282" i="102"/>
  <c r="AA2209" i="102"/>
  <c r="AA2121" i="102"/>
  <c r="AA2105" i="102"/>
  <c r="AA2020" i="102"/>
  <c r="AA1864" i="102"/>
  <c r="AA1848" i="102"/>
  <c r="AA1710" i="102"/>
  <c r="AA1652" i="102"/>
  <c r="AA1636" i="102"/>
  <c r="AA1620" i="102"/>
  <c r="AA1565" i="102"/>
  <c r="AA1549" i="102"/>
  <c r="AA1462" i="102"/>
  <c r="AA1446" i="102"/>
  <c r="AA1331" i="102"/>
  <c r="AA2248" i="102"/>
  <c r="AA2193" i="102"/>
  <c r="AA2177" i="102"/>
  <c r="AA2097" i="102"/>
  <c r="AA2060" i="102"/>
  <c r="AA1897" i="102"/>
  <c r="AA1840" i="102"/>
  <c r="AA1784" i="102"/>
  <c r="AA1765" i="102"/>
  <c r="AA1749" i="102"/>
  <c r="AA1490" i="102"/>
  <c r="AA1474" i="102"/>
  <c r="AA2159" i="102"/>
  <c r="AA1966" i="102"/>
  <c r="AA1950" i="102"/>
  <c r="AA1878" i="102"/>
  <c r="AA1820" i="102"/>
  <c r="AA1804" i="102"/>
  <c r="AA1788" i="102"/>
  <c r="AA1674" i="102"/>
  <c r="AA1658" i="102"/>
  <c r="AA1595" i="102"/>
  <c r="AA1542" i="102"/>
  <c r="AA1526" i="102"/>
  <c r="AA2439" i="102"/>
  <c r="AA2322" i="102"/>
  <c r="AA2161" i="102"/>
  <c r="AA2136" i="102"/>
  <c r="AA2055" i="102"/>
  <c r="AA1996" i="102"/>
  <c r="AA1972" i="102"/>
  <c r="AA1925" i="102"/>
  <c r="AA1909" i="102"/>
  <c r="AA1727" i="102"/>
  <c r="AA1576" i="102"/>
  <c r="AA1502" i="102"/>
  <c r="AA1369" i="102"/>
  <c r="AA1353" i="102"/>
  <c r="AA2526" i="102"/>
  <c r="AA2699" i="102"/>
  <c r="AA2504" i="102"/>
  <c r="AA2265" i="102"/>
  <c r="AE12" i="135"/>
  <c r="AA2768" i="102"/>
  <c r="AA2728" i="102"/>
  <c r="AA2490" i="102"/>
  <c r="AA2385" i="102"/>
  <c r="AA2649" i="102"/>
  <c r="AA2382" i="102"/>
  <c r="AB76" i="110"/>
  <c r="AA2823" i="102"/>
  <c r="AA2633" i="102"/>
  <c r="AA2539" i="102"/>
  <c r="AA2694" i="102"/>
  <c r="AA2501" i="102"/>
  <c r="AA2262" i="102"/>
  <c r="AA2154" i="102"/>
  <c r="AA2797" i="102"/>
  <c r="AA2759" i="102"/>
  <c r="AA2727" i="102"/>
  <c r="AA2590" i="102"/>
  <c r="AA2457" i="102"/>
  <c r="AA2656" i="102"/>
  <c r="AA2475" i="102"/>
  <c r="AA2433" i="102"/>
  <c r="AA1965" i="102"/>
  <c r="AA1881" i="102"/>
  <c r="AA1823" i="102"/>
  <c r="AA1807" i="102"/>
  <c r="AA1791" i="102"/>
  <c r="AA1688" i="102"/>
  <c r="AA1661" i="102"/>
  <c r="AA1596" i="102"/>
  <c r="AA1580" i="102"/>
  <c r="AA1527" i="102"/>
  <c r="AA2442" i="102"/>
  <c r="AA2325" i="102"/>
  <c r="AA2309" i="102"/>
  <c r="AA2141" i="102"/>
  <c r="AA2085" i="102"/>
  <c r="AA2037" i="102"/>
  <c r="AA1971" i="102"/>
  <c r="AA1926" i="102"/>
  <c r="AA1910" i="102"/>
  <c r="AA1728" i="102"/>
  <c r="AA1700" i="102"/>
  <c r="AA1503" i="102"/>
  <c r="AA1370" i="102"/>
  <c r="AA1354" i="102"/>
  <c r="AA2416" i="102"/>
  <c r="AA2278" i="102"/>
  <c r="AA2205" i="102"/>
  <c r="AA2117" i="102"/>
  <c r="AA2081" i="102"/>
  <c r="AA2016" i="102"/>
  <c r="AA1860" i="102"/>
  <c r="AA1844" i="102"/>
  <c r="AA1706" i="102"/>
  <c r="AA1648" i="102"/>
  <c r="AA1632" i="102"/>
  <c r="AA1616" i="102"/>
  <c r="AA1561" i="102"/>
  <c r="AA1545" i="102"/>
  <c r="AA1458" i="102"/>
  <c r="AA1442" i="102"/>
  <c r="AA2402" i="102"/>
  <c r="AA2244" i="102"/>
  <c r="AA2189" i="102"/>
  <c r="AA2173" i="102"/>
  <c r="AA2072" i="102"/>
  <c r="AA2051" i="102"/>
  <c r="AA1893" i="102"/>
  <c r="AA1836" i="102"/>
  <c r="AA1780" i="102"/>
  <c r="AA1761" i="102"/>
  <c r="AA1745" i="102"/>
  <c r="AA1486" i="102"/>
  <c r="AA2432" i="102"/>
  <c r="AA2034" i="102"/>
  <c r="AA1962" i="102"/>
  <c r="AA1946" i="102"/>
  <c r="AA1874" i="102"/>
  <c r="AA1816" i="102"/>
  <c r="AA1800" i="102"/>
  <c r="AA1697" i="102"/>
  <c r="AA1670" i="102"/>
  <c r="AA1607" i="102"/>
  <c r="AA1591" i="102"/>
  <c r="AA1538" i="102"/>
  <c r="AA1522" i="102"/>
  <c r="AA2354" i="102"/>
  <c r="AA2318" i="102"/>
  <c r="AA2148" i="102"/>
  <c r="AA2094" i="102"/>
  <c r="AA2044" i="102"/>
  <c r="AA1992" i="102"/>
  <c r="AA1937" i="102"/>
  <c r="AA1921" i="102"/>
  <c r="AA1905" i="102"/>
  <c r="AA1723" i="102"/>
  <c r="AA1572" i="102"/>
  <c r="AA1498" i="102"/>
  <c r="AA1365" i="102"/>
  <c r="AA1349" i="102"/>
  <c r="AA2351" i="102"/>
  <c r="AA2271" i="102"/>
  <c r="AA2198" i="102"/>
  <c r="AA2112" i="102"/>
  <c r="AA2695" i="102"/>
  <c r="AA2500" i="102"/>
  <c r="AA2261" i="102"/>
  <c r="AA2764" i="102"/>
  <c r="AA2611" i="102"/>
  <c r="AA2486" i="102"/>
  <c r="AA2367" i="102"/>
  <c r="AE7" i="135"/>
  <c r="AA2581" i="102"/>
  <c r="AB72" i="110"/>
  <c r="AA2819" i="102"/>
  <c r="AA2629" i="102"/>
  <c r="AA2531" i="102"/>
  <c r="AA2686" i="102"/>
  <c r="AA2428" i="102"/>
  <c r="AA2258" i="102"/>
  <c r="AA2128" i="102"/>
  <c r="AA2787" i="102"/>
  <c r="AA2755" i="102"/>
  <c r="AA2723" i="102"/>
  <c r="AA2586" i="102"/>
  <c r="AA2453" i="102"/>
  <c r="AA2652" i="102"/>
  <c r="AA2471" i="102"/>
  <c r="AA2408" i="102"/>
  <c r="AA1961" i="102"/>
  <c r="AA1879" i="102"/>
  <c r="AA1821" i="102"/>
  <c r="AA1805" i="102"/>
  <c r="AA1789" i="102"/>
  <c r="AA1675" i="102"/>
  <c r="AA1659" i="102"/>
  <c r="AA1594" i="102"/>
  <c r="AA1541" i="102"/>
  <c r="AA1525" i="102"/>
  <c r="AA2440" i="102"/>
  <c r="AA2323" i="102"/>
  <c r="AA2307" i="102"/>
  <c r="AA2139" i="102"/>
  <c r="AA2083" i="102"/>
  <c r="AA1997" i="102"/>
  <c r="AA1969" i="102"/>
  <c r="AA1924" i="102"/>
  <c r="AA1908" i="102"/>
  <c r="AA1726" i="102"/>
  <c r="AA1577" i="102"/>
  <c r="AA1501" i="102"/>
  <c r="AA1368" i="102"/>
  <c r="AA1352" i="102"/>
  <c r="AA2379" i="102"/>
  <c r="AA2276" i="102"/>
  <c r="AA2203" i="102"/>
  <c r="AA2115" i="102"/>
  <c r="AA2079" i="102"/>
  <c r="AA1993" i="102"/>
  <c r="AA1858" i="102"/>
  <c r="AA1741" i="102"/>
  <c r="AA1683" i="102"/>
  <c r="AA1646" i="102"/>
  <c r="AA1630" i="102"/>
  <c r="AA1614" i="102"/>
  <c r="AA1559" i="102"/>
  <c r="AA1472" i="102"/>
  <c r="AA1456" i="102"/>
  <c r="AA1440" i="102"/>
  <c r="AA2392" i="102"/>
  <c r="AA2242" i="102"/>
  <c r="AA2187" i="102"/>
  <c r="AA2171" i="102"/>
  <c r="AA2070" i="102"/>
  <c r="AA2049" i="102"/>
  <c r="AA1891" i="102"/>
  <c r="AA1834" i="102"/>
  <c r="AA1778" i="102"/>
  <c r="AA1759" i="102"/>
  <c r="AA1743" i="102"/>
  <c r="AA1484" i="102"/>
  <c r="AA2430" i="102"/>
  <c r="AA2032" i="102"/>
  <c r="AA1960" i="102"/>
  <c r="AA1944" i="102"/>
  <c r="AA1872" i="102"/>
  <c r="AA1814" i="102"/>
  <c r="AA1798" i="102"/>
  <c r="AA1695" i="102"/>
  <c r="AA1668" i="102"/>
  <c r="AA1605" i="102"/>
  <c r="AA1589" i="102"/>
  <c r="AA1536" i="102"/>
  <c r="AA1520" i="102"/>
  <c r="AA2349" i="102"/>
  <c r="AA2316" i="102"/>
  <c r="AA2146" i="102"/>
  <c r="AA2092" i="102"/>
  <c r="AA2042" i="102"/>
  <c r="AA1982" i="102"/>
  <c r="AA1935" i="102"/>
  <c r="AA1919" i="102"/>
  <c r="AA1903" i="102"/>
  <c r="AA1721" i="102"/>
  <c r="AA1512" i="102"/>
  <c r="AA1379" i="102"/>
  <c r="AA1363" i="102"/>
  <c r="AA1347" i="102"/>
  <c r="AB66" i="110"/>
  <c r="AA2683" i="102"/>
  <c r="AA2373" i="102"/>
  <c r="AA2254" i="102"/>
  <c r="AA2804" i="102"/>
  <c r="AA2760" i="102"/>
  <c r="AA2607" i="102"/>
  <c r="AA2462" i="102"/>
  <c r="AA2352" i="102"/>
  <c r="AA2817" i="102"/>
  <c r="AA2577" i="102"/>
  <c r="AA2719" i="102"/>
  <c r="AA2625" i="102"/>
  <c r="AA2527" i="102"/>
  <c r="AA2682" i="102"/>
  <c r="AA2387" i="102"/>
  <c r="AA2230" i="102"/>
  <c r="AA2124" i="102"/>
  <c r="AA2783" i="102"/>
  <c r="AA2751" i="102"/>
  <c r="AA2678" i="102"/>
  <c r="AA2495" i="102"/>
  <c r="AA2449" i="102"/>
  <c r="AB56" i="110"/>
  <c r="AE20" i="135"/>
  <c r="AA2648" i="102"/>
  <c r="AA2437" i="102"/>
  <c r="AA2400" i="102"/>
  <c r="AA1957" i="102"/>
  <c r="AA1877" i="102"/>
  <c r="AA1819" i="102"/>
  <c r="AA1803" i="102"/>
  <c r="AA1787" i="102"/>
  <c r="AA1673" i="102"/>
  <c r="AA1608" i="102"/>
  <c r="AA1592" i="102"/>
  <c r="AA1539" i="102"/>
  <c r="AA1523" i="102"/>
  <c r="AA2438" i="102"/>
  <c r="AA2321" i="102"/>
  <c r="AA2153" i="102"/>
  <c r="AA2137" i="102"/>
  <c r="AA2054" i="102"/>
  <c r="AA1995" i="102"/>
  <c r="AA1938" i="102"/>
  <c r="AA1922" i="102"/>
  <c r="AA1906" i="102"/>
  <c r="AA1724" i="102"/>
  <c r="AA1575" i="102"/>
  <c r="AA1499" i="102"/>
  <c r="AA1366" i="102"/>
  <c r="AA1350" i="102"/>
  <c r="AA2377" i="102"/>
  <c r="AA2274" i="102"/>
  <c r="AA2201" i="102"/>
  <c r="AA2113" i="102"/>
  <c r="AA2077" i="102"/>
  <c r="AA1990" i="102"/>
  <c r="AA1856" i="102"/>
  <c r="AA1739" i="102"/>
  <c r="AA1681" i="102"/>
  <c r="AA1644" i="102"/>
  <c r="AA1628" i="102"/>
  <c r="AA1612" i="102"/>
  <c r="AA1557" i="102"/>
  <c r="AA1470" i="102"/>
  <c r="AA1454" i="102"/>
  <c r="AA1438" i="102"/>
  <c r="AA2374" i="102"/>
  <c r="AA2240" i="102"/>
  <c r="AA2185" i="102"/>
  <c r="AA2157" i="102"/>
  <c r="AA2068" i="102"/>
  <c r="AA2014" i="102"/>
  <c r="AA1889" i="102"/>
  <c r="AA1832" i="102"/>
  <c r="AA1776" i="102"/>
  <c r="AA1757" i="102"/>
  <c r="AA1734" i="102"/>
  <c r="AA1482" i="102"/>
  <c r="AA2407" i="102"/>
  <c r="AA2030" i="102"/>
  <c r="AA1958" i="102"/>
  <c r="AA1942" i="102"/>
  <c r="AA1870" i="102"/>
  <c r="AA1812" i="102"/>
  <c r="AA1796" i="102"/>
  <c r="AA1693" i="102"/>
  <c r="AA1666" i="102"/>
  <c r="AA1603" i="102"/>
  <c r="AA1587" i="102"/>
  <c r="AA1534" i="102"/>
  <c r="AA1518" i="102"/>
  <c r="AA2330" i="102"/>
  <c r="AA2314" i="102"/>
  <c r="AA2144" i="102"/>
  <c r="AA2090" i="102"/>
  <c r="AA2040" i="102"/>
  <c r="AA1980" i="102"/>
  <c r="AA1933" i="102"/>
  <c r="AA1917" i="102"/>
  <c r="AA1901" i="102"/>
  <c r="AA1719" i="102"/>
  <c r="AA1510" i="102"/>
  <c r="AA1377" i="102"/>
  <c r="AA1361" i="102"/>
  <c r="AA1345" i="102"/>
  <c r="AA2291" i="102"/>
  <c r="AA2732" i="102"/>
  <c r="AA2657" i="102"/>
  <c r="AA2288" i="102"/>
  <c r="AA2765" i="102"/>
  <c r="AA2234" i="102"/>
  <c r="AA1809" i="102"/>
  <c r="AA1598" i="102"/>
  <c r="AA2327" i="102"/>
  <c r="AA2039" i="102"/>
  <c r="AA1730" i="102"/>
  <c r="AA1356" i="102"/>
  <c r="AA2119" i="102"/>
  <c r="AA1846" i="102"/>
  <c r="AA1618" i="102"/>
  <c r="AA1444" i="102"/>
  <c r="AA2175" i="102"/>
  <c r="AA1838" i="102"/>
  <c r="AA1488" i="102"/>
  <c r="AA1948" i="102"/>
  <c r="AA1717" i="102"/>
  <c r="AA1540" i="102"/>
  <c r="AA2150" i="102"/>
  <c r="AA1970" i="102"/>
  <c r="AA1574" i="102"/>
  <c r="AA1341" i="102"/>
  <c r="AA2277" i="102"/>
  <c r="AA2202" i="102"/>
  <c r="AA2114" i="102"/>
  <c r="AA2076" i="102"/>
  <c r="AA1987" i="102"/>
  <c r="AA1853" i="102"/>
  <c r="AA1711" i="102"/>
  <c r="AA1653" i="102"/>
  <c r="AA1637" i="102"/>
  <c r="AA1621" i="102"/>
  <c r="AA1566" i="102"/>
  <c r="AA1550" i="102"/>
  <c r="AA1463" i="102"/>
  <c r="AA1447" i="102"/>
  <c r="AA1330" i="102"/>
  <c r="AA2251" i="102"/>
  <c r="AA2235" i="102"/>
  <c r="AA2180" i="102"/>
  <c r="AA2131" i="102"/>
  <c r="AA2063" i="102"/>
  <c r="AA2011" i="102"/>
  <c r="AA1884" i="102"/>
  <c r="AA1829" i="102"/>
  <c r="AA1773" i="102"/>
  <c r="AA1756" i="102"/>
  <c r="AA1686" i="102"/>
  <c r="AA1481" i="102"/>
  <c r="AA1313" i="102"/>
  <c r="AA1281" i="102"/>
  <c r="AA1265" i="102"/>
  <c r="AA1249" i="102"/>
  <c r="AA1157" i="102"/>
  <c r="AA988" i="102"/>
  <c r="AA551" i="102"/>
  <c r="AA1295" i="102"/>
  <c r="AA1132" i="102"/>
  <c r="AA1116" i="102"/>
  <c r="AA1099" i="102"/>
  <c r="AA1083" i="102"/>
  <c r="AA1006" i="102"/>
  <c r="AA782" i="102"/>
  <c r="AA643" i="102"/>
  <c r="AA627" i="102"/>
  <c r="AA611" i="102"/>
  <c r="AA533" i="102"/>
  <c r="AA517" i="102"/>
  <c r="AA501" i="102"/>
  <c r="AA485" i="102"/>
  <c r="AA469" i="102"/>
  <c r="AA354" i="102"/>
  <c r="AA113" i="102"/>
  <c r="AA79" i="102"/>
  <c r="AA25" i="102"/>
  <c r="AA1230" i="102"/>
  <c r="AA1056" i="102"/>
  <c r="AA998" i="102"/>
  <c r="AA974" i="102"/>
  <c r="AA934" i="102"/>
  <c r="AA913" i="102"/>
  <c r="AA854" i="102"/>
  <c r="AA838" i="102"/>
  <c r="AA821" i="102"/>
  <c r="AA805" i="102"/>
  <c r="AA768" i="102"/>
  <c r="AA746" i="102"/>
  <c r="AA719" i="102"/>
  <c r="AA703" i="102"/>
  <c r="AA687" i="102"/>
  <c r="AA671" i="102"/>
  <c r="AA594" i="102"/>
  <c r="AA453" i="102"/>
  <c r="AA437" i="102"/>
  <c r="AA421" i="102"/>
  <c r="AA405" i="102"/>
  <c r="AA318" i="102"/>
  <c r="AA302" i="102"/>
  <c r="AA286" i="102"/>
  <c r="AA118" i="102"/>
  <c r="AA69" i="102"/>
  <c r="AA53" i="102"/>
  <c r="AA341" i="102"/>
  <c r="AA259" i="102"/>
  <c r="AA243" i="102"/>
  <c r="AA107" i="102"/>
  <c r="AA571" i="102"/>
  <c r="AA554" i="102"/>
  <c r="AA386" i="102"/>
  <c r="AA1431" i="102"/>
  <c r="AA1415" i="102"/>
  <c r="AA1399" i="102"/>
  <c r="AA1383" i="102"/>
  <c r="AA1226" i="102"/>
  <c r="AA1210" i="102"/>
  <c r="AA1194" i="102"/>
  <c r="AA1178" i="102"/>
  <c r="AA2223" i="102"/>
  <c r="AA2603" i="102"/>
  <c r="AA2482" i="102"/>
  <c r="AA2222" i="102"/>
  <c r="AA2749" i="102"/>
  <c r="AB33" i="110"/>
  <c r="AA2390" i="102"/>
  <c r="AA1801" i="102"/>
  <c r="AA1590" i="102"/>
  <c r="AA2319" i="102"/>
  <c r="AA1981" i="102"/>
  <c r="AA1722" i="102"/>
  <c r="AA1348" i="102"/>
  <c r="AA2111" i="102"/>
  <c r="AA1737" i="102"/>
  <c r="AA1571" i="102"/>
  <c r="AA1338" i="102"/>
  <c r="AA2134" i="102"/>
  <c r="AA1830" i="102"/>
  <c r="AA1480" i="102"/>
  <c r="AA1940" i="102"/>
  <c r="AA1691" i="102"/>
  <c r="AA1532" i="102"/>
  <c r="AA2142" i="102"/>
  <c r="AA1931" i="102"/>
  <c r="AA1508" i="102"/>
  <c r="AA1339" i="102"/>
  <c r="AA2275" i="102"/>
  <c r="AA2200" i="102"/>
  <c r="AA2110" i="102"/>
  <c r="AA2027" i="102"/>
  <c r="AA1985" i="102"/>
  <c r="AA1851" i="102"/>
  <c r="AA1709" i="102"/>
  <c r="AA1651" i="102"/>
  <c r="AA1635" i="102"/>
  <c r="AA1619" i="102"/>
  <c r="AA1564" i="102"/>
  <c r="AA1548" i="102"/>
  <c r="AA1461" i="102"/>
  <c r="AA1445" i="102"/>
  <c r="AA1328" i="102"/>
  <c r="AA2249" i="102"/>
  <c r="AA2194" i="102"/>
  <c r="AA2178" i="102"/>
  <c r="AA2100" i="102"/>
  <c r="AA2061" i="102"/>
  <c r="AA2009" i="102"/>
  <c r="AA1843" i="102"/>
  <c r="AA1827" i="102"/>
  <c r="AA1771" i="102"/>
  <c r="AA1754" i="102"/>
  <c r="AA1495" i="102"/>
  <c r="AA1479" i="102"/>
  <c r="AA1311" i="102"/>
  <c r="AA1279" i="102"/>
  <c r="AA1263" i="102"/>
  <c r="AA1247" i="102"/>
  <c r="AA1155" i="102"/>
  <c r="AA774" i="102"/>
  <c r="AA549" i="102"/>
  <c r="AA1293" i="102"/>
  <c r="AA1130" i="102"/>
  <c r="AA1114" i="102"/>
  <c r="AA1097" i="102"/>
  <c r="AA1081" i="102"/>
  <c r="AA1004" i="102"/>
  <c r="AA771" i="102"/>
  <c r="AA641" i="102"/>
  <c r="AA625" i="102"/>
  <c r="AA609" i="102"/>
  <c r="AA531" i="102"/>
  <c r="AA515" i="102"/>
  <c r="AA499" i="102"/>
  <c r="AA483" i="102"/>
  <c r="AA467" i="102"/>
  <c r="AA229" i="102"/>
  <c r="AA105" i="102"/>
  <c r="AA45" i="102"/>
  <c r="AA11" i="102"/>
  <c r="AA1073" i="102"/>
  <c r="AA1054" i="102"/>
  <c r="AA996" i="102"/>
  <c r="AA972" i="102"/>
  <c r="AA932" i="102"/>
  <c r="AA911" i="102"/>
  <c r="AA852" i="102"/>
  <c r="AA836" i="102"/>
  <c r="AA819" i="102"/>
  <c r="AA803" i="102"/>
  <c r="AA760" i="102"/>
  <c r="AA744" i="102"/>
  <c r="AA717" i="102"/>
  <c r="AA701" i="102"/>
  <c r="AA685" i="102"/>
  <c r="AA669" i="102"/>
  <c r="AA592" i="102"/>
  <c r="AA451" i="102"/>
  <c r="AA435" i="102"/>
  <c r="AA419" i="102"/>
  <c r="AA393" i="102"/>
  <c r="AA316" i="102"/>
  <c r="AA300" i="102"/>
  <c r="AA284" i="102"/>
  <c r="AA110" i="102"/>
  <c r="AA67" i="102"/>
  <c r="AA50" i="102"/>
  <c r="AA339" i="102"/>
  <c r="AA257" i="102"/>
  <c r="AA241" i="102"/>
  <c r="AA99" i="102"/>
  <c r="AA569" i="102"/>
  <c r="AA552" i="102"/>
  <c r="AA384" i="102"/>
  <c r="AA1429" i="102"/>
  <c r="AA1413" i="102"/>
  <c r="AA1397" i="102"/>
  <c r="AA1381" i="102"/>
  <c r="AA1224" i="102"/>
  <c r="AA1208" i="102"/>
  <c r="AA1192" i="102"/>
  <c r="AA1176" i="102"/>
  <c r="AA2824" i="102"/>
  <c r="AA2494" i="102"/>
  <c r="AA2401" i="102"/>
  <c r="AA2832" i="102"/>
  <c r="AA2158" i="102"/>
  <c r="AA2733" i="102"/>
  <c r="AA2002" i="102"/>
  <c r="AA1793" i="102"/>
  <c r="AA1582" i="102"/>
  <c r="AA2311" i="102"/>
  <c r="AA1973" i="102"/>
  <c r="AA1702" i="102"/>
  <c r="AA1340" i="102"/>
  <c r="AA2103" i="102"/>
  <c r="AA1708" i="102"/>
  <c r="AA1563" i="102"/>
  <c r="AA1329" i="102"/>
  <c r="AA2074" i="102"/>
  <c r="AA1782" i="102"/>
  <c r="AA2434" i="102"/>
  <c r="AA1876" i="102"/>
  <c r="AA1672" i="102"/>
  <c r="AA1524" i="102"/>
  <c r="AA2127" i="102"/>
  <c r="AA1923" i="102"/>
  <c r="AA1500" i="102"/>
  <c r="AA2394" i="102"/>
  <c r="AA2273" i="102"/>
  <c r="AA2196" i="102"/>
  <c r="AA2108" i="102"/>
  <c r="AA2025" i="102"/>
  <c r="AA1865" i="102"/>
  <c r="AA1849" i="102"/>
  <c r="AA1707" i="102"/>
  <c r="AA1649" i="102"/>
  <c r="AA1633" i="102"/>
  <c r="AA1617" i="102"/>
  <c r="AA1562" i="102"/>
  <c r="AA1546" i="102"/>
  <c r="AA1459" i="102"/>
  <c r="AA1443" i="102"/>
  <c r="AA1317" i="102"/>
  <c r="AA2247" i="102"/>
  <c r="AA2192" i="102"/>
  <c r="AA2176" i="102"/>
  <c r="AA2098" i="102"/>
  <c r="AA2059" i="102"/>
  <c r="AA1896" i="102"/>
  <c r="AA1841" i="102"/>
  <c r="AA1785" i="102"/>
  <c r="AA1768" i="102"/>
  <c r="AA1752" i="102"/>
  <c r="AA1493" i="102"/>
  <c r="AA1477" i="102"/>
  <c r="AA1309" i="102"/>
  <c r="AA1277" i="102"/>
  <c r="AA1261" i="102"/>
  <c r="AA1245" i="102"/>
  <c r="AA1153" i="102"/>
  <c r="AA766" i="102"/>
  <c r="AA547" i="102"/>
  <c r="AA1144" i="102"/>
  <c r="AA1128" i="102"/>
  <c r="AA1112" i="102"/>
  <c r="AA1095" i="102"/>
  <c r="AA1079" i="102"/>
  <c r="AA1002" i="102"/>
  <c r="AA763" i="102"/>
  <c r="AA639" i="102"/>
  <c r="AA623" i="102"/>
  <c r="AA607" i="102"/>
  <c r="AA529" i="102"/>
  <c r="AA513" i="102"/>
  <c r="AA497" i="102"/>
  <c r="AA481" i="102"/>
  <c r="AA465" i="102"/>
  <c r="AA227" i="102"/>
  <c r="AA97" i="102"/>
  <c r="AA37" i="102"/>
  <c r="AA22" i="102"/>
  <c r="AA1071" i="102"/>
  <c r="AA1052" i="102"/>
  <c r="AA994" i="102"/>
  <c r="AA970" i="102"/>
  <c r="AA930" i="102"/>
  <c r="AA909" i="102"/>
  <c r="AA850" i="102"/>
  <c r="AA834" i="102"/>
  <c r="AA817" i="102"/>
  <c r="AA801" i="102"/>
  <c r="AA758" i="102"/>
  <c r="AA742" i="102"/>
  <c r="AA715" i="102"/>
  <c r="AA699" i="102"/>
  <c r="AA683" i="102"/>
  <c r="AA667" i="102"/>
  <c r="AA590" i="102"/>
  <c r="AA449" i="102"/>
  <c r="AA433" i="102"/>
  <c r="AA417" i="102"/>
  <c r="AA391" i="102"/>
  <c r="AA314" i="102"/>
  <c r="AA298" i="102"/>
  <c r="AA282" i="102"/>
  <c r="AA102" i="102"/>
  <c r="AA65" i="102"/>
  <c r="AA42" i="102"/>
  <c r="AA337" i="102"/>
  <c r="AA255" i="102"/>
  <c r="AA239" i="102"/>
  <c r="AA19" i="102"/>
  <c r="AA567" i="102"/>
  <c r="AA550" i="102"/>
  <c r="AA382" i="102"/>
  <c r="AA1427" i="102"/>
  <c r="AA1411" i="102"/>
  <c r="AA1395" i="102"/>
  <c r="AA1290" i="102"/>
  <c r="AA1222" i="102"/>
  <c r="AA1206" i="102"/>
  <c r="AA1190" i="102"/>
  <c r="AA1174" i="102"/>
  <c r="AA1158" i="102"/>
  <c r="AA1030" i="102"/>
  <c r="AA2418" i="102"/>
  <c r="AB80" i="110"/>
  <c r="AA2641" i="102"/>
  <c r="AA2698" i="102"/>
  <c r="AA2596" i="102"/>
  <c r="AA2662" i="102"/>
  <c r="AA1941" i="102"/>
  <c r="AA1690" i="102"/>
  <c r="AA1529" i="102"/>
  <c r="AA2143" i="102"/>
  <c r="AA1928" i="102"/>
  <c r="AA1505" i="102"/>
  <c r="AA2280" i="102"/>
  <c r="AA2018" i="102"/>
  <c r="AA1650" i="102"/>
  <c r="AA1547" i="102"/>
  <c r="AA2246" i="102"/>
  <c r="AA2058" i="102"/>
  <c r="AA1763" i="102"/>
  <c r="AA2125" i="102"/>
  <c r="AA1818" i="102"/>
  <c r="AA1609" i="102"/>
  <c r="AA2398" i="102"/>
  <c r="AA2046" i="102"/>
  <c r="AA1907" i="102"/>
  <c r="AA1367" i="102"/>
  <c r="AA2303" i="102"/>
  <c r="AA2210" i="102"/>
  <c r="AA2129" i="102"/>
  <c r="AA2104" i="102"/>
  <c r="AA2021" i="102"/>
  <c r="AA1861" i="102"/>
  <c r="AA1845" i="102"/>
  <c r="AA1682" i="102"/>
  <c r="AA1645" i="102"/>
  <c r="AA1629" i="102"/>
  <c r="AA1613" i="102"/>
  <c r="AA1558" i="102"/>
  <c r="AA1471" i="102"/>
  <c r="AA1455" i="102"/>
  <c r="AA1439" i="102"/>
  <c r="AA2383" i="102"/>
  <c r="AA2243" i="102"/>
  <c r="AA2188" i="102"/>
  <c r="AA2172" i="102"/>
  <c r="AA2071" i="102"/>
  <c r="AA2052" i="102"/>
  <c r="AA1892" i="102"/>
  <c r="AA1837" i="102"/>
  <c r="AA1781" i="102"/>
  <c r="AA1764" i="102"/>
  <c r="AA1748" i="102"/>
  <c r="AA1489" i="102"/>
  <c r="AA1326" i="102"/>
  <c r="AA1305" i="102"/>
  <c r="AA1273" i="102"/>
  <c r="AA1257" i="102"/>
  <c r="AA1241" i="102"/>
  <c r="AA1149" i="102"/>
  <c r="AA730" i="102"/>
  <c r="AA543" i="102"/>
  <c r="AA1140" i="102"/>
  <c r="AA1124" i="102"/>
  <c r="AA1108" i="102"/>
  <c r="AA1091" i="102"/>
  <c r="AA1075" i="102"/>
  <c r="AA917" i="102"/>
  <c r="AA651" i="102"/>
  <c r="AA635" i="102"/>
  <c r="AA619" i="102"/>
  <c r="AA603" i="102"/>
  <c r="AA525" i="102"/>
  <c r="AA509" i="102"/>
  <c r="AA493" i="102"/>
  <c r="AA477" i="102"/>
  <c r="AA461" i="102"/>
  <c r="AA223" i="102"/>
  <c r="AA87" i="102"/>
  <c r="AA33" i="102"/>
  <c r="AA15" i="102"/>
  <c r="AA1064" i="102"/>
  <c r="AA1048" i="102"/>
  <c r="AA982" i="102"/>
  <c r="AA948" i="102"/>
  <c r="AA926" i="102"/>
  <c r="AA905" i="102"/>
  <c r="AA846" i="102"/>
  <c r="AA830" i="102"/>
  <c r="AA813" i="102"/>
  <c r="AA797" i="102"/>
  <c r="AA754" i="102"/>
  <c r="AA727" i="102"/>
  <c r="AA711" i="102"/>
  <c r="AA695" i="102"/>
  <c r="AA679" i="102"/>
  <c r="AA663" i="102"/>
  <c r="AA586" i="102"/>
  <c r="AA445" i="102"/>
  <c r="AA429" i="102"/>
  <c r="AA413" i="102"/>
  <c r="AA326" i="102"/>
  <c r="AA310" i="102"/>
  <c r="AA294" i="102"/>
  <c r="AA216" i="102"/>
  <c r="AA77" i="102"/>
  <c r="AA61" i="102"/>
  <c r="AA349" i="102"/>
  <c r="AA333" i="102"/>
  <c r="AA251" i="102"/>
  <c r="AA235" i="102"/>
  <c r="AA579" i="102"/>
  <c r="AA563" i="102"/>
  <c r="AA546" i="102"/>
  <c r="AA378" i="102"/>
  <c r="AA1423" i="102"/>
  <c r="AA1407" i="102"/>
  <c r="AA1391" i="102"/>
  <c r="AA1286" i="102"/>
  <c r="AA1218" i="102"/>
  <c r="AA2624" i="102"/>
  <c r="AA2800" i="102"/>
  <c r="AA2344" i="102"/>
  <c r="AA2563" i="102"/>
  <c r="AA2621" i="102"/>
  <c r="AA2493" i="102"/>
  <c r="AA2584" i="102"/>
  <c r="AA1875" i="102"/>
  <c r="AA1671" i="102"/>
  <c r="AA1521" i="102"/>
  <c r="AA2095" i="102"/>
  <c r="AA1920" i="102"/>
  <c r="AA1380" i="102"/>
  <c r="AA2272" i="102"/>
  <c r="AA1988" i="102"/>
  <c r="AA1642" i="102"/>
  <c r="AA1468" i="102"/>
  <c r="AA2238" i="102"/>
  <c r="AA2012" i="102"/>
  <c r="AA1755" i="102"/>
  <c r="AA2005" i="102"/>
  <c r="AA1810" i="102"/>
  <c r="AA1601" i="102"/>
  <c r="AA2328" i="102"/>
  <c r="AA2038" i="102"/>
  <c r="AA1899" i="102"/>
  <c r="AA1359" i="102"/>
  <c r="AA2283" i="102"/>
  <c r="AA2208" i="102"/>
  <c r="AA2120" i="102"/>
  <c r="AA2082" i="102"/>
  <c r="AA2019" i="102"/>
  <c r="AA1859" i="102"/>
  <c r="AA1740" i="102"/>
  <c r="AA1680" i="102"/>
  <c r="AA1643" i="102"/>
  <c r="AA1627" i="102"/>
  <c r="AA1611" i="102"/>
  <c r="AA1556" i="102"/>
  <c r="AA1469" i="102"/>
  <c r="AA1453" i="102"/>
  <c r="AA1437" i="102"/>
  <c r="AA2337" i="102"/>
  <c r="AA2241" i="102"/>
  <c r="AA2186" i="102"/>
  <c r="AA2170" i="102"/>
  <c r="AA2069" i="102"/>
  <c r="AA2050" i="102"/>
  <c r="AA1890" i="102"/>
  <c r="AA1835" i="102"/>
  <c r="AA1779" i="102"/>
  <c r="AA1762" i="102"/>
  <c r="AA1746" i="102"/>
  <c r="AA1487" i="102"/>
  <c r="AA1324" i="102"/>
  <c r="AA1303" i="102"/>
  <c r="AA1271" i="102"/>
  <c r="AA1255" i="102"/>
  <c r="AA1239" i="102"/>
  <c r="AA1147" i="102"/>
  <c r="AA557" i="102"/>
  <c r="AA541" i="102"/>
  <c r="AA1138" i="102"/>
  <c r="AA1122" i="102"/>
  <c r="AA1106" i="102"/>
  <c r="AA1089" i="102"/>
  <c r="AA1069" i="102"/>
  <c r="AA858" i="102"/>
  <c r="AA649" i="102"/>
  <c r="AA633" i="102"/>
  <c r="AA617" i="102"/>
  <c r="AA601" i="102"/>
  <c r="AA523" i="102"/>
  <c r="AA507" i="102"/>
  <c r="AA491" i="102"/>
  <c r="AA475" i="102"/>
  <c r="AA459" i="102"/>
  <c r="AA221" i="102"/>
  <c r="AA85" i="102"/>
  <c r="AA31" i="102"/>
  <c r="AA131" i="102"/>
  <c r="AA1062" i="102"/>
  <c r="AA1046" i="102"/>
  <c r="AA980" i="102"/>
  <c r="AA945" i="102"/>
  <c r="AA924" i="102"/>
  <c r="AA903" i="102"/>
  <c r="AA844" i="102"/>
  <c r="AA827" i="102"/>
  <c r="AA811" i="102"/>
  <c r="AA795" i="102"/>
  <c r="AA752" i="102"/>
  <c r="AA725" i="102"/>
  <c r="AA709" i="102"/>
  <c r="AA693" i="102"/>
  <c r="AA677" i="102"/>
  <c r="AA661" i="102"/>
  <c r="AA584" i="102"/>
  <c r="AA443" i="102"/>
  <c r="AA427" i="102"/>
  <c r="AA411" i="102"/>
  <c r="AA324" i="102"/>
  <c r="AA308" i="102"/>
  <c r="AA292" i="102"/>
  <c r="AA211" i="102"/>
  <c r="AA75" i="102"/>
  <c r="AA59" i="102"/>
  <c r="AA347" i="102"/>
  <c r="AA331" i="102"/>
  <c r="AA249" i="102"/>
  <c r="AA233" i="102"/>
  <c r="AA577" i="102"/>
  <c r="AA561" i="102"/>
  <c r="AA544" i="102"/>
  <c r="AA376" i="102"/>
  <c r="AA1421" i="102"/>
  <c r="AA1405" i="102"/>
  <c r="AA1389" i="102"/>
  <c r="AA1284" i="102"/>
  <c r="AA1216" i="102"/>
  <c r="AA1200" i="102"/>
  <c r="AA1184" i="102"/>
  <c r="AA2508" i="102"/>
  <c r="AA2776" i="102"/>
  <c r="AA2543" i="102"/>
  <c r="AA2505" i="102"/>
  <c r="AA2805" i="102"/>
  <c r="AA2463" i="102"/>
  <c r="AA2481" i="102"/>
  <c r="AA1825" i="102"/>
  <c r="AA1663" i="102"/>
  <c r="AA1513" i="102"/>
  <c r="AA2087" i="102"/>
  <c r="AA1912" i="102"/>
  <c r="AA1372" i="102"/>
  <c r="AA2207" i="102"/>
  <c r="AA1862" i="102"/>
  <c r="AA1634" i="102"/>
  <c r="AA1460" i="102"/>
  <c r="AA2191" i="102"/>
  <c r="AA1895" i="102"/>
  <c r="AA1747" i="102"/>
  <c r="AA1964" i="102"/>
  <c r="AA1802" i="102"/>
  <c r="AA1593" i="102"/>
  <c r="AA2320" i="102"/>
  <c r="AA1994" i="102"/>
  <c r="AA1725" i="102"/>
  <c r="AA1351" i="102"/>
  <c r="AA2281" i="102"/>
  <c r="AA2206" i="102"/>
  <c r="AA2118" i="102"/>
  <c r="AA2080" i="102"/>
  <c r="AA2017" i="102"/>
  <c r="AA1857" i="102"/>
  <c r="AA1738" i="102"/>
  <c r="AA1678" i="102"/>
  <c r="AA1641" i="102"/>
  <c r="AA1625" i="102"/>
  <c r="AA1570" i="102"/>
  <c r="AA1554" i="102"/>
  <c r="AA1467" i="102"/>
  <c r="AA1451" i="102"/>
  <c r="AA1337" i="102"/>
  <c r="AA2286" i="102"/>
  <c r="AA2239" i="102"/>
  <c r="AA2184" i="102"/>
  <c r="AA2165" i="102"/>
  <c r="AA2067" i="102"/>
  <c r="AA2015" i="102"/>
  <c r="AA1888" i="102"/>
  <c r="AA1833" i="102"/>
  <c r="AA1777" i="102"/>
  <c r="AA1760" i="102"/>
  <c r="AA1744" i="102"/>
  <c r="AA1485" i="102"/>
  <c r="AA1322" i="102"/>
  <c r="AA1301" i="102"/>
  <c r="AA1269" i="102"/>
  <c r="AA1253" i="102"/>
  <c r="AA1237" i="102"/>
  <c r="AA992" i="102"/>
  <c r="AA555" i="102"/>
  <c r="AA539" i="102"/>
  <c r="AA1136" i="102"/>
  <c r="AA1120" i="102"/>
  <c r="AA1103" i="102"/>
  <c r="AA1087" i="102"/>
  <c r="AA1010" i="102"/>
  <c r="AA786" i="102"/>
  <c r="AA647" i="102"/>
  <c r="AA631" i="102"/>
  <c r="AA615" i="102"/>
  <c r="AA537" i="102"/>
  <c r="AA521" i="102"/>
  <c r="AA505" i="102"/>
  <c r="AA489" i="102"/>
  <c r="AA473" i="102"/>
  <c r="AA403" i="102"/>
  <c r="AA129" i="102"/>
  <c r="AA83" i="102"/>
  <c r="AA29" i="102"/>
  <c r="AA47" i="102"/>
  <c r="AA1060" i="102"/>
  <c r="AA1044" i="102"/>
  <c r="AA978" i="102"/>
  <c r="AA943" i="102"/>
  <c r="AA922" i="102"/>
  <c r="AA901" i="102"/>
  <c r="AA842" i="102"/>
  <c r="AA825" i="102"/>
  <c r="AA809" i="102"/>
  <c r="AA793" i="102"/>
  <c r="AA750" i="102"/>
  <c r="AA723" i="102"/>
  <c r="AA707" i="102"/>
  <c r="AA691" i="102"/>
  <c r="AA675" i="102"/>
  <c r="AA598" i="102"/>
  <c r="AA457" i="102"/>
  <c r="AA441" i="102"/>
  <c r="AA425" i="102"/>
  <c r="AA409" i="102"/>
  <c r="AA322" i="102"/>
  <c r="AA306" i="102"/>
  <c r="AA290" i="102"/>
  <c r="AA134" i="102"/>
  <c r="AA73" i="102"/>
  <c r="AA57" i="102"/>
  <c r="AA345" i="102"/>
  <c r="AA263" i="102"/>
  <c r="AA247" i="102"/>
  <c r="AA213" i="102"/>
  <c r="AA575" i="102"/>
  <c r="AA558" i="102"/>
  <c r="AA542" i="102"/>
  <c r="AA1435" i="102"/>
  <c r="AA1419" i="102"/>
  <c r="AA1403" i="102"/>
  <c r="AA1387" i="102"/>
  <c r="AA1282" i="102"/>
  <c r="AA1214" i="102"/>
  <c r="AA1198" i="102"/>
  <c r="AA1182" i="102"/>
  <c r="AA2359" i="102"/>
  <c r="AA2752" i="102"/>
  <c r="AA2677" i="102"/>
  <c r="AA2523" i="102"/>
  <c r="AA2360" i="102"/>
  <c r="AA2781" i="102"/>
  <c r="AA2447" i="102"/>
  <c r="AA2412" i="102"/>
  <c r="AA1817" i="102"/>
  <c r="AA1606" i="102"/>
  <c r="AA2366" i="102"/>
  <c r="AA2047" i="102"/>
  <c r="AA1904" i="102"/>
  <c r="AA1364" i="102"/>
  <c r="AA2199" i="102"/>
  <c r="AA1854" i="102"/>
  <c r="AA1626" i="102"/>
  <c r="AA1452" i="102"/>
  <c r="AA2183" i="102"/>
  <c r="AA1887" i="102"/>
  <c r="AA1496" i="102"/>
  <c r="AA1956" i="102"/>
  <c r="AA1794" i="102"/>
  <c r="AA1585" i="102"/>
  <c r="AA2312" i="102"/>
  <c r="AA1978" i="102"/>
  <c r="AA1703" i="102"/>
  <c r="AA1343" i="102"/>
  <c r="AA2279" i="102"/>
  <c r="AA2204" i="102"/>
  <c r="AA2116" i="102"/>
  <c r="AA2078" i="102"/>
  <c r="AA1989" i="102"/>
  <c r="AA1855" i="102"/>
  <c r="AA1713" i="102"/>
  <c r="AA1655" i="102"/>
  <c r="AA1639" i="102"/>
  <c r="AA1623" i="102"/>
  <c r="AA1568" i="102"/>
  <c r="AA1552" i="102"/>
  <c r="AA1465" i="102"/>
  <c r="AA1449" i="102"/>
  <c r="AA1335" i="102"/>
  <c r="AA2257" i="102"/>
  <c r="AA2237" i="102"/>
  <c r="AA2182" i="102"/>
  <c r="AA2133" i="102"/>
  <c r="AA2065" i="102"/>
  <c r="AA2013" i="102"/>
  <c r="AA1886" i="102"/>
  <c r="AA1831" i="102"/>
  <c r="AA1775" i="102"/>
  <c r="AA1758" i="102"/>
  <c r="AA1735" i="102"/>
  <c r="AA1483" i="102"/>
  <c r="AA1320" i="102"/>
  <c r="AA1299" i="102"/>
  <c r="AA1267" i="102"/>
  <c r="AA1251" i="102"/>
  <c r="AA1235" i="102"/>
  <c r="AA990" i="102"/>
  <c r="AA553" i="102"/>
  <c r="AA1297" i="102"/>
  <c r="AA1134" i="102"/>
  <c r="AA1118" i="102"/>
  <c r="AA1101" i="102"/>
  <c r="AA1085" i="102"/>
  <c r="AA1008" i="102"/>
  <c r="AA784" i="102"/>
  <c r="AA645" i="102"/>
  <c r="AA629" i="102"/>
  <c r="AA613" i="102"/>
  <c r="AA535" i="102"/>
  <c r="AA519" i="102"/>
  <c r="AA503" i="102"/>
  <c r="AA487" i="102"/>
  <c r="AA471" i="102"/>
  <c r="AA356" i="102"/>
  <c r="AA121" i="102"/>
  <c r="AA81" i="102"/>
  <c r="AA27" i="102"/>
  <c r="AA1232" i="102"/>
  <c r="AA1058" i="102"/>
  <c r="AA1000" i="102"/>
  <c r="AA976" i="102"/>
  <c r="AA941" i="102"/>
  <c r="AA915" i="102"/>
  <c r="AA856" i="102"/>
  <c r="AA840" i="102"/>
  <c r="AA823" i="102"/>
  <c r="AA807" i="102"/>
  <c r="AA791" i="102"/>
  <c r="AA748" i="102"/>
  <c r="AA721" i="102"/>
  <c r="AA705" i="102"/>
  <c r="AA689" i="102"/>
  <c r="AA673" i="102"/>
  <c r="AA596" i="102"/>
  <c r="AA455" i="102"/>
  <c r="AA439" i="102"/>
  <c r="AA423" i="102"/>
  <c r="AA407" i="102"/>
  <c r="AA320" i="102"/>
  <c r="AA304" i="102"/>
  <c r="AA288" i="102"/>
  <c r="AA126" i="102"/>
  <c r="AA71" i="102"/>
  <c r="AA55" i="102"/>
  <c r="AA343" i="102"/>
  <c r="AA261" i="102"/>
  <c r="AA245" i="102"/>
  <c r="AA123" i="102"/>
  <c r="AA573" i="102"/>
  <c r="AA556" i="102"/>
  <c r="AA540" i="102"/>
  <c r="AA1433" i="102"/>
  <c r="AA1417" i="102"/>
  <c r="AA1401" i="102"/>
  <c r="AA1385" i="102"/>
  <c r="AA1228" i="102"/>
  <c r="AA1212" i="102"/>
  <c r="AA1196" i="102"/>
  <c r="AA1180" i="102"/>
  <c r="AA1936" i="102"/>
  <c r="AA1774" i="102"/>
  <c r="AA2378" i="102"/>
  <c r="AA1647" i="102"/>
  <c r="AA2245" i="102"/>
  <c r="AA1766" i="102"/>
  <c r="AA1151" i="102"/>
  <c r="AA937" i="102"/>
  <c r="AA479" i="102"/>
  <c r="AA984" i="102"/>
  <c r="AA756" i="102"/>
  <c r="AA431" i="102"/>
  <c r="AA351" i="102"/>
  <c r="AA1425" i="102"/>
  <c r="AA1186" i="102"/>
  <c r="AA1146" i="102"/>
  <c r="AA1026" i="102"/>
  <c r="AA964" i="102"/>
  <c r="AA919" i="102"/>
  <c r="AA884" i="102"/>
  <c r="AA868" i="102"/>
  <c r="AA765" i="102"/>
  <c r="AA372" i="102"/>
  <c r="AA115" i="102"/>
  <c r="AA269" i="102"/>
  <c r="AA1310" i="102"/>
  <c r="AA1278" i="102"/>
  <c r="AA1262" i="102"/>
  <c r="AA1246" i="102"/>
  <c r="AA1152" i="102"/>
  <c r="AA762" i="102"/>
  <c r="AA1141" i="102"/>
  <c r="AA1125" i="102"/>
  <c r="AA1109" i="102"/>
  <c r="AA1090" i="102"/>
  <c r="AA1011" i="102"/>
  <c r="AA857" i="102"/>
  <c r="AA648" i="102"/>
  <c r="AA632" i="102"/>
  <c r="AA616" i="102"/>
  <c r="AA600" i="102"/>
  <c r="AA524" i="102"/>
  <c r="AA508" i="102"/>
  <c r="AA492" i="102"/>
  <c r="AA476" i="102"/>
  <c r="AA460" i="102"/>
  <c r="AA125" i="102"/>
  <c r="AA82" i="102"/>
  <c r="AA28" i="102"/>
  <c r="AA16" i="102"/>
  <c r="AA367" i="102"/>
  <c r="AA1233" i="102"/>
  <c r="AA1061" i="102"/>
  <c r="AA1045" i="102"/>
  <c r="AA977" i="102"/>
  <c r="AA940" i="102"/>
  <c r="AA916" i="102"/>
  <c r="AA900" i="102"/>
  <c r="AA841" i="102"/>
  <c r="AA822" i="102"/>
  <c r="AA806" i="102"/>
  <c r="AA790" i="102"/>
  <c r="AA749" i="102"/>
  <c r="AA724" i="102"/>
  <c r="AA708" i="102"/>
  <c r="AA692" i="102"/>
  <c r="AA676" i="102"/>
  <c r="AA597" i="102"/>
  <c r="AA456" i="102"/>
  <c r="AA440" i="102"/>
  <c r="AA424" i="102"/>
  <c r="AA408" i="102"/>
  <c r="AA323" i="102"/>
  <c r="AA307" i="102"/>
  <c r="AA291" i="102"/>
  <c r="AA130" i="102"/>
  <c r="AA70" i="102"/>
  <c r="AA54" i="102"/>
  <c r="AA340" i="102"/>
  <c r="AA260" i="102"/>
  <c r="AA244" i="102"/>
  <c r="AA111" i="102"/>
  <c r="AA379" i="102"/>
  <c r="AA1430" i="102"/>
  <c r="AA1414" i="102"/>
  <c r="AA1398" i="102"/>
  <c r="AA1382" i="102"/>
  <c r="AA1223" i="102"/>
  <c r="AA1207" i="102"/>
  <c r="AA1191" i="102"/>
  <c r="AA1175" i="102"/>
  <c r="AA1159" i="102"/>
  <c r="AA1029" i="102"/>
  <c r="AA1013" i="102"/>
  <c r="AA951" i="102"/>
  <c r="AA885" i="102"/>
  <c r="AA869" i="102"/>
  <c r="AA761" i="102"/>
  <c r="AA560" i="102"/>
  <c r="AA570" i="102"/>
  <c r="AA272" i="102"/>
  <c r="AA206" i="102"/>
  <c r="AA186" i="102"/>
  <c r="AA170" i="102"/>
  <c r="AA154" i="102"/>
  <c r="AA138" i="102"/>
  <c r="AA196" i="102"/>
  <c r="AA96" i="102"/>
  <c r="AA139" i="102"/>
  <c r="AA181" i="102"/>
  <c r="AA161" i="102"/>
  <c r="AA2612" i="102"/>
  <c r="AA1573" i="102"/>
  <c r="AA2405" i="102"/>
  <c r="AA2212" i="102"/>
  <c r="AA1631" i="102"/>
  <c r="AA2190" i="102"/>
  <c r="AA1750" i="102"/>
  <c r="AA732" i="102"/>
  <c r="AA738" i="102"/>
  <c r="AA463" i="102"/>
  <c r="AA968" i="102"/>
  <c r="AA740" i="102"/>
  <c r="AA415" i="102"/>
  <c r="AA335" i="102"/>
  <c r="AA1409" i="102"/>
  <c r="AA1172" i="102"/>
  <c r="AA1042" i="102"/>
  <c r="AA1024" i="102"/>
  <c r="AA962" i="102"/>
  <c r="AA898" i="102"/>
  <c r="AA882" i="102"/>
  <c r="AA866" i="102"/>
  <c r="AA735" i="102"/>
  <c r="AA370" i="102"/>
  <c r="AA91" i="102"/>
  <c r="AA267" i="102"/>
  <c r="AA1308" i="102"/>
  <c r="AA1276" i="102"/>
  <c r="AA1260" i="102"/>
  <c r="AA1244" i="102"/>
  <c r="AA1150" i="102"/>
  <c r="AA733" i="102"/>
  <c r="AA1139" i="102"/>
  <c r="AA1123" i="102"/>
  <c r="AA1107" i="102"/>
  <c r="AA1088" i="102"/>
  <c r="AA1009" i="102"/>
  <c r="AA829" i="102"/>
  <c r="AA646" i="102"/>
  <c r="AA630" i="102"/>
  <c r="AA614" i="102"/>
  <c r="AA538" i="102"/>
  <c r="AA522" i="102"/>
  <c r="AA506" i="102"/>
  <c r="AA490" i="102"/>
  <c r="AA474" i="102"/>
  <c r="AA355" i="102"/>
  <c r="AA117" i="102"/>
  <c r="AA80" i="102"/>
  <c r="AA26" i="102"/>
  <c r="AA14" i="102"/>
  <c r="AA365" i="102"/>
  <c r="AA1231" i="102"/>
  <c r="AA1059" i="102"/>
  <c r="AA1001" i="102"/>
  <c r="AA975" i="102"/>
  <c r="AA933" i="102"/>
  <c r="AA914" i="102"/>
  <c r="AA855" i="102"/>
  <c r="AA839" i="102"/>
  <c r="AA820" i="102"/>
  <c r="AA804" i="102"/>
  <c r="AA772" i="102"/>
  <c r="AA747" i="102"/>
  <c r="AA722" i="102"/>
  <c r="AA706" i="102"/>
  <c r="AA690" i="102"/>
  <c r="AA674" i="102"/>
  <c r="AA595" i="102"/>
  <c r="AA454" i="102"/>
  <c r="AA438" i="102"/>
  <c r="AA422" i="102"/>
  <c r="AA406" i="102"/>
  <c r="AA321" i="102"/>
  <c r="AA305" i="102"/>
  <c r="AA289" i="102"/>
  <c r="AA122" i="102"/>
  <c r="AA68" i="102"/>
  <c r="AA46" i="102"/>
  <c r="AA338" i="102"/>
  <c r="AA258" i="102"/>
  <c r="AA242" i="102"/>
  <c r="AA95" i="102"/>
  <c r="AA377" i="102"/>
  <c r="AA1428" i="102"/>
  <c r="AA1412" i="102"/>
  <c r="AA1396" i="102"/>
  <c r="AA1289" i="102"/>
  <c r="AA1221" i="102"/>
  <c r="AA1205" i="102"/>
  <c r="AA1189" i="102"/>
  <c r="AA1173" i="102"/>
  <c r="AA1043" i="102"/>
  <c r="AA1027" i="102"/>
  <c r="AA965" i="102"/>
  <c r="AA949" i="102"/>
  <c r="AA883" i="102"/>
  <c r="AA867" i="102"/>
  <c r="AA736" i="102"/>
  <c r="AA103" i="102"/>
  <c r="AA568" i="102"/>
  <c r="AA270" i="102"/>
  <c r="AA116" i="102"/>
  <c r="AA184" i="102"/>
  <c r="AA168" i="102"/>
  <c r="AA152" i="102"/>
  <c r="AA136" i="102"/>
  <c r="AA132" i="102"/>
  <c r="AA179" i="102"/>
  <c r="AA92" i="102"/>
  <c r="AA177" i="102"/>
  <c r="AA157" i="102"/>
  <c r="AA2371" i="102"/>
  <c r="AA1868" i="102"/>
  <c r="AA2163" i="102"/>
  <c r="AA1615" i="102"/>
  <c r="AA2174" i="102"/>
  <c r="AA1491" i="102"/>
  <c r="AA545" i="102"/>
  <c r="AA637" i="102"/>
  <c r="AA225" i="102"/>
  <c r="AA928" i="102"/>
  <c r="AA713" i="102"/>
  <c r="AA389" i="102"/>
  <c r="AA253" i="102"/>
  <c r="AA1393" i="102"/>
  <c r="AA1170" i="102"/>
  <c r="AA1040" i="102"/>
  <c r="AA1022" i="102"/>
  <c r="AA960" i="102"/>
  <c r="AA896" i="102"/>
  <c r="AA880" i="102"/>
  <c r="AA864" i="102"/>
  <c r="AA659" i="102"/>
  <c r="AA368" i="102"/>
  <c r="AA39" i="102"/>
  <c r="AA265" i="102"/>
  <c r="AA1306" i="102"/>
  <c r="AA1274" i="102"/>
  <c r="AA1258" i="102"/>
  <c r="AA1242" i="102"/>
  <c r="AA1148" i="102"/>
  <c r="AA731" i="102"/>
  <c r="AA1137" i="102"/>
  <c r="AA1121" i="102"/>
  <c r="AA1102" i="102"/>
  <c r="AA1086" i="102"/>
  <c r="AA1007" i="102"/>
  <c r="AA785" i="102"/>
  <c r="AA644" i="102"/>
  <c r="AA628" i="102"/>
  <c r="AA612" i="102"/>
  <c r="AA536" i="102"/>
  <c r="AA520" i="102"/>
  <c r="AA504" i="102"/>
  <c r="AA488" i="102"/>
  <c r="AA472" i="102"/>
  <c r="AA230" i="102"/>
  <c r="AA109" i="102"/>
  <c r="AA49" i="102"/>
  <c r="AA21" i="102"/>
  <c r="AA401" i="102"/>
  <c r="AA363" i="102"/>
  <c r="AA1074" i="102"/>
  <c r="AA1057" i="102"/>
  <c r="AA999" i="102"/>
  <c r="AA973" i="102"/>
  <c r="AA931" i="102"/>
  <c r="AA912" i="102"/>
  <c r="AA853" i="102"/>
  <c r="AA837" i="102"/>
  <c r="AA818" i="102"/>
  <c r="AA802" i="102"/>
  <c r="AA764" i="102"/>
  <c r="AA745" i="102"/>
  <c r="AA720" i="102"/>
  <c r="AA704" i="102"/>
  <c r="AA688" i="102"/>
  <c r="AA672" i="102"/>
  <c r="AA593" i="102"/>
  <c r="AA452" i="102"/>
  <c r="AA436" i="102"/>
  <c r="AA420" i="102"/>
  <c r="AA404" i="102"/>
  <c r="AA319" i="102"/>
  <c r="AA303" i="102"/>
  <c r="AA287" i="102"/>
  <c r="AA114" i="102"/>
  <c r="AA66" i="102"/>
  <c r="AA352" i="102"/>
  <c r="AA336" i="102"/>
  <c r="AA256" i="102"/>
  <c r="AA240" i="102"/>
  <c r="AA43" i="102"/>
  <c r="AA199" i="102"/>
  <c r="AA1426" i="102"/>
  <c r="AA1410" i="102"/>
  <c r="AA1394" i="102"/>
  <c r="AA1287" i="102"/>
  <c r="AA1219" i="102"/>
  <c r="AA1203" i="102"/>
  <c r="AA1187" i="102"/>
  <c r="AA1171" i="102"/>
  <c r="AA1041" i="102"/>
  <c r="AA1025" i="102"/>
  <c r="AA963" i="102"/>
  <c r="AA897" i="102"/>
  <c r="AA881" i="102"/>
  <c r="AA865" i="102"/>
  <c r="AA734" i="102"/>
  <c r="AA51" i="102"/>
  <c r="AA566" i="102"/>
  <c r="AA268" i="102"/>
  <c r="AA208" i="102"/>
  <c r="AA182" i="102"/>
  <c r="AA166" i="102"/>
  <c r="AA150" i="102"/>
  <c r="AA108" i="102"/>
  <c r="AA100" i="102"/>
  <c r="AA165" i="102"/>
  <c r="AA200" i="102"/>
  <c r="AA175" i="102"/>
  <c r="AA151" i="102"/>
  <c r="AA1955" i="102"/>
  <c r="AA1679" i="102"/>
  <c r="AA1516" i="102"/>
  <c r="AA2023" i="102"/>
  <c r="AA1544" i="102"/>
  <c r="AA2057" i="102"/>
  <c r="AA1307" i="102"/>
  <c r="AA1126" i="102"/>
  <c r="AA605" i="102"/>
  <c r="AA35" i="102"/>
  <c r="AA848" i="102"/>
  <c r="AA681" i="102"/>
  <c r="AA296" i="102"/>
  <c r="AA581" i="102"/>
  <c r="AA1220" i="102"/>
  <c r="AA1166" i="102"/>
  <c r="AA1036" i="102"/>
  <c r="AA1018" i="102"/>
  <c r="AA956" i="102"/>
  <c r="AA892" i="102"/>
  <c r="AA876" i="102"/>
  <c r="AA860" i="102"/>
  <c r="AA655" i="102"/>
  <c r="AA364" i="102"/>
  <c r="AA277" i="102"/>
  <c r="AA1323" i="102"/>
  <c r="AA1302" i="102"/>
  <c r="AA1270" i="102"/>
  <c r="AA1254" i="102"/>
  <c r="AA1238" i="102"/>
  <c r="AA991" i="102"/>
  <c r="AA1296" i="102"/>
  <c r="AA1133" i="102"/>
  <c r="AA1117" i="102"/>
  <c r="AA1098" i="102"/>
  <c r="AA1082" i="102"/>
  <c r="AA1003" i="102"/>
  <c r="AA775" i="102"/>
  <c r="AA640" i="102"/>
  <c r="AA624" i="102"/>
  <c r="AA608" i="102"/>
  <c r="AA532" i="102"/>
  <c r="AA516" i="102"/>
  <c r="AA500" i="102"/>
  <c r="AA484" i="102"/>
  <c r="AA468" i="102"/>
  <c r="AA226" i="102"/>
  <c r="AA93" i="102"/>
  <c r="AA36" i="102"/>
  <c r="AA106" i="102"/>
  <c r="AA397" i="102"/>
  <c r="AA359" i="102"/>
  <c r="AA1070" i="102"/>
  <c r="AA1053" i="102"/>
  <c r="AA995" i="102"/>
  <c r="AA969" i="102"/>
  <c r="AA927" i="102"/>
  <c r="AA908" i="102"/>
  <c r="AA849" i="102"/>
  <c r="AA833" i="102"/>
  <c r="AA814" i="102"/>
  <c r="AA798" i="102"/>
  <c r="AA757" i="102"/>
  <c r="AA741" i="102"/>
  <c r="AA716" i="102"/>
  <c r="AA700" i="102"/>
  <c r="AA684" i="102"/>
  <c r="AA668" i="102"/>
  <c r="AA589" i="102"/>
  <c r="AA448" i="102"/>
  <c r="AA432" i="102"/>
  <c r="AA416" i="102"/>
  <c r="AA392" i="102"/>
  <c r="AA315" i="102"/>
  <c r="AA299" i="102"/>
  <c r="AA283" i="102"/>
  <c r="AA78" i="102"/>
  <c r="AA62" i="102"/>
  <c r="AA348" i="102"/>
  <c r="AA332" i="102"/>
  <c r="AA252" i="102"/>
  <c r="AA236" i="102"/>
  <c r="AA387" i="102"/>
  <c r="AA195" i="102"/>
  <c r="AA1422" i="102"/>
  <c r="AA1406" i="102"/>
  <c r="AA1390" i="102"/>
  <c r="AA1283" i="102"/>
  <c r="AA1215" i="102"/>
  <c r="AA1199" i="102"/>
  <c r="AA1183" i="102"/>
  <c r="AA1167" i="102"/>
  <c r="AA1037" i="102"/>
  <c r="AA1021" i="102"/>
  <c r="AA959" i="102"/>
  <c r="AA893" i="102"/>
  <c r="AA877" i="102"/>
  <c r="AA861" i="102"/>
  <c r="AA658" i="102"/>
  <c r="AA578" i="102"/>
  <c r="AA562" i="102"/>
  <c r="AA209" i="102"/>
  <c r="AA8" i="102"/>
  <c r="AA178" i="102"/>
  <c r="AA162" i="102"/>
  <c r="AA146" i="102"/>
  <c r="AA104" i="102"/>
  <c r="AA40" i="102"/>
  <c r="AA155" i="102"/>
  <c r="AA189" i="102"/>
  <c r="AA171" i="102"/>
  <c r="AA145" i="102"/>
  <c r="AA1698" i="102"/>
  <c r="AA1555" i="102"/>
  <c r="AA2088" i="102"/>
  <c r="AA1863" i="102"/>
  <c r="AA1457" i="102"/>
  <c r="AA1894" i="102"/>
  <c r="AA1275" i="102"/>
  <c r="AA1110" i="102"/>
  <c r="AA527" i="102"/>
  <c r="AA17" i="102"/>
  <c r="AA832" i="102"/>
  <c r="AA665" i="102"/>
  <c r="AA218" i="102"/>
  <c r="AA565" i="102"/>
  <c r="AA1204" i="102"/>
  <c r="AA1164" i="102"/>
  <c r="AA1034" i="102"/>
  <c r="AA1016" i="102"/>
  <c r="AA954" i="102"/>
  <c r="AA890" i="102"/>
  <c r="AA874" i="102"/>
  <c r="AA788" i="102"/>
  <c r="AA400" i="102"/>
  <c r="AA362" i="102"/>
  <c r="AA275" i="102"/>
  <c r="AA1321" i="102"/>
  <c r="AA1300" i="102"/>
  <c r="AA1268" i="102"/>
  <c r="AA1252" i="102"/>
  <c r="AA1236" i="102"/>
  <c r="AA989" i="102"/>
  <c r="AA1294" i="102"/>
  <c r="AA1131" i="102"/>
  <c r="AA1115" i="102"/>
  <c r="AA1096" i="102"/>
  <c r="AA1080" i="102"/>
  <c r="AA947" i="102"/>
  <c r="AA767" i="102"/>
  <c r="AA638" i="102"/>
  <c r="AA622" i="102"/>
  <c r="AA606" i="102"/>
  <c r="AA530" i="102"/>
  <c r="AA514" i="102"/>
  <c r="AA498" i="102"/>
  <c r="AA482" i="102"/>
  <c r="AA466" i="102"/>
  <c r="AA224" i="102"/>
  <c r="AA88" i="102"/>
  <c r="AA34" i="102"/>
  <c r="AA90" i="102"/>
  <c r="AA373" i="102"/>
  <c r="AA127" i="102"/>
  <c r="AA1067" i="102"/>
  <c r="AA1051" i="102"/>
  <c r="AA983" i="102"/>
  <c r="AA967" i="102"/>
  <c r="AA925" i="102"/>
  <c r="AA906" i="102"/>
  <c r="AA847" i="102"/>
  <c r="AA831" i="102"/>
  <c r="AA812" i="102"/>
  <c r="AA796" i="102"/>
  <c r="AA755" i="102"/>
  <c r="AA739" i="102"/>
  <c r="AA714" i="102"/>
  <c r="AA698" i="102"/>
  <c r="AA682" i="102"/>
  <c r="AA666" i="102"/>
  <c r="AA587" i="102"/>
  <c r="AA446" i="102"/>
  <c r="AA430" i="102"/>
  <c r="AA414" i="102"/>
  <c r="AA390" i="102"/>
  <c r="AA313" i="102"/>
  <c r="AA297" i="102"/>
  <c r="AA281" i="102"/>
  <c r="AA76" i="102"/>
  <c r="AA60" i="102"/>
  <c r="AA346" i="102"/>
  <c r="AA330" i="102"/>
  <c r="AA250" i="102"/>
  <c r="AA234" i="102"/>
  <c r="AA385" i="102"/>
  <c r="AA193" i="102"/>
  <c r="AA1420" i="102"/>
  <c r="AA1404" i="102"/>
  <c r="AA1388" i="102"/>
  <c r="AA1229" i="102"/>
  <c r="AA1213" i="102"/>
  <c r="AA1197" i="102"/>
  <c r="AA1181" i="102"/>
  <c r="AA1165" i="102"/>
  <c r="AA1035" i="102"/>
  <c r="AA1019" i="102"/>
  <c r="AA957" i="102"/>
  <c r="AA891" i="102"/>
  <c r="AA875" i="102"/>
  <c r="AA780" i="102"/>
  <c r="AA656" i="102"/>
  <c r="AA576" i="102"/>
  <c r="AA278" i="102"/>
  <c r="AA207" i="102"/>
  <c r="AA192" i="102"/>
  <c r="AA176" i="102"/>
  <c r="AA160" i="102"/>
  <c r="AA144" i="102"/>
  <c r="AA48" i="102"/>
  <c r="AA120" i="102"/>
  <c r="AA153" i="102"/>
  <c r="AA187" i="102"/>
  <c r="AA169" i="102"/>
  <c r="AA141" i="102"/>
  <c r="AA2715" i="102"/>
  <c r="AA1537" i="102"/>
  <c r="AA2345" i="102"/>
  <c r="AA1915" i="102"/>
  <c r="AA1847" i="102"/>
  <c r="AA1441" i="102"/>
  <c r="AA1839" i="102"/>
  <c r="AA1259" i="102"/>
  <c r="AA1093" i="102"/>
  <c r="AA511" i="102"/>
  <c r="AA1066" i="102"/>
  <c r="AA815" i="102"/>
  <c r="AA588" i="102"/>
  <c r="AA94" i="102"/>
  <c r="AA548" i="102"/>
  <c r="AA1202" i="102"/>
  <c r="AA1162" i="102"/>
  <c r="AA1032" i="102"/>
  <c r="AA1014" i="102"/>
  <c r="AA952" i="102"/>
  <c r="AA888" i="102"/>
  <c r="AA872" i="102"/>
  <c r="AA779" i="102"/>
  <c r="AA398" i="102"/>
  <c r="AA360" i="102"/>
  <c r="AA273" i="102"/>
  <c r="AA1314" i="102"/>
  <c r="AA1298" i="102"/>
  <c r="AA1266" i="102"/>
  <c r="AA1250" i="102"/>
  <c r="AA1156" i="102"/>
  <c r="AA987" i="102"/>
  <c r="AA1292" i="102"/>
  <c r="AA1129" i="102"/>
  <c r="AA1113" i="102"/>
  <c r="AA1094" i="102"/>
  <c r="AA1078" i="102"/>
  <c r="AA938" i="102"/>
  <c r="AA652" i="102"/>
  <c r="AA636" i="102"/>
  <c r="AA620" i="102"/>
  <c r="AA604" i="102"/>
  <c r="AA528" i="102"/>
  <c r="AA512" i="102"/>
  <c r="AA496" i="102"/>
  <c r="AA480" i="102"/>
  <c r="AA464" i="102"/>
  <c r="AA222" i="102"/>
  <c r="AA86" i="102"/>
  <c r="AA32" i="102"/>
  <c r="AA38" i="102"/>
  <c r="AA371" i="102"/>
  <c r="AA119" i="102"/>
  <c r="AA1065" i="102"/>
  <c r="AA1049" i="102"/>
  <c r="AA981" i="102"/>
  <c r="AA944" i="102"/>
  <c r="AA923" i="102"/>
  <c r="AA904" i="102"/>
  <c r="AA845" i="102"/>
  <c r="AA826" i="102"/>
  <c r="AA810" i="102"/>
  <c r="AA794" i="102"/>
  <c r="AA753" i="102"/>
  <c r="AA728" i="102"/>
  <c r="AA712" i="102"/>
  <c r="AA696" i="102"/>
  <c r="AA680" i="102"/>
  <c r="AA664" i="102"/>
  <c r="AA585" i="102"/>
  <c r="AA444" i="102"/>
  <c r="AA428" i="102"/>
  <c r="AA412" i="102"/>
  <c r="AA327" i="102"/>
  <c r="AA311" i="102"/>
  <c r="AA295" i="102"/>
  <c r="AA217" i="102"/>
  <c r="AA74" i="102"/>
  <c r="AA58" i="102"/>
  <c r="AA344" i="102"/>
  <c r="AA264" i="102"/>
  <c r="AA248" i="102"/>
  <c r="AA232" i="102"/>
  <c r="AA383" i="102"/>
  <c r="AA1434" i="102"/>
  <c r="AA1418" i="102"/>
  <c r="AA1402" i="102"/>
  <c r="AA1386" i="102"/>
  <c r="AA1227" i="102"/>
  <c r="AA1211" i="102"/>
  <c r="AA1195" i="102"/>
  <c r="AA1179" i="102"/>
  <c r="AA1163" i="102"/>
  <c r="AA1033" i="102"/>
  <c r="AA1017" i="102"/>
  <c r="AA955" i="102"/>
  <c r="AA889" i="102"/>
  <c r="AA873" i="102"/>
  <c r="AA778" i="102"/>
  <c r="AA654" i="102"/>
  <c r="AA574" i="102"/>
  <c r="AA276" i="102"/>
  <c r="AA205" i="102"/>
  <c r="AA190" i="102"/>
  <c r="AA174" i="102"/>
  <c r="AA158" i="102"/>
  <c r="AA142" i="102"/>
  <c r="AA20" i="102"/>
  <c r="AA198" i="102"/>
  <c r="AA149" i="102"/>
  <c r="AA185" i="102"/>
  <c r="AA167" i="102"/>
  <c r="AA137" i="102"/>
  <c r="AB67" i="134"/>
  <c r="AA2151" i="102"/>
  <c r="AA2066" i="102"/>
  <c r="AA1375" i="102"/>
  <c r="AA1684" i="102"/>
  <c r="AA1315" i="102"/>
  <c r="AA1783" i="102"/>
  <c r="AA1243" i="102"/>
  <c r="AA1077" i="102"/>
  <c r="AA495" i="102"/>
  <c r="AA1050" i="102"/>
  <c r="AA799" i="102"/>
  <c r="AA447" i="102"/>
  <c r="AA63" i="102"/>
  <c r="AA380" i="102"/>
  <c r="AA1188" i="102"/>
  <c r="AA1160" i="102"/>
  <c r="AA1028" i="102"/>
  <c r="AA966" i="102"/>
  <c r="AA950" i="102"/>
  <c r="AA886" i="102"/>
  <c r="AA870" i="102"/>
  <c r="AA773" i="102"/>
  <c r="AA374" i="102"/>
  <c r="AA358" i="102"/>
  <c r="AA271" i="102"/>
  <c r="AA1312" i="102"/>
  <c r="AA1280" i="102"/>
  <c r="AA1264" i="102"/>
  <c r="AA1248" i="102"/>
  <c r="AA1154" i="102"/>
  <c r="AA770" i="102"/>
  <c r="AA1143" i="102"/>
  <c r="AA1127" i="102"/>
  <c r="AA1111" i="102"/>
  <c r="AA1092" i="102"/>
  <c r="AA1076" i="102"/>
  <c r="AA936" i="102"/>
  <c r="AA650" i="102"/>
  <c r="AA634" i="102"/>
  <c r="AA618" i="102"/>
  <c r="AA602" i="102"/>
  <c r="AA526" i="102"/>
  <c r="AA510" i="102"/>
  <c r="AA494" i="102"/>
  <c r="AA478" i="102"/>
  <c r="AA462" i="102"/>
  <c r="AA133" i="102"/>
  <c r="AA84" i="102"/>
  <c r="AA30" i="102"/>
  <c r="AA18" i="102"/>
  <c r="AA369" i="102"/>
  <c r="AA1318" i="102"/>
  <c r="AA1063" i="102"/>
  <c r="AA1047" i="102"/>
  <c r="AA979" i="102"/>
  <c r="AA942" i="102"/>
  <c r="AA921" i="102"/>
  <c r="AA902" i="102"/>
  <c r="AA843" i="102"/>
  <c r="AA824" i="102"/>
  <c r="AA808" i="102"/>
  <c r="AA792" i="102"/>
  <c r="AA751" i="102"/>
  <c r="AA726" i="102"/>
  <c r="AA710" i="102"/>
  <c r="AA694" i="102"/>
  <c r="AA678" i="102"/>
  <c r="AA662" i="102"/>
  <c r="AA458" i="102"/>
  <c r="AA442" i="102"/>
  <c r="AA426" i="102"/>
  <c r="AA410" i="102"/>
  <c r="AA325" i="102"/>
  <c r="AA309" i="102"/>
  <c r="AA293" i="102"/>
  <c r="AA203" i="102"/>
  <c r="AA72" i="102"/>
  <c r="AA56" i="102"/>
  <c r="AA342" i="102"/>
  <c r="AA262" i="102"/>
  <c r="AA246" i="102"/>
  <c r="AA214" i="102"/>
  <c r="AA381" i="102"/>
  <c r="AA1432" i="102"/>
  <c r="AA1416" i="102"/>
  <c r="AA1400" i="102"/>
  <c r="AA1384" i="102"/>
  <c r="AA1225" i="102"/>
  <c r="AA1209" i="102"/>
  <c r="AA1193" i="102"/>
  <c r="AA1177" i="102"/>
  <c r="AA1161" i="102"/>
  <c r="AA1031" i="102"/>
  <c r="AA1015" i="102"/>
  <c r="AA953" i="102"/>
  <c r="AA887" i="102"/>
  <c r="AA871" i="102"/>
  <c r="AA769" i="102"/>
  <c r="AA583" i="102"/>
  <c r="AA572" i="102"/>
  <c r="AA274" i="102"/>
  <c r="AA220" i="102"/>
  <c r="AA188" i="102"/>
  <c r="AA172" i="102"/>
  <c r="AA156" i="102"/>
  <c r="AA140" i="102"/>
  <c r="AA9" i="102"/>
  <c r="AA128" i="102"/>
  <c r="AA143" i="102"/>
  <c r="AA183" i="102"/>
  <c r="AA163" i="102"/>
  <c r="AA124" i="102"/>
  <c r="AA1664" i="102"/>
  <c r="AA907" i="102"/>
  <c r="AA958" i="102"/>
  <c r="AA1304" i="102"/>
  <c r="AA1100" i="102"/>
  <c r="AA518" i="102"/>
  <c r="AA399" i="102"/>
  <c r="AA851" i="102"/>
  <c r="AA686" i="102"/>
  <c r="AA301" i="102"/>
  <c r="AA23" i="102"/>
  <c r="AA1185" i="102"/>
  <c r="AA660" i="102"/>
  <c r="AA194" i="102"/>
  <c r="AB65" i="134"/>
  <c r="AB40" i="134"/>
  <c r="AB58" i="134"/>
  <c r="AB96" i="134"/>
  <c r="AB80" i="134"/>
  <c r="AB29" i="134"/>
  <c r="AB13" i="134"/>
  <c r="AB51" i="134"/>
  <c r="AA2106" i="102"/>
  <c r="AA697" i="102"/>
  <c r="AA894" i="102"/>
  <c r="AA1272" i="102"/>
  <c r="AA1084" i="102"/>
  <c r="AA502" i="102"/>
  <c r="AA361" i="102"/>
  <c r="AA835" i="102"/>
  <c r="AA670" i="102"/>
  <c r="AA285" i="102"/>
  <c r="AA197" i="102"/>
  <c r="AA1169" i="102"/>
  <c r="AA580" i="102"/>
  <c r="AA44" i="102"/>
  <c r="AB63" i="134"/>
  <c r="AB38" i="134"/>
  <c r="AB56" i="134"/>
  <c r="AB94" i="134"/>
  <c r="AB78" i="134"/>
  <c r="AB27" i="134"/>
  <c r="AB49" i="134"/>
  <c r="AA1560" i="102"/>
  <c r="AA312" i="102"/>
  <c r="AA878" i="102"/>
  <c r="AA1256" i="102"/>
  <c r="AA1005" i="102"/>
  <c r="AA486" i="102"/>
  <c r="AA1072" i="102"/>
  <c r="AA816" i="102"/>
  <c r="AA591" i="102"/>
  <c r="AA98" i="102"/>
  <c r="AA1424" i="102"/>
  <c r="AA1039" i="102"/>
  <c r="AA564" i="102"/>
  <c r="AA159" i="102"/>
  <c r="AB61" i="134"/>
  <c r="AB36" i="134"/>
  <c r="AB54" i="134"/>
  <c r="AB92" i="134"/>
  <c r="AB76" i="134"/>
  <c r="AB25" i="134"/>
  <c r="AB47" i="134"/>
  <c r="AA1475" i="102"/>
  <c r="AA1288" i="102"/>
  <c r="AA657" i="102"/>
  <c r="AA1105" i="102"/>
  <c r="AA642" i="102"/>
  <c r="AA228" i="102"/>
  <c r="AA997" i="102"/>
  <c r="AA759" i="102"/>
  <c r="AA434" i="102"/>
  <c r="AA350" i="102"/>
  <c r="AA1392" i="102"/>
  <c r="AA961" i="102"/>
  <c r="AA112" i="102"/>
  <c r="AA173" i="102"/>
  <c r="AB57" i="134"/>
  <c r="AB66" i="134"/>
  <c r="AB41" i="134"/>
  <c r="AB50" i="134"/>
  <c r="AB88" i="134"/>
  <c r="AB72" i="134"/>
  <c r="AB21" i="134"/>
  <c r="AB10" i="134"/>
  <c r="AA2458" i="102"/>
  <c r="AA1142" i="102"/>
  <c r="AA1168" i="102"/>
  <c r="AA366" i="102"/>
  <c r="AA1316" i="102"/>
  <c r="AA626" i="102"/>
  <c r="AA101" i="102"/>
  <c r="AA971" i="102"/>
  <c r="AA743" i="102"/>
  <c r="AA418" i="102"/>
  <c r="AA334" i="102"/>
  <c r="AA1285" i="102"/>
  <c r="AA895" i="102"/>
  <c r="AA180" i="102"/>
  <c r="AA147" i="102"/>
  <c r="AB55" i="134"/>
  <c r="AB64" i="134"/>
  <c r="AB39" i="134"/>
  <c r="AB48" i="134"/>
  <c r="AB102" i="134"/>
  <c r="AB86" i="134"/>
  <c r="AB70" i="134"/>
  <c r="AB19" i="134"/>
  <c r="AB114" i="134"/>
  <c r="AA2816" i="102"/>
  <c r="AA621" i="102"/>
  <c r="AA1038" i="102"/>
  <c r="AA279" i="102"/>
  <c r="AA1135" i="102"/>
  <c r="AA610" i="102"/>
  <c r="AA41" i="102"/>
  <c r="AA929" i="102"/>
  <c r="AA718" i="102"/>
  <c r="AA394" i="102"/>
  <c r="AA254" i="102"/>
  <c r="AA1217" i="102"/>
  <c r="AA879" i="102"/>
  <c r="AA164" i="102"/>
  <c r="AB53" i="134"/>
  <c r="AB62" i="134"/>
  <c r="AB37" i="134"/>
  <c r="AB46" i="134"/>
  <c r="AB100" i="134"/>
  <c r="AB84" i="134"/>
  <c r="AB33" i="134"/>
  <c r="AB17" i="134"/>
  <c r="AB112" i="134"/>
  <c r="AA2026" i="102"/>
  <c r="AA89" i="102"/>
  <c r="AA1020" i="102"/>
  <c r="AA1325" i="102"/>
  <c r="AA1119" i="102"/>
  <c r="AA534" i="102"/>
  <c r="AA12" i="102"/>
  <c r="AA910" i="102"/>
  <c r="AA702" i="102"/>
  <c r="AA317" i="102"/>
  <c r="AA238" i="102"/>
  <c r="AA1201" i="102"/>
  <c r="AA863" i="102"/>
  <c r="AA148" i="102"/>
  <c r="AB42" i="134"/>
  <c r="AB60" i="134"/>
  <c r="AB35" i="134"/>
  <c r="AB9" i="134"/>
  <c r="AB98" i="134"/>
  <c r="AB82" i="134"/>
  <c r="AB31" i="134"/>
  <c r="AB15" i="134"/>
  <c r="AA1055" i="102"/>
  <c r="AB68" i="134"/>
  <c r="AB52" i="134"/>
  <c r="AB95" i="134"/>
  <c r="AB107" i="134"/>
  <c r="AB81" i="134"/>
  <c r="AB104" i="134"/>
  <c r="AB77" i="134"/>
  <c r="AA800" i="102"/>
  <c r="AB34" i="134"/>
  <c r="AB45" i="134"/>
  <c r="AB93" i="134"/>
  <c r="AB105" i="134"/>
  <c r="AB79" i="134"/>
  <c r="AB30" i="134"/>
  <c r="AB83" i="134"/>
  <c r="AB90" i="134"/>
  <c r="AB16" i="134"/>
  <c r="AA2073" i="102"/>
  <c r="AA450" i="102"/>
  <c r="AB91" i="134"/>
  <c r="AB28" i="134"/>
  <c r="AB14" i="134"/>
  <c r="AB32" i="134"/>
  <c r="AB106" i="134"/>
  <c r="AB108" i="134"/>
  <c r="AA237" i="102"/>
  <c r="AB75" i="134"/>
  <c r="AA862" i="102"/>
  <c r="AA1408" i="102"/>
  <c r="AB59" i="134"/>
  <c r="AB43" i="134"/>
  <c r="AB74" i="134"/>
  <c r="AB87" i="134"/>
  <c r="AB115" i="134"/>
  <c r="AB7" i="134"/>
  <c r="AB110" i="134"/>
  <c r="AB24" i="134"/>
  <c r="AB26" i="134"/>
  <c r="AB20" i="134"/>
  <c r="AB18" i="134"/>
  <c r="AA1240" i="102"/>
  <c r="AA1023" i="102"/>
  <c r="AB23" i="134"/>
  <c r="AB101" i="134"/>
  <c r="AB85" i="134"/>
  <c r="AB113" i="134"/>
  <c r="AB73" i="134"/>
  <c r="AA64" i="102"/>
  <c r="AB89" i="134"/>
  <c r="AB71" i="134"/>
  <c r="AA783" i="102"/>
  <c r="AA266" i="102"/>
  <c r="AB99" i="134"/>
  <c r="AB111" i="134"/>
  <c r="AB22" i="134"/>
  <c r="AB12" i="134"/>
  <c r="AA470" i="102"/>
  <c r="AA191" i="102"/>
  <c r="AB97" i="134"/>
  <c r="AB109" i="134"/>
  <c r="M2369" i="102" l="1"/>
  <c r="J1769" i="102"/>
  <c r="S1769" i="102" s="1"/>
  <c r="M395" i="102"/>
  <c r="J6" i="102"/>
  <c r="S6" i="102" s="1"/>
  <c r="M328" i="102"/>
  <c r="M1332" i="102"/>
  <c r="J1332" i="102"/>
  <c r="S1332" i="102" s="1"/>
  <c r="M1983" i="102"/>
  <c r="J2443" i="102"/>
  <c r="S2443" i="102" s="1"/>
  <c r="M1769" i="102"/>
  <c r="M985" i="102"/>
  <c r="S2468" i="102"/>
  <c r="M776" i="102"/>
  <c r="Y1069" i="102"/>
  <c r="X2257" i="102"/>
  <c r="Y2333" i="102"/>
  <c r="Y2354" i="102"/>
  <c r="Y2831" i="102"/>
  <c r="X2831" i="102"/>
  <c r="X53" i="102"/>
  <c r="S2372" i="102"/>
  <c r="J2369" i="102"/>
  <c r="S2369" i="102" s="1"/>
  <c r="X1940" i="102"/>
  <c r="Y2382" i="102"/>
  <c r="X2404" i="102"/>
  <c r="Y2404" i="102"/>
  <c r="M6" i="102"/>
  <c r="M201" i="102"/>
  <c r="J2101" i="102"/>
  <c r="S2101" i="102" s="1"/>
  <c r="M2443" i="102"/>
  <c r="Y1106" i="102"/>
  <c r="X1106" i="102"/>
  <c r="J395" i="102"/>
  <c r="S395" i="102" s="1"/>
  <c r="M2101" i="102"/>
  <c r="M2791" i="102"/>
  <c r="T57" i="110"/>
  <c r="D6" i="84"/>
  <c r="F6" i="84" s="1"/>
  <c r="K6" i="84"/>
  <c r="R5" i="135" s="1"/>
  <c r="AD6" i="84"/>
  <c r="AE6" i="84"/>
  <c r="G18" i="84"/>
  <c r="G10" i="84"/>
  <c r="O11" i="134"/>
  <c r="G17" i="84"/>
  <c r="G8" i="84"/>
  <c r="O8" i="134"/>
  <c r="G16" i="84"/>
  <c r="N6" i="84"/>
  <c r="O5" i="110" s="1"/>
  <c r="G7" i="84"/>
  <c r="O6" i="134"/>
  <c r="G15" i="84"/>
  <c r="O103" i="134"/>
  <c r="G14" i="84"/>
  <c r="G13" i="84"/>
  <c r="G9" i="84"/>
  <c r="G12" i="84"/>
  <c r="O69" i="134"/>
  <c r="G11" i="84"/>
  <c r="O44" i="134"/>
  <c r="W15" i="135"/>
  <c r="W11" i="135"/>
  <c r="W8" i="135"/>
  <c r="W17" i="135"/>
  <c r="P5" i="135"/>
  <c r="W13" i="135"/>
  <c r="T6" i="110"/>
  <c r="T15" i="110"/>
  <c r="T55" i="110"/>
  <c r="T53" i="110"/>
  <c r="T61" i="110"/>
  <c r="T68" i="110"/>
  <c r="T9" i="110"/>
  <c r="T28" i="110"/>
  <c r="M5" i="110"/>
  <c r="T21" i="110"/>
  <c r="T35" i="110"/>
  <c r="T103" i="134"/>
  <c r="T44" i="134"/>
  <c r="T11" i="134"/>
  <c r="T69" i="134"/>
  <c r="M5" i="134"/>
  <c r="T6" i="134"/>
  <c r="T8" i="134"/>
  <c r="Y216" i="102"/>
  <c r="X265" i="102"/>
  <c r="Y2437" i="102"/>
  <c r="X2410" i="102"/>
  <c r="Q6" i="84"/>
  <c r="J201" i="102"/>
  <c r="AF6" i="84"/>
  <c r="Y220" i="102"/>
  <c r="X220" i="102"/>
  <c r="J328" i="102"/>
  <c r="S328" i="102" s="1"/>
  <c r="J776" i="102"/>
  <c r="S776" i="102" s="1"/>
  <c r="S204" i="102"/>
  <c r="X738" i="102"/>
  <c r="X900" i="102"/>
  <c r="J985" i="102"/>
  <c r="S985" i="102" s="1"/>
  <c r="J1715" i="102"/>
  <c r="S1715" i="102" s="1"/>
  <c r="X2270" i="102"/>
  <c r="Y2815" i="102"/>
  <c r="X2815" i="102"/>
  <c r="J1983" i="102"/>
  <c r="S1983" i="102" s="1"/>
  <c r="X1884" i="102"/>
  <c r="M5" i="135"/>
  <c r="W5" i="135" s="1"/>
  <c r="W6" i="135"/>
  <c r="AB12" i="135"/>
  <c r="J2791" i="102"/>
  <c r="S2791" i="102" s="1"/>
  <c r="T13" i="110"/>
  <c r="J5" i="110"/>
  <c r="T5" i="110" s="1"/>
  <c r="J5" i="134"/>
  <c r="T5" i="134" s="1"/>
  <c r="M5" i="102" l="1"/>
  <c r="G6" i="84"/>
  <c r="O5" i="134"/>
  <c r="S201" i="102"/>
  <c r="J5" i="102"/>
</calcChain>
</file>

<file path=xl/sharedStrings.xml><?xml version="1.0" encoding="utf-8"?>
<sst xmlns="http://schemas.openxmlformats.org/spreadsheetml/2006/main" count="36327" uniqueCount="8767">
  <si>
    <t>单位：亿元</t>
  </si>
  <si>
    <t>序号</t>
  </si>
  <si>
    <t>市州</t>
  </si>
  <si>
    <t>年度投资</t>
  </si>
  <si>
    <t>备注</t>
  </si>
  <si>
    <t>高速公路</t>
  </si>
  <si>
    <t>普通国省干线</t>
  </si>
  <si>
    <t>农村公路</t>
  </si>
  <si>
    <t>公路站场</t>
  </si>
  <si>
    <t>内河水运</t>
  </si>
  <si>
    <t>长沙市</t>
  </si>
  <si>
    <t>株洲市</t>
  </si>
  <si>
    <t>湘潭市</t>
  </si>
  <si>
    <t>衡阳市</t>
  </si>
  <si>
    <t>邵阳市</t>
  </si>
  <si>
    <t>岳阳市</t>
  </si>
  <si>
    <t>常德市</t>
  </si>
  <si>
    <t>张家界市</t>
  </si>
  <si>
    <t>益阳市</t>
  </si>
  <si>
    <t>郴州市</t>
  </si>
  <si>
    <t>永州市</t>
  </si>
  <si>
    <t>怀化市</t>
  </si>
  <si>
    <t>娄底市</t>
  </si>
  <si>
    <t>湘西州</t>
  </si>
  <si>
    <t>注：市州需积极配合高速公路、内河水运省管重点项目建设单位做好项目推进，为项目顺利完成年度建设投资任务提供良好的征拆、建设环境，全力配合项目建设单位按期完成年度投资目标任务。</t>
  </si>
  <si>
    <t>建设规模（公里）</t>
  </si>
  <si>
    <t>建设年限</t>
  </si>
  <si>
    <t>前期工作情况</t>
  </si>
  <si>
    <t>合计</t>
  </si>
  <si>
    <t>开工年</t>
  </si>
  <si>
    <t>完工年</t>
  </si>
  <si>
    <t>年度投资目标</t>
  </si>
  <si>
    <t>工可或核准
批复文号</t>
  </si>
  <si>
    <t/>
  </si>
  <si>
    <t xml:space="preserve"> 2022年普通国省干线建设投资计划表</t>
  </si>
  <si>
    <t>项目所在地区</t>
  </si>
  <si>
    <t>项目名称</t>
  </si>
  <si>
    <t>路线行政等级</t>
  </si>
  <si>
    <t>规划属性</t>
  </si>
  <si>
    <t>“十四五”建设里程</t>
  </si>
  <si>
    <t>累计已下达国省补助</t>
  </si>
  <si>
    <t>以2021年7月底数据测算</t>
  </si>
  <si>
    <t>需求国省补助</t>
  </si>
  <si>
    <t>是否调整21年投资至22年完成</t>
  </si>
  <si>
    <t>地方转贷资金备注</t>
  </si>
  <si>
    <t>小计</t>
  </si>
  <si>
    <t>完成施工许可</t>
  </si>
  <si>
    <t>完成路基</t>
  </si>
  <si>
    <t>新增生产能力（公里）</t>
  </si>
  <si>
    <t>新开工里程（公里）</t>
  </si>
  <si>
    <t>其中实际拨付</t>
  </si>
  <si>
    <t>第一批资金分配</t>
  </si>
  <si>
    <t>其中车购税</t>
  </si>
  <si>
    <t>第一批可拨付资金</t>
  </si>
  <si>
    <t>第二批可拨付资金</t>
  </si>
  <si>
    <t>第三批可拨付资金</t>
  </si>
  <si>
    <t>车购税</t>
  </si>
  <si>
    <t>燃油税</t>
  </si>
  <si>
    <t>拨付比例</t>
  </si>
  <si>
    <t>已建成（投资）</t>
  </si>
  <si>
    <t>完成路基（投资）</t>
  </si>
  <si>
    <t>完成施工许可（投资）</t>
  </si>
  <si>
    <t>发布中标通知书（投资）</t>
  </si>
  <si>
    <t>完成初设批复（投资）</t>
  </si>
  <si>
    <t>需拨付</t>
  </si>
  <si>
    <t>其中21年结转</t>
  </si>
  <si>
    <t>完成路面</t>
  </si>
  <si>
    <t>发布中标通知</t>
  </si>
  <si>
    <t>完成初步设计</t>
  </si>
  <si>
    <t>绩效</t>
  </si>
  <si>
    <t>国道</t>
  </si>
  <si>
    <t>省道</t>
  </si>
  <si>
    <t>重要经济干线</t>
  </si>
  <si>
    <t>浏阳市</t>
  </si>
  <si>
    <t>“十三五”续建</t>
  </si>
  <si>
    <t>续建21年实施</t>
  </si>
  <si>
    <t>√</t>
  </si>
  <si>
    <t>宁乡市</t>
  </si>
  <si>
    <t>“十四五”新开工</t>
  </si>
  <si>
    <t>新增项目</t>
  </si>
  <si>
    <t>中标通知</t>
  </si>
  <si>
    <t>燃油税绩效</t>
  </si>
  <si>
    <t>初设</t>
  </si>
  <si>
    <t>初设批复</t>
  </si>
  <si>
    <t>醴陵市</t>
  </si>
  <si>
    <t>茶陵县</t>
  </si>
  <si>
    <t>攸县</t>
  </si>
  <si>
    <t>雨湖区</t>
  </si>
  <si>
    <t>湘潭县</t>
  </si>
  <si>
    <t>衡山县</t>
  </si>
  <si>
    <t>耒阳市</t>
  </si>
  <si>
    <t>祁东县</t>
  </si>
  <si>
    <t>常宁市</t>
  </si>
  <si>
    <t>衡东县</t>
  </si>
  <si>
    <t>衡南县</t>
  </si>
  <si>
    <t>邵阳县</t>
  </si>
  <si>
    <t>G356邵阳县罗城-黄豆园</t>
  </si>
  <si>
    <t>19.233公里2021年未开工结转本年度新开工</t>
  </si>
  <si>
    <t>洞口县</t>
  </si>
  <si>
    <t>G356洞口县黄桥至高沙公路</t>
  </si>
  <si>
    <t>G356洞口县黄桥至高沙</t>
  </si>
  <si>
    <t>邵阳县，邵东市</t>
  </si>
  <si>
    <t>S223邵东仙槎桥－邵阳县峡山铺</t>
  </si>
  <si>
    <t>完成路面15公里，完成施工许可13.9公里</t>
  </si>
  <si>
    <t>其余25公里已建成</t>
  </si>
  <si>
    <t>邵东市</t>
  </si>
  <si>
    <t>邵阳市-邵东九龙岭</t>
  </si>
  <si>
    <t>武冈市</t>
  </si>
  <si>
    <t>S246武冈过境高桥-小水</t>
  </si>
  <si>
    <t>城步县</t>
  </si>
  <si>
    <t>城步南山牧场至绥宁古龙岩公路</t>
  </si>
  <si>
    <t>S251、S341城步南山牧场至绥宁古龙岩</t>
  </si>
  <si>
    <t>完成路面12.8公里，完成施工许可2.7公里</t>
  </si>
  <si>
    <t>其余路段30公里已建成</t>
  </si>
  <si>
    <t>新邵县</t>
  </si>
  <si>
    <t>新邵县雀塘-太芝庙</t>
  </si>
  <si>
    <t>完成路面10公里，完成路基14.163公里</t>
  </si>
  <si>
    <t>绥宁草寨至洞口安顺</t>
  </si>
  <si>
    <t>31.257公里2021年未开工结转本年度新开工</t>
  </si>
  <si>
    <t>邵阳县长阳铺-九公桥</t>
  </si>
  <si>
    <t>邵阳县黄豆园-黄亭市</t>
  </si>
  <si>
    <t>新宁县</t>
  </si>
  <si>
    <t>新宁县江口桥-黄皮坳</t>
  </si>
  <si>
    <t>56.277公里2021年未开工结转本年度新开工</t>
  </si>
  <si>
    <t>隆回县</t>
  </si>
  <si>
    <t>隆回大花-善缘亭</t>
  </si>
  <si>
    <t>其余2.6公里2022年暂缓实施，5公里已建成</t>
  </si>
  <si>
    <t>平江县</t>
  </si>
  <si>
    <t>君山区</t>
  </si>
  <si>
    <t>汨罗市</t>
  </si>
  <si>
    <t>华容县</t>
  </si>
  <si>
    <t>临湘市</t>
  </si>
  <si>
    <t>岳阳县</t>
  </si>
  <si>
    <t>湘阴县</t>
  </si>
  <si>
    <t>云溪区</t>
  </si>
  <si>
    <t>汉寿县</t>
  </si>
  <si>
    <t>津市市</t>
  </si>
  <si>
    <t>石门县</t>
  </si>
  <si>
    <t>安乡县</t>
  </si>
  <si>
    <t>鼎城区</t>
  </si>
  <si>
    <t>澧县</t>
  </si>
  <si>
    <t>临澧县</t>
  </si>
  <si>
    <t>永定区</t>
  </si>
  <si>
    <t>桑植县</t>
  </si>
  <si>
    <t>慈利县</t>
  </si>
  <si>
    <t>武陵源区</t>
  </si>
  <si>
    <t>桃江县</t>
  </si>
  <si>
    <t>南县</t>
  </si>
  <si>
    <t>资阳区</t>
  </si>
  <si>
    <t>安化县</t>
  </si>
  <si>
    <t>沅江市</t>
  </si>
  <si>
    <t>大通湖区</t>
  </si>
  <si>
    <t>赫山区</t>
  </si>
  <si>
    <t>资兴市</t>
  </si>
  <si>
    <t>汝城县</t>
  </si>
  <si>
    <t>嘉禾县</t>
  </si>
  <si>
    <t>永兴县</t>
  </si>
  <si>
    <t>宜章县</t>
  </si>
  <si>
    <t>北湖区</t>
  </si>
  <si>
    <t>苏仙区</t>
  </si>
  <si>
    <t>安仁县</t>
  </si>
  <si>
    <t>江永县</t>
  </si>
  <si>
    <t>宁远县</t>
  </si>
  <si>
    <t>蓝山县</t>
  </si>
  <si>
    <t>道县</t>
  </si>
  <si>
    <t>东安县</t>
  </si>
  <si>
    <t>新田县</t>
  </si>
  <si>
    <t>双牌县</t>
  </si>
  <si>
    <t>祁阳市</t>
  </si>
  <si>
    <t>冷水滩区</t>
  </si>
  <si>
    <t>零陵区</t>
  </si>
  <si>
    <t>辰溪县</t>
  </si>
  <si>
    <t>会同县</t>
  </si>
  <si>
    <t>中方县</t>
  </si>
  <si>
    <t>溆浦县</t>
  </si>
  <si>
    <t>娄星区</t>
  </si>
  <si>
    <t>冷水江市</t>
  </si>
  <si>
    <t>新化县</t>
  </si>
  <si>
    <t>涟源市</t>
  </si>
  <si>
    <t>双峰县</t>
  </si>
  <si>
    <t>龙山县</t>
  </si>
  <si>
    <t>凤凰县</t>
  </si>
  <si>
    <t>吉首市</t>
  </si>
  <si>
    <t>古丈县</t>
  </si>
  <si>
    <t>保靖县</t>
  </si>
  <si>
    <t>永顺县</t>
  </si>
  <si>
    <t>花垣县</t>
  </si>
  <si>
    <t>泸溪县</t>
  </si>
  <si>
    <t>2022年农村公路建设投资计划汇总表</t>
  </si>
  <si>
    <t>县市区</t>
  </si>
  <si>
    <t>年度计划</t>
  </si>
  <si>
    <t>乡镇通三级</t>
  </si>
  <si>
    <t>旅游资源产业路</t>
  </si>
  <si>
    <t>新村与撤并村间便捷连通路</t>
  </si>
  <si>
    <t>渡改桥</t>
  </si>
  <si>
    <t>申报</t>
  </si>
  <si>
    <t>规划</t>
  </si>
  <si>
    <t>新计划</t>
  </si>
  <si>
    <t>续建</t>
  </si>
  <si>
    <t>新开</t>
  </si>
  <si>
    <t>保障性任务</t>
  </si>
  <si>
    <t>保障性任务占比</t>
  </si>
  <si>
    <t>项目个数</t>
  </si>
  <si>
    <t>座数</t>
  </si>
  <si>
    <t>桥梁长度（延米）</t>
  </si>
  <si>
    <t>旅游</t>
  </si>
  <si>
    <t>撤并村</t>
  </si>
  <si>
    <t>平均每年</t>
  </si>
  <si>
    <t>岳麓区</t>
  </si>
  <si>
    <t>开福区</t>
  </si>
  <si>
    <t>望城区</t>
  </si>
  <si>
    <t>长沙县</t>
  </si>
  <si>
    <t>荷塘区</t>
  </si>
  <si>
    <t>芦淞区</t>
  </si>
  <si>
    <t>石峰区</t>
  </si>
  <si>
    <t>天元区</t>
  </si>
  <si>
    <t>渌口区</t>
  </si>
  <si>
    <t>岳塘区</t>
  </si>
  <si>
    <t>湘乡市</t>
  </si>
  <si>
    <t>韶山市</t>
  </si>
  <si>
    <t>珠晖区</t>
  </si>
  <si>
    <t>衡阳县</t>
  </si>
  <si>
    <t>五</t>
  </si>
  <si>
    <t>双清区</t>
  </si>
  <si>
    <t>大祥区</t>
  </si>
  <si>
    <t>北塔区</t>
  </si>
  <si>
    <t>绥宁县</t>
  </si>
  <si>
    <t>城步苗族自治县</t>
  </si>
  <si>
    <t>屈原区</t>
  </si>
  <si>
    <t>岳阳经开区</t>
  </si>
  <si>
    <t>桃源县</t>
  </si>
  <si>
    <t>常德经开区</t>
  </si>
  <si>
    <t>柳叶湖区</t>
  </si>
  <si>
    <t>桃花源区</t>
  </si>
  <si>
    <t>西洞庭区</t>
  </si>
  <si>
    <t>西湖区</t>
  </si>
  <si>
    <t>桂阳县</t>
  </si>
  <si>
    <t>临武县</t>
  </si>
  <si>
    <t>桂东县</t>
  </si>
  <si>
    <t>江华瑶族自治县</t>
  </si>
  <si>
    <t>金洞管理区</t>
  </si>
  <si>
    <t>鹤城区</t>
  </si>
  <si>
    <t>沅陵县</t>
  </si>
  <si>
    <t>麻阳苗族自治县</t>
  </si>
  <si>
    <t>新晃侗族自治县</t>
  </si>
  <si>
    <t>芷江侗族自治县</t>
  </si>
  <si>
    <t>通道侗族自治县</t>
  </si>
  <si>
    <t>洪江市</t>
  </si>
  <si>
    <t>附表4-3：</t>
  </si>
  <si>
    <t>2022年农村公路（乡镇通三级路、旅游资源产业路、撤并村便捷连通路）建设投资计划明细表</t>
  </si>
  <si>
    <t>项目所在地</t>
  </si>
  <si>
    <t>项目基本信息</t>
  </si>
  <si>
    <t>2022年度计划（切块）</t>
  </si>
  <si>
    <t>解决乡镇、景区、产业园</t>
  </si>
  <si>
    <t>备案情况</t>
  </si>
  <si>
    <t>剩余规模</t>
  </si>
  <si>
    <t>是否可建成</t>
  </si>
  <si>
    <t>2021年计划下达</t>
  </si>
  <si>
    <t>2021年第二批</t>
  </si>
  <si>
    <t>乡镇</t>
  </si>
  <si>
    <t>建制村</t>
  </si>
  <si>
    <t>地区类别</t>
  </si>
  <si>
    <t xml:space="preserve"> 规划类别</t>
  </si>
  <si>
    <t>路线编码</t>
  </si>
  <si>
    <t>规划里程（公里）</t>
  </si>
  <si>
    <t>现状路面宽度</t>
  </si>
  <si>
    <t>现状技术等级</t>
  </si>
  <si>
    <t>预计建设里程
（公里）</t>
  </si>
  <si>
    <t>本年建设规模</t>
  </si>
  <si>
    <t>拟建路面宽度</t>
  </si>
  <si>
    <t>拟建技术等级</t>
  </si>
  <si>
    <t>总计</t>
  </si>
  <si>
    <t>莲花镇</t>
  </si>
  <si>
    <t>龙洞村</t>
  </si>
  <si>
    <t>X160龙洞村农业科技园公路</t>
  </si>
  <si>
    <t>资源产业路</t>
  </si>
  <si>
    <t>X160430104</t>
  </si>
  <si>
    <t>4.5</t>
  </si>
  <si>
    <t>6(5.5)</t>
  </si>
  <si>
    <t>四级公路</t>
  </si>
  <si>
    <t>龙洞农业科技园</t>
  </si>
  <si>
    <t>新中长村</t>
  </si>
  <si>
    <t>X161新荷茶园公路</t>
  </si>
  <si>
    <t>无</t>
  </si>
  <si>
    <t>3.5</t>
  </si>
  <si>
    <t>6(5)</t>
  </si>
  <si>
    <t>新中荷农业生态基地</t>
  </si>
  <si>
    <t>沙坪街道/捞刀河街道</t>
  </si>
  <si>
    <t>罗汉庄村长沙园林生态园</t>
  </si>
  <si>
    <t>长沙园林生态园景区道路（汉沙公路南延线路面提质改造）</t>
  </si>
  <si>
    <t>通景公路</t>
  </si>
  <si>
    <t>指导性任务</t>
  </si>
  <si>
    <t>Y903430105</t>
  </si>
  <si>
    <t>6</t>
  </si>
  <si>
    <t>7.5</t>
  </si>
  <si>
    <t>长沙园林生态园</t>
  </si>
  <si>
    <t>沙坪街道</t>
  </si>
  <si>
    <t>汉回村</t>
  </si>
  <si>
    <t>汉回村乡村文化旅游环线提质改造</t>
  </si>
  <si>
    <t>C29B430105</t>
  </si>
  <si>
    <t>5</t>
  </si>
  <si>
    <t>汉回村景区</t>
  </si>
  <si>
    <t>靖港镇</t>
  </si>
  <si>
    <t>大垅围村</t>
  </si>
  <si>
    <t>湘团公路</t>
  </si>
  <si>
    <t>Y454430112</t>
  </si>
  <si>
    <t>湖南开天新农业科技有限公司（开天渔庄）</t>
  </si>
  <si>
    <t>茶亭镇</t>
  </si>
  <si>
    <t>九峰山村</t>
  </si>
  <si>
    <t>九峰山片区旅行线路</t>
  </si>
  <si>
    <t>九峰山片区休闲农业示范点</t>
  </si>
  <si>
    <t>杨家山村</t>
  </si>
  <si>
    <t>五艾至土家湖公路</t>
  </si>
  <si>
    <t>Y456430112</t>
  </si>
  <si>
    <t>5.5</t>
  </si>
  <si>
    <t>千龙湖旅游度假区</t>
  </si>
  <si>
    <t>福塘村</t>
  </si>
  <si>
    <t>玉泉山-都遨农庄连接路</t>
  </si>
  <si>
    <t>Y460430112</t>
  </si>
  <si>
    <t>福塘村休闲农业示范点</t>
  </si>
  <si>
    <t>苏蓼村</t>
  </si>
  <si>
    <t>苏蓼垸娱水旅行线路</t>
  </si>
  <si>
    <t>旅游集散公路</t>
  </si>
  <si>
    <t>苏蓼村休闲农业示范园</t>
  </si>
  <si>
    <t>乌山街道</t>
  </si>
  <si>
    <t>龙王岭村</t>
  </si>
  <si>
    <t>道坡至横冲公路</t>
  </si>
  <si>
    <t>新村与撤并村便捷连通</t>
  </si>
  <si>
    <t>静慎村</t>
  </si>
  <si>
    <t>花门楼至城乡大道（李公桥组）连接路</t>
  </si>
  <si>
    <t>铜官街道</t>
  </si>
  <si>
    <t>书堂山村</t>
  </si>
  <si>
    <t>陈家湾至大山塘连接路</t>
  </si>
  <si>
    <t>西湖寺村</t>
  </si>
  <si>
    <t>官冲坳公路</t>
  </si>
  <si>
    <t>双丰村</t>
  </si>
  <si>
    <t>高乌大道-秧田连接路</t>
  </si>
  <si>
    <t>c92k430112</t>
  </si>
  <si>
    <t>北山镇</t>
  </si>
  <si>
    <t>福高村</t>
  </si>
  <si>
    <t>长沙县北山镇福高村白溪冲水库环湖公路硬化</t>
  </si>
  <si>
    <t>北山森林公园</t>
  </si>
  <si>
    <t>路口镇</t>
  </si>
  <si>
    <t>星级乡村旅游区（路口镇哲农稻作公园）</t>
  </si>
  <si>
    <t>X160麻林河段路面改善工程</t>
  </si>
  <si>
    <t>X160430121</t>
  </si>
  <si>
    <t>4</t>
  </si>
  <si>
    <t>高桥镇</t>
  </si>
  <si>
    <t>高桥村</t>
  </si>
  <si>
    <t>长沙县X009（S206-X023高白线段）路面改善</t>
  </si>
  <si>
    <t>X009430121</t>
  </si>
  <si>
    <t>柳直荀故居</t>
  </si>
  <si>
    <t>安沙镇</t>
  </si>
  <si>
    <t>长沙县桂花塘山庄</t>
  </si>
  <si>
    <t>安黄线提质改造</t>
  </si>
  <si>
    <t>Y273430121</t>
  </si>
  <si>
    <t>江背镇</t>
  </si>
  <si>
    <t>徐特立故居</t>
  </si>
  <si>
    <t>徐特立故居连接路(刘家屋至马家凼）</t>
  </si>
  <si>
    <t>C468430121</t>
  </si>
  <si>
    <t>龙头井现代农庄</t>
  </si>
  <si>
    <t>Y239线拓宽提质改造工程</t>
  </si>
  <si>
    <t>Y239430121</t>
  </si>
  <si>
    <t>7</t>
  </si>
  <si>
    <t>徐特立故居连接路（马达岭-丁家冲口）</t>
  </si>
  <si>
    <t>C581430121</t>
  </si>
  <si>
    <t>2021年计划，2022年续建</t>
  </si>
  <si>
    <t>开慧镇</t>
  </si>
  <si>
    <t>长沙县开慧镇锡福村</t>
  </si>
  <si>
    <t>天白线路基路面提质工程</t>
  </si>
  <si>
    <t>Y226430121</t>
  </si>
  <si>
    <t>杨开慧故居</t>
  </si>
  <si>
    <t>杨开慧故居连接路（Y222金开线至许方路提质）</t>
  </si>
  <si>
    <t>Y222430121</t>
  </si>
  <si>
    <t>杨开慧故居连接路（开慧镇Y384路面修复工程）</t>
  </si>
  <si>
    <t>Y384430121</t>
  </si>
  <si>
    <t>杨开慧故居连接路（开慧中学道路建设）</t>
  </si>
  <si>
    <t>0</t>
  </si>
  <si>
    <t>春华镇</t>
  </si>
  <si>
    <t>春华现代农业示范园</t>
  </si>
  <si>
    <t>春华现代农业示范园连接路（长沙县大鲁线路基路面提质工程）</t>
  </si>
  <si>
    <t>Y316430121</t>
  </si>
  <si>
    <t>黄花镇</t>
  </si>
  <si>
    <t>银龙村</t>
  </si>
  <si>
    <t>小顽国-新江生态园道路连通工程</t>
  </si>
  <si>
    <t>小顽国亲子农庄</t>
  </si>
  <si>
    <t>砖田新村</t>
  </si>
  <si>
    <t>x138线红旗桥至X138砖田连接路</t>
  </si>
  <si>
    <t>X138430121</t>
  </si>
  <si>
    <t>黄兴镇</t>
  </si>
  <si>
    <t>鹿芝岭村</t>
  </si>
  <si>
    <t>八字墙组-李家园连接路</t>
  </si>
  <si>
    <t>C21M430121</t>
  </si>
  <si>
    <t>黄兴管委会</t>
  </si>
  <si>
    <t>车马村</t>
  </si>
  <si>
    <t>车马村大发屋场至坳上组级硬化连接路</t>
  </si>
  <si>
    <t>C84A430121</t>
  </si>
  <si>
    <t>牌楼村</t>
  </si>
  <si>
    <t>恩子坡至毛公塘连接路</t>
  </si>
  <si>
    <t>枫林市村</t>
  </si>
  <si>
    <t>开慧镇枫林市村龙井-清泰道路硬化</t>
  </si>
  <si>
    <t>CE32430121</t>
  </si>
  <si>
    <t>金井镇</t>
  </si>
  <si>
    <t>湘丰村</t>
  </si>
  <si>
    <t>老鸦咀公路</t>
  </si>
  <si>
    <t>梁坪村</t>
  </si>
  <si>
    <t>梁坪村（Y305）李家老屋—苏家屋彭家咀（Y305）公路建设</t>
  </si>
  <si>
    <t>C92J430121</t>
  </si>
  <si>
    <t>明月村</t>
  </si>
  <si>
    <t>铁路冲、七胡塘连接路</t>
  </si>
  <si>
    <t>CJ71430121、CJ72430121</t>
  </si>
  <si>
    <t>福临镇</t>
  </si>
  <si>
    <t>同心村</t>
  </si>
  <si>
    <t>同心村常兴组公路硬化</t>
  </si>
  <si>
    <t>CM30430121</t>
  </si>
  <si>
    <t>维汉村</t>
  </si>
  <si>
    <t>维汉村红星4组道路</t>
  </si>
  <si>
    <t>青山铺镇</t>
  </si>
  <si>
    <t>天华村</t>
  </si>
  <si>
    <t>欣荣组新坝-新G107连接路</t>
  </si>
  <si>
    <t>CC94430121</t>
  </si>
  <si>
    <t xml:space="preserve">安沙镇 </t>
  </si>
  <si>
    <t>油铺村</t>
  </si>
  <si>
    <t>杨家冲至唐田新村，姚家屋至神塘组连接路硬化项目</t>
  </si>
  <si>
    <t>C60R430121、C980430121</t>
  </si>
  <si>
    <t>武塘村</t>
  </si>
  <si>
    <t>于家坪组至土公冲组级道路3段</t>
  </si>
  <si>
    <t>果园镇</t>
  </si>
  <si>
    <t>浔龙河村</t>
  </si>
  <si>
    <t>浔龙河村高丰组付家老屋-史英武屋公路</t>
  </si>
  <si>
    <t>C08G430121</t>
  </si>
  <si>
    <t>官桥镇</t>
  </si>
  <si>
    <t>一江村</t>
  </si>
  <si>
    <t>普迹-官桥</t>
  </si>
  <si>
    <t>乡镇通三级（路面宽7米）及以上农村公路</t>
  </si>
  <si>
    <t>X131430181</t>
  </si>
  <si>
    <t>三级公路</t>
  </si>
  <si>
    <t>建成</t>
  </si>
  <si>
    <t>达浒镇</t>
  </si>
  <si>
    <t>长丰村</t>
  </si>
  <si>
    <t>榴花洞风景区通景公路</t>
  </si>
  <si>
    <t>C045430181</t>
  </si>
  <si>
    <t>榴花洞风景区</t>
  </si>
  <si>
    <t>社港镇</t>
  </si>
  <si>
    <t>清江村</t>
  </si>
  <si>
    <t>社港-金井连接路</t>
  </si>
  <si>
    <t>廖静文故居</t>
  </si>
  <si>
    <t>集里街道</t>
  </si>
  <si>
    <t>唐家园村</t>
  </si>
  <si>
    <t>横桥路提质改造</t>
  </si>
  <si>
    <t>幸福水库</t>
  </si>
  <si>
    <t>八角亭村</t>
  </si>
  <si>
    <t>勒坡至牧马坳连接路</t>
  </si>
  <si>
    <t>C535430181</t>
  </si>
  <si>
    <t>百里花木走廊</t>
  </si>
  <si>
    <t>苏故村</t>
  </si>
  <si>
    <t>集镇至苏故连接路</t>
  </si>
  <si>
    <t>苏故旅游度假区</t>
  </si>
  <si>
    <t>永和镇</t>
  </si>
  <si>
    <t>狮子山村</t>
  </si>
  <si>
    <t>集镇至狮山庙连接路</t>
  </si>
  <si>
    <t>浏阳县苏维埃第一次工农兵代表大会旧址（狮子山仙人庙）</t>
  </si>
  <si>
    <t>高坪镇</t>
  </si>
  <si>
    <t>株树桥村</t>
  </si>
  <si>
    <t>大坪至石湾连接路</t>
  </si>
  <si>
    <t>X005430181</t>
  </si>
  <si>
    <t>浏阳河国家湿地公园</t>
  </si>
  <si>
    <t>金田村</t>
  </si>
  <si>
    <t>欧家露营基地道路</t>
  </si>
  <si>
    <t>欧家露营基地</t>
  </si>
  <si>
    <t>荷花街道</t>
  </si>
  <si>
    <t>嗣同村</t>
  </si>
  <si>
    <t>塔下组路</t>
  </si>
  <si>
    <t>嗣同塔</t>
  </si>
  <si>
    <t>龙伏镇</t>
  </si>
  <si>
    <t>达峰村</t>
  </si>
  <si>
    <t>焦桥至达峰故居通景路</t>
  </si>
  <si>
    <t>焦达峰故居</t>
  </si>
  <si>
    <t>小河乡</t>
  </si>
  <si>
    <t>田心村</t>
  </si>
  <si>
    <t>庙边至白鹭基地连接路</t>
  </si>
  <si>
    <t>白鹭基地</t>
  </si>
  <si>
    <t>澄潭江镇</t>
  </si>
  <si>
    <t>吾田村</t>
  </si>
  <si>
    <t>吾田组-塘湾组连接路</t>
  </si>
  <si>
    <t>C128430181</t>
  </si>
  <si>
    <t>土口冲特色垂钓农庄</t>
  </si>
  <si>
    <t>张坊镇</t>
  </si>
  <si>
    <t>白石村</t>
  </si>
  <si>
    <t>石桥-东风连接路</t>
  </si>
  <si>
    <t>C134430181</t>
  </si>
  <si>
    <t>石桥沿河风光带</t>
  </si>
  <si>
    <t>大围山镇</t>
  </si>
  <si>
    <t>北麓园村</t>
  </si>
  <si>
    <t xml:space="preserve"> 湖南省苏维埃政府旧址—锦绶堂连接路（金新桥至长鳌江）</t>
  </si>
  <si>
    <t>C029430181</t>
  </si>
  <si>
    <t xml:space="preserve"> 湖南省苏维埃政府旧址—锦绶堂</t>
  </si>
  <si>
    <t>沿溪镇</t>
  </si>
  <si>
    <t>金桔村</t>
  </si>
  <si>
    <t>象形山连接路（旦山-石坡）</t>
  </si>
  <si>
    <t>象形山</t>
  </si>
  <si>
    <t>大瑶镇</t>
  </si>
  <si>
    <t>杨花村</t>
  </si>
  <si>
    <t>环水库路</t>
  </si>
  <si>
    <t>竖溪水库湿地公园</t>
  </si>
  <si>
    <t>葛家镇</t>
  </si>
  <si>
    <t>新建村</t>
  </si>
  <si>
    <t>浏阳河风光带连接路（马灯公路）</t>
  </si>
  <si>
    <t>浏阳河风光带</t>
  </si>
  <si>
    <t>古港镇</t>
  </si>
  <si>
    <t>梅田湖村</t>
  </si>
  <si>
    <t>古宝公路</t>
  </si>
  <si>
    <t>皇龙峡生态旅游区</t>
  </si>
  <si>
    <t>中和镇</t>
  </si>
  <si>
    <t>茶花至水口连接路</t>
  </si>
  <si>
    <t>C111430181</t>
  </si>
  <si>
    <t>清江水库风景区</t>
  </si>
  <si>
    <t>柏加镇</t>
  </si>
  <si>
    <t>仙湖村</t>
  </si>
  <si>
    <t>金科山水洲连接路（糖棚组至胡家组）</t>
  </si>
  <si>
    <t>金科山水洲</t>
  </si>
  <si>
    <t>潭湾村</t>
  </si>
  <si>
    <t>严坪-赤色学校连接路</t>
  </si>
  <si>
    <t>赤色学校</t>
  </si>
  <si>
    <t>永安镇</t>
  </si>
  <si>
    <t>坪头村</t>
  </si>
  <si>
    <t>华山屋场连接路（坪头村四组至于家组道路）</t>
  </si>
  <si>
    <t>3</t>
  </si>
  <si>
    <t>华山屋场</t>
  </si>
  <si>
    <t>淳口镇</t>
  </si>
  <si>
    <t>狮岩村</t>
  </si>
  <si>
    <t>南冲至狮岩连接路</t>
  </si>
  <si>
    <t>狮岩风景区</t>
  </si>
  <si>
    <t>同辉村</t>
  </si>
  <si>
    <t>山田中学至老屋连接路</t>
  </si>
  <si>
    <t>同辉旅游点</t>
  </si>
  <si>
    <t>胡家至新建连接路</t>
  </si>
  <si>
    <t>新建风景区</t>
  </si>
  <si>
    <t>普迹镇</t>
  </si>
  <si>
    <t>金峰村</t>
  </si>
  <si>
    <t>大岭下至金江坝连接路</t>
  </si>
  <si>
    <t>C301430181</t>
  </si>
  <si>
    <t>金鸡休闲农业示范点</t>
  </si>
  <si>
    <t>沙市镇</t>
  </si>
  <si>
    <t>秀山村</t>
  </si>
  <si>
    <t>秀桂公路</t>
  </si>
  <si>
    <t>Y111430181</t>
  </si>
  <si>
    <t>岳龙山森林公园</t>
  </si>
  <si>
    <t>达庄村</t>
  </si>
  <si>
    <t>X016提质改造</t>
  </si>
  <si>
    <t>X016430181</t>
  </si>
  <si>
    <t>南芬生态农业园</t>
  </si>
  <si>
    <t>金刚镇</t>
  </si>
  <si>
    <t>丹桂村</t>
  </si>
  <si>
    <t>C185提质改造</t>
  </si>
  <si>
    <t>C185430181</t>
  </si>
  <si>
    <t>浏阳市连理枝彩色稻基地</t>
  </si>
  <si>
    <t>文家市镇</t>
  </si>
  <si>
    <t>岩前新村</t>
  </si>
  <si>
    <t>岩前-江西高桥连接路</t>
  </si>
  <si>
    <t>C099430181</t>
  </si>
  <si>
    <t>浏阳市丰柏种养及棚珍种养基地</t>
  </si>
  <si>
    <t>蕉溪镇</t>
  </si>
  <si>
    <t>蕉溪村</t>
  </si>
  <si>
    <t>蕉溪千亩荷田产业路提质改造</t>
  </si>
  <si>
    <t>Y015430181</t>
  </si>
  <si>
    <t>蕉溪村千亩荷田</t>
  </si>
  <si>
    <t>官渡镇</t>
  </si>
  <si>
    <t>新云山村委会</t>
  </si>
  <si>
    <t>连心路</t>
  </si>
  <si>
    <t>C027430181</t>
  </si>
  <si>
    <t>新云山苗木产业基地运输道路</t>
  </si>
  <si>
    <t>荷花园社区</t>
  </si>
  <si>
    <t>董家冲路</t>
  </si>
  <si>
    <t>C45T430181</t>
  </si>
  <si>
    <t>荷花园社区油茶产业基地</t>
  </si>
  <si>
    <t>永和村</t>
  </si>
  <si>
    <t>开元路-新塘组</t>
  </si>
  <si>
    <t>浏阳金永烟叶种植专业合作社烤烟种植区</t>
  </si>
  <si>
    <t>丰裕村</t>
  </si>
  <si>
    <t>岐岭组-实验基地连接路</t>
  </si>
  <si>
    <t>中国种业实验基地</t>
  </si>
  <si>
    <t>钟家路</t>
  </si>
  <si>
    <t>浏阳市荷花众家台苗莆园</t>
  </si>
  <si>
    <t>永福村</t>
  </si>
  <si>
    <t>沿永公路-南坪洲上组连接路</t>
  </si>
  <si>
    <t>X124430181</t>
  </si>
  <si>
    <t>涧江河村</t>
  </si>
  <si>
    <t>汤家冲路</t>
  </si>
  <si>
    <t>马鞍村</t>
  </si>
  <si>
    <t>石江碑路</t>
  </si>
  <si>
    <t>大光圆村</t>
  </si>
  <si>
    <t>新桥至井湾连接路</t>
  </si>
  <si>
    <t>银河-大文公路</t>
  </si>
  <si>
    <t>南岳村</t>
  </si>
  <si>
    <t>南岳村代霜片杉湾组至红星组道路硬化</t>
  </si>
  <si>
    <t>兵和村</t>
  </si>
  <si>
    <t>上东-井下连接路</t>
  </si>
  <si>
    <t>社港村</t>
  </si>
  <si>
    <t>红砖组至边山组连接路</t>
  </si>
  <si>
    <t>太子湖村</t>
  </si>
  <si>
    <t>界口至朝阳道路改造</t>
  </si>
  <si>
    <t>c282430181</t>
  </si>
  <si>
    <t>肖冲组-大冲组连接路</t>
  </si>
  <si>
    <t>金市村</t>
  </si>
  <si>
    <t>金沙路提质改造</t>
  </si>
  <si>
    <t>石磡至余家连接路</t>
  </si>
  <si>
    <t>大圣村</t>
  </si>
  <si>
    <t>高峰-田咀连接路</t>
  </si>
  <si>
    <t>崇文村</t>
  </si>
  <si>
    <t>金圣-崇尚连接路</t>
  </si>
  <si>
    <t>汇丰村</t>
  </si>
  <si>
    <t>袁家至四星连接路</t>
  </si>
  <si>
    <t>强盛村</t>
  </si>
  <si>
    <t>象形至荷花连接路</t>
  </si>
  <si>
    <t>建设村</t>
  </si>
  <si>
    <t>连心组——江边组连接路</t>
  </si>
  <si>
    <t>沿溪桥村</t>
  </si>
  <si>
    <t>沿溪街组道路提质改造项目</t>
  </si>
  <si>
    <t>南山村</t>
  </si>
  <si>
    <t>兴东至兴旺连接路</t>
  </si>
  <si>
    <t>李畋村</t>
  </si>
  <si>
    <t>庆丰至富民连接路</t>
  </si>
  <si>
    <t>南阳村</t>
  </si>
  <si>
    <t>和谐至将军连接路</t>
  </si>
  <si>
    <t>枫林村</t>
  </si>
  <si>
    <t>路西至枫林</t>
  </si>
  <si>
    <t>礼花村</t>
  </si>
  <si>
    <t>林家桥-罗桥连接路</t>
  </si>
  <si>
    <t>石贝公路</t>
  </si>
  <si>
    <t>书院新村</t>
  </si>
  <si>
    <t>平步桥至何家湾连接路</t>
  </si>
  <si>
    <t>C291430181</t>
  </si>
  <si>
    <t>枨冲镇</t>
  </si>
  <si>
    <t>才常村</t>
  </si>
  <si>
    <t>黎家湾-易家弄连接路</t>
  </si>
  <si>
    <t>C519430181</t>
  </si>
  <si>
    <t>淮州村</t>
  </si>
  <si>
    <t>明源片至合盛交界点连接路</t>
  </si>
  <si>
    <t>张坊</t>
  </si>
  <si>
    <t>上洪村</t>
  </si>
  <si>
    <t>黄星公路</t>
  </si>
  <si>
    <t>岩前新村并村连通路</t>
  </si>
  <si>
    <t>Y053430181</t>
  </si>
  <si>
    <t>文家市</t>
  </si>
  <si>
    <t>五神村</t>
  </si>
  <si>
    <t>五神村文慈公路</t>
  </si>
  <si>
    <t>C654460181</t>
  </si>
  <si>
    <t>玉泉村</t>
  </si>
  <si>
    <t>大双冲路</t>
  </si>
  <si>
    <t>C100430181</t>
  </si>
  <si>
    <t>永丰村</t>
  </si>
  <si>
    <t>永丰村清河公路</t>
  </si>
  <si>
    <t>C102430181</t>
  </si>
  <si>
    <t>镇头镇</t>
  </si>
  <si>
    <t>大屋组连接路</t>
  </si>
  <si>
    <t>永兴村</t>
  </si>
  <si>
    <t>新屋组至道德桥连接路</t>
  </si>
  <si>
    <t>干口村</t>
  </si>
  <si>
    <t>新元组至新力组连接路</t>
  </si>
  <si>
    <t>五丰村</t>
  </si>
  <si>
    <t>原许家村至高冲村公路</t>
  </si>
  <si>
    <t>双桥村</t>
  </si>
  <si>
    <t>井家路</t>
  </si>
  <si>
    <t>碧溪村</t>
  </si>
  <si>
    <t>扇背-造角连接路</t>
  </si>
  <si>
    <t>土桥村</t>
  </si>
  <si>
    <t>尤家冲-管冲道路硬化</t>
  </si>
  <si>
    <t>金江村</t>
  </si>
  <si>
    <t>黄龙至花园桥连接路</t>
  </si>
  <si>
    <t>中心-杏树连接路</t>
  </si>
  <si>
    <t>过龙-田咀连接路</t>
  </si>
  <si>
    <t>楠洲村</t>
  </si>
  <si>
    <t>排山-上毛坪连接路</t>
  </si>
  <si>
    <t>中山-金山连接路</t>
  </si>
  <si>
    <t>高丰-肥塘连接路</t>
  </si>
  <si>
    <t>灰汤镇</t>
  </si>
  <si>
    <t>Y651（高桥-瓦泥坳）</t>
  </si>
  <si>
    <t>Y651430182</t>
  </si>
  <si>
    <t>紫龙湾温泉国际大酒店</t>
  </si>
  <si>
    <t>洞庭村</t>
  </si>
  <si>
    <t>洞庭村洞庭桥水库景区连接路（C202+CA98）</t>
  </si>
  <si>
    <t>CA98430181</t>
  </si>
  <si>
    <t>6.5</t>
  </si>
  <si>
    <t>洞庭村洞庭桥水库景区</t>
  </si>
  <si>
    <t>老粮仓镇</t>
  </si>
  <si>
    <t>江花村</t>
  </si>
  <si>
    <t>C078（杨华桥-学校）</t>
  </si>
  <si>
    <t>C078430182</t>
  </si>
  <si>
    <t>大唐古镇</t>
  </si>
  <si>
    <t>沙田乡</t>
  </si>
  <si>
    <t>沙田村</t>
  </si>
  <si>
    <t>谢觉哉故居旅游路（C478段）</t>
  </si>
  <si>
    <t>C478430182</t>
  </si>
  <si>
    <t>谢觉哉故居</t>
  </si>
  <si>
    <t>青山桥镇</t>
  </si>
  <si>
    <t>花园村</t>
  </si>
  <si>
    <t>洪家大山森林公园连接路（Y664上流-水竹）</t>
  </si>
  <si>
    <t>Y664430182</t>
  </si>
  <si>
    <t>洪家大山森林公园</t>
  </si>
  <si>
    <t>回龙铺镇</t>
  </si>
  <si>
    <t>竹峰村</t>
  </si>
  <si>
    <t>金旺村草莓种植基地产业路</t>
  </si>
  <si>
    <t>C718430182</t>
  </si>
  <si>
    <t>金旺村草莓种植基地</t>
  </si>
  <si>
    <t>上流村</t>
  </si>
  <si>
    <t>洪家大山森林公园连接路（Y659喻秋良店-花园堂）</t>
  </si>
  <si>
    <t>Y659430182</t>
  </si>
  <si>
    <t>石梅村</t>
  </si>
  <si>
    <t>谢觉哉故居旅游路（C468花屋湾-金洞）</t>
  </si>
  <si>
    <t>C468430182</t>
  </si>
  <si>
    <t>金洲镇</t>
  </si>
  <si>
    <t>关山古镇</t>
  </si>
  <si>
    <t>关山古镇景区至历泉旅游通景路</t>
  </si>
  <si>
    <t>C488430182</t>
  </si>
  <si>
    <t>菁华铺乡</t>
  </si>
  <si>
    <t>陈家桥</t>
  </si>
  <si>
    <t>宁乡市国家级现代农业产业园产业路</t>
  </si>
  <si>
    <t>宁乡市国家级现代农业产业园</t>
  </si>
  <si>
    <t>金洪村</t>
  </si>
  <si>
    <t>金洪村烟叶育苗基地产业路</t>
  </si>
  <si>
    <t>Y631430182</t>
  </si>
  <si>
    <t>金洪村烟叶育苗基地</t>
  </si>
  <si>
    <t>大成桥镇</t>
  </si>
  <si>
    <t>二泉村</t>
  </si>
  <si>
    <t>宁乡大成桥生猪标准化养殖示范园产业路</t>
  </si>
  <si>
    <t>宁乡大成桥生猪标准化养殖示范园</t>
  </si>
  <si>
    <t>二泉村青果种植基地产业路</t>
  </si>
  <si>
    <t>CC18430182</t>
  </si>
  <si>
    <t>二泉村青果种植基地产业园</t>
  </si>
  <si>
    <t>道林镇</t>
  </si>
  <si>
    <t>龙泉湖村</t>
  </si>
  <si>
    <t>龙泉湖村黄桃种植基地产业路</t>
  </si>
  <si>
    <t>Y662430182</t>
  </si>
  <si>
    <t>龙泉湖村黄桃种植基地</t>
  </si>
  <si>
    <t>流沙河镇</t>
  </si>
  <si>
    <t>红石村</t>
  </si>
  <si>
    <t>红石村水稻高产种植示范基地产业路</t>
  </si>
  <si>
    <t>红石村水稻高产种植示范基地产业园</t>
  </si>
  <si>
    <t>合兴村</t>
  </si>
  <si>
    <t>合兴草皮种植开发公司产业路</t>
  </si>
  <si>
    <t>合兴草皮种植开发公司</t>
  </si>
  <si>
    <t>心田村</t>
  </si>
  <si>
    <t>心田油茶林基地产业路</t>
  </si>
  <si>
    <t>C574430182</t>
  </si>
  <si>
    <t>心田油茶林基地产业园</t>
  </si>
  <si>
    <t>五里村</t>
  </si>
  <si>
    <t>五里村黄豆种植加工合作社产业路</t>
  </si>
  <si>
    <t>C482430182</t>
  </si>
  <si>
    <t>五里村黄豆种植加工合作社</t>
  </si>
  <si>
    <t>双凫铺镇</t>
  </si>
  <si>
    <t>双凫铺社区居委会</t>
  </si>
  <si>
    <t>双凫铺社区喻氏凉茶原料基地产业路</t>
  </si>
  <si>
    <t>双凫铺社区喻氏凉茶原料基地产业园</t>
  </si>
  <si>
    <t>双江口镇</t>
  </si>
  <si>
    <t>朱良桥村委会</t>
  </si>
  <si>
    <t>朱良桥村蜜桔种植合作社产业路</t>
  </si>
  <si>
    <t>C657430182</t>
  </si>
  <si>
    <t>朱良桥村蜜桔种植合作社产业园</t>
  </si>
  <si>
    <t>沩山乡</t>
  </si>
  <si>
    <t>沩峰村</t>
  </si>
  <si>
    <t>沩峰村彩沩农业科技有限公司基地产业路</t>
  </si>
  <si>
    <t>C175430182</t>
  </si>
  <si>
    <t>沩峰村彩沩农业科技有限公司基地产业园</t>
  </si>
  <si>
    <t>煤炭坝镇</t>
  </si>
  <si>
    <t>贺石桥村</t>
  </si>
  <si>
    <t>贺石桥现代农业产业基地产业路</t>
  </si>
  <si>
    <t>Y619430182</t>
  </si>
  <si>
    <t>贺石桥现代农业产业基地</t>
  </si>
  <si>
    <t>双藕村</t>
  </si>
  <si>
    <t>双藕村水果种植基地产业路</t>
  </si>
  <si>
    <t>Y607430182</t>
  </si>
  <si>
    <t>双藕村水果种植基地</t>
  </si>
  <si>
    <t>横市镇</t>
  </si>
  <si>
    <t>望北峰村</t>
  </si>
  <si>
    <t>望北峰村蔬菜种植合作基地产业路</t>
  </si>
  <si>
    <t>Y626430182</t>
  </si>
  <si>
    <t>望北峰村蔬菜种植合作基地</t>
  </si>
  <si>
    <t>四方坡</t>
  </si>
  <si>
    <t>嶂山村生态种养基地产业路</t>
  </si>
  <si>
    <t>C290430182</t>
  </si>
  <si>
    <t>资福镇</t>
  </si>
  <si>
    <t>红旗村</t>
  </si>
  <si>
    <t>红旗村朝天椒种植基地产业路</t>
  </si>
  <si>
    <t>CB73430182</t>
  </si>
  <si>
    <t>红旗村朝天椒种植基地</t>
  </si>
  <si>
    <t>流沙河社区居委会</t>
  </si>
  <si>
    <t>流沙河社区金禾农业发展公司产业路</t>
  </si>
  <si>
    <t>C383430182</t>
  </si>
  <si>
    <t>流沙河社区金禾农业发展公司产业园</t>
  </si>
  <si>
    <t>沙田乡宝云山药种植基地产业路</t>
  </si>
  <si>
    <t>C974430182</t>
  </si>
  <si>
    <t>沙田乡宝云山药种植基地</t>
  </si>
  <si>
    <t>巷子口镇</t>
  </si>
  <si>
    <t>联花村</t>
  </si>
  <si>
    <t>巷子口联花蜂业养殖合作社产业路</t>
  </si>
  <si>
    <t>E692430182</t>
  </si>
  <si>
    <t>巷子口联花蜂业养殖合作社</t>
  </si>
  <si>
    <t>向阳村委会</t>
  </si>
  <si>
    <t>向阳生态土鸡养殖基地产业路</t>
  </si>
  <si>
    <t>C631430182</t>
  </si>
  <si>
    <t>向阳生态土鸡养殖基地产业园</t>
  </si>
  <si>
    <t>坝塘镇</t>
  </si>
  <si>
    <t>洋西塘村</t>
  </si>
  <si>
    <t>洋西塘村绿洲生态园林基地产业路</t>
  </si>
  <si>
    <t>CB43430182</t>
  </si>
  <si>
    <t>洋西塘村绿洲生态园林基地产业园</t>
  </si>
  <si>
    <t>-</t>
  </si>
  <si>
    <t>优卓牧业奶牛产业园产业路</t>
  </si>
  <si>
    <t>C840430182</t>
  </si>
  <si>
    <t>优卓牧业奶牛产业园</t>
  </si>
  <si>
    <t>红石村烟叶种植基地产业路</t>
  </si>
  <si>
    <t>Y685430182</t>
  </si>
  <si>
    <t>红石村烟叶种植基地</t>
  </si>
  <si>
    <t>鹊山村</t>
  </si>
  <si>
    <t>鹊山现代农业示范园产业路</t>
  </si>
  <si>
    <t>Y677430182</t>
  </si>
  <si>
    <t>鹊山现代农业示范园</t>
  </si>
  <si>
    <t>大屯营镇</t>
  </si>
  <si>
    <t>大屯营镇红柚蜜柚等水果产业园产业路</t>
  </si>
  <si>
    <t>C432430182</t>
  </si>
  <si>
    <t>大屯营镇红柚蜜柚等水果产业园</t>
  </si>
  <si>
    <t>南田坪村</t>
  </si>
  <si>
    <t>茶子山-乌江河堤连接路</t>
  </si>
  <si>
    <t>E711430124</t>
  </si>
  <si>
    <t>坝塘社区</t>
  </si>
  <si>
    <t>张柏夷家连接路</t>
  </si>
  <si>
    <t>E2AO430124</t>
  </si>
  <si>
    <t>石家湾社区</t>
  </si>
  <si>
    <t>大五组到大四组连接路</t>
  </si>
  <si>
    <t>E265430124</t>
  </si>
  <si>
    <t>三仙坳村</t>
  </si>
  <si>
    <t>大新组到烟家冲连接路</t>
  </si>
  <si>
    <t>E960430124</t>
  </si>
  <si>
    <t>河东新村</t>
  </si>
  <si>
    <t>朱公塘到蒋雪健家连接路</t>
  </si>
  <si>
    <t>E0XZ430124</t>
  </si>
  <si>
    <t>东湖塘镇</t>
  </si>
  <si>
    <t>陶家湾村</t>
  </si>
  <si>
    <t>陶家湾到糖蜜冲连接路</t>
  </si>
  <si>
    <t>E593430124</t>
  </si>
  <si>
    <t>麻山村</t>
  </si>
  <si>
    <t>在此山到长冲连接路</t>
  </si>
  <si>
    <t>E0JZ430124</t>
  </si>
  <si>
    <t>花明楼镇</t>
  </si>
  <si>
    <t>朱石桥村</t>
  </si>
  <si>
    <t>丰林塘组到四亩冲组连接路</t>
  </si>
  <si>
    <t>E8NQ430124</t>
  </si>
  <si>
    <t>杨林桥村</t>
  </si>
  <si>
    <t>水塔到黄金洞组连接路</t>
  </si>
  <si>
    <t>E7LW430124</t>
  </si>
  <si>
    <t>联新桥村</t>
  </si>
  <si>
    <t>鲁塘村到王木托连接路</t>
  </si>
  <si>
    <t>E3TS430124</t>
  </si>
  <si>
    <t>靳源村</t>
  </si>
  <si>
    <t>何家岭到白泥塘连接路</t>
  </si>
  <si>
    <t>E467430124</t>
  </si>
  <si>
    <t>黄材镇</t>
  </si>
  <si>
    <t>崔坪村</t>
  </si>
  <si>
    <t>老屋场-水库尾连接路</t>
  </si>
  <si>
    <t>E1WB430124</t>
  </si>
  <si>
    <t>双盆村</t>
  </si>
  <si>
    <t>石脚盆到尖家站连接路</t>
  </si>
  <si>
    <t>E908430124</t>
  </si>
  <si>
    <t>牛角湾村</t>
  </si>
  <si>
    <t>板屋到郑家连接路</t>
  </si>
  <si>
    <t>E201430124</t>
  </si>
  <si>
    <t>花果山村</t>
  </si>
  <si>
    <t>杨柳小桥到灰汤公墓连接路</t>
  </si>
  <si>
    <t>E8WL430124</t>
  </si>
  <si>
    <t>古南桥村</t>
  </si>
  <si>
    <t>缺塘到村道连接路</t>
  </si>
  <si>
    <t>E5AM430124</t>
  </si>
  <si>
    <t>候旨亭社区</t>
  </si>
  <si>
    <t>宋家坡到朱家湾连接路</t>
  </si>
  <si>
    <t>E8RV430124</t>
  </si>
  <si>
    <t>颜塘村</t>
  </si>
  <si>
    <t>长常高速-林家巷子连接路</t>
  </si>
  <si>
    <t>E6O1430124</t>
  </si>
  <si>
    <t>龙桥村</t>
  </si>
  <si>
    <t>七组-四组连接路</t>
  </si>
  <si>
    <t>E795430124</t>
  </si>
  <si>
    <t>箭楼村</t>
  </si>
  <si>
    <t>老队屋-河边连接路</t>
  </si>
  <si>
    <t>E8YJ430124</t>
  </si>
  <si>
    <t>鸭塘土地庙至罗新建连接路</t>
  </si>
  <si>
    <t>E0SS430124</t>
  </si>
  <si>
    <t>关山社区</t>
  </si>
  <si>
    <t>关山健峰农庄-林家湾连接路</t>
  </si>
  <si>
    <t>E158430124</t>
  </si>
  <si>
    <t>张家冲-学堂坳连接路</t>
  </si>
  <si>
    <t>E89R430182</t>
  </si>
  <si>
    <t>罘罳峰村</t>
  </si>
  <si>
    <t>张喜元家-张财军家连接路</t>
  </si>
  <si>
    <t>Exf1430182</t>
  </si>
  <si>
    <t>石狮桥村</t>
  </si>
  <si>
    <t>乡道-庙脚下连接路</t>
  </si>
  <si>
    <t>E654430182</t>
  </si>
  <si>
    <t>芙蓉村</t>
  </si>
  <si>
    <t>王石阳家-六寨连接路</t>
  </si>
  <si>
    <t>E99F430182</t>
  </si>
  <si>
    <t>左家山村</t>
  </si>
  <si>
    <t>刘方兵家-孙建兴家连接路</t>
  </si>
  <si>
    <t>E8V8430124</t>
  </si>
  <si>
    <t>槎梓桥村</t>
  </si>
  <si>
    <t>牛栏山到陈玉梅家连接路</t>
  </si>
  <si>
    <t>E4JC430124</t>
  </si>
  <si>
    <t>夏铎铺镇</t>
  </si>
  <si>
    <t>长龙新村</t>
  </si>
  <si>
    <t>长铺子-白竹坡连接路</t>
  </si>
  <si>
    <t>E8ME430182</t>
  </si>
  <si>
    <t>嶂山村</t>
  </si>
  <si>
    <t>新建—燕子坡连接路</t>
  </si>
  <si>
    <t>E8SI430124</t>
  </si>
  <si>
    <t>仙庾镇</t>
  </si>
  <si>
    <t>徐家塘村</t>
  </si>
  <si>
    <t>远东产业园道路</t>
  </si>
  <si>
    <t>Y014430202</t>
  </si>
  <si>
    <t>远东产业园</t>
  </si>
  <si>
    <t>白关镇</t>
  </si>
  <si>
    <t>白关村</t>
  </si>
  <si>
    <t>白关村新阳养殖产业路·</t>
  </si>
  <si>
    <t>C328430203</t>
  </si>
  <si>
    <t>6(4.5)</t>
  </si>
  <si>
    <t>白关村新阳养殖产业</t>
  </si>
  <si>
    <t>红福林农业</t>
  </si>
  <si>
    <t>芦淞区红福林农业资源产业路</t>
  </si>
  <si>
    <t>芦淞区红福林农业资源产业</t>
  </si>
  <si>
    <t>龙凤庵村</t>
  </si>
  <si>
    <t>龙凤庵集体合作社产业路·</t>
  </si>
  <si>
    <t>龙凤庵集体合作社</t>
  </si>
  <si>
    <t>枫溪街道办事处</t>
  </si>
  <si>
    <t>曲尺村</t>
  </si>
  <si>
    <t>曲尺农民合作社产业路</t>
  </si>
  <si>
    <t>C197430203</t>
  </si>
  <si>
    <t>曲尺农民合作社</t>
  </si>
  <si>
    <t>董家段村</t>
  </si>
  <si>
    <t>旭日有机农业种养殖产业路</t>
  </si>
  <si>
    <t>X015430203</t>
  </si>
  <si>
    <t>旭日有机农业种养殖农民专业合作社</t>
  </si>
  <si>
    <t>清水塘街道办事处</t>
  </si>
  <si>
    <t>九塘村</t>
  </si>
  <si>
    <t>茅九路生态农业产业路</t>
  </si>
  <si>
    <t>X006430204</t>
  </si>
  <si>
    <t>石峰区九塘村生态农业基地</t>
  </si>
  <si>
    <t>群丰镇</t>
  </si>
  <si>
    <t>悠移生态景区连接路</t>
  </si>
  <si>
    <t>Y997430211</t>
  </si>
  <si>
    <t>悠移生态景区</t>
  </si>
  <si>
    <t>雷打石镇</t>
  </si>
  <si>
    <t>砖建路</t>
  </si>
  <si>
    <t>X029430211</t>
  </si>
  <si>
    <t>天元区雷打石镇铁篱村泰和城产业基地</t>
  </si>
  <si>
    <t>龙门镇</t>
  </si>
  <si>
    <t>李家村</t>
  </si>
  <si>
    <t>龙门镇乡镇通三级</t>
  </si>
  <si>
    <t>X048430221</t>
  </si>
  <si>
    <t>淦田镇</t>
  </si>
  <si>
    <t>三峡村</t>
  </si>
  <si>
    <t>大唐华银火力发电厂路</t>
  </si>
  <si>
    <t>X035430212</t>
  </si>
  <si>
    <t>大唐华银火力发电厂</t>
  </si>
  <si>
    <t>龙潭镇</t>
  </si>
  <si>
    <t>龙潭村</t>
  </si>
  <si>
    <t>天怡农产品加工有限公司产业路</t>
  </si>
  <si>
    <t>C344430212</t>
  </si>
  <si>
    <t>天怡农产品加工有限公司</t>
  </si>
  <si>
    <t>石羊塘镇</t>
  </si>
  <si>
    <t>老虎岩村</t>
  </si>
  <si>
    <t>X112善化-恒树垅</t>
  </si>
  <si>
    <t>X112430223</t>
  </si>
  <si>
    <t>莲塘坳镇</t>
  </si>
  <si>
    <t>莲塘坳镇通三级公路</t>
  </si>
  <si>
    <t>X123430223</t>
  </si>
  <si>
    <t>鸭塘铺乡</t>
  </si>
  <si>
    <t>泥脚巷-衡东高湖连接路</t>
  </si>
  <si>
    <t>X117430223</t>
  </si>
  <si>
    <t>南岳衡山</t>
  </si>
  <si>
    <t>柏市镇</t>
  </si>
  <si>
    <t>X002凤塔-江西界连接路</t>
  </si>
  <si>
    <t>X002430223</t>
  </si>
  <si>
    <t>欧公山景区</t>
  </si>
  <si>
    <t>江桥街道</t>
  </si>
  <si>
    <t>德丰油茶种植专业合作社</t>
  </si>
  <si>
    <t>攸县德丰油茶种植专业合作社连接路</t>
  </si>
  <si>
    <t>X116430223</t>
  </si>
  <si>
    <t>攸县德丰油茶种植专业合作社</t>
  </si>
  <si>
    <t>鸾山</t>
  </si>
  <si>
    <t>东冲兵工厂连接路</t>
  </si>
  <si>
    <t>东冲兵工厂</t>
  </si>
  <si>
    <t>湖南省凉热食品有限公司攸县香干特色产业园连接路</t>
  </si>
  <si>
    <t>X025430223</t>
  </si>
  <si>
    <t>湖南凉热食品有限公司</t>
  </si>
  <si>
    <t>网岭</t>
  </si>
  <si>
    <t>健坤生态园乐园连接路</t>
  </si>
  <si>
    <t>Y321430223</t>
  </si>
  <si>
    <t>健坤生态园</t>
  </si>
  <si>
    <t>皇图岭</t>
  </si>
  <si>
    <t>攸县容丰家庭农场连接路</t>
  </si>
  <si>
    <t>攸县伟顺农业机械专业合作社湘莲特色产业园连接路</t>
  </si>
  <si>
    <t>X111430223</t>
  </si>
  <si>
    <t>攸县伟顺农业机械专业合作社</t>
  </si>
  <si>
    <t>株洲市民达兴生态农业有限公司连接路</t>
  </si>
  <si>
    <t>C492430223</t>
  </si>
  <si>
    <t>株洲市民达兴生态农业有限公司</t>
  </si>
  <si>
    <t>高陇镇</t>
  </si>
  <si>
    <t>湘东村</t>
  </si>
  <si>
    <t>湘东旅游风景公路（古汉公路）</t>
  </si>
  <si>
    <t>X166430224</t>
  </si>
  <si>
    <t>湘东旅游风景公路</t>
  </si>
  <si>
    <t>火田镇</t>
  </si>
  <si>
    <t>鼓石村</t>
  </si>
  <si>
    <t>鼓石村旅游公路</t>
  </si>
  <si>
    <t>鼓石村风景区</t>
  </si>
  <si>
    <t>墨龙村</t>
  </si>
  <si>
    <t>墨龙村旅游公路</t>
  </si>
  <si>
    <t>墨龙村风景区</t>
  </si>
  <si>
    <t>腰潞镇</t>
  </si>
  <si>
    <t>潞水村</t>
  </si>
  <si>
    <t>潞水村-农元村并村连通路</t>
  </si>
  <si>
    <t>C195430224</t>
  </si>
  <si>
    <t>等外公路</t>
  </si>
  <si>
    <t>舲舫乡</t>
  </si>
  <si>
    <t>西岸村</t>
  </si>
  <si>
    <t>西岸村-松江村并村连通路</t>
  </si>
  <si>
    <t>C337430224</t>
  </si>
  <si>
    <t>界首镇</t>
  </si>
  <si>
    <t>莲荷村</t>
  </si>
  <si>
    <t>莲荷村并村连通路</t>
  </si>
  <si>
    <t>C702430224</t>
  </si>
  <si>
    <t>湖口镇</t>
  </si>
  <si>
    <t>北斗村</t>
  </si>
  <si>
    <t>北斗村-江南村并村连通路</t>
  </si>
  <si>
    <t>X165430224</t>
  </si>
  <si>
    <t>荔市村</t>
  </si>
  <si>
    <t>荔市村-松江村并村连通路</t>
  </si>
  <si>
    <t>C601430224</t>
  </si>
  <si>
    <t>白沙村</t>
  </si>
  <si>
    <t>白沙村-仓下村并村连通路</t>
  </si>
  <si>
    <t>C762430224</t>
  </si>
  <si>
    <t>严塘镇</t>
  </si>
  <si>
    <t>杨塘村</t>
  </si>
  <si>
    <t>杨塘村-塘井村并村连通路</t>
  </si>
  <si>
    <t>C299430224</t>
  </si>
  <si>
    <t>潞水村-大台村并村连通路</t>
  </si>
  <si>
    <t>C882430224</t>
  </si>
  <si>
    <t>腰陂村</t>
  </si>
  <si>
    <t>腰陂村合村路</t>
  </si>
  <si>
    <t>CA36430224</t>
  </si>
  <si>
    <t>桃坑乡</t>
  </si>
  <si>
    <t>西坑村</t>
  </si>
  <si>
    <t>西坑村-大塘村并村连通路</t>
  </si>
  <si>
    <t>C843430224</t>
  </si>
  <si>
    <t>腰陂村-巨田村并村连通路</t>
  </si>
  <si>
    <t>CA51430224</t>
  </si>
  <si>
    <t>北岸村</t>
  </si>
  <si>
    <t>北岸村-泉山村并村连通路</t>
  </si>
  <si>
    <t>C667430224</t>
  </si>
  <si>
    <t>华里村</t>
  </si>
  <si>
    <t>华里村合并路</t>
  </si>
  <si>
    <t>C805430224</t>
  </si>
  <si>
    <t>白沙村并村连通路</t>
  </si>
  <si>
    <t>C732430224</t>
  </si>
  <si>
    <t>春风村</t>
  </si>
  <si>
    <t>春风村-瓜坪村并村连通路</t>
  </si>
  <si>
    <t>C808430224</t>
  </si>
  <si>
    <t>寒江村</t>
  </si>
  <si>
    <t>寒江村-溪江村并村连通路</t>
  </si>
  <si>
    <t>C766430224</t>
  </si>
  <si>
    <t>上合村</t>
  </si>
  <si>
    <t>上合村-上湾村并村连通路</t>
  </si>
  <si>
    <t>CB97430224</t>
  </si>
  <si>
    <t>马江镇</t>
  </si>
  <si>
    <t>红旗村-长远村并村连通路</t>
  </si>
  <si>
    <t>CB72430224</t>
  </si>
  <si>
    <t>石冲村</t>
  </si>
  <si>
    <t>石冲村并村连通路</t>
  </si>
  <si>
    <t>Y012430224</t>
  </si>
  <si>
    <t>双元村</t>
  </si>
  <si>
    <t>双元村-上芫村并村连通路</t>
  </si>
  <si>
    <t>C780430224</t>
  </si>
  <si>
    <t>毛芫冲村</t>
  </si>
  <si>
    <t>毛芫冲村-毛家村并村连通路</t>
  </si>
  <si>
    <t>Y005430224</t>
  </si>
  <si>
    <t>严溪村</t>
  </si>
  <si>
    <t>严溪村-梅田村并村连通路</t>
  </si>
  <si>
    <t>C295430224</t>
  </si>
  <si>
    <t>思聪街道</t>
  </si>
  <si>
    <t>红桥村</t>
  </si>
  <si>
    <t>红桥村-和平村并村连通路</t>
  </si>
  <si>
    <t>CE02430224</t>
  </si>
  <si>
    <t>华里村-彩霞村并村连通路</t>
  </si>
  <si>
    <t>C807430224</t>
  </si>
  <si>
    <t>虎踞镇</t>
  </si>
  <si>
    <t>高水村</t>
  </si>
  <si>
    <t>高水村-高迎村并村连通路</t>
  </si>
  <si>
    <t>C530430224</t>
  </si>
  <si>
    <t>上合村-合心村并村连通路</t>
  </si>
  <si>
    <t>C516430224</t>
  </si>
  <si>
    <t>上坪村</t>
  </si>
  <si>
    <t>上坪村-大汾村并村连通路</t>
  </si>
  <si>
    <t>C814430224</t>
  </si>
  <si>
    <t>秩堂镇</t>
  </si>
  <si>
    <t>彭家祠村</t>
  </si>
  <si>
    <t>彭家祠村-安坑村并村连通路</t>
  </si>
  <si>
    <t>Y013430224</t>
  </si>
  <si>
    <t>南坑村</t>
  </si>
  <si>
    <t>南坑村-利民村并村连通路</t>
  </si>
  <si>
    <t>C806430224</t>
  </si>
  <si>
    <t>妙石村</t>
  </si>
  <si>
    <t>湖南宏昇现代农业产业园开发项目连接路</t>
  </si>
  <si>
    <t>C330430224</t>
  </si>
  <si>
    <t>湖南宏昇现代农业产业园</t>
  </si>
  <si>
    <t>龙匣村</t>
  </si>
  <si>
    <t>秩堂镇通三级公路项目</t>
  </si>
  <si>
    <t>Y403430224</t>
  </si>
  <si>
    <t>井和村</t>
  </si>
  <si>
    <t>井和村风景区连接路</t>
  </si>
  <si>
    <t>井和村风景区</t>
  </si>
  <si>
    <t>卧龙村</t>
  </si>
  <si>
    <t>卧龙山庄（湖南卧龙景区文化旅游发展有限公司）连接路</t>
  </si>
  <si>
    <t>卧龙山庄</t>
  </si>
  <si>
    <t>五门村</t>
  </si>
  <si>
    <t>湖南省茶陵县肉牛育繁推一体化示范项目连接路</t>
  </si>
  <si>
    <t>湖南省茶陵县肉牛育繁推一体化示范项目</t>
  </si>
  <si>
    <t>爱里村</t>
  </si>
  <si>
    <t>爱里村旅游公路</t>
  </si>
  <si>
    <t>爱里村风景区</t>
  </si>
  <si>
    <t>河坞村</t>
  </si>
  <si>
    <t>河坞村风景区连接路</t>
  </si>
  <si>
    <t>河坞村风景区</t>
  </si>
  <si>
    <t>界市村</t>
  </si>
  <si>
    <t>界市村旅游公路</t>
  </si>
  <si>
    <t>界市村风景区</t>
  </si>
  <si>
    <t>上联村</t>
  </si>
  <si>
    <t>茶陵县东生六八生态农场建设项目连接路</t>
  </si>
  <si>
    <t>C956430224</t>
  </si>
  <si>
    <t>茶陵县东生六八生态农场</t>
  </si>
  <si>
    <t>朱岭村</t>
  </si>
  <si>
    <t>朱岭村旅游公路</t>
  </si>
  <si>
    <t>C692430224</t>
  </si>
  <si>
    <t>朱岭村风景区</t>
  </si>
  <si>
    <t>茶陵县奋青农业发展有限公司连接路</t>
  </si>
  <si>
    <t>Y408430224</t>
  </si>
  <si>
    <t>茶陵县奋青农业发展有限公司（产业园）</t>
  </si>
  <si>
    <t>石联村</t>
  </si>
  <si>
    <t>茶陵石联富农油茶种植基地开发项目连接路</t>
  </si>
  <si>
    <t>CA66430224</t>
  </si>
  <si>
    <t>茶陵石联富农油茶种植基地</t>
  </si>
  <si>
    <t>茶陵县界首循环生态种养产业建设项目连接路</t>
  </si>
  <si>
    <t>茶陵县界首循环生态种养产业</t>
  </si>
  <si>
    <t>和丰村</t>
  </si>
  <si>
    <t>高产油茶基地建设项目连接路</t>
  </si>
  <si>
    <t>高产油茶基地建设项目</t>
  </si>
  <si>
    <t>利民办事处</t>
  </si>
  <si>
    <t>桥边村</t>
  </si>
  <si>
    <t>“茶乡花海”森林康养创新体验基地及配套设施建设项目连接路</t>
  </si>
  <si>
    <t>C084430224</t>
  </si>
  <si>
    <t>“茶乡花海”森林康养创新体验基地</t>
  </si>
  <si>
    <t>洣江街道</t>
  </si>
  <si>
    <t>诸目村</t>
  </si>
  <si>
    <t>茶陵县明旺生态养殖场连接路</t>
  </si>
  <si>
    <t>茶陵县明旺生态养殖场</t>
  </si>
  <si>
    <t>沈潭镇</t>
  </si>
  <si>
    <t>夏星</t>
  </si>
  <si>
    <t>泗沈线</t>
  </si>
  <si>
    <t>X018430281</t>
  </si>
  <si>
    <t>沩山镇</t>
  </si>
  <si>
    <t>漏水坪村</t>
  </si>
  <si>
    <t>水坪旅游风景区通景公路</t>
  </si>
  <si>
    <t>水坪旅游风景区</t>
  </si>
  <si>
    <t>王仙镇</t>
  </si>
  <si>
    <t>李山村</t>
  </si>
  <si>
    <t>李山村原始次森林旅游公路</t>
  </si>
  <si>
    <t>X090430281</t>
  </si>
  <si>
    <t>原始次森林（丛树）景区</t>
  </si>
  <si>
    <t>船湾镇</t>
  </si>
  <si>
    <t>清水江村</t>
  </si>
  <si>
    <t>恒盛油茶基地资源产业路</t>
  </si>
  <si>
    <t>恒盛油茶基地</t>
  </si>
  <si>
    <t>官庄镇</t>
  </si>
  <si>
    <t>桃花村</t>
  </si>
  <si>
    <t>桃花农业生态产业基地资源产业路</t>
  </si>
  <si>
    <t>桃花农业生态产业基地</t>
  </si>
  <si>
    <t>石亭镇</t>
  </si>
  <si>
    <t>石塘岭村</t>
  </si>
  <si>
    <t>石塘岭农业生态园资源产业路</t>
  </si>
  <si>
    <t>X059430281</t>
  </si>
  <si>
    <t>石塘岭农业生态园</t>
  </si>
  <si>
    <t>均楚镇</t>
  </si>
  <si>
    <t>老湾村</t>
  </si>
  <si>
    <t>醴陵市老湾农业生态园资源产业路</t>
  </si>
  <si>
    <t>醴陵市老湾农业生态园</t>
  </si>
  <si>
    <t>茶山镇</t>
  </si>
  <si>
    <t>筱溪村</t>
  </si>
  <si>
    <t>醴陵市筱溪农业生态产业园资源产业路</t>
  </si>
  <si>
    <t>X006430281</t>
  </si>
  <si>
    <t>醴陵市筱溪农业生态产业园</t>
  </si>
  <si>
    <t>浦口镇</t>
  </si>
  <si>
    <t>李洲村</t>
  </si>
  <si>
    <t>醴陵市浦缘特色蔬菜产业园特色产业路</t>
  </si>
  <si>
    <t>C919430281</t>
  </si>
  <si>
    <t>醴陵市浦缘特色蔬菜种植农民合作社</t>
  </si>
  <si>
    <t>长午新村</t>
  </si>
  <si>
    <t>均楚洪源农业生态园资源产业路</t>
  </si>
  <si>
    <t>Y282430281</t>
  </si>
  <si>
    <t>均楚洪源农业生态园</t>
  </si>
  <si>
    <t>泗汾镇</t>
  </si>
  <si>
    <t>茶田村</t>
  </si>
  <si>
    <t>醴陵市茶田月色生态农庄资源产业路</t>
  </si>
  <si>
    <t>醴陵市茶田月色生态农庄</t>
  </si>
  <si>
    <t>枫林镇</t>
  </si>
  <si>
    <t>时轮村</t>
  </si>
  <si>
    <t>醴陵市小冲农业生态园资源产业路</t>
  </si>
  <si>
    <t>醴陵市小冲农业生态园</t>
  </si>
  <si>
    <t>东山村</t>
  </si>
  <si>
    <t>湖南省耸立生态农业有限公司资源产业路</t>
  </si>
  <si>
    <t>C741430281</t>
  </si>
  <si>
    <t>湖南省耸立生态农业有限公司</t>
  </si>
  <si>
    <t>仙岳山街道办事处</t>
  </si>
  <si>
    <t>万宜村</t>
  </si>
  <si>
    <t>醴陵市万宜农业生态园资源产业路</t>
  </si>
  <si>
    <t>醴陵市万宜农业生态园</t>
  </si>
  <si>
    <t>板杉镇</t>
  </si>
  <si>
    <t>寨下村</t>
  </si>
  <si>
    <t>胡家坪农业种植产业基地资源产业路</t>
  </si>
  <si>
    <t>胡家坪农业种植产业基地</t>
  </si>
  <si>
    <t>李畋镇</t>
  </si>
  <si>
    <t>麻石村</t>
  </si>
  <si>
    <t>双江农业产业基地资源产业路</t>
  </si>
  <si>
    <t>双江农业产业基地</t>
  </si>
  <si>
    <t>左权镇</t>
  </si>
  <si>
    <t>陈东村</t>
  </si>
  <si>
    <t>玉皇阁农业种植基地资源产业路</t>
  </si>
  <si>
    <t>玉皇阁农业种植基地</t>
  </si>
  <si>
    <t>枫林镇金阳农业蔬菜种植基地资源产业路</t>
  </si>
  <si>
    <t>金阳农业蔬菜种植基地</t>
  </si>
  <si>
    <t>李畋镇大草坪农业生态产业园资源产业路</t>
  </si>
  <si>
    <t>大草坪农业生态产业园</t>
  </si>
  <si>
    <t>大口坪农业生态产业基地资源产业路</t>
  </si>
  <si>
    <t>大口坪农业生态产业基地</t>
  </si>
  <si>
    <t>李畋镇东茅岗农业生态产业园资源产业路</t>
  </si>
  <si>
    <t>东茅岗农业生态产业园</t>
  </si>
  <si>
    <t>明月镇</t>
  </si>
  <si>
    <t>档梓山农业产业生态园资源产业路</t>
  </si>
  <si>
    <t>档梓山农业产业生态园</t>
  </si>
  <si>
    <t>温泉农业生态园资源产业路</t>
  </si>
  <si>
    <t>温泉农业生态园</t>
  </si>
  <si>
    <t>星火至新田冲连接路</t>
  </si>
  <si>
    <t>沩山村</t>
  </si>
  <si>
    <t>陈家老屋至桃子园连接路</t>
  </si>
  <si>
    <t>将军村</t>
  </si>
  <si>
    <t>匡家圳至猫子冲连接路</t>
  </si>
  <si>
    <t>长庆街道办事处</t>
  </si>
  <si>
    <t>清潭村</t>
  </si>
  <si>
    <t>周家屋场至钟家台连接路</t>
  </si>
  <si>
    <t>C262430281</t>
  </si>
  <si>
    <t>苏家垅村</t>
  </si>
  <si>
    <t>易家岸至驼子屋场连接路</t>
  </si>
  <si>
    <t>无路</t>
  </si>
  <si>
    <t>沈家冲至分水坳连接路</t>
  </si>
  <si>
    <t>夏坪桥村</t>
  </si>
  <si>
    <t>上坪村至苏家垅连接路</t>
  </si>
  <si>
    <t>黄田村</t>
  </si>
  <si>
    <t>团山至高桥组连接路</t>
  </si>
  <si>
    <t>金山社区</t>
  </si>
  <si>
    <t>四斗冲至下岭坡连接路</t>
  </si>
  <si>
    <t>团山至上湾组连接路</t>
  </si>
  <si>
    <t>青山村</t>
  </si>
  <si>
    <t>唐家湾至香坡里连接路</t>
  </si>
  <si>
    <t>张家湾至李家湾连接路</t>
  </si>
  <si>
    <t>胡家至上竹山连接路</t>
  </si>
  <si>
    <t>利群村</t>
  </si>
  <si>
    <t>和六塘至学校连接路</t>
  </si>
  <si>
    <t>油田村</t>
  </si>
  <si>
    <t>上湾至下罗连接路</t>
  </si>
  <si>
    <t>左权故居红色景区通景公路</t>
  </si>
  <si>
    <t>C850430281</t>
  </si>
  <si>
    <t>左权故居</t>
  </si>
  <si>
    <t>水口山村</t>
  </si>
  <si>
    <t>云岩旅游公路</t>
  </si>
  <si>
    <t>Y014430281</t>
  </si>
  <si>
    <t>云岩寺</t>
  </si>
  <si>
    <t>东富镇</t>
  </si>
  <si>
    <t>东富村</t>
  </si>
  <si>
    <t>东富农业生态园资源产业路</t>
  </si>
  <si>
    <t>东富农业生态园</t>
  </si>
  <si>
    <t>楠竹山农业生态园资源产业路</t>
  </si>
  <si>
    <t>楠竹山农业生态园</t>
  </si>
  <si>
    <t>丹枫果业农业产业路</t>
  </si>
  <si>
    <t>C884430281</t>
  </si>
  <si>
    <t>丹枫果业农业生态园</t>
  </si>
  <si>
    <t>流碧桥村</t>
  </si>
  <si>
    <t>醴陵市流碧桥农业产业基地资源产业路</t>
  </si>
  <si>
    <t>醴陵市流碧桥农业产业基地</t>
  </si>
  <si>
    <t>擂鼓桥村</t>
  </si>
  <si>
    <t>醴陵市擂鼓桥万亩油茶基地资源产业路</t>
  </si>
  <si>
    <t>醴陵市擂鼓桥万亩油茶基地</t>
  </si>
  <si>
    <t>七星村</t>
  </si>
  <si>
    <t>醴陵市七星农业生态产业基地资源产业路</t>
  </si>
  <si>
    <t>C774430281</t>
  </si>
  <si>
    <t>醴陵市七星农业生态产业基地</t>
  </si>
  <si>
    <t>集群农业种植基地资源产业路</t>
  </si>
  <si>
    <t>集群农业种植基地</t>
  </si>
  <si>
    <t>响水乡</t>
  </si>
  <si>
    <t>红砂村</t>
  </si>
  <si>
    <t>响水乡红砂村狮子山户外运动休闲中心产业路</t>
  </si>
  <si>
    <t>狮子山户外运动休闲中心</t>
  </si>
  <si>
    <t>姜畲镇</t>
  </si>
  <si>
    <t>青亭村</t>
  </si>
  <si>
    <t>华银绿色生态产业园路</t>
  </si>
  <si>
    <t>Y310430302</t>
  </si>
  <si>
    <t>华银绿色生态科技有限公司</t>
  </si>
  <si>
    <t>白鹭湖村</t>
  </si>
  <si>
    <t>白龙路提质改造</t>
  </si>
  <si>
    <t>C121430302</t>
  </si>
  <si>
    <t>湖南湘艺源生态农业发展有限公司蔬菜特色产业园</t>
  </si>
  <si>
    <t>塘高村</t>
  </si>
  <si>
    <t>响水乡塘高村麓线提质改造项目</t>
  </si>
  <si>
    <t>山林极客创业中心</t>
  </si>
  <si>
    <t>响水乡黄农村田园综合体产业路</t>
  </si>
  <si>
    <t>黄农村田园综合体</t>
  </si>
  <si>
    <t>棋盘村</t>
  </si>
  <si>
    <t>棋盘村便捷连通道路</t>
  </si>
  <si>
    <t>长城乡</t>
  </si>
  <si>
    <t>花园村便捷连通道路</t>
  </si>
  <si>
    <t>鹤岭镇</t>
  </si>
  <si>
    <t>凤凰村</t>
  </si>
  <si>
    <t>凤凰村并村连通路建设</t>
  </si>
  <si>
    <t>C45D430302</t>
  </si>
  <si>
    <t>塔岭村</t>
  </si>
  <si>
    <t>塔岭村村便捷连通道路</t>
  </si>
  <si>
    <t>金侨村</t>
  </si>
  <si>
    <t>金侨村并村连通路建设</t>
  </si>
  <si>
    <t>易建河村</t>
  </si>
  <si>
    <t>易建河村便捷连村道路（一期）</t>
  </si>
  <si>
    <t>上新村</t>
  </si>
  <si>
    <t>上新村便捷连通道路（一期）</t>
  </si>
  <si>
    <t>青亭村便捷连通道路</t>
  </si>
  <si>
    <t>上新村便捷连通道路（二期）</t>
  </si>
  <si>
    <t>易建河村便捷连村道路（二期）</t>
  </si>
  <si>
    <t>金马村</t>
  </si>
  <si>
    <t>金马村便捷连通道路</t>
  </si>
  <si>
    <t>姜畲村</t>
  </si>
  <si>
    <t>姜畲村便捷连通道路</t>
  </si>
  <si>
    <t>联映村</t>
  </si>
  <si>
    <t>联映村便捷连通道路</t>
  </si>
  <si>
    <t>尚源新村</t>
  </si>
  <si>
    <t>尚源新村便捷连通道路</t>
  </si>
  <si>
    <t>石龙村</t>
  </si>
  <si>
    <t>石龙村便捷连通道路</t>
  </si>
  <si>
    <t>金陵村便捷连通道路</t>
  </si>
  <si>
    <t>新城村</t>
  </si>
  <si>
    <t>新城村便捷连通道路</t>
  </si>
  <si>
    <t>新泉村</t>
  </si>
  <si>
    <t>新泉村并村连通路建设</t>
  </si>
  <si>
    <t>荷塘乡</t>
  </si>
  <si>
    <t>指方村</t>
  </si>
  <si>
    <t>盘龙大观园连接路（岳塘区盘龙大观园通景路）</t>
  </si>
  <si>
    <t>X157430304</t>
  </si>
  <si>
    <t>盘龙大观园</t>
  </si>
  <si>
    <t>昭山镇</t>
  </si>
  <si>
    <t>楠木村</t>
  </si>
  <si>
    <t>盘龙大观园连接路（栏石路）</t>
  </si>
  <si>
    <t>X156430304</t>
  </si>
  <si>
    <t>科林苗木新品种培植基地连接道路</t>
  </si>
  <si>
    <t>科林苗木新品种培植基地</t>
  </si>
  <si>
    <t>易俗河镇</t>
  </si>
  <si>
    <t>梅林村</t>
  </si>
  <si>
    <t>湘潭县梅林大道</t>
  </si>
  <si>
    <t>X082430321</t>
  </si>
  <si>
    <t>梅林农业公园</t>
  </si>
  <si>
    <t>龙亭村</t>
  </si>
  <si>
    <t>湘潭县曙顶公路</t>
  </si>
  <si>
    <t>CR22430321</t>
  </si>
  <si>
    <t>湘潭县易俗河镇梅林桥村</t>
  </si>
  <si>
    <t>谷洪村</t>
  </si>
  <si>
    <t>湘潭县梅林桥G107至谷洪公路</t>
  </si>
  <si>
    <t>湘潭县易俗河镇谷洪村</t>
  </si>
  <si>
    <t>云湖桥镇</t>
  </si>
  <si>
    <t>七里铺村</t>
  </si>
  <si>
    <t>湘潭县云湖桥闿运大道</t>
  </si>
  <si>
    <t>湘潭县云湖森林小镇</t>
  </si>
  <si>
    <t>中路铺镇</t>
  </si>
  <si>
    <t>五龙山</t>
  </si>
  <si>
    <t>湘潭县中路铺镇G107至五龙山大杰寺公路</t>
  </si>
  <si>
    <t>C112430321</t>
  </si>
  <si>
    <t>五龙山大杰寺</t>
  </si>
  <si>
    <t>石鼓镇</t>
  </si>
  <si>
    <t>铜梁村</t>
  </si>
  <si>
    <t>湘潭县石鼓镇环铜梁湖旅游通景公路</t>
  </si>
  <si>
    <t>Y051430321</t>
  </si>
  <si>
    <t>石鼓镇顶峰村</t>
  </si>
  <si>
    <t>湘潭县易俗河镇山柞线公路改造</t>
  </si>
  <si>
    <t>X006430321</t>
  </si>
  <si>
    <t>湘潭华阳构树特色产业园</t>
  </si>
  <si>
    <t>梅林桥镇</t>
  </si>
  <si>
    <t>湘潭县湘莲大道至梅林桥公路</t>
  </si>
  <si>
    <t>Y095430321</t>
  </si>
  <si>
    <t>梅林桥现代农业示范园</t>
  </si>
  <si>
    <t>射埠镇</t>
  </si>
  <si>
    <t>湘潭团山黄牛养殖特色产业园</t>
  </si>
  <si>
    <t>湘潭县射埠镇S330继述桥至团山公路</t>
  </si>
  <si>
    <t>C038430321</t>
  </si>
  <si>
    <t>青山皮鞋省级特色工业园</t>
  </si>
  <si>
    <t>湘潭县青山桥镇陈龙线公路改造</t>
  </si>
  <si>
    <t>X009430321</t>
  </si>
  <si>
    <t>湖南金隆绿色蔬菜种植特色产业园</t>
  </si>
  <si>
    <t>乌石镇</t>
  </si>
  <si>
    <t>华龙村</t>
  </si>
  <si>
    <t>湘潭县乌石镇华龙栗塘至窑湾公路</t>
  </si>
  <si>
    <t>CM42430321</t>
  </si>
  <si>
    <t>湘潭县科盛种养国家农民合作社示范社</t>
  </si>
  <si>
    <t>排头乡</t>
  </si>
  <si>
    <t>双联村</t>
  </si>
  <si>
    <t>C450集黄线(集中至黄荆坪中学/大冲塘)</t>
  </si>
  <si>
    <t>石井铺村</t>
  </si>
  <si>
    <t>CGL1进站线(火车站至云湖桥/石牛塘)</t>
  </si>
  <si>
    <t>CGL1430321</t>
  </si>
  <si>
    <t>高丰村</t>
  </si>
  <si>
    <t>CH19蔡管线(蔡家至管沙)</t>
  </si>
  <si>
    <t>CH19430321</t>
  </si>
  <si>
    <t>红祺村</t>
  </si>
  <si>
    <t>CJ29通宵水库-通宵水库(通宵水库至黑塘子)连接路</t>
  </si>
  <si>
    <t>CJ29430321</t>
  </si>
  <si>
    <t>高岭村</t>
  </si>
  <si>
    <t>CR04新船线(新屋至船形)</t>
  </si>
  <si>
    <t>CR04430321</t>
  </si>
  <si>
    <t>茶恩寺镇</t>
  </si>
  <si>
    <t>柏棠村</t>
  </si>
  <si>
    <t>CZ13天C线(CV57至天林桥)</t>
  </si>
  <si>
    <t>CZ13430321</t>
  </si>
  <si>
    <t>梅桥镇</t>
  </si>
  <si>
    <t>保和村委会</t>
  </si>
  <si>
    <t>东保线</t>
  </si>
  <si>
    <t>七里山景区</t>
  </si>
  <si>
    <t>毛田镇</t>
  </si>
  <si>
    <t>天门山村委会</t>
  </si>
  <si>
    <t>湘乡市毛田镇天门大山旅游公路</t>
  </si>
  <si>
    <t>Y248430381</t>
  </si>
  <si>
    <t>毛田镇天门大山</t>
  </si>
  <si>
    <t>金石镇</t>
  </si>
  <si>
    <t>金安村</t>
  </si>
  <si>
    <t>湘乡市金石镇农夫宝生态农业有限公司休闲特色产业园连接路</t>
  </si>
  <si>
    <t>X018430381</t>
  </si>
  <si>
    <t>金石镇农夫宝生态农业有限公司休闲特色产业园</t>
  </si>
  <si>
    <t>虞唐镇</t>
  </si>
  <si>
    <t>复兴村</t>
  </si>
  <si>
    <t>湘乡市虞唐镇金满园农业科技开发有限公司连接路</t>
  </si>
  <si>
    <t>虞唐镇金满园农业科技开发有限公司</t>
  </si>
  <si>
    <t>金薮乡</t>
  </si>
  <si>
    <t>金薮村委会</t>
  </si>
  <si>
    <t>湘乡市金薮乡金白公路</t>
  </si>
  <si>
    <t>Y197430381</t>
  </si>
  <si>
    <t>湘乡市金薮乡洪新果油茶种植专业合作社</t>
  </si>
  <si>
    <t>翻江镇</t>
  </si>
  <si>
    <t>吉长村委会</t>
  </si>
  <si>
    <t>湘乡市翻江镇喻牛养牛专业合作社连接路</t>
  </si>
  <si>
    <t>X019430381</t>
  </si>
  <si>
    <t>湘乡市翻江喻牛养牛专业合作社</t>
  </si>
  <si>
    <t>洪门村委会</t>
  </si>
  <si>
    <t>湘中惠农农业产业连接道路</t>
  </si>
  <si>
    <t>湘中惠农农业综合开发有限公司</t>
  </si>
  <si>
    <t>壶天镇</t>
  </si>
  <si>
    <t>大坪村</t>
  </si>
  <si>
    <t>壶天镇大坪村连村公路</t>
  </si>
  <si>
    <t>潭市镇</t>
  </si>
  <si>
    <t>双西村</t>
  </si>
  <si>
    <t>潭市镇双西村连村道路</t>
  </si>
  <si>
    <t>东郊乡</t>
  </si>
  <si>
    <t>向韶村</t>
  </si>
  <si>
    <t>东郊乡向韶村连村道路</t>
  </si>
  <si>
    <t>白田镇</t>
  </si>
  <si>
    <t>田新村</t>
  </si>
  <si>
    <t>白田镇田新村连接道路</t>
  </si>
  <si>
    <t>CB62430381</t>
  </si>
  <si>
    <t>月山镇</t>
  </si>
  <si>
    <t>红日村</t>
  </si>
  <si>
    <t>月山镇红日村连村道路</t>
  </si>
  <si>
    <t>韶山乡</t>
  </si>
  <si>
    <t>韶山村</t>
  </si>
  <si>
    <t>全国“一村一品示范村”、“乡村旅游重点村”项目5连接路</t>
  </si>
  <si>
    <t>Y011430382</t>
  </si>
  <si>
    <t>滴水洞景区</t>
  </si>
  <si>
    <t>全国“一村一品示范村”、“乡村旅游重点村”连接路（二期）</t>
  </si>
  <si>
    <t>C012430382</t>
  </si>
  <si>
    <t>毛泽东纪念园</t>
  </si>
  <si>
    <t>全国“一村一品示范村”、“乡村旅游重点村”连接路（一起）</t>
  </si>
  <si>
    <t>毛泽东故居</t>
  </si>
  <si>
    <t>城前村</t>
  </si>
  <si>
    <t>韶河园区农旅生态园产业项目连接路</t>
  </si>
  <si>
    <t>华润五丰农旅生态园区</t>
  </si>
  <si>
    <t>清溪镇</t>
  </si>
  <si>
    <t>清溪村</t>
  </si>
  <si>
    <t>清溪镇金景丰葡萄园连接路</t>
  </si>
  <si>
    <t>Y024430382</t>
  </si>
  <si>
    <t>清溪镇金景丰葡萄园区</t>
  </si>
  <si>
    <t>银田镇</t>
  </si>
  <si>
    <t>银田村</t>
  </si>
  <si>
    <t>宏发园区园林项目连接路</t>
  </si>
  <si>
    <t>宏发园区产业园区</t>
  </si>
  <si>
    <t>茶山坳镇</t>
  </si>
  <si>
    <t>金甲村委会</t>
  </si>
  <si>
    <t>金甲古镇旅游公路</t>
  </si>
  <si>
    <t>X001430405</t>
  </si>
  <si>
    <t>衡阳市珠晖区茶山坳镇</t>
  </si>
  <si>
    <t>珠晖区堰头村连接路</t>
  </si>
  <si>
    <t>Y011430405</t>
  </si>
  <si>
    <t>珠晖区堰头村</t>
  </si>
  <si>
    <t>东阳渡镇街道</t>
  </si>
  <si>
    <t>双水湾农业园（衡阳云野休闲农业股份有限公司）连接路</t>
  </si>
  <si>
    <t>C101430405</t>
  </si>
  <si>
    <t>双水湾农业园（衡阳云野休闲农业股份有限公司）</t>
  </si>
  <si>
    <t>湖南创大玉兔化工资源路</t>
  </si>
  <si>
    <t>Y010430405</t>
  </si>
  <si>
    <t>湖南创大玉兔化工</t>
  </si>
  <si>
    <t>群力蔬菜基地合作社资源路</t>
  </si>
  <si>
    <t>C072430405</t>
  </si>
  <si>
    <t>群力蔬菜基地合作社</t>
  </si>
  <si>
    <t>杉桥镇</t>
  </si>
  <si>
    <t>通杉桥镇三级公路</t>
  </si>
  <si>
    <t>X006430421</t>
  </si>
  <si>
    <t>大安乡</t>
  </si>
  <si>
    <t>通大安乡三级公路</t>
  </si>
  <si>
    <t>X033430421</t>
  </si>
  <si>
    <t>曲兰镇</t>
  </si>
  <si>
    <t>黄龙村委会</t>
  </si>
  <si>
    <t>曲兰镇黄龙村黄龙山森林公园通景路</t>
  </si>
  <si>
    <t>CT87430421</t>
  </si>
  <si>
    <t>曲兰镇黄龙村黄龙山森林公园</t>
  </si>
  <si>
    <t>关市镇</t>
  </si>
  <si>
    <t>兰山村</t>
  </si>
  <si>
    <t>关市镇兰山村大兴塘组至振兴社区新月蔬菜基地产业路</t>
  </si>
  <si>
    <t>VC87430421</t>
  </si>
  <si>
    <t>关市镇兰山村大兴塘组至振兴社区新月蔬菜基地</t>
  </si>
  <si>
    <t>溪江乡</t>
  </si>
  <si>
    <t>培兴村</t>
  </si>
  <si>
    <t>溪江乡培兴村山背组油茶基地产业路</t>
  </si>
  <si>
    <t>CL78430421</t>
  </si>
  <si>
    <t>溪江乡培兴村山背组油茶基地</t>
  </si>
  <si>
    <t>三湖镇</t>
  </si>
  <si>
    <t>红渡村</t>
  </si>
  <si>
    <t>三湖镇红渡村界子组水稻基地产业路</t>
  </si>
  <si>
    <t>CM39430421</t>
  </si>
  <si>
    <t>三湖镇红渡村界子组水稻基地</t>
  </si>
  <si>
    <t>界牌园区</t>
  </si>
  <si>
    <t>界牌园区南阳村枣坪组沃柑基地产业路</t>
  </si>
  <si>
    <t>CM46430421</t>
  </si>
  <si>
    <t>界牌园区南阳村枣坪组沃柑基地</t>
  </si>
  <si>
    <t>樟木乡</t>
  </si>
  <si>
    <t>里仁村</t>
  </si>
  <si>
    <t>樟木乡里仁村曹公托油茶产业产业路</t>
  </si>
  <si>
    <t>CN48430421</t>
  </si>
  <si>
    <t>樟木乡里仁村曹公托油茶产业</t>
  </si>
  <si>
    <t>樟木乡高城村蔬菜基地产业园</t>
  </si>
  <si>
    <t>樟木乡高城村蔬菜基地连接路</t>
  </si>
  <si>
    <t>曲兰镇清水村至洪市出口水稻基地</t>
  </si>
  <si>
    <t>曲兰镇清水村至洪市出口水稻基地连接路</t>
  </si>
  <si>
    <t>曲兰镇清水村水稻基地产业园</t>
  </si>
  <si>
    <t>爱华村</t>
  </si>
  <si>
    <t>溪江乡爱华村石头桥组水稻基地产业路</t>
  </si>
  <si>
    <t>CP97430421</t>
  </si>
  <si>
    <t>溪江乡爱华村石头桥组水稻基地</t>
  </si>
  <si>
    <t>渣江镇</t>
  </si>
  <si>
    <t>官埠村</t>
  </si>
  <si>
    <t>渣江镇官埠村水稻基地产业路</t>
  </si>
  <si>
    <t>C220430421</t>
  </si>
  <si>
    <t>渣江镇官埠村水稻基地</t>
  </si>
  <si>
    <t>岣嵝乡</t>
  </si>
  <si>
    <t>腊树村</t>
  </si>
  <si>
    <t>岣嵝乡陈海龙生态农业茶油基地产业路</t>
  </si>
  <si>
    <t>CM31430421</t>
  </si>
  <si>
    <t>岣嵝乡陈海龙生态农业茶油基地</t>
  </si>
  <si>
    <t>栏垅乡</t>
  </si>
  <si>
    <t>关庙村</t>
  </si>
  <si>
    <t>栏垅乡关庙村月塘组水稻基地产业路</t>
  </si>
  <si>
    <t>CL34430421</t>
  </si>
  <si>
    <t>栏垅乡关庙村月塘组水稻基地</t>
  </si>
  <si>
    <t>井头镇</t>
  </si>
  <si>
    <t>清潭村栗山组水稻基地产业路</t>
  </si>
  <si>
    <t>Y690430421</t>
  </si>
  <si>
    <t>清潭村栗山组水稻基地</t>
  </si>
  <si>
    <t>石山村</t>
  </si>
  <si>
    <t>井头镇石山村庙山组水稻基地产业路</t>
  </si>
  <si>
    <t>CL26430421</t>
  </si>
  <si>
    <t>井头镇石山村庙山组水稻基地</t>
  </si>
  <si>
    <t>演陂镇</t>
  </si>
  <si>
    <t>新塘村</t>
  </si>
  <si>
    <t>演陂镇德聚农业养殖、油茶基地产业路</t>
  </si>
  <si>
    <t>CL24430421</t>
  </si>
  <si>
    <t>演陂镇德聚农业养殖、油茶基地</t>
  </si>
  <si>
    <t>台源镇</t>
  </si>
  <si>
    <t>寺山村</t>
  </si>
  <si>
    <t>台源镇寺山村养殖基地产业路</t>
  </si>
  <si>
    <t>CM05430421</t>
  </si>
  <si>
    <t>台源镇寺山村养殖基地</t>
  </si>
  <si>
    <t>库宗桥镇</t>
  </si>
  <si>
    <t>库宗桥镇牌楼村新铺子至车树水稻基地产业路</t>
  </si>
  <si>
    <t>CO06430421</t>
  </si>
  <si>
    <t>库宗桥镇牌楼村新铺子至车树水稻基地</t>
  </si>
  <si>
    <t>金溪镇</t>
  </si>
  <si>
    <t>磻青村</t>
  </si>
  <si>
    <t>磻青村旦冲至刘家水稻基地产业路</t>
  </si>
  <si>
    <t>CL38430421</t>
  </si>
  <si>
    <t>磻青村旦冲至刘家水稻基地</t>
  </si>
  <si>
    <t>麻岭社区</t>
  </si>
  <si>
    <t>井头镇麻岭社区烟田至斗必湾养殖基地产业路</t>
  </si>
  <si>
    <t>CD04430421</t>
  </si>
  <si>
    <t>麻岭社区斗必湾养殖基地</t>
  </si>
  <si>
    <t>沐林村</t>
  </si>
  <si>
    <t>渣江镇沐林村孟公组水稻基地连接路</t>
  </si>
  <si>
    <t>C750430421</t>
  </si>
  <si>
    <t>渣江镇沐林村孟公组水稻基地产业园</t>
  </si>
  <si>
    <t>玉龙村</t>
  </si>
  <si>
    <t>演陂镇玉龙村水稻基地产业路</t>
  </si>
  <si>
    <t>CL20430421</t>
  </si>
  <si>
    <t>演陂镇玉龙村水稻基地</t>
  </si>
  <si>
    <t>将军头村</t>
  </si>
  <si>
    <t>演陂镇将军头村厚冲财福优质稻基地产业路</t>
  </si>
  <si>
    <t>CN24430421</t>
  </si>
  <si>
    <t>演陂镇将军头村厚冲财福优质稻基地</t>
  </si>
  <si>
    <t>九渡村</t>
  </si>
  <si>
    <t>樟木乡九渡村谢家洲水稻基地产业路</t>
  </si>
  <si>
    <t>CL88430421</t>
  </si>
  <si>
    <t>樟木乡九渡村谢家洲水稻基地</t>
  </si>
  <si>
    <t>中湖村</t>
  </si>
  <si>
    <t>三湖镇中湖村红卫至皂角山水稻基地产业路</t>
  </si>
  <si>
    <t>Y686430421</t>
  </si>
  <si>
    <t>三湖镇中湖村红卫至皂角山水稻基地</t>
  </si>
  <si>
    <t>鲁陂村</t>
  </si>
  <si>
    <t>演陂镇鲁陂村水稻基地产业路</t>
  </si>
  <si>
    <t>C606430421</t>
  </si>
  <si>
    <t>演陂镇鲁陂村水稻基地</t>
  </si>
  <si>
    <t>六塘村</t>
  </si>
  <si>
    <t>演陂镇六塘村贺老屋至欧屋水稻基地产业路</t>
  </si>
  <si>
    <t>C589430421</t>
  </si>
  <si>
    <t>演陂镇六塘村贺老屋至欧屋水稻基地</t>
  </si>
  <si>
    <t>金兰镇</t>
  </si>
  <si>
    <t>华连村</t>
  </si>
  <si>
    <t>金兰镇华连村养殖种殖基地产业路</t>
  </si>
  <si>
    <t>CM88430421</t>
  </si>
  <si>
    <t>金兰镇华连村养殖种殖基地</t>
  </si>
  <si>
    <t>五一村</t>
  </si>
  <si>
    <t>演陂镇五一村吴新屋至演陂村水稻基地产业路</t>
  </si>
  <si>
    <t>C609430421</t>
  </si>
  <si>
    <t>演陂镇五一村吴新屋至演陂村水稻基地</t>
  </si>
  <si>
    <t>磻青村大石组水稻基地产业路</t>
  </si>
  <si>
    <t>CL36430421</t>
  </si>
  <si>
    <t>磻青村大石组水稻基地</t>
  </si>
  <si>
    <t>集兵镇</t>
  </si>
  <si>
    <t>法官庙村</t>
  </si>
  <si>
    <t>集兵镇法官庙村油茶基地产业路</t>
  </si>
  <si>
    <t>CL49430421</t>
  </si>
  <si>
    <t>集兵镇法官庙村油茶基地</t>
  </si>
  <si>
    <t>花滩村</t>
  </si>
  <si>
    <t>台源镇花滩村上托组水稻基地产业路</t>
  </si>
  <si>
    <t>CM04430421</t>
  </si>
  <si>
    <t>台源镇花滩村上托组水稻基地</t>
  </si>
  <si>
    <t>岣嵝乡腊树村贯冲至古冲水稻基地产业路</t>
  </si>
  <si>
    <t>C149430421</t>
  </si>
  <si>
    <t>岣嵝乡腊树村贯冲至古冲水稻基地</t>
  </si>
  <si>
    <t>河泉村</t>
  </si>
  <si>
    <t>演陂桥河泉村新塘组水稻基地产业路</t>
  </si>
  <si>
    <t>CL21430421</t>
  </si>
  <si>
    <t>演陂桥河泉村新塘组水稻基地</t>
  </si>
  <si>
    <t>三湖镇红渡村至老庵村水稻基地产业路</t>
  </si>
  <si>
    <t>CM40430421</t>
  </si>
  <si>
    <t>三湖镇红渡村至老庵村水稻基地</t>
  </si>
  <si>
    <t>磻青村莫冲组至村部水稻基地产业路</t>
  </si>
  <si>
    <t>CL35430421</t>
  </si>
  <si>
    <t>磻青村莫冲组至村部水稻基地</t>
  </si>
  <si>
    <t>石市镇</t>
  </si>
  <si>
    <t>梅树村</t>
  </si>
  <si>
    <t>石市镇梅树村凤凰山庄产业路</t>
  </si>
  <si>
    <t>CN07430421</t>
  </si>
  <si>
    <t>石市镇梅树村凤凰山庄</t>
  </si>
  <si>
    <t>樟木乡里仁村罗新屋组油茶基地产业路</t>
  </si>
  <si>
    <t>CK83430421</t>
  </si>
  <si>
    <t>樟木乡里仁村罗新屋组油茶基地</t>
  </si>
  <si>
    <t>樟树乡</t>
  </si>
  <si>
    <t>樟树村</t>
  </si>
  <si>
    <t>樟树乡樟树村疏菜基地产业路</t>
  </si>
  <si>
    <t>CN60430421</t>
  </si>
  <si>
    <t>樟树乡樟树村疏菜基地</t>
  </si>
  <si>
    <t>祥民村</t>
  </si>
  <si>
    <t>三湖镇祥民村水稻基地产业路</t>
  </si>
  <si>
    <t>C482430421</t>
  </si>
  <si>
    <t>三湖镇祥民村水稻基地</t>
  </si>
  <si>
    <t>龙田村</t>
  </si>
  <si>
    <t>石市镇龙田村油榨组油茶基地连接路</t>
  </si>
  <si>
    <t>C327430421</t>
  </si>
  <si>
    <t>石市镇龙田村油榨组油茶基地产业园</t>
  </si>
  <si>
    <t>西渡镇</t>
  </si>
  <si>
    <t>西渡镇梅花村刘老屋沃柑翠冠梨种植基地产业园</t>
  </si>
  <si>
    <t>西渡镇梅花村刘老屋沃柑翠冠梨种植基地连接路</t>
  </si>
  <si>
    <t>瓦铺村</t>
  </si>
  <si>
    <t>渣江镇瓦铺村水稻基地产业路</t>
  </si>
  <si>
    <t>C223430421</t>
  </si>
  <si>
    <t>渣江镇瓦铺村水稻基地</t>
  </si>
  <si>
    <t>溪江乡爱华村道合组养殖基地连接路</t>
  </si>
  <si>
    <t>溪江乡爱华村道合组养殖基地产业园</t>
  </si>
  <si>
    <t>梅花村</t>
  </si>
  <si>
    <t>西渡镇梅花村村部水稻基地产业路</t>
  </si>
  <si>
    <t>CZ93430421</t>
  </si>
  <si>
    <t>西渡镇梅花村村部水稻基地</t>
  </si>
  <si>
    <t>江边村</t>
  </si>
  <si>
    <t>演陂镇江边村杉山至江边桥水稻基地产业路</t>
  </si>
  <si>
    <t>CN72430421</t>
  </si>
  <si>
    <t>演陂镇江边村杉山至江边桥水稻基地</t>
  </si>
  <si>
    <t>洪市镇</t>
  </si>
  <si>
    <t>龙江村</t>
  </si>
  <si>
    <t>洪市镇龙江村渡口至荷叶塘油茶基地产业路</t>
  </si>
  <si>
    <t>CE01430421</t>
  </si>
  <si>
    <t>洪市镇龙江村渡口至荷叶塘油茶基地</t>
  </si>
  <si>
    <t>贞一村</t>
  </si>
  <si>
    <t>栏垅乡贞一村胡冲组东笠家庭农场产业路</t>
  </si>
  <si>
    <t>CP04430421</t>
  </si>
  <si>
    <t>栏垅乡贞一村胡冲组东笠家庭农场</t>
  </si>
  <si>
    <t>贺市村</t>
  </si>
  <si>
    <t>金兰镇贺市村茶家组养殖场产业路</t>
  </si>
  <si>
    <t>CN42430421</t>
  </si>
  <si>
    <t>金兰镇贺市村茶家组养殖场</t>
  </si>
  <si>
    <t>紫霞村</t>
  </si>
  <si>
    <t>台源镇养殖、农业基地产业路</t>
  </si>
  <si>
    <t>台源镇养殖、农业基地</t>
  </si>
  <si>
    <t>金兰镇贺市村肖祠组水稻基地产业路</t>
  </si>
  <si>
    <t>CO93430421</t>
  </si>
  <si>
    <t>金兰镇贺市村肖祠组水稻基地</t>
  </si>
  <si>
    <t>关市镇兰山村花湾组至欧家组新月蔬菜基地产业路</t>
  </si>
  <si>
    <t>C414430421</t>
  </si>
  <si>
    <t>新月蔬菜基地</t>
  </si>
  <si>
    <t>白石峰村</t>
  </si>
  <si>
    <t>岣嵝乡白石峰村丹冲组油茶基地产业路</t>
  </si>
  <si>
    <t>CL46430421</t>
  </si>
  <si>
    <t>岣嵝乡白石峰村丹冲组油茶基地</t>
  </si>
  <si>
    <t>衡阳县井头镇响水堰至翠牌水稻基地</t>
  </si>
  <si>
    <t>衡阳县井头镇响水堰至翠牌水稻基地连接路</t>
  </si>
  <si>
    <t>井头镇响水堰至翠牌水稻基地</t>
  </si>
  <si>
    <t>群信村</t>
  </si>
  <si>
    <t>三湖镇群信村苏坪至井塘水稻基地产业路</t>
  </si>
  <si>
    <t>CP52430421</t>
  </si>
  <si>
    <t>三湖镇群信村苏坪至井塘水稻基地</t>
  </si>
  <si>
    <t>伊山村</t>
  </si>
  <si>
    <t>衡阳县杉桥镇伊山村丰山组养殖基地产业路产业路</t>
  </si>
  <si>
    <t>CL12430421</t>
  </si>
  <si>
    <t>衡阳县杉桥镇伊山村丰山组养殖基地</t>
  </si>
  <si>
    <t>河龙村</t>
  </si>
  <si>
    <t>大安乡河龙村新铺至石岭种植业产业路</t>
  </si>
  <si>
    <t>CL68430421</t>
  </si>
  <si>
    <t>大安乡河龙村新铺至石岭种植业</t>
  </si>
  <si>
    <t>华峰村</t>
  </si>
  <si>
    <t>溪江乡华峰村何家组水果基地产业路</t>
  </si>
  <si>
    <t>CZ91430421</t>
  </si>
  <si>
    <t>溪江乡华峰村何家组水果基地</t>
  </si>
  <si>
    <t>瑞芝村</t>
  </si>
  <si>
    <t>金兰镇瑞芝村水稻基地产业路</t>
  </si>
  <si>
    <t>Y087430421</t>
  </si>
  <si>
    <t>金兰镇瑞芝村水稻基地</t>
  </si>
  <si>
    <t>石口村</t>
  </si>
  <si>
    <t>库宗桥镇石口村余陂组油茶基地产业路</t>
  </si>
  <si>
    <t>CL77430421</t>
  </si>
  <si>
    <t>库宗桥镇石口村余陂组油茶基地</t>
  </si>
  <si>
    <t>曲兰镇主堂村尧树组水稻基地产业园</t>
  </si>
  <si>
    <t>曲兰镇主堂村尧树组水稻基地连接路</t>
  </si>
  <si>
    <t>岘山镇</t>
  </si>
  <si>
    <t>祡云村</t>
  </si>
  <si>
    <t>岘山镇祡云村云峰组油茶基地产业路</t>
  </si>
  <si>
    <t>C376430421</t>
  </si>
  <si>
    <t>岘山镇祡云村云峰组油茶基地</t>
  </si>
  <si>
    <t>渣江镇官埠村水果种植基地产业路产业路</t>
  </si>
  <si>
    <t>C614430421</t>
  </si>
  <si>
    <t>官埠村水果种植基地</t>
  </si>
  <si>
    <t>库宗桥镇石口村董冲组水稻基地产业路</t>
  </si>
  <si>
    <t>CL76430421</t>
  </si>
  <si>
    <t>库宗桥镇石口村董冲组水稻基地</t>
  </si>
  <si>
    <t>关市镇众星村鑫粤蔬菜种植公路</t>
  </si>
  <si>
    <t>Ｃ874430421</t>
  </si>
  <si>
    <t>渣江镇文德村水稻基地</t>
  </si>
  <si>
    <t>渣江镇文德村水稻基地连接路</t>
  </si>
  <si>
    <t>ＣＵ25430421</t>
  </si>
  <si>
    <t>荷叶塘农业产业园</t>
  </si>
  <si>
    <t>荷叶塘农业产业园连接路</t>
  </si>
  <si>
    <t>长安乡</t>
  </si>
  <si>
    <t>长安乡长安村社公咀组水稻基地</t>
  </si>
  <si>
    <t>长安乡长安村社公咀组水稻基地连接路</t>
  </si>
  <si>
    <t>长安乡长安村社公咀组水稻基地产业园</t>
  </si>
  <si>
    <t>台源镇永宁村托脑头农业和养殖基地产业园</t>
  </si>
  <si>
    <t>台源镇永宁村托脑头农业和养殖基地连接路</t>
  </si>
  <si>
    <t>峋嵝乡高峰村化石坪组四季果园基地</t>
  </si>
  <si>
    <t>峋嵝乡高峰村化石坪组四季果园基地连接路</t>
  </si>
  <si>
    <t>峋嵝乡高峰村化石坪组四季果园基地产业园</t>
  </si>
  <si>
    <t>岘山镇木口村白祝组水稻基地</t>
  </si>
  <si>
    <t>岘山镇木口村白祝组水稻基地连接路</t>
  </si>
  <si>
    <t>岘山镇木口村白祝组水稻基地产业园</t>
  </si>
  <si>
    <t>井头镇响水村沙坪观组水稻基地</t>
  </si>
  <si>
    <t>井头镇响水村沙坪观组水稻基地连接路</t>
  </si>
  <si>
    <t>大安乡育塘村河公组水稻基地</t>
  </si>
  <si>
    <t>大安乡育塘村河公组水稻基地连接路</t>
  </si>
  <si>
    <t>岘山镇泉井村老虎坳至二年种植基地</t>
  </si>
  <si>
    <t>岘山镇泉井村老虎坳至二年种植基地连接路</t>
  </si>
  <si>
    <t>Y139430421</t>
  </si>
  <si>
    <t>岣嵝乡觉先村上大冲组水稻基地</t>
  </si>
  <si>
    <t>岣嵝乡觉先村上大冲组水稻基地连接路</t>
  </si>
  <si>
    <t>樟木乡伏下村油茶产业园</t>
  </si>
  <si>
    <t>樟木乡伏下村油茶基地连接路</t>
  </si>
  <si>
    <t>岘山镇城头村秦家至崔公水稻基地</t>
  </si>
  <si>
    <t>岘山镇城头村秦家至崔公水稻基地连接路</t>
  </si>
  <si>
    <t>CB40430421</t>
  </si>
  <si>
    <t>岣嵝乡觉先村觉先组水稻基地</t>
  </si>
  <si>
    <t>岣嵝乡觉先村觉先组水稻基地连接路</t>
  </si>
  <si>
    <t>关市村</t>
  </si>
  <si>
    <t>唐市村与关市村联村公路</t>
  </si>
  <si>
    <t>2.5</t>
  </si>
  <si>
    <t>双福村</t>
  </si>
  <si>
    <t>双福村唐市村与联村公路</t>
  </si>
  <si>
    <t>联胜村</t>
  </si>
  <si>
    <t>库宗桥镇联胜村并村路</t>
  </si>
  <si>
    <t>觉先村</t>
  </si>
  <si>
    <t>岣嵝乡觉先村并村路</t>
  </si>
  <si>
    <t>百荷园村</t>
  </si>
  <si>
    <t>演陂镇百荷园村并村路</t>
  </si>
  <si>
    <t>泉隆村</t>
  </si>
  <si>
    <t>金兰镇双泉村并村路</t>
  </si>
  <si>
    <t>渡头滩村</t>
  </si>
  <si>
    <t>大安乡渡头滩村谢步组并村路</t>
  </si>
  <si>
    <t>盘古村</t>
  </si>
  <si>
    <t>洪市镇杨泉村千目至立升并村路</t>
  </si>
  <si>
    <t>河田村</t>
  </si>
  <si>
    <t>河田村并村路</t>
  </si>
  <si>
    <t>财源村</t>
  </si>
  <si>
    <t>洪市镇财源村圆塘至益乐并村路</t>
  </si>
  <si>
    <t>杨池村</t>
  </si>
  <si>
    <t>洪市镇杨池村团结一村部并村路</t>
  </si>
  <si>
    <t>太平村</t>
  </si>
  <si>
    <t>洪市镇太平村新塘至东湖并村路（一期）</t>
  </si>
  <si>
    <t>云步村</t>
  </si>
  <si>
    <t>曲兰镇花桥村并村路（二期）</t>
  </si>
  <si>
    <t>育塘村</t>
  </si>
  <si>
    <t>大安乡育塘村并村路</t>
  </si>
  <si>
    <t>太平桥村</t>
  </si>
  <si>
    <t>黄泥山村并村路</t>
  </si>
  <si>
    <t>罗洪村</t>
  </si>
  <si>
    <t>樟树乡罗洪村并村路</t>
  </si>
  <si>
    <t>杨柳村</t>
  </si>
  <si>
    <t>杨柳村并村路</t>
  </si>
  <si>
    <t>延寿村</t>
  </si>
  <si>
    <t>大安乡延寿村并村路</t>
  </si>
  <si>
    <t>大兴村</t>
  </si>
  <si>
    <t>三湖镇大波村并村路</t>
  </si>
  <si>
    <t>大塘村</t>
  </si>
  <si>
    <t>曲兰镇船山村并村路（二期）</t>
  </si>
  <si>
    <t>马安村</t>
  </si>
  <si>
    <t>唐市村至马安村连接路</t>
  </si>
  <si>
    <t>横江村</t>
  </si>
  <si>
    <t>横江村并村路（一期）</t>
  </si>
  <si>
    <t>联龙村</t>
  </si>
  <si>
    <t>金兰镇联龙村并村路</t>
  </si>
  <si>
    <t>船山村</t>
  </si>
  <si>
    <t>曲兰镇船山村并村路（三期）</t>
  </si>
  <si>
    <t>仁爱村</t>
  </si>
  <si>
    <t>樟木乡里仁村并村路（二期）</t>
  </si>
  <si>
    <t>金屏村</t>
  </si>
  <si>
    <t>株源村并村路</t>
  </si>
  <si>
    <t>友谊村</t>
  </si>
  <si>
    <t>友谊村并村路</t>
  </si>
  <si>
    <t>唐市村</t>
  </si>
  <si>
    <t>唐市村至马安村联村公路</t>
  </si>
  <si>
    <t>邹岗村</t>
  </si>
  <si>
    <t>大安乡邹岗村毛岭并村路</t>
  </si>
  <si>
    <t>祥丰村</t>
  </si>
  <si>
    <t>三湖镇祥丰村并村路</t>
  </si>
  <si>
    <t>石狮村</t>
  </si>
  <si>
    <t>铁流-龙田村并村路</t>
  </si>
  <si>
    <t>连防村</t>
  </si>
  <si>
    <t>沙溪村并村路（二期）</t>
  </si>
  <si>
    <t>板市乡</t>
  </si>
  <si>
    <t>和友村</t>
  </si>
  <si>
    <t>板市乡和友村并村路（一期）</t>
  </si>
  <si>
    <t>隆兴村</t>
  </si>
  <si>
    <t>横江村并村路（二期）</t>
  </si>
  <si>
    <t>秋塘村</t>
  </si>
  <si>
    <t>秋塘村并村路</t>
  </si>
  <si>
    <t>山峰村</t>
  </si>
  <si>
    <t>集兵镇山峰村并村路</t>
  </si>
  <si>
    <t>六印村</t>
  </si>
  <si>
    <t>六印村六印组并村路</t>
  </si>
  <si>
    <t>孟山村</t>
  </si>
  <si>
    <t>坎塘村至下塘冲连通路</t>
  </si>
  <si>
    <t>高余村</t>
  </si>
  <si>
    <t>高余村并村路</t>
  </si>
  <si>
    <t>洪山村</t>
  </si>
  <si>
    <t>洪冲村-沙溪村连接路</t>
  </si>
  <si>
    <t>源江村</t>
  </si>
  <si>
    <t>源江小学至茶园组连接路</t>
  </si>
  <si>
    <t>富强村</t>
  </si>
  <si>
    <t>富强村并村连接路</t>
  </si>
  <si>
    <t>长安村</t>
  </si>
  <si>
    <t>长安村并村路</t>
  </si>
  <si>
    <t>清平村</t>
  </si>
  <si>
    <t>清平村并村路</t>
  </si>
  <si>
    <t>龙家塘村</t>
  </si>
  <si>
    <t>龙家潭村并村路</t>
  </si>
  <si>
    <t>大胜村</t>
  </si>
  <si>
    <t>大胜村并村路</t>
  </si>
  <si>
    <t>飞龙山村</t>
  </si>
  <si>
    <t>库宗桥镇飞龙山村并村路</t>
  </si>
  <si>
    <t>均龙村</t>
  </si>
  <si>
    <t>均龙村并村路</t>
  </si>
  <si>
    <t>丹竹村</t>
  </si>
  <si>
    <t>金溪村并村路</t>
  </si>
  <si>
    <t>金兰镇贺市村并村路</t>
  </si>
  <si>
    <t>金兰镇华连村并村路</t>
  </si>
  <si>
    <t>沙溪村</t>
  </si>
  <si>
    <t>沙溪村并村路（一期）</t>
  </si>
  <si>
    <t>泉溪村</t>
  </si>
  <si>
    <t>金兰镇泉溪村并村路</t>
  </si>
  <si>
    <t>咸水村</t>
  </si>
  <si>
    <t>咸水村并村路</t>
  </si>
  <si>
    <t>召田村</t>
  </si>
  <si>
    <t>曲兰镇召田村并村路（一期）</t>
  </si>
  <si>
    <t>石麓村</t>
  </si>
  <si>
    <t>石麓村至石头村连接路</t>
  </si>
  <si>
    <t>清水村</t>
  </si>
  <si>
    <t>曲兰镇召田村并村路（二期）</t>
  </si>
  <si>
    <t>汇水村</t>
  </si>
  <si>
    <t>汇水至金马村连接路</t>
  </si>
  <si>
    <t>龙兴村</t>
  </si>
  <si>
    <t>金兰镇拌塘村并村路</t>
  </si>
  <si>
    <t>石笋村</t>
  </si>
  <si>
    <t>石笋村并村路</t>
  </si>
  <si>
    <t>星光村</t>
  </si>
  <si>
    <t>星光村万福组连通路</t>
  </si>
  <si>
    <t>乌石村至马岭村易家组连通路</t>
  </si>
  <si>
    <t>东田村</t>
  </si>
  <si>
    <t>东田村并村路</t>
  </si>
  <si>
    <t>东成村</t>
  </si>
  <si>
    <t>东成村并村路</t>
  </si>
  <si>
    <t>贞一村并村路</t>
  </si>
  <si>
    <t>西村村</t>
  </si>
  <si>
    <t>西村联喜组并村路</t>
  </si>
  <si>
    <t>东井村</t>
  </si>
  <si>
    <t>东井村并村路</t>
  </si>
  <si>
    <t>梅花村并村路（二期）</t>
  </si>
  <si>
    <t>花桥村</t>
  </si>
  <si>
    <t>曲兰镇花桥村并村路（一期）</t>
  </si>
  <si>
    <t>城建村</t>
  </si>
  <si>
    <t>库宗桥镇城建村并村路</t>
  </si>
  <si>
    <t>界牌镇</t>
  </si>
  <si>
    <t>上塔村</t>
  </si>
  <si>
    <t>上塔村至两冬村并村路</t>
  </si>
  <si>
    <t>群星村</t>
  </si>
  <si>
    <t>群星村并村路</t>
  </si>
  <si>
    <t>高平村</t>
  </si>
  <si>
    <t>金马至井头孟山新建连接路</t>
  </si>
  <si>
    <t>珍珠村</t>
  </si>
  <si>
    <t>珍珠村并村路</t>
  </si>
  <si>
    <t>富田村</t>
  </si>
  <si>
    <t>富田村并村路</t>
  </si>
  <si>
    <t>清潭村电上组联通路</t>
  </si>
  <si>
    <t>同古村</t>
  </si>
  <si>
    <t>金兰镇同古村并村路</t>
  </si>
  <si>
    <t>柞市镇</t>
  </si>
  <si>
    <t>X074衡南县柞市至茅市三级公路项目</t>
  </si>
  <si>
    <t>X074430422</t>
  </si>
  <si>
    <t>铁丝塘镇</t>
  </si>
  <si>
    <t>X007衡南县铁丝塘至扬名三级公路项目</t>
  </si>
  <si>
    <t>X007430422</t>
  </si>
  <si>
    <t>相市乡</t>
  </si>
  <si>
    <t>衡阳蓝天绿地生态农庄</t>
  </si>
  <si>
    <t>衡阳蓝天绿地生态农庄道路项目</t>
  </si>
  <si>
    <t>X080430422</t>
  </si>
  <si>
    <t>花桥镇</t>
  </si>
  <si>
    <t>衡南县权山生态农庄</t>
  </si>
  <si>
    <t>衡南县权山生态农庄道路项目</t>
  </si>
  <si>
    <t>X059430422</t>
  </si>
  <si>
    <t>三塘镇</t>
  </si>
  <si>
    <t>神山村江雪书屋景区</t>
  </si>
  <si>
    <t>衡南县神山村江雪书屋景区连接路</t>
  </si>
  <si>
    <t>三塘神山村江雪书屋景区</t>
  </si>
  <si>
    <t>茶市镇</t>
  </si>
  <si>
    <t>衡南县梓祥农业专业合作社</t>
  </si>
  <si>
    <t>衡南县梓祥农业专业合作社道路</t>
  </si>
  <si>
    <t>晟晖农牧科技有限公司产业路</t>
  </si>
  <si>
    <t>晟晖农牧科技有限公司</t>
  </si>
  <si>
    <t>栗江镇</t>
  </si>
  <si>
    <t>林泉村、中高村</t>
  </si>
  <si>
    <t>衡南县品源生态农场连接路</t>
  </si>
  <si>
    <t>X073430422，Y228430422，C252430422</t>
  </si>
  <si>
    <t>硫市镇</t>
  </si>
  <si>
    <t>衡南县新桥村经济合作社道路</t>
  </si>
  <si>
    <t>衡南县新桥村经济合作社</t>
  </si>
  <si>
    <t>向阳街道</t>
  </si>
  <si>
    <t>衡南健绿种养专业合作社</t>
  </si>
  <si>
    <t>衡南健绿种养专业合作社道路</t>
  </si>
  <si>
    <t>怡海农业发展产业园</t>
  </si>
  <si>
    <t>怡海农业发展产业园道路</t>
  </si>
  <si>
    <t>洪山镇</t>
  </si>
  <si>
    <t>衡南县洪山镇尚诚种养专业合作社</t>
  </si>
  <si>
    <t>衡南县洪山镇尚诚种养专业合作社道路</t>
  </si>
  <si>
    <t>Y220430422</t>
  </si>
  <si>
    <t>云集街道</t>
  </si>
  <si>
    <t>鑫海农业公司现代农业产业园项目</t>
  </si>
  <si>
    <t>鑫海农业公司现代农业产业园项目道路</t>
  </si>
  <si>
    <t>鑫海农业公司现代农业产业园</t>
  </si>
  <si>
    <t>近尾洲镇</t>
  </si>
  <si>
    <t>福元农机农技种养专业合作社</t>
  </si>
  <si>
    <t>福元农机农技种养专业合作社道路</t>
  </si>
  <si>
    <t>欧东村</t>
  </si>
  <si>
    <t>衡南县方红生态种养专业合作社道路</t>
  </si>
  <si>
    <t>衡南县方红生态种养专业合作社</t>
  </si>
  <si>
    <t>泉湖镇</t>
  </si>
  <si>
    <t>衡南县丰泰赢和农业专业合作社</t>
  </si>
  <si>
    <t>衡南县丰泰赢和农业专业合作社道路</t>
  </si>
  <si>
    <t>江口镇</t>
  </si>
  <si>
    <t>衡南县谷元生态种养家庭农场</t>
  </si>
  <si>
    <t>衡南县谷元生态种养家庭农场道路</t>
  </si>
  <si>
    <t>茅市镇</t>
  </si>
  <si>
    <t>青山桥繁殖一体化</t>
  </si>
  <si>
    <t>衡南县青山桥繁殖一体化建设项目道路</t>
  </si>
  <si>
    <t>衡南县青山桥繁殖一体化建设项目</t>
  </si>
  <si>
    <t>咸塘镇</t>
  </si>
  <si>
    <t xml:space="preserve">衡南县咸塘镇柴冲村经济合作社桐各塘养殖园 </t>
  </si>
  <si>
    <t>衡南县咸塘镇柴冲村经济合作社桐各塘养殖园道路</t>
  </si>
  <si>
    <t>泉溪镇</t>
  </si>
  <si>
    <t>大基村</t>
  </si>
  <si>
    <t>衡南县前沿农机农机种养专业合作社道路</t>
  </si>
  <si>
    <t>衡南县前沿农机农机种养专业合作社</t>
  </si>
  <si>
    <t>谭子山镇</t>
  </si>
  <si>
    <t>衡南县乐嘉村经济合作社连接路</t>
  </si>
  <si>
    <t>衡南县乐嘉村经济合作社</t>
  </si>
  <si>
    <t>衡南县金穗农机农技专业种养合作社连接路</t>
  </si>
  <si>
    <t>衡南县金穗农机农技专业种养合作社道路</t>
  </si>
  <si>
    <t>永和乡</t>
  </si>
  <si>
    <t>黄周村</t>
  </si>
  <si>
    <t>永和乡通三级公路</t>
  </si>
  <si>
    <t>Ｙ296430423</t>
  </si>
  <si>
    <t>开云镇</t>
  </si>
  <si>
    <t>甘棠桥社区</t>
  </si>
  <si>
    <t>紫金山森林公园通景公路</t>
  </si>
  <si>
    <t>CZ64430423</t>
  </si>
  <si>
    <t>紫金山森林公园</t>
  </si>
  <si>
    <t>新桥镇</t>
  </si>
  <si>
    <t>黄泥村</t>
  </si>
  <si>
    <t>衡山县唐群英故居景区通景路</t>
  </si>
  <si>
    <t>Ｃ099430423</t>
  </si>
  <si>
    <t>唐群英故居景区</t>
  </si>
  <si>
    <t>东湖镇</t>
  </si>
  <si>
    <t>天柱村</t>
  </si>
  <si>
    <t>天柱一组－天柱一组连接路</t>
  </si>
  <si>
    <t>Ｃ243430423</t>
  </si>
  <si>
    <t>文立正故居</t>
  </si>
  <si>
    <t>岭坡乡</t>
  </si>
  <si>
    <t>祥鹏现代农业岭坡乡育肥基地产业路</t>
  </si>
  <si>
    <t>VL43430423</t>
  </si>
  <si>
    <t>祥鹏现代农业岭坡乡育肥基地</t>
  </si>
  <si>
    <t>新桥市社区</t>
  </si>
  <si>
    <t>新场市社区－龙桥3组连接路</t>
  </si>
  <si>
    <t>C225430423</t>
  </si>
  <si>
    <t>新顺源果蔬基地</t>
  </si>
  <si>
    <t>白果镇</t>
  </si>
  <si>
    <t>茶园村</t>
  </si>
  <si>
    <t>衡山十里种养专业合作社产业路</t>
  </si>
  <si>
    <t>C275430423</t>
  </si>
  <si>
    <t>衡山十里种养专业合作社</t>
  </si>
  <si>
    <t>松坳村</t>
  </si>
  <si>
    <t>科润亲子农庄产业路</t>
  </si>
  <si>
    <t>C238430423</t>
  </si>
  <si>
    <t>科润亲子农庄</t>
  </si>
  <si>
    <t>店门镇</t>
  </si>
  <si>
    <t>湃水村</t>
  </si>
  <si>
    <t>水库-化人坪连接路</t>
  </si>
  <si>
    <t>CQ35430423</t>
  </si>
  <si>
    <t>贯塘乡</t>
  </si>
  <si>
    <t>桥湾组-大步组连接路</t>
  </si>
  <si>
    <t>C533430423</t>
  </si>
  <si>
    <t>石潭村</t>
  </si>
  <si>
    <t>颜家组-大桥组连接路</t>
  </si>
  <si>
    <t>W028430423</t>
  </si>
  <si>
    <t>马迹社区</t>
  </si>
  <si>
    <t>大马组-吉家组连接路</t>
  </si>
  <si>
    <t>C584430423</t>
  </si>
  <si>
    <t>福田铺乡</t>
  </si>
  <si>
    <t>云峰村</t>
  </si>
  <si>
    <t>中塘四组-云峰一组连接路</t>
  </si>
  <si>
    <t>W194430423</t>
  </si>
  <si>
    <t>跃进组-跃进组连接路</t>
  </si>
  <si>
    <t>CG24430423</t>
  </si>
  <si>
    <t>楚南桥社区</t>
  </si>
  <si>
    <t>联心村－新民荷塘组连接路</t>
  </si>
  <si>
    <t>C3R4430423</t>
  </si>
  <si>
    <t>长江镇</t>
  </si>
  <si>
    <t>柘塘村</t>
  </si>
  <si>
    <t>许家湾-九组连接路</t>
  </si>
  <si>
    <t>C860430423</t>
  </si>
  <si>
    <t>蓬源镇</t>
  </si>
  <si>
    <t>横路社区</t>
  </si>
  <si>
    <t>蓬源镇通三级公路(云集至蓬源至杨桥)</t>
  </si>
  <si>
    <t>X115430424</t>
  </si>
  <si>
    <t>洣水镇</t>
  </si>
  <si>
    <t>金鹅村</t>
  </si>
  <si>
    <t>湖南盛和生态农业旅游示范园通景公路（盛和至S213）</t>
  </si>
  <si>
    <t>湖南盛和生态农业旅游示范园</t>
  </si>
  <si>
    <t>吴集镇、霞流镇、新塘镇</t>
  </si>
  <si>
    <t>杨梓坪村、大村湾村、杨梓村、洋塘村、米河村</t>
  </si>
  <si>
    <t>衡东县洣水国家湿地公园旅游集散公路（洣水湿地东岸杨梓至雷市段）</t>
  </si>
  <si>
    <t>衡东县洣水国家湿地公园</t>
  </si>
  <si>
    <t>大浦镇</t>
  </si>
  <si>
    <t>岭茶村</t>
  </si>
  <si>
    <t>衡东县丰食园种养合作社资源产业路</t>
  </si>
  <si>
    <t>衡东县丰食园种养合作社</t>
  </si>
  <si>
    <t>衡阳丰食园粮油食品贸易有限公司资源产业路</t>
  </si>
  <si>
    <t>衡阳丰食园粮油食品贸易有限公司</t>
  </si>
  <si>
    <t>大山村</t>
  </si>
  <si>
    <t>衡阳中农高科生态农业发展有限公司资源产业路</t>
  </si>
  <si>
    <t>衡阳中农高科生态农业发展有限公司</t>
  </si>
  <si>
    <t>霞流镇</t>
  </si>
  <si>
    <t>鑫霞村</t>
  </si>
  <si>
    <t>衡东县爱平养殖有限公司鸿霞基地资源产业路</t>
  </si>
  <si>
    <t>衡东县爱平养殖有限公司鸿霞基地</t>
  </si>
  <si>
    <t>白莲镇</t>
  </si>
  <si>
    <t>鲤鱼村</t>
  </si>
  <si>
    <t>白莲镇美丽乡村田园综合体项目二产业园资源产业路</t>
  </si>
  <si>
    <t>白莲镇美丽乡村田园综合体项目二产业园</t>
  </si>
  <si>
    <t>塘荷村</t>
  </si>
  <si>
    <t>湖南塘荷冲生态农业开发有限公司资源产业路</t>
  </si>
  <si>
    <t>湖南塘荷冲生态农业开发有限公司</t>
  </si>
  <si>
    <t>石滩乡</t>
  </si>
  <si>
    <t>新白村</t>
  </si>
  <si>
    <t>衡东鑫巨源生态农业发展有限公司资源产业路</t>
  </si>
  <si>
    <t>衡东鑫巨源生态农业发展有限公司</t>
  </si>
  <si>
    <t>南湾乡</t>
  </si>
  <si>
    <t>合江村</t>
  </si>
  <si>
    <t>合江村12-15组连通公路</t>
  </si>
  <si>
    <t>2</t>
  </si>
  <si>
    <t>合江村9组-10组连通公路</t>
  </si>
  <si>
    <t>合江村9组-11组连通公路</t>
  </si>
  <si>
    <t>桃源村</t>
  </si>
  <si>
    <t>桃源村-东江村连通公路</t>
  </si>
  <si>
    <t>桃源村11组-12组连通公路</t>
  </si>
  <si>
    <t>甘溪镇</t>
  </si>
  <si>
    <t>大源塘村</t>
  </si>
  <si>
    <t>新泉-大源塘村连接路</t>
  </si>
  <si>
    <t>新芙村-横路社区（CXF1线至新园里）</t>
  </si>
  <si>
    <t>新江村-横路社区（35组至42组）</t>
  </si>
  <si>
    <t>潭江村</t>
  </si>
  <si>
    <t>订塘村-潭江村（C47F线至25组小石湾）连接路</t>
  </si>
  <si>
    <t>云集村</t>
  </si>
  <si>
    <t>横板村-云集村连接路</t>
  </si>
  <si>
    <t>兴民村</t>
  </si>
  <si>
    <t>强兴村-兴民村(蛇形咀至上池塘)连接路</t>
  </si>
  <si>
    <t>荆茗村</t>
  </si>
  <si>
    <t>荆茗12组至14组连接路</t>
  </si>
  <si>
    <t>原珍珠村11组至珍珠村连接路</t>
  </si>
  <si>
    <t>蓬源村</t>
  </si>
  <si>
    <t>蓬源村-金龙村连接路</t>
  </si>
  <si>
    <t>长冲村</t>
  </si>
  <si>
    <t>长冲村-龙虎村连接路</t>
  </si>
  <si>
    <t>冲排村</t>
  </si>
  <si>
    <t>冲排村-池塘村连接路</t>
  </si>
  <si>
    <t>采霞村</t>
  </si>
  <si>
    <t>采霞17组至同升连接路</t>
  </si>
  <si>
    <t>山冲至采霞连接路</t>
  </si>
  <si>
    <t>CJA9430424</t>
  </si>
  <si>
    <t>荣桓镇</t>
  </si>
  <si>
    <t>横板村</t>
  </si>
  <si>
    <t>横板村24组--31组连通公路</t>
  </si>
  <si>
    <t>石湾镇</t>
  </si>
  <si>
    <t>坪里村</t>
  </si>
  <si>
    <t>向家湾-肖家寺连接路</t>
  </si>
  <si>
    <t>大乌石村至珍珠村连接路</t>
  </si>
  <si>
    <t>光明村</t>
  </si>
  <si>
    <t>光明村委会-S333石坝村连接路</t>
  </si>
  <si>
    <t>三樟镇</t>
  </si>
  <si>
    <t>油麻田村</t>
  </si>
  <si>
    <t>油麻田5组-新塘3组连通公路</t>
  </si>
  <si>
    <t>黄双村</t>
  </si>
  <si>
    <t>黄双村1组-茶元连通公路</t>
  </si>
  <si>
    <t>柴山洲村</t>
  </si>
  <si>
    <t>柴山7组-金湖9组连通公路</t>
  </si>
  <si>
    <t>金湖1组-进化村连通公路</t>
  </si>
  <si>
    <t>礼厚村</t>
  </si>
  <si>
    <t>冲头8组-茶元4组连通公路</t>
  </si>
  <si>
    <t>富家村</t>
  </si>
  <si>
    <t>富家11组-进化11组连通公路</t>
  </si>
  <si>
    <t>和平村</t>
  </si>
  <si>
    <t>和平14组-塔冲4组连通公路</t>
  </si>
  <si>
    <t>金合村</t>
  </si>
  <si>
    <t>金合5组-三浒2组连通公路</t>
  </si>
  <si>
    <t>朗山村</t>
  </si>
  <si>
    <t>上朗至朗山连接路</t>
  </si>
  <si>
    <t>CJE9430424</t>
  </si>
  <si>
    <t xml:space="preserve">大甸村 </t>
  </si>
  <si>
    <t>大甸村至大甸村连接路</t>
  </si>
  <si>
    <t>岭林村</t>
  </si>
  <si>
    <t>栗林9组-岭林10组连通公路</t>
  </si>
  <si>
    <t>仙楠村</t>
  </si>
  <si>
    <t>仙楠至仙楠连接路</t>
  </si>
  <si>
    <t>义门村</t>
  </si>
  <si>
    <t>义门3组-和平5组连通公路</t>
  </si>
  <si>
    <t>江东村</t>
  </si>
  <si>
    <t>江东村14组-16组连通公路</t>
  </si>
  <si>
    <t>塔冲村</t>
  </si>
  <si>
    <t>龙塘9组-铁炉7组连通公路</t>
  </si>
  <si>
    <t>上桥村</t>
  </si>
  <si>
    <t>李家湾-曾家湾连接路</t>
  </si>
  <si>
    <t>前进村</t>
  </si>
  <si>
    <t>前进14组-柏林7组连通公路</t>
  </si>
  <si>
    <t>石岗村</t>
  </si>
  <si>
    <t>稂家垅村-石岗连接路</t>
  </si>
  <si>
    <t>东岗山-石岗连接路</t>
  </si>
  <si>
    <t>荷塘村</t>
  </si>
  <si>
    <t>油铺坳-马家坳连接路</t>
  </si>
  <si>
    <t>岭林1组-塔冲6组连通公路</t>
  </si>
  <si>
    <t>石亭子镇</t>
  </si>
  <si>
    <t>黄花町村、秋塘坪村</t>
  </si>
  <si>
    <t>祁东县石亭子镇至大胜村</t>
  </si>
  <si>
    <t>X148430426</t>
  </si>
  <si>
    <t>鸟江镇</t>
  </si>
  <si>
    <t>金槐村</t>
  </si>
  <si>
    <t>祁东县智农种植养殖专业合作社产业路</t>
  </si>
  <si>
    <t>CG38430426</t>
  </si>
  <si>
    <t>祁东县智农种植养殖专业合作社</t>
  </si>
  <si>
    <t>灵官镇</t>
  </si>
  <si>
    <t>枣园村</t>
  </si>
  <si>
    <t>祁东县素杨种植养殖专业合作社（CDJ5段）</t>
  </si>
  <si>
    <t>CDJ5430426</t>
  </si>
  <si>
    <t>祁东县素杨种植养殖专业合作社</t>
  </si>
  <si>
    <t>步云桥镇</t>
  </si>
  <si>
    <t>戽塘村</t>
  </si>
  <si>
    <t>祁东县戽塘种植养殖专业合作社（产业路）</t>
  </si>
  <si>
    <t>祁东县戽塘种植养殖专业合作社</t>
  </si>
  <si>
    <t>祁东县素杨种植养殖专业合作社（VQH7段）</t>
  </si>
  <si>
    <t>VQH7430426</t>
  </si>
  <si>
    <t>祁东县素杨种植养殖专业合作社（CDF6段）</t>
  </si>
  <si>
    <t>CDF6430426</t>
  </si>
  <si>
    <t>归阳镇</t>
  </si>
  <si>
    <t>状元桥村</t>
  </si>
  <si>
    <t>祁东县归阳现代农业专业合作社（产业路）</t>
  </si>
  <si>
    <t>祁东县归阳现代农业专业合作社</t>
  </si>
  <si>
    <t>白地市</t>
  </si>
  <si>
    <t>白地市村</t>
  </si>
  <si>
    <t>江南华兴特色蔬菜（西兰花）产业园连接路C459</t>
  </si>
  <si>
    <t>C459430426</t>
  </si>
  <si>
    <t>江南华兴特色蔬菜（西兰花）产业园</t>
  </si>
  <si>
    <t>石亭子</t>
  </si>
  <si>
    <t>祁东县鑫海种植养殖专业合作社（产业路）</t>
  </si>
  <si>
    <t>祁东县鑫海种植养殖专业合作社</t>
  </si>
  <si>
    <t>祁东县素杨种植养殖专业合作社（C94B段）</t>
  </si>
  <si>
    <t>C94B430426</t>
  </si>
  <si>
    <t>双桥镇</t>
  </si>
  <si>
    <t>祁东县大云油茶专业合作社连接路X154</t>
  </si>
  <si>
    <t>X154430426</t>
  </si>
  <si>
    <t>祁东县大云油茶专业合作社</t>
  </si>
  <si>
    <t>蒋家桥</t>
  </si>
  <si>
    <t>祁东县小坪村合作社（产业路）</t>
  </si>
  <si>
    <t>CEC6430426</t>
  </si>
  <si>
    <t>祁东县小坪村合作社</t>
  </si>
  <si>
    <t>祁东县丁字农庄连接路VA66</t>
  </si>
  <si>
    <t>VA66430426</t>
  </si>
  <si>
    <t>祁东县丁字农庄</t>
  </si>
  <si>
    <t>过水坪镇</t>
  </si>
  <si>
    <t>祁东县年塘生态农庄连接路CZ94</t>
  </si>
  <si>
    <t>CZ94430426</t>
  </si>
  <si>
    <t xml:space="preserve">祁东县年塘生态农庄 </t>
  </si>
  <si>
    <t>祁东县大岭合作社连接路CG19</t>
  </si>
  <si>
    <t>CG19430426</t>
  </si>
  <si>
    <t>祁东县大岭合作社</t>
  </si>
  <si>
    <t>白地市镇</t>
  </si>
  <si>
    <t>万福岭村</t>
  </si>
  <si>
    <t>祁东县黎明油茶种植专业合作社产业路</t>
  </si>
  <si>
    <t>祁东县黎明茶种植专业合作社</t>
  </si>
  <si>
    <t>永昌街道</t>
  </si>
  <si>
    <t>赵坪铺村</t>
  </si>
  <si>
    <t>祁东县高明生态农庄（产业路）</t>
  </si>
  <si>
    <t>祁东县高明生态农庄</t>
  </si>
  <si>
    <t>尚书村</t>
  </si>
  <si>
    <t>祁东县鼎山种养殖农民专业合作社（产业路）</t>
  </si>
  <si>
    <t>祁东县鼎山种养殖农民专业合作社</t>
  </si>
  <si>
    <t>福炎村</t>
  </si>
  <si>
    <t>湖南山里大叔食品有限公司产业路</t>
  </si>
  <si>
    <t>湖南山里大叔食品有限公司备案证明</t>
  </si>
  <si>
    <t>熊罴岭村</t>
  </si>
  <si>
    <t>湖南启呈生态农业田园产业路</t>
  </si>
  <si>
    <t>湖南启呈生态农业田园综合体建设项目</t>
  </si>
  <si>
    <t>官家嘴镇</t>
  </si>
  <si>
    <t>祁东县湖南有吉食品有限公司有吉黄花菜特色产业园连接路C537</t>
  </si>
  <si>
    <t>C537430426</t>
  </si>
  <si>
    <t>祁东县湖南有吉食品有限公司有吉黄花菜特色产业园</t>
  </si>
  <si>
    <t>响鼓岭村</t>
  </si>
  <si>
    <t>祁东县富康专业养猪合作社富康生猪养殖特色产业园连接路CD14</t>
  </si>
  <si>
    <t>CD14430426</t>
  </si>
  <si>
    <t>祁东县富康专业养猪合作社富康生猪养殖特色产业园</t>
  </si>
  <si>
    <t>黄土铺</t>
  </si>
  <si>
    <t>祁东县大胜油茶专业合作社（产业路）</t>
  </si>
  <si>
    <t>祁东县大胜油茶专业合作社</t>
  </si>
  <si>
    <t>柏松亭村</t>
  </si>
  <si>
    <t>祁东县万亩油茶种植有限公司（产业路）</t>
  </si>
  <si>
    <t>祁东县万亩油茶种植有限公司</t>
  </si>
  <si>
    <t>蒋家桥镇</t>
  </si>
  <si>
    <t>祁东县龙兴村油茶种植基地连接路CM32</t>
  </si>
  <si>
    <t>CM32430426</t>
  </si>
  <si>
    <t>祁东县龙兴村油茶种植基地</t>
  </si>
  <si>
    <t>洪桥街道</t>
  </si>
  <si>
    <t>祁东县建翔养殖合作社连接路CTB2</t>
  </si>
  <si>
    <t>CTB2430426</t>
  </si>
  <si>
    <t>祁东县建翔养殖合作社</t>
  </si>
  <si>
    <t>灵官</t>
  </si>
  <si>
    <t>湖南枣园村食品有限责任公司（产业路）</t>
  </si>
  <si>
    <t>湖南枣园村食品有限责任公司</t>
  </si>
  <si>
    <t>黄土铺镇</t>
  </si>
  <si>
    <t>四马堂村</t>
  </si>
  <si>
    <t>三组－罗家湾连接路</t>
  </si>
  <si>
    <t>CC47430426</t>
  </si>
  <si>
    <t>大星村</t>
  </si>
  <si>
    <t>卫家-竹叶皂连接路</t>
  </si>
  <si>
    <t>VH05430426</t>
  </si>
  <si>
    <t>步云桥</t>
  </si>
  <si>
    <t>拔毛冲村</t>
  </si>
  <si>
    <t>拔毛冲歇气坪至永家冲连接路</t>
  </si>
  <si>
    <t>丁字村</t>
  </si>
  <si>
    <t>老家路口-谭阿连接路</t>
  </si>
  <si>
    <t>V8G8430426</t>
  </si>
  <si>
    <t>金桥镇</t>
  </si>
  <si>
    <t>深宫厦村</t>
  </si>
  <si>
    <t>炉门-养殖社连接路</t>
  </si>
  <si>
    <t>WV25430426</t>
  </si>
  <si>
    <t>凤歧坪</t>
  </si>
  <si>
    <t>宝莲洞村</t>
  </si>
  <si>
    <t>宝莲洞庙安3组至村部扶贫公路</t>
  </si>
  <si>
    <t>城连墟乡</t>
  </si>
  <si>
    <t>福油村</t>
  </si>
  <si>
    <t>福油村至小学扶贫公路</t>
  </si>
  <si>
    <t>段家-马塘连接路</t>
  </si>
  <si>
    <t>C29D430426</t>
  </si>
  <si>
    <t>戽塘通小学公路</t>
  </si>
  <si>
    <t>桥石村</t>
  </si>
  <si>
    <t>桥石村环村公路新建</t>
  </si>
  <si>
    <t>铁塘桥村</t>
  </si>
  <si>
    <t>石灰塘-洪塘9组连接路</t>
  </si>
  <si>
    <t>WD12430426</t>
  </si>
  <si>
    <t>桥家冲村</t>
  </si>
  <si>
    <t>凤仪至灵官庙扶贫公路</t>
  </si>
  <si>
    <t>福油村油搾坪扶贫公路</t>
  </si>
  <si>
    <t>凤池坪村</t>
  </si>
  <si>
    <t>凤歧坪村级路硬化改建</t>
  </si>
  <si>
    <t>胜联村</t>
  </si>
  <si>
    <t>胜联村-陈伦组连接路</t>
  </si>
  <si>
    <t>V23B430426</t>
  </si>
  <si>
    <t>云山村</t>
  </si>
  <si>
    <t>白竹-种植基地连接路</t>
  </si>
  <si>
    <t>WV32430426</t>
  </si>
  <si>
    <t>S317叉口-架木塘连接路</t>
  </si>
  <si>
    <t>CAK5430426</t>
  </si>
  <si>
    <t>三星町村</t>
  </si>
  <si>
    <t>关山坪－狮子望楼连接路</t>
  </si>
  <si>
    <t>C02C430426</t>
  </si>
  <si>
    <t>黄龙江村</t>
  </si>
  <si>
    <t>赵公塘村清零项目连接路</t>
  </si>
  <si>
    <t>对门岭-六合水库连接路</t>
  </si>
  <si>
    <t>WV26430426</t>
  </si>
  <si>
    <t>大岭村</t>
  </si>
  <si>
    <t>园塘-龙西组连接路</t>
  </si>
  <si>
    <t>砖塘镇</t>
  </si>
  <si>
    <t>长坝塘村</t>
  </si>
  <si>
    <t>岔口－太平桥村8组连接路</t>
  </si>
  <si>
    <t>VW69430426</t>
  </si>
  <si>
    <t>拔毛冲村塘头至老屋坑、蒋家湾连接路</t>
  </si>
  <si>
    <t>雷公殿村</t>
  </si>
  <si>
    <t>塘山村碑－阳岩冲村连接路</t>
  </si>
  <si>
    <t>CC67430426</t>
  </si>
  <si>
    <t>民福村</t>
  </si>
  <si>
    <t>泉溪（秋塘）-民福村黄沙塘（军民）连接路</t>
  </si>
  <si>
    <t>WV38430426</t>
  </si>
  <si>
    <t>上福新村</t>
  </si>
  <si>
    <t>顺心塘－彭家屋连接路</t>
  </si>
  <si>
    <t>CC46430426</t>
  </si>
  <si>
    <t>宝莲洞龙塘至斗山贺家山扶贫公路</t>
  </si>
  <si>
    <t>和平新村</t>
  </si>
  <si>
    <t>香花至芦毛扶贫公路</t>
  </si>
  <si>
    <t>石山堰村</t>
  </si>
  <si>
    <t>垮积山－长冲连接路</t>
  </si>
  <si>
    <t>CK04430426</t>
  </si>
  <si>
    <t>官家嘴</t>
  </si>
  <si>
    <t>泉陂村</t>
  </si>
  <si>
    <t>黑屋院-黄砂塘连接路</t>
  </si>
  <si>
    <t>VM19430426</t>
  </si>
  <si>
    <t>凤池坪村至庵堂扶贫公路</t>
  </si>
  <si>
    <t>胜福村</t>
  </si>
  <si>
    <t>胜福村至龙家亭、石板铺扶贫公路</t>
  </si>
  <si>
    <t>黄龙江村赵公至半山连接路</t>
  </si>
  <si>
    <t>上毛-果蔬厂连接路</t>
  </si>
  <si>
    <t>WV36430426</t>
  </si>
  <si>
    <t>拔毛冲塘头村部至铁山院、刘家院连接路</t>
  </si>
  <si>
    <t>白鹤街道</t>
  </si>
  <si>
    <t>祖湾村</t>
  </si>
  <si>
    <t>Y941路口-群利老村部连接路</t>
  </si>
  <si>
    <t>CB82430426</t>
  </si>
  <si>
    <t>玉合街道</t>
  </si>
  <si>
    <t>大福村</t>
  </si>
  <si>
    <t>路口-福广村连接路</t>
  </si>
  <si>
    <t>清联社区</t>
  </si>
  <si>
    <t>清华山村扶贫公路（一期）</t>
  </si>
  <si>
    <t>Y941路口-群利老村部连接路（一期）</t>
  </si>
  <si>
    <t>VD51430426</t>
  </si>
  <si>
    <t>Y941路口-群利老村部连接路（二期）</t>
  </si>
  <si>
    <t>VD50430426</t>
  </si>
  <si>
    <t>凤岐坪镇</t>
  </si>
  <si>
    <t>茅亭子村</t>
  </si>
  <si>
    <t>茅亭子村扶贫公路</t>
  </si>
  <si>
    <t>清华山村</t>
  </si>
  <si>
    <t>清华山村扶贫公路（二期）</t>
  </si>
  <si>
    <t>嘉达村</t>
  </si>
  <si>
    <t>凤岐坪--嘉达村连接路</t>
  </si>
  <si>
    <t>枧桥村</t>
  </si>
  <si>
    <t>龙门-竹丰连接路</t>
  </si>
  <si>
    <t>CH36430426</t>
  </si>
  <si>
    <t>付家町村</t>
  </si>
  <si>
    <t>付家町村部-付家町村44组连接路</t>
  </si>
  <si>
    <t>VM20430426</t>
  </si>
  <si>
    <t>公鸡皂-枣园村19组连接路</t>
  </si>
  <si>
    <t>VM21430426</t>
  </si>
  <si>
    <t>玉合街道办</t>
  </si>
  <si>
    <t>洪丰社区</t>
  </si>
  <si>
    <t>上山房-楼上山连接路</t>
  </si>
  <si>
    <t>C247430426</t>
  </si>
  <si>
    <t>G322路口-新屋组连接路</t>
  </si>
  <si>
    <t>VM18430426</t>
  </si>
  <si>
    <t>小水镇</t>
  </si>
  <si>
    <t>磨形村</t>
  </si>
  <si>
    <t>小圩至磨形连接路</t>
  </si>
  <si>
    <t>X237430481</t>
  </si>
  <si>
    <t>小圩至磨形产业园</t>
  </si>
  <si>
    <t>大义镇</t>
  </si>
  <si>
    <t>饶隆村</t>
  </si>
  <si>
    <t>大义至尧隆连接路</t>
  </si>
  <si>
    <t>X202430481</t>
  </si>
  <si>
    <t>饶隆养殖场</t>
  </si>
  <si>
    <t>水东江街道办事处</t>
  </si>
  <si>
    <t>兴竹村</t>
  </si>
  <si>
    <t>牛屎塘至青山陵园连接路</t>
  </si>
  <si>
    <t>兴竹村种养基地</t>
  </si>
  <si>
    <t>元峰冲至万人坳连接路</t>
  </si>
  <si>
    <t>大义镇田心村合作社</t>
  </si>
  <si>
    <t>哲桥镇</t>
  </si>
  <si>
    <t>泉塘边村</t>
  </si>
  <si>
    <t>哲桥圩至坪上曾家连接路</t>
  </si>
  <si>
    <t>哲桥圩至坪上曾家产业园</t>
  </si>
  <si>
    <t>石镜村</t>
  </si>
  <si>
    <t>大义至石镜连接路</t>
  </si>
  <si>
    <t>大义养殖场</t>
  </si>
  <si>
    <t>南京镇</t>
  </si>
  <si>
    <t>东江边村</t>
  </si>
  <si>
    <t>观音塘至狮子岭（碧蓝农业）连接路</t>
  </si>
  <si>
    <t>南京镇碧蓝农业开发有限公司</t>
  </si>
  <si>
    <t>西岭镇</t>
  </si>
  <si>
    <t>石江村</t>
  </si>
  <si>
    <t>常宁市三湾至西岭</t>
  </si>
  <si>
    <t>Y998430482</t>
  </si>
  <si>
    <t>板桥镇</t>
  </si>
  <si>
    <t>板桥村</t>
  </si>
  <si>
    <t>常宁市宜阳至板桥</t>
  </si>
  <si>
    <t>Y995430482</t>
  </si>
  <si>
    <t>泉塘村</t>
  </si>
  <si>
    <t>常宁市大华农业开发有限公司新建道路</t>
  </si>
  <si>
    <t>常宁市大华农业开发有限公司</t>
  </si>
  <si>
    <t>平安村</t>
  </si>
  <si>
    <t>常宁市邬家鸿泰生态农业专业合作社新建公路</t>
  </si>
  <si>
    <t>常宁市邬家鸿泰生态农业专业合作社</t>
  </si>
  <si>
    <t>官岭镇</t>
  </si>
  <si>
    <t>虾塘村</t>
  </si>
  <si>
    <t>联创农业专业合作社新建道路</t>
  </si>
  <si>
    <t>联创农业专业合作社</t>
  </si>
  <si>
    <t>烟洲镇</t>
  </si>
  <si>
    <t>常宁市豹泉农业田园</t>
  </si>
  <si>
    <t>常宁市豹泉农业田园新建道路</t>
  </si>
  <si>
    <t>央田镇</t>
  </si>
  <si>
    <t>松塘村</t>
  </si>
  <si>
    <t>常宁市阳光家庭农场新建道路</t>
  </si>
  <si>
    <t>常宁市阳光家庭农场</t>
  </si>
  <si>
    <t>大堡乡</t>
  </si>
  <si>
    <t>联丰村</t>
  </si>
  <si>
    <t>常宁市丰胜农业专业合作社种养项目连接路</t>
  </si>
  <si>
    <t>Y047430482</t>
  </si>
  <si>
    <t>常宁市丰胜农业专业合作社</t>
  </si>
  <si>
    <t>罗桥镇</t>
  </si>
  <si>
    <t>六合村</t>
  </si>
  <si>
    <t>常宁市嘉蒸农林专业合作社新建道路</t>
  </si>
  <si>
    <t>常宁市嘉蒸农林专业合作社</t>
  </si>
  <si>
    <t>柏坊镇</t>
  </si>
  <si>
    <t>沙水村</t>
  </si>
  <si>
    <t>常宁市顺利种养专业合作社新建道路</t>
  </si>
  <si>
    <t>常宁市顺利种养专业合作社</t>
  </si>
  <si>
    <t>新河镇</t>
  </si>
  <si>
    <t>振旺种养专业合作社</t>
  </si>
  <si>
    <t>振旺种养专业合作社新建道路</t>
  </si>
  <si>
    <t>桐江村</t>
  </si>
  <si>
    <t>常宁市桐江油茶农民专业合作社新建道路</t>
  </si>
  <si>
    <t>常宁市桐江油茶农民专业合作社</t>
  </si>
  <si>
    <t>荫田镇</t>
  </si>
  <si>
    <t>常宁市绿环种养专业合作社</t>
  </si>
  <si>
    <t>常宁市绿环种养专业合作社新建道路</t>
  </si>
  <si>
    <t>鸡公塘村</t>
  </si>
  <si>
    <t>常宁市桥园种养专业合作社新建道路</t>
  </si>
  <si>
    <t>常宁市桥园种养专业合作社</t>
  </si>
  <si>
    <t>合心村</t>
  </si>
  <si>
    <t>常宁市宁心种养专业合作社种养项目连接路</t>
  </si>
  <si>
    <t>CY08430482</t>
  </si>
  <si>
    <t>常宁市宁心种养专业合作社</t>
  </si>
  <si>
    <t>天堂山</t>
  </si>
  <si>
    <t>白竹村</t>
  </si>
  <si>
    <t>白竹生态农林专业合作社新建道路</t>
  </si>
  <si>
    <t>白竹生态农林专业合作社</t>
  </si>
  <si>
    <t>从保村</t>
  </si>
  <si>
    <t>常宁市卓旺农业农机专业合作社新建道路</t>
  </si>
  <si>
    <t>常宁市卓旺农业农机专业合作社</t>
  </si>
  <si>
    <t>兰江乡</t>
  </si>
  <si>
    <t>常宁市太阳农林专业合作社</t>
  </si>
  <si>
    <t>常宁市太阳农林专业合作社新建道路</t>
  </si>
  <si>
    <t>三角塘镇</t>
  </si>
  <si>
    <t>常宁市龟山背生态养殖专业合作社新建道路</t>
  </si>
  <si>
    <t>C856430482</t>
  </si>
  <si>
    <t>常宁市龟山背生态养殖专业合作社</t>
  </si>
  <si>
    <t>江龙村</t>
  </si>
  <si>
    <t>佳鑫农林牧农民专业合作社新建道路</t>
  </si>
  <si>
    <t>佳鑫农林牧农民专业合作社</t>
  </si>
  <si>
    <t>长江村</t>
  </si>
  <si>
    <t>常宁市鼎立生态农业专业合作社新建道路</t>
  </si>
  <si>
    <t>常宁市鼎立生态农业专业合作社</t>
  </si>
  <si>
    <t>天堂山办事处</t>
  </si>
  <si>
    <t>佳鑫农林牧生态开发有限公司新建道路</t>
  </si>
  <si>
    <t>佳鑫农林牧生态开发有限公司</t>
  </si>
  <si>
    <t>麻州村</t>
  </si>
  <si>
    <t>常宁洪日农业专业合作社新建道路</t>
  </si>
  <si>
    <t>常宁洪日农业专业合作社</t>
  </si>
  <si>
    <t>蓬塘乡</t>
  </si>
  <si>
    <t>满江村</t>
  </si>
  <si>
    <t>土桥-长流连接路</t>
  </si>
  <si>
    <t>C829430482</t>
  </si>
  <si>
    <t>坳霞村</t>
  </si>
  <si>
    <t>瓦庙线</t>
  </si>
  <si>
    <t>C67D430482</t>
  </si>
  <si>
    <t>胜桥镇</t>
  </si>
  <si>
    <t>圣母塘至新石连接路</t>
  </si>
  <si>
    <t>CC15430482</t>
  </si>
  <si>
    <t>堰塘至泉塘连接路</t>
  </si>
  <si>
    <t>CC02430482</t>
  </si>
  <si>
    <t>曲潭办事处</t>
  </si>
  <si>
    <t>乌联村</t>
  </si>
  <si>
    <t>桥边组-张家组连接路</t>
  </si>
  <si>
    <t>C470430482</t>
  </si>
  <si>
    <t>干沙港村</t>
  </si>
  <si>
    <t>干沙巷至金泉村连接路</t>
  </si>
  <si>
    <t>CC66430482</t>
  </si>
  <si>
    <t>过路-高下连接路</t>
  </si>
  <si>
    <t>CD16430482</t>
  </si>
  <si>
    <t>太江村</t>
  </si>
  <si>
    <t>湖平村道-湖平村排楼坳组连接路</t>
  </si>
  <si>
    <t>VM47430482</t>
  </si>
  <si>
    <t>桐排村</t>
  </si>
  <si>
    <t>菩提洞至五门连接路</t>
  </si>
  <si>
    <t>CC20430482</t>
  </si>
  <si>
    <t>瑶塘村</t>
  </si>
  <si>
    <t>下李--瑶塘大湾连接路</t>
  </si>
  <si>
    <t>C623430482</t>
  </si>
  <si>
    <t>八组-王家组连接路</t>
  </si>
  <si>
    <t>CD10430482</t>
  </si>
  <si>
    <t>灯坪村</t>
  </si>
  <si>
    <t>畔塘-土长连接路</t>
  </si>
  <si>
    <t>C635430482</t>
  </si>
  <si>
    <t>新阳村</t>
  </si>
  <si>
    <t>卫星水库连接路</t>
  </si>
  <si>
    <t>C384430482</t>
  </si>
  <si>
    <t>由市村</t>
  </si>
  <si>
    <t>六七八组连接路</t>
  </si>
  <si>
    <t>C466430482</t>
  </si>
  <si>
    <t>水口山镇</t>
  </si>
  <si>
    <t>春陵村</t>
  </si>
  <si>
    <t>春陵五组-三角塘组连接路</t>
  </si>
  <si>
    <t>C342430482</t>
  </si>
  <si>
    <t>舂陵村</t>
  </si>
  <si>
    <t>渡头桥镇</t>
  </si>
  <si>
    <t>两塘村</t>
  </si>
  <si>
    <t>姚喆村至两塘村连接路</t>
  </si>
  <si>
    <t>C063430502</t>
  </si>
  <si>
    <t>两塘村天宇农业蔬菜产业园</t>
  </si>
  <si>
    <t>火车站乡</t>
  </si>
  <si>
    <t>杨柳-莲荷连接路</t>
  </si>
  <si>
    <t>C038430502</t>
  </si>
  <si>
    <t>莲荷林业</t>
  </si>
  <si>
    <t>杨柳至春风连接路</t>
  </si>
  <si>
    <t>檀江街道</t>
  </si>
  <si>
    <t>荷叶至新塘水库连接路</t>
  </si>
  <si>
    <t>邵阳市达家生态农业发展有限公司</t>
  </si>
  <si>
    <t>多田村</t>
  </si>
  <si>
    <t>双江至荷叶连接路</t>
  </si>
  <si>
    <t>X062430503</t>
  </si>
  <si>
    <t>何丰生态农业发展有限公司</t>
  </si>
  <si>
    <t>城南街道</t>
  </si>
  <si>
    <t>清风村</t>
  </si>
  <si>
    <t>瓦子塘水库至台上连接路</t>
  </si>
  <si>
    <t>C034430503</t>
  </si>
  <si>
    <t>邵阳市花博科技有限公司</t>
  </si>
  <si>
    <t>蔡锷乡</t>
  </si>
  <si>
    <t>罗士村</t>
  </si>
  <si>
    <t>福星路至枧杆一组连接路</t>
  </si>
  <si>
    <t>板桥乡</t>
  </si>
  <si>
    <t>云安村</t>
  </si>
  <si>
    <t>周家坳村至金山连接路</t>
  </si>
  <si>
    <t>C019430503</t>
  </si>
  <si>
    <t>田江乡</t>
  </si>
  <si>
    <t>苗儿村委会</t>
  </si>
  <si>
    <t>资田路</t>
  </si>
  <si>
    <t>X002430511</t>
  </si>
  <si>
    <t>北塔区苗儿村油茶产业园</t>
  </si>
  <si>
    <t>迎光乡</t>
  </si>
  <si>
    <t>黄岩村</t>
  </si>
  <si>
    <t>新邵县Y998巨口铺社区至黄岩村公路工程</t>
  </si>
  <si>
    <t>Y998430522</t>
  </si>
  <si>
    <t>大抵村委会</t>
  </si>
  <si>
    <t>水西至大抵连接路</t>
  </si>
  <si>
    <t>Y007430522</t>
  </si>
  <si>
    <t>新邵县胜农种养专业合作社标准养鸡场建设项目</t>
  </si>
  <si>
    <t>龙溪铺镇</t>
  </si>
  <si>
    <t>上源村</t>
  </si>
  <si>
    <t>新邵县X036龙源村至卓笔村公路工程</t>
  </si>
  <si>
    <t>X036430522</t>
  </si>
  <si>
    <t>湖南尚源生物科技有限公司有机富硒稻谷种植基地</t>
  </si>
  <si>
    <t>陈家坊镇</t>
  </si>
  <si>
    <t>冰糖村</t>
  </si>
  <si>
    <t>月台水库至叶子冲连接路</t>
  </si>
  <si>
    <t>新邵县金康种养农民专业合作社</t>
  </si>
  <si>
    <t>大新镇</t>
  </si>
  <si>
    <t>大新社区</t>
  </si>
  <si>
    <t>麻叶冲至毕家脑连接路</t>
  </si>
  <si>
    <t>新邵县湘辰农业发展有限公司精品水果示范基地</t>
  </si>
  <si>
    <t>磨林村</t>
  </si>
  <si>
    <t>桃树口至黑古山连接路</t>
  </si>
  <si>
    <t>新邵县大新镇玫瑰公园</t>
  </si>
  <si>
    <t>太芝庙镇</t>
  </si>
  <si>
    <t>扶锡村</t>
  </si>
  <si>
    <t>新邵县太芝庙镇扶锡村连通路</t>
  </si>
  <si>
    <t>小塘镇</t>
  </si>
  <si>
    <t>翠英村</t>
  </si>
  <si>
    <t>新邵县小塘镇翠英村连通路</t>
  </si>
  <si>
    <t>潭溪镇</t>
  </si>
  <si>
    <t>长泉村</t>
  </si>
  <si>
    <t>新邵县潭溪镇长泉村连通路</t>
  </si>
  <si>
    <t>寸石镇</t>
  </si>
  <si>
    <t>大富村</t>
  </si>
  <si>
    <t>新邵县寸石镇大富村连通路</t>
  </si>
  <si>
    <t>新邵县龙溪铺镇双桥村连通路</t>
  </si>
  <si>
    <t>雀塘镇</t>
  </si>
  <si>
    <t>新邵县雀塘镇合兴村连通路</t>
  </si>
  <si>
    <t>塘边村</t>
  </si>
  <si>
    <t>新邵县龙溪铺镇塘边村连通路</t>
  </si>
  <si>
    <t>大坝村</t>
  </si>
  <si>
    <t>新邵县潭溪镇大坝村连通路</t>
  </si>
  <si>
    <t>新邵县小塘镇江边村连通路</t>
  </si>
  <si>
    <t>岳坪峰村</t>
  </si>
  <si>
    <t>新邵县潭溪镇岳坪峰连通路</t>
  </si>
  <si>
    <t>潭府乡</t>
  </si>
  <si>
    <t>下潭村</t>
  </si>
  <si>
    <t>新邵县潭府乡下潭村连通路</t>
  </si>
  <si>
    <t>清江庙村</t>
  </si>
  <si>
    <t>新邵县小塘镇清江庙村连通路</t>
  </si>
  <si>
    <t>峙溪冲村</t>
  </si>
  <si>
    <t>新邵县潭府乡峙溪冲村连通路</t>
  </si>
  <si>
    <t>桐木村</t>
  </si>
  <si>
    <t>新邵县寸石镇桐木村连通路</t>
  </si>
  <si>
    <t>沈江桥村</t>
  </si>
  <si>
    <t>新邵县雀塘镇沈江桥村连通路</t>
  </si>
  <si>
    <t>双龙村</t>
  </si>
  <si>
    <t>新邵县大新镇双龙村连通路</t>
  </si>
  <si>
    <t>巨口铺镇</t>
  </si>
  <si>
    <t>洪家冲村</t>
  </si>
  <si>
    <t>新邵县巨口铺镇洪家冲村连通路</t>
  </si>
  <si>
    <t>谷桥村</t>
  </si>
  <si>
    <t>新邵县巨口铺镇谷桥村连通路</t>
  </si>
  <si>
    <t>酿溪镇</t>
  </si>
  <si>
    <t>赤水村</t>
  </si>
  <si>
    <t>新邵县酿溪镇赤水村连通路</t>
  </si>
  <si>
    <t>神水村</t>
  </si>
  <si>
    <t>新邵县巨口铺镇神水村连通路</t>
  </si>
  <si>
    <t>爽溪村</t>
  </si>
  <si>
    <t>新邵县潭溪镇爽溪村连通路</t>
  </si>
  <si>
    <t>岳坪村</t>
  </si>
  <si>
    <t>新邵县潭溪镇岳坪村连通路</t>
  </si>
  <si>
    <t>新田铺镇</t>
  </si>
  <si>
    <t>毛力冲村</t>
  </si>
  <si>
    <t>新邵县新田铺镇毛力冲村连通路</t>
  </si>
  <si>
    <t>湖城村</t>
  </si>
  <si>
    <t>新邵县严塘镇湖城村连通路</t>
  </si>
  <si>
    <t>新邵县寸石镇花桥村连通路</t>
  </si>
  <si>
    <t>坪上镇</t>
  </si>
  <si>
    <t>朗概山村</t>
  </si>
  <si>
    <t>新邵县坪上镇朗概山村连通路</t>
  </si>
  <si>
    <t>田塘村</t>
  </si>
  <si>
    <t>新邵县新田铺镇田塘村连通路</t>
  </si>
  <si>
    <t>洪庙村</t>
  </si>
  <si>
    <t>新邵县陈家坊镇洪庙村连通路</t>
  </si>
  <si>
    <t>红岩寨村</t>
  </si>
  <si>
    <t>新邵县迎光乡红岩寨村连通路</t>
  </si>
  <si>
    <t>车田新村</t>
  </si>
  <si>
    <t>新邵县新田铺镇车田新村连通路</t>
  </si>
  <si>
    <t>杉木江村</t>
  </si>
  <si>
    <t>新邵县陈家坊镇杉木江村连通路</t>
  </si>
  <si>
    <t>仁和村</t>
  </si>
  <si>
    <t>新邵县雀塘镇仁和村连通路</t>
  </si>
  <si>
    <t>金江乡</t>
  </si>
  <si>
    <t>金江乡通三级公路</t>
  </si>
  <si>
    <t>X077430523</t>
  </si>
  <si>
    <t>小溪市乡</t>
  </si>
  <si>
    <t>小溪市-霞塘云</t>
  </si>
  <si>
    <t>X003430523</t>
  </si>
  <si>
    <t>九公桥镇</t>
  </si>
  <si>
    <t>九公桥至东田公路</t>
  </si>
  <si>
    <t>Y018430523</t>
  </si>
  <si>
    <t>凤凰村乡村旅游</t>
  </si>
  <si>
    <t>黄荆乡</t>
  </si>
  <si>
    <t>荆洲旅游景区</t>
  </si>
  <si>
    <t>田庄至长城公路</t>
  </si>
  <si>
    <t>七里山园艺场</t>
  </si>
  <si>
    <t>七里山园艺场-G207连接路</t>
  </si>
  <si>
    <t xml:space="preserve"> 七里山园艺场</t>
  </si>
  <si>
    <t>郦家坪镇</t>
  </si>
  <si>
    <t>蔡家田农业发展有限公司</t>
  </si>
  <si>
    <t>蔡家田农业发展有限公司-S223公路</t>
  </si>
  <si>
    <t>Y032430523</t>
  </si>
  <si>
    <t>四塘村</t>
  </si>
  <si>
    <t>金珠至熊塘连接路</t>
  </si>
  <si>
    <t>五峰铺镇</t>
  </si>
  <si>
    <t>众和村</t>
  </si>
  <si>
    <t>园艺场至众和村连接路</t>
  </si>
  <si>
    <t>岩口铺镇</t>
  </si>
  <si>
    <t>金水村</t>
  </si>
  <si>
    <t>新田至竹陂塘连接路</t>
  </si>
  <si>
    <t>长阳铺镇</t>
  </si>
  <si>
    <t>石湾村</t>
  </si>
  <si>
    <t>柏山至G320连接路</t>
  </si>
  <si>
    <t>双江村</t>
  </si>
  <si>
    <t>田桥至双江连接路</t>
  </si>
  <si>
    <t>川门村</t>
  </si>
  <si>
    <t>孔雀滩电站至川门连接路</t>
  </si>
  <si>
    <t>大付村</t>
  </si>
  <si>
    <t>石塘至大付连接路</t>
  </si>
  <si>
    <t>吊井楼村</t>
  </si>
  <si>
    <t>吊井楼-大冲王家连接路</t>
  </si>
  <si>
    <t>鸭山至众和连接路</t>
  </si>
  <si>
    <t>湴田村</t>
  </si>
  <si>
    <t>三巩桥至双井连接路</t>
  </si>
  <si>
    <t>C609430523</t>
  </si>
  <si>
    <t>诸甲亭乡</t>
  </si>
  <si>
    <t>神山村</t>
  </si>
  <si>
    <t>石桥至唐干连接路</t>
  </si>
  <si>
    <t>黄田坪村</t>
  </si>
  <si>
    <t>黄花至黄田坪连接路</t>
  </si>
  <si>
    <t>黄亭市镇</t>
  </si>
  <si>
    <t>对河村</t>
  </si>
  <si>
    <t>冷水至大水连接路</t>
  </si>
  <si>
    <t>罗汉村</t>
  </si>
  <si>
    <t>洞田至罗汉连接路</t>
  </si>
  <si>
    <t>塘渡口镇</t>
  </si>
  <si>
    <t>双江口村</t>
  </si>
  <si>
    <t>石禾塘至双江口连接路</t>
  </si>
  <si>
    <t>蔡桥乡</t>
  </si>
  <si>
    <t>德云村</t>
  </si>
  <si>
    <t>云峰至德云连接路</t>
  </si>
  <si>
    <t>柿山村</t>
  </si>
  <si>
    <t>长塘至柿山连接路</t>
  </si>
  <si>
    <t>罗城乡</t>
  </si>
  <si>
    <t>保和村</t>
  </si>
  <si>
    <t>落旦至保和连接路</t>
  </si>
  <si>
    <t>白仓镇</t>
  </si>
  <si>
    <t>塘代村</t>
  </si>
  <si>
    <t>对门坨至塘代连接路</t>
  </si>
  <si>
    <t>塘田市镇</t>
  </si>
  <si>
    <t>双井村</t>
  </si>
  <si>
    <t>曾家至双井连接路</t>
  </si>
  <si>
    <t>壮塘至石冲连接路</t>
  </si>
  <si>
    <t>步田村</t>
  </si>
  <si>
    <t>坪塘至步田连接路</t>
  </si>
  <si>
    <t>河伯乡</t>
  </si>
  <si>
    <t>井子村</t>
  </si>
  <si>
    <t>双俄至井子连接路</t>
  </si>
  <si>
    <t>金称市镇</t>
  </si>
  <si>
    <t>社田村</t>
  </si>
  <si>
    <t>杨家至社田连接路</t>
  </si>
  <si>
    <t>六都寨镇</t>
  </si>
  <si>
    <t>西山村委会</t>
  </si>
  <si>
    <t>X107隆回县六都寨—西山公路</t>
  </si>
  <si>
    <t>X107430524</t>
  </si>
  <si>
    <t>魏源湖省级森林公园</t>
  </si>
  <si>
    <t>金石桥镇</t>
  </si>
  <si>
    <t>热泉村委会</t>
  </si>
  <si>
    <t>邵阳隆回高洲温泉景区（C096隆回县热泉村—新花园村公路）</t>
  </si>
  <si>
    <t>C096430524</t>
  </si>
  <si>
    <t>邵阳隆回高洲温泉景区</t>
  </si>
  <si>
    <t>邵阳隆回高洲温泉景区（Y004隆回县热泉村—冷溪山村通景公路）</t>
  </si>
  <si>
    <t>Y004430524</t>
  </si>
  <si>
    <t>荷香桥镇</t>
  </si>
  <si>
    <t>铜盆村</t>
  </si>
  <si>
    <t>铜盆山休闲生态农业资源产业路</t>
  </si>
  <si>
    <t>铜盆山休闲生态农业有限公司</t>
  </si>
  <si>
    <t>荷田乡</t>
  </si>
  <si>
    <t>蒋玉牌村</t>
  </si>
  <si>
    <t>隆回县高美牧业有限公司标准化养殖场资源产业路</t>
  </si>
  <si>
    <t>隆回县高美牧业有限公司标准化养殖场</t>
  </si>
  <si>
    <t>玉屏村</t>
  </si>
  <si>
    <t>康淳水果种植专业合作社资源产业路</t>
  </si>
  <si>
    <t>康淳水果 种植专业合作社</t>
  </si>
  <si>
    <t>小沙江镇</t>
  </si>
  <si>
    <t>旺溪村</t>
  </si>
  <si>
    <t>旺溪村6组连接公路</t>
  </si>
  <si>
    <t>司门前镇</t>
  </si>
  <si>
    <t>孙家陇村</t>
  </si>
  <si>
    <t>马家屋场至高家冲公路</t>
  </si>
  <si>
    <t>高平镇</t>
  </si>
  <si>
    <t>棋坪村</t>
  </si>
  <si>
    <t>棋坪村至中黄信村公路</t>
  </si>
  <si>
    <t>西洋江镇</t>
  </si>
  <si>
    <t>长塘村</t>
  </si>
  <si>
    <t>长塘村至长塘水库公路</t>
  </si>
  <si>
    <t>罗洪镇</t>
  </si>
  <si>
    <t>芭蕉山村</t>
  </si>
  <si>
    <t>芭蕉山村8组连接公路</t>
  </si>
  <si>
    <t>周旺镇</t>
  </si>
  <si>
    <t>大柱村</t>
  </si>
  <si>
    <t>大柱村公路</t>
  </si>
  <si>
    <t>三阁司镇</t>
  </si>
  <si>
    <t>红旗村连接公路</t>
  </si>
  <si>
    <t>双龙村8组至7组公路</t>
  </si>
  <si>
    <t>肖家垅村</t>
  </si>
  <si>
    <t>肖家垅蜜蜂组连接公路</t>
  </si>
  <si>
    <t>麻塘山乡</t>
  </si>
  <si>
    <t>油溪坪村</t>
  </si>
  <si>
    <t>学田村至油溪坪村公路</t>
  </si>
  <si>
    <t>双坪村</t>
  </si>
  <si>
    <t>双坪村8组至6组公路</t>
  </si>
  <si>
    <t>玉林村</t>
  </si>
  <si>
    <t>玉林村3组至2组公路</t>
  </si>
  <si>
    <t>雷塘村</t>
  </si>
  <si>
    <t>雷塘村公路</t>
  </si>
  <si>
    <t>横板桥镇</t>
  </si>
  <si>
    <t>金石村</t>
  </si>
  <si>
    <t>麻场居委会至金石村公路</t>
  </si>
  <si>
    <t>桃洪镇</t>
  </si>
  <si>
    <t>合龙溪村</t>
  </si>
  <si>
    <t>合龙溪村5组至7组公路</t>
  </si>
  <si>
    <t>周旺至石山湾水库公路</t>
  </si>
  <si>
    <t>立志村</t>
  </si>
  <si>
    <t>立志村至雁窝桥村公路</t>
  </si>
  <si>
    <t>丰年村</t>
  </si>
  <si>
    <t>丰年村连接道路</t>
  </si>
  <si>
    <t>牛古田至大树下公路</t>
  </si>
  <si>
    <t>虎形山瑶族乡</t>
  </si>
  <si>
    <t>万贯冲村</t>
  </si>
  <si>
    <t>万贯冲村连接公路</t>
  </si>
  <si>
    <t>双红村</t>
  </si>
  <si>
    <t>双红村公路</t>
  </si>
  <si>
    <t>大水田乡</t>
  </si>
  <si>
    <t>白马山村</t>
  </si>
  <si>
    <t>白马山村6组至9组公路</t>
  </si>
  <si>
    <t>永新村</t>
  </si>
  <si>
    <t>永新村连接公路</t>
  </si>
  <si>
    <t>西山村</t>
  </si>
  <si>
    <t>西山村至牛尾公路</t>
  </si>
  <si>
    <t>光龙村</t>
  </si>
  <si>
    <t>光龙村连接公路</t>
  </si>
  <si>
    <t>七江镇</t>
  </si>
  <si>
    <t>南冲村</t>
  </si>
  <si>
    <t>南冲村连接公路</t>
  </si>
  <si>
    <t>蜡树坳村</t>
  </si>
  <si>
    <t>蜡树坳村连接公路</t>
  </si>
  <si>
    <t>大岭村连接公路</t>
  </si>
  <si>
    <t>岩口镇</t>
  </si>
  <si>
    <t>白竹坪村</t>
  </si>
  <si>
    <t>白竹坪村连接公路</t>
  </si>
  <si>
    <t>羊古坳镇</t>
  </si>
  <si>
    <t>罗英村</t>
  </si>
  <si>
    <t>罗英村连接公路</t>
  </si>
  <si>
    <t>九佳村</t>
  </si>
  <si>
    <t>九佳村连接公路</t>
  </si>
  <si>
    <t>桐中村</t>
  </si>
  <si>
    <t>桐中村连接公路</t>
  </si>
  <si>
    <t>鸭田</t>
  </si>
  <si>
    <t>福田村</t>
  </si>
  <si>
    <t>福田村连接公路</t>
  </si>
  <si>
    <t>大屋瑶族乡</t>
  </si>
  <si>
    <t>大屋村</t>
  </si>
  <si>
    <t>洞口县X010线大屋乡通乡公路提质改造工程</t>
  </si>
  <si>
    <t>X010430525</t>
  </si>
  <si>
    <t>雪峰街道</t>
  </si>
  <si>
    <t>大田村</t>
  </si>
  <si>
    <t>洞口县糠泰牧业有限公司大田畜禽产业园连接路</t>
  </si>
  <si>
    <t>Z341430525</t>
  </si>
  <si>
    <t>洞口县糠泰牧业有限公司大田畜禽产业园</t>
  </si>
  <si>
    <t>洞口县糠泰牧业有限公司畜禽养殖建设项目连接路</t>
  </si>
  <si>
    <t>Z340430525</t>
  </si>
  <si>
    <t>洞口县糠泰牧业有限公司畜禽养殖产业园</t>
  </si>
  <si>
    <t>山门镇</t>
  </si>
  <si>
    <t>小花村</t>
  </si>
  <si>
    <t>洞口县小花柑桔种植农民专业合作社连接路</t>
  </si>
  <si>
    <t>洞口县小花柑桔种植农民专业合作社产业园</t>
  </si>
  <si>
    <t>茶铺管理区</t>
  </si>
  <si>
    <t>八角山社区</t>
  </si>
  <si>
    <t>洞口县茶铺茶场柑桔种植专业合作社连接路</t>
  </si>
  <si>
    <t>Z908430525</t>
  </si>
  <si>
    <t>洞口县茶铺茶场柑桔种植专业合作社示范园</t>
  </si>
  <si>
    <t>竹市镇</t>
  </si>
  <si>
    <t>市山村</t>
  </si>
  <si>
    <t>洞口县士山农业发展有限公司连接路</t>
  </si>
  <si>
    <t>Z955430525</t>
  </si>
  <si>
    <t>洞口县士山农业发展有限公司</t>
  </si>
  <si>
    <t>岩龙村</t>
  </si>
  <si>
    <t>洞口县华鑫畜牧养殖有限公司养猪场建设项目连接路</t>
  </si>
  <si>
    <t>V632430525</t>
  </si>
  <si>
    <t>洞口县华鑫畜牧养殖有限公司养猪场</t>
  </si>
  <si>
    <t>又兰镇</t>
  </si>
  <si>
    <t>洞口县家奎果蔬种植专业合作社水稻基地连接路</t>
  </si>
  <si>
    <t>Z902430525</t>
  </si>
  <si>
    <t>洞口县家奎果蔬种植专业合作社水稻基地</t>
  </si>
  <si>
    <t>黄桥镇</t>
  </si>
  <si>
    <t>洞口县黄桥镇石市村优质杨梅种植连接路</t>
  </si>
  <si>
    <t>VD22430525</t>
  </si>
  <si>
    <t>洞口县黄桥镇石市村优质杨梅种植基地</t>
  </si>
  <si>
    <t>月溪镇</t>
  </si>
  <si>
    <t>禾力村</t>
  </si>
  <si>
    <t>洞口县茶油飘香油茶种植专业合作社连接路</t>
  </si>
  <si>
    <t>Z606430525</t>
  </si>
  <si>
    <t>洞口县茶油飘香油茶种植专业合作社</t>
  </si>
  <si>
    <t>洞口县家奎果蔬种植专业合作社连接路</t>
  </si>
  <si>
    <t>Z958430525</t>
  </si>
  <si>
    <t>洞口县家奎果蔬种植专业合作社百亩菜园子</t>
  </si>
  <si>
    <t>洞口南冲柑桔种植专业合作社亩产300万斤柑桔产业园连接路</t>
  </si>
  <si>
    <t>C31H430525</t>
  </si>
  <si>
    <t>亩产300万斤柑桔产业园</t>
  </si>
  <si>
    <t>杨林镇</t>
  </si>
  <si>
    <t>坝上村</t>
  </si>
  <si>
    <t>邵阳天然生态农业发展有限公司白马生态园连接路</t>
  </si>
  <si>
    <t>C0C7430525</t>
  </si>
  <si>
    <t>邵阳天然生态农业发展有限公司</t>
  </si>
  <si>
    <t>花园镇</t>
  </si>
  <si>
    <t>桂花村</t>
  </si>
  <si>
    <t>洞口清花农业科技有限公司连接路</t>
  </si>
  <si>
    <t>Z988430525</t>
  </si>
  <si>
    <t>清花农业万亩博落回种植基地</t>
  </si>
  <si>
    <t>邵阳市天然生态农业发展有限公司种猪场连接路</t>
  </si>
  <si>
    <t>V884430525</t>
  </si>
  <si>
    <t>邵阳市天然生态农业发展有限公司种猪场</t>
  </si>
  <si>
    <t>古楼乡</t>
  </si>
  <si>
    <t>陶金村</t>
  </si>
  <si>
    <t>湖南民盛生态农业旅游开发有限公司连接路</t>
  </si>
  <si>
    <t>Z222430525</t>
  </si>
  <si>
    <t>湖南民盛生态农业旅游开发有限公司生态农业产业园</t>
  </si>
  <si>
    <t>花古</t>
  </si>
  <si>
    <t>七里村</t>
  </si>
  <si>
    <t>洞口县月亮山生猪产业园基地连接路</t>
  </si>
  <si>
    <t>C334435025</t>
  </si>
  <si>
    <t>洞口县月亮山生猪产业园基地</t>
  </si>
  <si>
    <t>四合村</t>
  </si>
  <si>
    <t>洞口县合丰牧业农民专业合作社基地连接路</t>
  </si>
  <si>
    <t>V58B430525</t>
  </si>
  <si>
    <t>洞口县合丰牧业农民专业合作社</t>
  </si>
  <si>
    <t>绥宁县李熙桥镇</t>
  </si>
  <si>
    <t>李熙村</t>
  </si>
  <si>
    <t>李唐公路改建工程</t>
  </si>
  <si>
    <t>X177430527</t>
  </si>
  <si>
    <t>绥宁县林安种养专业合作社生猪养殖场</t>
  </si>
  <si>
    <t>丰田乡</t>
  </si>
  <si>
    <t>丰田乡通三级公路</t>
  </si>
  <si>
    <t>X003430528</t>
  </si>
  <si>
    <t>万塘乡</t>
  </si>
  <si>
    <t>白沙园艺场</t>
  </si>
  <si>
    <t>Y021新宁永丰农业发展公司通景公路</t>
  </si>
  <si>
    <t>Y021430528</t>
  </si>
  <si>
    <t>新宁永丰农业发展公路</t>
  </si>
  <si>
    <t>大富至老大富公路</t>
  </si>
  <si>
    <t>马江村</t>
  </si>
  <si>
    <t>马江至原马江公路</t>
  </si>
  <si>
    <t>高塘村</t>
  </si>
  <si>
    <t>高塘至高坪铺公路</t>
  </si>
  <si>
    <t>麻林乡</t>
  </si>
  <si>
    <t>竹阳村</t>
  </si>
  <si>
    <t>竹阳至上阳公路</t>
  </si>
  <si>
    <t>石云村</t>
  </si>
  <si>
    <t>石云至大云连接路</t>
  </si>
  <si>
    <t>马头桥镇</t>
  </si>
  <si>
    <t>白云村</t>
  </si>
  <si>
    <t>白云至游马公路</t>
  </si>
  <si>
    <t>清江桥乡</t>
  </si>
  <si>
    <t>新玉村</t>
  </si>
  <si>
    <t>新玉至新石公路</t>
  </si>
  <si>
    <t>范里村</t>
  </si>
  <si>
    <t>范里至老范里公路</t>
  </si>
  <si>
    <t>崀山镇</t>
  </si>
  <si>
    <t>分水村</t>
  </si>
  <si>
    <t>分水至九龙公路</t>
  </si>
  <si>
    <t>靖位乡</t>
  </si>
  <si>
    <t>湘榧村</t>
  </si>
  <si>
    <t>湘榧至潮水公路</t>
  </si>
  <si>
    <t>白云至界址公路</t>
  </si>
  <si>
    <t>巡田乡</t>
  </si>
  <si>
    <t>长铺村</t>
  </si>
  <si>
    <t>长铺至老长铺公路</t>
  </si>
  <si>
    <t>金紫乡</t>
  </si>
  <si>
    <t>西岩至金紫公路改建工程</t>
  </si>
  <si>
    <t>X159430529</t>
  </si>
  <si>
    <t>兰蓉乡</t>
  </si>
  <si>
    <t>南山国家公园连接路（双江口至报木坪）</t>
  </si>
  <si>
    <t>南山国家公园</t>
  </si>
  <si>
    <t>丹口镇</t>
  </si>
  <si>
    <t>丹口镇岩门村</t>
  </si>
  <si>
    <t>双龙至午子坡连接路</t>
  </si>
  <si>
    <t>X001430529</t>
  </si>
  <si>
    <t>丹口镇农业特色产业基地</t>
  </si>
  <si>
    <t>稠树塘镇</t>
  </si>
  <si>
    <t>稠树塘街上-俊奇生态养猪场连接路</t>
  </si>
  <si>
    <t>Y027430581</t>
  </si>
  <si>
    <t>武冈市俊奇生态养猪场</t>
  </si>
  <si>
    <t>邓家铺镇</t>
  </si>
  <si>
    <t>石龙兴村</t>
  </si>
  <si>
    <t>省道-石龙兴村生猪养殖场连接路</t>
  </si>
  <si>
    <t>武冈市邓家铺镇石龙兴村生猪养殖场</t>
  </si>
  <si>
    <t>湾头桥镇</t>
  </si>
  <si>
    <t>泉塘-民顺中药材种植基地连接路</t>
  </si>
  <si>
    <t>武冈市民顺中药材种植基地</t>
  </si>
  <si>
    <t>邓元泰镇</t>
  </si>
  <si>
    <t>中山村委会</t>
  </si>
  <si>
    <t>转湾-中山村生猪养殖场连接路</t>
  </si>
  <si>
    <t>武冈市邓元泰镇中山村生猪养殖场</t>
  </si>
  <si>
    <t>荆竹铺镇</t>
  </si>
  <si>
    <t>荆竹街上-联鑫养牛专业合作社连接路</t>
  </si>
  <si>
    <t>武冈市联鑫养牛专业合作社</t>
  </si>
  <si>
    <t>八合村</t>
  </si>
  <si>
    <t>铜湾-民腾养猪场连接路</t>
  </si>
  <si>
    <t>武冈市湾头桥镇民腾养猪场</t>
  </si>
  <si>
    <t>魏家桥镇</t>
  </si>
  <si>
    <t>魏家桥</t>
  </si>
  <si>
    <t>X026邵东市魏家桥镇攸县柏市-会同蒲稳公路</t>
  </si>
  <si>
    <t>X026430582</t>
  </si>
  <si>
    <t>黑田铺镇</t>
  </si>
  <si>
    <t>黑田铺</t>
  </si>
  <si>
    <t>X008邵东市黑田铺镇望城乔口-新宁公路</t>
  </si>
  <si>
    <t>X008430521</t>
  </si>
  <si>
    <t>斫曹乡</t>
  </si>
  <si>
    <t>Y119邵东市斫曹乡十字-长流水公路</t>
  </si>
  <si>
    <t>Y119430521</t>
  </si>
  <si>
    <t>斫石曹乡</t>
  </si>
  <si>
    <t>堡面前乡</t>
  </si>
  <si>
    <t>大云村</t>
  </si>
  <si>
    <t>邵东市大云山景区公路</t>
  </si>
  <si>
    <t>邵东佘湖山省级风景名胜区开发建设有限公司</t>
  </si>
  <si>
    <t>新豪里村</t>
  </si>
  <si>
    <t>邵东市黑田铺镇天天旺养殖场公路</t>
  </si>
  <si>
    <t>邵东市天天旺养殖场</t>
  </si>
  <si>
    <t>皇帝岭林场</t>
  </si>
  <si>
    <t>高坡村</t>
  </si>
  <si>
    <t>邵东县天帮种植农民专业合作社公路</t>
  </si>
  <si>
    <t>邵东县天帮种植农民专业合作社</t>
  </si>
  <si>
    <t>火厂坪镇</t>
  </si>
  <si>
    <t>三湾村</t>
  </si>
  <si>
    <t>邵东多特农业有限公司新建中药材生产基地项目公路</t>
  </si>
  <si>
    <t>邵东多特农业有限公司中药材生产基地</t>
  </si>
  <si>
    <t>简家陇镇</t>
  </si>
  <si>
    <t>黎家湾村</t>
  </si>
  <si>
    <t>邵东市盛秋种养专业合作社新建养殖项目公路</t>
  </si>
  <si>
    <t>邵东市盛秋种养专业合作社</t>
  </si>
  <si>
    <t>群力村</t>
  </si>
  <si>
    <t>湖南顺路通养殖有限公司养猪场公路</t>
  </si>
  <si>
    <t>湖南顺路通养殖有限公司养猪场</t>
  </si>
  <si>
    <t>黄旗村</t>
  </si>
  <si>
    <t>湖南旭明碧源生态农业发展有限公司新建种植养殖项目公路</t>
  </si>
  <si>
    <t>湖南旭明碧源生态农业发展有限公司</t>
  </si>
  <si>
    <t>九龙岭镇</t>
  </si>
  <si>
    <t>九龙岭村</t>
  </si>
  <si>
    <t>邵东市聚恒种养农民专业合作社新建油茶种植项目公路</t>
  </si>
  <si>
    <t>邵东市聚恒种养农民专业合作社</t>
  </si>
  <si>
    <t>灵官殿镇</t>
  </si>
  <si>
    <t>茶子山</t>
  </si>
  <si>
    <t>湖南省茶子山黎岩生态农业有限公司公路</t>
  </si>
  <si>
    <t>湖南省茶子山黎岩生态农业有限公司</t>
  </si>
  <si>
    <t>流泽镇</t>
  </si>
  <si>
    <t>新爱村</t>
  </si>
  <si>
    <t>邵东蒲胜杨梅农副产品加工行公路</t>
  </si>
  <si>
    <t>邵东蒲胜杨梅农副产品加工行</t>
  </si>
  <si>
    <t>邵东县旺豪农业开发有限公司基地公路</t>
  </si>
  <si>
    <t>邵东县旺豪农业开发有限公司</t>
  </si>
  <si>
    <t>流泽</t>
  </si>
  <si>
    <t>Y017邵东市流泽-泉溪公路</t>
  </si>
  <si>
    <t>Y017430521</t>
  </si>
  <si>
    <t>邵东健龙农业专业合作社</t>
  </si>
  <si>
    <t>牛马司镇</t>
  </si>
  <si>
    <t>范家山农场</t>
  </si>
  <si>
    <t>邵东县范玖农业专业合作社中药材油茶种植项目公路</t>
  </si>
  <si>
    <t>邵东市范玖农业专业合作社</t>
  </si>
  <si>
    <t>新华村</t>
  </si>
  <si>
    <t>邵东市亮亮农业科技有限公司新建养牛项目公路</t>
  </si>
  <si>
    <t>邵东市亮亮农业科技有限公司</t>
  </si>
  <si>
    <t>佘田桥镇</t>
  </si>
  <si>
    <t>雅塘村</t>
  </si>
  <si>
    <t>邵东市赛扬原生态种养专业合作社公路</t>
  </si>
  <si>
    <t>邵东市赛扬原生态种养专业合作社</t>
  </si>
  <si>
    <t>联合村</t>
  </si>
  <si>
    <t>邵东县莲湖生态农业有限责任公司新建油茶种植公路</t>
  </si>
  <si>
    <t>邵东县莲湖生态农业有限责任公司</t>
  </si>
  <si>
    <t>双凤乡</t>
  </si>
  <si>
    <t>凤形村</t>
  </si>
  <si>
    <t>邵东县佳耘农业专业合作社种植养殖公路</t>
  </si>
  <si>
    <t>邵东县佳耘农业专业合作社</t>
  </si>
  <si>
    <t>山水村</t>
  </si>
  <si>
    <t>邵东县林林种养专业合作社公路</t>
  </si>
  <si>
    <t>邵东县林林种养专业合作社</t>
  </si>
  <si>
    <t>水东江镇</t>
  </si>
  <si>
    <t>仙娥村</t>
  </si>
  <si>
    <t>湖南聚富湾乡村旅游开发有限公司新建仙鹅乡村康养生态园项目公路</t>
  </si>
  <si>
    <t>湖南聚富湾乡村旅游开发有限公司仙鹅乡村康养生态园</t>
  </si>
  <si>
    <t>邵东团结农业专业合作社油茶基地公路</t>
  </si>
  <si>
    <t>邵东团结农业专业合作社油茶种植基地</t>
  </si>
  <si>
    <t>仙槎桥镇</t>
  </si>
  <si>
    <t>钢厂村</t>
  </si>
  <si>
    <t>邵阳市吉达农业专业合作社中药材基地公路</t>
  </si>
  <si>
    <t>CA52430521</t>
  </si>
  <si>
    <t>邵东市吉达农业专业合作社中药材种植基地</t>
  </si>
  <si>
    <t>野鸡坪镇</t>
  </si>
  <si>
    <t>梅田村</t>
  </si>
  <si>
    <t>邵东市卓颇种养专业合作社新建养猪场项目公路</t>
  </si>
  <si>
    <t>邵东市卓颇种养专业合作社</t>
  </si>
  <si>
    <t>周官桥乡</t>
  </si>
  <si>
    <t>洲下桥村</t>
  </si>
  <si>
    <t>湖南九号庄园休闲农业有限公司新建休闲农业旅游项目公路</t>
  </si>
  <si>
    <t>湖南九号庄园休闲农业有限公司</t>
  </si>
  <si>
    <t>邵东大云山茶叶专业合作社新建种植公路</t>
  </si>
  <si>
    <t>邵东大云山茶叶专业合作社</t>
  </si>
  <si>
    <t>桥头冲村</t>
  </si>
  <si>
    <t>湖南牛氏种肉牛养殖场公路</t>
  </si>
  <si>
    <t>湖南牛氏种养农民合作社新建肉牛养殖项目</t>
  </si>
  <si>
    <t>李老桥村</t>
  </si>
  <si>
    <t>邵东县九凤农业专业合作社种植基地公路</t>
  </si>
  <si>
    <t>邵东县九凤农业专业合作社</t>
  </si>
  <si>
    <t>廉桥镇</t>
  </si>
  <si>
    <t>丛光村</t>
  </si>
  <si>
    <t>邵东市旺地种养农民专业合作社新建种植项目公路</t>
  </si>
  <si>
    <t>邵东市旺地种养农民专业合作社</t>
  </si>
  <si>
    <t>耳石岭村</t>
  </si>
  <si>
    <t>邵东县耳石岭油茶专业合作社新建油茶种植公路</t>
  </si>
  <si>
    <t>邵东县耳石岭油茶专业合作社新建油茶种植</t>
  </si>
  <si>
    <t>乾坤头村</t>
  </si>
  <si>
    <t>邵东县万年红老年公寓公路</t>
  </si>
  <si>
    <t>邵东县万年红老年公寓扩建林场项目</t>
  </si>
  <si>
    <t>高家铺村</t>
  </si>
  <si>
    <t>邵东县高家铺种养农民专业合作社种植养殖基地公路</t>
  </si>
  <si>
    <t>邵东县高家铺种养农民专业合作社新建油茶种植、禽畜养殖项目</t>
  </si>
  <si>
    <t>新中村</t>
  </si>
  <si>
    <t>邵东县雄宇农业专业合作社新建油茶种植公路</t>
  </si>
  <si>
    <t>邵东县雄宇农业专业合作社</t>
  </si>
  <si>
    <t>团山镇</t>
  </si>
  <si>
    <t>保善村</t>
  </si>
  <si>
    <t>邵东县保善绿色种养专业合作社新建经济果种植项目公路</t>
  </si>
  <si>
    <t>C5N0430521</t>
  </si>
  <si>
    <t>邵东县保善绿色种养专业合作社</t>
  </si>
  <si>
    <t>流光岭镇</t>
  </si>
  <si>
    <t>梅溪村</t>
  </si>
  <si>
    <t>邵东花海人家旅游发展有限公司新建生态休闲旅游项目公路</t>
  </si>
  <si>
    <t>邵东花海人家旅游发展有限公司</t>
  </si>
  <si>
    <t>思裕村</t>
  </si>
  <si>
    <t>邵阳思裕农业科技有限公司新建油茶、水果及花卉种植项目公路</t>
  </si>
  <si>
    <t>X036430521</t>
  </si>
  <si>
    <t>邵阳思裕农业科技有限公司</t>
  </si>
  <si>
    <t>三云村</t>
  </si>
  <si>
    <t>邵东市灵官殿镇三云村经济合作社新建黄金贡柚种植项目公路</t>
  </si>
  <si>
    <t>Y070430521</t>
  </si>
  <si>
    <t>邵东市灵官殿镇三云村经济合作社</t>
  </si>
  <si>
    <t>云溪街道办</t>
  </si>
  <si>
    <t>新铺村</t>
  </si>
  <si>
    <t>Y791新铺村－杨旗湖渔场连接路</t>
  </si>
  <si>
    <t>Y791430603</t>
  </si>
  <si>
    <t>杨其湖淡水鱼养殖基地</t>
  </si>
  <si>
    <t>路口镇、长街办、陆城镇</t>
  </si>
  <si>
    <t>长岭村、南岳村</t>
  </si>
  <si>
    <t>X091云溪区八字门—省塘公路</t>
  </si>
  <si>
    <t>X091430603</t>
  </si>
  <si>
    <t>路口镇南岳村特种水产养殖基地</t>
  </si>
  <si>
    <t>云溪街道办事处</t>
  </si>
  <si>
    <t>双花村</t>
  </si>
  <si>
    <t>双清田园综合体产业路</t>
  </si>
  <si>
    <t>Y796430603</t>
  </si>
  <si>
    <t>双清田园综合体</t>
  </si>
  <si>
    <t>里程修改成10公里</t>
  </si>
  <si>
    <t>陆城镇、长街办、路口镇</t>
  </si>
  <si>
    <t>泾港村、钢铁村、臣山、南岳、南太、江湖</t>
  </si>
  <si>
    <t>X090云溪区钢铁—江湖连接路</t>
  </si>
  <si>
    <t>X090430603</t>
  </si>
  <si>
    <t>陆城镇钢铁村油茶种植基地</t>
  </si>
  <si>
    <t>长岭街道</t>
  </si>
  <si>
    <t>望城村</t>
  </si>
  <si>
    <t>撇洪渠至村部连接路</t>
  </si>
  <si>
    <t>V186430603</t>
  </si>
  <si>
    <t>云溪街道</t>
  </si>
  <si>
    <t>建屋至花家楼连接路</t>
  </si>
  <si>
    <t>C059430603</t>
  </si>
  <si>
    <t>柳林洲街道办事处</t>
  </si>
  <si>
    <t>上反嘴村</t>
  </si>
  <si>
    <t>反嘴组蔬菜基地产业路</t>
  </si>
  <si>
    <t>Y533430611</t>
  </si>
  <si>
    <t>反嘴组蔬菜基地</t>
  </si>
  <si>
    <t>芦花洲村</t>
  </si>
  <si>
    <t>芦花洲村蔬菜基地产业路</t>
  </si>
  <si>
    <t>8</t>
  </si>
  <si>
    <t>芦花洲村蔬菜基地</t>
  </si>
  <si>
    <t>上反嘴村八队蔬菜基地产业路</t>
  </si>
  <si>
    <t>X214430611</t>
  </si>
  <si>
    <t>上反嘴村八队蔬菜基地</t>
  </si>
  <si>
    <t>濠河村</t>
  </si>
  <si>
    <t>君山区濠河生态鱼养殖基地产业路</t>
  </si>
  <si>
    <t>君山区濠河生态鱼养殖基地</t>
  </si>
  <si>
    <t>君山区同心稻虾基地产业路</t>
  </si>
  <si>
    <t>君山区同心稻虾基地</t>
  </si>
  <si>
    <t>瓦湾村</t>
  </si>
  <si>
    <t>新河蔬菜基地产业路</t>
  </si>
  <si>
    <t>Y694430611</t>
  </si>
  <si>
    <t>新河蔬菜基地</t>
  </si>
  <si>
    <t>挂口村</t>
  </si>
  <si>
    <t>君山区挂口高效立体蔬菜基地产业路</t>
  </si>
  <si>
    <t>君山区挂口高效立体蔬菜基地</t>
  </si>
  <si>
    <t>君山区穆湖铺生态鱼基地产业路</t>
  </si>
  <si>
    <t>君山区穆湖铺生态鱼基地</t>
  </si>
  <si>
    <t>良心堡镇</t>
  </si>
  <si>
    <t>维新村</t>
  </si>
  <si>
    <t>维新村三组路</t>
  </si>
  <si>
    <t>永城村</t>
  </si>
  <si>
    <t>双五三百弓至永城组公路</t>
  </si>
  <si>
    <t>钱粮湖镇</t>
  </si>
  <si>
    <t>三角闸村</t>
  </si>
  <si>
    <t>银杯一组路</t>
  </si>
  <si>
    <t>Y750430611</t>
  </si>
  <si>
    <t>新建组至瓦湾机埠公路</t>
  </si>
  <si>
    <t>七星湖村</t>
  </si>
  <si>
    <t>七星湖村一组路</t>
  </si>
  <si>
    <t>悦来河村</t>
  </si>
  <si>
    <t>悦来村一组路</t>
  </si>
  <si>
    <t>黄泥港村</t>
  </si>
  <si>
    <t>黄泥港村四组路</t>
  </si>
  <si>
    <t>丰收村</t>
  </si>
  <si>
    <t>丰收村五组路</t>
  </si>
  <si>
    <t>毛家湖村三组路</t>
  </si>
  <si>
    <t>文家湾村</t>
  </si>
  <si>
    <t>文家湾三组路</t>
  </si>
  <si>
    <t>长湖乡</t>
  </si>
  <si>
    <t>长湖村</t>
  </si>
  <si>
    <t>Y373至岳阳县邓宗养殖合作社连接路</t>
  </si>
  <si>
    <t>岳阳县邓宗养殖合作社</t>
  </si>
  <si>
    <t>2021年系统已报2.024公里，2022年系统无法填入。</t>
  </si>
  <si>
    <t>黄沙街镇</t>
  </si>
  <si>
    <t>岳阳县黄秀农耕文化园（岳阳县黄秀农耕文化园）通景路</t>
  </si>
  <si>
    <t>X005430621</t>
  </si>
  <si>
    <t>黄秀农耕文化园（岳阳县黄秀农耕文化园）</t>
  </si>
  <si>
    <t>2021年系统已报，未实施，2022年系统无法填入。</t>
  </si>
  <si>
    <t>荣家湾镇</t>
  </si>
  <si>
    <t>忠信-岳阳樱花园连接路</t>
  </si>
  <si>
    <t>岳阳樱花园</t>
  </si>
  <si>
    <t>张谷英镇</t>
  </si>
  <si>
    <t>刘备洞峡谷</t>
  </si>
  <si>
    <t>刘备洞景区至S206连接路</t>
  </si>
  <si>
    <t>CX09430621</t>
  </si>
  <si>
    <t>刘备洞峡谷景区</t>
  </si>
  <si>
    <t>公田镇</t>
  </si>
  <si>
    <t>铁山村</t>
  </si>
  <si>
    <t>铁山湖景区连接路</t>
  </si>
  <si>
    <t>X132430621</t>
  </si>
  <si>
    <t>铁山湖景区</t>
  </si>
  <si>
    <t>步仙镇</t>
  </si>
  <si>
    <t>仙桥村</t>
  </si>
  <si>
    <t>君胜桥至岳阳县仙桥种养农民专业合作社连接路</t>
  </si>
  <si>
    <t>CS08430621</t>
  </si>
  <si>
    <t>步仙镇仙桥种养农民专业合作社</t>
  </si>
  <si>
    <t>岳阳县天祥养殖专业合作社连接路</t>
  </si>
  <si>
    <t>岳阳县天祥养殖专业合作社</t>
  </si>
  <si>
    <t>农</t>
  </si>
  <si>
    <t>湖南世豪石材有限公司至S206连接路</t>
  </si>
  <si>
    <t>Y294430621</t>
  </si>
  <si>
    <t>湖南世豪石材有限公司</t>
  </si>
  <si>
    <t>飞云村</t>
  </si>
  <si>
    <t>S206至岳阳县建林家庭农场连接路</t>
  </si>
  <si>
    <t>C635430621</t>
  </si>
  <si>
    <t>岳阳县建林家庭农场</t>
  </si>
  <si>
    <t>S310至长安水稻种植专业合作社连接路</t>
  </si>
  <si>
    <t>CY22430621</t>
  </si>
  <si>
    <t>岳阳县长安水稻种植专业合作社</t>
  </si>
  <si>
    <t>岳阳县道山种养合作社连接路</t>
  </si>
  <si>
    <t>岳阳县道山种养合作社</t>
  </si>
  <si>
    <t>大云山楠竹加工合作社</t>
  </si>
  <si>
    <t>X081至岳阳县大云山楠竹加工合作社连接路</t>
  </si>
  <si>
    <t>岳阳县大云山楠竹加工合作社</t>
  </si>
  <si>
    <t>由于资金困难，分段实施，本年度实施2.13公里。</t>
  </si>
  <si>
    <t>S310至岳阳县德诚香菇合作社连接路</t>
  </si>
  <si>
    <t>岳阳县德诚香菇合作社</t>
  </si>
  <si>
    <t>筻口镇</t>
  </si>
  <si>
    <t>水渠港至锹塘生态油茶专业合作社连接路</t>
  </si>
  <si>
    <t>锹塘生态油茶专业合作社</t>
  </si>
  <si>
    <t>新墙镇</t>
  </si>
  <si>
    <t>荣新线-岳阳县悦农种植专业合作社连接路</t>
  </si>
  <si>
    <t>Y357430621</t>
  </si>
  <si>
    <t>岳阳县悦农种植专业合作社</t>
  </si>
  <si>
    <t>柏祥镇</t>
  </si>
  <si>
    <t>伏太村</t>
  </si>
  <si>
    <t>喻家至金咀水库连接路</t>
  </si>
  <si>
    <t>岳阳县伏太水产基地</t>
  </si>
  <si>
    <t>芭蕉村</t>
  </si>
  <si>
    <t>岳阳县芭蕉扇业有限责任公司-产业区连接路</t>
  </si>
  <si>
    <t>岳阳县芭蕉扇业有限责任公司</t>
  </si>
  <si>
    <t>新开镇</t>
  </si>
  <si>
    <t>马山村</t>
  </si>
  <si>
    <t>G107至岳阳县岳新家庭农场连接路</t>
  </si>
  <si>
    <t>岳阳县岳新家庭农场</t>
  </si>
  <si>
    <t>由于资金困难，分段实施，本年度实施1.16公里。</t>
  </si>
  <si>
    <t>新开村</t>
  </si>
  <si>
    <t>X140-岳阳县新开美庄水果生产基地连接路</t>
  </si>
  <si>
    <t>岳阳县新开美庄水果生产基地</t>
  </si>
  <si>
    <t>朱仑村</t>
  </si>
  <si>
    <t>岳阳胜奇畜牧有限公司-基建连接路</t>
  </si>
  <si>
    <t>岳阳胜奇畜牧有限公司</t>
  </si>
  <si>
    <t>漆市村</t>
  </si>
  <si>
    <t>Y988至岳阳县湘稻种养殖合作社连接路</t>
  </si>
  <si>
    <t>岳阳县湘稻种养殖合作社</t>
  </si>
  <si>
    <t>该项目为1.11公里</t>
  </si>
  <si>
    <t>鹿角村</t>
  </si>
  <si>
    <t>X007至岳阳县润丰水产养殖专业合作社连接路</t>
  </si>
  <si>
    <t>岳阳县润丰水产养殖专业合作</t>
  </si>
  <si>
    <t>欣荣新村</t>
  </si>
  <si>
    <t>岳阳县向阳机械厂-湾里龙连接路</t>
  </si>
  <si>
    <t>岳阳县向阳机械厂</t>
  </si>
  <si>
    <t>十步桥村</t>
  </si>
  <si>
    <t>李家组至唐文质连接路</t>
  </si>
  <si>
    <t>万庆村</t>
  </si>
  <si>
    <t>万庆至伏太连接路</t>
  </si>
  <si>
    <t>相思村</t>
  </si>
  <si>
    <t>港背至葫芦丘连接路</t>
  </si>
  <si>
    <t>英桥村</t>
  </si>
  <si>
    <t>上魏冲至下魏冲连接路</t>
  </si>
  <si>
    <t>园坡至鹿背岭连接路</t>
  </si>
  <si>
    <t>杨林街镇</t>
  </si>
  <si>
    <t>城山舟村</t>
  </si>
  <si>
    <t>杨林中学至下门连接路</t>
  </si>
  <si>
    <t>CE12430621</t>
  </si>
  <si>
    <t>倒溪村</t>
  </si>
  <si>
    <t>师堂至桥内连接路</t>
  </si>
  <si>
    <t>中洲乡</t>
  </si>
  <si>
    <t>宝塔村</t>
  </si>
  <si>
    <t>红旗至宝塔连接路</t>
  </si>
  <si>
    <t>机场村</t>
  </si>
  <si>
    <t>九组至四组连接路</t>
  </si>
  <si>
    <t>官上至官下连接路</t>
  </si>
  <si>
    <t>步仙湖村</t>
  </si>
  <si>
    <t>湾头屋至王定屋连接路</t>
  </si>
  <si>
    <t>松溪村</t>
  </si>
  <si>
    <t>谢文淑至新合连接路</t>
  </si>
  <si>
    <t>关王村</t>
  </si>
  <si>
    <t>新庄至湖南组连接路</t>
  </si>
  <si>
    <t>常山村</t>
  </si>
  <si>
    <t>马七路至潘贯万</t>
  </si>
  <si>
    <t>张二家至新堤连接路</t>
  </si>
  <si>
    <t>大塅村</t>
  </si>
  <si>
    <t>X132至寿星组连接路</t>
  </si>
  <si>
    <t>东新村</t>
  </si>
  <si>
    <t>卢家组至兰家组连接路</t>
  </si>
  <si>
    <t>向佳村</t>
  </si>
  <si>
    <t>晏冲至向佳连接路</t>
  </si>
  <si>
    <t>中兴村</t>
  </si>
  <si>
    <t>G240至尹柏庄连接路</t>
  </si>
  <si>
    <t>Y020430621</t>
  </si>
  <si>
    <t>杨源至高塘连接路</t>
  </si>
  <si>
    <t>畔湖新村</t>
  </si>
  <si>
    <t>G240至新屋连接路</t>
  </si>
  <si>
    <t>麻塘村</t>
  </si>
  <si>
    <t>四兴至罗家连接路</t>
  </si>
  <si>
    <t>城东村</t>
  </si>
  <si>
    <t>大冲至月东连接路</t>
  </si>
  <si>
    <t>荣湾湖村</t>
  </si>
  <si>
    <t>卢文寿至毛家湖连接路</t>
  </si>
  <si>
    <t>月田镇</t>
  </si>
  <si>
    <t>改港村</t>
  </si>
  <si>
    <t>凤形坡至下屋连接路</t>
  </si>
  <si>
    <t>清潭至朱伦连接路</t>
  </si>
  <si>
    <t>前进至马形连接路</t>
  </si>
  <si>
    <t>桃源至新华连接路</t>
  </si>
  <si>
    <t>三合村</t>
  </si>
  <si>
    <t>三合至大塘连接路</t>
  </si>
  <si>
    <t>荆洲村</t>
  </si>
  <si>
    <t>农科至烟家塘连接路</t>
  </si>
  <si>
    <t>三友至三红连接路</t>
  </si>
  <si>
    <t>白若村</t>
  </si>
  <si>
    <t>杨山学校至芦井连接路</t>
  </si>
  <si>
    <t>团洲乡</t>
  </si>
  <si>
    <t>团西、团北</t>
  </si>
  <si>
    <t>团洲乡通三级公路</t>
  </si>
  <si>
    <t>X250430623</t>
  </si>
  <si>
    <t>梅田湖镇</t>
  </si>
  <si>
    <t>梅田湖通三级公路</t>
  </si>
  <si>
    <t>Y050430623</t>
  </si>
  <si>
    <t>鲇鱼须镇</t>
  </si>
  <si>
    <t>湘北村</t>
  </si>
  <si>
    <t>华容县鲇鱼须镇旅游休闲广场连接路</t>
  </si>
  <si>
    <t>华容县鲇鱼须镇旅游休闲广场</t>
  </si>
  <si>
    <t>三封寺镇</t>
  </si>
  <si>
    <t>墨山铺村</t>
  </si>
  <si>
    <t>华容县墨山古镇旅游扶贫项目公路</t>
  </si>
  <si>
    <t>华容县墨山古镇</t>
  </si>
  <si>
    <t>东山镇</t>
  </si>
  <si>
    <t>华容道村</t>
  </si>
  <si>
    <t>华容县东山镇华容道景点通景公路</t>
  </si>
  <si>
    <t>C190430623</t>
  </si>
  <si>
    <t>华容县东山镇华容道景点</t>
  </si>
  <si>
    <t>白果树村</t>
  </si>
  <si>
    <t>华容县东山镇白果树景点通景公路</t>
  </si>
  <si>
    <t>CAB9430623</t>
  </si>
  <si>
    <t>华容县东山镇白果树</t>
  </si>
  <si>
    <t>万庾镇</t>
  </si>
  <si>
    <t>兔湖垸村</t>
  </si>
  <si>
    <t>健来富中药种植专业合作社（重阳4组-南湾堤）连接路</t>
  </si>
  <si>
    <t>C159430623</t>
  </si>
  <si>
    <t>健来富中药种植专业合作社（重阳4组-南湾堤）</t>
  </si>
  <si>
    <t>泰和村</t>
  </si>
  <si>
    <t>三封寺镇现代农业特色产业园（云龙菜业）连接路</t>
  </si>
  <si>
    <t>三封寺镇现代农业特色产业园（云龙菜业）</t>
  </si>
  <si>
    <t>湖南省岳阳市华容县华顺蔬菜种植专业合作社（社教渠-东傍堤渠）连接路</t>
  </si>
  <si>
    <t>湖南省岳阳市华容县华顺蔬菜种植专业合作社（社教渠-东傍堤渠）</t>
  </si>
  <si>
    <t>新河乡</t>
  </si>
  <si>
    <t>坝河村</t>
  </si>
  <si>
    <t>华容县德红龙虾养殖专业合作社（建丰渠-花牛干渠）连接路</t>
  </si>
  <si>
    <t xml:space="preserve">华容县德红龙虾养殖专业合作社（建丰渠-花牛干渠）	</t>
  </si>
  <si>
    <t>沙口村</t>
  </si>
  <si>
    <t>新稀希优质稻种植专业合作社连接路</t>
  </si>
  <si>
    <t>C091430623</t>
  </si>
  <si>
    <t xml:space="preserve">新稀希优质稻种植专业合作社	</t>
  </si>
  <si>
    <t>福民惠农服务有限公司连接路</t>
  </si>
  <si>
    <t>福民惠农服务有限公司</t>
  </si>
  <si>
    <t>禹山镇</t>
  </si>
  <si>
    <t>南竹村</t>
  </si>
  <si>
    <t>何长工故居红色旅游教育基地（李家湾-何长工故居）连接路</t>
  </si>
  <si>
    <t>何长工故居红色旅游教育基地（李家湾-何长工故居）</t>
  </si>
  <si>
    <t>禹山</t>
  </si>
  <si>
    <t>何长工红色旅游教育基地（何长工故居-禹山水库）连接路</t>
  </si>
  <si>
    <t>何长工红色旅游教育基地（何长工故居-禹山水库）</t>
  </si>
  <si>
    <t>操军镇</t>
  </si>
  <si>
    <t>麦子村</t>
  </si>
  <si>
    <t>建辉家庭农场连接路</t>
  </si>
  <si>
    <t>建辉家庭农场</t>
  </si>
  <si>
    <t>章华镇</t>
  </si>
  <si>
    <t>栗树村</t>
  </si>
  <si>
    <t>华容县胜峰茶业种植基地连接路</t>
  </si>
  <si>
    <t>Y112430623</t>
  </si>
  <si>
    <t>华容县胜峰茶业种植基地</t>
  </si>
  <si>
    <t>团华村</t>
  </si>
  <si>
    <t>华容县小红家庭农场连接路</t>
  </si>
  <si>
    <t>华容县小红家庭农场</t>
  </si>
  <si>
    <t>团新村</t>
  </si>
  <si>
    <t>华容县聚农稻谷种植专业合作社连接路</t>
  </si>
  <si>
    <t>华容县聚农稻谷种植专业合作社</t>
  </si>
  <si>
    <t>插旗镇</t>
  </si>
  <si>
    <t>大湾村</t>
  </si>
  <si>
    <t>大湾村撤并村连通路</t>
  </si>
  <si>
    <t>CAB1430623</t>
  </si>
  <si>
    <t>北景港镇</t>
  </si>
  <si>
    <t>联盟村</t>
  </si>
  <si>
    <t>联盟村撤并村连通路</t>
  </si>
  <si>
    <t>联华村</t>
  </si>
  <si>
    <t>联华村撤并村连通路</t>
  </si>
  <si>
    <t>建丰村</t>
  </si>
  <si>
    <t>建丰村撤并村连通路（建丰4组-大堤）</t>
  </si>
  <si>
    <t>Y028430623</t>
  </si>
  <si>
    <t>县河口村</t>
  </si>
  <si>
    <t>县河口村撤并村连通路</t>
  </si>
  <si>
    <t>Y071430623</t>
  </si>
  <si>
    <t>县河口村撤并村连通路（八一桑场）</t>
  </si>
  <si>
    <t>华丰村</t>
  </si>
  <si>
    <t>华丰村撤并村连通路</t>
  </si>
  <si>
    <t>松树岭村</t>
  </si>
  <si>
    <t>松树岭村撤并村连通路</t>
  </si>
  <si>
    <t>永吉村</t>
  </si>
  <si>
    <t>永吉村撤并村连通路</t>
  </si>
  <si>
    <t>友谊村撤并村连通路</t>
  </si>
  <si>
    <t>Y078430623</t>
  </si>
  <si>
    <t>同福村</t>
  </si>
  <si>
    <t>同福村撤并村连通路</t>
  </si>
  <si>
    <t>Y082430623</t>
  </si>
  <si>
    <t>桂竹村</t>
  </si>
  <si>
    <t>桂竹村撤并村连通路（一期）</t>
  </si>
  <si>
    <t>桂竹村撤并村连通路（二期）</t>
  </si>
  <si>
    <t>C211430623</t>
  </si>
  <si>
    <t>砖桥村</t>
  </si>
  <si>
    <t>砖桥村撤并村连通路</t>
  </si>
  <si>
    <t>砖桥村撤并村连通路（天字壹号）</t>
  </si>
  <si>
    <t>湖城村撤并村连通路</t>
  </si>
  <si>
    <t>西来村</t>
  </si>
  <si>
    <t>华容县周坤家庭农场连接路</t>
  </si>
  <si>
    <t>华容县周坤家庭农场</t>
  </si>
  <si>
    <t>玉华镇</t>
  </si>
  <si>
    <t>袁文路</t>
  </si>
  <si>
    <t>Y530430624</t>
  </si>
  <si>
    <t>杨林寨乡</t>
  </si>
  <si>
    <t>跃进门-临资口大桥</t>
  </si>
  <si>
    <t>Y992430624、X192430624</t>
  </si>
  <si>
    <t>东塘镇</t>
  </si>
  <si>
    <t>湘阴县东塘镇徐记绿色蔬菜产业路</t>
  </si>
  <si>
    <t>湘阴县东塘镇徐记绿色蔬菜产业园</t>
  </si>
  <si>
    <t>湘滨镇</t>
  </si>
  <si>
    <t>湖南湘滨晶珠米业产业路</t>
  </si>
  <si>
    <t>X198430624</t>
  </si>
  <si>
    <t>湖南湘滨晶珠米业产业园</t>
  </si>
  <si>
    <t>静河镇</t>
  </si>
  <si>
    <t>艺苑养殖产业路</t>
  </si>
  <si>
    <t>Y991430624</t>
  </si>
  <si>
    <t>艺苑养殖产业园</t>
  </si>
  <si>
    <t>金龙镇</t>
  </si>
  <si>
    <t>湖南金惠农业科技产业路</t>
  </si>
  <si>
    <t>X177430624</t>
  </si>
  <si>
    <t>湖南金惠农业产业园</t>
  </si>
  <si>
    <t>石塘镇</t>
  </si>
  <si>
    <t>湖南省友仁农业产业路</t>
  </si>
  <si>
    <t>湖南省友仁农业产业园</t>
  </si>
  <si>
    <t>鹤龙湖镇</t>
  </si>
  <si>
    <t>湘阴县岳辉家庭农场</t>
  </si>
  <si>
    <t>CB78430624/Y679430624/C036430624</t>
  </si>
  <si>
    <t>湘阴县岳辉家庭农场产业园</t>
  </si>
  <si>
    <t>夏家山旅游路</t>
  </si>
  <si>
    <t>夏家山旅游景区</t>
  </si>
  <si>
    <t>青草湖村</t>
  </si>
  <si>
    <t>青山岛旅游景区连接路</t>
  </si>
  <si>
    <t>Y652430624</t>
  </si>
  <si>
    <t>青山岛旅游景区</t>
  </si>
  <si>
    <t>洋沙湖镇</t>
  </si>
  <si>
    <t>湖南省义丰祥产业路</t>
  </si>
  <si>
    <t>X181430624/Y687430624/Y544430624/X005430624</t>
  </si>
  <si>
    <t>湖南省义丰祥实业园</t>
  </si>
  <si>
    <t>新泉镇</t>
  </si>
  <si>
    <t>湘阴县金辉种养产业路</t>
  </si>
  <si>
    <t>C279430624/C278430624</t>
  </si>
  <si>
    <t>湘阴县金辉种养产业园</t>
  </si>
  <si>
    <t>湖南凯佳生态农业产业路</t>
  </si>
  <si>
    <t>Y670430624/CL19430624</t>
  </si>
  <si>
    <t>湖南凯佳生态农业产业园</t>
  </si>
  <si>
    <t>兴联村</t>
  </si>
  <si>
    <t>横鱼嘴路</t>
  </si>
  <si>
    <t>Y628430624</t>
  </si>
  <si>
    <t>兴安十五组-兴隆十二组连接路</t>
  </si>
  <si>
    <t>c904430624</t>
  </si>
  <si>
    <t>南湖洲镇</t>
  </si>
  <si>
    <t>大淋港村</t>
  </si>
  <si>
    <t>赛头渔场路</t>
  </si>
  <si>
    <t>c92b430624</t>
  </si>
  <si>
    <t>古谭村</t>
  </si>
  <si>
    <t>古塘——谭提连接路</t>
  </si>
  <si>
    <t>cb29430624</t>
  </si>
  <si>
    <t>毛角口村</t>
  </si>
  <si>
    <t>杨家坝片17组-十组连接路</t>
  </si>
  <si>
    <t>C164430624</t>
  </si>
  <si>
    <t>赛头口社区</t>
  </si>
  <si>
    <t>乐兴一组-永成四组连接路</t>
  </si>
  <si>
    <t>CZ10430624</t>
  </si>
  <si>
    <t>沉塘组-金龙村交界连接路</t>
  </si>
  <si>
    <t>Y631430624</t>
  </si>
  <si>
    <t>胭脂湖村</t>
  </si>
  <si>
    <t>新港四组-四组连接路</t>
  </si>
  <si>
    <t>CZ96430624</t>
  </si>
  <si>
    <t>乔江河村</t>
  </si>
  <si>
    <t>连塘五组-王日红家连接路</t>
  </si>
  <si>
    <t>C170430624</t>
  </si>
  <si>
    <t>岳府村</t>
  </si>
  <si>
    <t>中塅屋-桃李冲连接路</t>
  </si>
  <si>
    <t>C115430624</t>
  </si>
  <si>
    <t>樟树镇</t>
  </si>
  <si>
    <t>农家新村</t>
  </si>
  <si>
    <t>新华五组-六组连接路</t>
  </si>
  <si>
    <t>C132430624</t>
  </si>
  <si>
    <t>燎原村</t>
  </si>
  <si>
    <t>花屋组——佑青塘组连接路</t>
  </si>
  <si>
    <t>c152430624</t>
  </si>
  <si>
    <t>湘家园村</t>
  </si>
  <si>
    <t>南湖一组-新堤连接路</t>
  </si>
  <si>
    <t>CD79430624</t>
  </si>
  <si>
    <t>六塘乡</t>
  </si>
  <si>
    <t>旭日村</t>
  </si>
  <si>
    <t>金岳十组刘宗华-闵家新村连接路</t>
  </si>
  <si>
    <t>CN26430624</t>
  </si>
  <si>
    <t>龙潭寺村</t>
  </si>
  <si>
    <t>地坡十一组——十一组连接路</t>
  </si>
  <si>
    <t>cv30430624</t>
  </si>
  <si>
    <t>湾河社区</t>
  </si>
  <si>
    <t>爱民一组路</t>
  </si>
  <si>
    <t>cv07430624</t>
  </si>
  <si>
    <t>百福村</t>
  </si>
  <si>
    <t>S101-杨柳二机渠连接路</t>
  </si>
  <si>
    <t>CZ79430624</t>
  </si>
  <si>
    <t>和平村部路</t>
  </si>
  <si>
    <t>CW72430624</t>
  </si>
  <si>
    <t>焦潭湾社区</t>
  </si>
  <si>
    <t>西乐片三组-东昌片三组连接路</t>
  </si>
  <si>
    <t>Y534430624</t>
  </si>
  <si>
    <t>朝阳新村</t>
  </si>
  <si>
    <t>七组至村部连接路</t>
  </si>
  <si>
    <t>C262430624</t>
  </si>
  <si>
    <t>文星街道</t>
  </si>
  <si>
    <t>双桥社区</t>
  </si>
  <si>
    <t>五家组——茶坊组连接路</t>
  </si>
  <si>
    <t>ci72430624</t>
  </si>
  <si>
    <t>白马村</t>
  </si>
  <si>
    <t>六龙渠-甘塘五组连接路</t>
  </si>
  <si>
    <t>CX23430624</t>
  </si>
  <si>
    <t>福乔村</t>
  </si>
  <si>
    <t>乔山片七组-七组连接路</t>
  </si>
  <si>
    <t>VC10430624</t>
  </si>
  <si>
    <t>杨柳潭村</t>
  </si>
  <si>
    <t>酬塘山机埠-回隆十组连接路</t>
  </si>
  <si>
    <t>CX37430624</t>
  </si>
  <si>
    <t>农场社区</t>
  </si>
  <si>
    <t>西中组路</t>
  </si>
  <si>
    <t>cc21430624</t>
  </si>
  <si>
    <t>洞庭围村</t>
  </si>
  <si>
    <t>洞庭渔场-洞庭五组连接路</t>
  </si>
  <si>
    <t>C098430624</t>
  </si>
  <si>
    <t>毛角片六组-五组连接路</t>
  </si>
  <si>
    <t>CW41430624</t>
  </si>
  <si>
    <t>童市镇</t>
  </si>
  <si>
    <t>童市镇通三级公路</t>
  </si>
  <si>
    <t>Y049430626</t>
  </si>
  <si>
    <t>完成前期工作及路基工程</t>
  </si>
  <si>
    <t>三市镇</t>
  </si>
  <si>
    <t>平江县S316至三市至S202公路</t>
  </si>
  <si>
    <t>X028430626</t>
  </si>
  <si>
    <t>上塔市镇</t>
  </si>
  <si>
    <t>松源村</t>
  </si>
  <si>
    <t>上塔市镇石头河旅游集散公路G</t>
  </si>
  <si>
    <t>上塔市镇石头河</t>
  </si>
  <si>
    <t>福寿山镇</t>
  </si>
  <si>
    <t>白寺村</t>
  </si>
  <si>
    <t>S202至白寺村拍摄基地公路</t>
  </si>
  <si>
    <t>C376430626</t>
  </si>
  <si>
    <t>白寺村拍摄基地</t>
  </si>
  <si>
    <t>思和村</t>
  </si>
  <si>
    <t>平江县福寿山抽水蓄能思和村风情山居路</t>
  </si>
  <si>
    <t>平江县福寿山抽水蓄能思和村风情山居</t>
  </si>
  <si>
    <t>汉昌镇</t>
  </si>
  <si>
    <t>天岳村</t>
  </si>
  <si>
    <t>G536至天岳古寺公路</t>
  </si>
  <si>
    <t>天岳古寺</t>
  </si>
  <si>
    <t>迎瑞村</t>
  </si>
  <si>
    <t>迎瑞余贲民故居连接路</t>
  </si>
  <si>
    <t>Y103430626</t>
  </si>
  <si>
    <t>迎瑞余笨民故居</t>
  </si>
  <si>
    <t>羚羊村、白江村</t>
  </si>
  <si>
    <t>龙门镇白江旅游公路</t>
  </si>
  <si>
    <t>白江旅游景区</t>
  </si>
  <si>
    <t>大口塅村</t>
  </si>
  <si>
    <t>龙门镇旅游集散公路G</t>
  </si>
  <si>
    <t>X001430626</t>
  </si>
  <si>
    <t>南江镇</t>
  </si>
  <si>
    <t>百合村</t>
  </si>
  <si>
    <t>X011至百合雷公洞休闲民宿连接路</t>
  </si>
  <si>
    <t>C525430626</t>
  </si>
  <si>
    <t>百合雷公洞休闲民宿</t>
  </si>
  <si>
    <t>长群村</t>
  </si>
  <si>
    <t>南江镇旅游集散公路G</t>
  </si>
  <si>
    <t>保丰村</t>
  </si>
  <si>
    <t>三市镇保丰村旅游路</t>
  </si>
  <si>
    <t>李氏大祠堂风景区</t>
  </si>
  <si>
    <t>高和村</t>
  </si>
  <si>
    <t>S202至金宝园金银花基地公路</t>
  </si>
  <si>
    <t>Y019430626</t>
  </si>
  <si>
    <t>金宝园金银花基地</t>
  </si>
  <si>
    <t>三阳乡</t>
  </si>
  <si>
    <t>清安村</t>
  </si>
  <si>
    <t>三阳乡金花村通景路</t>
  </si>
  <si>
    <t>三阳乡金花村</t>
  </si>
  <si>
    <t>黄泥湾村</t>
  </si>
  <si>
    <t>G106至黄桥村公路</t>
  </si>
  <si>
    <t>Y067430626</t>
  </si>
  <si>
    <t>黄泥湾大屋</t>
  </si>
  <si>
    <t>童市镇旅游集散公路G</t>
  </si>
  <si>
    <t>瓮江镇</t>
  </si>
  <si>
    <t>杨源村</t>
  </si>
  <si>
    <t>S316至新棚生态旅游区公路</t>
  </si>
  <si>
    <t>CZ07430626</t>
  </si>
  <si>
    <t>新棚生态旅游区</t>
  </si>
  <si>
    <t>长寿镇</t>
  </si>
  <si>
    <t>马西村</t>
  </si>
  <si>
    <t>X008至红军营景区公路</t>
  </si>
  <si>
    <t>红军营景区</t>
  </si>
  <si>
    <t>向家镇</t>
  </si>
  <si>
    <t>金岭村</t>
  </si>
  <si>
    <t>向家镇金岭村产业路</t>
  </si>
  <si>
    <t>CG51430626</t>
  </si>
  <si>
    <t>南街莲藕、水稻种植产业园</t>
  </si>
  <si>
    <t>虹桥镇</t>
  </si>
  <si>
    <t>民建村</t>
  </si>
  <si>
    <t>平江县虹桥镇珍宝油茶专业合作社道路</t>
  </si>
  <si>
    <t>CP02430626</t>
  </si>
  <si>
    <t>平江县虹桥镇珍宝油茶专业合作社</t>
  </si>
  <si>
    <t>安定镇</t>
  </si>
  <si>
    <t>白坪村</t>
  </si>
  <si>
    <t>安定镇农村特色产业路G</t>
  </si>
  <si>
    <t>安定镇农村特色产业园G</t>
  </si>
  <si>
    <t>岑川镇</t>
  </si>
  <si>
    <t>郭洞村</t>
  </si>
  <si>
    <t>平江县岑川镇丰升生态农业合作社道路</t>
  </si>
  <si>
    <t>Y099430626</t>
  </si>
  <si>
    <t>平江县岑川镇丰升生态农业合作社</t>
  </si>
  <si>
    <t>岑川镇郭洞村市际通道XGB连接路</t>
  </si>
  <si>
    <t>Y014430626</t>
  </si>
  <si>
    <t>岑川镇郭洞村特色产业园</t>
  </si>
  <si>
    <t>大洲乡</t>
  </si>
  <si>
    <t>大江村</t>
  </si>
  <si>
    <t>平江县大洲乡大江村鸿凯养殖有限公司道路</t>
  </si>
  <si>
    <t>平江县大洲乡大江村鸿凯养殖有限公司</t>
  </si>
  <si>
    <t>芦溪村</t>
  </si>
  <si>
    <t>福寿山镇芦溪村市际通道XGB连接路</t>
  </si>
  <si>
    <t>福寿山镇芦溪村特色产业园</t>
  </si>
  <si>
    <t>湖南白云茶业连接路</t>
  </si>
  <si>
    <t>湖南白云茶业有限公司</t>
  </si>
  <si>
    <t>芦溪村锦鲤小镇连接路</t>
  </si>
  <si>
    <t>福寿山镇芦溪村锦鲤小镇</t>
  </si>
  <si>
    <t>北附村</t>
  </si>
  <si>
    <t>平江县汉昌镇北附村平江县连云土鸡养殖特色产业园道路</t>
  </si>
  <si>
    <t>X021430626</t>
  </si>
  <si>
    <t>平江县汉昌镇北附村平江县连云土鸡养殖特色产业园</t>
  </si>
  <si>
    <t>驷马村</t>
  </si>
  <si>
    <t>平江县汉昌镇驷马村白石红豆杉种养殖道路</t>
  </si>
  <si>
    <t>平江县汉昌镇驷马村白石红豆杉种养殖基地</t>
  </si>
  <si>
    <t>洞口村</t>
  </si>
  <si>
    <t>虹桥镇洞口村S201至佳木林业农民专业合作社道路</t>
  </si>
  <si>
    <t>佳木林业农民专业合作社</t>
  </si>
  <si>
    <t>加义镇</t>
  </si>
  <si>
    <t>芦头村</t>
  </si>
  <si>
    <t>平江县加义至芦头境谷道路</t>
  </si>
  <si>
    <t>平江县加义至芦头境谷</t>
  </si>
  <si>
    <t>平江县加义镇湖南省九狮寨高山茶业有限责任公司连云山黄茶特色产业园道路</t>
  </si>
  <si>
    <t>平江县加义镇湖南省九狮寨高山茶业有限责任公司连云山黄茶特色产业园</t>
  </si>
  <si>
    <t>新江村</t>
  </si>
  <si>
    <t>平江县加义镇连云山欢乐果世界（省级）道路</t>
  </si>
  <si>
    <t>X033430626</t>
  </si>
  <si>
    <t>平江县加义镇连云山欢乐果世界（省级）</t>
  </si>
  <si>
    <t>东南村</t>
  </si>
  <si>
    <t>平江县西岭山林业农民专业合作社道路</t>
  </si>
  <si>
    <t>平江县加义镇西岭山林业农民专业合作社</t>
  </si>
  <si>
    <t>龙门居委会</t>
  </si>
  <si>
    <t>平江县龙门镇龙门居委会资源产业路</t>
  </si>
  <si>
    <t>平江县龙门镇龙门居委会资源产业园</t>
  </si>
  <si>
    <t>梅仙镇</t>
  </si>
  <si>
    <t>石塘村</t>
  </si>
  <si>
    <t>平江县梅仙镇坳上王古坡饰面花岗岩矿道路</t>
  </si>
  <si>
    <t>平江县梅仙镇坳上王古坡饰面花岗岩矿</t>
  </si>
  <si>
    <t>木金乡</t>
  </si>
  <si>
    <t>保联村</t>
  </si>
  <si>
    <t>木金乡保联村资源产业路B</t>
  </si>
  <si>
    <t>木金乡保联村特色产业园B</t>
  </si>
  <si>
    <t>龙凤村</t>
  </si>
  <si>
    <t>平江县南江镇龙凤村凤康源果业资源产业路</t>
  </si>
  <si>
    <t>平江县南江镇龙凤村凤康源果业资源产业园</t>
  </si>
  <si>
    <t>五角村</t>
  </si>
  <si>
    <t>平江县南江镇五角村五角山酒业资源产业路</t>
  </si>
  <si>
    <t>平江县南江镇五角村五角山酒业资源产业园</t>
  </si>
  <si>
    <t>凤凰山村</t>
  </si>
  <si>
    <t>南江镇凤凰山村资源产业路B</t>
  </si>
  <si>
    <t>南江镇凤凰山村特色产业园B</t>
  </si>
  <si>
    <t>显高村</t>
  </si>
  <si>
    <t>景盛有限公司资源产业路</t>
  </si>
  <si>
    <t>显高村黑山羊养殖产业园</t>
  </si>
  <si>
    <t>龙头村</t>
  </si>
  <si>
    <t>上塔市镇湖南玉指香茶叶有限公司直上青云茶旅特色产业园道路</t>
  </si>
  <si>
    <t>Y069430626</t>
  </si>
  <si>
    <t>上塔市镇湖南玉指香茶叶有限公司直上青云茶旅特色产业园</t>
  </si>
  <si>
    <t>天岳街道</t>
  </si>
  <si>
    <t>新联村</t>
  </si>
  <si>
    <t>上铺至石子岭产业路</t>
  </si>
  <si>
    <t>新联村花卉苗木产业园</t>
  </si>
  <si>
    <t>平江县瓮江镇兰家洞林业生产农民专业合作社道路</t>
  </si>
  <si>
    <t>平江县瓮江镇兰家洞林业生产农民专业合作社</t>
  </si>
  <si>
    <t>浯口镇</t>
  </si>
  <si>
    <t>大备村</t>
  </si>
  <si>
    <t>平江县浯口镇大备村松树源资源产业园道路</t>
  </si>
  <si>
    <t>VB67430626</t>
  </si>
  <si>
    <t>平江县浯口镇大备村松树源资源产业园</t>
  </si>
  <si>
    <t>伍市镇</t>
  </si>
  <si>
    <t>青源村</t>
  </si>
  <si>
    <t>平江县伍市镇李铭水稻种植农民专业合作社道路</t>
  </si>
  <si>
    <t>平江县伍市镇李铭水稻种植农民专业合作社</t>
  </si>
  <si>
    <t>童家塅村</t>
  </si>
  <si>
    <t>伍市镇童家塅村资源产业路</t>
  </si>
  <si>
    <t>Y997430626</t>
  </si>
  <si>
    <t>童家塅村油茶种植产业园</t>
  </si>
  <si>
    <t>叶石坪村</t>
  </si>
  <si>
    <t>平江县伍市镇叶石坪村资源产业路</t>
  </si>
  <si>
    <t>C178430626</t>
  </si>
  <si>
    <t>平江县伍市镇叶石坪村资源产业园</t>
  </si>
  <si>
    <t>合胜村</t>
  </si>
  <si>
    <t>伍市镇合胜村资源产业路（GG96段）</t>
  </si>
  <si>
    <t>CG96430626</t>
  </si>
  <si>
    <t>伍市镇合胜村特色产业园</t>
  </si>
  <si>
    <t>黄长村</t>
  </si>
  <si>
    <t>向家镇铁棚子至黄长水库产业路</t>
  </si>
  <si>
    <t>黄长村莲藕示范村</t>
  </si>
  <si>
    <t>平江县向家镇北街产业园道路</t>
  </si>
  <si>
    <t>Y080430626</t>
  </si>
  <si>
    <t>平江县向家镇北街产业园</t>
  </si>
  <si>
    <t>余坪镇</t>
  </si>
  <si>
    <t>桃坪村</t>
  </si>
  <si>
    <t>余坪镇桃坪村丰桃资源产业路</t>
  </si>
  <si>
    <t>桃坪村平术种植产业园</t>
  </si>
  <si>
    <t>泗湾村</t>
  </si>
  <si>
    <t>平江县长寿镇王家塘养殖合作社道路</t>
  </si>
  <si>
    <t>C19D430626</t>
  </si>
  <si>
    <t>平江县长寿镇王家塘养殖合作社</t>
  </si>
  <si>
    <t>平江县长寿镇泗湾果缘资源产业路</t>
  </si>
  <si>
    <t>平江县长寿镇泗湾果缘资源产业园</t>
  </si>
  <si>
    <t>金塘村</t>
  </si>
  <si>
    <t>湖南省黄金洞有限公司杨山庄道路</t>
  </si>
  <si>
    <t>湖南省黄金洞有限公司杨山庄</t>
  </si>
  <si>
    <t>沙联村</t>
  </si>
  <si>
    <t>平江县长寿镇金盛种养殖扶贫合作社连接路</t>
  </si>
  <si>
    <t>平江县长寿镇金盛种养殖扶贫专业合作社</t>
  </si>
  <si>
    <t>九龙新村</t>
  </si>
  <si>
    <t>九龙新村撤乡并村路</t>
  </si>
  <si>
    <t>中黄村</t>
  </si>
  <si>
    <t>安定镇中黄村资源产业路</t>
  </si>
  <si>
    <t>安定镇中黄村资源产业园</t>
  </si>
  <si>
    <t>联星村</t>
  </si>
  <si>
    <t>岳阳市平江县张师山特色中草药种植园道路</t>
  </si>
  <si>
    <t>CAH6430626</t>
  </si>
  <si>
    <t>岳阳市平江县张师山特色中草药种植园</t>
  </si>
  <si>
    <t>白茅村</t>
  </si>
  <si>
    <t>平江县安定镇白茅村油茶生态产业园道路</t>
  </si>
  <si>
    <t>C23A430626</t>
  </si>
  <si>
    <t>平江县安定镇白茅村油茶生态产业园</t>
  </si>
  <si>
    <t>丽江村</t>
  </si>
  <si>
    <t>丽江村撤并路</t>
  </si>
  <si>
    <t>沙联村道路</t>
  </si>
  <si>
    <t>白江村</t>
  </si>
  <si>
    <t>白江撤并村便捷道路</t>
  </si>
  <si>
    <t>白马村至毛源连接路</t>
  </si>
  <si>
    <t>北城村</t>
  </si>
  <si>
    <t>程家组至鳗鱼塘连接路</t>
  </si>
  <si>
    <t>CE05430626</t>
  </si>
  <si>
    <t>华门村</t>
  </si>
  <si>
    <t>华门村并村道路</t>
  </si>
  <si>
    <t>九岭村</t>
  </si>
  <si>
    <t>九岭-坎塘连接路</t>
  </si>
  <si>
    <t>坎塘村</t>
  </si>
  <si>
    <t>坎塘村至黄家连接路</t>
  </si>
  <si>
    <t>银子村</t>
  </si>
  <si>
    <t>龙门镇银子村-周家组连接路</t>
  </si>
  <si>
    <t>黄花村</t>
  </si>
  <si>
    <t>平江县加义镇黄花村新村与撤并村便捷连通道路</t>
  </si>
  <si>
    <t>木瓜村</t>
  </si>
  <si>
    <t>木瓜村余家路</t>
  </si>
  <si>
    <t>伍市镇东山村水库资源产业路</t>
  </si>
  <si>
    <t>伍市镇东山村水库</t>
  </si>
  <si>
    <t>盘安新村</t>
  </si>
  <si>
    <t>盘安新村至张家连接路</t>
  </si>
  <si>
    <t>碛江村</t>
  </si>
  <si>
    <t>三市镇碛江-路边连接路</t>
  </si>
  <si>
    <t>永桂村</t>
  </si>
  <si>
    <t>永桂-何里连接路</t>
  </si>
  <si>
    <t>早仑村</t>
  </si>
  <si>
    <t>早仑村至连接线连接路</t>
  </si>
  <si>
    <t>万谷村</t>
  </si>
  <si>
    <t>万谷村撤并村便捷道路</t>
  </si>
  <si>
    <t>迎瑞村-坡里连接路</t>
  </si>
  <si>
    <t>永安村</t>
  </si>
  <si>
    <t>永安村至远根屋连接路</t>
  </si>
  <si>
    <t>柘溪村</t>
  </si>
  <si>
    <t>柘溪村道路</t>
  </si>
  <si>
    <t>坳背组-坳背连接路</t>
  </si>
  <si>
    <t>三墩乡</t>
  </si>
  <si>
    <t>忠龙村</t>
  </si>
  <si>
    <t>三墩乡忠龙村撤并村便捷道路</t>
  </si>
  <si>
    <t>百福村撤乡并村路</t>
  </si>
  <si>
    <t>南江镇凤凰山村撤并村连通路</t>
  </si>
  <si>
    <t>公安村</t>
  </si>
  <si>
    <t>村部-洪家嘴连接路</t>
  </si>
  <si>
    <t>龙门村</t>
  </si>
  <si>
    <t>龙门镇龙门村六组资源产业路</t>
  </si>
  <si>
    <t>三里村</t>
  </si>
  <si>
    <t>三里村至北附余家洞连接路</t>
  </si>
  <si>
    <t>CZ01430626</t>
  </si>
  <si>
    <t>金星村</t>
  </si>
  <si>
    <t>金星村道路</t>
  </si>
  <si>
    <t>三江镇</t>
  </si>
  <si>
    <t>八景村</t>
  </si>
  <si>
    <t>八景洞森林公园旅游通景公路</t>
  </si>
  <si>
    <t>X166430681</t>
  </si>
  <si>
    <t>八景洞森林公园</t>
  </si>
  <si>
    <t>白水镇</t>
  </si>
  <si>
    <t>西长村</t>
  </si>
  <si>
    <t>西长景区通景公路</t>
  </si>
  <si>
    <t>C219430681</t>
  </si>
  <si>
    <t>西长景区</t>
  </si>
  <si>
    <t>神鼎山镇</t>
  </si>
  <si>
    <t>神鼎山村</t>
  </si>
  <si>
    <t>神鼎山森林公园通景公路</t>
  </si>
  <si>
    <t>Y934430681</t>
  </si>
  <si>
    <t>神鼎山森林公园</t>
  </si>
  <si>
    <t>川山坪镇、白水镇</t>
  </si>
  <si>
    <t>玉池山村</t>
  </si>
  <si>
    <t>玉池山森林公园至西长景区旅游集散公路</t>
  </si>
  <si>
    <t>Y990430681</t>
  </si>
  <si>
    <t>玉池山森林公园</t>
  </si>
  <si>
    <t>屈子祠镇</t>
  </si>
  <si>
    <t>屈子祠村</t>
  </si>
  <si>
    <t>屈子文化园、普德观文化园旅游集散公路</t>
  </si>
  <si>
    <t>CG66430681</t>
  </si>
  <si>
    <t>屈子文化园、普德观文化园</t>
  </si>
  <si>
    <t>鹅江村</t>
  </si>
  <si>
    <t>鹅江佳润猪场连接路</t>
  </si>
  <si>
    <t>C193430681</t>
  </si>
  <si>
    <t>佳和农牧产业园</t>
  </si>
  <si>
    <t>神鼎山</t>
  </si>
  <si>
    <t>新龙村</t>
  </si>
  <si>
    <t>新龙村崇辰特色经济林基地连接路</t>
  </si>
  <si>
    <t>C178430681</t>
  </si>
  <si>
    <t>新龙村崇辰特色经济林产业园</t>
  </si>
  <si>
    <t>云山神村</t>
  </si>
  <si>
    <t>佳和农牧科技园连接路</t>
  </si>
  <si>
    <t>C63A430681</t>
  </si>
  <si>
    <t>神鼎山镇佳和养殖产业园</t>
  </si>
  <si>
    <t>弼时镇</t>
  </si>
  <si>
    <t>汨罗市桃花村秋家水稻基地连接路</t>
  </si>
  <si>
    <t>汨罗市桃花村秋家水稻产业园</t>
  </si>
  <si>
    <t>屈子祠</t>
  </si>
  <si>
    <t>新义村</t>
  </si>
  <si>
    <t>汨罗市新义村渔业基地连接路</t>
  </si>
  <si>
    <t>汨罗市新义村渔业产业园</t>
  </si>
  <si>
    <t>花桥村德胜水稻合作社连接路</t>
  </si>
  <si>
    <t>C718430681</t>
  </si>
  <si>
    <t>花桥村德胜水稻产业园</t>
  </si>
  <si>
    <t>伏林村</t>
  </si>
  <si>
    <t>屈子祠镇伏林村糯稻基地连接路</t>
  </si>
  <si>
    <t>Y903430681</t>
  </si>
  <si>
    <t>屈子祠镇伏林村糯稻产业园</t>
  </si>
  <si>
    <t>汨罗市思桥种养基地连接路</t>
  </si>
  <si>
    <t>汨罗市思桥种养产业园</t>
  </si>
  <si>
    <t>神鼎山镇现代农业科技园资源产业路</t>
  </si>
  <si>
    <t>C485430681</t>
  </si>
  <si>
    <t>神鼎山镇现代农业科技产业园</t>
  </si>
  <si>
    <t>古培</t>
  </si>
  <si>
    <t>雨坛村</t>
  </si>
  <si>
    <t>雨坛村湘银水稻种植基地连接路</t>
  </si>
  <si>
    <t>C208430681</t>
  </si>
  <si>
    <t>雨坛村湘银水稻种植产业园</t>
  </si>
  <si>
    <t>罗江镇</t>
  </si>
  <si>
    <t>红花山村</t>
  </si>
  <si>
    <t>汨罗市红花山村水稻种植基地连接路</t>
  </si>
  <si>
    <t>C29C430681</t>
  </si>
  <si>
    <t>汨罗市红花山村水稻种植产业园</t>
  </si>
  <si>
    <t>白塘镇</t>
  </si>
  <si>
    <t>白塘村</t>
  </si>
  <si>
    <t>汨罗市白塘村渔光基地连接路</t>
  </si>
  <si>
    <t>X163430681</t>
  </si>
  <si>
    <t>汨罗市白塘村渔光产业园</t>
  </si>
  <si>
    <t>滨江村</t>
  </si>
  <si>
    <t>罗江镇滨江村渔业养殖场连接路</t>
  </si>
  <si>
    <t>c043430681</t>
  </si>
  <si>
    <t>罗江镇滨江村渔业养殖基地</t>
  </si>
  <si>
    <t>桃林寺镇</t>
  </si>
  <si>
    <t>三新村</t>
  </si>
  <si>
    <t>汨罗市三新村三叉塘油茶基地连接路</t>
  </si>
  <si>
    <t>C998430681</t>
  </si>
  <si>
    <t>汨罗市三新村三叉塘油茶产业园</t>
  </si>
  <si>
    <t>汨罗镇</t>
  </si>
  <si>
    <t>汴塘村</t>
  </si>
  <si>
    <t>汨罗市汴塘村狮子山龙虾养殖基地连接路</t>
  </si>
  <si>
    <t>C916430681</t>
  </si>
  <si>
    <t>汨罗市汴塘村狮子山龙虾养殖产业园</t>
  </si>
  <si>
    <t>川山坪镇</t>
  </si>
  <si>
    <t>麓凤寨村</t>
  </si>
  <si>
    <t>川山坪镇麓凤寨村六丰生态种养专业合作社连接路</t>
  </si>
  <si>
    <t>C296430681</t>
  </si>
  <si>
    <t>川山坪镇麓凤寨村六丰生态养殖产业园</t>
  </si>
  <si>
    <t>新市</t>
  </si>
  <si>
    <t>团螺村</t>
  </si>
  <si>
    <t>团螺村优惠水稻基地连接路</t>
  </si>
  <si>
    <t>C034430681</t>
  </si>
  <si>
    <t>团螺村优惠水稻产业园</t>
  </si>
  <si>
    <t>西塘村</t>
  </si>
  <si>
    <t>汨罗市西塘村水稻基地连接路</t>
  </si>
  <si>
    <t>汨罗市西塘村水稻产业园</t>
  </si>
  <si>
    <t>大荆</t>
  </si>
  <si>
    <t>古仑村</t>
  </si>
  <si>
    <t>古仑村梁锋种养基地连接路</t>
  </si>
  <si>
    <t>C168430681</t>
  </si>
  <si>
    <t>古仑村梁锋种养产业园</t>
  </si>
  <si>
    <t>白塘</t>
  </si>
  <si>
    <t>移风村</t>
  </si>
  <si>
    <t>移风村军田水稻基地连接路</t>
  </si>
  <si>
    <t>C775430681</t>
  </si>
  <si>
    <t>移风村军田水稻产业园</t>
  </si>
  <si>
    <t>夹城村</t>
  </si>
  <si>
    <t>汨罗市夹城村水稻基地连接路</t>
  </si>
  <si>
    <t>汨罗市夹城村水稻产业园</t>
  </si>
  <si>
    <t>高丰村正天生态果园连接路</t>
  </si>
  <si>
    <t>C329430681</t>
  </si>
  <si>
    <t>桃林寺镇高丰村天正产业园</t>
  </si>
  <si>
    <t>汨罗市清溪村水稻种植基地连接路</t>
  </si>
  <si>
    <t>C502430681</t>
  </si>
  <si>
    <t>汨罗市清溪村水稻种植产业园</t>
  </si>
  <si>
    <t>江北村</t>
  </si>
  <si>
    <t>桃林江北生态农业园连接路</t>
  </si>
  <si>
    <t>CV07430681</t>
  </si>
  <si>
    <t>桃林寺镇江北生态产业园</t>
  </si>
  <si>
    <t>汨罗市桃花村荣毅农业科技基地连接路</t>
  </si>
  <si>
    <t>C416430681</t>
  </si>
  <si>
    <t>汨罗市桃花村荣毅农业科技产业园</t>
  </si>
  <si>
    <t>湄江村</t>
  </si>
  <si>
    <t>汨罗市湄江村樟树坝水稻基地连接路</t>
  </si>
  <si>
    <t>C165430681</t>
  </si>
  <si>
    <t>汨罗市湄江村樟树坝水稻产业园</t>
  </si>
  <si>
    <t>群英村</t>
  </si>
  <si>
    <t>汨罗市群英村天兆生猪基地连接路</t>
  </si>
  <si>
    <t>汨罗市群英村天兆生猪产业园</t>
  </si>
  <si>
    <t>汨罗市桃林寺镇永兴村满谦种养基地连接路</t>
  </si>
  <si>
    <t>CAH3430681</t>
  </si>
  <si>
    <t>汨罗市桃林寺镇永兴村满谦种养产业园</t>
  </si>
  <si>
    <t>桥坪村</t>
  </si>
  <si>
    <t>川山坪镇桥坪村农业生态基地连接路</t>
  </si>
  <si>
    <t>C408430681</t>
  </si>
  <si>
    <t>川山坪镇桥坪村农业产业园</t>
  </si>
  <si>
    <t>平华村</t>
  </si>
  <si>
    <t>平华村乾秾种养合作社连接路</t>
  </si>
  <si>
    <t>C410430681</t>
  </si>
  <si>
    <t>弼时镇平华村乾秾产业园</t>
  </si>
  <si>
    <t>高联村</t>
  </si>
  <si>
    <t>汨罗市高联村青松农场连接路</t>
  </si>
  <si>
    <t>汨罗市高联村青松农场产业园</t>
  </si>
  <si>
    <t>高燕村</t>
  </si>
  <si>
    <t>弼时镇高燕村水稻种植基地连接路</t>
  </si>
  <si>
    <t>Y887430681</t>
  </si>
  <si>
    <t>弼时镇高燕村水稻产业园</t>
  </si>
  <si>
    <t>汨罗市金塘村大路常养殖基地连接路</t>
  </si>
  <si>
    <t>C046430681</t>
  </si>
  <si>
    <t>汨罗市金塘村大路常养殖产业园</t>
  </si>
  <si>
    <t>三星村</t>
  </si>
  <si>
    <t>白水镇三星村撤并村连通2路</t>
  </si>
  <si>
    <t>白塘镇白塘村撤并村连接路</t>
  </si>
  <si>
    <t>弼时镇高燕村撤并村连接路（一期）</t>
  </si>
  <si>
    <t>弼时镇桃花村撤并村连通路（一期）</t>
  </si>
  <si>
    <t>芭桥村</t>
  </si>
  <si>
    <t>川山坪镇芭桥村撤并连通1路</t>
  </si>
  <si>
    <t>达摩岭村</t>
  </si>
  <si>
    <t>川山坪镇达摩岭村撤并连通1路</t>
  </si>
  <si>
    <t>大荆镇</t>
  </si>
  <si>
    <t>白杨村</t>
  </si>
  <si>
    <t>大荆镇白杨村撤并村连通路</t>
  </si>
  <si>
    <t>大荆镇白杨村撤并村连通1路</t>
  </si>
  <si>
    <t>武夷山村</t>
  </si>
  <si>
    <t>汨罗镇武夷山村撤并村连接路</t>
  </si>
  <si>
    <t>金山村</t>
  </si>
  <si>
    <t>屈子祠镇金山村撤并连通路</t>
  </si>
  <si>
    <t>徽山村</t>
  </si>
  <si>
    <t>屈子祠镇徽山村撤并连通路</t>
  </si>
  <si>
    <t>洪源洞村</t>
  </si>
  <si>
    <t>三江镇洪源洞村撤并村连通路</t>
  </si>
  <si>
    <t>神鼎山镇鹅江村撤并村连接路</t>
  </si>
  <si>
    <t>五柱村</t>
  </si>
  <si>
    <t>桃林寺镇五柱村撤并村连接路（二期）</t>
  </si>
  <si>
    <t>永红村</t>
  </si>
  <si>
    <t>桃林寺镇永红村撤并村连通路（一期）</t>
  </si>
  <si>
    <t>新市镇</t>
  </si>
  <si>
    <t>团山村</t>
  </si>
  <si>
    <t>新市镇团山村撤并连通路</t>
  </si>
  <si>
    <t>新市街社区</t>
  </si>
  <si>
    <t>新市镇新市街社区撤并连通路</t>
  </si>
  <si>
    <t>长乐镇</t>
  </si>
  <si>
    <t>合旗村</t>
  </si>
  <si>
    <t>长乐镇合旗村撤并村连接路</t>
  </si>
  <si>
    <t>羊楼司镇</t>
  </si>
  <si>
    <t>龙窖山村</t>
  </si>
  <si>
    <t>龙窖山老龙潭旅游通景路</t>
  </si>
  <si>
    <t>龙窖山老龙潭旅游景区</t>
  </si>
  <si>
    <t>黄沙村</t>
  </si>
  <si>
    <t>临湘市黄莲竹业加工厂连接路</t>
  </si>
  <si>
    <t>X061430682</t>
  </si>
  <si>
    <t>临湘市黄莲竹业加工厂</t>
  </si>
  <si>
    <t>白羊田镇</t>
  </si>
  <si>
    <t>双泉村</t>
  </si>
  <si>
    <t>临湘九鼎智能化养殖场连接路</t>
  </si>
  <si>
    <t>临湘九鼎智能化养殖场</t>
  </si>
  <si>
    <t>合盘村</t>
  </si>
  <si>
    <t>白羊田镇合盘村九鼎智能化养殖连接路</t>
  </si>
  <si>
    <t>白羊田镇合盘村九鼎智能化养殖</t>
  </si>
  <si>
    <t>忠防镇</t>
  </si>
  <si>
    <t>雁峰村</t>
  </si>
  <si>
    <t>湖南联雁绿色农业种植基地连接路</t>
  </si>
  <si>
    <t>湖南联雁绿色农业种植基地</t>
  </si>
  <si>
    <t>坦渡镇</t>
  </si>
  <si>
    <t>农胜村</t>
  </si>
  <si>
    <t>坦渡镇（九鼎公司生态生猪养殖连接路</t>
  </si>
  <si>
    <t>坦渡镇（九鼎公司生态生猪养殖基地</t>
  </si>
  <si>
    <t>云湖街道办事处</t>
  </si>
  <si>
    <t>红士村</t>
  </si>
  <si>
    <t>同合曹家畈养殖基地连接路</t>
  </si>
  <si>
    <t>同合曹家畈养殖基地</t>
  </si>
  <si>
    <t>聂市镇</t>
  </si>
  <si>
    <t>马垅村</t>
  </si>
  <si>
    <t xml:space="preserve">  最江线至黄盖浒连接路</t>
  </si>
  <si>
    <t>长安街道办事处</t>
  </si>
  <si>
    <t>荆竹山村</t>
  </si>
  <si>
    <t>海螺至横龙组连接路</t>
  </si>
  <si>
    <t>八百村</t>
  </si>
  <si>
    <t>甘桃线至三圣组连接路</t>
  </si>
  <si>
    <t>陆家山至高泉垄连接路</t>
  </si>
  <si>
    <t xml:space="preserve">忠防镇 </t>
  </si>
  <si>
    <t>马家洞村</t>
  </si>
  <si>
    <t xml:space="preserve"> 邱坪至马家洞桥连接路</t>
  </si>
  <si>
    <t xml:space="preserve"> 黄盖村</t>
  </si>
  <si>
    <t xml:space="preserve"> 最江线至磨咀连接路</t>
  </si>
  <si>
    <t xml:space="preserve"> 农胜村</t>
  </si>
  <si>
    <t xml:space="preserve"> 青丝至铁家山连接路</t>
  </si>
  <si>
    <t>五里牌街道办事处</t>
  </si>
  <si>
    <t>新球社区</t>
  </si>
  <si>
    <t>陆家至大咀连接路</t>
  </si>
  <si>
    <t>定湖村</t>
  </si>
  <si>
    <t>场部至机阜连接路</t>
  </si>
  <si>
    <t>松丰村</t>
  </si>
  <si>
    <t>麦一桥至燕屋组连接路</t>
  </si>
  <si>
    <t>如斯村</t>
  </si>
  <si>
    <t>如斯渡槽至新屋连接路</t>
  </si>
  <si>
    <t>石壁村</t>
  </si>
  <si>
    <t>庙湾至黄家连接路</t>
  </si>
  <si>
    <t>桃林镇</t>
  </si>
  <si>
    <t>旧李村</t>
  </si>
  <si>
    <t>穆家至节英台连接路</t>
  </si>
  <si>
    <t>CY85430682</t>
  </si>
  <si>
    <t>詹桥镇</t>
  </si>
  <si>
    <t>跳石村</t>
  </si>
  <si>
    <t>谭冲至里咀连接路</t>
  </si>
  <si>
    <t>廖新线至邓家连接路</t>
  </si>
  <si>
    <t xml:space="preserve">桃林镇 </t>
  </si>
  <si>
    <t xml:space="preserve">坪上村 </t>
  </si>
  <si>
    <t>汤桥组至川冲组连接路</t>
  </si>
  <si>
    <t xml:space="preserve">詹桥镇 </t>
  </si>
  <si>
    <t>三界村</t>
  </si>
  <si>
    <t>大桂线</t>
  </si>
  <si>
    <t>C206430682</t>
  </si>
  <si>
    <t>坪上村</t>
  </si>
  <si>
    <t>上屋至下屋连接路</t>
  </si>
  <si>
    <t>桃林</t>
  </si>
  <si>
    <t>源冲村</t>
  </si>
  <si>
    <t>村级公路至五组连接路</t>
  </si>
  <si>
    <t>金盆村</t>
  </si>
  <si>
    <t xml:space="preserve"> 村部至条一条二组连接路</t>
  </si>
  <si>
    <t>营田镇</t>
  </si>
  <si>
    <t>宝塔湖藕基地道路</t>
  </si>
  <si>
    <t>X174430681</t>
  </si>
  <si>
    <t>宝塔湖藕基地</t>
  </si>
  <si>
    <t>河市镇</t>
  </si>
  <si>
    <t>金塘渔业养殖合作社道路</t>
  </si>
  <si>
    <t>X153430681</t>
  </si>
  <si>
    <t>金塘渔业养殖合作社</t>
  </si>
  <si>
    <t>金兴村</t>
  </si>
  <si>
    <t>金兴龙须龙虾养殖合作社道路</t>
  </si>
  <si>
    <t>Y433430681</t>
  </si>
  <si>
    <t>金兴龙须龙虾养殖合作社</t>
  </si>
  <si>
    <t>凤凰乡  河市镇</t>
  </si>
  <si>
    <t>磊石村 河泊潭  三和</t>
  </si>
  <si>
    <t>翁家港-磊石连接路</t>
  </si>
  <si>
    <t>X015430681</t>
  </si>
  <si>
    <t>屈原区茶叶产业基地</t>
  </si>
  <si>
    <t>凤凰乡</t>
  </si>
  <si>
    <t>凤凰渔业合作社道路</t>
  </si>
  <si>
    <t>Y402430681</t>
  </si>
  <si>
    <t>凤凰渔业合作社</t>
  </si>
  <si>
    <t xml:space="preserve">河市镇 </t>
  </si>
  <si>
    <t>新洲村</t>
  </si>
  <si>
    <t>工业大道-灰滩河连接路</t>
  </si>
  <si>
    <t>YV01430681</t>
  </si>
  <si>
    <t>灰滩河-五号路</t>
  </si>
  <si>
    <t>康王乡</t>
  </si>
  <si>
    <t>茶蔸村</t>
  </si>
  <si>
    <t>江家组-大坡连接路</t>
  </si>
  <si>
    <t>西塘镇</t>
  </si>
  <si>
    <t>廖家桥村</t>
  </si>
  <si>
    <t>大垄里-G353连接路</t>
  </si>
  <si>
    <t>高城村</t>
  </si>
  <si>
    <t>水口组-丈家组连接路</t>
  </si>
  <si>
    <t>下行组-刘家咀连接路</t>
  </si>
  <si>
    <t>CJ09430621</t>
  </si>
  <si>
    <t>中河口镇</t>
  </si>
  <si>
    <t>中河口</t>
  </si>
  <si>
    <t>鼎城区中河口镇乡镇通三级</t>
  </si>
  <si>
    <t>Y223430703</t>
  </si>
  <si>
    <t>灌溪镇</t>
  </si>
  <si>
    <t>中心村</t>
  </si>
  <si>
    <t>鼎城区灌溪镇中心桥村花木基地道路（C276段）</t>
  </si>
  <si>
    <t>c276430703</t>
  </si>
  <si>
    <t>鼎城区灌溪镇中心桥村花木基地</t>
  </si>
  <si>
    <t>韩公渡</t>
  </si>
  <si>
    <t>城址村</t>
  </si>
  <si>
    <t>鼎城区现代农业韩公渡城址村湘莲基地连接路</t>
  </si>
  <si>
    <t>鼎城区现代农业韩公渡城址村湘莲基地</t>
  </si>
  <si>
    <t>尧天坪镇</t>
  </si>
  <si>
    <t>万寿山</t>
  </si>
  <si>
    <t>鼎城区尧天坪镇万寿山村花木种植基地连接路</t>
  </si>
  <si>
    <t>C398430703</t>
  </si>
  <si>
    <t>鼎城区尧天坪镇万寿山村花木种植基地</t>
  </si>
  <si>
    <t>许家桥乡</t>
  </si>
  <si>
    <t>广城山村</t>
  </si>
  <si>
    <t>鼎城区许家桥乡广城山村油茶种植基地道路</t>
  </si>
  <si>
    <t>C355430703</t>
  </si>
  <si>
    <t>鼎城区许家桥乡广城山村油茶种植基地</t>
  </si>
  <si>
    <t>石板滩</t>
  </si>
  <si>
    <t>拾柴坡村委会</t>
  </si>
  <si>
    <t>鼎城区红烨旅游景区通景公路</t>
  </si>
  <si>
    <t>红烨山庄</t>
  </si>
  <si>
    <t>花岩溪镇</t>
  </si>
  <si>
    <t>铁山坪村</t>
  </si>
  <si>
    <t>花岩溪镇青山沟旅游公路</t>
  </si>
  <si>
    <t>y260430703</t>
  </si>
  <si>
    <t>青山沟旅游区</t>
  </si>
  <si>
    <t>花岩溪国家森林公园管理处</t>
  </si>
  <si>
    <t>花岩溪</t>
  </si>
  <si>
    <t>鼎城区吉祥休闲农庄（常德市鼎城区吉祥休闲山庄）通景路</t>
  </si>
  <si>
    <t>Y607430703</t>
  </si>
  <si>
    <t>吉祥休闲农庄（常德市鼎城区吉祥休闲山庄）</t>
  </si>
  <si>
    <t>蔡家岗</t>
  </si>
  <si>
    <t>大银岗</t>
  </si>
  <si>
    <t>蔡家岗油茶基地大银岗村公路</t>
  </si>
  <si>
    <t>Y231430703</t>
  </si>
  <si>
    <t>蔡家岗油茶园大银岗村</t>
  </si>
  <si>
    <t>牛鼻滩</t>
  </si>
  <si>
    <t>栏马口村</t>
  </si>
  <si>
    <t>鼎城区牛鼻滩镇高产棉培育基地道路</t>
  </si>
  <si>
    <t>Y224430703</t>
  </si>
  <si>
    <t>鼎城区牛鼻滩镇高产棉培育基地</t>
  </si>
  <si>
    <t>草坪</t>
  </si>
  <si>
    <t>丁家坪</t>
  </si>
  <si>
    <t>鼎城区草坪镇丁家坪优质稻培育园连接路</t>
  </si>
  <si>
    <t>y669430703</t>
  </si>
  <si>
    <t>鼎城区草坪镇丁家坪优质稻培育园</t>
  </si>
  <si>
    <t>镇德桥</t>
  </si>
  <si>
    <t>卧龙岗</t>
  </si>
  <si>
    <t>鼎城区现代农业产业园区道路（卧龙岗4组-同心坝）</t>
  </si>
  <si>
    <t>CB79430703</t>
  </si>
  <si>
    <t>鼎城区现代农业园</t>
  </si>
  <si>
    <t>蒿子港</t>
  </si>
  <si>
    <t>富美</t>
  </si>
  <si>
    <t>鼎城区蒿子港镇富美村稻虾养殖基地道路</t>
  </si>
  <si>
    <t>Y662430703</t>
  </si>
  <si>
    <t>鼎城区蒿子港镇富美村稻虾养殖基地</t>
  </si>
  <si>
    <t>刘家桥</t>
  </si>
  <si>
    <t>鼎城区现代农业产业园区道路（新建段1）</t>
  </si>
  <si>
    <t>党家庵</t>
  </si>
  <si>
    <t>鼎城区现代农业产业园道路（天花园-童家冲）</t>
  </si>
  <si>
    <t>周家店</t>
  </si>
  <si>
    <t>大砖桥</t>
  </si>
  <si>
    <t>鼎城区现代农业周家店大砖桥茶油基地连接路</t>
  </si>
  <si>
    <t>X073430703</t>
  </si>
  <si>
    <t>鼎城区现代农业周家店大砖桥茶油园</t>
  </si>
  <si>
    <t>花莲冲</t>
  </si>
  <si>
    <t>鼎城区尧天坪镇花莲冲村花木种植基地连接路</t>
  </si>
  <si>
    <t>x009430703</t>
  </si>
  <si>
    <t>鼎城区黄土店镇新桥村油茶种植基地</t>
  </si>
  <si>
    <t>双桥坪</t>
  </si>
  <si>
    <t>双堰堤</t>
  </si>
  <si>
    <t>双桥坪黑玉米基地双堰堤村公路</t>
  </si>
  <si>
    <t>Y234430703</t>
  </si>
  <si>
    <t>双桥坪黑玉米园区</t>
  </si>
  <si>
    <t>谢家铺</t>
  </si>
  <si>
    <t>赵家庵村</t>
  </si>
  <si>
    <t>谢家铺赵家庵红米种植实验基地连接路</t>
  </si>
  <si>
    <t>谢家铺赵家庵红米种植实验基地</t>
  </si>
  <si>
    <t>朱家冲村</t>
  </si>
  <si>
    <t>鼎城区尧天坪镇朱家冲村竹笋种植基地道路</t>
  </si>
  <si>
    <t>Y250430703</t>
  </si>
  <si>
    <t>鼎城区尧天坪镇朱家冲村竹笋种植基地</t>
  </si>
  <si>
    <t>黄土店镇</t>
  </si>
  <si>
    <t>新桥村</t>
  </si>
  <si>
    <t>鼎城区黄土店镇新桥村油茶种植基地2	连接路</t>
  </si>
  <si>
    <t>鼎城区尧天坪镇下午冲苗木基地连接路</t>
  </si>
  <si>
    <t>Y002430703</t>
  </si>
  <si>
    <t>鼎城区尧天坪镇下午冲苗木基地</t>
  </si>
  <si>
    <t>黄山峪村</t>
  </si>
  <si>
    <t>鼎城区蔡家岗黄山峪村花木基地连接路</t>
  </si>
  <si>
    <t>Y014430703</t>
  </si>
  <si>
    <t>鼎城区蔡家岗黄山峪村花木基地</t>
  </si>
  <si>
    <t>白鹤寺村</t>
  </si>
  <si>
    <t>周家店白鹤寺桑椹产业园连接路</t>
  </si>
  <si>
    <t>CB34430703</t>
  </si>
  <si>
    <t>周家店白鹤寺桑椹产业园</t>
  </si>
  <si>
    <t>乔家岗</t>
  </si>
  <si>
    <t>鼎城区镇德桥乔家岗香米种植基地连接路</t>
  </si>
  <si>
    <t>y215430703</t>
  </si>
  <si>
    <t>鼎城区镇德桥乔家岗香米种植基地</t>
  </si>
  <si>
    <t>高峰</t>
  </si>
  <si>
    <t>鼎城区现代农业产业园区道路（高峰1组-1组）</t>
  </si>
  <si>
    <t>新时堰</t>
  </si>
  <si>
    <t>鼎城区现代农业产业园区道路（新建段5）</t>
  </si>
  <si>
    <t>嚎口村</t>
  </si>
  <si>
    <t>鼎城区现代农业产业园区道路（新建段4）</t>
  </si>
  <si>
    <t>团垱坪</t>
  </si>
  <si>
    <t>鼎城区周家店镇团垱坪乐享生猪养殖基地连接路</t>
  </si>
  <si>
    <t>鼎城区周家店镇团垱坪乐享生猪养殖基地</t>
  </si>
  <si>
    <t>韩公渡镇</t>
  </si>
  <si>
    <t>走马岗</t>
  </si>
  <si>
    <t>鼎城区现代农业产业园区道路（走马岗11组-8组）</t>
  </si>
  <si>
    <t>CC35430703</t>
  </si>
  <si>
    <t>鼎城区现代农业产业园区道路（新建段9）</t>
  </si>
  <si>
    <t>施家陂</t>
  </si>
  <si>
    <t>鼎城区谢家铺施家陂香米种植基地连接路</t>
  </si>
  <si>
    <t>Y661430703</t>
  </si>
  <si>
    <t>鼎城区谢家铺施家陂香米种植基地</t>
  </si>
  <si>
    <t>湖堤村</t>
  </si>
  <si>
    <t>黄土店镇湖堤村与撤并村便捷连通路</t>
  </si>
  <si>
    <t>vt10430703</t>
  </si>
  <si>
    <t>五里溪</t>
  </si>
  <si>
    <t>蔡家岗五里溪村与撤并村连通路</t>
  </si>
  <si>
    <t>vo06430703</t>
  </si>
  <si>
    <t>许家桥镇</t>
  </si>
  <si>
    <t>八叶桥村</t>
  </si>
  <si>
    <t>许家桥镇八叶桥村与撤并村便捷连通路</t>
  </si>
  <si>
    <t>vx56430703</t>
  </si>
  <si>
    <t>石公桥镇</t>
  </si>
  <si>
    <t>芦茅岗村</t>
  </si>
  <si>
    <t>石公桥镇芦茅岗村与撤并村便捷连通路</t>
  </si>
  <si>
    <t>V197430703</t>
  </si>
  <si>
    <t>蔡家岗镇</t>
  </si>
  <si>
    <t>蔡家岗镇花园村与撤并村连通路（五期）</t>
  </si>
  <si>
    <t>中堰村</t>
  </si>
  <si>
    <t>许家桥镇中堰村与撤并村便捷连通路</t>
  </si>
  <si>
    <t>v601430703</t>
  </si>
  <si>
    <t>双合桥村</t>
  </si>
  <si>
    <t>尧天坪双合桥村与撤并村便捷连通路</t>
  </si>
  <si>
    <t>v600430703</t>
  </si>
  <si>
    <t>牛鼻滩镇</t>
  </si>
  <si>
    <t>谈家河</t>
  </si>
  <si>
    <t>牛鼻滩镇谈家河村与撤并村便捷连通路</t>
  </si>
  <si>
    <t>v388430703</t>
  </si>
  <si>
    <t>草坪镇</t>
  </si>
  <si>
    <t>夹溪岭村</t>
  </si>
  <si>
    <t>草坪镇夹溪岭村与撤并村便捷连通路</t>
  </si>
  <si>
    <t>v538430703</t>
  </si>
  <si>
    <t>赵家垱村</t>
  </si>
  <si>
    <t>石公桥镇赵家垱村与撤并村便捷连通路（一期）</t>
  </si>
  <si>
    <t>VQ22430703</t>
  </si>
  <si>
    <t>尹家坪村</t>
  </si>
  <si>
    <t>蔡家岗尹家坪村与撤并村连通路</t>
  </si>
  <si>
    <t>vo24430703</t>
  </si>
  <si>
    <t>蒿子港镇</t>
  </si>
  <si>
    <t>民康村</t>
  </si>
  <si>
    <t>蒿子港镇民康村新村与撤并村连通路</t>
  </si>
  <si>
    <t>花岩溪镇党家庵村与撤并村便捷连通路</t>
  </si>
  <si>
    <t>y995430703</t>
  </si>
  <si>
    <t>云峰山村</t>
  </si>
  <si>
    <t>黄土店镇云峰山村与撤并村便捷连通路（一期）</t>
  </si>
  <si>
    <t>v661430703</t>
  </si>
  <si>
    <t>北洲村</t>
  </si>
  <si>
    <t>中河口镇北洲村与撤并村便捷连通路（二期）</t>
  </si>
  <si>
    <t>VZ24430703</t>
  </si>
  <si>
    <t>珊瑚岗</t>
  </si>
  <si>
    <t>许家桥乡珊瑚岗村与撤并村便捷连通路</t>
  </si>
  <si>
    <t>vx67430703</t>
  </si>
  <si>
    <t>镇德桥镇</t>
  </si>
  <si>
    <t>张家桥村</t>
  </si>
  <si>
    <t>镇德桥镇张家桥村村与撤并村便捷连通路</t>
  </si>
  <si>
    <t>周家店镇</t>
  </si>
  <si>
    <t>阳陂庵村</t>
  </si>
  <si>
    <t>周家店镇阳陂庵村村与撤并村便捷连通路</t>
  </si>
  <si>
    <t>VJ12430703</t>
  </si>
  <si>
    <t>谢家铺镇</t>
  </si>
  <si>
    <t>河头村</t>
  </si>
  <si>
    <t>谢家铺镇河头村与撤并村便捷连通路</t>
  </si>
  <si>
    <t>vx04430703</t>
  </si>
  <si>
    <t>中河口镇北洲村与撤并村便捷连通路（三期）</t>
  </si>
  <si>
    <t>VZ26430703</t>
  </si>
  <si>
    <t>官仓村</t>
  </si>
  <si>
    <t>黄土店镇官仓村与撤并村便捷连通路</t>
  </si>
  <si>
    <t>y630430703</t>
  </si>
  <si>
    <t>中河口镇北洲村与撤并村便捷连通路（一期）</t>
  </si>
  <si>
    <t>VZ08430703</t>
  </si>
  <si>
    <t>陡水坡</t>
  </si>
  <si>
    <t>黄土店镇陡水坡村与撤并村便捷连通路（二期）</t>
  </si>
  <si>
    <t>v687430703</t>
  </si>
  <si>
    <t>喜洋村</t>
  </si>
  <si>
    <t>尧天坪镇喜洋村与撤并村便捷连通路</t>
  </si>
  <si>
    <t>南洲村</t>
  </si>
  <si>
    <t>中河口镇南洲村与撤并村便捷连通路</t>
  </si>
  <si>
    <t>VZ02430703</t>
  </si>
  <si>
    <t>十美堂镇</t>
  </si>
  <si>
    <t>一港村</t>
  </si>
  <si>
    <t>十美堂镇一港村与撤并村便捷连通路</t>
  </si>
  <si>
    <t>芷湾村</t>
  </si>
  <si>
    <t>牛鼻滩镇芷湾村村与撤并村便捷连通路（一期）</t>
  </si>
  <si>
    <t>C83A430703</t>
  </si>
  <si>
    <t>发旺桥</t>
  </si>
  <si>
    <t>尧天坪镇发旺桥村与撤并村便捷连通路（一期）</t>
  </si>
  <si>
    <t>v471430703</t>
  </si>
  <si>
    <t>紫流村</t>
  </si>
  <si>
    <t>十美堂镇紫流村与撤并村便捷连通路（一期）</t>
  </si>
  <si>
    <t>Y585430703</t>
  </si>
  <si>
    <t>团垱坪村</t>
  </si>
  <si>
    <t>周家店镇团垱坪村与撤并村便捷连通路（一期）</t>
  </si>
  <si>
    <t>VJ15430703</t>
  </si>
  <si>
    <t>清水冲</t>
  </si>
  <si>
    <t>黄土店镇清水冲村与撤并村便捷连通路（二期）</t>
  </si>
  <si>
    <t>v673430703</t>
  </si>
  <si>
    <t>株木山</t>
  </si>
  <si>
    <t>韩公渡株木山村与撤并村便捷连通路</t>
  </si>
  <si>
    <t>c145430703</t>
  </si>
  <si>
    <t>牛鼻滩镇芷湾村村与撤并村便捷连通路（二期）</t>
  </si>
  <si>
    <t>V253430703</t>
  </si>
  <si>
    <t>白泥洲村</t>
  </si>
  <si>
    <t>十美堂镇白泥洲村与撤并村便捷连通路（一期）</t>
  </si>
  <si>
    <t>V117430703</t>
  </si>
  <si>
    <t>镇荷花村</t>
  </si>
  <si>
    <t>周家店镇荷花村与撤并村便捷连通路</t>
  </si>
  <si>
    <t>c049430703</t>
  </si>
  <si>
    <t>尧天坪镇发旺桥村与撤并村便捷连通路（二期）</t>
  </si>
  <si>
    <t>v472430703</t>
  </si>
  <si>
    <t>赤家岗村</t>
  </si>
  <si>
    <t>许家桥镇赤家岗村与撤并村便捷连通路（一期）</t>
  </si>
  <si>
    <t>v579430703</t>
  </si>
  <si>
    <t>蔡家岗镇花园村与撤并村连通路（二期）</t>
  </si>
  <si>
    <t>vo29430703</t>
  </si>
  <si>
    <t>金城堡</t>
  </si>
  <si>
    <t>黄土店镇金城堡村与撤并村便捷连通路</t>
  </si>
  <si>
    <t>c648430703</t>
  </si>
  <si>
    <t>蔡家岗镇花园村与撤并村连通路（一期）</t>
  </si>
  <si>
    <t>c35a430703</t>
  </si>
  <si>
    <t>胜利村</t>
  </si>
  <si>
    <t>十美堂镇胜利村与撤并村便捷连通路</t>
  </si>
  <si>
    <t>CH75430703</t>
  </si>
  <si>
    <t>黄土店镇云峰山村与撤并村便捷连通路（二期）</t>
  </si>
  <si>
    <t>v667430703</t>
  </si>
  <si>
    <t>大砖桥村</t>
  </si>
  <si>
    <t>周家店镇大砖桥村与撤并村便捷连通路</t>
  </si>
  <si>
    <t>V305430703</t>
  </si>
  <si>
    <t>邓家窖村</t>
  </si>
  <si>
    <t>十美堂镇邓家窖村与撤并村便捷连通路</t>
  </si>
  <si>
    <t>VM09430703</t>
  </si>
  <si>
    <t>十美堂镇白泥洲村与撤并村便捷连通路（二期）</t>
  </si>
  <si>
    <t>C59B430703</t>
  </si>
  <si>
    <t>白洋湖村</t>
  </si>
  <si>
    <t>牛鼻滩镇白洋湖村村与撤并村便捷连通路（一期）</t>
  </si>
  <si>
    <t>C553430703</t>
  </si>
  <si>
    <t>丁家垸村</t>
  </si>
  <si>
    <t>石公桥镇丁家垸村与撤并村便捷连通路（二期）</t>
  </si>
  <si>
    <t>牛鼻滩镇白洋湖村村与撤并村便捷连通路（二期）</t>
  </si>
  <si>
    <t>C554430703</t>
  </si>
  <si>
    <t>太岳村</t>
  </si>
  <si>
    <t>蒿子港镇太岳村新村与撤并村连通路</t>
  </si>
  <si>
    <t>大银岗村</t>
  </si>
  <si>
    <t>蔡家岗大银岗村与撤并村连通路</t>
  </si>
  <si>
    <t>c600430703</t>
  </si>
  <si>
    <t>同兴村</t>
  </si>
  <si>
    <t>十美堂镇同兴村与撤并村便捷连通路</t>
  </si>
  <si>
    <t>黄土店镇清水冲村与撤并村便捷连通路（一期）</t>
  </si>
  <si>
    <t>vt30430703</t>
  </si>
  <si>
    <t>韩公渡城址村与撤并村便捷连通路</t>
  </si>
  <si>
    <t>vh31430703</t>
  </si>
  <si>
    <t>蔡家岗镇花园村与撤并村连通路（四期）</t>
  </si>
  <si>
    <t>白泥塘村</t>
  </si>
  <si>
    <t>谢家铺镇白泥塘村与撤并村便捷连通路</t>
  </si>
  <si>
    <t>中河口镇北洲村与撤并村便捷连通路（四期）</t>
  </si>
  <si>
    <t>石公桥镇丁家垸村与撤并村便捷连通路（一期）</t>
  </si>
  <si>
    <t>V169430703</t>
  </si>
  <si>
    <t>涂家坪</t>
  </si>
  <si>
    <t>双桥坪涂家坪村新村与撤并村连通路</t>
  </si>
  <si>
    <t>v397430703</t>
  </si>
  <si>
    <t>蔡家岗镇花园村与撤并村连通路（三期）</t>
  </si>
  <si>
    <t>vo30430703</t>
  </si>
  <si>
    <t>蒿子港太岳村新村与撤并村连通路</t>
  </si>
  <si>
    <t>庆福村</t>
  </si>
  <si>
    <t>十美堂镇庆福村与撤并村便捷连通路（二期）</t>
  </si>
  <si>
    <t>VM24430703</t>
  </si>
  <si>
    <t>周家店镇团垱坪村与撤并村便捷连通路（二期）</t>
  </si>
  <si>
    <t>VJ14430703</t>
  </si>
  <si>
    <t>十美堂镇紫流村与撤并村便捷连通路（二期）</t>
  </si>
  <si>
    <t>V099430703</t>
  </si>
  <si>
    <t>许家桥镇赤家岗村与撤并村便捷连通路（二期）</t>
  </si>
  <si>
    <t>v580430703</t>
  </si>
  <si>
    <t>石公桥镇赵家垱村与撤并村便捷连通路（二期）</t>
  </si>
  <si>
    <t>v172430703</t>
  </si>
  <si>
    <t>兴隆街村</t>
  </si>
  <si>
    <t>草坪镇兴隆街村与撤并村便捷连通路</t>
  </si>
  <si>
    <t>vc07430703</t>
  </si>
  <si>
    <t>贵家铺村</t>
  </si>
  <si>
    <t>石公桥镇贵家铺村与撤并村便捷连通路（一期）</t>
  </si>
  <si>
    <t>C778430703</t>
  </si>
  <si>
    <t>新时堰村</t>
  </si>
  <si>
    <t>周家店镇新时堰村村与撤并村便捷连通路</t>
  </si>
  <si>
    <t>VJ17430703</t>
  </si>
  <si>
    <t>石公桥镇贵家铺村与撤并村便捷连通路（二期）</t>
  </si>
  <si>
    <t>vq51430703</t>
  </si>
  <si>
    <t>濠口村</t>
  </si>
  <si>
    <t>周家店镇濠口村村与撤并村便捷连通路</t>
  </si>
  <si>
    <t>V301430703</t>
  </si>
  <si>
    <t>下渔口镇</t>
  </si>
  <si>
    <t>下渔口镇通三级公路</t>
  </si>
  <si>
    <t>Y998430721</t>
  </si>
  <si>
    <t>安康乡</t>
  </si>
  <si>
    <t>仙桃村、北河口村、七家村</t>
  </si>
  <si>
    <t>常德市安乡县安康乡仙桃村连接路</t>
  </si>
  <si>
    <t>X010430721</t>
  </si>
  <si>
    <t>常德市安乡县安康乡仙桃村</t>
  </si>
  <si>
    <t>安障乡</t>
  </si>
  <si>
    <t>一农场</t>
  </si>
  <si>
    <t>安乡县安民农垦生态农业有限公司（一农场）连接路</t>
  </si>
  <si>
    <t>Y003430721</t>
  </si>
  <si>
    <t>安乡县安民农垦生态农业有限公司</t>
  </si>
  <si>
    <t>安丰乡</t>
  </si>
  <si>
    <t>白螺村</t>
  </si>
  <si>
    <t>安乡县腊生家庭农场连接路（一期）</t>
  </si>
  <si>
    <t>Y007430721</t>
  </si>
  <si>
    <t>安乡县腊生家庭农场</t>
  </si>
  <si>
    <t>大湖口镇</t>
  </si>
  <si>
    <t>新剅村</t>
  </si>
  <si>
    <t>常德市万禾农产品专业合作联社连接路（一期）</t>
  </si>
  <si>
    <t>C633430721</t>
  </si>
  <si>
    <t>常德市万禾农产品专业合作联社</t>
  </si>
  <si>
    <t>官垱镇</t>
  </si>
  <si>
    <t>团结村</t>
  </si>
  <si>
    <t>安乡县大丰家庭农场连接路</t>
  </si>
  <si>
    <t>安乡县大丰家庭农场</t>
  </si>
  <si>
    <t>安全乡</t>
  </si>
  <si>
    <t>汤家港村</t>
  </si>
  <si>
    <t>安乡牛家生态黄牛养殖专业合作社连接路</t>
  </si>
  <si>
    <t>Y064430721</t>
  </si>
  <si>
    <t>安乡牛家生态黄牛养殖专业合作社</t>
  </si>
  <si>
    <t>安乡县鸿鑫农业发展有限公司连接路</t>
  </si>
  <si>
    <t>C030430721</t>
  </si>
  <si>
    <t>安乡县鸿鑫农业发展有限公司</t>
  </si>
  <si>
    <t>黄山头镇</t>
  </si>
  <si>
    <t>成福村</t>
  </si>
  <si>
    <t>安乡县石溪湖水产养殖专业合作社连接路</t>
  </si>
  <si>
    <t>Y075430721</t>
  </si>
  <si>
    <t>安乡县石溪湖水产养殖专业合作社</t>
  </si>
  <si>
    <t>新沙</t>
  </si>
  <si>
    <t>安乡县福祥家庭农场连接路（一期）</t>
  </si>
  <si>
    <t>CA21430721</t>
  </si>
  <si>
    <t>安乡县福祥家庭农场</t>
  </si>
  <si>
    <t>紫金村</t>
  </si>
  <si>
    <t>安乡县栗林农作物种植专业合作社联合社连接路</t>
  </si>
  <si>
    <t>Y051430721</t>
  </si>
  <si>
    <t>安乡县栗林农作物种植专业合作社联合社</t>
  </si>
  <si>
    <t>大鲸港镇</t>
  </si>
  <si>
    <t>同庆村</t>
  </si>
  <si>
    <t>安乡县华腾稻虾种养专业合作社（同庆）连接路</t>
  </si>
  <si>
    <t>C669430721</t>
  </si>
  <si>
    <t>安乡县华腾稻虾种养专业合作社</t>
  </si>
  <si>
    <t>王家湾</t>
  </si>
  <si>
    <t>安乡县龚杰水产养殖专业合作社（黄山岗）连接路</t>
  </si>
  <si>
    <t>C304430721</t>
  </si>
  <si>
    <t>安乡县龚杰水产养殖专业合作社</t>
  </si>
  <si>
    <t>陈家嘴镇</t>
  </si>
  <si>
    <t>保福村</t>
  </si>
  <si>
    <t>安乡县泽锦农作物种植专业合作社连接路（一期）</t>
  </si>
  <si>
    <t>Y510430721</t>
  </si>
  <si>
    <t>安乡县泽锦农作物种植专业合作社</t>
  </si>
  <si>
    <t>军万咀村</t>
  </si>
  <si>
    <t>安乡县黄山头镇军万咀大都会酒厂连接路（一期）</t>
  </si>
  <si>
    <t>C063430721</t>
  </si>
  <si>
    <t>6（4.5）</t>
  </si>
  <si>
    <t>安乡县黄山头镇军万咀大都会酒厂</t>
  </si>
  <si>
    <t>三岔河镇</t>
  </si>
  <si>
    <t>三多村</t>
  </si>
  <si>
    <t>安乡县运稻家庭农场连接路</t>
  </si>
  <si>
    <t>C642430721</t>
  </si>
  <si>
    <t>6（5）</t>
  </si>
  <si>
    <t>安乡县运稻家庭农场</t>
  </si>
  <si>
    <t>驿马村</t>
  </si>
  <si>
    <t>安乡县嘉盛蔬菜种植农民专业合作社连接路</t>
  </si>
  <si>
    <t>C432430721</t>
  </si>
  <si>
    <t>安乡县嘉盛蔬菜种植农民专业合作社</t>
  </si>
  <si>
    <t>沙堤村</t>
  </si>
  <si>
    <t>安乡县福来油菜种植专业合作社连接路</t>
  </si>
  <si>
    <t>安乡县福来油菜种植专业合作社</t>
  </si>
  <si>
    <t>沙湖口村</t>
  </si>
  <si>
    <t>沙湖口村十三组连接路</t>
  </si>
  <si>
    <t>大湖口</t>
  </si>
  <si>
    <t>双湖村</t>
  </si>
  <si>
    <t>大湖口九组至中岭二组连接路</t>
  </si>
  <si>
    <t>岩剅口村</t>
  </si>
  <si>
    <t>岩剅口村十三组连接路</t>
  </si>
  <si>
    <t>新建三组至安官五组连接路</t>
  </si>
  <si>
    <t>沙湖口村十六组至十五组连接路</t>
  </si>
  <si>
    <t>团结六组至黄金连接路</t>
  </si>
  <si>
    <t>六合垸村</t>
  </si>
  <si>
    <t>丁家渡6组至六合村5组连接路</t>
  </si>
  <si>
    <t>沙湖口村六组连接路</t>
  </si>
  <si>
    <t>岩剅口村十八组至十四组连接路</t>
  </si>
  <si>
    <t>中岭十三组至双湖五组连接路</t>
  </si>
  <si>
    <t>沙湖口村二组连接路</t>
  </si>
  <si>
    <t>张家拐三组连接路</t>
  </si>
  <si>
    <t>中岭九组至十二组连接路</t>
  </si>
  <si>
    <t>穆安五组连接路</t>
  </si>
  <si>
    <t>中岭十一组至双合三组连接路</t>
  </si>
  <si>
    <t>六合垸5组至6组连接路</t>
  </si>
  <si>
    <t>六合村14组至丁家渡村4组连接路</t>
  </si>
  <si>
    <t>六合村1组至丁家渡村3组连接路</t>
  </si>
  <si>
    <t>朱家铺镇</t>
  </si>
  <si>
    <t>朱家铺旅游点集散公路</t>
  </si>
  <si>
    <t>Y199430722</t>
  </si>
  <si>
    <t>江东水库、五宝山石庙</t>
  </si>
  <si>
    <t>沧港镇</t>
  </si>
  <si>
    <t>友谊桥</t>
  </si>
  <si>
    <t>6号大道接采区连接路</t>
  </si>
  <si>
    <t>6号大道接采区</t>
  </si>
  <si>
    <t>蒋家嘴镇</t>
  </si>
  <si>
    <t>仙玉村</t>
  </si>
  <si>
    <t>湖南凯伦堡竹麻科技园连接路</t>
  </si>
  <si>
    <t>C220430722</t>
  </si>
  <si>
    <t>湖南凯伦堡竹麻科技园</t>
  </si>
  <si>
    <t>马家村</t>
  </si>
  <si>
    <t>湖南众肴农业发展有限公司道路</t>
  </si>
  <si>
    <t>湖南众肴农业发展有限公司</t>
  </si>
  <si>
    <t>崔家桥镇</t>
  </si>
  <si>
    <t>大西冲</t>
  </si>
  <si>
    <t>汉寿县黄桃种植基地道路</t>
  </si>
  <si>
    <t>汉寿县黄桃种植基地</t>
  </si>
  <si>
    <t>坡头镇</t>
  </si>
  <si>
    <t>湖南银华百隆现代农业道路</t>
  </si>
  <si>
    <t>C398430722</t>
  </si>
  <si>
    <t>湖南银华百隆现代农业园</t>
  </si>
  <si>
    <t>湖南众肴农业发展道路</t>
  </si>
  <si>
    <t>Y032430722</t>
  </si>
  <si>
    <t>湖南众肴农业发展基地</t>
  </si>
  <si>
    <t>八鸽山</t>
  </si>
  <si>
    <t>八鸽山玉臂藕基地连接路</t>
  </si>
  <si>
    <t>八鸽山玉臂藕基地</t>
  </si>
  <si>
    <t>罐头嘴镇</t>
  </si>
  <si>
    <t>红光村</t>
  </si>
  <si>
    <t>红光村联通路</t>
  </si>
  <si>
    <t>C819430722</t>
  </si>
  <si>
    <t>毛家滩乡</t>
  </si>
  <si>
    <t>五丰村连通路</t>
  </si>
  <si>
    <t>紫阳冲村</t>
  </si>
  <si>
    <t>紫阳冲联通道路</t>
  </si>
  <si>
    <t>株木山街道</t>
  </si>
  <si>
    <t>云台村</t>
  </si>
  <si>
    <t>左家庵连通路</t>
  </si>
  <si>
    <t>丰家铺镇</t>
  </si>
  <si>
    <t>楼背村</t>
  </si>
  <si>
    <t>楼背村连通路</t>
  </si>
  <si>
    <t>鹿溪村</t>
  </si>
  <si>
    <t>鹿溪村连通道路</t>
  </si>
  <si>
    <t>顺里村</t>
  </si>
  <si>
    <t>顺里村连通路</t>
  </si>
  <si>
    <t>Y036430722</t>
  </si>
  <si>
    <t>花墙村</t>
  </si>
  <si>
    <t>花墙村连通路</t>
  </si>
  <si>
    <t>V391430722</t>
  </si>
  <si>
    <t>聂家桥乡</t>
  </si>
  <si>
    <t>太子社区</t>
  </si>
  <si>
    <t>太子村连通道路</t>
  </si>
  <si>
    <t>CE92430722</t>
  </si>
  <si>
    <t>岩汪湖镇</t>
  </si>
  <si>
    <t>方咀村</t>
  </si>
  <si>
    <t>方咀村连通路</t>
  </si>
  <si>
    <t>马家村连通道路</t>
  </si>
  <si>
    <t>C73B430722</t>
  </si>
  <si>
    <t>柳溪村</t>
  </si>
  <si>
    <t>柳溪村连通道路</t>
  </si>
  <si>
    <t>毛家冲村</t>
  </si>
  <si>
    <t>毛家冲村连通路</t>
  </si>
  <si>
    <t>CM17430722</t>
  </si>
  <si>
    <t>云台村连通路</t>
  </si>
  <si>
    <t>铁甲村</t>
  </si>
  <si>
    <t>铁甲村连通路</t>
  </si>
  <si>
    <t>梦溪镇</t>
  </si>
  <si>
    <t>未通达建制村</t>
  </si>
  <si>
    <t>湘楚世界旅游景区道路工程</t>
  </si>
  <si>
    <t>湘楚世界景区</t>
  </si>
  <si>
    <t>涔南镇</t>
  </si>
  <si>
    <t>黄家套蔬菜特色产业园道路</t>
  </si>
  <si>
    <t>黄家套蔬菜特色产业园</t>
  </si>
  <si>
    <t>城头山镇</t>
  </si>
  <si>
    <t>锦绣千村现代农业示范园道路</t>
  </si>
  <si>
    <t>锦绣千村现代农业示范园</t>
  </si>
  <si>
    <t>官垸镇</t>
  </si>
  <si>
    <t>官垸凤凰村渔场道路</t>
  </si>
  <si>
    <t>官垸凤凰村渔场</t>
  </si>
  <si>
    <t>澧西街道</t>
  </si>
  <si>
    <t>白米村</t>
  </si>
  <si>
    <t>澧县米粒葡萄种植专业合作社道路</t>
  </si>
  <si>
    <t>澧县米粒葡萄种植</t>
  </si>
  <si>
    <t>甘溪滩镇</t>
  </si>
  <si>
    <t>澧县天行健山羊养殖专业合作社道路</t>
  </si>
  <si>
    <t>澧县天行健山羊养殖专业合作社</t>
  </si>
  <si>
    <t>澧县车溪乡城头山良种繁育基地道路</t>
  </si>
  <si>
    <t>澧县车溪乡城头山良种繁育基地</t>
  </si>
  <si>
    <t>大堰垱镇</t>
  </si>
  <si>
    <t>钟家山水稻种埴专业合作社道路</t>
  </si>
  <si>
    <t>钟家山水稻种埴专业合作社</t>
  </si>
  <si>
    <t>东洲蔬菜种植园道路工程</t>
  </si>
  <si>
    <t>东洲蔬菜种植园</t>
  </si>
  <si>
    <t>码头铺镇</t>
  </si>
  <si>
    <t>澧县金田水果种植专业合作社陈家片区道路</t>
  </si>
  <si>
    <t>澧县金田水果种植专业合作社陈家片区</t>
  </si>
  <si>
    <t>主沟东路渔场道路</t>
  </si>
  <si>
    <t>主沟东路渔场</t>
  </si>
  <si>
    <t>五福村</t>
  </si>
  <si>
    <t>澧县梦溪镇八十垱休闲旅游产业园连接路</t>
  </si>
  <si>
    <t>澧县梦溪镇八十垱休闲旅游产业园</t>
  </si>
  <si>
    <t>盐井</t>
  </si>
  <si>
    <t>盐井镇锦绣千村农业专业合作社分水岭分社道路</t>
  </si>
  <si>
    <t>盐井镇锦绣千村农业专业合作社分水岭分社</t>
  </si>
  <si>
    <t>王家厂</t>
  </si>
  <si>
    <t>南河村水果专业合作家湾基地道路</t>
  </si>
  <si>
    <t>南河村水果专业合作家湾基地</t>
  </si>
  <si>
    <t>南河村水果专业合作社朱家佬基地道路</t>
  </si>
  <si>
    <t>南河村水果专业合作社朱家佬基地</t>
  </si>
  <si>
    <t>澧县万众畜牧养殖专业合作社道路</t>
  </si>
  <si>
    <t>澧县万众畜牧养殖专业合作社</t>
  </si>
  <si>
    <t>黄家套蔬菜特色产业园道路（一期）</t>
  </si>
  <si>
    <t>小渡口镇</t>
  </si>
  <si>
    <t>澧县康湖水产发展有限责任公司道路</t>
  </si>
  <si>
    <t>澧县康湖水产发展有限责任公司</t>
  </si>
  <si>
    <t>澧县谭登辉牲猪养殖有限公司道路</t>
  </si>
  <si>
    <t>澧县谭登辉牲猪养殖有限公司</t>
  </si>
  <si>
    <t>火连坡</t>
  </si>
  <si>
    <t>澧县鑫鑫生猪养殖有限公司道路</t>
  </si>
  <si>
    <t>澧县鑫鑫生猪养殖有限公司</t>
  </si>
  <si>
    <t>肖家溶洞旅游景区公路工程</t>
  </si>
  <si>
    <t>X056430723</t>
  </si>
  <si>
    <t>肖家溶洞</t>
  </si>
  <si>
    <t>湖南澧县涔怀生态园有限公司芦茅冲片道路</t>
  </si>
  <si>
    <t>湖南澧县涔怀生态园有限公司芦茅冲片</t>
  </si>
  <si>
    <t>探峪村</t>
  </si>
  <si>
    <t>黄家屋场-大岭上连接路</t>
  </si>
  <si>
    <t>亘山村</t>
  </si>
  <si>
    <t>龚家铺-亘山七组连接路</t>
  </si>
  <si>
    <t>彭家厂</t>
  </si>
  <si>
    <t>齐心1组至和平村公路</t>
  </si>
  <si>
    <t>C882430723</t>
  </si>
  <si>
    <t>玉圃</t>
  </si>
  <si>
    <t>玉圃8组-玉圃11组连接路</t>
  </si>
  <si>
    <t>如档</t>
  </si>
  <si>
    <t>永镇村</t>
  </si>
  <si>
    <t>三眼闸-夏家铺连接路</t>
  </si>
  <si>
    <t>玉圃40组-张海清屋场连接路</t>
  </si>
  <si>
    <t>复兴镇</t>
  </si>
  <si>
    <t>界湖村</t>
  </si>
  <si>
    <t>桥岗村至界溪桥连接路</t>
  </si>
  <si>
    <t>C679430723</t>
  </si>
  <si>
    <t>澧南</t>
  </si>
  <si>
    <t>邢市村</t>
  </si>
  <si>
    <t>乔家河-张家滩大桥连接路</t>
  </si>
  <si>
    <t>如东</t>
  </si>
  <si>
    <t>传讯村</t>
  </si>
  <si>
    <t>传讯3组至梦溪大红连接路</t>
  </si>
  <si>
    <t>万家岗村</t>
  </si>
  <si>
    <t>姚家广场-天坑湾连接路</t>
  </si>
  <si>
    <t>梦江桥村</t>
  </si>
  <si>
    <t>老村部-洪福三桥连接路</t>
  </si>
  <si>
    <t>复兴2组-复兴1组连接路</t>
  </si>
  <si>
    <t>C846430723</t>
  </si>
  <si>
    <t>盐井镇</t>
  </si>
  <si>
    <t>三圣庙村</t>
  </si>
  <si>
    <t>加工厂-中佳屋场连接路</t>
  </si>
  <si>
    <t>涔南村</t>
  </si>
  <si>
    <t>S302四组至八组桥连接路</t>
  </si>
  <si>
    <t>C546430723</t>
  </si>
  <si>
    <t>古北村</t>
  </si>
  <si>
    <t>大堰湾古堰六组-游建成屋场连接路</t>
  </si>
  <si>
    <t>小渡口</t>
  </si>
  <si>
    <t>竹天湖村</t>
  </si>
  <si>
    <t>谦和家-家寿家连接路</t>
  </si>
  <si>
    <t>姚家村部至万家岗村部连接路</t>
  </si>
  <si>
    <t>古堰十二组-利民二组连接路</t>
  </si>
  <si>
    <t>李家二组-张家湾连接路</t>
  </si>
  <si>
    <t>泉古线</t>
  </si>
  <si>
    <t>高兴6组-五福4组连接路</t>
  </si>
  <si>
    <t>CB87430723</t>
  </si>
  <si>
    <t>大周村</t>
  </si>
  <si>
    <t>邱家C139至大周周公渡连接路</t>
  </si>
  <si>
    <t>五汉桥-黄大云屋场连接路</t>
  </si>
  <si>
    <t>四新岗镇</t>
  </si>
  <si>
    <t>红花园生态园</t>
  </si>
  <si>
    <t>赤岗寺-三湾红花园生态园旅游集散公路</t>
  </si>
  <si>
    <t>X207430724</t>
  </si>
  <si>
    <t>烽火乡</t>
  </si>
  <si>
    <t>道水河湿地公园</t>
  </si>
  <si>
    <t>道水河湿地公园连接路（S517-六方洲）</t>
  </si>
  <si>
    <t>Y142430724</t>
  </si>
  <si>
    <t>太浮镇</t>
  </si>
  <si>
    <t>响水油茶产业园2</t>
  </si>
  <si>
    <t>响水许家-潘家冲连接路</t>
  </si>
  <si>
    <t>C82A430724</t>
  </si>
  <si>
    <t>响水油茶产业园</t>
  </si>
  <si>
    <t>望城街道</t>
  </si>
  <si>
    <t>望城街道看花继军油茶产业园</t>
  </si>
  <si>
    <t>临安孔家-看花村部连接路</t>
  </si>
  <si>
    <t xml:space="preserve">Y011      </t>
  </si>
  <si>
    <t>太平街道</t>
  </si>
  <si>
    <t>太山社区油茶产业园2</t>
  </si>
  <si>
    <t>龙台子岗-下塆连接路</t>
  </si>
  <si>
    <t>C994430724</t>
  </si>
  <si>
    <t>太山社区油茶产业园</t>
  </si>
  <si>
    <t>香匠铺-戈二组连接路</t>
  </si>
  <si>
    <t>VX02430724</t>
  </si>
  <si>
    <t>四新岗久丰油茶产业园</t>
  </si>
  <si>
    <t>太浮镇胜利油茶产业园</t>
  </si>
  <si>
    <t>太山村部-团鱼连接路</t>
  </si>
  <si>
    <t>佘市桥镇</t>
  </si>
  <si>
    <t>严家溪-江家坡渡槽连接路</t>
  </si>
  <si>
    <t>C83D430724</t>
  </si>
  <si>
    <t>佘市桥镇丰登油茶产业园</t>
  </si>
  <si>
    <t>停弦渡镇</t>
  </si>
  <si>
    <t>常德顺势瓜娄子产业基地停弦渡镇基地</t>
  </si>
  <si>
    <t>花林坪-陈家岗连接路</t>
  </si>
  <si>
    <t>CJC4430724</t>
  </si>
  <si>
    <t>文家店社区</t>
  </si>
  <si>
    <t>张家村-史家连接路</t>
  </si>
  <si>
    <t>文家店无患子产业园</t>
  </si>
  <si>
    <t>望城 街道</t>
  </si>
  <si>
    <t>大土岗-鸣锣连接路</t>
  </si>
  <si>
    <t>VK33430724</t>
  </si>
  <si>
    <t>歇驾村</t>
  </si>
  <si>
    <t>太平小学-牛山水库连接路</t>
  </si>
  <si>
    <t>VV31430724</t>
  </si>
  <si>
    <t>刻木山乡</t>
  </si>
  <si>
    <t>天星村</t>
  </si>
  <si>
    <t>天星-喻家台连接路</t>
  </si>
  <si>
    <t>CE32430724</t>
  </si>
  <si>
    <t>九龙村</t>
  </si>
  <si>
    <t>七停线-铁湾连接路</t>
  </si>
  <si>
    <t>VD32430724</t>
  </si>
  <si>
    <t>肖家湾-黑湾连接路</t>
  </si>
  <si>
    <t>C68F430724</t>
  </si>
  <si>
    <t>石墨山村</t>
  </si>
  <si>
    <t>观音洞-人头咀连接路</t>
  </si>
  <si>
    <t>VD98430724</t>
  </si>
  <si>
    <t>岩湾-陈家垭湾连接路</t>
  </si>
  <si>
    <t>VL54430724</t>
  </si>
  <si>
    <t>南田村</t>
  </si>
  <si>
    <t>双龙村-毕家咀连接路</t>
  </si>
  <si>
    <t>C44D430724</t>
  </si>
  <si>
    <t>石墨村</t>
  </si>
  <si>
    <t>周家冲-仁海冲水库连接路</t>
  </si>
  <si>
    <t>V254430724</t>
  </si>
  <si>
    <t>珠日桥村</t>
  </si>
  <si>
    <t>珠日-落花堰连接路</t>
  </si>
  <si>
    <t>VJ62430724</t>
  </si>
  <si>
    <t>修梅镇</t>
  </si>
  <si>
    <t>赵家巷村</t>
  </si>
  <si>
    <t>赵家-下八斗山连接路</t>
  </si>
  <si>
    <t>VA53430724</t>
  </si>
  <si>
    <t>沃沙村</t>
  </si>
  <si>
    <t>Y994-堰坝连接路</t>
  </si>
  <si>
    <t>VD51430724</t>
  </si>
  <si>
    <t>上土坡-伸家坡连接路</t>
  </si>
  <si>
    <t>C51B430724</t>
  </si>
  <si>
    <t>荆岗村</t>
  </si>
  <si>
    <t>堂岗上-荆家冲连接路</t>
  </si>
  <si>
    <t>V648430724</t>
  </si>
  <si>
    <t>双溪村</t>
  </si>
  <si>
    <t>对门屋路</t>
  </si>
  <si>
    <t>V637430724</t>
  </si>
  <si>
    <t>斋阳桥村</t>
  </si>
  <si>
    <t>分水岭-龙门村连接路</t>
  </si>
  <si>
    <t>VJ47430724</t>
  </si>
  <si>
    <t>龙泉村</t>
  </si>
  <si>
    <t>方家湾-陈义村连接路</t>
  </si>
  <si>
    <t>CV61430724</t>
  </si>
  <si>
    <t>余家庙-老虎冲连接路</t>
  </si>
  <si>
    <t>VN52430724</t>
  </si>
  <si>
    <t>Y787-仇家冲连接路</t>
  </si>
  <si>
    <t>V639430724</t>
  </si>
  <si>
    <t>竹园1组连接路</t>
  </si>
  <si>
    <t>VN58430724</t>
  </si>
  <si>
    <t>新堰路</t>
  </si>
  <si>
    <t>VY27430724</t>
  </si>
  <si>
    <t>汪小屋场-马老屋场连接路</t>
  </si>
  <si>
    <t>VD48430724</t>
  </si>
  <si>
    <t>史家冲水库-杨柳村连接路</t>
  </si>
  <si>
    <t>VJ59430724</t>
  </si>
  <si>
    <t>王化村</t>
  </si>
  <si>
    <t>双福-黄家裕连接路</t>
  </si>
  <si>
    <t>VN19430724</t>
  </si>
  <si>
    <t>刘家岗-余家冲连接路</t>
  </si>
  <si>
    <t>V645430724</t>
  </si>
  <si>
    <t>沙坪镇</t>
  </si>
  <si>
    <t>金明村</t>
  </si>
  <si>
    <t>乌云界互通至沙坪镇三级公路</t>
  </si>
  <si>
    <t>X165430725</t>
  </si>
  <si>
    <t>牛车河乡</t>
  </si>
  <si>
    <t>毛公坝村</t>
  </si>
  <si>
    <t>桃源县牛车河生态旅游公路</t>
  </si>
  <si>
    <t>湖南桃源牛车河镇三红村</t>
  </si>
  <si>
    <t>枫树乡</t>
  </si>
  <si>
    <t>大马山村</t>
  </si>
  <si>
    <t>枫树乡大马山村水稻产业园公路</t>
  </si>
  <si>
    <t>Y048430725</t>
  </si>
  <si>
    <t>枫树乡大马山村水稻产业园</t>
  </si>
  <si>
    <t>向阳村</t>
  </si>
  <si>
    <t>桃源县沙坪镇向阳村黄金李产业园公路</t>
  </si>
  <si>
    <t>CA87430725</t>
  </si>
  <si>
    <t>桃源县沙坪镇向阳村黄金李产业园</t>
  </si>
  <si>
    <t>理公港镇</t>
  </si>
  <si>
    <t>金鸡山村</t>
  </si>
  <si>
    <t>桃源县理公港镇金鸡山村油茶产业园公路</t>
  </si>
  <si>
    <t>Y428430725</t>
  </si>
  <si>
    <t>桃源县理公港镇金鸡山村油茶产业园</t>
  </si>
  <si>
    <t>郑家驿乡</t>
  </si>
  <si>
    <t>三阳村</t>
  </si>
  <si>
    <t>郑家驿镇三阳村水稻产业园公路</t>
  </si>
  <si>
    <t>VZ13430725</t>
  </si>
  <si>
    <t>郑家驿镇三阳村水稻产业园</t>
  </si>
  <si>
    <t>大马山油茶产业园公路</t>
  </si>
  <si>
    <t>大马山油茶产业园</t>
  </si>
  <si>
    <t>仙花山村</t>
  </si>
  <si>
    <t>龙潭镇仙花山村油茶产业园公路</t>
  </si>
  <si>
    <t>Y434430725</t>
  </si>
  <si>
    <t>龙潭镇仙花山村油茶产业园</t>
  </si>
  <si>
    <t>泥窝潭乡</t>
  </si>
  <si>
    <t>燕岩庙村</t>
  </si>
  <si>
    <t>桃源县富硒产业路一</t>
  </si>
  <si>
    <t>湖南省富硒产业示范县一</t>
  </si>
  <si>
    <t>热市镇</t>
  </si>
  <si>
    <t>热市镇大田村水稻产业园公路</t>
  </si>
  <si>
    <t>Y029430725</t>
  </si>
  <si>
    <t>热市镇大田村水稻产业园</t>
  </si>
  <si>
    <t>三阳港镇</t>
  </si>
  <si>
    <t>袁家坪村</t>
  </si>
  <si>
    <t>三阳港镇袁家坪村烤烟产业园公路（一期）</t>
  </si>
  <si>
    <t>三阳港镇袁家坪村烤烟产业园</t>
  </si>
  <si>
    <t>马鬃岭镇、架桥镇</t>
  </si>
  <si>
    <t>兴庵村、龙团村</t>
  </si>
  <si>
    <t>桃源县龙团村加薪农场产业园公路</t>
  </si>
  <si>
    <t>Y602430725</t>
  </si>
  <si>
    <t>桃源县龙团村加薪农场</t>
  </si>
  <si>
    <t>九溪乡</t>
  </si>
  <si>
    <t>白岩村</t>
  </si>
  <si>
    <t>桃源县九溪镇黄桃产业园公路</t>
  </si>
  <si>
    <t>CC65430725</t>
  </si>
  <si>
    <t>桃源县九溪镇黄桃产业园</t>
  </si>
  <si>
    <t>梨树垭村</t>
  </si>
  <si>
    <t>剪家界-三牛坪连接路</t>
  </si>
  <si>
    <t>湖湘坪村</t>
  </si>
  <si>
    <t>湖湘坪村并村连通路</t>
  </si>
  <si>
    <t>天会村</t>
  </si>
  <si>
    <t>天会村并村连接路</t>
  </si>
  <si>
    <t>漳江街道</t>
  </si>
  <si>
    <t>金旺村</t>
  </si>
  <si>
    <t>黄石育组-电厂连接路</t>
  </si>
  <si>
    <t>黄石镇</t>
  </si>
  <si>
    <t>香山村</t>
  </si>
  <si>
    <t>香山村并村连接路</t>
  </si>
  <si>
    <t>云泉村</t>
  </si>
  <si>
    <t>云盘山村并村连接路</t>
  </si>
  <si>
    <t>牛车河镇</t>
  </si>
  <si>
    <t>北斗溪村</t>
  </si>
  <si>
    <t>北斗溪村并村连接路</t>
  </si>
  <si>
    <t>芭茅洲村</t>
  </si>
  <si>
    <t>莫育村并村连接路</t>
  </si>
  <si>
    <t>架桥镇</t>
  </si>
  <si>
    <t>车堰村</t>
  </si>
  <si>
    <t>车堰村连吴家桥村并村路</t>
  </si>
  <si>
    <t>C288430725</t>
  </si>
  <si>
    <t>和谐村</t>
  </si>
  <si>
    <t>黄家湾-八斗村部连接路</t>
  </si>
  <si>
    <t>C527430725</t>
  </si>
  <si>
    <t>石家坪村</t>
  </si>
  <si>
    <t>石家坪村并村连接路</t>
  </si>
  <si>
    <t>C97D430725</t>
  </si>
  <si>
    <t>观音寺镇</t>
  </si>
  <si>
    <t>羊楼坪村</t>
  </si>
  <si>
    <t>羊楼坪村并村连接路</t>
  </si>
  <si>
    <t>VR97430725</t>
  </si>
  <si>
    <t>杨溪桥镇</t>
  </si>
  <si>
    <t>蔡家塘村</t>
  </si>
  <si>
    <t>蔡家塘村并村连接路</t>
  </si>
  <si>
    <t>西安镇</t>
  </si>
  <si>
    <t>西安村</t>
  </si>
  <si>
    <t>堤垅里-芭蕉园组连接路</t>
  </si>
  <si>
    <t>汤家界村</t>
  </si>
  <si>
    <t>汤家界村并村连接路</t>
  </si>
  <si>
    <t>VD94430725</t>
  </si>
  <si>
    <t>杨溪桥乡</t>
  </si>
  <si>
    <t>十八登村</t>
  </si>
  <si>
    <t>十八登村至安化公路</t>
  </si>
  <si>
    <t>翠峰村</t>
  </si>
  <si>
    <t>翠峰村并村连通路</t>
  </si>
  <si>
    <t>三圣乡</t>
  </si>
  <si>
    <t>三圣乡通三级公路</t>
  </si>
  <si>
    <t>X126430726</t>
  </si>
  <si>
    <t>磨市镇</t>
  </si>
  <si>
    <t>王官桥村委会</t>
  </si>
  <si>
    <t>官庄桥至王尔琢故居通景公路</t>
  </si>
  <si>
    <t>王尔琢故居</t>
  </si>
  <si>
    <t>刘家峪村</t>
  </si>
  <si>
    <t>黄鳌烈士墓公路</t>
  </si>
  <si>
    <t>黄鳌烈士墓</t>
  </si>
  <si>
    <t>新铺镇</t>
  </si>
  <si>
    <t>中河铺村委会</t>
  </si>
  <si>
    <t>新铺镇中和铺养殖场一分场道路</t>
  </si>
  <si>
    <t>新铺镇中和铺养殖场一分场</t>
  </si>
  <si>
    <t>蒙泉镇</t>
  </si>
  <si>
    <t>礼阳山村委会</t>
  </si>
  <si>
    <t>石门县蒙泉镇生猪定点屠宰场道路</t>
  </si>
  <si>
    <t>石门县蒙泉镇生猪定点屠宰场</t>
  </si>
  <si>
    <t>宝峰街道</t>
  </si>
  <si>
    <t>七松社区</t>
  </si>
  <si>
    <t>石门县生活垃圾焚烧发电项目道路</t>
  </si>
  <si>
    <t>石门县生活垃圾焚烧发电厂</t>
  </si>
  <si>
    <t>太平镇</t>
  </si>
  <si>
    <t>五里坪村委会</t>
  </si>
  <si>
    <t>湖南泰淼鲜丰食品有限公司天心园畜禽种苗基地道路</t>
  </si>
  <si>
    <t>湖南泰淼鲜丰食品有限公司天心园畜禽种苗基地</t>
  </si>
  <si>
    <t>三圣乡花园台油茶基地公路</t>
  </si>
  <si>
    <t>三圣乡花园台油茶基地</t>
  </si>
  <si>
    <t>雁池乡</t>
  </si>
  <si>
    <t>易家山村委会</t>
  </si>
  <si>
    <t>正大集团石门生猪产业链（二期）雁池易家山基地道路</t>
  </si>
  <si>
    <t>正大集团石门生猪产业链（二期）雁池易家山基地</t>
  </si>
  <si>
    <t>龙家坪村委会</t>
  </si>
  <si>
    <t>正大集团石门生猪产业链（二期）道路</t>
  </si>
  <si>
    <t>Y063     无</t>
  </si>
  <si>
    <t>正大集团石门生猪产业链（二期）</t>
  </si>
  <si>
    <t>南北镇</t>
  </si>
  <si>
    <t>薛家村委会</t>
  </si>
  <si>
    <t>石门岩蛙薛家村养殖基道路</t>
  </si>
  <si>
    <t>石门岩蛙薛家村养殖基</t>
  </si>
  <si>
    <t>维新镇</t>
  </si>
  <si>
    <t>观峰山村委会</t>
  </si>
  <si>
    <t>正大集团石门生猪产业链（一期）维新观峰山基地道路</t>
  </si>
  <si>
    <t>正大集团石门生猪产业链（一期）维新观峰山基地</t>
  </si>
  <si>
    <t>薛家村</t>
  </si>
  <si>
    <t>南北镇薛家共富有机茶厂道路</t>
  </si>
  <si>
    <t>C009430726</t>
  </si>
  <si>
    <t>南北镇薛家共富有机茶厂</t>
  </si>
  <si>
    <t>芦竹坪村</t>
  </si>
  <si>
    <t>湖南泰淼鲜丰食品有限公司滚子坪基地道路</t>
  </si>
  <si>
    <t>X134     无</t>
  </si>
  <si>
    <t>湖南泰淼鲜丰食品有限公司滚子坪基地</t>
  </si>
  <si>
    <t>永兴桥村委会</t>
  </si>
  <si>
    <t>新铺镇永兴桥村马鞍翘养殖场公路</t>
  </si>
  <si>
    <t>新铺镇永兴桥村马鞍翘养殖场</t>
  </si>
  <si>
    <t>月亮山社区</t>
  </si>
  <si>
    <t>石门县久丰柑桔专业合作社公路</t>
  </si>
  <si>
    <t>石门县久丰柑桔专业合作社</t>
  </si>
  <si>
    <t>花山社区</t>
  </si>
  <si>
    <t>石门县花山坪橘橙专业合作社公路</t>
  </si>
  <si>
    <t>Y004430726</t>
  </si>
  <si>
    <t>石门县花山坪社区橘橙专业合作社</t>
  </si>
  <si>
    <t>四方台村</t>
  </si>
  <si>
    <t>望儿坡-三岔路连接路</t>
  </si>
  <si>
    <t>长峪村</t>
  </si>
  <si>
    <t>岩门-想姑岭连接路</t>
  </si>
  <si>
    <t>清官渡村</t>
  </si>
  <si>
    <t>烟台-林场连接路</t>
  </si>
  <si>
    <t>所街乡</t>
  </si>
  <si>
    <t>麻纳口村</t>
  </si>
  <si>
    <t>覃家屋场-覃家大院连接路</t>
  </si>
  <si>
    <t>焦山村</t>
  </si>
  <si>
    <t>三门峪-挑土坡连接路</t>
  </si>
  <si>
    <t>庚子山村</t>
  </si>
  <si>
    <t>大垭-饶家榜连接路</t>
  </si>
  <si>
    <t>花园台村</t>
  </si>
  <si>
    <t>村部-城墙岩连接路</t>
  </si>
  <si>
    <t>壶瓶山镇</t>
  </si>
  <si>
    <t>杨家坪村</t>
  </si>
  <si>
    <t>凉风岩-卞家湾连接路</t>
  </si>
  <si>
    <t>罗坪乡</t>
  </si>
  <si>
    <t>大房峪村</t>
  </si>
  <si>
    <t>林家小学-背垭连接路</t>
  </si>
  <si>
    <t>五通庙社区</t>
  </si>
  <si>
    <t>江湾-野牛池连接路</t>
  </si>
  <si>
    <t>李家峪村</t>
  </si>
  <si>
    <t>村部-曾家台连接路</t>
  </si>
  <si>
    <t>东流溪村</t>
  </si>
  <si>
    <t>龙井桥-黄家台连接路</t>
  </si>
  <si>
    <t>永兴桥村</t>
  </si>
  <si>
    <t>唐家沟-碑垭连接路</t>
  </si>
  <si>
    <t>何家峪村</t>
  </si>
  <si>
    <t>张家屋场-唐家峪连接路</t>
  </si>
  <si>
    <t>子良镇</t>
  </si>
  <si>
    <t>骆村坪村</t>
  </si>
  <si>
    <t>大栗树-杨家小组连接路</t>
  </si>
  <si>
    <t>重庆峪村</t>
  </si>
  <si>
    <t>安插嘴-桥尔坪连接路</t>
  </si>
  <si>
    <t>金河村</t>
  </si>
  <si>
    <t>碑垭-白竹山连接路</t>
  </si>
  <si>
    <t>栗子坪村</t>
  </si>
  <si>
    <t>覃家屋场-风洞连接路</t>
  </si>
  <si>
    <t>穿山河社区</t>
  </si>
  <si>
    <t>自生桥-茶园村界连接路</t>
  </si>
  <si>
    <t>西溪峪村</t>
  </si>
  <si>
    <t>四组-黄家台连接路</t>
  </si>
  <si>
    <t>曾家垭村</t>
  </si>
  <si>
    <t>按工桥-阳雀湾1组连接路</t>
  </si>
  <si>
    <t>阳虎峪村</t>
  </si>
  <si>
    <t>老村部-汪家台上连接路</t>
  </si>
  <si>
    <t>二房坪村</t>
  </si>
  <si>
    <t>竹坪-刘家湾连接路</t>
  </si>
  <si>
    <t>太平街社区</t>
  </si>
  <si>
    <t>子龙小组-龙坪小组连接路</t>
  </si>
  <si>
    <t>老村部-马脑峪连接路</t>
  </si>
  <si>
    <t>白云镇</t>
  </si>
  <si>
    <t>悬钟峪村</t>
  </si>
  <si>
    <t>悬钟峪-双峪连接路</t>
  </si>
  <si>
    <t>江坪河社区</t>
  </si>
  <si>
    <t>包家屋后-揪树岭连接路</t>
  </si>
  <si>
    <t>鼓锣坪村</t>
  </si>
  <si>
    <t>望家台-梅家公路</t>
  </si>
  <si>
    <t>易家渡镇</t>
  </si>
  <si>
    <t>盘山庙村</t>
  </si>
  <si>
    <t>一组-吴家岗连接路</t>
  </si>
  <si>
    <t>药山镇</t>
  </si>
  <si>
    <t>杨坝垱村委会</t>
  </si>
  <si>
    <t>药山镇杨坝垱村绿岛蓝湾通景公路</t>
  </si>
  <si>
    <t>绿岛蓝湾</t>
  </si>
  <si>
    <t>毛里湖镇</t>
  </si>
  <si>
    <t>毛里湖镇毛里湖湿地公园旅游集散公路</t>
  </si>
  <si>
    <t>Y992430781</t>
  </si>
  <si>
    <t>毛里湖国家湿地公园</t>
  </si>
  <si>
    <t>大山社区</t>
  </si>
  <si>
    <t>毛里湖镇金花瓶果蔬种植基地产业路</t>
  </si>
  <si>
    <t>毛里湖镇金花瓶果蔬种植产业基地</t>
  </si>
  <si>
    <t>新洲镇</t>
  </si>
  <si>
    <t>长岭村</t>
  </si>
  <si>
    <t>长岭村学校—原荷花堰村连接路</t>
  </si>
  <si>
    <t>清泉村</t>
  </si>
  <si>
    <t>清泉老村部—1组连接路</t>
  </si>
  <si>
    <t>白衣镇</t>
  </si>
  <si>
    <t>柏林村</t>
  </si>
  <si>
    <t>金林12组—金林3组连接路</t>
  </si>
  <si>
    <t>杨坝垱村</t>
  </si>
  <si>
    <t>原三合13组—徐觉悟家连接路</t>
  </si>
  <si>
    <t>庹家峪村</t>
  </si>
  <si>
    <t>马崇岭—杨家岗连接路</t>
  </si>
  <si>
    <t>临东村</t>
  </si>
  <si>
    <t>临东11组—临东3组连接路</t>
  </si>
  <si>
    <t>金坪村</t>
  </si>
  <si>
    <t>金坪26组—金坪30组连接路</t>
  </si>
  <si>
    <t>洗马堤—双坪村7组连接路</t>
  </si>
  <si>
    <t>同乐堡村</t>
  </si>
  <si>
    <t>c352—同乐10组连接路</t>
  </si>
  <si>
    <t>药山村</t>
  </si>
  <si>
    <t>南山水库—奇龙采石厂连接路</t>
  </si>
  <si>
    <t>红光17组—15组连接路</t>
  </si>
  <si>
    <t>白云山村</t>
  </si>
  <si>
    <t>白云山村8组—8组连接路</t>
  </si>
  <si>
    <t>朱木山桥—植物园连接路</t>
  </si>
  <si>
    <t>清华驿村</t>
  </si>
  <si>
    <t>清华驿2组—3组连接路</t>
  </si>
  <si>
    <t>中南村</t>
  </si>
  <si>
    <t>中南6组—6组连接路</t>
  </si>
  <si>
    <t>双门13组—双门8组连接路</t>
  </si>
  <si>
    <t>石门桥镇</t>
  </si>
  <si>
    <t>范家潭村</t>
  </si>
  <si>
    <t>常德经开区石门桥镇范家潭油茶产业园连接路</t>
  </si>
  <si>
    <t>X079430722</t>
  </si>
  <si>
    <t>常德经开区石门桥镇范家潭油茶产业园</t>
  </si>
  <si>
    <t>二岗桥村</t>
  </si>
  <si>
    <t>常德经开区石门桥镇二岗桥村油茶产生态产业园连接路</t>
  </si>
  <si>
    <t>X001430722</t>
  </si>
  <si>
    <t>常德经开区石门桥镇二岗桥镇油茶生态产业园</t>
  </si>
  <si>
    <t>赵家桥村</t>
  </si>
  <si>
    <t>常德市金湘陵生态农业开发有限公司连接路</t>
  </si>
  <si>
    <t>常德市金湘陵生态农业开发有限公司</t>
  </si>
  <si>
    <t>九龙庵村</t>
  </si>
  <si>
    <t>常德经开区石门桥镇九龙庵生态农业文化园连接路</t>
  </si>
  <si>
    <t>C327430703</t>
  </si>
  <si>
    <t>常德经开区石门桥镇九龙庵生态农业文化园</t>
  </si>
  <si>
    <t>常德经开区石门桥镇九龙庵油茶产业园连接路</t>
  </si>
  <si>
    <t>Y004430703</t>
  </si>
  <si>
    <t>常德经开区石门桥镇九龙庵油茶产业园</t>
  </si>
  <si>
    <t>高家港村</t>
  </si>
  <si>
    <t>新村与撤并村便捷连通路（二期）</t>
  </si>
  <si>
    <t>范家潭新村与撤并村便捷连通路</t>
  </si>
  <si>
    <t>白鹤镇</t>
  </si>
  <si>
    <t>阳湖休闲农业产业园路</t>
  </si>
  <si>
    <t>CL76430703</t>
  </si>
  <si>
    <t>阳湖休闲农业产业园</t>
  </si>
  <si>
    <t>桃花源镇</t>
  </si>
  <si>
    <t>桃仙岭村委会</t>
  </si>
  <si>
    <t>桃花源旅游管理区桃仙岭办事处桃仙岭村连接路（桃仙岭桃莫线连）</t>
  </si>
  <si>
    <t>桃花源旅游管理区桃仙岭办事处桃仙岭村</t>
  </si>
  <si>
    <t>武陵渔村委会</t>
  </si>
  <si>
    <t>桃花源旅游管理区桃仙岭办事处白麟洲村连接路（白鳞洲七八线）</t>
  </si>
  <si>
    <t>桃花源旅游管理区桃仙岭办事处白麟洲村</t>
  </si>
  <si>
    <t>桃花源旅游管理区桃仙岭办事处白麟洲村连接路（白鳞洲六九线）</t>
  </si>
  <si>
    <t>桃花源旅游管理区桃仙岭办事处白麟洲村连接路（白鳞洲一一线）</t>
  </si>
  <si>
    <t>汤家山村委会</t>
  </si>
  <si>
    <t>汤家山菊花基地2连接路</t>
  </si>
  <si>
    <t>汤家山菊花基地</t>
  </si>
  <si>
    <t>印家铺村</t>
  </si>
  <si>
    <t>桃花源管理区印家铺村并村连通路</t>
  </si>
  <si>
    <t>清江铺村</t>
  </si>
  <si>
    <t>清江铺并村连通路</t>
  </si>
  <si>
    <t>汤家山村</t>
  </si>
  <si>
    <t>汤家山村并村连通路</t>
  </si>
  <si>
    <t>印家铺村并村连通路</t>
  </si>
  <si>
    <t>桃花源村</t>
  </si>
  <si>
    <t>桃花源村并村连通路</t>
  </si>
  <si>
    <t>黄土坡村</t>
  </si>
  <si>
    <t xml:space="preserve"> 桃花源管理区黄土坡村并村连通路</t>
  </si>
  <si>
    <t>祝丰镇</t>
  </si>
  <si>
    <t>毡帽湖村</t>
  </si>
  <si>
    <t>西洞庭管理区爱可道生物科技有限公司爱可道朝鲜蓟特色产业园连接路</t>
  </si>
  <si>
    <t>CV02430703</t>
  </si>
  <si>
    <t>西洞庭管理区爱可道生物科技有限公司爱可道朝鲜蓟特色产业园</t>
  </si>
  <si>
    <t>港口村</t>
  </si>
  <si>
    <t>港口村便捷连通路工程</t>
  </si>
  <si>
    <t>唐林村</t>
  </si>
  <si>
    <t>唐林村便捷连通路工程</t>
  </si>
  <si>
    <t>涂家湖</t>
  </si>
  <si>
    <t>涂家湖村便捷连通路工程</t>
  </si>
  <si>
    <t>彭家洲</t>
  </si>
  <si>
    <t>彭家洲村便捷连通路工程</t>
  </si>
  <si>
    <t>西洲乡</t>
  </si>
  <si>
    <t>裕民村村委会</t>
  </si>
  <si>
    <t>立裕民蔬菜园资源产业路</t>
  </si>
  <si>
    <t>Y015430722</t>
  </si>
  <si>
    <t>立裕民蔬菜园</t>
  </si>
  <si>
    <t>西湖镇</t>
  </si>
  <si>
    <t>鼎裕村</t>
  </si>
  <si>
    <t>鼎裕村村部-三角堤公路</t>
  </si>
  <si>
    <t>风电产业园</t>
  </si>
  <si>
    <t>新港村</t>
  </si>
  <si>
    <t>新港特种水产养殖园资源产业路</t>
  </si>
  <si>
    <t>CD34430722</t>
  </si>
  <si>
    <t>新港特种水产养殖园</t>
  </si>
  <si>
    <t>鼎兴村</t>
  </si>
  <si>
    <t>莲藕生产基地-鼎兴村村部连接路</t>
  </si>
  <si>
    <t>CD36430722</t>
  </si>
  <si>
    <t>鼎兴莲藕基地</t>
  </si>
  <si>
    <t>裕民村</t>
  </si>
  <si>
    <t>裕民村至X048连接路</t>
  </si>
  <si>
    <t>黄泥湖村</t>
  </si>
  <si>
    <t>黄泥湖村至S314连接路</t>
  </si>
  <si>
    <t>旺禄村</t>
  </si>
  <si>
    <t>旺禄至鼎兴连接路</t>
  </si>
  <si>
    <t>田园村</t>
  </si>
  <si>
    <t>大西湖至田园连接路</t>
  </si>
  <si>
    <t>春晓村</t>
  </si>
  <si>
    <t>渔民新村至春晓连接路</t>
  </si>
  <si>
    <t>罗塔坪乡</t>
  </si>
  <si>
    <t>宏岗村、长寿村</t>
  </si>
  <si>
    <t>太坪-润垭公路</t>
  </si>
  <si>
    <t>X042430802</t>
  </si>
  <si>
    <t>谢家垭乡</t>
  </si>
  <si>
    <t>双溪桥村</t>
  </si>
  <si>
    <t>双溪桥-上寨公路</t>
  </si>
  <si>
    <t>X030430802</t>
  </si>
  <si>
    <t>西溪坪街道、官黎坪街道</t>
  </si>
  <si>
    <t>张家峪村、汪家寨村</t>
  </si>
  <si>
    <t>天门山旅游区连接路（两岔溪-双峡公路）</t>
  </si>
  <si>
    <t>Y074430802</t>
  </si>
  <si>
    <t>天门山旅游区</t>
  </si>
  <si>
    <t>南庄坪街道</t>
  </si>
  <si>
    <t>后坪居委会</t>
  </si>
  <si>
    <t>腊木湾-巴巴铺连接路</t>
  </si>
  <si>
    <t>张家界永定食品厂</t>
  </si>
  <si>
    <t>大庸桥街道</t>
  </si>
  <si>
    <t>立功桥居委会</t>
  </si>
  <si>
    <t>覃家坪桥-张家界蓝莓特色产业示范园连接路</t>
  </si>
  <si>
    <t>张家界蓝莓特色水果产业园</t>
  </si>
  <si>
    <t>邢家巷社区居委会</t>
  </si>
  <si>
    <t>邢家巷加油站-水产养殖特色产业园连接路</t>
  </si>
  <si>
    <t>张家界军生农业综合开发有限公司南庄坪水产养殖特色产业园</t>
  </si>
  <si>
    <t>王家坪镇</t>
  </si>
  <si>
    <t>太阳山村、石堰坪村</t>
  </si>
  <si>
    <t>河口-桑木垭公路</t>
  </si>
  <si>
    <t>张家界市永定区王家坪镇石堰坪村</t>
  </si>
  <si>
    <t>教字垭镇</t>
  </si>
  <si>
    <t>虎势岗村</t>
  </si>
  <si>
    <t>虎势岗村部-后山坡连接路</t>
  </si>
  <si>
    <t>虎势岗村油茶基地</t>
  </si>
  <si>
    <t>茅岩河镇</t>
  </si>
  <si>
    <t>金虾湾村</t>
  </si>
  <si>
    <t>杠子垭-三岔溪连接路</t>
  </si>
  <si>
    <t>张家界茅岩莓茶现代林业产业园</t>
  </si>
  <si>
    <t>三家馆乡</t>
  </si>
  <si>
    <t>枞茂村</t>
  </si>
  <si>
    <t>田湾-余水塔水库连接路</t>
  </si>
  <si>
    <t>三家馆乡枞茂村现代农业园</t>
  </si>
  <si>
    <t>长寿村</t>
  </si>
  <si>
    <t>矮院子-向家彭连接路</t>
  </si>
  <si>
    <t>C872430802</t>
  </si>
  <si>
    <t>罗塔坪乡长寿村现代农业产业园</t>
  </si>
  <si>
    <t>四都坪乡</t>
  </si>
  <si>
    <t>黄家河村</t>
  </si>
  <si>
    <t>黄家河-谭长村连接路</t>
  </si>
  <si>
    <t>C285430802</t>
  </si>
  <si>
    <t>西溪坪街道</t>
  </si>
  <si>
    <t>郭家溪村</t>
  </si>
  <si>
    <t>郭家溪桥-麻栗界连接路</t>
  </si>
  <si>
    <t>九龙山村</t>
  </si>
  <si>
    <t>广东山-后儿冲连接路</t>
  </si>
  <si>
    <t>王家坪社区</t>
  </si>
  <si>
    <t>界垭-丰火岗连接路</t>
  </si>
  <si>
    <t>C441430802</t>
  </si>
  <si>
    <t>晓村村</t>
  </si>
  <si>
    <t>苹果山-晓村繁殖场连接路</t>
  </si>
  <si>
    <t>张家界永定区东方希望畜牧有限公司晓村繁殖场</t>
  </si>
  <si>
    <t>索溪峪街道</t>
  </si>
  <si>
    <t>前山农庄</t>
  </si>
  <si>
    <t>砖厂-丁字口连接路</t>
  </si>
  <si>
    <t>CZ02430811</t>
  </si>
  <si>
    <t>协合乡</t>
  </si>
  <si>
    <t>水涌金江度假名宿</t>
  </si>
  <si>
    <t>王家湾至张家湾连接路</t>
  </si>
  <si>
    <t>C44A430811</t>
  </si>
  <si>
    <t>水涌金江乡村度假民宿休闲农庄</t>
  </si>
  <si>
    <t>南山坪乡</t>
  </si>
  <si>
    <t>南山坪村委会</t>
  </si>
  <si>
    <t>Y001岩泊渡-南山坪（南山坪乡通三级公路）</t>
  </si>
  <si>
    <t>Y001430821</t>
  </si>
  <si>
    <t>东岳观镇</t>
  </si>
  <si>
    <t>南岳村水果基地产业路</t>
  </si>
  <si>
    <t>C695430821</t>
  </si>
  <si>
    <t>南岳村水果基地</t>
  </si>
  <si>
    <t>杉木桥镇</t>
  </si>
  <si>
    <t>月亮村</t>
  </si>
  <si>
    <t>慈利县鑫月蔬菜种植专业合作社产业路</t>
  </si>
  <si>
    <t>慈利县鑫月蔬菜种植专业合作社</t>
  </si>
  <si>
    <t>龙潭河镇</t>
  </si>
  <si>
    <t>龙溪村</t>
  </si>
  <si>
    <t>东方希望集团龙溪养猪场产业路</t>
  </si>
  <si>
    <t>Z008430821</t>
  </si>
  <si>
    <t>东方希望集团龙溪养猪场</t>
  </si>
  <si>
    <t>三官寺土家族乡</t>
  </si>
  <si>
    <t>罗潭村</t>
  </si>
  <si>
    <t>罗潭村连接路</t>
  </si>
  <si>
    <t>C584430821</t>
  </si>
  <si>
    <t>澧源镇</t>
  </si>
  <si>
    <t>高家坪社区</t>
  </si>
  <si>
    <t>党校至柏家冲连接路</t>
  </si>
  <si>
    <t>柏家冲休闲农庄</t>
  </si>
  <si>
    <t>西界村</t>
  </si>
  <si>
    <t>西界林场-岩坝渡连接路</t>
  </si>
  <si>
    <t>桑植县西界休闲农庄</t>
  </si>
  <si>
    <t>河口乡</t>
  </si>
  <si>
    <t>太坪</t>
  </si>
  <si>
    <t>太坪-石家湾连接路</t>
  </si>
  <si>
    <t>桑植县太平山蜂业养殖专业合作社</t>
  </si>
  <si>
    <t>洪关乡乡</t>
  </si>
  <si>
    <t>水田坪、卧云界</t>
  </si>
  <si>
    <t>矿洞山-廖家院连接路</t>
  </si>
  <si>
    <t>桑植县水田坪村大山烟叶种植农民专业合作社</t>
  </si>
  <si>
    <t>马合口</t>
  </si>
  <si>
    <t>马合口村</t>
  </si>
  <si>
    <t>桑植东方希望畜牧有限公司连接路（范家峪-滴水洞）</t>
  </si>
  <si>
    <t>VH31430822</t>
  </si>
  <si>
    <t>桑植东方希望畜牧有限公司</t>
  </si>
  <si>
    <t>人潮溪镇</t>
  </si>
  <si>
    <t>人潮溪大桥-白石连接路</t>
  </si>
  <si>
    <t>桑植县金时畜牧养殖专业合作社</t>
  </si>
  <si>
    <t>廖家村镇</t>
  </si>
  <si>
    <t>下洞街村</t>
  </si>
  <si>
    <t>下洞街-岩壁连接路</t>
  </si>
  <si>
    <t>X065430822</t>
  </si>
  <si>
    <t>桑植县田园生态水果种植专业合作社</t>
  </si>
  <si>
    <t>以咱村</t>
  </si>
  <si>
    <t>以咱-东风湾连接路</t>
  </si>
  <si>
    <t>C333430822</t>
  </si>
  <si>
    <t>桑植县梓农畜牧养殖专业合作社</t>
  </si>
  <si>
    <t>空壳树乡</t>
  </si>
  <si>
    <t>龙木泉</t>
  </si>
  <si>
    <t>少山峪-龙木泉连接路</t>
  </si>
  <si>
    <t>C97A430822</t>
  </si>
  <si>
    <t>桑植县田野园畜牧养殖专业合作社</t>
  </si>
  <si>
    <t>利福塔镇</t>
  </si>
  <si>
    <t>苦竹河村</t>
  </si>
  <si>
    <t>利九公路-段家台</t>
  </si>
  <si>
    <t>桑植县九峰寨蜜蜂养殖专业合作社</t>
  </si>
  <si>
    <t>官地坪镇</t>
  </si>
  <si>
    <t>林家堡</t>
  </si>
  <si>
    <t>田湾-涮珠溪连接路</t>
  </si>
  <si>
    <t>桑植县浩发龙虾养殖专业合作社</t>
  </si>
  <si>
    <t>沙塔坪乡</t>
  </si>
  <si>
    <t>廖家坡</t>
  </si>
  <si>
    <t>尼姑田-廖家坡连接路</t>
  </si>
  <si>
    <t>桑植县叶缘种植专业合作社</t>
  </si>
  <si>
    <t>马合口乡</t>
  </si>
  <si>
    <t>梭子丘村</t>
  </si>
  <si>
    <t>桂竹园-孟家塔连接路</t>
  </si>
  <si>
    <t>C454430822</t>
  </si>
  <si>
    <t>天眼池村</t>
  </si>
  <si>
    <t>刷帚溪-三组连接路</t>
  </si>
  <si>
    <t>C35M430822</t>
  </si>
  <si>
    <t>陈家河镇</t>
  </si>
  <si>
    <t>厂湾村</t>
  </si>
  <si>
    <t>大坪-杨家湾土地包连接路</t>
  </si>
  <si>
    <t>C60R430822</t>
  </si>
  <si>
    <t>斜坡-厂湾连接路</t>
  </si>
  <si>
    <t>C60U430822</t>
  </si>
  <si>
    <t>八大公山镇</t>
  </si>
  <si>
    <t>茅坡村</t>
  </si>
  <si>
    <t>汨落湖-茅坡村连接路</t>
  </si>
  <si>
    <t>C54R430822</t>
  </si>
  <si>
    <t>利福塔社区</t>
  </si>
  <si>
    <t>利福塔-宋上湾连接路</t>
  </si>
  <si>
    <t>C85B430822</t>
  </si>
  <si>
    <t>天眼池-刷帚溪连接路</t>
  </si>
  <si>
    <t>CJ51430822/	CJ01430822</t>
  </si>
  <si>
    <t>桥自湾镇</t>
  </si>
  <si>
    <t>青龙村</t>
  </si>
  <si>
    <t>三岔口-茶园连接路</t>
  </si>
  <si>
    <t>CM55430822、Z014430822</t>
  </si>
  <si>
    <t>云朝山村</t>
  </si>
  <si>
    <t>冯家垭-大匝连接路</t>
  </si>
  <si>
    <t>C373430822</t>
  </si>
  <si>
    <t>梭子丘-万众洛连接路</t>
  </si>
  <si>
    <t>C203430822</t>
  </si>
  <si>
    <t>五道水镇</t>
  </si>
  <si>
    <t>连家湾村</t>
  </si>
  <si>
    <t>马林光-澧水北源连接路</t>
  </si>
  <si>
    <t>C22A430822</t>
  </si>
  <si>
    <t>竹叶坪乡</t>
  </si>
  <si>
    <t>南湖村</t>
  </si>
  <si>
    <t>榨房垭-南湖村部连接路</t>
  </si>
  <si>
    <t>C61W430822</t>
  </si>
  <si>
    <t xml:space="preserve">桥子湾镇 </t>
  </si>
  <si>
    <t>岩塔-大溪口连接路</t>
  </si>
  <si>
    <t>CM51430822</t>
  </si>
  <si>
    <t>赵家塔-大湾坪连接路</t>
  </si>
  <si>
    <t>C375430822/CT06430822</t>
  </si>
  <si>
    <t>长春镇</t>
  </si>
  <si>
    <t>南门桥村</t>
  </si>
  <si>
    <t>南门湖通景公路</t>
  </si>
  <si>
    <t>Y018430902</t>
  </si>
  <si>
    <t>南门湖</t>
  </si>
  <si>
    <t>迎风桥镇</t>
  </si>
  <si>
    <t>鲜鱼塘村</t>
  </si>
  <si>
    <t>鲜鱼塘村苗木种植专业合作社资源产业路</t>
  </si>
  <si>
    <t>Y208430902</t>
  </si>
  <si>
    <t>鲜鱼塘村苗木种植专业合作社</t>
  </si>
  <si>
    <t>七鸭子村</t>
  </si>
  <si>
    <t>七鸭子羽鑫蛋鸡养殖场资源产业路</t>
  </si>
  <si>
    <t>X002430902</t>
  </si>
  <si>
    <t>七鸭子羽鑫蛋鸡养殖场</t>
  </si>
  <si>
    <t>新桥河镇</t>
  </si>
  <si>
    <t>迷迭香基地</t>
  </si>
  <si>
    <t>迷迭香基地产业资源路</t>
  </si>
  <si>
    <t>Y221430902</t>
  </si>
  <si>
    <t>茈湖口镇</t>
  </si>
  <si>
    <t>刘家湖村</t>
  </si>
  <si>
    <t>刘家湖林场资源产业路</t>
  </si>
  <si>
    <t>X014430902</t>
  </si>
  <si>
    <t>刘家湖林场</t>
  </si>
  <si>
    <t>新风村</t>
  </si>
  <si>
    <t>新风村生猪养殖产业路</t>
  </si>
  <si>
    <t>C518430902</t>
  </si>
  <si>
    <t>新风村生猪养殖产业园</t>
  </si>
  <si>
    <t>资阳区长春镇莲欣三农牲猪养殖基地资源产业路</t>
  </si>
  <si>
    <t>X020430902</t>
  </si>
  <si>
    <t>资阳区长春镇莲欣三农牲猪养殖基地</t>
  </si>
  <si>
    <t>黄花仑村</t>
  </si>
  <si>
    <t>黄花仑茶叶产业基地连接路</t>
  </si>
  <si>
    <t>Y042430902</t>
  </si>
  <si>
    <t>黄花仑茶叶产业园区</t>
  </si>
  <si>
    <t>爱屋湾村</t>
  </si>
  <si>
    <t>爱屋湾村粮食加工基地连接路</t>
  </si>
  <si>
    <t>Y046430902</t>
  </si>
  <si>
    <t>爱屋湾村粮食加工园区</t>
  </si>
  <si>
    <t>东香村</t>
  </si>
  <si>
    <t>东香村并村连接道路</t>
  </si>
  <si>
    <t>张家塞乡</t>
  </si>
  <si>
    <t>合兴村并村便捷连接通道</t>
  </si>
  <si>
    <t>沙头镇</t>
  </si>
  <si>
    <t>双枫树村</t>
  </si>
  <si>
    <t>双枫树并村连接通道</t>
  </si>
  <si>
    <t>田庄湾村</t>
  </si>
  <si>
    <t>田庄湾村并村连接通道</t>
  </si>
  <si>
    <t>Y052430902</t>
  </si>
  <si>
    <t>新风村并村连接道路</t>
  </si>
  <si>
    <t>左家仑村</t>
  </si>
  <si>
    <t>左家仑村并村连接道路</t>
  </si>
  <si>
    <t>兰溪镇</t>
  </si>
  <si>
    <t>菱角岔村</t>
  </si>
  <si>
    <t>赫山区竹泉农庄（湖南竹泉农牧有限公司）通景路</t>
  </si>
  <si>
    <t>Y059430903</t>
  </si>
  <si>
    <t>竹泉农庄（湖南竹泉农牧有限公司）</t>
  </si>
  <si>
    <t>八字哨镇</t>
  </si>
  <si>
    <t>苦竹湖</t>
  </si>
  <si>
    <t>苦竹湖生态景区通景路</t>
  </si>
  <si>
    <t>Y058430903</t>
  </si>
  <si>
    <t>苦竹湖生态景区</t>
  </si>
  <si>
    <t>龙光桥街道</t>
  </si>
  <si>
    <t>月形街</t>
  </si>
  <si>
    <t>叶紫故居通景路</t>
  </si>
  <si>
    <t>Y041430903</t>
  </si>
  <si>
    <t>叶紫故居</t>
  </si>
  <si>
    <t>欧江岔镇</t>
  </si>
  <si>
    <t>龙山村</t>
  </si>
  <si>
    <t>周谷城故居通景路（CAD4段）</t>
  </si>
  <si>
    <t>CAD4430903</t>
  </si>
  <si>
    <t>周谷城故居</t>
  </si>
  <si>
    <t>泉交河镇</t>
  </si>
  <si>
    <t>胡林翼村委会</t>
  </si>
  <si>
    <t>胡林翼故居通景路</t>
  </si>
  <si>
    <t>X003430903</t>
  </si>
  <si>
    <t>胡林翼故居</t>
  </si>
  <si>
    <t>泥江口镇</t>
  </si>
  <si>
    <t>大桥冲村委会</t>
  </si>
  <si>
    <t>曾士娥故居通景路</t>
  </si>
  <si>
    <t>Y009430903</t>
  </si>
  <si>
    <t>曾士娥故居</t>
  </si>
  <si>
    <t>新市渡镇</t>
  </si>
  <si>
    <t>南坝村委会</t>
  </si>
  <si>
    <t>旺泰茶业产业基地对外公路</t>
  </si>
  <si>
    <t>C191430903</t>
  </si>
  <si>
    <t>旺泰茶业产业基地</t>
  </si>
  <si>
    <t>兰溪新越沥青生产基地对外连接路</t>
  </si>
  <si>
    <t>X005430903</t>
  </si>
  <si>
    <t>兰溪新越沥青生产基地</t>
  </si>
  <si>
    <t>宫保第村委会</t>
  </si>
  <si>
    <t>日安生态绿化有限公司对外连接路</t>
  </si>
  <si>
    <t>Y005430903</t>
  </si>
  <si>
    <t>日安生态绿化有限公司生态养殖园</t>
  </si>
  <si>
    <t>虎形山村</t>
  </si>
  <si>
    <t>益阳新傲水稻种植专业合作社对外连接路</t>
  </si>
  <si>
    <t>Y302430903</t>
  </si>
  <si>
    <t>益阳市新傲水稻种植专业合作社</t>
  </si>
  <si>
    <t>兰洲村</t>
  </si>
  <si>
    <t>益阳市赫山区上渡水稻种植农民专业合作社对外连接路</t>
  </si>
  <si>
    <t>X018430903</t>
  </si>
  <si>
    <t>益阳市赫山区上渡水稻种植农民专业合作社</t>
  </si>
  <si>
    <t>新兴村</t>
  </si>
  <si>
    <t>湖南北平湖米业对外连接路</t>
  </si>
  <si>
    <t>Y064430903</t>
  </si>
  <si>
    <t>湖南北平湖米业有限公司</t>
  </si>
  <si>
    <t>三岔河村</t>
  </si>
  <si>
    <t>益阳兰溪腾飞渔业发展有限公司对外连接路</t>
  </si>
  <si>
    <t>Y014430903</t>
  </si>
  <si>
    <t>益阳兰溪腾飞渔业发展有限公司</t>
  </si>
  <si>
    <t>笔架山乡</t>
  </si>
  <si>
    <t>金桥水稻种植合作社</t>
  </si>
  <si>
    <t>益阳三益有机农业对外连接路</t>
  </si>
  <si>
    <t>X013430903</t>
  </si>
  <si>
    <t>益阳三益有机农业发展有限公司</t>
  </si>
  <si>
    <t>新崇安村</t>
  </si>
  <si>
    <t>村部-三叉街连接路</t>
  </si>
  <si>
    <t>花门楼村</t>
  </si>
  <si>
    <t>毛塘冲-桂花树公路</t>
  </si>
  <si>
    <t>泞湖桥村</t>
  </si>
  <si>
    <t>泞白公路-余家湾连接路</t>
  </si>
  <si>
    <t>CAG9430903</t>
  </si>
  <si>
    <t>宫保第村</t>
  </si>
  <si>
    <t>壮头山－新塘连接路</t>
  </si>
  <si>
    <t>荒山冲-腰塘连接路</t>
  </si>
  <si>
    <t>东团村</t>
  </si>
  <si>
    <t>姑嫂塘水库-瓦塘组连接路</t>
  </si>
  <si>
    <t>会龙山街道</t>
  </si>
  <si>
    <t>永乐村</t>
  </si>
  <si>
    <t>十一组—王家山连接路</t>
  </si>
  <si>
    <t>谭家桥村</t>
  </si>
  <si>
    <t>涂家湾组-瓦屋洲公路</t>
  </si>
  <si>
    <t>荷叶坝-上倪家老屋连接路</t>
  </si>
  <si>
    <t>CAG8430903</t>
  </si>
  <si>
    <t>潮头湾-佘家湾连接路</t>
  </si>
  <si>
    <t>壮头山组－蓝粉墙组连接路</t>
  </si>
  <si>
    <t>毛家塘组-烟竹塘连接路</t>
  </si>
  <si>
    <t>新林村</t>
  </si>
  <si>
    <t>严家滩九组-鱼塘连接路</t>
  </si>
  <si>
    <t>V950430903</t>
  </si>
  <si>
    <t>闸坝湖村</t>
  </si>
  <si>
    <t>民胜主公路-二组连接路</t>
  </si>
  <si>
    <t>五家塘组-陈家冲组连接路</t>
  </si>
  <si>
    <t>Y082430903</t>
  </si>
  <si>
    <t>沧水铺镇</t>
  </si>
  <si>
    <t>碧云峰村</t>
  </si>
  <si>
    <t>山进坡—新筑塘公路</t>
  </si>
  <si>
    <t>金龙谭村</t>
  </si>
  <si>
    <t>金龙湖-海公咀公路</t>
  </si>
  <si>
    <t>北岸新村</t>
  </si>
  <si>
    <t>下渡口-上渡口连接路</t>
  </si>
  <si>
    <t>黄家湾-金龙四组公路</t>
  </si>
  <si>
    <t>米香村</t>
  </si>
  <si>
    <t>曹德安-马路组连接路</t>
  </si>
  <si>
    <t>高云六组-高云一组连接路</t>
  </si>
  <si>
    <t>杨荷线</t>
  </si>
  <si>
    <t>CA60430903</t>
  </si>
  <si>
    <t>衡龙桥镇</t>
  </si>
  <si>
    <t>愧奇岭村</t>
  </si>
  <si>
    <t>青竹塘水库-衡龙线连接路</t>
  </si>
  <si>
    <t>永乐十一组—十一组连接路</t>
  </si>
  <si>
    <t>汪家湾-小学连接路</t>
  </si>
  <si>
    <t>稠木垸-毛塘冲连接路</t>
  </si>
  <si>
    <t>苏家湖村长塘-花门楼村桂花树组连接路</t>
  </si>
  <si>
    <t>高梁坪村</t>
  </si>
  <si>
    <t>先锋1组-村部公路</t>
  </si>
  <si>
    <t>莲花塘村</t>
  </si>
  <si>
    <t>立沂-喜缘湾连接路</t>
  </si>
  <si>
    <t>清水寺村</t>
  </si>
  <si>
    <t>莲花州－杨家港连接路</t>
  </si>
  <si>
    <t>金家堤村</t>
  </si>
  <si>
    <t>下尖湖-薛国良屋公路</t>
  </si>
  <si>
    <t>莲杨线</t>
  </si>
  <si>
    <t>CAR6430903</t>
  </si>
  <si>
    <t>衡龙新区</t>
  </si>
  <si>
    <t>八一社区</t>
  </si>
  <si>
    <t>八陈线</t>
  </si>
  <si>
    <t>Y047430903</t>
  </si>
  <si>
    <t>桂花湾-李家冲连接路</t>
  </si>
  <si>
    <t>青秀山村—青秀山村公路</t>
  </si>
  <si>
    <t>枫树湾-枫树湾连接路</t>
  </si>
  <si>
    <t>蓝粉墙组－新塘连接路</t>
  </si>
  <si>
    <t>莲花塘-新合连接路</t>
  </si>
  <si>
    <t>龙荣村</t>
  </si>
  <si>
    <t>V112-羊角中学连接路</t>
  </si>
  <si>
    <t>张家塘村</t>
  </si>
  <si>
    <t>X025-东塘湾连接路</t>
  </si>
  <si>
    <t>白马坝村</t>
  </si>
  <si>
    <t>木子坝—枫树坝公路</t>
  </si>
  <si>
    <t>羊角村</t>
  </si>
  <si>
    <t>羊角十一队-羊角学校连接路</t>
  </si>
  <si>
    <t>黄湖村</t>
  </si>
  <si>
    <t>三门闸村—沙滩湖学校连接路</t>
  </si>
  <si>
    <t>申家滩村</t>
  </si>
  <si>
    <t>申家滩村埂子让组路</t>
  </si>
  <si>
    <t>侍郎桥村</t>
  </si>
  <si>
    <t>侍郎组-侍郎桥连接路</t>
  </si>
  <si>
    <t>岳家桥镇</t>
  </si>
  <si>
    <t>鸾凤山村</t>
  </si>
  <si>
    <t>竹屏公－油子塘连接路</t>
  </si>
  <si>
    <t>虎形-杏仁连接路</t>
  </si>
  <si>
    <t>欧公店村</t>
  </si>
  <si>
    <t>升斗石—升斗石连接路</t>
  </si>
  <si>
    <t>牌口村</t>
  </si>
  <si>
    <t>新民组-红旗小学连接路</t>
  </si>
  <si>
    <t>周秧青屋-黑瓦屋公路</t>
  </si>
  <si>
    <t>山枣坡-蔡先范家连接路</t>
  </si>
  <si>
    <t>CB53430903</t>
  </si>
  <si>
    <t>宁家铺村</t>
  </si>
  <si>
    <t>段家湾-鱼家冲连接路</t>
  </si>
  <si>
    <t>闸坝湖二组-二组连接路</t>
  </si>
  <si>
    <t>刘布生-刘仲书连接路</t>
  </si>
  <si>
    <t>太阳庵村</t>
  </si>
  <si>
    <t>中学至先锋湾连接路</t>
  </si>
  <si>
    <t>龙岭工业园</t>
  </si>
  <si>
    <t>光明社区</t>
  </si>
  <si>
    <t>洞子口-学校连接路</t>
  </si>
  <si>
    <t>金凤山-何家冲连接路</t>
  </si>
  <si>
    <t>周友良-村部公路</t>
  </si>
  <si>
    <t>金家堤四组-十二组连接路</t>
  </si>
  <si>
    <t>千家洲村</t>
  </si>
  <si>
    <t>X018-谢家港连接路</t>
  </si>
  <si>
    <t>渔场-陈家湾连接路</t>
  </si>
  <si>
    <t>陈家组-湾托塘公路</t>
  </si>
  <si>
    <t>民胜主公路-刘春良屋连接路</t>
  </si>
  <si>
    <t>七里冲村</t>
  </si>
  <si>
    <t>分水坳-塘坡里连接路</t>
  </si>
  <si>
    <t>易健章屋-徐家湾公路</t>
  </si>
  <si>
    <t>寨子仑村</t>
  </si>
  <si>
    <t>益阳市聚宝园竹木制品有限公司对外连接路</t>
  </si>
  <si>
    <t>益阳市聚宝园竹木制品有限公司</t>
  </si>
  <si>
    <t>茅草街镇</t>
  </si>
  <si>
    <t>庆丰村</t>
  </si>
  <si>
    <t>南县幸福牧业有限公司产业路</t>
  </si>
  <si>
    <t>南县幸福牧业有限公司产业园</t>
  </si>
  <si>
    <t>青树嘴镇</t>
  </si>
  <si>
    <t>福美村</t>
  </si>
  <si>
    <t>南县青树嘴镇福美村稻虾产业园区路</t>
  </si>
  <si>
    <t>C352430921</t>
  </si>
  <si>
    <t>南县青树嘴镇福美村稻虾产业园</t>
  </si>
  <si>
    <t>南洲镇</t>
  </si>
  <si>
    <t>小荷堰村</t>
  </si>
  <si>
    <t>南洲镇小荷堰村稻虾产业园区路</t>
  </si>
  <si>
    <t>南洲镇小荷堰村稻虾产业园</t>
  </si>
  <si>
    <t>华阁镇</t>
  </si>
  <si>
    <t>华东村</t>
  </si>
  <si>
    <t>南县华阁镇华东村稻虾产业园区路</t>
  </si>
  <si>
    <t>X008430921</t>
  </si>
  <si>
    <t>南县华阁镇华东村稻虾产业园</t>
  </si>
  <si>
    <t>南县青树嘴镇福美村蔬菜合作社路</t>
  </si>
  <si>
    <t>CZ48430921</t>
  </si>
  <si>
    <t>南县青树嘴镇福美村蔬菜合作社</t>
  </si>
  <si>
    <t>益丰垸村</t>
  </si>
  <si>
    <t>南县青树嘴镇益丰垸村稻虾产业园区路</t>
  </si>
  <si>
    <t>南县青树嘴镇益丰垸村稻虾产业园</t>
  </si>
  <si>
    <t>武圣宫镇</t>
  </si>
  <si>
    <t>龙头嘴村</t>
  </si>
  <si>
    <t>南县武圣宫镇龙头嘴村稻虾产业园区路</t>
  </si>
  <si>
    <t>南县武圣宫镇龙头嘴村稻虾产业园</t>
  </si>
  <si>
    <t>南洲小龙虾特色产业小镇南洲镇南洲村基地路</t>
  </si>
  <si>
    <t>南洲小龙虾特色产业小镇南洲镇南洲村基地</t>
  </si>
  <si>
    <t>南县华阁镇华东村稻虾产业园路</t>
  </si>
  <si>
    <t>南县胜强生态农业有限公司益丰垸村园区路</t>
  </si>
  <si>
    <t>C329430921</t>
  </si>
  <si>
    <t>南县胜强生态农业有限公司益丰垸村园区</t>
  </si>
  <si>
    <t>吉祥村</t>
  </si>
  <si>
    <t>南县青树嘴镇吉祥村稻虾产业园区路</t>
  </si>
  <si>
    <t>南县青树嘴镇吉祥村稻虾产业园</t>
  </si>
  <si>
    <t>乌嘴乡</t>
  </si>
  <si>
    <t>罗文村</t>
  </si>
  <si>
    <t>南县乌嘴乡罗文村稻虾产业园区路</t>
  </si>
  <si>
    <t>南县乌嘴乡罗文村稻虾产业园</t>
  </si>
  <si>
    <t>南县青树嘴镇益丰垸村蔬菜合作社路</t>
  </si>
  <si>
    <t>南县青树嘴镇益丰垸村蔬菜合作社</t>
  </si>
  <si>
    <t>麻河口镇</t>
  </si>
  <si>
    <t>正垸村</t>
  </si>
  <si>
    <t>南县助农稻虾种养专业合作社麻河口镇官正垸村基地路</t>
  </si>
  <si>
    <t>X003430921</t>
  </si>
  <si>
    <t>南县助农稻虾种养专业合作社麻河口镇官正垸村基地</t>
  </si>
  <si>
    <t>青树嘴村</t>
  </si>
  <si>
    <t>南县青树嘴镇青树嘴村稻虾产业园区路</t>
  </si>
  <si>
    <t>南县青树嘴镇青树嘴村稻虾产业园</t>
  </si>
  <si>
    <t>鲊埠回族乡</t>
  </si>
  <si>
    <t>鲊埠回族乡通三级公路</t>
  </si>
  <si>
    <t>Y996430922</t>
  </si>
  <si>
    <t>三堂街镇</t>
  </si>
  <si>
    <t>龙牙坪村委会</t>
  </si>
  <si>
    <t>桃江县羞女湖湿地公园旅游集散路</t>
  </si>
  <si>
    <t>X001430922</t>
  </si>
  <si>
    <t>羞女湖湿地公园</t>
  </si>
  <si>
    <t>罗溪村</t>
  </si>
  <si>
    <t>S541省道至罗溪风景区至S321省道旅游集散路</t>
  </si>
  <si>
    <t>X020430922</t>
  </si>
  <si>
    <t>罗溪风景区</t>
  </si>
  <si>
    <t>松木塘镇</t>
  </si>
  <si>
    <t>响涛源村</t>
  </si>
  <si>
    <t>宁乡界至桃花湖环线公路至S321省道</t>
  </si>
  <si>
    <t>桃花湖景区</t>
  </si>
  <si>
    <t>沾溪</t>
  </si>
  <si>
    <t>毛家桥村、黄南冲村、洋泉湾村、湖莲坪村、童子山村等</t>
  </si>
  <si>
    <t>县城至羞女湖湿地公园至大栗港镇（接G536国道）连接路</t>
  </si>
  <si>
    <t>Y572430922</t>
  </si>
  <si>
    <t>高桥乡</t>
  </si>
  <si>
    <t>罗溪村委会</t>
  </si>
  <si>
    <t>罗溪山庄（桃江县高新现代农业开发有限公司）通景路（C997+Y008段）</t>
  </si>
  <si>
    <t>Y008430922</t>
  </si>
  <si>
    <t>罗溪山庄（桃江县高新现代农业开发有限公司）</t>
  </si>
  <si>
    <t>牛田镇</t>
  </si>
  <si>
    <t>杉树仑村、牛剑桥村、金柳桥村等</t>
  </si>
  <si>
    <t>印象农业至牛剑桥（市级文物）至G536国道</t>
  </si>
  <si>
    <t>Y526430922</t>
  </si>
  <si>
    <t>桃江县桃江印象农业休闲旅游区</t>
  </si>
  <si>
    <t>修山镇</t>
  </si>
  <si>
    <t>八都村</t>
  </si>
  <si>
    <t>桃江县修山镇三檀线</t>
  </si>
  <si>
    <t>X006430922</t>
  </si>
  <si>
    <t>修山镇圣恩茶叶基地</t>
  </si>
  <si>
    <t>赤塘村委会</t>
  </si>
  <si>
    <t>桃江县三堂街镇乌崔公路</t>
  </si>
  <si>
    <t>X017430922</t>
  </si>
  <si>
    <t>桃江县三堂街镇赤塘村绿色优质水稻种植基地</t>
  </si>
  <si>
    <t>马迹塘镇</t>
  </si>
  <si>
    <t>京华村</t>
  </si>
  <si>
    <t>泽惠农业-京华（桃江县雪峰山余脉茶叶特色产业园）连接路</t>
  </si>
  <si>
    <t>Y575430922</t>
  </si>
  <si>
    <t>桃江县雪峰山余脉茶叶特色产业园</t>
  </si>
  <si>
    <t>益阳仑村</t>
  </si>
  <si>
    <t>益阳仑-马迹塘（桃江县亿湘缘竹笋特色产业园）连接路</t>
  </si>
  <si>
    <t>桃江县亿湘缘竹笋特色产业园</t>
  </si>
  <si>
    <t>灰山港镇</t>
  </si>
  <si>
    <t>甘泉山村</t>
  </si>
  <si>
    <t>桃江县灰山港镇甘泉山茶叶特色产业园道路</t>
  </si>
  <si>
    <t>X002430922</t>
  </si>
  <si>
    <t>桃江县甘泉山茶叶专业合作社甘泉山福园峰茶叶特色产业园</t>
  </si>
  <si>
    <t>雪峰山村</t>
  </si>
  <si>
    <t>桃江县雪峰山茶叶特色产业园道路</t>
  </si>
  <si>
    <t>Y578430922</t>
  </si>
  <si>
    <t>桃江县雪峰山茶叶特色产业园</t>
  </si>
  <si>
    <t>花桥港村</t>
  </si>
  <si>
    <t>峡康线（桃江县圣恩茶叶特色产业园）</t>
  </si>
  <si>
    <t>Y054430922</t>
  </si>
  <si>
    <t>桃江县圣恩茶叶特色产业园</t>
  </si>
  <si>
    <t>东坪镇</t>
  </si>
  <si>
    <t>柳坪村</t>
  </si>
  <si>
    <t>据陶线</t>
  </si>
  <si>
    <t>X031430923</t>
  </si>
  <si>
    <t>安化柳坪茶叶产业园</t>
  </si>
  <si>
    <t>大湖村</t>
  </si>
  <si>
    <t>马渡-大湖连接路</t>
  </si>
  <si>
    <t>X024430923</t>
  </si>
  <si>
    <t>安化县东坪镇大湖茶业产业园</t>
  </si>
  <si>
    <t>乐安镇</t>
  </si>
  <si>
    <t>张家仙湖村</t>
  </si>
  <si>
    <t>张家仙湖-藏龙坝连接路</t>
  </si>
  <si>
    <t>安化乐安茶叶产业园</t>
  </si>
  <si>
    <t>清塘铺镇</t>
  </si>
  <si>
    <t>苏溪村</t>
  </si>
  <si>
    <t>曾家桥-苏溪连接路</t>
  </si>
  <si>
    <t>C082430923</t>
  </si>
  <si>
    <t>梅山文化生态休闲农业园</t>
  </si>
  <si>
    <t>渠江镇</t>
  </si>
  <si>
    <t>城华村</t>
  </si>
  <si>
    <t>城华村公路</t>
  </si>
  <si>
    <t>CJJ2430923</t>
  </si>
  <si>
    <t>连溪柑橘产业园</t>
  </si>
  <si>
    <t>毗华公路</t>
  </si>
  <si>
    <t>CZZ7430923</t>
  </si>
  <si>
    <t>毗华柑橘产业园</t>
  </si>
  <si>
    <t>思游村</t>
  </si>
  <si>
    <t>思游-杨井连接路</t>
  </si>
  <si>
    <t>X010430923</t>
  </si>
  <si>
    <t>安化县乐安镇杨井茶业产业园</t>
  </si>
  <si>
    <t>大福镇</t>
  </si>
  <si>
    <t>谭家坪村</t>
  </si>
  <si>
    <t>谭家坪-产业园连接路</t>
  </si>
  <si>
    <t>Y113430923</t>
  </si>
  <si>
    <t>谭家坪产业园</t>
  </si>
  <si>
    <t>江南镇</t>
  </si>
  <si>
    <t>边江村</t>
  </si>
  <si>
    <t>江北-边江连接路</t>
  </si>
  <si>
    <t>X045430923</t>
  </si>
  <si>
    <t>九畹山庄</t>
  </si>
  <si>
    <t>红泥村</t>
  </si>
  <si>
    <t>红泥-文谷连接路</t>
  </si>
  <si>
    <t>C009430923</t>
  </si>
  <si>
    <t>安化县江南镇红泥茶业产业园</t>
  </si>
  <si>
    <t>梅城镇</t>
  </si>
  <si>
    <t>栗林村</t>
  </si>
  <si>
    <t>栗林-官加连接路</t>
  </si>
  <si>
    <t>Y015430923</t>
  </si>
  <si>
    <t>官加产业园</t>
  </si>
  <si>
    <t>羊角塘镇</t>
  </si>
  <si>
    <t>板溪村</t>
  </si>
  <si>
    <t>羊角塘-金鸡连接路</t>
  </si>
  <si>
    <t>X001430923</t>
  </si>
  <si>
    <t>安化县羊角塘镇金鸡油业产业园</t>
  </si>
  <si>
    <t>长塘镇</t>
  </si>
  <si>
    <t>大峰山村委会</t>
  </si>
  <si>
    <t>安化县绿水青山生态农业开发有限公司对外接连公路</t>
  </si>
  <si>
    <t>C438430923</t>
  </si>
  <si>
    <t>安化县绿水青山生态农业开发有限公司</t>
  </si>
  <si>
    <t>小淹镇</t>
  </si>
  <si>
    <t>杨思村</t>
  </si>
  <si>
    <t>高桥至小淹连接路</t>
  </si>
  <si>
    <t>X025430923</t>
  </si>
  <si>
    <t>安化县思模茶叶产业园</t>
  </si>
  <si>
    <t>田庄乡</t>
  </si>
  <si>
    <t>文溪村</t>
  </si>
  <si>
    <t>文溪-沙坪连接路</t>
  </si>
  <si>
    <t>安化县沙坪茶业产业园</t>
  </si>
  <si>
    <t>马路镇</t>
  </si>
  <si>
    <t>云台山村</t>
  </si>
  <si>
    <t>雷山-云台山公路</t>
  </si>
  <si>
    <t>Y689430923</t>
  </si>
  <si>
    <t>云台山石漠公园</t>
  </si>
  <si>
    <t>仙溪镇</t>
  </si>
  <si>
    <t>山口村</t>
  </si>
  <si>
    <t>安化山口-梅山文化园连接路</t>
  </si>
  <si>
    <t>X004430923</t>
  </si>
  <si>
    <t>梅山文化园</t>
  </si>
  <si>
    <t>冷市镇</t>
  </si>
  <si>
    <t>冷市-高桥连接路</t>
  </si>
  <si>
    <t>高桥产业园</t>
  </si>
  <si>
    <t>金阳村</t>
  </si>
  <si>
    <t>杨石-叶子湾公路</t>
  </si>
  <si>
    <t>Y041430923</t>
  </si>
  <si>
    <t>湖南华莱叶子湾黑茶产业园</t>
  </si>
  <si>
    <t>奎溪镇</t>
  </si>
  <si>
    <t>网溪村</t>
  </si>
  <si>
    <t>六步溪-网溪连接路</t>
  </si>
  <si>
    <t>X027430923</t>
  </si>
  <si>
    <t>安化县奎溪镇网溪茶业产业园</t>
  </si>
  <si>
    <t>烟溪镇</t>
  </si>
  <si>
    <t>蒿草坪-十八连接路</t>
  </si>
  <si>
    <t>Y656430923</t>
  </si>
  <si>
    <t>雪峰湖地质公园</t>
  </si>
  <si>
    <t>柘溪镇</t>
  </si>
  <si>
    <t>唐溪村</t>
  </si>
  <si>
    <t>柘溪旅游风景区公路</t>
  </si>
  <si>
    <t>X003430923</t>
  </si>
  <si>
    <t>柘溪旅游风景区</t>
  </si>
  <si>
    <t>玉新村</t>
  </si>
  <si>
    <t>气象台公路</t>
  </si>
  <si>
    <t>窑冲里公路</t>
  </si>
  <si>
    <t>金湖至高桥连接路</t>
  </si>
  <si>
    <t>4.5（3.5）</t>
  </si>
  <si>
    <t>龙塘乡</t>
  </si>
  <si>
    <t>淘金村</t>
  </si>
  <si>
    <t>新纸路</t>
  </si>
  <si>
    <t>鹿角溪村</t>
  </si>
  <si>
    <t>茶亭坳公路</t>
  </si>
  <si>
    <t>平口镇</t>
  </si>
  <si>
    <t>兴果村</t>
  </si>
  <si>
    <t>雷公山公路</t>
  </si>
  <si>
    <t>大仓村</t>
  </si>
  <si>
    <t>盛世界公路</t>
  </si>
  <si>
    <t>夫溪村</t>
  </si>
  <si>
    <t>夫溪至何家连接路</t>
  </si>
  <si>
    <t>白沙溪村</t>
  </si>
  <si>
    <t>古牛山连接路</t>
  </si>
  <si>
    <t>永平村</t>
  </si>
  <si>
    <t>竹坪至黄金村部连接路</t>
  </si>
  <si>
    <t>百足村</t>
  </si>
  <si>
    <t>猫形山连接路</t>
  </si>
  <si>
    <t>CC46430923</t>
  </si>
  <si>
    <t>苞芷园村</t>
  </si>
  <si>
    <t>苞芷园至联兴连接路</t>
  </si>
  <si>
    <t>大冲里公路</t>
  </si>
  <si>
    <t>敷溪社区</t>
  </si>
  <si>
    <t>谷塘线</t>
  </si>
  <si>
    <t>夏岩溪口至刘家组连接路</t>
  </si>
  <si>
    <t>常安村</t>
  </si>
  <si>
    <t>常安黄毛组公路</t>
  </si>
  <si>
    <t>冷水组公路</t>
  </si>
  <si>
    <t>大溪村</t>
  </si>
  <si>
    <t>楠木冲公路</t>
  </si>
  <si>
    <t>阳罗洲镇</t>
  </si>
  <si>
    <t>洞庭滨村</t>
  </si>
  <si>
    <t>阳罗洲镇通三级公路</t>
  </si>
  <si>
    <t>X033430981</t>
  </si>
  <si>
    <t>胭脂湖街道</t>
  </si>
  <si>
    <t>永建村</t>
  </si>
  <si>
    <t>Y737环城区道路（南环线）</t>
  </si>
  <si>
    <t>Y737430981</t>
  </si>
  <si>
    <t>建农村合作社</t>
  </si>
  <si>
    <t>新湾镇</t>
  </si>
  <si>
    <t>莲花村委会</t>
  </si>
  <si>
    <t>X020莲花至白沙渡口公路</t>
  </si>
  <si>
    <t>X020430981</t>
  </si>
  <si>
    <t>莲花村合作社</t>
  </si>
  <si>
    <t>黄茅洲镇</t>
  </si>
  <si>
    <t>新河口村委会</t>
  </si>
  <si>
    <t>X002牛角叉至净下洲轮渡公路</t>
  </si>
  <si>
    <t>X002430981</t>
  </si>
  <si>
    <t>新河口村合作社</t>
  </si>
  <si>
    <t>南嘴镇</t>
  </si>
  <si>
    <t>南嘴村</t>
  </si>
  <si>
    <t>黄金贡柚特色产业园道路</t>
  </si>
  <si>
    <t>Y731430981</t>
  </si>
  <si>
    <t>黄金贡柚特色产业园</t>
  </si>
  <si>
    <t>泗湖山镇</t>
  </si>
  <si>
    <t>北港村</t>
  </si>
  <si>
    <t>C068北港线</t>
  </si>
  <si>
    <t>C068430981</t>
  </si>
  <si>
    <t>北港村产业园</t>
  </si>
  <si>
    <t>共华镇</t>
  </si>
  <si>
    <t>沅江市长进水稻专业合作社道路</t>
  </si>
  <si>
    <t>Y725430981</t>
  </si>
  <si>
    <t>沅江市长进水稻专业合作社</t>
  </si>
  <si>
    <t>新湾镇柑桔品改产业公路</t>
  </si>
  <si>
    <t>CCC9430981</t>
  </si>
  <si>
    <t>新湾镇柑桔品改产业园</t>
  </si>
  <si>
    <t>共华镇谭家岭至八形汊长河公路</t>
  </si>
  <si>
    <t>C334430981</t>
  </si>
  <si>
    <t>八形汊长河光伏发电</t>
  </si>
  <si>
    <t>漉湖中心</t>
  </si>
  <si>
    <t>漉湖场部公路</t>
  </si>
  <si>
    <t>Y022430981</t>
  </si>
  <si>
    <t>漉湖产业园</t>
  </si>
  <si>
    <t>南嘴镇柑桔品改产业公路</t>
  </si>
  <si>
    <t>X008430981</t>
  </si>
  <si>
    <t>南嘴镇柑桔品改产业园</t>
  </si>
  <si>
    <t>南大膳镇</t>
  </si>
  <si>
    <t>牛洲村</t>
  </si>
  <si>
    <t>Y709南京山村-南丰村连接路</t>
  </si>
  <si>
    <t>Y709430981</t>
  </si>
  <si>
    <t>牛洲村农产品合作社</t>
  </si>
  <si>
    <t>草尾镇</t>
  </si>
  <si>
    <t>大同闸村</t>
  </si>
  <si>
    <t>CC05-大同村公路</t>
  </si>
  <si>
    <t>Y771430981</t>
  </si>
  <si>
    <t>大同村水稻基地</t>
  </si>
  <si>
    <t>茶盘洲镇</t>
  </si>
  <si>
    <t>茶盘洲镇新湖村至南堤公路</t>
  </si>
  <si>
    <t>Y703430981</t>
  </si>
  <si>
    <t>茶盘洲镇鹅洲村产业园</t>
  </si>
  <si>
    <t>群红村</t>
  </si>
  <si>
    <t>X003志成垸至黄茅洲公路</t>
  </si>
  <si>
    <t>X003430981</t>
  </si>
  <si>
    <t>群红村产业园</t>
  </si>
  <si>
    <t>百家沟村产业园道路</t>
  </si>
  <si>
    <t>C101430981</t>
  </si>
  <si>
    <t>百家沟村产业园</t>
  </si>
  <si>
    <t>周公湖村</t>
  </si>
  <si>
    <t>周公湖公路二期</t>
  </si>
  <si>
    <t>V798430981</t>
  </si>
  <si>
    <t>三眼塘村</t>
  </si>
  <si>
    <t>三眼塘村环湖路</t>
  </si>
  <si>
    <t>WA06430981</t>
  </si>
  <si>
    <t>胜天村</t>
  </si>
  <si>
    <t>胜天村公路</t>
  </si>
  <si>
    <t>C100430981</t>
  </si>
  <si>
    <t>宝三村</t>
  </si>
  <si>
    <t>宝三村公路</t>
  </si>
  <si>
    <t>WB02430981</t>
  </si>
  <si>
    <t>富安村</t>
  </si>
  <si>
    <t>富安村公路</t>
  </si>
  <si>
    <t>Y788430981</t>
  </si>
  <si>
    <t>长乐村</t>
  </si>
  <si>
    <t>长乐村公路（二期）</t>
  </si>
  <si>
    <t>WA85430981</t>
  </si>
  <si>
    <t>目平湖南村</t>
  </si>
  <si>
    <t>目南村公路</t>
  </si>
  <si>
    <t>WA08430981</t>
  </si>
  <si>
    <t>三眼塘村环湖路二期</t>
  </si>
  <si>
    <t>C071430981</t>
  </si>
  <si>
    <t>东新村公路</t>
  </si>
  <si>
    <t>WB01430981</t>
  </si>
  <si>
    <t>明月村公路</t>
  </si>
  <si>
    <t>C096430981</t>
  </si>
  <si>
    <t>紫红洲村</t>
  </si>
  <si>
    <t>紫红洲村连通道路</t>
  </si>
  <si>
    <t>WA98430981</t>
  </si>
  <si>
    <t>东合村</t>
  </si>
  <si>
    <t>东合村公路</t>
  </si>
  <si>
    <t>C89E430981</t>
  </si>
  <si>
    <t>金盆镇</t>
  </si>
  <si>
    <t>大东口村</t>
  </si>
  <si>
    <t>东洞庭湖湿地公园连接路（大东口至金盆桥段）</t>
  </si>
  <si>
    <t>X020430990</t>
  </si>
  <si>
    <t>东洞庭湖湿地公园</t>
  </si>
  <si>
    <t>河坝镇</t>
  </si>
  <si>
    <t>老河口村</t>
  </si>
  <si>
    <t>老河口村殡仪馆连接线农村公路工程</t>
  </si>
  <si>
    <t>大通湖殡仪馆</t>
  </si>
  <si>
    <t>有成村</t>
  </si>
  <si>
    <t>庆成村连接道路</t>
  </si>
  <si>
    <t>铭新村</t>
  </si>
  <si>
    <t>新明村连接道路</t>
  </si>
  <si>
    <t>北洲子镇</t>
  </si>
  <si>
    <t>长湖村连接道路</t>
  </si>
  <si>
    <t>千山红镇</t>
  </si>
  <si>
    <t>利厚村</t>
  </si>
  <si>
    <t>利贞村连接道路</t>
  </si>
  <si>
    <t>民和村</t>
  </si>
  <si>
    <t>新裕村连接道路</t>
  </si>
  <si>
    <t>王家坝村</t>
  </si>
  <si>
    <t>腾飞村连接道路</t>
  </si>
  <si>
    <t>增福村</t>
  </si>
  <si>
    <t>金福村连接路</t>
  </si>
  <si>
    <t>马排村连接道路</t>
  </si>
  <si>
    <t>东堤村连接道路</t>
  </si>
  <si>
    <t>河心洲村</t>
  </si>
  <si>
    <t>河万村连接道路</t>
  </si>
  <si>
    <t>南京湖村</t>
  </si>
  <si>
    <t>西湖浃村连接道路</t>
  </si>
  <si>
    <t>芸洲村连接道路</t>
  </si>
  <si>
    <t>石盖塘街道</t>
  </si>
  <si>
    <t>龙广洞村</t>
  </si>
  <si>
    <t>C566北湖区七姊石至白石岭公路</t>
  </si>
  <si>
    <t>白石岭景区</t>
  </si>
  <si>
    <t>华塘镇</t>
  </si>
  <si>
    <t>华塘村</t>
  </si>
  <si>
    <t>华塘至黑山口公路</t>
  </si>
  <si>
    <t>X209431002</t>
  </si>
  <si>
    <t>北湖区营盘农业开发公司牲猪规模化养殖场</t>
  </si>
  <si>
    <t>鲁塘镇</t>
  </si>
  <si>
    <t>红星村</t>
  </si>
  <si>
    <t>烧炉冲至匡家公路</t>
  </si>
  <si>
    <t>郴州市北湖区鲁塘镇高原红食用菌种植基地资源产业园</t>
  </si>
  <si>
    <t>村头村</t>
  </si>
  <si>
    <t>新屋背至村头公路</t>
  </si>
  <si>
    <t>C034431002</t>
  </si>
  <si>
    <t>郴州市北湖区鲁塘镇村头生猪养殖基地</t>
  </si>
  <si>
    <t>仰天湖瑶族乡</t>
  </si>
  <si>
    <t>庙坪至廖家洞公路</t>
  </si>
  <si>
    <t>Y589431002</t>
  </si>
  <si>
    <t>郴州市北湖区芙蓉村猕猴桃基地</t>
  </si>
  <si>
    <t>吴山村</t>
  </si>
  <si>
    <t>C098北湖区吴山村至S211公路</t>
  </si>
  <si>
    <t>C098431002</t>
  </si>
  <si>
    <t>四里镇</t>
  </si>
  <si>
    <t>X074桂阳县四里陇山下-飞仙黄土公路</t>
  </si>
  <si>
    <t>X074431021</t>
  </si>
  <si>
    <t>白水瑶族乡</t>
  </si>
  <si>
    <t>桂阳县塘市-杨柳公路</t>
  </si>
  <si>
    <t>X072431021、X003431021</t>
  </si>
  <si>
    <t>洋市镇</t>
  </si>
  <si>
    <t>庙下村</t>
  </si>
  <si>
    <t>桂阳县洋市庙下传统村落公路</t>
  </si>
  <si>
    <t>X056431021</t>
  </si>
  <si>
    <t>庙下传统村落</t>
  </si>
  <si>
    <t>方元镇</t>
  </si>
  <si>
    <t>燕塘村</t>
  </si>
  <si>
    <t>桂阳县方元镇雷族多缸谷物公路</t>
  </si>
  <si>
    <t>X004431021</t>
  </si>
  <si>
    <t>西溪辣椒文化旅游、雷族多缸谷物</t>
  </si>
  <si>
    <t>欧阳海镇</t>
  </si>
  <si>
    <t>欧阳海村</t>
  </si>
  <si>
    <t>桂阳县欧阳海故居公路</t>
  </si>
  <si>
    <t>Y611431021</t>
  </si>
  <si>
    <t>欧阳海故居</t>
  </si>
  <si>
    <t>流峰镇</t>
  </si>
  <si>
    <t>桂阳县流峰镇坛山岭油茶药材种植基地公路</t>
  </si>
  <si>
    <t>C000431021</t>
  </si>
  <si>
    <t>春林农业资源</t>
  </si>
  <si>
    <t>桂阳县方元镇向阳茶场公路</t>
  </si>
  <si>
    <t>X076431021</t>
  </si>
  <si>
    <t>黄金百香果等种植和禽畜养殖基地</t>
  </si>
  <si>
    <t>赤石乡</t>
  </si>
  <si>
    <t>赤石村</t>
  </si>
  <si>
    <t>赤石乡通三级公路</t>
  </si>
  <si>
    <t>Y705431022</t>
  </si>
  <si>
    <t xml:space="preserve">瑶岗仙镇	</t>
  </si>
  <si>
    <t>台霄村</t>
  </si>
  <si>
    <t>天塘镇台霄村绿益香种养产业路</t>
  </si>
  <si>
    <t>vc15431022</t>
  </si>
  <si>
    <t>天塘镇台霄村绿益香种养产业园</t>
  </si>
  <si>
    <t>瑶岗仙</t>
  </si>
  <si>
    <t>严廊</t>
  </si>
  <si>
    <t>瑶岗仙严廊溪林农业发展产业路</t>
  </si>
  <si>
    <t>VC50431022</t>
  </si>
  <si>
    <t>瑶岗仙严廊溪林农业</t>
  </si>
  <si>
    <t xml:space="preserve">浆水乡	</t>
  </si>
  <si>
    <t>华源种养专业合作社连接路</t>
  </si>
  <si>
    <t>vc08431022</t>
  </si>
  <si>
    <t>华源种养专业合作社</t>
  </si>
  <si>
    <t>金源油茶种植专业产业路</t>
  </si>
  <si>
    <t>VD11431022</t>
  </si>
  <si>
    <t>金源油茶种植专业</t>
  </si>
  <si>
    <t>黄沙镇</t>
  </si>
  <si>
    <t>大元村</t>
  </si>
  <si>
    <t>宜章县盈园种养产业路</t>
  </si>
  <si>
    <t>VD01431022</t>
  </si>
  <si>
    <t>宜章县盈园种养产业</t>
  </si>
  <si>
    <t>梅田镇</t>
  </si>
  <si>
    <t>上洞村</t>
  </si>
  <si>
    <t>湖南省现代林业特色产业园佳友金银花种养基地连接路</t>
  </si>
  <si>
    <t>X158431022</t>
  </si>
  <si>
    <t>湖南省现代林业特色产业园佳友金银花种养基地</t>
  </si>
  <si>
    <t>大布江乡</t>
  </si>
  <si>
    <t>沅洲村委会</t>
  </si>
  <si>
    <t>大布江至S345</t>
  </si>
  <si>
    <t>X040431023</t>
  </si>
  <si>
    <t>太和镇</t>
  </si>
  <si>
    <t>样下村</t>
  </si>
  <si>
    <t>永兴县漾下川坦种养殖基地道路</t>
  </si>
  <si>
    <t>永兴漾下川坦种养殖专业合作社</t>
  </si>
  <si>
    <t>双合村</t>
  </si>
  <si>
    <t>永兴县双合安丰种养殖专业合作社连接路</t>
  </si>
  <si>
    <t>VZ53431023</t>
  </si>
  <si>
    <t>永兴县双合安丰种养殖专业合作社</t>
  </si>
  <si>
    <t>悦来镇</t>
  </si>
  <si>
    <t>爱好村</t>
  </si>
  <si>
    <t>郴州铜古寨中药材种植基地道路</t>
  </si>
  <si>
    <t>郴州铜古寨中药材种植示范基地</t>
  </si>
  <si>
    <t>鲤鱼塘镇</t>
  </si>
  <si>
    <t>火里把村</t>
  </si>
  <si>
    <t>湖南辛勤园丁园艺有限公司连接路</t>
  </si>
  <si>
    <t>VZ70431023</t>
  </si>
  <si>
    <t>湖南辛勤园丁园艺有限公司</t>
  </si>
  <si>
    <t>湘阴渡街道办</t>
  </si>
  <si>
    <t>永兴县喜岭种养殖专业合作社道路</t>
  </si>
  <si>
    <t>永兴县喜岭种养殖专业合作社</t>
  </si>
  <si>
    <t>马田镇</t>
  </si>
  <si>
    <t>枣子村</t>
  </si>
  <si>
    <t>永兴县富栏生猪养殖有限公司连接路</t>
  </si>
  <si>
    <t>VZ45431023</t>
  </si>
  <si>
    <t>永兴县富栏生猪养殖有限公司</t>
  </si>
  <si>
    <t>便江街道办</t>
  </si>
  <si>
    <t>沙桥村</t>
  </si>
  <si>
    <t>永兴县空冲垅生态种养殖基地道路</t>
  </si>
  <si>
    <t>Y434431023</t>
  </si>
  <si>
    <t>永兴县空冲垅生态养种殖基地</t>
  </si>
  <si>
    <t>牛雅村</t>
  </si>
  <si>
    <t>永兴县博发生态种养殖专业合作社道路</t>
  </si>
  <si>
    <t>永兴博发生态种养殖专业合作社</t>
  </si>
  <si>
    <t>源头村</t>
  </si>
  <si>
    <t>永兴县原滋源食品公司道路</t>
  </si>
  <si>
    <t>永兴县原滋源食品有限公司</t>
  </si>
  <si>
    <t>松柏村</t>
  </si>
  <si>
    <t>永兴县鑫御农园有限公司（员外园农庄）道路</t>
  </si>
  <si>
    <t>永兴县鑫御农园有限公司（员外园农庄）</t>
  </si>
  <si>
    <t>洋塘乡</t>
  </si>
  <si>
    <t>永兴县羊乌种养殖专业合作社生猪规模化养殖基地连接路</t>
  </si>
  <si>
    <t>永兴县羊乌种养殖专业合作社生猪规模化养殖基地</t>
  </si>
  <si>
    <t>油麻镇</t>
  </si>
  <si>
    <t>上青村</t>
  </si>
  <si>
    <t>大树下-生元头连接路</t>
  </si>
  <si>
    <t>凫塘村</t>
  </si>
  <si>
    <t>富丽华烟花厂-窑上村连接路</t>
  </si>
  <si>
    <t>柏林镇</t>
  </si>
  <si>
    <t>二甲村</t>
  </si>
  <si>
    <t>九甲-王家连接路</t>
  </si>
  <si>
    <t>高亭司</t>
  </si>
  <si>
    <t>大城村</t>
  </si>
  <si>
    <t>宜秋塘-S215连接路</t>
  </si>
  <si>
    <t>岭下-熊家连接路</t>
  </si>
  <si>
    <t>明星村</t>
  </si>
  <si>
    <t>江家26组-细岭背连接路</t>
  </si>
  <si>
    <t>九团村</t>
  </si>
  <si>
    <t>暖元-周家冲连接路</t>
  </si>
  <si>
    <t>东冲村</t>
  </si>
  <si>
    <t>球壕桥路口-横岭组连接路</t>
  </si>
  <si>
    <t>晋屏镇</t>
  </si>
  <si>
    <t>兴民养殖场产业路</t>
  </si>
  <si>
    <t>兴民养殖场</t>
  </si>
  <si>
    <t>珠泉镇</t>
  </si>
  <si>
    <t>莲楼村</t>
  </si>
  <si>
    <t>嘉禾县莲荷兴源养殖场产业路</t>
  </si>
  <si>
    <t>X196431024</t>
  </si>
  <si>
    <t>嘉禾县莲荷兴源养殖场</t>
  </si>
  <si>
    <t>平世村</t>
  </si>
  <si>
    <t>嘉禾县荷叶湾生态农业开发有限公司产业路</t>
  </si>
  <si>
    <t>嘉禾县荷叶湾生态农业开发有限公司</t>
  </si>
  <si>
    <t>宅侯村</t>
  </si>
  <si>
    <t>嘉禾县宅侯贡米产业园产业路</t>
  </si>
  <si>
    <t>嘉禾县宅侯贡米产业园</t>
  </si>
  <si>
    <t>袁家镇</t>
  </si>
  <si>
    <t>桐井村</t>
  </si>
  <si>
    <t>“农牧达”桐井高粱种植基地产业路</t>
  </si>
  <si>
    <t>Y819431024</t>
  </si>
  <si>
    <t>“农牧达”桐井高粱种植基地</t>
  </si>
  <si>
    <t>张家村</t>
  </si>
  <si>
    <t>星兴农牧专业合作社产业路</t>
  </si>
  <si>
    <t>星兴农牧专业合作社</t>
  </si>
  <si>
    <t>镇南乡</t>
  </si>
  <si>
    <t>茶山村</t>
  </si>
  <si>
    <t>临武县东山国有林场连接路（大冲选厂-箭茅坡）</t>
  </si>
  <si>
    <t>临武县东山国有林场</t>
  </si>
  <si>
    <t>南强镇</t>
  </si>
  <si>
    <t>杉树村</t>
  </si>
  <si>
    <t>峰家凹-板子山连接路</t>
  </si>
  <si>
    <t>临武板子山林场</t>
  </si>
  <si>
    <t>花塘乡</t>
  </si>
  <si>
    <t>香花铺村</t>
  </si>
  <si>
    <t>土楼冲工区-自生桥电站连接路</t>
  </si>
  <si>
    <t>恒盛林场</t>
  </si>
  <si>
    <t>楚江镇</t>
  </si>
  <si>
    <t>莲塘村</t>
  </si>
  <si>
    <t>涵洞脚-莲塘村连接路</t>
  </si>
  <si>
    <t>舜兴生态牧业有限公司</t>
  </si>
  <si>
    <t>金江镇</t>
  </si>
  <si>
    <t>曹家-吉祥寺连接路</t>
  </si>
  <si>
    <t>V462431025</t>
  </si>
  <si>
    <t>春晖油茶林种植合作社</t>
  </si>
  <si>
    <t>杨梅坳-十字圩连接路</t>
  </si>
  <si>
    <t>大富科技</t>
  </si>
  <si>
    <t>章杨村</t>
  </si>
  <si>
    <t>章山-养路工班</t>
  </si>
  <si>
    <t>V117431025</t>
  </si>
  <si>
    <t>临武县众利药材种植专业合专社</t>
  </si>
  <si>
    <t>铁坑村</t>
  </si>
  <si>
    <t>水库-铁坑连接路</t>
  </si>
  <si>
    <t>V552431025</t>
  </si>
  <si>
    <t>舜美庄园</t>
  </si>
  <si>
    <t>水东镇</t>
  </si>
  <si>
    <t>东江村</t>
  </si>
  <si>
    <t>水东村-深渡雷家岭连接路</t>
  </si>
  <si>
    <t>C182431025</t>
  </si>
  <si>
    <t>临武县涵海林场</t>
  </si>
  <si>
    <t>龙水村</t>
  </si>
  <si>
    <t>龙水-古山连接路（一期）</t>
  </si>
  <si>
    <t>C179431025</t>
  </si>
  <si>
    <t>临龙种养专业合作社</t>
  </si>
  <si>
    <t>舜峰镇</t>
  </si>
  <si>
    <t>胡家背-长岭坪连接路</t>
  </si>
  <si>
    <t>贵发畜牧合作社</t>
  </si>
  <si>
    <t>汾市镇</t>
  </si>
  <si>
    <t>南福村</t>
  </si>
  <si>
    <t>S215线-龙背山连接路</t>
  </si>
  <si>
    <t>舜迪雅苗木种植专业合作社</t>
  </si>
  <si>
    <t>濠头乡</t>
  </si>
  <si>
    <t>永丰</t>
  </si>
  <si>
    <t>X001汝城县石壁山至三角坪公路</t>
  </si>
  <si>
    <t>X001431026</t>
  </si>
  <si>
    <t>三江口瑶族镇</t>
  </si>
  <si>
    <t>九龙江国家森林公园连接路（大坪镇西门至青龙峡段）</t>
  </si>
  <si>
    <t>九龙江国家森林公园</t>
  </si>
  <si>
    <t>马桥镇</t>
  </si>
  <si>
    <t>霞留村</t>
  </si>
  <si>
    <t>满天星电站至S346改建工程连接路</t>
  </si>
  <si>
    <t>Y113431026</t>
  </si>
  <si>
    <t>东江湖</t>
  </si>
  <si>
    <t>大坪镇</t>
  </si>
  <si>
    <t>鲁谭新村</t>
  </si>
  <si>
    <t>大坪镇鲁谭新村生猪养殖产业路</t>
  </si>
  <si>
    <t>Y107431026</t>
  </si>
  <si>
    <t>汝城县绿中源农牧有限公司</t>
  </si>
  <si>
    <t>青山乡</t>
  </si>
  <si>
    <t>两水口至青山公路</t>
  </si>
  <si>
    <t>X005431027</t>
  </si>
  <si>
    <t>东洛乡</t>
  </si>
  <si>
    <t>东洛村</t>
  </si>
  <si>
    <t>湖南齐云峰国家森林公园连接路（大门头至东洛段）</t>
  </si>
  <si>
    <t>X123431027</t>
  </si>
  <si>
    <t>湖南齐云峰国家森林公园</t>
  </si>
  <si>
    <t>金紫仙镇</t>
  </si>
  <si>
    <t>里山村</t>
  </si>
  <si>
    <t>村主道-大湾生态养殖场连接路</t>
  </si>
  <si>
    <t>安仁县大湾生态养殖场</t>
  </si>
  <si>
    <t>华王乡</t>
  </si>
  <si>
    <t>华王村</t>
  </si>
  <si>
    <t>G356-福磊生猪养殖场连接路</t>
  </si>
  <si>
    <t>安仁福磊生猪养殖场</t>
  </si>
  <si>
    <t>G356-诺佳信养殖合作社连接路</t>
  </si>
  <si>
    <t>安仁县诺佳信养殖专业合作社</t>
  </si>
  <si>
    <t>龙市乡</t>
  </si>
  <si>
    <t>三峰村</t>
  </si>
  <si>
    <t>X031-智远养殖农场连接路</t>
  </si>
  <si>
    <t>安仁县智远养殖农场</t>
  </si>
  <si>
    <t>桃园福地村</t>
  </si>
  <si>
    <t>村委会-塔下龙连接路</t>
  </si>
  <si>
    <t>C044431028</t>
  </si>
  <si>
    <t>桃源福地种植专业合作社</t>
  </si>
  <si>
    <t>牌楼乡</t>
  </si>
  <si>
    <t>康平村</t>
  </si>
  <si>
    <t>村主道-罗宵养殖场连接路</t>
  </si>
  <si>
    <t>安仁县罗霄养殖农场</t>
  </si>
  <si>
    <t>渡口乡</t>
  </si>
  <si>
    <t>深塘村</t>
  </si>
  <si>
    <t>村主道-深塘养殖场连接路</t>
  </si>
  <si>
    <t>安仁县深塘村养殖场</t>
  </si>
  <si>
    <t>村主道-猪八戒养殖场连接路</t>
  </si>
  <si>
    <t>安仁县猪八戒养殖场</t>
  </si>
  <si>
    <t>永乐江镇</t>
  </si>
  <si>
    <t>国道-鑫泰生猪养殖场连接路</t>
  </si>
  <si>
    <t>安仁县鑫泰生猪养殖场</t>
  </si>
  <si>
    <t>荷树村</t>
  </si>
  <si>
    <t>荷树-安仁县李纯养殖场连接路</t>
  </si>
  <si>
    <t>C073431028</t>
  </si>
  <si>
    <t>安仁县李纯养殖场</t>
  </si>
  <si>
    <t>永乐江镇、龙市乡</t>
  </si>
  <si>
    <t>山塘村</t>
  </si>
  <si>
    <t>山塘村连接路</t>
  </si>
  <si>
    <t>X031431028</t>
  </si>
  <si>
    <t>龙海镇</t>
  </si>
  <si>
    <t>官陂村</t>
  </si>
  <si>
    <t>哨上-文林专业养殖合作社连接路</t>
  </si>
  <si>
    <t>安仁县文林专业养殖合作社</t>
  </si>
  <si>
    <t>哨上-小威生态养殖场连接路</t>
  </si>
  <si>
    <t>小威生态养殖场</t>
  </si>
  <si>
    <t>承坪乡</t>
  </si>
  <si>
    <t>苏古-双溪丰源养殖场连接路</t>
  </si>
  <si>
    <t>安仁县双溪丰源养殖场</t>
  </si>
  <si>
    <t>松林村</t>
  </si>
  <si>
    <t>月光塘-四季塘种养殖场连接路</t>
  </si>
  <si>
    <t>V277431028</t>
  </si>
  <si>
    <t>安仁县四季塘种养殖场</t>
  </si>
  <si>
    <t>主道-安仁县才源综合养殖场连接路</t>
  </si>
  <si>
    <t>C13B431028</t>
  </si>
  <si>
    <t>安仁县才源综合养殖场</t>
  </si>
  <si>
    <t>高石村</t>
  </si>
  <si>
    <t>主道-安仁县顺行种养殖农场连接路</t>
  </si>
  <si>
    <t>安仁县顺行种养殖农场</t>
  </si>
  <si>
    <t>东桥村</t>
  </si>
  <si>
    <t>主道-兴华生猪养殖场连接路</t>
  </si>
  <si>
    <t>安仁兴华生猪养殖场</t>
  </si>
  <si>
    <t>汤溪镇</t>
  </si>
  <si>
    <t>青林村</t>
  </si>
  <si>
    <t>资兴市汤溪镇通三级公路改造</t>
  </si>
  <si>
    <t>X002431081</t>
  </si>
  <si>
    <t>唐洞街道</t>
  </si>
  <si>
    <t>星塘村</t>
  </si>
  <si>
    <t>资兴市程水镇星塘村旅游通景路</t>
  </si>
  <si>
    <t>回龙山瑶族乡</t>
  </si>
  <si>
    <t>回龙山旅游景区连接路</t>
  </si>
  <si>
    <t>X038431081</t>
  </si>
  <si>
    <t>回龙山旅游景区</t>
  </si>
  <si>
    <t>黄草镇</t>
  </si>
  <si>
    <t>雷公仙村</t>
  </si>
  <si>
    <t>资兴市东坪雷公仙旅游通景路</t>
  </si>
  <si>
    <t>雷公仙</t>
  </si>
  <si>
    <t>资兴市黄草镇新坳村旅游通景路</t>
  </si>
  <si>
    <t>C282431081</t>
  </si>
  <si>
    <t>新坳村</t>
  </si>
  <si>
    <t>三都镇</t>
  </si>
  <si>
    <t>流华湾村</t>
  </si>
  <si>
    <t>流华湾特色农业产业园区辰南湘莲基地连接路</t>
  </si>
  <si>
    <t>流华湾特色农业产业园区辰南湘莲基地</t>
  </si>
  <si>
    <t>清江镇</t>
  </si>
  <si>
    <t>绩东村</t>
  </si>
  <si>
    <t>资兴市清江镇老相好果业基地连接路</t>
  </si>
  <si>
    <t>清江镇老相好果业产业园</t>
  </si>
  <si>
    <t>境塘村</t>
  </si>
  <si>
    <t>资兴市益豚生态农业种养殖基地连接路</t>
  </si>
  <si>
    <t>资兴市益豚生态农业产业园</t>
  </si>
  <si>
    <t>流华湾特色农业产业园区猕猴桃基地连接路</t>
  </si>
  <si>
    <t>流华湾特色农业产业园区猕猴桃基地</t>
  </si>
  <si>
    <t>兴宁镇</t>
  </si>
  <si>
    <t>十龙潭村</t>
  </si>
  <si>
    <t>资兴市兴宁镇瑶岭茶厂东江湖茶叶标准化生产加工特色产业园连接路</t>
  </si>
  <si>
    <t>资兴市兴宁镇瑶岭茶厂东江湖茶叶标准化生产加工特色产业园</t>
  </si>
  <si>
    <t>州门司镇</t>
  </si>
  <si>
    <t>丹坳村</t>
  </si>
  <si>
    <t>丹坳村油料产业园连接路（丹坳村集体林场）</t>
  </si>
  <si>
    <t>丹坳村油料产业园</t>
  </si>
  <si>
    <t>水南村</t>
  </si>
  <si>
    <t>水南村黄桃产业园连接路（水南村蔬菜基地）</t>
  </si>
  <si>
    <t>水南村黄桃产业园</t>
  </si>
  <si>
    <t>李家湾村</t>
  </si>
  <si>
    <t>州门司镇李家湾村支部农场连接路</t>
  </si>
  <si>
    <t>C823431081</t>
  </si>
  <si>
    <t>李家湾村支部农场道路</t>
  </si>
  <si>
    <t>龙竹村</t>
  </si>
  <si>
    <t>半都特色农业产业园区周慧农场连接路</t>
  </si>
  <si>
    <t>半都特色农业产业园区周慧农场</t>
  </si>
  <si>
    <t>三乐村</t>
  </si>
  <si>
    <t>三乐村油料产业园连接路（三乐村扶贫基地）</t>
  </si>
  <si>
    <t>三乐村油料产业园</t>
  </si>
  <si>
    <t>壁溪村</t>
  </si>
  <si>
    <t>汤溪镇壁溪油料产业园连接路</t>
  </si>
  <si>
    <t>C876431081</t>
  </si>
  <si>
    <t>汤溪镇壁溪油料产业园</t>
  </si>
  <si>
    <t>昆村</t>
  </si>
  <si>
    <t>兴宁镇昆村风飞养殖基地连接路</t>
  </si>
  <si>
    <t>C37B431081</t>
  </si>
  <si>
    <t>兴宁镇昆村凤飞养殖产业园</t>
  </si>
  <si>
    <t>长坌村</t>
  </si>
  <si>
    <t>长坌村学校至八面山周塘村联网路(长坌村段)</t>
  </si>
  <si>
    <t>滁口镇</t>
  </si>
  <si>
    <t>滁口镇棋盘坳至代家联网公路</t>
  </si>
  <si>
    <t>羊场村</t>
  </si>
  <si>
    <t>清江镇瑶家至三石担组至西庄组连接路</t>
  </si>
  <si>
    <t>栖凤渡镇</t>
  </si>
  <si>
    <t>栖凤渡阡墨生猪养殖基地产业路</t>
  </si>
  <si>
    <t>栖凤渡阡墨生猪养殖基地</t>
  </si>
  <si>
    <t>坳上镇</t>
  </si>
  <si>
    <t>坳上镇水头村至珍珠岭产业路</t>
  </si>
  <si>
    <t>坳上镇水头村至珍珠岭产业园</t>
  </si>
  <si>
    <t>五盖山镇</t>
  </si>
  <si>
    <t>湘晨通航农旅田园产业路</t>
  </si>
  <si>
    <t>湘晨通航农旅田园综合体</t>
  </si>
  <si>
    <t>白露塘镇</t>
  </si>
  <si>
    <t>王仙岭风景区连接路（王仙岭国际房车露营地段）</t>
  </si>
  <si>
    <t>王仙岭风景区</t>
  </si>
  <si>
    <t>凼底乡</t>
  </si>
  <si>
    <t>凼底社区</t>
  </si>
  <si>
    <t>凼底乡通三级公路</t>
  </si>
  <si>
    <t>Y997431102</t>
  </si>
  <si>
    <t>石山脚街道办事处</t>
  </si>
  <si>
    <t>藕塘村、大夫庙村</t>
  </si>
  <si>
    <t>永州市瑞妍农业发展有限公司沃柑种植和养殖项目连接路</t>
  </si>
  <si>
    <t>永州市瑞妍农业发展有限公司</t>
  </si>
  <si>
    <t>黄田铺镇</t>
  </si>
  <si>
    <t>晓山河村委会</t>
  </si>
  <si>
    <t>永州市绿田野生态有机农业公园产业路</t>
  </si>
  <si>
    <t>Y422431102</t>
  </si>
  <si>
    <t>永州市绿田野生态有机农业公园</t>
  </si>
  <si>
    <t>名山岭村</t>
  </si>
  <si>
    <t>潇湘源农业园道路</t>
  </si>
  <si>
    <t>X151431102</t>
  </si>
  <si>
    <t>潇湘源生态农业园</t>
  </si>
  <si>
    <t>菱角塘镇</t>
  </si>
  <si>
    <t>永连村委会</t>
  </si>
  <si>
    <t>菱角塘镇永连村农业产业路</t>
  </si>
  <si>
    <t>C172431102</t>
  </si>
  <si>
    <t>永连村农业产业园</t>
  </si>
  <si>
    <t>珠山镇</t>
  </si>
  <si>
    <t>夏阳村</t>
  </si>
  <si>
    <t>鑫城锰业产业园连接路（珠山镇至夏阳至土塘仔段）</t>
  </si>
  <si>
    <t>鑫城锰业产业园</t>
  </si>
  <si>
    <t>寨子脚村</t>
  </si>
  <si>
    <t>鑫城锰业产业园连接路（寨子脚至底皮矿区段）</t>
  </si>
  <si>
    <t>大科甸村</t>
  </si>
  <si>
    <t>鑫城锰业产业园连接路（寨子脚至大科甸矿区段）</t>
  </si>
  <si>
    <t>南津渡</t>
  </si>
  <si>
    <t>香零山村</t>
  </si>
  <si>
    <t>香零山道路</t>
  </si>
  <si>
    <t>香零山康养中心</t>
  </si>
  <si>
    <t>邮亭圩镇</t>
  </si>
  <si>
    <t>蔡家甸村</t>
  </si>
  <si>
    <t>蔡家甸农业园道路</t>
  </si>
  <si>
    <t>蔡家甸农业园</t>
  </si>
  <si>
    <t>炭木桥村</t>
  </si>
  <si>
    <t>菱角塘镇炭木桥豆角产业园道路</t>
  </si>
  <si>
    <t>C88A431102</t>
  </si>
  <si>
    <t>菱角塘镇炭木桥豆角产业园</t>
  </si>
  <si>
    <t>百美田村</t>
  </si>
  <si>
    <t>百美田林牧产业园连接路</t>
  </si>
  <si>
    <t>百美田林牧产业园</t>
  </si>
  <si>
    <t>诸仙寺村</t>
  </si>
  <si>
    <t>鑫城锰业产业园连接路（寨子脚至诸仙寺矿区段）</t>
  </si>
  <si>
    <t>鑫城锰业产业园连接路（诸仙寺至谢家矿区段）</t>
  </si>
  <si>
    <t>龙禾田村</t>
  </si>
  <si>
    <t>鑫城锰业产业园连接路（寨子脚至龙禾田矿区段）</t>
  </si>
  <si>
    <t>鑫城锰业产业园连接路（周塘至寨子脚矿区段）</t>
  </si>
  <si>
    <t>梳子铺乡</t>
  </si>
  <si>
    <t>车头源村</t>
  </si>
  <si>
    <t>鑫城锰业产业园连接路（G322至车头源矿区段）</t>
  </si>
  <si>
    <t>富家桥镇</t>
  </si>
  <si>
    <t>富家桥金山村连接路</t>
  </si>
  <si>
    <t>青山桥村</t>
  </si>
  <si>
    <t>青山桥村1组至5组连接路</t>
  </si>
  <si>
    <t>水平村6、7、8组连接路</t>
  </si>
  <si>
    <t>乐塘坪村</t>
  </si>
  <si>
    <t>乐塘坪至梅湾连接路</t>
  </si>
  <si>
    <t>桐梓坪</t>
  </si>
  <si>
    <t>冷水坝至干山塘连接路</t>
  </si>
  <si>
    <t>李家桥村</t>
  </si>
  <si>
    <t>李家桥凯连接路</t>
  </si>
  <si>
    <t>C483431102</t>
  </si>
  <si>
    <t>六甲何村</t>
  </si>
  <si>
    <t>六甲何村连接路</t>
  </si>
  <si>
    <t>C666431102</t>
  </si>
  <si>
    <t>岿山村</t>
  </si>
  <si>
    <t>罗家至永州服务区连接路</t>
  </si>
  <si>
    <t>三塘村塘家组连接路</t>
  </si>
  <si>
    <t>三塘至湾里连接路</t>
  </si>
  <si>
    <t>太平铺村</t>
  </si>
  <si>
    <t>通组路</t>
  </si>
  <si>
    <t>接履桥街道</t>
  </si>
  <si>
    <t>坦塘村</t>
  </si>
  <si>
    <t>蒋家至干渠连接路</t>
  </si>
  <si>
    <t>天字地村</t>
  </si>
  <si>
    <t>天字地村连村路</t>
  </si>
  <si>
    <t>文雷村</t>
  </si>
  <si>
    <t>新屋村张家连接路</t>
  </si>
  <si>
    <t>夏大村</t>
  </si>
  <si>
    <t>桐木塘组连接路</t>
  </si>
  <si>
    <t>伊塘镇</t>
  </si>
  <si>
    <t>冷水滩区永州森林植物园通景路</t>
  </si>
  <si>
    <t>X076431103</t>
  </si>
  <si>
    <t>永州森林植物园</t>
  </si>
  <si>
    <t>上岭桥镇</t>
  </si>
  <si>
    <t>东站村</t>
  </si>
  <si>
    <t>年产2万吨优质大米加工生产线建设项目连接路</t>
  </si>
  <si>
    <t>C100431103</t>
  </si>
  <si>
    <t>年产2万吨优质大米加工生产线建设项目产业园</t>
  </si>
  <si>
    <t>蔡市镇</t>
  </si>
  <si>
    <t>伍家岭村</t>
  </si>
  <si>
    <t>友邦牧业有限公司牲猪养殖场连接路</t>
  </si>
  <si>
    <t>C660431103</t>
  </si>
  <si>
    <t>友邦牧业有限公司牲猪养殖场产业园</t>
  </si>
  <si>
    <t>普利桥镇</t>
  </si>
  <si>
    <t>小水村</t>
  </si>
  <si>
    <t>冷水滩区普利桥伍家种植基地连接路</t>
  </si>
  <si>
    <t>冷水滩区普利桥伍家种植基地产业园</t>
  </si>
  <si>
    <t>高溪市镇</t>
  </si>
  <si>
    <t>王家冲村</t>
  </si>
  <si>
    <t>冷水滩区王家冲村种养专业合作社连接路</t>
  </si>
  <si>
    <t>C062431103</t>
  </si>
  <si>
    <t>冷水滩区王家冲村种养专业合作社产业园</t>
  </si>
  <si>
    <t>芹菜塘村</t>
  </si>
  <si>
    <t>冷水滩区艳子家庭农场连接路</t>
  </si>
  <si>
    <t>冷水滩区艳子家庭农场产业园</t>
  </si>
  <si>
    <t>花桥街镇</t>
  </si>
  <si>
    <t>花桥街石塘村魏家生态养殖场连接路</t>
  </si>
  <si>
    <t>花桥街镇石塘村魏家生态养殖场产业园</t>
  </si>
  <si>
    <t>新圩村</t>
  </si>
  <si>
    <t>生态农副产品种养基地连接路</t>
  </si>
  <si>
    <t>Y276431103</t>
  </si>
  <si>
    <t>生态农副产品种养基地产业园</t>
  </si>
  <si>
    <t>黄阳司镇</t>
  </si>
  <si>
    <t>大陂岩村</t>
  </si>
  <si>
    <t>冷水滩区大陂岩村养鸡场连接路</t>
  </si>
  <si>
    <t>冷水滩区大陂岩村养鸡场产业园</t>
  </si>
  <si>
    <t>杨村甸乡</t>
  </si>
  <si>
    <t>西岭村</t>
  </si>
  <si>
    <t>杨村甸乡西岭村经济合作社连接路</t>
  </si>
  <si>
    <t>杨村甸乡西岭村经济合作社产业园</t>
  </si>
  <si>
    <t>湘江村</t>
  </si>
  <si>
    <t>湘江-长冲连接路</t>
  </si>
  <si>
    <t>易家桥村</t>
  </si>
  <si>
    <t>易家桥至莺山岩连接路</t>
  </si>
  <si>
    <t>湘江八九组-长冲连接路</t>
  </si>
  <si>
    <t>八礼村</t>
  </si>
  <si>
    <t>礼塘-八宝岭连接路</t>
  </si>
  <si>
    <t>红卫村</t>
  </si>
  <si>
    <t>桐子山至屋仔头连接路</t>
  </si>
  <si>
    <t>香花坝村</t>
  </si>
  <si>
    <t>群勇至香花坝连接路</t>
  </si>
  <si>
    <t>香馥坝村</t>
  </si>
  <si>
    <t>香馥坝至树柏冲连接路</t>
  </si>
  <si>
    <t>孟公山村</t>
  </si>
  <si>
    <t>孟公山至姚家连接路</t>
  </si>
  <si>
    <t>普利桥社区</t>
  </si>
  <si>
    <t>学校至腊子山连接路</t>
  </si>
  <si>
    <t>仁湾镇</t>
  </si>
  <si>
    <t>金台村</t>
  </si>
  <si>
    <t>金台至大力山连接路</t>
  </si>
  <si>
    <t>落刀塘村</t>
  </si>
  <si>
    <t>落刀塘至九龙连接路</t>
  </si>
  <si>
    <t>石子塘村</t>
  </si>
  <si>
    <t>长冲至石子塘连接路</t>
  </si>
  <si>
    <t>高溪市街道社区</t>
  </si>
  <si>
    <t>铁里冲至陈家连接路</t>
  </si>
  <si>
    <t>大豪坪至金木塘连接路</t>
  </si>
  <si>
    <t>牛角坝镇</t>
  </si>
  <si>
    <t>竹溪村</t>
  </si>
  <si>
    <t>竹溪至下凡连接路</t>
  </si>
  <si>
    <t>麻塘至鼎星观连接路</t>
  </si>
  <si>
    <t>岐山村</t>
  </si>
  <si>
    <t>关草至岐山连接路</t>
  </si>
  <si>
    <t>池塘铺村</t>
  </si>
  <si>
    <t>池塘铺至阳竹塘连接路</t>
  </si>
  <si>
    <t>雷发庄村</t>
  </si>
  <si>
    <t>瓦子塘至上司亭村连接路</t>
  </si>
  <si>
    <t>荷叶铺村</t>
  </si>
  <si>
    <t>黄泥塘至荷叶铺连接路</t>
  </si>
  <si>
    <t>金山岭村</t>
  </si>
  <si>
    <t>金山岭至高龙连接路</t>
  </si>
  <si>
    <t>坪西村</t>
  </si>
  <si>
    <t>桥当头至楠竹塘连接路</t>
  </si>
  <si>
    <t>阳山观村</t>
  </si>
  <si>
    <t>阳山观到江边连接路</t>
  </si>
  <si>
    <t>祁阳县</t>
  </si>
  <si>
    <t>黄泥塘镇</t>
  </si>
  <si>
    <t>永祁村</t>
  </si>
  <si>
    <t>黄泥塘镇通三级公路建设工程</t>
  </si>
  <si>
    <t>X006431121</t>
  </si>
  <si>
    <t>潘市镇</t>
  </si>
  <si>
    <t>祁阳县陶铸故居通景路</t>
  </si>
  <si>
    <t>陶铸故居</t>
  </si>
  <si>
    <t>进宝塘镇</t>
  </si>
  <si>
    <t>里仕村</t>
  </si>
  <si>
    <t>水云湾休闲农庄旅游通景公路</t>
  </si>
  <si>
    <t>X066431121</t>
  </si>
  <si>
    <t>水云湾休闲农庄</t>
  </si>
  <si>
    <t>观音滩镇</t>
  </si>
  <si>
    <t>花家井村</t>
  </si>
  <si>
    <t>花家井休闲农庄旅游通景公路</t>
  </si>
  <si>
    <t>Y235431121</t>
  </si>
  <si>
    <t>花家井休闲农庄</t>
  </si>
  <si>
    <t>龚家坪镇</t>
  </si>
  <si>
    <t>新江乡村旅游区集散公路</t>
  </si>
  <si>
    <t>X056431121</t>
  </si>
  <si>
    <t>新江乡村旅游区</t>
  </si>
  <si>
    <t>黎家坪镇</t>
  </si>
  <si>
    <t>双龙桥村</t>
  </si>
  <si>
    <t>戴家湾休闲山庄旅游通景公路</t>
  </si>
  <si>
    <t>戴家湾休闲山庄</t>
  </si>
  <si>
    <t>枣子塘村</t>
  </si>
  <si>
    <t>枣子塘五星农庄通景公路</t>
  </si>
  <si>
    <t>X061431121</t>
  </si>
  <si>
    <t>枣子塘五星农庄</t>
  </si>
  <si>
    <t>富里村</t>
  </si>
  <si>
    <t>祁阳县农业科技园区道路</t>
  </si>
  <si>
    <t>X064431121</t>
  </si>
  <si>
    <t>祁阳农业科技园区</t>
  </si>
  <si>
    <t>梅溪镇</t>
  </si>
  <si>
    <t>龟山村</t>
  </si>
  <si>
    <t>祁阳县金浩油茶现代林业特色产业园道路</t>
  </si>
  <si>
    <t>Y752431121</t>
  </si>
  <si>
    <t>祁阳县金浩油茶现代林业特色产业园</t>
  </si>
  <si>
    <t>联兴村</t>
  </si>
  <si>
    <t>祁阳县唐家山油茶现代林业特色产业园道路</t>
  </si>
  <si>
    <t>祁阳县唐家山油茶现代林业特色产业园</t>
  </si>
  <si>
    <t>钢铁村</t>
  </si>
  <si>
    <t>湖南碧湘苑园林产业园道路</t>
  </si>
  <si>
    <t>湖南碧湘苑园林产业园</t>
  </si>
  <si>
    <t>祁阳县庆宇油茶开发科技产业园道路</t>
  </si>
  <si>
    <t>祁阳县庆宇油茶开发科技产业园</t>
  </si>
  <si>
    <t>东泉村</t>
  </si>
  <si>
    <t>广州轩瑞食品有限公司产业园东泉村道路</t>
  </si>
  <si>
    <t>广州轩瑞食品有限公司东泉村产业园</t>
  </si>
  <si>
    <t>七里桥镇</t>
  </si>
  <si>
    <t>大挂榜山村</t>
  </si>
  <si>
    <t>太白峰国家森林公园旅游集散公路</t>
  </si>
  <si>
    <t>太白峰国家森林公园</t>
  </si>
  <si>
    <t>云腾村</t>
  </si>
  <si>
    <t>祁阳县永州市祁阳县七里桥镇马颈坳村通景路</t>
  </si>
  <si>
    <t>永州市祁阳县七里桥镇马颈坳村</t>
  </si>
  <si>
    <t>长虹街道办事处</t>
  </si>
  <si>
    <t>官益村</t>
  </si>
  <si>
    <t>官益村撤并村道路（二期）</t>
  </si>
  <si>
    <t>官益村撤并村道路（一期）</t>
  </si>
  <si>
    <t>长冲村撤并村道路</t>
  </si>
  <si>
    <t>文明铺镇</t>
  </si>
  <si>
    <t>大泉湾村</t>
  </si>
  <si>
    <t>大泉湾村撤并村道路</t>
  </si>
  <si>
    <t>大村甸镇</t>
  </si>
  <si>
    <t>八一堂村</t>
  </si>
  <si>
    <t>八一堂村撤并村道路</t>
  </si>
  <si>
    <t>公平村</t>
  </si>
  <si>
    <t>公平村撤并村道路</t>
  </si>
  <si>
    <t>接龙桥村</t>
  </si>
  <si>
    <t>接龙桥村撤并村道路（二期）</t>
  </si>
  <si>
    <t>金桥村</t>
  </si>
  <si>
    <t>金桥村撤并村道路</t>
  </si>
  <si>
    <t>文富市镇</t>
  </si>
  <si>
    <t>农科社区</t>
  </si>
  <si>
    <t>农科社区撤并村道路</t>
  </si>
  <si>
    <t>白合村</t>
  </si>
  <si>
    <t>白合村撤并村道路（二期）</t>
  </si>
  <si>
    <t>三冲村</t>
  </si>
  <si>
    <t>三冲村撤并村道路</t>
  </si>
  <si>
    <t>清溪坪村</t>
  </si>
  <si>
    <t>清溪坪村撤并村道路</t>
  </si>
  <si>
    <t>肖家村镇</t>
  </si>
  <si>
    <t>泉山村</t>
  </si>
  <si>
    <t>泉山村撤并村道路（二期）</t>
  </si>
  <si>
    <t>泉山村撤并村道路（一期）</t>
  </si>
  <si>
    <t>大忠桥镇</t>
  </si>
  <si>
    <t>日晖塘村</t>
  </si>
  <si>
    <t>日晖塘村撤并村道路</t>
  </si>
  <si>
    <t>朝主山村</t>
  </si>
  <si>
    <t>朝主山村撤并村道路</t>
  </si>
  <si>
    <t>到福桥村</t>
  </si>
  <si>
    <t>到福桥村撤并村道路</t>
  </si>
  <si>
    <t>东泉村撤并村道路</t>
  </si>
  <si>
    <t>凤凰村撤并村道路</t>
  </si>
  <si>
    <t>豪联玉村</t>
  </si>
  <si>
    <t>豪联玉村撤并村道路</t>
  </si>
  <si>
    <t>福星村</t>
  </si>
  <si>
    <t>福星村撤并村道路</t>
  </si>
  <si>
    <t>丰江村</t>
  </si>
  <si>
    <t>丰江村撤并村道路</t>
  </si>
  <si>
    <t>下马渡镇</t>
  </si>
  <si>
    <t>横泉村</t>
  </si>
  <si>
    <t>横泉村撤并村道路</t>
  </si>
  <si>
    <t>华龙新村</t>
  </si>
  <si>
    <t>华龙新村撤并村道路</t>
  </si>
  <si>
    <t>龟山村撤并村道路</t>
  </si>
  <si>
    <t>华溪新村</t>
  </si>
  <si>
    <t>华溪新村撤并村道路</t>
  </si>
  <si>
    <t>乐兴村</t>
  </si>
  <si>
    <t>乐兴村撤并村道路</t>
  </si>
  <si>
    <t>建香村</t>
  </si>
  <si>
    <t>建香村撤并村道路</t>
  </si>
  <si>
    <t>刘家新村</t>
  </si>
  <si>
    <t>刘家新村撤并村道路</t>
  </si>
  <si>
    <t>龙鸣村</t>
  </si>
  <si>
    <t>龙鸣村撤并村道路</t>
  </si>
  <si>
    <t>龙口源村</t>
  </si>
  <si>
    <t>龙口源村撤并村道路（二期）</t>
  </si>
  <si>
    <t>盘古村撤并村道路</t>
  </si>
  <si>
    <t>藕池村</t>
  </si>
  <si>
    <t>藕池村撤并村道路</t>
  </si>
  <si>
    <t>茅竹镇</t>
  </si>
  <si>
    <t>柏家新村</t>
  </si>
  <si>
    <t>柏家新村撤并村道路</t>
  </si>
  <si>
    <t>青峰村</t>
  </si>
  <si>
    <t>青峰村撤并村道路（一期）</t>
  </si>
  <si>
    <t>八甲湾村</t>
  </si>
  <si>
    <t>八甲湾村撤并村道路</t>
  </si>
  <si>
    <t>成柿村</t>
  </si>
  <si>
    <t>成柿村撤并村道路</t>
  </si>
  <si>
    <t>东洲桥村</t>
  </si>
  <si>
    <t>东洲桥村撤并村道路</t>
  </si>
  <si>
    <t>黄岗铺村</t>
  </si>
  <si>
    <t>黄岗铺村撤并村道路</t>
  </si>
  <si>
    <t>多喜塘村</t>
  </si>
  <si>
    <t>多喜塘村2撤并村道路</t>
  </si>
  <si>
    <t>多喜塘村撤并村道路</t>
  </si>
  <si>
    <t>侧树坪村</t>
  </si>
  <si>
    <t>侧树坪村撤并村道路</t>
  </si>
  <si>
    <t>城南陡村</t>
  </si>
  <si>
    <t>城南陡村撤并村道路</t>
  </si>
  <si>
    <t>赤塘村</t>
  </si>
  <si>
    <t>赤塘村撤并村道路</t>
  </si>
  <si>
    <t>八宝镇</t>
  </si>
  <si>
    <t>黄家渡村</t>
  </si>
  <si>
    <t>黄家渡村撤并村道路</t>
  </si>
  <si>
    <t>龙枫村</t>
  </si>
  <si>
    <t>龙枫村撤并村道路</t>
  </si>
  <si>
    <t>大盛镇</t>
  </si>
  <si>
    <t>泗水村</t>
  </si>
  <si>
    <t>大盛镇至花桥岔路口公路</t>
  </si>
  <si>
    <t>X004431122</t>
  </si>
  <si>
    <t>紫溪镇</t>
  </si>
  <si>
    <t>高岩村</t>
  </si>
  <si>
    <t>塘夫至高岩景区公路</t>
  </si>
  <si>
    <t>X074431122</t>
  </si>
  <si>
    <t>高岩景区</t>
  </si>
  <si>
    <t>井头圩镇</t>
  </si>
  <si>
    <t>界牌村</t>
  </si>
  <si>
    <t>井头圩镇界牌村养殖基地公路</t>
  </si>
  <si>
    <t>井头圩镇界牌村养殖基地</t>
  </si>
  <si>
    <t>群山村</t>
  </si>
  <si>
    <t>井头圩镇群山村养殖基地公路</t>
  </si>
  <si>
    <t>井头圩镇群山村养殖基地</t>
  </si>
  <si>
    <t>端桥铺镇</t>
  </si>
  <si>
    <t>黄木村</t>
  </si>
  <si>
    <t>端桥铺村胡江村蔬菜种植产业园公路</t>
  </si>
  <si>
    <t>端桥铺村胡江村蔬菜种植产业园</t>
  </si>
  <si>
    <t>大庙口镇</t>
  </si>
  <si>
    <t>鸭塘村</t>
  </si>
  <si>
    <t>东安县邓氏油茶农民专业合作社公路</t>
  </si>
  <si>
    <t>东安县邓氏油茶农民专业合作社</t>
  </si>
  <si>
    <t>云凤村</t>
  </si>
  <si>
    <t>井头圩镇云凤村葡萄、东安鸡基地公路</t>
  </si>
  <si>
    <t>井头圩镇云凤村葡萄、东安鸡基地</t>
  </si>
  <si>
    <t>鹿马桥镇</t>
  </si>
  <si>
    <t>肖家岭村</t>
  </si>
  <si>
    <t>东安县肖家岭村竹木加工合作社公路</t>
  </si>
  <si>
    <t>C620431122</t>
  </si>
  <si>
    <t>东安县肖家岭村竹木加工合作社</t>
  </si>
  <si>
    <t>新圩江</t>
  </si>
  <si>
    <t>西江桥村</t>
  </si>
  <si>
    <t>金易德油茶产业园公路</t>
  </si>
  <si>
    <t>金易德油茶产业园</t>
  </si>
  <si>
    <t>川岩</t>
  </si>
  <si>
    <t>岭芝村</t>
  </si>
  <si>
    <t>益丰油茶产业园公路</t>
  </si>
  <si>
    <t>益丰油茶产业园</t>
  </si>
  <si>
    <t>湖塘铺</t>
  </si>
  <si>
    <t>湖塘铺村至土桥村连接路</t>
  </si>
  <si>
    <t>凉水井村</t>
  </si>
  <si>
    <t>凉水井村至桂花村连接路</t>
  </si>
  <si>
    <t>古楼兰家村</t>
  </si>
  <si>
    <t>兰家村至古楼兰家村连接路</t>
  </si>
  <si>
    <t>芦洪市镇</t>
  </si>
  <si>
    <t>留驾岌村</t>
  </si>
  <si>
    <t>长冲至留驾岌村连接路</t>
  </si>
  <si>
    <t>峰源村</t>
  </si>
  <si>
    <t>峰源村至大井村连接路</t>
  </si>
  <si>
    <t>简家岭</t>
  </si>
  <si>
    <t>赤皮园至简家岭连接路</t>
  </si>
  <si>
    <t>古楼村至古楼兰家村连接路</t>
  </si>
  <si>
    <t>石期市镇</t>
  </si>
  <si>
    <t>大荣底村</t>
  </si>
  <si>
    <t>大荣底村至元古村连接路</t>
  </si>
  <si>
    <t>群山村至云凤村连接路</t>
  </si>
  <si>
    <t>水岭乡</t>
  </si>
  <si>
    <t>枧田村</t>
  </si>
  <si>
    <t>吉星至枧田村连接路</t>
  </si>
  <si>
    <t>廖家村</t>
  </si>
  <si>
    <t>枫木塘至廖家村连接路</t>
  </si>
  <si>
    <t>江村镇</t>
  </si>
  <si>
    <t>江村</t>
  </si>
  <si>
    <t>江村乡镇通三级路</t>
  </si>
  <si>
    <t>X049431123</t>
  </si>
  <si>
    <t>何家洞镇</t>
  </si>
  <si>
    <t>何家洞村</t>
  </si>
  <si>
    <t>小坪里村便捷连接通道</t>
  </si>
  <si>
    <t>洪塘营瑶族乡、横岭瑶族乡</t>
  </si>
  <si>
    <t>洪塘营</t>
  </si>
  <si>
    <t>后江桥至洪塘营公路改造</t>
  </si>
  <si>
    <t>X003431124</t>
  </si>
  <si>
    <t>审章塘瑶族乡</t>
  </si>
  <si>
    <t>审章塘瑶族乡通三级公路</t>
  </si>
  <si>
    <t>Y570431124</t>
  </si>
  <si>
    <t>祥霖铺</t>
  </si>
  <si>
    <t>藕塘村</t>
  </si>
  <si>
    <t>道县永州市道县祥霖铺镇藕塘村通景路</t>
  </si>
  <si>
    <t>Y082431124</t>
  </si>
  <si>
    <t>永州市道县祥霖铺镇藕塘村</t>
  </si>
  <si>
    <t>祥霖铺镇</t>
  </si>
  <si>
    <t>雷洞村</t>
  </si>
  <si>
    <t>雷洞村油茶基地示范区连接路</t>
  </si>
  <si>
    <t>X082431124</t>
  </si>
  <si>
    <t>雷洞村油茶基地示范园区</t>
  </si>
  <si>
    <t>仙子脚镇</t>
  </si>
  <si>
    <t>蒋家岭村</t>
  </si>
  <si>
    <t>道县雄民牲畜养殖场连接路</t>
  </si>
  <si>
    <t>道县雄民牲畜养殖场区</t>
  </si>
  <si>
    <t>梅花镇</t>
  </si>
  <si>
    <t>春秋塘村</t>
  </si>
  <si>
    <t>道县爱濂莲业产业园连接路</t>
  </si>
  <si>
    <t>CAQ2431124</t>
  </si>
  <si>
    <t>道县爱濂莲业产业园区</t>
  </si>
  <si>
    <t>万家庄街道</t>
  </si>
  <si>
    <t>七一村</t>
  </si>
  <si>
    <t>道州八月瓜生态果园连接路</t>
  </si>
  <si>
    <t>C855431124</t>
  </si>
  <si>
    <t>道州八月瓜生态果园区</t>
  </si>
  <si>
    <t>蚣坝镇</t>
  </si>
  <si>
    <t>洲背村</t>
  </si>
  <si>
    <t>道县洲背小龙虾养殖示范园连接路</t>
  </si>
  <si>
    <t>C127431124</t>
  </si>
  <si>
    <t>道县洲背小龙虾养殖示范园区</t>
  </si>
  <si>
    <t>楠竹坪</t>
  </si>
  <si>
    <t>洪塘营楠竹坪至陡山湾连通路</t>
  </si>
  <si>
    <t>寿雁镇</t>
  </si>
  <si>
    <t>丙田村</t>
  </si>
  <si>
    <t>寿雁镇丙田至朱子夫连通道路</t>
  </si>
  <si>
    <t>CAX0431124</t>
  </si>
  <si>
    <t>桥头镇</t>
  </si>
  <si>
    <t>腊树坪</t>
  </si>
  <si>
    <t>桥头镇腊树坪至清寿源连通路</t>
  </si>
  <si>
    <t>CAY7431124</t>
  </si>
  <si>
    <t>横岭瑶族乡</t>
  </si>
  <si>
    <t>菖路村</t>
  </si>
  <si>
    <t>横岭瑶族乡小路窝至菖梧洞村连通路</t>
  </si>
  <si>
    <t>源口瑶族乡</t>
  </si>
  <si>
    <t>源口社区</t>
  </si>
  <si>
    <t>桃川镇至源口瑶族乡</t>
  </si>
  <si>
    <t>X342431125</t>
  </si>
  <si>
    <t>夏层铺、潇浦镇</t>
  </si>
  <si>
    <t>上甘棠村</t>
  </si>
  <si>
    <t>江永县五爱至上甘棠通景公路</t>
  </si>
  <si>
    <t>X143431125</t>
  </si>
  <si>
    <t>回龙圩镇</t>
  </si>
  <si>
    <t>马鹿头村、八仙洞村</t>
  </si>
  <si>
    <t>回龙湖景区连接路（大地铺至马鹿头至八仙洞至永济亭高速路）</t>
  </si>
  <si>
    <t>回龙湖景区</t>
  </si>
  <si>
    <t>千家峒瑶族乡</t>
  </si>
  <si>
    <t>大溪源</t>
  </si>
  <si>
    <t>千家峒国家森林公园连接路</t>
  </si>
  <si>
    <t>X087431125</t>
  </si>
  <si>
    <t>千家峒国家森林公园</t>
  </si>
  <si>
    <t>千家峒</t>
  </si>
  <si>
    <t>管家</t>
  </si>
  <si>
    <t>江永千家峒金家屋至管家连接路</t>
  </si>
  <si>
    <t>Y317431125</t>
  </si>
  <si>
    <t>都庞岭国家自然保护区</t>
  </si>
  <si>
    <t>粗石江镇</t>
  </si>
  <si>
    <t>小古漯</t>
  </si>
  <si>
    <t>燕子山休闲度假区连接路</t>
  </si>
  <si>
    <t>燕子山休闲度假区</t>
  </si>
  <si>
    <t>夏层铺</t>
  </si>
  <si>
    <t>洞美村</t>
  </si>
  <si>
    <t>洞美至九牛冲连接路</t>
  </si>
  <si>
    <t>松柏瑶族乡</t>
  </si>
  <si>
    <t>松柏社区</t>
  </si>
  <si>
    <t>建新至村委会连接路</t>
  </si>
  <si>
    <t>矮寨村</t>
  </si>
  <si>
    <t>矮寨至廖家岗连接路</t>
  </si>
  <si>
    <t>松柏乡</t>
  </si>
  <si>
    <t>棠景至花楼连接路</t>
  </si>
  <si>
    <t>三源村</t>
  </si>
  <si>
    <t>大田至横开河连接路</t>
  </si>
  <si>
    <t>C449431125</t>
  </si>
  <si>
    <t>大溪源村</t>
  </si>
  <si>
    <t>大溪源至大宅腹连接路</t>
  </si>
  <si>
    <t>桃川镇</t>
  </si>
  <si>
    <t>六十工村</t>
  </si>
  <si>
    <t>六十工至岭石头连接路</t>
  </si>
  <si>
    <t>C247431125</t>
  </si>
  <si>
    <t>粗石 江镇</t>
  </si>
  <si>
    <t>槐木村</t>
  </si>
  <si>
    <t>叠楼至底下木园连接路</t>
  </si>
  <si>
    <t>五里坪</t>
  </si>
  <si>
    <t>宁远县太平镇通三级公路</t>
  </si>
  <si>
    <t>X206431126</t>
  </si>
  <si>
    <t>桐木漯瑶族乡</t>
  </si>
  <si>
    <t>桐木漯村</t>
  </si>
  <si>
    <t>桐木漯瑶族乡通三级公路</t>
  </si>
  <si>
    <t>X120431126</t>
  </si>
  <si>
    <t>棉花坪瑶族乡</t>
  </si>
  <si>
    <t>沙子田村</t>
  </si>
  <si>
    <t>棉花坪瑶族乡通三级公路（X032）</t>
  </si>
  <si>
    <t>X032431126</t>
  </si>
  <si>
    <t>陈家洞</t>
  </si>
  <si>
    <t>凤仙桥旅游路</t>
  </si>
  <si>
    <t>凤仙桥水库（白云山林场）</t>
  </si>
  <si>
    <t>柏家坪</t>
  </si>
  <si>
    <t>蔡地里</t>
  </si>
  <si>
    <t>Y329-无编号路段</t>
  </si>
  <si>
    <t>y721431126</t>
  </si>
  <si>
    <t>仙姑庙景区</t>
  </si>
  <si>
    <t>水市镇</t>
  </si>
  <si>
    <t>樟木脚</t>
  </si>
  <si>
    <t>Y137-Y767-S347连接路</t>
  </si>
  <si>
    <t>Y767431126</t>
  </si>
  <si>
    <t>水市水库</t>
  </si>
  <si>
    <t>留佳位村</t>
  </si>
  <si>
    <t>永州南岭生态农业发展有限公司生猪特色产业园路</t>
  </si>
  <si>
    <t>C818430126</t>
  </si>
  <si>
    <t>永州南岭生态农业发展有限公司生猪特色产业园</t>
  </si>
  <si>
    <t>梅岗村</t>
  </si>
  <si>
    <t>梅岗风电场产业路</t>
  </si>
  <si>
    <t>梅岗风电场</t>
  </si>
  <si>
    <t>冷水镇</t>
  </si>
  <si>
    <t>李铭远村</t>
  </si>
  <si>
    <t>环保产业园产业路</t>
  </si>
  <si>
    <t>环保产业园</t>
  </si>
  <si>
    <t>坦头村</t>
  </si>
  <si>
    <t>宁远温氏新开生猪特色产业园路</t>
  </si>
  <si>
    <t>宁远温氏新开生猪特色产业园</t>
  </si>
  <si>
    <t>天堂镇</t>
  </si>
  <si>
    <t>枞树湾村</t>
  </si>
  <si>
    <t>九嶷优果现代农业产业示范园产业路</t>
  </si>
  <si>
    <t>九嶷优果现代农业产业示范园</t>
  </si>
  <si>
    <t>鲤溪镇</t>
  </si>
  <si>
    <t>白云岩村</t>
  </si>
  <si>
    <t>白云岩村连通路</t>
  </si>
  <si>
    <t>柏家坪镇</t>
  </si>
  <si>
    <t>柏家坪社区</t>
  </si>
  <si>
    <t>柏家坪社区连通路</t>
  </si>
  <si>
    <t>C229431126</t>
  </si>
  <si>
    <t>柏万城村</t>
  </si>
  <si>
    <t>柏万城村连通路</t>
  </si>
  <si>
    <t>百步岭村</t>
  </si>
  <si>
    <t>百步岭村连村路</t>
  </si>
  <si>
    <t>禾亭镇</t>
  </si>
  <si>
    <t>大邦村</t>
  </si>
  <si>
    <t>大邦村连通路</t>
  </si>
  <si>
    <t>大界村</t>
  </si>
  <si>
    <t>大界村连通路</t>
  </si>
  <si>
    <t>毛俊镇</t>
  </si>
  <si>
    <t>毛俊村</t>
  </si>
  <si>
    <t>蓝山县火市至毛俊镇通三级路</t>
  </si>
  <si>
    <t>X002431127</t>
  </si>
  <si>
    <t>浆洞瑶族乡</t>
  </si>
  <si>
    <t>上洞村委会</t>
  </si>
  <si>
    <t>蓝山县塔峰镇至浆洞公路</t>
  </si>
  <si>
    <t>X248431127</t>
  </si>
  <si>
    <t>祠堂圩镇</t>
  </si>
  <si>
    <t>虎溪村委会</t>
  </si>
  <si>
    <t>虎溪传统村落旅游路</t>
  </si>
  <si>
    <t>Y620431127</t>
  </si>
  <si>
    <t>虎溪中国传统村落</t>
  </si>
  <si>
    <t>尚平村、茶源坪村</t>
  </si>
  <si>
    <t>云冰山景区至毛俊水库景区连接路</t>
  </si>
  <si>
    <t>Y996431127</t>
  </si>
  <si>
    <t>云冰山景区</t>
  </si>
  <si>
    <t>毛俊</t>
  </si>
  <si>
    <t>蓝山县俊水源种植农民专业合作社</t>
  </si>
  <si>
    <t>蓝山县俊水源种植农民专业合作社产业路</t>
  </si>
  <si>
    <t>所城镇</t>
  </si>
  <si>
    <t>南风坳村</t>
  </si>
  <si>
    <t>蓝山县南风歌种养殖专业合作社产业路</t>
  </si>
  <si>
    <t>蓝山县南风歌种养殖专业合作社</t>
  </si>
  <si>
    <t>楠市镇</t>
  </si>
  <si>
    <t>上下村</t>
  </si>
  <si>
    <t>蓝山县盛鑫种养专业合作社产业路</t>
  </si>
  <si>
    <t>蓝山县盛鑫种养专业合作社</t>
  </si>
  <si>
    <t>蓝山县凯丽种养殖专业合作社产业路</t>
  </si>
  <si>
    <t>蓝山县昌凯利种养殖专业合作社</t>
  </si>
  <si>
    <t>新圩镇</t>
  </si>
  <si>
    <t>蓝山县新圩镇和美村</t>
  </si>
  <si>
    <t>蓝山县兆丰生态养殖农场产业路</t>
  </si>
  <si>
    <t>蓝山县兆丰生态养殖农场</t>
  </si>
  <si>
    <t>甘溪</t>
  </si>
  <si>
    <t>蓝山县鸟子岭种植专业合作社产业路</t>
  </si>
  <si>
    <t>蓝山县鸟子岭种植专业合作社</t>
  </si>
  <si>
    <t>湘江源瑶族乡</t>
  </si>
  <si>
    <t>绿富产业园</t>
  </si>
  <si>
    <t>蓝山县绿富种养专业合作社产业路</t>
  </si>
  <si>
    <t>蓝山县绿富种养专业合作社</t>
  </si>
  <si>
    <t>土市镇</t>
  </si>
  <si>
    <t>锡楼村</t>
  </si>
  <si>
    <t>蓝山县创世种养专业合作社产业路</t>
  </si>
  <si>
    <t>蓝山县创世种养专业合作社</t>
  </si>
  <si>
    <t>塔峰镇</t>
  </si>
  <si>
    <t>李子荣村</t>
  </si>
  <si>
    <t>蓝山县舜安田园种养专业合作社产业路</t>
  </si>
  <si>
    <t>蓝山县舜安田园种养专业合作社</t>
  </si>
  <si>
    <t>泉塘西瓜产业园</t>
  </si>
  <si>
    <t>泉塘西瓜产业园产业路</t>
  </si>
  <si>
    <t>蓝山县祠堂圩镇团结村经济合作社产业路</t>
  </si>
  <si>
    <t>蓝山县祠堂圩镇团结村经济合作社</t>
  </si>
  <si>
    <t>漕沅村</t>
  </si>
  <si>
    <t>蓝山县晶鑫生态种养殖农民专业合作社产业路</t>
  </si>
  <si>
    <t>蓝山县晶鑫生态种养殖农民专业合作社</t>
  </si>
  <si>
    <t>土市</t>
  </si>
  <si>
    <t>土市村</t>
  </si>
  <si>
    <t>蓝山县土龙种养专业合作社产业路</t>
  </si>
  <si>
    <t>蓝山县土龙种养合作社</t>
  </si>
  <si>
    <t>白跃</t>
  </si>
  <si>
    <t>白跃至虾公井连接路</t>
  </si>
  <si>
    <t>星潭村</t>
  </si>
  <si>
    <t>黄泥井至矮岭庵连接路</t>
  </si>
  <si>
    <t>茶园坪村</t>
  </si>
  <si>
    <t>茶山至大牛皮河连接路</t>
  </si>
  <si>
    <t>蓝东</t>
  </si>
  <si>
    <t>愁里至肖家连接路</t>
  </si>
  <si>
    <t>舜源村</t>
  </si>
  <si>
    <t>大河边之舜源连接路</t>
  </si>
  <si>
    <t>三广村</t>
  </si>
  <si>
    <t>道福至塘城连接路</t>
  </si>
  <si>
    <t>竹岭村</t>
  </si>
  <si>
    <t>白竹塘至肖家岭连接路</t>
  </si>
  <si>
    <t>保干</t>
  </si>
  <si>
    <t>保干至李家围连接路</t>
  </si>
  <si>
    <t>永胜村</t>
  </si>
  <si>
    <t>背子冲至塘复连接路</t>
  </si>
  <si>
    <t>军田村</t>
  </si>
  <si>
    <t>邓家围至栗树脚连接路</t>
  </si>
  <si>
    <t>龙泉至团结连接路</t>
  </si>
  <si>
    <t>元竹村</t>
  </si>
  <si>
    <t>上源至子荣连接路</t>
  </si>
  <si>
    <t>陈继村委会</t>
  </si>
  <si>
    <t>金盆圩至十字公路</t>
  </si>
  <si>
    <t>X004431128</t>
  </si>
  <si>
    <t>枧头镇</t>
  </si>
  <si>
    <t>龙家大院村</t>
  </si>
  <si>
    <t>新田县龙家大院景区通景路</t>
  </si>
  <si>
    <t>龙家大院景区</t>
  </si>
  <si>
    <t>门楼下乡</t>
  </si>
  <si>
    <t>小水岗村</t>
  </si>
  <si>
    <t>两江口至小水干旅游公路</t>
  </si>
  <si>
    <t>两江口瑶族村</t>
  </si>
  <si>
    <t>金陵镇</t>
  </si>
  <si>
    <t>小源村</t>
  </si>
  <si>
    <t>永州市新田县金陵镇小源村连接路</t>
  </si>
  <si>
    <t>C782431128</t>
  </si>
  <si>
    <t>永州市新田县金陵镇小源村</t>
  </si>
  <si>
    <t>石羊镇</t>
  </si>
  <si>
    <t>史家村</t>
  </si>
  <si>
    <t>永州市新田县石羊镇史家村连接路（一期）</t>
  </si>
  <si>
    <t>C008431127</t>
  </si>
  <si>
    <t>永州市新田县石羊镇史家村</t>
  </si>
  <si>
    <t>骥村镇</t>
  </si>
  <si>
    <t>上庄村</t>
  </si>
  <si>
    <t>关口至此兴安岭连接路</t>
  </si>
  <si>
    <t>C558431128</t>
  </si>
  <si>
    <t>此兴安岭</t>
  </si>
  <si>
    <t>门楼下瑶族自治乡</t>
  </si>
  <si>
    <t>竹林坪村</t>
  </si>
  <si>
    <t>门楼下竹木养殖产业路</t>
  </si>
  <si>
    <t>Y628431128</t>
  </si>
  <si>
    <t>门楼下竹木养殖产业园</t>
  </si>
  <si>
    <t>李仟二村</t>
  </si>
  <si>
    <t>新田县永州市新田县金盆镇李仟二村通景路</t>
  </si>
  <si>
    <t>C152431128</t>
  </si>
  <si>
    <t>永州市新田县金盆镇李仟二村</t>
  </si>
  <si>
    <t>骆铭孙村</t>
  </si>
  <si>
    <t>新田县永州市新田县金盆镇骆铭孙村通景路</t>
  </si>
  <si>
    <t>Y382431128</t>
  </si>
  <si>
    <t>永州市新田县金盆镇骆铭孙村</t>
  </si>
  <si>
    <t>彭梓城村</t>
  </si>
  <si>
    <t>新田县永州市新田枧头镇彭梓城村通景路</t>
  </si>
  <si>
    <t>C248431128</t>
  </si>
  <si>
    <t>永州市新田视头镇彭梓城村</t>
  </si>
  <si>
    <t>龙泉镇</t>
  </si>
  <si>
    <t>青山脚村</t>
  </si>
  <si>
    <t>新田县豆家旺食品有限公司豆家旺特色粮油产业园连接路</t>
  </si>
  <si>
    <t>Y380431128</t>
  </si>
  <si>
    <t>新田县豆家旺食品有限公司豆家旺特色粮油产业园</t>
  </si>
  <si>
    <t>枧头蔬菜和水果产业路</t>
  </si>
  <si>
    <t>枧头蔬菜和水果产业园</t>
  </si>
  <si>
    <t>陶岭镇</t>
  </si>
  <si>
    <t>东山岭村</t>
  </si>
  <si>
    <t>新田县新田县陶岭镇东山岭村通景公路</t>
  </si>
  <si>
    <t>C485431128</t>
  </si>
  <si>
    <t>新田县新田县陶岭镇东山岭村古寺</t>
  </si>
  <si>
    <t xml:space="preserve">三井镇 </t>
  </si>
  <si>
    <t>三井大豆产业路</t>
  </si>
  <si>
    <t>三井大豆产业园</t>
  </si>
  <si>
    <t>官富塘村</t>
  </si>
  <si>
    <t>新田县龙泉镇塘下水库旅游公路</t>
  </si>
  <si>
    <t>新田县龙泉镇塘下水库</t>
  </si>
  <si>
    <t>大坪塘镇</t>
  </si>
  <si>
    <t>龙溪村民委员会</t>
  </si>
  <si>
    <t>板溪村—龙溪村连接路</t>
  </si>
  <si>
    <t>白杜村民委员会</t>
  </si>
  <si>
    <t>白杜尧-桂阳古楼芹溪连接路</t>
  </si>
  <si>
    <t>东山村民委员会</t>
  </si>
  <si>
    <t>东山岭村至兴安连接路</t>
  </si>
  <si>
    <t>陈晚社区居民委员会</t>
  </si>
  <si>
    <t>陈晚-陈继连接路</t>
  </si>
  <si>
    <t>仁岗村</t>
  </si>
  <si>
    <t>S321-门背下连接路</t>
  </si>
  <si>
    <t>桥市乡</t>
  </si>
  <si>
    <t>鹧鸪坝村、塘湾村、日光村、忠营村</t>
  </si>
  <si>
    <t>东田至大路铺三级公路提质改造工程</t>
  </si>
  <si>
    <t>X002431129</t>
  </si>
  <si>
    <t>蔚竹口乡</t>
  </si>
  <si>
    <t>未竹口社区</t>
  </si>
  <si>
    <t>江华贝江至未竹口三级公路提质改造工程</t>
  </si>
  <si>
    <t>X004431129</t>
  </si>
  <si>
    <t>大石桥乡</t>
  </si>
  <si>
    <t>井头湾村</t>
  </si>
  <si>
    <t>中国传统村落井头湾旅游通景公路（入口1)</t>
  </si>
  <si>
    <t>Y903431129</t>
  </si>
  <si>
    <t>中国传统村落井头湾</t>
  </si>
  <si>
    <t>涔天河镇</t>
  </si>
  <si>
    <t>水东村</t>
  </si>
  <si>
    <t>中国传统村落水东村旅游通景公路</t>
  </si>
  <si>
    <t>Y171431129</t>
  </si>
  <si>
    <t>中国传统村落水东村</t>
  </si>
  <si>
    <t>水口镇</t>
  </si>
  <si>
    <t>瑶都水街景区连接路</t>
  </si>
  <si>
    <t>Y386431129</t>
  </si>
  <si>
    <t>瑶都水街景区</t>
  </si>
  <si>
    <t>大圩镇</t>
  </si>
  <si>
    <t>大圩社区</t>
  </si>
  <si>
    <t>大圩镇大圩社区屋地湾至大圩连接路</t>
  </si>
  <si>
    <t>码市镇</t>
  </si>
  <si>
    <t>中河村</t>
  </si>
  <si>
    <t>码市镇中河村大塘源组至老寨组连接路</t>
  </si>
  <si>
    <t>3.4</t>
  </si>
  <si>
    <t>白芒营镇</t>
  </si>
  <si>
    <t>拔干村</t>
  </si>
  <si>
    <t>拔干村小山脚至蜜蜂山连接路</t>
  </si>
  <si>
    <t>秧田村</t>
  </si>
  <si>
    <t>凤凰至桔梓树连接路</t>
  </si>
  <si>
    <t>花筵村</t>
  </si>
  <si>
    <t>中荣花海至隐塘连接路</t>
  </si>
  <si>
    <t>石鼓源乡</t>
  </si>
  <si>
    <t>乐山村</t>
  </si>
  <si>
    <t>芳塘排楼冲至李子冲连接路</t>
  </si>
  <si>
    <t>南冲源村</t>
  </si>
  <si>
    <t>双河村周家院至班家凹连接路</t>
  </si>
  <si>
    <t>五星村</t>
  </si>
  <si>
    <t>鹧鸪町至奉家院子连接路</t>
  </si>
  <si>
    <t>鸭婆凼村</t>
  </si>
  <si>
    <t>农胜村至唐家湾连接路</t>
  </si>
  <si>
    <t xml:space="preserve">鹤城区 </t>
  </si>
  <si>
    <t>黄岩旅游管理处</t>
  </si>
  <si>
    <t>南家坪至大坪村连接路</t>
  </si>
  <si>
    <t>Y020431202</t>
  </si>
  <si>
    <t>大坪原始森林</t>
  </si>
  <si>
    <t>蒿吉坪瑶族乡</t>
  </si>
  <si>
    <t>桥头村委会</t>
  </si>
  <si>
    <t>X001石宝至四角田乡镇通三级（蒿吉坪段）</t>
  </si>
  <si>
    <t>X001431221</t>
  </si>
  <si>
    <t>接龙镇</t>
  </si>
  <si>
    <t>X001石宝至四角田乡镇通三级（接龙段）</t>
  </si>
  <si>
    <t>泸阳镇</t>
  </si>
  <si>
    <t>中方县台泥（怀化）水泥有限公司产业路</t>
  </si>
  <si>
    <t>Y110431221</t>
  </si>
  <si>
    <t>台泥水泥厂（原金大地水泥厂）</t>
  </si>
  <si>
    <t>肖家桥乡</t>
  </si>
  <si>
    <t>全家坪村</t>
  </si>
  <si>
    <t>X003牛栏坪-肖家桥乡镇通三级公路</t>
  </si>
  <si>
    <t>X003431222</t>
  </si>
  <si>
    <t>清浪乡</t>
  </si>
  <si>
    <t>皇妃碣滩茶产业园</t>
  </si>
  <si>
    <t>皇妃碣滩茶产业园连接路（洞庭溪村部至下清浪）</t>
  </si>
  <si>
    <t>皇妃碣滩茶产业园连接路（蜈公垭至皇妃茶场）</t>
  </si>
  <si>
    <t>桥头溪乡</t>
  </si>
  <si>
    <t>灯草潭村</t>
  </si>
  <si>
    <t>辰溪县中伙铺至桥头溪公路改造工程</t>
  </si>
  <si>
    <t>X046431223</t>
  </si>
  <si>
    <t>安坪镇</t>
  </si>
  <si>
    <t>龙泉岩村</t>
  </si>
  <si>
    <t>辰溪县五里堆至龙泉岩公路改造工程</t>
  </si>
  <si>
    <t>X004431223</t>
  </si>
  <si>
    <t>长田湾乡</t>
  </si>
  <si>
    <t>老院子村</t>
  </si>
  <si>
    <t>辰溪县锄头坪至老院子公路改造工程</t>
  </si>
  <si>
    <t>X028431223</t>
  </si>
  <si>
    <t>孝坪镇</t>
  </si>
  <si>
    <t>孝坪镇通三级公路</t>
  </si>
  <si>
    <t>X041431223</t>
  </si>
  <si>
    <t>仙人湾瑶族乡</t>
  </si>
  <si>
    <t>仙人湾瑶族乡通三级公路</t>
  </si>
  <si>
    <t>X003431223</t>
  </si>
  <si>
    <t>均坪镇</t>
  </si>
  <si>
    <t>均坪镇（X017）</t>
  </si>
  <si>
    <t>X017431224</t>
  </si>
  <si>
    <t>思蒙镇</t>
  </si>
  <si>
    <t>思蒙镇蓑衣溪村</t>
  </si>
  <si>
    <t>思蒙大桥-离骚湾马头连接路</t>
  </si>
  <si>
    <t>C1L6431224</t>
  </si>
  <si>
    <t>北斗溪镇</t>
  </si>
  <si>
    <t>来凤村</t>
  </si>
  <si>
    <t>千金园至瞿家连接路</t>
  </si>
  <si>
    <t>金鸡村</t>
  </si>
  <si>
    <t>杨福界至刘家组连接路</t>
  </si>
  <si>
    <t>VH20431224</t>
  </si>
  <si>
    <t>虎岗村</t>
  </si>
  <si>
    <t>村道-横板桥连接路</t>
  </si>
  <si>
    <t>C2Y3431224</t>
  </si>
  <si>
    <t>深子湖镇</t>
  </si>
  <si>
    <t>向家垴村</t>
  </si>
  <si>
    <t>赤泥至向家垴连接路</t>
  </si>
  <si>
    <t>桥江镇</t>
  </si>
  <si>
    <t>新田村</t>
  </si>
  <si>
    <t>新田村桥边至四阿毛连接路</t>
  </si>
  <si>
    <t>C595431224</t>
  </si>
  <si>
    <t>岔木岭村七组-岔木岭电站连接路</t>
  </si>
  <si>
    <t>V571431224</t>
  </si>
  <si>
    <t>石牛寨村</t>
  </si>
  <si>
    <t>一马坳-一马坳连接路</t>
  </si>
  <si>
    <t>C502431224</t>
  </si>
  <si>
    <t>深子湖村</t>
  </si>
  <si>
    <t>深子湖-王屋潭连接路（一期）</t>
  </si>
  <si>
    <t>Z61A431224</t>
  </si>
  <si>
    <t>大江口镇</t>
  </si>
  <si>
    <t>立新村</t>
  </si>
  <si>
    <t>电站至廖家连接路</t>
  </si>
  <si>
    <t>黄溪湾村</t>
  </si>
  <si>
    <t>铁山溪至沿溪连接路（一期）</t>
  </si>
  <si>
    <t>Z005431224</t>
  </si>
  <si>
    <t>白泥村</t>
  </si>
  <si>
    <t>白泥村连接路（一期）</t>
  </si>
  <si>
    <t>C9d6431224</t>
  </si>
  <si>
    <t>陶金坪乡</t>
  </si>
  <si>
    <t>诏诰垴村</t>
  </si>
  <si>
    <t>村道-2组连接路</t>
  </si>
  <si>
    <t>VU39431224</t>
  </si>
  <si>
    <t>统溪河镇</t>
  </si>
  <si>
    <t>龙岩村</t>
  </si>
  <si>
    <t>眼方溪至观音山连接路</t>
  </si>
  <si>
    <t>CA41431224</t>
  </si>
  <si>
    <t>舒溶溪乡</t>
  </si>
  <si>
    <t>火炉溪村</t>
  </si>
  <si>
    <t>荷包湾至火炉溪连接路</t>
  </si>
  <si>
    <t>Z90A431224</t>
  </si>
  <si>
    <t>板栗树乡</t>
  </si>
  <si>
    <t>武岩村</t>
  </si>
  <si>
    <t>高村至板栗树</t>
  </si>
  <si>
    <t>X002431226</t>
  </si>
  <si>
    <t>舒家村乡</t>
  </si>
  <si>
    <t>舒家村村</t>
  </si>
  <si>
    <t>江口墟镇至舒家村乡</t>
  </si>
  <si>
    <t>X085431226</t>
  </si>
  <si>
    <t>兰里镇</t>
  </si>
  <si>
    <t>黄岩溪村</t>
  </si>
  <si>
    <t>兰里镇黄岩溪村麻阳蔻橙标准示范园道路</t>
  </si>
  <si>
    <t>兰里镇黄岩溪村麻阳蔻橙标准示范园</t>
  </si>
  <si>
    <t>兰村乡</t>
  </si>
  <si>
    <t>大坳村</t>
  </si>
  <si>
    <t>G209国道至养鸡场道路</t>
  </si>
  <si>
    <t>麻阳蓝凤凰农业发展有限公司现代农业特色产业园</t>
  </si>
  <si>
    <t>尧市镇</t>
  </si>
  <si>
    <t>卜罗坪村</t>
  </si>
  <si>
    <t>麻阳县尧市镇杨柳山森工采育场道路硬化工程</t>
  </si>
  <si>
    <t>步头降乡</t>
  </si>
  <si>
    <t>步头降苗族乡通三级公路</t>
  </si>
  <si>
    <t>X002431227</t>
  </si>
  <si>
    <t>步头降苗族乡</t>
  </si>
  <si>
    <t>晃州镇</t>
  </si>
  <si>
    <t>柏树林村</t>
  </si>
  <si>
    <t>大前门至茅屋冲连接路</t>
  </si>
  <si>
    <t>黄家垅林区</t>
  </si>
  <si>
    <t>石坞溪村</t>
  </si>
  <si>
    <t>石坞溪村道-康达牧业连接路</t>
  </si>
  <si>
    <t>Y965431227</t>
  </si>
  <si>
    <t>新晃县康达牧业科技发展有限责任公司</t>
  </si>
  <si>
    <t>鱼市镇</t>
  </si>
  <si>
    <t>老黄冲村</t>
  </si>
  <si>
    <t>大坪屋背-三佰佬连接路</t>
  </si>
  <si>
    <t>C086431227</t>
  </si>
  <si>
    <t>新晃友富珠珠农业开发有限公司</t>
  </si>
  <si>
    <t>洞坡村</t>
  </si>
  <si>
    <t>枫木坳-长冲湾连接路</t>
  </si>
  <si>
    <t>C006431227</t>
  </si>
  <si>
    <t>新晃县宏溪农业发展有限责任公司</t>
  </si>
  <si>
    <t>凉伞镇</t>
  </si>
  <si>
    <t>茶坪村</t>
  </si>
  <si>
    <t>茶坪老政府至苗龙溪连接路</t>
  </si>
  <si>
    <t>V450431227</t>
  </si>
  <si>
    <t>林冲镇</t>
  </si>
  <si>
    <t>天堂村</t>
  </si>
  <si>
    <t>天堂-大旺地茶坳连接路</t>
  </si>
  <si>
    <t>禾滩镇</t>
  </si>
  <si>
    <t>姑召村</t>
  </si>
  <si>
    <t>努溪-大坪坡连接路</t>
  </si>
  <si>
    <t>斗溪村</t>
  </si>
  <si>
    <t>地蒲-殿溪连接路</t>
  </si>
  <si>
    <t>三道坑镇</t>
  </si>
  <si>
    <t>五郎溪村</t>
  </si>
  <si>
    <t>芷江县三道坑景区游客服务中心至西晃山金顶公路（X129段2）</t>
  </si>
  <si>
    <t>X129431228</t>
  </si>
  <si>
    <t>西晃山金顶</t>
  </si>
  <si>
    <t>芷江镇</t>
  </si>
  <si>
    <t>小溪村</t>
  </si>
  <si>
    <t>芷江县两岸精致农业示范园产业道路</t>
  </si>
  <si>
    <t>CY02431228</t>
  </si>
  <si>
    <t>芷江侗族自治县两岸精致农业示范园</t>
  </si>
  <si>
    <t>岩桥镇</t>
  </si>
  <si>
    <t>槐花园村</t>
  </si>
  <si>
    <t>杨家将油业基地道路</t>
  </si>
  <si>
    <t>CY06431228</t>
  </si>
  <si>
    <t>杨家将油业基地</t>
  </si>
  <si>
    <t>芷江侗族自治县玲容蓝莓种植专业合作社产业道路</t>
  </si>
  <si>
    <t>CD09431228</t>
  </si>
  <si>
    <t>芷江侗族自治县玲容蓝莓种植专业合作社</t>
  </si>
  <si>
    <t>罗旧镇</t>
  </si>
  <si>
    <t>石马田村</t>
  </si>
  <si>
    <t>芷江大枫树生态养殖有限公司产业道路</t>
  </si>
  <si>
    <t>CD98431228</t>
  </si>
  <si>
    <t>芷江大枫树生态养殖有限公司</t>
  </si>
  <si>
    <t>大高坪苗族乡</t>
  </si>
  <si>
    <t>大高坪苗族乡通三级公路</t>
  </si>
  <si>
    <t>X175431230</t>
  </si>
  <si>
    <t>陇城镇</t>
  </si>
  <si>
    <t>洞雷村</t>
  </si>
  <si>
    <t>Ｇ209国道至洞雷连接路</t>
  </si>
  <si>
    <t>Ｘ183431230</t>
  </si>
  <si>
    <t>洞雷传统村落</t>
  </si>
  <si>
    <t>县溪镇</t>
  </si>
  <si>
    <t>镇江村</t>
  </si>
  <si>
    <t>通道转兵纪念馆连接路（牙屯堡至县溪）</t>
  </si>
  <si>
    <t>Ｘ177431230</t>
  </si>
  <si>
    <t>通道转兵纪念馆</t>
  </si>
  <si>
    <t>托口镇</t>
  </si>
  <si>
    <t>托口</t>
  </si>
  <si>
    <t>X063边山至托口公路</t>
  </si>
  <si>
    <t>X063431281</t>
  </si>
  <si>
    <t>黔城镇</t>
  </si>
  <si>
    <t>茶溪村</t>
  </si>
  <si>
    <t>黔城茶溪一二组柑橘产业路</t>
  </si>
  <si>
    <t>黔城茶溪一二组柑橘产业园</t>
  </si>
  <si>
    <t>小江村</t>
  </si>
  <si>
    <t>小江生态植物观光园产业路</t>
  </si>
  <si>
    <t>小江生态植物产业园</t>
  </si>
  <si>
    <t>马田村</t>
  </si>
  <si>
    <t>谷溪冲-放养田C161杨梅产业路</t>
  </si>
  <si>
    <t>C161431281</t>
  </si>
  <si>
    <t>谷溪冲-放养田C161杨梅产业园</t>
  </si>
  <si>
    <t>岩垅乡</t>
  </si>
  <si>
    <t>青松村</t>
  </si>
  <si>
    <t>叉杠线 CF11杨梅、柑橘产业路</t>
  </si>
  <si>
    <t>CF11431281</t>
  </si>
  <si>
    <t>叉杠线 CF11杨梅、柑橘产业园</t>
  </si>
  <si>
    <t>沅河镇</t>
  </si>
  <si>
    <t>十里村</t>
  </si>
  <si>
    <t>沅河镇十里村CZ33水稻、蔬菜、茶叶产业道路</t>
  </si>
  <si>
    <t>CZ33431281</t>
  </si>
  <si>
    <t>沅河镇十里村CZ33水稻、蔬菜、茶叶产业园</t>
  </si>
  <si>
    <t>金子岩乡</t>
  </si>
  <si>
    <t>王家坪村</t>
  </si>
  <si>
    <t>会同县王家坪至团河公路</t>
  </si>
  <si>
    <t>X002431225</t>
  </si>
  <si>
    <t>金子岩侗族苗族乡</t>
  </si>
  <si>
    <t>宝田乡</t>
  </si>
  <si>
    <t>宝田村</t>
  </si>
  <si>
    <t>会同县坪村至宝田公路</t>
  </si>
  <si>
    <t>X162431225</t>
  </si>
  <si>
    <t>宝田侗族苗族乡</t>
  </si>
  <si>
    <t>林城镇</t>
  </si>
  <si>
    <t>龙塘村</t>
  </si>
  <si>
    <t>会同县天马山公园连接路</t>
  </si>
  <si>
    <t>会同县天马山公园</t>
  </si>
  <si>
    <t>大桥村</t>
  </si>
  <si>
    <t>会同县水坪溪现代林业产业园路</t>
  </si>
  <si>
    <t>会同工业集中区水坪溪现代林业产业园</t>
  </si>
  <si>
    <t>渡头村</t>
  </si>
  <si>
    <t>会同县林城镇渡头村兔产品精深加工产业路</t>
  </si>
  <si>
    <t>会同县林城镇渡头村兔产品精深加工厂</t>
  </si>
  <si>
    <t>炮团乡</t>
  </si>
  <si>
    <t>岩头坪村</t>
  </si>
  <si>
    <t>会同县炮团乡岩头坪有机茶园公路</t>
  </si>
  <si>
    <t>会同县炮团乡岩头坪有机茶园</t>
  </si>
  <si>
    <t>大埠桥街道</t>
  </si>
  <si>
    <t>中阳村</t>
  </si>
  <si>
    <t>中阳白鹭山庄通景公路</t>
  </si>
  <si>
    <t>中阳白鹭山庄景区</t>
  </si>
  <si>
    <t>水洞底镇、石井镇</t>
  </si>
  <si>
    <t>石脚村委会、百亩村</t>
  </si>
  <si>
    <t>凤冠山景区公路（Y411、Y087、Y007、C174）</t>
  </si>
  <si>
    <t>Y411431302</t>
  </si>
  <si>
    <t>凤冠山景区</t>
  </si>
  <si>
    <t>黄泥塘街道</t>
  </si>
  <si>
    <t>恩永鑫隆</t>
  </si>
  <si>
    <t>恩永鑫隆农业产业路</t>
  </si>
  <si>
    <t>恩永鑫隆农业发展有限公司</t>
  </si>
  <si>
    <t>外家冲</t>
  </si>
  <si>
    <t>东来外家冲产业路</t>
  </si>
  <si>
    <t>东来水果基地</t>
  </si>
  <si>
    <t>曹家水果苗木基地</t>
  </si>
  <si>
    <t>曹家水果苗木基地产业路</t>
  </si>
  <si>
    <t>蛇形山镇</t>
  </si>
  <si>
    <t>梓木村</t>
  </si>
  <si>
    <t>X065娄底秦佳生态种养产业路</t>
  </si>
  <si>
    <t>X065431302</t>
  </si>
  <si>
    <t>娄底秦佳生态种养农民专业合作社</t>
  </si>
  <si>
    <t>水洞底镇</t>
  </si>
  <si>
    <t>凤冠村委会</t>
  </si>
  <si>
    <t>Y597干冲坑-理珊村产业路</t>
  </si>
  <si>
    <t>Y597431302</t>
  </si>
  <si>
    <t>娄底市娄星区水洞底镇凤冠村种养殖基地</t>
  </si>
  <si>
    <t>肇金</t>
  </si>
  <si>
    <t>肇金养殖产业路</t>
  </si>
  <si>
    <t>肇金养殖场</t>
  </si>
  <si>
    <t>红甘玲生态农业产业路</t>
  </si>
  <si>
    <t>娄底市娄星区红甘玲生态农业开发有限公司</t>
  </si>
  <si>
    <t>石井镇</t>
  </si>
  <si>
    <t>松江村</t>
  </si>
  <si>
    <t>松江-良家冲产业路</t>
  </si>
  <si>
    <t>娄底市神龙源农业开发有限公司</t>
  </si>
  <si>
    <t>天堂村委会</t>
  </si>
  <si>
    <t>C535天堂村-峡山塘产业路</t>
  </si>
  <si>
    <t>C535431302</t>
  </si>
  <si>
    <t>湖南雄歌农业科技有限公司</t>
  </si>
  <si>
    <t>曹家村</t>
  </si>
  <si>
    <t>娄底市合和农业产业路</t>
  </si>
  <si>
    <t>C238431302</t>
  </si>
  <si>
    <t>娄底市合和农业有限公司养殖场</t>
  </si>
  <si>
    <t>红土村</t>
  </si>
  <si>
    <t>元埠潭—台洲头连接路</t>
  </si>
  <si>
    <t xml:space="preserve">杉山镇	</t>
  </si>
  <si>
    <t xml:space="preserve">同福村	</t>
  </si>
  <si>
    <t>栗冲至三工区	连接路</t>
  </si>
  <si>
    <t>Y671431202</t>
  </si>
  <si>
    <t>茶场—二组连接路</t>
  </si>
  <si>
    <t>杨才村</t>
  </si>
  <si>
    <t>小杨—双杨小学连接路</t>
  </si>
  <si>
    <t xml:space="preserve">双江乡	</t>
  </si>
  <si>
    <t xml:space="preserve">清桥村	</t>
  </si>
  <si>
    <t>庙坳上至蒿子组	连接路</t>
  </si>
  <si>
    <t>石脚村</t>
  </si>
  <si>
    <t>中心水库—周家冲连接路</t>
  </si>
  <si>
    <t xml:space="preserve">水洞底镇	</t>
  </si>
  <si>
    <t xml:space="preserve">禾花村	</t>
  </si>
  <si>
    <t>石狮湾—西家冲连接路</t>
  </si>
  <si>
    <t>十组—十一组连接路</t>
  </si>
  <si>
    <t>cv63431302</t>
  </si>
  <si>
    <t>十四组—三组连接路</t>
  </si>
  <si>
    <t>水洞底村</t>
  </si>
  <si>
    <t>沿河风光带至上马滩连接路</t>
  </si>
  <si>
    <t xml:space="preserve">万家村		</t>
  </si>
  <si>
    <t>五水湾至鸡公仑	连接路</t>
  </si>
  <si>
    <t>双峰县杏子铺镇</t>
  </si>
  <si>
    <t>双源村</t>
  </si>
  <si>
    <t>双峰县杏子铺镇双源村连接路</t>
  </si>
  <si>
    <t>X121431321</t>
  </si>
  <si>
    <t>走马街镇</t>
  </si>
  <si>
    <t>走马村</t>
  </si>
  <si>
    <t>清泉古寺连接路</t>
  </si>
  <si>
    <t>清泉古寺</t>
  </si>
  <si>
    <t>洪山殿镇</t>
  </si>
  <si>
    <t>雷峰山村</t>
  </si>
  <si>
    <t>雷锋山四方湖水利风景区连接路</t>
  </si>
  <si>
    <t>雷锋山四方湖水利风景区</t>
  </si>
  <si>
    <t>梅仑山村</t>
  </si>
  <si>
    <t>梅仑山景区连接路</t>
  </si>
  <si>
    <t>梅仑山景区</t>
  </si>
  <si>
    <t>石牛乡</t>
  </si>
  <si>
    <t>双江水库景区连接路</t>
  </si>
  <si>
    <t>Y229431321</t>
  </si>
  <si>
    <t>双江水库景区</t>
  </si>
  <si>
    <t>甘棠镇</t>
  </si>
  <si>
    <t>新红星村</t>
  </si>
  <si>
    <t>高速公路沿线特色小镇（甘棠镇）</t>
  </si>
  <si>
    <t>X124431321</t>
  </si>
  <si>
    <t>锁石镇</t>
  </si>
  <si>
    <t>锁石油菜花基地连接路</t>
  </si>
  <si>
    <t>X014431321</t>
  </si>
  <si>
    <t>锁石油菜花基地</t>
  </si>
  <si>
    <t>梓门桥镇、杏子铺镇</t>
  </si>
  <si>
    <t>江口桃花岛连接路</t>
  </si>
  <si>
    <t>Y817431321</t>
  </si>
  <si>
    <t>江口桃花岛</t>
  </si>
  <si>
    <t>金开街道</t>
  </si>
  <si>
    <t>大坪街村</t>
  </si>
  <si>
    <t>湖南双峰经济开发区产业路</t>
  </si>
  <si>
    <t>X108431321</t>
  </si>
  <si>
    <t>湖南双峰经济开发区</t>
  </si>
  <si>
    <t>印塘乡</t>
  </si>
  <si>
    <t>四杨村</t>
  </si>
  <si>
    <t>双峰县懿藩农业发展有限公司石灰堂区产业路</t>
  </si>
  <si>
    <t>X577431321</t>
  </si>
  <si>
    <t>双峰县懿藩农业发展有限公司石灰堂区</t>
  </si>
  <si>
    <t>杏子铺镇</t>
  </si>
  <si>
    <t>龙长村</t>
  </si>
  <si>
    <t>杏子铺镇同胜石膏厂产业路</t>
  </si>
  <si>
    <t>X105431321</t>
  </si>
  <si>
    <t>杏子铺镇同胜石膏厂</t>
  </si>
  <si>
    <t>梓门桥镇</t>
  </si>
  <si>
    <t>双峰县铜铃铺种养农民专业合作社产业路</t>
  </si>
  <si>
    <t>Y012431321</t>
  </si>
  <si>
    <t>双峰县铜铃铺种养农民专业合作社</t>
  </si>
  <si>
    <t>桂林村</t>
  </si>
  <si>
    <t>双峰县狮形山种养农民专业合作社产业路</t>
  </si>
  <si>
    <t>X114431321</t>
  </si>
  <si>
    <t>双峰县狮形山种养农民专业合作社</t>
  </si>
  <si>
    <t>双峰县龙辉种养专业合作社产业路</t>
  </si>
  <si>
    <t>Y852431321</t>
  </si>
  <si>
    <t>双峰县龙辉种养专业合作社</t>
  </si>
  <si>
    <t>新大坪村</t>
  </si>
  <si>
    <t>锁石镇龙虾基地产业路</t>
  </si>
  <si>
    <t>X118431321</t>
  </si>
  <si>
    <t>锁石镇龙虾基地</t>
  </si>
  <si>
    <t>青树坪镇</t>
  </si>
  <si>
    <t>丛宜村</t>
  </si>
  <si>
    <t>娄底市鼎泰金属制造有限公司产业路</t>
  </si>
  <si>
    <t>CC18431321</t>
  </si>
  <si>
    <t>娄底市鼎泰金属制造有限公司</t>
  </si>
  <si>
    <t>栗山新村</t>
  </si>
  <si>
    <t>双峰县起陆节点性物流分拨集散中心项目产业路</t>
  </si>
  <si>
    <t>Y281431321</t>
  </si>
  <si>
    <t>双峰县起陆节点性物流分拨集散中心项目</t>
  </si>
  <si>
    <t>水府庙农林科技开发有限公司产业路</t>
  </si>
  <si>
    <t>C406431321</t>
  </si>
  <si>
    <t>水府庙农林科技开发有限公司</t>
  </si>
  <si>
    <t>良雄村</t>
  </si>
  <si>
    <t>湖南梓门米业产业路</t>
  </si>
  <si>
    <t>CY83431321</t>
  </si>
  <si>
    <t>湖南梓门米业</t>
  </si>
  <si>
    <t>泽石村</t>
  </si>
  <si>
    <t>印塘乡缘禾畜牧有限公司产业路</t>
  </si>
  <si>
    <t>Y490431321</t>
  </si>
  <si>
    <t>印塘乡缘禾畜牧有限公司</t>
  </si>
  <si>
    <t>癞头山社区</t>
  </si>
  <si>
    <t>双峰百奥迈斯生物科技有限公司产业路</t>
  </si>
  <si>
    <t>双峰百奥迈斯生物科技有限公司</t>
  </si>
  <si>
    <t>宣峰村</t>
  </si>
  <si>
    <t>双峰县康源生态养殖有限公司产业路</t>
  </si>
  <si>
    <t>Y469431321</t>
  </si>
  <si>
    <t>双峰县康源生态养殖有限公司</t>
  </si>
  <si>
    <t>沙塘乡</t>
  </si>
  <si>
    <t>千金村</t>
  </si>
  <si>
    <t>双峰县恒嘉农牧发展有限公司产业路</t>
  </si>
  <si>
    <t>X117431321</t>
  </si>
  <si>
    <t>双峰县恒嘉农牧发展有限公司</t>
  </si>
  <si>
    <t>两丝洪家村</t>
  </si>
  <si>
    <t>双峰县吉宏农牧开发有限责任公司产业路</t>
  </si>
  <si>
    <t>Z302431321</t>
  </si>
  <si>
    <t>双峰县吉宏农牧开发有限责任公司</t>
  </si>
  <si>
    <t>双峰北站货场产业路</t>
  </si>
  <si>
    <t>Y486431321</t>
  </si>
  <si>
    <t>双峰北站货场</t>
  </si>
  <si>
    <t>升堂村</t>
  </si>
  <si>
    <t>梓门桥黄马洲产业园产业路</t>
  </si>
  <si>
    <t>Y473431321</t>
  </si>
  <si>
    <t>梓门桥黄马洲产业园</t>
  </si>
  <si>
    <t>井字镇</t>
  </si>
  <si>
    <t>石峰村</t>
  </si>
  <si>
    <t>湖南省陆和新型环保建材有限责任公司产业路</t>
  </si>
  <si>
    <t>Y191431321</t>
  </si>
  <si>
    <t>湖南省陆和新型环保建材有限责任公司</t>
  </si>
  <si>
    <t>三塘铺镇</t>
  </si>
  <si>
    <t>光冲村</t>
  </si>
  <si>
    <t>双峰县湘军新型节能环保建材有限责任公司产业路</t>
  </si>
  <si>
    <t>X122431321</t>
  </si>
  <si>
    <t>双峰县湘军新型节能环保建材有限责任公司</t>
  </si>
  <si>
    <t>新龙团村</t>
  </si>
  <si>
    <t>富众农业家庭农场产业路</t>
  </si>
  <si>
    <t>X589431321</t>
  </si>
  <si>
    <t>富众农业家庭农场</t>
  </si>
  <si>
    <t>界峰村</t>
  </si>
  <si>
    <t>双峰县界峰种养农民专业合作社产业路</t>
  </si>
  <si>
    <t>双峰县界峰种养农民专业合作社</t>
  </si>
  <si>
    <t>朝阳村</t>
  </si>
  <si>
    <t>招通农业综合开发项目产业路</t>
  </si>
  <si>
    <t>Y841431321</t>
  </si>
  <si>
    <t>招通农业综合开发项目</t>
  </si>
  <si>
    <t>女子桥村</t>
  </si>
  <si>
    <t>双峰县龙上种养农民专业合作社产业路</t>
  </si>
  <si>
    <t>Y795431321</t>
  </si>
  <si>
    <t>双峰县龙上种养农民专业合作社</t>
  </si>
  <si>
    <t>花门镇</t>
  </si>
  <si>
    <t>大坝市场-芳盛堂连接路</t>
  </si>
  <si>
    <t>CA73431321</t>
  </si>
  <si>
    <t>金鑫村</t>
  </si>
  <si>
    <t>金鑫-凡平连接路</t>
  </si>
  <si>
    <t>茶冲村</t>
  </si>
  <si>
    <t>茶枫公路-西冲安置区连接路</t>
  </si>
  <si>
    <t>华新村</t>
  </si>
  <si>
    <t>华新-邓家组连接路</t>
  </si>
  <si>
    <t>黄河村</t>
  </si>
  <si>
    <t>杨四-分水岭连接路</t>
  </si>
  <si>
    <t>溪口村</t>
  </si>
  <si>
    <t>新塘-洪星连接路</t>
  </si>
  <si>
    <t>新塘-石塘连接路</t>
  </si>
  <si>
    <t>坳头山村</t>
  </si>
  <si>
    <t>叉路口-康家连接路</t>
  </si>
  <si>
    <t>合塘村</t>
  </si>
  <si>
    <t>石塘-宋家连接路</t>
  </si>
  <si>
    <t>峡山村</t>
  </si>
  <si>
    <t>峡山-厚德连接路</t>
  </si>
  <si>
    <t>永丰街道</t>
  </si>
  <si>
    <t>月龙村</t>
  </si>
  <si>
    <t>县道-鞍子水库连接路</t>
  </si>
  <si>
    <t>井元村</t>
  </si>
  <si>
    <t>叉路口-县道连接路</t>
  </si>
  <si>
    <t>CY64431321</t>
  </si>
  <si>
    <t>熬头村</t>
  </si>
  <si>
    <t>老屋堂-上京连接路</t>
  </si>
  <si>
    <t>翻仑-大树连接路</t>
  </si>
  <si>
    <t>肖家-村部连接路</t>
  </si>
  <si>
    <t>柏溪村</t>
  </si>
  <si>
    <t>喻家-北极连接路</t>
  </si>
  <si>
    <t>茶园坳村</t>
  </si>
  <si>
    <t>石望组-新村部连接路</t>
  </si>
  <si>
    <t>永丰镇</t>
  </si>
  <si>
    <t>徐立文家-杨家组连接路</t>
  </si>
  <si>
    <t>泉塘边-上达堂连接路</t>
  </si>
  <si>
    <t>大石玉村</t>
  </si>
  <si>
    <t>松柏组-甘泉组连接路</t>
  </si>
  <si>
    <t>同意组-东合村部连接路</t>
  </si>
  <si>
    <t>高光塅村</t>
  </si>
  <si>
    <t>荷叶塘-猪场连接路</t>
  </si>
  <si>
    <t>村道-新塘连接路</t>
  </si>
  <si>
    <t>合源村</t>
  </si>
  <si>
    <t>新开-衡阳连接路</t>
  </si>
  <si>
    <t>荷叶镇</t>
  </si>
  <si>
    <t>横骑-拱石连接路</t>
  </si>
  <si>
    <t>红联村</t>
  </si>
  <si>
    <t>风格组-刘家冲连接路</t>
  </si>
  <si>
    <t>朱家组-李木组连接路</t>
  </si>
  <si>
    <t>洪泉村</t>
  </si>
  <si>
    <t>万兴-枫树连接路</t>
  </si>
  <si>
    <t>彭建容屋-谭新平连接路</t>
  </si>
  <si>
    <t>黄田凼村</t>
  </si>
  <si>
    <t>观音殿-阳家屋连接路</t>
  </si>
  <si>
    <t>嘉禾村</t>
  </si>
  <si>
    <t>省道-大吉学校连接路</t>
  </si>
  <si>
    <t>尖石村</t>
  </si>
  <si>
    <t>大托里-流水湾连接路</t>
  </si>
  <si>
    <t>国道-永泉堂组连接路</t>
  </si>
  <si>
    <t>贺家湾-杨家连接路</t>
  </si>
  <si>
    <t>清德堂-清泉堂连接路</t>
  </si>
  <si>
    <t>王冲坪-先进组连接路</t>
  </si>
  <si>
    <t>金湖村</t>
  </si>
  <si>
    <t>古木组-刘家冲连接路</t>
  </si>
  <si>
    <t>金门村</t>
  </si>
  <si>
    <t>珠目-山脑上连接路</t>
  </si>
  <si>
    <t>彭建文屋-枫木连接路</t>
  </si>
  <si>
    <t>村道-合心组连接路</t>
  </si>
  <si>
    <t>荆塘村</t>
  </si>
  <si>
    <t>泉塘-龙井连接路</t>
  </si>
  <si>
    <t>联吉村</t>
  </si>
  <si>
    <t>腊树堂-学堂组连接路</t>
  </si>
  <si>
    <t>丁家组—注中组连接路</t>
  </si>
  <si>
    <t>塘边-和平乇连接路</t>
  </si>
  <si>
    <t>C68I431321</t>
  </si>
  <si>
    <t>罗家坝村</t>
  </si>
  <si>
    <t>省道-明德堂连接路</t>
  </si>
  <si>
    <t>梅龙山村</t>
  </si>
  <si>
    <t>乡道-永胜组连接路</t>
  </si>
  <si>
    <t>朋心-界牌连接路</t>
  </si>
  <si>
    <t>湄水桥村</t>
  </si>
  <si>
    <t>青山组—中坝组连接路</t>
  </si>
  <si>
    <t>泥湾村</t>
  </si>
  <si>
    <t>安子组-石竹组连接路</t>
  </si>
  <si>
    <t>欧源村</t>
  </si>
  <si>
    <t>下湾-欧源学校连接路</t>
  </si>
  <si>
    <t>清靖村</t>
  </si>
  <si>
    <t>清靖-枫树连接路</t>
  </si>
  <si>
    <t>清靖-洲台连接路</t>
  </si>
  <si>
    <t>清靖-坳冲连接路</t>
  </si>
  <si>
    <t>C909431321</t>
  </si>
  <si>
    <t>赛田村</t>
  </si>
  <si>
    <t>七房头-村部连接路</t>
  </si>
  <si>
    <t>三东村</t>
  </si>
  <si>
    <t>邓露生屋-Y278连接路</t>
  </si>
  <si>
    <t>C463431321</t>
  </si>
  <si>
    <t>三石村</t>
  </si>
  <si>
    <t>县道-石头湾连接路</t>
  </si>
  <si>
    <t>县道-大塘湾连接路</t>
  </si>
  <si>
    <t>沙塘村</t>
  </si>
  <si>
    <t>沙塘四组-一组连接路</t>
  </si>
  <si>
    <t>山口湾村</t>
  </si>
  <si>
    <t>山口-长丰连接路</t>
  </si>
  <si>
    <t>杉林山村</t>
  </si>
  <si>
    <t>光冲组-村部连接路</t>
  </si>
  <si>
    <t>善塘村</t>
  </si>
  <si>
    <t>响水胜利-九龙村连接路</t>
  </si>
  <si>
    <t>善塘茶山-丁家连接路</t>
  </si>
  <si>
    <t>上两丝村</t>
  </si>
  <si>
    <t>上两丝-九峰生态农场连接路</t>
  </si>
  <si>
    <t>九峰-周家连接路</t>
  </si>
  <si>
    <t>同心-新屋连接路</t>
  </si>
  <si>
    <t>十字铺村</t>
  </si>
  <si>
    <t>村部-排头畲连接路</t>
  </si>
  <si>
    <t>石坝村</t>
  </si>
  <si>
    <t>八一-康家连接路</t>
  </si>
  <si>
    <t>方田坳-碧井冲连接路</t>
  </si>
  <si>
    <t>石门村</t>
  </si>
  <si>
    <t>谢家湾-老屋湾连接路</t>
  </si>
  <si>
    <t>进山排-石山连接路</t>
  </si>
  <si>
    <t>长毛公-新塘水库连接路</t>
  </si>
  <si>
    <t>榔树-平原连接路</t>
  </si>
  <si>
    <t>石牛山社区</t>
  </si>
  <si>
    <t>X017-庆冲连接路</t>
  </si>
  <si>
    <t>X017-腊树连接路</t>
  </si>
  <si>
    <t>石塘塅村</t>
  </si>
  <si>
    <t>院墙-新屋场连接路</t>
  </si>
  <si>
    <t>柿心村</t>
  </si>
  <si>
    <t>公屋地坪-石竹托连接路</t>
  </si>
  <si>
    <t>双连村</t>
  </si>
  <si>
    <t>村道-台上连接路</t>
  </si>
  <si>
    <t>双桥-子花连接路</t>
  </si>
  <si>
    <t>水口庙村</t>
  </si>
  <si>
    <t>桐子塘-新塘组连接路</t>
  </si>
  <si>
    <t>松庄-文家连接路</t>
  </si>
  <si>
    <t>台洲村</t>
  </si>
  <si>
    <t>村道-老屋组连接路</t>
  </si>
  <si>
    <t>团结-善德堂连接路</t>
  </si>
  <si>
    <t>屋子冲-对塘组连接路</t>
  </si>
  <si>
    <t>檀金村</t>
  </si>
  <si>
    <t>S234-石湾组连接路</t>
  </si>
  <si>
    <t>塘星村</t>
  </si>
  <si>
    <t>栗山-锁石连接路</t>
  </si>
  <si>
    <t>坟山-水口连接路</t>
  </si>
  <si>
    <t>天津村</t>
  </si>
  <si>
    <t>高山寺-荷叶连接路</t>
  </si>
  <si>
    <t>铁马山村</t>
  </si>
  <si>
    <t>G234-X010连接路</t>
  </si>
  <si>
    <t>C789431321</t>
  </si>
  <si>
    <t>同来村</t>
  </si>
  <si>
    <t>大水-竹元组连接路</t>
  </si>
  <si>
    <t>万年村</t>
  </si>
  <si>
    <t>同子-吊楼连接路</t>
  </si>
  <si>
    <t>五星-羊鼓堂组连接路</t>
  </si>
  <si>
    <t>严乔-石坝连接路</t>
  </si>
  <si>
    <t>象形村</t>
  </si>
  <si>
    <t>细屋-狮院连接路</t>
  </si>
  <si>
    <t>新德村</t>
  </si>
  <si>
    <t>尤榨组-草炉组连接路</t>
  </si>
  <si>
    <t>CD47431321</t>
  </si>
  <si>
    <t>清屋塘-合心祖山连接路</t>
  </si>
  <si>
    <t>C068431321</t>
  </si>
  <si>
    <t>新湖村</t>
  </si>
  <si>
    <t>子山-步升连接路</t>
  </si>
  <si>
    <t>梓山-熊背塘连接路</t>
  </si>
  <si>
    <t>新球村</t>
  </si>
  <si>
    <t>星球-清泉连接路</t>
  </si>
  <si>
    <t>星辉村</t>
  </si>
  <si>
    <t>县道-大坝冲连接路</t>
  </si>
  <si>
    <t>竹山组-铁家组连接路</t>
  </si>
  <si>
    <t>双峰县杏子铺镇宣峰村克思组至新建组连接路</t>
  </si>
  <si>
    <t>CE50431321</t>
  </si>
  <si>
    <t>巡胜村</t>
  </si>
  <si>
    <t>新铺组-阳家组连接路</t>
  </si>
  <si>
    <t>岩泉村</t>
  </si>
  <si>
    <t>叶从生-戴家组连接路</t>
  </si>
  <si>
    <t>岩石村</t>
  </si>
  <si>
    <t>双安塘-龙潭井连接路</t>
  </si>
  <si>
    <t>洋潭新村</t>
  </si>
  <si>
    <t>宝公塘-何家连接路</t>
  </si>
  <si>
    <t>岳家村</t>
  </si>
  <si>
    <t>仁塘组—梦家台上连接路</t>
  </si>
  <si>
    <t>增新村</t>
  </si>
  <si>
    <t>增新-西冲组连接路</t>
  </si>
  <si>
    <t>长湾村</t>
  </si>
  <si>
    <t>新铺-狮子山连接路</t>
  </si>
  <si>
    <t>山竹-江河里连接路</t>
  </si>
  <si>
    <t>钟鼓村</t>
  </si>
  <si>
    <t>团结组-马山组连接路</t>
  </si>
  <si>
    <t>洲上桥村</t>
  </si>
  <si>
    <t>油茶山-会马组连接路</t>
  </si>
  <si>
    <t>梓田村</t>
  </si>
  <si>
    <t>梓田友爱-石峰水竹连接路</t>
  </si>
  <si>
    <t>科头乡</t>
  </si>
  <si>
    <t>科头乡乡镇通三级公路</t>
  </si>
  <si>
    <t>X141431322</t>
  </si>
  <si>
    <t>天门乡</t>
  </si>
  <si>
    <t>麦坳村委会</t>
  </si>
  <si>
    <t>天门乡麦坳村蛙蛙谷旅游休闲养身基地通景公路（二期）</t>
  </si>
  <si>
    <t>CL18431322</t>
  </si>
  <si>
    <t>蛙蛙谷景区</t>
  </si>
  <si>
    <t>吉庆镇</t>
  </si>
  <si>
    <t>油溪桥村委会</t>
  </si>
  <si>
    <t>吉庆镇油溪桥漂流至油溪桥天石岭农庄通景公路</t>
  </si>
  <si>
    <t>V56N431322</t>
  </si>
  <si>
    <t>油溪桥景区</t>
  </si>
  <si>
    <t>天门乡麦坳村蛙蛙谷旅游休闲养身基地通景公路（一期）</t>
  </si>
  <si>
    <t>VU29431322</t>
  </si>
  <si>
    <t>土坪村委会</t>
  </si>
  <si>
    <t>雅天门景区通景公路</t>
  </si>
  <si>
    <t>V3A9431322</t>
  </si>
  <si>
    <t>雅天门景区</t>
  </si>
  <si>
    <t>维山乡</t>
  </si>
  <si>
    <t>三联峒景区通景公路（一期）</t>
  </si>
  <si>
    <t>X054431322</t>
  </si>
  <si>
    <t>三联峒景区</t>
  </si>
  <si>
    <t>上渡街道</t>
  </si>
  <si>
    <t>塔山村</t>
  </si>
  <si>
    <t>湖南省渠江薄片茶业有限公司渠江薄片茶叶特色产业园路</t>
  </si>
  <si>
    <t>V4U7431322</t>
  </si>
  <si>
    <t>湖南省渠江薄片茶业有限公司渠江薄片茶叶特色产业园</t>
  </si>
  <si>
    <t>西河镇</t>
  </si>
  <si>
    <t>西河镇双龙村双龙油茶林基地产业路</t>
  </si>
  <si>
    <t>C198431322</t>
  </si>
  <si>
    <t>西河镇双龙村双龙油茶林基地</t>
  </si>
  <si>
    <t>琅塘镇</t>
  </si>
  <si>
    <t>光华村</t>
  </si>
  <si>
    <t>新化县田园水稻种植专业合作社产业路</t>
  </si>
  <si>
    <t>V35A431322</t>
  </si>
  <si>
    <t>新化县田园水稻种植专业合作社产业园</t>
  </si>
  <si>
    <t>坐石乡</t>
  </si>
  <si>
    <t>桃树村</t>
  </si>
  <si>
    <t>新化县小康养羊专业合作社产业路</t>
  </si>
  <si>
    <t>VH46431322</t>
  </si>
  <si>
    <t>新化县小康养羊专业合作社产业园</t>
  </si>
  <si>
    <t>桑梓镇</t>
  </si>
  <si>
    <t>八井村</t>
  </si>
  <si>
    <t>新化县吉祥杨梅种植专业合作社杨梅产业园路</t>
  </si>
  <si>
    <t>CP11431322</t>
  </si>
  <si>
    <t>新化县吉祥杨梅种植专业合作社杨梅产业园</t>
  </si>
  <si>
    <t>白溪镇</t>
  </si>
  <si>
    <t>新源村</t>
  </si>
  <si>
    <t>白溪镇新源村盛优生态养猪场产业路</t>
  </si>
  <si>
    <t>VZY2431322</t>
  </si>
  <si>
    <t>白溪镇新源村盛优生态养猪场产业园</t>
  </si>
  <si>
    <t>湖南省佳牧养殖有限责任公司养猪产业园路</t>
  </si>
  <si>
    <t>Y132431322</t>
  </si>
  <si>
    <t>湖南省佳牧养殖有限责任公司养猪产业园</t>
  </si>
  <si>
    <t>洞头山村</t>
  </si>
  <si>
    <t>新化县坐石华锋养殖场家畜养殖产业园路</t>
  </si>
  <si>
    <t>VZY0431322</t>
  </si>
  <si>
    <t>新化县坐石华锋养殖场家畜养殖产业园</t>
  </si>
  <si>
    <t>曹家镇</t>
  </si>
  <si>
    <t>漩塘村</t>
  </si>
  <si>
    <t>新化县水江农业科技发展有限公司观音山种养休闲产业园路</t>
  </si>
  <si>
    <t>V3P2431322</t>
  </si>
  <si>
    <t>新化县水江农业科技发展有限公司观音山种养休闲产业园</t>
  </si>
  <si>
    <t>温塘镇</t>
  </si>
  <si>
    <t>王家村</t>
  </si>
  <si>
    <t>新化县王家村养猪产业园路</t>
  </si>
  <si>
    <t>CD71431322</t>
  </si>
  <si>
    <t>新化县王家村养猪产业园</t>
  </si>
  <si>
    <t>孟公镇</t>
  </si>
  <si>
    <t>桥头村</t>
  </si>
  <si>
    <t>孟公镇桥头村主导产业种养业项目产业路</t>
  </si>
  <si>
    <t>C010431322</t>
  </si>
  <si>
    <t>孟公镇桥头村主导产业种养业项目</t>
  </si>
  <si>
    <t>荣华乡</t>
  </si>
  <si>
    <t>龙湾村</t>
  </si>
  <si>
    <t>新化县龙湾村蜜桔专业合作社产业路</t>
  </si>
  <si>
    <t>VXFD431322</t>
  </si>
  <si>
    <t>新化县龙湾村蜜桔专业合作社产业园</t>
  </si>
  <si>
    <t>维山村</t>
  </si>
  <si>
    <t>湖南省茶仔山综合农业开发有限公司新化维山黑老虎生态园路</t>
  </si>
  <si>
    <t>C70K431322</t>
  </si>
  <si>
    <t>湖南省茶仔山综合农业开发有限公司新化维山黑老虎生态园</t>
  </si>
  <si>
    <t>小浪村</t>
  </si>
  <si>
    <t>新化县顺丰茶业有限公司茶叶产业园路</t>
  </si>
  <si>
    <t>CD09431322</t>
  </si>
  <si>
    <t>新化县顺丰茶业有限公司茶叶产业园</t>
  </si>
  <si>
    <t>奉家镇</t>
  </si>
  <si>
    <t>百茶源村</t>
  </si>
  <si>
    <t>湖南月光茶业科技发展有限公司茶叶产业园路</t>
  </si>
  <si>
    <t>CMFX431322</t>
  </si>
  <si>
    <t>湖南月光茶业科技发展有限公司茶叶产业园</t>
  </si>
  <si>
    <t>炉观镇</t>
  </si>
  <si>
    <t>永丰桥村</t>
  </si>
  <si>
    <t>罗贝尔大道无形九仙湖养心谷产业路</t>
  </si>
  <si>
    <t>VIAU431322</t>
  </si>
  <si>
    <t>罗贝尔大道无形九仙湖养心谷</t>
  </si>
  <si>
    <t>长寨村</t>
  </si>
  <si>
    <t>新化县狮子岩猕猴桃种植专业合作社猕猴桃产业园路</t>
  </si>
  <si>
    <t>Y135431322</t>
  </si>
  <si>
    <t>新化县狮子岩猕猴桃种植专业合作社猕猴桃产业园</t>
  </si>
  <si>
    <t>天门村</t>
  </si>
  <si>
    <t>天门乡天门村盛姿种植基地产业路</t>
  </si>
  <si>
    <t>VZA8431322</t>
  </si>
  <si>
    <t>天门乡天门村盛姿种植基地</t>
  </si>
  <si>
    <t>游家镇</t>
  </si>
  <si>
    <t>半山街村</t>
  </si>
  <si>
    <t>新化县石板山油茶林种植专业合作社产业路</t>
  </si>
  <si>
    <t>Y686431322</t>
  </si>
  <si>
    <t>新化县石板山油茶林种植专业合作社产业园</t>
  </si>
  <si>
    <t>墙巷村</t>
  </si>
  <si>
    <t>新化县兴发休闲生态有限公司种植、养殖产业园路</t>
  </si>
  <si>
    <t>Y718431322</t>
  </si>
  <si>
    <t>新化县兴发休闲生态有限公司种植、养殖产业园</t>
  </si>
  <si>
    <t>大康源村</t>
  </si>
  <si>
    <t>新化县兄弟油茶种植专业合作社种植基地产业路</t>
  </si>
  <si>
    <t>C421431322</t>
  </si>
  <si>
    <t>新化县兄弟油茶种植专业合作社种植基地</t>
  </si>
  <si>
    <t>秦人社区</t>
  </si>
  <si>
    <t>奉家镇秦人社区九寨湖养猪场产业路</t>
  </si>
  <si>
    <t>VZY4431322</t>
  </si>
  <si>
    <t>奉家镇秦人社区九寨湖养猪场</t>
  </si>
  <si>
    <t>桑梓镇大田村富民生态养殖场产业路</t>
  </si>
  <si>
    <t>C17K431322</t>
  </si>
  <si>
    <t>桑梓镇大田村富民生态养殖场</t>
  </si>
  <si>
    <t>长峰村</t>
  </si>
  <si>
    <t>天门乡长峰村鸿达生态养猪场产业路</t>
  </si>
  <si>
    <t>V2A4431322</t>
  </si>
  <si>
    <t>天门乡长峰村鸿达生态养猪场产业园</t>
  </si>
  <si>
    <t>槎溪镇</t>
  </si>
  <si>
    <t>源竹村</t>
  </si>
  <si>
    <t>槎溪镇源竹村药材基地产业路</t>
  </si>
  <si>
    <t>VC69431322</t>
  </si>
  <si>
    <t>槎溪镇源竹村药材基地产业园</t>
  </si>
  <si>
    <t>月弓桥村</t>
  </si>
  <si>
    <t>月弓桥种养基地产业路</t>
  </si>
  <si>
    <t>ZZ38431322</t>
  </si>
  <si>
    <t>月弓桥种养基地产业园</t>
  </si>
  <si>
    <t>圳上镇</t>
  </si>
  <si>
    <t>黄溪村</t>
  </si>
  <si>
    <t>圳上镇黄溪村方老冲油茶林基地产业路</t>
  </si>
  <si>
    <t>VWAX431322</t>
  </si>
  <si>
    <t>圳上镇黄溪村方老冲油茶林基地</t>
  </si>
  <si>
    <t>金凤乡</t>
  </si>
  <si>
    <t>岩山湾村</t>
  </si>
  <si>
    <t>新化金凤峡旅游度假产业路</t>
  </si>
  <si>
    <t>V1C6431322</t>
  </si>
  <si>
    <t>新化金凤峡旅游度假产业园</t>
  </si>
  <si>
    <t>云玉村</t>
  </si>
  <si>
    <t>桑梓镇云玉村大旺种植产业路</t>
  </si>
  <si>
    <t>CP21431322</t>
  </si>
  <si>
    <t>桑梓镇云玉村大旺种植产业园</t>
  </si>
  <si>
    <t>石冲口镇</t>
  </si>
  <si>
    <t>福众村</t>
  </si>
  <si>
    <t>石冲口镇福众村油茶林种植基地产业路</t>
  </si>
  <si>
    <t>Y084431322</t>
  </si>
  <si>
    <t>石冲口镇福众村油茶林种植基地</t>
  </si>
  <si>
    <t>茶元村</t>
  </si>
  <si>
    <t>新化县梅山涵茶叶种植专业合作社茶叶产业园路</t>
  </si>
  <si>
    <t>C46K431322</t>
  </si>
  <si>
    <t>新化县梅山涵茶叶种植专业合作社茶叶产业园</t>
  </si>
  <si>
    <t>会光村委会</t>
  </si>
  <si>
    <t>游家镇同丰村会光村油茶种植基地产业路</t>
  </si>
  <si>
    <t>ZZ91431322</t>
  </si>
  <si>
    <t>游家镇同丰村会光村油茶种植基地</t>
  </si>
  <si>
    <t>温塘镇王家村吉财油茶等种植基地产业路</t>
  </si>
  <si>
    <t>V583431322</t>
  </si>
  <si>
    <t>温塘镇王家村吉财油茶等种植基地</t>
  </si>
  <si>
    <t>渠江源村</t>
  </si>
  <si>
    <t>奉家镇渠江源村友石生态养猪场产业路</t>
  </si>
  <si>
    <t>CMBK431322</t>
  </si>
  <si>
    <t>奉家镇渠江源友石生态养猪场</t>
  </si>
  <si>
    <t>崇山村</t>
  </si>
  <si>
    <t>湖南崇山农林综合开发有限公司经果林产业园路</t>
  </si>
  <si>
    <t>湖南崇山农林综合开发有限公司经果林产业园</t>
  </si>
  <si>
    <t>湖南王爷山食品股份有限公司农业品加工产业路</t>
  </si>
  <si>
    <t>C299431322</t>
  </si>
  <si>
    <t>湖南王爷山食品股份有限公司农业品加工产业园</t>
  </si>
  <si>
    <t>懂易村</t>
  </si>
  <si>
    <t>圳上镇懂易村老潭油茶林基地产业路</t>
  </si>
  <si>
    <t>CS75431322</t>
  </si>
  <si>
    <t>圳上镇懂易村老潭油茶林基地</t>
  </si>
  <si>
    <t>兴乐村</t>
  </si>
  <si>
    <t>新化县兴乐生态养猪专业合作社家禽养殖产业园路</t>
  </si>
  <si>
    <t>c716431322</t>
  </si>
  <si>
    <t>新化县兴乐生态养猪专业合作社家禽养殖产业园</t>
  </si>
  <si>
    <t>芬街村</t>
  </si>
  <si>
    <t>湖南牛王农业生态园产业路</t>
  </si>
  <si>
    <t>VZY5431322</t>
  </si>
  <si>
    <t>湖南牛王农业生态园</t>
  </si>
  <si>
    <t>梅花洞村</t>
  </si>
  <si>
    <t>新化县京新生态农场种植、养殖产业园路</t>
  </si>
  <si>
    <t>VZA0431322</t>
  </si>
  <si>
    <t>新化县京新生态农场种植、养殖产业园</t>
  </si>
  <si>
    <t>田果村</t>
  </si>
  <si>
    <t>湖南众翔农业生态产业示范园产业路</t>
  </si>
  <si>
    <t>V3Y2431322</t>
  </si>
  <si>
    <t>湖南众翔农业生态产业示范园产业园</t>
  </si>
  <si>
    <t>枫林街道</t>
  </si>
  <si>
    <t>枫林新村</t>
  </si>
  <si>
    <t>枫林新村珍珠鸡养殖基地产业路</t>
  </si>
  <si>
    <t>V7D3431322</t>
  </si>
  <si>
    <t>枫林新村珍珠鸡养殖基地产业园</t>
  </si>
  <si>
    <t>槎溪镇源竹村胜余生态养猪养殖连接路</t>
  </si>
  <si>
    <t>VC87431322</t>
  </si>
  <si>
    <t>槎溪镇源竹村胜余生态养猪养园</t>
  </si>
  <si>
    <t>田坪镇</t>
  </si>
  <si>
    <t>南石村</t>
  </si>
  <si>
    <t>田坪镇南石村百博生态养猪场产业路</t>
  </si>
  <si>
    <t>V85G431322</t>
  </si>
  <si>
    <t>田坪镇南石村百博生态养猪场</t>
  </si>
  <si>
    <t>大水坪村</t>
  </si>
  <si>
    <t>枫林街道大水坪村景裕丰养猪场产业路</t>
  </si>
  <si>
    <t>V1D2431322</t>
  </si>
  <si>
    <t>枫林街道大水坪村景裕丰养猪场</t>
  </si>
  <si>
    <t>油溪乡</t>
  </si>
  <si>
    <t>兴白村</t>
  </si>
  <si>
    <t>白芦村至白家岭村一组连接路</t>
  </si>
  <si>
    <t>V2W2431322</t>
  </si>
  <si>
    <t>玉溪村</t>
  </si>
  <si>
    <t>CK30延长线</t>
  </si>
  <si>
    <t>V473431322</t>
  </si>
  <si>
    <t>枫木村</t>
  </si>
  <si>
    <t>枫木村石山湾组-杉木冲村黎家排组连接路</t>
  </si>
  <si>
    <t>V15K431322</t>
  </si>
  <si>
    <t>小洋村</t>
  </si>
  <si>
    <t>周家村-S236连接路</t>
  </si>
  <si>
    <t>V1P4431322</t>
  </si>
  <si>
    <t>木枧溪村-栗新村连接路</t>
  </si>
  <si>
    <t>V6P5431322</t>
  </si>
  <si>
    <t>白岩岭村</t>
  </si>
  <si>
    <t>周家村雷王田-高枧冲村洪立垴里连接路</t>
  </si>
  <si>
    <t>V30V431322</t>
  </si>
  <si>
    <t>子余村</t>
  </si>
  <si>
    <t>大环院里-有余村满屋组连接路</t>
  </si>
  <si>
    <t>V16F431322</t>
  </si>
  <si>
    <t>木山新村</t>
  </si>
  <si>
    <t>木山村-曾家村连接路</t>
  </si>
  <si>
    <t>V6J5431322</t>
  </si>
  <si>
    <t>洋溪镇</t>
  </si>
  <si>
    <t>新范溪村</t>
  </si>
  <si>
    <t>CU19延长线</t>
  </si>
  <si>
    <t>V2EE431322</t>
  </si>
  <si>
    <t>上梅街道办事处</t>
  </si>
  <si>
    <t>红旗新村</t>
  </si>
  <si>
    <t>岔路口至村中心连接路</t>
  </si>
  <si>
    <t>V047431322</t>
  </si>
  <si>
    <t>鸿兴村</t>
  </si>
  <si>
    <t>王家冲组-铁路边连接路</t>
  </si>
  <si>
    <t>V1D9431322</t>
  </si>
  <si>
    <t>田果村塔山-牛头山连接路</t>
  </si>
  <si>
    <t>V2Z2431322</t>
  </si>
  <si>
    <t>六丰村</t>
  </si>
  <si>
    <t>船仓组-六家山组连接路</t>
  </si>
  <si>
    <t>V05E431322</t>
  </si>
  <si>
    <t>六华村</t>
  </si>
  <si>
    <t>大油坪组-张义场组连接路</t>
  </si>
  <si>
    <t>V14M431322</t>
  </si>
  <si>
    <t>罗盛教村</t>
  </si>
  <si>
    <t>赤竹村杏子界-桐子村方家楼组连接路</t>
  </si>
  <si>
    <t>V28E431322</t>
  </si>
  <si>
    <t>同利村</t>
  </si>
  <si>
    <t>Y686延长线</t>
  </si>
  <si>
    <t>V521431322</t>
  </si>
  <si>
    <t>苍溪村</t>
  </si>
  <si>
    <t>肖家湾组-光坑组连接路</t>
  </si>
  <si>
    <t>V574431322</t>
  </si>
  <si>
    <t>经济开</t>
  </si>
  <si>
    <t>经济开发区勤俭村</t>
  </si>
  <si>
    <t>C415延长线</t>
  </si>
  <si>
    <t>V44C431322</t>
  </si>
  <si>
    <t>麻水塘村</t>
  </si>
  <si>
    <t>烟竹村楼冲里连线</t>
  </si>
  <si>
    <t>V39G431322</t>
  </si>
  <si>
    <t>塘冲组-杨家组连接路</t>
  </si>
  <si>
    <t>V636431322</t>
  </si>
  <si>
    <t>白岩塘村</t>
  </si>
  <si>
    <t>CE29延长线</t>
  </si>
  <si>
    <t>V466431322</t>
  </si>
  <si>
    <t>洞下村双龙桥组-西边村稗冲组连接路</t>
  </si>
  <si>
    <t>V50A431322</t>
  </si>
  <si>
    <t>郭家村村部-段家连接路</t>
  </si>
  <si>
    <t>V49S431322</t>
  </si>
  <si>
    <t>精华村</t>
  </si>
  <si>
    <t>六竹村-陶家桥村连接路</t>
  </si>
  <si>
    <t>V695431322</t>
  </si>
  <si>
    <t>半山村老木凼组-展恩凼组连接路</t>
  </si>
  <si>
    <t>V7M4431322</t>
  </si>
  <si>
    <t>东方红村</t>
  </si>
  <si>
    <t>东方红村-鸠鸡坪连接路</t>
  </si>
  <si>
    <t>V6A2431322</t>
  </si>
  <si>
    <t>江边组-高速桥连接路</t>
  </si>
  <si>
    <t>V698431322</t>
  </si>
  <si>
    <t>道田村</t>
  </si>
  <si>
    <t>刘家院-回心凼连接路</t>
  </si>
  <si>
    <t>VP31431322</t>
  </si>
  <si>
    <t>田坪村</t>
  </si>
  <si>
    <t>田坪村民主组路</t>
  </si>
  <si>
    <t>V93H431322</t>
  </si>
  <si>
    <t>上龙村</t>
  </si>
  <si>
    <t>龙岩洞村-上升村连接路</t>
  </si>
  <si>
    <t>V803431322</t>
  </si>
  <si>
    <t>坪油村</t>
  </si>
  <si>
    <t>Y039延长线</t>
  </si>
  <si>
    <t>VFF8431322</t>
  </si>
  <si>
    <t>龙盛村</t>
  </si>
  <si>
    <t>福燕组-松树岭连接路</t>
  </si>
  <si>
    <t>V742431322</t>
  </si>
  <si>
    <t>永丰桥居民点-将军石连接路</t>
  </si>
  <si>
    <t>VN81431322</t>
  </si>
  <si>
    <t>徐家台组-横板桥连接路</t>
  </si>
  <si>
    <t>VR63431322</t>
  </si>
  <si>
    <t>回心凼-道堂冲连接路</t>
  </si>
  <si>
    <t>VP34431322</t>
  </si>
  <si>
    <t>西北湾组-炭末塘组连接路</t>
  </si>
  <si>
    <t>VQ36431322</t>
  </si>
  <si>
    <t>渣渡镇</t>
  </si>
  <si>
    <t>镇政府</t>
  </si>
  <si>
    <t>毛易－渣渡</t>
  </si>
  <si>
    <t>X040431381</t>
  </si>
  <si>
    <t>黄场村</t>
  </si>
  <si>
    <t>黄场村-双星村连接路</t>
  </si>
  <si>
    <t>X246431381</t>
  </si>
  <si>
    <t>泽宏农业生态园</t>
  </si>
  <si>
    <t>未通达</t>
  </si>
  <si>
    <t>和生源葡萄基地产业路</t>
  </si>
  <si>
    <t>和生源葡萄基地</t>
  </si>
  <si>
    <t>铎山镇</t>
  </si>
  <si>
    <t>冷水江市金泉油茶基地产业路</t>
  </si>
  <si>
    <t>冷水江市金泉油茶基地</t>
  </si>
  <si>
    <t>大冲砖场产业路</t>
  </si>
  <si>
    <t>大冲砖场</t>
  </si>
  <si>
    <t>中连乡</t>
  </si>
  <si>
    <t>冷水江市次中养猪场产业路</t>
  </si>
  <si>
    <t>冷水江市次中养猪场</t>
  </si>
  <si>
    <t>潮盛生态林业发展有限公司产业路</t>
  </si>
  <si>
    <t>潮盛生态林业发展有限公司</t>
  </si>
  <si>
    <t>冷水江市贵鸿生态农业发展有限公司产业路</t>
  </si>
  <si>
    <t>冷水江市贵鸿生态农业发展有限公司</t>
  </si>
  <si>
    <t>金竹山镇</t>
  </si>
  <si>
    <t>冷水江市合坪林木种植专业合作社产业路</t>
  </si>
  <si>
    <t>合坪林业种植专业合作社</t>
  </si>
  <si>
    <t>冷水江市俊峰农业发展有限公司产业路</t>
  </si>
  <si>
    <t>冷水江市俊峰农业发展有限公司</t>
  </si>
  <si>
    <t>佳龙生态农业发展有限公司产业路</t>
  </si>
  <si>
    <t>佳龙生态农业发展有限公司</t>
  </si>
  <si>
    <t>冷水江市景宜果业公司产业路</t>
  </si>
  <si>
    <t>冷水江市景宜果业公司</t>
  </si>
  <si>
    <t>冷水江市井湾春天生态农业有限公司连接路</t>
  </si>
  <si>
    <t>冷水江市井湾春天生态农业有限公司</t>
  </si>
  <si>
    <t>金顶农业发展有限公司产业路</t>
  </si>
  <si>
    <t>金顶农业发展有限公司</t>
  </si>
  <si>
    <t>冷水江市吉田杨梅种植专业合作社产业路</t>
  </si>
  <si>
    <t>冷水江市吉田杨梅种植专业合作社</t>
  </si>
  <si>
    <t>禾青镇</t>
  </si>
  <si>
    <t>惠源建材有限公司产业路</t>
  </si>
  <si>
    <t>惠源建材有限公司产业园</t>
  </si>
  <si>
    <t>坤泰建筑材料有限公司产业路</t>
  </si>
  <si>
    <t>坤泰建筑材料有限公司产业园</t>
  </si>
  <si>
    <t>三尖镇</t>
  </si>
  <si>
    <t>冷水江市金满园农业综合开发有限公司产业路</t>
  </si>
  <si>
    <t>冷水江市金满园农业综合开发有限公司</t>
  </si>
  <si>
    <t>锡矿山街道办事处</t>
  </si>
  <si>
    <t>矿办盛源恒丰农业合作社产业路</t>
  </si>
  <si>
    <t>湖南盛源恒丰农业综合开发股份有限公司</t>
  </si>
  <si>
    <t>冷水江市德程果蔬种植专业合作社产业路</t>
  </si>
  <si>
    <t>冷水江市德程果蔬种植专业合作社</t>
  </si>
  <si>
    <t>杨市镇</t>
  </si>
  <si>
    <t>蓝莓谷生态园景区连接路（新建段）</t>
  </si>
  <si>
    <t>蓝莓谷生态园景区</t>
  </si>
  <si>
    <t>涟原龙山国家森林公园管理处</t>
  </si>
  <si>
    <t>杨市大拗村</t>
  </si>
  <si>
    <t>涟源龙山森林康养基地公路</t>
  </si>
  <si>
    <t>X582431382</t>
  </si>
  <si>
    <t>涟源龙山森林康养基地</t>
  </si>
  <si>
    <t>枫坪镇</t>
  </si>
  <si>
    <t>四良村</t>
  </si>
  <si>
    <t>涟源市合鑫种养殖专业产业园公路</t>
  </si>
  <si>
    <t>VI73431382</t>
  </si>
  <si>
    <t>涟源市合鑫种养殖专业产业园</t>
  </si>
  <si>
    <t>茶亭子村</t>
  </si>
  <si>
    <t>湖南省金丝林农业科技发展有限公司连接路</t>
  </si>
  <si>
    <t>VY09431382</t>
  </si>
  <si>
    <t>湖南省金丝林农业科技发展公司</t>
  </si>
  <si>
    <t>陡山村</t>
  </si>
  <si>
    <t>湖南省宇城农业科技蓝莓种植园连接路</t>
  </si>
  <si>
    <t>VG28431382</t>
  </si>
  <si>
    <t>湖南省宇城农业蓝莓产业基地</t>
  </si>
  <si>
    <t>球树村</t>
  </si>
  <si>
    <t>天柱山禽业基地公路</t>
  </si>
  <si>
    <t>Y113431382</t>
  </si>
  <si>
    <t>湖南天柱山禽业综合开发有限公司</t>
  </si>
  <si>
    <t>渡头塘镇</t>
  </si>
  <si>
    <t>松元村</t>
  </si>
  <si>
    <t>涟源市凤凰岭农业发展有限公司产业路</t>
  </si>
  <si>
    <t>VY24431382</t>
  </si>
  <si>
    <t>涟源市凤凰岭农业发展有限公司</t>
  </si>
  <si>
    <t>茅塘镇</t>
  </si>
  <si>
    <t>光阳村</t>
  </si>
  <si>
    <t>涟源市恒祥农业产业基地连接路</t>
  </si>
  <si>
    <t>CJ55431382</t>
  </si>
  <si>
    <t>涟源市恒祥农业产业园</t>
  </si>
  <si>
    <t>增加村</t>
  </si>
  <si>
    <t>涟源市红青水果种植专业合作社连接路</t>
  </si>
  <si>
    <t>VC06431382</t>
  </si>
  <si>
    <t>涟源市红青水果种植园</t>
  </si>
  <si>
    <t>湖南佳程牧业生猪养殖基地连接路</t>
  </si>
  <si>
    <t>X228431382</t>
  </si>
  <si>
    <t>涟源市湖南佳程牧业有限公司佳程生猪养殖特色产业园</t>
  </si>
  <si>
    <t>涟溪村</t>
  </si>
  <si>
    <t>涟源市金珠种养殖专业合作社连接路</t>
  </si>
  <si>
    <t>VC07431382</t>
  </si>
  <si>
    <t>涟源市金珠种养殖园</t>
  </si>
  <si>
    <t>水泉村</t>
  </si>
  <si>
    <t>水泉村农庆祥种养殖基地公路</t>
  </si>
  <si>
    <t>VC22431382</t>
  </si>
  <si>
    <t>涟源市农庆祥种养殖基地</t>
  </si>
  <si>
    <t>涟源市盛鸿种植专业合作社连接路</t>
  </si>
  <si>
    <t>Z642431382</t>
  </si>
  <si>
    <t>涟源市盛鸿种植专业合作园</t>
  </si>
  <si>
    <t>安平镇</t>
  </si>
  <si>
    <t>涟源市水口山东标准化产业园公路</t>
  </si>
  <si>
    <t>VY20431382</t>
  </si>
  <si>
    <t>涟源市水口山东标准化产业园</t>
  </si>
  <si>
    <t>龙塘镇</t>
  </si>
  <si>
    <t>云河新村</t>
  </si>
  <si>
    <t>涟源市硕泰农业综合开发基地公路</t>
  </si>
  <si>
    <t>VC02431382</t>
  </si>
  <si>
    <t>涟源市硕泰农业综合开发基地</t>
  </si>
  <si>
    <t>桥头河镇</t>
  </si>
  <si>
    <t>珠璜村</t>
  </si>
  <si>
    <t>花屋组-祥兴公司连接路</t>
  </si>
  <si>
    <t>VQ53431382</t>
  </si>
  <si>
    <t>涟源市祥兴农林科技油茶产业园</t>
  </si>
  <si>
    <t>湄江镇</t>
  </si>
  <si>
    <t>四房村</t>
  </si>
  <si>
    <t>涟源市新恒种养殖场连接路</t>
  </si>
  <si>
    <t>VY25431382</t>
  </si>
  <si>
    <t>涟源市新恒种养殖专业合作社</t>
  </si>
  <si>
    <t>曹溪村</t>
  </si>
  <si>
    <t>涟源市雄文种植产业园连接路</t>
  </si>
  <si>
    <t>Y028431382</t>
  </si>
  <si>
    <t>涟源市雄文种植专业</t>
  </si>
  <si>
    <t>神仙村</t>
  </si>
  <si>
    <t>涟源市勇平种养殖专业合作社连接路</t>
  </si>
  <si>
    <t>VC10431382</t>
  </si>
  <si>
    <t>涟源市勇平种养殖园</t>
  </si>
  <si>
    <t>新坪村</t>
  </si>
  <si>
    <t>涟源市远博种养植专业合作社连接路</t>
  </si>
  <si>
    <t>VC05431382</t>
  </si>
  <si>
    <t>涟源市远博种养植</t>
  </si>
  <si>
    <t>排门村</t>
  </si>
  <si>
    <t>娄底市常瑞生态产业园公路</t>
  </si>
  <si>
    <t>VR78431382</t>
  </si>
  <si>
    <t>娄底市常瑞生态产业园</t>
  </si>
  <si>
    <t>七星街镇</t>
  </si>
  <si>
    <t>黑水塘村</t>
  </si>
  <si>
    <t>娄底天星岭养殖园区专用公路</t>
  </si>
  <si>
    <t>VI12431382</t>
  </si>
  <si>
    <t>娄底天星岭养殖基地</t>
  </si>
  <si>
    <t>枧埠至仁盛农业基地连接路</t>
  </si>
  <si>
    <t>Y209431382</t>
  </si>
  <si>
    <t>涟源仁盛农业种植基地</t>
  </si>
  <si>
    <t>桐意村</t>
  </si>
  <si>
    <t>檀木桥至双秋牧业养殖基地连接路</t>
  </si>
  <si>
    <t>C517431382</t>
  </si>
  <si>
    <t>双秋牧业养猪基地</t>
  </si>
  <si>
    <t>白马镇</t>
  </si>
  <si>
    <t>徐南村</t>
  </si>
  <si>
    <t>涟源市天磊农牧养殖基地公路</t>
  </si>
  <si>
    <t>VM68431382</t>
  </si>
  <si>
    <t>涟源市天磊农牧养殖基地</t>
  </si>
  <si>
    <t>石校村</t>
  </si>
  <si>
    <t>涟源市建美种养殖专业合作社公路</t>
  </si>
  <si>
    <t>VY27431382</t>
  </si>
  <si>
    <t>涟源市建美种养殖专业合作社</t>
  </si>
  <si>
    <t>石马山镇</t>
  </si>
  <si>
    <t>桅子村</t>
  </si>
  <si>
    <t>涟源市桅子村种植基地连接路</t>
  </si>
  <si>
    <t>CB95431382</t>
  </si>
  <si>
    <t>涟源市桅子村种植产业园</t>
  </si>
  <si>
    <t>董家村</t>
  </si>
  <si>
    <t>涟源市龙塘镇志向养殖基地连接路</t>
  </si>
  <si>
    <t>VI40431382</t>
  </si>
  <si>
    <t>涟源市龙塘镇志向养殖基地产业园</t>
  </si>
  <si>
    <t>湘波村</t>
  </si>
  <si>
    <t>涟源市鹏涛牧业养殖基地连接路</t>
  </si>
  <si>
    <t>V544431382</t>
  </si>
  <si>
    <t>涟源市鹏涛牧业养殖</t>
  </si>
  <si>
    <t>宽家村</t>
  </si>
  <si>
    <t>涟源市吴长江猪场连接路</t>
  </si>
  <si>
    <t>VU48431382</t>
  </si>
  <si>
    <t>涟源市吴长江猪场养殖基地</t>
  </si>
  <si>
    <t>斗笠山镇</t>
  </si>
  <si>
    <t>祖保村</t>
  </si>
  <si>
    <t>涟源市兴家村兴鑫农业科技园连接路</t>
  </si>
  <si>
    <t>C37C431382</t>
  </si>
  <si>
    <t>涟源市兴家村兴鑫农业科技产业园</t>
  </si>
  <si>
    <t>天华牧业基地公路</t>
  </si>
  <si>
    <t>VY22431382</t>
  </si>
  <si>
    <t>湖南天华牧业基地</t>
  </si>
  <si>
    <t>坝塘村</t>
  </si>
  <si>
    <t>涟源市浣英养殖基地连接路</t>
  </si>
  <si>
    <t>CI89431382</t>
  </si>
  <si>
    <t>涟源市浣英养殖基地园区</t>
  </si>
  <si>
    <t>荷塘镇</t>
  </si>
  <si>
    <t>崇木村</t>
  </si>
  <si>
    <t>涟源市湘富种养殖基地公路</t>
  </si>
  <si>
    <t>VC27431382</t>
  </si>
  <si>
    <t>涟源市湘富种养殖基地</t>
  </si>
  <si>
    <t>涟源市芬腾种养殖基地连接路</t>
  </si>
  <si>
    <t>C66K431382</t>
  </si>
  <si>
    <t>涟源市芬腾种养殖园</t>
  </si>
  <si>
    <t>涟源市荷塘镇益群农业基地公路</t>
  </si>
  <si>
    <t>VC26431382</t>
  </si>
  <si>
    <t>涟源市荷塘镇益群农业基地</t>
  </si>
  <si>
    <t>田心街村</t>
  </si>
  <si>
    <t>涟源市井皮冲种养殖基地连接路</t>
  </si>
  <si>
    <t>VI41431382</t>
  </si>
  <si>
    <t>涟源市井皮冲种养殖基地产业园</t>
  </si>
  <si>
    <t>唐家社区</t>
  </si>
  <si>
    <t>涟源李子湾农业基地连接路</t>
  </si>
  <si>
    <t>VA50431382</t>
  </si>
  <si>
    <t>涟源市李子湾农业产业园</t>
  </si>
  <si>
    <t>涟源市海雄种养殖基地公路</t>
  </si>
  <si>
    <t>VC01431382</t>
  </si>
  <si>
    <t>涟源市海雄种养殖产业园</t>
  </si>
  <si>
    <t>涟源市喜美种养殖基地连接路</t>
  </si>
  <si>
    <t>C361431382</t>
  </si>
  <si>
    <t>涟源市喜美水果种植基地</t>
  </si>
  <si>
    <t>涟源市众群种养殖专业合作社连接路</t>
  </si>
  <si>
    <t>VY26431382</t>
  </si>
  <si>
    <t>涟源市众群种养殖基地建设</t>
  </si>
  <si>
    <t>赵家村</t>
  </si>
  <si>
    <t>白马镇金银花基地公路</t>
  </si>
  <si>
    <t>Z50B431382</t>
  </si>
  <si>
    <t>涟源市白马镇桃子村金银花基地</t>
  </si>
  <si>
    <t>浆溪村</t>
  </si>
  <si>
    <t>涟源市浆溪村中药材种植基地公路</t>
  </si>
  <si>
    <t>VC17431382</t>
  </si>
  <si>
    <t>涟源市浆溪村中药材种植</t>
  </si>
  <si>
    <t>隔山村</t>
  </si>
  <si>
    <t>七组至七组连接路</t>
  </si>
  <si>
    <t>V98I431382</t>
  </si>
  <si>
    <t>山茂村</t>
  </si>
  <si>
    <t>沙塘-山塘连接路</t>
  </si>
  <si>
    <t>VW15431382</t>
  </si>
  <si>
    <t>梅林港村</t>
  </si>
  <si>
    <t>梧团至梅林新村部连接路</t>
  </si>
  <si>
    <t>VW13431382</t>
  </si>
  <si>
    <t>六亩塘镇</t>
  </si>
  <si>
    <t>锦联村</t>
  </si>
  <si>
    <t>锦联村锦地至界边连接路</t>
  </si>
  <si>
    <t>CJ15431382</t>
  </si>
  <si>
    <t>衖子口村</t>
  </si>
  <si>
    <t>大八线至龙泉寺连接路</t>
  </si>
  <si>
    <t>VW05431382</t>
  </si>
  <si>
    <t>晚房村至罗克村连通公路</t>
  </si>
  <si>
    <t>VW01431382</t>
  </si>
  <si>
    <t>崇木至株木连接路</t>
  </si>
  <si>
    <t>VW02431382</t>
  </si>
  <si>
    <t>双田村</t>
  </si>
  <si>
    <t>大毛组-杏皮组连接路</t>
  </si>
  <si>
    <t>VW17431382</t>
  </si>
  <si>
    <t>毛塘湾村</t>
  </si>
  <si>
    <t>浙口七组至毛塘湾五组连接路</t>
  </si>
  <si>
    <t>龙凼村</t>
  </si>
  <si>
    <t>正德组至龙凼村部连接路</t>
  </si>
  <si>
    <t>VW12431382</t>
  </si>
  <si>
    <t>三甲乡</t>
  </si>
  <si>
    <t>六甲村</t>
  </si>
  <si>
    <t>长荣-六甲连接路</t>
  </si>
  <si>
    <t>VW23431382</t>
  </si>
  <si>
    <t>石珠岭村</t>
  </si>
  <si>
    <t>青名村至同心村连接路</t>
  </si>
  <si>
    <t>VW21431382</t>
  </si>
  <si>
    <t>道童村</t>
  </si>
  <si>
    <t>原温溪村至道童村部连接路</t>
  </si>
  <si>
    <t>VW20431382</t>
  </si>
  <si>
    <t>湘思村</t>
  </si>
  <si>
    <t>井春至高桥连接路</t>
  </si>
  <si>
    <t>C64A431382</t>
  </si>
  <si>
    <t>原泉塘村老屋组至原王家村洪福组连接公路</t>
  </si>
  <si>
    <t>VW08431382</t>
  </si>
  <si>
    <t>灌溪村</t>
  </si>
  <si>
    <t>原光华村与原灌溪连通公路</t>
  </si>
  <si>
    <t>VW16431382</t>
  </si>
  <si>
    <t>水泉至石校连接路</t>
  </si>
  <si>
    <t>VW24431382</t>
  </si>
  <si>
    <t>竹檀村</t>
  </si>
  <si>
    <t>群联至竹檀连接路</t>
  </si>
  <si>
    <t>VW25431382</t>
  </si>
  <si>
    <t>白马洪泉村至茅塘村公路</t>
  </si>
  <si>
    <t>VW19431382</t>
  </si>
  <si>
    <t>富田桥村</t>
  </si>
  <si>
    <t>富田至干山连接路</t>
  </si>
  <si>
    <t>VW07431382</t>
  </si>
  <si>
    <t>彭家祠堂至茶亭子村部连接路</t>
  </si>
  <si>
    <t>VW14431382</t>
  </si>
  <si>
    <t>罗家桥村</t>
  </si>
  <si>
    <t>谢家组至群益组公路</t>
  </si>
  <si>
    <t>VW06431382</t>
  </si>
  <si>
    <t>龙湾新村</t>
  </si>
  <si>
    <t>龙湾新村湴冲至瓦丘连接路</t>
  </si>
  <si>
    <t>VW10431382</t>
  </si>
  <si>
    <t>古塘乡</t>
  </si>
  <si>
    <t>大湾里村</t>
  </si>
  <si>
    <t>渡改桥至村办公室连接路</t>
  </si>
  <si>
    <t>VW11431382</t>
  </si>
  <si>
    <t>观桥村</t>
  </si>
  <si>
    <t>友谊至观桥村连接路</t>
  </si>
  <si>
    <t>VW04431382</t>
  </si>
  <si>
    <t>双塘街道</t>
  </si>
  <si>
    <t>周家寨社区</t>
  </si>
  <si>
    <t>双塘水泥厂至乾麻线产业路</t>
  </si>
  <si>
    <t>双塘水泥厂至乾麻线产业区</t>
  </si>
  <si>
    <t>峒河街道</t>
  </si>
  <si>
    <t>振武营村</t>
  </si>
  <si>
    <t>吉首市峒河街道振武营村农村公路提质改造工程</t>
  </si>
  <si>
    <t>Y002433101</t>
  </si>
  <si>
    <t>振武营高标准农田</t>
  </si>
  <si>
    <t>洗溪镇</t>
  </si>
  <si>
    <t>塘食溪村</t>
  </si>
  <si>
    <t>红相冲坳田—干田冲子告排连接路</t>
  </si>
  <si>
    <t>泸溪县洗溪镇塘食溪村池塘寨黄金茶万亩标准园</t>
  </si>
  <si>
    <t>洗溪</t>
  </si>
  <si>
    <t>岩寨村</t>
  </si>
  <si>
    <t>泸溪县茶溪出溶口-岩寨产业路</t>
  </si>
  <si>
    <t>泸溪县洗溪镇岩寨村茶溪出溶口现代柑橘园</t>
  </si>
  <si>
    <t>武溪镇</t>
  </si>
  <si>
    <t>黑塘村</t>
  </si>
  <si>
    <t>泸溪县周家庄产业路</t>
  </si>
  <si>
    <t>泸溪县武溪镇黑塘村周家庄  农业园</t>
  </si>
  <si>
    <t>泸溪县殿龙潭-先生坪产业路</t>
  </si>
  <si>
    <t>泸溪县洗溪镇塘食溪村黄金茶万亩标准园</t>
  </si>
  <si>
    <t>浦市镇</t>
  </si>
  <si>
    <t>宋家寨</t>
  </si>
  <si>
    <t>泸溪县坟山田-岩林岭产业路</t>
  </si>
  <si>
    <t>泸溪县浦市镇岩头山村现代柑橘特色产业园</t>
  </si>
  <si>
    <t>潭溪</t>
  </si>
  <si>
    <t>小陂柳村</t>
  </si>
  <si>
    <t>泸溪县六队冲口-大溪塘坝产业路</t>
  </si>
  <si>
    <t>泸溪县潭溪镇小陂流村六队万亩标准柑橘园</t>
  </si>
  <si>
    <t>泸溪县坡头溪-进山爬产业路</t>
  </si>
  <si>
    <t>泸溪县潭溪镇小陂流村坡头溪柑橘园</t>
  </si>
  <si>
    <t>兴隆寨村</t>
  </si>
  <si>
    <t>泸溪县桌子坪-巴金产业路</t>
  </si>
  <si>
    <t>泸溪县潭溪镇兴隆寨村现代柑橘特色产业园</t>
  </si>
  <si>
    <t>武溪</t>
  </si>
  <si>
    <t>泸溪县坳门前-上田湾产业路</t>
  </si>
  <si>
    <t>泸溪县武溪镇黑塘村上田湾现代农业产业园</t>
  </si>
  <si>
    <t>兴隆场</t>
  </si>
  <si>
    <t>巴斗山村</t>
  </si>
  <si>
    <t>泸溪县岩坳-过路溪产业路</t>
  </si>
  <si>
    <t>泸溪县兴隆场镇湖南省现代农业辣椒产业园</t>
  </si>
  <si>
    <t>石榴坪</t>
  </si>
  <si>
    <t>兰村</t>
  </si>
  <si>
    <t>泸溪县板桥油坊-岩山背产业路</t>
  </si>
  <si>
    <t>C638433122</t>
  </si>
  <si>
    <t>泸溪县石榴坪乡兰村现代柑橘特色产业园</t>
  </si>
  <si>
    <t>小章</t>
  </si>
  <si>
    <t>烟竹坪村</t>
  </si>
  <si>
    <t>泸溪县长塘坳-洞口水库产业路</t>
  </si>
  <si>
    <t>泸溪县小章乡小章村万亩玻璃椒产业园</t>
  </si>
  <si>
    <t>白羊溪</t>
  </si>
  <si>
    <t>白羊溪村</t>
  </si>
  <si>
    <t>庙门口-牛头湾连接路</t>
  </si>
  <si>
    <t>柑橘特色产业园</t>
  </si>
  <si>
    <t>岩门溪村</t>
  </si>
  <si>
    <t>泸溪县瓦田-瓦田林场产业路</t>
  </si>
  <si>
    <t>V565433122</t>
  </si>
  <si>
    <t>泸溪县浦市镇岩头山村现代农业产业园</t>
  </si>
  <si>
    <t>水打田</t>
  </si>
  <si>
    <t>五林村</t>
  </si>
  <si>
    <t>凤凰县水打田五林村塘子垅东方希望养猪场产业道路基项目（二期）</t>
  </si>
  <si>
    <t>东方希望养殖场</t>
  </si>
  <si>
    <t>凤凰县水打田五林村塘子垅东方希望养猪场产业道路基项目（一期）</t>
  </si>
  <si>
    <t>山江镇</t>
  </si>
  <si>
    <t>总兵营</t>
  </si>
  <si>
    <t>总兵营社区资源产业路</t>
  </si>
  <si>
    <t>总兵营产业园</t>
  </si>
  <si>
    <t>高峰镇</t>
  </si>
  <si>
    <t>李家洞村</t>
  </si>
  <si>
    <t>李家洞至高望界公路</t>
  </si>
  <si>
    <t>X001433126</t>
  </si>
  <si>
    <t>断龙山镇</t>
  </si>
  <si>
    <t>龙王湖村</t>
  </si>
  <si>
    <t>龙王湖村青钱柳产业园公路</t>
  </si>
  <si>
    <t>青钱柳产业园</t>
  </si>
  <si>
    <t>红石林镇</t>
  </si>
  <si>
    <t>吴烈枯</t>
  </si>
  <si>
    <t>红石林村茶厂至吴烈枯猕猴桃产业园公路</t>
  </si>
  <si>
    <t>吴列枯猕猴桃产业园</t>
  </si>
  <si>
    <t>双龙镇</t>
  </si>
  <si>
    <t>十八洞村</t>
  </si>
  <si>
    <t>Y021十八洞村公路</t>
  </si>
  <si>
    <t>Y021433124</t>
  </si>
  <si>
    <t>花垣县双龙镇十八洞村</t>
  </si>
  <si>
    <t>鸡坡岭</t>
  </si>
  <si>
    <t>花垣县双龙镇鸡坡岭道路改造工程</t>
  </si>
  <si>
    <t>长乐乡</t>
  </si>
  <si>
    <t>长乐乡龙桥村米迫道路硬化工程</t>
  </si>
  <si>
    <t>石栏镇</t>
  </si>
  <si>
    <t>竹子村</t>
  </si>
  <si>
    <t>花垣县石栏镇竹子村至子腊村公路路面工程</t>
  </si>
  <si>
    <t>花垣镇</t>
  </si>
  <si>
    <t>花垣县花垣镇永丰村道路硬化工程</t>
  </si>
  <si>
    <t>雷公村</t>
  </si>
  <si>
    <t>双龙镇雷公村至卧大召村产业道路工程</t>
  </si>
  <si>
    <t>卧大召茶叶产业园</t>
  </si>
  <si>
    <t>朋岩村</t>
  </si>
  <si>
    <t>花垣县石栏镇朋岩村道路工程</t>
  </si>
  <si>
    <t>葫芦镇</t>
  </si>
  <si>
    <t>国茶村</t>
  </si>
  <si>
    <t>保靖县葫芦镇四十八湾村至黄金村公路</t>
  </si>
  <si>
    <t>C098433125</t>
  </si>
  <si>
    <t>保靖黄金茶古茶园景点</t>
  </si>
  <si>
    <t>迁陵镇</t>
  </si>
  <si>
    <t>府库村</t>
  </si>
  <si>
    <t>保靖县府库村红石海至S318连接线公路</t>
  </si>
  <si>
    <t>V691433125</t>
  </si>
  <si>
    <t>保靖县红石海公园</t>
  </si>
  <si>
    <t>大妥村</t>
  </si>
  <si>
    <t>保靖县复兴镇大妥万亩油茶产业园公路改造工程</t>
  </si>
  <si>
    <t>X043433125</t>
  </si>
  <si>
    <t>保靖油茶万亩产业园</t>
  </si>
  <si>
    <t>毛坝乡</t>
  </si>
  <si>
    <t>毛坝村委会</t>
  </si>
  <si>
    <t>永顺县杉木村经毛坝至砂坝公路</t>
  </si>
  <si>
    <t>X005433127</t>
  </si>
  <si>
    <t>石堤镇</t>
  </si>
  <si>
    <t>大明村</t>
  </si>
  <si>
    <t>石堤镇大明村连接路（出坪至大明段）</t>
  </si>
  <si>
    <t>Y024433127</t>
  </si>
  <si>
    <t>石堤镇大明村</t>
  </si>
  <si>
    <t>首车镇</t>
  </si>
  <si>
    <t>伴湖村</t>
  </si>
  <si>
    <t>湖南省永顺县现代农业产业园连接路（芭蕉湾-塘坊段）</t>
  </si>
  <si>
    <t>湖南省永顺县现代农业产业园</t>
  </si>
  <si>
    <t>盐井乡</t>
  </si>
  <si>
    <t>新场村</t>
  </si>
  <si>
    <t>湖南省永顺县现代农业产业园连接路（百小寨至新场段）</t>
  </si>
  <si>
    <t>靛房镇</t>
  </si>
  <si>
    <t>齐心村</t>
  </si>
  <si>
    <t>他砂至靛房连接路</t>
  </si>
  <si>
    <t>X029433130</t>
  </si>
  <si>
    <t>国家、省级民间艺术之乡靛房镇</t>
  </si>
  <si>
    <t>坡脚社区</t>
  </si>
  <si>
    <t>靛房至坡脚连接路</t>
  </si>
  <si>
    <t>X023433130</t>
  </si>
  <si>
    <t>国家、省级“土家溜子之乡”坡脚</t>
  </si>
  <si>
    <t>洛塔乡</t>
  </si>
  <si>
    <t>猛西村</t>
  </si>
  <si>
    <t>偏岩至猛西连接路</t>
  </si>
  <si>
    <t>X022433130</t>
  </si>
  <si>
    <t>洛塔自然保护区</t>
  </si>
  <si>
    <t>咱果乡</t>
  </si>
  <si>
    <t>金线村</t>
  </si>
  <si>
    <t>金线至矮土连接路</t>
  </si>
  <si>
    <t>龙山县丫口种养专业合作社</t>
  </si>
  <si>
    <t>翻身村</t>
  </si>
  <si>
    <t>木鱼坪至翻身连接路</t>
  </si>
  <si>
    <t>龙山县大灵山风力发电站</t>
  </si>
  <si>
    <t>2022年农村公路（乡镇通三级路）建设投资计划明细表</t>
  </si>
  <si>
    <t>2022年农村公路（旅游路、资源路、产业路）建设投资计划明细表</t>
  </si>
  <si>
    <t>2022年农村公路（新村与撤并村便捷连通路）建设投资计划明细表</t>
  </si>
  <si>
    <t>新开工</t>
  </si>
  <si>
    <t>单位：个，万元</t>
  </si>
  <si>
    <t>项目
个数</t>
  </si>
  <si>
    <t>建成完工</t>
  </si>
  <si>
    <t>国省补助</t>
  </si>
  <si>
    <t>部补助</t>
  </si>
  <si>
    <t>省补助</t>
  </si>
  <si>
    <t>项目类型</t>
  </si>
  <si>
    <t>计划类别</t>
  </si>
  <si>
    <t>建设
性质</t>
  </si>
  <si>
    <t>规模和能力</t>
  </si>
  <si>
    <t>县区</t>
  </si>
  <si>
    <t>占地面积
(平方米)</t>
  </si>
  <si>
    <t>建筑面积
(平方米)</t>
  </si>
  <si>
    <t>初步设计或一阶段施工图设计批复文号</t>
  </si>
  <si>
    <t>综合客运枢纽</t>
  </si>
  <si>
    <t>新建</t>
  </si>
  <si>
    <t>普通物流园</t>
  </si>
  <si>
    <t>普通客运站</t>
  </si>
  <si>
    <t>一级车站</t>
  </si>
  <si>
    <t>二级车站</t>
  </si>
  <si>
    <t>提质改造</t>
  </si>
  <si>
    <t>三级车站</t>
  </si>
  <si>
    <t>三级客运站</t>
  </si>
  <si>
    <t>邵阳县峡山客运中心</t>
  </si>
  <si>
    <t>邵发改审〔2020〕195号</t>
  </si>
  <si>
    <t>邵建批〔2021〕04号</t>
  </si>
  <si>
    <t>邵阳县岩口铺客运站</t>
  </si>
  <si>
    <t>邵发改审〔2017〕132号</t>
  </si>
  <si>
    <t>洞口汽车总站</t>
  </si>
  <si>
    <t>邵市交运〔2021〕12号</t>
  </si>
  <si>
    <t>隆回县高铁综合客运枢纽</t>
  </si>
  <si>
    <t>隆发改审批〔2019〕39号</t>
  </si>
  <si>
    <t>隆建函〔2016〕46号</t>
  </si>
  <si>
    <t>主体工程建设</t>
  </si>
  <si>
    <t>邵发改备〔2020〕89号</t>
  </si>
  <si>
    <t>洞口县交通枢纽综合整理项目</t>
  </si>
  <si>
    <t>洞发改审〔2020〕288号</t>
  </si>
  <si>
    <t>规模和功能</t>
  </si>
  <si>
    <t>规划建设年限</t>
  </si>
  <si>
    <t>国省投入</t>
  </si>
  <si>
    <t>省投入</t>
  </si>
  <si>
    <t>村级首末站</t>
  </si>
  <si>
    <t>第二批城乡客运一体化示范县</t>
  </si>
  <si>
    <t>改造</t>
  </si>
  <si>
    <t>武冈市荆竹铺镇运输服务站</t>
  </si>
  <si>
    <t>武冈市马坪乡运输服务站</t>
  </si>
  <si>
    <t>武冈市邓家铺镇运输服务站</t>
  </si>
  <si>
    <t>武冈市司马冲镇运输服务站</t>
  </si>
  <si>
    <t>武冈市稠树塘镇运输服务站</t>
  </si>
  <si>
    <t>武冈市邓元泰镇运输服务站</t>
  </si>
  <si>
    <t>城步县西岩镇运输服务站</t>
  </si>
  <si>
    <t>城步县白毛坪镇运输服务站</t>
  </si>
  <si>
    <t>城步县汀坪乡运输服务站</t>
  </si>
  <si>
    <t>武冈市湾头桥社区村级首末站</t>
  </si>
  <si>
    <t>武冈市文坪镇龙江村级首末站</t>
  </si>
  <si>
    <t>武冈市大甸镇社区村级首末站</t>
  </si>
  <si>
    <t>国家投入</t>
  </si>
  <si>
    <t>城市公交枢纽站</t>
  </si>
  <si>
    <t>城市公交首末站</t>
  </si>
  <si>
    <t>2021年计划</t>
  </si>
  <si>
    <t>前期工作进展情况</t>
  </si>
  <si>
    <t>建设内容</t>
  </si>
  <si>
    <t>地方或企业自筹</t>
  </si>
  <si>
    <t>自筹</t>
  </si>
  <si>
    <t>累计安排国省投入</t>
  </si>
  <si>
    <t>“一上”建设单位上报年度投资目标</t>
  </si>
  <si>
    <t>“一上”建设单位上报年度计划</t>
  </si>
  <si>
    <t>“一上”事务中心审核年度投资目标（71亿）</t>
  </si>
  <si>
    <t>“一上”厅审核年度投资目标</t>
  </si>
  <si>
    <t>“二上”反馈年度投资目标</t>
  </si>
  <si>
    <t>2022年建设内容</t>
  </si>
  <si>
    <t>工可或核准批复文号</t>
  </si>
  <si>
    <t>部投入</t>
  </si>
  <si>
    <t>航道工程</t>
  </si>
  <si>
    <t>港口工程</t>
  </si>
  <si>
    <t>2022年内河水运（水运绿色发展）建设投资计划表</t>
  </si>
  <si>
    <t>14个市州项目</t>
  </si>
  <si>
    <t>水运污染防治工作</t>
  </si>
  <si>
    <t>邵阳市小计</t>
  </si>
  <si>
    <t>2022年建设计划</t>
  </si>
  <si>
    <t>项目节点目标</t>
  </si>
  <si>
    <t>节点目标明细</t>
  </si>
  <si>
    <t>节点目标拆分（公里）</t>
  </si>
  <si>
    <t>工可批复</t>
  </si>
  <si>
    <t>湘发改基础[2016]346号</t>
  </si>
  <si>
    <t>湘交批[2017]15号</t>
  </si>
  <si>
    <t>湘发改基础〔2021〕472号</t>
  </si>
  <si>
    <t>邵市交计统〔2021〕26号</t>
  </si>
  <si>
    <t>湘发改基础[2013]1464号</t>
  </si>
  <si>
    <t>湘交计统[2013]512号</t>
  </si>
  <si>
    <t>湘发改基础[2014]1205号</t>
  </si>
  <si>
    <t>湘交计统[2015]232号</t>
  </si>
  <si>
    <t>湘发改基础[2014]1183号</t>
  </si>
  <si>
    <t>湘交计统[2015]169号</t>
  </si>
  <si>
    <t>湘发改基础[2017]354号</t>
  </si>
  <si>
    <t>湘交批[2017]131号</t>
  </si>
  <si>
    <t>湘发改基础[2017]485号</t>
  </si>
  <si>
    <t>邵市交计统[2017]231号</t>
  </si>
  <si>
    <t>湘发改基础[2017]383号</t>
  </si>
  <si>
    <t>湘路公建[2017]216号</t>
  </si>
  <si>
    <t>湘发改基础              [2016]775号</t>
  </si>
  <si>
    <t>湘交批[2017]11号</t>
  </si>
  <si>
    <t>湘发改基础[2017]392号</t>
  </si>
  <si>
    <t>邵市交计统[2017]306号</t>
  </si>
  <si>
    <t>市发改基础[2017]383号</t>
  </si>
  <si>
    <t>邵市交基建[2018]172号</t>
  </si>
  <si>
    <t>市发改基础〔2018〕17号</t>
  </si>
  <si>
    <t>邵市交统计〔2019〕7号</t>
  </si>
  <si>
    <t>2022年度交通运输投资计划汇总表</t>
    <phoneticPr fontId="38" type="noConversion"/>
  </si>
  <si>
    <t>总投资
（万元）</t>
    <phoneticPr fontId="38" type="noConversion"/>
  </si>
  <si>
    <t>2022年建设计划</t>
    <phoneticPr fontId="38" type="noConversion"/>
  </si>
  <si>
    <t>旅游路</t>
    <phoneticPr fontId="38" type="noConversion"/>
  </si>
  <si>
    <t>七里山园艺场-G207连接路</t>
    <phoneticPr fontId="38" type="noConversion"/>
  </si>
  <si>
    <t>岩湾岭-大岭背</t>
    <phoneticPr fontId="38" type="noConversion"/>
  </si>
  <si>
    <t>资源产业路</t>
    <phoneticPr fontId="38" type="noConversion"/>
  </si>
  <si>
    <t>无</t>
    <phoneticPr fontId="38" type="noConversion"/>
  </si>
  <si>
    <t>四级公路</t>
    <phoneticPr fontId="38" type="noConversion"/>
  </si>
  <si>
    <t>南林村油茶基地</t>
    <phoneticPr fontId="38" type="noConversion"/>
  </si>
  <si>
    <t>邵阳市</t>
    <phoneticPr fontId="38" type="noConversion"/>
  </si>
  <si>
    <t>蔡桥乡</t>
    <phoneticPr fontId="38" type="noConversion"/>
  </si>
  <si>
    <t>南林村</t>
    <phoneticPr fontId="38" type="noConversion"/>
  </si>
  <si>
    <t>石禾公路-昆仑水库</t>
    <phoneticPr fontId="38" type="noConversion"/>
  </si>
  <si>
    <t>康淳水果种植专业合作社</t>
    <phoneticPr fontId="38" type="noConversion"/>
  </si>
  <si>
    <t>完成施工许可，路基施工</t>
    <phoneticPr fontId="38" type="noConversion"/>
  </si>
  <si>
    <t>附件1：</t>
    <phoneticPr fontId="38" type="noConversion"/>
  </si>
  <si>
    <t>建设年限</t>
    <phoneticPr fontId="38" type="noConversion"/>
  </si>
  <si>
    <t>附件4-2：</t>
    <phoneticPr fontId="38" type="noConversion"/>
  </si>
  <si>
    <t>附件4-1：</t>
    <phoneticPr fontId="38" type="noConversion"/>
  </si>
  <si>
    <t>附件4：</t>
    <phoneticPr fontId="38" type="noConversion"/>
  </si>
  <si>
    <t>附件3：</t>
    <phoneticPr fontId="38" type="noConversion"/>
  </si>
  <si>
    <t>附件4-3：</t>
    <phoneticPr fontId="38" type="noConversion"/>
  </si>
  <si>
    <t>市州
（建设单位）</t>
  </si>
  <si>
    <t>年度投资
（万元）</t>
  </si>
  <si>
    <t>其它项目</t>
  </si>
  <si>
    <t>完工规模</t>
  </si>
  <si>
    <t>新开工规模</t>
  </si>
  <si>
    <t>总投资
（万元）</t>
  </si>
  <si>
    <t>累计安排年度计划（万元）</t>
  </si>
  <si>
    <t>至2021年底累计完成投资
（万元）</t>
  </si>
  <si>
    <t>结转计划投资
（累计完成投资-累计安排投资）（万元）</t>
  </si>
  <si>
    <t>二、水上支持保障</t>
  </si>
  <si>
    <t>邵阳市新邵县</t>
  </si>
  <si>
    <t>邵阳市海事执法船艇</t>
  </si>
  <si>
    <t>1艘10m级快艇。</t>
  </si>
  <si>
    <t>邵阳市邵阳县</t>
  </si>
  <si>
    <t>邵阳市隆回县</t>
  </si>
  <si>
    <t>附件6：</t>
    <phoneticPr fontId="45" type="noConversion"/>
  </si>
  <si>
    <t>附件6-3：</t>
    <phoneticPr fontId="45" type="noConversion"/>
  </si>
  <si>
    <t>注：1.其它项目包含LNG加注站、长江岸线码头提质改造工程、各市州“一湖四水”港口码头提质改造、水上支持保障、航道专项养护等项目。
    2.航道养护工程计划另行下达。</t>
    <phoneticPr fontId="45" type="noConversion"/>
  </si>
  <si>
    <t>苗儿村</t>
  </si>
  <si>
    <t>大抵村</t>
  </si>
  <si>
    <t>热泉村</t>
  </si>
  <si>
    <t>中山村</t>
  </si>
  <si>
    <t>小计</t>
    <phoneticPr fontId="38" type="noConversion"/>
  </si>
  <si>
    <t>解决通三级乡镇数（个）</t>
    <phoneticPr fontId="38" type="noConversion"/>
  </si>
  <si>
    <t>建设类别</t>
    <phoneticPr fontId="38" type="noConversion"/>
  </si>
  <si>
    <t>续建</t>
    <phoneticPr fontId="38" type="noConversion"/>
  </si>
  <si>
    <t>新开</t>
    <phoneticPr fontId="38" type="noConversion"/>
  </si>
  <si>
    <t>规划解决乡镇名称</t>
    <phoneticPr fontId="38" type="noConversion"/>
  </si>
  <si>
    <t>杨柳村</t>
    <phoneticPr fontId="38" type="noConversion"/>
  </si>
  <si>
    <t>茶子山村</t>
    <phoneticPr fontId="38" type="noConversion"/>
  </si>
  <si>
    <t>范家山村</t>
  </si>
  <si>
    <t>附件5：</t>
    <phoneticPr fontId="38" type="noConversion"/>
  </si>
  <si>
    <t>2022年公路站场建设投资计划汇总表</t>
    <phoneticPr fontId="38" type="noConversion"/>
  </si>
  <si>
    <t>一、客货运站场</t>
    <phoneticPr fontId="34" type="noConversion"/>
  </si>
  <si>
    <t>二、县级农村物流中心、乡镇运输服务站、村级首末站</t>
    <phoneticPr fontId="34" type="noConversion"/>
  </si>
  <si>
    <t>三、城市公交场站</t>
    <phoneticPr fontId="34" type="noConversion"/>
  </si>
  <si>
    <t>四、旅游公路服务区</t>
    <phoneticPr fontId="34" type="noConversion"/>
  </si>
  <si>
    <t>附件5-1：</t>
    <phoneticPr fontId="38" type="noConversion"/>
  </si>
  <si>
    <t>2022年公路站场（客货运站场）建设投资计划表</t>
    <phoneticPr fontId="38" type="noConversion"/>
  </si>
  <si>
    <t>.</t>
    <phoneticPr fontId="34" type="noConversion"/>
  </si>
  <si>
    <t>计划类别</t>
    <phoneticPr fontId="34" type="noConversion"/>
  </si>
  <si>
    <t>站场
等级</t>
    <phoneticPr fontId="38" type="noConversion"/>
  </si>
  <si>
    <t>至2021年底累计完成投资
（万元）</t>
    <phoneticPr fontId="34" type="noConversion"/>
  </si>
  <si>
    <t>备注</t>
    <phoneticPr fontId="34" type="noConversion"/>
  </si>
  <si>
    <t>主要建设节点</t>
    <phoneticPr fontId="38" type="noConversion"/>
  </si>
  <si>
    <t>续建</t>
    <phoneticPr fontId="34" type="noConversion"/>
  </si>
  <si>
    <t>新开工</t>
    <phoneticPr fontId="34" type="noConversion"/>
  </si>
  <si>
    <t>邵阳汽车北站</t>
    <phoneticPr fontId="38" type="noConversion"/>
  </si>
  <si>
    <t>邵阳县芙夷新园物流园</t>
    <phoneticPr fontId="38" type="noConversion"/>
  </si>
  <si>
    <t>通用集散型</t>
    <phoneticPr fontId="38" type="noConversion"/>
  </si>
  <si>
    <t>附件5-2：</t>
    <phoneticPr fontId="38" type="noConversion"/>
  </si>
  <si>
    <t>2022年公路站场（县级农村物流中心、乡镇运输服务站、村级首末站）建设投资计划表</t>
    <phoneticPr fontId="38" type="noConversion"/>
  </si>
  <si>
    <t>建设
性质</t>
    <phoneticPr fontId="38" type="noConversion"/>
  </si>
  <si>
    <t>主要建设节点</t>
    <phoneticPr fontId="34" type="noConversion"/>
  </si>
  <si>
    <t>主体工程建设</t>
    <phoneticPr fontId="38" type="noConversion"/>
  </si>
  <si>
    <t>建设完工</t>
    <phoneticPr fontId="38" type="noConversion"/>
  </si>
  <si>
    <t>乡镇运输服务站</t>
    <phoneticPr fontId="34" type="noConversion"/>
  </si>
  <si>
    <t>城步县</t>
    <phoneticPr fontId="34" type="noConversion"/>
  </si>
  <si>
    <t>第三批城乡客运一体化示范县600万元档</t>
    <phoneticPr fontId="34" type="noConversion"/>
  </si>
  <si>
    <t>至2021年底累计完成投资（万元）</t>
    <phoneticPr fontId="34" type="noConversion"/>
  </si>
  <si>
    <t>附件5-4：</t>
    <phoneticPr fontId="38" type="noConversion"/>
  </si>
  <si>
    <t>2022年公路站场（城市公交场站）建设投资计划表</t>
    <phoneticPr fontId="34" type="noConversion"/>
  </si>
  <si>
    <t>2022年建设计划</t>
    <phoneticPr fontId="34" type="noConversion"/>
  </si>
  <si>
    <t>初审情况</t>
    <phoneticPr fontId="34" type="noConversion"/>
  </si>
  <si>
    <t>建成完工</t>
    <phoneticPr fontId="38" type="noConversion"/>
  </si>
  <si>
    <t>纳入计划</t>
    <phoneticPr fontId="34" type="noConversion"/>
  </si>
  <si>
    <t>隆回县城东南工业园枢纽站</t>
    <phoneticPr fontId="34" type="noConversion"/>
  </si>
  <si>
    <t>建设用地已批</t>
    <phoneticPr fontId="34" type="noConversion"/>
  </si>
  <si>
    <t>大祥区蔡锷故居公交首末站</t>
    <phoneticPr fontId="34" type="noConversion"/>
  </si>
  <si>
    <t>荷叶村、白竹村、凤凰村、东田村</t>
  </si>
  <si>
    <t>田庄村</t>
  </si>
  <si>
    <t>杉木桥村、栗树村、蔡家田村</t>
  </si>
  <si>
    <t>新全村</t>
  </si>
  <si>
    <t>仙鹅村</t>
  </si>
  <si>
    <t>汀坪乡</t>
  </si>
  <si>
    <t>C001430529</t>
  </si>
  <si>
    <t>C153430529</t>
  </si>
  <si>
    <t>旅游路</t>
  </si>
  <si>
    <t>4.5(4)</t>
  </si>
  <si>
    <t>南山国家公园连接路（桂花村公路）</t>
  </si>
  <si>
    <t>南山国家公园连接路（丹口至陡冲头）</t>
    <phoneticPr fontId="38" type="noConversion"/>
  </si>
  <si>
    <t>沙洲岩门村</t>
  </si>
  <si>
    <t>建成完工</t>
    <phoneticPr fontId="34" type="noConversion"/>
  </si>
  <si>
    <t>至2021年底累计完成投资
(万元)</t>
    <phoneticPr fontId="38" type="noConversion"/>
  </si>
  <si>
    <t>总投资(万元)</t>
    <phoneticPr fontId="38" type="noConversion"/>
  </si>
  <si>
    <t>建设规模（公里）</t>
    <phoneticPr fontId="38" type="noConversion"/>
  </si>
  <si>
    <t>邵市交运〔2021〕25号</t>
    <phoneticPr fontId="38" type="noConversion"/>
  </si>
  <si>
    <t>邵市交运〔2021〕24号</t>
    <phoneticPr fontId="38" type="noConversion"/>
  </si>
  <si>
    <t>邵市交运〔2021〕26号</t>
    <phoneticPr fontId="38" type="noConversion"/>
  </si>
  <si>
    <t>投资目标（万元）</t>
  </si>
  <si>
    <t>投资目标（万元）</t>
    <phoneticPr fontId="38" type="noConversion"/>
  </si>
  <si>
    <t>建设规模（公里）</t>
    <phoneticPr fontId="38" type="noConversion"/>
  </si>
  <si>
    <t>投资目标
（万元）</t>
  </si>
  <si>
    <t>投资目标
（万元）</t>
    <phoneticPr fontId="38" type="noConversion"/>
  </si>
  <si>
    <t>投资目标（万元）</t>
    <phoneticPr fontId="45" type="noConversion"/>
  </si>
  <si>
    <t>投资目标
（万元）</t>
    <phoneticPr fontId="45" type="noConversion"/>
  </si>
  <si>
    <t>投资目标
（万元）</t>
    <phoneticPr fontId="38" type="noConversion"/>
  </si>
  <si>
    <t>2022年内河水运建设投资计划表</t>
    <phoneticPr fontId="45" type="noConversion"/>
  </si>
  <si>
    <t>邵阳市</t>
    <phoneticPr fontId="45" type="noConversion"/>
  </si>
  <si>
    <t>船用油硫磺含量快速检测设备。</t>
    <phoneticPr fontId="4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</si>
</sst>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_);[Red]\(0\)"/>
    <numFmt numFmtId="177" formatCode="_([$€-2]* #,##0.00_);_([$€-2]* \(#,##0.00\);_([$€-2]* &quot;-&quot;??_)"/>
    <numFmt numFmtId="178" formatCode="0.0"/>
    <numFmt numFmtId="180" formatCode="0.00_);[Red]\(0.00\)"/>
    <numFmt numFmtId="181" formatCode="0.000_);[Red]\(0.000\)"/>
    <numFmt numFmtId="182" formatCode="0_ ;[Red]\-0\ "/>
    <numFmt numFmtId="184" formatCode="0.0_ "/>
    <numFmt numFmtId="186" formatCode="0.000000_ "/>
    <numFmt numFmtId="187" formatCode="0_ "/>
    <numFmt numFmtId="188" formatCode="0.000_ "/>
    <numFmt numFmtId="190" formatCode="0.00_ "/>
    <numFmt numFmtId="191" formatCode="&quot;解&quot;&quot;决&quot;General&quot;个&quot;&quot;乡&quot;&quot;镇&quot;&quot;通&quot;&quot;三&quot;&quot;级&quot;"/>
  </numFmts>
  <fonts count="55" x14ac:knownFonts="1">
    <font>
      <sz val="11"/>
      <color theme="1"/>
      <name val="等线"/>
      <charset val="134"/>
      <scheme val="minor"/>
    </font>
    <font>
      <sz val="12"/>
      <name val="等线"/>
      <family val="3"/>
      <charset val="134"/>
      <scheme val="minor"/>
    </font>
    <font>
      <b/>
      <sz val="11"/>
      <name val="宋体"/>
      <family val="3"/>
      <charset val="134"/>
    </font>
    <font>
      <sz val="11"/>
      <name val="宋体"/>
      <family val="3"/>
      <charset val="134"/>
    </font>
    <font>
      <sz val="12"/>
      <name val="Times New Roman"/>
      <family val="1"/>
    </font>
    <font>
      <sz val="12"/>
      <name val="宋体"/>
      <family val="3"/>
      <charset val="134"/>
    </font>
    <font>
      <sz val="18"/>
      <name val="方正小标宋简体"/>
      <family val="3"/>
      <charset val="134"/>
    </font>
    <font>
      <b/>
      <sz val="18"/>
      <name val="等线"/>
      <family val="3"/>
      <charset val="134"/>
      <scheme val="minor"/>
    </font>
    <font>
      <sz val="10"/>
      <name val="宋体"/>
      <family val="3"/>
      <charset val="134"/>
    </font>
    <font>
      <sz val="11"/>
      <color theme="1"/>
      <name val="等线"/>
      <family val="3"/>
      <charset val="134"/>
      <scheme val="minor"/>
    </font>
    <font>
      <sz val="11"/>
      <color theme="1"/>
      <name val="宋体"/>
      <family val="3"/>
      <charset val="134"/>
    </font>
    <font>
      <sz val="18"/>
      <color theme="1"/>
      <name val="方正小标宋简体"/>
      <family val="3"/>
      <charset val="134"/>
    </font>
    <font>
      <b/>
      <sz val="11"/>
      <color theme="1"/>
      <name val="宋体"/>
      <family val="3"/>
      <charset val="134"/>
    </font>
    <font>
      <sz val="14"/>
      <color theme="1"/>
      <name val="宋体"/>
      <family val="3"/>
      <charset val="134"/>
    </font>
    <font>
      <b/>
      <sz val="10"/>
      <name val="宋体"/>
      <family val="3"/>
      <charset val="134"/>
    </font>
    <font>
      <sz val="10"/>
      <name val="等线"/>
      <family val="3"/>
      <charset val="134"/>
      <scheme val="minor"/>
    </font>
    <font>
      <b/>
      <sz val="10"/>
      <name val="等线"/>
      <family val="3"/>
      <charset val="134"/>
      <scheme val="minor"/>
    </font>
    <font>
      <sz val="10"/>
      <color theme="1"/>
      <name val="宋体"/>
      <family val="3"/>
      <charset val="134"/>
    </font>
    <font>
      <b/>
      <sz val="10"/>
      <color theme="1"/>
      <name val="宋体"/>
      <family val="3"/>
      <charset val="134"/>
    </font>
    <font>
      <sz val="10"/>
      <name val="等线 Light"/>
      <family val="3"/>
      <charset val="134"/>
      <scheme val="major"/>
    </font>
    <font>
      <sz val="10"/>
      <color theme="1"/>
      <name val="等线"/>
      <family val="3"/>
      <charset val="134"/>
      <scheme val="minor"/>
    </font>
    <font>
      <b/>
      <sz val="10"/>
      <color rgb="FFFF0000"/>
      <name val="宋体"/>
      <family val="3"/>
      <charset val="134"/>
    </font>
    <font>
      <sz val="10"/>
      <color rgb="FFFF0000"/>
      <name val="宋体"/>
      <family val="3"/>
      <charset val="134"/>
    </font>
    <font>
      <sz val="10"/>
      <color rgb="FFFF0000"/>
      <name val="等线 Light"/>
      <family val="3"/>
      <charset val="134"/>
      <scheme val="major"/>
    </font>
    <font>
      <sz val="16"/>
      <color theme="1"/>
      <name val="方正小标宋简体"/>
      <family val="3"/>
      <charset val="134"/>
    </font>
    <font>
      <sz val="11"/>
      <name val="等线"/>
      <family val="3"/>
      <charset val="134"/>
      <scheme val="minor"/>
    </font>
    <font>
      <sz val="8"/>
      <name val="等线"/>
      <family val="3"/>
      <charset val="134"/>
      <scheme val="minor"/>
    </font>
    <font>
      <sz val="10"/>
      <name val="方正小标宋简体"/>
      <family val="3"/>
      <charset val="134"/>
    </font>
    <font>
      <sz val="8"/>
      <name val="方正小标宋简体"/>
      <family val="3"/>
      <charset val="134"/>
    </font>
    <font>
      <sz val="11"/>
      <color indexed="8"/>
      <name val="宋体"/>
      <family val="3"/>
      <charset val="134"/>
    </font>
    <font>
      <sz val="14"/>
      <name val="方正小标宋简体"/>
      <family val="3"/>
      <charset val="134"/>
    </font>
    <font>
      <sz val="9"/>
      <name val="方正小标宋简体"/>
      <family val="3"/>
      <charset val="134"/>
    </font>
    <font>
      <b/>
      <sz val="10"/>
      <name val="Times New Roman"/>
      <family val="1"/>
    </font>
    <font>
      <sz val="10"/>
      <name val="Times New Roman"/>
      <family val="1"/>
    </font>
    <font>
      <sz val="9"/>
      <name val="宋体"/>
      <family val="3"/>
      <charset val="134"/>
    </font>
    <font>
      <sz val="11"/>
      <color theme="1"/>
      <name val="等线"/>
      <family val="3"/>
      <charset val="134"/>
      <scheme val="minor"/>
    </font>
    <font>
      <sz val="12"/>
      <name val="仿宋_GB2312"/>
      <family val="3"/>
      <charset val="134"/>
    </font>
    <font>
      <sz val="11"/>
      <color indexed="8"/>
      <name val="Calibri"/>
      <family val="2"/>
    </font>
    <font>
      <sz val="9"/>
      <name val="等线"/>
      <family val="3"/>
      <charset val="134"/>
      <scheme val="minor"/>
    </font>
    <font>
      <sz val="11"/>
      <color indexed="8"/>
      <name val="宋体"/>
      <family val="3"/>
      <charset val="134"/>
    </font>
    <font>
      <b/>
      <sz val="18"/>
      <name val="宋体"/>
      <family val="3"/>
      <charset val="134"/>
    </font>
    <font>
      <sz val="20"/>
      <name val="宋体"/>
      <family val="3"/>
      <charset val="134"/>
    </font>
    <font>
      <sz val="11"/>
      <color theme="1"/>
      <name val="等线"/>
      <family val="3"/>
      <charset val="134"/>
      <scheme val="minor"/>
    </font>
    <font>
      <sz val="11"/>
      <color theme="1"/>
      <name val="等线"/>
      <family val="3"/>
      <charset val="134"/>
      <scheme val="minor"/>
    </font>
    <font>
      <sz val="11"/>
      <color theme="1"/>
      <name val="宋体"/>
      <family val="3"/>
      <charset val="134"/>
    </font>
    <font>
      <sz val="9"/>
      <name val="等线"/>
      <family val="3"/>
      <charset val="134"/>
      <scheme val="minor"/>
    </font>
    <font>
      <sz val="20"/>
      <color theme="1"/>
      <name val="方正小标宋简体"/>
      <family val="4"/>
      <charset val="134"/>
    </font>
    <font>
      <b/>
      <sz val="11"/>
      <color theme="1"/>
      <name val="等线"/>
      <family val="3"/>
      <charset val="134"/>
      <scheme val="minor"/>
    </font>
    <font>
      <b/>
      <sz val="11"/>
      <color theme="1"/>
      <name val="宋体"/>
      <family val="3"/>
      <charset val="134"/>
    </font>
    <font>
      <sz val="20"/>
      <name val="方正小标宋简体"/>
      <family val="4"/>
      <charset val="134"/>
    </font>
    <font>
      <b/>
      <sz val="20"/>
      <name val="宋体"/>
      <family val="3"/>
      <charset val="134"/>
    </font>
    <font>
      <b/>
      <sz val="10"/>
      <name val="宋体"/>
      <family val="3"/>
      <charset val="134"/>
    </font>
    <font>
      <b/>
      <sz val="11"/>
      <name val="宋体"/>
      <family val="3"/>
      <charset val="134"/>
    </font>
    <font>
      <sz val="11"/>
      <name val="宋体"/>
      <family val="3"/>
      <charset val="134"/>
    </font>
    <font>
      <sz val="9"/>
      <name val="等线"/>
      <charset val="134"/>
      <scheme val="minor"/>
    </font>
  </fonts>
  <fills count="4">
    <fill>
      <patternFill patternType="none"/>
    </fill>
    <fill>
      <patternFill patternType="gray125"/>
    </fill>
    <fill>
      <patternFill patternType="solid">
        <fgColor rgb="FFFFFF00"/>
        <bgColor indexed="64"/>
      </patternFill>
    </fill>
    <fill>
      <patternFill patternType="solid">
        <fgColor rgb="FFFF0000"/>
        <bgColor indexed="64"/>
      </patternFill>
    </fill>
  </fills>
  <borders count="3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style="thin">
        <color indexed="8"/>
      </left>
      <right style="thin">
        <color indexed="8"/>
      </right>
      <top style="thin">
        <color indexed="8"/>
      </top>
      <bottom style="thin">
        <color indexed="8"/>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thin">
        <color auto="1"/>
      </right>
      <top style="hair">
        <color auto="1"/>
      </top>
      <bottom style="hair">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s>
  <cellStyleXfs count="54">
    <xf numFmtId="0" fontId="0" fillId="0" borderId="0"/>
    <xf numFmtId="0" fontId="4" fillId="0" borderId="0"/>
    <xf numFmtId="0" fontId="35" fillId="0" borderId="0">
      <alignment vertical="center"/>
    </xf>
    <xf numFmtId="9" fontId="9" fillId="0" borderId="0" applyFont="0" applyFill="0" applyBorder="0" applyAlignment="0" applyProtection="0">
      <alignment vertical="center"/>
    </xf>
    <xf numFmtId="0" fontId="29" fillId="0" borderId="0">
      <alignment vertical="center"/>
    </xf>
    <xf numFmtId="0" fontId="9" fillId="0" borderId="0">
      <alignment vertical="center"/>
    </xf>
    <xf numFmtId="0" fontId="29" fillId="0" borderId="0">
      <alignment vertical="center"/>
    </xf>
    <xf numFmtId="0" fontId="9" fillId="0" borderId="0">
      <alignment vertical="center"/>
    </xf>
    <xf numFmtId="0" fontId="9" fillId="0" borderId="0"/>
    <xf numFmtId="0" fontId="9" fillId="0" borderId="0">
      <alignment vertical="center"/>
    </xf>
    <xf numFmtId="0" fontId="36" fillId="0" borderId="0"/>
    <xf numFmtId="0" fontId="10" fillId="0" borderId="0">
      <alignment vertical="center"/>
    </xf>
    <xf numFmtId="177" fontId="9" fillId="0" borderId="0">
      <alignment vertical="center"/>
    </xf>
    <xf numFmtId="0" fontId="9" fillId="0" borderId="0"/>
    <xf numFmtId="0" fontId="5" fillId="0" borderId="0"/>
    <xf numFmtId="0" fontId="36" fillId="0" borderId="0"/>
    <xf numFmtId="0" fontId="9" fillId="0" borderId="0">
      <alignment vertical="center"/>
    </xf>
    <xf numFmtId="0" fontId="9" fillId="0" borderId="0">
      <alignment vertical="center"/>
    </xf>
    <xf numFmtId="0" fontId="9" fillId="0" borderId="0">
      <alignment vertical="center"/>
    </xf>
    <xf numFmtId="0" fontId="5" fillId="0" borderId="0">
      <alignment vertical="center"/>
    </xf>
    <xf numFmtId="0" fontId="9" fillId="0" borderId="0">
      <alignment vertical="center"/>
    </xf>
    <xf numFmtId="0" fontId="36" fillId="0" borderId="0"/>
    <xf numFmtId="0" fontId="29" fillId="0" borderId="0">
      <alignment vertical="center"/>
    </xf>
    <xf numFmtId="0" fontId="9" fillId="0" borderId="0">
      <alignment vertical="center"/>
    </xf>
    <xf numFmtId="0" fontId="9" fillId="0" borderId="0">
      <alignment vertical="center"/>
    </xf>
    <xf numFmtId="0" fontId="5" fillId="0" borderId="0"/>
    <xf numFmtId="9" fontId="9" fillId="0" borderId="0" applyFont="0" applyFill="0" applyBorder="0" applyAlignment="0" applyProtection="0">
      <alignment vertical="center"/>
    </xf>
    <xf numFmtId="9" fontId="35" fillId="0" borderId="0" applyFont="0" applyFill="0" applyBorder="0" applyAlignment="0" applyProtection="0">
      <alignment vertical="center"/>
    </xf>
    <xf numFmtId="9" fontId="9" fillId="0" borderId="0" applyFont="0" applyFill="0" applyBorder="0" applyAlignment="0" applyProtection="0">
      <alignment vertical="center"/>
    </xf>
    <xf numFmtId="0" fontId="5" fillId="0" borderId="0">
      <alignment vertical="center"/>
    </xf>
    <xf numFmtId="9" fontId="9" fillId="0" borderId="0" applyFont="0" applyFill="0" applyBorder="0" applyAlignment="0" applyProtection="0">
      <alignment vertical="center"/>
    </xf>
    <xf numFmtId="0" fontId="37" fillId="0" borderId="0" applyFill="0" applyProtection="0"/>
    <xf numFmtId="177" fontId="9" fillId="0" borderId="0">
      <alignment vertical="center"/>
    </xf>
    <xf numFmtId="177" fontId="9" fillId="0" borderId="0">
      <alignment vertical="center"/>
    </xf>
    <xf numFmtId="0" fontId="9" fillId="0" borderId="0"/>
    <xf numFmtId="0" fontId="4" fillId="0" borderId="0"/>
    <xf numFmtId="0" fontId="5" fillId="0" borderId="0"/>
    <xf numFmtId="0" fontId="9" fillId="0" borderId="0">
      <alignment vertical="center"/>
    </xf>
    <xf numFmtId="0" fontId="35"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9" fillId="0" borderId="0">
      <alignment vertical="center"/>
    </xf>
    <xf numFmtId="0" fontId="5" fillId="0" borderId="0"/>
    <xf numFmtId="0" fontId="39" fillId="0" borderId="0">
      <alignment vertical="center"/>
    </xf>
    <xf numFmtId="0" fontId="42" fillId="0" borderId="0">
      <alignment vertical="center"/>
    </xf>
    <xf numFmtId="0" fontId="42" fillId="0" borderId="0">
      <alignment vertical="center"/>
    </xf>
    <xf numFmtId="0" fontId="39" fillId="0" borderId="0">
      <alignment vertical="center"/>
    </xf>
    <xf numFmtId="0" fontId="43" fillId="0" borderId="0">
      <alignment vertical="center"/>
    </xf>
    <xf numFmtId="0" fontId="43" fillId="0" borderId="0">
      <alignment vertical="center"/>
    </xf>
    <xf numFmtId="0" fontId="9" fillId="0" borderId="0">
      <alignment vertical="center"/>
    </xf>
    <xf numFmtId="0" fontId="9" fillId="0" borderId="0">
      <alignment vertical="center"/>
    </xf>
    <xf numFmtId="0" fontId="29" fillId="0" borderId="0">
      <alignment vertical="center"/>
    </xf>
  </cellStyleXfs>
  <cellXfs count="450">
    <xf numFmtId="0" fontId="0" fillId="0" borderId="0" xfId="0"/>
    <xf numFmtId="0" fontId="9" fillId="0" borderId="0" xfId="7">
      <alignment vertical="center"/>
    </xf>
    <xf numFmtId="0" fontId="4" fillId="0" borderId="0" xfId="35" applyAlignment="1">
      <alignment vertical="center"/>
    </xf>
    <xf numFmtId="0" fontId="4" fillId="0" borderId="0" xfId="35" applyAlignment="1">
      <alignment horizontal="left" vertical="center"/>
    </xf>
    <xf numFmtId="0" fontId="8" fillId="0" borderId="1" xfId="7" applyFont="1" applyFill="1" applyBorder="1" applyAlignment="1">
      <alignment horizontal="center" vertical="center" wrapText="1"/>
    </xf>
    <xf numFmtId="0" fontId="8" fillId="0" borderId="0" xfId="7" applyFont="1" applyAlignment="1">
      <alignment horizontal="center" vertical="center"/>
    </xf>
    <xf numFmtId="0" fontId="8" fillId="0" borderId="0" xfId="7" applyFont="1" applyFill="1" applyAlignment="1">
      <alignment horizontal="center" vertical="center"/>
    </xf>
    <xf numFmtId="0" fontId="9" fillId="0" borderId="0" xfId="7" applyFill="1">
      <alignment vertical="center"/>
    </xf>
    <xf numFmtId="0" fontId="9" fillId="0" borderId="0" xfId="7" applyFill="1" applyAlignment="1">
      <alignment vertical="center" wrapText="1"/>
    </xf>
    <xf numFmtId="0" fontId="8" fillId="0" borderId="1" xfId="7" applyFont="1" applyFill="1" applyBorder="1" applyAlignment="1">
      <alignment horizontal="center" vertical="center"/>
    </xf>
    <xf numFmtId="49" fontId="8" fillId="0" borderId="1" xfId="7" applyNumberFormat="1" applyFont="1" applyFill="1" applyBorder="1" applyAlignment="1">
      <alignment horizontal="center" vertical="center" wrapText="1"/>
    </xf>
    <xf numFmtId="0" fontId="14" fillId="0" borderId="1" xfId="7" applyFont="1" applyFill="1" applyBorder="1" applyAlignment="1">
      <alignment horizontal="center" vertical="center" wrapText="1"/>
    </xf>
    <xf numFmtId="0" fontId="8" fillId="0" borderId="2" xfId="7" applyFont="1" applyFill="1" applyBorder="1" applyAlignment="1">
      <alignment vertical="center"/>
    </xf>
    <xf numFmtId="178" fontId="8" fillId="0" borderId="1" xfId="7" applyNumberFormat="1" applyFont="1" applyFill="1" applyBorder="1" applyAlignment="1">
      <alignment horizontal="center" vertical="center" wrapText="1"/>
    </xf>
    <xf numFmtId="0" fontId="3" fillId="0" borderId="1" xfId="7" applyFont="1" applyFill="1" applyBorder="1">
      <alignment vertical="center"/>
    </xf>
    <xf numFmtId="0" fontId="11" fillId="0" borderId="0" xfId="7" applyFont="1" applyFill="1" applyBorder="1" applyAlignment="1">
      <alignment horizontal="center" vertical="center"/>
    </xf>
    <xf numFmtId="49" fontId="8" fillId="0" borderId="0" xfId="7" applyNumberFormat="1" applyFont="1" applyFill="1" applyBorder="1" applyAlignment="1">
      <alignment horizontal="center" vertical="center" wrapText="1"/>
    </xf>
    <xf numFmtId="0" fontId="8" fillId="0" borderId="0" xfId="7" applyFont="1" applyBorder="1" applyAlignment="1">
      <alignment horizontal="center" vertical="center" wrapText="1"/>
    </xf>
    <xf numFmtId="188" fontId="8" fillId="0" borderId="0" xfId="7" applyNumberFormat="1" applyFont="1" applyBorder="1" applyAlignment="1">
      <alignment horizontal="center" vertical="center" wrapText="1"/>
    </xf>
    <xf numFmtId="188" fontId="8" fillId="3" borderId="0" xfId="7" applyNumberFormat="1" applyFont="1" applyFill="1" applyBorder="1" applyAlignment="1">
      <alignment horizontal="center" vertical="center" wrapText="1"/>
    </xf>
    <xf numFmtId="0" fontId="19" fillId="0" borderId="0" xfId="7" applyFont="1" applyAlignment="1">
      <alignment horizontal="center" vertical="center" wrapText="1"/>
    </xf>
    <xf numFmtId="0" fontId="19" fillId="0" borderId="1" xfId="7" applyFont="1" applyFill="1" applyBorder="1" applyAlignment="1">
      <alignment horizontal="center" vertical="center" wrapText="1"/>
    </xf>
    <xf numFmtId="0" fontId="20" fillId="0" borderId="1" xfId="7" applyFont="1" applyBorder="1">
      <alignment vertical="center"/>
    </xf>
    <xf numFmtId="0" fontId="20" fillId="0" borderId="1" xfId="7" applyFont="1" applyFill="1" applyBorder="1">
      <alignment vertical="center"/>
    </xf>
    <xf numFmtId="0" fontId="19" fillId="0" borderId="1" xfId="7" applyFont="1" applyBorder="1" applyAlignment="1">
      <alignment horizontal="center" vertical="center" wrapText="1"/>
    </xf>
    <xf numFmtId="0" fontId="8" fillId="0" borderId="7" xfId="7" applyFont="1" applyFill="1" applyBorder="1" applyAlignment="1">
      <alignment horizontal="center" vertical="center" wrapText="1"/>
    </xf>
    <xf numFmtId="0" fontId="14" fillId="0" borderId="7" xfId="7" applyFont="1" applyFill="1" applyBorder="1" applyAlignment="1">
      <alignment horizontal="center" vertical="center" wrapText="1"/>
    </xf>
    <xf numFmtId="0" fontId="8" fillId="0" borderId="7" xfId="7" applyFont="1" applyFill="1" applyBorder="1" applyAlignment="1">
      <alignment horizontal="center" vertical="center"/>
    </xf>
    <xf numFmtId="49" fontId="8" fillId="0" borderId="1" xfId="34" applyNumberFormat="1" applyFont="1" applyFill="1" applyBorder="1" applyAlignment="1">
      <alignment horizontal="center" vertical="center" wrapText="1"/>
    </xf>
    <xf numFmtId="0" fontId="8" fillId="0" borderId="1" xfId="34" applyFont="1" applyFill="1" applyBorder="1" applyAlignment="1">
      <alignment horizontal="center" vertical="center" wrapText="1"/>
    </xf>
    <xf numFmtId="0" fontId="15" fillId="0" borderId="1" xfId="7" applyFont="1" applyBorder="1" applyAlignment="1">
      <alignment horizontal="center" vertical="center" wrapText="1"/>
    </xf>
    <xf numFmtId="0" fontId="15" fillId="0" borderId="1" xfId="7" applyFont="1" applyFill="1" applyBorder="1" applyAlignment="1">
      <alignment horizontal="center" vertical="center" wrapText="1"/>
    </xf>
    <xf numFmtId="0" fontId="9" fillId="0" borderId="1" xfId="7" applyBorder="1">
      <alignment vertical="center"/>
    </xf>
    <xf numFmtId="0" fontId="8" fillId="0" borderId="16" xfId="7" applyFont="1" applyFill="1" applyBorder="1" applyAlignment="1">
      <alignment horizontal="center" vertical="center" wrapText="1"/>
    </xf>
    <xf numFmtId="0" fontId="8" fillId="0" borderId="0" xfId="7" applyFont="1" applyFill="1" applyAlignment="1">
      <alignment horizontal="center" vertical="center" wrapText="1"/>
    </xf>
    <xf numFmtId="49" fontId="8" fillId="0" borderId="16" xfId="7" applyNumberFormat="1" applyFont="1" applyFill="1" applyBorder="1" applyAlignment="1">
      <alignment horizontal="center" vertical="center" wrapText="1"/>
    </xf>
    <xf numFmtId="0" fontId="14" fillId="0" borderId="16" xfId="7" applyFont="1" applyFill="1" applyBorder="1" applyAlignment="1">
      <alignment horizontal="center" vertical="center" wrapText="1"/>
    </xf>
    <xf numFmtId="0" fontId="8" fillId="0" borderId="0" xfId="7" applyFont="1" applyFill="1" applyBorder="1" applyAlignment="1">
      <alignment horizontal="center" vertical="center" wrapText="1"/>
    </xf>
    <xf numFmtId="0" fontId="14" fillId="0" borderId="1" xfId="4" applyFont="1" applyFill="1" applyBorder="1" applyAlignment="1">
      <alignment horizontal="center" vertical="center" wrapText="1"/>
    </xf>
    <xf numFmtId="0" fontId="8" fillId="0" borderId="1" xfId="4" applyFont="1" applyFill="1" applyBorder="1" applyAlignment="1">
      <alignment horizontal="center" vertical="center" wrapText="1"/>
    </xf>
    <xf numFmtId="0" fontId="8" fillId="0" borderId="1" xfId="4" applyFont="1" applyFill="1" applyBorder="1" applyAlignment="1">
      <alignment horizontal="center" vertical="center"/>
    </xf>
    <xf numFmtId="0" fontId="8" fillId="0" borderId="1" xfId="7" applyNumberFormat="1" applyFont="1" applyFill="1" applyBorder="1" applyAlignment="1">
      <alignment horizontal="center" vertical="center" wrapText="1"/>
    </xf>
    <xf numFmtId="49" fontId="14" fillId="0" borderId="1" xfId="7" applyNumberFormat="1" applyFont="1" applyFill="1" applyBorder="1" applyAlignment="1">
      <alignment horizontal="center" vertical="center" wrapText="1"/>
    </xf>
    <xf numFmtId="49" fontId="19" fillId="0" borderId="1" xfId="7" applyNumberFormat="1" applyFont="1" applyBorder="1" applyAlignment="1">
      <alignment horizontal="center" vertical="center" wrapText="1"/>
    </xf>
    <xf numFmtId="49" fontId="8" fillId="0" borderId="1" xfId="7" applyNumberFormat="1" applyFont="1" applyFill="1" applyBorder="1" applyAlignment="1" applyProtection="1">
      <alignment horizontal="center" vertical="center" wrapText="1"/>
      <protection locked="0"/>
    </xf>
    <xf numFmtId="190" fontId="8" fillId="0" borderId="1" xfId="7" applyNumberFormat="1" applyFont="1" applyFill="1" applyBorder="1" applyAlignment="1">
      <alignment horizontal="center" vertical="center" wrapText="1"/>
    </xf>
    <xf numFmtId="0" fontId="8" fillId="0" borderId="1" xfId="7" applyFont="1" applyBorder="1" applyAlignment="1">
      <alignment horizontal="center" vertical="center" wrapText="1"/>
    </xf>
    <xf numFmtId="0" fontId="21" fillId="0" borderId="0" xfId="7" applyFont="1" applyAlignment="1">
      <alignment horizontal="center" vertical="center"/>
    </xf>
    <xf numFmtId="0" fontId="22" fillId="0" borderId="0" xfId="7" applyFont="1" applyAlignment="1">
      <alignment horizontal="center" vertical="center"/>
    </xf>
    <xf numFmtId="0" fontId="22" fillId="0" borderId="0" xfId="7" applyFont="1" applyFill="1" applyAlignment="1">
      <alignment horizontal="center" vertical="center"/>
    </xf>
    <xf numFmtId="0" fontId="14" fillId="0" borderId="0" xfId="7" applyFont="1" applyAlignment="1">
      <alignment horizontal="center" vertical="center"/>
    </xf>
    <xf numFmtId="0" fontId="14" fillId="0" borderId="0" xfId="7" applyFont="1" applyFill="1" applyAlignment="1">
      <alignment horizontal="center" vertical="center"/>
    </xf>
    <xf numFmtId="0" fontId="17" fillId="0" borderId="0" xfId="7" applyFont="1" applyFill="1">
      <alignment vertical="center"/>
    </xf>
    <xf numFmtId="0" fontId="17" fillId="0" borderId="0" xfId="7" applyFont="1">
      <alignment vertical="center"/>
    </xf>
    <xf numFmtId="0" fontId="8" fillId="0" borderId="1" xfId="7" applyFont="1" applyFill="1" applyBorder="1" applyAlignment="1">
      <alignment horizontal="center" vertical="center" wrapText="1" shrinkToFit="1"/>
    </xf>
    <xf numFmtId="0" fontId="19" fillId="0" borderId="0" xfId="7" applyFont="1" applyFill="1" applyAlignment="1">
      <alignment horizontal="center" vertical="center" wrapText="1"/>
    </xf>
    <xf numFmtId="0" fontId="23" fillId="0" borderId="1" xfId="7" applyFont="1" applyFill="1" applyBorder="1" applyAlignment="1">
      <alignment horizontal="center" vertical="center" wrapText="1"/>
    </xf>
    <xf numFmtId="49" fontId="8" fillId="0" borderId="1" xfId="34" applyNumberFormat="1" applyFont="1" applyFill="1" applyBorder="1" applyAlignment="1" applyProtection="1">
      <alignment horizontal="center" vertical="center" wrapText="1"/>
      <protection hidden="1"/>
    </xf>
    <xf numFmtId="188" fontId="8" fillId="0" borderId="1" xfId="34" applyNumberFormat="1" applyFont="1" applyFill="1" applyBorder="1" applyAlignment="1" applyProtection="1">
      <alignment horizontal="center" vertical="center" wrapText="1"/>
      <protection hidden="1"/>
    </xf>
    <xf numFmtId="0" fontId="8" fillId="0" borderId="1" xfId="7" applyFont="1" applyFill="1" applyBorder="1" applyAlignment="1">
      <alignment horizontal="center" vertical="center" shrinkToFit="1"/>
    </xf>
    <xf numFmtId="188" fontId="8" fillId="0" borderId="1" xfId="7" applyNumberFormat="1" applyFont="1" applyFill="1" applyBorder="1" applyAlignment="1">
      <alignment horizontal="center" vertical="center" wrapText="1"/>
    </xf>
    <xf numFmtId="180" fontId="8" fillId="0" borderId="1" xfId="7" applyNumberFormat="1" applyFont="1" applyFill="1" applyBorder="1" applyAlignment="1">
      <alignment horizontal="center" vertical="center" wrapText="1"/>
    </xf>
    <xf numFmtId="180" fontId="8" fillId="0" borderId="16" xfId="7" applyNumberFormat="1" applyFont="1" applyFill="1" applyBorder="1" applyAlignment="1">
      <alignment horizontal="center" vertical="center" wrapText="1"/>
    </xf>
    <xf numFmtId="0" fontId="8" fillId="0" borderId="1" xfId="24" applyFont="1" applyFill="1" applyBorder="1" applyAlignment="1">
      <alignment horizontal="center" vertical="center"/>
    </xf>
    <xf numFmtId="49" fontId="3" fillId="0" borderId="1" xfId="7" applyNumberFormat="1" applyFont="1" applyFill="1" applyBorder="1" applyAlignment="1">
      <alignment horizontal="center" vertical="center" wrapText="1"/>
    </xf>
    <xf numFmtId="0" fontId="5" fillId="0" borderId="1" xfId="35" applyFont="1" applyFill="1" applyBorder="1" applyAlignment="1">
      <alignment horizontal="center" vertical="center"/>
    </xf>
    <xf numFmtId="0" fontId="5" fillId="0" borderId="1" xfId="7" applyFont="1" applyFill="1" applyBorder="1" applyAlignment="1">
      <alignment horizontal="center" vertical="center" wrapText="1"/>
    </xf>
    <xf numFmtId="181" fontId="8" fillId="0" borderId="1" xfId="7" applyNumberFormat="1" applyFont="1" applyFill="1" applyBorder="1" applyAlignment="1">
      <alignment horizontal="center" vertical="center" wrapText="1"/>
    </xf>
    <xf numFmtId="0" fontId="3" fillId="0" borderId="7" xfId="38" applyFont="1" applyFill="1" applyBorder="1" applyAlignment="1">
      <alignment horizontal="center" vertical="center"/>
    </xf>
    <xf numFmtId="0" fontId="3" fillId="0" borderId="7" xfId="2" applyFont="1" applyFill="1" applyBorder="1" applyAlignment="1">
      <alignment horizontal="center" vertical="center"/>
    </xf>
    <xf numFmtId="0" fontId="14" fillId="0" borderId="1" xfId="35" applyFont="1" applyFill="1" applyBorder="1" applyAlignment="1">
      <alignment horizontal="center" vertical="center"/>
    </xf>
    <xf numFmtId="0" fontId="8" fillId="0" borderId="1" xfId="35" applyFont="1" applyFill="1" applyBorder="1" applyAlignment="1">
      <alignment horizontal="center" vertical="center" wrapText="1"/>
    </xf>
    <xf numFmtId="0" fontId="3" fillId="0" borderId="1" xfId="7" applyFont="1" applyFill="1" applyBorder="1" applyAlignment="1">
      <alignment horizontal="center" vertical="center"/>
    </xf>
    <xf numFmtId="0" fontId="8" fillId="0" borderId="1" xfId="35" applyFont="1" applyFill="1" applyBorder="1" applyAlignment="1">
      <alignment horizontal="center" vertical="center"/>
    </xf>
    <xf numFmtId="0" fontId="3" fillId="0" borderId="1" xfId="35" applyFont="1" applyFill="1" applyBorder="1" applyAlignment="1">
      <alignment horizontal="center" vertical="center"/>
    </xf>
    <xf numFmtId="0" fontId="3" fillId="0" borderId="0" xfId="7" applyFont="1" applyFill="1" applyAlignment="1">
      <alignment horizontal="center" vertical="center"/>
    </xf>
    <xf numFmtId="0" fontId="3" fillId="0" borderId="1" xfId="7" applyFont="1" applyFill="1" applyBorder="1" applyAlignment="1">
      <alignment horizontal="center" vertical="center" wrapText="1"/>
    </xf>
    <xf numFmtId="2" fontId="8" fillId="0" borderId="1" xfId="7" applyNumberFormat="1" applyFont="1" applyFill="1" applyBorder="1" applyAlignment="1">
      <alignment horizontal="center" vertical="center" wrapText="1"/>
    </xf>
    <xf numFmtId="0" fontId="14" fillId="0" borderId="1" xfId="7" applyFont="1" applyFill="1" applyBorder="1" applyAlignment="1">
      <alignment horizontal="center" vertical="center"/>
    </xf>
    <xf numFmtId="0" fontId="8" fillId="0" borderId="1" xfId="29" applyFont="1" applyFill="1" applyBorder="1" applyAlignment="1">
      <alignment horizontal="center" vertical="center" wrapText="1"/>
    </xf>
    <xf numFmtId="0" fontId="8" fillId="0" borderId="16" xfId="29" applyFont="1" applyFill="1" applyBorder="1" applyAlignment="1">
      <alignment horizontal="center" vertical="center" wrapText="1"/>
    </xf>
    <xf numFmtId="184" fontId="8" fillId="0" borderId="1" xfId="7" applyNumberFormat="1" applyFont="1" applyFill="1" applyBorder="1" applyAlignment="1">
      <alignment horizontal="center" vertical="center" wrapText="1"/>
    </xf>
    <xf numFmtId="184" fontId="8" fillId="0" borderId="1" xfId="7" applyNumberFormat="1" applyFont="1" applyFill="1" applyBorder="1" applyAlignment="1">
      <alignment horizontal="center" vertical="center"/>
    </xf>
    <xf numFmtId="0" fontId="21" fillId="0" borderId="0" xfId="7" applyFont="1" applyFill="1" applyAlignment="1">
      <alignment horizontal="center" vertical="center"/>
    </xf>
    <xf numFmtId="191" fontId="8" fillId="0" borderId="1" xfId="7" applyNumberFormat="1" applyFont="1" applyFill="1" applyBorder="1" applyAlignment="1">
      <alignment horizontal="center" vertical="center" wrapText="1"/>
    </xf>
    <xf numFmtId="0" fontId="9" fillId="0" borderId="1" xfId="7" applyFill="1" applyBorder="1">
      <alignment vertical="center"/>
    </xf>
    <xf numFmtId="0" fontId="18"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center" vertical="center" wrapText="1"/>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178" fontId="17" fillId="0" borderId="1" xfId="0" applyNumberFormat="1" applyFont="1" applyBorder="1" applyAlignment="1">
      <alignment horizontal="center" vertical="center"/>
    </xf>
    <xf numFmtId="178" fontId="18" fillId="0" borderId="1" xfId="0" applyNumberFormat="1" applyFont="1" applyBorder="1" applyAlignment="1">
      <alignment horizontal="center" vertical="center"/>
    </xf>
    <xf numFmtId="9" fontId="17" fillId="0" borderId="1" xfId="3" applyFont="1" applyBorder="1" applyAlignment="1">
      <alignment horizontal="center" vertical="center"/>
    </xf>
    <xf numFmtId="9" fontId="18" fillId="0" borderId="1" xfId="3" applyFont="1" applyBorder="1" applyAlignment="1">
      <alignment horizontal="center" vertical="center"/>
    </xf>
    <xf numFmtId="0" fontId="18" fillId="0" borderId="1"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18" fillId="0" borderId="18" xfId="0" applyFont="1" applyBorder="1" applyAlignment="1">
      <alignment horizontal="center" vertical="center"/>
    </xf>
    <xf numFmtId="0" fontId="17" fillId="0" borderId="19" xfId="0" applyFont="1" applyBorder="1" applyAlignment="1">
      <alignment horizontal="center" vertical="center"/>
    </xf>
    <xf numFmtId="0" fontId="18" fillId="0" borderId="21" xfId="0" applyFont="1" applyBorder="1" applyAlignment="1">
      <alignment horizontal="center" vertical="center"/>
    </xf>
    <xf numFmtId="187" fontId="14" fillId="2" borderId="13" xfId="1" applyNumberFormat="1" applyFont="1" applyFill="1" applyBorder="1" applyAlignment="1">
      <alignment horizontal="center" vertical="center" wrapText="1"/>
    </xf>
    <xf numFmtId="0" fontId="16" fillId="0" borderId="0" xfId="7" applyFont="1" applyAlignment="1">
      <alignment horizontal="center" vertical="center"/>
    </xf>
    <xf numFmtId="0" fontId="15" fillId="0" borderId="0" xfId="7" applyFont="1" applyAlignment="1">
      <alignment horizontal="center" vertical="center"/>
    </xf>
    <xf numFmtId="0" fontId="31" fillId="0" borderId="3" xfId="7" applyFont="1" applyBorder="1" applyAlignment="1">
      <alignment horizontal="center" vertical="center"/>
    </xf>
    <xf numFmtId="0" fontId="14" fillId="0" borderId="9" xfId="7" applyFont="1" applyBorder="1" applyAlignment="1">
      <alignment horizontal="center" vertical="center" wrapText="1"/>
    </xf>
    <xf numFmtId="178" fontId="32" fillId="0" borderId="1" xfId="7" applyNumberFormat="1" applyFont="1" applyFill="1" applyBorder="1" applyAlignment="1">
      <alignment horizontal="center" vertical="center"/>
    </xf>
    <xf numFmtId="0" fontId="8" fillId="0" borderId="1" xfId="7" applyFont="1" applyBorder="1" applyAlignment="1">
      <alignment horizontal="center" vertical="center"/>
    </xf>
    <xf numFmtId="178" fontId="33" fillId="0" borderId="1" xfId="7" applyNumberFormat="1" applyFont="1" applyFill="1" applyBorder="1" applyAlignment="1">
      <alignment horizontal="center" vertical="center"/>
    </xf>
    <xf numFmtId="0" fontId="34" fillId="0" borderId="3" xfId="7" applyFont="1" applyBorder="1" applyAlignment="1">
      <alignment horizontal="center" vertical="center"/>
    </xf>
    <xf numFmtId="0" fontId="14" fillId="0" borderId="4" xfId="7" applyFont="1" applyBorder="1" applyAlignment="1">
      <alignment horizontal="center" vertical="center" wrapText="1"/>
    </xf>
    <xf numFmtId="0" fontId="14" fillId="0" borderId="4" xfId="7" applyFont="1" applyBorder="1" applyAlignment="1">
      <alignment horizontal="center" vertical="center"/>
    </xf>
    <xf numFmtId="0" fontId="33" fillId="0" borderId="1" xfId="7" applyFont="1" applyFill="1" applyBorder="1" applyAlignment="1">
      <alignment horizontal="center" vertical="center" wrapText="1"/>
    </xf>
    <xf numFmtId="0" fontId="33" fillId="0" borderId="1" xfId="7" applyFont="1" applyFill="1" applyBorder="1" applyAlignment="1">
      <alignment horizontal="center" vertical="center"/>
    </xf>
    <xf numFmtId="2" fontId="33" fillId="0" borderId="1" xfId="7" applyNumberFormat="1" applyFont="1" applyFill="1" applyBorder="1" applyAlignment="1">
      <alignment horizontal="center" vertical="center"/>
    </xf>
    <xf numFmtId="0" fontId="8" fillId="0" borderId="1" xfId="7" applyFont="1" applyFill="1" applyBorder="1" applyAlignment="1">
      <alignment horizontal="center" vertical="center" wrapText="1"/>
    </xf>
    <xf numFmtId="0" fontId="40" fillId="0" borderId="0" xfId="35" applyFont="1" applyAlignment="1">
      <alignment horizontal="centerContinuous" vertical="center"/>
    </xf>
    <xf numFmtId="0" fontId="41" fillId="0" borderId="0" xfId="35" applyFont="1" applyAlignment="1">
      <alignment horizontal="centerContinuous" vertical="center" wrapText="1"/>
    </xf>
    <xf numFmtId="0" fontId="25" fillId="0" borderId="0" xfId="23" applyFont="1" applyAlignment="1">
      <alignment horizontal="center" vertical="center"/>
    </xf>
    <xf numFmtId="0" fontId="25" fillId="0" borderId="0" xfId="23" applyFont="1" applyAlignment="1">
      <alignment horizontal="center" vertical="center" wrapText="1"/>
    </xf>
    <xf numFmtId="0" fontId="15" fillId="0" borderId="0" xfId="23" applyFont="1" applyAlignment="1">
      <alignment horizontal="center" vertical="center" wrapText="1"/>
    </xf>
    <xf numFmtId="187" fontId="25" fillId="0" borderId="0" xfId="23" applyNumberFormat="1" applyFont="1" applyAlignment="1">
      <alignment horizontal="center" vertical="center"/>
    </xf>
    <xf numFmtId="190" fontId="25" fillId="0" borderId="0" xfId="23" applyNumberFormat="1" applyFont="1" applyAlignment="1">
      <alignment horizontal="center" vertical="center"/>
    </xf>
    <xf numFmtId="0" fontId="26" fillId="0" borderId="0" xfId="23" applyFont="1" applyAlignment="1">
      <alignment horizontal="center" vertical="center" wrapText="1"/>
    </xf>
    <xf numFmtId="0" fontId="25" fillId="0" borderId="0" xfId="23" applyFont="1">
      <alignment vertical="center"/>
    </xf>
    <xf numFmtId="186" fontId="28" fillId="0" borderId="0" xfId="23" applyNumberFormat="1" applyFont="1" applyAlignment="1">
      <alignment horizontal="center" vertical="center" wrapText="1"/>
    </xf>
    <xf numFmtId="187" fontId="14" fillId="0" borderId="23" xfId="23" applyNumberFormat="1" applyFont="1" applyBorder="1">
      <alignment vertical="center"/>
    </xf>
    <xf numFmtId="187" fontId="14" fillId="0" borderId="23" xfId="1" applyNumberFormat="1" applyFont="1" applyBorder="1" applyAlignment="1">
      <alignment vertical="center" wrapText="1"/>
    </xf>
    <xf numFmtId="0" fontId="2" fillId="0" borderId="3" xfId="23" applyFont="1" applyBorder="1">
      <alignment vertical="center"/>
    </xf>
    <xf numFmtId="190" fontId="14" fillId="0" borderId="23" xfId="1" applyNumberFormat="1" applyFont="1" applyBorder="1" applyAlignment="1">
      <alignment horizontal="center" vertical="center" wrapText="1"/>
    </xf>
    <xf numFmtId="0" fontId="14" fillId="0" borderId="23" xfId="23" applyFont="1" applyBorder="1" applyAlignment="1">
      <alignment horizontal="center" vertical="center"/>
    </xf>
    <xf numFmtId="0" fontId="9" fillId="0" borderId="0" xfId="23">
      <alignment vertical="center"/>
    </xf>
    <xf numFmtId="0" fontId="3" fillId="0" borderId="8" xfId="23" applyFont="1" applyBorder="1" applyAlignment="1">
      <alignment horizontal="center" vertical="center" wrapText="1"/>
    </xf>
    <xf numFmtId="0" fontId="8" fillId="0" borderId="1" xfId="7" applyFont="1" applyFill="1" applyBorder="1" applyAlignment="1">
      <alignment horizontal="center" vertical="center" wrapText="1"/>
    </xf>
    <xf numFmtId="0" fontId="8" fillId="0" borderId="23" xfId="7" applyFont="1" applyFill="1" applyBorder="1" applyAlignment="1">
      <alignment horizontal="center" vertical="center" wrapText="1"/>
    </xf>
    <xf numFmtId="0" fontId="8" fillId="0" borderId="23" xfId="7" applyFont="1" applyFill="1" applyBorder="1" applyAlignment="1">
      <alignment horizontal="center" vertical="center"/>
    </xf>
    <xf numFmtId="0" fontId="3" fillId="0" borderId="28" xfId="23" applyFont="1" applyBorder="1" applyAlignment="1">
      <alignment horizontal="center" vertical="center"/>
    </xf>
    <xf numFmtId="0" fontId="3" fillId="0" borderId="28" xfId="44" applyFont="1" applyBorder="1" applyAlignment="1">
      <alignment horizontal="center" vertical="center" wrapText="1"/>
    </xf>
    <xf numFmtId="0" fontId="3" fillId="0" borderId="29" xfId="23" applyFont="1" applyBorder="1" applyAlignment="1">
      <alignment horizontal="center" vertical="center" wrapText="1"/>
    </xf>
    <xf numFmtId="0" fontId="3" fillId="0" borderId="29" xfId="23" applyFont="1" applyBorder="1" applyAlignment="1">
      <alignment horizontal="center" vertical="center"/>
    </xf>
    <xf numFmtId="187" fontId="3" fillId="0" borderId="29" xfId="23" applyNumberFormat="1" applyFont="1" applyBorder="1" applyAlignment="1">
      <alignment horizontal="center" vertical="center"/>
    </xf>
    <xf numFmtId="190" fontId="3" fillId="0" borderId="29" xfId="23" applyNumberFormat="1" applyFont="1" applyBorder="1" applyAlignment="1">
      <alignment horizontal="center" vertical="center"/>
    </xf>
    <xf numFmtId="187" fontId="3" fillId="0" borderId="29" xfId="1" applyNumberFormat="1" applyFont="1" applyBorder="1" applyAlignment="1">
      <alignment horizontal="center" vertical="center" wrapText="1"/>
    </xf>
    <xf numFmtId="9" fontId="3" fillId="0" borderId="29" xfId="28" applyFont="1" applyFill="1" applyBorder="1" applyAlignment="1">
      <alignment horizontal="center" vertical="center"/>
    </xf>
    <xf numFmtId="0" fontId="26" fillId="0" borderId="29" xfId="23" applyFont="1" applyBorder="1" applyAlignment="1">
      <alignment horizontal="center" vertical="center" wrapText="1"/>
    </xf>
    <xf numFmtId="0" fontId="3" fillId="0" borderId="29" xfId="44" applyFont="1" applyBorder="1" applyAlignment="1">
      <alignment horizontal="center" vertical="center" wrapText="1"/>
    </xf>
    <xf numFmtId="176" fontId="3" fillId="0" borderId="29" xfId="23" applyNumberFormat="1" applyFont="1" applyBorder="1" applyAlignment="1">
      <alignment horizontal="center" vertical="center"/>
    </xf>
    <xf numFmtId="176" fontId="3" fillId="0" borderId="29" xfId="23" applyNumberFormat="1" applyFont="1" applyBorder="1" applyAlignment="1">
      <alignment horizontal="center" vertical="center" wrapText="1"/>
    </xf>
    <xf numFmtId="176" fontId="3" fillId="0" borderId="29" xfId="44" applyNumberFormat="1" applyFont="1" applyBorder="1" applyAlignment="1">
      <alignment horizontal="center" vertical="center" wrapText="1"/>
    </xf>
    <xf numFmtId="0" fontId="3" fillId="0" borderId="29" xfId="10" applyFont="1" applyBorder="1" applyAlignment="1">
      <alignment horizontal="center" vertical="center" wrapText="1"/>
    </xf>
    <xf numFmtId="176" fontId="2" fillId="0" borderId="29" xfId="23" applyNumberFormat="1" applyFont="1" applyBorder="1" applyAlignment="1">
      <alignment horizontal="center" vertical="center" wrapText="1"/>
    </xf>
    <xf numFmtId="0" fontId="2" fillId="0" borderId="29" xfId="23" applyFont="1" applyBorder="1" applyAlignment="1">
      <alignment horizontal="center" vertical="center"/>
    </xf>
    <xf numFmtId="49" fontId="3" fillId="0" borderId="29" xfId="23" applyNumberFormat="1" applyFont="1" applyBorder="1" applyAlignment="1">
      <alignment horizontal="center" vertical="center" wrapText="1"/>
    </xf>
    <xf numFmtId="187" fontId="3" fillId="0" borderId="29" xfId="23" applyNumberFormat="1" applyFont="1" applyBorder="1" applyAlignment="1">
      <alignment horizontal="center" vertical="center" wrapText="1"/>
    </xf>
    <xf numFmtId="188" fontId="3" fillId="0" borderId="29" xfId="23" applyNumberFormat="1" applyFont="1" applyBorder="1" applyAlignment="1">
      <alignment horizontal="center" vertical="center" wrapText="1"/>
    </xf>
    <xf numFmtId="0" fontId="3" fillId="0" borderId="28" xfId="23" applyFont="1" applyBorder="1" applyAlignment="1">
      <alignment horizontal="center" vertical="center" wrapText="1"/>
    </xf>
    <xf numFmtId="187" fontId="14" fillId="0" borderId="10" xfId="1" applyNumberFormat="1" applyFont="1" applyBorder="1" applyAlignment="1">
      <alignment horizontal="center" vertical="center" wrapText="1"/>
    </xf>
    <xf numFmtId="187" fontId="14" fillId="0" borderId="23" xfId="23" applyNumberFormat="1" applyFont="1" applyBorder="1" applyAlignment="1">
      <alignment horizontal="center" vertical="center" wrapText="1"/>
    </xf>
    <xf numFmtId="187" fontId="14" fillId="0" borderId="8" xfId="1" applyNumberFormat="1" applyFont="1" applyBorder="1" applyAlignment="1">
      <alignment horizontal="center" vertical="center" wrapText="1"/>
    </xf>
    <xf numFmtId="187" fontId="14" fillId="2" borderId="23" xfId="1" applyNumberFormat="1" applyFont="1" applyFill="1" applyBorder="1" applyAlignment="1">
      <alignment horizontal="center" vertical="center" wrapText="1"/>
    </xf>
    <xf numFmtId="187" fontId="14" fillId="0" borderId="23" xfId="1" applyNumberFormat="1" applyFont="1" applyBorder="1" applyAlignment="1">
      <alignment horizontal="center" vertical="center" wrapText="1"/>
    </xf>
    <xf numFmtId="187" fontId="14" fillId="0" borderId="0" xfId="1" applyNumberFormat="1" applyFont="1" applyAlignment="1">
      <alignment horizontal="center" vertical="center" wrapText="1"/>
    </xf>
    <xf numFmtId="187" fontId="14" fillId="0" borderId="14" xfId="1" applyNumberFormat="1" applyFont="1" applyBorder="1" applyAlignment="1">
      <alignment horizontal="center" vertical="center" wrapText="1"/>
    </xf>
    <xf numFmtId="187" fontId="14" fillId="0" borderId="13" xfId="1" applyNumberFormat="1" applyFont="1" applyBorder="1" applyAlignment="1">
      <alignment horizontal="center" vertical="center" wrapText="1"/>
    </xf>
    <xf numFmtId="57" fontId="14" fillId="0" borderId="23" xfId="23" applyNumberFormat="1" applyFont="1" applyBorder="1" applyAlignment="1">
      <alignment horizontal="center" vertical="center"/>
    </xf>
    <xf numFmtId="187" fontId="6" fillId="0" borderId="0" xfId="23" applyNumberFormat="1" applyFont="1" applyAlignment="1">
      <alignment horizontal="center" vertical="center"/>
    </xf>
    <xf numFmtId="187" fontId="6" fillId="0" borderId="0" xfId="23" applyNumberFormat="1" applyFont="1" applyAlignment="1">
      <alignment horizontal="center" vertical="center" wrapText="1"/>
    </xf>
    <xf numFmtId="187" fontId="27" fillId="0" borderId="0" xfId="23" applyNumberFormat="1" applyFont="1" applyAlignment="1">
      <alignment horizontal="center" vertical="center" wrapText="1"/>
    </xf>
    <xf numFmtId="190" fontId="6" fillId="0" borderId="0" xfId="23" applyNumberFormat="1" applyFont="1" applyAlignment="1">
      <alignment horizontal="center" vertical="center"/>
    </xf>
    <xf numFmtId="187" fontId="28" fillId="0" borderId="0" xfId="23" applyNumberFormat="1" applyFont="1" applyAlignment="1">
      <alignment horizontal="center" vertical="center" wrapText="1"/>
    </xf>
    <xf numFmtId="187" fontId="14" fillId="0" borderId="23" xfId="1" applyNumberFormat="1" applyFont="1" applyBorder="1" applyAlignment="1">
      <alignment horizontal="center" vertical="center" wrapText="1"/>
    </xf>
    <xf numFmtId="57" fontId="14" fillId="0" borderId="27" xfId="23" applyNumberFormat="1" applyFont="1" applyBorder="1" applyAlignment="1">
      <alignment horizontal="center" vertical="center"/>
    </xf>
    <xf numFmtId="57" fontId="14" fillId="0" borderId="26" xfId="23" applyNumberFormat="1" applyFont="1" applyBorder="1" applyAlignment="1">
      <alignment horizontal="center" vertical="center"/>
    </xf>
    <xf numFmtId="187" fontId="14" fillId="0" borderId="30" xfId="1" applyNumberFormat="1" applyFont="1" applyBorder="1" applyAlignment="1">
      <alignment vertical="center" wrapText="1"/>
    </xf>
    <xf numFmtId="187" fontId="14" fillId="0" borderId="27" xfId="1" applyNumberFormat="1" applyFont="1" applyBorder="1" applyAlignment="1">
      <alignment horizontal="center" vertical="center" wrapText="1"/>
    </xf>
    <xf numFmtId="187" fontId="14" fillId="0" borderId="25" xfId="1" applyNumberFormat="1" applyFont="1" applyBorder="1" applyAlignment="1">
      <alignment horizontal="center" vertical="center" wrapText="1"/>
    </xf>
    <xf numFmtId="176" fontId="2" fillId="0" borderId="26" xfId="23" applyNumberFormat="1" applyFont="1" applyBorder="1" applyAlignment="1">
      <alignment horizontal="center" vertical="center" wrapText="1"/>
    </xf>
    <xf numFmtId="0" fontId="8" fillId="0" borderId="5" xfId="7" applyFont="1" applyFill="1" applyBorder="1" applyAlignment="1">
      <alignment vertical="center"/>
    </xf>
    <xf numFmtId="49" fontId="8" fillId="0" borderId="34" xfId="7" applyNumberFormat="1" applyFont="1" applyFill="1" applyBorder="1" applyAlignment="1">
      <alignment horizontal="center" vertical="center" wrapText="1"/>
    </xf>
    <xf numFmtId="0" fontId="8" fillId="0" borderId="32" xfId="7" applyFont="1" applyFill="1" applyBorder="1" applyAlignment="1">
      <alignment vertical="center"/>
    </xf>
    <xf numFmtId="49" fontId="8" fillId="0" borderId="33" xfId="7" applyNumberFormat="1" applyFont="1" applyFill="1" applyBorder="1" applyAlignment="1">
      <alignment horizontal="center" vertical="center" wrapText="1"/>
    </xf>
    <xf numFmtId="0" fontId="10" fillId="0" borderId="0" xfId="35" applyFont="1" applyAlignment="1">
      <alignment vertical="center"/>
    </xf>
    <xf numFmtId="0" fontId="5" fillId="0" borderId="0" xfId="35" applyFont="1"/>
    <xf numFmtId="0" fontId="8" fillId="0" borderId="1" xfId="7" applyFont="1" applyFill="1" applyBorder="1" applyAlignment="1">
      <alignment horizontal="center" vertical="center" wrapText="1"/>
    </xf>
    <xf numFmtId="0" fontId="8" fillId="0" borderId="23" xfId="7" applyFont="1" applyFill="1" applyBorder="1" applyAlignment="1">
      <alignment horizontal="center" vertical="center"/>
    </xf>
    <xf numFmtId="0" fontId="43" fillId="0" borderId="0" xfId="49" applyAlignment="1">
      <alignment vertical="center" wrapText="1"/>
    </xf>
    <xf numFmtId="0" fontId="43" fillId="0" borderId="0" xfId="49">
      <alignment vertical="center"/>
    </xf>
    <xf numFmtId="0" fontId="44" fillId="0" borderId="23" xfId="49" applyFont="1" applyBorder="1" applyAlignment="1">
      <alignment horizontal="center" vertical="center" wrapText="1"/>
    </xf>
    <xf numFmtId="0" fontId="44" fillId="0" borderId="23" xfId="49" applyFont="1" applyBorder="1" applyAlignment="1">
      <alignment horizontal="center" vertical="center"/>
    </xf>
    <xf numFmtId="0" fontId="44" fillId="0" borderId="23" xfId="35" applyFont="1" applyBorder="1" applyAlignment="1">
      <alignment horizontal="center" vertical="center" wrapText="1"/>
    </xf>
    <xf numFmtId="0" fontId="43" fillId="0" borderId="0" xfId="50">
      <alignment vertical="center"/>
    </xf>
    <xf numFmtId="0" fontId="43" fillId="0" borderId="0" xfId="50" applyAlignment="1">
      <alignment horizontal="center" vertical="center" wrapText="1"/>
    </xf>
    <xf numFmtId="0" fontId="43" fillId="0" borderId="0" xfId="50" applyAlignment="1">
      <alignment vertical="center" wrapText="1"/>
    </xf>
    <xf numFmtId="0" fontId="43" fillId="0" borderId="0" xfId="50" applyAlignment="1">
      <alignment horizontal="center" vertical="center"/>
    </xf>
    <xf numFmtId="182" fontId="50" fillId="0" borderId="0" xfId="50" applyNumberFormat="1" applyFont="1" applyAlignment="1">
      <alignment horizontal="center" vertical="center"/>
    </xf>
    <xf numFmtId="182" fontId="50" fillId="0" borderId="0" xfId="50" applyNumberFormat="1" applyFont="1" applyAlignment="1">
      <alignment horizontal="center" vertical="center" wrapText="1"/>
    </xf>
    <xf numFmtId="182" fontId="51" fillId="0" borderId="0" xfId="50" applyNumberFormat="1" applyFont="1" applyAlignment="1">
      <alignment horizontal="center" vertical="center" wrapText="1"/>
    </xf>
    <xf numFmtId="182" fontId="52" fillId="0" borderId="0" xfId="50" applyNumberFormat="1" applyFont="1" applyAlignment="1">
      <alignment vertical="center" wrapText="1"/>
    </xf>
    <xf numFmtId="182" fontId="53" fillId="0" borderId="0" xfId="50" applyNumberFormat="1" applyFont="1" applyAlignment="1">
      <alignment horizontal="center" vertical="center" wrapText="1"/>
    </xf>
    <xf numFmtId="0" fontId="44" fillId="0" borderId="0" xfId="50" applyFont="1" applyAlignment="1">
      <alignment vertical="center" wrapText="1"/>
    </xf>
    <xf numFmtId="0" fontId="48" fillId="0" borderId="0" xfId="50" applyFont="1" applyAlignment="1">
      <alignment vertical="center" wrapText="1"/>
    </xf>
    <xf numFmtId="0" fontId="47" fillId="0" borderId="0" xfId="50" applyFont="1">
      <alignment vertical="center"/>
    </xf>
    <xf numFmtId="0" fontId="0" fillId="0" borderId="0" xfId="50" applyFont="1">
      <alignment vertical="center"/>
    </xf>
    <xf numFmtId="0" fontId="10" fillId="0" borderId="0" xfId="49" applyFont="1">
      <alignment vertical="center"/>
    </xf>
    <xf numFmtId="0" fontId="13" fillId="0" borderId="0" xfId="50" applyFont="1">
      <alignment vertical="center"/>
    </xf>
    <xf numFmtId="0" fontId="10" fillId="0" borderId="35" xfId="50" applyFont="1" applyBorder="1" applyAlignment="1">
      <alignment horizontal="center" vertical="center" wrapText="1"/>
    </xf>
    <xf numFmtId="0" fontId="10" fillId="0" borderId="23" xfId="49" applyFont="1" applyBorder="1" applyAlignment="1">
      <alignment horizontal="center" vertical="center"/>
    </xf>
    <xf numFmtId="0" fontId="10" fillId="0" borderId="23" xfId="49" applyFont="1" applyBorder="1" applyAlignment="1">
      <alignment horizontal="center" vertical="center" wrapText="1"/>
    </xf>
    <xf numFmtId="182" fontId="2" fillId="0" borderId="35" xfId="50" applyNumberFormat="1" applyFont="1" applyBorder="1" applyAlignment="1">
      <alignment vertical="center" wrapText="1"/>
    </xf>
    <xf numFmtId="182" fontId="2" fillId="0" borderId="35" xfId="50" applyNumberFormat="1" applyFont="1" applyBorder="1" applyAlignment="1">
      <alignment horizontal="center" vertical="center" wrapText="1"/>
    </xf>
    <xf numFmtId="182" fontId="2" fillId="0" borderId="32" xfId="50" applyNumberFormat="1" applyFont="1" applyBorder="1" applyAlignment="1">
      <alignment vertical="center" wrapText="1"/>
    </xf>
    <xf numFmtId="182" fontId="2" fillId="0" borderId="33" xfId="50" applyNumberFormat="1" applyFont="1" applyBorder="1" applyAlignment="1">
      <alignment vertical="center" wrapText="1"/>
    </xf>
    <xf numFmtId="182" fontId="2" fillId="0" borderId="9" xfId="50" applyNumberFormat="1" applyFont="1" applyBorder="1" applyAlignment="1">
      <alignment horizontal="center" vertical="center" wrapText="1"/>
    </xf>
    <xf numFmtId="182" fontId="2" fillId="0" borderId="14" xfId="50" applyNumberFormat="1" applyFont="1" applyBorder="1" applyAlignment="1">
      <alignment horizontal="center" vertical="center" wrapText="1"/>
    </xf>
    <xf numFmtId="182" fontId="2" fillId="0" borderId="32" xfId="50" applyNumberFormat="1" applyFont="1" applyBorder="1" applyAlignment="1">
      <alignment horizontal="center" vertical="center" wrapText="1"/>
    </xf>
    <xf numFmtId="182" fontId="2" fillId="0" borderId="33" xfId="50" applyNumberFormat="1" applyFont="1" applyBorder="1" applyAlignment="1">
      <alignment horizontal="center" vertical="center" wrapText="1"/>
    </xf>
    <xf numFmtId="0" fontId="10" fillId="0" borderId="35" xfId="50" applyFont="1" applyBorder="1" applyAlignment="1">
      <alignment horizontal="center" vertical="center"/>
    </xf>
    <xf numFmtId="182" fontId="3" fillId="0" borderId="35" xfId="50" applyNumberFormat="1" applyFont="1" applyBorder="1" applyAlignment="1">
      <alignment horizontal="center" vertical="center" wrapText="1"/>
    </xf>
    <xf numFmtId="187" fontId="3" fillId="0" borderId="35" xfId="50" applyNumberFormat="1" applyFont="1" applyBorder="1" applyAlignment="1">
      <alignment horizontal="center" vertical="center" wrapText="1"/>
    </xf>
    <xf numFmtId="187" fontId="10" fillId="0" borderId="35" xfId="50" applyNumberFormat="1" applyFont="1" applyBorder="1" applyAlignment="1">
      <alignment horizontal="center" vertical="center" wrapText="1"/>
    </xf>
    <xf numFmtId="187" fontId="10" fillId="0" borderId="35" xfId="50" applyNumberFormat="1" applyFont="1" applyBorder="1" applyAlignment="1">
      <alignment horizontal="center" vertical="center"/>
    </xf>
    <xf numFmtId="49" fontId="3" fillId="0" borderId="35" xfId="50" applyNumberFormat="1" applyFont="1" applyBorder="1" applyAlignment="1">
      <alignment horizontal="center" vertical="center" wrapText="1"/>
    </xf>
    <xf numFmtId="0" fontId="12" fillId="0" borderId="35" xfId="50" applyFont="1" applyBorder="1" applyAlignment="1">
      <alignment horizontal="center" vertical="center"/>
    </xf>
    <xf numFmtId="187" fontId="12" fillId="0" borderId="35" xfId="50" applyNumberFormat="1" applyFont="1" applyBorder="1" applyAlignment="1">
      <alignment horizontal="center" vertical="center" wrapText="1"/>
    </xf>
    <xf numFmtId="0" fontId="12" fillId="0" borderId="35" xfId="50" applyFont="1" applyBorder="1" applyAlignment="1">
      <alignment horizontal="center" vertical="center" wrapText="1"/>
    </xf>
    <xf numFmtId="0" fontId="2" fillId="0" borderId="35" xfId="50" applyFont="1" applyBorder="1" applyAlignment="1">
      <alignment horizontal="center" vertical="center" wrapText="1"/>
    </xf>
    <xf numFmtId="187" fontId="2" fillId="0" borderId="35" xfId="50" applyNumberFormat="1" applyFont="1" applyBorder="1" applyAlignment="1">
      <alignment horizontal="center" vertical="center" wrapText="1"/>
    </xf>
    <xf numFmtId="49" fontId="2" fillId="0" borderId="35" xfId="50" applyNumberFormat="1" applyFont="1" applyBorder="1" applyAlignment="1">
      <alignment horizontal="center" vertical="center" wrapText="1"/>
    </xf>
    <xf numFmtId="0" fontId="8" fillId="0" borderId="1" xfId="7" applyFont="1" applyFill="1" applyBorder="1" applyAlignment="1">
      <alignment horizontal="center" vertical="center" wrapText="1"/>
    </xf>
    <xf numFmtId="0" fontId="8" fillId="0" borderId="1" xfId="7" applyFont="1" applyFill="1" applyBorder="1" applyAlignment="1">
      <alignment horizontal="center" vertical="center" wrapText="1"/>
    </xf>
    <xf numFmtId="0" fontId="10" fillId="0" borderId="0" xfId="35" applyFont="1" applyAlignment="1">
      <alignment horizontal="center" vertical="center"/>
    </xf>
    <xf numFmtId="0" fontId="10" fillId="0" borderId="15" xfId="35" applyFont="1" applyBorder="1" applyAlignment="1">
      <alignment vertical="center" wrapText="1"/>
    </xf>
    <xf numFmtId="0" fontId="10" fillId="0" borderId="14" xfId="35" applyFont="1" applyBorder="1" applyAlignment="1">
      <alignment horizontal="center" vertical="center" wrapText="1"/>
    </xf>
    <xf numFmtId="0" fontId="5" fillId="0" borderId="0" xfId="35" applyFont="1" applyAlignment="1">
      <alignment horizontal="center"/>
    </xf>
    <xf numFmtId="0" fontId="5" fillId="0" borderId="0" xfId="35" applyFont="1" applyAlignment="1">
      <alignment vertical="top"/>
    </xf>
    <xf numFmtId="0" fontId="6" fillId="0" borderId="0" xfId="35" applyFont="1" applyAlignment="1">
      <alignment horizontal="centerContinuous" vertical="center"/>
    </xf>
    <xf numFmtId="0" fontId="5" fillId="0" borderId="0" xfId="35" applyFont="1" applyAlignment="1">
      <alignment horizontal="centerContinuous"/>
    </xf>
    <xf numFmtId="0" fontId="14" fillId="0" borderId="23" xfId="35" applyFont="1" applyBorder="1" applyAlignment="1">
      <alignment horizontal="centerContinuous" vertical="center" wrapText="1"/>
    </xf>
    <xf numFmtId="0" fontId="8" fillId="0" borderId="28" xfId="35" applyFont="1" applyBorder="1" applyAlignment="1">
      <alignment horizontal="center" vertical="center" wrapText="1"/>
    </xf>
    <xf numFmtId="0" fontId="14" fillId="0" borderId="28" xfId="35" applyFont="1" applyBorder="1" applyAlignment="1">
      <alignment horizontal="center" vertical="center" wrapText="1"/>
    </xf>
    <xf numFmtId="0" fontId="8" fillId="0" borderId="23" xfId="35" applyFont="1" applyBorder="1" applyAlignment="1">
      <alignment horizontal="center" vertical="center" wrapText="1"/>
    </xf>
    <xf numFmtId="0" fontId="6" fillId="0" borderId="0" xfId="35" applyFont="1" applyAlignment="1">
      <alignment horizontal="centerContinuous" vertical="center" wrapText="1"/>
    </xf>
    <xf numFmtId="0" fontId="3" fillId="0" borderId="0" xfId="35" applyFont="1" applyAlignment="1">
      <alignment horizontal="centerContinuous" vertical="center"/>
    </xf>
    <xf numFmtId="0" fontId="3" fillId="0" borderId="0" xfId="35" applyFont="1" applyAlignment="1">
      <alignment vertical="center"/>
    </xf>
    <xf numFmtId="0" fontId="14" fillId="0" borderId="29" xfId="35" applyFont="1" applyBorder="1" applyAlignment="1">
      <alignment horizontal="centerContinuous" vertical="center" wrapText="1"/>
    </xf>
    <xf numFmtId="0" fontId="14" fillId="0" borderId="0" xfId="35" applyFont="1" applyAlignment="1">
      <alignment horizontal="center" vertical="center" wrapText="1"/>
    </xf>
    <xf numFmtId="0" fontId="14" fillId="0" borderId="29" xfId="35" applyFont="1" applyBorder="1" applyAlignment="1">
      <alignment horizontal="left" vertical="center" wrapText="1"/>
    </xf>
    <xf numFmtId="0" fontId="8" fillId="0" borderId="29" xfId="35" applyFont="1" applyBorder="1" applyAlignment="1">
      <alignment horizontal="centerContinuous" vertical="center" wrapText="1"/>
    </xf>
    <xf numFmtId="187" fontId="8" fillId="0" borderId="29" xfId="35" applyNumberFormat="1" applyFont="1" applyBorder="1" applyAlignment="1">
      <alignment horizontal="center" vertical="center" wrapText="1"/>
    </xf>
    <xf numFmtId="0" fontId="8" fillId="0" borderId="29" xfId="35" applyFont="1" applyBorder="1" applyAlignment="1">
      <alignment horizontal="center" vertical="center" wrapText="1"/>
    </xf>
    <xf numFmtId="0" fontId="8" fillId="0" borderId="29" xfId="35" applyFont="1" applyBorder="1" applyAlignment="1">
      <alignment horizontal="left" vertical="center" wrapText="1"/>
    </xf>
    <xf numFmtId="0" fontId="8" fillId="0" borderId="0" xfId="35" applyFont="1" applyAlignment="1">
      <alignment horizontal="center" vertical="center" wrapText="1"/>
    </xf>
    <xf numFmtId="0" fontId="8" fillId="0" borderId="0" xfId="35" applyFont="1" applyAlignment="1">
      <alignment vertical="center"/>
    </xf>
    <xf numFmtId="0" fontId="15" fillId="0" borderId="29" xfId="35" applyFont="1" applyBorder="1" applyAlignment="1">
      <alignment horizontal="center" vertical="center" wrapText="1"/>
    </xf>
    <xf numFmtId="0" fontId="1" fillId="0" borderId="0" xfId="35" applyFont="1"/>
    <xf numFmtId="0" fontId="1" fillId="0" borderId="0" xfId="35" applyFont="1" applyAlignment="1">
      <alignment horizontal="center"/>
    </xf>
    <xf numFmtId="0" fontId="1" fillId="0" borderId="0" xfId="35" applyFont="1" applyAlignment="1">
      <alignment vertical="top"/>
    </xf>
    <xf numFmtId="0" fontId="1" fillId="0" borderId="0" xfId="35" applyFont="1" applyAlignment="1">
      <alignment vertical="center"/>
    </xf>
    <xf numFmtId="0" fontId="15" fillId="0" borderId="0" xfId="35" applyFont="1" applyAlignment="1">
      <alignment vertical="center" wrapText="1"/>
    </xf>
    <xf numFmtId="0" fontId="7" fillId="0" borderId="0" xfId="35" applyFont="1" applyAlignment="1">
      <alignment horizontal="centerContinuous" vertical="center"/>
    </xf>
    <xf numFmtId="0" fontId="1" fillId="0" borderId="0" xfId="35" applyFont="1" applyAlignment="1">
      <alignment horizontal="centerContinuous"/>
    </xf>
    <xf numFmtId="0" fontId="2" fillId="0" borderId="29" xfId="35" applyFont="1" applyBorder="1" applyAlignment="1">
      <alignment horizontal="centerContinuous" vertical="center" wrapText="1"/>
    </xf>
    <xf numFmtId="0" fontId="3" fillId="0" borderId="0" xfId="35" applyFont="1" applyAlignment="1">
      <alignment vertical="center" wrapText="1"/>
    </xf>
    <xf numFmtId="0" fontId="2" fillId="0" borderId="0" xfId="35" applyFont="1" applyAlignment="1">
      <alignment vertical="center"/>
    </xf>
    <xf numFmtId="0" fontId="3" fillId="0" borderId="29" xfId="35" applyFont="1" applyBorder="1" applyAlignment="1">
      <alignment horizontal="center" vertical="center" wrapText="1"/>
    </xf>
    <xf numFmtId="0" fontId="3" fillId="0" borderId="29" xfId="51" applyFont="1" applyBorder="1" applyAlignment="1">
      <alignment horizontal="center" vertical="center" wrapText="1"/>
    </xf>
    <xf numFmtId="0" fontId="2" fillId="0" borderId="0" xfId="35" applyFont="1" applyAlignment="1">
      <alignment vertical="center" wrapText="1"/>
    </xf>
    <xf numFmtId="0" fontId="8" fillId="0" borderId="29" xfId="7" applyFont="1" applyFill="1" applyBorder="1" applyAlignment="1">
      <alignment horizontal="center" vertical="center" wrapText="1"/>
    </xf>
    <xf numFmtId="0" fontId="8" fillId="0" borderId="29" xfId="7" applyFont="1" applyFill="1" applyBorder="1" applyAlignment="1">
      <alignment horizontal="center" vertical="center"/>
    </xf>
    <xf numFmtId="188" fontId="8" fillId="0" borderId="0" xfId="7" applyNumberFormat="1" applyFont="1" applyFill="1" applyBorder="1" applyAlignment="1">
      <alignment horizontal="center" vertical="center" wrapText="1"/>
    </xf>
    <xf numFmtId="0" fontId="10" fillId="0" borderId="34" xfId="35" applyFont="1" applyBorder="1" applyAlignment="1">
      <alignment horizontal="centerContinuous" vertical="center"/>
    </xf>
    <xf numFmtId="0" fontId="10" fillId="0" borderId="32" xfId="35" applyFont="1" applyBorder="1" applyAlignment="1">
      <alignment vertical="center" wrapText="1"/>
    </xf>
    <xf numFmtId="0" fontId="10" fillId="0" borderId="32" xfId="35" applyFont="1" applyBorder="1" applyAlignment="1">
      <alignment horizontal="center" vertical="center" wrapText="1"/>
    </xf>
    <xf numFmtId="0" fontId="10" fillId="0" borderId="33" xfId="35" applyFont="1" applyBorder="1" applyAlignment="1">
      <alignment horizontal="center" vertical="center" wrapText="1"/>
    </xf>
    <xf numFmtId="0" fontId="14" fillId="0" borderId="31" xfId="35" applyFont="1" applyBorder="1" applyAlignment="1">
      <alignment horizontal="center" vertical="center"/>
    </xf>
    <xf numFmtId="0" fontId="17" fillId="0" borderId="0" xfId="0" applyNumberFormat="1" applyFont="1" applyAlignment="1">
      <alignment horizontal="center" vertical="center"/>
    </xf>
    <xf numFmtId="0" fontId="17" fillId="0" borderId="1" xfId="0" applyNumberFormat="1" applyFont="1" applyBorder="1" applyAlignment="1">
      <alignment horizontal="center" vertical="center" wrapText="1"/>
    </xf>
    <xf numFmtId="0" fontId="18" fillId="0" borderId="1" xfId="0" applyNumberFormat="1" applyFont="1" applyBorder="1" applyAlignment="1">
      <alignment horizontal="center" vertical="center"/>
    </xf>
    <xf numFmtId="0" fontId="17" fillId="0" borderId="1" xfId="0" applyNumberFormat="1" applyFont="1" applyBorder="1" applyAlignment="1">
      <alignment horizontal="center" vertical="center"/>
    </xf>
    <xf numFmtId="0" fontId="17" fillId="0" borderId="1" xfId="0" applyFont="1" applyBorder="1" applyAlignment="1">
      <alignment horizontal="center" vertical="center" wrapText="1"/>
    </xf>
    <xf numFmtId="49" fontId="8" fillId="0" borderId="1" xfId="7" applyNumberFormat="1" applyFont="1" applyFill="1" applyBorder="1" applyAlignment="1">
      <alignment horizontal="center" vertical="center" wrapText="1"/>
    </xf>
    <xf numFmtId="0" fontId="10" fillId="0" borderId="23" xfId="35" applyFont="1" applyBorder="1" applyAlignment="1">
      <alignment horizontal="center" vertical="center" wrapText="1"/>
    </xf>
    <xf numFmtId="0" fontId="10" fillId="0" borderId="23" xfId="35" applyFont="1" applyBorder="1" applyAlignment="1">
      <alignment horizontal="center" vertical="center"/>
    </xf>
    <xf numFmtId="0" fontId="14" fillId="0" borderId="31" xfId="35" applyFont="1" applyBorder="1" applyAlignment="1">
      <alignment horizontal="center" vertical="center" wrapText="1"/>
    </xf>
    <xf numFmtId="0" fontId="14" fillId="0" borderId="29" xfId="35" applyFont="1" applyBorder="1" applyAlignment="1">
      <alignment horizontal="center" vertical="center" wrapText="1"/>
    </xf>
    <xf numFmtId="0" fontId="14" fillId="0" borderId="7" xfId="35" applyFont="1" applyBorder="1" applyAlignment="1">
      <alignment horizontal="center" vertical="center" wrapText="1"/>
    </xf>
    <xf numFmtId="0" fontId="2" fillId="0" borderId="29" xfId="35" applyFont="1" applyBorder="1" applyAlignment="1">
      <alignment horizontal="center" vertical="center" wrapText="1"/>
    </xf>
    <xf numFmtId="0" fontId="8" fillId="0" borderId="0" xfId="35" applyFont="1"/>
    <xf numFmtId="0" fontId="30" fillId="0" borderId="0" xfId="7" applyFont="1" applyAlignment="1">
      <alignment horizontal="center" vertical="center"/>
    </xf>
    <xf numFmtId="0" fontId="8" fillId="0" borderId="9" xfId="7" applyFont="1" applyBorder="1" applyAlignment="1">
      <alignment horizontal="left" vertical="center" wrapText="1"/>
    </xf>
    <xf numFmtId="0" fontId="14" fillId="0" borderId="7" xfId="7" applyFont="1" applyBorder="1" applyAlignment="1">
      <alignment horizontal="center" vertical="center"/>
    </xf>
    <xf numFmtId="0" fontId="14" fillId="0" borderId="11" xfId="7" applyFont="1" applyBorder="1" applyAlignment="1">
      <alignment horizontal="center" vertical="center"/>
    </xf>
    <xf numFmtId="0" fontId="14" fillId="0" borderId="8" xfId="7" applyFont="1" applyBorder="1" applyAlignment="1">
      <alignment horizontal="center" vertical="center"/>
    </xf>
    <xf numFmtId="0" fontId="14" fillId="0" borderId="7" xfId="7" applyFont="1" applyBorder="1" applyAlignment="1">
      <alignment horizontal="center" vertical="center" wrapText="1"/>
    </xf>
    <xf numFmtId="0" fontId="14" fillId="0" borderId="11" xfId="7" applyFont="1" applyBorder="1" applyAlignment="1">
      <alignment horizontal="center" vertical="center" wrapText="1"/>
    </xf>
    <xf numFmtId="0" fontId="14" fillId="0" borderId="8" xfId="7" applyFont="1" applyBorder="1" applyAlignment="1">
      <alignment horizontal="center" vertical="center" wrapText="1"/>
    </xf>
    <xf numFmtId="0" fontId="14" fillId="0" borderId="6" xfId="7" applyFont="1" applyBorder="1" applyAlignment="1">
      <alignment horizontal="center" vertical="center" wrapText="1"/>
    </xf>
    <xf numFmtId="0" fontId="14" fillId="0" borderId="12" xfId="7" applyFont="1" applyBorder="1" applyAlignment="1">
      <alignment horizontal="center" vertical="center" wrapText="1"/>
    </xf>
    <xf numFmtId="0" fontId="14" fillId="0" borderId="13" xfId="7" applyFont="1" applyBorder="1" applyAlignment="1">
      <alignment horizontal="center" vertical="center" wrapText="1"/>
    </xf>
    <xf numFmtId="0" fontId="14" fillId="0" borderId="7" xfId="24" applyFont="1" applyBorder="1" applyAlignment="1">
      <alignment horizontal="center" vertical="center" wrapText="1"/>
    </xf>
    <xf numFmtId="0" fontId="14" fillId="0" borderId="8" xfId="24" applyFont="1" applyBorder="1" applyAlignment="1">
      <alignment horizontal="center" vertical="center" wrapText="1"/>
    </xf>
    <xf numFmtId="187" fontId="14" fillId="0" borderId="15" xfId="1" applyNumberFormat="1" applyFont="1" applyBorder="1" applyAlignment="1">
      <alignment horizontal="center" vertical="center" wrapText="1"/>
    </xf>
    <xf numFmtId="187" fontId="14" fillId="0" borderId="10" xfId="1" applyNumberFormat="1" applyFont="1" applyBorder="1" applyAlignment="1">
      <alignment horizontal="center" vertical="center" wrapText="1"/>
    </xf>
    <xf numFmtId="0" fontId="14" fillId="0" borderId="0" xfId="23" applyFont="1" applyAlignment="1">
      <alignment horizontal="center" vertical="center"/>
    </xf>
    <xf numFmtId="187" fontId="14" fillId="0" borderId="23" xfId="1" applyNumberFormat="1" applyFont="1" applyBorder="1" applyAlignment="1">
      <alignment horizontal="center" vertical="center" wrapText="1"/>
    </xf>
    <xf numFmtId="187" fontId="14" fillId="0" borderId="11" xfId="1" applyNumberFormat="1" applyFont="1" applyBorder="1" applyAlignment="1">
      <alignment horizontal="center" vertical="center" wrapText="1"/>
    </xf>
    <xf numFmtId="187" fontId="14" fillId="0" borderId="8" xfId="1" applyNumberFormat="1" applyFont="1" applyBorder="1" applyAlignment="1">
      <alignment horizontal="center" vertical="center" wrapText="1"/>
    </xf>
    <xf numFmtId="187" fontId="14" fillId="0" borderId="25" xfId="1" applyNumberFormat="1" applyFont="1" applyBorder="1" applyAlignment="1">
      <alignment horizontal="center" vertical="center" wrapText="1"/>
    </xf>
    <xf numFmtId="187" fontId="14" fillId="0" borderId="27" xfId="1" applyNumberFormat="1" applyFont="1" applyBorder="1" applyAlignment="1">
      <alignment horizontal="center" vertical="center" wrapText="1"/>
    </xf>
    <xf numFmtId="187" fontId="14" fillId="0" borderId="30" xfId="1" applyNumberFormat="1" applyFont="1" applyBorder="1" applyAlignment="1">
      <alignment horizontal="center" vertical="center" wrapText="1"/>
    </xf>
    <xf numFmtId="187" fontId="14" fillId="2" borderId="23" xfId="1" applyNumberFormat="1" applyFont="1" applyFill="1" applyBorder="1" applyAlignment="1">
      <alignment horizontal="center" vertical="center" wrapText="1"/>
    </xf>
    <xf numFmtId="187" fontId="14" fillId="2" borderId="27" xfId="1" applyNumberFormat="1" applyFont="1" applyFill="1" applyBorder="1" applyAlignment="1">
      <alignment horizontal="center" vertical="center" wrapText="1"/>
    </xf>
    <xf numFmtId="57" fontId="14" fillId="0" borderId="0" xfId="23" applyNumberFormat="1" applyFont="1" applyAlignment="1">
      <alignment horizontal="center" vertical="center"/>
    </xf>
    <xf numFmtId="57" fontId="14" fillId="0" borderId="3" xfId="23" applyNumberFormat="1" applyFont="1" applyBorder="1" applyAlignment="1">
      <alignment horizontal="center" vertical="center"/>
    </xf>
    <xf numFmtId="57" fontId="14" fillId="0" borderId="0" xfId="23" applyNumberFormat="1" applyFont="1" applyAlignment="1">
      <alignment horizontal="center" vertical="center" wrapText="1"/>
    </xf>
    <xf numFmtId="57" fontId="14" fillId="0" borderId="3" xfId="23" applyNumberFormat="1" applyFont="1" applyBorder="1" applyAlignment="1">
      <alignment horizontal="center" vertical="center" wrapText="1"/>
    </xf>
    <xf numFmtId="0" fontId="14" fillId="0" borderId="6" xfId="23" applyFont="1" applyBorder="1" applyAlignment="1">
      <alignment horizontal="center" vertical="center" wrapText="1"/>
    </xf>
    <xf numFmtId="0" fontId="14" fillId="0" borderId="13" xfId="23" applyFont="1" applyBorder="1" applyAlignment="1">
      <alignment horizontal="center" vertical="center" wrapText="1"/>
    </xf>
    <xf numFmtId="187" fontId="14" fillId="0" borderId="0" xfId="1" applyNumberFormat="1" applyFont="1" applyAlignment="1">
      <alignment horizontal="center" vertical="center" wrapText="1"/>
    </xf>
    <xf numFmtId="187" fontId="14" fillId="0" borderId="3" xfId="1" applyNumberFormat="1" applyFont="1" applyBorder="1" applyAlignment="1">
      <alignment horizontal="center" vertical="center" wrapText="1"/>
    </xf>
    <xf numFmtId="57" fontId="14" fillId="0" borderId="23" xfId="23" applyNumberFormat="1" applyFont="1" applyBorder="1" applyAlignment="1">
      <alignment horizontal="center" vertical="center"/>
    </xf>
    <xf numFmtId="187" fontId="14" fillId="0" borderId="23" xfId="23" applyNumberFormat="1" applyFont="1" applyBorder="1" applyAlignment="1">
      <alignment horizontal="center" vertical="center" wrapText="1"/>
    </xf>
    <xf numFmtId="190" fontId="14" fillId="0" borderId="11" xfId="1" applyNumberFormat="1" applyFont="1" applyBorder="1" applyAlignment="1">
      <alignment horizontal="center" vertical="center" wrapText="1"/>
    </xf>
    <xf numFmtId="190" fontId="14" fillId="0" borderId="8" xfId="1" applyNumberFormat="1" applyFont="1" applyBorder="1" applyAlignment="1">
      <alignment horizontal="center" vertical="center" wrapText="1"/>
    </xf>
    <xf numFmtId="187" fontId="14" fillId="0" borderId="30" xfId="23" applyNumberFormat="1" applyFont="1" applyBorder="1" applyAlignment="1">
      <alignment horizontal="center" vertical="center"/>
    </xf>
    <xf numFmtId="187" fontId="14" fillId="0" borderId="26" xfId="23" applyNumberFormat="1" applyFont="1" applyBorder="1" applyAlignment="1">
      <alignment horizontal="center" vertical="center"/>
    </xf>
    <xf numFmtId="187" fontId="14" fillId="0" borderId="27" xfId="23" applyNumberFormat="1" applyFont="1" applyBorder="1" applyAlignment="1">
      <alignment horizontal="center" vertical="center"/>
    </xf>
    <xf numFmtId="0" fontId="3" fillId="0" borderId="0" xfId="23" applyFont="1" applyAlignment="1">
      <alignment horizontal="left" vertical="center"/>
    </xf>
    <xf numFmtId="187" fontId="6" fillId="0" borderId="0" xfId="23" applyNumberFormat="1" applyFont="1" applyAlignment="1">
      <alignment horizontal="center" vertical="center"/>
    </xf>
    <xf numFmtId="187" fontId="6" fillId="0" borderId="0" xfId="23" applyNumberFormat="1" applyFont="1" applyAlignment="1">
      <alignment horizontal="center" vertical="center" wrapText="1"/>
    </xf>
    <xf numFmtId="187" fontId="27" fillId="0" borderId="0" xfId="23" applyNumberFormat="1" applyFont="1" applyAlignment="1">
      <alignment horizontal="center" vertical="center" wrapText="1"/>
    </xf>
    <xf numFmtId="190" fontId="6" fillId="0" borderId="0" xfId="23" applyNumberFormat="1" applyFont="1" applyAlignment="1">
      <alignment horizontal="center" vertical="center"/>
    </xf>
    <xf numFmtId="187" fontId="28" fillId="0" borderId="0" xfId="23" applyNumberFormat="1" applyFont="1" applyAlignment="1">
      <alignment horizontal="center" vertical="center" wrapText="1"/>
    </xf>
    <xf numFmtId="187" fontId="14" fillId="0" borderId="6" xfId="1" applyNumberFormat="1" applyFont="1" applyBorder="1" applyAlignment="1">
      <alignment horizontal="center" vertical="center" wrapText="1"/>
    </xf>
    <xf numFmtId="187" fontId="14" fillId="0" borderId="14" xfId="1" applyNumberFormat="1" applyFont="1" applyBorder="1" applyAlignment="1">
      <alignment horizontal="center" vertical="center" wrapText="1"/>
    </xf>
    <xf numFmtId="187" fontId="14" fillId="0" borderId="12" xfId="1" applyNumberFormat="1" applyFont="1" applyBorder="1" applyAlignment="1">
      <alignment horizontal="center" vertical="center" wrapText="1"/>
    </xf>
    <xf numFmtId="187" fontId="14" fillId="0" borderId="13" xfId="1" applyNumberFormat="1" applyFont="1" applyBorder="1" applyAlignment="1">
      <alignment horizontal="center" vertical="center" wrapText="1"/>
    </xf>
    <xf numFmtId="57" fontId="14" fillId="0" borderId="30" xfId="23" applyNumberFormat="1" applyFont="1" applyBorder="1" applyAlignment="1">
      <alignment horizontal="center" vertical="center"/>
    </xf>
    <xf numFmtId="57" fontId="14" fillId="0" borderId="26" xfId="23" applyNumberFormat="1" applyFont="1" applyBorder="1" applyAlignment="1">
      <alignment horizontal="center" vertical="center"/>
    </xf>
    <xf numFmtId="0" fontId="17" fillId="0" borderId="0" xfId="0" applyFont="1" applyAlignment="1">
      <alignment horizontal="left" vertical="center"/>
    </xf>
    <xf numFmtId="0" fontId="24" fillId="0" borderId="3"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17" fillId="0" borderId="19" xfId="0" applyFont="1" applyBorder="1" applyAlignment="1">
      <alignment horizontal="center" vertical="center"/>
    </xf>
    <xf numFmtId="0" fontId="17" fillId="0" borderId="20" xfId="0" applyFont="1" applyBorder="1" applyAlignment="1">
      <alignment horizontal="center" vertical="center"/>
    </xf>
    <xf numFmtId="0" fontId="17" fillId="0" borderId="2"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6" xfId="0" applyFont="1" applyBorder="1" applyAlignment="1">
      <alignment horizontal="center" vertical="center"/>
    </xf>
    <xf numFmtId="0" fontId="17" fillId="0" borderId="9" xfId="0" applyFont="1" applyBorder="1" applyAlignment="1">
      <alignment horizontal="center" vertical="center"/>
    </xf>
    <xf numFmtId="0" fontId="17" fillId="0" borderId="14" xfId="0" applyFont="1" applyBorder="1" applyAlignment="1">
      <alignment horizontal="center" vertical="center"/>
    </xf>
    <xf numFmtId="0" fontId="17" fillId="0" borderId="13" xfId="0" applyFont="1" applyBorder="1" applyAlignment="1">
      <alignment horizontal="center" vertical="center"/>
    </xf>
    <xf numFmtId="0" fontId="17" fillId="0" borderId="3" xfId="0" applyFont="1" applyBorder="1" applyAlignment="1">
      <alignment horizontal="center" vertical="center"/>
    </xf>
    <xf numFmtId="0" fontId="17" fillId="0" borderId="10" xfId="0" applyFont="1" applyBorder="1" applyAlignment="1">
      <alignment horizontal="center" vertical="center"/>
    </xf>
    <xf numFmtId="0" fontId="17" fillId="0" borderId="6"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10" xfId="0" applyFont="1" applyBorder="1" applyAlignment="1">
      <alignment horizontal="center" vertical="center" wrapText="1"/>
    </xf>
    <xf numFmtId="0" fontId="10" fillId="0" borderId="0" xfId="7" applyFont="1" applyFill="1" applyAlignment="1">
      <alignment horizontal="left" vertical="center"/>
    </xf>
    <xf numFmtId="0" fontId="9" fillId="0" borderId="0" xfId="7" applyFill="1" applyAlignment="1">
      <alignment horizontal="left" vertical="center"/>
    </xf>
    <xf numFmtId="0" fontId="6" fillId="0" borderId="3" xfId="7" applyFont="1" applyFill="1" applyBorder="1" applyAlignment="1">
      <alignment horizontal="center" vertical="center"/>
    </xf>
    <xf numFmtId="0" fontId="8" fillId="0" borderId="1" xfId="7" applyFont="1" applyFill="1" applyBorder="1" applyAlignment="1">
      <alignment horizontal="center" vertical="center"/>
    </xf>
    <xf numFmtId="0" fontId="8" fillId="0" borderId="2" xfId="7" applyFont="1" applyFill="1" applyBorder="1" applyAlignment="1">
      <alignment horizontal="center" vertical="center"/>
    </xf>
    <xf numFmtId="0" fontId="8" fillId="0" borderId="4" xfId="7" applyFont="1" applyFill="1" applyBorder="1" applyAlignment="1">
      <alignment horizontal="center" vertical="center"/>
    </xf>
    <xf numFmtId="0" fontId="8" fillId="0" borderId="5" xfId="7" applyFont="1" applyFill="1" applyBorder="1" applyAlignment="1">
      <alignment horizontal="center" vertical="center"/>
    </xf>
    <xf numFmtId="0" fontId="8" fillId="0" borderId="1" xfId="7" applyFont="1" applyFill="1" applyBorder="1" applyAlignment="1">
      <alignment horizontal="center" vertical="center" wrapText="1"/>
    </xf>
    <xf numFmtId="49" fontId="8" fillId="0" borderId="1" xfId="7" applyNumberFormat="1" applyFont="1" applyFill="1" applyBorder="1" applyAlignment="1">
      <alignment horizontal="center" vertical="center" wrapText="1"/>
    </xf>
    <xf numFmtId="0" fontId="8" fillId="0" borderId="34" xfId="7" applyFont="1" applyFill="1" applyBorder="1" applyAlignment="1">
      <alignment horizontal="center" vertical="center"/>
    </xf>
    <xf numFmtId="0" fontId="8" fillId="0" borderId="32" xfId="7" applyFont="1" applyFill="1" applyBorder="1" applyAlignment="1">
      <alignment horizontal="center" vertical="center"/>
    </xf>
    <xf numFmtId="0" fontId="8" fillId="0" borderId="23" xfId="7" applyFont="1" applyFill="1" applyBorder="1" applyAlignment="1">
      <alignment horizontal="center" vertical="center"/>
    </xf>
    <xf numFmtId="49" fontId="8" fillId="0" borderId="23" xfId="7" applyNumberFormat="1" applyFont="1" applyFill="1" applyBorder="1" applyAlignment="1">
      <alignment horizontal="center" vertical="center" wrapText="1"/>
    </xf>
    <xf numFmtId="0" fontId="8" fillId="0" borderId="31" xfId="7" applyFont="1" applyFill="1" applyBorder="1" applyAlignment="1">
      <alignment horizontal="center" vertical="center"/>
    </xf>
    <xf numFmtId="0" fontId="8" fillId="0" borderId="22" xfId="7" applyFont="1" applyFill="1" applyBorder="1" applyAlignment="1">
      <alignment horizontal="center" vertical="center"/>
    </xf>
    <xf numFmtId="0" fontId="10" fillId="0" borderId="34" xfId="35" applyFont="1" applyBorder="1" applyAlignment="1">
      <alignment horizontal="center" vertical="center" wrapText="1"/>
    </xf>
    <xf numFmtId="0" fontId="10" fillId="0" borderId="23" xfId="35" applyFont="1" applyBorder="1" applyAlignment="1">
      <alignment horizontal="center" vertical="center" wrapText="1"/>
    </xf>
    <xf numFmtId="0" fontId="10" fillId="0" borderId="31" xfId="35" applyFont="1" applyBorder="1" applyAlignment="1">
      <alignment horizontal="center" vertical="center" wrapText="1"/>
    </xf>
    <xf numFmtId="0" fontId="10" fillId="0" borderId="22" xfId="35" applyFont="1" applyBorder="1" applyAlignment="1">
      <alignment horizontal="center" vertical="center" wrapText="1"/>
    </xf>
    <xf numFmtId="0" fontId="11" fillId="0" borderId="0" xfId="35" applyFont="1" applyAlignment="1">
      <alignment horizontal="center" vertical="center"/>
    </xf>
    <xf numFmtId="0" fontId="10" fillId="0" borderId="31" xfId="35" applyFont="1" applyBorder="1" applyAlignment="1">
      <alignment horizontal="center" vertical="center"/>
    </xf>
    <xf numFmtId="0" fontId="10" fillId="0" borderId="11" xfId="35" applyFont="1" applyBorder="1" applyAlignment="1">
      <alignment horizontal="center" vertical="center"/>
    </xf>
    <xf numFmtId="0" fontId="10" fillId="0" borderId="22" xfId="35" applyFont="1" applyBorder="1" applyAlignment="1">
      <alignment horizontal="center" vertical="center"/>
    </xf>
    <xf numFmtId="0" fontId="10" fillId="0" borderId="23" xfId="35" applyFont="1" applyBorder="1" applyAlignment="1">
      <alignment horizontal="center" vertical="center"/>
    </xf>
    <xf numFmtId="0" fontId="10" fillId="0" borderId="6" xfId="35" applyFont="1" applyBorder="1" applyAlignment="1">
      <alignment horizontal="center" vertical="center" wrapText="1"/>
    </xf>
    <xf numFmtId="0" fontId="14" fillId="0" borderId="23" xfId="35" applyFont="1" applyBorder="1" applyAlignment="1">
      <alignment horizontal="center" vertical="center"/>
    </xf>
    <xf numFmtId="0" fontId="14" fillId="0" borderId="23" xfId="35" applyFont="1" applyBorder="1" applyAlignment="1">
      <alignment horizontal="center" vertical="center" wrapText="1"/>
    </xf>
    <xf numFmtId="0" fontId="14" fillId="0" borderId="31" xfId="35" applyFont="1" applyBorder="1" applyAlignment="1">
      <alignment horizontal="center" vertical="center" wrapText="1"/>
    </xf>
    <xf numFmtId="0" fontId="14" fillId="0" borderId="11" xfId="35" applyFont="1" applyBorder="1" applyAlignment="1">
      <alignment horizontal="center" vertical="center" wrapText="1"/>
    </xf>
    <xf numFmtId="0" fontId="14" fillId="0" borderId="23" xfId="35" applyFont="1" applyBorder="1" applyAlignment="1">
      <alignment vertical="center" wrapText="1"/>
    </xf>
    <xf numFmtId="0" fontId="14" fillId="0" borderId="30" xfId="35" applyFont="1" applyBorder="1" applyAlignment="1">
      <alignment horizontal="center" vertical="center" wrapText="1"/>
    </xf>
    <xf numFmtId="0" fontId="14" fillId="0" borderId="29" xfId="35" applyFont="1" applyBorder="1" applyAlignment="1">
      <alignment horizontal="center" vertical="center" wrapText="1"/>
    </xf>
    <xf numFmtId="0" fontId="18" fillId="0" borderId="7" xfId="51" applyFont="1" applyBorder="1" applyAlignment="1">
      <alignment horizontal="center" vertical="center" wrapText="1"/>
    </xf>
    <xf numFmtId="0" fontId="18" fillId="0" borderId="11" xfId="51" applyFont="1" applyBorder="1" applyAlignment="1">
      <alignment horizontal="center" vertical="center" wrapText="1"/>
    </xf>
    <xf numFmtId="0" fontId="14" fillId="0" borderId="7" xfId="35" applyFont="1" applyBorder="1" applyAlignment="1">
      <alignment horizontal="center" vertical="center" wrapText="1"/>
    </xf>
    <xf numFmtId="0" fontId="2" fillId="0" borderId="29" xfId="35" applyFont="1" applyBorder="1" applyAlignment="1">
      <alignment horizontal="center" vertical="center"/>
    </xf>
    <xf numFmtId="0" fontId="2" fillId="0" borderId="29" xfId="35" applyFont="1" applyBorder="1" applyAlignment="1">
      <alignment horizontal="center" vertical="center" wrapText="1"/>
    </xf>
    <xf numFmtId="0" fontId="3" fillId="0" borderId="0" xfId="35" applyFont="1" applyAlignment="1">
      <alignment horizontal="center" vertical="center"/>
    </xf>
    <xf numFmtId="0" fontId="2" fillId="0" borderId="7" xfId="35" applyFont="1" applyBorder="1" applyAlignment="1">
      <alignment horizontal="center" vertical="center" wrapText="1"/>
    </xf>
    <xf numFmtId="0" fontId="2" fillId="0" borderId="11" xfId="35" applyFont="1" applyBorder="1" applyAlignment="1">
      <alignment horizontal="center" vertical="center" wrapText="1"/>
    </xf>
    <xf numFmtId="0" fontId="2" fillId="0" borderId="22" xfId="35" applyFont="1" applyBorder="1" applyAlignment="1">
      <alignment horizontal="center" vertical="center" wrapText="1"/>
    </xf>
    <xf numFmtId="0" fontId="2" fillId="0" borderId="6" xfId="35" applyFont="1" applyBorder="1" applyAlignment="1">
      <alignment horizontal="center" vertical="center" wrapText="1"/>
    </xf>
    <xf numFmtId="0" fontId="2" fillId="0" borderId="12" xfId="35" applyFont="1" applyBorder="1" applyAlignment="1">
      <alignment horizontal="center" vertical="center" wrapText="1"/>
    </xf>
    <xf numFmtId="0" fontId="2" fillId="0" borderId="24" xfId="35" applyFont="1" applyBorder="1" applyAlignment="1">
      <alignment horizontal="center" vertical="center" wrapText="1"/>
    </xf>
    <xf numFmtId="0" fontId="2" fillId="0" borderId="29" xfId="35" applyFont="1" applyBorder="1" applyAlignment="1">
      <alignment vertical="center" wrapText="1"/>
    </xf>
    <xf numFmtId="0" fontId="10" fillId="0" borderId="9" xfId="49" applyFont="1" applyBorder="1" applyAlignment="1">
      <alignment horizontal="left" vertical="center" wrapText="1"/>
    </xf>
    <xf numFmtId="0" fontId="46" fillId="0" borderId="0" xfId="49" applyFont="1" applyAlignment="1">
      <alignment horizontal="center" vertical="center" wrapText="1"/>
    </xf>
    <xf numFmtId="0" fontId="10" fillId="0" borderId="23" xfId="49" applyFont="1" applyBorder="1" applyAlignment="1">
      <alignment horizontal="center" vertical="center"/>
    </xf>
    <xf numFmtId="0" fontId="44" fillId="0" borderId="31" xfId="49" applyFont="1" applyBorder="1" applyAlignment="1">
      <alignment horizontal="center" vertical="center" wrapText="1"/>
    </xf>
    <xf numFmtId="0" fontId="44" fillId="0" borderId="22" xfId="49" applyFont="1" applyBorder="1" applyAlignment="1">
      <alignment horizontal="center" vertical="center" wrapText="1"/>
    </xf>
    <xf numFmtId="0" fontId="44" fillId="0" borderId="6" xfId="49" applyFont="1" applyBorder="1" applyAlignment="1">
      <alignment horizontal="center" vertical="center" wrapText="1"/>
    </xf>
    <xf numFmtId="0" fontId="44" fillId="0" borderId="9" xfId="49" applyFont="1" applyBorder="1" applyAlignment="1">
      <alignment horizontal="center" vertical="center" wrapText="1"/>
    </xf>
    <xf numFmtId="0" fontId="44" fillId="0" borderId="14" xfId="49" applyFont="1" applyBorder="1" applyAlignment="1">
      <alignment horizontal="center" vertical="center" wrapText="1"/>
    </xf>
    <xf numFmtId="0" fontId="44" fillId="0" borderId="13" xfId="49" applyFont="1" applyBorder="1" applyAlignment="1">
      <alignment horizontal="center" vertical="center" wrapText="1"/>
    </xf>
    <xf numFmtId="0" fontId="44" fillId="0" borderId="3" xfId="49" applyFont="1" applyBorder="1" applyAlignment="1">
      <alignment horizontal="center" vertical="center" wrapText="1"/>
    </xf>
    <xf numFmtId="0" fontId="44" fillId="0" borderId="10" xfId="49" applyFont="1" applyBorder="1" applyAlignment="1">
      <alignment horizontal="center" vertical="center" wrapText="1"/>
    </xf>
    <xf numFmtId="0" fontId="44" fillId="0" borderId="23" xfId="49" applyFont="1" applyBorder="1" applyAlignment="1">
      <alignment horizontal="center" vertical="center"/>
    </xf>
    <xf numFmtId="0" fontId="44" fillId="0" borderId="23" xfId="49" applyFont="1" applyBorder="1" applyAlignment="1">
      <alignment horizontal="center" vertical="center" wrapText="1"/>
    </xf>
    <xf numFmtId="182" fontId="52" fillId="0" borderId="11" xfId="50" applyNumberFormat="1" applyFont="1" applyBorder="1" applyAlignment="1">
      <alignment horizontal="center" vertical="center" wrapText="1"/>
    </xf>
    <xf numFmtId="182" fontId="52" fillId="0" borderId="22" xfId="50" applyNumberFormat="1" applyFont="1" applyBorder="1" applyAlignment="1">
      <alignment horizontal="center" vertical="center" wrapText="1"/>
    </xf>
    <xf numFmtId="182" fontId="49" fillId="0" borderId="0" xfId="50" applyNumberFormat="1" applyFont="1" applyAlignment="1">
      <alignment horizontal="center" vertical="center"/>
    </xf>
    <xf numFmtId="182" fontId="49" fillId="0" borderId="0" xfId="50" applyNumberFormat="1" applyFont="1" applyAlignment="1">
      <alignment horizontal="center" vertical="center" wrapText="1"/>
    </xf>
    <xf numFmtId="182" fontId="46" fillId="0" borderId="0" xfId="50" applyNumberFormat="1" applyFont="1" applyAlignment="1">
      <alignment horizontal="center" vertical="center"/>
    </xf>
    <xf numFmtId="182" fontId="2" fillId="0" borderId="31" xfId="50" applyNumberFormat="1" applyFont="1" applyBorder="1" applyAlignment="1">
      <alignment horizontal="center" vertical="center" wrapText="1"/>
    </xf>
    <xf numFmtId="182" fontId="2" fillId="0" borderId="6" xfId="50" applyNumberFormat="1" applyFont="1" applyBorder="1" applyAlignment="1">
      <alignment horizontal="center" vertical="center" wrapText="1"/>
    </xf>
    <xf numFmtId="182" fontId="2" fillId="0" borderId="11" xfId="50" applyNumberFormat="1" applyFont="1" applyBorder="1" applyAlignment="1">
      <alignment horizontal="center" vertical="center" wrapText="1"/>
    </xf>
    <xf numFmtId="182" fontId="2" fillId="0" borderId="22" xfId="50" applyNumberFormat="1" applyFont="1" applyBorder="1" applyAlignment="1">
      <alignment horizontal="center" vertical="center" wrapText="1"/>
    </xf>
    <xf numFmtId="182" fontId="2" fillId="0" borderId="35" xfId="50" applyNumberFormat="1" applyFont="1" applyBorder="1" applyAlignment="1">
      <alignment horizontal="center" vertical="center" wrapText="1"/>
    </xf>
    <xf numFmtId="182" fontId="2" fillId="0" borderId="35" xfId="50" applyNumberFormat="1" applyFont="1" applyBorder="1" applyAlignment="1">
      <alignment horizontal="center" vertical="center"/>
    </xf>
    <xf numFmtId="182" fontId="2" fillId="0" borderId="32" xfId="50" applyNumberFormat="1" applyFont="1" applyBorder="1" applyAlignment="1">
      <alignment horizontal="center" vertical="center" wrapText="1"/>
    </xf>
    <xf numFmtId="182" fontId="2" fillId="0" borderId="33" xfId="50" applyNumberFormat="1" applyFont="1" applyBorder="1" applyAlignment="1">
      <alignment horizontal="center" vertical="center" wrapText="1"/>
    </xf>
    <xf numFmtId="182" fontId="2" fillId="0" borderId="9" xfId="50" applyNumberFormat="1" applyFont="1" applyBorder="1" applyAlignment="1">
      <alignment horizontal="center" vertical="center" wrapText="1"/>
    </xf>
    <xf numFmtId="182" fontId="2" fillId="0" borderId="14" xfId="50" applyNumberFormat="1" applyFont="1" applyBorder="1" applyAlignment="1">
      <alignment horizontal="center" vertical="center" wrapText="1"/>
    </xf>
    <xf numFmtId="182" fontId="2" fillId="0" borderId="10" xfId="50" applyNumberFormat="1" applyFont="1" applyBorder="1" applyAlignment="1">
      <alignment horizontal="center" vertical="center" wrapText="1"/>
    </xf>
    <xf numFmtId="182" fontId="2" fillId="0" borderId="12" xfId="50" applyNumberFormat="1" applyFont="1" applyBorder="1" applyAlignment="1">
      <alignment horizontal="center" vertical="center" wrapText="1"/>
    </xf>
    <xf numFmtId="182" fontId="2" fillId="0" borderId="13" xfId="50" applyNumberFormat="1" applyFont="1" applyBorder="1" applyAlignment="1">
      <alignment horizontal="center" vertical="center" wrapText="1"/>
    </xf>
    <xf numFmtId="182" fontId="2" fillId="0" borderId="15" xfId="50" applyNumberFormat="1" applyFont="1" applyBorder="1" applyAlignment="1">
      <alignment horizontal="center" vertical="center" wrapText="1"/>
    </xf>
    <xf numFmtId="182" fontId="12" fillId="0" borderId="9" xfId="50" applyNumberFormat="1" applyFont="1" applyBorder="1" applyAlignment="1">
      <alignment horizontal="center" vertical="center" wrapText="1"/>
    </xf>
    <xf numFmtId="182" fontId="12" fillId="0" borderId="0" xfId="50" applyNumberFormat="1" applyFont="1" applyAlignment="1">
      <alignment horizontal="center" vertical="center" wrapText="1"/>
    </xf>
    <xf numFmtId="182" fontId="12" fillId="0" borderId="3" xfId="50" applyNumberFormat="1" applyFont="1" applyBorder="1" applyAlignment="1">
      <alignment horizontal="center" vertical="center" wrapText="1"/>
    </xf>
    <xf numFmtId="182" fontId="2" fillId="0" borderId="34" xfId="50" applyNumberFormat="1" applyFont="1" applyBorder="1" applyAlignment="1">
      <alignment horizontal="center" vertical="center" wrapText="1"/>
    </xf>
    <xf numFmtId="182" fontId="2" fillId="0" borderId="35" xfId="1" applyNumberFormat="1" applyFont="1" applyBorder="1" applyAlignment="1">
      <alignment horizontal="center" vertical="center" wrapText="1"/>
    </xf>
    <xf numFmtId="182" fontId="2" fillId="0" borderId="0" xfId="50" applyNumberFormat="1" applyFont="1" applyAlignment="1">
      <alignment horizontal="center" vertical="center" wrapText="1"/>
    </xf>
    <xf numFmtId="182" fontId="2" fillId="0" borderId="3" xfId="50" applyNumberFormat="1" applyFont="1" applyBorder="1" applyAlignment="1">
      <alignment horizontal="center" vertical="center" wrapText="1"/>
    </xf>
  </cellXfs>
  <cellStyles count="54">
    <cellStyle name="百分比" xfId="3" builtinId="5"/>
    <cellStyle name="百分比 2" xfId="26" xr:uid="{00000000-0005-0000-0000-000001000000}"/>
    <cellStyle name="百分比 3" xfId="27" xr:uid="{00000000-0005-0000-0000-000002000000}"/>
    <cellStyle name="百分比 4" xfId="28" xr:uid="{00000000-0005-0000-0000-000003000000}"/>
    <cellStyle name="百分比 4 2" xfId="30" xr:uid="{00000000-0005-0000-0000-000004000000}"/>
    <cellStyle name="常规" xfId="0" builtinId="0"/>
    <cellStyle name="常规 10" xfId="7" xr:uid="{00000000-0005-0000-0000-000006000000}"/>
    <cellStyle name="常规 10 2" xfId="5" xr:uid="{00000000-0005-0000-0000-000007000000}"/>
    <cellStyle name="常规 10 2 2" xfId="32" xr:uid="{00000000-0005-0000-0000-000008000000}"/>
    <cellStyle name="常规 10 2 3" xfId="33" xr:uid="{00000000-0005-0000-0000-000009000000}"/>
    <cellStyle name="常规 10 2 3 2" xfId="12" xr:uid="{00000000-0005-0000-0000-00000A000000}"/>
    <cellStyle name="常规 10 3" xfId="23" xr:uid="{00000000-0005-0000-0000-00000B000000}"/>
    <cellStyle name="常规 10 3 2" xfId="18" xr:uid="{00000000-0005-0000-0000-00000C000000}"/>
    <cellStyle name="常规 10 4" xfId="20" xr:uid="{00000000-0005-0000-0000-00000D000000}"/>
    <cellStyle name="常规 10 4 2" xfId="50" xr:uid="{00000000-0005-0000-0000-00000E000000}"/>
    <cellStyle name="常规 10 5" xfId="49" xr:uid="{00000000-0005-0000-0000-00000F000000}"/>
    <cellStyle name="常规 11" xfId="34" xr:uid="{00000000-0005-0000-0000-000010000000}"/>
    <cellStyle name="常规 2" xfId="35" xr:uid="{00000000-0005-0000-0000-000012000000}"/>
    <cellStyle name="常规 2 2" xfId="15" xr:uid="{00000000-0005-0000-0000-000013000000}"/>
    <cellStyle name="常规 2 2 2" xfId="22" xr:uid="{00000000-0005-0000-0000-000014000000}"/>
    <cellStyle name="常规 2 2 2 2" xfId="48" xr:uid="{00000000-0005-0000-0000-000015000000}"/>
    <cellStyle name="常规 2 2 2 2 2" xfId="53" xr:uid="{00000000-0005-0000-0000-000016000000}"/>
    <cellStyle name="常规 2 2 3" xfId="6" xr:uid="{00000000-0005-0000-0000-000017000000}"/>
    <cellStyle name="常规 2 2 4" xfId="24" xr:uid="{00000000-0005-0000-0000-000018000000}"/>
    <cellStyle name="常规 2 2 4 2" xfId="46" xr:uid="{00000000-0005-0000-0000-000019000000}"/>
    <cellStyle name="常规 2 2 4 2 2" xfId="51" xr:uid="{00000000-0005-0000-0000-00001A000000}"/>
    <cellStyle name="常规 2 24" xfId="25" xr:uid="{00000000-0005-0000-0000-00001B000000}"/>
    <cellStyle name="常规 2 24 2" xfId="36" xr:uid="{00000000-0005-0000-0000-00001C000000}"/>
    <cellStyle name="常规 2 24 2 2" xfId="14" xr:uid="{00000000-0005-0000-0000-00001D000000}"/>
    <cellStyle name="常规 2 3" xfId="19" xr:uid="{00000000-0005-0000-0000-00001E000000}"/>
    <cellStyle name="常规 2 4" xfId="17" xr:uid="{00000000-0005-0000-0000-00001F000000}"/>
    <cellStyle name="常规 2 4 2" xfId="9" xr:uid="{00000000-0005-0000-0000-000020000000}"/>
    <cellStyle name="常规 2 5" xfId="37" xr:uid="{00000000-0005-0000-0000-000021000000}"/>
    <cellStyle name="常规 2 6" xfId="10" xr:uid="{00000000-0005-0000-0000-000022000000}"/>
    <cellStyle name="常规 2 6 2" xfId="21" xr:uid="{00000000-0005-0000-0000-000023000000}"/>
    <cellStyle name="常规 3" xfId="8" xr:uid="{00000000-0005-0000-0000-000024000000}"/>
    <cellStyle name="常规 4" xfId="39" xr:uid="{00000000-0005-0000-0000-000025000000}"/>
    <cellStyle name="常规 4 2" xfId="29" xr:uid="{00000000-0005-0000-0000-000026000000}"/>
    <cellStyle name="常规 4 2 5 2 2" xfId="40" xr:uid="{00000000-0005-0000-0000-000027000000}"/>
    <cellStyle name="常规 4 2 5 2 2 2" xfId="16" xr:uid="{00000000-0005-0000-0000-000028000000}"/>
    <cellStyle name="常规 4 3 2" xfId="41" xr:uid="{00000000-0005-0000-0000-000029000000}"/>
    <cellStyle name="常规 4 3 2 17" xfId="42" xr:uid="{00000000-0005-0000-0000-00002A000000}"/>
    <cellStyle name="常规 4 3 2 2" xfId="4" xr:uid="{00000000-0005-0000-0000-00002B000000}"/>
    <cellStyle name="常规 4 3 2 3" xfId="47" xr:uid="{00000000-0005-0000-0000-00002C000000}"/>
    <cellStyle name="常规 4 3 2 3 2" xfId="52" xr:uid="{00000000-0005-0000-0000-00002D000000}"/>
    <cellStyle name="常规 5" xfId="31" xr:uid="{00000000-0005-0000-0000-00002E000000}"/>
    <cellStyle name="常规 6" xfId="43" xr:uid="{00000000-0005-0000-0000-00002F000000}"/>
    <cellStyle name="常规 6 2" xfId="38" xr:uid="{00000000-0005-0000-0000-000030000000}"/>
    <cellStyle name="常规 6 3" xfId="45" xr:uid="{00000000-0005-0000-0000-000031000000}"/>
    <cellStyle name="常规 7" xfId="13" xr:uid="{00000000-0005-0000-0000-000032000000}"/>
    <cellStyle name="常规 8" xfId="11" xr:uid="{00000000-0005-0000-0000-000033000000}"/>
    <cellStyle name="常规 9" xfId="2" xr:uid="{00000000-0005-0000-0000-000034000000}"/>
    <cellStyle name="常规_Sheet1_2014－2015干线投资测算表1105_附件2国省干线 2 3 2" xfId="44" xr:uid="{00000000-0005-0000-0000-000039000000}"/>
    <cellStyle name="普通_活用表_亿元表" xfId="1" xr:uid="{00000000-0005-0000-0000-00003D000000}"/>
  </cellStyles>
  <dxfs count="15">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FF969696"/>
      <color rgb="FF7777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zyz\&#30446;&#26631;&#20219;&#21153;\20210206-2021&#24180;&#20132;&#36890;&#36816;&#36755;&#24314;&#35774;&#30446;&#26631;&#20219;&#21153;&#34920;%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zyz\2022&#24180;&#35745;&#21010;\&#27491;&#24335;&#35745;&#21010;&#24066;&#24030;&#24314;&#35758;\&#20107;&#21153;&#20013;&#24515;&#24847;&#35265;\&#20851;&#20110;&#26222;&#36890;&#22269;&#30465;&#36947;2021&#24180;&#39044;&#35745;&#23436;&#25104;&#24773;&#20917;&#21450;2022&#24180;&#30446;&#26631;&#20219;&#21153;&#24847;&#35265;&#30340;&#30340;&#25253;&#21578;\&#38468;&#34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evin\Documents\WeChat%20Files\okia19900907\FileStorage\File\2021-12\(&#23450;&#65289;20211111-2022&#24180;&#24178;&#32447;&#20844;&#36335;&#24314;&#35758;&#35745;&#21010;&#27719;&#24635;%20(135+800+1000&#65289;&#32467;&#21512;&#24066;&#24030;&#20107;&#21153;&#20013;&#24515;&#24847;&#35265;&#20462;&#25913;&#37045;&#384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edia\greatwall\&#747;\zyz\2022&#24180;&#35745;&#21010;\&#27491;&#24335;&#35745;&#21010;&#24066;&#24030;&#24314;&#35758;\media\greatwall\&#747;\zyz\2022&#24180;&#35745;&#21010;\&#27491;&#24335;&#35745;&#21010;&#24066;&#24030;&#24314;&#35758;\media\greatwall\&#747;\zyz\2022&#24180;&#35745;&#21010;\&#27491;&#24335;&#35745;&#21010;&#24066;&#24030;&#24314;&#35758;\media\greatwall\&#747;\zyz\2022&#24180;&#35745;&#21010;\&#27491;&#24335;&#35745;&#21010;&#24066;&#24030;&#24314;&#35758;\1025&#22269;&#30465;&#24178;&#32447;&#20844;&#36335;&#24314;&#35774;&#24314;&#35758;&#35745;&#21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edia\greatwall\&#747;\zyz\2022&#24180;&#35745;&#21010;\&#27491;&#24335;&#35745;&#21010;&#24066;&#24030;&#24314;&#35758;\media\greatwall\&#747;\zyz\2022&#24180;&#35745;&#21010;\&#27491;&#24335;&#35745;&#21010;&#24066;&#24030;&#24314;&#35758;\media\greatwall\&#747;\zyz\2022&#24180;&#35745;&#21010;\&#27491;&#24335;&#35745;&#21010;&#24066;&#24030;&#24314;&#35758;\media\greatwall\&#747;\zyz\2022&#24180;&#35745;&#21010;\&#27491;&#24335;&#35745;&#21010;&#24066;&#24030;&#24314;&#35758;\zyz\2022&#24180;&#35745;&#21010;\0905-2022&#24180;&#22269;&#30465;&#24178;&#32447;&#20844;&#36335;&#22266;&#23450;&#36164;&#20135;&#25237;&#36164;&#24314;&#35758;&#35745;&#2101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8246;&#21335;&#20132;&#36890;/1.&#35268;&#21010;/&#21313;&#22235;&#20116;&#35268;&#21010;/&#20892;&#26449;&#20844;&#36335;/&#8220;&#21313;&#22235;&#20116;&#8221;&#35268;&#21010;&#39033;&#30446;&#24211;%20(&#20892;&#26449;&#20844;&#36335;)1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8246;&#21335;&#20132;&#36890;/8.&#24453;&#21150;&#20107;&#39033;/59.2021&#24180;&#20892;&#26449;&#20844;&#36335;&#35745;&#21010;&#22791;&#26696;/2021&#24180;&#20892;&#26449;&#20844;&#36335;&#24314;&#35774;&#22791;&#26696;&#349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8246;&#21335;&#20132;&#36890;/8.&#24453;&#21150;&#20107;&#39033;/59.2021&#24180;&#20892;&#26449;&#20844;&#36335;&#35745;&#21010;&#22791;&#26696;/2021&#24180;&#20892;&#26449;&#20844;&#36335;&#24314;&#35774;&#25237;&#36164;&#35745;&#21010;&#34920;&#65288;&#23450;&#31295;-6-10&#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8246;&#21335;&#20132;&#36890;/2.&#35745;&#21010;/1.&#35745;&#21010;&#19979;&#36798;/2.&#30465;&#35745;&#21010;/4.&#21313;&#22235;&#20116;&#35745;&#21010;/2021&#24180;/&#24314;&#35774;/2021&#24180;&#31532;&#22235;&#25209;&#22269;&#30465;&#25237;&#20837;&#35745;&#21010;/2-&#38468;&#20214;1&#65306;2021&#24180;&#31532;&#22235;&#25209;&#22269;&#30465;&#25237;&#20837;&#35745;&#21010;&#34920;&#65288;&#20892;&#26449;&#20844;&#3633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附表1 汇总表"/>
      <sheetName val="附表2 市州汇总表"/>
      <sheetName val="附表2-1普通国省干线"/>
      <sheetName val="附表2-1-2 普通国省干线"/>
      <sheetName val="附表2-2 农村公路"/>
      <sheetName val="附表2-3-1站场"/>
      <sheetName val="2-3-2站场计划目标"/>
      <sheetName val="附表2-4-1市州（内河水运）汇总表"/>
      <sheetName val="2-4-2市州（内河水运）明细表"/>
      <sheetName val="2-4-3渡口码头标准化改造表"/>
      <sheetName val="2-4-4水上支持保障系统目标任务表"/>
      <sheetName val="附表3-1（省直-高速公路）"/>
      <sheetName val="附表3-2-1（省直-水运）"/>
      <sheetName val="附表3-2-2 省重点建设项目（内河水运）目标任务明细表"/>
      <sheetName val="附表3-3（省直-支持系统）"/>
      <sheetName val="附表5 51个脱贫县"/>
      <sheetName val="附表6 湘赣边"/>
      <sheetName val="Sheet1"/>
    </sheetNames>
    <sheetDataSet>
      <sheetData sheetId="0"/>
      <sheetData sheetId="1"/>
      <sheetData sheetId="2"/>
      <sheetData sheetId="3">
        <row r="3">
          <cell r="D3" t="str">
            <v>项目名称</v>
          </cell>
          <cell r="E3" t="str">
            <v>规划名称</v>
          </cell>
        </row>
        <row r="7">
          <cell r="D7" t="str">
            <v>G319、S109浏阳集里-焦溪</v>
          </cell>
          <cell r="E7" t="str">
            <v>G319、S109浏阳集里至焦溪</v>
          </cell>
        </row>
        <row r="8">
          <cell r="D8" t="str">
            <v>雨花区S21长株高速团头互通-S326公路</v>
          </cell>
        </row>
        <row r="9">
          <cell r="D9" t="str">
            <v>S324线望城区格塘至宁乡县白马桥</v>
          </cell>
        </row>
        <row r="10">
          <cell r="D10" t="str">
            <v>望城区G5513长张高速友仁互通-金洲大道公路</v>
          </cell>
        </row>
        <row r="11">
          <cell r="D11" t="str">
            <v>岳麓区G0421许广高速莲花互通-岳宁大道公路</v>
          </cell>
        </row>
        <row r="12">
          <cell r="D12" t="str">
            <v>G319浏阳天马山隧道</v>
          </cell>
        </row>
        <row r="13">
          <cell r="D13" t="str">
            <v>S213桥驿-汨罗</v>
          </cell>
        </row>
        <row r="14">
          <cell r="D14" t="str">
            <v>S326线浏阳市普迹至雨花区跳马</v>
          </cell>
          <cell r="E14" t="str">
            <v>S326浏阳市普迹至雨花区跳马</v>
          </cell>
        </row>
        <row r="15">
          <cell r="D15" t="str">
            <v>S327宁乡澎家湾-沩山（一期）</v>
          </cell>
        </row>
        <row r="16">
          <cell r="D16" t="str">
            <v>G354宁乡段（宗师庙-道林-联湖塘）</v>
          </cell>
          <cell r="E16" t="str">
            <v>G354宁乡段（宗师庙经道林至联湖塘）</v>
          </cell>
        </row>
        <row r="18">
          <cell r="D18" t="str">
            <v>株洲云龙楠山铺-醴陵塘坊</v>
          </cell>
        </row>
        <row r="19">
          <cell r="D19" t="str">
            <v>茶陵县G72泉南高速茶陵互通-G322公路</v>
          </cell>
        </row>
        <row r="20">
          <cell r="D20" t="str">
            <v>S331醴陵市周家冲至芦淞区栗塘</v>
          </cell>
          <cell r="E20" t="str">
            <v>S327（原S311）醴陵市周家冲至芦淞区栗塘</v>
          </cell>
        </row>
        <row r="21">
          <cell r="D21" t="str">
            <v>G106醴陵城区绕城线（王仙-龙源冲）</v>
          </cell>
        </row>
        <row r="22">
          <cell r="D22" t="str">
            <v>茶陵夏乐-浣溪</v>
          </cell>
          <cell r="E22" t="str">
            <v>S205茶陵夏乐至浣溪</v>
          </cell>
        </row>
        <row r="23">
          <cell r="D23" t="str">
            <v>S345茶陵和吕至攸县高和公路（茶陵段）</v>
          </cell>
          <cell r="E23" t="str">
            <v>S337茶陵和吕至攸县高和（茶陵段）</v>
          </cell>
        </row>
        <row r="24">
          <cell r="D24" t="str">
            <v>茶陵县茶陵监狱-齐心村</v>
          </cell>
          <cell r="E24" t="str">
            <v>茶陵县茶陵监狱至齐心村</v>
          </cell>
        </row>
        <row r="25">
          <cell r="D25" t="str">
            <v>S330醴陵市美田桥至贺家桥</v>
          </cell>
          <cell r="E25" t="str">
            <v>S330醴陵市美田桥至贺家桥</v>
          </cell>
        </row>
        <row r="26">
          <cell r="D26" t="str">
            <v>S331醴陵屏山至黄沙</v>
          </cell>
          <cell r="E26" t="str">
            <v>S327（原S331）醴陵屏山至黄沙</v>
          </cell>
        </row>
        <row r="27">
          <cell r="D27" t="str">
            <v>G356茶陵浣溪-太英</v>
          </cell>
        </row>
        <row r="28">
          <cell r="D28" t="str">
            <v>醴陵挫断坳-大障</v>
          </cell>
          <cell r="E28" t="str">
            <v>S204醴陵挫断坳至大障</v>
          </cell>
        </row>
        <row r="30">
          <cell r="D30" t="str">
            <v>G354韶山-月山-水府庙</v>
          </cell>
        </row>
        <row r="31">
          <cell r="D31" t="str">
            <v>湘潭县G0421许广高速杨嘉桥互通-S325公路</v>
          </cell>
        </row>
        <row r="32">
          <cell r="D32" t="str">
            <v>伏林大道（含杨梅洲大桥）一期</v>
          </cell>
        </row>
        <row r="33">
          <cell r="D33" t="str">
            <v>湘潭桐子坪-姜畲</v>
          </cell>
        </row>
        <row r="34">
          <cell r="D34" t="str">
            <v>G320湘潭绕城线伏林大道-湘乡</v>
          </cell>
          <cell r="E34" t="str">
            <v>G320湘潭绕城线伏林大道至湘乡</v>
          </cell>
        </row>
        <row r="35">
          <cell r="D35" t="str">
            <v>下摄司-易俗河-土桥(含下摄司大桥)</v>
          </cell>
        </row>
        <row r="36">
          <cell r="D36" t="str">
            <v>G320湘潭绕城线二期(红易路至芙蓉路段及湘江路至伏林大道段）</v>
          </cell>
        </row>
        <row r="37">
          <cell r="D37" t="str">
            <v>G240沪昆高铁韶山站-湘乡连接线</v>
          </cell>
          <cell r="E37" t="str">
            <v>G240沪昆高铁韶山站至湘乡连接线</v>
          </cell>
        </row>
        <row r="39">
          <cell r="D39" t="str">
            <v>G240衡山长青-白果</v>
          </cell>
          <cell r="E39" t="str">
            <v>G240衡山长青至白果</v>
          </cell>
        </row>
        <row r="40">
          <cell r="D40" t="str">
            <v>耒阳竹市-哲桥</v>
          </cell>
        </row>
        <row r="41">
          <cell r="D41" t="str">
            <v>S219衡山县日华-岭坡卫生院公路</v>
          </cell>
        </row>
        <row r="42">
          <cell r="D42" t="str">
            <v>G107耒阳绕城公路</v>
          </cell>
        </row>
        <row r="43">
          <cell r="D43" t="str">
            <v>衡阳县王船山夏明翰故居公路</v>
          </cell>
        </row>
        <row r="44">
          <cell r="D44" t="str">
            <v>娄衡高速祁东连接线（祁东互通-白云）</v>
          </cell>
        </row>
        <row r="45">
          <cell r="D45" t="str">
            <v>耒阳余庆-长坪</v>
          </cell>
        </row>
        <row r="46">
          <cell r="D46" t="str">
            <v>武广衡山西站-黄花坪</v>
          </cell>
        </row>
        <row r="47">
          <cell r="D47" t="str">
            <v>衡东杨林-高湖</v>
          </cell>
        </row>
        <row r="48">
          <cell r="D48" t="str">
            <v>G322祁东县城改线</v>
          </cell>
        </row>
        <row r="49">
          <cell r="D49" t="str">
            <v>G234常宁新河-蒲竹</v>
          </cell>
          <cell r="E49" t="str">
            <v>G234常宁新河至蒲竹</v>
          </cell>
        </row>
        <row r="50">
          <cell r="D50" t="str">
            <v>衡南龙泉-向阳桥</v>
          </cell>
        </row>
        <row r="51">
          <cell r="D51" t="str">
            <v>G234祁东洪桥-归阳</v>
          </cell>
          <cell r="E51" t="str">
            <v>G234祁东洪桥至归阳</v>
          </cell>
        </row>
        <row r="53">
          <cell r="D53" t="str">
            <v>S223邵东仙槎桥－邵阳县峡山铺</v>
          </cell>
        </row>
        <row r="54">
          <cell r="D54" t="str">
            <v>邵阳县G55二广高速邵阳县互通连接线-G207公路</v>
          </cell>
        </row>
        <row r="55">
          <cell r="D55" t="str">
            <v>邵阳县G55白仓互通连接线-G207公路</v>
          </cell>
        </row>
        <row r="56">
          <cell r="D56" t="str">
            <v>S243洞口县G60沪昆高速黄桥互通-G320公路</v>
          </cell>
        </row>
        <row r="57">
          <cell r="D57" t="str">
            <v>新邵县S70娄怀高速坪上互通-G207公路</v>
          </cell>
        </row>
        <row r="58">
          <cell r="D58" t="str">
            <v>隆回丁山-西洋江-洞口县城</v>
          </cell>
        </row>
        <row r="59">
          <cell r="D59" t="str">
            <v>北塔区应安亭-陈家桥</v>
          </cell>
        </row>
        <row r="60">
          <cell r="D60" t="str">
            <v>城步南山牧场至绥宁古龙岩公路</v>
          </cell>
        </row>
        <row r="61">
          <cell r="D61" t="str">
            <v>新郡县小庙头至石背垅</v>
          </cell>
          <cell r="E61" t="str">
            <v>S235新郡县小庙头至石背垅</v>
          </cell>
        </row>
        <row r="62">
          <cell r="D62" t="str">
            <v>新邵县雀塘-太芝庙</v>
          </cell>
        </row>
        <row r="63">
          <cell r="D63" t="str">
            <v>S246武冈过境高桥-小水</v>
          </cell>
        </row>
        <row r="64">
          <cell r="D64" t="str">
            <v>邵阳县长阳铺-九公桥</v>
          </cell>
          <cell r="E64" t="str">
            <v>S550邵阳县长阳铺至九公桥</v>
          </cell>
        </row>
        <row r="65">
          <cell r="D65" t="str">
            <v>邵阳县黄豆园-黄亭市</v>
          </cell>
        </row>
        <row r="66">
          <cell r="D66" t="str">
            <v>G356邵阳县罗城-黄豆园</v>
          </cell>
          <cell r="E66" t="str">
            <v>G356邵阳县罗城至黄豆园</v>
          </cell>
        </row>
        <row r="67">
          <cell r="D67" t="str">
            <v>新宁县江口桥-黄皮坳</v>
          </cell>
          <cell r="E67" t="str">
            <v>S341新宁县江口桥至黄皮坳</v>
          </cell>
        </row>
        <row r="68">
          <cell r="D68" t="str">
            <v>S346隆回紫霞园大桥</v>
          </cell>
        </row>
        <row r="69">
          <cell r="D69" t="str">
            <v>隆回大花-善缘亭</v>
          </cell>
        </row>
        <row r="70">
          <cell r="D70" t="str">
            <v>绥宁草寨至洞口安顺</v>
          </cell>
          <cell r="E70" t="str">
            <v>S334绥宁草寨至洞口安顺</v>
          </cell>
        </row>
        <row r="72">
          <cell r="D72" t="str">
            <v>华容梅田湖大桥</v>
          </cell>
        </row>
        <row r="73">
          <cell r="D73" t="str">
            <v>G536汨罗段改线工程</v>
          </cell>
        </row>
        <row r="74">
          <cell r="D74" t="str">
            <v>G106平江三合-长冲</v>
          </cell>
        </row>
        <row r="75">
          <cell r="D75" t="str">
            <v>S206、S313平江县过大洲、梅仙和余坪集镇段道路改建工程</v>
          </cell>
        </row>
        <row r="76">
          <cell r="D76" t="str">
            <v>G536平江县丁家垅至天岳公路</v>
          </cell>
          <cell r="E76" t="str">
            <v>G536平江县丁家垅至天岳</v>
          </cell>
        </row>
        <row r="77">
          <cell r="D77" t="str">
            <v>岳阳洞庭湖大桥(G353)与沿湖大道(G240)交叉改建工程</v>
          </cell>
          <cell r="E77" t="str">
            <v>岳阳洞庭湖大桥（G353）与沿湖大道（G240）交叉改建工程</v>
          </cell>
        </row>
        <row r="78">
          <cell r="D78" t="str">
            <v>S316平江县石牛寨-长庆公路</v>
          </cell>
          <cell r="E78" t="str">
            <v>S316平江县石牛寨至长庆</v>
          </cell>
        </row>
        <row r="79">
          <cell r="D79" t="str">
            <v>屈原区推山咀码头-三州桥</v>
          </cell>
        </row>
        <row r="80">
          <cell r="D80" t="str">
            <v>S201平江县加义-芦头林场</v>
          </cell>
        </row>
        <row r="81">
          <cell r="D81" t="str">
            <v>S210汨罗至杨桥公路</v>
          </cell>
        </row>
        <row r="82">
          <cell r="D82" t="str">
            <v>临湘鸭栏-长安</v>
          </cell>
        </row>
        <row r="83">
          <cell r="D83" t="str">
            <v>G353洞庭湖大桥至岳阳东站</v>
          </cell>
          <cell r="E83" t="str">
            <v>G353洞庭湖大桥至岳阳东站</v>
          </cell>
        </row>
        <row r="84">
          <cell r="D84" t="str">
            <v>杭瑞高速金凤桥连接线</v>
          </cell>
          <cell r="E84" t="str">
            <v>杭瑞高速金凤桥连接线</v>
          </cell>
        </row>
        <row r="85">
          <cell r="D85" t="str">
            <v>屈原营田至磊石</v>
          </cell>
          <cell r="E85" t="str">
            <v>S210屈原营田至磊石</v>
          </cell>
        </row>
        <row r="86">
          <cell r="D86" t="str">
            <v>S316平江县长庆-童市</v>
          </cell>
        </row>
        <row r="87">
          <cell r="D87" t="str">
            <v>平江城关至童市</v>
          </cell>
          <cell r="E87" t="str">
            <v>S316平江城关至童市</v>
          </cell>
        </row>
        <row r="88">
          <cell r="D88" t="str">
            <v>G353岳阳东站至三荷机场快速通道</v>
          </cell>
        </row>
        <row r="89">
          <cell r="D89" t="str">
            <v>G536平江县青冲至伍市</v>
          </cell>
          <cell r="E89" t="str">
            <v>G536平江县青冲至伍市</v>
          </cell>
        </row>
        <row r="90">
          <cell r="D90" t="str">
            <v>岳阳楼牌坊-枣树</v>
          </cell>
        </row>
        <row r="91">
          <cell r="D91" t="str">
            <v>岳阳长江经济带沿江公路（华容段）</v>
          </cell>
          <cell r="E91" t="str">
            <v>S217岳阳长江经济带沿江公路（华容段）</v>
          </cell>
        </row>
        <row r="92">
          <cell r="D92" t="str">
            <v>S308平江县南江至岳阳县龙湾</v>
          </cell>
          <cell r="E92" t="str">
            <v>S308平江县南江至岳阳县龙湾</v>
          </cell>
        </row>
        <row r="93">
          <cell r="D93" t="str">
            <v>临湘路口-新球</v>
          </cell>
          <cell r="E93" t="str">
            <v>S501临湘路口至新球</v>
          </cell>
        </row>
        <row r="95">
          <cell r="D95" t="str">
            <v>沅澧城镇快速干线G207、G353、S233津市至石门</v>
          </cell>
        </row>
        <row r="96">
          <cell r="D96" t="str">
            <v>G319汉寿太子庙集镇改线</v>
          </cell>
          <cell r="E96" t="str">
            <v>G319汉寿太子庙集镇改线</v>
          </cell>
        </row>
        <row r="97">
          <cell r="D97" t="str">
            <v>三角堤至西湖镇公路</v>
          </cell>
        </row>
        <row r="98">
          <cell r="D98" t="str">
            <v>津市新洲--岳山</v>
          </cell>
          <cell r="E98" t="str">
            <v>S516津市新洲至岳山</v>
          </cell>
        </row>
        <row r="99">
          <cell r="D99" t="str">
            <v>沅澧城镇快速干线G207澧县张公庙至临澧太平</v>
          </cell>
        </row>
        <row r="100">
          <cell r="D100" t="str">
            <v>石门柳家垭-官庄坪</v>
          </cell>
        </row>
        <row r="101">
          <cell r="D101" t="str">
            <v>临澧烽火-县城</v>
          </cell>
        </row>
        <row r="102">
          <cell r="D102" t="str">
            <v>桃源火车站-龙潭段</v>
          </cell>
        </row>
        <row r="103">
          <cell r="D103" t="str">
            <v>贺家山乐兴八队牌坊-加油站牌坊</v>
          </cell>
        </row>
        <row r="104">
          <cell r="D104" t="str">
            <v>临澧合口大桥至杉板卜家村</v>
          </cell>
          <cell r="E104" t="str">
            <v>S233临澧合口大桥至杉板卜家村</v>
          </cell>
        </row>
        <row r="105">
          <cell r="D105" t="str">
            <v>安乡三岔河至黄山头公路</v>
          </cell>
          <cell r="E105" t="str">
            <v>S512安乡三岔河至黄山头</v>
          </cell>
        </row>
        <row r="106">
          <cell r="D106" t="str">
            <v>G353石门火车站至新关樟木渡</v>
          </cell>
          <cell r="E106" t="str">
            <v>G353石门火车站至新关樟木渡</v>
          </cell>
        </row>
        <row r="107">
          <cell r="D107" t="str">
            <v>S522石门县潘坪至南北镇</v>
          </cell>
        </row>
        <row r="108">
          <cell r="D108" t="str">
            <v>S231安乡黄山头至出口洲公路(夹夹至出口洲段)</v>
          </cell>
        </row>
        <row r="109">
          <cell r="D109" t="str">
            <v>安乡黄山头至出口洲公路(黄山头至夹夹)</v>
          </cell>
          <cell r="E109" t="str">
            <v>S223安乡黄山头至出口洲(黄山头至夹夹)</v>
          </cell>
        </row>
        <row r="111">
          <cell r="D111" t="str">
            <v>张家界环武陵源景区公路</v>
          </cell>
          <cell r="E111" t="str">
            <v>张家界环武陵源景区公路</v>
          </cell>
        </row>
        <row r="112">
          <cell r="D112" t="str">
            <v>G353慈利失马桥至市区三角坪</v>
          </cell>
        </row>
        <row r="113">
          <cell r="D113" t="str">
            <v>G241武陵源铁厂-永定两岔</v>
          </cell>
          <cell r="E113" t="str">
            <v>G241武陵源铁厂至永定两岔</v>
          </cell>
        </row>
        <row r="114">
          <cell r="D114" t="str">
            <v>永定西溪坪至慈利溪口（慈利段）</v>
          </cell>
        </row>
        <row r="115">
          <cell r="D115" t="str">
            <v>桑植官地坪-瑞塔铺(二期)</v>
          </cell>
          <cell r="E115" t="str">
            <v>S524桑植官地坪至瑞塔铺(二期)</v>
          </cell>
        </row>
        <row r="116">
          <cell r="D116" t="str">
            <v>永定教子垭-温塘（二期）</v>
          </cell>
          <cell r="E116" t="str">
            <v>S303永定教子垭至温塘（二期）</v>
          </cell>
        </row>
        <row r="117">
          <cell r="D117" t="str">
            <v>永定西溪坪至慈利溪口（永定段）</v>
          </cell>
          <cell r="E117" t="str">
            <v>S520永定西溪坪至慈利溪口（永定段）</v>
          </cell>
        </row>
        <row r="118">
          <cell r="D118" t="str">
            <v>武陵源中湖-永定教子垭</v>
          </cell>
        </row>
        <row r="119">
          <cell r="D119" t="str">
            <v>张家界市绕城公路</v>
          </cell>
        </row>
        <row r="120">
          <cell r="D120" t="str">
            <v>桑植县城-高铁站</v>
          </cell>
        </row>
        <row r="121">
          <cell r="D121" t="str">
            <v>武陵源插旗峪-分水岭</v>
          </cell>
        </row>
        <row r="122">
          <cell r="D122" t="str">
            <v>桑植县长潭坪大桥</v>
          </cell>
        </row>
        <row r="123">
          <cell r="D123" t="str">
            <v>永定三家馆-鸭坪</v>
          </cell>
          <cell r="E123" t="str">
            <v>永定三家馆至鸭坪</v>
          </cell>
        </row>
        <row r="124">
          <cell r="D124" t="str">
            <v>G353慈利万福至甑山公路</v>
          </cell>
          <cell r="E124" t="str">
            <v>G353慈利万福至甑山</v>
          </cell>
        </row>
        <row r="125">
          <cell r="D125" t="str">
            <v>S304慈利三合镇至桑植人潮溪公路（慈利段）</v>
          </cell>
          <cell r="E125" t="str">
            <v>S304慈利三合镇至桑植人潮溪（慈利段）</v>
          </cell>
        </row>
        <row r="126">
          <cell r="D126" t="str">
            <v>永定王家坪-张家界城区</v>
          </cell>
          <cell r="E126" t="str">
            <v>S315永定王家坪至张家界城区</v>
          </cell>
        </row>
        <row r="127">
          <cell r="D127" t="str">
            <v>武陵源中湖至桑植瑞塔铺</v>
          </cell>
          <cell r="E127" t="str">
            <v>武陵源中湖至桑植瑞塔铺</v>
          </cell>
        </row>
        <row r="129">
          <cell r="D129" t="str">
            <v>安化龙塘-江南（含江南资江大桥）</v>
          </cell>
        </row>
        <row r="130">
          <cell r="D130" t="str">
            <v>安化县梅城镇G207冯家湾-S322李家台公路</v>
          </cell>
        </row>
        <row r="131">
          <cell r="D131" t="str">
            <v>南县东河至茅草街</v>
          </cell>
        </row>
        <row r="132">
          <cell r="D132" t="str">
            <v>G234南县至茅草街公路（华容北景港-南县神童港、南县长春-沅江）</v>
          </cell>
          <cell r="E132" t="str">
            <v>G234南县至茅草街（华容北景港至南县神童港、南县长春至沅江南嘴段）</v>
          </cell>
        </row>
        <row r="133">
          <cell r="D133" t="str">
            <v>G234沅江北互通至胭脂湖公路（含白沙二桥）</v>
          </cell>
          <cell r="E133" t="str">
            <v>G234沅江北互通至胭脂湖（含白沙二桥）</v>
          </cell>
        </row>
        <row r="134">
          <cell r="D134" t="str">
            <v>G536赫山区五里牌—新市渡公路</v>
          </cell>
        </row>
        <row r="135">
          <cell r="D135" t="str">
            <v>S507沅江市茶盘洲镇-黄茅洲大桥南</v>
          </cell>
          <cell r="E135" t="str">
            <v>S507沅江市茶盘洲镇至黄茅洲大桥南</v>
          </cell>
        </row>
        <row r="136">
          <cell r="D136" t="str">
            <v>S328安化东坪至渠江公路</v>
          </cell>
        </row>
        <row r="137">
          <cell r="D137" t="str">
            <v>G234资阳区长春至赫山区谢林港公路（含青龙洲资江大桥）</v>
          </cell>
        </row>
        <row r="138">
          <cell r="D138" t="str">
            <v>G234赫山区谢林港至桃江石洞公路</v>
          </cell>
        </row>
        <row r="139">
          <cell r="D139" t="str">
            <v>G207武潭镇区改线工程</v>
          </cell>
        </row>
        <row r="140">
          <cell r="D140" t="str">
            <v>赫山区牌口-欧江岔</v>
          </cell>
        </row>
        <row r="141">
          <cell r="D141" t="str">
            <v>黄茅洲大桥至赤山公路</v>
          </cell>
        </row>
        <row r="142">
          <cell r="D142" t="str">
            <v>S324安化东坪-梅城</v>
          </cell>
        </row>
        <row r="143">
          <cell r="D143" t="str">
            <v>宁乡市G5517长益复线高速朱良桥互通-赫山区S221公路</v>
          </cell>
        </row>
        <row r="144">
          <cell r="D144" t="str">
            <v>S223资阳区河坝村-刘王村公路</v>
          </cell>
        </row>
        <row r="145">
          <cell r="D145" t="str">
            <v>资阳区G5513长张高速迎风桥互通-G234公路</v>
          </cell>
        </row>
        <row r="146">
          <cell r="D146" t="str">
            <v>S307南县三仙湖至思乐公路</v>
          </cell>
          <cell r="E146" t="str">
            <v>S307南县三仙湖至思乐</v>
          </cell>
        </row>
        <row r="147">
          <cell r="D147" t="str">
            <v>沅江乐园至漉湖公路</v>
          </cell>
        </row>
        <row r="149">
          <cell r="D149" t="str">
            <v>S349永兴马田-三塘</v>
          </cell>
        </row>
        <row r="150">
          <cell r="D150" t="str">
            <v>S211宜章县S31宜凤高速梅田互通-S346公路</v>
          </cell>
        </row>
        <row r="151">
          <cell r="D151" t="str">
            <v>桂东县G0422武深高速八面山互通-S344公路</v>
          </cell>
        </row>
        <row r="152">
          <cell r="D152" t="str">
            <v>攸县五丰至安仁县城公路（安仁段）</v>
          </cell>
          <cell r="E152" t="str">
            <v>攸县五丰至安仁县城（安仁段）</v>
          </cell>
        </row>
        <row r="153">
          <cell r="D153" t="str">
            <v>G240资兴高码-东江</v>
          </cell>
        </row>
        <row r="154">
          <cell r="D154" t="str">
            <v>G234临武梓木-楚江</v>
          </cell>
        </row>
        <row r="155">
          <cell r="D155" t="str">
            <v>G107 苏仙良田至宜章小塘(湘粤界)公路宜章段</v>
          </cell>
          <cell r="E155" t="str">
            <v>G107苏仙良田至宜章小塘(湘粤界宜章段）</v>
          </cell>
        </row>
        <row r="156">
          <cell r="D156" t="str">
            <v>G107北湖区高壁立交</v>
          </cell>
          <cell r="E156" t="str">
            <v>G107北湖区高壁立交</v>
          </cell>
        </row>
        <row r="157">
          <cell r="D157" t="str">
            <v>G240永兴县城至灵坎桥</v>
          </cell>
          <cell r="E157" t="str">
            <v>G240永兴县城至灵坎桥</v>
          </cell>
        </row>
        <row r="158">
          <cell r="D158" t="str">
            <v>G107苏仙区良田绕镇公路</v>
          </cell>
        </row>
        <row r="159">
          <cell r="D159" t="str">
            <v>北湖区万华岩景区旅游公路</v>
          </cell>
        </row>
        <row r="160">
          <cell r="D160" t="str">
            <v>G357汝城永丰-集龙（丰州坳）</v>
          </cell>
          <cell r="E160" t="str">
            <v>G357汝城永丰至集龙（丰州坳）</v>
          </cell>
        </row>
        <row r="161">
          <cell r="D161" t="str">
            <v>G234嘉禾汉石-梓木圩</v>
          </cell>
          <cell r="E161" t="str">
            <v>G234嘉禾汉石至梓木圩</v>
          </cell>
        </row>
        <row r="163">
          <cell r="D163" t="str">
            <v>G538江永大地铺至永济亭（湘桂界）</v>
          </cell>
        </row>
        <row r="164">
          <cell r="D164" t="str">
            <v>S227祁阳县左家岭村-窑头铺公路</v>
          </cell>
        </row>
        <row r="165">
          <cell r="D165" t="str">
            <v>G207东安县城（树德中学）-零陵黄田铺公路（一期）</v>
          </cell>
          <cell r="E165" t="str">
            <v>G207东安县城（树德中学）至零陵黄田铺（一期）</v>
          </cell>
        </row>
        <row r="166">
          <cell r="D166" t="str">
            <v>G538江永神湾-瓦屋下（回龙圩界）</v>
          </cell>
          <cell r="E166" t="str">
            <v>G538江永神湾至瓦屋下（回龙圩界）</v>
          </cell>
        </row>
        <row r="167">
          <cell r="D167" t="str">
            <v>S354道县上关-湘源温泉</v>
          </cell>
        </row>
        <row r="168">
          <cell r="D168" t="str">
            <v>S345新田县宋家湾-二广高速宁远保安互通</v>
          </cell>
        </row>
        <row r="169">
          <cell r="D169" t="str">
            <v>S345新田县田家-枧头</v>
          </cell>
        </row>
        <row r="170">
          <cell r="D170" t="str">
            <v>G234新田县城-土桥</v>
          </cell>
        </row>
        <row r="171">
          <cell r="D171" t="str">
            <v>G207东安界牌-江华界牌井</v>
          </cell>
        </row>
        <row r="172">
          <cell r="D172" t="str">
            <v>蓝山湘江源-宁远九嶷山</v>
          </cell>
        </row>
        <row r="173">
          <cell r="D173" t="str">
            <v>S234宁远柏家坪-道县柑子园</v>
          </cell>
        </row>
        <row r="174">
          <cell r="D174" t="str">
            <v>冷水滩珊瑚-东安井头圩改线</v>
          </cell>
        </row>
        <row r="175">
          <cell r="D175" t="str">
            <v>G537宁远仁和-冷水（蓝山界）</v>
          </cell>
          <cell r="E175" t="str">
            <v>G537宁远仁和至冷水（蓝山界）</v>
          </cell>
        </row>
        <row r="176">
          <cell r="D176" t="str">
            <v>G357二广高速宁远东互通至天堂</v>
          </cell>
          <cell r="E176" t="str">
            <v>G357二广高速宁远东互通至天堂</v>
          </cell>
        </row>
        <row r="177">
          <cell r="D177" t="str">
            <v>S229、S227新田关口至黄沙溪公路</v>
          </cell>
          <cell r="E177" t="str">
            <v>S229、S227新田关口至黄沙溪</v>
          </cell>
        </row>
        <row r="178">
          <cell r="D178" t="str">
            <v>双牌县漯屋至何家洞</v>
          </cell>
          <cell r="E178" t="str">
            <v>S343双牌县漯屋至何家洞</v>
          </cell>
        </row>
        <row r="179">
          <cell r="D179" t="str">
            <v>二广高速冷水滩上岭桥互通-泉南高速祁阳大忠桥互通连接线</v>
          </cell>
          <cell r="E179" t="str">
            <v>二广高速冷水滩上岭桥互通至泉南高速祁阳大忠桥互通连接线</v>
          </cell>
        </row>
        <row r="180">
          <cell r="D180" t="str">
            <v>东安大庙口-紫花坪</v>
          </cell>
          <cell r="E180" t="str">
            <v>S340东安大庙口至紫花坪</v>
          </cell>
        </row>
        <row r="181">
          <cell r="D181" t="str">
            <v>G537蓝山祠堂圩-岭脚</v>
          </cell>
        </row>
        <row r="182">
          <cell r="D182" t="str">
            <v>零陵区人民桥-涧岩头（周家大院）</v>
          </cell>
          <cell r="E182" t="str">
            <v>零陵区人民桥至涧岩头（周家大院）</v>
          </cell>
        </row>
        <row r="183">
          <cell r="D183" t="str">
            <v>S227（原S231）祁阳长虹至白竹塘公路</v>
          </cell>
          <cell r="E183" t="str">
            <v>S227（原S231）祁阳长虹至白竹塘</v>
          </cell>
        </row>
        <row r="184">
          <cell r="D184" t="str">
            <v>冷水滩花桥街经杨村甸至马坪公路</v>
          </cell>
        </row>
        <row r="185">
          <cell r="D185" t="str">
            <v>S228永州港零陵作业区至东安港区石期市作业区连接线</v>
          </cell>
        </row>
        <row r="187">
          <cell r="D187" t="str">
            <v>芷江罗旧-水宽（二期）</v>
          </cell>
          <cell r="E187" t="str">
            <v>芷江罗旧至水宽</v>
          </cell>
        </row>
        <row r="188">
          <cell r="D188" t="str">
            <v>鹤城区S97怀化绕城高速杨村互通-怀化东环线公路</v>
          </cell>
        </row>
        <row r="189">
          <cell r="D189" t="str">
            <v>会同县城S342洒口村-G209万茶园公路</v>
          </cell>
        </row>
        <row r="190">
          <cell r="D190" t="str">
            <v>新晃县G60沪昆高速柳寨互通-G320公路</v>
          </cell>
        </row>
        <row r="191">
          <cell r="D191" t="str">
            <v>中方县新路河-洪江市硖州</v>
          </cell>
        </row>
        <row r="192">
          <cell r="D192" t="str">
            <v>G242新晃县城-平伦坳</v>
          </cell>
        </row>
        <row r="193">
          <cell r="D193" t="str">
            <v>洪江区萝卜湾大桥-桂花园加油站</v>
          </cell>
        </row>
        <row r="194">
          <cell r="D194" t="str">
            <v>S344靖州县响水坝-星子界</v>
          </cell>
        </row>
        <row r="195">
          <cell r="D195" t="str">
            <v>S262麻阳县岩门-拖冲</v>
          </cell>
        </row>
        <row r="196">
          <cell r="D196" t="str">
            <v>芷江县S50怀芷高速罗旧互通-G320公路</v>
          </cell>
        </row>
        <row r="197">
          <cell r="D197" t="str">
            <v>泸溪-辰溪公路辰溪段</v>
          </cell>
        </row>
        <row r="198">
          <cell r="D198" t="str">
            <v>G209通道县绕城公路</v>
          </cell>
          <cell r="E198" t="str">
            <v>G209通道县绕城公路</v>
          </cell>
        </row>
        <row r="199">
          <cell r="D199" t="str">
            <v>辰溪县伍家湾-辰溪</v>
          </cell>
          <cell r="E199" t="str">
            <v>S320辰溪县伍家湾至辰溪</v>
          </cell>
        </row>
        <row r="200">
          <cell r="D200" t="str">
            <v>中方-芷江</v>
          </cell>
        </row>
        <row r="201">
          <cell r="D201" t="str">
            <v>溆浦县桥江-思蒙</v>
          </cell>
          <cell r="E201" t="str">
            <v>S249溆浦县桥江至思蒙</v>
          </cell>
        </row>
        <row r="203">
          <cell r="D203" t="str">
            <v>禾青至石槽公路改建</v>
          </cell>
          <cell r="E203" t="str">
            <v>S235禾青至石槽</v>
          </cell>
        </row>
        <row r="204">
          <cell r="D204" t="str">
            <v>双峰县城S331灯塔-G320绕城线公路</v>
          </cell>
        </row>
        <row r="205">
          <cell r="D205" t="str">
            <v>S326冷水江井弯里-乙伍塘公路</v>
          </cell>
        </row>
        <row r="206">
          <cell r="D206" t="str">
            <v>S331涟源市杨市镇绕镇公路</v>
          </cell>
        </row>
        <row r="207">
          <cell r="D207" t="str">
            <v>S238新化温塘至金湾</v>
          </cell>
          <cell r="E207" t="str">
            <v>S235新化温塘至金湾</v>
          </cell>
        </row>
        <row r="208">
          <cell r="D208" t="str">
            <v>琅塘镇至天门乡公路</v>
          </cell>
        </row>
        <row r="209">
          <cell r="D209" t="str">
            <v>G354湘乡—娄底和家</v>
          </cell>
          <cell r="E209" t="str">
            <v>G354湘乡至娄底和家</v>
          </cell>
        </row>
        <row r="210">
          <cell r="D210" t="str">
            <v>双峰县G60沪昆高速双峰互通-G234公路</v>
          </cell>
        </row>
        <row r="211">
          <cell r="D211" t="str">
            <v>冷水江郭家桥-新化石冲口</v>
          </cell>
        </row>
        <row r="212">
          <cell r="D212" t="str">
            <v>涟源城区-沪昆高铁邵阳北站</v>
          </cell>
        </row>
        <row r="213">
          <cell r="D213" t="str">
            <v>涟源增加-桥头河</v>
          </cell>
        </row>
        <row r="214">
          <cell r="D214" t="str">
            <v>S227双峰仁山至青树坪</v>
          </cell>
        </row>
        <row r="215">
          <cell r="D215" t="str">
            <v>双峰县青树坪至太平寺公路</v>
          </cell>
          <cell r="E215" t="str">
            <v>S227双峰县青树坪至太平寺</v>
          </cell>
        </row>
        <row r="217">
          <cell r="D217" t="str">
            <v>G353龙山狮子村至湘鄂情大桥（湘鄂界）公路</v>
          </cell>
        </row>
        <row r="218">
          <cell r="D218" t="str">
            <v>湘西里耶机场进场道路</v>
          </cell>
        </row>
        <row r="219">
          <cell r="D219" t="str">
            <v>G209、G319吉首过境（二期）</v>
          </cell>
          <cell r="E219" t="str">
            <v>G209、G319吉首过境（二期）</v>
          </cell>
        </row>
        <row r="220">
          <cell r="D220" t="str">
            <v>G354凤凰至大兴公路一期工程（凤凰至拉毫公路）</v>
          </cell>
        </row>
        <row r="221">
          <cell r="D221" t="str">
            <v>S313古丈罗依溪-沅陵凤滩（一期）</v>
          </cell>
        </row>
        <row r="222">
          <cell r="D222" t="str">
            <v>泸溪能滩至浦市</v>
          </cell>
        </row>
        <row r="223">
          <cell r="D223" t="str">
            <v>保靖夯沙至吉首德夯公路</v>
          </cell>
        </row>
        <row r="224">
          <cell r="D224" t="str">
            <v>G352吉首乾州至凤凰腊尔山公路（吉首段）</v>
          </cell>
          <cell r="E224" t="str">
            <v>G352吉首乾州至凤凰腊尔山（吉首段）</v>
          </cell>
        </row>
        <row r="225">
          <cell r="D225" t="str">
            <v>黄土坪经金龙至排碧</v>
          </cell>
          <cell r="E225" t="str">
            <v>黄土坪经金龙至排碧</v>
          </cell>
        </row>
        <row r="226">
          <cell r="D226" t="str">
            <v>S262保靖迁陵至夯沙</v>
          </cell>
          <cell r="E226" t="str">
            <v>S253保靖迁陵至夯沙</v>
          </cell>
        </row>
        <row r="227">
          <cell r="D227" t="str">
            <v>凤凰乌巢河大桥</v>
          </cell>
          <cell r="E227" t="str">
            <v>S256凤凰乌巢河大桥</v>
          </cell>
        </row>
        <row r="228">
          <cell r="D228" t="str">
            <v>G352吉首乾州至凤凰腊尔山公路（凤凰段）</v>
          </cell>
          <cell r="E228" t="str">
            <v>G352吉首乾州至凤凰腊尔山（凤凰段）</v>
          </cell>
        </row>
        <row r="229">
          <cell r="D229" t="str">
            <v>永顺龙寨至永顺县城公路</v>
          </cell>
          <cell r="E229" t="str">
            <v>S247永顺龙寨至永顺县城</v>
          </cell>
        </row>
        <row r="230">
          <cell r="D230" t="str">
            <v>吉首寨阳至矮寨悬索桥公路</v>
          </cell>
        </row>
        <row r="231">
          <cell r="D231" t="str">
            <v>花垣吉卫螺丝懂经董马库-保靖夯沙</v>
          </cell>
          <cell r="E231" t="str">
            <v>S527花垣吉卫螺丝懂经董马库至保靖夯沙（花垣段）</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排序表"/>
    </sheetNames>
    <sheetDataSet>
      <sheetData sheetId="0">
        <row r="2">
          <cell r="C2" t="str">
            <v>普通国省道建设项目在建路段情况表（包括现停工路段）</v>
          </cell>
        </row>
        <row r="3">
          <cell r="C3" t="str">
            <v>项目名称</v>
          </cell>
          <cell r="D3" t="str">
            <v>段落</v>
          </cell>
          <cell r="E3" t="str">
            <v>计划里程    （公里）</v>
          </cell>
          <cell r="F3" t="str">
            <v>在建里程（公里）</v>
          </cell>
          <cell r="G3" t="str">
            <v>路基完成比率(%)</v>
          </cell>
          <cell r="Z3" t="str">
            <v>2021年建设目标</v>
          </cell>
          <cell r="AA3" t="str">
            <v>建议2022年完工里程（公里）</v>
          </cell>
        </row>
        <row r="4">
          <cell r="J4" t="str">
            <v>桥涵完成比率(%)</v>
          </cell>
          <cell r="M4" t="str">
            <v>隧道完成比率(%)</v>
          </cell>
          <cell r="P4" t="str">
            <v>路面完成比率(%)</v>
          </cell>
          <cell r="S4" t="str">
            <v>安保完成比率(%)</v>
          </cell>
          <cell r="V4" t="str">
            <v>建成里程（公里）</v>
          </cell>
          <cell r="W4" t="str">
            <v>已开工现停建里程（公里）</v>
          </cell>
          <cell r="X4" t="str">
            <v>缓建里程（公里）</v>
          </cell>
          <cell r="Y4" t="str">
            <v>备注</v>
          </cell>
        </row>
        <row r="5">
          <cell r="J5" t="str">
            <v>截至上月底累计完成</v>
          </cell>
          <cell r="K5" t="str">
            <v>本月完成</v>
          </cell>
          <cell r="L5" t="str">
            <v>截至本月底累计完成</v>
          </cell>
          <cell r="M5" t="str">
            <v>截至上月底累计完成</v>
          </cell>
          <cell r="N5" t="str">
            <v>本月完成</v>
          </cell>
          <cell r="O5" t="str">
            <v>截至本月底累计完成</v>
          </cell>
          <cell r="P5" t="str">
            <v>截至上月底累计完成</v>
          </cell>
          <cell r="Q5" t="str">
            <v>本月完成</v>
          </cell>
          <cell r="R5" t="str">
            <v>截至本月底累计完成</v>
          </cell>
          <cell r="S5" t="str">
            <v>截至上月底累计完成</v>
          </cell>
          <cell r="T5" t="str">
            <v>本月完成</v>
          </cell>
          <cell r="U5" t="str">
            <v>截至本月底累计完成</v>
          </cell>
        </row>
        <row r="6">
          <cell r="E6">
            <v>1456.77116</v>
          </cell>
          <cell r="F6">
            <v>891.92200000000003</v>
          </cell>
          <cell r="G6">
            <v>37.9574</v>
          </cell>
          <cell r="H6">
            <v>2.5792000000000002</v>
          </cell>
          <cell r="I6"/>
          <cell r="J6">
            <v>40.342199999999998</v>
          </cell>
          <cell r="K6">
            <v>1.3032999999999999</v>
          </cell>
          <cell r="L6">
            <v>41.655500000000004</v>
          </cell>
          <cell r="M6">
            <v>5.16</v>
          </cell>
          <cell r="N6">
            <v>0.27</v>
          </cell>
          <cell r="O6">
            <v>5.43</v>
          </cell>
          <cell r="P6">
            <v>15.968999999999999</v>
          </cell>
          <cell r="Q6">
            <v>2.036</v>
          </cell>
          <cell r="R6">
            <v>18.004999999999999</v>
          </cell>
          <cell r="S6">
            <v>12.65</v>
          </cell>
          <cell r="T6">
            <v>1.2373000000000001</v>
          </cell>
          <cell r="U6">
            <v>13.487299999999999</v>
          </cell>
          <cell r="V6">
            <v>198.18899999999999</v>
          </cell>
          <cell r="W6">
            <v>113.104</v>
          </cell>
          <cell r="X6">
            <v>101.262</v>
          </cell>
          <cell r="Y6">
            <v>0</v>
          </cell>
          <cell r="Z6"/>
          <cell r="AA6">
            <v>717.10199999999998</v>
          </cell>
        </row>
        <row r="7">
          <cell r="C7" t="str">
            <v>G356茶陵浣溪-太英</v>
          </cell>
          <cell r="E7">
            <v>6.5</v>
          </cell>
          <cell r="F7">
            <v>6.5</v>
          </cell>
          <cell r="G7">
            <v>1</v>
          </cell>
          <cell r="H7">
            <v>0</v>
          </cell>
          <cell r="I7">
            <v>1</v>
          </cell>
          <cell r="J7">
            <v>0.5</v>
          </cell>
          <cell r="K7">
            <v>0.1</v>
          </cell>
          <cell r="L7">
            <v>0.6</v>
          </cell>
          <cell r="M7"/>
          <cell r="O7"/>
          <cell r="P7">
            <v>0</v>
          </cell>
          <cell r="Q7">
            <v>0.1</v>
          </cell>
          <cell r="R7">
            <v>0.1</v>
          </cell>
          <cell r="S7">
            <v>0</v>
          </cell>
          <cell r="U7">
            <v>0</v>
          </cell>
          <cell r="Y7" t="str">
            <v>该项目总长6.511公里，2020年8月31日正式开工建设，路基已完成90%，桥涵已完成60%，路面完成10%，目前征拆工作正在进行中。</v>
          </cell>
          <cell r="Z7" t="str">
            <v>其它节点</v>
          </cell>
          <cell r="AA7">
            <v>6.5</v>
          </cell>
        </row>
        <row r="8">
          <cell r="C8" t="str">
            <v>G320湘潭绕城线伏林大道-湘乡</v>
          </cell>
          <cell r="E8">
            <v>51.1</v>
          </cell>
          <cell r="F8">
            <v>11.7</v>
          </cell>
          <cell r="G8">
            <v>1</v>
          </cell>
          <cell r="H8">
            <v>0</v>
          </cell>
          <cell r="I8">
            <v>1</v>
          </cell>
          <cell r="J8">
            <v>0.56999999999999995</v>
          </cell>
          <cell r="K8">
            <v>0</v>
          </cell>
          <cell r="L8">
            <v>0.56999999999999995</v>
          </cell>
          <cell r="M8" t="str">
            <v>-</v>
          </cell>
          <cell r="P8">
            <v>0.75</v>
          </cell>
          <cell r="Q8">
            <v>0</v>
          </cell>
          <cell r="R8">
            <v>0.75</v>
          </cell>
          <cell r="S8">
            <v>0</v>
          </cell>
          <cell r="T8">
            <v>0</v>
          </cell>
          <cell r="U8">
            <v>0</v>
          </cell>
          <cell r="Z8" t="str">
            <v>其它节点</v>
          </cell>
          <cell r="AA8">
            <v>11.7</v>
          </cell>
        </row>
        <row r="9">
          <cell r="C9" t="str">
            <v>长江干堤公路</v>
          </cell>
          <cell r="E9">
            <v>50</v>
          </cell>
          <cell r="F9">
            <v>5</v>
          </cell>
          <cell r="G9">
            <v>1</v>
          </cell>
          <cell r="H9">
            <v>0</v>
          </cell>
          <cell r="I9">
            <v>1</v>
          </cell>
          <cell r="L9"/>
          <cell r="P9">
            <v>0.9</v>
          </cell>
          <cell r="Q9">
            <v>0.03</v>
          </cell>
          <cell r="R9">
            <v>0.93</v>
          </cell>
          <cell r="V9">
            <v>45</v>
          </cell>
          <cell r="AA9">
            <v>5</v>
          </cell>
        </row>
        <row r="10">
          <cell r="C10" t="str">
            <v>沅澧城镇快速干线G207、G353、S233津市至石门</v>
          </cell>
          <cell r="D10" t="str">
            <v>澧县段A2、A3、A4</v>
          </cell>
          <cell r="E10">
            <v>54</v>
          </cell>
          <cell r="F10">
            <v>4.7</v>
          </cell>
          <cell r="G10">
            <v>1</v>
          </cell>
          <cell r="H10">
            <v>0</v>
          </cell>
          <cell r="I10">
            <v>1</v>
          </cell>
          <cell r="J10">
            <v>1</v>
          </cell>
          <cell r="K10">
            <v>0</v>
          </cell>
          <cell r="L10">
            <v>1</v>
          </cell>
          <cell r="M10" t="str">
            <v>-</v>
          </cell>
          <cell r="P10">
            <v>1</v>
          </cell>
          <cell r="R10">
            <v>1</v>
          </cell>
          <cell r="S10">
            <v>1</v>
          </cell>
          <cell r="T10">
            <v>0</v>
          </cell>
          <cell r="U10">
            <v>1</v>
          </cell>
          <cell r="V10">
            <v>9.6</v>
          </cell>
          <cell r="Y10" t="str">
            <v>A2、A3、A4标（里程为9.6km）已交工，A5、A6、A7标（11.172km）已完工，A1标（4.726公里）已开工</v>
          </cell>
          <cell r="Z10" t="str">
            <v>其它节点</v>
          </cell>
          <cell r="AA10">
            <v>4.7</v>
          </cell>
        </row>
        <row r="11">
          <cell r="C11" t="str">
            <v>S307南县三仙湖至思乐公路</v>
          </cell>
          <cell r="D11" t="str">
            <v>一期工程</v>
          </cell>
          <cell r="E11">
            <v>16.2</v>
          </cell>
          <cell r="F11">
            <v>4</v>
          </cell>
          <cell r="G11">
            <v>1</v>
          </cell>
          <cell r="I11">
            <v>1</v>
          </cell>
          <cell r="J11">
            <v>1</v>
          </cell>
          <cell r="L11">
            <v>1</v>
          </cell>
          <cell r="M11" t="str">
            <v>——</v>
          </cell>
          <cell r="P11">
            <v>0.05</v>
          </cell>
          <cell r="Q11">
            <v>0.05</v>
          </cell>
          <cell r="R11">
            <v>0.1</v>
          </cell>
          <cell r="S11">
            <v>0</v>
          </cell>
          <cell r="U11">
            <v>0</v>
          </cell>
          <cell r="Z11" t="str">
            <v>新开工</v>
          </cell>
          <cell r="AA11">
            <v>4</v>
          </cell>
        </row>
        <row r="12">
          <cell r="C12" t="str">
            <v>G107 苏仙良田至宜章小塘(湘粤界)公路宜章段</v>
          </cell>
          <cell r="D12" t="str">
            <v>一期工程</v>
          </cell>
          <cell r="E12">
            <v>14.3</v>
          </cell>
          <cell r="F12">
            <v>3.3</v>
          </cell>
          <cell r="G12">
            <v>1</v>
          </cell>
          <cell r="I12">
            <v>1</v>
          </cell>
          <cell r="J12">
            <v>1</v>
          </cell>
          <cell r="K12">
            <v>0</v>
          </cell>
          <cell r="L12">
            <v>1</v>
          </cell>
          <cell r="M12" t="str">
            <v>／</v>
          </cell>
          <cell r="P12">
            <v>1</v>
          </cell>
          <cell r="R12">
            <v>1</v>
          </cell>
          <cell r="S12">
            <v>0.3</v>
          </cell>
          <cell r="T12">
            <v>0.1</v>
          </cell>
          <cell r="U12">
            <v>0.4</v>
          </cell>
          <cell r="Y12" t="str">
            <v>受地方政府债务影响，采取分段、分期实施，其中一期工程3.308公里按市政道路标准在建。二期工程10.977公里缓建。</v>
          </cell>
          <cell r="Z12" t="str">
            <v>新开工</v>
          </cell>
          <cell r="AA12">
            <v>3.3</v>
          </cell>
        </row>
        <row r="13">
          <cell r="C13" t="str">
            <v>S227双峰仁山至青树坪</v>
          </cell>
          <cell r="E13">
            <v>21.86</v>
          </cell>
          <cell r="F13">
            <v>21.9</v>
          </cell>
          <cell r="G13">
            <v>0.9</v>
          </cell>
          <cell r="H13">
            <v>0.1</v>
          </cell>
          <cell r="I13">
            <v>1</v>
          </cell>
          <cell r="J13">
            <v>0.9</v>
          </cell>
          <cell r="K13">
            <v>0.1</v>
          </cell>
          <cell r="L13">
            <v>1</v>
          </cell>
          <cell r="M13" t="str">
            <v>/</v>
          </cell>
          <cell r="N13">
            <v>0</v>
          </cell>
          <cell r="P13">
            <v>0.3</v>
          </cell>
          <cell r="Q13">
            <v>0.6</v>
          </cell>
          <cell r="R13">
            <v>0.9</v>
          </cell>
          <cell r="S13">
            <v>0.3</v>
          </cell>
          <cell r="T13">
            <v>0.6</v>
          </cell>
          <cell r="U13">
            <v>0.9</v>
          </cell>
          <cell r="V13"/>
          <cell r="Z13" t="str">
            <v>其它节点</v>
          </cell>
          <cell r="AA13">
            <v>21.9</v>
          </cell>
        </row>
        <row r="14">
          <cell r="C14" t="str">
            <v>隆回大花-善缘亭</v>
          </cell>
          <cell r="D14" t="str">
            <v>二级公路段</v>
          </cell>
          <cell r="E14">
            <v>20.2</v>
          </cell>
          <cell r="F14">
            <v>8.4</v>
          </cell>
          <cell r="G14">
            <v>0.85</v>
          </cell>
          <cell r="H14">
            <v>0.15</v>
          </cell>
          <cell r="I14">
            <v>1</v>
          </cell>
          <cell r="J14">
            <v>0.85</v>
          </cell>
          <cell r="K14">
            <v>0.15</v>
          </cell>
          <cell r="L14">
            <v>1</v>
          </cell>
          <cell r="P14">
            <v>0</v>
          </cell>
          <cell r="Q14">
            <v>0.15</v>
          </cell>
          <cell r="R14">
            <v>0.15</v>
          </cell>
          <cell r="S14">
            <v>0</v>
          </cell>
          <cell r="T14">
            <v>0</v>
          </cell>
          <cell r="U14">
            <v>0</v>
          </cell>
          <cell r="V14">
            <v>4.5999999999999996</v>
          </cell>
          <cell r="Y14" t="str">
            <v>已完工4.6km，其中完全利用段1km，批复施工许可8.4km</v>
          </cell>
          <cell r="Z14" t="str">
            <v>其它节点</v>
          </cell>
          <cell r="AA14">
            <v>8.4</v>
          </cell>
        </row>
        <row r="15">
          <cell r="C15" t="str">
            <v>冷水江禾青至石槽公路</v>
          </cell>
          <cell r="E15">
            <v>10</v>
          </cell>
          <cell r="F15">
            <v>6.7</v>
          </cell>
          <cell r="I15">
            <v>1</v>
          </cell>
          <cell r="X15">
            <v>3.3</v>
          </cell>
          <cell r="Y15"/>
          <cell r="Z15"/>
          <cell r="AA15">
            <v>6.7</v>
          </cell>
        </row>
        <row r="16">
          <cell r="C16" t="str">
            <v>城步南山牧场至绥宁古龙岩公路</v>
          </cell>
          <cell r="D16" t="str">
            <v>城步段</v>
          </cell>
          <cell r="E16">
            <v>47.6</v>
          </cell>
          <cell r="F16">
            <v>12.8</v>
          </cell>
          <cell r="G16">
            <v>0.97</v>
          </cell>
          <cell r="H16">
            <v>0.02</v>
          </cell>
          <cell r="I16">
            <v>0.99</v>
          </cell>
          <cell r="J16">
            <v>0.92</v>
          </cell>
          <cell r="K16">
            <v>0.02</v>
          </cell>
          <cell r="L16">
            <v>0.94</v>
          </cell>
          <cell r="M16" t="str">
            <v>-</v>
          </cell>
          <cell r="P16">
            <v>0.76</v>
          </cell>
          <cell r="Q16">
            <v>0.01</v>
          </cell>
          <cell r="R16">
            <v>0.77</v>
          </cell>
          <cell r="S16">
            <v>0.75</v>
          </cell>
          <cell r="T16">
            <v>0</v>
          </cell>
          <cell r="U16">
            <v>0.75</v>
          </cell>
          <cell r="V16">
            <v>32</v>
          </cell>
          <cell r="Z16" t="str">
            <v>其它节点</v>
          </cell>
          <cell r="AA16">
            <v>12.8</v>
          </cell>
        </row>
        <row r="17">
          <cell r="C17" t="str">
            <v>S313古丈罗依溪-沅陵凤滩（一期）</v>
          </cell>
          <cell r="E17">
            <v>16.381</v>
          </cell>
          <cell r="F17">
            <v>16.399999999999999</v>
          </cell>
          <cell r="G17">
            <v>0.98</v>
          </cell>
          <cell r="I17">
            <v>0.98</v>
          </cell>
          <cell r="J17">
            <v>0.9</v>
          </cell>
          <cell r="L17">
            <v>0.9</v>
          </cell>
          <cell r="P17">
            <v>0.05</v>
          </cell>
          <cell r="R17">
            <v>0.05</v>
          </cell>
          <cell r="AA17">
            <v>16.399999999999999</v>
          </cell>
        </row>
        <row r="18">
          <cell r="C18" t="str">
            <v>洪江区萝卜湾大桥-桂花园加油站</v>
          </cell>
          <cell r="E18">
            <v>3</v>
          </cell>
          <cell r="F18">
            <v>3</v>
          </cell>
          <cell r="G18">
            <v>0.96</v>
          </cell>
          <cell r="I18">
            <v>0.96</v>
          </cell>
          <cell r="J18">
            <v>1</v>
          </cell>
          <cell r="L18">
            <v>1</v>
          </cell>
          <cell r="M18" t="str">
            <v>/</v>
          </cell>
          <cell r="P18">
            <v>0</v>
          </cell>
          <cell r="R18">
            <v>0</v>
          </cell>
          <cell r="S18">
            <v>0</v>
          </cell>
          <cell r="U18">
            <v>0</v>
          </cell>
          <cell r="W18">
            <v>3</v>
          </cell>
          <cell r="Y18" t="str">
            <v>已由住建部门批复</v>
          </cell>
          <cell r="Z18" t="str">
            <v>其它节点</v>
          </cell>
          <cell r="AA18">
            <v>3</v>
          </cell>
        </row>
        <row r="19">
          <cell r="C19" t="str">
            <v>S234宁远柏家坪-道县柑子园</v>
          </cell>
          <cell r="D19" t="str">
            <v>宁远境内</v>
          </cell>
          <cell r="E19">
            <v>45</v>
          </cell>
          <cell r="F19">
            <v>39.796999999999997</v>
          </cell>
          <cell r="G19">
            <v>0.95</v>
          </cell>
          <cell r="I19">
            <v>0.95</v>
          </cell>
          <cell r="J19">
            <v>0.8</v>
          </cell>
          <cell r="L19">
            <v>0.8</v>
          </cell>
          <cell r="P19">
            <v>0</v>
          </cell>
          <cell r="Q19">
            <v>0.3</v>
          </cell>
          <cell r="R19">
            <v>0.3</v>
          </cell>
          <cell r="Y19" t="str">
            <v>正在实施宁远境内39.797公里</v>
          </cell>
          <cell r="Z19" t="str">
            <v>其它节点</v>
          </cell>
          <cell r="AA19">
            <v>39.796999999999997</v>
          </cell>
        </row>
        <row r="20">
          <cell r="C20" t="str">
            <v>邵阳县黄豆园-黄亭市</v>
          </cell>
          <cell r="D20" t="str">
            <v>邵阳县段</v>
          </cell>
          <cell r="E20">
            <v>18.5</v>
          </cell>
          <cell r="F20">
            <v>15.2</v>
          </cell>
          <cell r="G20">
            <v>0.9</v>
          </cell>
          <cell r="H20">
            <v>0.03</v>
          </cell>
          <cell r="I20">
            <v>0.93</v>
          </cell>
          <cell r="J20">
            <v>1</v>
          </cell>
          <cell r="K20">
            <v>0</v>
          </cell>
          <cell r="L20">
            <v>1</v>
          </cell>
          <cell r="P20">
            <v>0</v>
          </cell>
          <cell r="Q20">
            <v>0.05</v>
          </cell>
          <cell r="R20">
            <v>0.05</v>
          </cell>
          <cell r="S20">
            <v>0</v>
          </cell>
          <cell r="T20">
            <v>0</v>
          </cell>
          <cell r="U20">
            <v>0</v>
          </cell>
          <cell r="V20">
            <v>0</v>
          </cell>
          <cell r="X20">
            <v>3.3</v>
          </cell>
          <cell r="Z20" t="str">
            <v>其它节点</v>
          </cell>
          <cell r="AA20">
            <v>15.2</v>
          </cell>
        </row>
        <row r="21">
          <cell r="C21" t="str">
            <v>G353岳阳东站至三荷机场快速通道</v>
          </cell>
          <cell r="E21">
            <v>19.100000000000001</v>
          </cell>
          <cell r="F21">
            <v>14.4</v>
          </cell>
          <cell r="G21">
            <v>0.83</v>
          </cell>
          <cell r="H21">
            <v>9.6199999999999994E-2</v>
          </cell>
          <cell r="I21">
            <v>0.92620000000000002</v>
          </cell>
          <cell r="J21">
            <v>0.98</v>
          </cell>
          <cell r="K21">
            <v>1.83E-2</v>
          </cell>
          <cell r="L21">
            <v>0.99829999999999997</v>
          </cell>
          <cell r="M21" t="str">
            <v>/</v>
          </cell>
          <cell r="N21" t="str">
            <v>/</v>
          </cell>
          <cell r="O21" t="str">
            <v>/</v>
          </cell>
          <cell r="P21">
            <v>0.73</v>
          </cell>
          <cell r="Q21">
            <v>0.22600000000000001</v>
          </cell>
          <cell r="R21">
            <v>0.95599999999999996</v>
          </cell>
          <cell r="S21">
            <v>0.27</v>
          </cell>
          <cell r="T21">
            <v>0.38729999999999998</v>
          </cell>
          <cell r="U21">
            <v>0.6573</v>
          </cell>
          <cell r="V21">
            <v>4.7</v>
          </cell>
          <cell r="Z21" t="str">
            <v>其它节点</v>
          </cell>
          <cell r="AA21">
            <v>14.4</v>
          </cell>
        </row>
        <row r="22">
          <cell r="C22" t="str">
            <v>攸县五丰至安仁县城公路（安仁段）</v>
          </cell>
          <cell r="D22" t="str">
            <v>一期工程</v>
          </cell>
          <cell r="E22">
            <v>12.9</v>
          </cell>
          <cell r="F22">
            <v>5.7</v>
          </cell>
          <cell r="G22">
            <v>0.91</v>
          </cell>
          <cell r="I22">
            <v>0.91</v>
          </cell>
          <cell r="J22">
            <v>0.9</v>
          </cell>
          <cell r="L22">
            <v>0.9</v>
          </cell>
          <cell r="M22" t="str">
            <v>／</v>
          </cell>
          <cell r="P22">
            <v>0.25</v>
          </cell>
          <cell r="Q22">
            <v>0</v>
          </cell>
          <cell r="R22">
            <v>0.25</v>
          </cell>
          <cell r="Y22" t="str">
            <v>受国土手续影响，采取分段、分期实施，先实行一期工程5.739公里，二期工程7.192公里缓建。</v>
          </cell>
          <cell r="Z22" t="str">
            <v>其它节点</v>
          </cell>
          <cell r="AA22">
            <v>5.7</v>
          </cell>
        </row>
        <row r="23">
          <cell r="C23" t="str">
            <v>S327澎家湾-沩山（一期）</v>
          </cell>
          <cell r="E23">
            <v>12.853</v>
          </cell>
          <cell r="F23">
            <v>12.853</v>
          </cell>
          <cell r="G23">
            <v>0.9</v>
          </cell>
          <cell r="H23"/>
          <cell r="I23">
            <v>0.9</v>
          </cell>
          <cell r="J23">
            <v>0.9</v>
          </cell>
          <cell r="K23"/>
          <cell r="L23">
            <v>0.9</v>
          </cell>
          <cell r="M23">
            <v>0</v>
          </cell>
          <cell r="O23">
            <v>0</v>
          </cell>
          <cell r="P23">
            <v>0</v>
          </cell>
          <cell r="R23">
            <v>0</v>
          </cell>
          <cell r="S23">
            <v>0.5</v>
          </cell>
          <cell r="U23">
            <v>0.5</v>
          </cell>
          <cell r="Z23" t="str">
            <v>其它节点</v>
          </cell>
          <cell r="AA23">
            <v>12.853</v>
          </cell>
        </row>
        <row r="24">
          <cell r="C24" t="str">
            <v>S328安化东坪至渠江公路</v>
          </cell>
          <cell r="E24">
            <v>41.3</v>
          </cell>
          <cell r="F24">
            <v>41.3</v>
          </cell>
          <cell r="G24">
            <v>0.88</v>
          </cell>
          <cell r="H24">
            <v>0.02</v>
          </cell>
          <cell r="I24">
            <v>0.9</v>
          </cell>
          <cell r="J24">
            <v>0.32</v>
          </cell>
          <cell r="K24">
            <v>0.02</v>
          </cell>
          <cell r="L24">
            <v>0.34</v>
          </cell>
          <cell r="M24">
            <v>0.59</v>
          </cell>
          <cell r="N24">
            <v>0.03</v>
          </cell>
          <cell r="O24">
            <v>0.62</v>
          </cell>
          <cell r="P24">
            <v>0</v>
          </cell>
          <cell r="Q24">
            <v>0</v>
          </cell>
          <cell r="R24">
            <v>0</v>
          </cell>
          <cell r="S24">
            <v>0</v>
          </cell>
          <cell r="T24">
            <v>0</v>
          </cell>
          <cell r="U24">
            <v>0</v>
          </cell>
          <cell r="Z24" t="str">
            <v>其它节点</v>
          </cell>
          <cell r="AA24">
            <v>41.3</v>
          </cell>
        </row>
        <row r="25">
          <cell r="C25" t="str">
            <v>G538江永大地铺至永济亭（湘桂界）</v>
          </cell>
          <cell r="E25">
            <v>11.8</v>
          </cell>
          <cell r="F25">
            <v>11.8</v>
          </cell>
          <cell r="G25">
            <v>0.75</v>
          </cell>
          <cell r="H25">
            <v>0.15</v>
          </cell>
          <cell r="I25">
            <v>0.9</v>
          </cell>
          <cell r="J25">
            <v>0.6</v>
          </cell>
          <cell r="K25">
            <v>0.25</v>
          </cell>
          <cell r="L25">
            <v>0.85</v>
          </cell>
          <cell r="P25">
            <v>0.2</v>
          </cell>
          <cell r="Q25">
            <v>0.2</v>
          </cell>
          <cell r="R25">
            <v>0.4</v>
          </cell>
          <cell r="Z25" t="str">
            <v>其它节点</v>
          </cell>
          <cell r="AA25">
            <v>11.8</v>
          </cell>
        </row>
        <row r="26">
          <cell r="C26" t="str">
            <v>S238新化温塘至冷水江金湾公路</v>
          </cell>
          <cell r="D26" t="str">
            <v>新化段</v>
          </cell>
          <cell r="E26">
            <v>29</v>
          </cell>
          <cell r="F26">
            <v>22</v>
          </cell>
          <cell r="G26">
            <v>0.8</v>
          </cell>
          <cell r="H26">
            <v>0.1</v>
          </cell>
          <cell r="I26">
            <v>0.9</v>
          </cell>
          <cell r="X26">
            <v>7</v>
          </cell>
          <cell r="Y26" t="str">
            <v>新化段7公里未开工,</v>
          </cell>
          <cell r="Z26"/>
          <cell r="AA26">
            <v>22</v>
          </cell>
        </row>
        <row r="27">
          <cell r="C27" t="str">
            <v>S903君山绕城公路</v>
          </cell>
          <cell r="E27">
            <v>10.725</v>
          </cell>
          <cell r="F27">
            <v>5.77</v>
          </cell>
          <cell r="G27">
            <v>0.8</v>
          </cell>
          <cell r="H27">
            <v>0.08</v>
          </cell>
          <cell r="I27">
            <v>0.88</v>
          </cell>
          <cell r="J27">
            <v>0.8</v>
          </cell>
          <cell r="K27">
            <v>0.1</v>
          </cell>
          <cell r="L27">
            <v>0.9</v>
          </cell>
          <cell r="R27"/>
          <cell r="X27">
            <v>4.9550000000000001</v>
          </cell>
          <cell r="Y27" t="str">
            <v>按照市政道程序管理</v>
          </cell>
          <cell r="AA27">
            <v>5.77</v>
          </cell>
        </row>
        <row r="28">
          <cell r="C28" t="str">
            <v>S223邵东仙槎桥－邵阳县峡山铺</v>
          </cell>
          <cell r="D28" t="str">
            <v>邵阳县段</v>
          </cell>
          <cell r="E28">
            <v>54.2</v>
          </cell>
          <cell r="F28">
            <v>15.2</v>
          </cell>
          <cell r="G28">
            <v>0.83</v>
          </cell>
          <cell r="H28">
            <v>0</v>
          </cell>
          <cell r="I28">
            <v>0.83</v>
          </cell>
          <cell r="J28">
            <v>0.36</v>
          </cell>
          <cell r="K28">
            <v>0</v>
          </cell>
          <cell r="L28">
            <v>0.36</v>
          </cell>
          <cell r="M28" t="str">
            <v>-</v>
          </cell>
          <cell r="P28">
            <v>0.623</v>
          </cell>
          <cell r="Q28">
            <v>0</v>
          </cell>
          <cell r="R28">
            <v>0.623</v>
          </cell>
          <cell r="S28">
            <v>0.6</v>
          </cell>
          <cell r="T28">
            <v>0</v>
          </cell>
          <cell r="U28">
            <v>0.6</v>
          </cell>
          <cell r="V28">
            <v>25.13</v>
          </cell>
          <cell r="Y28" t="str">
            <v>已完工25.13公里</v>
          </cell>
          <cell r="Z28" t="str">
            <v>其它节点</v>
          </cell>
          <cell r="AA28">
            <v>15.2</v>
          </cell>
        </row>
        <row r="29">
          <cell r="C29" t="str">
            <v>S507茶盘洲至黄茅洲大桥南公路工程</v>
          </cell>
          <cell r="E29">
            <v>28.68</v>
          </cell>
          <cell r="F29">
            <v>28.7</v>
          </cell>
          <cell r="G29">
            <v>0.69</v>
          </cell>
          <cell r="H29">
            <v>0.12</v>
          </cell>
          <cell r="I29">
            <v>0.81</v>
          </cell>
          <cell r="J29">
            <v>0.69</v>
          </cell>
          <cell r="K29">
            <v>0.12</v>
          </cell>
          <cell r="L29">
            <v>0.81</v>
          </cell>
          <cell r="M29" t="str">
            <v>——</v>
          </cell>
          <cell r="O29" t="str">
            <v>——</v>
          </cell>
          <cell r="P29">
            <v>0</v>
          </cell>
          <cell r="R29">
            <v>0</v>
          </cell>
          <cell r="S29">
            <v>0</v>
          </cell>
          <cell r="U29">
            <v>0</v>
          </cell>
          <cell r="Y29" t="str">
            <v>2021年新开工项目</v>
          </cell>
          <cell r="Z29" t="str">
            <v>新开工</v>
          </cell>
          <cell r="AA29">
            <v>28.7</v>
          </cell>
        </row>
        <row r="30">
          <cell r="C30" t="str">
            <v>衡南龙泉-向阳桥</v>
          </cell>
          <cell r="D30" t="str">
            <v>土谷塘湘江特大桥</v>
          </cell>
          <cell r="E30">
            <v>16.100000000000001</v>
          </cell>
          <cell r="F30">
            <v>0.98699999999999999</v>
          </cell>
          <cell r="G30" t="str">
            <v>*</v>
          </cell>
          <cell r="I30">
            <v>0.8</v>
          </cell>
          <cell r="J30">
            <v>0.79</v>
          </cell>
          <cell r="K30">
            <v>0.01</v>
          </cell>
          <cell r="L30">
            <v>0.8</v>
          </cell>
          <cell r="M30" t="str">
            <v>*</v>
          </cell>
          <cell r="O30" t="str">
            <v>*</v>
          </cell>
          <cell r="P30" t="str">
            <v>*</v>
          </cell>
          <cell r="R30" t="str">
            <v>*</v>
          </cell>
          <cell r="S30" t="str">
            <v>*</v>
          </cell>
          <cell r="U30" t="str">
            <v>*</v>
          </cell>
          <cell r="X30">
            <v>15.1</v>
          </cell>
          <cell r="Y30" t="str">
            <v>路基未动工</v>
          </cell>
          <cell r="Z30" t="str">
            <v>其它节点</v>
          </cell>
          <cell r="AA30">
            <v>0.98699999999999999</v>
          </cell>
        </row>
        <row r="31">
          <cell r="C31" t="str">
            <v>G352吉首乾州至凤凰腊尔山公路（凤凰段）</v>
          </cell>
          <cell r="E31">
            <v>26.3</v>
          </cell>
          <cell r="F31">
            <v>26.3</v>
          </cell>
          <cell r="G31">
            <v>0.75</v>
          </cell>
          <cell r="H31">
            <v>0.05</v>
          </cell>
          <cell r="I31">
            <v>0.8</v>
          </cell>
          <cell r="J31">
            <v>0.9</v>
          </cell>
          <cell r="L31">
            <v>0.9</v>
          </cell>
          <cell r="Z31" t="str">
            <v>新开工</v>
          </cell>
          <cell r="AA31">
            <v>26.3</v>
          </cell>
        </row>
        <row r="32">
          <cell r="C32" t="str">
            <v>下摄司-易俗河-土桥(含下摄司大桥)</v>
          </cell>
          <cell r="D32" t="str">
            <v>一期</v>
          </cell>
          <cell r="E32">
            <v>23.8</v>
          </cell>
          <cell r="F32">
            <v>4.0999999999999996</v>
          </cell>
          <cell r="G32">
            <v>0.8</v>
          </cell>
          <cell r="H32">
            <v>0</v>
          </cell>
          <cell r="I32">
            <v>0.8</v>
          </cell>
          <cell r="J32">
            <v>0.65</v>
          </cell>
          <cell r="K32">
            <v>0.02</v>
          </cell>
          <cell r="L32">
            <v>0.67</v>
          </cell>
          <cell r="M32" t="str">
            <v>-</v>
          </cell>
          <cell r="AA32">
            <v>0</v>
          </cell>
        </row>
        <row r="33">
          <cell r="D33" t="str">
            <v>二期</v>
          </cell>
          <cell r="F33">
            <v>5.8620000000000001</v>
          </cell>
          <cell r="G33">
            <v>0.85</v>
          </cell>
          <cell r="H33">
            <v>0</v>
          </cell>
          <cell r="I33">
            <v>0.85</v>
          </cell>
          <cell r="J33">
            <v>0.92</v>
          </cell>
          <cell r="K33">
            <v>0.02</v>
          </cell>
          <cell r="L33">
            <v>0.94</v>
          </cell>
          <cell r="M33" t="str">
            <v>-</v>
          </cell>
          <cell r="AA33">
            <v>5.8620000000000001</v>
          </cell>
        </row>
        <row r="34">
          <cell r="C34" t="str">
            <v>伏林大道（含杨梅洲大桥）</v>
          </cell>
          <cell r="D34" t="str">
            <v>杨梅洲大桥段</v>
          </cell>
          <cell r="E34">
            <v>10.5</v>
          </cell>
          <cell r="F34">
            <v>2.4</v>
          </cell>
          <cell r="G34">
            <v>0.8</v>
          </cell>
          <cell r="H34">
            <v>0.2</v>
          </cell>
          <cell r="I34">
            <v>1</v>
          </cell>
          <cell r="J34">
            <v>0.52</v>
          </cell>
          <cell r="K34">
            <v>0.01</v>
          </cell>
          <cell r="L34">
            <v>0.53</v>
          </cell>
          <cell r="M34" t="str">
            <v>-</v>
          </cell>
          <cell r="AA34">
            <v>0</v>
          </cell>
        </row>
        <row r="35">
          <cell r="D35" t="str">
            <v>南引线段</v>
          </cell>
          <cell r="F35">
            <v>2.2000000000000002</v>
          </cell>
          <cell r="G35">
            <v>0.2</v>
          </cell>
          <cell r="H35">
            <v>0.4</v>
          </cell>
          <cell r="I35">
            <v>0.6</v>
          </cell>
          <cell r="J35">
            <v>0</v>
          </cell>
          <cell r="K35">
            <v>0</v>
          </cell>
          <cell r="L35">
            <v>0</v>
          </cell>
          <cell r="AA35">
            <v>2.2000000000000002</v>
          </cell>
        </row>
        <row r="36">
          <cell r="D36" t="str">
            <v>西二环一期及北引线段</v>
          </cell>
          <cell r="F36">
            <v>5.9</v>
          </cell>
          <cell r="G36">
            <v>0.6</v>
          </cell>
          <cell r="H36">
            <v>0</v>
          </cell>
          <cell r="I36">
            <v>0.6</v>
          </cell>
          <cell r="J36">
            <v>0.46</v>
          </cell>
          <cell r="K36">
            <v>0.01</v>
          </cell>
          <cell r="L36">
            <v>0.47</v>
          </cell>
          <cell r="AA36">
            <v>5.9</v>
          </cell>
        </row>
        <row r="37">
          <cell r="C37" t="str">
            <v>G357汝城永丰-集龙（丰州坳）</v>
          </cell>
          <cell r="D37" t="str">
            <v>一期工程</v>
          </cell>
          <cell r="E37">
            <v>28.7</v>
          </cell>
          <cell r="F37">
            <v>11</v>
          </cell>
          <cell r="G37">
            <v>0.79</v>
          </cell>
          <cell r="I37">
            <v>0.79</v>
          </cell>
          <cell r="J37">
            <v>1</v>
          </cell>
          <cell r="L37">
            <v>1</v>
          </cell>
          <cell r="M37">
            <v>0.95</v>
          </cell>
          <cell r="O37">
            <v>0.95</v>
          </cell>
          <cell r="P37">
            <v>0.15</v>
          </cell>
          <cell r="Q37">
            <v>0.1</v>
          </cell>
          <cell r="R37">
            <v>0.25</v>
          </cell>
          <cell r="Y37" t="str">
            <v>受地方政府债务影响，采取分段、分期实施，其中一期工程11公里在建，二期工程17.7公里缓建。</v>
          </cell>
          <cell r="Z37" t="str">
            <v>其它节点及新开工</v>
          </cell>
          <cell r="AA37">
            <v>11</v>
          </cell>
        </row>
        <row r="38">
          <cell r="C38" t="str">
            <v>沅澧城镇快速干线G207澧县张公庙至临澧太平</v>
          </cell>
          <cell r="D38" t="str">
            <v>临澧段</v>
          </cell>
          <cell r="E38">
            <v>14.6</v>
          </cell>
          <cell r="F38">
            <v>2</v>
          </cell>
          <cell r="G38">
            <v>0.2</v>
          </cell>
          <cell r="H38">
            <v>0</v>
          </cell>
          <cell r="I38">
            <v>0.76</v>
          </cell>
          <cell r="J38">
            <v>1</v>
          </cell>
          <cell r="K38">
            <v>0</v>
          </cell>
          <cell r="L38">
            <v>1</v>
          </cell>
          <cell r="M38" t="str">
            <v>-</v>
          </cell>
          <cell r="AA38">
            <v>0</v>
          </cell>
        </row>
        <row r="39">
          <cell r="D39" t="str">
            <v>张公庙澧水大桥</v>
          </cell>
          <cell r="F39">
            <v>3.2</v>
          </cell>
          <cell r="G39">
            <v>0.64</v>
          </cell>
          <cell r="H39">
            <v>0.15</v>
          </cell>
          <cell r="I39">
            <v>0.45</v>
          </cell>
          <cell r="J39">
            <v>0.76</v>
          </cell>
          <cell r="K39">
            <v>0.02</v>
          </cell>
          <cell r="L39">
            <v>0.78</v>
          </cell>
          <cell r="M39" t="str">
            <v>-</v>
          </cell>
          <cell r="AA39">
            <v>3.2</v>
          </cell>
        </row>
        <row r="40">
          <cell r="C40" t="str">
            <v>S316平江长庆至童市公路</v>
          </cell>
          <cell r="E40">
            <v>27.184000000000001</v>
          </cell>
          <cell r="F40">
            <v>27.184000000000001</v>
          </cell>
          <cell r="G40">
            <v>0.68</v>
          </cell>
          <cell r="H40">
            <v>0.1</v>
          </cell>
          <cell r="I40">
            <v>0.78</v>
          </cell>
          <cell r="J40">
            <v>0.65</v>
          </cell>
          <cell r="K40">
            <v>0.1</v>
          </cell>
          <cell r="L40">
            <v>0.75</v>
          </cell>
          <cell r="M40">
            <v>0.33</v>
          </cell>
          <cell r="N40">
            <v>0.05</v>
          </cell>
          <cell r="O40">
            <v>0.38</v>
          </cell>
          <cell r="P40">
            <v>0</v>
          </cell>
          <cell r="Q40">
            <v>0</v>
          </cell>
          <cell r="R40">
            <v>0</v>
          </cell>
          <cell r="S40">
            <v>0</v>
          </cell>
          <cell r="T40">
            <v>0</v>
          </cell>
          <cell r="U40">
            <v>0</v>
          </cell>
          <cell r="Z40" t="str">
            <v>其它目标</v>
          </cell>
          <cell r="AA40">
            <v>27.184000000000001</v>
          </cell>
        </row>
        <row r="41">
          <cell r="C41" t="str">
            <v>二广高速冷水滩上岭桥互通至泉南高速祁阳大忠桥互通连接线</v>
          </cell>
          <cell r="D41" t="str">
            <v>冷水滩段</v>
          </cell>
          <cell r="E41">
            <v>20.7</v>
          </cell>
          <cell r="F41">
            <v>15.250999999999999</v>
          </cell>
          <cell r="G41">
            <v>0.73</v>
          </cell>
          <cell r="H41">
            <v>0.02</v>
          </cell>
          <cell r="I41">
            <v>0.75</v>
          </cell>
          <cell r="J41">
            <v>0.8</v>
          </cell>
          <cell r="L41">
            <v>0.8</v>
          </cell>
          <cell r="M41" t="str">
            <v>/</v>
          </cell>
          <cell r="P41">
            <v>0</v>
          </cell>
          <cell r="Q41">
            <v>0.2</v>
          </cell>
          <cell r="R41">
            <v>0.2</v>
          </cell>
          <cell r="Z41" t="str">
            <v>新开工及其它节点</v>
          </cell>
          <cell r="AA41">
            <v>15.250999999999999</v>
          </cell>
        </row>
        <row r="42">
          <cell r="C42" t="str">
            <v>株洲云龙楠山铺-醴陵塘坊</v>
          </cell>
          <cell r="D42" t="str">
            <v>醴陵市</v>
          </cell>
          <cell r="E42">
            <v>88.3</v>
          </cell>
          <cell r="F42">
            <v>50.133000000000003</v>
          </cell>
          <cell r="G42">
            <v>0.72</v>
          </cell>
          <cell r="H42">
            <v>0.03</v>
          </cell>
          <cell r="I42">
            <v>0.75</v>
          </cell>
          <cell r="J42">
            <v>0.62</v>
          </cell>
          <cell r="K42">
            <v>0.02</v>
          </cell>
          <cell r="L42">
            <v>0.64</v>
          </cell>
          <cell r="M42" t="str">
            <v>无</v>
          </cell>
          <cell r="O42" t="str">
            <v>无</v>
          </cell>
          <cell r="P42">
            <v>0</v>
          </cell>
          <cell r="R42">
            <v>0</v>
          </cell>
          <cell r="S42">
            <v>0</v>
          </cell>
          <cell r="U42">
            <v>0</v>
          </cell>
          <cell r="V42">
            <v>7.1</v>
          </cell>
          <cell r="X42">
            <v>0</v>
          </cell>
          <cell r="Y42" t="str">
            <v>完成路基工程40公里，一标段完成了阳坑1桥下部结构、完成阳坑2桥0#基础及墙身，完成1号预制梁场场地平整、钢筋加工棚、预制空心板梁台座。二标段完成路面垫层及路基横纵调坡3km，工程数量合计32160m2，澄潭江大桥填筑桩基作业平台5000余m³，埋设过水管道35米。</v>
          </cell>
          <cell r="Z42" t="str">
            <v>其它节点</v>
          </cell>
          <cell r="AA42">
            <v>50.133000000000003</v>
          </cell>
        </row>
        <row r="43">
          <cell r="C43" t="str">
            <v>衡东杨林-高湖</v>
          </cell>
          <cell r="E43">
            <v>11</v>
          </cell>
          <cell r="F43">
            <v>11</v>
          </cell>
          <cell r="G43">
            <v>0.7</v>
          </cell>
          <cell r="I43">
            <v>0.7</v>
          </cell>
          <cell r="J43">
            <v>0.7</v>
          </cell>
          <cell r="L43">
            <v>0.7</v>
          </cell>
          <cell r="W43">
            <v>11</v>
          </cell>
          <cell r="Z43" t="str">
            <v>其它节点</v>
          </cell>
          <cell r="AA43">
            <v>11</v>
          </cell>
        </row>
        <row r="44">
          <cell r="C44" t="str">
            <v>S334新邵县张家冲-罗桥</v>
          </cell>
          <cell r="D44" t="str">
            <v>邵阳北站应急通道段</v>
          </cell>
          <cell r="E44">
            <v>13.5</v>
          </cell>
          <cell r="F44">
            <v>8.1999999999999993</v>
          </cell>
          <cell r="G44">
            <v>0.7</v>
          </cell>
          <cell r="H44">
            <v>0</v>
          </cell>
          <cell r="I44">
            <v>0.7</v>
          </cell>
          <cell r="J44">
            <v>1</v>
          </cell>
          <cell r="K44">
            <v>0</v>
          </cell>
          <cell r="L44">
            <v>1</v>
          </cell>
          <cell r="M44" t="str">
            <v>-</v>
          </cell>
          <cell r="P44">
            <v>1</v>
          </cell>
          <cell r="Q44">
            <v>0</v>
          </cell>
          <cell r="R44">
            <v>1</v>
          </cell>
          <cell r="S44">
            <v>1</v>
          </cell>
          <cell r="T44">
            <v>0</v>
          </cell>
          <cell r="U44">
            <v>1</v>
          </cell>
          <cell r="V44">
            <v>5.3</v>
          </cell>
          <cell r="Y44" t="str">
            <v>已完工5.3</v>
          </cell>
          <cell r="AA44">
            <v>8.1999999999999993</v>
          </cell>
        </row>
        <row r="45">
          <cell r="C45" t="str">
            <v>G240资兴高码至东江公路</v>
          </cell>
          <cell r="D45" t="str">
            <v>一期工程</v>
          </cell>
          <cell r="E45">
            <v>7.78</v>
          </cell>
          <cell r="F45">
            <v>4.05</v>
          </cell>
          <cell r="G45">
            <v>0.65</v>
          </cell>
          <cell r="H45">
            <v>0.02</v>
          </cell>
          <cell r="I45">
            <v>0.67</v>
          </cell>
          <cell r="J45">
            <v>1</v>
          </cell>
          <cell r="L45">
            <v>1</v>
          </cell>
          <cell r="M45">
            <v>1</v>
          </cell>
          <cell r="O45">
            <v>1</v>
          </cell>
          <cell r="P45">
            <v>1</v>
          </cell>
          <cell r="R45">
            <v>1</v>
          </cell>
          <cell r="S45">
            <v>1</v>
          </cell>
          <cell r="U45">
            <v>1</v>
          </cell>
          <cell r="V45">
            <v>7.78</v>
          </cell>
          <cell r="Y45" t="str">
            <v>受地方政府债务影响，采取分段、分期实施，其中一期工程3.73公里按市政公路标准建设，已完工。二期工程4.05公里在建。</v>
          </cell>
          <cell r="Z45" t="str">
            <v>其它节点</v>
          </cell>
          <cell r="AA45">
            <v>4.05</v>
          </cell>
        </row>
        <row r="46">
          <cell r="C46" t="str">
            <v>G353龙山狮子村至湘鄂情大桥（湘鄂界）公路</v>
          </cell>
          <cell r="E46">
            <v>7.9</v>
          </cell>
          <cell r="F46">
            <v>3.3</v>
          </cell>
          <cell r="G46">
            <v>0.64</v>
          </cell>
          <cell r="I46">
            <v>0.64</v>
          </cell>
          <cell r="J46">
            <v>0.56999999999999995</v>
          </cell>
          <cell r="L46">
            <v>0.56999999999999995</v>
          </cell>
          <cell r="P46">
            <v>0.6</v>
          </cell>
          <cell r="R46">
            <v>0.6</v>
          </cell>
          <cell r="S46">
            <v>0.6</v>
          </cell>
          <cell r="U46">
            <v>0.6</v>
          </cell>
          <cell r="V46">
            <v>4.5999999999999996</v>
          </cell>
          <cell r="Z46" t="str">
            <v>其它节点</v>
          </cell>
          <cell r="AA46">
            <v>3.3</v>
          </cell>
        </row>
        <row r="47">
          <cell r="C47" t="str">
            <v>S302、S303石门县柳家垭至官庄坪公路改建工程</v>
          </cell>
          <cell r="D47" t="str">
            <v>A1、A2</v>
          </cell>
          <cell r="E47">
            <v>40.21</v>
          </cell>
          <cell r="F47">
            <v>40.21</v>
          </cell>
          <cell r="G47">
            <v>0.6</v>
          </cell>
          <cell r="H47">
            <v>0</v>
          </cell>
          <cell r="I47">
            <v>0.6</v>
          </cell>
          <cell r="J47">
            <v>0.4</v>
          </cell>
          <cell r="K47">
            <v>0</v>
          </cell>
          <cell r="L47">
            <v>0.4</v>
          </cell>
          <cell r="M47">
            <v>0</v>
          </cell>
          <cell r="N47">
            <v>0</v>
          </cell>
          <cell r="O47">
            <v>0</v>
          </cell>
          <cell r="P47">
            <v>0.13</v>
          </cell>
          <cell r="Q47">
            <v>0.02</v>
          </cell>
          <cell r="R47">
            <v>0.15</v>
          </cell>
          <cell r="S47">
            <v>0</v>
          </cell>
          <cell r="T47">
            <v>0</v>
          </cell>
          <cell r="U47"/>
          <cell r="Y47"/>
          <cell r="AA47">
            <v>40.21</v>
          </cell>
        </row>
        <row r="48">
          <cell r="C48" t="str">
            <v>S904、S909武冈过境线（G241、G356）</v>
          </cell>
          <cell r="E48">
            <v>23.992000000000001</v>
          </cell>
          <cell r="F48">
            <v>20.5</v>
          </cell>
          <cell r="G48">
            <v>0.55000000000000004</v>
          </cell>
          <cell r="H48">
            <v>0</v>
          </cell>
          <cell r="I48">
            <v>0.55000000000000004</v>
          </cell>
          <cell r="J48">
            <v>0.8</v>
          </cell>
          <cell r="K48">
            <v>0</v>
          </cell>
          <cell r="L48">
            <v>0.8</v>
          </cell>
          <cell r="M48" t="str">
            <v>-</v>
          </cell>
          <cell r="N48">
            <v>0</v>
          </cell>
          <cell r="P48">
            <v>0.1</v>
          </cell>
          <cell r="Q48">
            <v>0</v>
          </cell>
          <cell r="R48">
            <v>0.1</v>
          </cell>
          <cell r="S48">
            <v>0</v>
          </cell>
          <cell r="T48">
            <v>0</v>
          </cell>
          <cell r="U48">
            <v>0</v>
          </cell>
          <cell r="V48">
            <v>2.5</v>
          </cell>
          <cell r="W48">
            <v>20.5</v>
          </cell>
          <cell r="X48">
            <v>1</v>
          </cell>
          <cell r="AA48">
            <v>20.5</v>
          </cell>
        </row>
        <row r="49">
          <cell r="C49" t="str">
            <v>S346隆回紫霞园大桥</v>
          </cell>
          <cell r="E49">
            <v>7.5851600000000001</v>
          </cell>
          <cell r="F49">
            <v>4.3</v>
          </cell>
          <cell r="G49">
            <v>0.5</v>
          </cell>
          <cell r="H49">
            <v>0</v>
          </cell>
          <cell r="I49">
            <v>0.5</v>
          </cell>
          <cell r="J49">
            <v>1</v>
          </cell>
          <cell r="K49">
            <v>0</v>
          </cell>
          <cell r="L49">
            <v>1</v>
          </cell>
          <cell r="M49" t="str">
            <v>-</v>
          </cell>
          <cell r="P49">
            <v>0.5</v>
          </cell>
          <cell r="Q49">
            <v>0</v>
          </cell>
          <cell r="R49">
            <v>0.5</v>
          </cell>
          <cell r="S49">
            <v>0.5</v>
          </cell>
          <cell r="T49">
            <v>0</v>
          </cell>
          <cell r="U49">
            <v>0.5</v>
          </cell>
          <cell r="V49">
            <v>3.3</v>
          </cell>
          <cell r="Y49" t="str">
            <v>省厅已移交城建部门建设管养</v>
          </cell>
          <cell r="Z49" t="str">
            <v>其它节点</v>
          </cell>
          <cell r="AA49">
            <v>4.3</v>
          </cell>
        </row>
        <row r="50">
          <cell r="C50" t="str">
            <v>新邵县雀塘-太芝庙</v>
          </cell>
          <cell r="E50">
            <v>24.2</v>
          </cell>
          <cell r="F50">
            <v>4.5999999999999996</v>
          </cell>
          <cell r="G50">
            <v>0.5</v>
          </cell>
          <cell r="H50">
            <v>0</v>
          </cell>
          <cell r="I50">
            <v>0.5</v>
          </cell>
          <cell r="J50">
            <v>0.5</v>
          </cell>
          <cell r="K50">
            <v>0</v>
          </cell>
          <cell r="L50">
            <v>0.5</v>
          </cell>
          <cell r="M50" t="str">
            <v>-</v>
          </cell>
          <cell r="P50">
            <v>0.5</v>
          </cell>
          <cell r="Q50">
            <v>0</v>
          </cell>
          <cell r="R50">
            <v>0.5</v>
          </cell>
          <cell r="S50">
            <v>0.45</v>
          </cell>
          <cell r="T50">
            <v>0</v>
          </cell>
          <cell r="U50">
            <v>0.45</v>
          </cell>
          <cell r="V50">
            <v>4.5999999999999996</v>
          </cell>
          <cell r="X50">
            <v>15</v>
          </cell>
          <cell r="Y50" t="str">
            <v>该项目一期9.2km正在实施，</v>
          </cell>
          <cell r="Z50" t="str">
            <v>其它节点</v>
          </cell>
          <cell r="AA50">
            <v>4.5999999999999996</v>
          </cell>
        </row>
        <row r="51">
          <cell r="C51" t="str">
            <v>G357二广高速宁远东互通至天堂</v>
          </cell>
          <cell r="D51" t="str">
            <v>一期工程</v>
          </cell>
          <cell r="E51">
            <v>24.6</v>
          </cell>
          <cell r="F51">
            <v>12</v>
          </cell>
          <cell r="G51">
            <v>0.5</v>
          </cell>
          <cell r="I51">
            <v>0.5</v>
          </cell>
          <cell r="J51">
            <v>0.3</v>
          </cell>
          <cell r="L51">
            <v>0.3</v>
          </cell>
          <cell r="W51">
            <v>12</v>
          </cell>
          <cell r="Z51" t="str">
            <v>新开工</v>
          </cell>
          <cell r="AA51">
            <v>12</v>
          </cell>
        </row>
        <row r="52">
          <cell r="C52" t="str">
            <v>S253保靖迁陵至夯沙公路</v>
          </cell>
          <cell r="E52">
            <v>48.9</v>
          </cell>
          <cell r="F52">
            <v>48.9</v>
          </cell>
          <cell r="G52">
            <v>0.42</v>
          </cell>
          <cell r="H52">
            <v>0.01</v>
          </cell>
          <cell r="I52">
            <v>0.43</v>
          </cell>
          <cell r="J52">
            <v>0.12</v>
          </cell>
          <cell r="K52">
            <v>0.01</v>
          </cell>
          <cell r="L52">
            <v>0.13</v>
          </cell>
          <cell r="M52">
            <v>0.33</v>
          </cell>
          <cell r="N52">
            <v>7.0000000000000007E-2</v>
          </cell>
          <cell r="O52">
            <v>0.4</v>
          </cell>
          <cell r="Z52" t="str">
            <v>新开工</v>
          </cell>
          <cell r="AA52">
            <v>48.9</v>
          </cell>
        </row>
        <row r="53">
          <cell r="C53" t="str">
            <v>G320湘潭绕城二期工程红易路至芙蓉路段及湘江路至伏林大道段</v>
          </cell>
          <cell r="D53" t="str">
            <v>一期</v>
          </cell>
          <cell r="E53">
            <v>18.43</v>
          </cell>
          <cell r="F53">
            <v>4.2699999999999996</v>
          </cell>
          <cell r="G53">
            <v>0.4</v>
          </cell>
          <cell r="H53">
            <v>0</v>
          </cell>
          <cell r="I53">
            <v>0.4</v>
          </cell>
          <cell r="J53">
            <v>1</v>
          </cell>
          <cell r="K53">
            <v>0</v>
          </cell>
          <cell r="L53">
            <v>1</v>
          </cell>
          <cell r="P53">
            <v>1</v>
          </cell>
          <cell r="Q53">
            <v>0</v>
          </cell>
          <cell r="R53">
            <v>1</v>
          </cell>
          <cell r="S53">
            <v>1</v>
          </cell>
          <cell r="T53">
            <v>0</v>
          </cell>
          <cell r="U53">
            <v>1</v>
          </cell>
          <cell r="V53">
            <v>14</v>
          </cell>
          <cell r="Y53" t="str">
            <v>由市住建局监管</v>
          </cell>
          <cell r="Z53" t="str">
            <v>其他节点</v>
          </cell>
          <cell r="AA53">
            <v>4.2699999999999996</v>
          </cell>
        </row>
        <row r="54">
          <cell r="C54" t="str">
            <v>G537宁远仁和-冷水（蓝山界）</v>
          </cell>
          <cell r="D54" t="str">
            <v>一期工程</v>
          </cell>
          <cell r="E54">
            <v>19</v>
          </cell>
          <cell r="F54">
            <v>8.1</v>
          </cell>
          <cell r="G54">
            <v>0.4</v>
          </cell>
          <cell r="I54">
            <v>0.4</v>
          </cell>
          <cell r="J54">
            <v>0.47</v>
          </cell>
          <cell r="L54">
            <v>0.47</v>
          </cell>
          <cell r="W54">
            <v>8.1</v>
          </cell>
          <cell r="Z54" t="str">
            <v>新开工</v>
          </cell>
          <cell r="AA54">
            <v>8.1</v>
          </cell>
        </row>
        <row r="55">
          <cell r="C55" t="str">
            <v>临湘鸭栏-长安</v>
          </cell>
          <cell r="E55">
            <v>24.606999999999999</v>
          </cell>
          <cell r="F55">
            <v>12.887</v>
          </cell>
          <cell r="G55">
            <v>0.3</v>
          </cell>
          <cell r="H55">
            <v>0.1</v>
          </cell>
          <cell r="I55">
            <v>0.4</v>
          </cell>
          <cell r="J55">
            <v>1</v>
          </cell>
          <cell r="L55">
            <v>1</v>
          </cell>
          <cell r="P55">
            <v>1</v>
          </cell>
          <cell r="R55">
            <v>1</v>
          </cell>
          <cell r="S55">
            <v>1</v>
          </cell>
          <cell r="U55">
            <v>1</v>
          </cell>
          <cell r="V55">
            <v>3.8570000000000002</v>
          </cell>
          <cell r="Z55" t="str">
            <v>其它节点</v>
          </cell>
          <cell r="AA55">
            <v>12.887</v>
          </cell>
        </row>
        <row r="56">
          <cell r="C56" t="str">
            <v>洞庭湖大桥与沿湖大道交叉改建一期工程</v>
          </cell>
          <cell r="E56">
            <v>1.681</v>
          </cell>
          <cell r="F56">
            <v>1.681</v>
          </cell>
          <cell r="G56">
            <v>0.19</v>
          </cell>
          <cell r="H56">
            <v>0.21</v>
          </cell>
          <cell r="I56">
            <v>0.4</v>
          </cell>
          <cell r="J56">
            <v>0.4</v>
          </cell>
          <cell r="K56">
            <v>0.1</v>
          </cell>
          <cell r="L56">
            <v>0.5</v>
          </cell>
          <cell r="M56" t="str">
            <v>-</v>
          </cell>
          <cell r="P56">
            <v>0</v>
          </cell>
          <cell r="R56">
            <v>0</v>
          </cell>
          <cell r="S56" t="str">
            <v>-</v>
          </cell>
          <cell r="U56"/>
          <cell r="Y56"/>
          <cell r="Z56" t="str">
            <v>新开工</v>
          </cell>
          <cell r="AA56">
            <v>1.681</v>
          </cell>
        </row>
        <row r="57">
          <cell r="C57" t="str">
            <v>G319、S109浏阳集里-焦溪</v>
          </cell>
          <cell r="E57">
            <v>16.8</v>
          </cell>
          <cell r="F57">
            <v>16.8</v>
          </cell>
          <cell r="G57">
            <v>0.35</v>
          </cell>
          <cell r="I57">
            <v>0.35</v>
          </cell>
          <cell r="J57">
            <v>0.5</v>
          </cell>
          <cell r="L57">
            <v>0.5</v>
          </cell>
          <cell r="M57">
            <v>0.7</v>
          </cell>
          <cell r="N57">
            <v>0</v>
          </cell>
          <cell r="O57">
            <v>0.7</v>
          </cell>
          <cell r="P57">
            <v>0.05</v>
          </cell>
          <cell r="R57">
            <v>0.05</v>
          </cell>
          <cell r="S57">
            <v>0.25</v>
          </cell>
          <cell r="T57">
            <v>0.15</v>
          </cell>
          <cell r="U57" t="str">
            <v>35%</v>
          </cell>
          <cell r="Z57" t="str">
            <v>新开工</v>
          </cell>
          <cell r="AA57">
            <v>16.8</v>
          </cell>
        </row>
        <row r="58">
          <cell r="C58" t="str">
            <v>涟源增加-桥头河</v>
          </cell>
          <cell r="E58">
            <v>14.5</v>
          </cell>
          <cell r="F58">
            <v>1.6</v>
          </cell>
          <cell r="G58">
            <v>1</v>
          </cell>
          <cell r="I58">
            <v>0.35</v>
          </cell>
          <cell r="J58">
            <v>1</v>
          </cell>
          <cell r="L58">
            <v>1</v>
          </cell>
          <cell r="P58">
            <v>1</v>
          </cell>
          <cell r="R58">
            <v>1</v>
          </cell>
          <cell r="S58">
            <v>1</v>
          </cell>
          <cell r="U58">
            <v>1</v>
          </cell>
          <cell r="V58">
            <v>10</v>
          </cell>
          <cell r="Y58" t="str">
            <v>2019年已完10公里</v>
          </cell>
          <cell r="Z58" t="str">
            <v>完工</v>
          </cell>
          <cell r="AA58">
            <v>1.6</v>
          </cell>
        </row>
        <row r="59">
          <cell r="C59" t="str">
            <v>S236安化县龙塘至江南公路
（含江南资江大桥）</v>
          </cell>
          <cell r="E59">
            <v>10.029999999999999</v>
          </cell>
          <cell r="F59">
            <v>10</v>
          </cell>
          <cell r="G59">
            <v>0.28000000000000003</v>
          </cell>
          <cell r="H59">
            <v>7.0000000000000007E-2</v>
          </cell>
          <cell r="I59">
            <v>0.35</v>
          </cell>
          <cell r="J59">
            <v>0.37</v>
          </cell>
          <cell r="K59">
            <v>0.03</v>
          </cell>
          <cell r="L59">
            <v>0.4</v>
          </cell>
          <cell r="M59" t="str">
            <v>——</v>
          </cell>
          <cell r="P59">
            <v>0</v>
          </cell>
          <cell r="R59">
            <v>0</v>
          </cell>
          <cell r="S59">
            <v>0</v>
          </cell>
          <cell r="U59">
            <v>0</v>
          </cell>
          <cell r="Z59" t="str">
            <v>其它节点</v>
          </cell>
          <cell r="AA59">
            <v>10</v>
          </cell>
        </row>
        <row r="60">
          <cell r="C60" t="str">
            <v>G209、G319吉首过境（二期）</v>
          </cell>
          <cell r="E60">
            <v>18.8</v>
          </cell>
          <cell r="F60">
            <v>18.8</v>
          </cell>
          <cell r="G60">
            <v>0.32</v>
          </cell>
          <cell r="H60">
            <v>0.02</v>
          </cell>
          <cell r="I60">
            <v>0.34</v>
          </cell>
          <cell r="J60">
            <v>0.45</v>
          </cell>
          <cell r="L60">
            <v>0.45</v>
          </cell>
          <cell r="M60">
            <v>0.9</v>
          </cell>
          <cell r="N60">
            <v>0.02</v>
          </cell>
          <cell r="O60">
            <v>0.92</v>
          </cell>
          <cell r="P60">
            <v>0.19600000000000001</v>
          </cell>
          <cell r="R60">
            <v>0.19600000000000001</v>
          </cell>
          <cell r="Y60" t="str">
            <v>正常实施</v>
          </cell>
          <cell r="Z60" t="str">
            <v>新开工</v>
          </cell>
          <cell r="AA60">
            <v>18.8</v>
          </cell>
        </row>
        <row r="61">
          <cell r="C61" t="str">
            <v>S349永兴马田-三塘</v>
          </cell>
          <cell r="D61" t="str">
            <v>一期工程</v>
          </cell>
          <cell r="E61">
            <v>21.4</v>
          </cell>
          <cell r="F61">
            <v>15.667</v>
          </cell>
          <cell r="G61">
            <v>0.27</v>
          </cell>
          <cell r="H61">
            <v>0.04</v>
          </cell>
          <cell r="I61">
            <v>0.31</v>
          </cell>
          <cell r="J61">
            <v>1</v>
          </cell>
          <cell r="K61">
            <v>0</v>
          </cell>
          <cell r="L61">
            <v>1</v>
          </cell>
          <cell r="M61" t="str">
            <v>／</v>
          </cell>
          <cell r="P61">
            <v>1</v>
          </cell>
          <cell r="R61">
            <v>1</v>
          </cell>
          <cell r="S61">
            <v>1</v>
          </cell>
          <cell r="U61">
            <v>1</v>
          </cell>
          <cell r="V61">
            <v>5.7</v>
          </cell>
          <cell r="Y61" t="str">
            <v>受地方政府债务影响，采取分段、分期实施，其中一期工程5.68公里完工，二期工程15.3公里开始建设。</v>
          </cell>
          <cell r="Z61" t="str">
            <v>其它节点</v>
          </cell>
          <cell r="AA61">
            <v>15.667</v>
          </cell>
        </row>
        <row r="62">
          <cell r="C62" t="str">
            <v>G354凤凰至大兴公路一期工程</v>
          </cell>
          <cell r="E62">
            <v>15.4</v>
          </cell>
          <cell r="F62">
            <v>15.4</v>
          </cell>
          <cell r="G62">
            <v>0.2074</v>
          </cell>
          <cell r="I62">
            <v>0.2074</v>
          </cell>
          <cell r="J62">
            <v>7.1999999999999998E-3</v>
          </cell>
          <cell r="L62">
            <v>7.1999999999999998E-3</v>
          </cell>
          <cell r="W62">
            <v>15.4</v>
          </cell>
          <cell r="Y62" t="str">
            <v>已停工</v>
          </cell>
          <cell r="Z62" t="str">
            <v>完工</v>
          </cell>
        </row>
        <row r="63">
          <cell r="C63" t="str">
            <v>S231安乡黄山头至出口洲公路(夹夹至出口洲段)</v>
          </cell>
          <cell r="D63" t="str">
            <v>A1</v>
          </cell>
          <cell r="E63">
            <v>18.899999999999999</v>
          </cell>
          <cell r="F63">
            <v>3</v>
          </cell>
          <cell r="G63">
            <v>0.14000000000000001</v>
          </cell>
          <cell r="H63">
            <v>0</v>
          </cell>
          <cell r="I63">
            <v>0.14000000000000001</v>
          </cell>
          <cell r="J63">
            <v>0.95</v>
          </cell>
          <cell r="K63">
            <v>0</v>
          </cell>
          <cell r="L63">
            <v>0.95</v>
          </cell>
          <cell r="M63" t="str">
            <v>-</v>
          </cell>
          <cell r="P63">
            <v>0.13</v>
          </cell>
          <cell r="Q63">
            <v>0</v>
          </cell>
          <cell r="R63">
            <v>0.13</v>
          </cell>
          <cell r="S63">
            <v>0.13</v>
          </cell>
          <cell r="T63">
            <v>0</v>
          </cell>
          <cell r="U63">
            <v>0.13</v>
          </cell>
          <cell r="V63">
            <v>2.4220000000000002</v>
          </cell>
          <cell r="X63">
            <v>13.507</v>
          </cell>
          <cell r="Y63" t="str">
            <v>张九台大桥（2.422公里）及3公里接线正常建设，路线部分（13.507公里）暂缓实施</v>
          </cell>
          <cell r="Z63" t="str">
            <v>其它节点</v>
          </cell>
          <cell r="AA63">
            <v>3</v>
          </cell>
        </row>
        <row r="64">
          <cell r="C64" t="str">
            <v>永定教字垭-温塘（二期）</v>
          </cell>
          <cell r="E64">
            <v>7</v>
          </cell>
          <cell r="F64">
            <v>7</v>
          </cell>
          <cell r="G64">
            <v>0.02</v>
          </cell>
          <cell r="H64">
            <v>0.11</v>
          </cell>
          <cell r="I64">
            <v>0.13</v>
          </cell>
          <cell r="J64">
            <v>0.03</v>
          </cell>
          <cell r="K64">
            <v>0.02</v>
          </cell>
          <cell r="L64">
            <v>0.05</v>
          </cell>
          <cell r="M64">
            <v>0.32</v>
          </cell>
          <cell r="N64">
            <v>7.0000000000000007E-2</v>
          </cell>
          <cell r="O64">
            <v>0.39</v>
          </cell>
          <cell r="P64">
            <v>0</v>
          </cell>
          <cell r="R64">
            <v>0</v>
          </cell>
          <cell r="S64">
            <v>0</v>
          </cell>
          <cell r="U64">
            <v>0</v>
          </cell>
          <cell r="V64">
            <v>0</v>
          </cell>
          <cell r="W64">
            <v>0</v>
          </cell>
          <cell r="X64">
            <v>0</v>
          </cell>
          <cell r="Y64" t="str">
            <v>开工建设</v>
          </cell>
          <cell r="Z64" t="str">
            <v>新开工</v>
          </cell>
        </row>
        <row r="65">
          <cell r="C65" t="str">
            <v>G354宁乡段（宗师庙-道林-联湖塘）</v>
          </cell>
          <cell r="E65">
            <v>22.202999999999999</v>
          </cell>
          <cell r="F65">
            <v>22.202999999999999</v>
          </cell>
          <cell r="G65">
            <v>0.1</v>
          </cell>
          <cell r="I65">
            <v>0.1</v>
          </cell>
          <cell r="J65">
            <v>0</v>
          </cell>
          <cell r="L65">
            <v>0</v>
          </cell>
          <cell r="M65">
            <v>0</v>
          </cell>
          <cell r="O65">
            <v>0</v>
          </cell>
          <cell r="P65">
            <v>0</v>
          </cell>
          <cell r="R65">
            <v>0</v>
          </cell>
          <cell r="S65">
            <v>0</v>
          </cell>
          <cell r="U65">
            <v>0</v>
          </cell>
          <cell r="Z65" t="str">
            <v>新开工</v>
          </cell>
        </row>
        <row r="66">
          <cell r="C66" t="str">
            <v>华容梅田湖大桥</v>
          </cell>
          <cell r="E66">
            <v>6</v>
          </cell>
          <cell r="F66">
            <v>6.1710000000000003</v>
          </cell>
          <cell r="G66">
            <v>0.06</v>
          </cell>
          <cell r="H66">
            <v>0.04</v>
          </cell>
          <cell r="I66">
            <v>0.1</v>
          </cell>
          <cell r="J66">
            <v>0.41</v>
          </cell>
          <cell r="K66">
            <v>0.04</v>
          </cell>
          <cell r="L66">
            <v>0.45</v>
          </cell>
          <cell r="M66" t="str">
            <v>/</v>
          </cell>
          <cell r="P66">
            <v>0</v>
          </cell>
          <cell r="R66">
            <v>0</v>
          </cell>
          <cell r="S66">
            <v>0</v>
          </cell>
          <cell r="U66">
            <v>0</v>
          </cell>
          <cell r="Z66" t="str">
            <v>其它节点</v>
          </cell>
        </row>
        <row r="67">
          <cell r="C67" t="str">
            <v>G234资阳区长春至赫山区谢林港公路（含青龙洲资江大桥）</v>
          </cell>
          <cell r="E67">
            <v>19.100000000000001</v>
          </cell>
          <cell r="F67">
            <v>13.1</v>
          </cell>
          <cell r="G67">
            <v>0.05</v>
          </cell>
          <cell r="H67">
            <v>0.05</v>
          </cell>
          <cell r="I67">
            <v>0.1</v>
          </cell>
          <cell r="J67">
            <v>1</v>
          </cell>
          <cell r="K67">
            <v>0</v>
          </cell>
          <cell r="L67">
            <v>1</v>
          </cell>
          <cell r="M67" t="str">
            <v>——</v>
          </cell>
          <cell r="P67">
            <v>1</v>
          </cell>
          <cell r="Q67">
            <v>0</v>
          </cell>
          <cell r="R67">
            <v>1</v>
          </cell>
          <cell r="S67">
            <v>1</v>
          </cell>
          <cell r="T67">
            <v>0</v>
          </cell>
          <cell r="U67">
            <v>1</v>
          </cell>
          <cell r="V67">
            <v>6</v>
          </cell>
          <cell r="Y67" t="str">
            <v>按市政建设程序施工，其中青龙洲特大桥按交通程序施工。</v>
          </cell>
          <cell r="Z67"/>
        </row>
        <row r="68">
          <cell r="C68" t="str">
            <v>G107耒阳绕城公路</v>
          </cell>
          <cell r="E68">
            <v>22.722000000000001</v>
          </cell>
          <cell r="F68">
            <v>22.722000000000001</v>
          </cell>
          <cell r="G68">
            <v>0.1</v>
          </cell>
          <cell r="I68">
            <v>0.1</v>
          </cell>
          <cell r="J68">
            <v>0.05</v>
          </cell>
          <cell r="L68">
            <v>0.05</v>
          </cell>
          <cell r="W68">
            <v>22.722000000000001</v>
          </cell>
          <cell r="Y68"/>
          <cell r="Z68" t="str">
            <v>其它节点</v>
          </cell>
        </row>
        <row r="69">
          <cell r="C69" t="str">
            <v>耒阳竹市-哲桥</v>
          </cell>
          <cell r="E69">
            <v>19.882000000000001</v>
          </cell>
          <cell r="F69">
            <v>19.882000000000001</v>
          </cell>
          <cell r="G69">
            <v>0.1</v>
          </cell>
          <cell r="I69">
            <v>0.1</v>
          </cell>
          <cell r="J69">
            <v>0.1</v>
          </cell>
          <cell r="L69">
            <v>0.1</v>
          </cell>
          <cell r="W69">
            <v>19.882000000000001</v>
          </cell>
          <cell r="Y69"/>
          <cell r="Z69" t="str">
            <v>其它节点</v>
          </cell>
        </row>
        <row r="70">
          <cell r="C70" t="str">
            <v>S246武冈过境高桥-小水</v>
          </cell>
          <cell r="E70">
            <v>9.64</v>
          </cell>
          <cell r="F70">
            <v>0.5</v>
          </cell>
          <cell r="G70">
            <v>0.1</v>
          </cell>
          <cell r="H70">
            <v>0</v>
          </cell>
          <cell r="I70">
            <v>0.1</v>
          </cell>
          <cell r="J70">
            <v>0.1</v>
          </cell>
          <cell r="K70">
            <v>0</v>
          </cell>
          <cell r="L70">
            <v>0.1</v>
          </cell>
          <cell r="M70" t="str">
            <v>-</v>
          </cell>
          <cell r="N70">
            <v>0</v>
          </cell>
          <cell r="P70">
            <v>0</v>
          </cell>
          <cell r="Q70">
            <v>0</v>
          </cell>
          <cell r="R70">
            <v>0</v>
          </cell>
          <cell r="S70">
            <v>0</v>
          </cell>
          <cell r="T70">
            <v>0</v>
          </cell>
          <cell r="U70">
            <v>0</v>
          </cell>
          <cell r="W70">
            <v>0.5</v>
          </cell>
          <cell r="X70">
            <v>9.1</v>
          </cell>
          <cell r="Z70" t="str">
            <v>其它节点</v>
          </cell>
        </row>
        <row r="71">
          <cell r="C71" t="str">
            <v>永顺县龙寨至永顺县城公路</v>
          </cell>
          <cell r="E71">
            <v>34.770000000000003</v>
          </cell>
          <cell r="F71">
            <v>34.770000000000003</v>
          </cell>
          <cell r="G71">
            <v>0.08</v>
          </cell>
          <cell r="I71">
            <v>0.08</v>
          </cell>
          <cell r="J71">
            <v>5.5E-2</v>
          </cell>
          <cell r="K71">
            <v>5.0000000000000001E-3</v>
          </cell>
          <cell r="L71">
            <v>7.0000000000000007E-2</v>
          </cell>
          <cell r="Z71" t="str">
            <v>新开工</v>
          </cell>
        </row>
        <row r="72">
          <cell r="C72" t="str">
            <v>武陵源中湖至桑植瑞塔铺</v>
          </cell>
          <cell r="E72">
            <v>17.856000000000002</v>
          </cell>
          <cell r="F72">
            <v>17.856000000000002</v>
          </cell>
          <cell r="G72">
            <v>0.02</v>
          </cell>
          <cell r="H72">
            <v>4.2999999999999997E-2</v>
          </cell>
          <cell r="I72">
            <v>6.3E-2</v>
          </cell>
          <cell r="J72">
            <v>0</v>
          </cell>
          <cell r="K72">
            <v>0.01</v>
          </cell>
          <cell r="L72">
            <v>0.01</v>
          </cell>
          <cell r="M72">
            <v>0.04</v>
          </cell>
          <cell r="N72">
            <v>0.03</v>
          </cell>
          <cell r="O72">
            <v>7.0000000000000007E-2</v>
          </cell>
          <cell r="P72">
            <v>0</v>
          </cell>
          <cell r="Q72">
            <v>0</v>
          </cell>
          <cell r="R72">
            <v>0</v>
          </cell>
          <cell r="S72">
            <v>0</v>
          </cell>
          <cell r="T72">
            <v>0</v>
          </cell>
          <cell r="U72">
            <v>0</v>
          </cell>
          <cell r="V72">
            <v>0</v>
          </cell>
          <cell r="Y72" t="str">
            <v>开工建设</v>
          </cell>
          <cell r="Z72" t="str">
            <v>新开工</v>
          </cell>
        </row>
        <row r="73">
          <cell r="C73" t="str">
            <v>中方-芷江</v>
          </cell>
          <cell r="D73" t="str">
            <v>鹤城区</v>
          </cell>
          <cell r="E73">
            <v>29</v>
          </cell>
          <cell r="F73">
            <v>6.7</v>
          </cell>
          <cell r="G73">
            <v>0.05</v>
          </cell>
          <cell r="H73">
            <v>0</v>
          </cell>
          <cell r="I73">
            <v>0.05</v>
          </cell>
          <cell r="J73">
            <v>0</v>
          </cell>
          <cell r="K73">
            <v>0</v>
          </cell>
          <cell r="L73">
            <v>0</v>
          </cell>
          <cell r="M73"/>
          <cell r="O73"/>
          <cell r="P73">
            <v>0</v>
          </cell>
          <cell r="Q73">
            <v>0</v>
          </cell>
          <cell r="R73">
            <v>0</v>
          </cell>
          <cell r="S73">
            <v>0</v>
          </cell>
          <cell r="T73">
            <v>0</v>
          </cell>
          <cell r="U73">
            <v>0</v>
          </cell>
          <cell r="X73">
            <v>29</v>
          </cell>
          <cell r="Z73" t="str">
            <v>其它节点</v>
          </cell>
        </row>
        <row r="74">
          <cell r="C74" t="str">
            <v>S343双牌漯屋至何家洞公路</v>
          </cell>
          <cell r="D74" t="str">
            <v>一期工程</v>
          </cell>
          <cell r="E74">
            <v>28</v>
          </cell>
          <cell r="F74">
            <v>2.1160000000000001</v>
          </cell>
          <cell r="G74">
            <v>0</v>
          </cell>
          <cell r="H74">
            <v>0.05</v>
          </cell>
          <cell r="I74">
            <v>0.05</v>
          </cell>
          <cell r="J74"/>
          <cell r="L74"/>
          <cell r="Z74" t="str">
            <v>新开工</v>
          </cell>
          <cell r="AA74">
            <v>2.1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年目标（分市州汇总表）"/>
      <sheetName val="2022年目标1025"/>
      <sheetName val="2022年目标1025 (2)"/>
      <sheetName val="2022年目标1025 (删除未报项目)"/>
      <sheetName val="干线公路"/>
      <sheetName val="对比表"/>
    </sheetNames>
    <sheetDataSet>
      <sheetData sheetId="0" refreshError="1"/>
      <sheetData sheetId="1" refreshError="1"/>
      <sheetData sheetId="2" refreshError="1"/>
      <sheetData sheetId="3">
        <row r="15">
          <cell r="D15" t="str">
            <v>G319、S109浏阳集里-焦溪</v>
          </cell>
          <cell r="E15" t="str">
            <v>国道</v>
          </cell>
          <cell r="F15" t="str">
            <v>续建21年实施</v>
          </cell>
          <cell r="G15">
            <v>16.751000000000001</v>
          </cell>
          <cell r="H15">
            <v>16.751000000000001</v>
          </cell>
          <cell r="I15">
            <v>0</v>
          </cell>
          <cell r="J15">
            <v>0</v>
          </cell>
          <cell r="K15">
            <v>0</v>
          </cell>
          <cell r="L15">
            <v>16.751000000000001</v>
          </cell>
          <cell r="M15">
            <v>0</v>
          </cell>
          <cell r="P15">
            <v>0</v>
          </cell>
          <cell r="R15">
            <v>0</v>
          </cell>
          <cell r="S15">
            <v>16.751000000000001</v>
          </cell>
          <cell r="T15">
            <v>16.751000000000001</v>
          </cell>
          <cell r="V15">
            <v>0</v>
          </cell>
          <cell r="X15">
            <v>0</v>
          </cell>
          <cell r="AA15">
            <v>0</v>
          </cell>
          <cell r="AC15">
            <v>0</v>
          </cell>
          <cell r="AD15">
            <v>16.751000000000001</v>
          </cell>
          <cell r="AE15">
            <v>16.751000000000001</v>
          </cell>
          <cell r="AG15">
            <v>0</v>
          </cell>
          <cell r="AI15">
            <v>0</v>
          </cell>
          <cell r="AO15">
            <v>2020</v>
          </cell>
          <cell r="AP15">
            <v>2022</v>
          </cell>
          <cell r="AQ15">
            <v>229613</v>
          </cell>
          <cell r="AR15">
            <v>51584</v>
          </cell>
          <cell r="AS15">
            <v>112824.9</v>
          </cell>
          <cell r="AT15">
            <v>36108</v>
          </cell>
          <cell r="AU15">
            <v>36108</v>
          </cell>
          <cell r="AV15">
            <v>70865.5</v>
          </cell>
          <cell r="BA15">
            <v>70865.5</v>
          </cell>
          <cell r="BL15">
            <v>25792</v>
          </cell>
          <cell r="BM15">
            <v>10316</v>
          </cell>
          <cell r="BP15">
            <v>73000</v>
          </cell>
          <cell r="BQ15">
            <v>73865.5</v>
          </cell>
          <cell r="BV15">
            <v>12896</v>
          </cell>
          <cell r="BW15">
            <v>0.94998449131513696</v>
          </cell>
          <cell r="BX15">
            <v>12896</v>
          </cell>
          <cell r="BY15">
            <v>12896</v>
          </cell>
          <cell r="CE15">
            <v>73865.5</v>
          </cell>
          <cell r="CR15">
            <v>16.751000000000001</v>
          </cell>
          <cell r="CU15" t="str">
            <v>√</v>
          </cell>
          <cell r="CX15" t="str">
            <v>完成路面</v>
          </cell>
          <cell r="CY15">
            <v>16.751000000000001</v>
          </cell>
        </row>
        <row r="16">
          <cell r="D16" t="str">
            <v>G319浏阳天马山隧道</v>
          </cell>
          <cell r="E16" t="str">
            <v>国道</v>
          </cell>
          <cell r="F16" t="str">
            <v>续建21年实施</v>
          </cell>
          <cell r="G16">
            <v>2.4780000000000002</v>
          </cell>
          <cell r="H16">
            <v>2.4780000000000002</v>
          </cell>
          <cell r="I16">
            <v>0</v>
          </cell>
          <cell r="J16">
            <v>2.4780000000000002</v>
          </cell>
          <cell r="K16">
            <v>0</v>
          </cell>
          <cell r="L16">
            <v>0</v>
          </cell>
          <cell r="M16">
            <v>0</v>
          </cell>
          <cell r="O16">
            <v>2.4780000000000002</v>
          </cell>
          <cell r="P16">
            <v>2.4780000000000002</v>
          </cell>
          <cell r="R16">
            <v>0.47799999999999998</v>
          </cell>
          <cell r="T16">
            <v>0</v>
          </cell>
          <cell r="V16">
            <v>0</v>
          </cell>
          <cell r="X16">
            <v>0</v>
          </cell>
          <cell r="Z16">
            <v>2.4780000000000002</v>
          </cell>
          <cell r="AA16">
            <v>2.4780000000000002</v>
          </cell>
          <cell r="AC16">
            <v>0.47799999999999998</v>
          </cell>
          <cell r="AE16">
            <v>0</v>
          </cell>
          <cell r="AG16">
            <v>0</v>
          </cell>
          <cell r="AI16">
            <v>0</v>
          </cell>
          <cell r="AO16">
            <v>2019</v>
          </cell>
          <cell r="AP16">
            <v>2021</v>
          </cell>
          <cell r="AQ16">
            <v>15753.9</v>
          </cell>
          <cell r="AR16">
            <v>3494</v>
          </cell>
          <cell r="AS16">
            <v>15753.9</v>
          </cell>
          <cell r="AT16">
            <v>3144</v>
          </cell>
          <cell r="AU16">
            <v>3144</v>
          </cell>
          <cell r="AV16">
            <v>0</v>
          </cell>
          <cell r="AW16">
            <v>350</v>
          </cell>
          <cell r="AX16">
            <v>350</v>
          </cell>
          <cell r="AZ16">
            <v>1162.0999999999999</v>
          </cell>
          <cell r="BE16">
            <v>215.20322841000799</v>
          </cell>
          <cell r="BI16">
            <v>0</v>
          </cell>
          <cell r="BK16" t="str">
            <v>完成路面</v>
          </cell>
          <cell r="BL16">
            <v>3494</v>
          </cell>
          <cell r="BM16">
            <v>-350</v>
          </cell>
          <cell r="BQ16">
            <v>0</v>
          </cell>
          <cell r="BU16" t="e">
            <v>#REF!</v>
          </cell>
          <cell r="BV16">
            <v>350</v>
          </cell>
          <cell r="BW16">
            <v>1</v>
          </cell>
          <cell r="BX16">
            <v>350</v>
          </cell>
          <cell r="BY16">
            <v>350</v>
          </cell>
          <cell r="BZ16">
            <v>350</v>
          </cell>
          <cell r="CH16">
            <v>350</v>
          </cell>
          <cell r="CI16">
            <v>350</v>
          </cell>
          <cell r="CT16">
            <v>2.4780000000000002</v>
          </cell>
        </row>
        <row r="17">
          <cell r="D17" t="str">
            <v>G354宁乡段（宗师庙-道林-联湖塘）</v>
          </cell>
          <cell r="E17" t="str">
            <v>国道</v>
          </cell>
          <cell r="F17" t="str">
            <v>续建21年实施</v>
          </cell>
          <cell r="G17">
            <v>22.202999999999999</v>
          </cell>
          <cell r="H17">
            <v>22.202999999999999</v>
          </cell>
          <cell r="I17">
            <v>0</v>
          </cell>
          <cell r="J17">
            <v>0</v>
          </cell>
          <cell r="K17">
            <v>0</v>
          </cell>
          <cell r="L17">
            <v>22.202999999999999</v>
          </cell>
          <cell r="M17">
            <v>0</v>
          </cell>
          <cell r="P17">
            <v>0</v>
          </cell>
          <cell r="R17">
            <v>0</v>
          </cell>
          <cell r="S17">
            <v>0</v>
          </cell>
          <cell r="T17">
            <v>0</v>
          </cell>
          <cell r="U17">
            <v>22.202999999999999</v>
          </cell>
          <cell r="V17">
            <v>22.202999999999999</v>
          </cell>
          <cell r="X17">
            <v>0</v>
          </cell>
          <cell r="AA17">
            <v>0</v>
          </cell>
          <cell r="AC17">
            <v>0</v>
          </cell>
          <cell r="AD17">
            <v>22.202999999999999</v>
          </cell>
          <cell r="AE17">
            <v>22.202999999999999</v>
          </cell>
          <cell r="AG17">
            <v>0</v>
          </cell>
          <cell r="AI17">
            <v>0</v>
          </cell>
          <cell r="AO17">
            <v>2020</v>
          </cell>
          <cell r="AP17">
            <v>2022</v>
          </cell>
          <cell r="AQ17">
            <v>22995</v>
          </cell>
          <cell r="AR17">
            <v>8965</v>
          </cell>
          <cell r="AS17">
            <v>11497</v>
          </cell>
          <cell r="AT17">
            <v>1575</v>
          </cell>
          <cell r="AU17">
            <v>1575</v>
          </cell>
          <cell r="AV17">
            <v>0.5</v>
          </cell>
          <cell r="AW17">
            <v>1114.5</v>
          </cell>
          <cell r="AX17">
            <v>1114.5</v>
          </cell>
          <cell r="BB17">
            <v>0.5</v>
          </cell>
          <cell r="BG17">
            <v>1114.5</v>
          </cell>
          <cell r="BJ17">
            <v>22.202999999999999</v>
          </cell>
          <cell r="BK17" t="str">
            <v>完成施工许可</v>
          </cell>
          <cell r="BL17">
            <v>4482.5</v>
          </cell>
          <cell r="BM17">
            <v>-2907.5</v>
          </cell>
          <cell r="BP17">
            <v>10000</v>
          </cell>
          <cell r="BQ17">
            <v>6899</v>
          </cell>
          <cell r="BU17" t="e">
            <v>#REF!</v>
          </cell>
          <cell r="BV17">
            <v>7390</v>
          </cell>
          <cell r="BW17">
            <v>1</v>
          </cell>
          <cell r="BX17">
            <v>7390</v>
          </cell>
          <cell r="BY17">
            <v>7390</v>
          </cell>
          <cell r="CA17">
            <v>7390</v>
          </cell>
          <cell r="CE17">
            <v>6899</v>
          </cell>
          <cell r="CL17">
            <v>7390</v>
          </cell>
          <cell r="CM17">
            <v>7390</v>
          </cell>
          <cell r="CX17" t="str">
            <v>完成路基</v>
          </cell>
          <cell r="CZ17">
            <v>22.202999999999999</v>
          </cell>
        </row>
        <row r="18">
          <cell r="D18" t="str">
            <v>G106醴陵城区绕城线（王仙-龙源冲）</v>
          </cell>
          <cell r="E18" t="str">
            <v>国道</v>
          </cell>
          <cell r="F18" t="str">
            <v>续建21年实施</v>
          </cell>
          <cell r="G18">
            <v>13.427</v>
          </cell>
          <cell r="H18">
            <v>13.427</v>
          </cell>
          <cell r="I18">
            <v>0</v>
          </cell>
          <cell r="J18">
            <v>0</v>
          </cell>
          <cell r="K18">
            <v>0</v>
          </cell>
          <cell r="L18">
            <v>0</v>
          </cell>
          <cell r="M18">
            <v>13.427</v>
          </cell>
          <cell r="P18">
            <v>0</v>
          </cell>
          <cell r="R18">
            <v>0</v>
          </cell>
          <cell r="T18">
            <v>0</v>
          </cell>
          <cell r="V18">
            <v>0</v>
          </cell>
          <cell r="W18">
            <v>13.427</v>
          </cell>
          <cell r="X18">
            <v>13.427</v>
          </cell>
          <cell r="AA18">
            <v>0</v>
          </cell>
          <cell r="AC18">
            <v>0</v>
          </cell>
          <cell r="AE18">
            <v>0</v>
          </cell>
          <cell r="AF18">
            <v>13.427</v>
          </cell>
          <cell r="AG18">
            <v>13.427</v>
          </cell>
          <cell r="AI18">
            <v>0</v>
          </cell>
          <cell r="AO18">
            <v>2020</v>
          </cell>
          <cell r="AP18">
            <v>2022</v>
          </cell>
          <cell r="AQ18">
            <v>80363.899999999994</v>
          </cell>
          <cell r="AR18">
            <v>18993</v>
          </cell>
          <cell r="AS18">
            <v>27042</v>
          </cell>
          <cell r="AT18">
            <v>18993</v>
          </cell>
          <cell r="AU18">
            <v>18993</v>
          </cell>
          <cell r="AX18">
            <v>0</v>
          </cell>
          <cell r="BJ18">
            <v>13.427</v>
          </cell>
          <cell r="BK18" t="str">
            <v>完成施工许可</v>
          </cell>
          <cell r="BL18">
            <v>5697.9</v>
          </cell>
          <cell r="BM18">
            <v>13295.1</v>
          </cell>
          <cell r="BO18" t="str">
            <v>未报</v>
          </cell>
          <cell r="BP18">
            <v>4000</v>
          </cell>
          <cell r="BQ18">
            <v>16139.95</v>
          </cell>
          <cell r="BR18">
            <v>13474</v>
          </cell>
          <cell r="BS18">
            <v>13474</v>
          </cell>
          <cell r="BT18">
            <v>0</v>
          </cell>
          <cell r="BW18">
            <v>1</v>
          </cell>
          <cell r="CF18">
            <v>16139.95</v>
          </cell>
          <cell r="CS18">
            <v>13.427</v>
          </cell>
          <cell r="CX18" t="str">
            <v>完成施工许可</v>
          </cell>
        </row>
        <row r="19">
          <cell r="D19" t="str">
            <v>G356茶陵浣溪-太英</v>
          </cell>
          <cell r="E19" t="str">
            <v>国道</v>
          </cell>
          <cell r="F19" t="str">
            <v>续建21年实施</v>
          </cell>
          <cell r="G19">
            <v>6.5110000000000001</v>
          </cell>
          <cell r="H19">
            <v>6.5110000000000001</v>
          </cell>
          <cell r="I19">
            <v>0</v>
          </cell>
          <cell r="J19">
            <v>0</v>
          </cell>
          <cell r="K19">
            <v>0</v>
          </cell>
          <cell r="L19">
            <v>6.5110000000000001</v>
          </cell>
          <cell r="M19">
            <v>0</v>
          </cell>
          <cell r="P19">
            <v>0</v>
          </cell>
          <cell r="Q19">
            <v>6.5110000000000001</v>
          </cell>
          <cell r="R19">
            <v>6.5110000000000001</v>
          </cell>
          <cell r="T19">
            <v>0</v>
          </cell>
          <cell r="V19">
            <v>0</v>
          </cell>
          <cell r="X19">
            <v>0</v>
          </cell>
          <cell r="AA19">
            <v>0</v>
          </cell>
          <cell r="AB19">
            <v>6.5110000000000001</v>
          </cell>
          <cell r="AC19">
            <v>6.5110000000000001</v>
          </cell>
          <cell r="AE19">
            <v>0</v>
          </cell>
          <cell r="AG19">
            <v>0</v>
          </cell>
          <cell r="AI19">
            <v>0</v>
          </cell>
          <cell r="AQ19">
            <v>5855</v>
          </cell>
          <cell r="AR19">
            <v>3628</v>
          </cell>
          <cell r="AS19">
            <v>5855</v>
          </cell>
          <cell r="AT19">
            <v>3628</v>
          </cell>
          <cell r="AU19">
            <v>3628</v>
          </cell>
          <cell r="AX19">
            <v>0</v>
          </cell>
          <cell r="BI19">
            <v>6.5110000000000001</v>
          </cell>
          <cell r="BK19" t="str">
            <v>完成路面</v>
          </cell>
          <cell r="BL19">
            <v>2902.4</v>
          </cell>
          <cell r="BM19">
            <v>725.6</v>
          </cell>
          <cell r="BO19" t="str">
            <v>未报</v>
          </cell>
          <cell r="BP19">
            <v>0</v>
          </cell>
          <cell r="BQ19">
            <v>0</v>
          </cell>
          <cell r="BR19">
            <v>1459</v>
          </cell>
          <cell r="BS19">
            <v>1459</v>
          </cell>
          <cell r="BT19">
            <v>0</v>
          </cell>
          <cell r="BW19">
            <v>1</v>
          </cell>
          <cell r="CR19">
            <v>6.5110000000000001</v>
          </cell>
          <cell r="CX19" t="str">
            <v>完成路面</v>
          </cell>
          <cell r="CY19">
            <v>6.5110000000000001</v>
          </cell>
        </row>
        <row r="20">
          <cell r="D20" t="str">
            <v>G354韶山-月山-水府庙</v>
          </cell>
          <cell r="E20" t="str">
            <v>国道</v>
          </cell>
          <cell r="F20" t="str">
            <v>续建21年实施</v>
          </cell>
          <cell r="G20">
            <v>48.692999999999998</v>
          </cell>
          <cell r="H20">
            <v>27.013000000000002</v>
          </cell>
          <cell r="I20">
            <v>21.68</v>
          </cell>
          <cell r="J20">
            <v>0</v>
          </cell>
          <cell r="K20">
            <v>16.263000000000002</v>
          </cell>
          <cell r="L20">
            <v>0</v>
          </cell>
          <cell r="M20">
            <v>10.75</v>
          </cell>
          <cell r="O20">
            <v>21.68</v>
          </cell>
          <cell r="P20">
            <v>0</v>
          </cell>
          <cell r="Q20">
            <v>0</v>
          </cell>
          <cell r="R20">
            <v>0</v>
          </cell>
          <cell r="S20">
            <v>16.263000000000002</v>
          </cell>
          <cell r="T20">
            <v>16.263000000000002</v>
          </cell>
          <cell r="U20">
            <v>0</v>
          </cell>
          <cell r="V20">
            <v>0</v>
          </cell>
          <cell r="W20">
            <v>10.75</v>
          </cell>
          <cell r="X20">
            <v>10.75</v>
          </cell>
          <cell r="Z20">
            <v>21.68</v>
          </cell>
          <cell r="AA20">
            <v>0</v>
          </cell>
          <cell r="AB20">
            <v>0</v>
          </cell>
          <cell r="AC20">
            <v>0</v>
          </cell>
          <cell r="AD20">
            <v>16.263000000000002</v>
          </cell>
          <cell r="AE20">
            <v>16.263000000000002</v>
          </cell>
          <cell r="AF20">
            <v>0</v>
          </cell>
          <cell r="AG20">
            <v>0</v>
          </cell>
          <cell r="AH20">
            <v>10.75</v>
          </cell>
          <cell r="AI20">
            <v>10.75</v>
          </cell>
          <cell r="AO20">
            <v>2019</v>
          </cell>
          <cell r="AP20">
            <v>2023</v>
          </cell>
          <cell r="AQ20">
            <v>45318</v>
          </cell>
          <cell r="AR20">
            <v>20395</v>
          </cell>
          <cell r="AS20">
            <v>25619.5</v>
          </cell>
          <cell r="AT20">
            <v>20395</v>
          </cell>
          <cell r="AU20">
            <v>20395</v>
          </cell>
          <cell r="AV20">
            <v>9667.9149713511197</v>
          </cell>
          <cell r="AX20">
            <v>0</v>
          </cell>
          <cell r="BA20">
            <v>9667.9149713511197</v>
          </cell>
          <cell r="BJ20">
            <v>11</v>
          </cell>
          <cell r="BK20" t="str">
            <v>完成路基16公里、完成施工许可11公里</v>
          </cell>
          <cell r="BL20">
            <v>12936.770531698599</v>
          </cell>
          <cell r="BM20">
            <v>7458.2294683013997</v>
          </cell>
          <cell r="BP20">
            <v>15000</v>
          </cell>
          <cell r="BQ20">
            <v>15000</v>
          </cell>
          <cell r="BW20">
            <v>1</v>
          </cell>
          <cell r="CE20">
            <v>15000</v>
          </cell>
          <cell r="CS20">
            <v>11</v>
          </cell>
          <cell r="CX20" t="str">
            <v>完成路基16公里，完成施工许可11公里</v>
          </cell>
          <cell r="CZ20">
            <v>16</v>
          </cell>
        </row>
        <row r="21">
          <cell r="D21" t="str">
            <v>G320湘潭绕城线伏林大道-湘乡</v>
          </cell>
          <cell r="E21" t="str">
            <v>国道</v>
          </cell>
          <cell r="F21" t="str">
            <v>续建21年实施</v>
          </cell>
          <cell r="G21">
            <v>52.529000000000003</v>
          </cell>
          <cell r="H21">
            <v>52.529000000000003</v>
          </cell>
          <cell r="I21">
            <v>0</v>
          </cell>
          <cell r="J21">
            <v>0</v>
          </cell>
          <cell r="K21">
            <v>11.747999999999999</v>
          </cell>
          <cell r="L21">
            <v>0</v>
          </cell>
          <cell r="M21">
            <v>40.780999999999999</v>
          </cell>
          <cell r="P21">
            <v>0</v>
          </cell>
          <cell r="Q21">
            <v>11.747999999999999</v>
          </cell>
          <cell r="R21">
            <v>11.747999999999999</v>
          </cell>
          <cell r="T21">
            <v>0</v>
          </cell>
          <cell r="U21">
            <v>40.780999999999999</v>
          </cell>
          <cell r="V21">
            <v>40.780999999999999</v>
          </cell>
          <cell r="X21">
            <v>0</v>
          </cell>
          <cell r="AA21">
            <v>0</v>
          </cell>
          <cell r="AB21">
            <v>11.747999999999999</v>
          </cell>
          <cell r="AC21">
            <v>11.747999999999999</v>
          </cell>
          <cell r="AE21">
            <v>0</v>
          </cell>
          <cell r="AF21">
            <v>40.780999999999999</v>
          </cell>
          <cell r="AG21">
            <v>40.780999999999999</v>
          </cell>
          <cell r="AI21">
            <v>0</v>
          </cell>
          <cell r="AO21">
            <v>2020</v>
          </cell>
          <cell r="AP21">
            <v>2022</v>
          </cell>
          <cell r="AQ21">
            <v>280110</v>
          </cell>
          <cell r="AR21">
            <v>43653</v>
          </cell>
          <cell r="AS21">
            <v>80144</v>
          </cell>
          <cell r="AT21">
            <v>28945</v>
          </cell>
          <cell r="AU21">
            <v>28945</v>
          </cell>
          <cell r="AV21">
            <v>91234.005197129198</v>
          </cell>
          <cell r="AX21">
            <v>0</v>
          </cell>
          <cell r="BB21">
            <v>91234.005197129198</v>
          </cell>
          <cell r="BI21">
            <v>11.747999999999999</v>
          </cell>
          <cell r="BJ21">
            <v>41</v>
          </cell>
          <cell r="BK21" t="str">
            <v>完成路面12公里、完成施工许可41公里</v>
          </cell>
          <cell r="BL21">
            <v>17977.350665346799</v>
          </cell>
          <cell r="BM21">
            <v>10967.649334653201</v>
          </cell>
          <cell r="BP21">
            <v>94954</v>
          </cell>
          <cell r="BQ21">
            <v>104954.00519712899</v>
          </cell>
          <cell r="BR21">
            <v>7545</v>
          </cell>
          <cell r="BS21">
            <v>7545</v>
          </cell>
          <cell r="BT21">
            <v>0</v>
          </cell>
          <cell r="BW21">
            <v>0.66307012118296604</v>
          </cell>
          <cell r="CF21">
            <v>104954.00519712899</v>
          </cell>
          <cell r="CR21">
            <v>11.747999999999999</v>
          </cell>
          <cell r="CS21">
            <v>40</v>
          </cell>
          <cell r="CX21" t="str">
            <v>完成路面12公里、完成施工许可40公里</v>
          </cell>
          <cell r="CY21">
            <v>11.747999999999999</v>
          </cell>
        </row>
        <row r="22">
          <cell r="D22" t="str">
            <v>G320湘潭绕城线二期(红易路至芙蓉路段及湘江路至伏林大道段）</v>
          </cell>
          <cell r="E22" t="str">
            <v>国道</v>
          </cell>
          <cell r="F22" t="str">
            <v>续建21年实施</v>
          </cell>
          <cell r="G22">
            <v>18.43</v>
          </cell>
          <cell r="H22">
            <v>4.43</v>
          </cell>
          <cell r="I22">
            <v>14</v>
          </cell>
          <cell r="J22">
            <v>0</v>
          </cell>
          <cell r="K22">
            <v>4.43</v>
          </cell>
          <cell r="L22">
            <v>0</v>
          </cell>
          <cell r="M22">
            <v>0</v>
          </cell>
          <cell r="O22">
            <v>14</v>
          </cell>
          <cell r="P22">
            <v>0</v>
          </cell>
          <cell r="R22">
            <v>0</v>
          </cell>
          <cell r="S22">
            <v>4.43</v>
          </cell>
          <cell r="T22">
            <v>4.43</v>
          </cell>
          <cell r="V22">
            <v>0</v>
          </cell>
          <cell r="X22">
            <v>0</v>
          </cell>
          <cell r="Z22">
            <v>14</v>
          </cell>
          <cell r="AA22">
            <v>0</v>
          </cell>
          <cell r="AC22">
            <v>4.43</v>
          </cell>
          <cell r="AD22">
            <v>4.43</v>
          </cell>
          <cell r="AE22">
            <v>0</v>
          </cell>
          <cell r="AG22">
            <v>0</v>
          </cell>
          <cell r="AI22">
            <v>0</v>
          </cell>
          <cell r="AO22">
            <v>2019</v>
          </cell>
          <cell r="AP22">
            <v>2022</v>
          </cell>
          <cell r="AQ22">
            <v>98757.26</v>
          </cell>
          <cell r="AR22">
            <v>17594</v>
          </cell>
          <cell r="AS22">
            <v>77262</v>
          </cell>
          <cell r="AT22">
            <v>17594</v>
          </cell>
          <cell r="AU22">
            <v>17594</v>
          </cell>
          <cell r="AV22">
            <v>16747.623952251801</v>
          </cell>
          <cell r="AX22">
            <v>0</v>
          </cell>
          <cell r="BA22">
            <v>16747.623952251801</v>
          </cell>
          <cell r="BK22" t="str">
            <v>完成路基</v>
          </cell>
          <cell r="BL22">
            <v>15479.474226804101</v>
          </cell>
          <cell r="BM22">
            <v>2114.52577319588</v>
          </cell>
          <cell r="BP22">
            <v>2000</v>
          </cell>
          <cell r="BQ22">
            <v>16748</v>
          </cell>
          <cell r="BW22">
            <v>1</v>
          </cell>
          <cell r="CD22">
            <v>16748</v>
          </cell>
          <cell r="CX22" t="str">
            <v>完成路基4.4公里</v>
          </cell>
          <cell r="CZ22">
            <v>4.43</v>
          </cell>
        </row>
        <row r="23">
          <cell r="D23" t="str">
            <v>G240沪昆高铁韶山站-湘乡连接线</v>
          </cell>
          <cell r="E23" t="str">
            <v>国道</v>
          </cell>
          <cell r="F23" t="str">
            <v>续建21年实施</v>
          </cell>
          <cell r="G23">
            <v>9.0440000000000005</v>
          </cell>
          <cell r="H23">
            <v>9.0440000000000005</v>
          </cell>
          <cell r="I23">
            <v>0</v>
          </cell>
          <cell r="J23">
            <v>0</v>
          </cell>
          <cell r="K23">
            <v>0</v>
          </cell>
          <cell r="L23">
            <v>0</v>
          </cell>
          <cell r="M23">
            <v>9.0440000000000005</v>
          </cell>
          <cell r="P23">
            <v>0</v>
          </cell>
          <cell r="R23">
            <v>0</v>
          </cell>
          <cell r="T23">
            <v>0</v>
          </cell>
          <cell r="U23">
            <v>9.0440000000000005</v>
          </cell>
          <cell r="V23">
            <v>9.0440000000000005</v>
          </cell>
          <cell r="X23">
            <v>0</v>
          </cell>
          <cell r="AA23">
            <v>0</v>
          </cell>
          <cell r="AC23">
            <v>0</v>
          </cell>
          <cell r="AD23">
            <v>9.0440000000000005</v>
          </cell>
          <cell r="AE23">
            <v>9.0440000000000005</v>
          </cell>
          <cell r="AG23">
            <v>0</v>
          </cell>
          <cell r="AI23">
            <v>0</v>
          </cell>
          <cell r="AO23">
            <v>2020</v>
          </cell>
          <cell r="AP23">
            <v>2022</v>
          </cell>
          <cell r="AQ23">
            <v>28000</v>
          </cell>
          <cell r="AR23">
            <v>10658</v>
          </cell>
          <cell r="AS23">
            <v>7300</v>
          </cell>
          <cell r="AT23">
            <v>9492</v>
          </cell>
          <cell r="AU23">
            <v>9492</v>
          </cell>
          <cell r="AV23">
            <v>6700</v>
          </cell>
          <cell r="AX23">
            <v>0</v>
          </cell>
          <cell r="BB23">
            <v>6700</v>
          </cell>
          <cell r="BJ23">
            <v>9.0440000000000005</v>
          </cell>
          <cell r="BK23" t="str">
            <v>完成施工许可</v>
          </cell>
          <cell r="BL23">
            <v>5329</v>
          </cell>
          <cell r="BM23">
            <v>4163</v>
          </cell>
          <cell r="BP23">
            <v>5100</v>
          </cell>
          <cell r="BQ23">
            <v>10000</v>
          </cell>
          <cell r="BR23">
            <v>1452</v>
          </cell>
          <cell r="BS23">
            <v>1452</v>
          </cell>
          <cell r="BT23">
            <v>0</v>
          </cell>
          <cell r="BW23">
            <v>0.89059861137174001</v>
          </cell>
          <cell r="CE23">
            <v>10000</v>
          </cell>
          <cell r="CX23" t="str">
            <v>完成路基</v>
          </cell>
          <cell r="CZ23">
            <v>9.0440000000000005</v>
          </cell>
        </row>
        <row r="24">
          <cell r="D24" t="str">
            <v>G240衡山长青-白果</v>
          </cell>
          <cell r="E24" t="str">
            <v>国道</v>
          </cell>
          <cell r="F24" t="str">
            <v>续建21年实施</v>
          </cell>
          <cell r="G24">
            <v>8.39</v>
          </cell>
          <cell r="H24">
            <v>8.39</v>
          </cell>
          <cell r="I24">
            <v>0</v>
          </cell>
          <cell r="J24">
            <v>0</v>
          </cell>
          <cell r="K24">
            <v>0</v>
          </cell>
          <cell r="L24">
            <v>8.39</v>
          </cell>
          <cell r="M24">
            <v>0</v>
          </cell>
          <cell r="P24">
            <v>0</v>
          </cell>
          <cell r="R24">
            <v>0</v>
          </cell>
          <cell r="S24">
            <v>0</v>
          </cell>
          <cell r="T24">
            <v>0</v>
          </cell>
          <cell r="U24">
            <v>8.39</v>
          </cell>
          <cell r="V24">
            <v>8.39</v>
          </cell>
          <cell r="X24">
            <v>0</v>
          </cell>
          <cell r="AA24">
            <v>0</v>
          </cell>
          <cell r="AC24">
            <v>0</v>
          </cell>
          <cell r="AE24">
            <v>0</v>
          </cell>
          <cell r="AF24">
            <v>8.39</v>
          </cell>
          <cell r="AG24">
            <v>8.39</v>
          </cell>
          <cell r="AI24">
            <v>0</v>
          </cell>
          <cell r="AO24">
            <v>2020</v>
          </cell>
          <cell r="AP24">
            <v>2022</v>
          </cell>
          <cell r="AQ24">
            <v>10092</v>
          </cell>
          <cell r="AR24">
            <v>3215</v>
          </cell>
          <cell r="AS24">
            <v>2000</v>
          </cell>
          <cell r="AT24">
            <v>0</v>
          </cell>
          <cell r="AU24">
            <v>0</v>
          </cell>
          <cell r="AV24">
            <v>3046</v>
          </cell>
          <cell r="AX24">
            <v>0</v>
          </cell>
          <cell r="BB24">
            <v>3046</v>
          </cell>
          <cell r="BJ24">
            <v>8.39</v>
          </cell>
          <cell r="BK24" t="str">
            <v>完成施工许可</v>
          </cell>
          <cell r="BL24">
            <v>964.5</v>
          </cell>
          <cell r="BM24">
            <v>-964.5</v>
          </cell>
          <cell r="BP24">
            <v>5508</v>
          </cell>
          <cell r="BQ24">
            <v>3046</v>
          </cell>
          <cell r="BU24" t="e">
            <v>#REF!</v>
          </cell>
          <cell r="BW24">
            <v>0</v>
          </cell>
          <cell r="CA24">
            <v>0</v>
          </cell>
          <cell r="CF24">
            <v>3046</v>
          </cell>
          <cell r="CN24">
            <v>0</v>
          </cell>
          <cell r="CO24">
            <v>0</v>
          </cell>
          <cell r="CS24">
            <v>8.39</v>
          </cell>
          <cell r="CX24" t="str">
            <v>完成施工许可</v>
          </cell>
        </row>
        <row r="25">
          <cell r="D25" t="str">
            <v>G107耒阳绕城公路</v>
          </cell>
          <cell r="E25" t="str">
            <v>国道</v>
          </cell>
          <cell r="F25" t="str">
            <v>续建21年实施</v>
          </cell>
          <cell r="G25">
            <v>22.722000000000001</v>
          </cell>
          <cell r="H25">
            <v>22.722000000000001</v>
          </cell>
          <cell r="I25">
            <v>0</v>
          </cell>
          <cell r="J25">
            <v>0</v>
          </cell>
          <cell r="K25">
            <v>22.722000000000001</v>
          </cell>
          <cell r="L25">
            <v>0</v>
          </cell>
          <cell r="M25">
            <v>0</v>
          </cell>
          <cell r="P25">
            <v>0</v>
          </cell>
          <cell r="R25">
            <v>0</v>
          </cell>
          <cell r="S25">
            <v>22.722000000000001</v>
          </cell>
          <cell r="T25">
            <v>22.722000000000001</v>
          </cell>
          <cell r="V25">
            <v>0</v>
          </cell>
          <cell r="X25">
            <v>0</v>
          </cell>
          <cell r="AA25">
            <v>0</v>
          </cell>
          <cell r="AC25">
            <v>0</v>
          </cell>
          <cell r="AD25">
            <v>22.722000000000001</v>
          </cell>
          <cell r="AE25">
            <v>22.722000000000001</v>
          </cell>
          <cell r="AG25">
            <v>0</v>
          </cell>
          <cell r="AI25">
            <v>0</v>
          </cell>
          <cell r="AO25">
            <v>2020</v>
          </cell>
          <cell r="AP25">
            <v>2022</v>
          </cell>
          <cell r="AQ25">
            <v>51180</v>
          </cell>
          <cell r="AR25">
            <v>6626</v>
          </cell>
          <cell r="AS25">
            <v>32700</v>
          </cell>
          <cell r="AT25">
            <v>1988.29</v>
          </cell>
          <cell r="AU25">
            <v>1988.29</v>
          </cell>
          <cell r="AV25">
            <v>8244</v>
          </cell>
          <cell r="AX25">
            <v>1324.71</v>
          </cell>
          <cell r="BA25">
            <v>8244</v>
          </cell>
          <cell r="BK25" t="str">
            <v>完成路基</v>
          </cell>
          <cell r="BL25">
            <v>3313</v>
          </cell>
          <cell r="BM25">
            <v>-1324.71</v>
          </cell>
          <cell r="BP25">
            <v>8244</v>
          </cell>
          <cell r="BQ25">
            <v>8244</v>
          </cell>
          <cell r="BR25">
            <v>477</v>
          </cell>
          <cell r="BS25">
            <v>477</v>
          </cell>
          <cell r="BT25">
            <v>0</v>
          </cell>
          <cell r="BU25" t="e">
            <v>#REF!</v>
          </cell>
          <cell r="BV25">
            <v>4307</v>
          </cell>
          <cell r="BW25">
            <v>0.95008904316329601</v>
          </cell>
          <cell r="BX25">
            <v>4307</v>
          </cell>
          <cell r="BY25">
            <v>4307</v>
          </cell>
          <cell r="CA25">
            <v>4307</v>
          </cell>
          <cell r="CE25">
            <v>8244</v>
          </cell>
          <cell r="CL25">
            <v>4307</v>
          </cell>
          <cell r="CM25">
            <v>4307</v>
          </cell>
          <cell r="CR25">
            <v>22.722000000000001</v>
          </cell>
          <cell r="CU25" t="str">
            <v>√</v>
          </cell>
          <cell r="CX25" t="str">
            <v>完成路面</v>
          </cell>
          <cell r="CY25">
            <v>22.722000000000001</v>
          </cell>
        </row>
        <row r="26">
          <cell r="D26" t="str">
            <v>G234祁东洪桥-归阳</v>
          </cell>
          <cell r="E26" t="str">
            <v>国道</v>
          </cell>
          <cell r="F26" t="str">
            <v>续建21年实施</v>
          </cell>
          <cell r="G26">
            <v>28.74</v>
          </cell>
          <cell r="H26">
            <v>28.74</v>
          </cell>
          <cell r="AQ26">
            <v>89787</v>
          </cell>
          <cell r="AR26">
            <v>18847</v>
          </cell>
          <cell r="AS26">
            <v>18200</v>
          </cell>
          <cell r="AT26">
            <v>1724</v>
          </cell>
          <cell r="BP26">
            <v>18000</v>
          </cell>
          <cell r="CS26">
            <v>28.74</v>
          </cell>
          <cell r="CV26" t="str">
            <v>√</v>
          </cell>
          <cell r="CX26" t="str">
            <v>完成施工许可</v>
          </cell>
        </row>
        <row r="27">
          <cell r="D27" t="str">
            <v>G322祁东县城改线</v>
          </cell>
          <cell r="E27" t="str">
            <v>国道</v>
          </cell>
          <cell r="F27" t="str">
            <v>续建21年实施</v>
          </cell>
          <cell r="G27">
            <v>19.72</v>
          </cell>
          <cell r="H27">
            <v>16.57</v>
          </cell>
          <cell r="I27">
            <v>3.15</v>
          </cell>
          <cell r="J27">
            <v>0</v>
          </cell>
          <cell r="K27">
            <v>16.57</v>
          </cell>
          <cell r="L27">
            <v>0</v>
          </cell>
          <cell r="M27">
            <v>0</v>
          </cell>
          <cell r="O27">
            <v>3.15</v>
          </cell>
          <cell r="P27">
            <v>0</v>
          </cell>
          <cell r="Q27">
            <v>0</v>
          </cell>
          <cell r="R27">
            <v>0</v>
          </cell>
          <cell r="S27">
            <v>16.57</v>
          </cell>
          <cell r="T27">
            <v>16.57</v>
          </cell>
          <cell r="V27">
            <v>0</v>
          </cell>
          <cell r="X27">
            <v>0</v>
          </cell>
          <cell r="Z27">
            <v>3.15</v>
          </cell>
          <cell r="AA27">
            <v>0</v>
          </cell>
          <cell r="AC27">
            <v>0</v>
          </cell>
          <cell r="AD27">
            <v>16.57</v>
          </cell>
          <cell r="AE27">
            <v>16.57</v>
          </cell>
          <cell r="AG27">
            <v>0</v>
          </cell>
          <cell r="AI27">
            <v>0</v>
          </cell>
          <cell r="AO27">
            <v>2019</v>
          </cell>
          <cell r="AP27">
            <v>2022</v>
          </cell>
          <cell r="AQ27">
            <v>51808</v>
          </cell>
          <cell r="AR27">
            <v>13384</v>
          </cell>
          <cell r="AS27">
            <v>49090</v>
          </cell>
          <cell r="AT27">
            <v>13384</v>
          </cell>
          <cell r="AU27">
            <v>13384</v>
          </cell>
          <cell r="AX27">
            <v>0</v>
          </cell>
          <cell r="BA27">
            <v>0</v>
          </cell>
          <cell r="BK27" t="str">
            <v>完成路基</v>
          </cell>
          <cell r="BL27">
            <v>7760.9553752535503</v>
          </cell>
          <cell r="BM27">
            <v>5623.0446247464497</v>
          </cell>
          <cell r="BR27">
            <v>5000</v>
          </cell>
          <cell r="BS27">
            <v>5000</v>
          </cell>
          <cell r="BT27">
            <v>0</v>
          </cell>
          <cell r="BW27">
            <v>1</v>
          </cell>
          <cell r="CX27" t="str">
            <v>完成路基16.57公里</v>
          </cell>
          <cell r="CZ27">
            <v>16.57</v>
          </cell>
        </row>
        <row r="28">
          <cell r="D28" t="str">
            <v>G234常宁新河-蒲竹</v>
          </cell>
          <cell r="E28" t="str">
            <v>国道</v>
          </cell>
          <cell r="F28" t="str">
            <v>续建21年实施</v>
          </cell>
          <cell r="G28">
            <v>57</v>
          </cell>
          <cell r="H28">
            <v>16</v>
          </cell>
          <cell r="I28">
            <v>0</v>
          </cell>
          <cell r="J28">
            <v>0</v>
          </cell>
          <cell r="K28">
            <v>0</v>
          </cell>
          <cell r="L28">
            <v>0</v>
          </cell>
          <cell r="M28">
            <v>57</v>
          </cell>
          <cell r="P28">
            <v>0</v>
          </cell>
          <cell r="R28">
            <v>0</v>
          </cell>
          <cell r="S28">
            <v>0</v>
          </cell>
          <cell r="T28">
            <v>0</v>
          </cell>
          <cell r="U28">
            <v>16</v>
          </cell>
          <cell r="V28">
            <v>16</v>
          </cell>
          <cell r="X28">
            <v>0</v>
          </cell>
          <cell r="AA28">
            <v>0</v>
          </cell>
          <cell r="AC28">
            <v>0</v>
          </cell>
          <cell r="AD28">
            <v>16</v>
          </cell>
          <cell r="AE28">
            <v>16</v>
          </cell>
          <cell r="AG28">
            <v>0</v>
          </cell>
          <cell r="AI28">
            <v>0</v>
          </cell>
          <cell r="AO28">
            <v>2020</v>
          </cell>
          <cell r="AP28">
            <v>2022</v>
          </cell>
          <cell r="AQ28">
            <v>159743</v>
          </cell>
          <cell r="AR28">
            <v>28076</v>
          </cell>
          <cell r="AS28">
            <v>10000</v>
          </cell>
          <cell r="AT28">
            <v>7665</v>
          </cell>
          <cell r="AU28">
            <v>7665</v>
          </cell>
          <cell r="AV28">
            <v>12420.070175438599</v>
          </cell>
          <cell r="AX28">
            <v>0</v>
          </cell>
          <cell r="BB28">
            <v>12420.070175438599</v>
          </cell>
          <cell r="BJ28">
            <v>16</v>
          </cell>
          <cell r="BK28" t="str">
            <v>完成施工许可</v>
          </cell>
          <cell r="BL28">
            <v>3940.4912280701801</v>
          </cell>
          <cell r="BM28">
            <v>3724.5087719298199</v>
          </cell>
          <cell r="BP28">
            <v>10000</v>
          </cell>
          <cell r="BQ28">
            <v>9082</v>
          </cell>
          <cell r="BR28">
            <v>7065</v>
          </cell>
          <cell r="BS28">
            <v>7065</v>
          </cell>
          <cell r="BV28">
            <v>20411</v>
          </cell>
          <cell r="BW28">
            <v>1</v>
          </cell>
          <cell r="BX28">
            <v>20411</v>
          </cell>
          <cell r="BY28">
            <v>20411</v>
          </cell>
          <cell r="CE28">
            <v>9082</v>
          </cell>
          <cell r="CX28" t="str">
            <v>完成路基16公里</v>
          </cell>
          <cell r="CZ28">
            <v>16</v>
          </cell>
        </row>
        <row r="29">
          <cell r="D29" t="str">
            <v>G356邵阳县罗城-黄豆园</v>
          </cell>
          <cell r="E29" t="str">
            <v>国道</v>
          </cell>
          <cell r="F29" t="str">
            <v>续建21年实施</v>
          </cell>
          <cell r="G29">
            <v>19.233000000000001</v>
          </cell>
          <cell r="H29">
            <v>19.233000000000001</v>
          </cell>
          <cell r="I29">
            <v>0</v>
          </cell>
          <cell r="J29">
            <v>0</v>
          </cell>
          <cell r="K29">
            <v>0</v>
          </cell>
          <cell r="L29">
            <v>0</v>
          </cell>
          <cell r="M29">
            <v>19.233000000000001</v>
          </cell>
          <cell r="P29">
            <v>0</v>
          </cell>
          <cell r="R29">
            <v>0</v>
          </cell>
          <cell r="S29">
            <v>0</v>
          </cell>
          <cell r="T29">
            <v>0</v>
          </cell>
          <cell r="V29">
            <v>0</v>
          </cell>
          <cell r="W29">
            <v>19.233000000000001</v>
          </cell>
          <cell r="X29">
            <v>19.233000000000001</v>
          </cell>
          <cell r="AA29">
            <v>0</v>
          </cell>
          <cell r="AC29">
            <v>0</v>
          </cell>
          <cell r="AD29">
            <v>19.233000000000001</v>
          </cell>
          <cell r="AE29">
            <v>0</v>
          </cell>
          <cell r="AG29">
            <v>19.233000000000001</v>
          </cell>
          <cell r="AI29">
            <v>0</v>
          </cell>
          <cell r="AO29">
            <v>2020</v>
          </cell>
          <cell r="AP29">
            <v>2022</v>
          </cell>
          <cell r="AQ29">
            <v>18627</v>
          </cell>
          <cell r="AR29">
            <v>12082</v>
          </cell>
          <cell r="AS29">
            <v>5588</v>
          </cell>
          <cell r="AT29">
            <v>3878</v>
          </cell>
          <cell r="AU29">
            <v>3878</v>
          </cell>
          <cell r="AV29">
            <v>9.9999999999454303E-2</v>
          </cell>
          <cell r="BC29">
            <v>9.9999999999454303E-2</v>
          </cell>
          <cell r="BJ29">
            <v>19.233000000000001</v>
          </cell>
          <cell r="BK29" t="str">
            <v>完成施工许可</v>
          </cell>
          <cell r="BL29">
            <v>6041</v>
          </cell>
          <cell r="BM29">
            <v>-2163</v>
          </cell>
          <cell r="BP29">
            <v>3000</v>
          </cell>
          <cell r="BQ29">
            <v>3725.5</v>
          </cell>
          <cell r="BR29">
            <v>3878</v>
          </cell>
          <cell r="BS29">
            <v>3878</v>
          </cell>
          <cell r="BT29">
            <v>0</v>
          </cell>
          <cell r="BW29">
            <v>0.32097334878331402</v>
          </cell>
          <cell r="CF29">
            <v>3725.5</v>
          </cell>
          <cell r="CR29">
            <v>19.233000000000001</v>
          </cell>
          <cell r="CU29" t="str">
            <v>√</v>
          </cell>
          <cell r="CX29" t="str">
            <v>完成路面</v>
          </cell>
          <cell r="CY29">
            <v>19.233000000000001</v>
          </cell>
        </row>
        <row r="30">
          <cell r="D30" t="str">
            <v>G353洞庭湖大桥至岳阳东站</v>
          </cell>
          <cell r="E30" t="str">
            <v>国道</v>
          </cell>
          <cell r="F30" t="str">
            <v>续建21年实施</v>
          </cell>
          <cell r="G30">
            <v>16</v>
          </cell>
          <cell r="H30">
            <v>5</v>
          </cell>
          <cell r="I30">
            <v>11</v>
          </cell>
          <cell r="J30">
            <v>0</v>
          </cell>
          <cell r="K30">
            <v>0</v>
          </cell>
          <cell r="L30">
            <v>0</v>
          </cell>
          <cell r="M30">
            <v>5</v>
          </cell>
          <cell r="O30">
            <v>11</v>
          </cell>
          <cell r="P30">
            <v>0</v>
          </cell>
          <cell r="Q30">
            <v>0</v>
          </cell>
          <cell r="R30">
            <v>0</v>
          </cell>
          <cell r="S30">
            <v>0</v>
          </cell>
          <cell r="T30">
            <v>0</v>
          </cell>
          <cell r="U30">
            <v>5</v>
          </cell>
          <cell r="V30">
            <v>5</v>
          </cell>
          <cell r="X30">
            <v>0</v>
          </cell>
          <cell r="Z30">
            <v>16</v>
          </cell>
          <cell r="AA30">
            <v>0</v>
          </cell>
          <cell r="AC30">
            <v>0</v>
          </cell>
          <cell r="AE30">
            <v>5</v>
          </cell>
          <cell r="AG30">
            <v>0</v>
          </cell>
          <cell r="AI30">
            <v>0</v>
          </cell>
          <cell r="AO30">
            <v>2019</v>
          </cell>
          <cell r="AP30">
            <v>2022</v>
          </cell>
          <cell r="AQ30">
            <v>139976</v>
          </cell>
          <cell r="AR30">
            <v>32230</v>
          </cell>
          <cell r="AS30">
            <v>139976</v>
          </cell>
          <cell r="AT30">
            <v>6327</v>
          </cell>
          <cell r="AU30">
            <v>6327</v>
          </cell>
          <cell r="AV30">
            <v>-21871.25</v>
          </cell>
          <cell r="AX30">
            <v>0</v>
          </cell>
          <cell r="BB30">
            <v>-21871.25</v>
          </cell>
          <cell r="BJ30">
            <v>5</v>
          </cell>
          <cell r="BK30" t="str">
            <v>完成施工许可</v>
          </cell>
          <cell r="BL30">
            <v>32230</v>
          </cell>
          <cell r="BM30">
            <v>-25903</v>
          </cell>
          <cell r="BQ30">
            <v>0</v>
          </cell>
          <cell r="BU30" t="e">
            <v>#REF!</v>
          </cell>
          <cell r="BW30">
            <v>0.19630778777536501</v>
          </cell>
          <cell r="BZ30">
            <v>0</v>
          </cell>
          <cell r="CE30">
            <v>0</v>
          </cell>
          <cell r="CL30">
            <v>0</v>
          </cell>
          <cell r="CM30">
            <v>0</v>
          </cell>
          <cell r="CT30">
            <v>5</v>
          </cell>
        </row>
        <row r="31">
          <cell r="D31" t="str">
            <v>G353岳阳东站至三荷机场快速通道</v>
          </cell>
          <cell r="E31" t="str">
            <v>国道</v>
          </cell>
          <cell r="F31" t="str">
            <v>续建21年实施</v>
          </cell>
          <cell r="G31">
            <v>19.140999999999998</v>
          </cell>
          <cell r="H31">
            <v>19.140999999999998</v>
          </cell>
          <cell r="I31">
            <v>0</v>
          </cell>
          <cell r="J31">
            <v>0</v>
          </cell>
          <cell r="K31">
            <v>19.140999999999998</v>
          </cell>
          <cell r="L31">
            <v>0</v>
          </cell>
          <cell r="M31">
            <v>0</v>
          </cell>
          <cell r="P31">
            <v>0</v>
          </cell>
          <cell r="R31">
            <v>0</v>
          </cell>
          <cell r="S31">
            <v>19.140999999999998</v>
          </cell>
          <cell r="T31">
            <v>19.140999999999998</v>
          </cell>
          <cell r="V31">
            <v>0</v>
          </cell>
          <cell r="X31">
            <v>0</v>
          </cell>
          <cell r="Z31">
            <v>19.140999999999998</v>
          </cell>
          <cell r="AA31">
            <v>19.140999999999998</v>
          </cell>
          <cell r="AC31">
            <v>19.140999999999998</v>
          </cell>
          <cell r="AE31">
            <v>0</v>
          </cell>
          <cell r="AG31">
            <v>0</v>
          </cell>
          <cell r="AI31">
            <v>0</v>
          </cell>
          <cell r="AO31">
            <v>2020</v>
          </cell>
          <cell r="AP31">
            <v>2022</v>
          </cell>
          <cell r="AQ31">
            <v>111870.8</v>
          </cell>
          <cell r="AR31">
            <v>9518</v>
          </cell>
          <cell r="AS31">
            <v>111870.8</v>
          </cell>
          <cell r="AT31">
            <v>9183.6</v>
          </cell>
          <cell r="AU31">
            <v>9303</v>
          </cell>
          <cell r="BA31">
            <v>0</v>
          </cell>
          <cell r="BK31" t="str">
            <v>完成路基</v>
          </cell>
          <cell r="BL31">
            <v>9518</v>
          </cell>
          <cell r="BM31">
            <v>-215</v>
          </cell>
          <cell r="BU31" t="e">
            <v>#REF!</v>
          </cell>
          <cell r="BV31">
            <v>334.4</v>
          </cell>
          <cell r="BW31">
            <v>1</v>
          </cell>
          <cell r="BX31">
            <v>215</v>
          </cell>
          <cell r="BY31">
            <v>215</v>
          </cell>
          <cell r="BZ31">
            <v>215</v>
          </cell>
          <cell r="CH31">
            <v>334.4</v>
          </cell>
          <cell r="CI31">
            <v>215</v>
          </cell>
          <cell r="CR31">
            <v>19.140999999999998</v>
          </cell>
          <cell r="CT31">
            <v>19.140999999999998</v>
          </cell>
          <cell r="CU31" t="str">
            <v>√</v>
          </cell>
          <cell r="CX31" t="str">
            <v>完成路面</v>
          </cell>
          <cell r="CY31">
            <v>19.140999999999998</v>
          </cell>
        </row>
        <row r="32">
          <cell r="D32" t="str">
            <v>G536平江县青冲至伍市</v>
          </cell>
          <cell r="E32" t="str">
            <v>国道</v>
          </cell>
          <cell r="F32" t="str">
            <v>续建21年实施</v>
          </cell>
          <cell r="G32">
            <v>13.006</v>
          </cell>
          <cell r="H32">
            <v>9.0060000000000002</v>
          </cell>
          <cell r="I32">
            <v>4</v>
          </cell>
          <cell r="J32">
            <v>0</v>
          </cell>
          <cell r="K32">
            <v>0</v>
          </cell>
          <cell r="L32">
            <v>9.0060000000000002</v>
          </cell>
          <cell r="M32">
            <v>0</v>
          </cell>
          <cell r="O32">
            <v>4</v>
          </cell>
          <cell r="P32">
            <v>0</v>
          </cell>
          <cell r="R32">
            <v>0</v>
          </cell>
          <cell r="T32">
            <v>0</v>
          </cell>
          <cell r="U32">
            <v>9.0060000000000002</v>
          </cell>
          <cell r="V32">
            <v>9.0060000000000002</v>
          </cell>
          <cell r="X32">
            <v>0</v>
          </cell>
          <cell r="Z32">
            <v>4</v>
          </cell>
          <cell r="AA32">
            <v>0</v>
          </cell>
          <cell r="AC32">
            <v>0</v>
          </cell>
          <cell r="AD32">
            <v>9.0060000000000002</v>
          </cell>
          <cell r="AE32">
            <v>9.0060000000000002</v>
          </cell>
          <cell r="AG32">
            <v>0</v>
          </cell>
          <cell r="AI32">
            <v>0</v>
          </cell>
          <cell r="AO32">
            <v>2019</v>
          </cell>
          <cell r="AP32">
            <v>2022</v>
          </cell>
          <cell r="AQ32">
            <v>12222.11</v>
          </cell>
          <cell r="AR32">
            <v>7084</v>
          </cell>
          <cell r="AS32">
            <v>12997</v>
          </cell>
          <cell r="AT32">
            <v>7084</v>
          </cell>
          <cell r="AU32">
            <v>7084</v>
          </cell>
          <cell r="AX32">
            <v>0</v>
          </cell>
          <cell r="BJ32">
            <v>9.0060000000000002</v>
          </cell>
          <cell r="BK32" t="str">
            <v>完成施工许可</v>
          </cell>
          <cell r="BL32">
            <v>4631.3433799784698</v>
          </cell>
          <cell r="BM32">
            <v>2452.6566200215302</v>
          </cell>
          <cell r="BP32">
            <v>3000</v>
          </cell>
          <cell r="BQ32">
            <v>0</v>
          </cell>
          <cell r="BR32">
            <v>4250</v>
          </cell>
          <cell r="BS32">
            <v>0</v>
          </cell>
          <cell r="BT32">
            <v>4250</v>
          </cell>
          <cell r="BW32">
            <v>1</v>
          </cell>
          <cell r="CX32" t="str">
            <v>完成路基9公里</v>
          </cell>
          <cell r="CZ32">
            <v>9</v>
          </cell>
        </row>
        <row r="33">
          <cell r="D33" t="str">
            <v>沅澧城镇快速干线G207澧县张公庙至临澧太平</v>
          </cell>
          <cell r="E33" t="str">
            <v>国道</v>
          </cell>
          <cell r="F33" t="str">
            <v>续建21年实施</v>
          </cell>
          <cell r="G33">
            <v>14.614000000000001</v>
          </cell>
          <cell r="H33">
            <v>14.614000000000001</v>
          </cell>
          <cell r="I33">
            <v>0</v>
          </cell>
          <cell r="J33">
            <v>9</v>
          </cell>
          <cell r="K33">
            <v>5.6139999999999999</v>
          </cell>
          <cell r="L33">
            <v>0</v>
          </cell>
          <cell r="M33">
            <v>0</v>
          </cell>
          <cell r="O33">
            <v>0</v>
          </cell>
          <cell r="P33">
            <v>0</v>
          </cell>
          <cell r="Q33">
            <v>9</v>
          </cell>
          <cell r="R33">
            <v>9</v>
          </cell>
          <cell r="S33">
            <v>5.6139999999999999</v>
          </cell>
          <cell r="T33">
            <v>5.6139999999999999</v>
          </cell>
          <cell r="V33">
            <v>0</v>
          </cell>
          <cell r="X33">
            <v>0</v>
          </cell>
          <cell r="Z33">
            <v>14.614000000000001</v>
          </cell>
          <cell r="AA33">
            <v>9</v>
          </cell>
          <cell r="AC33">
            <v>5.6139999999999999</v>
          </cell>
          <cell r="AE33">
            <v>0</v>
          </cell>
          <cell r="AG33">
            <v>0</v>
          </cell>
          <cell r="AI33">
            <v>0</v>
          </cell>
          <cell r="AO33">
            <v>2020</v>
          </cell>
          <cell r="AP33">
            <v>2022</v>
          </cell>
          <cell r="AQ33">
            <v>84768</v>
          </cell>
          <cell r="AR33">
            <v>20681</v>
          </cell>
          <cell r="AS33">
            <v>54564</v>
          </cell>
          <cell r="AT33">
            <v>14477</v>
          </cell>
          <cell r="AU33">
            <v>14477</v>
          </cell>
          <cell r="AV33">
            <v>23691.2375530313</v>
          </cell>
          <cell r="BA33">
            <v>14391.2375530313</v>
          </cell>
          <cell r="BI33">
            <v>9</v>
          </cell>
          <cell r="BK33" t="str">
            <v>完成路面9公里、完成路基5.6公里</v>
          </cell>
          <cell r="BL33">
            <v>20681</v>
          </cell>
          <cell r="BM33">
            <v>-6204</v>
          </cell>
          <cell r="BP33">
            <v>34978</v>
          </cell>
          <cell r="BQ33">
            <v>30204</v>
          </cell>
          <cell r="BU33" t="e">
            <v>#REF!</v>
          </cell>
          <cell r="BV33">
            <v>6204</v>
          </cell>
          <cell r="BW33">
            <v>1</v>
          </cell>
          <cell r="BX33">
            <v>6204</v>
          </cell>
          <cell r="BY33">
            <v>6204</v>
          </cell>
          <cell r="BZ33">
            <v>6204</v>
          </cell>
          <cell r="CD33">
            <v>30204</v>
          </cell>
          <cell r="CJ33">
            <v>6204</v>
          </cell>
          <cell r="CK33">
            <v>6204</v>
          </cell>
          <cell r="CR33">
            <v>5.6139999999999999</v>
          </cell>
          <cell r="CX33" t="str">
            <v>完成路面5.61公里</v>
          </cell>
          <cell r="CY33">
            <v>5.6139999999999999</v>
          </cell>
        </row>
        <row r="34">
          <cell r="D34" t="str">
            <v>沅澧城镇快速干线G207、G353、S233津市至石门</v>
          </cell>
          <cell r="E34" t="str">
            <v>国道</v>
          </cell>
          <cell r="F34" t="str">
            <v>续建21年实施</v>
          </cell>
          <cell r="G34">
            <v>53.610999999999997</v>
          </cell>
          <cell r="H34">
            <v>4.726</v>
          </cell>
          <cell r="AQ34">
            <v>183009</v>
          </cell>
          <cell r="AR34">
            <v>39488</v>
          </cell>
          <cell r="AS34">
            <v>183009</v>
          </cell>
          <cell r="AT34">
            <v>39488</v>
          </cell>
          <cell r="CR34">
            <v>4.726</v>
          </cell>
          <cell r="CU34" t="str">
            <v>√</v>
          </cell>
          <cell r="CY34">
            <v>4.726</v>
          </cell>
        </row>
        <row r="35">
          <cell r="D35" t="str">
            <v>G353石门火车站至新关樟木渡</v>
          </cell>
          <cell r="E35" t="str">
            <v>国道</v>
          </cell>
          <cell r="F35" t="str">
            <v>续建21年实施</v>
          </cell>
          <cell r="G35">
            <v>22.146999999999998</v>
          </cell>
          <cell r="H35">
            <v>12.058</v>
          </cell>
          <cell r="I35">
            <v>0</v>
          </cell>
          <cell r="J35">
            <v>4.0579999999999998</v>
          </cell>
          <cell r="K35">
            <v>0</v>
          </cell>
          <cell r="L35">
            <v>0</v>
          </cell>
          <cell r="M35">
            <v>8</v>
          </cell>
          <cell r="O35">
            <v>0</v>
          </cell>
          <cell r="P35">
            <v>0</v>
          </cell>
          <cell r="Q35">
            <v>4.0579999999999998</v>
          </cell>
          <cell r="R35">
            <v>4.0579999999999998</v>
          </cell>
          <cell r="T35">
            <v>0</v>
          </cell>
          <cell r="V35">
            <v>0</v>
          </cell>
          <cell r="W35">
            <v>8</v>
          </cell>
          <cell r="X35">
            <v>8</v>
          </cell>
          <cell r="Z35">
            <v>4.0579999999999998</v>
          </cell>
          <cell r="AA35">
            <v>4.0579999999999998</v>
          </cell>
          <cell r="AC35">
            <v>0</v>
          </cell>
          <cell r="AD35">
            <v>8</v>
          </cell>
          <cell r="AE35">
            <v>0</v>
          </cell>
          <cell r="AG35">
            <v>0</v>
          </cell>
          <cell r="AI35">
            <v>8</v>
          </cell>
          <cell r="AO35">
            <v>2019</v>
          </cell>
          <cell r="AP35">
            <v>2022</v>
          </cell>
          <cell r="AQ35">
            <v>46626</v>
          </cell>
          <cell r="AR35">
            <v>10194</v>
          </cell>
          <cell r="AS35">
            <v>19120</v>
          </cell>
          <cell r="AT35">
            <v>10774</v>
          </cell>
          <cell r="AU35">
            <v>10774</v>
          </cell>
          <cell r="AX35">
            <v>0</v>
          </cell>
          <cell r="BI35">
            <v>4.0579999999999998</v>
          </cell>
          <cell r="BJ35">
            <v>8</v>
          </cell>
          <cell r="BK35" t="str">
            <v>完成路面4公里、完成施工许可8公里</v>
          </cell>
          <cell r="BL35">
            <v>3709.0013094324299</v>
          </cell>
          <cell r="BM35">
            <v>7064.9986905675696</v>
          </cell>
          <cell r="BQ35">
            <v>0</v>
          </cell>
          <cell r="BW35">
            <v>1.0568962134588999</v>
          </cell>
          <cell r="CX35" t="str">
            <v>完成路基8公里</v>
          </cell>
          <cell r="CZ35">
            <v>8</v>
          </cell>
        </row>
        <row r="36">
          <cell r="D36" t="str">
            <v>G241武陵源铁厂-永定两岔</v>
          </cell>
          <cell r="E36" t="str">
            <v>国道</v>
          </cell>
          <cell r="F36" t="str">
            <v>续建21年实施</v>
          </cell>
          <cell r="G36">
            <v>28</v>
          </cell>
          <cell r="H36">
            <v>7.3</v>
          </cell>
          <cell r="I36">
            <v>20.7</v>
          </cell>
          <cell r="J36">
            <v>0</v>
          </cell>
          <cell r="K36">
            <v>0</v>
          </cell>
          <cell r="L36">
            <v>0</v>
          </cell>
          <cell r="M36">
            <v>7.3</v>
          </cell>
          <cell r="O36">
            <v>20.7</v>
          </cell>
          <cell r="P36">
            <v>0</v>
          </cell>
          <cell r="Q36">
            <v>0</v>
          </cell>
          <cell r="R36">
            <v>0</v>
          </cell>
          <cell r="S36">
            <v>0</v>
          </cell>
          <cell r="T36">
            <v>0</v>
          </cell>
          <cell r="U36">
            <v>0</v>
          </cell>
          <cell r="V36">
            <v>0</v>
          </cell>
          <cell r="W36">
            <v>7.3</v>
          </cell>
          <cell r="X36">
            <v>7.3</v>
          </cell>
          <cell r="Z36">
            <v>20.7</v>
          </cell>
          <cell r="AA36">
            <v>0</v>
          </cell>
          <cell r="AB36">
            <v>0</v>
          </cell>
          <cell r="AC36">
            <v>0</v>
          </cell>
          <cell r="AD36">
            <v>7.3</v>
          </cell>
          <cell r="AE36">
            <v>0</v>
          </cell>
          <cell r="AG36">
            <v>7.3</v>
          </cell>
          <cell r="AI36">
            <v>0</v>
          </cell>
          <cell r="AO36">
            <v>2020</v>
          </cell>
          <cell r="AP36">
            <v>2022</v>
          </cell>
          <cell r="AQ36">
            <v>148064</v>
          </cell>
          <cell r="AR36">
            <v>58611</v>
          </cell>
          <cell r="AS36">
            <v>109182.1</v>
          </cell>
          <cell r="AT36">
            <v>46614</v>
          </cell>
          <cell r="AU36">
            <v>46614</v>
          </cell>
          <cell r="AV36">
            <v>5000</v>
          </cell>
          <cell r="BC36">
            <v>5000</v>
          </cell>
          <cell r="BJ36">
            <v>7.3</v>
          </cell>
          <cell r="BK36" t="str">
            <v>完成施工许可</v>
          </cell>
          <cell r="BL36">
            <v>50970.637499999997</v>
          </cell>
          <cell r="BM36">
            <v>-4356.6374999999998</v>
          </cell>
          <cell r="BP36">
            <v>19346</v>
          </cell>
          <cell r="BQ36">
            <v>19346</v>
          </cell>
          <cell r="BU36" t="e">
            <v>#REF!</v>
          </cell>
          <cell r="BV36">
            <v>9066</v>
          </cell>
          <cell r="BW36">
            <v>0.94999232226032704</v>
          </cell>
          <cell r="BX36">
            <v>9066</v>
          </cell>
          <cell r="BY36">
            <v>9066</v>
          </cell>
          <cell r="CA36">
            <v>9066</v>
          </cell>
          <cell r="CF36">
            <v>19346</v>
          </cell>
          <cell r="CN36">
            <v>9066</v>
          </cell>
          <cell r="CO36">
            <v>9066</v>
          </cell>
          <cell r="CR36">
            <v>7</v>
          </cell>
          <cell r="CX36" t="str">
            <v>完成路面7公里</v>
          </cell>
          <cell r="CY36">
            <v>7</v>
          </cell>
        </row>
        <row r="37">
          <cell r="D37" t="str">
            <v>G353慈利万福至甑山公路</v>
          </cell>
          <cell r="E37" t="str">
            <v>国道</v>
          </cell>
          <cell r="F37" t="str">
            <v>续建21年实施</v>
          </cell>
          <cell r="G37">
            <v>10.07</v>
          </cell>
          <cell r="H37">
            <v>10.07</v>
          </cell>
          <cell r="I37">
            <v>0</v>
          </cell>
          <cell r="J37">
            <v>0</v>
          </cell>
          <cell r="K37">
            <v>0</v>
          </cell>
          <cell r="L37">
            <v>0</v>
          </cell>
          <cell r="M37">
            <v>10.07</v>
          </cell>
          <cell r="P37">
            <v>0</v>
          </cell>
          <cell r="R37">
            <v>0</v>
          </cell>
          <cell r="T37">
            <v>0</v>
          </cell>
          <cell r="V37">
            <v>0</v>
          </cell>
          <cell r="W37">
            <v>10.07</v>
          </cell>
          <cell r="X37">
            <v>10.07</v>
          </cell>
          <cell r="AA37">
            <v>0</v>
          </cell>
          <cell r="AC37">
            <v>0</v>
          </cell>
          <cell r="AD37">
            <v>10.07</v>
          </cell>
          <cell r="AE37">
            <v>10.07</v>
          </cell>
          <cell r="AG37">
            <v>0</v>
          </cell>
          <cell r="AI37">
            <v>0</v>
          </cell>
          <cell r="AO37">
            <v>2020</v>
          </cell>
          <cell r="AP37">
            <v>2022</v>
          </cell>
          <cell r="AQ37">
            <v>73220</v>
          </cell>
          <cell r="AR37">
            <v>22941</v>
          </cell>
          <cell r="AS37">
            <v>22106</v>
          </cell>
          <cell r="AT37">
            <v>2416.8000000000002</v>
          </cell>
          <cell r="AU37">
            <v>0</v>
          </cell>
          <cell r="AV37">
            <v>-140</v>
          </cell>
          <cell r="AX37">
            <v>805.6</v>
          </cell>
          <cell r="BC37">
            <v>-140</v>
          </cell>
          <cell r="BJ37">
            <v>10.07</v>
          </cell>
          <cell r="BK37" t="str">
            <v>完成施工许可</v>
          </cell>
          <cell r="BL37">
            <v>11470.5</v>
          </cell>
          <cell r="BM37">
            <v>-11470.5</v>
          </cell>
          <cell r="BN37">
            <v>-11470.5</v>
          </cell>
          <cell r="BP37">
            <v>36470</v>
          </cell>
          <cell r="BQ37">
            <v>36470</v>
          </cell>
          <cell r="BU37" t="e">
            <v>#REF!</v>
          </cell>
          <cell r="BW37">
            <v>0</v>
          </cell>
          <cell r="CA37">
            <v>0</v>
          </cell>
          <cell r="CE37">
            <v>36470</v>
          </cell>
          <cell r="CL37">
            <v>0</v>
          </cell>
          <cell r="CM37">
            <v>0</v>
          </cell>
          <cell r="CW37">
            <v>10</v>
          </cell>
          <cell r="CX37" t="str">
            <v>完成路基</v>
          </cell>
          <cell r="CZ37">
            <v>10.07</v>
          </cell>
        </row>
        <row r="38">
          <cell r="D38" t="str">
            <v>G234资阳区长春至赫山区谢林港公路（含青龙洲资江大桥）</v>
          </cell>
          <cell r="E38" t="str">
            <v>国道</v>
          </cell>
          <cell r="F38" t="str">
            <v>续建21年实施</v>
          </cell>
          <cell r="G38">
            <v>19.100000000000001</v>
          </cell>
          <cell r="H38">
            <v>19.100000000000001</v>
          </cell>
          <cell r="I38">
            <v>0</v>
          </cell>
          <cell r="J38">
            <v>19.100000000000001</v>
          </cell>
          <cell r="K38">
            <v>0</v>
          </cell>
          <cell r="L38">
            <v>0</v>
          </cell>
          <cell r="M38">
            <v>0</v>
          </cell>
          <cell r="O38">
            <v>6</v>
          </cell>
          <cell r="P38">
            <v>6</v>
          </cell>
          <cell r="Q38">
            <v>13.1</v>
          </cell>
          <cell r="R38">
            <v>13.1</v>
          </cell>
          <cell r="T38">
            <v>0</v>
          </cell>
          <cell r="V38">
            <v>0</v>
          </cell>
          <cell r="X38">
            <v>0</v>
          </cell>
          <cell r="Z38">
            <v>6</v>
          </cell>
          <cell r="AA38">
            <v>6</v>
          </cell>
          <cell r="AB38">
            <v>13.1</v>
          </cell>
          <cell r="AC38">
            <v>13.1</v>
          </cell>
          <cell r="AE38">
            <v>0</v>
          </cell>
          <cell r="AG38">
            <v>0</v>
          </cell>
          <cell r="AI38">
            <v>0</v>
          </cell>
          <cell r="AO38">
            <v>2020</v>
          </cell>
          <cell r="AP38">
            <v>2022</v>
          </cell>
          <cell r="AQ38">
            <v>165864</v>
          </cell>
          <cell r="AR38">
            <v>23290</v>
          </cell>
          <cell r="AS38">
            <v>237900</v>
          </cell>
          <cell r="AT38">
            <v>18632</v>
          </cell>
          <cell r="AU38">
            <v>18632</v>
          </cell>
          <cell r="AW38">
            <v>1463.24607329843</v>
          </cell>
          <cell r="AX38">
            <v>1463.24607329843</v>
          </cell>
          <cell r="BE38">
            <v>1463.24607329843</v>
          </cell>
          <cell r="BI38">
            <v>13.1</v>
          </cell>
          <cell r="BK38" t="str">
            <v>完成路面</v>
          </cell>
          <cell r="BL38">
            <v>20095.2460732984</v>
          </cell>
          <cell r="BM38">
            <v>-1463.24607329843</v>
          </cell>
          <cell r="BN38">
            <v>3194.75392670157</v>
          </cell>
          <cell r="BP38">
            <v>5000</v>
          </cell>
          <cell r="BQ38">
            <v>5000</v>
          </cell>
          <cell r="BU38" t="e">
            <v>#REF!</v>
          </cell>
          <cell r="BV38">
            <v>4658</v>
          </cell>
          <cell r="BW38">
            <v>1</v>
          </cell>
          <cell r="BX38">
            <v>4658</v>
          </cell>
          <cell r="BY38">
            <v>4658</v>
          </cell>
          <cell r="BZ38">
            <v>4658</v>
          </cell>
          <cell r="CD38">
            <v>5000</v>
          </cell>
          <cell r="CJ38">
            <v>1463.24607329843</v>
          </cell>
          <cell r="CK38">
            <v>4658</v>
          </cell>
          <cell r="CR38">
            <v>13.1</v>
          </cell>
          <cell r="CX38" t="str">
            <v>完成路面13公里</v>
          </cell>
          <cell r="CY38">
            <v>13.1</v>
          </cell>
        </row>
        <row r="39">
          <cell r="D39" t="str">
            <v>G207武潭镇区改线工程</v>
          </cell>
          <cell r="E39" t="str">
            <v>国道</v>
          </cell>
          <cell r="F39" t="str">
            <v>续建21年实施</v>
          </cell>
          <cell r="G39">
            <v>3.992</v>
          </cell>
          <cell r="H39">
            <v>3.992</v>
          </cell>
          <cell r="AQ39">
            <v>22093.57</v>
          </cell>
          <cell r="AR39">
            <v>4721</v>
          </cell>
          <cell r="AS39">
            <v>20478</v>
          </cell>
          <cell r="AT39">
            <v>3359</v>
          </cell>
          <cell r="BP39">
            <v>1615.57</v>
          </cell>
          <cell r="CR39">
            <v>3.992</v>
          </cell>
          <cell r="CU39" t="str">
            <v>√</v>
          </cell>
          <cell r="CX39" t="str">
            <v>完成路面</v>
          </cell>
          <cell r="CY39">
            <v>3.992</v>
          </cell>
        </row>
        <row r="40">
          <cell r="D40" t="str">
            <v>G234赫山区谢林港至桃江石洞公路</v>
          </cell>
          <cell r="E40" t="str">
            <v>国道</v>
          </cell>
          <cell r="F40" t="str">
            <v>续建21年实施</v>
          </cell>
          <cell r="G40">
            <v>24.36</v>
          </cell>
          <cell r="H40">
            <v>24.36</v>
          </cell>
          <cell r="I40">
            <v>0</v>
          </cell>
          <cell r="J40">
            <v>0</v>
          </cell>
          <cell r="K40">
            <v>0</v>
          </cell>
          <cell r="L40">
            <v>0</v>
          </cell>
          <cell r="M40">
            <v>24.36</v>
          </cell>
          <cell r="P40">
            <v>0</v>
          </cell>
          <cell r="R40">
            <v>0</v>
          </cell>
          <cell r="T40">
            <v>0</v>
          </cell>
          <cell r="V40">
            <v>0</v>
          </cell>
          <cell r="W40">
            <v>24.36</v>
          </cell>
          <cell r="X40">
            <v>24.36</v>
          </cell>
          <cell r="AA40">
            <v>0</v>
          </cell>
          <cell r="AC40">
            <v>0</v>
          </cell>
          <cell r="AD40">
            <v>24.36</v>
          </cell>
          <cell r="AE40">
            <v>0</v>
          </cell>
          <cell r="AG40">
            <v>0</v>
          </cell>
          <cell r="AI40">
            <v>24.36</v>
          </cell>
          <cell r="AO40">
            <v>2022</v>
          </cell>
          <cell r="AP40">
            <v>2023</v>
          </cell>
          <cell r="AQ40">
            <v>46876</v>
          </cell>
          <cell r="AR40">
            <v>11229.2</v>
          </cell>
          <cell r="AS40">
            <v>5765</v>
          </cell>
          <cell r="AT40">
            <v>11229.2</v>
          </cell>
          <cell r="AU40">
            <v>11229</v>
          </cell>
          <cell r="AV40">
            <v>8297.7999999999993</v>
          </cell>
          <cell r="BC40">
            <v>8297.7999999999993</v>
          </cell>
          <cell r="BJ40">
            <v>24.36</v>
          </cell>
          <cell r="BK40" t="str">
            <v>完成施工许可</v>
          </cell>
          <cell r="BL40">
            <v>5614.6</v>
          </cell>
          <cell r="BM40">
            <v>5614.4</v>
          </cell>
          <cell r="BP40">
            <v>15000</v>
          </cell>
          <cell r="BQ40">
            <v>15000</v>
          </cell>
          <cell r="BR40">
            <v>4834</v>
          </cell>
          <cell r="BS40">
            <v>4697</v>
          </cell>
          <cell r="BT40">
            <v>137</v>
          </cell>
          <cell r="BW40">
            <v>0.99998218929220195</v>
          </cell>
          <cell r="CG40">
            <v>15000</v>
          </cell>
          <cell r="CS40">
            <v>24.36</v>
          </cell>
          <cell r="CX40" t="str">
            <v>完成施工许可</v>
          </cell>
        </row>
        <row r="41">
          <cell r="D41" t="str">
            <v>G240资兴高码-东江</v>
          </cell>
          <cell r="E41" t="str">
            <v>国道</v>
          </cell>
          <cell r="F41" t="str">
            <v>续建21年实施</v>
          </cell>
          <cell r="G41">
            <v>7.78</v>
          </cell>
          <cell r="H41">
            <v>7.78</v>
          </cell>
          <cell r="I41">
            <v>0</v>
          </cell>
          <cell r="J41">
            <v>0</v>
          </cell>
          <cell r="K41">
            <v>0</v>
          </cell>
          <cell r="L41">
            <v>0</v>
          </cell>
          <cell r="M41">
            <v>7.78</v>
          </cell>
          <cell r="P41">
            <v>0</v>
          </cell>
          <cell r="R41">
            <v>0</v>
          </cell>
          <cell r="S41">
            <v>7.78</v>
          </cell>
          <cell r="T41">
            <v>7.78</v>
          </cell>
          <cell r="V41">
            <v>0</v>
          </cell>
          <cell r="X41">
            <v>0</v>
          </cell>
          <cell r="AA41">
            <v>0</v>
          </cell>
          <cell r="AC41">
            <v>0</v>
          </cell>
          <cell r="AD41">
            <v>7.78</v>
          </cell>
          <cell r="AE41">
            <v>7.78</v>
          </cell>
          <cell r="AG41">
            <v>0</v>
          </cell>
          <cell r="AI41">
            <v>0</v>
          </cell>
          <cell r="AO41">
            <v>2020</v>
          </cell>
          <cell r="AP41">
            <v>2022</v>
          </cell>
          <cell r="AQ41">
            <v>44914.47</v>
          </cell>
          <cell r="AR41">
            <v>9126</v>
          </cell>
          <cell r="AS41">
            <v>36231.699999999997</v>
          </cell>
          <cell r="AT41">
            <v>9126.2999999999993</v>
          </cell>
          <cell r="AU41">
            <v>9126.5</v>
          </cell>
          <cell r="BA41">
            <v>0</v>
          </cell>
          <cell r="BK41" t="str">
            <v>完成路基</v>
          </cell>
          <cell r="BL41">
            <v>4563</v>
          </cell>
          <cell r="BM41">
            <v>4563.5</v>
          </cell>
          <cell r="BP41">
            <v>3075</v>
          </cell>
          <cell r="BQ41">
            <v>2000</v>
          </cell>
          <cell r="BR41">
            <v>2995</v>
          </cell>
          <cell r="BS41">
            <v>2995</v>
          </cell>
          <cell r="BT41">
            <v>0</v>
          </cell>
          <cell r="BW41">
            <v>1.00005478851633</v>
          </cell>
          <cell r="CE41">
            <v>2000</v>
          </cell>
          <cell r="CR41">
            <v>7.78</v>
          </cell>
          <cell r="CU41" t="str">
            <v>√</v>
          </cell>
          <cell r="CX41" t="str">
            <v>完成路面</v>
          </cell>
          <cell r="CY41">
            <v>7.78</v>
          </cell>
        </row>
        <row r="42">
          <cell r="D42" t="str">
            <v>G357汝城永丰-集龙（丰州坳）</v>
          </cell>
          <cell r="E42" t="str">
            <v>国道</v>
          </cell>
          <cell r="F42" t="str">
            <v>续建21年实施</v>
          </cell>
          <cell r="G42">
            <v>28.725000000000001</v>
          </cell>
          <cell r="H42">
            <v>28.725000000000001</v>
          </cell>
          <cell r="I42">
            <v>0</v>
          </cell>
          <cell r="J42">
            <v>0</v>
          </cell>
          <cell r="K42">
            <v>11</v>
          </cell>
          <cell r="L42">
            <v>0</v>
          </cell>
          <cell r="M42">
            <v>17.725000000000001</v>
          </cell>
          <cell r="P42">
            <v>0</v>
          </cell>
          <cell r="R42">
            <v>0</v>
          </cell>
          <cell r="S42">
            <v>28.725000000000001</v>
          </cell>
          <cell r="T42">
            <v>28.725000000000001</v>
          </cell>
          <cell r="V42">
            <v>0</v>
          </cell>
          <cell r="X42">
            <v>0</v>
          </cell>
          <cell r="AA42">
            <v>0</v>
          </cell>
          <cell r="AB42">
            <v>10</v>
          </cell>
          <cell r="AC42">
            <v>11</v>
          </cell>
          <cell r="AE42">
            <v>0</v>
          </cell>
          <cell r="AF42">
            <v>18.725000000000001</v>
          </cell>
          <cell r="AG42">
            <v>17.725000000000001</v>
          </cell>
          <cell r="AI42">
            <v>0</v>
          </cell>
          <cell r="AO42">
            <v>2020</v>
          </cell>
          <cell r="AP42">
            <v>2022</v>
          </cell>
          <cell r="AQ42">
            <v>28284.66</v>
          </cell>
          <cell r="AR42">
            <v>16146</v>
          </cell>
          <cell r="AS42">
            <v>13894</v>
          </cell>
          <cell r="AT42">
            <v>12926</v>
          </cell>
          <cell r="AU42">
            <v>12926</v>
          </cell>
          <cell r="AV42">
            <v>8733.7279999999992</v>
          </cell>
          <cell r="AX42">
            <v>0</v>
          </cell>
          <cell r="BA42">
            <v>8733.7279999999992</v>
          </cell>
          <cell r="BK42" t="str">
            <v>完成路基</v>
          </cell>
          <cell r="BL42">
            <v>7654.2438642297602</v>
          </cell>
          <cell r="BM42">
            <v>5271.7561357702398</v>
          </cell>
          <cell r="BP42">
            <v>3327.8869765013001</v>
          </cell>
          <cell r="BQ42">
            <v>3327.8869765013001</v>
          </cell>
          <cell r="BW42">
            <v>0.80056980056980098</v>
          </cell>
          <cell r="CF42">
            <v>3327.8869765013001</v>
          </cell>
          <cell r="CR42">
            <v>10</v>
          </cell>
          <cell r="CS42">
            <v>18.7</v>
          </cell>
          <cell r="CW42">
            <v>17.7</v>
          </cell>
          <cell r="CX42" t="str">
            <v>完成路面10公里、完成施工许可18公里</v>
          </cell>
          <cell r="CY42">
            <v>10</v>
          </cell>
        </row>
        <row r="43">
          <cell r="D43" t="str">
            <v>G234嘉禾汉石-梓木圩</v>
          </cell>
          <cell r="E43" t="str">
            <v>国道</v>
          </cell>
          <cell r="F43" t="str">
            <v>续建21年实施</v>
          </cell>
          <cell r="G43">
            <v>24.31</v>
          </cell>
          <cell r="H43">
            <v>24.31</v>
          </cell>
          <cell r="I43">
            <v>0</v>
          </cell>
          <cell r="J43">
            <v>0</v>
          </cell>
          <cell r="K43">
            <v>0</v>
          </cell>
          <cell r="L43">
            <v>24.31</v>
          </cell>
          <cell r="M43">
            <v>0</v>
          </cell>
          <cell r="P43">
            <v>0</v>
          </cell>
          <cell r="R43">
            <v>0</v>
          </cell>
          <cell r="T43">
            <v>0</v>
          </cell>
          <cell r="U43">
            <v>24.31</v>
          </cell>
          <cell r="V43">
            <v>24.31</v>
          </cell>
          <cell r="X43">
            <v>0</v>
          </cell>
          <cell r="AA43">
            <v>0</v>
          </cell>
          <cell r="AC43">
            <v>0</v>
          </cell>
          <cell r="AD43">
            <v>24.31</v>
          </cell>
          <cell r="AE43">
            <v>24.31</v>
          </cell>
          <cell r="AG43">
            <v>0</v>
          </cell>
          <cell r="AI43">
            <v>0</v>
          </cell>
          <cell r="AO43">
            <v>2020</v>
          </cell>
          <cell r="AP43">
            <v>2022</v>
          </cell>
          <cell r="AQ43">
            <v>23287</v>
          </cell>
          <cell r="AR43">
            <v>11309</v>
          </cell>
          <cell r="AS43">
            <v>3192</v>
          </cell>
          <cell r="AT43">
            <v>11309</v>
          </cell>
          <cell r="AU43">
            <v>11309</v>
          </cell>
          <cell r="AV43">
            <v>8451.5</v>
          </cell>
          <cell r="AX43">
            <v>0</v>
          </cell>
          <cell r="BB43">
            <v>8451.5</v>
          </cell>
          <cell r="BJ43">
            <v>24.31</v>
          </cell>
          <cell r="BK43" t="str">
            <v>完成施工许可</v>
          </cell>
          <cell r="BL43">
            <v>5654.5</v>
          </cell>
          <cell r="BM43">
            <v>5654.5</v>
          </cell>
          <cell r="BP43">
            <v>6000</v>
          </cell>
          <cell r="BQ43">
            <v>6000</v>
          </cell>
          <cell r="BR43">
            <v>6000</v>
          </cell>
          <cell r="BS43">
            <v>6000</v>
          </cell>
          <cell r="BT43">
            <v>0</v>
          </cell>
          <cell r="BW43">
            <v>1</v>
          </cell>
          <cell r="CE43">
            <v>6000</v>
          </cell>
          <cell r="CS43">
            <v>24.31</v>
          </cell>
          <cell r="CV43" t="str">
            <v>√</v>
          </cell>
          <cell r="CX43" t="str">
            <v>完成施工许可</v>
          </cell>
        </row>
        <row r="44">
          <cell r="D44" t="str">
            <v>G538江永大地铺至永济亭（湘桂界）</v>
          </cell>
          <cell r="E44" t="str">
            <v>国道</v>
          </cell>
          <cell r="F44" t="str">
            <v>续建21年实施</v>
          </cell>
          <cell r="G44">
            <v>11.847</v>
          </cell>
          <cell r="H44">
            <v>11.847</v>
          </cell>
          <cell r="I44">
            <v>0</v>
          </cell>
          <cell r="J44">
            <v>0</v>
          </cell>
          <cell r="K44">
            <v>11.847</v>
          </cell>
          <cell r="L44">
            <v>0</v>
          </cell>
          <cell r="M44">
            <v>0</v>
          </cell>
          <cell r="P44">
            <v>0</v>
          </cell>
          <cell r="R44">
            <v>0</v>
          </cell>
          <cell r="S44">
            <v>11.847</v>
          </cell>
          <cell r="T44">
            <v>11.847</v>
          </cell>
          <cell r="V44">
            <v>0</v>
          </cell>
          <cell r="X44">
            <v>0</v>
          </cell>
          <cell r="AA44">
            <v>0</v>
          </cell>
          <cell r="AB44">
            <v>11.847</v>
          </cell>
          <cell r="AC44">
            <v>0</v>
          </cell>
          <cell r="AE44">
            <v>11.847</v>
          </cell>
          <cell r="AG44">
            <v>0</v>
          </cell>
          <cell r="AI44">
            <v>0</v>
          </cell>
          <cell r="AO44">
            <v>2020</v>
          </cell>
          <cell r="AP44">
            <v>2022</v>
          </cell>
          <cell r="AQ44">
            <v>25528</v>
          </cell>
          <cell r="AR44">
            <v>7108</v>
          </cell>
          <cell r="AS44">
            <v>17970</v>
          </cell>
          <cell r="AT44">
            <v>4976</v>
          </cell>
          <cell r="AU44">
            <v>4976</v>
          </cell>
          <cell r="AV44">
            <v>2452.4</v>
          </cell>
          <cell r="BA44">
            <v>2452.4</v>
          </cell>
          <cell r="BK44" t="str">
            <v>完成路基</v>
          </cell>
          <cell r="BL44">
            <v>5686.4</v>
          </cell>
          <cell r="BM44">
            <v>-710.400000000001</v>
          </cell>
          <cell r="BN44">
            <v>1421.6</v>
          </cell>
          <cell r="BP44">
            <v>7558</v>
          </cell>
          <cell r="BQ44">
            <v>7558</v>
          </cell>
          <cell r="BR44">
            <v>1076</v>
          </cell>
          <cell r="BS44">
            <v>1076</v>
          </cell>
          <cell r="BT44">
            <v>0</v>
          </cell>
          <cell r="BU44" t="e">
            <v>#REF!</v>
          </cell>
          <cell r="BV44">
            <v>2132</v>
          </cell>
          <cell r="BW44">
            <v>1</v>
          </cell>
          <cell r="BX44">
            <v>2132</v>
          </cell>
          <cell r="BY44">
            <v>2132</v>
          </cell>
          <cell r="BZ44">
            <v>2132</v>
          </cell>
          <cell r="CE44">
            <v>7558</v>
          </cell>
          <cell r="CL44">
            <v>2132</v>
          </cell>
          <cell r="CM44">
            <v>2132</v>
          </cell>
          <cell r="CR44">
            <v>11.847</v>
          </cell>
          <cell r="CX44" t="str">
            <v>完成路面</v>
          </cell>
          <cell r="CY44">
            <v>11.847</v>
          </cell>
        </row>
        <row r="45">
          <cell r="D45" t="str">
            <v>G234新田县城-土桥</v>
          </cell>
          <cell r="E45" t="str">
            <v>国道</v>
          </cell>
          <cell r="F45" t="str">
            <v>续建21年实施</v>
          </cell>
          <cell r="G45">
            <v>25.541</v>
          </cell>
          <cell r="H45">
            <v>12.541</v>
          </cell>
          <cell r="I45">
            <v>13</v>
          </cell>
          <cell r="J45">
            <v>12.541</v>
          </cell>
          <cell r="K45">
            <v>0</v>
          </cell>
          <cell r="L45">
            <v>0</v>
          </cell>
          <cell r="M45">
            <v>0</v>
          </cell>
          <cell r="O45">
            <v>13</v>
          </cell>
          <cell r="P45">
            <v>0</v>
          </cell>
          <cell r="Q45">
            <v>12.541</v>
          </cell>
          <cell r="R45">
            <v>12.541</v>
          </cell>
          <cell r="T45">
            <v>0</v>
          </cell>
          <cell r="V45">
            <v>0</v>
          </cell>
          <cell r="X45">
            <v>0</v>
          </cell>
          <cell r="Z45">
            <v>25.541</v>
          </cell>
          <cell r="AA45">
            <v>12.541</v>
          </cell>
          <cell r="AC45">
            <v>0</v>
          </cell>
          <cell r="AE45">
            <v>0</v>
          </cell>
          <cell r="AG45">
            <v>0</v>
          </cell>
          <cell r="AI45">
            <v>0</v>
          </cell>
          <cell r="AO45">
            <v>2020</v>
          </cell>
          <cell r="AP45">
            <v>2021</v>
          </cell>
          <cell r="AQ45">
            <v>22846</v>
          </cell>
          <cell r="AR45">
            <v>15151</v>
          </cell>
          <cell r="AS45">
            <v>26545.8</v>
          </cell>
          <cell r="AT45">
            <v>13663</v>
          </cell>
          <cell r="AU45">
            <v>13663</v>
          </cell>
          <cell r="AX45">
            <v>0</v>
          </cell>
          <cell r="BI45">
            <v>12.541</v>
          </cell>
          <cell r="BK45" t="str">
            <v>完成路面</v>
          </cell>
          <cell r="BL45">
            <v>15151</v>
          </cell>
          <cell r="BM45">
            <v>-1488</v>
          </cell>
          <cell r="BN45">
            <v>0</v>
          </cell>
          <cell r="BQ45">
            <v>0</v>
          </cell>
          <cell r="BU45" t="e">
            <v>#REF!</v>
          </cell>
          <cell r="BV45">
            <v>1488</v>
          </cell>
          <cell r="BW45">
            <v>1</v>
          </cell>
          <cell r="BX45">
            <v>1488</v>
          </cell>
          <cell r="BY45">
            <v>1488</v>
          </cell>
          <cell r="BZ45">
            <v>1488</v>
          </cell>
          <cell r="CH45">
            <v>1488</v>
          </cell>
          <cell r="CI45">
            <v>1488</v>
          </cell>
          <cell r="CT45">
            <v>12.541</v>
          </cell>
        </row>
        <row r="46">
          <cell r="D46" t="str">
            <v>G537宁远仁和-冷水（蓝山界）</v>
          </cell>
          <cell r="E46" t="str">
            <v>国道</v>
          </cell>
          <cell r="F46" t="str">
            <v>续建21年实施</v>
          </cell>
          <cell r="G46">
            <v>19.007999999999999</v>
          </cell>
          <cell r="H46">
            <v>19.007999999999999</v>
          </cell>
          <cell r="I46">
            <v>0</v>
          </cell>
          <cell r="J46">
            <v>0</v>
          </cell>
          <cell r="K46">
            <v>0</v>
          </cell>
          <cell r="L46">
            <v>9</v>
          </cell>
          <cell r="M46">
            <v>10.007999999999999</v>
          </cell>
          <cell r="O46">
            <v>0</v>
          </cell>
          <cell r="P46">
            <v>0</v>
          </cell>
          <cell r="Q46">
            <v>0</v>
          </cell>
          <cell r="R46">
            <v>0</v>
          </cell>
          <cell r="S46">
            <v>0</v>
          </cell>
          <cell r="T46">
            <v>0</v>
          </cell>
          <cell r="U46">
            <v>9</v>
          </cell>
          <cell r="V46">
            <v>9</v>
          </cell>
          <cell r="W46">
            <v>10.007999999999999</v>
          </cell>
          <cell r="X46">
            <v>10.007999999999999</v>
          </cell>
          <cell r="Z46">
            <v>0</v>
          </cell>
          <cell r="AA46">
            <v>0</v>
          </cell>
          <cell r="AB46">
            <v>0</v>
          </cell>
          <cell r="AC46">
            <v>0</v>
          </cell>
          <cell r="AD46">
            <v>19.007999999999999</v>
          </cell>
          <cell r="AE46">
            <v>19.007999999999999</v>
          </cell>
          <cell r="AG46">
            <v>0</v>
          </cell>
          <cell r="AI46">
            <v>0</v>
          </cell>
          <cell r="AO46">
            <v>2020</v>
          </cell>
          <cell r="AP46">
            <v>2022</v>
          </cell>
          <cell r="AQ46">
            <v>51630.17</v>
          </cell>
          <cell r="AR46">
            <v>12561.5</v>
          </cell>
          <cell r="AS46">
            <v>35450</v>
          </cell>
          <cell r="AT46">
            <v>8793.4439999999995</v>
          </cell>
          <cell r="AU46">
            <v>8793</v>
          </cell>
          <cell r="BJ46">
            <v>19.007999999999999</v>
          </cell>
          <cell r="BK46" t="str">
            <v>完成施工许可</v>
          </cell>
          <cell r="BL46">
            <v>6280.75</v>
          </cell>
          <cell r="BM46">
            <v>2512.25</v>
          </cell>
          <cell r="BP46">
            <v>1000</v>
          </cell>
          <cell r="BQ46">
            <v>1000</v>
          </cell>
          <cell r="BR46">
            <v>3793</v>
          </cell>
          <cell r="BS46">
            <v>3793</v>
          </cell>
          <cell r="BT46">
            <v>0</v>
          </cell>
          <cell r="BV46">
            <v>1670.556</v>
          </cell>
          <cell r="BW46">
            <v>0.83302153405246204</v>
          </cell>
          <cell r="BX46">
            <v>1671</v>
          </cell>
          <cell r="BY46">
            <v>1671</v>
          </cell>
          <cell r="CE46">
            <v>1000</v>
          </cell>
          <cell r="CW46">
            <v>10.9</v>
          </cell>
          <cell r="CX46" t="str">
            <v>完成路基50%</v>
          </cell>
          <cell r="CZ46">
            <v>9.5039999999999996</v>
          </cell>
        </row>
        <row r="47">
          <cell r="D47" t="str">
            <v>G357二广高速宁远东互通至天堂</v>
          </cell>
          <cell r="E47" t="str">
            <v>国道</v>
          </cell>
          <cell r="F47" t="str">
            <v>续建21年实施</v>
          </cell>
          <cell r="G47">
            <v>24.64</v>
          </cell>
          <cell r="H47">
            <v>24.64</v>
          </cell>
          <cell r="I47">
            <v>0</v>
          </cell>
          <cell r="J47">
            <v>0</v>
          </cell>
          <cell r="K47">
            <v>0</v>
          </cell>
          <cell r="L47">
            <v>12</v>
          </cell>
          <cell r="M47">
            <v>12.64</v>
          </cell>
          <cell r="O47">
            <v>0</v>
          </cell>
          <cell r="P47">
            <v>0</v>
          </cell>
          <cell r="Q47">
            <v>0</v>
          </cell>
          <cell r="R47">
            <v>0</v>
          </cell>
          <cell r="S47">
            <v>0</v>
          </cell>
          <cell r="T47">
            <v>0</v>
          </cell>
          <cell r="U47">
            <v>12</v>
          </cell>
          <cell r="V47">
            <v>12</v>
          </cell>
          <cell r="W47">
            <v>12.64</v>
          </cell>
          <cell r="X47">
            <v>12.64</v>
          </cell>
          <cell r="Z47">
            <v>0</v>
          </cell>
          <cell r="AA47">
            <v>0</v>
          </cell>
          <cell r="AB47">
            <v>0</v>
          </cell>
          <cell r="AC47">
            <v>0</v>
          </cell>
          <cell r="AD47">
            <v>24.64</v>
          </cell>
          <cell r="AE47">
            <v>24.64</v>
          </cell>
          <cell r="AG47">
            <v>0</v>
          </cell>
          <cell r="AI47">
            <v>0</v>
          </cell>
          <cell r="AO47">
            <v>2020</v>
          </cell>
          <cell r="AP47">
            <v>2022</v>
          </cell>
          <cell r="AQ47">
            <v>83146</v>
          </cell>
          <cell r="AR47">
            <v>15607</v>
          </cell>
          <cell r="AS47">
            <v>46200</v>
          </cell>
          <cell r="AT47">
            <v>10349.200000000001</v>
          </cell>
          <cell r="AU47">
            <v>10349</v>
          </cell>
          <cell r="BJ47">
            <v>24.64</v>
          </cell>
          <cell r="BK47" t="str">
            <v>完成施工许可</v>
          </cell>
          <cell r="BL47">
            <v>7803.5</v>
          </cell>
          <cell r="BM47">
            <v>2545.5</v>
          </cell>
          <cell r="BP47">
            <v>1000</v>
          </cell>
          <cell r="BQ47">
            <v>1000</v>
          </cell>
          <cell r="BR47">
            <v>4349</v>
          </cell>
          <cell r="BS47">
            <v>4349</v>
          </cell>
          <cell r="BT47">
            <v>0</v>
          </cell>
          <cell r="BW47">
            <v>0.66309989107451806</v>
          </cell>
          <cell r="CE47">
            <v>1000</v>
          </cell>
          <cell r="CW47">
            <v>12.6</v>
          </cell>
          <cell r="CX47" t="str">
            <v>完成路基50%</v>
          </cell>
          <cell r="CZ47">
            <v>12.32</v>
          </cell>
        </row>
        <row r="48">
          <cell r="D48" t="str">
            <v>G537蓝山祠堂圩-岭脚</v>
          </cell>
          <cell r="E48" t="str">
            <v>国道</v>
          </cell>
          <cell r="F48" t="str">
            <v>续建21年实施</v>
          </cell>
          <cell r="G48">
            <v>26.805</v>
          </cell>
          <cell r="H48">
            <v>23.805</v>
          </cell>
          <cell r="I48">
            <v>3</v>
          </cell>
          <cell r="J48">
            <v>0</v>
          </cell>
          <cell r="K48">
            <v>0</v>
          </cell>
          <cell r="L48">
            <v>0</v>
          </cell>
          <cell r="M48">
            <v>23.805</v>
          </cell>
          <cell r="O48">
            <v>3</v>
          </cell>
          <cell r="P48">
            <v>0</v>
          </cell>
          <cell r="Q48">
            <v>0</v>
          </cell>
          <cell r="R48">
            <v>0</v>
          </cell>
          <cell r="S48">
            <v>0</v>
          </cell>
          <cell r="T48">
            <v>0</v>
          </cell>
          <cell r="U48">
            <v>0</v>
          </cell>
          <cell r="V48">
            <v>0</v>
          </cell>
          <cell r="W48">
            <v>23.805</v>
          </cell>
          <cell r="X48">
            <v>23.805</v>
          </cell>
          <cell r="Z48">
            <v>3</v>
          </cell>
          <cell r="AA48">
            <v>0</v>
          </cell>
          <cell r="AB48">
            <v>0</v>
          </cell>
          <cell r="AC48">
            <v>0</v>
          </cell>
          <cell r="AD48">
            <v>0</v>
          </cell>
          <cell r="AE48">
            <v>0</v>
          </cell>
          <cell r="AF48">
            <v>23.805</v>
          </cell>
          <cell r="AG48">
            <v>23.805</v>
          </cell>
          <cell r="AI48">
            <v>0</v>
          </cell>
          <cell r="AO48">
            <v>2020</v>
          </cell>
          <cell r="AP48">
            <v>2022</v>
          </cell>
          <cell r="AQ48">
            <v>71095</v>
          </cell>
          <cell r="AR48">
            <v>14696</v>
          </cell>
          <cell r="AS48">
            <v>34025</v>
          </cell>
          <cell r="AT48">
            <v>10319.785</v>
          </cell>
          <cell r="AU48">
            <v>10320</v>
          </cell>
          <cell r="BJ48">
            <v>23.805</v>
          </cell>
          <cell r="BK48" t="str">
            <v>完成施工许可</v>
          </cell>
          <cell r="BL48">
            <v>5560.1374370453304</v>
          </cell>
          <cell r="BM48">
            <v>4759.8625629546696</v>
          </cell>
          <cell r="BO48" t="str">
            <v>未报投资</v>
          </cell>
          <cell r="BP48">
            <v>2000</v>
          </cell>
          <cell r="BQ48">
            <v>5500.9555120313398</v>
          </cell>
          <cell r="BR48">
            <v>1573</v>
          </cell>
          <cell r="BS48">
            <v>1573</v>
          </cell>
          <cell r="BT48">
            <v>0</v>
          </cell>
          <cell r="BW48">
            <v>0.70223189983668999</v>
          </cell>
          <cell r="CF48">
            <v>5500.9555120313398</v>
          </cell>
          <cell r="CS48">
            <v>23.805</v>
          </cell>
          <cell r="CX48" t="str">
            <v>完成施工许可</v>
          </cell>
        </row>
        <row r="49">
          <cell r="D49" t="str">
            <v>G209通道县绕城公路</v>
          </cell>
          <cell r="E49" t="str">
            <v>国道</v>
          </cell>
          <cell r="F49" t="str">
            <v>续建21年实施</v>
          </cell>
          <cell r="G49">
            <v>12.17</v>
          </cell>
          <cell r="H49">
            <v>12.17</v>
          </cell>
          <cell r="I49">
            <v>0</v>
          </cell>
          <cell r="J49">
            <v>0</v>
          </cell>
          <cell r="K49">
            <v>0</v>
          </cell>
          <cell r="L49">
            <v>0</v>
          </cell>
          <cell r="M49">
            <v>12.17</v>
          </cell>
          <cell r="P49">
            <v>0</v>
          </cell>
          <cell r="R49">
            <v>0</v>
          </cell>
          <cell r="T49">
            <v>0</v>
          </cell>
          <cell r="U49">
            <v>12.17</v>
          </cell>
          <cell r="V49">
            <v>12.17</v>
          </cell>
          <cell r="X49">
            <v>0</v>
          </cell>
          <cell r="AA49">
            <v>0</v>
          </cell>
          <cell r="AC49">
            <v>0</v>
          </cell>
          <cell r="AD49">
            <v>12.17</v>
          </cell>
          <cell r="AE49">
            <v>12.17</v>
          </cell>
          <cell r="AG49">
            <v>0</v>
          </cell>
          <cell r="AI49">
            <v>0</v>
          </cell>
          <cell r="AO49">
            <v>2020</v>
          </cell>
          <cell r="AP49">
            <v>2022</v>
          </cell>
          <cell r="AQ49">
            <v>20302</v>
          </cell>
          <cell r="AR49">
            <v>7018</v>
          </cell>
          <cell r="AS49">
            <v>12210</v>
          </cell>
          <cell r="AT49">
            <v>5400</v>
          </cell>
          <cell r="AU49">
            <v>5400</v>
          </cell>
          <cell r="AX49">
            <v>0</v>
          </cell>
          <cell r="BJ49">
            <v>12.17</v>
          </cell>
          <cell r="BK49" t="str">
            <v>完成施工许可</v>
          </cell>
          <cell r="BL49">
            <v>3509</v>
          </cell>
          <cell r="BM49">
            <v>1891</v>
          </cell>
          <cell r="BP49">
            <v>4032</v>
          </cell>
          <cell r="BQ49">
            <v>4031.6</v>
          </cell>
          <cell r="BV49">
            <v>1267</v>
          </cell>
          <cell r="BW49">
            <v>0.94998575092618998</v>
          </cell>
          <cell r="BX49">
            <v>1267</v>
          </cell>
          <cell r="BY49">
            <v>1267</v>
          </cell>
          <cell r="CE49">
            <v>4031.6</v>
          </cell>
          <cell r="CR49">
            <v>12.17</v>
          </cell>
          <cell r="CU49" t="str">
            <v>√</v>
          </cell>
          <cell r="CX49" t="str">
            <v>完成路面</v>
          </cell>
          <cell r="CY49">
            <v>12.17</v>
          </cell>
        </row>
        <row r="50">
          <cell r="D50" t="str">
            <v>G353龙山狮子村至湘鄂情大桥（湘鄂界）公路</v>
          </cell>
          <cell r="E50" t="str">
            <v>国道</v>
          </cell>
          <cell r="F50" t="str">
            <v>续建21年实施</v>
          </cell>
          <cell r="G50">
            <v>7.8540000000000001</v>
          </cell>
          <cell r="H50">
            <v>6.1539999999999999</v>
          </cell>
          <cell r="AQ50">
            <v>24162</v>
          </cell>
          <cell r="AR50">
            <v>8392</v>
          </cell>
          <cell r="AS50">
            <v>23820</v>
          </cell>
          <cell r="BP50">
            <v>342</v>
          </cell>
          <cell r="CR50">
            <v>6.1539999999999999</v>
          </cell>
          <cell r="CX50" t="str">
            <v>完成路面</v>
          </cell>
          <cell r="CY50">
            <v>6.1539999999999999</v>
          </cell>
        </row>
        <row r="51">
          <cell r="D51" t="str">
            <v>G354凤凰至大兴公路一期工程（凤凰至拉毫公路）</v>
          </cell>
          <cell r="E51" t="str">
            <v>国道</v>
          </cell>
          <cell r="F51" t="str">
            <v>续建21年实施</v>
          </cell>
          <cell r="G51">
            <v>15.449</v>
          </cell>
          <cell r="H51">
            <v>15.449</v>
          </cell>
          <cell r="I51">
            <v>0</v>
          </cell>
          <cell r="J51">
            <v>0</v>
          </cell>
          <cell r="K51">
            <v>0</v>
          </cell>
          <cell r="L51">
            <v>15.449</v>
          </cell>
          <cell r="M51">
            <v>0</v>
          </cell>
          <cell r="O51">
            <v>0</v>
          </cell>
          <cell r="P51">
            <v>0</v>
          </cell>
          <cell r="R51">
            <v>0</v>
          </cell>
          <cell r="S51">
            <v>15.449</v>
          </cell>
          <cell r="T51">
            <v>15.449</v>
          </cell>
          <cell r="V51">
            <v>0</v>
          </cell>
          <cell r="X51">
            <v>0</v>
          </cell>
          <cell r="Z51">
            <v>0</v>
          </cell>
          <cell r="AA51">
            <v>0</v>
          </cell>
          <cell r="AC51">
            <v>0</v>
          </cell>
          <cell r="AD51">
            <v>15.449</v>
          </cell>
          <cell r="AE51">
            <v>15.449</v>
          </cell>
          <cell r="AG51">
            <v>0</v>
          </cell>
          <cell r="AI51">
            <v>0</v>
          </cell>
          <cell r="AO51">
            <v>2020</v>
          </cell>
          <cell r="AP51">
            <v>2022</v>
          </cell>
          <cell r="AQ51">
            <v>83810</v>
          </cell>
          <cell r="AR51">
            <v>11735</v>
          </cell>
          <cell r="AS51">
            <v>57248</v>
          </cell>
          <cell r="AT51">
            <v>11735</v>
          </cell>
          <cell r="AU51">
            <v>11735</v>
          </cell>
          <cell r="AX51">
            <v>0</v>
          </cell>
          <cell r="BA51">
            <v>0</v>
          </cell>
          <cell r="BK51" t="str">
            <v>完成路基</v>
          </cell>
          <cell r="BL51">
            <v>5867.5</v>
          </cell>
          <cell r="BM51">
            <v>5867.5</v>
          </cell>
          <cell r="BP51">
            <v>10000</v>
          </cell>
          <cell r="BQ51">
            <v>10000</v>
          </cell>
          <cell r="BW51">
            <v>1</v>
          </cell>
          <cell r="CE51">
            <v>10000</v>
          </cell>
          <cell r="CR51">
            <v>15.449</v>
          </cell>
          <cell r="CU51" t="str">
            <v>√</v>
          </cell>
          <cell r="CX51" t="str">
            <v>完成路面</v>
          </cell>
          <cell r="CY51">
            <v>15.449</v>
          </cell>
        </row>
        <row r="52">
          <cell r="D52" t="str">
            <v>岳阳洞庭湖大桥(G353)与沿湖大道(G240)交叉改建工程</v>
          </cell>
          <cell r="E52" t="str">
            <v>国道</v>
          </cell>
          <cell r="F52" t="str">
            <v>续建22年实施</v>
          </cell>
          <cell r="G52">
            <v>1.681</v>
          </cell>
          <cell r="H52">
            <v>1.681</v>
          </cell>
          <cell r="N52">
            <v>1.681</v>
          </cell>
          <cell r="U52">
            <v>1.681</v>
          </cell>
          <cell r="AB52">
            <v>1.681</v>
          </cell>
          <cell r="AO52">
            <v>2022</v>
          </cell>
          <cell r="AP52">
            <v>2024</v>
          </cell>
          <cell r="AQ52">
            <v>10847</v>
          </cell>
          <cell r="AR52">
            <v>4087</v>
          </cell>
          <cell r="AS52">
            <v>3254</v>
          </cell>
          <cell r="AT52">
            <v>0</v>
          </cell>
          <cell r="AU52">
            <v>0</v>
          </cell>
          <cell r="AV52">
            <v>2169.5</v>
          </cell>
          <cell r="AW52">
            <v>1226.0999999999999</v>
          </cell>
          <cell r="BJ52">
            <v>1.681</v>
          </cell>
          <cell r="BK52" t="str">
            <v>完成施工许可</v>
          </cell>
          <cell r="BL52">
            <v>3269.6</v>
          </cell>
          <cell r="BM52">
            <v>-3269.6</v>
          </cell>
          <cell r="BN52">
            <v>817.4</v>
          </cell>
          <cell r="BP52">
            <v>7593</v>
          </cell>
          <cell r="BQ52">
            <v>7593</v>
          </cell>
          <cell r="BU52" t="e">
            <v>#REF!</v>
          </cell>
          <cell r="BV52">
            <v>4087</v>
          </cell>
          <cell r="BW52">
            <v>1</v>
          </cell>
          <cell r="BX52">
            <v>4087</v>
          </cell>
          <cell r="BY52">
            <v>4087</v>
          </cell>
          <cell r="BZ52">
            <v>4087</v>
          </cell>
          <cell r="CD52">
            <v>7593</v>
          </cell>
          <cell r="CJ52">
            <v>4087</v>
          </cell>
          <cell r="CK52">
            <v>4087</v>
          </cell>
          <cell r="CR52">
            <v>1.681</v>
          </cell>
          <cell r="CX52" t="str">
            <v>完成路面</v>
          </cell>
          <cell r="CY52">
            <v>1.681</v>
          </cell>
        </row>
        <row r="53">
          <cell r="D53" t="str">
            <v>东安监狱公路（AB门前G207改道）</v>
          </cell>
          <cell r="E53" t="str">
            <v>重要经济干线</v>
          </cell>
          <cell r="F53" t="str">
            <v>续建22年实施</v>
          </cell>
          <cell r="G53">
            <v>4</v>
          </cell>
          <cell r="H53">
            <v>4</v>
          </cell>
          <cell r="AQ53">
            <v>3200</v>
          </cell>
          <cell r="AR53">
            <v>800</v>
          </cell>
          <cell r="AT53">
            <v>0</v>
          </cell>
          <cell r="BP53">
            <v>500</v>
          </cell>
          <cell r="CS53">
            <v>4</v>
          </cell>
          <cell r="CX53" t="str">
            <v>完成施工许可</v>
          </cell>
        </row>
        <row r="54">
          <cell r="D54" t="str">
            <v>G357道县白马渡-李家园</v>
          </cell>
          <cell r="E54" t="str">
            <v>国道</v>
          </cell>
          <cell r="F54" t="str">
            <v>“十四五”新开工</v>
          </cell>
          <cell r="G54">
            <v>13</v>
          </cell>
          <cell r="H54">
            <v>13</v>
          </cell>
          <cell r="N54">
            <v>13</v>
          </cell>
          <cell r="Y54">
            <v>13</v>
          </cell>
          <cell r="AJ54">
            <v>13</v>
          </cell>
          <cell r="AO54">
            <v>2022</v>
          </cell>
          <cell r="AP54">
            <v>2024</v>
          </cell>
          <cell r="AQ54">
            <v>62179</v>
          </cell>
          <cell r="AR54">
            <v>7150</v>
          </cell>
          <cell r="AT54">
            <v>0</v>
          </cell>
          <cell r="AU54">
            <v>0</v>
          </cell>
          <cell r="BL54">
            <v>0</v>
          </cell>
          <cell r="BM54">
            <v>0</v>
          </cell>
          <cell r="BN54">
            <v>0</v>
          </cell>
          <cell r="BP54">
            <v>4000</v>
          </cell>
          <cell r="BQ54">
            <v>1000</v>
          </cell>
          <cell r="BW54">
            <v>0</v>
          </cell>
          <cell r="CB54">
            <v>0</v>
          </cell>
          <cell r="CG54">
            <v>1000</v>
          </cell>
          <cell r="CP54">
            <v>0</v>
          </cell>
          <cell r="CQ54">
            <v>0</v>
          </cell>
          <cell r="CX54" t="str">
            <v>完成初设批复</v>
          </cell>
        </row>
        <row r="55">
          <cell r="D55" t="str">
            <v>G240金州北互通至宁乡夏铎铺</v>
          </cell>
          <cell r="E55" t="str">
            <v>国道</v>
          </cell>
          <cell r="F55" t="str">
            <v>“十四五”新开工</v>
          </cell>
          <cell r="G55">
            <v>14.125999999999999</v>
          </cell>
          <cell r="H55">
            <v>14.125999999999999</v>
          </cell>
          <cell r="AQ55">
            <v>93362</v>
          </cell>
          <cell r="AR55">
            <v>15933.4</v>
          </cell>
          <cell r="BO55" t="str">
            <v>新增项目</v>
          </cell>
          <cell r="BP55">
            <v>800</v>
          </cell>
          <cell r="CS55">
            <v>14.125999999999999</v>
          </cell>
          <cell r="CX55" t="str">
            <v>完成施工许可</v>
          </cell>
        </row>
        <row r="56">
          <cell r="D56" t="str">
            <v>G106攸县上云桥至流和</v>
          </cell>
          <cell r="E56" t="str">
            <v>国道</v>
          </cell>
          <cell r="F56" t="str">
            <v>“十四五”新开工</v>
          </cell>
          <cell r="G56">
            <v>11.42</v>
          </cell>
          <cell r="H56">
            <v>11.42</v>
          </cell>
          <cell r="AH56">
            <v>11.42</v>
          </cell>
          <cell r="AQ56">
            <v>32196</v>
          </cell>
          <cell r="AR56">
            <v>15988</v>
          </cell>
          <cell r="BO56" t="str">
            <v>未报</v>
          </cell>
          <cell r="BP56">
            <v>9700</v>
          </cell>
          <cell r="BQ56">
            <v>9658.7999999999993</v>
          </cell>
          <cell r="BU56" t="e">
            <v>#REF!</v>
          </cell>
          <cell r="BV56">
            <v>0</v>
          </cell>
          <cell r="BW56">
            <v>0</v>
          </cell>
          <cell r="CA56">
            <v>0</v>
          </cell>
          <cell r="CG56">
            <v>9658.7999999999993</v>
          </cell>
          <cell r="CP56">
            <v>0</v>
          </cell>
          <cell r="CQ56">
            <v>0</v>
          </cell>
          <cell r="CS56">
            <v>11.42</v>
          </cell>
          <cell r="CX56" t="str">
            <v>完成施工许可</v>
          </cell>
        </row>
        <row r="57">
          <cell r="D57" t="str">
            <v>G106国道炎陵草坪段公路改建项目</v>
          </cell>
          <cell r="E57" t="str">
            <v>国道</v>
          </cell>
          <cell r="F57" t="str">
            <v>“十四五”新开工</v>
          </cell>
          <cell r="G57">
            <v>2.2570000000000001</v>
          </cell>
          <cell r="H57">
            <v>2.2570000000000001</v>
          </cell>
          <cell r="AQ57">
            <v>11785</v>
          </cell>
          <cell r="AR57">
            <v>3159.8</v>
          </cell>
          <cell r="BP57">
            <v>2000</v>
          </cell>
          <cell r="CX57" t="str">
            <v>完成初设批复</v>
          </cell>
        </row>
        <row r="58">
          <cell r="D58" t="str">
            <v>G356炎陵县石子坝至炎西</v>
          </cell>
          <cell r="E58" t="str">
            <v>国道</v>
          </cell>
          <cell r="F58" t="str">
            <v>“十四五”新开工</v>
          </cell>
          <cell r="G58">
            <v>19.045000000000002</v>
          </cell>
          <cell r="H58">
            <v>19.045000000000002</v>
          </cell>
          <cell r="AJ58">
            <v>19.045000000000002</v>
          </cell>
          <cell r="AQ58">
            <v>57135</v>
          </cell>
          <cell r="AR58">
            <v>26663</v>
          </cell>
          <cell r="BO58" t="str">
            <v>未报</v>
          </cell>
          <cell r="BP58">
            <v>15000</v>
          </cell>
          <cell r="BQ58">
            <v>5713.5</v>
          </cell>
          <cell r="BW58">
            <v>0</v>
          </cell>
          <cell r="CB58">
            <v>0</v>
          </cell>
          <cell r="CG58">
            <v>5713.5</v>
          </cell>
          <cell r="CP58">
            <v>0</v>
          </cell>
          <cell r="CQ58">
            <v>0</v>
          </cell>
          <cell r="CX58" t="str">
            <v>完成初设批复</v>
          </cell>
        </row>
        <row r="59">
          <cell r="D59" t="str">
            <v>G106茶陵阜仙小区至马江</v>
          </cell>
          <cell r="E59" t="str">
            <v>国道</v>
          </cell>
          <cell r="F59" t="str">
            <v>“十四五”新开工</v>
          </cell>
          <cell r="G59">
            <v>15</v>
          </cell>
          <cell r="H59">
            <v>15</v>
          </cell>
          <cell r="AJ59">
            <v>15</v>
          </cell>
          <cell r="AQ59">
            <v>40650</v>
          </cell>
          <cell r="AR59">
            <v>16800</v>
          </cell>
          <cell r="BO59" t="str">
            <v>未报</v>
          </cell>
          <cell r="BQ59">
            <v>4065</v>
          </cell>
          <cell r="BW59">
            <v>0</v>
          </cell>
          <cell r="CB59">
            <v>0</v>
          </cell>
          <cell r="CG59">
            <v>4065</v>
          </cell>
          <cell r="CP59">
            <v>0</v>
          </cell>
          <cell r="CQ59">
            <v>0</v>
          </cell>
          <cell r="CX59" t="str">
            <v>完成初设批复</v>
          </cell>
        </row>
        <row r="60">
          <cell r="D60" t="str">
            <v>G536平江县丁家垅至天岳公路</v>
          </cell>
          <cell r="E60" t="str">
            <v>国道</v>
          </cell>
          <cell r="F60" t="str">
            <v>“十四五”新开工</v>
          </cell>
          <cell r="G60">
            <v>6.306</v>
          </cell>
          <cell r="H60">
            <v>6.306</v>
          </cell>
          <cell r="N60">
            <v>6.306</v>
          </cell>
          <cell r="Y60">
            <v>6.306</v>
          </cell>
          <cell r="AH60">
            <v>6.306</v>
          </cell>
          <cell r="AO60">
            <v>2022</v>
          </cell>
          <cell r="AP60">
            <v>2024</v>
          </cell>
          <cell r="AQ60">
            <v>43043</v>
          </cell>
          <cell r="AR60">
            <v>8828</v>
          </cell>
          <cell r="AS60">
            <v>0</v>
          </cell>
          <cell r="AV60">
            <v>0</v>
          </cell>
          <cell r="AW60">
            <v>0</v>
          </cell>
          <cell r="BK60" t="str">
            <v>完成施工许可</v>
          </cell>
          <cell r="BL60">
            <v>882.8</v>
          </cell>
          <cell r="BM60">
            <v>-882.8</v>
          </cell>
          <cell r="BN60">
            <v>-882.8</v>
          </cell>
          <cell r="BP60">
            <v>4304</v>
          </cell>
          <cell r="BQ60">
            <v>4304.3</v>
          </cell>
          <cell r="BU60" t="e">
            <v>#REF!</v>
          </cell>
          <cell r="BW60">
            <v>0</v>
          </cell>
          <cell r="CA60">
            <v>0</v>
          </cell>
          <cell r="CG60">
            <v>4304.3</v>
          </cell>
          <cell r="CP60">
            <v>0</v>
          </cell>
          <cell r="CQ60">
            <v>0</v>
          </cell>
          <cell r="CS60">
            <v>6.306</v>
          </cell>
          <cell r="CX60" t="str">
            <v>完成施工许可</v>
          </cell>
        </row>
        <row r="61">
          <cell r="D61" t="str">
            <v>G240衡东县城改线公路</v>
          </cell>
          <cell r="E61" t="str">
            <v>国道</v>
          </cell>
          <cell r="F61" t="str">
            <v>“十四五”新开工</v>
          </cell>
          <cell r="G61">
            <v>13.71</v>
          </cell>
          <cell r="H61">
            <v>13.71</v>
          </cell>
          <cell r="AQ61">
            <v>41130</v>
          </cell>
          <cell r="AR61">
            <v>7540.5</v>
          </cell>
          <cell r="BP61">
            <v>3000</v>
          </cell>
          <cell r="CS61">
            <v>13.71</v>
          </cell>
          <cell r="CX61" t="str">
            <v>完成施工许可</v>
          </cell>
        </row>
        <row r="62">
          <cell r="D62" t="str">
            <v>G356常宁宜阳至荫田</v>
          </cell>
          <cell r="E62" t="str">
            <v>国道</v>
          </cell>
          <cell r="F62" t="str">
            <v>“十四五”新开工</v>
          </cell>
          <cell r="G62">
            <v>28</v>
          </cell>
          <cell r="H62">
            <v>28</v>
          </cell>
          <cell r="AJ62">
            <v>28</v>
          </cell>
          <cell r="AQ62">
            <v>84000</v>
          </cell>
          <cell r="AR62">
            <v>39200</v>
          </cell>
          <cell r="BP62">
            <v>8400</v>
          </cell>
          <cell r="BQ62">
            <v>8400</v>
          </cell>
          <cell r="BW62">
            <v>0</v>
          </cell>
          <cell r="CB62">
            <v>0</v>
          </cell>
          <cell r="CG62">
            <v>8400</v>
          </cell>
          <cell r="CP62">
            <v>0</v>
          </cell>
          <cell r="CQ62">
            <v>0</v>
          </cell>
          <cell r="CX62" t="str">
            <v>完成初设批复</v>
          </cell>
        </row>
        <row r="63">
          <cell r="D63" t="str">
            <v>G356洞口县黄桥至高沙公路</v>
          </cell>
          <cell r="E63" t="str">
            <v>国道</v>
          </cell>
          <cell r="F63" t="str">
            <v>“十四五”新开工</v>
          </cell>
          <cell r="G63">
            <v>22.122</v>
          </cell>
          <cell r="H63">
            <v>22.122</v>
          </cell>
          <cell r="AQ63">
            <v>21589</v>
          </cell>
          <cell r="AR63">
            <v>9404</v>
          </cell>
          <cell r="BO63" t="str">
            <v>新增项目</v>
          </cell>
          <cell r="BP63">
            <v>8000</v>
          </cell>
          <cell r="CS63">
            <v>22.122</v>
          </cell>
          <cell r="CX63" t="str">
            <v>完成施工许可</v>
          </cell>
        </row>
        <row r="64">
          <cell r="D64" t="str">
            <v>G240君山至湖滨</v>
          </cell>
          <cell r="E64" t="str">
            <v>国道</v>
          </cell>
          <cell r="F64" t="str">
            <v>“十四五”新开工</v>
          </cell>
          <cell r="G64">
            <v>23</v>
          </cell>
          <cell r="H64">
            <v>23</v>
          </cell>
          <cell r="AJ64">
            <v>23</v>
          </cell>
          <cell r="AQ64">
            <v>250000</v>
          </cell>
          <cell r="AR64">
            <v>32200</v>
          </cell>
          <cell r="BP64">
            <v>2000</v>
          </cell>
          <cell r="BQ64">
            <v>2000</v>
          </cell>
          <cell r="BW64">
            <v>0</v>
          </cell>
          <cell r="CB64">
            <v>0</v>
          </cell>
          <cell r="CG64">
            <v>2000</v>
          </cell>
          <cell r="CP64">
            <v>0</v>
          </cell>
          <cell r="CQ64">
            <v>0</v>
          </cell>
          <cell r="CX64" t="str">
            <v>完成初设批复</v>
          </cell>
        </row>
        <row r="65">
          <cell r="D65" t="str">
            <v>G353君山区洞庭湖大桥西至建新间堤</v>
          </cell>
          <cell r="E65" t="str">
            <v>国道</v>
          </cell>
          <cell r="F65" t="str">
            <v>“十四五”新开工</v>
          </cell>
          <cell r="G65">
            <v>4.5759999999999996</v>
          </cell>
          <cell r="H65">
            <v>4.5759999999999996</v>
          </cell>
          <cell r="AJ65">
            <v>4.5759999999999996</v>
          </cell>
          <cell r="AQ65">
            <v>16921</v>
          </cell>
          <cell r="AR65">
            <v>6406.4</v>
          </cell>
          <cell r="BP65">
            <v>1692.1</v>
          </cell>
          <cell r="BQ65">
            <v>1692.1</v>
          </cell>
          <cell r="BW65">
            <v>0</v>
          </cell>
          <cell r="CB65">
            <v>0</v>
          </cell>
          <cell r="CG65">
            <v>1692.1</v>
          </cell>
          <cell r="CP65">
            <v>0</v>
          </cell>
          <cell r="CQ65">
            <v>0</v>
          </cell>
          <cell r="CX65" t="str">
            <v>完成初设批复</v>
          </cell>
        </row>
        <row r="66">
          <cell r="D66" t="str">
            <v>G107岳阳市改线提质工程（汨罗京古塘-青山铺段）</v>
          </cell>
          <cell r="E66" t="str">
            <v>国道</v>
          </cell>
          <cell r="F66" t="str">
            <v>“十四五”新开工</v>
          </cell>
          <cell r="G66">
            <v>46.884999999999998</v>
          </cell>
          <cell r="H66">
            <v>46.884999999999998</v>
          </cell>
          <cell r="N66">
            <v>46.884999999999998</v>
          </cell>
          <cell r="Y66">
            <v>46.884999999999998</v>
          </cell>
          <cell r="AH66">
            <v>46.884999999999998</v>
          </cell>
          <cell r="AO66">
            <v>2022</v>
          </cell>
          <cell r="AP66">
            <v>2024</v>
          </cell>
          <cell r="AQ66">
            <v>150000</v>
          </cell>
          <cell r="AR66">
            <v>65639</v>
          </cell>
          <cell r="BL66">
            <v>6563.9</v>
          </cell>
          <cell r="BM66">
            <v>-6563.9</v>
          </cell>
          <cell r="BN66">
            <v>-6563.9</v>
          </cell>
          <cell r="BP66">
            <v>15000</v>
          </cell>
          <cell r="BQ66">
            <v>15000</v>
          </cell>
          <cell r="BW66">
            <v>0</v>
          </cell>
          <cell r="CB66">
            <v>0</v>
          </cell>
          <cell r="CG66">
            <v>15000</v>
          </cell>
          <cell r="CP66">
            <v>0</v>
          </cell>
          <cell r="CQ66">
            <v>0</v>
          </cell>
          <cell r="CX66" t="str">
            <v>完成初设批复</v>
          </cell>
        </row>
        <row r="67">
          <cell r="D67" t="str">
            <v>G319汉寿太子庙集镇改线</v>
          </cell>
          <cell r="E67" t="str">
            <v>国道</v>
          </cell>
          <cell r="F67" t="str">
            <v>“十四五”新开工</v>
          </cell>
          <cell r="G67">
            <v>6.5149999999999997</v>
          </cell>
          <cell r="H67">
            <v>6.5149999999999997</v>
          </cell>
          <cell r="N67">
            <v>6.5149999999999997</v>
          </cell>
          <cell r="Y67">
            <v>6.5149999999999997</v>
          </cell>
          <cell r="AD67">
            <v>6.5149999999999997</v>
          </cell>
          <cell r="AP67">
            <v>2023</v>
          </cell>
          <cell r="AQ67">
            <v>46680</v>
          </cell>
          <cell r="AR67">
            <v>10945</v>
          </cell>
          <cell r="AS67">
            <v>13500</v>
          </cell>
          <cell r="AV67">
            <v>-13500</v>
          </cell>
          <cell r="AW67">
            <v>0</v>
          </cell>
          <cell r="BK67" t="str">
            <v>完成施工许可</v>
          </cell>
          <cell r="BL67">
            <v>5472.5</v>
          </cell>
          <cell r="BM67">
            <v>-5472.5</v>
          </cell>
          <cell r="BN67">
            <v>-5472.5</v>
          </cell>
          <cell r="BP67">
            <v>16680</v>
          </cell>
          <cell r="BQ67">
            <v>9840</v>
          </cell>
          <cell r="BU67" t="e">
            <v>#REF!</v>
          </cell>
          <cell r="BV67">
            <v>0</v>
          </cell>
          <cell r="BW67">
            <v>0</v>
          </cell>
          <cell r="CA67">
            <v>0</v>
          </cell>
          <cell r="CE67">
            <v>9840</v>
          </cell>
          <cell r="CL67">
            <v>0</v>
          </cell>
          <cell r="CM67">
            <v>0</v>
          </cell>
          <cell r="CX67" t="str">
            <v>完成初设批复</v>
          </cell>
        </row>
        <row r="68">
          <cell r="D68" t="str">
            <v>G234南县至茅草街公路（华容北景港-南县神童港、南县长春-沅江）</v>
          </cell>
          <cell r="E68" t="str">
            <v>国道</v>
          </cell>
          <cell r="F68" t="str">
            <v>“十四五”新开工</v>
          </cell>
          <cell r="G68">
            <v>10.935</v>
          </cell>
          <cell r="H68">
            <v>10.935</v>
          </cell>
          <cell r="AQ68">
            <v>76837</v>
          </cell>
          <cell r="AR68">
            <v>26133</v>
          </cell>
          <cell r="BP68">
            <v>2000</v>
          </cell>
          <cell r="CX68" t="str">
            <v>完成初设批复</v>
          </cell>
        </row>
        <row r="69">
          <cell r="D69" t="str">
            <v>G207桃江县武潭-马迹塘</v>
          </cell>
          <cell r="E69" t="str">
            <v>国道</v>
          </cell>
          <cell r="F69" t="str">
            <v>“十四五”新开工</v>
          </cell>
          <cell r="G69">
            <v>10.105</v>
          </cell>
          <cell r="H69">
            <v>10.105</v>
          </cell>
          <cell r="N69">
            <v>10.105</v>
          </cell>
          <cell r="Y69">
            <v>10.105</v>
          </cell>
          <cell r="AJ69">
            <v>10.105</v>
          </cell>
          <cell r="AO69">
            <v>2022</v>
          </cell>
          <cell r="AP69">
            <v>2024</v>
          </cell>
          <cell r="AQ69">
            <v>56031</v>
          </cell>
          <cell r="AR69">
            <v>14147</v>
          </cell>
          <cell r="BM69">
            <v>0</v>
          </cell>
          <cell r="BN69">
            <v>0</v>
          </cell>
          <cell r="BP69">
            <v>5603.1</v>
          </cell>
          <cell r="BQ69">
            <v>5603.1</v>
          </cell>
          <cell r="BW69">
            <v>0</v>
          </cell>
          <cell r="CB69">
            <v>0</v>
          </cell>
          <cell r="CG69">
            <v>5603.1</v>
          </cell>
          <cell r="CP69">
            <v>0</v>
          </cell>
          <cell r="CQ69">
            <v>0</v>
          </cell>
          <cell r="CX69" t="str">
            <v>完成初设批复</v>
          </cell>
        </row>
        <row r="70">
          <cell r="D70" t="str">
            <v>G319资阳区长春至迎风桥</v>
          </cell>
          <cell r="E70" t="str">
            <v>国道</v>
          </cell>
          <cell r="F70" t="str">
            <v>“十四五”新开工</v>
          </cell>
          <cell r="G70">
            <v>16.957999999999998</v>
          </cell>
          <cell r="H70">
            <v>16.957999999999998</v>
          </cell>
          <cell r="N70">
            <v>16.957999999999998</v>
          </cell>
          <cell r="Y70">
            <v>16.957999999999998</v>
          </cell>
          <cell r="AF70">
            <v>16.957999999999998</v>
          </cell>
          <cell r="AO70">
            <v>2022</v>
          </cell>
          <cell r="AP70">
            <v>2023</v>
          </cell>
          <cell r="AQ70">
            <v>52522</v>
          </cell>
          <cell r="AR70">
            <v>23741</v>
          </cell>
          <cell r="BL70">
            <v>7122.3</v>
          </cell>
          <cell r="BM70">
            <v>-7122.3</v>
          </cell>
          <cell r="BN70">
            <v>-7122.3</v>
          </cell>
          <cell r="BP70">
            <v>26261</v>
          </cell>
          <cell r="BQ70">
            <v>26261</v>
          </cell>
          <cell r="BU70" t="e">
            <v>#REF!</v>
          </cell>
          <cell r="BV70">
            <v>0</v>
          </cell>
          <cell r="BW70">
            <v>0</v>
          </cell>
          <cell r="CA70">
            <v>0</v>
          </cell>
          <cell r="CF70">
            <v>26261</v>
          </cell>
          <cell r="CN70">
            <v>0</v>
          </cell>
          <cell r="CO70">
            <v>0</v>
          </cell>
          <cell r="CS70">
            <v>16.957999999999998</v>
          </cell>
          <cell r="CX70" t="str">
            <v>完成路基</v>
          </cell>
          <cell r="CZ70">
            <v>16.957999999999998</v>
          </cell>
        </row>
        <row r="71">
          <cell r="D71" t="str">
            <v>G240永兴县城至灵坎桥</v>
          </cell>
          <cell r="E71" t="str">
            <v>国道</v>
          </cell>
          <cell r="F71" t="str">
            <v>“十四五”新开工</v>
          </cell>
          <cell r="G71">
            <v>4.8719999999999999</v>
          </cell>
          <cell r="H71">
            <v>4.8719999999999999</v>
          </cell>
          <cell r="M71">
            <v>4.8719999999999999</v>
          </cell>
          <cell r="W71">
            <v>4.8719999999999999</v>
          </cell>
          <cell r="AH71">
            <v>4.8719999999999999</v>
          </cell>
          <cell r="AO71">
            <v>2022</v>
          </cell>
          <cell r="AP71">
            <v>2024</v>
          </cell>
          <cell r="AQ71">
            <v>30750</v>
          </cell>
          <cell r="AR71">
            <v>5363</v>
          </cell>
          <cell r="AS71">
            <v>10096</v>
          </cell>
          <cell r="BL71">
            <v>536.29999999999995</v>
          </cell>
          <cell r="BM71">
            <v>-536.29999999999995</v>
          </cell>
          <cell r="BN71">
            <v>4826.7</v>
          </cell>
          <cell r="BP71">
            <v>9225</v>
          </cell>
          <cell r="BQ71">
            <v>9225</v>
          </cell>
          <cell r="BU71" t="e">
            <v>#REF!</v>
          </cell>
          <cell r="BV71">
            <v>5363</v>
          </cell>
          <cell r="BW71">
            <v>1</v>
          </cell>
          <cell r="BX71">
            <v>5363</v>
          </cell>
          <cell r="BY71">
            <v>5363</v>
          </cell>
          <cell r="CA71">
            <v>5363</v>
          </cell>
          <cell r="CG71">
            <v>9225</v>
          </cell>
          <cell r="CP71">
            <v>5363</v>
          </cell>
          <cell r="CQ71">
            <v>5363</v>
          </cell>
          <cell r="CS71">
            <v>4.8719999999999999</v>
          </cell>
          <cell r="CX71" t="str">
            <v>完成施工许可</v>
          </cell>
        </row>
        <row r="72">
          <cell r="D72" t="str">
            <v>G107 苏仙良田至宜章小塘(湘粤界)公路宜章段</v>
          </cell>
          <cell r="E72" t="str">
            <v>国道</v>
          </cell>
          <cell r="F72" t="str">
            <v>“十四五”新开工</v>
          </cell>
          <cell r="G72">
            <v>14.303000000000001</v>
          </cell>
          <cell r="H72">
            <v>14.303000000000001</v>
          </cell>
          <cell r="M72">
            <v>14.303000000000001</v>
          </cell>
          <cell r="W72">
            <v>14.303000000000001</v>
          </cell>
          <cell r="AH72">
            <v>14.303000000000001</v>
          </cell>
          <cell r="AQ72">
            <v>49547</v>
          </cell>
          <cell r="AR72">
            <v>20024</v>
          </cell>
          <cell r="AS72">
            <v>22509</v>
          </cell>
          <cell r="AV72">
            <v>-7644.9</v>
          </cell>
          <cell r="AW72">
            <v>2002.4</v>
          </cell>
          <cell r="BC72">
            <v>14864.1</v>
          </cell>
          <cell r="BH72">
            <v>2002.4</v>
          </cell>
          <cell r="BJ72">
            <v>14.303000000000001</v>
          </cell>
          <cell r="BK72" t="str">
            <v>完成施工许可</v>
          </cell>
          <cell r="BL72">
            <v>2002.4</v>
          </cell>
          <cell r="BM72">
            <v>-2002.4</v>
          </cell>
          <cell r="BN72">
            <v>9439.6</v>
          </cell>
          <cell r="BP72">
            <v>3000</v>
          </cell>
          <cell r="BQ72">
            <v>3000</v>
          </cell>
          <cell r="BU72" t="e">
            <v>#REF!</v>
          </cell>
          <cell r="BV72">
            <v>11442</v>
          </cell>
          <cell r="BW72">
            <v>0.571414302836596</v>
          </cell>
          <cell r="BX72">
            <v>11442</v>
          </cell>
          <cell r="BY72">
            <v>11442</v>
          </cell>
          <cell r="CA72">
            <v>11442</v>
          </cell>
          <cell r="CG72">
            <v>3000</v>
          </cell>
          <cell r="CP72">
            <v>11442</v>
          </cell>
          <cell r="CQ72">
            <v>11442</v>
          </cell>
          <cell r="CS72">
            <v>3</v>
          </cell>
          <cell r="CW72">
            <v>11</v>
          </cell>
          <cell r="CX72" t="str">
            <v>3公里施工许可、11公里完成招标</v>
          </cell>
        </row>
        <row r="73">
          <cell r="D73" t="str">
            <v>G107北湖区高壁立交</v>
          </cell>
          <cell r="E73" t="str">
            <v>国道</v>
          </cell>
          <cell r="F73" t="str">
            <v>“十四五”新开工</v>
          </cell>
          <cell r="G73">
            <v>1.9</v>
          </cell>
          <cell r="H73">
            <v>1.9</v>
          </cell>
          <cell r="N73">
            <v>1.9</v>
          </cell>
          <cell r="Y73">
            <v>1.9</v>
          </cell>
          <cell r="AH73">
            <v>1.9</v>
          </cell>
          <cell r="AO73">
            <v>2022</v>
          </cell>
          <cell r="AP73">
            <v>2024</v>
          </cell>
          <cell r="AQ73">
            <v>5700</v>
          </cell>
          <cell r="AR73">
            <v>2660</v>
          </cell>
          <cell r="AV73">
            <v>0</v>
          </cell>
          <cell r="AW73">
            <v>0</v>
          </cell>
          <cell r="BL73">
            <v>266</v>
          </cell>
          <cell r="BM73">
            <v>-266</v>
          </cell>
          <cell r="BN73">
            <v>-266</v>
          </cell>
          <cell r="BP73">
            <v>4710</v>
          </cell>
          <cell r="BQ73">
            <v>3710</v>
          </cell>
          <cell r="BU73" t="e">
            <v>#REF!</v>
          </cell>
          <cell r="BW73">
            <v>0</v>
          </cell>
          <cell r="CA73">
            <v>0</v>
          </cell>
          <cell r="CG73">
            <v>3710</v>
          </cell>
          <cell r="CP73">
            <v>0</v>
          </cell>
          <cell r="CQ73">
            <v>0</v>
          </cell>
          <cell r="CS73">
            <v>1.9</v>
          </cell>
          <cell r="CX73" t="str">
            <v>完成施工许可</v>
          </cell>
        </row>
        <row r="74">
          <cell r="D74" t="str">
            <v>G207东安县城（树德中学）-零陵黄田铺公路（一期）</v>
          </cell>
          <cell r="E74" t="str">
            <v>国道</v>
          </cell>
          <cell r="F74" t="str">
            <v>“十四五”新开工</v>
          </cell>
          <cell r="G74">
            <v>11.555</v>
          </cell>
          <cell r="H74">
            <v>11.555</v>
          </cell>
          <cell r="N74">
            <v>11.555</v>
          </cell>
          <cell r="Y74">
            <v>11.555</v>
          </cell>
          <cell r="AH74">
            <v>11.555</v>
          </cell>
          <cell r="AQ74">
            <v>62771</v>
          </cell>
          <cell r="AR74">
            <v>16177</v>
          </cell>
          <cell r="AV74">
            <v>0</v>
          </cell>
          <cell r="AW74">
            <v>0</v>
          </cell>
          <cell r="BL74">
            <v>1617.7</v>
          </cell>
          <cell r="BM74">
            <v>-1617.7</v>
          </cell>
          <cell r="BN74">
            <v>-1617.7</v>
          </cell>
          <cell r="BP74">
            <v>1000</v>
          </cell>
          <cell r="BQ74">
            <v>10000</v>
          </cell>
          <cell r="BU74" t="e">
            <v>#REF!</v>
          </cell>
          <cell r="BV74">
            <v>0</v>
          </cell>
          <cell r="BW74">
            <v>0</v>
          </cell>
          <cell r="CA74">
            <v>0</v>
          </cell>
          <cell r="CG74">
            <v>10000</v>
          </cell>
          <cell r="CP74">
            <v>0</v>
          </cell>
          <cell r="CQ74">
            <v>0</v>
          </cell>
          <cell r="CS74">
            <v>11.555</v>
          </cell>
          <cell r="CX74" t="str">
            <v>完成施工许可</v>
          </cell>
        </row>
        <row r="75">
          <cell r="D75" t="str">
            <v>G538江永神湾-瓦屋下（回龙圩界）</v>
          </cell>
          <cell r="E75" t="str">
            <v>国道</v>
          </cell>
          <cell r="F75" t="str">
            <v>“十四五”新开工</v>
          </cell>
          <cell r="G75">
            <v>21.568999999999999</v>
          </cell>
          <cell r="H75">
            <v>21.568999999999999</v>
          </cell>
          <cell r="N75">
            <v>21.568999999999999</v>
          </cell>
          <cell r="Y75">
            <v>21.568999999999999</v>
          </cell>
          <cell r="AH75">
            <v>21.568999999999999</v>
          </cell>
          <cell r="AQ75">
            <v>68475</v>
          </cell>
          <cell r="AR75">
            <v>30197</v>
          </cell>
          <cell r="AS75">
            <v>0</v>
          </cell>
          <cell r="AV75">
            <v>0</v>
          </cell>
          <cell r="AW75">
            <v>0</v>
          </cell>
          <cell r="BK75" t="str">
            <v>完成施工许可</v>
          </cell>
          <cell r="BL75">
            <v>3019.7</v>
          </cell>
          <cell r="BM75">
            <v>-3019.7</v>
          </cell>
          <cell r="BN75">
            <v>-3019.7</v>
          </cell>
          <cell r="BP75">
            <v>15000</v>
          </cell>
          <cell r="BQ75">
            <v>5000</v>
          </cell>
          <cell r="BU75" t="e">
            <v>#REF!</v>
          </cell>
          <cell r="BW75">
            <v>0</v>
          </cell>
          <cell r="CA75">
            <v>0</v>
          </cell>
          <cell r="CG75">
            <v>5000</v>
          </cell>
          <cell r="CP75">
            <v>0</v>
          </cell>
          <cell r="CQ75">
            <v>0</v>
          </cell>
          <cell r="CS75">
            <v>21.568999999999999</v>
          </cell>
          <cell r="CX75" t="str">
            <v>完成路基50%</v>
          </cell>
          <cell r="CZ75">
            <v>10.7845</v>
          </cell>
        </row>
        <row r="76">
          <cell r="D76" t="str">
            <v>G209会同县坪村-林城</v>
          </cell>
          <cell r="E76" t="str">
            <v>国道</v>
          </cell>
          <cell r="F76" t="str">
            <v>“十四五”新开工</v>
          </cell>
          <cell r="G76">
            <v>11</v>
          </cell>
          <cell r="H76">
            <v>9.8759999999999994</v>
          </cell>
          <cell r="N76">
            <v>9.8759999999999994</v>
          </cell>
          <cell r="Y76">
            <v>9.8759999999999994</v>
          </cell>
          <cell r="AH76">
            <v>9.8759999999999994</v>
          </cell>
          <cell r="AQ76">
            <v>38137</v>
          </cell>
          <cell r="AR76">
            <v>13098.4</v>
          </cell>
          <cell r="AW76">
            <v>0</v>
          </cell>
          <cell r="BL76">
            <v>1175.9981672727299</v>
          </cell>
          <cell r="BM76">
            <v>-1175.9981672727299</v>
          </cell>
          <cell r="BN76">
            <v>-1175.9981672727299</v>
          </cell>
          <cell r="BP76">
            <v>11272</v>
          </cell>
          <cell r="BQ76">
            <v>11272.027599999999</v>
          </cell>
          <cell r="BU76" t="e">
            <v>#REF!</v>
          </cell>
          <cell r="BW76">
            <v>0</v>
          </cell>
          <cell r="CA76">
            <v>0</v>
          </cell>
          <cell r="CG76">
            <v>11272.027599999999</v>
          </cell>
          <cell r="CP76">
            <v>0</v>
          </cell>
          <cell r="CQ76">
            <v>0</v>
          </cell>
          <cell r="CS76">
            <v>9.8759999999999994</v>
          </cell>
          <cell r="CX76" t="str">
            <v>完成施工许可</v>
          </cell>
        </row>
        <row r="77">
          <cell r="D77" t="str">
            <v>G354湘乡—娄底和家</v>
          </cell>
          <cell r="E77" t="str">
            <v>国道</v>
          </cell>
          <cell r="F77" t="str">
            <v>“十四五”新开工</v>
          </cell>
          <cell r="G77">
            <v>5.23</v>
          </cell>
          <cell r="H77">
            <v>5.23</v>
          </cell>
          <cell r="N77">
            <v>5.23</v>
          </cell>
          <cell r="Y77">
            <v>5.23</v>
          </cell>
          <cell r="AH77">
            <v>5.23</v>
          </cell>
          <cell r="AQ77">
            <v>12095</v>
          </cell>
          <cell r="AR77">
            <v>5460</v>
          </cell>
          <cell r="AV77">
            <v>0</v>
          </cell>
          <cell r="AW77">
            <v>0</v>
          </cell>
          <cell r="BL77">
            <v>546</v>
          </cell>
          <cell r="BM77">
            <v>-546</v>
          </cell>
          <cell r="BN77">
            <v>-546</v>
          </cell>
          <cell r="BP77">
            <v>3000</v>
          </cell>
          <cell r="BQ77">
            <v>4000</v>
          </cell>
          <cell r="BU77" t="e">
            <v>#REF!</v>
          </cell>
          <cell r="BW77">
            <v>0</v>
          </cell>
          <cell r="CA77">
            <v>0</v>
          </cell>
          <cell r="CG77">
            <v>4000</v>
          </cell>
          <cell r="CP77">
            <v>0</v>
          </cell>
          <cell r="CQ77">
            <v>0</v>
          </cell>
          <cell r="CS77">
            <v>5.23</v>
          </cell>
          <cell r="CX77" t="str">
            <v>完成路基</v>
          </cell>
          <cell r="CZ77">
            <v>5.23</v>
          </cell>
        </row>
        <row r="78">
          <cell r="D78" t="str">
            <v>G242龙山县白羊苏家堡（湘鄂界）至洗洛岩坳公路</v>
          </cell>
          <cell r="E78" t="str">
            <v>国道</v>
          </cell>
          <cell r="F78" t="str">
            <v>“十四五”新开工</v>
          </cell>
          <cell r="G78">
            <v>15</v>
          </cell>
          <cell r="H78">
            <v>15</v>
          </cell>
          <cell r="AQ78">
            <v>21000</v>
          </cell>
          <cell r="AR78">
            <v>10500</v>
          </cell>
          <cell r="BO78" t="str">
            <v>新增项目</v>
          </cell>
          <cell r="BP78">
            <v>10000</v>
          </cell>
          <cell r="CS78">
            <v>15</v>
          </cell>
          <cell r="CX78" t="str">
            <v>完成施工许可</v>
          </cell>
        </row>
        <row r="79">
          <cell r="D79" t="str">
            <v>G209湘西高新区至凤凰县城公路</v>
          </cell>
          <cell r="E79" t="str">
            <v>国道</v>
          </cell>
          <cell r="F79" t="str">
            <v>“十四五”新开工</v>
          </cell>
          <cell r="G79">
            <v>30</v>
          </cell>
          <cell r="H79">
            <v>30</v>
          </cell>
          <cell r="AQ79">
            <v>90000</v>
          </cell>
          <cell r="AR79">
            <v>42000</v>
          </cell>
          <cell r="BO79" t="str">
            <v>新增项目</v>
          </cell>
          <cell r="BP79">
            <v>30000</v>
          </cell>
          <cell r="CS79">
            <v>30</v>
          </cell>
          <cell r="CX79" t="str">
            <v>完成施工许可</v>
          </cell>
        </row>
        <row r="80">
          <cell r="D80" t="str">
            <v>G352吉首乾州至凤凰腊尔山公路（吉首段）</v>
          </cell>
          <cell r="E80" t="str">
            <v>国道</v>
          </cell>
          <cell r="F80" t="str">
            <v>“十四五”新开工</v>
          </cell>
          <cell r="G80">
            <v>26</v>
          </cell>
          <cell r="H80">
            <v>26</v>
          </cell>
          <cell r="N80">
            <v>26</v>
          </cell>
          <cell r="Y80">
            <v>26</v>
          </cell>
          <cell r="AH80">
            <v>26</v>
          </cell>
          <cell r="AO80">
            <v>2022</v>
          </cell>
          <cell r="AP80">
            <v>2024</v>
          </cell>
          <cell r="AQ80">
            <v>46662</v>
          </cell>
          <cell r="AV80">
            <v>0</v>
          </cell>
          <cell r="AW80">
            <v>0</v>
          </cell>
          <cell r="BL80">
            <v>0</v>
          </cell>
          <cell r="BM80">
            <v>0</v>
          </cell>
          <cell r="BP80">
            <v>13999</v>
          </cell>
          <cell r="BQ80">
            <v>13998.6</v>
          </cell>
          <cell r="BV80">
            <v>0</v>
          </cell>
          <cell r="CG80">
            <v>13998.6</v>
          </cell>
          <cell r="CP80">
            <v>0</v>
          </cell>
          <cell r="CS80">
            <v>26</v>
          </cell>
          <cell r="CX80" t="str">
            <v>完成施工许可</v>
          </cell>
        </row>
        <row r="81">
          <cell r="D81" t="str">
            <v>S324线望城区格塘至宁乡县白马桥</v>
          </cell>
          <cell r="E81" t="str">
            <v>省道</v>
          </cell>
          <cell r="F81" t="str">
            <v>续建21年实施</v>
          </cell>
          <cell r="G81">
            <v>24.134</v>
          </cell>
          <cell r="H81">
            <v>20.634</v>
          </cell>
          <cell r="I81">
            <v>3.5</v>
          </cell>
          <cell r="J81">
            <v>11.734</v>
          </cell>
          <cell r="K81">
            <v>0</v>
          </cell>
          <cell r="L81">
            <v>8.9</v>
          </cell>
          <cell r="M81">
            <v>0</v>
          </cell>
          <cell r="O81">
            <v>3.5</v>
          </cell>
          <cell r="P81">
            <v>0</v>
          </cell>
          <cell r="Q81">
            <v>0</v>
          </cell>
          <cell r="R81">
            <v>0</v>
          </cell>
          <cell r="S81">
            <v>0</v>
          </cell>
          <cell r="T81">
            <v>0</v>
          </cell>
          <cell r="U81">
            <v>20.634</v>
          </cell>
          <cell r="V81">
            <v>20.634</v>
          </cell>
          <cell r="X81">
            <v>0</v>
          </cell>
          <cell r="Z81">
            <v>3.5</v>
          </cell>
          <cell r="AA81">
            <v>0</v>
          </cell>
          <cell r="AC81">
            <v>0</v>
          </cell>
          <cell r="AD81">
            <v>0</v>
          </cell>
          <cell r="AE81">
            <v>0</v>
          </cell>
          <cell r="AF81">
            <v>8.9</v>
          </cell>
          <cell r="AG81">
            <v>20.634</v>
          </cell>
          <cell r="AI81">
            <v>0</v>
          </cell>
          <cell r="AJ81">
            <v>11.53</v>
          </cell>
          <cell r="AO81">
            <v>2020</v>
          </cell>
          <cell r="AP81">
            <v>2022</v>
          </cell>
          <cell r="AQ81">
            <v>118722.07</v>
          </cell>
          <cell r="AR81">
            <v>13482</v>
          </cell>
          <cell r="AS81">
            <v>33000</v>
          </cell>
          <cell r="AT81">
            <v>7465</v>
          </cell>
          <cell r="AU81">
            <v>7465</v>
          </cell>
          <cell r="AV81">
            <v>34969.787071765997</v>
          </cell>
          <cell r="AX81">
            <v>0</v>
          </cell>
          <cell r="BB81">
            <v>34969.787071765997</v>
          </cell>
          <cell r="BJ81">
            <v>20.634</v>
          </cell>
          <cell r="BK81" t="str">
            <v>完成施工许可</v>
          </cell>
          <cell r="BL81">
            <v>3446.7531283666199</v>
          </cell>
          <cell r="BM81">
            <v>4018.2468716333801</v>
          </cell>
          <cell r="BP81">
            <v>9000</v>
          </cell>
          <cell r="BQ81">
            <v>9000</v>
          </cell>
          <cell r="BR81">
            <v>7465</v>
          </cell>
          <cell r="BS81">
            <v>6017</v>
          </cell>
          <cell r="BT81">
            <v>1448</v>
          </cell>
          <cell r="BW81">
            <v>0.55370123127132498</v>
          </cell>
          <cell r="BX81">
            <v>0</v>
          </cell>
          <cell r="CF81">
            <v>9000</v>
          </cell>
          <cell r="CS81">
            <v>8.9600000000000009</v>
          </cell>
          <cell r="CX81" t="str">
            <v>完成施工许可8.9公里</v>
          </cell>
        </row>
        <row r="82">
          <cell r="D82" t="str">
            <v>S213桥驿-汨罗</v>
          </cell>
          <cell r="E82" t="str">
            <v>省道</v>
          </cell>
          <cell r="F82" t="str">
            <v>续建21年实施</v>
          </cell>
          <cell r="G82">
            <v>8</v>
          </cell>
          <cell r="H82">
            <v>8</v>
          </cell>
          <cell r="I82">
            <v>0</v>
          </cell>
          <cell r="J82">
            <v>8</v>
          </cell>
          <cell r="K82">
            <v>0</v>
          </cell>
          <cell r="L82">
            <v>0</v>
          </cell>
          <cell r="M82">
            <v>0</v>
          </cell>
          <cell r="O82">
            <v>8</v>
          </cell>
          <cell r="P82">
            <v>8</v>
          </cell>
          <cell r="R82">
            <v>0</v>
          </cell>
          <cell r="T82">
            <v>0</v>
          </cell>
          <cell r="V82">
            <v>0</v>
          </cell>
          <cell r="X82">
            <v>0</v>
          </cell>
          <cell r="Z82">
            <v>8</v>
          </cell>
          <cell r="AA82">
            <v>8</v>
          </cell>
          <cell r="AC82">
            <v>0</v>
          </cell>
          <cell r="AE82">
            <v>0</v>
          </cell>
          <cell r="AG82">
            <v>0</v>
          </cell>
          <cell r="AI82">
            <v>0</v>
          </cell>
          <cell r="AO82">
            <v>2019</v>
          </cell>
          <cell r="AP82">
            <v>2021</v>
          </cell>
          <cell r="AQ82">
            <v>51596.5</v>
          </cell>
          <cell r="AR82">
            <v>2782</v>
          </cell>
          <cell r="AS82">
            <v>51596.5</v>
          </cell>
          <cell r="AT82">
            <v>2504</v>
          </cell>
          <cell r="AU82">
            <v>2504</v>
          </cell>
          <cell r="AV82">
            <v>0</v>
          </cell>
          <cell r="AW82">
            <v>278</v>
          </cell>
          <cell r="AX82">
            <v>278</v>
          </cell>
          <cell r="AY82">
            <v>1342.5</v>
          </cell>
          <cell r="BD82">
            <v>278</v>
          </cell>
          <cell r="BL82">
            <v>2782</v>
          </cell>
          <cell r="BM82">
            <v>-278</v>
          </cell>
          <cell r="BQ82">
            <v>0</v>
          </cell>
          <cell r="BU82" t="e">
            <v>#REF!</v>
          </cell>
          <cell r="BV82">
            <v>278</v>
          </cell>
          <cell r="BW82">
            <v>1</v>
          </cell>
          <cell r="BX82">
            <v>278</v>
          </cell>
          <cell r="BZ82">
            <v>278</v>
          </cell>
          <cell r="CH82">
            <v>278</v>
          </cell>
          <cell r="CI82">
            <v>278</v>
          </cell>
          <cell r="CT82">
            <v>8</v>
          </cell>
        </row>
        <row r="83">
          <cell r="D83" t="str">
            <v>S326线浏阳市普迹至雨花区跳马</v>
          </cell>
          <cell r="E83" t="str">
            <v>省道</v>
          </cell>
          <cell r="F83" t="str">
            <v>续建21年实施</v>
          </cell>
          <cell r="G83">
            <v>17.7</v>
          </cell>
          <cell r="H83">
            <v>17.7</v>
          </cell>
          <cell r="I83">
            <v>0</v>
          </cell>
          <cell r="J83">
            <v>0</v>
          </cell>
          <cell r="K83">
            <v>0</v>
          </cell>
          <cell r="L83">
            <v>0</v>
          </cell>
          <cell r="M83">
            <v>17.7</v>
          </cell>
          <cell r="P83">
            <v>0</v>
          </cell>
          <cell r="R83">
            <v>0</v>
          </cell>
          <cell r="S83">
            <v>0</v>
          </cell>
          <cell r="T83">
            <v>0</v>
          </cell>
          <cell r="V83">
            <v>0</v>
          </cell>
          <cell r="W83">
            <v>17.7</v>
          </cell>
          <cell r="X83">
            <v>17.7</v>
          </cell>
          <cell r="AA83">
            <v>0</v>
          </cell>
          <cell r="AC83">
            <v>0</v>
          </cell>
          <cell r="AD83">
            <v>17.7</v>
          </cell>
          <cell r="AE83">
            <v>0</v>
          </cell>
          <cell r="AG83">
            <v>17.7</v>
          </cell>
          <cell r="AI83">
            <v>0</v>
          </cell>
          <cell r="AO83">
            <v>2020</v>
          </cell>
          <cell r="AP83">
            <v>2022</v>
          </cell>
          <cell r="AQ83">
            <v>59823.23</v>
          </cell>
          <cell r="AR83">
            <v>12078</v>
          </cell>
          <cell r="AS83">
            <v>39000</v>
          </cell>
          <cell r="AT83">
            <v>2318</v>
          </cell>
          <cell r="AU83">
            <v>2318</v>
          </cell>
          <cell r="AX83">
            <v>0</v>
          </cell>
          <cell r="BB83">
            <v>1134.4570000000001</v>
          </cell>
          <cell r="BJ83">
            <v>17.7</v>
          </cell>
          <cell r="BK83" t="str">
            <v>完成施工许可</v>
          </cell>
          <cell r="BL83">
            <v>6039</v>
          </cell>
          <cell r="BM83">
            <v>-3721</v>
          </cell>
          <cell r="BP83">
            <v>8000</v>
          </cell>
          <cell r="BQ83">
            <v>3000</v>
          </cell>
          <cell r="BU83" t="e">
            <v>#REF!</v>
          </cell>
          <cell r="BV83">
            <v>9760</v>
          </cell>
          <cell r="BW83">
            <v>1</v>
          </cell>
          <cell r="BX83">
            <v>9760</v>
          </cell>
          <cell r="CA83">
            <v>9760</v>
          </cell>
          <cell r="CF83">
            <v>3000</v>
          </cell>
          <cell r="CN83">
            <v>9760</v>
          </cell>
          <cell r="CO83">
            <v>9760</v>
          </cell>
          <cell r="CX83" t="str">
            <v>完成路基50%</v>
          </cell>
          <cell r="CZ83">
            <v>8.85</v>
          </cell>
        </row>
        <row r="84">
          <cell r="D84" t="str">
            <v>S327宁乡澎家湾-沩山（一期）</v>
          </cell>
          <cell r="E84" t="str">
            <v>省道</v>
          </cell>
          <cell r="F84" t="str">
            <v>续建21年实施</v>
          </cell>
          <cell r="G84">
            <v>12.853</v>
          </cell>
          <cell r="H84">
            <v>12.853</v>
          </cell>
          <cell r="I84">
            <v>0</v>
          </cell>
          <cell r="J84">
            <v>0</v>
          </cell>
          <cell r="K84">
            <v>12.853</v>
          </cell>
          <cell r="L84">
            <v>0</v>
          </cell>
          <cell r="M84">
            <v>0</v>
          </cell>
          <cell r="P84">
            <v>0</v>
          </cell>
          <cell r="Q84">
            <v>0</v>
          </cell>
          <cell r="R84">
            <v>0</v>
          </cell>
          <cell r="S84">
            <v>12.853</v>
          </cell>
          <cell r="T84">
            <v>12.853</v>
          </cell>
          <cell r="V84">
            <v>0</v>
          </cell>
          <cell r="X84">
            <v>0</v>
          </cell>
          <cell r="AA84">
            <v>0</v>
          </cell>
          <cell r="AB84">
            <v>12.853</v>
          </cell>
          <cell r="AC84">
            <v>0</v>
          </cell>
          <cell r="AE84">
            <v>12.853</v>
          </cell>
          <cell r="AG84">
            <v>0</v>
          </cell>
          <cell r="AI84">
            <v>0</v>
          </cell>
          <cell r="AO84">
            <v>2020</v>
          </cell>
          <cell r="AP84">
            <v>2022</v>
          </cell>
          <cell r="AQ84">
            <v>10984</v>
          </cell>
          <cell r="AR84">
            <v>3856</v>
          </cell>
          <cell r="AS84">
            <v>6689</v>
          </cell>
          <cell r="AT84">
            <v>1975</v>
          </cell>
          <cell r="AU84">
            <v>1975</v>
          </cell>
          <cell r="AV84">
            <v>2098.1999999999998</v>
          </cell>
          <cell r="AX84">
            <v>0</v>
          </cell>
          <cell r="BA84">
            <v>3287.2</v>
          </cell>
          <cell r="BK84" t="str">
            <v>完成路基</v>
          </cell>
          <cell r="BL84">
            <v>3084.8</v>
          </cell>
          <cell r="BM84">
            <v>-1109.8</v>
          </cell>
          <cell r="BP84">
            <v>3295</v>
          </cell>
          <cell r="BQ84">
            <v>3287.2</v>
          </cell>
          <cell r="BV84">
            <v>1881</v>
          </cell>
          <cell r="BW84">
            <v>1</v>
          </cell>
          <cell r="BX84">
            <v>1881</v>
          </cell>
          <cell r="CE84">
            <v>3287.2</v>
          </cell>
          <cell r="CR84">
            <v>12.853</v>
          </cell>
          <cell r="CX84" t="str">
            <v>完成路面</v>
          </cell>
          <cell r="CY84">
            <v>12.853</v>
          </cell>
        </row>
        <row r="85">
          <cell r="D85" t="str">
            <v>株洲云龙楠山铺-醴陵塘坊</v>
          </cell>
          <cell r="E85" t="str">
            <v>省道</v>
          </cell>
          <cell r="F85" t="str">
            <v>续建21年实施</v>
          </cell>
          <cell r="G85">
            <v>87.225999999999999</v>
          </cell>
          <cell r="H85">
            <v>57.826000000000001</v>
          </cell>
          <cell r="I85">
            <v>29.4</v>
          </cell>
          <cell r="J85">
            <v>0</v>
          </cell>
          <cell r="K85">
            <v>57.826000000000001</v>
          </cell>
          <cell r="L85">
            <v>0</v>
          </cell>
          <cell r="M85">
            <v>0</v>
          </cell>
          <cell r="O85">
            <v>29.4</v>
          </cell>
          <cell r="P85">
            <v>0</v>
          </cell>
          <cell r="Q85">
            <v>0</v>
          </cell>
          <cell r="R85">
            <v>0</v>
          </cell>
          <cell r="S85">
            <v>57.826000000000001</v>
          </cell>
          <cell r="T85">
            <v>57.826000000000001</v>
          </cell>
          <cell r="V85">
            <v>0</v>
          </cell>
          <cell r="X85">
            <v>0</v>
          </cell>
          <cell r="Z85">
            <v>29.4</v>
          </cell>
          <cell r="AA85">
            <v>0</v>
          </cell>
          <cell r="AB85">
            <v>57.826000000000001</v>
          </cell>
          <cell r="AC85">
            <v>57.826000000000001</v>
          </cell>
          <cell r="AE85">
            <v>0</v>
          </cell>
          <cell r="AG85">
            <v>0</v>
          </cell>
          <cell r="AI85">
            <v>0</v>
          </cell>
          <cell r="AO85">
            <v>2019</v>
          </cell>
          <cell r="AP85">
            <v>2022</v>
          </cell>
          <cell r="AQ85">
            <v>95179</v>
          </cell>
          <cell r="AR85">
            <v>30711</v>
          </cell>
          <cell r="AS85">
            <v>94829</v>
          </cell>
          <cell r="AT85">
            <v>30711</v>
          </cell>
          <cell r="AU85">
            <v>30711</v>
          </cell>
          <cell r="BK85" t="str">
            <v>完成路基</v>
          </cell>
          <cell r="BL85">
            <v>26639.062077820799</v>
          </cell>
          <cell r="BM85">
            <v>4071.9379221791701</v>
          </cell>
          <cell r="BO85" t="str">
            <v>未报</v>
          </cell>
          <cell r="BP85">
            <v>350</v>
          </cell>
          <cell r="BQ85">
            <v>350</v>
          </cell>
          <cell r="BR85">
            <v>22156</v>
          </cell>
          <cell r="BS85">
            <v>8061.5</v>
          </cell>
          <cell r="BT85">
            <v>14094.5</v>
          </cell>
          <cell r="BW85">
            <v>1</v>
          </cell>
          <cell r="BX85">
            <v>0</v>
          </cell>
          <cell r="CD85">
            <v>350</v>
          </cell>
          <cell r="CR85">
            <v>57.826000000000001</v>
          </cell>
          <cell r="CU85" t="str">
            <v>√</v>
          </cell>
          <cell r="CW85">
            <v>6.4</v>
          </cell>
          <cell r="CX85" t="str">
            <v>完成路面</v>
          </cell>
          <cell r="CY85">
            <v>57.826000000000001</v>
          </cell>
        </row>
        <row r="86">
          <cell r="D86" t="str">
            <v>S331醴陵市周家冲至芦淞区栗塘</v>
          </cell>
          <cell r="E86" t="str">
            <v>省道</v>
          </cell>
          <cell r="F86" t="str">
            <v>续建21年实施</v>
          </cell>
          <cell r="G86">
            <v>14.170999999999999</v>
          </cell>
          <cell r="H86">
            <v>9.1709999999999994</v>
          </cell>
          <cell r="I86">
            <v>5</v>
          </cell>
          <cell r="J86">
            <v>0</v>
          </cell>
          <cell r="K86">
            <v>0</v>
          </cell>
          <cell r="L86">
            <v>0</v>
          </cell>
          <cell r="M86">
            <v>9.1709999999999994</v>
          </cell>
          <cell r="O86">
            <v>5</v>
          </cell>
          <cell r="P86">
            <v>0</v>
          </cell>
          <cell r="R86">
            <v>0</v>
          </cell>
          <cell r="T86">
            <v>0</v>
          </cell>
          <cell r="V86">
            <v>0</v>
          </cell>
          <cell r="W86">
            <v>9.1709999999999994</v>
          </cell>
          <cell r="X86">
            <v>9.1709999999999994</v>
          </cell>
          <cell r="Z86">
            <v>5</v>
          </cell>
          <cell r="AA86">
            <v>0</v>
          </cell>
          <cell r="AB86">
            <v>0</v>
          </cell>
          <cell r="AC86">
            <v>0</v>
          </cell>
          <cell r="AD86">
            <v>0</v>
          </cell>
          <cell r="AE86">
            <v>0</v>
          </cell>
          <cell r="AF86">
            <v>9.1709999999999994</v>
          </cell>
          <cell r="AG86">
            <v>9.1709999999999994</v>
          </cell>
          <cell r="AI86">
            <v>0</v>
          </cell>
          <cell r="AO86">
            <v>2020</v>
          </cell>
          <cell r="AP86">
            <v>2022</v>
          </cell>
          <cell r="AQ86">
            <v>69788</v>
          </cell>
          <cell r="AR86">
            <v>9468</v>
          </cell>
          <cell r="AS86">
            <v>68335</v>
          </cell>
          <cell r="AT86">
            <v>9468</v>
          </cell>
          <cell r="AU86">
            <v>9468</v>
          </cell>
          <cell r="AX86">
            <v>0</v>
          </cell>
          <cell r="BJ86">
            <v>9.1709999999999994</v>
          </cell>
          <cell r="BK86" t="str">
            <v>完成施工许可</v>
          </cell>
          <cell r="BL86">
            <v>5178.83765436455</v>
          </cell>
          <cell r="BM86">
            <v>4289.16234563545</v>
          </cell>
          <cell r="BQ86">
            <v>0</v>
          </cell>
          <cell r="BW86">
            <v>1</v>
          </cell>
          <cell r="BX86">
            <v>0</v>
          </cell>
          <cell r="CS86">
            <v>9.1709999999999994</v>
          </cell>
          <cell r="CX86" t="str">
            <v>完成施工许可</v>
          </cell>
        </row>
        <row r="87">
          <cell r="D87" t="str">
            <v>茶陵夏乐-浣溪</v>
          </cell>
          <cell r="E87" t="str">
            <v>省道</v>
          </cell>
          <cell r="F87" t="str">
            <v>续建21年实施</v>
          </cell>
          <cell r="G87">
            <v>15.347</v>
          </cell>
          <cell r="H87">
            <v>15.347</v>
          </cell>
          <cell r="I87">
            <v>0</v>
          </cell>
          <cell r="J87">
            <v>0</v>
          </cell>
          <cell r="K87">
            <v>0</v>
          </cell>
          <cell r="L87">
            <v>0</v>
          </cell>
          <cell r="M87">
            <v>15.347</v>
          </cell>
          <cell r="P87">
            <v>0</v>
          </cell>
          <cell r="R87">
            <v>0</v>
          </cell>
          <cell r="T87">
            <v>0</v>
          </cell>
          <cell r="U87">
            <v>15.347</v>
          </cell>
          <cell r="V87">
            <v>15.347</v>
          </cell>
          <cell r="X87">
            <v>0</v>
          </cell>
          <cell r="AA87">
            <v>0</v>
          </cell>
          <cell r="AC87">
            <v>0</v>
          </cell>
          <cell r="AD87">
            <v>15.347</v>
          </cell>
          <cell r="AE87">
            <v>15.347</v>
          </cell>
          <cell r="AG87">
            <v>0</v>
          </cell>
          <cell r="AI87">
            <v>0</v>
          </cell>
          <cell r="AO87">
            <v>2019</v>
          </cell>
          <cell r="AP87">
            <v>2022</v>
          </cell>
          <cell r="AQ87">
            <v>11774</v>
          </cell>
          <cell r="AR87">
            <v>6139</v>
          </cell>
          <cell r="AS87">
            <v>10870</v>
          </cell>
          <cell r="AT87">
            <v>3070</v>
          </cell>
          <cell r="AU87">
            <v>3070</v>
          </cell>
          <cell r="AX87">
            <v>0</v>
          </cell>
          <cell r="BJ87">
            <v>15.347</v>
          </cell>
          <cell r="BK87" t="str">
            <v>完成施工许可</v>
          </cell>
          <cell r="BL87">
            <v>3069.5</v>
          </cell>
          <cell r="BM87">
            <v>0.5</v>
          </cell>
          <cell r="BQ87">
            <v>0</v>
          </cell>
          <cell r="BV87">
            <v>3069</v>
          </cell>
          <cell r="BW87">
            <v>1</v>
          </cell>
          <cell r="BX87">
            <v>3069</v>
          </cell>
          <cell r="CR87">
            <v>15.347</v>
          </cell>
          <cell r="CU87" t="str">
            <v>√</v>
          </cell>
          <cell r="CX87" t="str">
            <v>完成路面</v>
          </cell>
          <cell r="CY87">
            <v>15.347</v>
          </cell>
        </row>
        <row r="88">
          <cell r="D88" t="str">
            <v>S345茶陵和吕至攸县高和公路（茶陵段）</v>
          </cell>
          <cell r="E88" t="str">
            <v>省道</v>
          </cell>
          <cell r="F88" t="str">
            <v>续建21年实施</v>
          </cell>
          <cell r="G88">
            <v>59.191000000000003</v>
          </cell>
          <cell r="H88">
            <v>18.891999999999999</v>
          </cell>
          <cell r="I88">
            <v>40.298999999999999</v>
          </cell>
          <cell r="J88">
            <v>0</v>
          </cell>
          <cell r="K88">
            <v>0</v>
          </cell>
          <cell r="L88">
            <v>0</v>
          </cell>
          <cell r="M88">
            <v>18.891999999999999</v>
          </cell>
          <cell r="O88">
            <v>40.298999999999999</v>
          </cell>
          <cell r="P88">
            <v>0</v>
          </cell>
          <cell r="Q88">
            <v>0</v>
          </cell>
          <cell r="R88">
            <v>0</v>
          </cell>
          <cell r="S88">
            <v>0</v>
          </cell>
          <cell r="T88">
            <v>0</v>
          </cell>
          <cell r="U88">
            <v>0</v>
          </cell>
          <cell r="V88">
            <v>0</v>
          </cell>
          <cell r="W88">
            <v>18.891999999999999</v>
          </cell>
          <cell r="X88">
            <v>18.891999999999999</v>
          </cell>
          <cell r="Z88">
            <v>40.298999999999999</v>
          </cell>
          <cell r="AA88">
            <v>0</v>
          </cell>
          <cell r="AB88">
            <v>0</v>
          </cell>
          <cell r="AC88">
            <v>0</v>
          </cell>
          <cell r="AD88">
            <v>18.891999999999999</v>
          </cell>
          <cell r="AE88">
            <v>18.891999999999999</v>
          </cell>
          <cell r="AF88">
            <v>0</v>
          </cell>
          <cell r="AG88">
            <v>0</v>
          </cell>
          <cell r="AI88">
            <v>0</v>
          </cell>
          <cell r="AO88">
            <v>2019</v>
          </cell>
          <cell r="AP88">
            <v>2022</v>
          </cell>
          <cell r="AQ88">
            <v>57872.08</v>
          </cell>
          <cell r="AR88">
            <v>28361</v>
          </cell>
          <cell r="AS88">
            <v>55872.1</v>
          </cell>
          <cell r="AT88">
            <v>28361.38</v>
          </cell>
          <cell r="AU88">
            <v>28361.38</v>
          </cell>
          <cell r="BJ88">
            <v>18.891999999999999</v>
          </cell>
          <cell r="BK88" t="str">
            <v>完成施工许可</v>
          </cell>
          <cell r="BL88">
            <v>23835.007771451699</v>
          </cell>
          <cell r="BM88">
            <v>4526.37222854826</v>
          </cell>
          <cell r="BQ88">
            <v>0</v>
          </cell>
          <cell r="BW88">
            <v>1.00001339868129</v>
          </cell>
          <cell r="BX88">
            <v>0</v>
          </cell>
          <cell r="CW88">
            <v>18.891999999999999</v>
          </cell>
          <cell r="CX88" t="str">
            <v>完成路基</v>
          </cell>
          <cell r="CZ88">
            <v>18.891999999999999</v>
          </cell>
        </row>
        <row r="89">
          <cell r="D89" t="str">
            <v>S330醴陵市美田桥至贺家桥</v>
          </cell>
          <cell r="E89" t="str">
            <v>省道</v>
          </cell>
          <cell r="F89" t="str">
            <v>续建21年实施</v>
          </cell>
          <cell r="G89">
            <v>33</v>
          </cell>
          <cell r="H89">
            <v>33</v>
          </cell>
          <cell r="M89">
            <v>33</v>
          </cell>
          <cell r="P89">
            <v>0</v>
          </cell>
          <cell r="R89">
            <v>0</v>
          </cell>
          <cell r="T89">
            <v>0</v>
          </cell>
          <cell r="V89">
            <v>0</v>
          </cell>
          <cell r="W89">
            <v>33</v>
          </cell>
          <cell r="X89">
            <v>33</v>
          </cell>
          <cell r="AA89">
            <v>0</v>
          </cell>
          <cell r="AC89">
            <v>0</v>
          </cell>
          <cell r="AE89">
            <v>0</v>
          </cell>
          <cell r="AF89">
            <v>33</v>
          </cell>
          <cell r="AG89">
            <v>33</v>
          </cell>
          <cell r="AI89">
            <v>0</v>
          </cell>
          <cell r="AO89">
            <v>2020</v>
          </cell>
          <cell r="AP89">
            <v>2022</v>
          </cell>
          <cell r="AQ89">
            <v>24478</v>
          </cell>
          <cell r="AR89">
            <v>0</v>
          </cell>
          <cell r="AS89">
            <v>0</v>
          </cell>
          <cell r="AT89">
            <v>0</v>
          </cell>
          <cell r="AU89">
            <v>0</v>
          </cell>
          <cell r="AV89">
            <v>7343.4</v>
          </cell>
          <cell r="AX89">
            <v>0</v>
          </cell>
          <cell r="BC89">
            <v>7343.4</v>
          </cell>
          <cell r="BJ89">
            <v>33</v>
          </cell>
          <cell r="BK89" t="str">
            <v>完成施工许可</v>
          </cell>
          <cell r="BL89">
            <v>0</v>
          </cell>
          <cell r="BM89">
            <v>0</v>
          </cell>
          <cell r="BO89" t="str">
            <v>未报</v>
          </cell>
          <cell r="BP89">
            <v>19400</v>
          </cell>
          <cell r="BQ89">
            <v>12239</v>
          </cell>
          <cell r="BV89">
            <v>0</v>
          </cell>
          <cell r="BX89">
            <v>0</v>
          </cell>
          <cell r="CF89">
            <v>12239</v>
          </cell>
          <cell r="CR89">
            <v>33</v>
          </cell>
          <cell r="CU89" t="str">
            <v>√</v>
          </cell>
          <cell r="CX89" t="str">
            <v>完成路面</v>
          </cell>
          <cell r="CY89">
            <v>33</v>
          </cell>
        </row>
        <row r="90">
          <cell r="D90" t="str">
            <v>S331醴陵屏山至黄沙</v>
          </cell>
          <cell r="E90" t="str">
            <v>省道</v>
          </cell>
          <cell r="F90" t="str">
            <v>续建21年实施</v>
          </cell>
          <cell r="G90">
            <v>10.717000000000001</v>
          </cell>
          <cell r="H90">
            <v>10.717000000000001</v>
          </cell>
          <cell r="I90">
            <v>0</v>
          </cell>
          <cell r="J90">
            <v>0</v>
          </cell>
          <cell r="K90">
            <v>0</v>
          </cell>
          <cell r="L90">
            <v>0</v>
          </cell>
          <cell r="M90">
            <v>10.717000000000001</v>
          </cell>
          <cell r="P90">
            <v>0</v>
          </cell>
          <cell r="R90">
            <v>0</v>
          </cell>
          <cell r="S90">
            <v>0</v>
          </cell>
          <cell r="T90">
            <v>0</v>
          </cell>
          <cell r="V90">
            <v>0</v>
          </cell>
          <cell r="W90">
            <v>10.717000000000001</v>
          </cell>
          <cell r="X90">
            <v>10.717000000000001</v>
          </cell>
          <cell r="AA90">
            <v>0</v>
          </cell>
          <cell r="AC90">
            <v>0</v>
          </cell>
          <cell r="AE90">
            <v>0</v>
          </cell>
          <cell r="AG90">
            <v>0</v>
          </cell>
          <cell r="AH90">
            <v>10.717000000000001</v>
          </cell>
          <cell r="AI90">
            <v>10.717000000000001</v>
          </cell>
          <cell r="AP90">
            <v>2023</v>
          </cell>
          <cell r="AQ90">
            <v>9351</v>
          </cell>
          <cell r="AR90">
            <v>3587</v>
          </cell>
          <cell r="AS90">
            <v>1520</v>
          </cell>
          <cell r="AT90">
            <v>0</v>
          </cell>
          <cell r="AU90">
            <v>0</v>
          </cell>
          <cell r="AV90">
            <v>1285.3</v>
          </cell>
          <cell r="BC90">
            <v>1285.3</v>
          </cell>
          <cell r="BJ90">
            <v>10.717000000000001</v>
          </cell>
          <cell r="BK90" t="str">
            <v>完成施工许可</v>
          </cell>
          <cell r="BL90">
            <v>358.7</v>
          </cell>
          <cell r="BM90">
            <v>-358.7</v>
          </cell>
          <cell r="BO90" t="str">
            <v>未报</v>
          </cell>
          <cell r="BP90">
            <v>1000</v>
          </cell>
          <cell r="BQ90">
            <v>1285.3</v>
          </cell>
          <cell r="BU90" t="e">
            <v>#REF!</v>
          </cell>
          <cell r="BV90">
            <v>358.7</v>
          </cell>
          <cell r="BW90">
            <v>0.1</v>
          </cell>
          <cell r="BX90">
            <v>358.7</v>
          </cell>
          <cell r="CA90">
            <v>358.7</v>
          </cell>
          <cell r="CG90">
            <v>1285.3</v>
          </cell>
          <cell r="CP90">
            <v>358.7</v>
          </cell>
          <cell r="CQ90">
            <v>358.7</v>
          </cell>
          <cell r="CS90">
            <v>10.717000000000001</v>
          </cell>
          <cell r="CX90" t="str">
            <v>完成施工许可</v>
          </cell>
        </row>
        <row r="91">
          <cell r="D91" t="str">
            <v>醴陵挫断坳-大障</v>
          </cell>
          <cell r="E91" t="str">
            <v>省道</v>
          </cell>
          <cell r="F91" t="str">
            <v>续建21年实施</v>
          </cell>
          <cell r="G91">
            <v>45.392000000000003</v>
          </cell>
          <cell r="H91">
            <v>45.392000000000003</v>
          </cell>
          <cell r="I91">
            <v>0</v>
          </cell>
          <cell r="J91">
            <v>0</v>
          </cell>
          <cell r="K91">
            <v>0</v>
          </cell>
          <cell r="L91">
            <v>0</v>
          </cell>
          <cell r="M91">
            <v>45.392000000000003</v>
          </cell>
          <cell r="P91">
            <v>0</v>
          </cell>
          <cell r="R91">
            <v>0</v>
          </cell>
          <cell r="S91">
            <v>0</v>
          </cell>
          <cell r="T91">
            <v>0</v>
          </cell>
          <cell r="V91">
            <v>0</v>
          </cell>
          <cell r="W91">
            <v>45.392000000000003</v>
          </cell>
          <cell r="X91">
            <v>45.392000000000003</v>
          </cell>
          <cell r="AA91">
            <v>0</v>
          </cell>
          <cell r="AC91">
            <v>0</v>
          </cell>
          <cell r="AE91">
            <v>45.392000000000003</v>
          </cell>
          <cell r="AF91">
            <v>45.392000000000003</v>
          </cell>
          <cell r="AG91">
            <v>0</v>
          </cell>
          <cell r="AI91">
            <v>0</v>
          </cell>
          <cell r="AO91">
            <v>2020</v>
          </cell>
          <cell r="AP91">
            <v>2022</v>
          </cell>
          <cell r="AQ91">
            <v>38906.61</v>
          </cell>
          <cell r="AR91">
            <v>14176</v>
          </cell>
          <cell r="AS91">
            <v>11672</v>
          </cell>
          <cell r="AT91">
            <v>4253</v>
          </cell>
          <cell r="AU91">
            <v>4253</v>
          </cell>
          <cell r="AX91">
            <v>0</v>
          </cell>
          <cell r="BC91">
            <v>0</v>
          </cell>
          <cell r="BJ91">
            <v>45.392000000000003</v>
          </cell>
          <cell r="BK91" t="str">
            <v>完成施工许可</v>
          </cell>
          <cell r="BL91">
            <v>4252.8</v>
          </cell>
          <cell r="BM91">
            <v>0.19999999999981799</v>
          </cell>
          <cell r="BO91" t="str">
            <v>未报</v>
          </cell>
          <cell r="BP91">
            <v>13000</v>
          </cell>
          <cell r="BQ91">
            <v>7781.3050000000003</v>
          </cell>
          <cell r="BV91">
            <v>2126.1999999999998</v>
          </cell>
          <cell r="BW91">
            <v>0.45</v>
          </cell>
          <cell r="BX91">
            <v>2126.1999999999998</v>
          </cell>
          <cell r="CE91">
            <v>7781.3050000000003</v>
          </cell>
          <cell r="CS91">
            <v>45.392000000000003</v>
          </cell>
          <cell r="CX91" t="str">
            <v>完成施工许可</v>
          </cell>
        </row>
        <row r="92">
          <cell r="D92" t="str">
            <v>湘潭桐子坪-姜畲</v>
          </cell>
          <cell r="E92" t="str">
            <v>省道</v>
          </cell>
          <cell r="F92" t="str">
            <v>续建21年实施</v>
          </cell>
          <cell r="G92">
            <v>9.032</v>
          </cell>
          <cell r="H92">
            <v>8.032</v>
          </cell>
          <cell r="I92">
            <v>1</v>
          </cell>
          <cell r="J92">
            <v>8.032</v>
          </cell>
          <cell r="K92">
            <v>0</v>
          </cell>
          <cell r="L92">
            <v>0</v>
          </cell>
          <cell r="M92">
            <v>0</v>
          </cell>
          <cell r="O92">
            <v>1</v>
          </cell>
          <cell r="P92">
            <v>0</v>
          </cell>
          <cell r="Q92">
            <v>8.032</v>
          </cell>
          <cell r="R92">
            <v>8.032</v>
          </cell>
          <cell r="T92">
            <v>0</v>
          </cell>
          <cell r="V92">
            <v>0</v>
          </cell>
          <cell r="X92">
            <v>0</v>
          </cell>
          <cell r="Z92">
            <v>9.032</v>
          </cell>
          <cell r="AA92">
            <v>8.032</v>
          </cell>
          <cell r="AC92">
            <v>0</v>
          </cell>
          <cell r="AE92">
            <v>0</v>
          </cell>
          <cell r="AG92">
            <v>0</v>
          </cell>
          <cell r="AI92">
            <v>0</v>
          </cell>
          <cell r="AO92">
            <v>2020</v>
          </cell>
          <cell r="AP92">
            <v>2021</v>
          </cell>
          <cell r="AQ92">
            <v>14428</v>
          </cell>
          <cell r="AR92">
            <v>2980</v>
          </cell>
          <cell r="AS92">
            <v>14428</v>
          </cell>
          <cell r="AT92">
            <v>300</v>
          </cell>
          <cell r="AU92">
            <v>300</v>
          </cell>
          <cell r="AW92">
            <v>2149.9875996456999</v>
          </cell>
          <cell r="AX92">
            <v>2149.9875996456999</v>
          </cell>
          <cell r="BE92">
            <v>1928.0088573959299</v>
          </cell>
          <cell r="BI92">
            <v>8.032</v>
          </cell>
          <cell r="BK92" t="str">
            <v>完成路面</v>
          </cell>
          <cell r="BL92">
            <v>2980</v>
          </cell>
          <cell r="BM92">
            <v>-2680</v>
          </cell>
          <cell r="BQ92">
            <v>0</v>
          </cell>
          <cell r="BU92" t="e">
            <v>#REF!</v>
          </cell>
          <cell r="BV92">
            <v>2680</v>
          </cell>
          <cell r="BW92">
            <v>1</v>
          </cell>
          <cell r="BX92">
            <v>2680</v>
          </cell>
          <cell r="BZ92">
            <v>2680</v>
          </cell>
          <cell r="CH92" t="e">
            <v>#REF!</v>
          </cell>
          <cell r="CI92" t="e">
            <v>#REF!</v>
          </cell>
          <cell r="CT92">
            <v>8.032</v>
          </cell>
        </row>
        <row r="93">
          <cell r="D93" t="str">
            <v>下摄司-易俗河-土桥(含下摄司大桥)</v>
          </cell>
          <cell r="E93" t="str">
            <v>省道</v>
          </cell>
          <cell r="F93" t="str">
            <v>续建21年实施</v>
          </cell>
          <cell r="G93">
            <v>22.178000000000001</v>
          </cell>
          <cell r="H93">
            <v>10</v>
          </cell>
          <cell r="I93">
            <v>0</v>
          </cell>
          <cell r="J93">
            <v>0</v>
          </cell>
          <cell r="K93">
            <v>10</v>
          </cell>
          <cell r="L93">
            <v>0</v>
          </cell>
          <cell r="M93">
            <v>12.178000000000001</v>
          </cell>
          <cell r="P93">
            <v>0</v>
          </cell>
          <cell r="R93">
            <v>0</v>
          </cell>
          <cell r="S93">
            <v>10</v>
          </cell>
          <cell r="T93">
            <v>10</v>
          </cell>
          <cell r="V93">
            <v>0</v>
          </cell>
          <cell r="X93">
            <v>0</v>
          </cell>
          <cell r="AA93">
            <v>0</v>
          </cell>
          <cell r="AC93">
            <v>0</v>
          </cell>
          <cell r="AD93">
            <v>10</v>
          </cell>
          <cell r="AE93">
            <v>10</v>
          </cell>
          <cell r="AG93">
            <v>0</v>
          </cell>
          <cell r="AI93">
            <v>0</v>
          </cell>
          <cell r="AO93">
            <v>2020</v>
          </cell>
          <cell r="AP93">
            <v>2023</v>
          </cell>
          <cell r="AQ93">
            <v>178018</v>
          </cell>
          <cell r="AR93">
            <v>23447</v>
          </cell>
          <cell r="AS93">
            <v>89560</v>
          </cell>
          <cell r="AT93">
            <v>12214</v>
          </cell>
          <cell r="AU93">
            <v>12214</v>
          </cell>
          <cell r="AX93">
            <v>0</v>
          </cell>
          <cell r="BK93" t="str">
            <v>完成路基</v>
          </cell>
          <cell r="BL93">
            <v>5286.0943277121496</v>
          </cell>
          <cell r="BM93">
            <v>6927.9056722878504</v>
          </cell>
          <cell r="BQ93">
            <v>0</v>
          </cell>
          <cell r="BR93">
            <v>8214</v>
          </cell>
          <cell r="BS93">
            <v>5428</v>
          </cell>
          <cell r="BT93">
            <v>2786</v>
          </cell>
          <cell r="BW93">
            <v>0.52091952062097502</v>
          </cell>
          <cell r="BX93">
            <v>0</v>
          </cell>
          <cell r="CX93" t="str">
            <v>完成路基6公里</v>
          </cell>
          <cell r="CZ93">
            <v>6</v>
          </cell>
        </row>
        <row r="94">
          <cell r="D94" t="str">
            <v>S223邵东仙槎桥－邵阳县峡山铺</v>
          </cell>
          <cell r="E94" t="str">
            <v>省道</v>
          </cell>
          <cell r="F94" t="str">
            <v>续建21年实施</v>
          </cell>
          <cell r="G94">
            <v>54.171999999999997</v>
          </cell>
          <cell r="H94">
            <v>15.17</v>
          </cell>
          <cell r="I94">
            <v>25.102</v>
          </cell>
          <cell r="J94">
            <v>0</v>
          </cell>
          <cell r="K94">
            <v>15.17</v>
          </cell>
          <cell r="L94">
            <v>0</v>
          </cell>
          <cell r="M94">
            <v>13.9</v>
          </cell>
          <cell r="O94">
            <v>25.102</v>
          </cell>
          <cell r="P94">
            <v>0</v>
          </cell>
          <cell r="R94">
            <v>0</v>
          </cell>
          <cell r="S94">
            <v>15.17</v>
          </cell>
          <cell r="T94">
            <v>15.17</v>
          </cell>
          <cell r="V94">
            <v>0</v>
          </cell>
          <cell r="X94">
            <v>0</v>
          </cell>
          <cell r="Z94">
            <v>25.102</v>
          </cell>
          <cell r="AA94">
            <v>0</v>
          </cell>
          <cell r="AB94">
            <v>15.17</v>
          </cell>
          <cell r="AC94">
            <v>15.17</v>
          </cell>
          <cell r="AD94">
            <v>0</v>
          </cell>
          <cell r="AE94">
            <v>0</v>
          </cell>
          <cell r="AG94">
            <v>0</v>
          </cell>
          <cell r="AI94">
            <v>0</v>
          </cell>
          <cell r="AO94">
            <v>2019</v>
          </cell>
          <cell r="AP94">
            <v>2022</v>
          </cell>
          <cell r="AQ94">
            <v>32754.17</v>
          </cell>
          <cell r="AR94">
            <v>16385</v>
          </cell>
          <cell r="AS94">
            <v>24364</v>
          </cell>
          <cell r="AT94">
            <v>16385</v>
          </cell>
          <cell r="AU94">
            <v>16385</v>
          </cell>
          <cell r="AX94">
            <v>0</v>
          </cell>
          <cell r="BA94">
            <v>0</v>
          </cell>
          <cell r="BK94" t="str">
            <v>完成路基</v>
          </cell>
          <cell r="BL94">
            <v>11263.099571734499</v>
          </cell>
          <cell r="BM94">
            <v>5121.9004282655196</v>
          </cell>
          <cell r="BQ94">
            <v>0</v>
          </cell>
          <cell r="BW94">
            <v>1</v>
          </cell>
          <cell r="BX94">
            <v>0</v>
          </cell>
          <cell r="CR94">
            <v>15.17</v>
          </cell>
          <cell r="CX94" t="str">
            <v>完成路面15公里</v>
          </cell>
          <cell r="CY94">
            <v>15.17</v>
          </cell>
        </row>
        <row r="95">
          <cell r="D95" t="str">
            <v>城步南山牧场至绥宁古龙岩公路</v>
          </cell>
          <cell r="E95" t="str">
            <v>省道</v>
          </cell>
          <cell r="F95" t="str">
            <v>续建21年实施</v>
          </cell>
          <cell r="G95">
            <v>47.624000000000002</v>
          </cell>
          <cell r="H95">
            <v>17.623999999999999</v>
          </cell>
          <cell r="I95">
            <v>30</v>
          </cell>
          <cell r="J95">
            <v>0</v>
          </cell>
          <cell r="K95">
            <v>17.623999999999999</v>
          </cell>
          <cell r="L95">
            <v>0</v>
          </cell>
          <cell r="M95">
            <v>0</v>
          </cell>
          <cell r="O95">
            <v>30</v>
          </cell>
          <cell r="P95">
            <v>0</v>
          </cell>
          <cell r="R95">
            <v>0</v>
          </cell>
          <cell r="S95">
            <v>17.623999999999999</v>
          </cell>
          <cell r="T95">
            <v>17.623999999999999</v>
          </cell>
          <cell r="V95">
            <v>0</v>
          </cell>
          <cell r="X95">
            <v>0</v>
          </cell>
          <cell r="Z95">
            <v>30</v>
          </cell>
          <cell r="AA95">
            <v>0</v>
          </cell>
          <cell r="AB95">
            <v>14.91</v>
          </cell>
          <cell r="AC95">
            <v>0</v>
          </cell>
          <cell r="AE95">
            <v>17.623999999999999</v>
          </cell>
          <cell r="AG95">
            <v>0</v>
          </cell>
          <cell r="AI95">
            <v>0</v>
          </cell>
          <cell r="AO95">
            <v>2019</v>
          </cell>
          <cell r="AP95">
            <v>2022</v>
          </cell>
          <cell r="AQ95">
            <v>38710</v>
          </cell>
          <cell r="AR95">
            <v>19049</v>
          </cell>
          <cell r="AS95">
            <v>35461.5</v>
          </cell>
          <cell r="AT95">
            <v>16439</v>
          </cell>
          <cell r="AU95">
            <v>16439</v>
          </cell>
          <cell r="AV95">
            <v>383.45279690912099</v>
          </cell>
          <cell r="AX95">
            <v>0</v>
          </cell>
          <cell r="BA95">
            <v>383.45279690912099</v>
          </cell>
          <cell r="BK95" t="str">
            <v>完成路基</v>
          </cell>
          <cell r="BL95">
            <v>16770.671762136699</v>
          </cell>
          <cell r="BM95">
            <v>-331.67176213673503</v>
          </cell>
          <cell r="BP95">
            <v>1042</v>
          </cell>
          <cell r="BQ95">
            <v>1042.4916848647699</v>
          </cell>
          <cell r="BW95">
            <v>0.86298493359231498</v>
          </cell>
          <cell r="BX95">
            <v>0</v>
          </cell>
          <cell r="CE95">
            <v>1042.4916848647699</v>
          </cell>
          <cell r="CR95">
            <v>14.920999999999999</v>
          </cell>
          <cell r="CX95" t="str">
            <v>完成路面14.921公里</v>
          </cell>
          <cell r="CY95">
            <v>14.920999999999999</v>
          </cell>
        </row>
        <row r="96">
          <cell r="D96" t="str">
            <v>新邵县雀塘-太芝庙</v>
          </cell>
          <cell r="E96" t="str">
            <v>省道</v>
          </cell>
          <cell r="F96" t="str">
            <v>续建21年实施</v>
          </cell>
          <cell r="G96">
            <v>24.163</v>
          </cell>
          <cell r="H96">
            <v>24.163</v>
          </cell>
          <cell r="I96">
            <v>0</v>
          </cell>
          <cell r="J96">
            <v>0</v>
          </cell>
          <cell r="K96">
            <v>24.163</v>
          </cell>
          <cell r="L96">
            <v>0</v>
          </cell>
          <cell r="M96">
            <v>0</v>
          </cell>
          <cell r="P96">
            <v>0</v>
          </cell>
          <cell r="R96">
            <v>0</v>
          </cell>
          <cell r="S96">
            <v>24.163</v>
          </cell>
          <cell r="T96">
            <v>23.87</v>
          </cell>
          <cell r="V96">
            <v>0</v>
          </cell>
          <cell r="X96">
            <v>0</v>
          </cell>
          <cell r="Z96">
            <v>10</v>
          </cell>
          <cell r="AA96">
            <v>10</v>
          </cell>
          <cell r="AC96">
            <v>23.87</v>
          </cell>
          <cell r="AD96">
            <v>14.163</v>
          </cell>
          <cell r="AE96">
            <v>0</v>
          </cell>
          <cell r="AG96">
            <v>0</v>
          </cell>
          <cell r="AI96">
            <v>0</v>
          </cell>
          <cell r="AO96">
            <v>2019</v>
          </cell>
          <cell r="AP96">
            <v>2022</v>
          </cell>
          <cell r="AQ96">
            <v>28720</v>
          </cell>
          <cell r="AR96">
            <v>10673</v>
          </cell>
          <cell r="AS96">
            <v>20104</v>
          </cell>
          <cell r="AT96">
            <v>5072</v>
          </cell>
          <cell r="AU96">
            <v>5072</v>
          </cell>
          <cell r="AV96">
            <v>2872</v>
          </cell>
          <cell r="AW96">
            <v>264.5</v>
          </cell>
          <cell r="AX96">
            <v>264.5</v>
          </cell>
          <cell r="BA96">
            <v>2872</v>
          </cell>
          <cell r="BF96">
            <v>264.5</v>
          </cell>
          <cell r="BK96" t="str">
            <v>完成路基</v>
          </cell>
          <cell r="BL96">
            <v>7545.0419856805902</v>
          </cell>
          <cell r="BM96">
            <v>-2473.0419856805902</v>
          </cell>
          <cell r="BP96">
            <v>5000</v>
          </cell>
          <cell r="BQ96">
            <v>5249.1882630468099</v>
          </cell>
          <cell r="BU96" t="e">
            <v>#REF!</v>
          </cell>
          <cell r="BV96">
            <v>5601</v>
          </cell>
          <cell r="BW96">
            <v>1</v>
          </cell>
          <cell r="BX96">
            <v>5601</v>
          </cell>
          <cell r="CA96">
            <v>5601</v>
          </cell>
          <cell r="CD96">
            <v>5249.1882630468099</v>
          </cell>
          <cell r="CJ96">
            <v>5601</v>
          </cell>
          <cell r="CK96">
            <v>5601</v>
          </cell>
          <cell r="CR96">
            <v>10</v>
          </cell>
          <cell r="CX96" t="str">
            <v>完成路面10公里，完成路基14.163公里</v>
          </cell>
          <cell r="CY96">
            <v>10</v>
          </cell>
          <cell r="CZ96">
            <v>14.163</v>
          </cell>
        </row>
        <row r="97">
          <cell r="D97" t="str">
            <v>绥宁草寨至洞口安顺</v>
          </cell>
          <cell r="E97" t="str">
            <v>省道</v>
          </cell>
          <cell r="F97" t="str">
            <v>续建21年实施</v>
          </cell>
          <cell r="G97">
            <v>31.257000000000001</v>
          </cell>
          <cell r="H97">
            <v>31.257000000000001</v>
          </cell>
          <cell r="AQ97">
            <v>53402</v>
          </cell>
          <cell r="AR97">
            <v>17567</v>
          </cell>
          <cell r="AS97">
            <v>16021</v>
          </cell>
          <cell r="AT97">
            <v>3513</v>
          </cell>
          <cell r="BP97">
            <v>7800</v>
          </cell>
          <cell r="CS97">
            <v>31.257000000000001</v>
          </cell>
          <cell r="CX97" t="str">
            <v>完成施工许可</v>
          </cell>
        </row>
        <row r="98">
          <cell r="D98" t="str">
            <v>邵阳县长阳铺-九公桥</v>
          </cell>
          <cell r="E98" t="str">
            <v>省道</v>
          </cell>
          <cell r="F98" t="str">
            <v>续建21年实施</v>
          </cell>
          <cell r="G98">
            <v>25.22</v>
          </cell>
          <cell r="H98">
            <v>25.22</v>
          </cell>
          <cell r="I98">
            <v>0</v>
          </cell>
          <cell r="J98">
            <v>0</v>
          </cell>
          <cell r="K98">
            <v>0</v>
          </cell>
          <cell r="L98">
            <v>0</v>
          </cell>
          <cell r="M98">
            <v>25.22</v>
          </cell>
          <cell r="P98">
            <v>0</v>
          </cell>
          <cell r="R98">
            <v>0</v>
          </cell>
          <cell r="T98">
            <v>0</v>
          </cell>
          <cell r="U98">
            <v>25.22</v>
          </cell>
          <cell r="V98">
            <v>25.22</v>
          </cell>
          <cell r="X98">
            <v>0</v>
          </cell>
          <cell r="AA98">
            <v>0</v>
          </cell>
          <cell r="AC98">
            <v>0</v>
          </cell>
          <cell r="AD98">
            <v>25.22</v>
          </cell>
          <cell r="AE98">
            <v>25.22</v>
          </cell>
          <cell r="AG98">
            <v>0</v>
          </cell>
          <cell r="AI98">
            <v>0</v>
          </cell>
          <cell r="AO98">
            <v>2020</v>
          </cell>
          <cell r="AP98">
            <v>2022</v>
          </cell>
          <cell r="AQ98">
            <v>29008</v>
          </cell>
          <cell r="AR98">
            <v>13858</v>
          </cell>
          <cell r="AS98">
            <v>8702</v>
          </cell>
          <cell r="AT98">
            <v>8315</v>
          </cell>
          <cell r="AU98">
            <v>8315</v>
          </cell>
          <cell r="AV98">
            <v>5802</v>
          </cell>
          <cell r="BB98">
            <v>5802</v>
          </cell>
          <cell r="BJ98">
            <v>25.22</v>
          </cell>
          <cell r="BK98" t="str">
            <v>完成施工许可</v>
          </cell>
          <cell r="BL98">
            <v>6929</v>
          </cell>
          <cell r="BM98">
            <v>1386</v>
          </cell>
          <cell r="BP98">
            <v>3000</v>
          </cell>
          <cell r="BQ98">
            <v>5802</v>
          </cell>
          <cell r="BR98">
            <v>8315</v>
          </cell>
          <cell r="BS98">
            <v>8315</v>
          </cell>
          <cell r="BT98">
            <v>0</v>
          </cell>
          <cell r="BV98">
            <v>5543</v>
          </cell>
          <cell r="BW98">
            <v>1</v>
          </cell>
          <cell r="BX98">
            <v>5543</v>
          </cell>
          <cell r="CF98">
            <v>5802</v>
          </cell>
          <cell r="CX98" t="str">
            <v>完成路基50%</v>
          </cell>
          <cell r="CZ98">
            <v>12.61</v>
          </cell>
        </row>
        <row r="99">
          <cell r="D99" t="str">
            <v>邵阳县黄豆园-黄亭市</v>
          </cell>
          <cell r="E99" t="str">
            <v>省道</v>
          </cell>
          <cell r="F99" t="str">
            <v>续建21年实施</v>
          </cell>
          <cell r="G99">
            <v>18.498999999999999</v>
          </cell>
          <cell r="H99">
            <v>18.498999999999999</v>
          </cell>
          <cell r="I99">
            <v>0</v>
          </cell>
          <cell r="J99">
            <v>0</v>
          </cell>
          <cell r="K99">
            <v>18.498999999999999</v>
          </cell>
          <cell r="L99">
            <v>0</v>
          </cell>
          <cell r="M99">
            <v>0</v>
          </cell>
          <cell r="P99">
            <v>0</v>
          </cell>
          <cell r="R99">
            <v>0</v>
          </cell>
          <cell r="S99">
            <v>18.498999999999999</v>
          </cell>
          <cell r="T99">
            <v>18.498999999999999</v>
          </cell>
          <cell r="V99">
            <v>0</v>
          </cell>
          <cell r="X99">
            <v>0</v>
          </cell>
          <cell r="AA99">
            <v>0</v>
          </cell>
          <cell r="AB99">
            <v>18.498999999999999</v>
          </cell>
          <cell r="AC99">
            <v>18.498999999999999</v>
          </cell>
          <cell r="AE99">
            <v>0</v>
          </cell>
          <cell r="AG99">
            <v>0</v>
          </cell>
          <cell r="AI99">
            <v>0</v>
          </cell>
          <cell r="AO99">
            <v>2020</v>
          </cell>
          <cell r="AP99">
            <v>2022</v>
          </cell>
          <cell r="AQ99">
            <v>22037</v>
          </cell>
          <cell r="AR99">
            <v>8325</v>
          </cell>
          <cell r="AS99">
            <v>15426</v>
          </cell>
          <cell r="AT99">
            <v>5179.72</v>
          </cell>
          <cell r="AU99">
            <v>1021</v>
          </cell>
          <cell r="AV99">
            <v>2203.6</v>
          </cell>
          <cell r="AX99">
            <v>3141.5</v>
          </cell>
          <cell r="BA99">
            <v>2203.6</v>
          </cell>
          <cell r="BK99" t="str">
            <v>完成路基</v>
          </cell>
          <cell r="BL99">
            <v>6660</v>
          </cell>
          <cell r="BM99">
            <v>-5639</v>
          </cell>
          <cell r="BP99">
            <v>6613</v>
          </cell>
          <cell r="BQ99">
            <v>6613</v>
          </cell>
          <cell r="BU99" t="e">
            <v>#REF!</v>
          </cell>
          <cell r="BV99">
            <v>3145.28</v>
          </cell>
          <cell r="BW99">
            <v>1</v>
          </cell>
          <cell r="BX99">
            <v>7304</v>
          </cell>
          <cell r="BZ99">
            <v>7304</v>
          </cell>
          <cell r="CD99">
            <v>6613</v>
          </cell>
          <cell r="CJ99">
            <v>3145.28</v>
          </cell>
          <cell r="CK99">
            <v>7304</v>
          </cell>
          <cell r="CR99">
            <v>18.498999999999999</v>
          </cell>
          <cell r="CX99" t="str">
            <v>完成路面</v>
          </cell>
          <cell r="CY99">
            <v>18.498999999999999</v>
          </cell>
        </row>
        <row r="100">
          <cell r="D100" t="str">
            <v>新宁县江口桥-黄皮坳</v>
          </cell>
          <cell r="E100" t="str">
            <v>省道</v>
          </cell>
          <cell r="F100" t="str">
            <v>续建21年实施</v>
          </cell>
          <cell r="G100">
            <v>56.277000000000001</v>
          </cell>
          <cell r="H100">
            <v>56.277000000000001</v>
          </cell>
          <cell r="I100">
            <v>0</v>
          </cell>
          <cell r="J100">
            <v>0</v>
          </cell>
          <cell r="K100">
            <v>0</v>
          </cell>
          <cell r="L100">
            <v>0</v>
          </cell>
          <cell r="M100">
            <v>56.277000000000001</v>
          </cell>
          <cell r="P100">
            <v>0</v>
          </cell>
          <cell r="R100">
            <v>0</v>
          </cell>
          <cell r="S100">
            <v>0</v>
          </cell>
          <cell r="T100">
            <v>0</v>
          </cell>
          <cell r="V100">
            <v>0</v>
          </cell>
          <cell r="W100">
            <v>56.277000000000001</v>
          </cell>
          <cell r="X100">
            <v>56.277000000000001</v>
          </cell>
          <cell r="AA100">
            <v>0</v>
          </cell>
          <cell r="AC100">
            <v>0</v>
          </cell>
          <cell r="AD100">
            <v>56.277000000000001</v>
          </cell>
          <cell r="AE100">
            <v>0</v>
          </cell>
          <cell r="AG100">
            <v>56.277000000000001</v>
          </cell>
          <cell r="AI100">
            <v>0</v>
          </cell>
          <cell r="AO100">
            <v>2020</v>
          </cell>
          <cell r="AP100">
            <v>2022</v>
          </cell>
          <cell r="AQ100">
            <v>73057.600000000006</v>
          </cell>
          <cell r="AR100">
            <v>0</v>
          </cell>
          <cell r="AS100">
            <v>22326</v>
          </cell>
          <cell r="AT100">
            <v>2981</v>
          </cell>
          <cell r="AU100">
            <v>2981</v>
          </cell>
          <cell r="AV100">
            <v>-408.71999999999798</v>
          </cell>
          <cell r="BC100">
            <v>-408.71999999999798</v>
          </cell>
          <cell r="BJ100">
            <v>56.277000000000001</v>
          </cell>
          <cell r="BK100" t="str">
            <v>完成施工许可</v>
          </cell>
          <cell r="BL100">
            <v>0</v>
          </cell>
          <cell r="BM100">
            <v>2981</v>
          </cell>
          <cell r="BP100">
            <v>13000</v>
          </cell>
          <cell r="BQ100">
            <v>13000</v>
          </cell>
          <cell r="BX100">
            <v>0</v>
          </cell>
          <cell r="CF100">
            <v>13000</v>
          </cell>
          <cell r="CN100">
            <v>0</v>
          </cell>
          <cell r="CX100" t="str">
            <v>完成路基</v>
          </cell>
          <cell r="CZ100">
            <v>56.277000000000001</v>
          </cell>
        </row>
        <row r="101">
          <cell r="D101" t="str">
            <v>隆回大花-善缘亭</v>
          </cell>
          <cell r="E101" t="str">
            <v>省道</v>
          </cell>
          <cell r="F101" t="str">
            <v>续建21年实施</v>
          </cell>
          <cell r="G101">
            <v>24</v>
          </cell>
          <cell r="H101">
            <v>19</v>
          </cell>
          <cell r="I101">
            <v>5</v>
          </cell>
          <cell r="J101">
            <v>0</v>
          </cell>
          <cell r="K101">
            <v>0</v>
          </cell>
          <cell r="L101">
            <v>0</v>
          </cell>
          <cell r="M101">
            <v>19</v>
          </cell>
          <cell r="O101">
            <v>5</v>
          </cell>
          <cell r="P101">
            <v>0</v>
          </cell>
          <cell r="Q101">
            <v>0</v>
          </cell>
          <cell r="R101">
            <v>0</v>
          </cell>
          <cell r="S101">
            <v>19</v>
          </cell>
          <cell r="T101">
            <v>19</v>
          </cell>
          <cell r="U101">
            <v>0</v>
          </cell>
          <cell r="V101">
            <v>0</v>
          </cell>
          <cell r="X101">
            <v>0</v>
          </cell>
          <cell r="Z101">
            <v>5</v>
          </cell>
          <cell r="AA101">
            <v>0</v>
          </cell>
          <cell r="AB101">
            <v>19</v>
          </cell>
          <cell r="AC101">
            <v>0</v>
          </cell>
          <cell r="AE101">
            <v>19</v>
          </cell>
          <cell r="AG101">
            <v>0</v>
          </cell>
          <cell r="AI101">
            <v>0</v>
          </cell>
          <cell r="AO101">
            <v>2019</v>
          </cell>
          <cell r="AP101">
            <v>2022</v>
          </cell>
          <cell r="AQ101">
            <v>39422</v>
          </cell>
          <cell r="AR101">
            <v>5060</v>
          </cell>
          <cell r="AS101">
            <v>39421</v>
          </cell>
          <cell r="AT101">
            <v>4130</v>
          </cell>
          <cell r="AU101">
            <v>4130</v>
          </cell>
          <cell r="AX101">
            <v>0</v>
          </cell>
          <cell r="BA101">
            <v>0</v>
          </cell>
          <cell r="BK101" t="str">
            <v>完成路基</v>
          </cell>
          <cell r="BL101">
            <v>4258.8333333333303</v>
          </cell>
          <cell r="BM101">
            <v>-128.833333333333</v>
          </cell>
          <cell r="BQ101">
            <v>0</v>
          </cell>
          <cell r="BV101">
            <v>930</v>
          </cell>
          <cell r="BW101">
            <v>1</v>
          </cell>
          <cell r="BX101">
            <v>930</v>
          </cell>
          <cell r="CR101">
            <v>11.686999999999999</v>
          </cell>
          <cell r="CX101" t="str">
            <v>完成路面11.687公里</v>
          </cell>
          <cell r="CY101">
            <v>11.686999999999999</v>
          </cell>
        </row>
        <row r="102">
          <cell r="D102" t="str">
            <v>华容梅田湖大桥</v>
          </cell>
          <cell r="E102" t="str">
            <v>省道</v>
          </cell>
          <cell r="F102" t="str">
            <v>续建21年实施</v>
          </cell>
          <cell r="G102">
            <v>6.1420000000000003</v>
          </cell>
          <cell r="H102">
            <v>6.1420000000000003</v>
          </cell>
          <cell r="I102">
            <v>0</v>
          </cell>
          <cell r="J102">
            <v>0</v>
          </cell>
          <cell r="K102">
            <v>6.1420000000000003</v>
          </cell>
          <cell r="L102">
            <v>0</v>
          </cell>
          <cell r="M102">
            <v>0</v>
          </cell>
          <cell r="P102">
            <v>0</v>
          </cell>
          <cell r="R102">
            <v>0</v>
          </cell>
          <cell r="S102">
            <v>6.1420000000000003</v>
          </cell>
          <cell r="T102">
            <v>6.1420000000000003</v>
          </cell>
          <cell r="V102">
            <v>0</v>
          </cell>
          <cell r="X102">
            <v>0</v>
          </cell>
          <cell r="AA102">
            <v>0</v>
          </cell>
          <cell r="AB102">
            <v>6.1420000000000003</v>
          </cell>
          <cell r="AC102">
            <v>6.1420000000000003</v>
          </cell>
          <cell r="AE102">
            <v>0</v>
          </cell>
          <cell r="AG102">
            <v>0</v>
          </cell>
          <cell r="AI102">
            <v>0</v>
          </cell>
          <cell r="AO102">
            <v>2020</v>
          </cell>
          <cell r="AP102">
            <v>2022</v>
          </cell>
          <cell r="AQ102">
            <v>13056</v>
          </cell>
          <cell r="AR102">
            <v>5108</v>
          </cell>
          <cell r="AS102">
            <v>10500</v>
          </cell>
          <cell r="AT102">
            <v>4938</v>
          </cell>
          <cell r="AU102">
            <v>4938</v>
          </cell>
          <cell r="BA102">
            <v>0</v>
          </cell>
          <cell r="BK102" t="str">
            <v>完成路基</v>
          </cell>
          <cell r="BL102">
            <v>4086.4</v>
          </cell>
          <cell r="BM102">
            <v>851.6</v>
          </cell>
          <cell r="BP102">
            <v>1556</v>
          </cell>
          <cell r="BQ102">
            <v>2556</v>
          </cell>
          <cell r="BV102">
            <v>170</v>
          </cell>
          <cell r="BW102">
            <v>1</v>
          </cell>
          <cell r="BX102">
            <v>170</v>
          </cell>
          <cell r="CD102">
            <v>2556</v>
          </cell>
          <cell r="CR102">
            <v>6.1420000000000003</v>
          </cell>
          <cell r="CX102" t="str">
            <v>完成路面</v>
          </cell>
          <cell r="CY102">
            <v>6.1420000000000003</v>
          </cell>
        </row>
        <row r="103">
          <cell r="D103" t="str">
            <v>S206、S313平江县过大洲、梅仙和余坪集镇段道路改建工程</v>
          </cell>
          <cell r="E103" t="str">
            <v>省道</v>
          </cell>
          <cell r="F103" t="str">
            <v>续建21年实施</v>
          </cell>
          <cell r="G103">
            <v>6</v>
          </cell>
          <cell r="H103">
            <v>6</v>
          </cell>
          <cell r="I103">
            <v>0</v>
          </cell>
          <cell r="J103">
            <v>0</v>
          </cell>
          <cell r="K103">
            <v>0</v>
          </cell>
          <cell r="L103">
            <v>6</v>
          </cell>
          <cell r="M103">
            <v>0</v>
          </cell>
          <cell r="P103">
            <v>0</v>
          </cell>
          <cell r="R103">
            <v>0</v>
          </cell>
          <cell r="T103">
            <v>0</v>
          </cell>
          <cell r="V103">
            <v>0</v>
          </cell>
          <cell r="W103">
            <v>6</v>
          </cell>
          <cell r="X103">
            <v>6</v>
          </cell>
          <cell r="AA103">
            <v>0</v>
          </cell>
          <cell r="AC103">
            <v>0</v>
          </cell>
          <cell r="AD103">
            <v>6</v>
          </cell>
          <cell r="AE103">
            <v>6</v>
          </cell>
          <cell r="AG103">
            <v>0</v>
          </cell>
          <cell r="AI103">
            <v>0</v>
          </cell>
          <cell r="AO103">
            <v>2020</v>
          </cell>
          <cell r="AP103">
            <v>2022</v>
          </cell>
          <cell r="AQ103">
            <v>19800</v>
          </cell>
          <cell r="AR103">
            <v>3397</v>
          </cell>
          <cell r="AS103">
            <v>10800</v>
          </cell>
          <cell r="AT103">
            <v>1698</v>
          </cell>
          <cell r="AU103">
            <v>1698</v>
          </cell>
          <cell r="AX103">
            <v>0</v>
          </cell>
          <cell r="BJ103">
            <v>6</v>
          </cell>
          <cell r="BK103" t="str">
            <v>完成施工许可</v>
          </cell>
          <cell r="BL103">
            <v>1698.5</v>
          </cell>
          <cell r="BM103">
            <v>-0.5</v>
          </cell>
          <cell r="BP103">
            <v>5040</v>
          </cell>
          <cell r="BQ103">
            <v>5040</v>
          </cell>
          <cell r="BV103">
            <v>1699</v>
          </cell>
          <cell r="BW103">
            <v>1</v>
          </cell>
          <cell r="BX103">
            <v>1699</v>
          </cell>
          <cell r="CE103">
            <v>5040</v>
          </cell>
          <cell r="CL103">
            <v>1699</v>
          </cell>
          <cell r="CX103" t="str">
            <v>完成路基</v>
          </cell>
          <cell r="CZ103">
            <v>6</v>
          </cell>
        </row>
        <row r="104">
          <cell r="D104" t="str">
            <v>岳阳长江经济带沿江公路（华容段）</v>
          </cell>
          <cell r="E104" t="str">
            <v>省道</v>
          </cell>
          <cell r="F104" t="str">
            <v>续建21年实施</v>
          </cell>
          <cell r="G104">
            <v>25.792999999999999</v>
          </cell>
          <cell r="H104">
            <v>19.792999999999999</v>
          </cell>
          <cell r="AQ104">
            <v>29538</v>
          </cell>
          <cell r="AR104">
            <v>9369</v>
          </cell>
          <cell r="AS104">
            <v>13997</v>
          </cell>
          <cell r="AT104">
            <v>5965</v>
          </cell>
          <cell r="BP104">
            <v>4208</v>
          </cell>
          <cell r="CS104">
            <v>19.792999999999999</v>
          </cell>
          <cell r="CV104" t="str">
            <v>√</v>
          </cell>
          <cell r="CX104" t="str">
            <v>完成施工许可</v>
          </cell>
        </row>
        <row r="105">
          <cell r="D105" t="str">
            <v>S210汨罗至杨桥公路</v>
          </cell>
          <cell r="E105" t="str">
            <v>省道</v>
          </cell>
          <cell r="F105" t="str">
            <v>续建21年实施</v>
          </cell>
          <cell r="G105">
            <v>35</v>
          </cell>
          <cell r="H105">
            <v>35</v>
          </cell>
          <cell r="I105">
            <v>0</v>
          </cell>
          <cell r="J105">
            <v>35</v>
          </cell>
          <cell r="K105">
            <v>0</v>
          </cell>
          <cell r="L105">
            <v>0</v>
          </cell>
          <cell r="M105">
            <v>0</v>
          </cell>
          <cell r="O105">
            <v>0</v>
          </cell>
          <cell r="P105">
            <v>0</v>
          </cell>
          <cell r="R105">
            <v>0</v>
          </cell>
          <cell r="S105">
            <v>35</v>
          </cell>
          <cell r="T105">
            <v>35</v>
          </cell>
          <cell r="V105">
            <v>0</v>
          </cell>
          <cell r="X105">
            <v>0</v>
          </cell>
          <cell r="Z105">
            <v>35</v>
          </cell>
          <cell r="AA105">
            <v>35</v>
          </cell>
          <cell r="AC105">
            <v>0</v>
          </cell>
          <cell r="AE105">
            <v>0</v>
          </cell>
          <cell r="AG105">
            <v>0</v>
          </cell>
          <cell r="AI105">
            <v>0</v>
          </cell>
          <cell r="AO105">
            <v>2020</v>
          </cell>
          <cell r="AP105">
            <v>2021</v>
          </cell>
          <cell r="AQ105">
            <v>134987</v>
          </cell>
          <cell r="AR105">
            <v>14415</v>
          </cell>
          <cell r="AS105">
            <v>134987</v>
          </cell>
          <cell r="AT105">
            <v>12974</v>
          </cell>
          <cell r="AU105">
            <v>12974</v>
          </cell>
          <cell r="AV105">
            <v>-26997.4</v>
          </cell>
          <cell r="AW105">
            <v>-5766.5</v>
          </cell>
          <cell r="AX105">
            <v>-5766.5</v>
          </cell>
          <cell r="BA105">
            <v>-26997.4</v>
          </cell>
          <cell r="BF105">
            <v>5765.5</v>
          </cell>
          <cell r="BK105" t="str">
            <v>完成路基</v>
          </cell>
          <cell r="BL105">
            <v>14415</v>
          </cell>
          <cell r="BM105">
            <v>-1441</v>
          </cell>
          <cell r="BQ105">
            <v>0</v>
          </cell>
          <cell r="BU105" t="e">
            <v>#REF!</v>
          </cell>
          <cell r="BV105">
            <v>1441</v>
          </cell>
          <cell r="BW105">
            <v>1</v>
          </cell>
          <cell r="BX105">
            <v>1441</v>
          </cell>
          <cell r="BZ105">
            <v>1441</v>
          </cell>
          <cell r="CH105">
            <v>1441</v>
          </cell>
          <cell r="CI105">
            <v>1441</v>
          </cell>
          <cell r="CT105">
            <v>35</v>
          </cell>
        </row>
        <row r="106">
          <cell r="D106" t="str">
            <v>临湘鸭栏-长安</v>
          </cell>
          <cell r="E106" t="str">
            <v>省道</v>
          </cell>
          <cell r="F106" t="str">
            <v>续建21年实施</v>
          </cell>
          <cell r="G106">
            <v>24.606999999999999</v>
          </cell>
          <cell r="H106">
            <v>18.606999999999999</v>
          </cell>
          <cell r="I106">
            <v>6</v>
          </cell>
          <cell r="J106">
            <v>18.606999999999999</v>
          </cell>
          <cell r="K106">
            <v>0</v>
          </cell>
          <cell r="L106">
            <v>0</v>
          </cell>
          <cell r="M106">
            <v>0</v>
          </cell>
          <cell r="O106">
            <v>6</v>
          </cell>
          <cell r="P106">
            <v>0</v>
          </cell>
          <cell r="R106">
            <v>0</v>
          </cell>
          <cell r="S106">
            <v>13</v>
          </cell>
          <cell r="T106">
            <v>18.606999999999999</v>
          </cell>
          <cell r="U106">
            <v>6</v>
          </cell>
          <cell r="V106">
            <v>0</v>
          </cell>
          <cell r="X106">
            <v>0</v>
          </cell>
          <cell r="Z106">
            <v>6</v>
          </cell>
          <cell r="AA106">
            <v>0</v>
          </cell>
          <cell r="AB106">
            <v>13</v>
          </cell>
          <cell r="AC106">
            <v>18.606999999999999</v>
          </cell>
          <cell r="AD106">
            <v>6</v>
          </cell>
          <cell r="AE106">
            <v>0</v>
          </cell>
          <cell r="AG106">
            <v>0</v>
          </cell>
          <cell r="AI106">
            <v>0</v>
          </cell>
          <cell r="AO106">
            <v>2020</v>
          </cell>
          <cell r="AP106">
            <v>2022</v>
          </cell>
          <cell r="AQ106">
            <v>76571</v>
          </cell>
          <cell r="AR106">
            <v>13240</v>
          </cell>
          <cell r="AS106">
            <v>64056</v>
          </cell>
          <cell r="AT106">
            <v>11639</v>
          </cell>
          <cell r="AU106">
            <v>11639</v>
          </cell>
          <cell r="AV106">
            <v>-3687.91774698257</v>
          </cell>
          <cell r="AX106">
            <v>0</v>
          </cell>
          <cell r="BA106">
            <v>-3687.91774698257</v>
          </cell>
          <cell r="BK106" t="str">
            <v>完成路基</v>
          </cell>
          <cell r="BL106">
            <v>10438.3305563458</v>
          </cell>
          <cell r="BM106">
            <v>1200.66944365425</v>
          </cell>
          <cell r="BP106">
            <v>10003</v>
          </cell>
          <cell r="BQ106">
            <v>10003.812248547199</v>
          </cell>
          <cell r="BV106">
            <v>1601</v>
          </cell>
          <cell r="BW106">
            <v>1</v>
          </cell>
          <cell r="BX106">
            <v>1601</v>
          </cell>
          <cell r="CD106">
            <v>10003.812248547199</v>
          </cell>
          <cell r="CR106">
            <v>13</v>
          </cell>
          <cell r="CX106" t="str">
            <v>完成路面13公里</v>
          </cell>
          <cell r="CY106">
            <v>13</v>
          </cell>
        </row>
        <row r="107">
          <cell r="D107" t="str">
            <v>屈原营田至磊石</v>
          </cell>
          <cell r="E107" t="str">
            <v>省道</v>
          </cell>
          <cell r="F107" t="str">
            <v>续建21年实施</v>
          </cell>
          <cell r="G107">
            <v>20.100000000000001</v>
          </cell>
          <cell r="H107">
            <v>5</v>
          </cell>
          <cell r="I107">
            <v>1</v>
          </cell>
          <cell r="J107">
            <v>0</v>
          </cell>
          <cell r="K107">
            <v>0</v>
          </cell>
          <cell r="L107">
            <v>0</v>
          </cell>
          <cell r="M107">
            <v>19.100000000000001</v>
          </cell>
          <cell r="O107">
            <v>1</v>
          </cell>
          <cell r="P107">
            <v>0</v>
          </cell>
          <cell r="Q107">
            <v>0</v>
          </cell>
          <cell r="R107">
            <v>0</v>
          </cell>
          <cell r="S107">
            <v>0</v>
          </cell>
          <cell r="T107">
            <v>0</v>
          </cell>
          <cell r="U107">
            <v>0</v>
          </cell>
          <cell r="V107">
            <v>0</v>
          </cell>
          <cell r="W107">
            <v>5</v>
          </cell>
          <cell r="X107">
            <v>5</v>
          </cell>
          <cell r="Z107">
            <v>1</v>
          </cell>
          <cell r="AA107">
            <v>0</v>
          </cell>
          <cell r="AB107">
            <v>0</v>
          </cell>
          <cell r="AC107">
            <v>0</v>
          </cell>
          <cell r="AD107">
            <v>5</v>
          </cell>
          <cell r="AE107">
            <v>5</v>
          </cell>
          <cell r="AF107">
            <v>0</v>
          </cell>
          <cell r="AG107">
            <v>0</v>
          </cell>
          <cell r="AI107">
            <v>0</v>
          </cell>
          <cell r="AO107">
            <v>2019</v>
          </cell>
          <cell r="AP107">
            <v>2022</v>
          </cell>
          <cell r="AQ107">
            <v>16253</v>
          </cell>
          <cell r="AR107">
            <v>6030</v>
          </cell>
          <cell r="AS107">
            <v>800</v>
          </cell>
          <cell r="AT107">
            <v>0</v>
          </cell>
          <cell r="AU107">
            <v>0</v>
          </cell>
          <cell r="AV107">
            <v>1221.51741293532</v>
          </cell>
          <cell r="AX107">
            <v>450</v>
          </cell>
          <cell r="BC107">
            <v>1221.51741293532</v>
          </cell>
          <cell r="BJ107">
            <v>5</v>
          </cell>
          <cell r="BK107" t="str">
            <v>完成施工许可</v>
          </cell>
          <cell r="BL107">
            <v>1050</v>
          </cell>
          <cell r="BM107">
            <v>-1050</v>
          </cell>
          <cell r="BP107">
            <v>3243</v>
          </cell>
          <cell r="BQ107">
            <v>3243.0348258706499</v>
          </cell>
          <cell r="BU107" t="e">
            <v>#REF!</v>
          </cell>
          <cell r="BV107">
            <v>1800</v>
          </cell>
          <cell r="BW107">
            <v>0.29850746268656703</v>
          </cell>
          <cell r="BX107">
            <v>1800</v>
          </cell>
          <cell r="CA107">
            <v>1800</v>
          </cell>
          <cell r="CE107">
            <v>3243.0348258706499</v>
          </cell>
          <cell r="CL107">
            <v>1800</v>
          </cell>
          <cell r="CM107">
            <v>1800</v>
          </cell>
          <cell r="CX107" t="str">
            <v>完成路基5公里</v>
          </cell>
          <cell r="CZ107">
            <v>5</v>
          </cell>
        </row>
        <row r="108">
          <cell r="D108" t="str">
            <v>S316平江县长庆-童市</v>
          </cell>
          <cell r="E108" t="str">
            <v>省道</v>
          </cell>
          <cell r="F108" t="str">
            <v>续建21年实施</v>
          </cell>
          <cell r="G108">
            <v>27.184000000000001</v>
          </cell>
          <cell r="H108">
            <v>27.184000000000001</v>
          </cell>
          <cell r="I108">
            <v>0</v>
          </cell>
          <cell r="J108">
            <v>0</v>
          </cell>
          <cell r="K108">
            <v>0</v>
          </cell>
          <cell r="L108">
            <v>0</v>
          </cell>
          <cell r="M108">
            <v>27.184000000000001</v>
          </cell>
          <cell r="P108">
            <v>0</v>
          </cell>
          <cell r="Q108">
            <v>0</v>
          </cell>
          <cell r="R108">
            <v>0</v>
          </cell>
          <cell r="S108">
            <v>27.184000000000001</v>
          </cell>
          <cell r="T108">
            <v>27.184000000000001</v>
          </cell>
          <cell r="V108">
            <v>0</v>
          </cell>
          <cell r="X108">
            <v>0</v>
          </cell>
          <cell r="AA108">
            <v>0</v>
          </cell>
          <cell r="AC108">
            <v>0</v>
          </cell>
          <cell r="AD108">
            <v>27.184000000000001</v>
          </cell>
          <cell r="AE108">
            <v>27.184000000000001</v>
          </cell>
          <cell r="AG108">
            <v>0</v>
          </cell>
          <cell r="AI108">
            <v>0</v>
          </cell>
          <cell r="AO108">
            <v>2020</v>
          </cell>
          <cell r="AP108">
            <v>2022</v>
          </cell>
          <cell r="AQ108">
            <v>61784.6</v>
          </cell>
          <cell r="AR108">
            <v>19655</v>
          </cell>
          <cell r="AS108">
            <v>23349</v>
          </cell>
          <cell r="AT108">
            <v>9675</v>
          </cell>
          <cell r="AU108">
            <v>9675</v>
          </cell>
          <cell r="AV108">
            <v>26078.68</v>
          </cell>
          <cell r="AX108">
            <v>0</v>
          </cell>
          <cell r="BA108">
            <v>26078.68</v>
          </cell>
          <cell r="BK108" t="str">
            <v>完成路基</v>
          </cell>
          <cell r="BL108">
            <v>9827.5</v>
          </cell>
          <cell r="BM108">
            <v>-152.5</v>
          </cell>
          <cell r="BP108">
            <v>26079</v>
          </cell>
          <cell r="BQ108">
            <v>26078.68</v>
          </cell>
          <cell r="BV108">
            <v>9980</v>
          </cell>
          <cell r="BW108">
            <v>1</v>
          </cell>
          <cell r="BX108">
            <v>9980</v>
          </cell>
          <cell r="CE108">
            <v>26078.68</v>
          </cell>
          <cell r="CX108" t="str">
            <v>完成路基</v>
          </cell>
          <cell r="CZ108">
            <v>27.184000000000001</v>
          </cell>
        </row>
        <row r="109">
          <cell r="D109" t="str">
            <v>平江城关至童市</v>
          </cell>
          <cell r="E109" t="str">
            <v>省道</v>
          </cell>
          <cell r="F109" t="str">
            <v>续建21年实施</v>
          </cell>
          <cell r="G109">
            <v>17.667999999999999</v>
          </cell>
          <cell r="H109">
            <v>5.3079999999999998</v>
          </cell>
          <cell r="I109">
            <v>12.36</v>
          </cell>
          <cell r="J109">
            <v>0</v>
          </cell>
          <cell r="K109">
            <v>0</v>
          </cell>
          <cell r="L109">
            <v>5.3079999999999998</v>
          </cell>
          <cell r="M109">
            <v>0</v>
          </cell>
          <cell r="O109">
            <v>12.36</v>
          </cell>
          <cell r="P109">
            <v>0</v>
          </cell>
          <cell r="Q109">
            <v>0</v>
          </cell>
          <cell r="R109">
            <v>0</v>
          </cell>
          <cell r="S109">
            <v>5.3079999999999998</v>
          </cell>
          <cell r="T109">
            <v>5.3079999999999998</v>
          </cell>
          <cell r="V109">
            <v>0</v>
          </cell>
          <cell r="X109">
            <v>0</v>
          </cell>
          <cell r="Z109">
            <v>12.36</v>
          </cell>
          <cell r="AA109">
            <v>0</v>
          </cell>
          <cell r="AB109">
            <v>0</v>
          </cell>
          <cell r="AC109">
            <v>0</v>
          </cell>
          <cell r="AD109">
            <v>5.3079999999999998</v>
          </cell>
          <cell r="AE109">
            <v>5.3079999999999998</v>
          </cell>
          <cell r="AG109">
            <v>0</v>
          </cell>
          <cell r="AI109">
            <v>0</v>
          </cell>
          <cell r="AO109">
            <v>2019</v>
          </cell>
          <cell r="AP109">
            <v>2022</v>
          </cell>
          <cell r="AQ109">
            <v>18658</v>
          </cell>
          <cell r="AR109">
            <v>8472</v>
          </cell>
          <cell r="AS109">
            <v>19458</v>
          </cell>
          <cell r="AT109">
            <v>8472</v>
          </cell>
          <cell r="AU109">
            <v>8472</v>
          </cell>
          <cell r="AX109">
            <v>0</v>
          </cell>
          <cell r="BA109">
            <v>0</v>
          </cell>
          <cell r="BK109" t="str">
            <v>完成路基</v>
          </cell>
          <cell r="BL109">
            <v>7199.37785827485</v>
          </cell>
          <cell r="BM109">
            <v>1272.62214172515</v>
          </cell>
          <cell r="BW109">
            <v>1</v>
          </cell>
          <cell r="BX109">
            <v>0</v>
          </cell>
          <cell r="CX109" t="str">
            <v>完成路基5公里</v>
          </cell>
          <cell r="CZ109">
            <v>5.3079999999999998</v>
          </cell>
        </row>
        <row r="110">
          <cell r="D110" t="str">
            <v>S308平江县南江至岳阳县龙湾</v>
          </cell>
          <cell r="E110" t="str">
            <v>省道</v>
          </cell>
          <cell r="F110" t="str">
            <v>续建21年实施</v>
          </cell>
          <cell r="G110">
            <v>64.400000000000006</v>
          </cell>
          <cell r="H110">
            <v>27.6</v>
          </cell>
          <cell r="I110">
            <v>0</v>
          </cell>
          <cell r="J110">
            <v>0</v>
          </cell>
          <cell r="K110">
            <v>0</v>
          </cell>
          <cell r="L110">
            <v>0</v>
          </cell>
          <cell r="M110">
            <v>64.400000000000006</v>
          </cell>
          <cell r="P110">
            <v>0</v>
          </cell>
          <cell r="R110">
            <v>0</v>
          </cell>
          <cell r="T110">
            <v>0</v>
          </cell>
          <cell r="V110">
            <v>0</v>
          </cell>
          <cell r="W110">
            <v>27.6</v>
          </cell>
          <cell r="X110">
            <v>27.6</v>
          </cell>
          <cell r="AA110">
            <v>0</v>
          </cell>
          <cell r="AC110">
            <v>0</v>
          </cell>
          <cell r="AE110">
            <v>0</v>
          </cell>
          <cell r="AF110">
            <v>27.6</v>
          </cell>
          <cell r="AG110">
            <v>27.6</v>
          </cell>
          <cell r="AI110">
            <v>0</v>
          </cell>
          <cell r="AO110">
            <v>2020</v>
          </cell>
          <cell r="AP110">
            <v>2022</v>
          </cell>
          <cell r="AQ110">
            <v>306537</v>
          </cell>
          <cell r="AR110">
            <v>46044</v>
          </cell>
          <cell r="AS110">
            <v>0</v>
          </cell>
          <cell r="AT110">
            <v>12975.9</v>
          </cell>
          <cell r="AU110">
            <v>5969</v>
          </cell>
          <cell r="AV110">
            <v>39411.9</v>
          </cell>
          <cell r="BC110">
            <v>39411.9</v>
          </cell>
          <cell r="BJ110">
            <v>27.6</v>
          </cell>
          <cell r="BK110" t="str">
            <v>完成施工许可</v>
          </cell>
          <cell r="BL110">
            <v>5919.9428571428598</v>
          </cell>
          <cell r="BM110">
            <v>49.057142857143802</v>
          </cell>
          <cell r="BP110">
            <v>10000</v>
          </cell>
          <cell r="BQ110">
            <v>10000</v>
          </cell>
          <cell r="BW110">
            <v>0.12963686908174801</v>
          </cell>
          <cell r="BX110">
            <v>0</v>
          </cell>
          <cell r="CF110">
            <v>10000</v>
          </cell>
          <cell r="CS110">
            <v>27.6</v>
          </cell>
          <cell r="CX110" t="str">
            <v>完成施工许可</v>
          </cell>
        </row>
        <row r="111">
          <cell r="D111" t="str">
            <v>临湘路口-新球</v>
          </cell>
          <cell r="E111" t="str">
            <v>省道</v>
          </cell>
          <cell r="F111" t="str">
            <v>续建21年实施</v>
          </cell>
          <cell r="G111">
            <v>17.998999999999999</v>
          </cell>
          <cell r="H111">
            <v>17.998999999999999</v>
          </cell>
          <cell r="I111">
            <v>0</v>
          </cell>
          <cell r="J111">
            <v>0</v>
          </cell>
          <cell r="K111">
            <v>0</v>
          </cell>
          <cell r="L111">
            <v>0</v>
          </cell>
          <cell r="M111">
            <v>17.998999999999999</v>
          </cell>
          <cell r="P111">
            <v>0</v>
          </cell>
          <cell r="R111">
            <v>0</v>
          </cell>
          <cell r="T111">
            <v>0</v>
          </cell>
          <cell r="V111">
            <v>0</v>
          </cell>
          <cell r="W111">
            <v>17.998999999999999</v>
          </cell>
          <cell r="X111">
            <v>17.998999999999999</v>
          </cell>
          <cell r="AA111">
            <v>0</v>
          </cell>
          <cell r="AC111">
            <v>0</v>
          </cell>
          <cell r="AD111">
            <v>17.998999999999999</v>
          </cell>
          <cell r="AE111">
            <v>17.998999999999999</v>
          </cell>
          <cell r="AG111">
            <v>0</v>
          </cell>
          <cell r="AI111">
            <v>0</v>
          </cell>
          <cell r="AO111">
            <v>2020</v>
          </cell>
          <cell r="AP111">
            <v>2022</v>
          </cell>
          <cell r="AQ111">
            <v>20258</v>
          </cell>
          <cell r="AR111">
            <v>5106</v>
          </cell>
          <cell r="AS111">
            <v>2300</v>
          </cell>
          <cell r="AT111">
            <v>1532</v>
          </cell>
          <cell r="AU111">
            <v>1532</v>
          </cell>
          <cell r="AV111">
            <v>3777.4</v>
          </cell>
          <cell r="AX111">
            <v>0</v>
          </cell>
          <cell r="BC111">
            <v>3777.4</v>
          </cell>
          <cell r="BJ111">
            <v>17.998999999999999</v>
          </cell>
          <cell r="BK111" t="str">
            <v>完成施工许可</v>
          </cell>
          <cell r="BL111">
            <v>2553</v>
          </cell>
          <cell r="BM111">
            <v>-1021</v>
          </cell>
          <cell r="BP111">
            <v>13906</v>
          </cell>
          <cell r="BQ111">
            <v>13906.4</v>
          </cell>
          <cell r="BU111" t="e">
            <v>#REF!</v>
          </cell>
          <cell r="BV111">
            <v>3574</v>
          </cell>
          <cell r="BW111">
            <v>1</v>
          </cell>
          <cell r="BX111">
            <v>3574</v>
          </cell>
          <cell r="CA111">
            <v>3574</v>
          </cell>
          <cell r="CE111">
            <v>13906.4</v>
          </cell>
          <cell r="CL111">
            <v>3574</v>
          </cell>
          <cell r="CM111">
            <v>3574</v>
          </cell>
          <cell r="CX111" t="str">
            <v>完成路基</v>
          </cell>
          <cell r="CZ111">
            <v>18</v>
          </cell>
        </row>
        <row r="112">
          <cell r="D112" t="str">
            <v>津市新洲-岳山</v>
          </cell>
          <cell r="E112" t="str">
            <v>省道</v>
          </cell>
          <cell r="F112" t="str">
            <v>续建21年实施</v>
          </cell>
          <cell r="G112">
            <v>29.863</v>
          </cell>
          <cell r="H112">
            <v>20.408999999999999</v>
          </cell>
          <cell r="I112">
            <v>9.4540000000000006</v>
          </cell>
          <cell r="J112">
            <v>0</v>
          </cell>
          <cell r="K112">
            <v>0</v>
          </cell>
          <cell r="L112">
            <v>0</v>
          </cell>
          <cell r="M112">
            <v>20.408999999999999</v>
          </cell>
          <cell r="O112">
            <v>9.4540000000000006</v>
          </cell>
          <cell r="P112">
            <v>0</v>
          </cell>
          <cell r="Q112">
            <v>0</v>
          </cell>
          <cell r="R112">
            <v>0</v>
          </cell>
          <cell r="T112">
            <v>0</v>
          </cell>
          <cell r="U112">
            <v>20.408999999999999</v>
          </cell>
          <cell r="V112">
            <v>20.408999999999999</v>
          </cell>
          <cell r="X112">
            <v>0</v>
          </cell>
          <cell r="Z112">
            <v>9.4540000000000006</v>
          </cell>
          <cell r="AA112">
            <v>0</v>
          </cell>
          <cell r="AB112">
            <v>0</v>
          </cell>
          <cell r="AC112">
            <v>0</v>
          </cell>
          <cell r="AD112">
            <v>20.408999999999999</v>
          </cell>
          <cell r="AE112">
            <v>20.408999999999999</v>
          </cell>
          <cell r="AF112">
            <v>0</v>
          </cell>
          <cell r="AG112">
            <v>0</v>
          </cell>
          <cell r="AI112">
            <v>0</v>
          </cell>
          <cell r="AO112">
            <v>2019</v>
          </cell>
          <cell r="AP112">
            <v>2022</v>
          </cell>
          <cell r="AQ112">
            <v>22867</v>
          </cell>
          <cell r="AR112">
            <v>8959</v>
          </cell>
          <cell r="AS112">
            <v>10467.5</v>
          </cell>
          <cell r="AT112">
            <v>8959</v>
          </cell>
          <cell r="AU112">
            <v>6701.61</v>
          </cell>
          <cell r="AV112">
            <v>4585.6065030305099</v>
          </cell>
          <cell r="BB112">
            <v>4585.6065030305099</v>
          </cell>
          <cell r="BJ112">
            <v>20.408999999999999</v>
          </cell>
          <cell r="BK112" t="str">
            <v>完成施工许可</v>
          </cell>
          <cell r="BL112">
            <v>5897.61582895222</v>
          </cell>
          <cell r="BM112">
            <v>803.99417104778399</v>
          </cell>
          <cell r="BP112">
            <v>3000</v>
          </cell>
          <cell r="BQ112">
            <v>9273.9426012122094</v>
          </cell>
          <cell r="BW112">
            <v>1</v>
          </cell>
          <cell r="BX112">
            <v>2257.39</v>
          </cell>
          <cell r="CA112">
            <v>2257.39</v>
          </cell>
          <cell r="CE112">
            <v>9273.9426012122094</v>
          </cell>
          <cell r="CX112" t="str">
            <v>完成路基20公里</v>
          </cell>
          <cell r="CZ112">
            <v>20</v>
          </cell>
        </row>
        <row r="113">
          <cell r="D113" t="str">
            <v>石门柳家垭-官庄坪</v>
          </cell>
          <cell r="E113" t="str">
            <v>省道</v>
          </cell>
          <cell r="F113" t="str">
            <v>续建21年实施</v>
          </cell>
          <cell r="G113">
            <v>40.366999999999997</v>
          </cell>
          <cell r="H113">
            <v>40.366999999999997</v>
          </cell>
          <cell r="I113">
            <v>36.210999999999999</v>
          </cell>
          <cell r="J113">
            <v>4.1559999999999997</v>
          </cell>
          <cell r="K113">
            <v>0</v>
          </cell>
          <cell r="L113">
            <v>0</v>
          </cell>
          <cell r="M113">
            <v>0</v>
          </cell>
          <cell r="O113">
            <v>5</v>
          </cell>
          <cell r="P113">
            <v>0</v>
          </cell>
          <cell r="Q113">
            <v>24</v>
          </cell>
          <cell r="R113">
            <v>0</v>
          </cell>
          <cell r="S113">
            <v>11.367000000000001</v>
          </cell>
          <cell r="T113">
            <v>4.1559999999999997</v>
          </cell>
          <cell r="V113">
            <v>0</v>
          </cell>
          <cell r="X113">
            <v>0</v>
          </cell>
          <cell r="Z113">
            <v>10</v>
          </cell>
          <cell r="AA113">
            <v>0</v>
          </cell>
          <cell r="AB113">
            <v>24</v>
          </cell>
          <cell r="AC113">
            <v>0</v>
          </cell>
          <cell r="AD113">
            <v>6.367</v>
          </cell>
          <cell r="AE113">
            <v>4.1559999999999997</v>
          </cell>
          <cell r="AG113">
            <v>0</v>
          </cell>
          <cell r="AI113">
            <v>0</v>
          </cell>
          <cell r="AO113">
            <v>2019</v>
          </cell>
          <cell r="AP113">
            <v>2022</v>
          </cell>
          <cell r="AQ113">
            <v>63577.9</v>
          </cell>
          <cell r="AR113">
            <v>19834</v>
          </cell>
          <cell r="AS113">
            <v>45638</v>
          </cell>
          <cell r="AT113">
            <v>19426</v>
          </cell>
          <cell r="AU113">
            <v>19426</v>
          </cell>
          <cell r="AX113">
            <v>0</v>
          </cell>
          <cell r="BA113">
            <v>0</v>
          </cell>
          <cell r="BK113" t="str">
            <v>完成路基</v>
          </cell>
          <cell r="BL113">
            <v>15911.3716402012</v>
          </cell>
          <cell r="BM113">
            <v>3514.6283597988399</v>
          </cell>
          <cell r="BQ113">
            <v>0</v>
          </cell>
          <cell r="BW113">
            <v>0.97942926288192</v>
          </cell>
          <cell r="BX113">
            <v>0</v>
          </cell>
          <cell r="CR113">
            <v>25</v>
          </cell>
          <cell r="CX113" t="str">
            <v>完成路面25公里</v>
          </cell>
          <cell r="CY113">
            <v>25</v>
          </cell>
        </row>
        <row r="114">
          <cell r="D114" t="str">
            <v>临澧合口大桥至杉板卜家村</v>
          </cell>
          <cell r="E114" t="str">
            <v>省道</v>
          </cell>
          <cell r="F114" t="str">
            <v>续建21年实施</v>
          </cell>
          <cell r="G114">
            <v>12.115</v>
          </cell>
          <cell r="H114">
            <v>1.264</v>
          </cell>
          <cell r="I114">
            <v>10.8</v>
          </cell>
          <cell r="J114">
            <v>0</v>
          </cell>
          <cell r="K114">
            <v>0</v>
          </cell>
          <cell r="L114">
            <v>0</v>
          </cell>
          <cell r="M114">
            <v>1.3149999999999999</v>
          </cell>
          <cell r="O114">
            <v>10.8</v>
          </cell>
          <cell r="P114">
            <v>0</v>
          </cell>
          <cell r="Q114">
            <v>0</v>
          </cell>
          <cell r="R114">
            <v>0</v>
          </cell>
          <cell r="S114">
            <v>0</v>
          </cell>
          <cell r="T114">
            <v>0</v>
          </cell>
          <cell r="U114">
            <v>0</v>
          </cell>
          <cell r="V114">
            <v>0</v>
          </cell>
          <cell r="W114">
            <v>1.3149999999999999</v>
          </cell>
          <cell r="X114">
            <v>1.3149999999999999</v>
          </cell>
          <cell r="Z114">
            <v>12.115</v>
          </cell>
          <cell r="AA114">
            <v>1.3149999999999999</v>
          </cell>
          <cell r="AB114">
            <v>0</v>
          </cell>
          <cell r="AC114">
            <v>0</v>
          </cell>
          <cell r="AD114">
            <v>0</v>
          </cell>
          <cell r="AE114">
            <v>0</v>
          </cell>
          <cell r="AG114">
            <v>1.3149999999999999</v>
          </cell>
          <cell r="AI114">
            <v>0</v>
          </cell>
          <cell r="AO114">
            <v>2020</v>
          </cell>
          <cell r="AP114">
            <v>2022</v>
          </cell>
          <cell r="AQ114">
            <v>15286</v>
          </cell>
          <cell r="AR114">
            <v>3781</v>
          </cell>
          <cell r="AS114">
            <v>15286</v>
          </cell>
          <cell r="AT114">
            <v>3358</v>
          </cell>
          <cell r="AU114">
            <v>3358</v>
          </cell>
          <cell r="AX114">
            <v>0</v>
          </cell>
          <cell r="BJ114">
            <v>1.264</v>
          </cell>
          <cell r="BK114" t="str">
            <v>完成施工许可</v>
          </cell>
          <cell r="BL114">
            <v>3781</v>
          </cell>
          <cell r="BM114">
            <v>-423</v>
          </cell>
          <cell r="BQ114">
            <v>0</v>
          </cell>
          <cell r="BU114" t="e">
            <v>#REF!</v>
          </cell>
          <cell r="BV114">
            <v>423</v>
          </cell>
          <cell r="BW114">
            <v>1</v>
          </cell>
          <cell r="BX114">
            <v>423</v>
          </cell>
          <cell r="BZ114">
            <v>423</v>
          </cell>
          <cell r="CH114">
            <v>423</v>
          </cell>
          <cell r="CI114">
            <v>423</v>
          </cell>
          <cell r="CR114">
            <v>1.264</v>
          </cell>
          <cell r="CT114">
            <v>1.264</v>
          </cell>
          <cell r="CX114" t="str">
            <v>完成路面1.264公里</v>
          </cell>
          <cell r="CY114">
            <v>1.264</v>
          </cell>
        </row>
        <row r="115">
          <cell r="D115" t="str">
            <v>安乡三岔河至黄山头公路</v>
          </cell>
          <cell r="E115" t="str">
            <v>省道</v>
          </cell>
          <cell r="F115" t="str">
            <v>续建21年实施</v>
          </cell>
          <cell r="G115">
            <v>27.109000000000002</v>
          </cell>
          <cell r="H115">
            <v>20.109000000000002</v>
          </cell>
          <cell r="I115">
            <v>7</v>
          </cell>
          <cell r="J115">
            <v>0</v>
          </cell>
          <cell r="K115">
            <v>0</v>
          </cell>
          <cell r="L115">
            <v>0</v>
          </cell>
          <cell r="M115">
            <v>20.109000000000002</v>
          </cell>
          <cell r="O115">
            <v>7</v>
          </cell>
          <cell r="P115">
            <v>0</v>
          </cell>
          <cell r="R115">
            <v>0</v>
          </cell>
          <cell r="T115">
            <v>0</v>
          </cell>
          <cell r="V115">
            <v>0</v>
          </cell>
          <cell r="W115">
            <v>20.109000000000002</v>
          </cell>
          <cell r="X115">
            <v>20.109000000000002</v>
          </cell>
          <cell r="Z115">
            <v>7</v>
          </cell>
          <cell r="AA115">
            <v>0</v>
          </cell>
          <cell r="AC115">
            <v>0</v>
          </cell>
          <cell r="AD115">
            <v>20.109000000000002</v>
          </cell>
          <cell r="AE115">
            <v>0</v>
          </cell>
          <cell r="AF115">
            <v>0</v>
          </cell>
          <cell r="AG115">
            <v>20.109000000000002</v>
          </cell>
          <cell r="AI115">
            <v>0</v>
          </cell>
          <cell r="AO115">
            <v>2020</v>
          </cell>
          <cell r="AP115">
            <v>2022</v>
          </cell>
          <cell r="AQ115">
            <v>23315</v>
          </cell>
          <cell r="AR115">
            <v>8132.7</v>
          </cell>
          <cell r="AS115">
            <v>7605</v>
          </cell>
          <cell r="AT115">
            <v>7109</v>
          </cell>
          <cell r="AU115">
            <v>7109</v>
          </cell>
          <cell r="AV115">
            <v>3603.7277472426099</v>
          </cell>
          <cell r="AX115">
            <v>0</v>
          </cell>
          <cell r="BC115">
            <v>3603.7277472426099</v>
          </cell>
          <cell r="BJ115">
            <v>20.109000000000002</v>
          </cell>
          <cell r="BK115" t="str">
            <v>完成施工许可</v>
          </cell>
          <cell r="BL115">
            <v>5116.3500000000004</v>
          </cell>
          <cell r="BM115">
            <v>1992.65</v>
          </cell>
          <cell r="BP115">
            <v>3000</v>
          </cell>
          <cell r="BQ115">
            <v>12251.0650706407</v>
          </cell>
          <cell r="BW115">
            <v>0.87412544419442495</v>
          </cell>
          <cell r="BX115">
            <v>0</v>
          </cell>
          <cell r="CF115">
            <v>12251.0650706407</v>
          </cell>
          <cell r="CR115">
            <v>12.72</v>
          </cell>
          <cell r="CU115" t="str">
            <v>√</v>
          </cell>
          <cell r="CX115" t="str">
            <v>完成路面12.72公里</v>
          </cell>
          <cell r="CY115">
            <v>12.72</v>
          </cell>
        </row>
        <row r="116">
          <cell r="D116" t="str">
            <v>S231安乡黄山头至出口洲公路(夹夹至出口洲段)</v>
          </cell>
          <cell r="E116" t="str">
            <v>省道</v>
          </cell>
          <cell r="F116" t="str">
            <v>续建21年实施</v>
          </cell>
          <cell r="G116">
            <v>18.928999999999998</v>
          </cell>
          <cell r="H116">
            <v>18.928999999999998</v>
          </cell>
          <cell r="I116">
            <v>0</v>
          </cell>
          <cell r="J116">
            <v>0</v>
          </cell>
          <cell r="K116">
            <v>18.928999999999998</v>
          </cell>
          <cell r="L116">
            <v>0</v>
          </cell>
          <cell r="M116">
            <v>0</v>
          </cell>
          <cell r="P116">
            <v>0</v>
          </cell>
          <cell r="R116">
            <v>0</v>
          </cell>
          <cell r="S116">
            <v>18.928999999999998</v>
          </cell>
          <cell r="T116">
            <v>18.928999999999998</v>
          </cell>
          <cell r="V116">
            <v>0</v>
          </cell>
          <cell r="X116">
            <v>0</v>
          </cell>
          <cell r="AA116">
            <v>0</v>
          </cell>
          <cell r="AC116">
            <v>0</v>
          </cell>
          <cell r="AD116">
            <v>18.928999999999998</v>
          </cell>
          <cell r="AE116">
            <v>18.928999999999998</v>
          </cell>
          <cell r="AG116">
            <v>0</v>
          </cell>
          <cell r="AI116">
            <v>0</v>
          </cell>
          <cell r="AO116">
            <v>2020</v>
          </cell>
          <cell r="AP116">
            <v>2022</v>
          </cell>
          <cell r="AQ116">
            <v>37784.28</v>
          </cell>
          <cell r="AR116">
            <v>11128</v>
          </cell>
          <cell r="AS116">
            <v>31488</v>
          </cell>
          <cell r="AT116">
            <v>8509.7000000000007</v>
          </cell>
          <cell r="AU116">
            <v>8510</v>
          </cell>
          <cell r="BA116">
            <v>0</v>
          </cell>
          <cell r="BK116" t="str">
            <v>完成路基</v>
          </cell>
          <cell r="BL116">
            <v>5564</v>
          </cell>
          <cell r="BM116">
            <v>2946</v>
          </cell>
          <cell r="BP116">
            <v>4000</v>
          </cell>
          <cell r="BQ116">
            <v>0</v>
          </cell>
          <cell r="BW116">
            <v>0.76473759884974801</v>
          </cell>
          <cell r="BX116">
            <v>0</v>
          </cell>
          <cell r="CX116" t="str">
            <v>完成路基6.284公里</v>
          </cell>
          <cell r="CZ116">
            <v>6.2839999999999998</v>
          </cell>
        </row>
        <row r="117">
          <cell r="D117" t="str">
            <v>安乡黄山头至出口洲公路(黄山头至夹夹)</v>
          </cell>
          <cell r="E117" t="str">
            <v>省道</v>
          </cell>
          <cell r="F117" t="str">
            <v>续建21年实施</v>
          </cell>
          <cell r="G117">
            <v>21.196999999999999</v>
          </cell>
          <cell r="H117">
            <v>21.196999999999999</v>
          </cell>
          <cell r="I117">
            <v>0</v>
          </cell>
          <cell r="J117">
            <v>0</v>
          </cell>
          <cell r="K117">
            <v>0</v>
          </cell>
          <cell r="L117">
            <v>0</v>
          </cell>
          <cell r="M117">
            <v>21.196999999999999</v>
          </cell>
          <cell r="P117">
            <v>0</v>
          </cell>
          <cell r="R117">
            <v>0</v>
          </cell>
          <cell r="S117">
            <v>0</v>
          </cell>
          <cell r="T117">
            <v>0</v>
          </cell>
          <cell r="V117">
            <v>0</v>
          </cell>
          <cell r="W117">
            <v>21.196999999999999</v>
          </cell>
          <cell r="X117">
            <v>21.196999999999999</v>
          </cell>
          <cell r="AA117">
            <v>0</v>
          </cell>
          <cell r="AC117">
            <v>0</v>
          </cell>
          <cell r="AD117">
            <v>21.196999999999999</v>
          </cell>
          <cell r="AE117">
            <v>0</v>
          </cell>
          <cell r="AG117">
            <v>21.196999999999999</v>
          </cell>
          <cell r="AI117">
            <v>0</v>
          </cell>
          <cell r="AO117">
            <v>2020</v>
          </cell>
          <cell r="AP117">
            <v>2022</v>
          </cell>
          <cell r="AQ117">
            <v>27429</v>
          </cell>
          <cell r="AR117">
            <v>8722</v>
          </cell>
          <cell r="AS117">
            <v>5275</v>
          </cell>
          <cell r="AT117">
            <v>2617</v>
          </cell>
          <cell r="AU117">
            <v>2617</v>
          </cell>
          <cell r="AV117">
            <v>2953.7</v>
          </cell>
          <cell r="AX117">
            <v>0</v>
          </cell>
          <cell r="BC117">
            <v>2953.7</v>
          </cell>
          <cell r="BJ117">
            <v>21.196999999999999</v>
          </cell>
          <cell r="BK117" t="str">
            <v>完成施工许可</v>
          </cell>
          <cell r="BL117">
            <v>4361</v>
          </cell>
          <cell r="BM117">
            <v>-1744</v>
          </cell>
          <cell r="BP117">
            <v>2000</v>
          </cell>
          <cell r="BQ117">
            <v>8439.5</v>
          </cell>
          <cell r="BU117" t="e">
            <v>#REF!</v>
          </cell>
          <cell r="BV117">
            <v>6105</v>
          </cell>
          <cell r="BW117">
            <v>1</v>
          </cell>
          <cell r="BX117">
            <v>6105</v>
          </cell>
          <cell r="CA117">
            <v>6105</v>
          </cell>
          <cell r="CF117">
            <v>8439.5</v>
          </cell>
          <cell r="CL117">
            <v>6105</v>
          </cell>
          <cell r="CM117">
            <v>6105</v>
          </cell>
          <cell r="CX117" t="str">
            <v>完成1公里路基，马坡湖桥下部结构</v>
          </cell>
          <cell r="CZ117">
            <v>1</v>
          </cell>
        </row>
        <row r="118">
          <cell r="D118" t="str">
            <v>永定西溪坪至慈利溪口（永定段）</v>
          </cell>
          <cell r="E118" t="str">
            <v>省道</v>
          </cell>
          <cell r="F118" t="str">
            <v>续建21年实施</v>
          </cell>
          <cell r="G118">
            <v>11.161</v>
          </cell>
          <cell r="H118">
            <v>11.161</v>
          </cell>
          <cell r="AQ118">
            <v>9142</v>
          </cell>
          <cell r="AR118">
            <v>4464</v>
          </cell>
          <cell r="AS118">
            <v>6415</v>
          </cell>
          <cell r="AT118">
            <v>0</v>
          </cell>
          <cell r="BP118">
            <v>1000</v>
          </cell>
          <cell r="CS118">
            <v>11.161</v>
          </cell>
          <cell r="CX118" t="str">
            <v>完成施工许可</v>
          </cell>
        </row>
        <row r="119">
          <cell r="D119" t="str">
            <v>永定西溪坪至慈利溪口（慈利段）</v>
          </cell>
          <cell r="E119" t="str">
            <v>省道</v>
          </cell>
          <cell r="F119" t="str">
            <v>续建21年实施</v>
          </cell>
          <cell r="G119">
            <v>16.219000000000001</v>
          </cell>
          <cell r="H119">
            <v>16.219000000000001</v>
          </cell>
          <cell r="I119">
            <v>0</v>
          </cell>
          <cell r="J119">
            <v>0</v>
          </cell>
          <cell r="K119">
            <v>16.219000000000001</v>
          </cell>
          <cell r="L119">
            <v>0</v>
          </cell>
          <cell r="M119">
            <v>0</v>
          </cell>
          <cell r="P119">
            <v>0</v>
          </cell>
          <cell r="R119">
            <v>0</v>
          </cell>
          <cell r="T119">
            <v>0</v>
          </cell>
          <cell r="U119">
            <v>16.219000000000001</v>
          </cell>
          <cell r="V119">
            <v>16.219000000000001</v>
          </cell>
          <cell r="X119">
            <v>0</v>
          </cell>
          <cell r="AA119">
            <v>0</v>
          </cell>
          <cell r="AC119">
            <v>0</v>
          </cell>
          <cell r="AE119">
            <v>0</v>
          </cell>
          <cell r="AF119">
            <v>16.219000000000001</v>
          </cell>
          <cell r="AG119">
            <v>16.219000000000001</v>
          </cell>
          <cell r="AI119">
            <v>0</v>
          </cell>
          <cell r="AO119">
            <v>2020</v>
          </cell>
          <cell r="AP119">
            <v>2022</v>
          </cell>
          <cell r="AQ119">
            <v>17270</v>
          </cell>
          <cell r="AR119">
            <v>6488</v>
          </cell>
          <cell r="AS119">
            <v>6415</v>
          </cell>
          <cell r="AT119">
            <v>1260</v>
          </cell>
          <cell r="AU119">
            <v>1260</v>
          </cell>
          <cell r="AV119">
            <v>2220</v>
          </cell>
          <cell r="AX119">
            <v>686.4</v>
          </cell>
          <cell r="BB119">
            <v>2220</v>
          </cell>
          <cell r="BJ119">
            <v>16.219000000000001</v>
          </cell>
          <cell r="BK119" t="str">
            <v>完成施工许可</v>
          </cell>
          <cell r="BL119">
            <v>1946.4</v>
          </cell>
          <cell r="BM119">
            <v>-686.4</v>
          </cell>
          <cell r="BP119">
            <v>2220</v>
          </cell>
          <cell r="BQ119">
            <v>2220</v>
          </cell>
          <cell r="BU119" t="e">
            <v>#REF!</v>
          </cell>
          <cell r="BV119">
            <v>1659.6</v>
          </cell>
          <cell r="BW119">
            <v>0.45</v>
          </cell>
          <cell r="BX119">
            <v>1659.6</v>
          </cell>
          <cell r="CA119">
            <v>1659.6</v>
          </cell>
          <cell r="CF119">
            <v>2220</v>
          </cell>
          <cell r="CN119">
            <v>1659.6</v>
          </cell>
          <cell r="CO119">
            <v>1659.6</v>
          </cell>
          <cell r="CS119">
            <v>16.219000000000001</v>
          </cell>
          <cell r="CX119" t="str">
            <v>完成施工许可</v>
          </cell>
        </row>
        <row r="120">
          <cell r="D120" t="str">
            <v>桑植官地坪-瑞塔铺(二期)</v>
          </cell>
          <cell r="E120" t="str">
            <v>省道</v>
          </cell>
          <cell r="F120" t="str">
            <v>续建21年实施</v>
          </cell>
          <cell r="G120">
            <v>5.9660000000000002</v>
          </cell>
          <cell r="H120">
            <v>5.9660000000000002</v>
          </cell>
          <cell r="I120">
            <v>0</v>
          </cell>
          <cell r="J120">
            <v>0</v>
          </cell>
          <cell r="K120">
            <v>0</v>
          </cell>
          <cell r="L120">
            <v>0</v>
          </cell>
          <cell r="M120">
            <v>5.9660000000000002</v>
          </cell>
          <cell r="P120">
            <v>0</v>
          </cell>
          <cell r="R120">
            <v>0</v>
          </cell>
          <cell r="T120">
            <v>0</v>
          </cell>
          <cell r="V120">
            <v>0</v>
          </cell>
          <cell r="W120">
            <v>5.9660000000000002</v>
          </cell>
          <cell r="X120">
            <v>5.9660000000000002</v>
          </cell>
          <cell r="AA120">
            <v>0</v>
          </cell>
          <cell r="AC120">
            <v>0</v>
          </cell>
          <cell r="AD120">
            <v>5.9660000000000002</v>
          </cell>
          <cell r="AE120">
            <v>0</v>
          </cell>
          <cell r="AG120">
            <v>5.9660000000000002</v>
          </cell>
          <cell r="AI120">
            <v>0</v>
          </cell>
          <cell r="AO120">
            <v>2020</v>
          </cell>
          <cell r="AP120">
            <v>2022</v>
          </cell>
          <cell r="AQ120">
            <v>23000</v>
          </cell>
          <cell r="AR120">
            <v>3600</v>
          </cell>
          <cell r="AS120">
            <v>0</v>
          </cell>
          <cell r="AT120">
            <v>1080</v>
          </cell>
          <cell r="AU120">
            <v>0</v>
          </cell>
          <cell r="AV120">
            <v>6900</v>
          </cell>
          <cell r="AX120">
            <v>360</v>
          </cell>
          <cell r="BC120">
            <v>6900</v>
          </cell>
          <cell r="BK120" t="str">
            <v>完成路基</v>
          </cell>
          <cell r="BL120">
            <v>1800</v>
          </cell>
          <cell r="BM120">
            <v>-1800</v>
          </cell>
          <cell r="BP120">
            <v>18400</v>
          </cell>
          <cell r="BQ120">
            <v>18400</v>
          </cell>
          <cell r="BU120" t="e">
            <v>#REF!</v>
          </cell>
          <cell r="BV120">
            <v>2520</v>
          </cell>
          <cell r="BW120">
            <v>1</v>
          </cell>
          <cell r="BX120">
            <v>3600</v>
          </cell>
          <cell r="CA120">
            <v>3600</v>
          </cell>
          <cell r="CF120">
            <v>18400</v>
          </cell>
          <cell r="CN120">
            <v>2520</v>
          </cell>
          <cell r="CO120">
            <v>3600</v>
          </cell>
          <cell r="CR120">
            <v>5.9660000000000002</v>
          </cell>
          <cell r="CU120" t="str">
            <v>√</v>
          </cell>
          <cell r="CX120" t="str">
            <v>完成路面</v>
          </cell>
          <cell r="CY120">
            <v>5.9660000000000002</v>
          </cell>
        </row>
        <row r="121">
          <cell r="D121" t="str">
            <v>永定教子垭-温塘（二期）</v>
          </cell>
          <cell r="E121" t="str">
            <v>省道</v>
          </cell>
          <cell r="F121" t="str">
            <v>续建21年实施</v>
          </cell>
          <cell r="G121">
            <v>7</v>
          </cell>
          <cell r="H121">
            <v>7</v>
          </cell>
          <cell r="I121">
            <v>0</v>
          </cell>
          <cell r="J121">
            <v>0</v>
          </cell>
          <cell r="K121">
            <v>0</v>
          </cell>
          <cell r="L121">
            <v>7</v>
          </cell>
          <cell r="M121">
            <v>0</v>
          </cell>
          <cell r="P121">
            <v>0</v>
          </cell>
          <cell r="R121">
            <v>0</v>
          </cell>
          <cell r="S121">
            <v>7</v>
          </cell>
          <cell r="T121">
            <v>7</v>
          </cell>
          <cell r="V121">
            <v>0</v>
          </cell>
          <cell r="X121">
            <v>0</v>
          </cell>
          <cell r="AA121">
            <v>0</v>
          </cell>
          <cell r="AC121">
            <v>0</v>
          </cell>
          <cell r="AD121">
            <v>7</v>
          </cell>
          <cell r="AE121">
            <v>7</v>
          </cell>
          <cell r="AG121">
            <v>0</v>
          </cell>
          <cell r="AI121">
            <v>0</v>
          </cell>
          <cell r="AO121">
            <v>2020</v>
          </cell>
          <cell r="AP121">
            <v>2022</v>
          </cell>
          <cell r="AQ121">
            <v>16679</v>
          </cell>
          <cell r="AR121">
            <v>3076</v>
          </cell>
          <cell r="AS121">
            <v>7570</v>
          </cell>
          <cell r="AT121">
            <v>1538</v>
          </cell>
          <cell r="AU121">
            <v>1538</v>
          </cell>
          <cell r="AV121">
            <v>5773.2</v>
          </cell>
          <cell r="AX121">
            <v>0</v>
          </cell>
          <cell r="BA121">
            <v>5773.2</v>
          </cell>
          <cell r="BK121" t="str">
            <v>完成路基</v>
          </cell>
          <cell r="BL121">
            <v>1538</v>
          </cell>
          <cell r="BM121">
            <v>0</v>
          </cell>
          <cell r="BP121">
            <v>5773</v>
          </cell>
          <cell r="BQ121">
            <v>5773.2</v>
          </cell>
          <cell r="BV121">
            <v>1538</v>
          </cell>
          <cell r="BW121">
            <v>1</v>
          </cell>
          <cell r="BX121">
            <v>1538</v>
          </cell>
          <cell r="CE121">
            <v>5773.2</v>
          </cell>
          <cell r="CR121">
            <v>7</v>
          </cell>
          <cell r="CU121" t="str">
            <v>√</v>
          </cell>
          <cell r="CX121" t="str">
            <v>完成路面</v>
          </cell>
          <cell r="CY121">
            <v>7</v>
          </cell>
        </row>
        <row r="122">
          <cell r="D122" t="str">
            <v>安化龙塘-江南（含江南资江大桥）</v>
          </cell>
          <cell r="E122" t="str">
            <v>省道</v>
          </cell>
          <cell r="F122" t="str">
            <v>续建21年实施</v>
          </cell>
          <cell r="G122">
            <v>10.034000000000001</v>
          </cell>
          <cell r="H122">
            <v>10.034000000000001</v>
          </cell>
          <cell r="I122">
            <v>0</v>
          </cell>
          <cell r="J122">
            <v>0</v>
          </cell>
          <cell r="K122">
            <v>10.034000000000001</v>
          </cell>
          <cell r="L122">
            <v>0</v>
          </cell>
          <cell r="M122">
            <v>0</v>
          </cell>
          <cell r="P122">
            <v>0</v>
          </cell>
          <cell r="R122">
            <v>0</v>
          </cell>
          <cell r="S122">
            <v>10.034000000000001</v>
          </cell>
          <cell r="T122">
            <v>10.034000000000001</v>
          </cell>
          <cell r="V122">
            <v>0</v>
          </cell>
          <cell r="X122">
            <v>0</v>
          </cell>
          <cell r="AA122">
            <v>0</v>
          </cell>
          <cell r="AB122">
            <v>10.034000000000001</v>
          </cell>
          <cell r="AC122">
            <v>10.034000000000001</v>
          </cell>
          <cell r="AE122">
            <v>0</v>
          </cell>
          <cell r="AG122">
            <v>0</v>
          </cell>
          <cell r="AI122">
            <v>0</v>
          </cell>
          <cell r="AO122">
            <v>2020</v>
          </cell>
          <cell r="AP122">
            <v>2022</v>
          </cell>
          <cell r="AQ122">
            <v>19322</v>
          </cell>
          <cell r="AR122">
            <v>6157</v>
          </cell>
          <cell r="AS122">
            <v>17100</v>
          </cell>
          <cell r="AT122">
            <v>3000</v>
          </cell>
          <cell r="AU122">
            <v>3000</v>
          </cell>
          <cell r="AW122">
            <v>78.5</v>
          </cell>
          <cell r="AX122">
            <v>78.5</v>
          </cell>
          <cell r="BA122">
            <v>0</v>
          </cell>
          <cell r="BK122" t="str">
            <v>完成路基</v>
          </cell>
          <cell r="BL122">
            <v>4925.6000000000004</v>
          </cell>
          <cell r="BM122">
            <v>-1925.6</v>
          </cell>
          <cell r="BN122">
            <v>1231.4000000000001</v>
          </cell>
          <cell r="BP122">
            <v>3627</v>
          </cell>
          <cell r="BQ122">
            <v>7208</v>
          </cell>
          <cell r="BU122" t="e">
            <v>#REF!</v>
          </cell>
          <cell r="BV122">
            <v>3157</v>
          </cell>
          <cell r="BW122">
            <v>1</v>
          </cell>
          <cell r="BX122">
            <v>3157</v>
          </cell>
          <cell r="BZ122">
            <v>3157</v>
          </cell>
          <cell r="CD122">
            <v>7208</v>
          </cell>
          <cell r="CJ122">
            <v>3157</v>
          </cell>
          <cell r="CK122">
            <v>3157</v>
          </cell>
          <cell r="CR122">
            <v>10.034000000000001</v>
          </cell>
          <cell r="CX122" t="str">
            <v>完成路面</v>
          </cell>
          <cell r="CY122">
            <v>10.034000000000001</v>
          </cell>
        </row>
        <row r="123">
          <cell r="D123" t="str">
            <v>S511南县东河至茅草街</v>
          </cell>
          <cell r="E123" t="str">
            <v>省道</v>
          </cell>
          <cell r="F123" t="str">
            <v>续建21年实施</v>
          </cell>
          <cell r="G123">
            <v>38.65</v>
          </cell>
          <cell r="H123">
            <v>38.65</v>
          </cell>
          <cell r="I123">
            <v>0</v>
          </cell>
          <cell r="J123">
            <v>38.65</v>
          </cell>
          <cell r="K123">
            <v>0</v>
          </cell>
          <cell r="L123">
            <v>0</v>
          </cell>
          <cell r="M123">
            <v>0</v>
          </cell>
          <cell r="Q123">
            <v>38.65</v>
          </cell>
          <cell r="R123" t="e">
            <v>#N/A</v>
          </cell>
          <cell r="T123" t="e">
            <v>#N/A</v>
          </cell>
          <cell r="V123" t="e">
            <v>#N/A</v>
          </cell>
          <cell r="X123" t="e">
            <v>#N/A</v>
          </cell>
          <cell r="Z123">
            <v>38.65</v>
          </cell>
          <cell r="AA123">
            <v>38.65</v>
          </cell>
          <cell r="AC123">
            <v>0</v>
          </cell>
          <cell r="AE123">
            <v>0</v>
          </cell>
          <cell r="AG123">
            <v>0</v>
          </cell>
          <cell r="AI123">
            <v>0</v>
          </cell>
          <cell r="AO123">
            <v>2020</v>
          </cell>
          <cell r="AP123">
            <v>2021</v>
          </cell>
          <cell r="AQ123">
            <v>88785</v>
          </cell>
          <cell r="AR123">
            <v>15190</v>
          </cell>
          <cell r="AS123">
            <v>88785</v>
          </cell>
          <cell r="AT123">
            <v>13679</v>
          </cell>
          <cell r="AU123">
            <v>13679</v>
          </cell>
          <cell r="AV123">
            <v>0</v>
          </cell>
          <cell r="AX123">
            <v>0</v>
          </cell>
          <cell r="AZ123">
            <v>3671</v>
          </cell>
          <cell r="BI123">
            <v>38.65</v>
          </cell>
          <cell r="BK123" t="str">
            <v>完成路面</v>
          </cell>
          <cell r="BL123">
            <v>15190</v>
          </cell>
          <cell r="BM123">
            <v>-1511</v>
          </cell>
          <cell r="BN123">
            <v>0</v>
          </cell>
          <cell r="BO123" t="str">
            <v>未报，投资已完成</v>
          </cell>
          <cell r="BQ123">
            <v>3671</v>
          </cell>
          <cell r="BU123" t="e">
            <v>#REF!</v>
          </cell>
          <cell r="BV123">
            <v>1511</v>
          </cell>
          <cell r="BW123">
            <v>1</v>
          </cell>
          <cell r="BX123">
            <v>1511</v>
          </cell>
          <cell r="BZ123">
            <v>1511</v>
          </cell>
          <cell r="CC123">
            <v>3671</v>
          </cell>
          <cell r="CH123">
            <v>1511</v>
          </cell>
          <cell r="CI123">
            <v>1511</v>
          </cell>
          <cell r="CT123">
            <v>38.65</v>
          </cell>
        </row>
        <row r="124">
          <cell r="D124" t="str">
            <v>S328安化东坪至渠江公路</v>
          </cell>
          <cell r="E124" t="str">
            <v>省道</v>
          </cell>
          <cell r="F124" t="str">
            <v>续建21年实施</v>
          </cell>
          <cell r="G124">
            <v>41.338999999999999</v>
          </cell>
          <cell r="H124">
            <v>41.338999999999999</v>
          </cell>
          <cell r="I124">
            <v>0</v>
          </cell>
          <cell r="J124">
            <v>41.338999999999999</v>
          </cell>
          <cell r="K124">
            <v>0</v>
          </cell>
          <cell r="L124">
            <v>0</v>
          </cell>
          <cell r="M124">
            <v>0</v>
          </cell>
          <cell r="P124">
            <v>0</v>
          </cell>
          <cell r="R124">
            <v>0</v>
          </cell>
          <cell r="S124">
            <v>41.338999999999999</v>
          </cell>
          <cell r="T124">
            <v>41.338999999999999</v>
          </cell>
          <cell r="V124">
            <v>0</v>
          </cell>
          <cell r="X124">
            <v>0</v>
          </cell>
          <cell r="AA124">
            <v>0</v>
          </cell>
          <cell r="AB124">
            <v>41.338999999999999</v>
          </cell>
          <cell r="AC124">
            <v>41.338999999999999</v>
          </cell>
          <cell r="AE124">
            <v>0</v>
          </cell>
          <cell r="AG124">
            <v>0</v>
          </cell>
          <cell r="AI124">
            <v>0</v>
          </cell>
          <cell r="AO124">
            <v>2020</v>
          </cell>
          <cell r="AP124">
            <v>2022</v>
          </cell>
          <cell r="AQ124">
            <v>95680</v>
          </cell>
          <cell r="AR124">
            <v>40152</v>
          </cell>
          <cell r="AS124">
            <v>82872</v>
          </cell>
          <cell r="AT124">
            <v>49617</v>
          </cell>
          <cell r="AU124">
            <v>49617</v>
          </cell>
          <cell r="AX124">
            <v>0</v>
          </cell>
          <cell r="BA124">
            <v>0</v>
          </cell>
          <cell r="BK124" t="str">
            <v>完成路基</v>
          </cell>
          <cell r="BL124">
            <v>32121.599999999999</v>
          </cell>
          <cell r="BM124">
            <v>17495.400000000001</v>
          </cell>
          <cell r="BP124">
            <v>12808</v>
          </cell>
          <cell r="BQ124">
            <v>12808</v>
          </cell>
          <cell r="BW124">
            <v>1.2357292289300701</v>
          </cell>
          <cell r="BX124">
            <v>0</v>
          </cell>
          <cell r="CD124">
            <v>12808</v>
          </cell>
          <cell r="CR124">
            <v>41.338999999999999</v>
          </cell>
          <cell r="CX124" t="str">
            <v>完成路面</v>
          </cell>
          <cell r="CY124">
            <v>41.338999999999999</v>
          </cell>
        </row>
        <row r="125">
          <cell r="D125" t="str">
            <v>S307南县三仙湖至思乐公路</v>
          </cell>
          <cell r="E125" t="str">
            <v>省道</v>
          </cell>
          <cell r="F125" t="str">
            <v>续建21年实施</v>
          </cell>
          <cell r="G125">
            <v>16.18</v>
          </cell>
          <cell r="H125">
            <v>4</v>
          </cell>
          <cell r="I125">
            <v>0</v>
          </cell>
          <cell r="J125">
            <v>0</v>
          </cell>
          <cell r="K125">
            <v>0</v>
          </cell>
          <cell r="L125">
            <v>4</v>
          </cell>
          <cell r="M125">
            <v>12.18</v>
          </cell>
          <cell r="P125">
            <v>0</v>
          </cell>
          <cell r="R125">
            <v>0</v>
          </cell>
          <cell r="T125">
            <v>0</v>
          </cell>
          <cell r="U125">
            <v>4</v>
          </cell>
          <cell r="V125">
            <v>4</v>
          </cell>
          <cell r="X125">
            <v>0</v>
          </cell>
          <cell r="AA125">
            <v>0</v>
          </cell>
          <cell r="AC125">
            <v>0</v>
          </cell>
          <cell r="AD125">
            <v>4</v>
          </cell>
          <cell r="AE125">
            <v>4</v>
          </cell>
          <cell r="AG125">
            <v>0</v>
          </cell>
          <cell r="AI125">
            <v>0</v>
          </cell>
          <cell r="AO125">
            <v>2020</v>
          </cell>
          <cell r="AP125">
            <v>2022</v>
          </cell>
          <cell r="AQ125">
            <v>49498.84</v>
          </cell>
          <cell r="AR125">
            <v>11396</v>
          </cell>
          <cell r="AS125">
            <v>11099</v>
          </cell>
          <cell r="AT125">
            <v>1870</v>
          </cell>
          <cell r="AU125">
            <v>1870</v>
          </cell>
          <cell r="AX125">
            <v>0</v>
          </cell>
          <cell r="BJ125">
            <v>4</v>
          </cell>
          <cell r="BK125" t="str">
            <v>完成施工许可</v>
          </cell>
          <cell r="BL125">
            <v>1408.6526576019801</v>
          </cell>
          <cell r="BM125">
            <v>461.34734239802202</v>
          </cell>
          <cell r="BQ125">
            <v>0</v>
          </cell>
          <cell r="BV125">
            <v>947.30531520395596</v>
          </cell>
          <cell r="BW125">
            <v>0.247218788627936</v>
          </cell>
          <cell r="BX125">
            <v>947.30531520395596</v>
          </cell>
          <cell r="CR125">
            <v>4</v>
          </cell>
          <cell r="CX125" t="str">
            <v>完成路面4公里</v>
          </cell>
          <cell r="CY125">
            <v>4</v>
          </cell>
        </row>
        <row r="126">
          <cell r="D126" t="str">
            <v>沅江乐园至漉湖公路</v>
          </cell>
          <cell r="E126" t="str">
            <v>省道</v>
          </cell>
          <cell r="F126" t="str">
            <v>续建21年实施</v>
          </cell>
          <cell r="G126">
            <v>54.938000000000002</v>
          </cell>
          <cell r="H126">
            <v>4.6380000000000097</v>
          </cell>
          <cell r="I126">
            <v>50.3</v>
          </cell>
          <cell r="J126">
            <v>0</v>
          </cell>
          <cell r="K126">
            <v>4.6380000000000097</v>
          </cell>
          <cell r="L126">
            <v>0</v>
          </cell>
          <cell r="M126">
            <v>0</v>
          </cell>
          <cell r="O126">
            <v>50.3</v>
          </cell>
          <cell r="P126">
            <v>0</v>
          </cell>
          <cell r="Q126">
            <v>0</v>
          </cell>
          <cell r="R126">
            <v>0</v>
          </cell>
          <cell r="S126">
            <v>4.6380000000000097</v>
          </cell>
          <cell r="T126">
            <v>4.6380000000000097</v>
          </cell>
          <cell r="U126">
            <v>0</v>
          </cell>
          <cell r="V126">
            <v>0</v>
          </cell>
          <cell r="W126">
            <v>0</v>
          </cell>
          <cell r="X126">
            <v>0</v>
          </cell>
          <cell r="Z126">
            <v>50.3</v>
          </cell>
          <cell r="AA126">
            <v>0</v>
          </cell>
          <cell r="AB126">
            <v>0</v>
          </cell>
          <cell r="AC126">
            <v>0</v>
          </cell>
          <cell r="AD126">
            <v>4.6380000000000097</v>
          </cell>
          <cell r="AE126">
            <v>4.6380000000000097</v>
          </cell>
          <cell r="AF126">
            <v>0</v>
          </cell>
          <cell r="AG126">
            <v>0</v>
          </cell>
          <cell r="AH126">
            <v>0</v>
          </cell>
          <cell r="AI126">
            <v>0</v>
          </cell>
          <cell r="AO126">
            <v>2019</v>
          </cell>
          <cell r="AP126">
            <v>2022</v>
          </cell>
          <cell r="AQ126">
            <v>49197</v>
          </cell>
          <cell r="AR126">
            <v>18585</v>
          </cell>
          <cell r="AS126">
            <v>49197</v>
          </cell>
          <cell r="AT126">
            <v>18585</v>
          </cell>
          <cell r="AU126">
            <v>18585</v>
          </cell>
          <cell r="AX126">
            <v>0</v>
          </cell>
          <cell r="BA126">
            <v>0</v>
          </cell>
          <cell r="BK126" t="str">
            <v>完成路基</v>
          </cell>
          <cell r="BL126">
            <v>17800.504477774899</v>
          </cell>
          <cell r="BM126">
            <v>784.49552222505702</v>
          </cell>
          <cell r="BQ126">
            <v>0</v>
          </cell>
          <cell r="BW126">
            <v>1</v>
          </cell>
          <cell r="BX126">
            <v>0</v>
          </cell>
          <cell r="CR126">
            <v>4.6380000000000097</v>
          </cell>
          <cell r="CX126" t="str">
            <v>完成路面4.6公里</v>
          </cell>
          <cell r="CY126">
            <v>4.6380000000000097</v>
          </cell>
        </row>
        <row r="127">
          <cell r="D127" t="str">
            <v>S349永兴马田-三塘</v>
          </cell>
          <cell r="E127" t="str">
            <v>省道</v>
          </cell>
          <cell r="F127" t="str">
            <v>续建21年实施</v>
          </cell>
          <cell r="G127">
            <v>21.13</v>
          </cell>
          <cell r="H127">
            <v>15.43</v>
          </cell>
          <cell r="I127">
            <v>5.7</v>
          </cell>
          <cell r="J127">
            <v>0</v>
          </cell>
          <cell r="K127">
            <v>15.43</v>
          </cell>
          <cell r="L127">
            <v>0</v>
          </cell>
          <cell r="M127">
            <v>0</v>
          </cell>
          <cell r="O127">
            <v>5.7</v>
          </cell>
          <cell r="P127">
            <v>0</v>
          </cell>
          <cell r="Q127">
            <v>0</v>
          </cell>
          <cell r="R127">
            <v>0</v>
          </cell>
          <cell r="S127">
            <v>15.43</v>
          </cell>
          <cell r="T127">
            <v>15.43</v>
          </cell>
          <cell r="U127">
            <v>0</v>
          </cell>
          <cell r="V127">
            <v>0</v>
          </cell>
          <cell r="W127">
            <v>0</v>
          </cell>
          <cell r="X127">
            <v>0</v>
          </cell>
          <cell r="Z127">
            <v>5.7</v>
          </cell>
          <cell r="AA127">
            <v>0</v>
          </cell>
          <cell r="AB127">
            <v>15.43</v>
          </cell>
          <cell r="AC127">
            <v>0</v>
          </cell>
          <cell r="AE127">
            <v>15.43</v>
          </cell>
          <cell r="AF127">
            <v>0</v>
          </cell>
          <cell r="AG127">
            <v>0</v>
          </cell>
          <cell r="AH127">
            <v>0</v>
          </cell>
          <cell r="AI127">
            <v>0</v>
          </cell>
          <cell r="AO127">
            <v>2020</v>
          </cell>
          <cell r="AP127">
            <v>2022</v>
          </cell>
          <cell r="AQ127">
            <v>27542</v>
          </cell>
          <cell r="AR127">
            <v>8420</v>
          </cell>
          <cell r="AS127">
            <v>18139.599999999999</v>
          </cell>
          <cell r="AT127">
            <v>8021</v>
          </cell>
          <cell r="AU127">
            <v>8021</v>
          </cell>
          <cell r="AV127">
            <v>5379.9384761003303</v>
          </cell>
          <cell r="AX127">
            <v>0</v>
          </cell>
          <cell r="BA127">
            <v>5379.9384761003303</v>
          </cell>
          <cell r="BK127" t="str">
            <v>完成路基</v>
          </cell>
          <cell r="BL127">
            <v>7190.2735447231398</v>
          </cell>
          <cell r="BM127">
            <v>830.726455276857</v>
          </cell>
          <cell r="BP127">
            <v>5000</v>
          </cell>
          <cell r="BQ127">
            <v>5000</v>
          </cell>
          <cell r="BV127">
            <v>399</v>
          </cell>
          <cell r="BW127">
            <v>1</v>
          </cell>
          <cell r="BX127">
            <v>399</v>
          </cell>
          <cell r="CE127">
            <v>5000</v>
          </cell>
          <cell r="CR127">
            <v>15.43</v>
          </cell>
          <cell r="CX127" t="str">
            <v>完成路面15公里</v>
          </cell>
          <cell r="CY127">
            <v>15.43</v>
          </cell>
        </row>
        <row r="128">
          <cell r="D128" t="str">
            <v>S354道县上关-湘源温泉</v>
          </cell>
          <cell r="E128" t="str">
            <v>省道</v>
          </cell>
          <cell r="F128" t="str">
            <v>续建21年实施</v>
          </cell>
          <cell r="G128">
            <v>57.987000000000002</v>
          </cell>
          <cell r="H128">
            <v>57.987000000000002</v>
          </cell>
          <cell r="I128">
            <v>0</v>
          </cell>
          <cell r="J128">
            <v>57.987000000000002</v>
          </cell>
          <cell r="K128">
            <v>0</v>
          </cell>
          <cell r="L128">
            <v>0</v>
          </cell>
          <cell r="M128">
            <v>0</v>
          </cell>
          <cell r="O128">
            <v>0</v>
          </cell>
          <cell r="P128">
            <v>27</v>
          </cell>
          <cell r="R128">
            <v>27</v>
          </cell>
          <cell r="S128">
            <v>30.986999999999998</v>
          </cell>
          <cell r="T128">
            <v>30.986999999999998</v>
          </cell>
          <cell r="V128">
            <v>0</v>
          </cell>
          <cell r="X128">
            <v>0</v>
          </cell>
          <cell r="Z128">
            <v>27</v>
          </cell>
          <cell r="AA128">
            <v>27</v>
          </cell>
          <cell r="AC128">
            <v>0</v>
          </cell>
          <cell r="AD128">
            <v>30.986999999999998</v>
          </cell>
          <cell r="AE128">
            <v>30.986999999999998</v>
          </cell>
          <cell r="AG128">
            <v>0</v>
          </cell>
          <cell r="AI128">
            <v>0</v>
          </cell>
          <cell r="AO128">
            <v>2019</v>
          </cell>
          <cell r="AP128">
            <v>2022</v>
          </cell>
          <cell r="AQ128">
            <v>49945</v>
          </cell>
          <cell r="AR128">
            <v>18911</v>
          </cell>
          <cell r="AS128">
            <v>49945</v>
          </cell>
          <cell r="AT128">
            <v>17020</v>
          </cell>
          <cell r="AU128">
            <v>17020</v>
          </cell>
          <cell r="AV128">
            <v>-28593.376843085502</v>
          </cell>
          <cell r="AX128">
            <v>0</v>
          </cell>
          <cell r="AZ128">
            <v>1007.0942107713799</v>
          </cell>
          <cell r="BI128">
            <v>0</v>
          </cell>
          <cell r="BK128" t="str">
            <v>完成路面27公里、完成路基31公里</v>
          </cell>
          <cell r="BL128">
            <v>13858.1850845879</v>
          </cell>
          <cell r="BM128">
            <v>3161.8149154120802</v>
          </cell>
          <cell r="BV128">
            <v>1891</v>
          </cell>
          <cell r="BW128">
            <v>1</v>
          </cell>
          <cell r="BX128">
            <v>1891</v>
          </cell>
          <cell r="CE128">
            <v>0</v>
          </cell>
          <cell r="CR128">
            <v>30.986999999999998</v>
          </cell>
          <cell r="CX128" t="str">
            <v>完成路面31公里</v>
          </cell>
          <cell r="CY128">
            <v>30.986999999999998</v>
          </cell>
        </row>
        <row r="129">
          <cell r="D129" t="str">
            <v>S345新田县宋家湾-二广高速宁远保安互通</v>
          </cell>
          <cell r="E129" t="str">
            <v>省道</v>
          </cell>
          <cell r="F129" t="str">
            <v>续建21年实施</v>
          </cell>
          <cell r="G129">
            <v>18</v>
          </cell>
          <cell r="H129">
            <v>18</v>
          </cell>
          <cell r="I129">
            <v>0</v>
          </cell>
          <cell r="J129">
            <v>18</v>
          </cell>
          <cell r="K129">
            <v>0</v>
          </cell>
          <cell r="L129">
            <v>0</v>
          </cell>
          <cell r="M129">
            <v>0</v>
          </cell>
          <cell r="P129">
            <v>18</v>
          </cell>
          <cell r="Q129">
            <v>18</v>
          </cell>
          <cell r="R129">
            <v>18</v>
          </cell>
          <cell r="T129">
            <v>0</v>
          </cell>
          <cell r="V129">
            <v>0</v>
          </cell>
          <cell r="X129">
            <v>0</v>
          </cell>
          <cell r="Z129">
            <v>18</v>
          </cell>
          <cell r="AA129">
            <v>18</v>
          </cell>
          <cell r="AC129">
            <v>18</v>
          </cell>
          <cell r="AE129">
            <v>0</v>
          </cell>
          <cell r="AG129">
            <v>0</v>
          </cell>
          <cell r="AI129">
            <v>0</v>
          </cell>
          <cell r="AO129">
            <v>2020</v>
          </cell>
          <cell r="AP129">
            <v>2022</v>
          </cell>
          <cell r="AQ129">
            <v>45000</v>
          </cell>
          <cell r="AR129">
            <v>9834</v>
          </cell>
          <cell r="AS129">
            <v>30815</v>
          </cell>
          <cell r="AT129">
            <v>8851</v>
          </cell>
          <cell r="AU129">
            <v>8851</v>
          </cell>
          <cell r="AV129">
            <v>14185</v>
          </cell>
          <cell r="AX129">
            <v>0</v>
          </cell>
          <cell r="AZ129">
            <v>14185</v>
          </cell>
          <cell r="BI129">
            <v>18</v>
          </cell>
          <cell r="BK129" t="str">
            <v>完成路面</v>
          </cell>
          <cell r="BL129">
            <v>9834</v>
          </cell>
          <cell r="BM129">
            <v>-983</v>
          </cell>
          <cell r="BN129">
            <v>0</v>
          </cell>
          <cell r="BQ129">
            <v>0</v>
          </cell>
          <cell r="BU129" t="e">
            <v>#REF!</v>
          </cell>
          <cell r="BV129">
            <v>983</v>
          </cell>
          <cell r="BW129">
            <v>1</v>
          </cell>
          <cell r="BX129">
            <v>983</v>
          </cell>
          <cell r="BZ129">
            <v>983</v>
          </cell>
          <cell r="CJ129">
            <v>983</v>
          </cell>
          <cell r="CK129">
            <v>983</v>
          </cell>
          <cell r="CT129">
            <v>18</v>
          </cell>
        </row>
        <row r="130">
          <cell r="D130" t="str">
            <v>S345新田县田家-枧头</v>
          </cell>
          <cell r="E130" t="str">
            <v>省道</v>
          </cell>
          <cell r="F130" t="str">
            <v>续建21年实施</v>
          </cell>
          <cell r="G130">
            <v>13</v>
          </cell>
          <cell r="H130">
            <v>13</v>
          </cell>
          <cell r="I130">
            <v>0</v>
          </cell>
          <cell r="J130">
            <v>13</v>
          </cell>
          <cell r="K130">
            <v>0</v>
          </cell>
          <cell r="L130">
            <v>0</v>
          </cell>
          <cell r="M130">
            <v>0</v>
          </cell>
          <cell r="P130">
            <v>0</v>
          </cell>
          <cell r="Q130">
            <v>13</v>
          </cell>
          <cell r="R130">
            <v>13</v>
          </cell>
          <cell r="T130">
            <v>0</v>
          </cell>
          <cell r="V130">
            <v>0</v>
          </cell>
          <cell r="X130">
            <v>0</v>
          </cell>
          <cell r="Z130">
            <v>13</v>
          </cell>
          <cell r="AA130">
            <v>13</v>
          </cell>
          <cell r="AC130">
            <v>0</v>
          </cell>
          <cell r="AE130">
            <v>0</v>
          </cell>
          <cell r="AG130">
            <v>0</v>
          </cell>
          <cell r="AI130">
            <v>0</v>
          </cell>
          <cell r="AO130">
            <v>2020</v>
          </cell>
          <cell r="AP130">
            <v>2021</v>
          </cell>
          <cell r="AQ130">
            <v>71000</v>
          </cell>
          <cell r="AR130">
            <v>19190</v>
          </cell>
          <cell r="AS130">
            <v>42855</v>
          </cell>
          <cell r="AT130">
            <v>5757</v>
          </cell>
          <cell r="AU130">
            <v>5757</v>
          </cell>
          <cell r="AV130">
            <v>28145</v>
          </cell>
          <cell r="AW130">
            <v>9595</v>
          </cell>
          <cell r="AX130">
            <v>9595</v>
          </cell>
          <cell r="AZ130">
            <v>28145</v>
          </cell>
          <cell r="BE130">
            <v>9595</v>
          </cell>
          <cell r="BI130">
            <v>13</v>
          </cell>
          <cell r="BK130" t="str">
            <v>完成路面</v>
          </cell>
          <cell r="BL130">
            <v>19190</v>
          </cell>
          <cell r="BM130">
            <v>-13433</v>
          </cell>
          <cell r="BN130">
            <v>0</v>
          </cell>
          <cell r="BQ130">
            <v>0</v>
          </cell>
          <cell r="BU130" t="e">
            <v>#REF!</v>
          </cell>
          <cell r="BV130">
            <v>13433</v>
          </cell>
          <cell r="BW130">
            <v>1</v>
          </cell>
          <cell r="BX130">
            <v>13433</v>
          </cell>
          <cell r="BZ130">
            <v>13433</v>
          </cell>
          <cell r="CH130">
            <v>13433</v>
          </cell>
          <cell r="CI130">
            <v>13433</v>
          </cell>
          <cell r="CT130">
            <v>13</v>
          </cell>
        </row>
        <row r="131">
          <cell r="D131" t="str">
            <v>蓝山湘江源-宁远九嶷山</v>
          </cell>
          <cell r="E131" t="str">
            <v>省道</v>
          </cell>
          <cell r="F131" t="str">
            <v>续建21年实施</v>
          </cell>
          <cell r="G131">
            <v>58.61</v>
          </cell>
          <cell r="H131">
            <v>58.61</v>
          </cell>
          <cell r="I131">
            <v>0</v>
          </cell>
          <cell r="J131">
            <v>58.61</v>
          </cell>
          <cell r="K131">
            <v>0</v>
          </cell>
          <cell r="L131">
            <v>0</v>
          </cell>
          <cell r="M131">
            <v>0</v>
          </cell>
          <cell r="P131">
            <v>0</v>
          </cell>
          <cell r="Q131">
            <v>30</v>
          </cell>
          <cell r="R131">
            <v>30</v>
          </cell>
          <cell r="S131">
            <v>28.61</v>
          </cell>
          <cell r="T131">
            <v>28.61</v>
          </cell>
          <cell r="V131">
            <v>0</v>
          </cell>
          <cell r="X131">
            <v>0</v>
          </cell>
          <cell r="Z131">
            <v>30</v>
          </cell>
          <cell r="AA131">
            <v>30</v>
          </cell>
          <cell r="AC131">
            <v>0</v>
          </cell>
          <cell r="AE131">
            <v>28.61</v>
          </cell>
          <cell r="AG131">
            <v>0</v>
          </cell>
          <cell r="AH131">
            <v>28.61</v>
          </cell>
          <cell r="AI131">
            <v>0</v>
          </cell>
          <cell r="AO131">
            <v>2019</v>
          </cell>
          <cell r="AP131">
            <v>2022</v>
          </cell>
          <cell r="AQ131">
            <v>47335.99</v>
          </cell>
          <cell r="AR131">
            <v>18771</v>
          </cell>
          <cell r="AS131">
            <v>23543</v>
          </cell>
          <cell r="AT131">
            <v>8031</v>
          </cell>
          <cell r="AU131">
            <v>8031</v>
          </cell>
          <cell r="AV131">
            <v>19171.6534570892</v>
          </cell>
          <cell r="AW131">
            <v>4236.9262071318899</v>
          </cell>
          <cell r="AX131">
            <v>4236.9262071318899</v>
          </cell>
          <cell r="AZ131">
            <v>19171.6534570892</v>
          </cell>
          <cell r="BE131">
            <v>4236.9262071318899</v>
          </cell>
          <cell r="BI131">
            <v>30</v>
          </cell>
          <cell r="BK131" t="str">
            <v>完成路面30公里、完成路基29公里</v>
          </cell>
          <cell r="BL131">
            <v>10524.378621395699</v>
          </cell>
          <cell r="BM131">
            <v>-2493.3786213956701</v>
          </cell>
          <cell r="BN131">
            <v>0</v>
          </cell>
          <cell r="BP131">
            <v>2000</v>
          </cell>
          <cell r="BQ131">
            <v>2000</v>
          </cell>
          <cell r="BU131" t="e">
            <v>#REF!</v>
          </cell>
          <cell r="BV131">
            <v>2493.3786213956701</v>
          </cell>
          <cell r="BW131">
            <v>0.56067224023204199</v>
          </cell>
          <cell r="BX131">
            <v>2493.3786213956701</v>
          </cell>
          <cell r="CA131">
            <v>2493.3786213956701</v>
          </cell>
          <cell r="CE131">
            <v>2000</v>
          </cell>
          <cell r="CL131">
            <v>2493.3786213956701</v>
          </cell>
          <cell r="CM131">
            <v>2493.3786213956701</v>
          </cell>
          <cell r="CR131">
            <v>5</v>
          </cell>
          <cell r="CS131">
            <v>28.61</v>
          </cell>
          <cell r="CX131" t="str">
            <v>完成施工许可28.6公里、完成路面5公里</v>
          </cell>
          <cell r="CY131">
            <v>5</v>
          </cell>
        </row>
        <row r="132">
          <cell r="D132" t="str">
            <v>S234宁远柏家坪-道县柑子园</v>
          </cell>
          <cell r="E132" t="str">
            <v>省道</v>
          </cell>
          <cell r="F132" t="str">
            <v>续建21年实施</v>
          </cell>
          <cell r="G132">
            <v>45.048999999999999</v>
          </cell>
          <cell r="H132">
            <v>45.048999999999999</v>
          </cell>
          <cell r="I132">
            <v>0</v>
          </cell>
          <cell r="J132">
            <v>0</v>
          </cell>
          <cell r="K132">
            <v>45.048999999999999</v>
          </cell>
          <cell r="L132">
            <v>0</v>
          </cell>
          <cell r="M132">
            <v>0</v>
          </cell>
          <cell r="P132">
            <v>0</v>
          </cell>
          <cell r="R132">
            <v>0</v>
          </cell>
          <cell r="S132">
            <v>45.048999999999999</v>
          </cell>
          <cell r="T132">
            <v>45.048999999999999</v>
          </cell>
          <cell r="V132">
            <v>0</v>
          </cell>
          <cell r="X132">
            <v>0</v>
          </cell>
          <cell r="AA132">
            <v>0</v>
          </cell>
          <cell r="AB132">
            <v>40</v>
          </cell>
          <cell r="AC132">
            <v>40</v>
          </cell>
          <cell r="AD132">
            <v>5.0490000000000004</v>
          </cell>
          <cell r="AE132">
            <v>5.0490000000000004</v>
          </cell>
          <cell r="AG132">
            <v>0</v>
          </cell>
          <cell r="AI132">
            <v>0</v>
          </cell>
          <cell r="AO132">
            <v>2020</v>
          </cell>
          <cell r="AP132">
            <v>2022</v>
          </cell>
          <cell r="AQ132">
            <v>40724</v>
          </cell>
          <cell r="AR132">
            <v>16726</v>
          </cell>
          <cell r="AS132">
            <v>35420</v>
          </cell>
          <cell r="AT132">
            <v>11709</v>
          </cell>
          <cell r="AU132">
            <v>11709</v>
          </cell>
          <cell r="BA132">
            <v>0</v>
          </cell>
          <cell r="BK132" t="str">
            <v>完成路基</v>
          </cell>
          <cell r="BL132">
            <v>12818.4152145442</v>
          </cell>
          <cell r="BM132">
            <v>-1109.4152145441601</v>
          </cell>
          <cell r="BN132">
            <v>3907.5847854558401</v>
          </cell>
          <cell r="BP132">
            <v>0</v>
          </cell>
          <cell r="BQ132">
            <v>2500</v>
          </cell>
          <cell r="BU132" t="e">
            <v>#REF!</v>
          </cell>
          <cell r="BV132">
            <v>5017</v>
          </cell>
          <cell r="BW132">
            <v>1</v>
          </cell>
          <cell r="BX132">
            <v>5017</v>
          </cell>
          <cell r="BZ132">
            <v>5017</v>
          </cell>
          <cell r="CE132">
            <v>2500</v>
          </cell>
          <cell r="CL132">
            <v>5017</v>
          </cell>
          <cell r="CM132">
            <v>5017</v>
          </cell>
          <cell r="CR132">
            <v>40</v>
          </cell>
          <cell r="CX132" t="str">
            <v>完成路面40公里</v>
          </cell>
          <cell r="CY132">
            <v>40</v>
          </cell>
        </row>
        <row r="133">
          <cell r="D133" t="str">
            <v>S229、S227新田关口至黄沙溪公路</v>
          </cell>
          <cell r="E133" t="str">
            <v>省道</v>
          </cell>
          <cell r="F133" t="str">
            <v>续建21年实施</v>
          </cell>
          <cell r="G133">
            <v>17.968</v>
          </cell>
          <cell r="H133">
            <v>17.968</v>
          </cell>
          <cell r="I133">
            <v>0</v>
          </cell>
          <cell r="J133">
            <v>0</v>
          </cell>
          <cell r="K133">
            <v>0</v>
          </cell>
          <cell r="L133">
            <v>17.968</v>
          </cell>
          <cell r="M133">
            <v>0</v>
          </cell>
          <cell r="O133">
            <v>0</v>
          </cell>
          <cell r="P133">
            <v>0</v>
          </cell>
          <cell r="Q133">
            <v>0</v>
          </cell>
          <cell r="R133">
            <v>0</v>
          </cell>
          <cell r="S133">
            <v>0</v>
          </cell>
          <cell r="T133">
            <v>0</v>
          </cell>
          <cell r="U133">
            <v>17.968</v>
          </cell>
          <cell r="V133">
            <v>17.968</v>
          </cell>
          <cell r="W133">
            <v>0</v>
          </cell>
          <cell r="X133">
            <v>0</v>
          </cell>
          <cell r="Z133">
            <v>0</v>
          </cell>
          <cell r="AA133">
            <v>0</v>
          </cell>
          <cell r="AB133">
            <v>0</v>
          </cell>
          <cell r="AC133">
            <v>0</v>
          </cell>
          <cell r="AD133">
            <v>17.968</v>
          </cell>
          <cell r="AE133">
            <v>17.968</v>
          </cell>
          <cell r="AG133">
            <v>0</v>
          </cell>
          <cell r="AH133">
            <v>0</v>
          </cell>
          <cell r="AI133">
            <v>0</v>
          </cell>
          <cell r="AO133">
            <v>2020</v>
          </cell>
          <cell r="AP133">
            <v>2022</v>
          </cell>
          <cell r="AQ133">
            <v>48624</v>
          </cell>
          <cell r="AR133">
            <v>11679</v>
          </cell>
          <cell r="AS133">
            <v>8200</v>
          </cell>
          <cell r="AT133">
            <v>5840</v>
          </cell>
          <cell r="AU133">
            <v>5840</v>
          </cell>
          <cell r="AV133">
            <v>16112</v>
          </cell>
          <cell r="AX133">
            <v>0</v>
          </cell>
          <cell r="BB133">
            <v>16112</v>
          </cell>
          <cell r="BJ133">
            <v>17.968</v>
          </cell>
          <cell r="BK133" t="str">
            <v>完成施工许可</v>
          </cell>
          <cell r="BL133">
            <v>5839.5</v>
          </cell>
          <cell r="BM133">
            <v>0.5</v>
          </cell>
          <cell r="BP133">
            <v>20000</v>
          </cell>
          <cell r="BQ133">
            <v>10000</v>
          </cell>
          <cell r="BV133">
            <v>5839</v>
          </cell>
          <cell r="BW133">
            <v>1</v>
          </cell>
          <cell r="BX133">
            <v>5839</v>
          </cell>
          <cell r="CE133">
            <v>10000</v>
          </cell>
          <cell r="CX133" t="str">
            <v>完成路基50%</v>
          </cell>
          <cell r="CZ133">
            <v>8.984</v>
          </cell>
        </row>
        <row r="134">
          <cell r="D134" t="str">
            <v>双牌县漯屋至何家洞</v>
          </cell>
          <cell r="E134" t="str">
            <v>省道</v>
          </cell>
          <cell r="F134" t="str">
            <v>续建21年实施</v>
          </cell>
          <cell r="G134">
            <v>28.047000000000001</v>
          </cell>
          <cell r="H134">
            <v>28.047000000000001</v>
          </cell>
          <cell r="I134">
            <v>0</v>
          </cell>
          <cell r="J134">
            <v>0</v>
          </cell>
          <cell r="K134">
            <v>0</v>
          </cell>
          <cell r="L134">
            <v>5</v>
          </cell>
          <cell r="M134">
            <v>24.32</v>
          </cell>
          <cell r="O134">
            <v>0</v>
          </cell>
          <cell r="P134">
            <v>0</v>
          </cell>
          <cell r="Q134">
            <v>0</v>
          </cell>
          <cell r="R134">
            <v>0</v>
          </cell>
          <cell r="S134">
            <v>0</v>
          </cell>
          <cell r="T134">
            <v>0</v>
          </cell>
          <cell r="U134">
            <v>5</v>
          </cell>
          <cell r="V134">
            <v>5</v>
          </cell>
          <cell r="W134">
            <v>24.32</v>
          </cell>
          <cell r="X134">
            <v>24.32</v>
          </cell>
          <cell r="Z134">
            <v>0</v>
          </cell>
          <cell r="AA134">
            <v>0</v>
          </cell>
          <cell r="AB134">
            <v>0</v>
          </cell>
          <cell r="AC134">
            <v>0</v>
          </cell>
          <cell r="AD134">
            <v>28.047000000000001</v>
          </cell>
          <cell r="AE134">
            <v>29.32</v>
          </cell>
          <cell r="AG134">
            <v>0</v>
          </cell>
          <cell r="AI134">
            <v>0</v>
          </cell>
          <cell r="AO134">
            <v>2020</v>
          </cell>
          <cell r="AP134">
            <v>2022</v>
          </cell>
          <cell r="AQ134">
            <v>66670.59</v>
          </cell>
          <cell r="AR134">
            <v>18339</v>
          </cell>
          <cell r="AS134">
            <v>15293</v>
          </cell>
          <cell r="AT134">
            <v>6127</v>
          </cell>
          <cell r="AU134">
            <v>6127</v>
          </cell>
          <cell r="AV134">
            <v>7993.09475665846</v>
          </cell>
          <cell r="AX134">
            <v>0</v>
          </cell>
          <cell r="BB134">
            <v>7993.09475665846</v>
          </cell>
          <cell r="BJ134">
            <v>28.047000000000001</v>
          </cell>
          <cell r="BK134" t="str">
            <v>完成施工许可</v>
          </cell>
          <cell r="BL134">
            <v>9169.5</v>
          </cell>
          <cell r="BM134">
            <v>-3042.5</v>
          </cell>
          <cell r="BN134">
            <v>9169.5</v>
          </cell>
          <cell r="BP134">
            <v>7500</v>
          </cell>
          <cell r="BQ134">
            <v>2000</v>
          </cell>
          <cell r="BR134">
            <v>0</v>
          </cell>
          <cell r="BU134" t="e">
            <v>#REF!</v>
          </cell>
          <cell r="BV134">
            <v>12212</v>
          </cell>
          <cell r="BW134">
            <v>1</v>
          </cell>
          <cell r="BX134">
            <v>12212</v>
          </cell>
          <cell r="CA134">
            <v>12212</v>
          </cell>
          <cell r="CE134">
            <v>2000</v>
          </cell>
          <cell r="CL134">
            <v>12212</v>
          </cell>
          <cell r="CM134">
            <v>12212</v>
          </cell>
          <cell r="CX134" t="str">
            <v>完成一期工程路基及桥梁部分施工。</v>
          </cell>
          <cell r="CZ134">
            <v>2.1160000000000001</v>
          </cell>
        </row>
        <row r="135">
          <cell r="D135" t="str">
            <v>东安大庙口-紫花坪</v>
          </cell>
          <cell r="E135" t="str">
            <v>省道</v>
          </cell>
          <cell r="F135" t="str">
            <v>续建21年实施</v>
          </cell>
          <cell r="G135">
            <v>12.016</v>
          </cell>
          <cell r="H135">
            <v>12.016</v>
          </cell>
          <cell r="I135">
            <v>0</v>
          </cell>
          <cell r="J135">
            <v>0</v>
          </cell>
          <cell r="K135">
            <v>0</v>
          </cell>
          <cell r="L135">
            <v>12.016</v>
          </cell>
          <cell r="M135">
            <v>0</v>
          </cell>
          <cell r="O135">
            <v>0</v>
          </cell>
          <cell r="P135">
            <v>0</v>
          </cell>
          <cell r="Q135">
            <v>0</v>
          </cell>
          <cell r="R135">
            <v>0</v>
          </cell>
          <cell r="S135">
            <v>0</v>
          </cell>
          <cell r="T135">
            <v>0</v>
          </cell>
          <cell r="U135">
            <v>12.016</v>
          </cell>
          <cell r="V135">
            <v>12.016</v>
          </cell>
          <cell r="W135">
            <v>0</v>
          </cell>
          <cell r="X135">
            <v>0</v>
          </cell>
          <cell r="Z135">
            <v>0</v>
          </cell>
          <cell r="AA135">
            <v>0</v>
          </cell>
          <cell r="AB135">
            <v>0</v>
          </cell>
          <cell r="AC135">
            <v>0</v>
          </cell>
          <cell r="AD135">
            <v>12.016</v>
          </cell>
          <cell r="AE135">
            <v>12.016</v>
          </cell>
          <cell r="AG135">
            <v>0</v>
          </cell>
          <cell r="AH135">
            <v>0</v>
          </cell>
          <cell r="AI135">
            <v>0</v>
          </cell>
          <cell r="AO135">
            <v>2020</v>
          </cell>
          <cell r="AP135">
            <v>2022</v>
          </cell>
          <cell r="AQ135">
            <v>10174</v>
          </cell>
          <cell r="AR135">
            <v>3605</v>
          </cell>
          <cell r="AS135">
            <v>4680</v>
          </cell>
          <cell r="AT135">
            <v>2523</v>
          </cell>
          <cell r="AU135">
            <v>2523</v>
          </cell>
          <cell r="AV135">
            <v>407</v>
          </cell>
          <cell r="AX135">
            <v>0</v>
          </cell>
          <cell r="BB135">
            <v>407</v>
          </cell>
          <cell r="BJ135">
            <v>12.016</v>
          </cell>
          <cell r="BK135" t="str">
            <v>完成施工许可</v>
          </cell>
          <cell r="BL135">
            <v>1802.5</v>
          </cell>
          <cell r="BM135">
            <v>720.5</v>
          </cell>
          <cell r="BP135">
            <v>1000</v>
          </cell>
          <cell r="BQ135">
            <v>2000</v>
          </cell>
          <cell r="BV135">
            <v>1082</v>
          </cell>
          <cell r="BW135">
            <v>1</v>
          </cell>
          <cell r="BX135">
            <v>1082</v>
          </cell>
          <cell r="CE135">
            <v>2000</v>
          </cell>
          <cell r="CX135" t="str">
            <v>完成路基50%</v>
          </cell>
          <cell r="CZ135">
            <v>6.008</v>
          </cell>
        </row>
        <row r="136">
          <cell r="D136" t="str">
            <v>S227（原S231）祁阳长虹至白竹塘公路</v>
          </cell>
          <cell r="E136" t="str">
            <v>省道</v>
          </cell>
          <cell r="F136" t="str">
            <v>续建21年实施</v>
          </cell>
          <cell r="G136">
            <v>15.5</v>
          </cell>
          <cell r="H136">
            <v>15.5</v>
          </cell>
          <cell r="I136">
            <v>0</v>
          </cell>
          <cell r="J136">
            <v>0</v>
          </cell>
          <cell r="K136">
            <v>0</v>
          </cell>
          <cell r="L136">
            <v>0</v>
          </cell>
          <cell r="M136">
            <v>15.5</v>
          </cell>
          <cell r="O136">
            <v>0</v>
          </cell>
          <cell r="P136">
            <v>0</v>
          </cell>
          <cell r="Q136">
            <v>0</v>
          </cell>
          <cell r="R136">
            <v>0</v>
          </cell>
          <cell r="S136">
            <v>0</v>
          </cell>
          <cell r="T136">
            <v>0</v>
          </cell>
          <cell r="U136">
            <v>0</v>
          </cell>
          <cell r="V136">
            <v>0</v>
          </cell>
          <cell r="W136">
            <v>15.5</v>
          </cell>
          <cell r="X136">
            <v>15.5</v>
          </cell>
          <cell r="Z136">
            <v>0</v>
          </cell>
          <cell r="AA136">
            <v>0</v>
          </cell>
          <cell r="AB136">
            <v>0</v>
          </cell>
          <cell r="AC136">
            <v>0</v>
          </cell>
          <cell r="AD136">
            <v>15.5</v>
          </cell>
          <cell r="AE136">
            <v>15.5</v>
          </cell>
          <cell r="AF136">
            <v>0</v>
          </cell>
          <cell r="AG136">
            <v>0</v>
          </cell>
          <cell r="AI136">
            <v>0</v>
          </cell>
          <cell r="AO136">
            <v>2020</v>
          </cell>
          <cell r="AP136">
            <v>2022</v>
          </cell>
          <cell r="AQ136">
            <v>50047</v>
          </cell>
          <cell r="AR136">
            <v>13349</v>
          </cell>
          <cell r="AS136">
            <v>11200</v>
          </cell>
          <cell r="AT136">
            <v>4659</v>
          </cell>
          <cell r="AU136">
            <v>4659</v>
          </cell>
          <cell r="AV136">
            <v>3814.1</v>
          </cell>
          <cell r="BC136">
            <v>3814.1</v>
          </cell>
          <cell r="BJ136">
            <v>15.5</v>
          </cell>
          <cell r="BK136" t="str">
            <v>完成施工许可</v>
          </cell>
          <cell r="BL136">
            <v>6674.5</v>
          </cell>
          <cell r="BM136">
            <v>-2015.5</v>
          </cell>
          <cell r="BN136">
            <v>6674.5</v>
          </cell>
          <cell r="BP136">
            <v>1000</v>
          </cell>
          <cell r="BQ136">
            <v>1000</v>
          </cell>
          <cell r="BU136" t="e">
            <v>#REF!</v>
          </cell>
          <cell r="BV136">
            <v>8690</v>
          </cell>
          <cell r="BW136">
            <v>1</v>
          </cell>
          <cell r="BX136">
            <v>8690</v>
          </cell>
          <cell r="CA136">
            <v>8690</v>
          </cell>
          <cell r="CE136">
            <v>1000</v>
          </cell>
          <cell r="CL136">
            <v>8690</v>
          </cell>
          <cell r="CM136">
            <v>8690</v>
          </cell>
          <cell r="CX136" t="str">
            <v>完成路基</v>
          </cell>
          <cell r="CZ136">
            <v>15.5</v>
          </cell>
        </row>
        <row r="137">
          <cell r="D137" t="str">
            <v>冷水滩花桥街经杨村甸至马坪公路</v>
          </cell>
          <cell r="E137" t="str">
            <v>省道</v>
          </cell>
          <cell r="F137" t="str">
            <v>续建21年实施</v>
          </cell>
          <cell r="G137">
            <v>40</v>
          </cell>
          <cell r="H137">
            <v>40</v>
          </cell>
          <cell r="I137">
            <v>0</v>
          </cell>
          <cell r="J137">
            <v>0</v>
          </cell>
          <cell r="K137">
            <v>0</v>
          </cell>
          <cell r="L137">
            <v>0</v>
          </cell>
          <cell r="M137">
            <v>40</v>
          </cell>
          <cell r="O137">
            <v>0</v>
          </cell>
          <cell r="P137">
            <v>0</v>
          </cell>
          <cell r="Q137">
            <v>0</v>
          </cell>
          <cell r="R137">
            <v>0</v>
          </cell>
          <cell r="S137">
            <v>0</v>
          </cell>
          <cell r="T137">
            <v>0</v>
          </cell>
          <cell r="U137">
            <v>0</v>
          </cell>
          <cell r="V137">
            <v>0</v>
          </cell>
          <cell r="W137">
            <v>40</v>
          </cell>
          <cell r="X137">
            <v>40</v>
          </cell>
          <cell r="Z137">
            <v>0</v>
          </cell>
          <cell r="AA137">
            <v>0</v>
          </cell>
          <cell r="AB137">
            <v>0</v>
          </cell>
          <cell r="AC137">
            <v>0</v>
          </cell>
          <cell r="AD137">
            <v>40</v>
          </cell>
          <cell r="AE137">
            <v>0</v>
          </cell>
          <cell r="AG137">
            <v>40</v>
          </cell>
          <cell r="AI137">
            <v>0</v>
          </cell>
          <cell r="AO137">
            <v>2020</v>
          </cell>
          <cell r="AP137">
            <v>2022</v>
          </cell>
          <cell r="AQ137">
            <v>56853</v>
          </cell>
          <cell r="AR137">
            <v>12583</v>
          </cell>
          <cell r="AS137">
            <v>4000</v>
          </cell>
          <cell r="AT137">
            <v>4103</v>
          </cell>
          <cell r="AU137">
            <v>1887</v>
          </cell>
          <cell r="AV137">
            <v>13055.9</v>
          </cell>
          <cell r="AX137">
            <v>2216</v>
          </cell>
          <cell r="BC137">
            <v>13055.9</v>
          </cell>
          <cell r="BJ137">
            <v>40</v>
          </cell>
          <cell r="BK137" t="str">
            <v>完成施工许可</v>
          </cell>
          <cell r="BL137">
            <v>6291.5</v>
          </cell>
          <cell r="BM137">
            <v>-4404.5</v>
          </cell>
          <cell r="BN137">
            <v>6291.5</v>
          </cell>
          <cell r="BP137">
            <v>6000</v>
          </cell>
          <cell r="BQ137">
            <v>3000</v>
          </cell>
          <cell r="BU137" t="e">
            <v>#REF!</v>
          </cell>
          <cell r="BV137">
            <v>8480</v>
          </cell>
          <cell r="BW137">
            <v>1</v>
          </cell>
          <cell r="BX137">
            <v>10696</v>
          </cell>
          <cell r="CA137">
            <v>10696</v>
          </cell>
          <cell r="CF137">
            <v>3000</v>
          </cell>
          <cell r="CN137">
            <v>8480</v>
          </cell>
          <cell r="CO137">
            <v>10696</v>
          </cell>
          <cell r="CX137" t="str">
            <v>完成路基50%</v>
          </cell>
          <cell r="CZ137">
            <v>20</v>
          </cell>
        </row>
        <row r="138">
          <cell r="D138" t="str">
            <v>洪江区萝卜湾大桥-桂花园加油站</v>
          </cell>
          <cell r="E138" t="str">
            <v>省道</v>
          </cell>
          <cell r="F138" t="str">
            <v>续建21年实施</v>
          </cell>
          <cell r="G138">
            <v>3.181</v>
          </cell>
          <cell r="H138">
            <v>3.181</v>
          </cell>
          <cell r="J138">
            <v>3.181</v>
          </cell>
          <cell r="P138">
            <v>0</v>
          </cell>
          <cell r="Q138">
            <v>3.181</v>
          </cell>
          <cell r="R138">
            <v>3.181</v>
          </cell>
          <cell r="T138">
            <v>0</v>
          </cell>
          <cell r="V138">
            <v>0</v>
          </cell>
          <cell r="X138">
            <v>0</v>
          </cell>
          <cell r="Z138">
            <v>3.181</v>
          </cell>
          <cell r="AA138">
            <v>3.181</v>
          </cell>
          <cell r="AC138">
            <v>0</v>
          </cell>
          <cell r="AE138">
            <v>0</v>
          </cell>
          <cell r="AG138">
            <v>0</v>
          </cell>
          <cell r="AI138">
            <v>0</v>
          </cell>
          <cell r="AO138">
            <v>2020</v>
          </cell>
          <cell r="AP138">
            <v>2021</v>
          </cell>
          <cell r="AQ138">
            <v>3311</v>
          </cell>
          <cell r="AR138">
            <v>1264</v>
          </cell>
          <cell r="AT138">
            <v>1113</v>
          </cell>
          <cell r="AU138">
            <v>1113</v>
          </cell>
          <cell r="AX138">
            <v>0</v>
          </cell>
          <cell r="BI138">
            <v>3.181</v>
          </cell>
          <cell r="BK138" t="str">
            <v>完成路面</v>
          </cell>
          <cell r="BL138">
            <v>1264</v>
          </cell>
          <cell r="BM138">
            <v>-151</v>
          </cell>
          <cell r="BN138">
            <v>0</v>
          </cell>
          <cell r="BQ138">
            <v>0</v>
          </cell>
          <cell r="BU138" t="e">
            <v>#REF!</v>
          </cell>
          <cell r="BV138">
            <v>151</v>
          </cell>
          <cell r="BW138">
            <v>1</v>
          </cell>
          <cell r="BX138">
            <v>151</v>
          </cell>
          <cell r="BZ138">
            <v>151</v>
          </cell>
          <cell r="CH138">
            <v>151</v>
          </cell>
          <cell r="CI138">
            <v>151</v>
          </cell>
          <cell r="CT138">
            <v>3.181</v>
          </cell>
        </row>
        <row r="139">
          <cell r="D139" t="str">
            <v>中方-芷江</v>
          </cell>
          <cell r="E139" t="str">
            <v>省道</v>
          </cell>
          <cell r="F139" t="str">
            <v>续建21年实施</v>
          </cell>
          <cell r="G139">
            <v>28.8</v>
          </cell>
          <cell r="H139">
            <v>28.8</v>
          </cell>
          <cell r="I139">
            <v>0</v>
          </cell>
          <cell r="J139">
            <v>0</v>
          </cell>
          <cell r="K139">
            <v>0</v>
          </cell>
          <cell r="L139">
            <v>28.8</v>
          </cell>
          <cell r="M139">
            <v>0</v>
          </cell>
          <cell r="O139">
            <v>0</v>
          </cell>
          <cell r="P139">
            <v>0</v>
          </cell>
          <cell r="Q139">
            <v>0</v>
          </cell>
          <cell r="R139">
            <v>0</v>
          </cell>
          <cell r="S139">
            <v>0</v>
          </cell>
          <cell r="T139">
            <v>0</v>
          </cell>
          <cell r="U139">
            <v>28.8</v>
          </cell>
          <cell r="V139">
            <v>28.8</v>
          </cell>
          <cell r="W139">
            <v>0</v>
          </cell>
          <cell r="X139">
            <v>0</v>
          </cell>
          <cell r="Z139">
            <v>0</v>
          </cell>
          <cell r="AA139">
            <v>0</v>
          </cell>
          <cell r="AB139">
            <v>0</v>
          </cell>
          <cell r="AC139">
            <v>0</v>
          </cell>
          <cell r="AD139">
            <v>7.1</v>
          </cell>
          <cell r="AE139">
            <v>28.8</v>
          </cell>
          <cell r="AF139">
            <v>21.7</v>
          </cell>
          <cell r="AG139">
            <v>0</v>
          </cell>
          <cell r="AI139">
            <v>0</v>
          </cell>
          <cell r="AO139">
            <v>2020</v>
          </cell>
          <cell r="AP139">
            <v>2022</v>
          </cell>
          <cell r="AQ139">
            <v>156131</v>
          </cell>
          <cell r="AR139">
            <v>43315</v>
          </cell>
          <cell r="AS139">
            <v>125100</v>
          </cell>
          <cell r="AT139">
            <v>13212</v>
          </cell>
          <cell r="AU139">
            <v>13212</v>
          </cell>
          <cell r="BJ139">
            <v>28.8</v>
          </cell>
          <cell r="BK139" t="str">
            <v>完成施工许可</v>
          </cell>
          <cell r="BL139">
            <v>15130.1701388889</v>
          </cell>
          <cell r="BM139">
            <v>-1918.1701388888901</v>
          </cell>
          <cell r="BN139">
            <v>10234.8298611111</v>
          </cell>
          <cell r="BP139">
            <v>1000</v>
          </cell>
          <cell r="BQ139">
            <v>1000</v>
          </cell>
          <cell r="BU139" t="e">
            <v>#REF!</v>
          </cell>
          <cell r="BV139">
            <v>12153</v>
          </cell>
          <cell r="BW139">
            <v>0.58559390511370202</v>
          </cell>
          <cell r="BX139">
            <v>12153</v>
          </cell>
          <cell r="CA139">
            <v>12153</v>
          </cell>
          <cell r="CE139">
            <v>1000</v>
          </cell>
          <cell r="CL139">
            <v>12153</v>
          </cell>
          <cell r="CM139">
            <v>12153</v>
          </cell>
          <cell r="CR139">
            <v>7</v>
          </cell>
          <cell r="CS139">
            <v>21.7</v>
          </cell>
          <cell r="CU139" t="str">
            <v>√</v>
          </cell>
          <cell r="CX139" t="str">
            <v>中方段7公里完成路面，21.7公里完成施工许可</v>
          </cell>
          <cell r="CY139">
            <v>7</v>
          </cell>
        </row>
        <row r="140">
          <cell r="D140" t="str">
            <v>辰溪县伍家湾-辰溪</v>
          </cell>
          <cell r="E140" t="str">
            <v>省道</v>
          </cell>
          <cell r="F140" t="str">
            <v>续建21年实施</v>
          </cell>
          <cell r="G140">
            <v>25</v>
          </cell>
          <cell r="H140">
            <v>25</v>
          </cell>
          <cell r="AQ140">
            <v>39714</v>
          </cell>
          <cell r="AR140">
            <v>12561</v>
          </cell>
          <cell r="AS140">
            <v>12100</v>
          </cell>
          <cell r="AT140">
            <v>6134</v>
          </cell>
          <cell r="BP140">
            <v>5000</v>
          </cell>
          <cell r="CR140">
            <v>25</v>
          </cell>
          <cell r="CU140" t="str">
            <v>√</v>
          </cell>
          <cell r="CX140" t="str">
            <v>完成路面</v>
          </cell>
          <cell r="CY140">
            <v>25</v>
          </cell>
        </row>
        <row r="141">
          <cell r="D141" t="str">
            <v>溆浦县桥江-思蒙</v>
          </cell>
          <cell r="E141" t="str">
            <v>省道</v>
          </cell>
          <cell r="F141" t="str">
            <v>续建21年实施</v>
          </cell>
          <cell r="G141">
            <v>23.4</v>
          </cell>
          <cell r="H141">
            <v>23.4</v>
          </cell>
          <cell r="I141">
            <v>0</v>
          </cell>
          <cell r="J141">
            <v>0</v>
          </cell>
          <cell r="K141">
            <v>0</v>
          </cell>
          <cell r="L141">
            <v>0</v>
          </cell>
          <cell r="M141">
            <v>23.4</v>
          </cell>
          <cell r="P141">
            <v>0</v>
          </cell>
          <cell r="R141">
            <v>0</v>
          </cell>
          <cell r="T141">
            <v>0</v>
          </cell>
          <cell r="V141">
            <v>0</v>
          </cell>
          <cell r="W141">
            <v>23.4</v>
          </cell>
          <cell r="X141">
            <v>23.4</v>
          </cell>
          <cell r="Y141">
            <v>23.4</v>
          </cell>
          <cell r="AA141">
            <v>0</v>
          </cell>
          <cell r="AC141">
            <v>0</v>
          </cell>
          <cell r="AE141">
            <v>0</v>
          </cell>
          <cell r="AF141">
            <v>23.4</v>
          </cell>
          <cell r="AG141">
            <v>23.4</v>
          </cell>
          <cell r="AI141">
            <v>0</v>
          </cell>
          <cell r="AO141">
            <v>2020</v>
          </cell>
          <cell r="AP141">
            <v>2022</v>
          </cell>
          <cell r="AQ141">
            <v>61533</v>
          </cell>
          <cell r="AR141">
            <v>13377</v>
          </cell>
          <cell r="AS141">
            <v>10868</v>
          </cell>
          <cell r="AT141">
            <v>0</v>
          </cell>
          <cell r="AU141">
            <v>0</v>
          </cell>
          <cell r="AV141">
            <v>7591.9</v>
          </cell>
          <cell r="AX141">
            <v>936</v>
          </cell>
          <cell r="BC141">
            <v>7591.9</v>
          </cell>
          <cell r="BJ141">
            <v>23.4</v>
          </cell>
          <cell r="BK141" t="str">
            <v>完成施工许可</v>
          </cell>
          <cell r="BL141">
            <v>4013.1</v>
          </cell>
          <cell r="BM141">
            <v>-4013.1</v>
          </cell>
          <cell r="BN141">
            <v>2006.55</v>
          </cell>
          <cell r="BP141">
            <v>8000</v>
          </cell>
          <cell r="BQ141">
            <v>7858</v>
          </cell>
          <cell r="BU141" t="e">
            <v>#REF!</v>
          </cell>
          <cell r="BV141">
            <v>6019.65</v>
          </cell>
          <cell r="BW141">
            <v>0.45</v>
          </cell>
          <cell r="BX141">
            <v>6019.65</v>
          </cell>
          <cell r="CA141">
            <v>6019.65</v>
          </cell>
          <cell r="CF141">
            <v>7858</v>
          </cell>
          <cell r="CN141">
            <v>6019.65</v>
          </cell>
          <cell r="CO141">
            <v>6019.65</v>
          </cell>
          <cell r="CS141">
            <v>23.4</v>
          </cell>
          <cell r="CX141" t="str">
            <v>完成施工许可</v>
          </cell>
        </row>
        <row r="142">
          <cell r="D142" t="str">
            <v>禾青至石槽公路改建</v>
          </cell>
          <cell r="E142" t="str">
            <v>省道</v>
          </cell>
          <cell r="F142" t="str">
            <v>续建21年实施</v>
          </cell>
          <cell r="G142">
            <v>10.428000000000001</v>
          </cell>
          <cell r="H142">
            <v>7.4279999999999999</v>
          </cell>
          <cell r="I142">
            <v>3</v>
          </cell>
          <cell r="J142">
            <v>0</v>
          </cell>
          <cell r="K142">
            <v>0</v>
          </cell>
          <cell r="L142">
            <v>7.4279999999999999</v>
          </cell>
          <cell r="M142">
            <v>0</v>
          </cell>
          <cell r="O142">
            <v>3</v>
          </cell>
          <cell r="P142">
            <v>0</v>
          </cell>
          <cell r="R142">
            <v>0</v>
          </cell>
          <cell r="T142">
            <v>0</v>
          </cell>
          <cell r="U142">
            <v>7.4279999999999999</v>
          </cell>
          <cell r="V142">
            <v>7.4279999999999999</v>
          </cell>
          <cell r="X142">
            <v>0</v>
          </cell>
          <cell r="Z142">
            <v>4.5</v>
          </cell>
          <cell r="AA142">
            <v>0</v>
          </cell>
          <cell r="AC142">
            <v>0</v>
          </cell>
          <cell r="AD142">
            <v>5.9279999999999999</v>
          </cell>
          <cell r="AE142">
            <v>0</v>
          </cell>
          <cell r="AG142">
            <v>7.4279999999999999</v>
          </cell>
          <cell r="AI142">
            <v>0</v>
          </cell>
          <cell r="AO142">
            <v>2020</v>
          </cell>
          <cell r="AP142">
            <v>2022</v>
          </cell>
          <cell r="AQ142">
            <v>8292</v>
          </cell>
          <cell r="AR142">
            <v>3650</v>
          </cell>
          <cell r="AS142">
            <v>6131</v>
          </cell>
          <cell r="AT142">
            <v>2555</v>
          </cell>
          <cell r="AU142">
            <v>2555</v>
          </cell>
          <cell r="BJ142">
            <v>7.4279999999999999</v>
          </cell>
          <cell r="BK142" t="str">
            <v>完成施工许可</v>
          </cell>
          <cell r="BL142">
            <v>2612.5431530494802</v>
          </cell>
          <cell r="BM142">
            <v>-57.543153049481603</v>
          </cell>
          <cell r="BP142">
            <v>1000</v>
          </cell>
          <cell r="BQ142">
            <v>2000</v>
          </cell>
          <cell r="BU142" t="e">
            <v>#REF!</v>
          </cell>
          <cell r="BV142">
            <v>1095</v>
          </cell>
          <cell r="BW142">
            <v>1</v>
          </cell>
          <cell r="BX142">
            <v>1095</v>
          </cell>
          <cell r="BZ142">
            <v>1095</v>
          </cell>
          <cell r="CE142">
            <v>2000</v>
          </cell>
          <cell r="CL142">
            <v>1095</v>
          </cell>
          <cell r="CM142">
            <v>1095</v>
          </cell>
          <cell r="CR142">
            <v>5.9279999999999999</v>
          </cell>
          <cell r="CX142" t="str">
            <v>完成路面</v>
          </cell>
          <cell r="CY142">
            <v>5.9279999999999999</v>
          </cell>
        </row>
        <row r="143">
          <cell r="D143" t="str">
            <v>S238新化温塘至金湾</v>
          </cell>
          <cell r="E143" t="str">
            <v>省道</v>
          </cell>
          <cell r="F143" t="str">
            <v>续建21年实施</v>
          </cell>
          <cell r="G143">
            <v>29.251999999999999</v>
          </cell>
          <cell r="H143">
            <v>29.251999999999999</v>
          </cell>
          <cell r="I143">
            <v>0</v>
          </cell>
          <cell r="J143">
            <v>22</v>
          </cell>
          <cell r="K143">
            <v>0</v>
          </cell>
          <cell r="L143">
            <v>0</v>
          </cell>
          <cell r="M143">
            <v>7.2519999999999998</v>
          </cell>
          <cell r="O143">
            <v>0</v>
          </cell>
          <cell r="P143">
            <v>0</v>
          </cell>
          <cell r="Q143">
            <v>22</v>
          </cell>
          <cell r="R143">
            <v>22</v>
          </cell>
          <cell r="S143">
            <v>0</v>
          </cell>
          <cell r="T143">
            <v>0</v>
          </cell>
          <cell r="U143">
            <v>0</v>
          </cell>
          <cell r="V143">
            <v>0</v>
          </cell>
          <cell r="W143">
            <v>7.2519999999999998</v>
          </cell>
          <cell r="X143">
            <v>7.2519999999999998</v>
          </cell>
          <cell r="Z143">
            <v>9</v>
          </cell>
          <cell r="AA143">
            <v>0</v>
          </cell>
          <cell r="AB143">
            <v>13</v>
          </cell>
          <cell r="AC143">
            <v>22</v>
          </cell>
          <cell r="AD143">
            <v>0</v>
          </cell>
          <cell r="AE143">
            <v>0</v>
          </cell>
          <cell r="AF143">
            <v>0</v>
          </cell>
          <cell r="AG143">
            <v>0</v>
          </cell>
          <cell r="AH143">
            <v>7.2519999999999998</v>
          </cell>
          <cell r="AI143">
            <v>7.2519999999999998</v>
          </cell>
          <cell r="AO143">
            <v>2020</v>
          </cell>
          <cell r="AP143">
            <v>2022</v>
          </cell>
          <cell r="AQ143">
            <v>41259</v>
          </cell>
          <cell r="AR143">
            <v>10559</v>
          </cell>
          <cell r="AS143">
            <v>24497</v>
          </cell>
          <cell r="AT143">
            <v>7391</v>
          </cell>
          <cell r="AU143">
            <v>7391</v>
          </cell>
          <cell r="BI143">
            <v>22</v>
          </cell>
          <cell r="BJ143">
            <v>7</v>
          </cell>
          <cell r="BK143" t="str">
            <v>完成路面22公里、完成施工许可7公里</v>
          </cell>
          <cell r="BL143">
            <v>7264.5284698482201</v>
          </cell>
          <cell r="BM143">
            <v>126.47153015178399</v>
          </cell>
          <cell r="BP143">
            <v>5000</v>
          </cell>
          <cell r="BQ143">
            <v>6500</v>
          </cell>
          <cell r="BV143">
            <v>812.04207575550402</v>
          </cell>
          <cell r="BW143">
            <v>0.776876794749077</v>
          </cell>
          <cell r="BX143">
            <v>812.04207575550402</v>
          </cell>
          <cell r="CD143">
            <v>6500</v>
          </cell>
          <cell r="CR143">
            <v>13</v>
          </cell>
          <cell r="CS143">
            <v>7.2519999999999998</v>
          </cell>
          <cell r="CX143" t="str">
            <v>完成路面13公里，完成施工许可7公里</v>
          </cell>
          <cell r="CY143">
            <v>13</v>
          </cell>
        </row>
        <row r="144">
          <cell r="D144" t="str">
            <v>琅塘镇至天门乡公路</v>
          </cell>
          <cell r="E144" t="str">
            <v>省道</v>
          </cell>
          <cell r="F144" t="str">
            <v>续建21年实施</v>
          </cell>
          <cell r="G144">
            <v>20.173999999999999</v>
          </cell>
          <cell r="H144">
            <v>17.974</v>
          </cell>
          <cell r="I144">
            <v>2.2000000000000002</v>
          </cell>
          <cell r="J144">
            <v>0</v>
          </cell>
          <cell r="K144">
            <v>17.974</v>
          </cell>
          <cell r="L144">
            <v>0</v>
          </cell>
          <cell r="M144">
            <v>0</v>
          </cell>
          <cell r="O144">
            <v>2.2000000000000002</v>
          </cell>
          <cell r="P144">
            <v>0</v>
          </cell>
          <cell r="R144">
            <v>0</v>
          </cell>
          <cell r="S144">
            <v>17.974</v>
          </cell>
          <cell r="T144">
            <v>17.974</v>
          </cell>
          <cell r="V144">
            <v>0</v>
          </cell>
          <cell r="X144">
            <v>0</v>
          </cell>
          <cell r="Z144">
            <v>2.2000000000000002</v>
          </cell>
          <cell r="AA144">
            <v>0</v>
          </cell>
          <cell r="AC144">
            <v>0</v>
          </cell>
          <cell r="AD144">
            <v>17.974</v>
          </cell>
          <cell r="AE144">
            <v>17.974</v>
          </cell>
          <cell r="AG144">
            <v>0</v>
          </cell>
          <cell r="AI144">
            <v>0</v>
          </cell>
          <cell r="AO144">
            <v>2019</v>
          </cell>
          <cell r="AP144">
            <v>2022</v>
          </cell>
          <cell r="AQ144">
            <v>31371</v>
          </cell>
          <cell r="AR144">
            <v>13261</v>
          </cell>
          <cell r="AS144">
            <v>30210</v>
          </cell>
          <cell r="AT144">
            <v>13261</v>
          </cell>
          <cell r="AU144">
            <v>13261</v>
          </cell>
          <cell r="BA144">
            <v>0</v>
          </cell>
          <cell r="BK144" t="str">
            <v>完成路基</v>
          </cell>
          <cell r="BL144">
            <v>7353.5643402399101</v>
          </cell>
          <cell r="BM144">
            <v>5907.4356597600899</v>
          </cell>
          <cell r="BQ144">
            <v>0</v>
          </cell>
          <cell r="BW144">
            <v>1</v>
          </cell>
          <cell r="BX144">
            <v>0</v>
          </cell>
          <cell r="CX144" t="str">
            <v>完成路基17.97公里</v>
          </cell>
          <cell r="CZ144">
            <v>17.974</v>
          </cell>
        </row>
        <row r="145">
          <cell r="D145" t="str">
            <v>涟源增加-桥头河</v>
          </cell>
          <cell r="E145" t="str">
            <v>省道</v>
          </cell>
          <cell r="F145" t="str">
            <v>续建21年实施</v>
          </cell>
          <cell r="G145">
            <v>14.484999999999999</v>
          </cell>
          <cell r="H145">
            <v>1.6</v>
          </cell>
          <cell r="I145">
            <v>13.285</v>
          </cell>
          <cell r="J145">
            <v>1.6</v>
          </cell>
          <cell r="K145">
            <v>0</v>
          </cell>
          <cell r="L145">
            <v>0</v>
          </cell>
          <cell r="M145">
            <v>0</v>
          </cell>
          <cell r="O145">
            <v>13.285</v>
          </cell>
          <cell r="P145">
            <v>0</v>
          </cell>
          <cell r="Q145">
            <v>1.6</v>
          </cell>
          <cell r="R145">
            <v>1.6</v>
          </cell>
          <cell r="T145">
            <v>0</v>
          </cell>
          <cell r="V145">
            <v>0</v>
          </cell>
          <cell r="X145">
            <v>0</v>
          </cell>
          <cell r="Z145">
            <v>12.885</v>
          </cell>
          <cell r="AA145">
            <v>1.6</v>
          </cell>
          <cell r="AB145">
            <v>1.6</v>
          </cell>
          <cell r="AC145">
            <v>0</v>
          </cell>
          <cell r="AE145">
            <v>0</v>
          </cell>
          <cell r="AG145">
            <v>0</v>
          </cell>
          <cell r="AI145">
            <v>0</v>
          </cell>
          <cell r="AO145">
            <v>2020</v>
          </cell>
          <cell r="AP145">
            <v>2021</v>
          </cell>
          <cell r="AQ145">
            <v>12559</v>
          </cell>
          <cell r="AR145">
            <v>6188</v>
          </cell>
          <cell r="AS145">
            <v>11295</v>
          </cell>
          <cell r="AT145">
            <v>6055</v>
          </cell>
          <cell r="AU145">
            <v>6055</v>
          </cell>
          <cell r="AV145">
            <v>1610.8139454608199</v>
          </cell>
          <cell r="AX145">
            <v>0</v>
          </cell>
          <cell r="AZ145">
            <v>295</v>
          </cell>
          <cell r="BI145">
            <v>1.6</v>
          </cell>
          <cell r="BK145" t="str">
            <v>完成路面</v>
          </cell>
          <cell r="BL145">
            <v>6051.2958232654501</v>
          </cell>
          <cell r="BM145">
            <v>3.7041767345535801</v>
          </cell>
          <cell r="BN145">
            <v>136.70417673455401</v>
          </cell>
          <cell r="BP145">
            <v>1264</v>
          </cell>
          <cell r="BQ145">
            <v>1264</v>
          </cell>
          <cell r="BU145" t="e">
            <v>#REF!</v>
          </cell>
          <cell r="BV145">
            <v>133</v>
          </cell>
          <cell r="BW145">
            <v>1</v>
          </cell>
          <cell r="BX145">
            <v>133</v>
          </cell>
          <cell r="BZ145">
            <v>133</v>
          </cell>
          <cell r="CC145">
            <v>1264</v>
          </cell>
          <cell r="CH145">
            <v>133</v>
          </cell>
          <cell r="CI145">
            <v>133</v>
          </cell>
          <cell r="CR145">
            <v>1.6</v>
          </cell>
          <cell r="CX145" t="str">
            <v>完成路面1.6公里</v>
          </cell>
          <cell r="CY145">
            <v>1.6</v>
          </cell>
        </row>
        <row r="146">
          <cell r="D146" t="str">
            <v>S227双峰仁山至青树坪</v>
          </cell>
          <cell r="E146" t="str">
            <v>省道</v>
          </cell>
          <cell r="F146" t="str">
            <v>续建21年实施</v>
          </cell>
          <cell r="G146">
            <v>21.863</v>
          </cell>
          <cell r="H146">
            <v>21.863</v>
          </cell>
          <cell r="I146">
            <v>0</v>
          </cell>
          <cell r="J146">
            <v>0</v>
          </cell>
          <cell r="K146">
            <v>21.863</v>
          </cell>
          <cell r="L146">
            <v>0</v>
          </cell>
          <cell r="M146">
            <v>0</v>
          </cell>
          <cell r="P146">
            <v>0</v>
          </cell>
          <cell r="R146">
            <v>0</v>
          </cell>
          <cell r="S146">
            <v>21.863</v>
          </cell>
          <cell r="T146">
            <v>21.863</v>
          </cell>
          <cell r="V146">
            <v>0</v>
          </cell>
          <cell r="X146">
            <v>0</v>
          </cell>
          <cell r="Z146">
            <v>21.863</v>
          </cell>
          <cell r="AA146">
            <v>21.863</v>
          </cell>
          <cell r="AC146">
            <v>21.863</v>
          </cell>
          <cell r="AE146">
            <v>0</v>
          </cell>
          <cell r="AG146">
            <v>0</v>
          </cell>
          <cell r="AI146">
            <v>0</v>
          </cell>
          <cell r="AO146">
            <v>2020</v>
          </cell>
          <cell r="AP146">
            <v>2021</v>
          </cell>
          <cell r="AQ146">
            <v>20807</v>
          </cell>
          <cell r="AR146">
            <v>9800</v>
          </cell>
          <cell r="AS146">
            <v>12676</v>
          </cell>
          <cell r="AT146">
            <v>5136</v>
          </cell>
          <cell r="AU146">
            <v>5136</v>
          </cell>
          <cell r="AV146">
            <v>3969.6</v>
          </cell>
          <cell r="AX146">
            <v>0</v>
          </cell>
          <cell r="BA146">
            <v>3969.6</v>
          </cell>
          <cell r="BK146" t="str">
            <v>完成路基</v>
          </cell>
          <cell r="BL146">
            <v>9800</v>
          </cell>
          <cell r="BM146">
            <v>-4664</v>
          </cell>
          <cell r="BN146">
            <v>0</v>
          </cell>
          <cell r="BP146">
            <v>8130</v>
          </cell>
          <cell r="BQ146">
            <v>0</v>
          </cell>
          <cell r="BU146" t="e">
            <v>#REF!</v>
          </cell>
          <cell r="BV146">
            <v>4664</v>
          </cell>
          <cell r="BW146">
            <v>1</v>
          </cell>
          <cell r="BX146">
            <v>4664</v>
          </cell>
          <cell r="BZ146">
            <v>4664</v>
          </cell>
          <cell r="CJ146">
            <v>4664</v>
          </cell>
          <cell r="CK146">
            <v>4664</v>
          </cell>
          <cell r="CR146">
            <v>21.863</v>
          </cell>
          <cell r="CT146">
            <v>21.863</v>
          </cell>
          <cell r="CX146" t="str">
            <v>完成路面</v>
          </cell>
          <cell r="CY146">
            <v>21.863</v>
          </cell>
        </row>
        <row r="147">
          <cell r="D147" t="str">
            <v>双峰县青树坪至太平寺公路</v>
          </cell>
          <cell r="E147" t="str">
            <v>省道</v>
          </cell>
          <cell r="F147" t="str">
            <v>续建21年实施</v>
          </cell>
          <cell r="G147">
            <v>26.94</v>
          </cell>
          <cell r="H147">
            <v>3.19</v>
          </cell>
          <cell r="I147">
            <v>23.75</v>
          </cell>
          <cell r="J147">
            <v>0</v>
          </cell>
          <cell r="K147">
            <v>0</v>
          </cell>
          <cell r="L147">
            <v>0</v>
          </cell>
          <cell r="M147">
            <v>3.19</v>
          </cell>
          <cell r="O147">
            <v>23.75</v>
          </cell>
          <cell r="P147">
            <v>0</v>
          </cell>
          <cell r="R147">
            <v>0</v>
          </cell>
          <cell r="T147">
            <v>0</v>
          </cell>
          <cell r="V147">
            <v>0</v>
          </cell>
          <cell r="W147">
            <v>3.19</v>
          </cell>
          <cell r="X147">
            <v>3.19</v>
          </cell>
          <cell r="Z147">
            <v>23.75</v>
          </cell>
          <cell r="AA147">
            <v>0</v>
          </cell>
          <cell r="AC147">
            <v>0</v>
          </cell>
          <cell r="AE147">
            <v>0</v>
          </cell>
          <cell r="AG147">
            <v>0</v>
          </cell>
          <cell r="AH147">
            <v>3.19</v>
          </cell>
          <cell r="AI147">
            <v>3.19</v>
          </cell>
          <cell r="AO147">
            <v>2020</v>
          </cell>
          <cell r="AP147">
            <v>2022</v>
          </cell>
          <cell r="AQ147">
            <v>17233</v>
          </cell>
          <cell r="AR147">
            <v>9589</v>
          </cell>
          <cell r="AS147">
            <v>17233</v>
          </cell>
          <cell r="AT147">
            <v>8567</v>
          </cell>
          <cell r="AU147">
            <v>8567</v>
          </cell>
          <cell r="AX147">
            <v>0</v>
          </cell>
          <cell r="BJ147">
            <v>3.19</v>
          </cell>
          <cell r="BK147" t="str">
            <v>完成施工许可</v>
          </cell>
          <cell r="BL147">
            <v>8567.0987750556797</v>
          </cell>
          <cell r="BM147">
            <v>-9.8775055677833706E-2</v>
          </cell>
          <cell r="BN147">
            <v>-9.8775055677833706E-2</v>
          </cell>
          <cell r="BQ147">
            <v>0</v>
          </cell>
          <cell r="BW147">
            <v>0.89341954322661399</v>
          </cell>
          <cell r="BX147">
            <v>0</v>
          </cell>
          <cell r="CS147">
            <v>3.19</v>
          </cell>
          <cell r="CX147" t="str">
            <v>完成施工许可3.19公里</v>
          </cell>
        </row>
        <row r="148">
          <cell r="D148" t="str">
            <v>S313古丈罗依溪-沅陵凤滩（一期）</v>
          </cell>
          <cell r="E148" t="str">
            <v>省道</v>
          </cell>
          <cell r="F148" t="str">
            <v>续建21年实施</v>
          </cell>
          <cell r="G148">
            <v>16.381</v>
          </cell>
          <cell r="H148">
            <v>16.381</v>
          </cell>
          <cell r="I148">
            <v>0</v>
          </cell>
          <cell r="J148">
            <v>16.381</v>
          </cell>
          <cell r="K148">
            <v>0</v>
          </cell>
          <cell r="L148">
            <v>0</v>
          </cell>
          <cell r="M148">
            <v>0</v>
          </cell>
          <cell r="O148">
            <v>0</v>
          </cell>
          <cell r="P148">
            <v>0</v>
          </cell>
          <cell r="Q148">
            <v>16.381</v>
          </cell>
          <cell r="R148">
            <v>16.381</v>
          </cell>
          <cell r="S148">
            <v>0</v>
          </cell>
          <cell r="T148">
            <v>0</v>
          </cell>
          <cell r="U148">
            <v>0</v>
          </cell>
          <cell r="V148">
            <v>0</v>
          </cell>
          <cell r="W148">
            <v>0</v>
          </cell>
          <cell r="X148">
            <v>0</v>
          </cell>
          <cell r="Z148">
            <v>0</v>
          </cell>
          <cell r="AA148">
            <v>0</v>
          </cell>
          <cell r="AB148">
            <v>16.381</v>
          </cell>
          <cell r="AC148">
            <v>16.381</v>
          </cell>
          <cell r="AD148">
            <v>0</v>
          </cell>
          <cell r="AE148">
            <v>0</v>
          </cell>
          <cell r="AF148">
            <v>0</v>
          </cell>
          <cell r="AG148">
            <v>0</v>
          </cell>
          <cell r="AH148">
            <v>0</v>
          </cell>
          <cell r="AI148">
            <v>0</v>
          </cell>
          <cell r="AO148">
            <v>2020</v>
          </cell>
          <cell r="AP148">
            <v>2022</v>
          </cell>
          <cell r="AQ148">
            <v>22619</v>
          </cell>
          <cell r="AR148">
            <v>10229</v>
          </cell>
          <cell r="AS148">
            <v>24998.9</v>
          </cell>
          <cell r="AT148">
            <v>10229</v>
          </cell>
          <cell r="AU148">
            <v>10229</v>
          </cell>
          <cell r="AX148">
            <v>0</v>
          </cell>
          <cell r="BI148">
            <v>16.381</v>
          </cell>
          <cell r="BK148" t="str">
            <v>完成路面</v>
          </cell>
          <cell r="BL148">
            <v>8183.2</v>
          </cell>
          <cell r="BM148">
            <v>2045.8</v>
          </cell>
          <cell r="BQ148">
            <v>0</v>
          </cell>
          <cell r="BR148">
            <v>270</v>
          </cell>
          <cell r="BS148">
            <v>270</v>
          </cell>
          <cell r="BT148">
            <v>0</v>
          </cell>
          <cell r="BW148">
            <v>1</v>
          </cell>
          <cell r="BX148">
            <v>0</v>
          </cell>
          <cell r="CR148">
            <v>16.381</v>
          </cell>
          <cell r="CX148" t="str">
            <v>完成路面</v>
          </cell>
          <cell r="CY148">
            <v>16.381</v>
          </cell>
        </row>
        <row r="149">
          <cell r="D149" t="str">
            <v>S262保靖迁陵至夯沙</v>
          </cell>
          <cell r="E149" t="str">
            <v>省道</v>
          </cell>
          <cell r="F149" t="str">
            <v>续建21年实施</v>
          </cell>
          <cell r="G149">
            <v>48.7</v>
          </cell>
          <cell r="H149">
            <v>48.7</v>
          </cell>
          <cell r="I149">
            <v>0</v>
          </cell>
          <cell r="J149">
            <v>0</v>
          </cell>
          <cell r="K149">
            <v>0</v>
          </cell>
          <cell r="L149">
            <v>48.7</v>
          </cell>
          <cell r="M149">
            <v>0</v>
          </cell>
          <cell r="P149">
            <v>0</v>
          </cell>
          <cell r="R149">
            <v>0</v>
          </cell>
          <cell r="S149">
            <v>48.7</v>
          </cell>
          <cell r="T149">
            <v>48.7</v>
          </cell>
          <cell r="V149">
            <v>0</v>
          </cell>
          <cell r="X149">
            <v>0</v>
          </cell>
          <cell r="AA149">
            <v>0</v>
          </cell>
          <cell r="AC149">
            <v>0</v>
          </cell>
          <cell r="AD149">
            <v>48.7</v>
          </cell>
          <cell r="AE149">
            <v>48.7</v>
          </cell>
          <cell r="AG149">
            <v>0</v>
          </cell>
          <cell r="AI149">
            <v>0</v>
          </cell>
          <cell r="AO149">
            <v>2020</v>
          </cell>
          <cell r="AP149">
            <v>2022</v>
          </cell>
          <cell r="AQ149">
            <v>68000</v>
          </cell>
          <cell r="AR149">
            <v>24410</v>
          </cell>
          <cell r="AS149">
            <v>43740</v>
          </cell>
          <cell r="AT149">
            <v>15994</v>
          </cell>
          <cell r="AU149">
            <v>15994</v>
          </cell>
          <cell r="AV149">
            <v>10660</v>
          </cell>
          <cell r="AX149">
            <v>0</v>
          </cell>
          <cell r="BA149">
            <v>10660</v>
          </cell>
          <cell r="BK149" t="str">
            <v>完成路基</v>
          </cell>
          <cell r="BL149">
            <v>12205</v>
          </cell>
          <cell r="BM149">
            <v>3789</v>
          </cell>
          <cell r="BP149">
            <v>20000</v>
          </cell>
          <cell r="BQ149">
            <v>11000</v>
          </cell>
          <cell r="BV149">
            <v>8416</v>
          </cell>
          <cell r="BW149">
            <v>1</v>
          </cell>
          <cell r="BX149">
            <v>8416</v>
          </cell>
          <cell r="CE149">
            <v>11000</v>
          </cell>
          <cell r="CX149" t="str">
            <v>完成路基</v>
          </cell>
          <cell r="CZ149">
            <v>48.7</v>
          </cell>
        </row>
        <row r="150">
          <cell r="D150" t="str">
            <v>凤凰乌巢河大桥</v>
          </cell>
          <cell r="E150" t="str">
            <v>省道</v>
          </cell>
          <cell r="F150" t="str">
            <v>续建21年实施</v>
          </cell>
          <cell r="G150">
            <v>1.3</v>
          </cell>
          <cell r="H150">
            <v>1.3</v>
          </cell>
          <cell r="I150">
            <v>0</v>
          </cell>
          <cell r="J150">
            <v>0</v>
          </cell>
          <cell r="K150">
            <v>0</v>
          </cell>
          <cell r="L150">
            <v>1.3</v>
          </cell>
          <cell r="M150">
            <v>0</v>
          </cell>
          <cell r="P150">
            <v>0</v>
          </cell>
          <cell r="R150">
            <v>0</v>
          </cell>
          <cell r="T150">
            <v>0</v>
          </cell>
          <cell r="U150">
            <v>1.3</v>
          </cell>
          <cell r="V150">
            <v>1.3</v>
          </cell>
          <cell r="X150">
            <v>0</v>
          </cell>
          <cell r="AA150">
            <v>0</v>
          </cell>
          <cell r="AC150">
            <v>0</v>
          </cell>
          <cell r="AD150">
            <v>1.3</v>
          </cell>
          <cell r="AE150">
            <v>1.3</v>
          </cell>
          <cell r="AG150">
            <v>0</v>
          </cell>
          <cell r="AI150">
            <v>0</v>
          </cell>
          <cell r="AO150">
            <v>2020</v>
          </cell>
          <cell r="AP150">
            <v>2022</v>
          </cell>
          <cell r="AQ150">
            <v>10034.51</v>
          </cell>
          <cell r="AR150">
            <v>1698</v>
          </cell>
          <cell r="AS150">
            <v>4100</v>
          </cell>
          <cell r="AT150">
            <v>996</v>
          </cell>
          <cell r="AU150">
            <v>996</v>
          </cell>
          <cell r="AV150">
            <v>917.255</v>
          </cell>
          <cell r="AX150">
            <v>0</v>
          </cell>
          <cell r="BB150">
            <v>917.255</v>
          </cell>
          <cell r="BJ150">
            <v>1.3</v>
          </cell>
          <cell r="BK150" t="str">
            <v>完成施工许可</v>
          </cell>
          <cell r="BL150">
            <v>849</v>
          </cell>
          <cell r="BM150">
            <v>147</v>
          </cell>
          <cell r="BP150">
            <v>3000</v>
          </cell>
          <cell r="BQ150">
            <v>3927.6080000000002</v>
          </cell>
          <cell r="BR150">
            <v>996</v>
          </cell>
          <cell r="BS150">
            <v>996</v>
          </cell>
          <cell r="BT150">
            <v>0</v>
          </cell>
          <cell r="BV150">
            <v>702</v>
          </cell>
          <cell r="BW150">
            <v>1</v>
          </cell>
          <cell r="BX150">
            <v>702</v>
          </cell>
          <cell r="CE150">
            <v>3927.6080000000002</v>
          </cell>
          <cell r="CX150" t="str">
            <v>完成路基</v>
          </cell>
          <cell r="CZ150">
            <v>1.3</v>
          </cell>
        </row>
        <row r="151">
          <cell r="D151" t="str">
            <v>永顺龙寨至永顺县城公路</v>
          </cell>
          <cell r="E151" t="str">
            <v>省道</v>
          </cell>
          <cell r="F151" t="str">
            <v>续建21年实施</v>
          </cell>
          <cell r="G151">
            <v>34.799999999999997</v>
          </cell>
          <cell r="H151">
            <v>34.799999999999997</v>
          </cell>
          <cell r="I151">
            <v>0</v>
          </cell>
          <cell r="J151">
            <v>0</v>
          </cell>
          <cell r="K151">
            <v>0</v>
          </cell>
          <cell r="L151">
            <v>34.799999999999997</v>
          </cell>
          <cell r="M151">
            <v>0</v>
          </cell>
          <cell r="P151">
            <v>0</v>
          </cell>
          <cell r="R151">
            <v>0</v>
          </cell>
          <cell r="S151">
            <v>34.799999999999997</v>
          </cell>
          <cell r="T151">
            <v>34.799999999999997</v>
          </cell>
          <cell r="V151">
            <v>0</v>
          </cell>
          <cell r="X151">
            <v>0</v>
          </cell>
          <cell r="AA151">
            <v>0</v>
          </cell>
          <cell r="AC151">
            <v>0</v>
          </cell>
          <cell r="AD151">
            <v>34.799999999999997</v>
          </cell>
          <cell r="AE151">
            <v>34.799999999999997</v>
          </cell>
          <cell r="AG151">
            <v>0</v>
          </cell>
          <cell r="AI151">
            <v>0</v>
          </cell>
          <cell r="AO151">
            <v>2020</v>
          </cell>
          <cell r="AP151">
            <v>2022</v>
          </cell>
          <cell r="AQ151">
            <v>46693</v>
          </cell>
          <cell r="AR151">
            <v>17752</v>
          </cell>
          <cell r="AS151">
            <v>20866</v>
          </cell>
          <cell r="AT151">
            <v>11107</v>
          </cell>
          <cell r="AU151">
            <v>11107</v>
          </cell>
          <cell r="AV151">
            <v>16488.400000000001</v>
          </cell>
          <cell r="AX151">
            <v>0</v>
          </cell>
          <cell r="BA151">
            <v>16488.400000000001</v>
          </cell>
          <cell r="BK151" t="str">
            <v>完成路基</v>
          </cell>
          <cell r="BL151">
            <v>8876</v>
          </cell>
          <cell r="BM151">
            <v>2231</v>
          </cell>
          <cell r="BP151">
            <v>5000</v>
          </cell>
          <cell r="BQ151">
            <v>16488.400000000001</v>
          </cell>
          <cell r="BR151">
            <v>2000</v>
          </cell>
          <cell r="BS151">
            <v>650</v>
          </cell>
          <cell r="BT151">
            <v>1350</v>
          </cell>
          <cell r="BV151">
            <v>6645</v>
          </cell>
          <cell r="BW151">
            <v>1</v>
          </cell>
          <cell r="BX151">
            <v>6645</v>
          </cell>
          <cell r="CE151">
            <v>16488.400000000001</v>
          </cell>
          <cell r="CX151" t="str">
            <v>完成路基</v>
          </cell>
          <cell r="CZ151">
            <v>34.799999999999997</v>
          </cell>
        </row>
        <row r="152">
          <cell r="D152" t="str">
            <v>花垣吉卫螺丝懂经董马库-保靖夯沙</v>
          </cell>
          <cell r="E152" t="str">
            <v>省道</v>
          </cell>
          <cell r="F152" t="str">
            <v>续建21年实施</v>
          </cell>
          <cell r="G152">
            <v>42.988</v>
          </cell>
          <cell r="H152">
            <v>42.988</v>
          </cell>
          <cell r="I152">
            <v>0</v>
          </cell>
          <cell r="J152">
            <v>0</v>
          </cell>
          <cell r="K152">
            <v>0</v>
          </cell>
          <cell r="L152">
            <v>0</v>
          </cell>
          <cell r="M152">
            <v>42.988</v>
          </cell>
          <cell r="P152">
            <v>0</v>
          </cell>
          <cell r="R152">
            <v>0</v>
          </cell>
          <cell r="T152">
            <v>0</v>
          </cell>
          <cell r="U152">
            <v>42.988</v>
          </cell>
          <cell r="V152">
            <v>42.988</v>
          </cell>
          <cell r="X152">
            <v>0</v>
          </cell>
          <cell r="AA152">
            <v>0</v>
          </cell>
          <cell r="AC152">
            <v>0</v>
          </cell>
          <cell r="AD152">
            <v>42.988</v>
          </cell>
          <cell r="AE152">
            <v>42.988</v>
          </cell>
          <cell r="AG152">
            <v>0</v>
          </cell>
          <cell r="AI152">
            <v>0</v>
          </cell>
          <cell r="AO152">
            <v>2020</v>
          </cell>
          <cell r="AP152">
            <v>2022</v>
          </cell>
          <cell r="AQ152">
            <v>35285.32</v>
          </cell>
          <cell r="AR152">
            <v>12896</v>
          </cell>
          <cell r="AS152">
            <v>23360</v>
          </cell>
          <cell r="AT152">
            <v>9750</v>
          </cell>
          <cell r="AU152">
            <v>9750</v>
          </cell>
          <cell r="AX152">
            <v>0</v>
          </cell>
          <cell r="BJ152">
            <v>42.988</v>
          </cell>
          <cell r="BK152" t="str">
            <v>完成施工许可</v>
          </cell>
          <cell r="BL152">
            <v>6448</v>
          </cell>
          <cell r="BM152">
            <v>3302</v>
          </cell>
          <cell r="BP152">
            <v>9750</v>
          </cell>
          <cell r="BQ152">
            <v>4868.2560000000003</v>
          </cell>
          <cell r="BR152">
            <v>5550</v>
          </cell>
          <cell r="BS152">
            <v>5550</v>
          </cell>
          <cell r="BT152">
            <v>0</v>
          </cell>
          <cell r="BV152">
            <v>3146</v>
          </cell>
          <cell r="BW152">
            <v>1</v>
          </cell>
          <cell r="BX152">
            <v>3146</v>
          </cell>
          <cell r="CE152">
            <v>4868.2560000000003</v>
          </cell>
          <cell r="CX152" t="str">
            <v>完成路基</v>
          </cell>
          <cell r="CZ152">
            <v>42.988</v>
          </cell>
        </row>
        <row r="153">
          <cell r="D153" t="str">
            <v>桑植定家峪-永定区大溶溪(一期)</v>
          </cell>
          <cell r="E153" t="str">
            <v>省道</v>
          </cell>
          <cell r="F153" t="str">
            <v>续建22年实施</v>
          </cell>
          <cell r="G153">
            <v>19</v>
          </cell>
          <cell r="H153">
            <v>19</v>
          </cell>
          <cell r="M153">
            <v>19</v>
          </cell>
          <cell r="W153">
            <v>19</v>
          </cell>
          <cell r="AH153">
            <v>19</v>
          </cell>
          <cell r="AO153">
            <v>2022</v>
          </cell>
          <cell r="AP153">
            <v>2024</v>
          </cell>
          <cell r="AQ153">
            <v>19237</v>
          </cell>
          <cell r="AR153">
            <v>8854</v>
          </cell>
          <cell r="AT153">
            <v>0</v>
          </cell>
          <cell r="AU153">
            <v>0</v>
          </cell>
          <cell r="AV153">
            <v>5771.1</v>
          </cell>
          <cell r="BJ153">
            <v>19</v>
          </cell>
          <cell r="BK153" t="str">
            <v>完成施工许可</v>
          </cell>
          <cell r="BL153">
            <v>885.4</v>
          </cell>
          <cell r="BM153">
            <v>-885.4</v>
          </cell>
          <cell r="BN153">
            <v>0</v>
          </cell>
          <cell r="BP153">
            <v>5375</v>
          </cell>
          <cell r="BQ153">
            <v>5771.1</v>
          </cell>
          <cell r="BU153" t="e">
            <v>#REF!</v>
          </cell>
          <cell r="BV153">
            <v>885.4</v>
          </cell>
          <cell r="BW153">
            <v>0.1</v>
          </cell>
          <cell r="BX153">
            <v>885.4</v>
          </cell>
          <cell r="CA153">
            <v>885.4</v>
          </cell>
          <cell r="CG153">
            <v>5771.1</v>
          </cell>
          <cell r="CP153">
            <v>885.4</v>
          </cell>
          <cell r="CQ153">
            <v>885.4</v>
          </cell>
          <cell r="CS153">
            <v>19</v>
          </cell>
          <cell r="CX153" t="str">
            <v>完成施工许可</v>
          </cell>
        </row>
        <row r="154">
          <cell r="D154" t="str">
            <v>桑植县城-高铁站</v>
          </cell>
          <cell r="E154" t="str">
            <v>省道</v>
          </cell>
          <cell r="F154" t="str">
            <v>续建22年实施</v>
          </cell>
          <cell r="G154">
            <v>8.1</v>
          </cell>
          <cell r="H154">
            <v>8.1</v>
          </cell>
          <cell r="M154">
            <v>8.1</v>
          </cell>
          <cell r="W154">
            <v>8.1</v>
          </cell>
          <cell r="AH154">
            <v>8.1</v>
          </cell>
          <cell r="AO154">
            <v>2022</v>
          </cell>
          <cell r="AP154">
            <v>2024</v>
          </cell>
          <cell r="AQ154">
            <v>42970</v>
          </cell>
          <cell r="AT154">
            <v>0</v>
          </cell>
          <cell r="AU154">
            <v>0</v>
          </cell>
          <cell r="AV154">
            <v>12891</v>
          </cell>
          <cell r="BJ154">
            <v>8</v>
          </cell>
          <cell r="BK154" t="str">
            <v>完成施工许可</v>
          </cell>
          <cell r="BM154">
            <v>0</v>
          </cell>
          <cell r="BN154">
            <v>0</v>
          </cell>
          <cell r="BP154">
            <v>13177</v>
          </cell>
          <cell r="BQ154">
            <v>12891</v>
          </cell>
          <cell r="BX154">
            <v>0</v>
          </cell>
          <cell r="CG154">
            <v>12891</v>
          </cell>
          <cell r="CS154">
            <v>8</v>
          </cell>
          <cell r="CX154" t="str">
            <v>完成施工许可</v>
          </cell>
        </row>
        <row r="155">
          <cell r="D155" t="str">
            <v>S307南县三仙湖至思乐公路</v>
          </cell>
          <cell r="E155" t="str">
            <v>省道</v>
          </cell>
          <cell r="F155" t="str">
            <v>续建22年实施</v>
          </cell>
          <cell r="G155" t="str">
            <v>（16）</v>
          </cell>
          <cell r="H155">
            <v>12.18</v>
          </cell>
          <cell r="M155">
            <v>12.18</v>
          </cell>
          <cell r="W155">
            <v>12.18</v>
          </cell>
          <cell r="AH155">
            <v>12.18</v>
          </cell>
          <cell r="AO155">
            <v>2022</v>
          </cell>
          <cell r="AP155">
            <v>2024</v>
          </cell>
          <cell r="AQ155">
            <v>49498.84</v>
          </cell>
          <cell r="AR155">
            <v>11396</v>
          </cell>
          <cell r="AT155">
            <v>1870</v>
          </cell>
          <cell r="AU155">
            <v>1870</v>
          </cell>
          <cell r="BJ155">
            <v>12.18</v>
          </cell>
          <cell r="BK155" t="str">
            <v>完成施工许可</v>
          </cell>
          <cell r="BL155">
            <v>-867.52049999999997</v>
          </cell>
          <cell r="BM155">
            <v>2737.5205000000001</v>
          </cell>
          <cell r="BQ155">
            <v>0</v>
          </cell>
          <cell r="BW155">
            <v>0.16409266409266399</v>
          </cell>
          <cell r="BX155">
            <v>0</v>
          </cell>
          <cell r="CS155">
            <v>7</v>
          </cell>
          <cell r="CW155">
            <v>0</v>
          </cell>
          <cell r="CX155" t="str">
            <v>完成路基7公里</v>
          </cell>
          <cell r="CZ155">
            <v>7</v>
          </cell>
        </row>
        <row r="156">
          <cell r="D156" t="str">
            <v>S326浏阳澄潭江至宁乡沙田公路工程子项-暮坪湘江特大桥</v>
          </cell>
          <cell r="E156" t="str">
            <v>省道</v>
          </cell>
          <cell r="F156" t="str">
            <v>“十四五”新开工</v>
          </cell>
          <cell r="G156">
            <v>161.72499999999999</v>
          </cell>
          <cell r="H156">
            <v>4.4160000000000004</v>
          </cell>
          <cell r="M156">
            <v>4.4160000000000004</v>
          </cell>
          <cell r="W156">
            <v>4.4160000000000004</v>
          </cell>
          <cell r="AH156">
            <v>4.4160000000000004</v>
          </cell>
          <cell r="AO156">
            <v>2021</v>
          </cell>
          <cell r="AP156">
            <v>2024</v>
          </cell>
          <cell r="AQ156">
            <v>775330</v>
          </cell>
          <cell r="BL156">
            <v>0</v>
          </cell>
          <cell r="BM156">
            <v>0</v>
          </cell>
          <cell r="BP156">
            <v>10000</v>
          </cell>
          <cell r="BQ156">
            <v>20000</v>
          </cell>
          <cell r="BV156">
            <v>0</v>
          </cell>
          <cell r="BW156" t="e">
            <v>#DIV/0!</v>
          </cell>
          <cell r="BX156">
            <v>0</v>
          </cell>
          <cell r="CG156">
            <v>20000</v>
          </cell>
          <cell r="CS156">
            <v>4.4160000000000004</v>
          </cell>
          <cell r="CX156" t="str">
            <v>完成施工许可</v>
          </cell>
        </row>
        <row r="157">
          <cell r="D157" t="str">
            <v>S103浏阳蕉溪至永安提质改造工程（原G319段）</v>
          </cell>
          <cell r="E157" t="str">
            <v>省道</v>
          </cell>
          <cell r="F157" t="str">
            <v>“十四五”新开工</v>
          </cell>
          <cell r="G157">
            <v>10</v>
          </cell>
          <cell r="H157">
            <v>10</v>
          </cell>
          <cell r="AQ157">
            <v>41817</v>
          </cell>
          <cell r="AR157">
            <v>7000</v>
          </cell>
          <cell r="BO157" t="str">
            <v>新增项目</v>
          </cell>
          <cell r="BP157">
            <v>3000</v>
          </cell>
          <cell r="CS157">
            <v>10</v>
          </cell>
          <cell r="CX157" t="str">
            <v>完成施工许可</v>
          </cell>
        </row>
        <row r="158">
          <cell r="D158" t="str">
            <v>S204浏阳市葛家绕镇公路</v>
          </cell>
          <cell r="E158" t="str">
            <v>省道</v>
          </cell>
          <cell r="F158" t="str">
            <v>“十四五”新开工</v>
          </cell>
          <cell r="G158">
            <v>1.8009999999999999</v>
          </cell>
          <cell r="H158">
            <v>1.8009999999999999</v>
          </cell>
          <cell r="K158">
            <v>2</v>
          </cell>
          <cell r="S158">
            <v>2</v>
          </cell>
          <cell r="AD158">
            <v>1.8009999999999999</v>
          </cell>
          <cell r="AO158">
            <v>2022</v>
          </cell>
          <cell r="AP158">
            <v>2023</v>
          </cell>
          <cell r="AQ158">
            <v>2855</v>
          </cell>
          <cell r="AR158">
            <v>416</v>
          </cell>
          <cell r="BL158">
            <v>208</v>
          </cell>
          <cell r="BM158">
            <v>-208</v>
          </cell>
          <cell r="BN158">
            <v>208</v>
          </cell>
          <cell r="BP158">
            <v>1000</v>
          </cell>
          <cell r="BQ158">
            <v>1949.4</v>
          </cell>
          <cell r="BU158" t="e">
            <v>#REF!</v>
          </cell>
          <cell r="BV158">
            <v>416</v>
          </cell>
          <cell r="BW158">
            <v>1</v>
          </cell>
          <cell r="BX158">
            <v>416</v>
          </cell>
          <cell r="CA158">
            <v>416</v>
          </cell>
          <cell r="CE158">
            <v>1949.4</v>
          </cell>
          <cell r="CL158">
            <v>416</v>
          </cell>
          <cell r="CM158">
            <v>416</v>
          </cell>
          <cell r="CS158">
            <v>1.8009999999999999</v>
          </cell>
          <cell r="CX158" t="str">
            <v>完成路基</v>
          </cell>
          <cell r="CZ158">
            <v>1.8009999999999999</v>
          </cell>
        </row>
        <row r="159">
          <cell r="D159" t="str">
            <v>S204攸县杉仙殿至网株贾山路口</v>
          </cell>
          <cell r="E159" t="str">
            <v>省道</v>
          </cell>
          <cell r="F159" t="str">
            <v>“十四五”新开工</v>
          </cell>
          <cell r="G159">
            <v>15.143000000000001</v>
          </cell>
          <cell r="H159">
            <v>15.143000000000001</v>
          </cell>
          <cell r="AH159">
            <v>15.143000000000001</v>
          </cell>
          <cell r="AQ159">
            <v>10600.1</v>
          </cell>
          <cell r="AR159">
            <v>3482.89</v>
          </cell>
          <cell r="BO159" t="str">
            <v>未报</v>
          </cell>
          <cell r="BP159">
            <v>3000</v>
          </cell>
          <cell r="BQ159">
            <v>3180.03</v>
          </cell>
          <cell r="BU159" t="e">
            <v>#REF!</v>
          </cell>
          <cell r="BV159">
            <v>348.28899999999999</v>
          </cell>
          <cell r="BW159">
            <v>0.1</v>
          </cell>
          <cell r="BX159">
            <v>348.28899999999999</v>
          </cell>
          <cell r="CA159">
            <v>348.28899999999999</v>
          </cell>
          <cell r="CG159">
            <v>3180.03</v>
          </cell>
          <cell r="CP159">
            <v>348.28899999999999</v>
          </cell>
          <cell r="CQ159">
            <v>348.28899999999999</v>
          </cell>
          <cell r="CS159">
            <v>15.143000000000001</v>
          </cell>
          <cell r="CX159" t="str">
            <v>完成施工许可</v>
          </cell>
        </row>
        <row r="160">
          <cell r="D160" t="str">
            <v>S219衡阳县岣嵝至蒸湘呆鹰岭</v>
          </cell>
          <cell r="E160" t="str">
            <v>省道</v>
          </cell>
          <cell r="F160" t="str">
            <v>“十四五”新开工</v>
          </cell>
          <cell r="G160">
            <v>35</v>
          </cell>
          <cell r="H160">
            <v>35</v>
          </cell>
          <cell r="AJ160">
            <v>35</v>
          </cell>
          <cell r="AQ160">
            <v>49000</v>
          </cell>
          <cell r="AR160">
            <v>19600</v>
          </cell>
          <cell r="BP160">
            <v>4900</v>
          </cell>
          <cell r="BQ160">
            <v>4900</v>
          </cell>
          <cell r="BV160">
            <v>1960</v>
          </cell>
          <cell r="BW160">
            <v>0.1</v>
          </cell>
          <cell r="BX160">
            <v>1960</v>
          </cell>
          <cell r="CB160">
            <v>1960</v>
          </cell>
          <cell r="CG160">
            <v>4900</v>
          </cell>
          <cell r="CP160">
            <v>1960</v>
          </cell>
          <cell r="CQ160">
            <v>1960</v>
          </cell>
          <cell r="CX160" t="str">
            <v>完成初设批复</v>
          </cell>
        </row>
        <row r="161">
          <cell r="D161" t="str">
            <v>S208岳阳长江经济带沿江公路（道仁矶至黄盖湖）一期工程</v>
          </cell>
          <cell r="E161" t="str">
            <v>省道</v>
          </cell>
          <cell r="F161" t="str">
            <v>“十四五”新开工</v>
          </cell>
          <cell r="G161">
            <v>22</v>
          </cell>
          <cell r="H161">
            <v>22</v>
          </cell>
          <cell r="AJ161">
            <v>22</v>
          </cell>
          <cell r="AQ161">
            <v>138786</v>
          </cell>
          <cell r="AR161">
            <v>36978</v>
          </cell>
          <cell r="BP161">
            <v>6720</v>
          </cell>
          <cell r="BQ161">
            <v>13878.6</v>
          </cell>
          <cell r="BV161">
            <v>3697.8</v>
          </cell>
          <cell r="BW161">
            <v>0.1</v>
          </cell>
          <cell r="BX161">
            <v>3697.8</v>
          </cell>
          <cell r="CB161">
            <v>3697.8</v>
          </cell>
          <cell r="CG161">
            <v>13878.6</v>
          </cell>
          <cell r="CP161">
            <v>3697.8</v>
          </cell>
          <cell r="CQ161">
            <v>3697.8</v>
          </cell>
          <cell r="CX161" t="str">
            <v>完成初设批复</v>
          </cell>
        </row>
        <row r="162">
          <cell r="D162" t="str">
            <v>S201平江县虹桥至加义</v>
          </cell>
          <cell r="E162" t="str">
            <v>省道</v>
          </cell>
          <cell r="F162" t="str">
            <v>“十四五”新开工</v>
          </cell>
          <cell r="G162">
            <v>38</v>
          </cell>
          <cell r="H162">
            <v>38</v>
          </cell>
          <cell r="N162">
            <v>38</v>
          </cell>
          <cell r="AH162">
            <v>38</v>
          </cell>
          <cell r="AO162">
            <v>2022</v>
          </cell>
          <cell r="AP162">
            <v>2024</v>
          </cell>
          <cell r="AQ162">
            <v>49621</v>
          </cell>
          <cell r="AR162">
            <v>21292</v>
          </cell>
          <cell r="AT162">
            <v>0</v>
          </cell>
          <cell r="BL162">
            <v>2129.1999999999998</v>
          </cell>
          <cell r="BM162">
            <v>-2129.1999999999998</v>
          </cell>
          <cell r="BN162">
            <v>0</v>
          </cell>
          <cell r="BP162">
            <v>17100</v>
          </cell>
          <cell r="BQ162">
            <v>20000</v>
          </cell>
          <cell r="BU162" t="e">
            <v>#REF!</v>
          </cell>
          <cell r="BV162">
            <v>2129.1999999999998</v>
          </cell>
          <cell r="BW162">
            <v>0.1</v>
          </cell>
          <cell r="BX162">
            <v>2129.1999999999998</v>
          </cell>
          <cell r="CA162">
            <v>2129.1999999999998</v>
          </cell>
          <cell r="CG162">
            <v>20000</v>
          </cell>
          <cell r="CP162">
            <v>2129.1999999999998</v>
          </cell>
          <cell r="CQ162">
            <v>2129.1999999999998</v>
          </cell>
          <cell r="CS162">
            <v>38</v>
          </cell>
          <cell r="CX162" t="str">
            <v>完成施工许可</v>
          </cell>
        </row>
        <row r="163">
          <cell r="D163" t="str">
            <v>S313汨罗市桃林至白塘（磊石）公路</v>
          </cell>
          <cell r="E163" t="str">
            <v>省道</v>
          </cell>
          <cell r="F163" t="str">
            <v>“十四五”新开工</v>
          </cell>
          <cell r="G163">
            <v>22</v>
          </cell>
          <cell r="H163">
            <v>22</v>
          </cell>
          <cell r="N163">
            <v>22</v>
          </cell>
          <cell r="Y163">
            <v>22</v>
          </cell>
          <cell r="AJ163">
            <v>22</v>
          </cell>
          <cell r="AO163">
            <v>2022</v>
          </cell>
          <cell r="AP163">
            <v>2024</v>
          </cell>
          <cell r="AQ163">
            <v>25902</v>
          </cell>
          <cell r="AR163">
            <v>12320</v>
          </cell>
          <cell r="BL163">
            <v>0</v>
          </cell>
          <cell r="BM163">
            <v>0</v>
          </cell>
          <cell r="BN163">
            <v>1232</v>
          </cell>
          <cell r="BP163">
            <v>2590.1999999999998</v>
          </cell>
          <cell r="BQ163">
            <v>2590.1999999999998</v>
          </cell>
          <cell r="BV163">
            <v>1232</v>
          </cell>
          <cell r="BW163">
            <v>0.1</v>
          </cell>
          <cell r="BX163">
            <v>1232</v>
          </cell>
          <cell r="CG163">
            <v>2590.1999999999998</v>
          </cell>
          <cell r="CP163">
            <v>1232</v>
          </cell>
          <cell r="CQ163">
            <v>1232</v>
          </cell>
          <cell r="CX163" t="str">
            <v>发布中标通知书</v>
          </cell>
        </row>
        <row r="164">
          <cell r="D164" t="str">
            <v>S310毛田白若至公田段公路</v>
          </cell>
          <cell r="E164" t="str">
            <v>省道</v>
          </cell>
          <cell r="F164" t="str">
            <v>“十四五”新开工</v>
          </cell>
          <cell r="G164">
            <v>33</v>
          </cell>
          <cell r="H164">
            <v>33</v>
          </cell>
          <cell r="N164">
            <v>33</v>
          </cell>
          <cell r="Y164">
            <v>33</v>
          </cell>
          <cell r="AJ164">
            <v>33</v>
          </cell>
          <cell r="AO164">
            <v>2022</v>
          </cell>
          <cell r="AP164">
            <v>2024</v>
          </cell>
          <cell r="AQ164">
            <v>26831</v>
          </cell>
          <cell r="AR164">
            <v>23100</v>
          </cell>
          <cell r="BL164">
            <v>0</v>
          </cell>
          <cell r="BM164">
            <v>0</v>
          </cell>
          <cell r="BP164">
            <v>2683</v>
          </cell>
          <cell r="BQ164">
            <v>2683</v>
          </cell>
          <cell r="BV164">
            <v>2310</v>
          </cell>
          <cell r="BW164">
            <v>0.1</v>
          </cell>
          <cell r="BX164">
            <v>2310</v>
          </cell>
          <cell r="CG164">
            <v>2683</v>
          </cell>
          <cell r="CX164" t="str">
            <v>发布中标通知书</v>
          </cell>
        </row>
        <row r="165">
          <cell r="D165" t="str">
            <v>S217华容县治河渡至田家湖公路</v>
          </cell>
          <cell r="E165" t="str">
            <v>省道</v>
          </cell>
          <cell r="F165" t="str">
            <v>“十四五”新开工</v>
          </cell>
          <cell r="G165">
            <v>3</v>
          </cell>
          <cell r="H165">
            <v>3</v>
          </cell>
          <cell r="N165">
            <v>3</v>
          </cell>
          <cell r="Y165">
            <v>3</v>
          </cell>
          <cell r="AJ165">
            <v>3</v>
          </cell>
          <cell r="AO165">
            <v>2022</v>
          </cell>
          <cell r="AP165">
            <v>2024</v>
          </cell>
          <cell r="AQ165">
            <v>24650</v>
          </cell>
          <cell r="AR165">
            <v>1680</v>
          </cell>
          <cell r="BL165">
            <v>0</v>
          </cell>
          <cell r="BM165">
            <v>0</v>
          </cell>
          <cell r="BN165">
            <v>168</v>
          </cell>
          <cell r="BP165">
            <v>2465</v>
          </cell>
          <cell r="BQ165">
            <v>2465</v>
          </cell>
          <cell r="BV165">
            <v>168</v>
          </cell>
          <cell r="BW165">
            <v>0.1</v>
          </cell>
          <cell r="BX165">
            <v>168</v>
          </cell>
          <cell r="CG165">
            <v>2465</v>
          </cell>
          <cell r="CP165">
            <v>168</v>
          </cell>
          <cell r="CQ165">
            <v>168</v>
          </cell>
          <cell r="CX165" t="str">
            <v>发布中标通知书</v>
          </cell>
        </row>
        <row r="166">
          <cell r="D166" t="str">
            <v>S506湘阴县屈原至湘阴公路</v>
          </cell>
          <cell r="E166" t="str">
            <v>省道</v>
          </cell>
          <cell r="F166" t="str">
            <v>“十四五”新开工</v>
          </cell>
          <cell r="G166">
            <v>17.399999999999999</v>
          </cell>
          <cell r="H166">
            <v>17.399999999999999</v>
          </cell>
          <cell r="AJ166">
            <v>17.399999999999999</v>
          </cell>
          <cell r="AQ166">
            <v>134273</v>
          </cell>
          <cell r="AR166">
            <v>19488</v>
          </cell>
          <cell r="BP166">
            <v>2000</v>
          </cell>
          <cell r="BQ166">
            <v>2000</v>
          </cell>
          <cell r="BV166">
            <v>1948.8</v>
          </cell>
          <cell r="BW166">
            <v>0.1</v>
          </cell>
          <cell r="BX166">
            <v>1948.8</v>
          </cell>
          <cell r="CB166">
            <v>1948.8</v>
          </cell>
          <cell r="CG166">
            <v>2000</v>
          </cell>
          <cell r="CP166">
            <v>1948.8</v>
          </cell>
          <cell r="CQ166">
            <v>1948.8</v>
          </cell>
          <cell r="CX166" t="str">
            <v>完成初设批复</v>
          </cell>
        </row>
        <row r="167">
          <cell r="D167" t="str">
            <v>S508樟树港至羊古脑及樟树港湘江大桥</v>
          </cell>
          <cell r="E167" t="str">
            <v>省道</v>
          </cell>
          <cell r="F167" t="str">
            <v>“十四五”新开工</v>
          </cell>
          <cell r="G167">
            <v>9.35</v>
          </cell>
          <cell r="H167">
            <v>9.35</v>
          </cell>
          <cell r="AH167">
            <v>9.35</v>
          </cell>
          <cell r="AQ167">
            <v>115263</v>
          </cell>
          <cell r="AR167">
            <v>6545</v>
          </cell>
          <cell r="BP167">
            <v>2882</v>
          </cell>
          <cell r="BQ167">
            <v>2881.5749999999998</v>
          </cell>
          <cell r="BU167" t="e">
            <v>#REF!</v>
          </cell>
          <cell r="BV167">
            <v>654.5</v>
          </cell>
          <cell r="BW167">
            <v>0.1</v>
          </cell>
          <cell r="BX167">
            <v>654.5</v>
          </cell>
          <cell r="CB167">
            <v>654.5</v>
          </cell>
          <cell r="CG167">
            <v>2881.5749999999998</v>
          </cell>
          <cell r="CP167">
            <v>654.5</v>
          </cell>
          <cell r="CQ167" t="e">
            <v>#REF!</v>
          </cell>
          <cell r="CX167" t="str">
            <v>发布中标通知书</v>
          </cell>
        </row>
        <row r="168">
          <cell r="D168" t="str">
            <v>S316平江县石牛寨-长庆公路</v>
          </cell>
          <cell r="E168" t="str">
            <v>省道</v>
          </cell>
          <cell r="F168" t="str">
            <v>“十四五”新开工</v>
          </cell>
          <cell r="G168">
            <v>16.315999999999999</v>
          </cell>
          <cell r="H168">
            <v>16.315999999999999</v>
          </cell>
          <cell r="M168">
            <v>16.315999999999999</v>
          </cell>
          <cell r="S168">
            <v>16.315999999999999</v>
          </cell>
          <cell r="AD168">
            <v>16.315999999999999</v>
          </cell>
          <cell r="AO168">
            <v>2021</v>
          </cell>
          <cell r="AP168">
            <v>2023</v>
          </cell>
          <cell r="AQ168">
            <v>39493.699999999997</v>
          </cell>
          <cell r="AR168">
            <v>0</v>
          </cell>
          <cell r="AS168">
            <v>21800</v>
          </cell>
          <cell r="AV168">
            <v>9794.9599999999991</v>
          </cell>
          <cell r="AW168">
            <v>0</v>
          </cell>
          <cell r="BL168">
            <v>0</v>
          </cell>
          <cell r="BM168">
            <v>0</v>
          </cell>
          <cell r="BP168">
            <v>9795</v>
          </cell>
          <cell r="BQ168">
            <v>9794.9599999999991</v>
          </cell>
          <cell r="BV168">
            <v>0</v>
          </cell>
          <cell r="BW168" t="e">
            <v>#DIV/0!</v>
          </cell>
          <cell r="BX168">
            <v>0</v>
          </cell>
          <cell r="CE168">
            <v>9794.9599999999991</v>
          </cell>
          <cell r="CP168">
            <v>0</v>
          </cell>
          <cell r="CX168" t="str">
            <v>完成路基</v>
          </cell>
          <cell r="CZ168">
            <v>16.315999999999999</v>
          </cell>
        </row>
        <row r="169">
          <cell r="D169" t="str">
            <v>S317鼎城黄土店至花岩溪</v>
          </cell>
          <cell r="E169" t="str">
            <v>省道</v>
          </cell>
          <cell r="F169" t="str">
            <v>“十四五”新开工</v>
          </cell>
          <cell r="G169">
            <v>16</v>
          </cell>
          <cell r="H169">
            <v>16</v>
          </cell>
          <cell r="Y169">
            <v>16</v>
          </cell>
          <cell r="AJ169">
            <v>16</v>
          </cell>
          <cell r="AO169">
            <v>2022</v>
          </cell>
          <cell r="AP169">
            <v>2023</v>
          </cell>
          <cell r="AQ169">
            <v>22400</v>
          </cell>
          <cell r="AR169">
            <v>9600</v>
          </cell>
          <cell r="BP169">
            <v>2000</v>
          </cell>
          <cell r="BQ169">
            <v>2240</v>
          </cell>
          <cell r="BW169">
            <v>0</v>
          </cell>
          <cell r="CG169">
            <v>2240</v>
          </cell>
          <cell r="CS169">
            <v>16</v>
          </cell>
          <cell r="CX169" t="str">
            <v>完成施工许可</v>
          </cell>
        </row>
        <row r="170">
          <cell r="D170" t="str">
            <v>S224澧县筒车至孙家岗公路</v>
          </cell>
          <cell r="E170" t="str">
            <v>省道</v>
          </cell>
          <cell r="F170" t="str">
            <v>“十四五”新开工</v>
          </cell>
          <cell r="G170">
            <v>9.0449999999999999</v>
          </cell>
          <cell r="H170">
            <v>9.0449999999999999</v>
          </cell>
          <cell r="AQ170">
            <v>54658</v>
          </cell>
          <cell r="AR170">
            <v>3618</v>
          </cell>
          <cell r="BO170" t="str">
            <v>新增项目</v>
          </cell>
          <cell r="BP170">
            <v>500</v>
          </cell>
          <cell r="CS170">
            <v>9.0449999999999999</v>
          </cell>
          <cell r="CX170" t="str">
            <v>完成施工许可</v>
          </cell>
        </row>
        <row r="171">
          <cell r="D171" t="str">
            <v>S224澧县郑家楼子至裴家铺公路</v>
          </cell>
          <cell r="E171" t="str">
            <v>省道</v>
          </cell>
          <cell r="F171" t="str">
            <v>“十四五”新开工</v>
          </cell>
          <cell r="G171">
            <v>7.5620000000000003</v>
          </cell>
          <cell r="H171">
            <v>7.5620000000000003</v>
          </cell>
          <cell r="AQ171">
            <v>43920</v>
          </cell>
          <cell r="AR171">
            <v>3024.8</v>
          </cell>
          <cell r="BO171" t="str">
            <v>新增项目</v>
          </cell>
          <cell r="BP171">
            <v>1000</v>
          </cell>
          <cell r="CS171">
            <v>7.5620000000000003</v>
          </cell>
          <cell r="CX171" t="str">
            <v>完成施工许可</v>
          </cell>
        </row>
        <row r="172">
          <cell r="D172" t="str">
            <v>S224澧县车溪至高路铺公路</v>
          </cell>
          <cell r="E172" t="str">
            <v>省道</v>
          </cell>
          <cell r="F172" t="str">
            <v>“十四五”新开工</v>
          </cell>
          <cell r="G172">
            <v>13.2</v>
          </cell>
          <cell r="H172">
            <v>13.2</v>
          </cell>
          <cell r="AQ172">
            <v>55134</v>
          </cell>
          <cell r="AR172">
            <v>5280</v>
          </cell>
          <cell r="BO172" t="str">
            <v>新增项目</v>
          </cell>
          <cell r="BP172">
            <v>500</v>
          </cell>
          <cell r="CS172">
            <v>13.2</v>
          </cell>
          <cell r="CX172" t="str">
            <v>完成施工许可</v>
          </cell>
        </row>
        <row r="173">
          <cell r="D173" t="str">
            <v>S237临澧芭蕉-石门修梅</v>
          </cell>
          <cell r="E173" t="str">
            <v>省道</v>
          </cell>
          <cell r="F173" t="str">
            <v>“十四五”新开工</v>
          </cell>
          <cell r="G173">
            <v>12</v>
          </cell>
          <cell r="H173">
            <v>12</v>
          </cell>
          <cell r="N173">
            <v>12</v>
          </cell>
          <cell r="Y173">
            <v>12</v>
          </cell>
          <cell r="AH173">
            <v>12</v>
          </cell>
          <cell r="AO173">
            <v>2022</v>
          </cell>
          <cell r="AP173">
            <v>2024</v>
          </cell>
          <cell r="AQ173">
            <v>16800</v>
          </cell>
          <cell r="AR173">
            <v>6720</v>
          </cell>
          <cell r="BL173">
            <v>672</v>
          </cell>
          <cell r="BM173">
            <v>-672</v>
          </cell>
          <cell r="BN173">
            <v>0</v>
          </cell>
          <cell r="BP173">
            <v>3340</v>
          </cell>
          <cell r="BQ173">
            <v>5040</v>
          </cell>
          <cell r="BU173" t="e">
            <v>#REF!</v>
          </cell>
          <cell r="BV173">
            <v>672</v>
          </cell>
          <cell r="BW173">
            <v>0.1</v>
          </cell>
          <cell r="BX173">
            <v>672</v>
          </cell>
          <cell r="CA173">
            <v>672</v>
          </cell>
          <cell r="CG173">
            <v>5040</v>
          </cell>
          <cell r="CP173">
            <v>672</v>
          </cell>
          <cell r="CQ173">
            <v>672</v>
          </cell>
          <cell r="CS173">
            <v>7</v>
          </cell>
          <cell r="CX173" t="str">
            <v>完成施工许可7公里</v>
          </cell>
        </row>
        <row r="174">
          <cell r="D174" t="str">
            <v>S237石门县皂市至牌楼</v>
          </cell>
          <cell r="E174" t="str">
            <v>省道</v>
          </cell>
          <cell r="F174" t="str">
            <v>“十四五”新开工</v>
          </cell>
          <cell r="G174">
            <v>21.911999999999999</v>
          </cell>
          <cell r="H174">
            <v>21.911999999999999</v>
          </cell>
          <cell r="AJ174">
            <v>21.911999999999999</v>
          </cell>
          <cell r="AQ174">
            <v>124241</v>
          </cell>
          <cell r="AR174">
            <v>15338.4</v>
          </cell>
          <cell r="BP174">
            <v>5000</v>
          </cell>
          <cell r="BQ174">
            <v>5000</v>
          </cell>
          <cell r="BU174" t="e">
            <v>#REF!</v>
          </cell>
          <cell r="BV174">
            <v>1533.84</v>
          </cell>
          <cell r="BW174">
            <v>0.1</v>
          </cell>
          <cell r="BX174">
            <v>1533.84</v>
          </cell>
          <cell r="CA174">
            <v>1533.84</v>
          </cell>
          <cell r="CG174">
            <v>5000</v>
          </cell>
          <cell r="CP174">
            <v>1533.84</v>
          </cell>
          <cell r="CQ174">
            <v>1533.84</v>
          </cell>
          <cell r="CS174">
            <v>3.6</v>
          </cell>
          <cell r="CX174" t="str">
            <v>完成施工许可3.6公里</v>
          </cell>
        </row>
        <row r="175">
          <cell r="D175" t="str">
            <v>S522石门县潘坪至南北镇</v>
          </cell>
          <cell r="E175" t="str">
            <v>省道</v>
          </cell>
          <cell r="F175" t="str">
            <v>“十四五”新开工</v>
          </cell>
          <cell r="G175">
            <v>4.008</v>
          </cell>
          <cell r="H175">
            <v>4.008</v>
          </cell>
          <cell r="N175">
            <v>4.008</v>
          </cell>
          <cell r="Y175">
            <v>4.008</v>
          </cell>
          <cell r="AB175">
            <v>4.008</v>
          </cell>
          <cell r="AO175">
            <v>2021</v>
          </cell>
          <cell r="AP175">
            <v>2022</v>
          </cell>
          <cell r="AQ175">
            <v>8114</v>
          </cell>
          <cell r="AR175">
            <v>2244.48</v>
          </cell>
          <cell r="AS175">
            <v>2000</v>
          </cell>
          <cell r="AV175">
            <v>-2000</v>
          </cell>
          <cell r="AW175">
            <v>0</v>
          </cell>
          <cell r="BK175" t="str">
            <v>完成施工许可</v>
          </cell>
          <cell r="BL175">
            <v>1795.5840000000001</v>
          </cell>
          <cell r="BM175">
            <v>-1795.5840000000001</v>
          </cell>
          <cell r="BN175">
            <v>448.89600000000002</v>
          </cell>
          <cell r="BP175">
            <v>4114</v>
          </cell>
          <cell r="BQ175">
            <v>6114</v>
          </cell>
          <cell r="BU175" t="e">
            <v>#REF!</v>
          </cell>
          <cell r="BV175">
            <v>2244.48</v>
          </cell>
          <cell r="BW175">
            <v>1</v>
          </cell>
          <cell r="BX175">
            <v>2244.48</v>
          </cell>
          <cell r="BZ175">
            <v>2244.48</v>
          </cell>
          <cell r="CD175">
            <v>6114</v>
          </cell>
          <cell r="CJ175">
            <v>2244.48</v>
          </cell>
          <cell r="CK175">
            <v>2244.48</v>
          </cell>
          <cell r="CR175">
            <v>4.008</v>
          </cell>
          <cell r="CX175" t="str">
            <v>完成路面</v>
          </cell>
          <cell r="CY175">
            <v>4.008</v>
          </cell>
        </row>
        <row r="176">
          <cell r="D176" t="str">
            <v>S304慈利三合镇至桑植人潮溪公路（慈利段）</v>
          </cell>
          <cell r="E176" t="str">
            <v>省道</v>
          </cell>
          <cell r="F176" t="str">
            <v>“十四五”新开工</v>
          </cell>
          <cell r="G176">
            <v>25</v>
          </cell>
          <cell r="H176">
            <v>25</v>
          </cell>
          <cell r="M176">
            <v>25</v>
          </cell>
          <cell r="W176">
            <v>25</v>
          </cell>
          <cell r="AF176">
            <v>15</v>
          </cell>
          <cell r="AH176">
            <v>10</v>
          </cell>
          <cell r="AO176">
            <v>2022</v>
          </cell>
          <cell r="AP176">
            <v>2024</v>
          </cell>
          <cell r="AQ176">
            <v>71970</v>
          </cell>
          <cell r="BL176">
            <v>0</v>
          </cell>
          <cell r="BM176">
            <v>0</v>
          </cell>
          <cell r="BP176">
            <v>12960</v>
          </cell>
          <cell r="BQ176">
            <v>12960</v>
          </cell>
          <cell r="BX176">
            <v>0</v>
          </cell>
          <cell r="CG176">
            <v>12960</v>
          </cell>
          <cell r="CS176">
            <v>15</v>
          </cell>
          <cell r="CX176" t="str">
            <v>完成施工许可</v>
          </cell>
        </row>
        <row r="177">
          <cell r="D177" t="str">
            <v>S303武陵源天子山至中湖</v>
          </cell>
          <cell r="E177" t="str">
            <v>省道</v>
          </cell>
          <cell r="F177" t="str">
            <v>“十四五”新开工</v>
          </cell>
          <cell r="G177">
            <v>12</v>
          </cell>
          <cell r="H177">
            <v>12</v>
          </cell>
          <cell r="N177">
            <v>12</v>
          </cell>
          <cell r="Y177">
            <v>12</v>
          </cell>
          <cell r="AH177">
            <v>12</v>
          </cell>
          <cell r="AO177">
            <v>2022</v>
          </cell>
          <cell r="AP177">
            <v>2024</v>
          </cell>
          <cell r="AQ177">
            <v>16800</v>
          </cell>
          <cell r="AR177">
            <v>8400</v>
          </cell>
          <cell r="BL177">
            <v>840</v>
          </cell>
          <cell r="BM177">
            <v>-840</v>
          </cell>
          <cell r="BP177">
            <v>5000</v>
          </cell>
          <cell r="BQ177">
            <v>5040</v>
          </cell>
          <cell r="BV177">
            <v>840</v>
          </cell>
          <cell r="BW177">
            <v>0.1</v>
          </cell>
          <cell r="BX177">
            <v>840</v>
          </cell>
          <cell r="CG177">
            <v>5040</v>
          </cell>
          <cell r="CS177">
            <v>12</v>
          </cell>
          <cell r="CX177" t="str">
            <v>完成施工许可</v>
          </cell>
        </row>
        <row r="178">
          <cell r="D178" t="str">
            <v>S220沅江市四季红镇至黄茅洲大桥北</v>
          </cell>
          <cell r="E178" t="str">
            <v>省道</v>
          </cell>
          <cell r="F178" t="str">
            <v>“十四五”新开工</v>
          </cell>
          <cell r="G178">
            <v>24.605</v>
          </cell>
          <cell r="H178">
            <v>24.605</v>
          </cell>
          <cell r="N178">
            <v>24.605</v>
          </cell>
          <cell r="Y178">
            <v>24.605</v>
          </cell>
          <cell r="AH178">
            <v>24.605</v>
          </cell>
          <cell r="AO178">
            <v>2022</v>
          </cell>
          <cell r="AP178">
            <v>2023</v>
          </cell>
          <cell r="AQ178">
            <v>40842</v>
          </cell>
          <cell r="AR178">
            <v>9236</v>
          </cell>
          <cell r="BL178">
            <v>923.6</v>
          </cell>
          <cell r="BM178">
            <v>-923.6</v>
          </cell>
          <cell r="BN178">
            <v>0</v>
          </cell>
          <cell r="BP178">
            <v>12000</v>
          </cell>
          <cell r="BQ178">
            <v>12252.6</v>
          </cell>
          <cell r="BU178" t="e">
            <v>#REF!</v>
          </cell>
          <cell r="BV178">
            <v>923.6</v>
          </cell>
          <cell r="BW178">
            <v>0.1</v>
          </cell>
          <cell r="BX178">
            <v>923.6</v>
          </cell>
          <cell r="CA178">
            <v>923.6</v>
          </cell>
          <cell r="CG178">
            <v>12252.6</v>
          </cell>
          <cell r="CP178">
            <v>923.6</v>
          </cell>
          <cell r="CQ178">
            <v>923.6</v>
          </cell>
          <cell r="CS178">
            <v>24.605</v>
          </cell>
          <cell r="CX178" t="str">
            <v>完成施工许可</v>
          </cell>
        </row>
        <row r="179">
          <cell r="D179" t="str">
            <v>S321、S225、S324安化仙溪至沩山</v>
          </cell>
          <cell r="E179" t="str">
            <v>省道</v>
          </cell>
          <cell r="F179" t="str">
            <v>“十四五”新开工</v>
          </cell>
          <cell r="G179">
            <v>43.3</v>
          </cell>
          <cell r="H179">
            <v>43.3</v>
          </cell>
          <cell r="N179">
            <v>43.3</v>
          </cell>
          <cell r="Y179">
            <v>43.3</v>
          </cell>
          <cell r="AJ179">
            <v>43.3</v>
          </cell>
          <cell r="AO179">
            <v>2022</v>
          </cell>
          <cell r="AP179">
            <v>2024</v>
          </cell>
          <cell r="AQ179">
            <v>67900</v>
          </cell>
          <cell r="AR179">
            <v>48496</v>
          </cell>
          <cell r="BM179">
            <v>0</v>
          </cell>
          <cell r="BN179">
            <v>4849.6000000000004</v>
          </cell>
          <cell r="BP179">
            <v>2000</v>
          </cell>
          <cell r="BQ179">
            <v>2000</v>
          </cell>
          <cell r="BV179">
            <v>4849.6000000000004</v>
          </cell>
          <cell r="BW179">
            <v>0.1</v>
          </cell>
          <cell r="BX179">
            <v>4849.6000000000004</v>
          </cell>
          <cell r="CB179">
            <v>4849.6000000000004</v>
          </cell>
          <cell r="CG179">
            <v>2000</v>
          </cell>
          <cell r="CP179">
            <v>4849.6000000000004</v>
          </cell>
          <cell r="CQ179">
            <v>4849.6000000000004</v>
          </cell>
          <cell r="CX179" t="str">
            <v>完成初设批复</v>
          </cell>
        </row>
        <row r="180">
          <cell r="D180" t="str">
            <v>S218大通湖河口至北洲子</v>
          </cell>
          <cell r="E180" t="str">
            <v>省道</v>
          </cell>
          <cell r="F180" t="str">
            <v>“十四五”新开工</v>
          </cell>
          <cell r="G180">
            <v>11.26</v>
          </cell>
          <cell r="H180">
            <v>11.968</v>
          </cell>
          <cell r="N180">
            <v>11.26</v>
          </cell>
          <cell r="Y180">
            <v>11.26</v>
          </cell>
          <cell r="AH180">
            <v>11.968</v>
          </cell>
          <cell r="AO180">
            <v>2022</v>
          </cell>
          <cell r="AP180">
            <v>2024</v>
          </cell>
          <cell r="AQ180">
            <v>31221</v>
          </cell>
          <cell r="AR180">
            <v>9359</v>
          </cell>
          <cell r="BM180">
            <v>0</v>
          </cell>
          <cell r="BN180">
            <v>935.9</v>
          </cell>
          <cell r="BP180">
            <v>2000</v>
          </cell>
          <cell r="BQ180">
            <v>2961</v>
          </cell>
          <cell r="BU180" t="e">
            <v>#REF!</v>
          </cell>
          <cell r="BV180">
            <v>935.9</v>
          </cell>
          <cell r="BW180">
            <v>0.1</v>
          </cell>
          <cell r="BX180">
            <v>935.9</v>
          </cell>
          <cell r="CB180">
            <v>935.9</v>
          </cell>
          <cell r="CG180">
            <v>2961</v>
          </cell>
          <cell r="CP180">
            <v>935.9</v>
          </cell>
          <cell r="CQ180">
            <v>935.9</v>
          </cell>
          <cell r="CS180">
            <v>11.968</v>
          </cell>
          <cell r="CV180" t="str">
            <v>√</v>
          </cell>
          <cell r="CX180" t="str">
            <v>完成施工许可</v>
          </cell>
        </row>
        <row r="181">
          <cell r="D181" t="str">
            <v>S507沅江市茶盘洲镇-黄茅洲大桥南</v>
          </cell>
          <cell r="E181" t="str">
            <v>省道</v>
          </cell>
          <cell r="F181" t="str">
            <v>“十四五”新开工</v>
          </cell>
          <cell r="G181">
            <v>28.5</v>
          </cell>
          <cell r="H181">
            <v>28.5</v>
          </cell>
          <cell r="N181">
            <v>28.5</v>
          </cell>
          <cell r="S181">
            <v>28.5</v>
          </cell>
          <cell r="AD181">
            <v>28.5</v>
          </cell>
          <cell r="AO181">
            <v>2020</v>
          </cell>
          <cell r="AP181">
            <v>2023</v>
          </cell>
          <cell r="AQ181">
            <v>41632</v>
          </cell>
          <cell r="AR181">
            <v>8529</v>
          </cell>
          <cell r="AV181">
            <v>33305.599999999999</v>
          </cell>
          <cell r="AW181">
            <v>4264.5</v>
          </cell>
          <cell r="BK181" t="str">
            <v>完成施工许可</v>
          </cell>
          <cell r="BL181">
            <v>4264.5</v>
          </cell>
          <cell r="BM181">
            <v>-4264.5</v>
          </cell>
          <cell r="BN181">
            <v>4264.5</v>
          </cell>
          <cell r="BP181">
            <v>21494</v>
          </cell>
          <cell r="BQ181">
            <v>21495</v>
          </cell>
          <cell r="BU181" t="e">
            <v>#REF!</v>
          </cell>
          <cell r="BV181">
            <v>8529</v>
          </cell>
          <cell r="BW181">
            <v>1</v>
          </cell>
          <cell r="BX181">
            <v>8529</v>
          </cell>
          <cell r="BZ181">
            <v>8529</v>
          </cell>
          <cell r="CE181">
            <v>21495</v>
          </cell>
          <cell r="CL181">
            <v>8529</v>
          </cell>
          <cell r="CM181">
            <v>8529</v>
          </cell>
          <cell r="CR181">
            <v>28.5</v>
          </cell>
          <cell r="CX181" t="str">
            <v>完成路面</v>
          </cell>
          <cell r="CY181">
            <v>28.5</v>
          </cell>
        </row>
        <row r="182">
          <cell r="D182" t="str">
            <v>S211北湖区保和至仰天湖公路</v>
          </cell>
          <cell r="E182" t="str">
            <v>省道</v>
          </cell>
          <cell r="F182" t="str">
            <v>“十四五”新开工</v>
          </cell>
          <cell r="G182">
            <v>38</v>
          </cell>
          <cell r="H182">
            <v>39.453000000000003</v>
          </cell>
          <cell r="N182">
            <v>38</v>
          </cell>
          <cell r="Y182">
            <v>38</v>
          </cell>
          <cell r="AH182">
            <v>24</v>
          </cell>
          <cell r="AJ182">
            <v>15.452999999999999</v>
          </cell>
          <cell r="AO182">
            <v>2022</v>
          </cell>
          <cell r="AP182">
            <v>2024</v>
          </cell>
          <cell r="AQ182">
            <v>34583</v>
          </cell>
          <cell r="AR182">
            <v>15179</v>
          </cell>
          <cell r="AV182">
            <v>0</v>
          </cell>
          <cell r="AW182">
            <v>0</v>
          </cell>
          <cell r="BL182">
            <v>958.67368421052595</v>
          </cell>
          <cell r="BM182">
            <v>-958.67368421052595</v>
          </cell>
          <cell r="BN182">
            <v>0</v>
          </cell>
          <cell r="BP182">
            <v>5040</v>
          </cell>
          <cell r="BQ182">
            <v>5040</v>
          </cell>
          <cell r="BU182" t="e">
            <v>#REF!</v>
          </cell>
          <cell r="BV182">
            <v>958.67368421052595</v>
          </cell>
          <cell r="BW182">
            <v>6.3157894736842093E-2</v>
          </cell>
          <cell r="BX182">
            <v>958.67368421052595</v>
          </cell>
          <cell r="CA182">
            <v>958.67368421052595</v>
          </cell>
          <cell r="CG182">
            <v>5040</v>
          </cell>
          <cell r="CP182">
            <v>958.67368421052595</v>
          </cell>
          <cell r="CQ182">
            <v>958.67368421052595</v>
          </cell>
          <cell r="CS182">
            <v>24</v>
          </cell>
          <cell r="CX182" t="str">
            <v>完成施工许可24公里</v>
          </cell>
        </row>
        <row r="183">
          <cell r="D183" t="str">
            <v>S346汝城县文明沙洲（文明互通）至岭秀公路</v>
          </cell>
          <cell r="E183" t="str">
            <v>省道</v>
          </cell>
          <cell r="F183" t="str">
            <v>“十四五”新开工</v>
          </cell>
          <cell r="G183">
            <v>18</v>
          </cell>
          <cell r="H183">
            <v>18</v>
          </cell>
          <cell r="N183">
            <v>18</v>
          </cell>
          <cell r="Y183">
            <v>18</v>
          </cell>
          <cell r="AH183">
            <v>5</v>
          </cell>
          <cell r="AJ183">
            <v>13</v>
          </cell>
          <cell r="AO183">
            <v>2022</v>
          </cell>
          <cell r="AP183">
            <v>2024</v>
          </cell>
          <cell r="AQ183">
            <v>25480</v>
          </cell>
          <cell r="AR183">
            <v>12600</v>
          </cell>
          <cell r="AV183">
            <v>0</v>
          </cell>
          <cell r="AW183">
            <v>0</v>
          </cell>
          <cell r="BL183">
            <v>350</v>
          </cell>
          <cell r="BM183">
            <v>-350</v>
          </cell>
          <cell r="BN183">
            <v>0</v>
          </cell>
          <cell r="BP183">
            <v>3123</v>
          </cell>
          <cell r="BQ183">
            <v>3123</v>
          </cell>
          <cell r="BU183" t="e">
            <v>#REF!</v>
          </cell>
          <cell r="BV183">
            <v>350</v>
          </cell>
          <cell r="BW183">
            <v>2.7777777777777801E-2</v>
          </cell>
          <cell r="BX183">
            <v>350</v>
          </cell>
          <cell r="CA183">
            <v>350</v>
          </cell>
          <cell r="CG183">
            <v>3123</v>
          </cell>
          <cell r="CP183">
            <v>350</v>
          </cell>
          <cell r="CQ183">
            <v>350</v>
          </cell>
          <cell r="CS183">
            <v>5</v>
          </cell>
          <cell r="CX183" t="str">
            <v>完成施工许可5公里</v>
          </cell>
        </row>
        <row r="184">
          <cell r="D184" t="str">
            <v>S318古丈岩头寨至古丈县城公路工程</v>
          </cell>
          <cell r="E184" t="str">
            <v>省道</v>
          </cell>
          <cell r="F184" t="str">
            <v>“十四五”新开工</v>
          </cell>
          <cell r="G184">
            <v>18</v>
          </cell>
          <cell r="H184">
            <v>18</v>
          </cell>
          <cell r="AQ184">
            <v>25200</v>
          </cell>
          <cell r="AR184">
            <v>10080</v>
          </cell>
          <cell r="BP184">
            <v>10000</v>
          </cell>
          <cell r="BQ184">
            <v>10000</v>
          </cell>
          <cell r="CX184" t="str">
            <v>完成初设批复</v>
          </cell>
        </row>
        <row r="185">
          <cell r="D185" t="str">
            <v>S306永顺县桃子溪至永顺县城公路(湘西)</v>
          </cell>
          <cell r="E185" t="str">
            <v>省道</v>
          </cell>
          <cell r="F185" t="str">
            <v>“十四五”新开工</v>
          </cell>
          <cell r="G185">
            <v>43.424999999999997</v>
          </cell>
          <cell r="H185">
            <v>43.424999999999997</v>
          </cell>
          <cell r="AQ185">
            <v>129000</v>
          </cell>
          <cell r="AR185">
            <v>60795</v>
          </cell>
          <cell r="BP185">
            <v>15000</v>
          </cell>
          <cell r="BQ185">
            <v>15000</v>
          </cell>
          <cell r="CX185" t="str">
            <v>完成初设批复</v>
          </cell>
        </row>
        <row r="186">
          <cell r="D186" t="str">
            <v>S320泸溪县兴隆场至凤凰木江坪公路</v>
          </cell>
          <cell r="E186" t="str">
            <v>省道</v>
          </cell>
          <cell r="F186" t="str">
            <v>“十四五”新开工</v>
          </cell>
          <cell r="G186">
            <v>19</v>
          </cell>
          <cell r="H186">
            <v>19</v>
          </cell>
          <cell r="AQ186">
            <v>26600</v>
          </cell>
          <cell r="AR186">
            <v>10640</v>
          </cell>
          <cell r="BO186" t="str">
            <v>新增项目</v>
          </cell>
          <cell r="BP186">
            <v>5000</v>
          </cell>
          <cell r="CS186">
            <v>19</v>
          </cell>
          <cell r="CX186" t="str">
            <v>完成施工许可</v>
          </cell>
        </row>
        <row r="187">
          <cell r="D187" t="str">
            <v>伏林大道（含杨梅洲大桥）一期</v>
          </cell>
          <cell r="E187" t="str">
            <v>重要经济干线</v>
          </cell>
          <cell r="F187" t="str">
            <v>续建21年实施</v>
          </cell>
          <cell r="G187">
            <v>10</v>
          </cell>
          <cell r="H187">
            <v>7</v>
          </cell>
          <cell r="I187">
            <v>3.4</v>
          </cell>
          <cell r="J187">
            <v>7</v>
          </cell>
          <cell r="K187">
            <v>0</v>
          </cell>
          <cell r="L187">
            <v>0</v>
          </cell>
          <cell r="M187">
            <v>0</v>
          </cell>
          <cell r="O187">
            <v>3.4</v>
          </cell>
          <cell r="P187">
            <v>0</v>
          </cell>
          <cell r="Q187">
            <v>0</v>
          </cell>
          <cell r="R187">
            <v>0</v>
          </cell>
          <cell r="S187">
            <v>7</v>
          </cell>
          <cell r="T187">
            <v>7</v>
          </cell>
          <cell r="V187">
            <v>0</v>
          </cell>
          <cell r="X187">
            <v>0</v>
          </cell>
          <cell r="Z187">
            <v>3.4</v>
          </cell>
          <cell r="AA187">
            <v>0</v>
          </cell>
          <cell r="AB187">
            <v>7</v>
          </cell>
          <cell r="AC187">
            <v>7</v>
          </cell>
          <cell r="AE187">
            <v>0</v>
          </cell>
          <cell r="AG187">
            <v>0</v>
          </cell>
          <cell r="AI187">
            <v>0</v>
          </cell>
          <cell r="AO187">
            <v>2020</v>
          </cell>
          <cell r="AP187">
            <v>2022</v>
          </cell>
          <cell r="AQ187">
            <v>116000</v>
          </cell>
          <cell r="AR187">
            <v>3580</v>
          </cell>
          <cell r="AS187">
            <v>113093</v>
          </cell>
          <cell r="AT187">
            <v>2320</v>
          </cell>
          <cell r="AU187">
            <v>2320</v>
          </cell>
          <cell r="AW187">
            <v>150.19999999999999</v>
          </cell>
          <cell r="AX187">
            <v>150.19999999999999</v>
          </cell>
          <cell r="BA187">
            <v>0</v>
          </cell>
          <cell r="BF187">
            <v>150.19999999999999</v>
          </cell>
          <cell r="BK187" t="str">
            <v>完成路基</v>
          </cell>
          <cell r="BL187">
            <v>3222</v>
          </cell>
          <cell r="BM187">
            <v>-902</v>
          </cell>
          <cell r="BP187">
            <v>5547</v>
          </cell>
          <cell r="BQ187">
            <v>8000</v>
          </cell>
          <cell r="BU187" t="e">
            <v>#REF!</v>
          </cell>
          <cell r="BV187">
            <v>902</v>
          </cell>
          <cell r="BW187">
            <v>0.9</v>
          </cell>
          <cell r="BX187">
            <v>902</v>
          </cell>
          <cell r="BZ187">
            <v>902</v>
          </cell>
          <cell r="CD187">
            <v>8000</v>
          </cell>
          <cell r="CJ187">
            <v>902</v>
          </cell>
          <cell r="CK187">
            <v>902</v>
          </cell>
          <cell r="CR187">
            <v>7</v>
          </cell>
          <cell r="CX187" t="str">
            <v>完成路面7公里</v>
          </cell>
          <cell r="CY187">
            <v>7</v>
          </cell>
        </row>
        <row r="188">
          <cell r="D188" t="str">
            <v>耒阳竹市-哲桥</v>
          </cell>
          <cell r="E188" t="str">
            <v>重要经济干线</v>
          </cell>
          <cell r="F188" t="str">
            <v>续建21年实施</v>
          </cell>
          <cell r="G188">
            <v>19.882000000000001</v>
          </cell>
          <cell r="H188">
            <v>19.882000000000001</v>
          </cell>
          <cell r="I188">
            <v>0</v>
          </cell>
          <cell r="J188">
            <v>0</v>
          </cell>
          <cell r="K188">
            <v>19.882000000000001</v>
          </cell>
          <cell r="L188">
            <v>0</v>
          </cell>
          <cell r="M188">
            <v>0</v>
          </cell>
          <cell r="P188">
            <v>0</v>
          </cell>
          <cell r="Q188">
            <v>0</v>
          </cell>
          <cell r="R188">
            <v>0</v>
          </cell>
          <cell r="S188">
            <v>19.882000000000001</v>
          </cell>
          <cell r="T188">
            <v>19.882000000000001</v>
          </cell>
          <cell r="V188">
            <v>0</v>
          </cell>
          <cell r="X188">
            <v>0</v>
          </cell>
          <cell r="AA188">
            <v>0</v>
          </cell>
          <cell r="AB188">
            <v>19.882000000000001</v>
          </cell>
          <cell r="AC188">
            <v>19.882000000000001</v>
          </cell>
          <cell r="AE188">
            <v>0</v>
          </cell>
          <cell r="AG188">
            <v>0</v>
          </cell>
          <cell r="AI188">
            <v>0</v>
          </cell>
          <cell r="AQ188">
            <v>55814</v>
          </cell>
          <cell r="AR188">
            <v>5816</v>
          </cell>
          <cell r="AS188">
            <v>17110</v>
          </cell>
          <cell r="AT188">
            <v>5816</v>
          </cell>
          <cell r="AU188">
            <v>5816</v>
          </cell>
          <cell r="AV188">
            <v>27541.200000000001</v>
          </cell>
          <cell r="BA188">
            <v>27541.200000000001</v>
          </cell>
          <cell r="BK188" t="str">
            <v>完成路基</v>
          </cell>
          <cell r="BL188">
            <v>4652.8</v>
          </cell>
          <cell r="BM188">
            <v>1163.2</v>
          </cell>
          <cell r="BP188">
            <v>5000</v>
          </cell>
          <cell r="BQ188">
            <v>20000</v>
          </cell>
          <cell r="BW188">
            <v>1</v>
          </cell>
          <cell r="BX188">
            <v>0</v>
          </cell>
          <cell r="CD188">
            <v>20000</v>
          </cell>
          <cell r="CX188" t="str">
            <v>完成路基50%</v>
          </cell>
          <cell r="CZ188">
            <v>9.9410000000000007</v>
          </cell>
        </row>
        <row r="189">
          <cell r="D189" t="str">
            <v>衡东杨林-高湖</v>
          </cell>
          <cell r="E189" t="str">
            <v>重要经济干线</v>
          </cell>
          <cell r="F189" t="str">
            <v>续建21年实施</v>
          </cell>
          <cell r="G189">
            <v>10.711</v>
          </cell>
          <cell r="H189">
            <v>10.711</v>
          </cell>
          <cell r="I189">
            <v>0</v>
          </cell>
          <cell r="J189">
            <v>0</v>
          </cell>
          <cell r="K189">
            <v>10.711</v>
          </cell>
          <cell r="L189">
            <v>0</v>
          </cell>
          <cell r="M189">
            <v>0</v>
          </cell>
          <cell r="P189">
            <v>0</v>
          </cell>
          <cell r="R189">
            <v>0</v>
          </cell>
          <cell r="S189">
            <v>10.711</v>
          </cell>
          <cell r="T189">
            <v>10.711</v>
          </cell>
          <cell r="V189">
            <v>0</v>
          </cell>
          <cell r="X189">
            <v>0</v>
          </cell>
          <cell r="AA189">
            <v>0</v>
          </cell>
          <cell r="AB189">
            <v>10.711</v>
          </cell>
          <cell r="AC189">
            <v>10.711</v>
          </cell>
          <cell r="AE189">
            <v>0</v>
          </cell>
          <cell r="AG189">
            <v>0</v>
          </cell>
          <cell r="AI189">
            <v>0</v>
          </cell>
          <cell r="AQ189">
            <v>7372</v>
          </cell>
          <cell r="AR189">
            <v>2142</v>
          </cell>
          <cell r="AS189">
            <v>5200</v>
          </cell>
          <cell r="AT189">
            <v>2141.8000000000002</v>
          </cell>
          <cell r="AU189">
            <v>2141.8000000000002</v>
          </cell>
          <cell r="AV189">
            <v>697.6</v>
          </cell>
          <cell r="BA189">
            <v>697.6</v>
          </cell>
          <cell r="BK189" t="str">
            <v>完成路基</v>
          </cell>
          <cell r="BL189">
            <v>1713.6</v>
          </cell>
          <cell r="BM189">
            <v>428.2</v>
          </cell>
          <cell r="BP189">
            <v>2172</v>
          </cell>
          <cell r="BQ189">
            <v>2172</v>
          </cell>
          <cell r="BW189">
            <v>0.99990662931839402</v>
          </cell>
          <cell r="BX189">
            <v>0</v>
          </cell>
          <cell r="CD189">
            <v>2172</v>
          </cell>
          <cell r="CR189">
            <v>10.711</v>
          </cell>
          <cell r="CX189" t="str">
            <v>完成路面</v>
          </cell>
          <cell r="CY189">
            <v>10.711</v>
          </cell>
        </row>
        <row r="190">
          <cell r="D190" t="str">
            <v>衡南龙泉-向阳桥</v>
          </cell>
          <cell r="E190" t="str">
            <v>重要经济干线</v>
          </cell>
          <cell r="F190" t="str">
            <v>续建21年实施</v>
          </cell>
          <cell r="G190">
            <v>16.052</v>
          </cell>
          <cell r="H190">
            <v>1</v>
          </cell>
          <cell r="I190">
            <v>0</v>
          </cell>
          <cell r="J190">
            <v>0</v>
          </cell>
          <cell r="K190">
            <v>1</v>
          </cell>
          <cell r="L190">
            <v>0</v>
          </cell>
          <cell r="M190">
            <v>15.052</v>
          </cell>
          <cell r="O190">
            <v>0</v>
          </cell>
          <cell r="P190">
            <v>0</v>
          </cell>
          <cell r="Q190">
            <v>0</v>
          </cell>
          <cell r="R190">
            <v>0</v>
          </cell>
          <cell r="S190">
            <v>1</v>
          </cell>
          <cell r="T190">
            <v>1</v>
          </cell>
          <cell r="U190">
            <v>0</v>
          </cell>
          <cell r="V190">
            <v>0</v>
          </cell>
          <cell r="X190">
            <v>0</v>
          </cell>
          <cell r="AA190">
            <v>0</v>
          </cell>
          <cell r="AB190">
            <v>1</v>
          </cell>
          <cell r="AC190">
            <v>1</v>
          </cell>
          <cell r="AE190">
            <v>0</v>
          </cell>
          <cell r="AG190">
            <v>0</v>
          </cell>
          <cell r="AI190">
            <v>0</v>
          </cell>
          <cell r="AQ190">
            <v>53868.38</v>
          </cell>
          <cell r="AR190">
            <v>4375</v>
          </cell>
          <cell r="AS190">
            <v>20160</v>
          </cell>
          <cell r="AT190">
            <v>1977</v>
          </cell>
          <cell r="AU190">
            <v>1977</v>
          </cell>
          <cell r="AX190">
            <v>0</v>
          </cell>
          <cell r="BA190">
            <v>0</v>
          </cell>
          <cell r="BK190" t="str">
            <v>完成路基</v>
          </cell>
          <cell r="BL190">
            <v>218.04136556192401</v>
          </cell>
          <cell r="BM190">
            <v>1758.95863443808</v>
          </cell>
          <cell r="BP190">
            <v>1500</v>
          </cell>
          <cell r="BQ190">
            <v>8000</v>
          </cell>
          <cell r="BW190">
            <v>0.451885714285714</v>
          </cell>
          <cell r="BX190">
            <v>0</v>
          </cell>
          <cell r="CD190">
            <v>8000</v>
          </cell>
          <cell r="CR190">
            <v>1</v>
          </cell>
          <cell r="CX190" t="str">
            <v>完成路面1公里</v>
          </cell>
          <cell r="CY190">
            <v>1</v>
          </cell>
        </row>
        <row r="191">
          <cell r="D191" t="str">
            <v>北塔区应安亭-陈家桥</v>
          </cell>
          <cell r="E191" t="str">
            <v>重要经济干线</v>
          </cell>
          <cell r="F191" t="str">
            <v>续建21年实施</v>
          </cell>
          <cell r="G191">
            <v>10</v>
          </cell>
          <cell r="H191">
            <v>5</v>
          </cell>
          <cell r="I191">
            <v>5</v>
          </cell>
          <cell r="J191">
            <v>5</v>
          </cell>
          <cell r="K191">
            <v>0</v>
          </cell>
          <cell r="L191">
            <v>0</v>
          </cell>
          <cell r="M191">
            <v>0</v>
          </cell>
          <cell r="O191">
            <v>5</v>
          </cell>
          <cell r="P191">
            <v>0</v>
          </cell>
          <cell r="R191">
            <v>0</v>
          </cell>
          <cell r="S191">
            <v>5</v>
          </cell>
          <cell r="T191">
            <v>5</v>
          </cell>
          <cell r="V191">
            <v>0</v>
          </cell>
          <cell r="X191">
            <v>0</v>
          </cell>
          <cell r="Z191">
            <v>10</v>
          </cell>
          <cell r="AA191">
            <v>5</v>
          </cell>
          <cell r="AC191">
            <v>0</v>
          </cell>
          <cell r="AE191">
            <v>0</v>
          </cell>
          <cell r="AG191">
            <v>0</v>
          </cell>
          <cell r="AI191">
            <v>0</v>
          </cell>
          <cell r="AO191">
            <v>2020</v>
          </cell>
          <cell r="AP191">
            <v>2021</v>
          </cell>
          <cell r="AQ191">
            <v>4546</v>
          </cell>
          <cell r="AR191">
            <v>2165</v>
          </cell>
          <cell r="AS191">
            <v>4546</v>
          </cell>
          <cell r="AT191">
            <v>2037</v>
          </cell>
          <cell r="AU191">
            <v>2037</v>
          </cell>
          <cell r="AX191">
            <v>0</v>
          </cell>
          <cell r="BA191">
            <v>0</v>
          </cell>
          <cell r="BK191" t="str">
            <v>完成路基</v>
          </cell>
          <cell r="BL191">
            <v>2165</v>
          </cell>
          <cell r="BM191">
            <v>-128</v>
          </cell>
          <cell r="BQ191">
            <v>0</v>
          </cell>
          <cell r="BU191" t="e">
            <v>#REF!</v>
          </cell>
          <cell r="BV191">
            <v>128</v>
          </cell>
          <cell r="BW191">
            <v>1</v>
          </cell>
          <cell r="BX191">
            <v>128</v>
          </cell>
          <cell r="BZ191">
            <v>128</v>
          </cell>
          <cell r="CH191">
            <v>128</v>
          </cell>
          <cell r="CI191">
            <v>128</v>
          </cell>
          <cell r="CT191">
            <v>5</v>
          </cell>
        </row>
        <row r="192">
          <cell r="D192" t="str">
            <v>屈原区推山咀码头-三州桥</v>
          </cell>
          <cell r="E192" t="str">
            <v>重要经济干线</v>
          </cell>
          <cell r="F192" t="str">
            <v>续建21年实施</v>
          </cell>
          <cell r="G192">
            <v>7.05</v>
          </cell>
          <cell r="H192">
            <v>7.05</v>
          </cell>
          <cell r="I192">
            <v>0</v>
          </cell>
          <cell r="J192">
            <v>7.05</v>
          </cell>
          <cell r="K192">
            <v>0</v>
          </cell>
          <cell r="L192">
            <v>0</v>
          </cell>
          <cell r="M192">
            <v>0</v>
          </cell>
          <cell r="O192">
            <v>0</v>
          </cell>
          <cell r="P192">
            <v>0</v>
          </cell>
          <cell r="R192">
            <v>0</v>
          </cell>
          <cell r="S192">
            <v>7.05</v>
          </cell>
          <cell r="T192">
            <v>7.05</v>
          </cell>
          <cell r="V192">
            <v>0</v>
          </cell>
          <cell r="X192">
            <v>0</v>
          </cell>
          <cell r="Z192">
            <v>7.05</v>
          </cell>
          <cell r="AA192">
            <v>7.05</v>
          </cell>
          <cell r="AC192">
            <v>0</v>
          </cell>
          <cell r="AE192">
            <v>0</v>
          </cell>
          <cell r="AG192">
            <v>0</v>
          </cell>
          <cell r="AI192">
            <v>0</v>
          </cell>
          <cell r="AO192">
            <v>2020</v>
          </cell>
          <cell r="AP192">
            <v>2021</v>
          </cell>
          <cell r="AQ192">
            <v>8756</v>
          </cell>
          <cell r="AR192">
            <v>1410</v>
          </cell>
          <cell r="AS192">
            <v>8756</v>
          </cell>
          <cell r="AT192">
            <v>1394</v>
          </cell>
          <cell r="AU192">
            <v>1394</v>
          </cell>
          <cell r="AV192">
            <v>-1751.2</v>
          </cell>
          <cell r="AX192">
            <v>0</v>
          </cell>
          <cell r="BA192">
            <v>-1751.2</v>
          </cell>
          <cell r="BK192" t="str">
            <v>完成路基</v>
          </cell>
          <cell r="BL192">
            <v>1410</v>
          </cell>
          <cell r="BM192">
            <v>-16</v>
          </cell>
          <cell r="BQ192">
            <v>0</v>
          </cell>
          <cell r="BU192" t="e">
            <v>#REF!</v>
          </cell>
          <cell r="BV192">
            <v>16</v>
          </cell>
          <cell r="BW192">
            <v>1</v>
          </cell>
          <cell r="BX192">
            <v>16</v>
          </cell>
          <cell r="BZ192">
            <v>16</v>
          </cell>
          <cell r="CH192">
            <v>16</v>
          </cell>
          <cell r="CI192">
            <v>16</v>
          </cell>
          <cell r="CT192">
            <v>7.05</v>
          </cell>
        </row>
        <row r="193">
          <cell r="D193" t="str">
            <v>岳阳楼牌坊-枣树</v>
          </cell>
          <cell r="E193" t="str">
            <v>重要经济干线</v>
          </cell>
          <cell r="F193" t="str">
            <v>续建21年实施</v>
          </cell>
          <cell r="G193">
            <v>12.887</v>
          </cell>
          <cell r="H193">
            <v>4.8869999999999996</v>
          </cell>
          <cell r="I193">
            <v>8</v>
          </cell>
          <cell r="J193">
            <v>0</v>
          </cell>
          <cell r="K193">
            <v>4.8869999999999996</v>
          </cell>
          <cell r="L193">
            <v>0</v>
          </cell>
          <cell r="M193">
            <v>0</v>
          </cell>
          <cell r="O193">
            <v>8</v>
          </cell>
          <cell r="P193">
            <v>0</v>
          </cell>
          <cell r="R193">
            <v>0</v>
          </cell>
          <cell r="S193">
            <v>4.8869999999999996</v>
          </cell>
          <cell r="T193">
            <v>4.8869999999999996</v>
          </cell>
          <cell r="V193">
            <v>0</v>
          </cell>
          <cell r="X193">
            <v>0</v>
          </cell>
          <cell r="Z193">
            <v>8</v>
          </cell>
          <cell r="AA193">
            <v>3.887</v>
          </cell>
          <cell r="AC193">
            <v>0</v>
          </cell>
          <cell r="AD193">
            <v>1</v>
          </cell>
          <cell r="AE193">
            <v>4.8869999999999996</v>
          </cell>
          <cell r="AG193">
            <v>0</v>
          </cell>
          <cell r="AI193">
            <v>0</v>
          </cell>
          <cell r="AO193">
            <v>2019</v>
          </cell>
          <cell r="AP193">
            <v>2022</v>
          </cell>
          <cell r="AQ193">
            <v>11688</v>
          </cell>
          <cell r="AR193">
            <v>2577</v>
          </cell>
          <cell r="AS193">
            <v>5148</v>
          </cell>
          <cell r="AT193">
            <v>2577</v>
          </cell>
          <cell r="AU193">
            <v>2577</v>
          </cell>
          <cell r="AV193">
            <v>5653.5368045317</v>
          </cell>
          <cell r="AX193">
            <v>0</v>
          </cell>
          <cell r="BA193">
            <v>5653.5368045317</v>
          </cell>
          <cell r="BK193" t="str">
            <v>完成路基</v>
          </cell>
          <cell r="BL193">
            <v>1699.73616823155</v>
          </cell>
          <cell r="BM193">
            <v>877.26383176844899</v>
          </cell>
          <cell r="BW193">
            <v>1</v>
          </cell>
          <cell r="BX193">
            <v>0</v>
          </cell>
          <cell r="CT193">
            <v>4.8869999999999996</v>
          </cell>
        </row>
        <row r="194">
          <cell r="D194" t="str">
            <v>张家界环武陵源景区公路</v>
          </cell>
          <cell r="E194" t="str">
            <v>重要经济干线</v>
          </cell>
          <cell r="F194" t="str">
            <v>续建21年实施</v>
          </cell>
          <cell r="G194">
            <v>114.655</v>
          </cell>
          <cell r="H194">
            <v>14</v>
          </cell>
          <cell r="I194">
            <v>23</v>
          </cell>
          <cell r="J194">
            <v>0</v>
          </cell>
          <cell r="K194">
            <v>0</v>
          </cell>
          <cell r="L194">
            <v>14</v>
          </cell>
          <cell r="M194">
            <v>0</v>
          </cell>
          <cell r="O194">
            <v>23</v>
          </cell>
          <cell r="P194">
            <v>0</v>
          </cell>
          <cell r="Q194">
            <v>0</v>
          </cell>
          <cell r="R194">
            <v>0</v>
          </cell>
          <cell r="S194">
            <v>0</v>
          </cell>
          <cell r="T194">
            <v>0</v>
          </cell>
          <cell r="U194">
            <v>14</v>
          </cell>
          <cell r="V194">
            <v>14</v>
          </cell>
          <cell r="X194">
            <v>0</v>
          </cell>
          <cell r="Z194">
            <v>23</v>
          </cell>
          <cell r="AA194">
            <v>0</v>
          </cell>
          <cell r="AB194">
            <v>0</v>
          </cell>
          <cell r="AC194">
            <v>0</v>
          </cell>
          <cell r="AD194">
            <v>14</v>
          </cell>
          <cell r="AE194">
            <v>14</v>
          </cell>
          <cell r="AG194">
            <v>0</v>
          </cell>
          <cell r="AI194">
            <v>0</v>
          </cell>
          <cell r="AO194">
            <v>2018</v>
          </cell>
          <cell r="AP194">
            <v>2022</v>
          </cell>
          <cell r="AQ194">
            <v>92407</v>
          </cell>
          <cell r="AR194">
            <v>10318.817391304299</v>
          </cell>
          <cell r="AS194">
            <v>19641</v>
          </cell>
          <cell r="AT194">
            <v>3207</v>
          </cell>
          <cell r="AU194">
            <v>18469.939999999999</v>
          </cell>
          <cell r="AV194">
            <v>4537.7100431729996</v>
          </cell>
          <cell r="BB194">
            <v>4537.7100431729996</v>
          </cell>
          <cell r="BJ194">
            <v>14</v>
          </cell>
          <cell r="BK194" t="str">
            <v>完成施工许可</v>
          </cell>
          <cell r="BL194">
            <v>2699.9653023342098</v>
          </cell>
          <cell r="BM194">
            <v>15769.974697665801</v>
          </cell>
          <cell r="BP194">
            <v>4465</v>
          </cell>
          <cell r="BQ194">
            <v>4465</v>
          </cell>
          <cell r="BW194">
            <v>1.7899279829842401</v>
          </cell>
          <cell r="BX194">
            <v>0</v>
          </cell>
          <cell r="CE194">
            <v>4465</v>
          </cell>
          <cell r="CR194">
            <v>14</v>
          </cell>
          <cell r="CX194" t="str">
            <v>完成路面14公里</v>
          </cell>
          <cell r="CY194">
            <v>14</v>
          </cell>
        </row>
        <row r="195">
          <cell r="D195" t="str">
            <v>永定三家馆-鸭坪</v>
          </cell>
          <cell r="E195" t="str">
            <v>重要经济干线</v>
          </cell>
          <cell r="F195" t="str">
            <v>续建21年实施</v>
          </cell>
          <cell r="G195">
            <v>8.2490000000000006</v>
          </cell>
          <cell r="H195">
            <v>8.2490000000000006</v>
          </cell>
          <cell r="I195">
            <v>0</v>
          </cell>
          <cell r="J195">
            <v>0</v>
          </cell>
          <cell r="K195">
            <v>0</v>
          </cell>
          <cell r="L195">
            <v>0</v>
          </cell>
          <cell r="M195">
            <v>8.2490000000000006</v>
          </cell>
          <cell r="P195">
            <v>0</v>
          </cell>
          <cell r="R195">
            <v>0</v>
          </cell>
          <cell r="T195">
            <v>0</v>
          </cell>
          <cell r="V195">
            <v>0</v>
          </cell>
          <cell r="W195">
            <v>8.2490000000000006</v>
          </cell>
          <cell r="X195">
            <v>8.2490000000000006</v>
          </cell>
          <cell r="AA195">
            <v>0</v>
          </cell>
          <cell r="AC195">
            <v>0</v>
          </cell>
          <cell r="AE195">
            <v>8.2490000000000006</v>
          </cell>
          <cell r="AG195">
            <v>0</v>
          </cell>
          <cell r="AH195">
            <v>8.2490000000000006</v>
          </cell>
          <cell r="AI195">
            <v>0</v>
          </cell>
          <cell r="AO195">
            <v>2022</v>
          </cell>
          <cell r="AP195">
            <v>2023</v>
          </cell>
          <cell r="AQ195">
            <v>10716.13</v>
          </cell>
          <cell r="AR195">
            <v>2475</v>
          </cell>
          <cell r="AS195">
            <v>0</v>
          </cell>
          <cell r="AT195">
            <v>420</v>
          </cell>
          <cell r="AU195">
            <v>420</v>
          </cell>
          <cell r="AV195">
            <v>3214.8389999999999</v>
          </cell>
          <cell r="BC195">
            <v>3214.8389999999999</v>
          </cell>
          <cell r="BJ195">
            <v>8.2490000000000006</v>
          </cell>
          <cell r="BK195" t="str">
            <v>完成施工许可</v>
          </cell>
          <cell r="BL195">
            <v>247.5</v>
          </cell>
          <cell r="BM195">
            <v>172.5</v>
          </cell>
          <cell r="BP195">
            <v>3214</v>
          </cell>
          <cell r="BQ195">
            <v>3214.8389999999999</v>
          </cell>
          <cell r="BR195">
            <v>420</v>
          </cell>
          <cell r="BS195">
            <v>420</v>
          </cell>
          <cell r="BT195">
            <v>0</v>
          </cell>
          <cell r="BW195">
            <v>0.16969696969697001</v>
          </cell>
          <cell r="BX195">
            <v>0</v>
          </cell>
          <cell r="CE195">
            <v>3214.8389999999999</v>
          </cell>
          <cell r="CS195">
            <v>8.2490000000000006</v>
          </cell>
          <cell r="CX195" t="str">
            <v>完成施工许可</v>
          </cell>
        </row>
        <row r="196">
          <cell r="D196" t="str">
            <v>武陵源中湖至桑植瑞塔铺</v>
          </cell>
          <cell r="E196" t="str">
            <v>重要经济干线</v>
          </cell>
          <cell r="F196" t="str">
            <v>续建21年实施</v>
          </cell>
          <cell r="G196">
            <v>17.957000000000001</v>
          </cell>
          <cell r="H196">
            <v>17.957000000000001</v>
          </cell>
          <cell r="I196">
            <v>0</v>
          </cell>
          <cell r="J196">
            <v>0</v>
          </cell>
          <cell r="K196">
            <v>0</v>
          </cell>
          <cell r="L196">
            <v>17.957000000000001</v>
          </cell>
          <cell r="M196">
            <v>0</v>
          </cell>
          <cell r="P196">
            <v>0</v>
          </cell>
          <cell r="R196">
            <v>0</v>
          </cell>
          <cell r="S196">
            <v>17.957000000000001</v>
          </cell>
          <cell r="T196">
            <v>17.957000000000001</v>
          </cell>
          <cell r="V196">
            <v>0</v>
          </cell>
          <cell r="X196">
            <v>0</v>
          </cell>
          <cell r="AA196">
            <v>0</v>
          </cell>
          <cell r="AC196">
            <v>0</v>
          </cell>
          <cell r="AD196">
            <v>17.957000000000001</v>
          </cell>
          <cell r="AE196">
            <v>17.957000000000001</v>
          </cell>
          <cell r="AG196">
            <v>0</v>
          </cell>
          <cell r="AI196">
            <v>0</v>
          </cell>
          <cell r="AO196">
            <v>2020</v>
          </cell>
          <cell r="AP196">
            <v>2022</v>
          </cell>
          <cell r="AQ196">
            <v>55495.46</v>
          </cell>
          <cell r="AR196">
            <v>5387</v>
          </cell>
          <cell r="AS196">
            <v>12776.8</v>
          </cell>
          <cell r="AT196">
            <v>3745</v>
          </cell>
          <cell r="AU196">
            <v>3745</v>
          </cell>
          <cell r="AV196">
            <v>11000</v>
          </cell>
          <cell r="AX196">
            <v>0</v>
          </cell>
          <cell r="BA196">
            <v>11000</v>
          </cell>
          <cell r="BK196" t="str">
            <v>完成路基</v>
          </cell>
          <cell r="BL196">
            <v>2693.5</v>
          </cell>
          <cell r="BM196">
            <v>1051.5</v>
          </cell>
          <cell r="BP196">
            <v>18271</v>
          </cell>
          <cell r="BQ196">
            <v>18271</v>
          </cell>
          <cell r="BV196">
            <v>1642</v>
          </cell>
          <cell r="BW196">
            <v>1</v>
          </cell>
          <cell r="BX196">
            <v>1642</v>
          </cell>
          <cell r="CE196">
            <v>18271</v>
          </cell>
          <cell r="CX196" t="str">
            <v>完成路基</v>
          </cell>
          <cell r="CZ196">
            <v>17.957000000000001</v>
          </cell>
        </row>
        <row r="197">
          <cell r="D197" t="str">
            <v>攸县五丰至安仁县城公路（安仁段）</v>
          </cell>
          <cell r="E197" t="str">
            <v>重要经济干线</v>
          </cell>
          <cell r="F197" t="str">
            <v>续建21年实施</v>
          </cell>
          <cell r="G197">
            <v>12.788</v>
          </cell>
          <cell r="H197">
            <v>12.788</v>
          </cell>
          <cell r="I197">
            <v>0</v>
          </cell>
          <cell r="J197">
            <v>0</v>
          </cell>
          <cell r="K197">
            <v>5.7</v>
          </cell>
          <cell r="L197">
            <v>0</v>
          </cell>
          <cell r="M197">
            <v>7.0880000000000001</v>
          </cell>
          <cell r="O197">
            <v>0</v>
          </cell>
          <cell r="P197">
            <v>0</v>
          </cell>
          <cell r="Q197">
            <v>0</v>
          </cell>
          <cell r="R197">
            <v>0</v>
          </cell>
          <cell r="S197">
            <v>5.7</v>
          </cell>
          <cell r="T197">
            <v>5.7</v>
          </cell>
          <cell r="U197">
            <v>7.0880000000000001</v>
          </cell>
          <cell r="V197">
            <v>7.0880000000000001</v>
          </cell>
          <cell r="X197">
            <v>0</v>
          </cell>
          <cell r="Z197">
            <v>0</v>
          </cell>
          <cell r="AA197">
            <v>0</v>
          </cell>
          <cell r="AB197">
            <v>5.7</v>
          </cell>
          <cell r="AC197">
            <v>0</v>
          </cell>
          <cell r="AD197">
            <v>7.0880000000000001</v>
          </cell>
          <cell r="AE197">
            <v>12.788</v>
          </cell>
          <cell r="AG197">
            <v>0</v>
          </cell>
          <cell r="AI197">
            <v>0</v>
          </cell>
          <cell r="AO197">
            <v>2020</v>
          </cell>
          <cell r="AP197">
            <v>2022</v>
          </cell>
          <cell r="AQ197">
            <v>40654.44</v>
          </cell>
          <cell r="AR197">
            <v>3836</v>
          </cell>
          <cell r="AS197">
            <v>19445</v>
          </cell>
          <cell r="AT197">
            <v>2303.48</v>
          </cell>
          <cell r="AU197">
            <v>2303</v>
          </cell>
          <cell r="AV197">
            <v>6318.495602127</v>
          </cell>
          <cell r="BB197">
            <v>7603.495602127</v>
          </cell>
          <cell r="BJ197">
            <v>7</v>
          </cell>
          <cell r="BK197" t="str">
            <v>完成路基6公里，完成施工许可7公里</v>
          </cell>
          <cell r="BL197">
            <v>2430.94651235533</v>
          </cell>
          <cell r="BM197">
            <v>-127.94651235533399</v>
          </cell>
          <cell r="BN197">
            <v>-127.94651235533399</v>
          </cell>
          <cell r="BP197">
            <v>2000</v>
          </cell>
          <cell r="BQ197">
            <v>2000</v>
          </cell>
          <cell r="BR197">
            <v>527.85</v>
          </cell>
          <cell r="BS197">
            <v>527.85</v>
          </cell>
          <cell r="BT197">
            <v>0</v>
          </cell>
          <cell r="BW197">
            <v>0.60036496350364998</v>
          </cell>
          <cell r="BX197">
            <v>0</v>
          </cell>
          <cell r="CE197">
            <v>2000</v>
          </cell>
          <cell r="CR197">
            <v>5.7</v>
          </cell>
          <cell r="CS197">
            <v>7.0880000000000001</v>
          </cell>
          <cell r="CX197" t="str">
            <v>完成路面5.7公里，完成许可7公里</v>
          </cell>
          <cell r="CY197">
            <v>5.7</v>
          </cell>
        </row>
        <row r="198">
          <cell r="D198" t="str">
            <v>冷水滩珊瑚-东安井头圩改线</v>
          </cell>
          <cell r="E198" t="str">
            <v>重要经济干线</v>
          </cell>
          <cell r="F198" t="str">
            <v>续建21年实施</v>
          </cell>
          <cell r="G198">
            <v>15.41</v>
          </cell>
          <cell r="H198">
            <v>15.41</v>
          </cell>
          <cell r="I198">
            <v>0</v>
          </cell>
          <cell r="J198">
            <v>11</v>
          </cell>
          <cell r="K198">
            <v>4.41</v>
          </cell>
          <cell r="L198">
            <v>0</v>
          </cell>
          <cell r="M198">
            <v>0</v>
          </cell>
          <cell r="P198">
            <v>0</v>
          </cell>
          <cell r="Q198">
            <v>11</v>
          </cell>
          <cell r="R198">
            <v>11</v>
          </cell>
          <cell r="S198">
            <v>4.41</v>
          </cell>
          <cell r="T198">
            <v>4.41</v>
          </cell>
          <cell r="V198">
            <v>0</v>
          </cell>
          <cell r="X198">
            <v>0</v>
          </cell>
          <cell r="Z198">
            <v>15.41</v>
          </cell>
          <cell r="AA198">
            <v>11</v>
          </cell>
          <cell r="AC198">
            <v>0</v>
          </cell>
          <cell r="AE198">
            <v>4.41</v>
          </cell>
          <cell r="AG198">
            <v>0</v>
          </cell>
          <cell r="AI198">
            <v>0</v>
          </cell>
          <cell r="AO198">
            <v>2019</v>
          </cell>
          <cell r="AP198">
            <v>2022</v>
          </cell>
          <cell r="AQ198">
            <v>42428</v>
          </cell>
          <cell r="AR198">
            <v>3296</v>
          </cell>
          <cell r="AS198">
            <v>47779</v>
          </cell>
          <cell r="AT198">
            <v>3296</v>
          </cell>
          <cell r="AU198">
            <v>3296</v>
          </cell>
          <cell r="AX198">
            <v>0</v>
          </cell>
          <cell r="BA198">
            <v>0</v>
          </cell>
          <cell r="BI198">
            <v>11</v>
          </cell>
          <cell r="BK198" t="str">
            <v>完成路面11公里、完成路基4公里</v>
          </cell>
          <cell r="BL198">
            <v>3296</v>
          </cell>
          <cell r="BM198">
            <v>0</v>
          </cell>
          <cell r="BQ198">
            <v>0</v>
          </cell>
          <cell r="BW198">
            <v>1</v>
          </cell>
          <cell r="BX198">
            <v>0</v>
          </cell>
          <cell r="CT198">
            <v>15.41</v>
          </cell>
        </row>
        <row r="199">
          <cell r="D199" t="str">
            <v>二广高速冷水滩上岭桥互通-泉南高速祁阳大忠桥互通连接线</v>
          </cell>
          <cell r="E199" t="str">
            <v>重要经济干线</v>
          </cell>
          <cell r="F199" t="str">
            <v>续建21年实施</v>
          </cell>
          <cell r="G199">
            <v>20.504000000000001</v>
          </cell>
          <cell r="H199">
            <v>20.504000000000001</v>
          </cell>
          <cell r="I199">
            <v>0</v>
          </cell>
          <cell r="J199">
            <v>0</v>
          </cell>
          <cell r="K199">
            <v>11.504</v>
          </cell>
          <cell r="L199">
            <v>9</v>
          </cell>
          <cell r="M199">
            <v>0</v>
          </cell>
          <cell r="O199">
            <v>0</v>
          </cell>
          <cell r="P199">
            <v>0</v>
          </cell>
          <cell r="Q199">
            <v>0</v>
          </cell>
          <cell r="R199">
            <v>0</v>
          </cell>
          <cell r="S199">
            <v>11.504</v>
          </cell>
          <cell r="T199">
            <v>11.504</v>
          </cell>
          <cell r="V199">
            <v>0</v>
          </cell>
          <cell r="W199">
            <v>9</v>
          </cell>
          <cell r="X199">
            <v>9</v>
          </cell>
          <cell r="Z199">
            <v>0</v>
          </cell>
          <cell r="AA199">
            <v>0</v>
          </cell>
          <cell r="AB199">
            <v>11.504</v>
          </cell>
          <cell r="AC199">
            <v>0</v>
          </cell>
          <cell r="AD199">
            <v>9</v>
          </cell>
          <cell r="AE199">
            <v>20.504000000000001</v>
          </cell>
          <cell r="AG199">
            <v>0</v>
          </cell>
          <cell r="AH199">
            <v>0</v>
          </cell>
          <cell r="AI199">
            <v>0</v>
          </cell>
          <cell r="AO199">
            <v>2020</v>
          </cell>
          <cell r="AP199">
            <v>2022</v>
          </cell>
          <cell r="AQ199">
            <v>14730.92</v>
          </cell>
          <cell r="AR199">
            <v>4101</v>
          </cell>
          <cell r="AS199">
            <v>54919</v>
          </cell>
          <cell r="AT199">
            <v>2770</v>
          </cell>
          <cell r="AU199">
            <v>2770</v>
          </cell>
          <cell r="AX199">
            <v>0</v>
          </cell>
          <cell r="BA199">
            <v>0</v>
          </cell>
          <cell r="BJ199">
            <v>9</v>
          </cell>
          <cell r="BK199" t="str">
            <v>完成路基11.5公里、完成施工许可9公里</v>
          </cell>
          <cell r="BL199">
            <v>2740.7736636753798</v>
          </cell>
          <cell r="BM199">
            <v>29.226336324619801</v>
          </cell>
          <cell r="BP199">
            <v>2000</v>
          </cell>
          <cell r="BQ199">
            <v>0</v>
          </cell>
          <cell r="BV199">
            <v>1331</v>
          </cell>
          <cell r="BW199">
            <v>1</v>
          </cell>
          <cell r="BX199">
            <v>1331</v>
          </cell>
          <cell r="CR199">
            <v>11.5</v>
          </cell>
          <cell r="CW199">
            <v>9.1</v>
          </cell>
          <cell r="CX199" t="str">
            <v>完成路面11.5公里</v>
          </cell>
          <cell r="CY199">
            <v>11.5</v>
          </cell>
        </row>
        <row r="200">
          <cell r="D200" t="str">
            <v>零陵区人民桥-涧岩头（周家大院）</v>
          </cell>
          <cell r="E200" t="str">
            <v>重要经济干线</v>
          </cell>
          <cell r="F200" t="str">
            <v>续建21年实施</v>
          </cell>
          <cell r="G200">
            <v>21.844999999999999</v>
          </cell>
          <cell r="H200">
            <v>21.844999999999999</v>
          </cell>
          <cell r="I200">
            <v>0</v>
          </cell>
          <cell r="J200">
            <v>0</v>
          </cell>
          <cell r="K200">
            <v>0</v>
          </cell>
          <cell r="L200">
            <v>21.844999999999999</v>
          </cell>
          <cell r="M200">
            <v>0</v>
          </cell>
          <cell r="O200">
            <v>0</v>
          </cell>
          <cell r="P200">
            <v>0</v>
          </cell>
          <cell r="Q200">
            <v>0</v>
          </cell>
          <cell r="R200">
            <v>0</v>
          </cell>
          <cell r="S200">
            <v>0</v>
          </cell>
          <cell r="T200">
            <v>0</v>
          </cell>
          <cell r="V200">
            <v>0</v>
          </cell>
          <cell r="W200">
            <v>21.844999999999999</v>
          </cell>
          <cell r="X200">
            <v>21.844999999999999</v>
          </cell>
          <cell r="Z200">
            <v>0</v>
          </cell>
          <cell r="AA200">
            <v>0</v>
          </cell>
          <cell r="AB200">
            <v>0</v>
          </cell>
          <cell r="AC200">
            <v>0</v>
          </cell>
          <cell r="AD200">
            <v>21.844999999999999</v>
          </cell>
          <cell r="AE200">
            <v>21.844999999999999</v>
          </cell>
          <cell r="AG200">
            <v>0</v>
          </cell>
          <cell r="AH200">
            <v>0</v>
          </cell>
          <cell r="AI200">
            <v>0</v>
          </cell>
          <cell r="AO200">
            <v>2020</v>
          </cell>
          <cell r="AP200">
            <v>2022</v>
          </cell>
          <cell r="AQ200">
            <v>28490.49</v>
          </cell>
          <cell r="AR200">
            <v>4369</v>
          </cell>
          <cell r="AS200">
            <v>7058</v>
          </cell>
          <cell r="AT200">
            <v>2134</v>
          </cell>
          <cell r="AU200">
            <v>2134</v>
          </cell>
          <cell r="AV200">
            <v>1489.1469999999999</v>
          </cell>
          <cell r="AX200">
            <v>0</v>
          </cell>
          <cell r="BC200">
            <v>1489.1469999999999</v>
          </cell>
          <cell r="BJ200">
            <v>21.844999999999999</v>
          </cell>
          <cell r="BK200" t="str">
            <v>完成施工许可</v>
          </cell>
          <cell r="BL200">
            <v>2184.5</v>
          </cell>
          <cell r="BM200">
            <v>-50.5</v>
          </cell>
          <cell r="BN200">
            <v>2184.5</v>
          </cell>
          <cell r="BP200">
            <v>3000</v>
          </cell>
          <cell r="BQ200">
            <v>1000</v>
          </cell>
          <cell r="BU200" t="e">
            <v>#REF!</v>
          </cell>
          <cell r="BV200">
            <v>2235</v>
          </cell>
          <cell r="BW200">
            <v>1</v>
          </cell>
          <cell r="BX200">
            <v>2235</v>
          </cell>
          <cell r="CA200">
            <v>2235</v>
          </cell>
          <cell r="CE200">
            <v>1000</v>
          </cell>
          <cell r="CL200">
            <v>2235</v>
          </cell>
          <cell r="CM200">
            <v>2235</v>
          </cell>
          <cell r="CX200" t="str">
            <v>完成路基</v>
          </cell>
          <cell r="CZ200">
            <v>21.844999999999999</v>
          </cell>
        </row>
        <row r="201">
          <cell r="D201" t="str">
            <v>涟源城区-沪昆高铁邵阳北站</v>
          </cell>
          <cell r="E201" t="str">
            <v>重要经济干线</v>
          </cell>
          <cell r="F201" t="str">
            <v>续建21年实施</v>
          </cell>
          <cell r="G201">
            <v>5.7519999999999998</v>
          </cell>
          <cell r="H201">
            <v>5.7519999999999998</v>
          </cell>
          <cell r="I201">
            <v>0</v>
          </cell>
          <cell r="J201">
            <v>5.7519999999999998</v>
          </cell>
          <cell r="K201">
            <v>0</v>
          </cell>
          <cell r="L201">
            <v>0</v>
          </cell>
          <cell r="M201">
            <v>0</v>
          </cell>
          <cell r="O201">
            <v>0</v>
          </cell>
          <cell r="P201">
            <v>0</v>
          </cell>
          <cell r="R201">
            <v>0</v>
          </cell>
          <cell r="S201">
            <v>5.7519999999999998</v>
          </cell>
          <cell r="T201">
            <v>5.7519999999999998</v>
          </cell>
          <cell r="V201">
            <v>0</v>
          </cell>
          <cell r="X201">
            <v>0</v>
          </cell>
          <cell r="Z201">
            <v>5.7519999999999998</v>
          </cell>
          <cell r="AA201">
            <v>5.7519999999999998</v>
          </cell>
          <cell r="AC201">
            <v>0</v>
          </cell>
          <cell r="AE201">
            <v>0</v>
          </cell>
          <cell r="AG201">
            <v>0</v>
          </cell>
          <cell r="AI201">
            <v>0</v>
          </cell>
          <cell r="AO201">
            <v>2020</v>
          </cell>
          <cell r="AP201">
            <v>2021</v>
          </cell>
          <cell r="AQ201">
            <v>4200</v>
          </cell>
          <cell r="AR201">
            <v>1726</v>
          </cell>
          <cell r="AS201">
            <v>1740</v>
          </cell>
          <cell r="AT201">
            <v>1554</v>
          </cell>
          <cell r="AU201">
            <v>1554</v>
          </cell>
          <cell r="AV201">
            <v>1620</v>
          </cell>
          <cell r="AX201">
            <v>0</v>
          </cell>
          <cell r="BA201">
            <v>1620</v>
          </cell>
          <cell r="BK201" t="str">
            <v>完成路基</v>
          </cell>
          <cell r="BL201">
            <v>1726</v>
          </cell>
          <cell r="BM201">
            <v>-172</v>
          </cell>
          <cell r="BN201">
            <v>0</v>
          </cell>
          <cell r="BQ201">
            <v>0</v>
          </cell>
          <cell r="BU201" t="e">
            <v>#REF!</v>
          </cell>
          <cell r="BV201">
            <v>172</v>
          </cell>
          <cell r="BW201">
            <v>1</v>
          </cell>
          <cell r="BX201">
            <v>172</v>
          </cell>
          <cell r="BZ201">
            <v>172</v>
          </cell>
          <cell r="CH201">
            <v>172</v>
          </cell>
          <cell r="CI201">
            <v>172</v>
          </cell>
          <cell r="CT201">
            <v>5.7519999999999998</v>
          </cell>
        </row>
        <row r="202">
          <cell r="D202" t="str">
            <v>黄土坪经金龙至排碧</v>
          </cell>
          <cell r="E202" t="str">
            <v>重要经济干线</v>
          </cell>
          <cell r="F202" t="str">
            <v>续建21年实施</v>
          </cell>
          <cell r="G202">
            <v>18.53</v>
          </cell>
          <cell r="H202">
            <v>18.53</v>
          </cell>
          <cell r="I202">
            <v>0</v>
          </cell>
          <cell r="J202">
            <v>0</v>
          </cell>
          <cell r="K202">
            <v>0</v>
          </cell>
          <cell r="L202">
            <v>0</v>
          </cell>
          <cell r="M202">
            <v>18.53</v>
          </cell>
          <cell r="P202">
            <v>0</v>
          </cell>
          <cell r="R202">
            <v>0</v>
          </cell>
          <cell r="T202">
            <v>0</v>
          </cell>
          <cell r="U202">
            <v>18.53</v>
          </cell>
          <cell r="V202">
            <v>18.53</v>
          </cell>
          <cell r="X202">
            <v>0</v>
          </cell>
          <cell r="AA202">
            <v>0</v>
          </cell>
          <cell r="AC202">
            <v>0</v>
          </cell>
          <cell r="AD202">
            <v>18.53</v>
          </cell>
          <cell r="AE202">
            <v>18.53</v>
          </cell>
          <cell r="AG202">
            <v>0</v>
          </cell>
          <cell r="AI202">
            <v>0</v>
          </cell>
          <cell r="AO202">
            <v>2020</v>
          </cell>
          <cell r="AP202">
            <v>2022</v>
          </cell>
          <cell r="AQ202">
            <v>17868.16</v>
          </cell>
          <cell r="AR202">
            <v>5559</v>
          </cell>
          <cell r="AS202">
            <v>9280</v>
          </cell>
          <cell r="AT202">
            <v>2527.25</v>
          </cell>
          <cell r="AU202">
            <v>2527.25</v>
          </cell>
          <cell r="BJ202">
            <v>18.53</v>
          </cell>
          <cell r="BK202" t="str">
            <v>完成施工许可</v>
          </cell>
          <cell r="BL202">
            <v>2779.5</v>
          </cell>
          <cell r="BM202">
            <v>-252.25</v>
          </cell>
          <cell r="BN202">
            <v>2779.5</v>
          </cell>
          <cell r="BP202">
            <v>3000</v>
          </cell>
          <cell r="BQ202">
            <v>5514.5280000000002</v>
          </cell>
          <cell r="BU202" t="e">
            <v>#REF!</v>
          </cell>
          <cell r="BV202">
            <v>3031.75</v>
          </cell>
          <cell r="BW202">
            <v>1</v>
          </cell>
          <cell r="BX202">
            <v>3031.75</v>
          </cell>
          <cell r="CA202">
            <v>3031.75</v>
          </cell>
          <cell r="CE202">
            <v>5514.5280000000002</v>
          </cell>
          <cell r="CL202">
            <v>3031.75</v>
          </cell>
          <cell r="CM202">
            <v>3031.75</v>
          </cell>
          <cell r="CX202" t="str">
            <v>完成路基</v>
          </cell>
          <cell r="CZ202">
            <v>18.53</v>
          </cell>
        </row>
        <row r="203">
          <cell r="D203" t="str">
            <v>吉首寨阳至矮寨悬索桥公路</v>
          </cell>
          <cell r="E203" t="str">
            <v>重要经济干线</v>
          </cell>
          <cell r="F203" t="str">
            <v>续建21年实施</v>
          </cell>
          <cell r="G203">
            <v>12.288</v>
          </cell>
          <cell r="H203">
            <v>12.288</v>
          </cell>
          <cell r="I203">
            <v>0</v>
          </cell>
          <cell r="J203">
            <v>12.288</v>
          </cell>
          <cell r="K203">
            <v>0</v>
          </cell>
          <cell r="L203">
            <v>0</v>
          </cell>
          <cell r="M203">
            <v>0</v>
          </cell>
          <cell r="O203">
            <v>7</v>
          </cell>
          <cell r="P203">
            <v>7</v>
          </cell>
          <cell r="R203">
            <v>0</v>
          </cell>
          <cell r="S203">
            <v>5.2880000000000003</v>
          </cell>
          <cell r="T203">
            <v>5.2880000000000003</v>
          </cell>
          <cell r="U203">
            <v>0</v>
          </cell>
          <cell r="V203">
            <v>0</v>
          </cell>
          <cell r="W203">
            <v>0</v>
          </cell>
          <cell r="X203">
            <v>0</v>
          </cell>
          <cell r="Z203">
            <v>7</v>
          </cell>
          <cell r="AA203">
            <v>7</v>
          </cell>
          <cell r="AC203">
            <v>0</v>
          </cell>
          <cell r="AD203">
            <v>5.2880000000000003</v>
          </cell>
          <cell r="AE203">
            <v>5.2880000000000003</v>
          </cell>
          <cell r="AF203">
            <v>0</v>
          </cell>
          <cell r="AG203">
            <v>0</v>
          </cell>
          <cell r="AH203">
            <v>0</v>
          </cell>
          <cell r="AI203">
            <v>0</v>
          </cell>
          <cell r="AO203">
            <v>2019</v>
          </cell>
          <cell r="AP203">
            <v>2022</v>
          </cell>
          <cell r="AQ203">
            <v>9577.19</v>
          </cell>
          <cell r="AR203">
            <v>3486</v>
          </cell>
          <cell r="AS203">
            <v>9577.2000000000007</v>
          </cell>
          <cell r="AT203">
            <v>3686</v>
          </cell>
          <cell r="AU203">
            <v>3686</v>
          </cell>
          <cell r="BA203">
            <v>0</v>
          </cell>
          <cell r="BK203" t="str">
            <v>完成路基5公里</v>
          </cell>
          <cell r="BL203">
            <v>2735.919921875</v>
          </cell>
          <cell r="BM203">
            <v>950.080078125</v>
          </cell>
          <cell r="BQ203">
            <v>0</v>
          </cell>
          <cell r="BW203">
            <v>1.0573723465289699</v>
          </cell>
          <cell r="BX203">
            <v>0</v>
          </cell>
          <cell r="CX203" t="str">
            <v>完成路基5公里</v>
          </cell>
          <cell r="CZ203">
            <v>5.2880000000000003</v>
          </cell>
        </row>
        <row r="204">
          <cell r="D204" t="str">
            <v>衡南龙泉-向阳桥</v>
          </cell>
          <cell r="E204" t="str">
            <v>重要经济干线</v>
          </cell>
          <cell r="F204" t="str">
            <v>续建22年实施</v>
          </cell>
          <cell r="G204" t="str">
            <v>（16）</v>
          </cell>
          <cell r="H204">
            <v>15.052</v>
          </cell>
          <cell r="M204">
            <v>15.052</v>
          </cell>
          <cell r="W204">
            <v>15.052</v>
          </cell>
          <cell r="AF204">
            <v>15.052</v>
          </cell>
          <cell r="AO204">
            <v>2022</v>
          </cell>
          <cell r="AP204">
            <v>2024</v>
          </cell>
          <cell r="AQ204">
            <v>53868.38</v>
          </cell>
          <cell r="AR204">
            <v>4375</v>
          </cell>
          <cell r="AT204">
            <v>1977</v>
          </cell>
          <cell r="AU204">
            <v>1977</v>
          </cell>
          <cell r="BJ204">
            <v>15.052</v>
          </cell>
          <cell r="BK204" t="str">
            <v>完成施工许可</v>
          </cell>
          <cell r="BM204">
            <v>1977</v>
          </cell>
          <cell r="BQ204">
            <v>1000</v>
          </cell>
          <cell r="BW204">
            <v>0.451885714285714</v>
          </cell>
          <cell r="CF204">
            <v>1000</v>
          </cell>
          <cell r="CS204">
            <v>15</v>
          </cell>
          <cell r="CX204" t="str">
            <v>完成施工许可15公里</v>
          </cell>
        </row>
        <row r="205">
          <cell r="D205" t="str">
            <v>岳阳县麻塘至黄沙街公路（麻塘至荣家湾段）</v>
          </cell>
          <cell r="E205" t="str">
            <v>重要经济干线</v>
          </cell>
          <cell r="F205" t="str">
            <v>续建22年实施</v>
          </cell>
          <cell r="G205">
            <v>20.3</v>
          </cell>
          <cell r="H205">
            <v>20.3</v>
          </cell>
          <cell r="AQ205">
            <v>93491</v>
          </cell>
          <cell r="AR205">
            <v>4049</v>
          </cell>
          <cell r="AS205">
            <v>0</v>
          </cell>
          <cell r="AT205">
            <v>0</v>
          </cell>
          <cell r="BP205">
            <v>2400</v>
          </cell>
          <cell r="CX205" t="str">
            <v>完成初设批复</v>
          </cell>
        </row>
        <row r="206">
          <cell r="D206" t="str">
            <v>湘阴县武警机场公路延伸线</v>
          </cell>
          <cell r="E206" t="str">
            <v>重要经济干线</v>
          </cell>
          <cell r="F206" t="str">
            <v>续建22年实施</v>
          </cell>
          <cell r="G206">
            <v>3</v>
          </cell>
          <cell r="H206">
            <v>3</v>
          </cell>
          <cell r="N206">
            <v>3</v>
          </cell>
          <cell r="Y206">
            <v>3</v>
          </cell>
          <cell r="AF206">
            <v>3</v>
          </cell>
          <cell r="AO206">
            <v>2022</v>
          </cell>
          <cell r="AP206">
            <v>2024</v>
          </cell>
          <cell r="AQ206">
            <v>7344</v>
          </cell>
          <cell r="AR206">
            <v>521</v>
          </cell>
          <cell r="AT206">
            <v>0</v>
          </cell>
          <cell r="AU206">
            <v>0</v>
          </cell>
          <cell r="BM206">
            <v>0</v>
          </cell>
          <cell r="BN206">
            <v>234.45</v>
          </cell>
          <cell r="BP206">
            <v>1000</v>
          </cell>
          <cell r="BQ206">
            <v>1000</v>
          </cell>
          <cell r="BU206" t="e">
            <v>#REF!</v>
          </cell>
          <cell r="BV206">
            <v>234.45</v>
          </cell>
          <cell r="BW206">
            <v>0.45</v>
          </cell>
          <cell r="BX206">
            <v>234.45</v>
          </cell>
          <cell r="CA206">
            <v>234.45</v>
          </cell>
          <cell r="CF206">
            <v>1000</v>
          </cell>
          <cell r="CN206">
            <v>234.45</v>
          </cell>
          <cell r="CO206">
            <v>234.45</v>
          </cell>
          <cell r="CS206">
            <v>3</v>
          </cell>
          <cell r="CX206" t="str">
            <v>完成施工许可</v>
          </cell>
        </row>
        <row r="207">
          <cell r="D207" t="str">
            <v>新晃县省级工业园集中区连接线</v>
          </cell>
          <cell r="E207" t="str">
            <v>重要经济干线</v>
          </cell>
          <cell r="F207" t="str">
            <v>续建22年实施</v>
          </cell>
          <cell r="G207">
            <v>6</v>
          </cell>
          <cell r="H207">
            <v>6</v>
          </cell>
          <cell r="AQ207">
            <v>4800</v>
          </cell>
          <cell r="AR207">
            <v>1800</v>
          </cell>
          <cell r="AT207">
            <v>540</v>
          </cell>
          <cell r="BP207">
            <v>1500</v>
          </cell>
          <cell r="CS207">
            <v>6</v>
          </cell>
          <cell r="CX207" t="str">
            <v>完成施工许可</v>
          </cell>
        </row>
        <row r="208">
          <cell r="D208" t="str">
            <v>南岳高速萱州互通连接线</v>
          </cell>
          <cell r="E208" t="str">
            <v>重要经济干线</v>
          </cell>
          <cell r="F208" t="str">
            <v>“十四五”新开工</v>
          </cell>
          <cell r="G208">
            <v>1.8160000000000001</v>
          </cell>
          <cell r="H208">
            <v>1.8160000000000001</v>
          </cell>
          <cell r="AJ208">
            <v>1.8160000000000001</v>
          </cell>
          <cell r="AQ208">
            <v>2542.4</v>
          </cell>
          <cell r="AR208">
            <v>1016.96</v>
          </cell>
          <cell r="BP208">
            <v>1700</v>
          </cell>
          <cell r="BQ208">
            <v>254.24</v>
          </cell>
          <cell r="BV208">
            <v>101.696</v>
          </cell>
          <cell r="BW208">
            <v>0.1</v>
          </cell>
          <cell r="BX208">
            <v>101.696</v>
          </cell>
          <cell r="CB208">
            <v>101.696</v>
          </cell>
          <cell r="CG208">
            <v>254.24</v>
          </cell>
          <cell r="CP208">
            <v>101.696</v>
          </cell>
          <cell r="CQ208">
            <v>101.696</v>
          </cell>
          <cell r="CX208" t="str">
            <v>完成初设批复</v>
          </cell>
        </row>
        <row r="209">
          <cell r="D209" t="str">
            <v>云溪区松阳湖港区化工码头至云溪区绿色化工园</v>
          </cell>
          <cell r="E209" t="str">
            <v>重要经济干线</v>
          </cell>
          <cell r="F209" t="str">
            <v>“十四五”新开工</v>
          </cell>
          <cell r="G209">
            <v>5.0999999999999996</v>
          </cell>
          <cell r="H209">
            <v>5.0999999999999996</v>
          </cell>
          <cell r="N209">
            <v>5.0999999999999996</v>
          </cell>
          <cell r="Y209">
            <v>5.0999999999999996</v>
          </cell>
          <cell r="AH209">
            <v>2</v>
          </cell>
          <cell r="AJ209">
            <v>3.1</v>
          </cell>
          <cell r="AO209">
            <v>2022</v>
          </cell>
          <cell r="AP209">
            <v>2024</v>
          </cell>
          <cell r="AQ209">
            <v>41696</v>
          </cell>
          <cell r="AR209">
            <v>5712</v>
          </cell>
          <cell r="BL209">
            <v>224</v>
          </cell>
          <cell r="BM209">
            <v>-224</v>
          </cell>
          <cell r="BN209">
            <v>0</v>
          </cell>
          <cell r="BP209">
            <v>3270</v>
          </cell>
          <cell r="BQ209">
            <v>3270.27450980392</v>
          </cell>
          <cell r="BU209" t="e">
            <v>#REF!</v>
          </cell>
          <cell r="BV209">
            <v>224</v>
          </cell>
          <cell r="BW209">
            <v>3.9215686274509803E-2</v>
          </cell>
          <cell r="BX209">
            <v>224</v>
          </cell>
          <cell r="CA209">
            <v>224</v>
          </cell>
          <cell r="CF209">
            <v>3270.27450980392</v>
          </cell>
          <cell r="CN209">
            <v>224</v>
          </cell>
          <cell r="CO209">
            <v>224</v>
          </cell>
          <cell r="CS209">
            <v>2</v>
          </cell>
          <cell r="CX209" t="str">
            <v>完成施工许可2公里</v>
          </cell>
        </row>
        <row r="210">
          <cell r="D210" t="str">
            <v>岳阳县步仙至步仙货运站场公路</v>
          </cell>
          <cell r="E210" t="str">
            <v>重要经济干线</v>
          </cell>
          <cell r="F210" t="str">
            <v>“十四五”新开工</v>
          </cell>
          <cell r="G210">
            <v>2.4</v>
          </cell>
          <cell r="H210">
            <v>2.4</v>
          </cell>
          <cell r="N210">
            <v>2.4</v>
          </cell>
          <cell r="Y210">
            <v>2.4</v>
          </cell>
          <cell r="AH210">
            <v>2.4</v>
          </cell>
          <cell r="AO210">
            <v>2022</v>
          </cell>
          <cell r="AP210">
            <v>2024</v>
          </cell>
          <cell r="AQ210">
            <v>6784</v>
          </cell>
          <cell r="AR210">
            <v>1344</v>
          </cell>
          <cell r="BL210">
            <v>134.4</v>
          </cell>
          <cell r="BM210">
            <v>-134.4</v>
          </cell>
          <cell r="BN210">
            <v>0</v>
          </cell>
          <cell r="BP210">
            <v>2035</v>
          </cell>
          <cell r="BQ210">
            <v>2035.2</v>
          </cell>
          <cell r="BU210" t="e">
            <v>#REF!</v>
          </cell>
          <cell r="BV210">
            <v>134.4</v>
          </cell>
          <cell r="BW210">
            <v>0.1</v>
          </cell>
          <cell r="BX210">
            <v>134.4</v>
          </cell>
          <cell r="CA210">
            <v>134.4</v>
          </cell>
          <cell r="CG210">
            <v>2035.2</v>
          </cell>
          <cell r="CP210">
            <v>134.4</v>
          </cell>
          <cell r="CQ210">
            <v>134.4</v>
          </cell>
          <cell r="CS210">
            <v>2.4</v>
          </cell>
          <cell r="CX210" t="str">
            <v>完成施工许可</v>
          </cell>
        </row>
        <row r="211">
          <cell r="D211" t="str">
            <v>平益高速三市互通至G106</v>
          </cell>
          <cell r="E211" t="str">
            <v>重要经济干线</v>
          </cell>
          <cell r="F211" t="str">
            <v>“十四五”新开工</v>
          </cell>
          <cell r="G211">
            <v>13.066000000000001</v>
          </cell>
          <cell r="H211">
            <v>13.066000000000001</v>
          </cell>
          <cell r="AJ211">
            <v>13.066000000000001</v>
          </cell>
          <cell r="AQ211">
            <v>29807</v>
          </cell>
          <cell r="AR211">
            <v>7316.96</v>
          </cell>
          <cell r="BP211">
            <v>2980</v>
          </cell>
          <cell r="BQ211">
            <v>2980.7</v>
          </cell>
          <cell r="BV211">
            <v>731.69600000000003</v>
          </cell>
          <cell r="BW211">
            <v>0.1</v>
          </cell>
          <cell r="BX211">
            <v>731.69600000000003</v>
          </cell>
          <cell r="CB211">
            <v>731.69600000000003</v>
          </cell>
          <cell r="CG211">
            <v>2980.7</v>
          </cell>
          <cell r="CP211">
            <v>731.69600000000003</v>
          </cell>
          <cell r="CQ211">
            <v>731.69600000000003</v>
          </cell>
          <cell r="CX211" t="str">
            <v>完成初设批复</v>
          </cell>
        </row>
        <row r="212">
          <cell r="D212" t="str">
            <v>武深高速平江互通至S316</v>
          </cell>
          <cell r="E212" t="str">
            <v>重要经济干线</v>
          </cell>
          <cell r="F212" t="str">
            <v>“十四五”新开工</v>
          </cell>
          <cell r="G212">
            <v>3.7690000000000001</v>
          </cell>
          <cell r="H212">
            <v>3.7690000000000001</v>
          </cell>
          <cell r="AJ212">
            <v>3.7690000000000001</v>
          </cell>
          <cell r="AQ212">
            <v>9951</v>
          </cell>
          <cell r="AR212">
            <v>2110.64</v>
          </cell>
          <cell r="BP212">
            <v>995</v>
          </cell>
          <cell r="BQ212">
            <v>995.1</v>
          </cell>
          <cell r="BV212">
            <v>211.06399999999999</v>
          </cell>
          <cell r="BW212">
            <v>0.1</v>
          </cell>
          <cell r="BX212">
            <v>211.06399999999999</v>
          </cell>
          <cell r="CB212">
            <v>211.06399999999999</v>
          </cell>
          <cell r="CG212">
            <v>995.1</v>
          </cell>
          <cell r="CP212">
            <v>211.06399999999999</v>
          </cell>
          <cell r="CQ212">
            <v>211.06399999999999</v>
          </cell>
          <cell r="CX212" t="str">
            <v>完成初设批复</v>
          </cell>
        </row>
        <row r="213">
          <cell r="D213" t="str">
            <v>汨罗飞地工业园至万家丽路北延线</v>
          </cell>
          <cell r="E213" t="str">
            <v>重要经济干线</v>
          </cell>
          <cell r="F213" t="str">
            <v>“十四五”新开工</v>
          </cell>
          <cell r="G213">
            <v>3</v>
          </cell>
          <cell r="H213">
            <v>3</v>
          </cell>
          <cell r="AJ213">
            <v>3</v>
          </cell>
          <cell r="AQ213">
            <v>19112</v>
          </cell>
          <cell r="AR213">
            <v>3360</v>
          </cell>
          <cell r="BP213">
            <v>956</v>
          </cell>
          <cell r="BQ213">
            <v>955.6</v>
          </cell>
          <cell r="BV213">
            <v>336</v>
          </cell>
          <cell r="BW213">
            <v>0.1</v>
          </cell>
          <cell r="BX213">
            <v>336</v>
          </cell>
          <cell r="CB213">
            <v>336</v>
          </cell>
          <cell r="CG213">
            <v>955.6</v>
          </cell>
          <cell r="CP213">
            <v>336</v>
          </cell>
          <cell r="CQ213">
            <v>336</v>
          </cell>
          <cell r="CX213" t="str">
            <v>完成初设批复</v>
          </cell>
        </row>
        <row r="214">
          <cell r="D214" t="str">
            <v>南县前哨至长春</v>
          </cell>
          <cell r="E214" t="str">
            <v>重要经济干线</v>
          </cell>
          <cell r="F214" t="str">
            <v>“十四五”新开工</v>
          </cell>
          <cell r="G214">
            <v>4.68</v>
          </cell>
          <cell r="H214">
            <v>4.68</v>
          </cell>
          <cell r="N214">
            <v>4.68</v>
          </cell>
          <cell r="Y214">
            <v>4.68</v>
          </cell>
          <cell r="Z214">
            <v>4.68</v>
          </cell>
          <cell r="AO214">
            <v>2022</v>
          </cell>
          <cell r="AP214">
            <v>2022</v>
          </cell>
          <cell r="AQ214">
            <v>4590</v>
          </cell>
          <cell r="AR214">
            <v>2621</v>
          </cell>
          <cell r="AV214">
            <v>0</v>
          </cell>
          <cell r="AW214">
            <v>0</v>
          </cell>
          <cell r="BK214" t="str">
            <v>完成施工许可</v>
          </cell>
          <cell r="BL214">
            <v>2621</v>
          </cell>
          <cell r="BM214">
            <v>-2621</v>
          </cell>
          <cell r="BN214">
            <v>0</v>
          </cell>
          <cell r="BP214">
            <v>4590</v>
          </cell>
          <cell r="BQ214">
            <v>3672</v>
          </cell>
          <cell r="BU214" t="e">
            <v>#REF!</v>
          </cell>
          <cell r="BV214">
            <v>2621</v>
          </cell>
          <cell r="BW214">
            <v>1</v>
          </cell>
          <cell r="BX214">
            <v>2621</v>
          </cell>
          <cell r="BZ214">
            <v>2621</v>
          </cell>
          <cell r="CE214">
            <v>3672</v>
          </cell>
          <cell r="CL214">
            <v>2621</v>
          </cell>
          <cell r="CM214">
            <v>2621</v>
          </cell>
          <cell r="CR214">
            <v>4.68</v>
          </cell>
          <cell r="CS214">
            <v>4.68</v>
          </cell>
          <cell r="CX214" t="str">
            <v>完成路面</v>
          </cell>
          <cell r="CY214">
            <v>4.68</v>
          </cell>
        </row>
        <row r="215">
          <cell r="D215" t="str">
            <v>赫山区五里牌至益阳高铁南站（新市渡）</v>
          </cell>
          <cell r="E215" t="str">
            <v>重要经济干线</v>
          </cell>
          <cell r="F215" t="str">
            <v>“十四五”新开工</v>
          </cell>
          <cell r="G215">
            <v>16.46</v>
          </cell>
          <cell r="H215">
            <v>16.46</v>
          </cell>
          <cell r="N215">
            <v>16.46</v>
          </cell>
          <cell r="Y215">
            <v>16.46</v>
          </cell>
          <cell r="AH215">
            <v>16.46</v>
          </cell>
          <cell r="AO215">
            <v>2022</v>
          </cell>
          <cell r="AP215">
            <v>2023</v>
          </cell>
          <cell r="AQ215">
            <v>87465</v>
          </cell>
          <cell r="AR215">
            <v>24798</v>
          </cell>
          <cell r="AV215">
            <v>0</v>
          </cell>
          <cell r="AW215">
            <v>0</v>
          </cell>
          <cell r="BK215" t="str">
            <v>完成施工许可</v>
          </cell>
          <cell r="BL215">
            <v>2479.8000000000002</v>
          </cell>
          <cell r="BM215">
            <v>-2479.8000000000002</v>
          </cell>
          <cell r="BN215">
            <v>0</v>
          </cell>
          <cell r="BP215">
            <v>26000</v>
          </cell>
          <cell r="BQ215">
            <v>26239.5</v>
          </cell>
          <cell r="BU215" t="e">
            <v>#REF!</v>
          </cell>
          <cell r="BV215">
            <v>2479.8000000000002</v>
          </cell>
          <cell r="BW215">
            <v>0.1</v>
          </cell>
          <cell r="BX215">
            <v>2479.8000000000002</v>
          </cell>
          <cell r="CA215">
            <v>2479.8000000000002</v>
          </cell>
          <cell r="CG215">
            <v>26239.5</v>
          </cell>
          <cell r="CP215">
            <v>2479.8000000000002</v>
          </cell>
          <cell r="CQ215">
            <v>2479.8000000000002</v>
          </cell>
          <cell r="CR215">
            <v>12.3</v>
          </cell>
          <cell r="CS215">
            <v>16.46</v>
          </cell>
          <cell r="CU215" t="str">
            <v>√</v>
          </cell>
          <cell r="CX215" t="str">
            <v>完成路面12.3公里、完成路基4.16公里</v>
          </cell>
          <cell r="CY215">
            <v>12.3</v>
          </cell>
          <cell r="CZ215">
            <v>4.16</v>
          </cell>
        </row>
        <row r="216">
          <cell r="D216" t="str">
            <v>国家区域性公路交通应急装备物资（湖南）储备中心进出口道路</v>
          </cell>
          <cell r="E216" t="str">
            <v>重要经济干线</v>
          </cell>
          <cell r="F216" t="str">
            <v>“十四五”新开工</v>
          </cell>
          <cell r="G216">
            <v>17</v>
          </cell>
          <cell r="H216">
            <v>17</v>
          </cell>
          <cell r="N216">
            <v>17</v>
          </cell>
          <cell r="Y216">
            <v>17</v>
          </cell>
          <cell r="AH216">
            <v>11</v>
          </cell>
          <cell r="AQ216">
            <v>45000</v>
          </cell>
          <cell r="AR216">
            <v>16800</v>
          </cell>
          <cell r="BL216">
            <v>1087.0588235294099</v>
          </cell>
          <cell r="BM216">
            <v>-1087.0588235294099</v>
          </cell>
          <cell r="BN216">
            <v>0</v>
          </cell>
          <cell r="BP216">
            <v>22000</v>
          </cell>
          <cell r="BQ216">
            <v>15000</v>
          </cell>
          <cell r="BU216" t="e">
            <v>#REF!</v>
          </cell>
          <cell r="BV216">
            <v>1087.0588235294099</v>
          </cell>
          <cell r="BW216">
            <v>6.4705882352941196E-2</v>
          </cell>
          <cell r="BX216">
            <v>1087.0588235294099</v>
          </cell>
          <cell r="CA216">
            <v>1087.0588235294099</v>
          </cell>
          <cell r="CG216">
            <v>15000</v>
          </cell>
          <cell r="CP216">
            <v>1087.0588235294099</v>
          </cell>
          <cell r="CQ216">
            <v>1087.0588235294099</v>
          </cell>
          <cell r="CS216">
            <v>11</v>
          </cell>
          <cell r="CX216" t="str">
            <v>完成施工许可</v>
          </cell>
        </row>
        <row r="217">
          <cell r="D217" t="str">
            <v>古丈王村特大桥至古丈工业集中区公路工程</v>
          </cell>
          <cell r="E217" t="str">
            <v>重要经济干线</v>
          </cell>
          <cell r="F217" t="str">
            <v>“十四五”新开工</v>
          </cell>
          <cell r="G217">
            <v>8.6</v>
          </cell>
          <cell r="H217">
            <v>8.6</v>
          </cell>
          <cell r="AQ217">
            <v>12900</v>
          </cell>
          <cell r="AR217">
            <v>4816</v>
          </cell>
          <cell r="BO217" t="str">
            <v>新增项目</v>
          </cell>
          <cell r="BP217">
            <v>5000</v>
          </cell>
          <cell r="CS217">
            <v>8.6</v>
          </cell>
          <cell r="CX217" t="str">
            <v>完成施工许可</v>
          </cell>
        </row>
        <row r="218">
          <cell r="D218" t="str">
            <v>保靖县物流园区连接公路</v>
          </cell>
          <cell r="E218" t="str">
            <v>重要经济干线</v>
          </cell>
          <cell r="F218" t="str">
            <v>“十四五”新开工</v>
          </cell>
          <cell r="G218">
            <v>1.2</v>
          </cell>
          <cell r="H218">
            <v>1.2</v>
          </cell>
          <cell r="AQ218">
            <v>1680</v>
          </cell>
          <cell r="AR218">
            <v>672</v>
          </cell>
          <cell r="BO218" t="str">
            <v>新增项目</v>
          </cell>
          <cell r="BP218">
            <v>1600</v>
          </cell>
          <cell r="CR218">
            <v>1.2</v>
          </cell>
          <cell r="CX218" t="str">
            <v>完成路面</v>
          </cell>
          <cell r="CY218">
            <v>1.2</v>
          </cell>
        </row>
        <row r="219">
          <cell r="D219" t="str">
            <v>涟源谭家至桎木</v>
          </cell>
          <cell r="E219" t="str">
            <v>重要经济干线</v>
          </cell>
          <cell r="F219" t="str">
            <v>“十四五”新开工</v>
          </cell>
          <cell r="G219">
            <v>6.0419999999999998</v>
          </cell>
          <cell r="H219">
            <v>6.0419999999999998</v>
          </cell>
          <cell r="N219">
            <v>6.0419999999999998</v>
          </cell>
          <cell r="Y219">
            <v>6.0419999999999998</v>
          </cell>
          <cell r="AH219">
            <v>3.63</v>
          </cell>
          <cell r="AQ219">
            <v>8458.7999999999993</v>
          </cell>
          <cell r="AR219">
            <v>4229.3999999999996</v>
          </cell>
          <cell r="BL219">
            <v>254.1</v>
          </cell>
          <cell r="BM219">
            <v>-254.1</v>
          </cell>
          <cell r="BN219">
            <v>1016.4</v>
          </cell>
          <cell r="BP219">
            <v>2500</v>
          </cell>
          <cell r="BQ219">
            <v>8458.7999999999993</v>
          </cell>
          <cell r="BU219" t="e">
            <v>#REF!</v>
          </cell>
          <cell r="BV219">
            <v>1270.5</v>
          </cell>
          <cell r="BW219">
            <v>0.30039721946375397</v>
          </cell>
          <cell r="BX219">
            <v>1270.5</v>
          </cell>
          <cell r="BZ219">
            <v>1270.5</v>
          </cell>
          <cell r="CG219">
            <v>8458.7999999999993</v>
          </cell>
          <cell r="CP219">
            <v>1270.5</v>
          </cell>
          <cell r="CQ219">
            <v>1270.5</v>
          </cell>
          <cell r="CR219">
            <v>3.63</v>
          </cell>
          <cell r="CX219" t="str">
            <v>完成路面3.63公里</v>
          </cell>
          <cell r="CY219">
            <v>3.63</v>
          </cell>
        </row>
      </sheetData>
      <sheetData sheetId="4"/>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省干线"/>
      <sheetName val="路线分段信息"/>
    </sheetNames>
    <sheetDataSet>
      <sheetData sheetId="0">
        <row r="3">
          <cell r="C3" t="str">
            <v>项目名称</v>
          </cell>
          <cell r="E3" t="str">
            <v>路线编码</v>
          </cell>
          <cell r="F3" t="str">
            <v>是否部计划</v>
          </cell>
          <cell r="G3" t="str">
            <v>计划类别</v>
          </cell>
          <cell r="H3" t="str">
            <v>建设
性质</v>
          </cell>
          <cell r="I3" t="str">
            <v>建设规模（公里）/（延米）</v>
          </cell>
          <cell r="P3" t="str">
            <v>建设年限</v>
          </cell>
          <cell r="R3" t="str">
            <v>批复投资</v>
          </cell>
          <cell r="U3" t="str">
            <v>至上批次累计安排投资</v>
          </cell>
          <cell r="V3" t="str">
            <v>至上年底累计安排国省补助</v>
          </cell>
          <cell r="W3" t="str">
            <v>至上年底累计完成投资</v>
          </cell>
          <cell r="X3" t="str">
            <v>结转投资</v>
          </cell>
          <cell r="Y3" t="str">
            <v>本年度投资计划</v>
          </cell>
        </row>
        <row r="4">
          <cell r="I4" t="str">
            <v>合计</v>
          </cell>
          <cell r="J4" t="str">
            <v>一级
公路</v>
          </cell>
          <cell r="K4" t="str">
            <v>二级
公路</v>
          </cell>
          <cell r="L4" t="str">
            <v>三级
公路</v>
          </cell>
          <cell r="M4" t="str">
            <v>四级
公路</v>
          </cell>
          <cell r="N4" t="str">
            <v>桥梁</v>
          </cell>
          <cell r="O4" t="str">
            <v>隧道</v>
          </cell>
          <cell r="P4" t="str">
            <v>开工年</v>
          </cell>
          <cell r="Q4" t="str">
            <v>完工年</v>
          </cell>
          <cell r="R4" t="str">
            <v>总投资</v>
          </cell>
          <cell r="S4" t="str">
            <v>国省投资</v>
          </cell>
          <cell r="Y4" t="str">
            <v>投资</v>
          </cell>
        </row>
        <row r="5">
          <cell r="T5" t="str">
            <v>中央投资</v>
          </cell>
        </row>
        <row r="6">
          <cell r="C6" t="str">
            <v>合计</v>
          </cell>
          <cell r="E6"/>
          <cell r="F6"/>
          <cell r="G6"/>
          <cell r="H6"/>
          <cell r="I6" t="str">
            <v>2885.582</v>
          </cell>
          <cell r="J6" t="str">
            <v>872.384</v>
          </cell>
          <cell r="K6" t="str">
            <v>1810.71</v>
          </cell>
          <cell r="L6" t="str">
            <v>174.368</v>
          </cell>
          <cell r="M6" t="str">
            <v>0.0</v>
          </cell>
          <cell r="N6" t="str">
            <v>24786.78</v>
          </cell>
          <cell r="O6" t="str">
            <v>20713</v>
          </cell>
          <cell r="P6"/>
          <cell r="Q6"/>
          <cell r="R6" t="str">
            <v>7113976</v>
          </cell>
          <cell r="S6" t="str">
            <v>343298</v>
          </cell>
          <cell r="T6"/>
          <cell r="U6" t="str">
            <v>2182843</v>
          </cell>
          <cell r="V6" t="str">
            <v>504171</v>
          </cell>
          <cell r="W6" t="str">
            <v>1268909</v>
          </cell>
          <cell r="X6" t="str">
            <v>-193016</v>
          </cell>
          <cell r="Y6" t="str">
            <v>1026929</v>
          </cell>
        </row>
        <row r="7">
          <cell r="C7" t="str">
            <v>G354宁乡段（宗师庙-道林-联湖塘）</v>
          </cell>
          <cell r="D7">
            <v>0</v>
          </cell>
          <cell r="E7" t="str">
            <v>G354</v>
          </cell>
          <cell r="F7" t="str">
            <v>是</v>
          </cell>
          <cell r="G7" t="str">
            <v>续建</v>
          </cell>
          <cell r="H7" t="str">
            <v>新建</v>
          </cell>
          <cell r="I7" t="str">
            <v>22.203</v>
          </cell>
          <cell r="J7" t="str">
            <v>0.0</v>
          </cell>
          <cell r="K7" t="str">
            <v>22.203</v>
          </cell>
          <cell r="L7" t="str">
            <v>0.0</v>
          </cell>
          <cell r="M7"/>
          <cell r="N7" t="str">
            <v>0.0</v>
          </cell>
          <cell r="O7" t="str">
            <v>0</v>
          </cell>
          <cell r="P7" t="str">
            <v>2020</v>
          </cell>
          <cell r="Q7" t="str">
            <v>2022</v>
          </cell>
          <cell r="R7" t="str">
            <v>32467</v>
          </cell>
          <cell r="S7"/>
          <cell r="T7"/>
          <cell r="U7" t="str">
            <v>0</v>
          </cell>
          <cell r="V7" t="str">
            <v>0</v>
          </cell>
          <cell r="W7" t="str">
            <v>10000</v>
          </cell>
          <cell r="X7" t="str">
            <v>10000</v>
          </cell>
          <cell r="Y7">
            <v>10000</v>
          </cell>
        </row>
        <row r="8">
          <cell r="C8" t="str">
            <v>G319浏阳天马山隧道</v>
          </cell>
          <cell r="D8">
            <v>0</v>
          </cell>
          <cell r="E8" t="str">
            <v>G319430181</v>
          </cell>
          <cell r="F8" t="str">
            <v>是</v>
          </cell>
          <cell r="G8" t="str">
            <v>已完工</v>
          </cell>
          <cell r="H8" t="str">
            <v>改扩建</v>
          </cell>
          <cell r="I8" t="str">
            <v>2.478</v>
          </cell>
          <cell r="J8" t="str">
            <v>0.0</v>
          </cell>
          <cell r="K8" t="str">
            <v>2.0</v>
          </cell>
          <cell r="L8" t="str">
            <v>0.0</v>
          </cell>
          <cell r="M8"/>
          <cell r="N8" t="str">
            <v>0.0</v>
          </cell>
          <cell r="O8" t="str">
            <v>1000</v>
          </cell>
          <cell r="P8" t="str">
            <v>2020</v>
          </cell>
          <cell r="Q8" t="str">
            <v>2022</v>
          </cell>
          <cell r="R8" t="str">
            <v>16916</v>
          </cell>
          <cell r="S8"/>
          <cell r="T8"/>
          <cell r="U8" t="str">
            <v>1000</v>
          </cell>
          <cell r="V8" t="str">
            <v>0</v>
          </cell>
          <cell r="W8" t="str">
            <v>16916</v>
          </cell>
          <cell r="X8" t="str">
            <v>-15916</v>
          </cell>
          <cell r="Y8">
            <v>0</v>
          </cell>
        </row>
        <row r="9">
          <cell r="C9" t="str">
            <v>S326线浏阳市澄潭江至宁乡沙田公路</v>
          </cell>
          <cell r="D9">
            <v>4</v>
          </cell>
          <cell r="E9" t="str">
            <v>无</v>
          </cell>
          <cell r="F9" t="str">
            <v>否</v>
          </cell>
          <cell r="G9" t="str">
            <v>新开工</v>
          </cell>
          <cell r="H9" t="str">
            <v>新建</v>
          </cell>
          <cell r="I9" t="str">
            <v>161.725</v>
          </cell>
          <cell r="J9" t="str">
            <v>15.66</v>
          </cell>
          <cell r="K9" t="str">
            <v>146.065</v>
          </cell>
          <cell r="L9" t="str">
            <v>0.0</v>
          </cell>
          <cell r="M9"/>
          <cell r="N9"/>
          <cell r="O9"/>
          <cell r="P9" t="str">
            <v>2021</v>
          </cell>
          <cell r="Q9" t="str">
            <v>2025</v>
          </cell>
          <cell r="R9" t="str">
            <v>251471</v>
          </cell>
          <cell r="S9"/>
          <cell r="T9"/>
          <cell r="U9" t="str">
            <v>19350</v>
          </cell>
          <cell r="V9" t="str">
            <v>3401</v>
          </cell>
          <cell r="W9"/>
          <cell r="X9" t="str">
            <v>10000</v>
          </cell>
          <cell r="Y9">
            <v>10000</v>
          </cell>
        </row>
        <row r="10">
          <cell r="C10" t="str">
            <v>湘阴县武警机场公路延伸线</v>
          </cell>
          <cell r="D10">
            <v>3</v>
          </cell>
          <cell r="E10" t="str">
            <v>无</v>
          </cell>
          <cell r="F10" t="str">
            <v>否</v>
          </cell>
          <cell r="G10" t="str">
            <v>新开工</v>
          </cell>
          <cell r="H10" t="str">
            <v>新建</v>
          </cell>
          <cell r="I10" t="str">
            <v>3.0</v>
          </cell>
          <cell r="J10"/>
          <cell r="K10" t="str">
            <v>3.0</v>
          </cell>
          <cell r="L10"/>
          <cell r="M10"/>
          <cell r="N10"/>
          <cell r="O10"/>
          <cell r="P10" t="str">
            <v>2016</v>
          </cell>
          <cell r="Q10" t="str">
            <v>2022</v>
          </cell>
          <cell r="R10" t="str">
            <v>7344</v>
          </cell>
          <cell r="S10"/>
          <cell r="T10"/>
          <cell r="U10" t="str">
            <v>900</v>
          </cell>
          <cell r="V10" t="str">
            <v>0</v>
          </cell>
          <cell r="W10"/>
          <cell r="X10" t="str">
            <v>-6344</v>
          </cell>
          <cell r="Y10">
            <v>1000</v>
          </cell>
        </row>
        <row r="11">
          <cell r="C11" t="str">
            <v>伏林大道（含杨梅洲大桥）一期</v>
          </cell>
          <cell r="D11">
            <v>0</v>
          </cell>
          <cell r="E11" t="str">
            <v>S216430000</v>
          </cell>
          <cell r="F11" t="str">
            <v>是</v>
          </cell>
          <cell r="G11" t="str">
            <v>续建</v>
          </cell>
          <cell r="H11" t="str">
            <v>新建</v>
          </cell>
          <cell r="I11" t="str">
            <v>11.0</v>
          </cell>
          <cell r="J11" t="str">
            <v>8.6</v>
          </cell>
          <cell r="K11"/>
          <cell r="L11"/>
          <cell r="M11"/>
          <cell r="N11" t="str">
            <v>2400.0</v>
          </cell>
          <cell r="O11"/>
          <cell r="P11" t="str">
            <v>2017</v>
          </cell>
          <cell r="Q11" t="str">
            <v>2020</v>
          </cell>
          <cell r="R11" t="str">
            <v>116000</v>
          </cell>
          <cell r="S11"/>
          <cell r="T11"/>
          <cell r="U11" t="str">
            <v>104943</v>
          </cell>
          <cell r="V11" t="str">
            <v>1506</v>
          </cell>
          <cell r="W11"/>
          <cell r="X11" t="str">
            <v>0</v>
          </cell>
          <cell r="Y11">
            <v>5547</v>
          </cell>
        </row>
        <row r="12">
          <cell r="C12" t="str">
            <v>G240衡山长青-白果</v>
          </cell>
          <cell r="D12">
            <v>8.39</v>
          </cell>
          <cell r="E12" t="str">
            <v>G240430423</v>
          </cell>
          <cell r="F12" t="str">
            <v>是</v>
          </cell>
          <cell r="G12" t="str">
            <v>续建</v>
          </cell>
          <cell r="H12"/>
          <cell r="I12" t="str">
            <v>8.39</v>
          </cell>
          <cell r="J12" t="str">
            <v>0.0</v>
          </cell>
          <cell r="K12" t="str">
            <v>8.39</v>
          </cell>
          <cell r="L12" t="str">
            <v>0.0</v>
          </cell>
          <cell r="M12"/>
          <cell r="N12" t="str">
            <v>0.0</v>
          </cell>
          <cell r="O12" t="str">
            <v>0</v>
          </cell>
          <cell r="P12" t="str">
            <v>2020</v>
          </cell>
          <cell r="Q12" t="str">
            <v>2022</v>
          </cell>
          <cell r="R12" t="str">
            <v>10092</v>
          </cell>
          <cell r="S12"/>
          <cell r="T12"/>
          <cell r="U12" t="str">
            <v>5508</v>
          </cell>
          <cell r="V12" t="str">
            <v>881</v>
          </cell>
          <cell r="W12"/>
          <cell r="X12"/>
          <cell r="Y12">
            <v>5508</v>
          </cell>
        </row>
        <row r="13">
          <cell r="C13" t="str">
            <v>G234常宁新河-蒲竹</v>
          </cell>
          <cell r="D13">
            <v>0</v>
          </cell>
          <cell r="E13" t="str">
            <v>430482G234</v>
          </cell>
          <cell r="F13" t="str">
            <v>是</v>
          </cell>
          <cell r="G13" t="str">
            <v>续建</v>
          </cell>
          <cell r="H13" t="str">
            <v>新建</v>
          </cell>
          <cell r="I13" t="str">
            <v>57.0</v>
          </cell>
          <cell r="J13" t="str">
            <v>28.0</v>
          </cell>
          <cell r="K13" t="str">
            <v>29.0</v>
          </cell>
          <cell r="L13"/>
          <cell r="M13"/>
          <cell r="N13"/>
          <cell r="O13"/>
          <cell r="P13" t="str">
            <v>2020</v>
          </cell>
          <cell r="Q13" t="str">
            <v>2022</v>
          </cell>
          <cell r="R13" t="str">
            <v>155023</v>
          </cell>
          <cell r="S13" t="str">
            <v>124018</v>
          </cell>
          <cell r="T13"/>
          <cell r="U13" t="str">
            <v>24350</v>
          </cell>
          <cell r="V13" t="str">
            <v>7665</v>
          </cell>
          <cell r="W13"/>
          <cell r="X13" t="str">
            <v>-83584</v>
          </cell>
          <cell r="Y13">
            <v>10000</v>
          </cell>
        </row>
        <row r="14">
          <cell r="C14" t="str">
            <v>S219衡阳县岣嵝至蒸湘呆鹰岭</v>
          </cell>
          <cell r="I14">
            <v>35</v>
          </cell>
          <cell r="K14">
            <v>35</v>
          </cell>
          <cell r="P14" t="str">
            <v>2020</v>
          </cell>
          <cell r="Q14" t="str">
            <v>2022</v>
          </cell>
          <cell r="Y14">
            <v>4900</v>
          </cell>
        </row>
        <row r="15">
          <cell r="C15" t="str">
            <v>衡南龙泉-向阳桥</v>
          </cell>
          <cell r="Y15">
            <v>1500</v>
          </cell>
        </row>
        <row r="16">
          <cell r="C16" t="str">
            <v>G356常宁宜阳至荫田</v>
          </cell>
          <cell r="D16">
            <v>28</v>
          </cell>
          <cell r="Y16">
            <v>8400</v>
          </cell>
        </row>
        <row r="17">
          <cell r="C17" t="str">
            <v>衡东杨林-高湖</v>
          </cell>
          <cell r="U17" t="str">
            <v>2172</v>
          </cell>
          <cell r="Y17">
            <v>2172</v>
          </cell>
        </row>
        <row r="18">
          <cell r="C18" t="str">
            <v>G240衡东县城改线公路</v>
          </cell>
          <cell r="D18">
            <v>13.71</v>
          </cell>
          <cell r="E18" t="str">
            <v>G240430000</v>
          </cell>
          <cell r="F18" t="str">
            <v>是</v>
          </cell>
          <cell r="G18" t="str">
            <v>新开工</v>
          </cell>
          <cell r="H18" t="str">
            <v>改扩建</v>
          </cell>
          <cell r="I18" t="str">
            <v>13.71</v>
          </cell>
          <cell r="J18" t="str">
            <v>13.71</v>
          </cell>
          <cell r="K18" t="str">
            <v>0.0</v>
          </cell>
          <cell r="L18" t="str">
            <v>0.0</v>
          </cell>
          <cell r="M18"/>
          <cell r="N18"/>
          <cell r="O18"/>
          <cell r="P18" t="str">
            <v>2023</v>
          </cell>
          <cell r="Q18" t="str">
            <v>2025</v>
          </cell>
          <cell r="R18" t="str">
            <v>41130</v>
          </cell>
          <cell r="S18"/>
          <cell r="T18"/>
          <cell r="U18" t="str">
            <v>0</v>
          </cell>
          <cell r="V18" t="str">
            <v>0</v>
          </cell>
          <cell r="W18" t="str">
            <v>0</v>
          </cell>
          <cell r="X18" t="str">
            <v>3000</v>
          </cell>
          <cell r="Y18">
            <v>3000</v>
          </cell>
        </row>
        <row r="19">
          <cell r="C19" t="str">
            <v>G107耒阳绕城公路</v>
          </cell>
          <cell r="D19">
            <v>0</v>
          </cell>
          <cell r="E19" t="str">
            <v>G107430000</v>
          </cell>
          <cell r="F19" t="str">
            <v>否</v>
          </cell>
          <cell r="G19" t="str">
            <v>续建</v>
          </cell>
          <cell r="H19" t="str">
            <v>新建</v>
          </cell>
          <cell r="I19" t="str">
            <v>22.722</v>
          </cell>
          <cell r="J19" t="str">
            <v>22.722</v>
          </cell>
          <cell r="K19" t="str">
            <v>0.0</v>
          </cell>
          <cell r="L19" t="str">
            <v>0.0</v>
          </cell>
          <cell r="M19"/>
          <cell r="N19" t="str">
            <v>0.0</v>
          </cell>
          <cell r="O19" t="str">
            <v>0</v>
          </cell>
          <cell r="P19" t="str">
            <v>2020</v>
          </cell>
          <cell r="Q19" t="str">
            <v>2022</v>
          </cell>
          <cell r="R19" t="str">
            <v>51180</v>
          </cell>
          <cell r="S19"/>
          <cell r="T19"/>
          <cell r="U19" t="str">
            <v>33300</v>
          </cell>
          <cell r="V19" t="str">
            <v>6626</v>
          </cell>
          <cell r="W19"/>
          <cell r="X19" t="str">
            <v>-27708</v>
          </cell>
          <cell r="Y19">
            <v>8244</v>
          </cell>
        </row>
        <row r="20">
          <cell r="C20" t="str">
            <v>耒阳竹市-哲桥</v>
          </cell>
          <cell r="D20">
            <v>0</v>
          </cell>
          <cell r="E20" t="str">
            <v>无</v>
          </cell>
          <cell r="F20" t="str">
            <v>否</v>
          </cell>
          <cell r="G20" t="str">
            <v>续建</v>
          </cell>
          <cell r="H20" t="str">
            <v>新建</v>
          </cell>
          <cell r="I20" t="str">
            <v>19.882</v>
          </cell>
          <cell r="J20"/>
          <cell r="K20" t="str">
            <v>19.882</v>
          </cell>
          <cell r="L20"/>
          <cell r="M20"/>
          <cell r="N20"/>
          <cell r="O20"/>
          <cell r="P20" t="str">
            <v>2017</v>
          </cell>
          <cell r="Q20" t="str">
            <v>2022</v>
          </cell>
          <cell r="R20" t="str">
            <v>18762</v>
          </cell>
          <cell r="S20"/>
          <cell r="T20"/>
          <cell r="U20" t="str">
            <v>18726</v>
          </cell>
          <cell r="V20" t="str">
            <v>5816</v>
          </cell>
          <cell r="W20"/>
          <cell r="X20" t="str">
            <v>-5264</v>
          </cell>
          <cell r="Y20">
            <v>1000</v>
          </cell>
        </row>
        <row r="21">
          <cell r="C21" t="str">
            <v>衡山南岳高速萱州互通连接线</v>
          </cell>
          <cell r="E21" t="str">
            <v>无</v>
          </cell>
          <cell r="F21" t="str">
            <v>否</v>
          </cell>
          <cell r="G21" t="str">
            <v>新开工</v>
          </cell>
          <cell r="H21" t="str">
            <v>新建</v>
          </cell>
          <cell r="I21" t="str">
            <v>1.816</v>
          </cell>
          <cell r="J21"/>
          <cell r="K21" t="str">
            <v>1.816</v>
          </cell>
          <cell r="L21"/>
          <cell r="M21"/>
          <cell r="N21"/>
          <cell r="O21"/>
          <cell r="P21" t="str">
            <v>2021</v>
          </cell>
          <cell r="Q21" t="str">
            <v>2023</v>
          </cell>
          <cell r="R21" t="str">
            <v>2542</v>
          </cell>
          <cell r="S21"/>
          <cell r="T21"/>
          <cell r="U21" t="str">
            <v>0</v>
          </cell>
          <cell r="V21" t="str">
            <v>0</v>
          </cell>
          <cell r="W21"/>
          <cell r="X21"/>
          <cell r="Y21">
            <v>1700</v>
          </cell>
        </row>
        <row r="22">
          <cell r="C22" t="str">
            <v>新宁县江口桥-黄皮坳</v>
          </cell>
          <cell r="D22">
            <v>0</v>
          </cell>
          <cell r="E22" t="str">
            <v>S341430528</v>
          </cell>
          <cell r="F22" t="str">
            <v>是</v>
          </cell>
          <cell r="G22" t="str">
            <v>续建</v>
          </cell>
          <cell r="H22" t="str">
            <v>改扩建</v>
          </cell>
          <cell r="I22" t="str">
            <v>56.277</v>
          </cell>
          <cell r="J22"/>
          <cell r="K22" t="str">
            <v>54.0</v>
          </cell>
          <cell r="L22"/>
          <cell r="M22"/>
          <cell r="N22" t="str">
            <v>707.0</v>
          </cell>
          <cell r="O22" t="str">
            <v>1570</v>
          </cell>
          <cell r="P22" t="str">
            <v>2017</v>
          </cell>
          <cell r="Q22" t="str">
            <v>2022</v>
          </cell>
          <cell r="R22" t="str">
            <v>73057</v>
          </cell>
          <cell r="S22" t="str">
            <v>21600</v>
          </cell>
          <cell r="T22"/>
          <cell r="U22" t="str">
            <v>24326</v>
          </cell>
          <cell r="V22" t="str">
            <v>6480</v>
          </cell>
          <cell r="W22" t="str">
            <v>6822</v>
          </cell>
          <cell r="X22" t="str">
            <v>17504</v>
          </cell>
          <cell r="Y22">
            <v>13000</v>
          </cell>
        </row>
        <row r="23">
          <cell r="C23" t="str">
            <v>城步南山牧场至绥宁古龙岩公路</v>
          </cell>
          <cell r="D23">
            <v>0</v>
          </cell>
          <cell r="E23" t="str">
            <v>S251430000</v>
          </cell>
          <cell r="F23" t="str">
            <v>是</v>
          </cell>
          <cell r="G23" t="str">
            <v>续建</v>
          </cell>
          <cell r="H23" t="str">
            <v>改扩建</v>
          </cell>
          <cell r="I23" t="str">
            <v>17.624</v>
          </cell>
          <cell r="J23"/>
          <cell r="K23"/>
          <cell r="L23" t="str">
            <v>17.624</v>
          </cell>
          <cell r="M23"/>
          <cell r="N23"/>
          <cell r="O23"/>
          <cell r="P23" t="str">
            <v>2018</v>
          </cell>
          <cell r="Q23" t="str">
            <v>2022</v>
          </cell>
          <cell r="R23" t="str">
            <v>38710</v>
          </cell>
          <cell r="S23"/>
          <cell r="T23"/>
          <cell r="U23" t="str">
            <v>30968</v>
          </cell>
          <cell r="V23" t="str">
            <v>13334</v>
          </cell>
          <cell r="W23" t="str">
            <v>36261</v>
          </cell>
          <cell r="X23" t="str">
            <v>37303</v>
          </cell>
          <cell r="Y23">
            <v>1042</v>
          </cell>
        </row>
        <row r="24">
          <cell r="C24" t="str">
            <v>G356洞口县黄桥至高沙公路</v>
          </cell>
          <cell r="D24">
            <v>22.122</v>
          </cell>
          <cell r="E24" t="str">
            <v>G356430000</v>
          </cell>
          <cell r="F24" t="str">
            <v>是</v>
          </cell>
          <cell r="G24" t="str">
            <v>新开工</v>
          </cell>
          <cell r="H24" t="str">
            <v>改扩建</v>
          </cell>
          <cell r="I24" t="str">
            <v>22.122</v>
          </cell>
          <cell r="J24" t="str">
            <v>0.0</v>
          </cell>
          <cell r="K24" t="str">
            <v>22.122</v>
          </cell>
          <cell r="L24" t="str">
            <v>0.0</v>
          </cell>
          <cell r="M24"/>
          <cell r="N24"/>
          <cell r="O24"/>
          <cell r="P24" t="str">
            <v>2021</v>
          </cell>
          <cell r="Q24" t="str">
            <v>2023</v>
          </cell>
          <cell r="R24" t="str">
            <v>30971</v>
          </cell>
          <cell r="S24"/>
          <cell r="T24"/>
          <cell r="U24" t="str">
            <v>0</v>
          </cell>
          <cell r="V24" t="str">
            <v>0</v>
          </cell>
          <cell r="W24" t="str">
            <v>0</v>
          </cell>
          <cell r="X24" t="str">
            <v>8000</v>
          </cell>
          <cell r="Y24">
            <v>8000</v>
          </cell>
        </row>
        <row r="25">
          <cell r="C25" t="str">
            <v>邵阳县黄豆园-黄亭市</v>
          </cell>
          <cell r="D25">
            <v>0</v>
          </cell>
          <cell r="E25" t="str">
            <v>S336430000</v>
          </cell>
          <cell r="F25" t="str">
            <v>否</v>
          </cell>
          <cell r="G25" t="str">
            <v>续建</v>
          </cell>
          <cell r="H25" t="str">
            <v>改扩建</v>
          </cell>
          <cell r="I25" t="str">
            <v>18.499</v>
          </cell>
          <cell r="J25"/>
          <cell r="K25" t="str">
            <v>18.499</v>
          </cell>
          <cell r="L25"/>
          <cell r="M25"/>
          <cell r="N25"/>
          <cell r="O25"/>
          <cell r="P25" t="str">
            <v>2017</v>
          </cell>
          <cell r="Q25" t="str">
            <v>2022</v>
          </cell>
          <cell r="R25" t="str">
            <v>22037</v>
          </cell>
          <cell r="S25"/>
          <cell r="T25"/>
          <cell r="U25" t="str">
            <v>7111</v>
          </cell>
          <cell r="V25" t="str">
            <v>5180</v>
          </cell>
          <cell r="W25" t="str">
            <v>10199</v>
          </cell>
          <cell r="X25" t="str">
            <v>16812</v>
          </cell>
          <cell r="Y25">
            <v>6613</v>
          </cell>
        </row>
        <row r="26">
          <cell r="C26" t="str">
            <v>新邵县雀塘-太芝庙</v>
          </cell>
          <cell r="D26">
            <v>0</v>
          </cell>
          <cell r="E26" t="str">
            <v>S232430522</v>
          </cell>
          <cell r="F26" t="str">
            <v>否</v>
          </cell>
          <cell r="G26" t="str">
            <v>续建</v>
          </cell>
          <cell r="H26" t="str">
            <v>改扩建</v>
          </cell>
          <cell r="I26" t="str">
            <v>23.87</v>
          </cell>
          <cell r="J26"/>
          <cell r="K26" t="str">
            <v>24.037</v>
          </cell>
          <cell r="L26"/>
          <cell r="M26"/>
          <cell r="N26"/>
          <cell r="O26"/>
          <cell r="P26" t="str">
            <v>2019</v>
          </cell>
          <cell r="Q26" t="str">
            <v>2022</v>
          </cell>
          <cell r="R26" t="str">
            <v>28720</v>
          </cell>
          <cell r="S26"/>
          <cell r="T26"/>
          <cell r="U26" t="str">
            <v>18716</v>
          </cell>
          <cell r="V26" t="str">
            <v>3043</v>
          </cell>
          <cell r="W26" t="str">
            <v>11750</v>
          </cell>
          <cell r="X26" t="str">
            <v>-3000</v>
          </cell>
          <cell r="Y26">
            <v>5000</v>
          </cell>
        </row>
        <row r="27">
          <cell r="C27" t="str">
            <v>邵阳县长阳铺-九公桥</v>
          </cell>
          <cell r="D27">
            <v>0</v>
          </cell>
          <cell r="E27" t="str">
            <v>S550430523</v>
          </cell>
          <cell r="F27" t="str">
            <v>否</v>
          </cell>
          <cell r="G27" t="str">
            <v>续建</v>
          </cell>
          <cell r="H27" t="str">
            <v>改扩建</v>
          </cell>
          <cell r="I27" t="str">
            <v>25.22</v>
          </cell>
          <cell r="J27"/>
          <cell r="K27" t="str">
            <v>24.556</v>
          </cell>
          <cell r="L27"/>
          <cell r="M27"/>
          <cell r="N27"/>
          <cell r="O27"/>
          <cell r="P27" t="str">
            <v>2020</v>
          </cell>
          <cell r="Q27" t="str">
            <v>2022</v>
          </cell>
          <cell r="R27" t="str">
            <v>29008</v>
          </cell>
          <cell r="S27"/>
          <cell r="T27"/>
          <cell r="U27" t="str">
            <v>2789</v>
          </cell>
          <cell r="V27" t="str">
            <v>9701</v>
          </cell>
          <cell r="W27" t="str">
            <v>5489</v>
          </cell>
          <cell r="X27" t="str">
            <v>-15717</v>
          </cell>
          <cell r="Y27">
            <v>5802</v>
          </cell>
        </row>
        <row r="28">
          <cell r="C28" t="str">
            <v>G356邵阳县罗城-黄豆园</v>
          </cell>
          <cell r="D28">
            <v>0</v>
          </cell>
          <cell r="E28" t="str">
            <v>G356430000</v>
          </cell>
          <cell r="F28" t="str">
            <v>否</v>
          </cell>
          <cell r="G28" t="str">
            <v>新开工</v>
          </cell>
          <cell r="H28"/>
          <cell r="I28" t="str">
            <v>19.233</v>
          </cell>
          <cell r="J28" t="str">
            <v>0.0</v>
          </cell>
          <cell r="K28" t="str">
            <v>19.233</v>
          </cell>
          <cell r="L28" t="str">
            <v>0.0</v>
          </cell>
          <cell r="M28"/>
          <cell r="N28" t="str">
            <v>0.0</v>
          </cell>
          <cell r="O28" t="str">
            <v>0</v>
          </cell>
          <cell r="P28" t="str">
            <v>2020</v>
          </cell>
          <cell r="Q28" t="str">
            <v>2022</v>
          </cell>
          <cell r="R28" t="str">
            <v>18627</v>
          </cell>
          <cell r="S28"/>
          <cell r="T28"/>
          <cell r="U28" t="str">
            <v>3527</v>
          </cell>
          <cell r="V28" t="str">
            <v>8457</v>
          </cell>
          <cell r="W28" t="str">
            <v>5427</v>
          </cell>
          <cell r="X28" t="str">
            <v>8427</v>
          </cell>
          <cell r="Y28">
            <v>3000</v>
          </cell>
        </row>
        <row r="29">
          <cell r="C29" t="str">
            <v>G536平江县青冲至伍市</v>
          </cell>
          <cell r="D29">
            <v>0</v>
          </cell>
          <cell r="E29" t="str">
            <v>G536430000</v>
          </cell>
          <cell r="F29" t="str">
            <v>是</v>
          </cell>
          <cell r="G29" t="str">
            <v>续建</v>
          </cell>
          <cell r="H29" t="str">
            <v>新建</v>
          </cell>
          <cell r="I29" t="str">
            <v>9.006</v>
          </cell>
          <cell r="J29" t="str">
            <v>0.0</v>
          </cell>
          <cell r="K29" t="str">
            <v>9.006</v>
          </cell>
          <cell r="L29" t="str">
            <v>0.0</v>
          </cell>
          <cell r="M29"/>
          <cell r="N29" t="str">
            <v>0.0</v>
          </cell>
          <cell r="O29" t="str">
            <v>0</v>
          </cell>
          <cell r="P29" t="str">
            <v>2020</v>
          </cell>
          <cell r="Q29" t="str">
            <v>2022</v>
          </cell>
          <cell r="R29" t="str">
            <v>18826</v>
          </cell>
          <cell r="S29"/>
          <cell r="T29"/>
          <cell r="U29" t="str">
            <v>10497</v>
          </cell>
          <cell r="V29" t="str">
            <v>7084</v>
          </cell>
          <cell r="W29"/>
          <cell r="X29" t="str">
            <v>0</v>
          </cell>
          <cell r="Y29">
            <v>3000</v>
          </cell>
        </row>
        <row r="30">
          <cell r="C30" t="str">
            <v>G536平江县丁家垅至天岳公路</v>
          </cell>
          <cell r="D30">
            <v>6.306</v>
          </cell>
          <cell r="E30" t="str">
            <v>G536430626</v>
          </cell>
          <cell r="F30" t="str">
            <v>是</v>
          </cell>
          <cell r="G30" t="str">
            <v>新开工</v>
          </cell>
          <cell r="H30" t="str">
            <v>新建</v>
          </cell>
          <cell r="I30" t="str">
            <v>5.33</v>
          </cell>
          <cell r="J30" t="str">
            <v>5.33</v>
          </cell>
          <cell r="K30" t="str">
            <v>0.0</v>
          </cell>
          <cell r="L30" t="str">
            <v>0.0</v>
          </cell>
          <cell r="M30"/>
          <cell r="N30"/>
          <cell r="O30"/>
          <cell r="P30" t="str">
            <v>2021</v>
          </cell>
          <cell r="Q30" t="str">
            <v>2023</v>
          </cell>
          <cell r="R30" t="str">
            <v>15990</v>
          </cell>
          <cell r="S30"/>
          <cell r="T30"/>
          <cell r="U30" t="str">
            <v>0</v>
          </cell>
          <cell r="V30" t="str">
            <v>0</v>
          </cell>
          <cell r="W30"/>
          <cell r="X30" t="str">
            <v>4304</v>
          </cell>
          <cell r="Y30">
            <v>4304</v>
          </cell>
        </row>
        <row r="31">
          <cell r="C31" t="str">
            <v>G107岳阳市改线提质工程（汨罗京古塘至青山铺段）（二期）</v>
          </cell>
          <cell r="E31" t="str">
            <v>G107430000</v>
          </cell>
          <cell r="F31" t="str">
            <v>是</v>
          </cell>
          <cell r="G31" t="str">
            <v>新开工</v>
          </cell>
          <cell r="H31" t="str">
            <v>新建</v>
          </cell>
          <cell r="I31" t="str">
            <v>25.0</v>
          </cell>
          <cell r="J31" t="str">
            <v>25.0</v>
          </cell>
          <cell r="K31" t="str">
            <v>0.0</v>
          </cell>
          <cell r="L31" t="str">
            <v>0.0</v>
          </cell>
          <cell r="M31"/>
          <cell r="N31"/>
          <cell r="O31"/>
          <cell r="P31" t="str">
            <v>2023</v>
          </cell>
          <cell r="Q31" t="str">
            <v>2025</v>
          </cell>
          <cell r="R31" t="str">
            <v>75000</v>
          </cell>
          <cell r="S31"/>
          <cell r="T31"/>
          <cell r="U31" t="str">
            <v>0</v>
          </cell>
          <cell r="V31" t="str">
            <v>0</v>
          </cell>
          <cell r="W31"/>
          <cell r="X31" t="str">
            <v>7500</v>
          </cell>
          <cell r="Y31">
            <v>7500</v>
          </cell>
        </row>
        <row r="32">
          <cell r="C32" t="str">
            <v>S316平江县长庆-童市</v>
          </cell>
          <cell r="D32">
            <v>0</v>
          </cell>
          <cell r="E32" t="str">
            <v>S316430626</v>
          </cell>
          <cell r="F32" t="str">
            <v>否</v>
          </cell>
          <cell r="G32" t="str">
            <v>续建</v>
          </cell>
          <cell r="H32" t="str">
            <v>改扩建</v>
          </cell>
          <cell r="I32" t="str">
            <v>27.184</v>
          </cell>
          <cell r="J32"/>
          <cell r="K32" t="str">
            <v>27.184</v>
          </cell>
          <cell r="L32"/>
          <cell r="M32"/>
          <cell r="N32"/>
          <cell r="O32"/>
          <cell r="P32" t="str">
            <v>2017</v>
          </cell>
          <cell r="Q32" t="str">
            <v>2022</v>
          </cell>
          <cell r="R32" t="str">
            <v>61785</v>
          </cell>
          <cell r="S32"/>
          <cell r="T32"/>
          <cell r="U32" t="str">
            <v>9480</v>
          </cell>
          <cell r="V32" t="str">
            <v>0</v>
          </cell>
          <cell r="W32"/>
          <cell r="X32" t="str">
            <v>0</v>
          </cell>
          <cell r="Y32">
            <v>26079</v>
          </cell>
        </row>
        <row r="33">
          <cell r="C33" t="str">
            <v>临湘路口-新球</v>
          </cell>
          <cell r="D33">
            <v>0</v>
          </cell>
          <cell r="E33" t="str">
            <v>S206、 S501</v>
          </cell>
          <cell r="F33" t="str">
            <v>否</v>
          </cell>
          <cell r="G33" t="str">
            <v>续建</v>
          </cell>
          <cell r="H33" t="str">
            <v>新建</v>
          </cell>
          <cell r="I33" t="str">
            <v>17.999</v>
          </cell>
          <cell r="J33"/>
          <cell r="K33" t="str">
            <v>17.999</v>
          </cell>
          <cell r="L33"/>
          <cell r="M33"/>
          <cell r="N33"/>
          <cell r="O33"/>
          <cell r="P33" t="str">
            <v>2020</v>
          </cell>
          <cell r="Q33" t="str">
            <v>2022</v>
          </cell>
          <cell r="R33" t="str">
            <v>20258</v>
          </cell>
          <cell r="S33"/>
          <cell r="T33"/>
          <cell r="U33" t="str">
            <v>14180</v>
          </cell>
          <cell r="V33" t="str">
            <v>0</v>
          </cell>
          <cell r="W33"/>
          <cell r="X33" t="str">
            <v>13906</v>
          </cell>
          <cell r="Y33">
            <v>13906</v>
          </cell>
        </row>
        <row r="34">
          <cell r="C34" t="str">
            <v>华容梅田湖大桥</v>
          </cell>
          <cell r="D34">
            <v>0</v>
          </cell>
          <cell r="E34" t="str">
            <v>S217</v>
          </cell>
          <cell r="F34" t="str">
            <v>否</v>
          </cell>
          <cell r="G34" t="str">
            <v>续建</v>
          </cell>
          <cell r="H34" t="str">
            <v>新建</v>
          </cell>
          <cell r="I34" t="str">
            <v>6.142</v>
          </cell>
          <cell r="J34"/>
          <cell r="K34" t="str">
            <v>4.928</v>
          </cell>
          <cell r="L34"/>
          <cell r="M34"/>
          <cell r="N34" t="str">
            <v>1214.0</v>
          </cell>
          <cell r="O34"/>
          <cell r="P34" t="str">
            <v>2020</v>
          </cell>
          <cell r="Q34" t="str">
            <v>2022</v>
          </cell>
          <cell r="R34" t="str">
            <v>13056</v>
          </cell>
          <cell r="S34"/>
          <cell r="T34"/>
          <cell r="U34" t="str">
            <v>9969</v>
          </cell>
          <cell r="V34" t="str">
            <v>4938</v>
          </cell>
          <cell r="W34"/>
          <cell r="X34" t="str">
            <v>-2360</v>
          </cell>
          <cell r="Y34">
            <v>1556</v>
          </cell>
        </row>
        <row r="35">
          <cell r="C35" t="str">
            <v>S316平江县石牛寨至长庆公路</v>
          </cell>
          <cell r="E35" t="str">
            <v>S316430626</v>
          </cell>
          <cell r="F35" t="str">
            <v>否</v>
          </cell>
          <cell r="G35" t="str">
            <v>续建</v>
          </cell>
          <cell r="H35"/>
          <cell r="I35" t="str">
            <v>16.0</v>
          </cell>
          <cell r="J35"/>
          <cell r="K35" t="str">
            <v>16.0</v>
          </cell>
          <cell r="L35"/>
          <cell r="M35"/>
          <cell r="N35"/>
          <cell r="O35"/>
          <cell r="P35" t="str">
            <v>2020</v>
          </cell>
          <cell r="Q35" t="str">
            <v>2022</v>
          </cell>
          <cell r="R35" t="str">
            <v>43387</v>
          </cell>
          <cell r="S35"/>
          <cell r="T35"/>
          <cell r="U35" t="str">
            <v>0</v>
          </cell>
          <cell r="V35" t="str">
            <v>0</v>
          </cell>
          <cell r="W35"/>
          <cell r="X35" t="str">
            <v>9795</v>
          </cell>
          <cell r="Y35">
            <v>9795</v>
          </cell>
        </row>
        <row r="36">
          <cell r="C36" t="str">
            <v>岳阳洞庭湖大桥(G353)与沿湖大道(G240)交叉改建工程</v>
          </cell>
          <cell r="D36">
            <v>0</v>
          </cell>
          <cell r="E36" t="str">
            <v>G353430000</v>
          </cell>
          <cell r="F36" t="str">
            <v>否</v>
          </cell>
          <cell r="G36" t="str">
            <v>新开工</v>
          </cell>
          <cell r="H36" t="str">
            <v>新建</v>
          </cell>
          <cell r="I36" t="str">
            <v>1.681</v>
          </cell>
          <cell r="J36" t="str">
            <v>0.0</v>
          </cell>
          <cell r="K36" t="str">
            <v>0.024</v>
          </cell>
          <cell r="L36" t="str">
            <v>0.0</v>
          </cell>
          <cell r="M36"/>
          <cell r="N36" t="str">
            <v>1657.0</v>
          </cell>
          <cell r="O36" t="str">
            <v>0</v>
          </cell>
          <cell r="P36" t="str">
            <v>2020</v>
          </cell>
          <cell r="Q36" t="str">
            <v>2022</v>
          </cell>
          <cell r="R36" t="str">
            <v>10847</v>
          </cell>
          <cell r="S36"/>
          <cell r="T36"/>
          <cell r="U36" t="str">
            <v>3239</v>
          </cell>
          <cell r="V36" t="str">
            <v>0</v>
          </cell>
          <cell r="W36"/>
          <cell r="X36" t="str">
            <v>-5423</v>
          </cell>
          <cell r="Y36">
            <v>7593</v>
          </cell>
        </row>
        <row r="37">
          <cell r="C37" t="str">
            <v>G107岳阳市改线提质工程（汨罗京古塘至青山铺段）（一期）</v>
          </cell>
          <cell r="E37"/>
          <cell r="F37" t="str">
            <v>否</v>
          </cell>
          <cell r="G37" t="str">
            <v>新开工</v>
          </cell>
          <cell r="H37" t="str">
            <v>新建</v>
          </cell>
          <cell r="I37" t="str">
            <v>25.0</v>
          </cell>
          <cell r="J37" t="str">
            <v>25.0</v>
          </cell>
          <cell r="K37" t="str">
            <v>0.0</v>
          </cell>
          <cell r="L37" t="str">
            <v>0.0</v>
          </cell>
          <cell r="M37"/>
          <cell r="N37"/>
          <cell r="O37"/>
          <cell r="P37" t="str">
            <v>2021</v>
          </cell>
          <cell r="Q37" t="str">
            <v>2023</v>
          </cell>
          <cell r="R37" t="str">
            <v>75000</v>
          </cell>
          <cell r="S37"/>
          <cell r="T37"/>
          <cell r="U37" t="str">
            <v>0</v>
          </cell>
          <cell r="V37" t="str">
            <v>0</v>
          </cell>
          <cell r="W37"/>
          <cell r="X37" t="str">
            <v>7500</v>
          </cell>
          <cell r="Y37">
            <v>7500</v>
          </cell>
        </row>
        <row r="38">
          <cell r="C38" t="str">
            <v>G240君山至湖滨公路</v>
          </cell>
          <cell r="E38" t="str">
            <v>G240430000</v>
          </cell>
          <cell r="F38" t="str">
            <v>否</v>
          </cell>
          <cell r="G38" t="str">
            <v>新开工</v>
          </cell>
          <cell r="H38" t="str">
            <v>新建</v>
          </cell>
          <cell r="I38" t="str">
            <v>21.0</v>
          </cell>
          <cell r="J38" t="str">
            <v>13.0</v>
          </cell>
          <cell r="K38" t="str">
            <v>0.0</v>
          </cell>
          <cell r="L38" t="str">
            <v>0.0</v>
          </cell>
          <cell r="M38"/>
          <cell r="N38"/>
          <cell r="O38" t="str">
            <v>8000</v>
          </cell>
          <cell r="P38" t="str">
            <v>2022</v>
          </cell>
          <cell r="Q38" t="str">
            <v>2025</v>
          </cell>
          <cell r="R38" t="str">
            <v>250000</v>
          </cell>
          <cell r="S38"/>
          <cell r="T38"/>
          <cell r="U38" t="str">
            <v>0</v>
          </cell>
          <cell r="V38" t="str">
            <v>0</v>
          </cell>
          <cell r="W38"/>
          <cell r="X38" t="str">
            <v>2000</v>
          </cell>
          <cell r="Y38">
            <v>2000</v>
          </cell>
        </row>
        <row r="39">
          <cell r="C39" t="str">
            <v>G353君山区洞庭湖大桥西至建新间堤公路工程</v>
          </cell>
          <cell r="E39" t="str">
            <v>G353430000</v>
          </cell>
          <cell r="F39" t="str">
            <v>否</v>
          </cell>
          <cell r="G39" t="str">
            <v>新开工</v>
          </cell>
          <cell r="H39" t="str">
            <v>改扩建</v>
          </cell>
          <cell r="I39" t="str">
            <v>4.576</v>
          </cell>
          <cell r="J39" t="str">
            <v>4.576</v>
          </cell>
          <cell r="K39" t="str">
            <v>0.0</v>
          </cell>
          <cell r="L39" t="str">
            <v>0.0</v>
          </cell>
          <cell r="M39"/>
          <cell r="N39"/>
          <cell r="O39"/>
          <cell r="P39" t="str">
            <v>2023</v>
          </cell>
          <cell r="Q39" t="str">
            <v>2025</v>
          </cell>
          <cell r="R39" t="str">
            <v>13728</v>
          </cell>
          <cell r="S39"/>
          <cell r="T39"/>
          <cell r="U39" t="str">
            <v>0</v>
          </cell>
          <cell r="V39" t="str">
            <v>0</v>
          </cell>
          <cell r="W39"/>
          <cell r="X39" t="str">
            <v>1692</v>
          </cell>
          <cell r="Y39">
            <v>1692</v>
          </cell>
        </row>
        <row r="40">
          <cell r="C40" t="str">
            <v>S508湘阴县樟树港-羊谷脑及樟树港湘江大桥</v>
          </cell>
          <cell r="E40" t="str">
            <v>S508430624</v>
          </cell>
          <cell r="F40" t="str">
            <v>否</v>
          </cell>
          <cell r="G40" t="str">
            <v>新开工</v>
          </cell>
          <cell r="H40" t="str">
            <v>改扩建</v>
          </cell>
          <cell r="I40" t="str">
            <v>9.35</v>
          </cell>
          <cell r="J40" t="str">
            <v>0.0</v>
          </cell>
          <cell r="K40" t="str">
            <v>7.197</v>
          </cell>
          <cell r="L40" t="str">
            <v>0.0</v>
          </cell>
          <cell r="M40"/>
          <cell r="N40" t="str">
            <v>2153.0</v>
          </cell>
          <cell r="O40"/>
          <cell r="P40" t="str">
            <v>2020</v>
          </cell>
          <cell r="Q40" t="str">
            <v>2022</v>
          </cell>
          <cell r="R40" t="str">
            <v>10076</v>
          </cell>
          <cell r="S40"/>
          <cell r="T40"/>
          <cell r="U40" t="str">
            <v>0</v>
          </cell>
          <cell r="V40" t="str">
            <v>0</v>
          </cell>
          <cell r="W40"/>
          <cell r="X40" t="str">
            <v>-17118</v>
          </cell>
          <cell r="Y40">
            <v>2882</v>
          </cell>
        </row>
        <row r="41">
          <cell r="C41" t="str">
            <v>S201平江县天岳关至加义公路</v>
          </cell>
          <cell r="D41">
            <v>38</v>
          </cell>
          <cell r="E41" t="str">
            <v>S201430626</v>
          </cell>
          <cell r="F41" t="str">
            <v>否</v>
          </cell>
          <cell r="G41" t="str">
            <v>新开工</v>
          </cell>
          <cell r="H41" t="str">
            <v>改扩建</v>
          </cell>
          <cell r="I41" t="str">
            <v>63.0</v>
          </cell>
          <cell r="J41" t="str">
            <v>0.0</v>
          </cell>
          <cell r="K41" t="str">
            <v>63.0</v>
          </cell>
          <cell r="L41"/>
          <cell r="M41"/>
          <cell r="N41"/>
          <cell r="O41"/>
          <cell r="P41" t="str">
            <v>2021</v>
          </cell>
          <cell r="Q41" t="str">
            <v>2022</v>
          </cell>
          <cell r="R41" t="str">
            <v>50560</v>
          </cell>
          <cell r="S41"/>
          <cell r="T41"/>
          <cell r="U41" t="str">
            <v>0</v>
          </cell>
          <cell r="V41" t="str">
            <v>0</v>
          </cell>
          <cell r="W41"/>
          <cell r="X41" t="str">
            <v>7952</v>
          </cell>
          <cell r="Y41">
            <v>17100</v>
          </cell>
        </row>
        <row r="42">
          <cell r="C42" t="str">
            <v>S313汨罗市桃林至白塘公路</v>
          </cell>
          <cell r="E42" t="str">
            <v>S313430681</v>
          </cell>
          <cell r="F42" t="str">
            <v>否</v>
          </cell>
          <cell r="G42" t="str">
            <v>新开工</v>
          </cell>
          <cell r="H42" t="str">
            <v>改扩建</v>
          </cell>
          <cell r="I42" t="str">
            <v>22.0</v>
          </cell>
          <cell r="J42" t="str">
            <v>0.0</v>
          </cell>
          <cell r="K42" t="str">
            <v>22.0</v>
          </cell>
          <cell r="L42"/>
          <cell r="M42"/>
          <cell r="N42"/>
          <cell r="O42"/>
          <cell r="P42" t="str">
            <v>2021</v>
          </cell>
          <cell r="Q42" t="str">
            <v>2021</v>
          </cell>
          <cell r="R42" t="str">
            <v>17600</v>
          </cell>
          <cell r="S42"/>
          <cell r="T42"/>
          <cell r="U42" t="str">
            <v>0</v>
          </cell>
          <cell r="V42" t="str">
            <v>0</v>
          </cell>
          <cell r="W42" t="str">
            <v>0</v>
          </cell>
          <cell r="X42" t="str">
            <v>2590</v>
          </cell>
          <cell r="Y42">
            <v>2590</v>
          </cell>
        </row>
        <row r="43">
          <cell r="C43" t="str">
            <v>S208岳阳长江经济带沿江公路（道仁矶至黄盖湖）一期工程</v>
          </cell>
          <cell r="D43">
            <v>0</v>
          </cell>
          <cell r="E43" t="str">
            <v>S208430000</v>
          </cell>
          <cell r="F43" t="str">
            <v>否</v>
          </cell>
          <cell r="G43" t="str">
            <v>新开工</v>
          </cell>
          <cell r="H43"/>
          <cell r="I43" t="str">
            <v>22.4</v>
          </cell>
          <cell r="J43" t="str">
            <v>22.4</v>
          </cell>
          <cell r="K43"/>
          <cell r="L43"/>
          <cell r="M43"/>
          <cell r="N43"/>
          <cell r="O43"/>
          <cell r="P43" t="str">
            <v>2021</v>
          </cell>
          <cell r="Q43" t="str">
            <v>2025</v>
          </cell>
          <cell r="R43" t="str">
            <v>138786</v>
          </cell>
          <cell r="S43" t="str">
            <v>36978</v>
          </cell>
          <cell r="T43"/>
          <cell r="U43" t="str">
            <v>0</v>
          </cell>
          <cell r="V43" t="str">
            <v>0</v>
          </cell>
          <cell r="W43"/>
          <cell r="X43" t="str">
            <v>6720</v>
          </cell>
          <cell r="Y43">
            <v>6720</v>
          </cell>
        </row>
        <row r="44">
          <cell r="C44" t="str">
            <v>S217华容县治河渡至田家湖公路</v>
          </cell>
          <cell r="D44">
            <v>0</v>
          </cell>
          <cell r="E44" t="str">
            <v>S217430000</v>
          </cell>
          <cell r="F44" t="str">
            <v>否</v>
          </cell>
          <cell r="G44" t="str">
            <v>新开工</v>
          </cell>
          <cell r="H44" t="str">
            <v>新建</v>
          </cell>
          <cell r="I44" t="str">
            <v>5.0</v>
          </cell>
          <cell r="J44" t="str">
            <v>0.0</v>
          </cell>
          <cell r="K44" t="str">
            <v>3.8</v>
          </cell>
          <cell r="L44" t="str">
            <v>0.0</v>
          </cell>
          <cell r="M44"/>
          <cell r="N44" t="str">
            <v>1200.0</v>
          </cell>
          <cell r="O44"/>
          <cell r="P44" t="str">
            <v>2021</v>
          </cell>
          <cell r="Q44" t="str">
            <v>2023</v>
          </cell>
          <cell r="R44" t="str">
            <v>5320</v>
          </cell>
          <cell r="S44"/>
          <cell r="T44"/>
          <cell r="U44" t="str">
            <v>0</v>
          </cell>
          <cell r="V44" t="str">
            <v>0</v>
          </cell>
          <cell r="W44"/>
          <cell r="X44" t="str">
            <v>-1535</v>
          </cell>
          <cell r="Y44">
            <v>2465</v>
          </cell>
        </row>
        <row r="45">
          <cell r="C45" t="str">
            <v>平江武深高速平江互通至S316</v>
          </cell>
          <cell r="E45" t="str">
            <v>C290430626</v>
          </cell>
          <cell r="F45" t="str">
            <v>否</v>
          </cell>
          <cell r="G45" t="str">
            <v>新开工</v>
          </cell>
          <cell r="H45" t="str">
            <v>改扩建</v>
          </cell>
          <cell r="I45" t="str">
            <v>4.0</v>
          </cell>
          <cell r="J45"/>
          <cell r="K45" t="str">
            <v>4.0</v>
          </cell>
          <cell r="L45"/>
          <cell r="M45"/>
          <cell r="N45"/>
          <cell r="O45" t="str">
            <v>0</v>
          </cell>
          <cell r="P45" t="str">
            <v>2021</v>
          </cell>
          <cell r="Q45" t="str">
            <v>2022</v>
          </cell>
          <cell r="R45" t="str">
            <v>5600</v>
          </cell>
          <cell r="S45"/>
          <cell r="T45"/>
          <cell r="U45" t="str">
            <v>0</v>
          </cell>
          <cell r="V45" t="str">
            <v>0</v>
          </cell>
          <cell r="W45"/>
          <cell r="X45" t="str">
            <v>995</v>
          </cell>
          <cell r="Y45">
            <v>995</v>
          </cell>
        </row>
        <row r="46">
          <cell r="C46" t="str">
            <v>平江平益高速三市互通至G106</v>
          </cell>
          <cell r="E46" t="str">
            <v>X014430626</v>
          </cell>
          <cell r="F46" t="str">
            <v>否</v>
          </cell>
          <cell r="G46" t="str">
            <v>新开工</v>
          </cell>
          <cell r="H46"/>
          <cell r="I46" t="str">
            <v>13.62</v>
          </cell>
          <cell r="J46" t="str">
            <v>0.0</v>
          </cell>
          <cell r="K46" t="str">
            <v>13.62</v>
          </cell>
          <cell r="L46" t="str">
            <v>0.0</v>
          </cell>
          <cell r="M46"/>
          <cell r="N46"/>
          <cell r="O46"/>
          <cell r="P46" t="str">
            <v>2021</v>
          </cell>
          <cell r="Q46" t="str">
            <v>2022</v>
          </cell>
          <cell r="R46" t="str">
            <v>29807</v>
          </cell>
          <cell r="S46"/>
          <cell r="T46"/>
          <cell r="U46" t="str">
            <v>0</v>
          </cell>
          <cell r="V46" t="str">
            <v>0</v>
          </cell>
          <cell r="W46"/>
          <cell r="X46" t="str">
            <v>2980</v>
          </cell>
          <cell r="Y46">
            <v>2980</v>
          </cell>
        </row>
        <row r="47">
          <cell r="C47" t="str">
            <v>汨罗飞地工业园至万家丽路北延线</v>
          </cell>
          <cell r="D47">
            <v>0</v>
          </cell>
          <cell r="E47" t="str">
            <v>无</v>
          </cell>
          <cell r="F47" t="str">
            <v>否</v>
          </cell>
          <cell r="G47" t="str">
            <v>新开工</v>
          </cell>
          <cell r="H47" t="str">
            <v>新建</v>
          </cell>
          <cell r="I47" t="str">
            <v>3.0</v>
          </cell>
          <cell r="J47" t="str">
            <v>3.0</v>
          </cell>
          <cell r="K47"/>
          <cell r="L47"/>
          <cell r="M47"/>
          <cell r="N47"/>
          <cell r="O47"/>
          <cell r="P47" t="str">
            <v>2022</v>
          </cell>
          <cell r="Q47" t="str">
            <v>2025</v>
          </cell>
          <cell r="R47" t="str">
            <v>9000</v>
          </cell>
          <cell r="S47"/>
          <cell r="T47"/>
          <cell r="U47" t="str">
            <v>0</v>
          </cell>
          <cell r="V47" t="str">
            <v>0</v>
          </cell>
          <cell r="W47" t="str">
            <v>0</v>
          </cell>
          <cell r="X47" t="str">
            <v>956</v>
          </cell>
          <cell r="Y47">
            <v>956</v>
          </cell>
        </row>
        <row r="48">
          <cell r="C48" t="str">
            <v>沅澧城镇快速干线G207澧县张公庙至临澧太平</v>
          </cell>
          <cell r="D48">
            <v>0</v>
          </cell>
          <cell r="E48" t="str">
            <v>无</v>
          </cell>
          <cell r="F48" t="str">
            <v>否</v>
          </cell>
          <cell r="G48" t="str">
            <v>续建</v>
          </cell>
          <cell r="H48" t="str">
            <v>改扩建</v>
          </cell>
          <cell r="I48" t="str">
            <v>14.614</v>
          </cell>
          <cell r="J48" t="str">
            <v>14.614</v>
          </cell>
          <cell r="K48" t="str">
            <v>0.0</v>
          </cell>
          <cell r="L48" t="str">
            <v>0.0</v>
          </cell>
          <cell r="M48"/>
          <cell r="N48" t="str">
            <v>0.0</v>
          </cell>
          <cell r="O48" t="str">
            <v>0</v>
          </cell>
          <cell r="P48" t="str">
            <v>2020</v>
          </cell>
          <cell r="Q48" t="str">
            <v>2022</v>
          </cell>
          <cell r="R48" t="str">
            <v>84768</v>
          </cell>
          <cell r="S48"/>
          <cell r="T48"/>
          <cell r="U48" t="str">
            <v>59338</v>
          </cell>
          <cell r="V48" t="str">
            <v>14477</v>
          </cell>
          <cell r="W48" t="str">
            <v>54564</v>
          </cell>
          <cell r="X48" t="str">
            <v>4774</v>
          </cell>
          <cell r="Y48">
            <v>34978</v>
          </cell>
        </row>
        <row r="49">
          <cell r="C49" t="str">
            <v>临澧合口大桥至杉板卜家村</v>
          </cell>
          <cell r="D49">
            <v>0</v>
          </cell>
          <cell r="E49" t="str">
            <v>S233430000</v>
          </cell>
          <cell r="F49" t="str">
            <v>否</v>
          </cell>
          <cell r="G49" t="str">
            <v>续建</v>
          </cell>
          <cell r="H49"/>
          <cell r="I49" t="str">
            <v>12.115</v>
          </cell>
          <cell r="J49"/>
          <cell r="K49" t="str">
            <v>12.115</v>
          </cell>
          <cell r="L49"/>
          <cell r="M49"/>
          <cell r="N49"/>
          <cell r="O49"/>
          <cell r="P49" t="str">
            <v>2015</v>
          </cell>
          <cell r="Q49" t="str">
            <v>2022</v>
          </cell>
          <cell r="R49" t="str">
            <v>15286</v>
          </cell>
          <cell r="S49"/>
          <cell r="T49"/>
          <cell r="U49" t="str">
            <v>15286</v>
          </cell>
          <cell r="V49" t="str">
            <v>1090</v>
          </cell>
          <cell r="W49" t="str">
            <v>15286</v>
          </cell>
          <cell r="X49" t="str">
            <v>0</v>
          </cell>
          <cell r="Y49">
            <v>0</v>
          </cell>
        </row>
        <row r="50">
          <cell r="C50" t="str">
            <v>津市新洲-岳山</v>
          </cell>
          <cell r="D50">
            <v>0</v>
          </cell>
          <cell r="E50" t="str">
            <v>430781S516</v>
          </cell>
          <cell r="F50" t="str">
            <v>否</v>
          </cell>
          <cell r="G50" t="str">
            <v>续建</v>
          </cell>
          <cell r="H50" t="str">
            <v>改扩建</v>
          </cell>
          <cell r="I50" t="str">
            <v>20.409</v>
          </cell>
          <cell r="J50"/>
          <cell r="K50" t="str">
            <v>29.863</v>
          </cell>
          <cell r="L50"/>
          <cell r="M50"/>
          <cell r="N50"/>
          <cell r="O50"/>
          <cell r="P50" t="str">
            <v>2016</v>
          </cell>
          <cell r="Q50" t="str">
            <v>2022</v>
          </cell>
          <cell r="R50" t="str">
            <v>22867</v>
          </cell>
          <cell r="S50"/>
          <cell r="T50"/>
          <cell r="U50" t="str">
            <v>9168</v>
          </cell>
          <cell r="V50" t="str">
            <v>8959</v>
          </cell>
          <cell r="W50" t="str">
            <v>10468</v>
          </cell>
          <cell r="X50" t="str">
            <v>-1300</v>
          </cell>
          <cell r="Y50">
            <v>3000</v>
          </cell>
        </row>
        <row r="51">
          <cell r="C51" t="str">
            <v>安乡三岔河至黄山头公路</v>
          </cell>
          <cell r="D51">
            <v>0</v>
          </cell>
          <cell r="E51" t="str">
            <v>S512430721</v>
          </cell>
          <cell r="F51" t="str">
            <v>否</v>
          </cell>
          <cell r="G51" t="str">
            <v>续建</v>
          </cell>
          <cell r="H51" t="str">
            <v>改扩建</v>
          </cell>
          <cell r="I51" t="str">
            <v>27.109</v>
          </cell>
          <cell r="J51"/>
          <cell r="K51" t="str">
            <v>27.109</v>
          </cell>
          <cell r="L51"/>
          <cell r="M51"/>
          <cell r="N51"/>
          <cell r="O51"/>
          <cell r="P51" t="str">
            <v>2017</v>
          </cell>
          <cell r="Q51" t="str">
            <v>2022</v>
          </cell>
          <cell r="R51" t="str">
            <v>23315</v>
          </cell>
          <cell r="S51"/>
          <cell r="T51"/>
          <cell r="U51" t="str">
            <v>4855</v>
          </cell>
          <cell r="V51" t="str">
            <v>0</v>
          </cell>
          <cell r="W51" t="str">
            <v>7605</v>
          </cell>
          <cell r="X51" t="str">
            <v>-2750</v>
          </cell>
          <cell r="Y51">
            <v>3000</v>
          </cell>
        </row>
        <row r="52">
          <cell r="C52" t="str">
            <v>S231安乡黄山头至出口洲公路(夹夹至出口洲段)</v>
          </cell>
          <cell r="D52">
            <v>0</v>
          </cell>
          <cell r="E52" t="str">
            <v>S223430721</v>
          </cell>
          <cell r="F52" t="str">
            <v>否</v>
          </cell>
          <cell r="G52" t="str">
            <v>续建</v>
          </cell>
          <cell r="H52" t="str">
            <v>新建</v>
          </cell>
          <cell r="I52" t="str">
            <v>18.929</v>
          </cell>
          <cell r="J52"/>
          <cell r="K52" t="str">
            <v>16.507</v>
          </cell>
          <cell r="L52"/>
          <cell r="M52"/>
          <cell r="N52" t="str">
            <v>2422.0</v>
          </cell>
          <cell r="O52"/>
          <cell r="P52" t="str">
            <v>2017</v>
          </cell>
          <cell r="Q52" t="str">
            <v>2022</v>
          </cell>
          <cell r="R52" t="str">
            <v>37784</v>
          </cell>
          <cell r="S52"/>
          <cell r="T52"/>
          <cell r="U52" t="str">
            <v>26449</v>
          </cell>
          <cell r="V52" t="str">
            <v>8510</v>
          </cell>
          <cell r="W52" t="str">
            <v>31488</v>
          </cell>
          <cell r="X52" t="str">
            <v>-5039</v>
          </cell>
          <cell r="Y52">
            <v>4000</v>
          </cell>
        </row>
        <row r="53">
          <cell r="C53" t="str">
            <v>石门柳家垭-官庄坪</v>
          </cell>
          <cell r="D53">
            <v>0</v>
          </cell>
          <cell r="E53" t="str">
            <v>S302  S303</v>
          </cell>
          <cell r="F53" t="str">
            <v>否</v>
          </cell>
          <cell r="G53" t="str">
            <v>续建</v>
          </cell>
          <cell r="H53" t="str">
            <v>改扩建</v>
          </cell>
          <cell r="I53" t="str">
            <v>40.367</v>
          </cell>
          <cell r="J53"/>
          <cell r="K53" t="str">
            <v>40.367</v>
          </cell>
          <cell r="L53"/>
          <cell r="M53"/>
          <cell r="N53"/>
          <cell r="O53"/>
          <cell r="P53" t="str">
            <v>2019</v>
          </cell>
          <cell r="Q53" t="str">
            <v>2022</v>
          </cell>
          <cell r="R53" t="str">
            <v>32000</v>
          </cell>
          <cell r="S53"/>
          <cell r="T53"/>
          <cell r="U53" t="str">
            <v>45518</v>
          </cell>
          <cell r="V53" t="str">
            <v>0</v>
          </cell>
          <cell r="W53"/>
          <cell r="X53"/>
          <cell r="Y53">
            <v>0</v>
          </cell>
        </row>
        <row r="54">
          <cell r="C54" t="str">
            <v>安乡黄山头至出口洲公路(黄山头至夹夹)</v>
          </cell>
          <cell r="D54">
            <v>0</v>
          </cell>
          <cell r="E54" t="str">
            <v>S223430721</v>
          </cell>
          <cell r="F54" t="str">
            <v>否</v>
          </cell>
          <cell r="G54" t="str">
            <v>续建</v>
          </cell>
          <cell r="H54" t="str">
            <v>改扩建</v>
          </cell>
          <cell r="I54" t="str">
            <v>21.197</v>
          </cell>
          <cell r="J54"/>
          <cell r="K54" t="str">
            <v>20.171</v>
          </cell>
          <cell r="L54"/>
          <cell r="M54"/>
          <cell r="N54" t="str">
            <v>1026.0</v>
          </cell>
          <cell r="O54"/>
          <cell r="P54" t="str">
            <v>2020</v>
          </cell>
          <cell r="Q54" t="str">
            <v>2022</v>
          </cell>
          <cell r="R54" t="str">
            <v>27429</v>
          </cell>
          <cell r="S54"/>
          <cell r="T54"/>
          <cell r="U54" t="str">
            <v>19585</v>
          </cell>
          <cell r="V54" t="str">
            <v>990</v>
          </cell>
          <cell r="W54" t="str">
            <v>23186</v>
          </cell>
          <cell r="X54" t="str">
            <v>-3601</v>
          </cell>
          <cell r="Y54">
            <v>2000</v>
          </cell>
        </row>
        <row r="55">
          <cell r="C55" t="str">
            <v>S522石门县潘坪-南北镇公路</v>
          </cell>
          <cell r="E55" t="str">
            <v>S522430000</v>
          </cell>
          <cell r="F55" t="str">
            <v>否</v>
          </cell>
          <cell r="G55" t="str">
            <v>续建</v>
          </cell>
          <cell r="H55" t="str">
            <v>新建</v>
          </cell>
          <cell r="I55" t="str">
            <v>5.0</v>
          </cell>
          <cell r="J55" t="str">
            <v>0.0</v>
          </cell>
          <cell r="K55" t="str">
            <v>5.0</v>
          </cell>
          <cell r="L55" t="str">
            <v>0.0</v>
          </cell>
          <cell r="M55"/>
          <cell r="N55"/>
          <cell r="O55"/>
          <cell r="P55" t="str">
            <v>2025</v>
          </cell>
          <cell r="Q55" t="str">
            <v>2026</v>
          </cell>
          <cell r="R55" t="str">
            <v>7000</v>
          </cell>
          <cell r="S55"/>
          <cell r="T55"/>
          <cell r="U55" t="str">
            <v>0</v>
          </cell>
          <cell r="V55" t="str">
            <v>0</v>
          </cell>
          <cell r="W55"/>
          <cell r="X55" t="str">
            <v>-2000</v>
          </cell>
          <cell r="Y55">
            <v>4114</v>
          </cell>
        </row>
        <row r="56">
          <cell r="C56" t="str">
            <v>G319汉寿太子庙集镇改线</v>
          </cell>
          <cell r="D56">
            <v>0</v>
          </cell>
          <cell r="E56" t="str">
            <v>G319430000</v>
          </cell>
          <cell r="F56" t="str">
            <v>否</v>
          </cell>
          <cell r="G56" t="str">
            <v>新开工</v>
          </cell>
          <cell r="H56" t="str">
            <v>新建</v>
          </cell>
          <cell r="I56" t="str">
            <v>6.4</v>
          </cell>
          <cell r="J56" t="str">
            <v>6.4</v>
          </cell>
          <cell r="K56" t="str">
            <v>0.0</v>
          </cell>
          <cell r="L56" t="str">
            <v>0.0</v>
          </cell>
          <cell r="M56"/>
          <cell r="N56"/>
          <cell r="O56"/>
          <cell r="P56" t="str">
            <v>2021</v>
          </cell>
          <cell r="Q56" t="str">
            <v>2023</v>
          </cell>
          <cell r="R56" t="str">
            <v>46680</v>
          </cell>
          <cell r="S56" t="str">
            <v>10945</v>
          </cell>
          <cell r="T56"/>
          <cell r="U56" t="str">
            <v>0</v>
          </cell>
          <cell r="V56" t="str">
            <v>0</v>
          </cell>
          <cell r="W56"/>
          <cell r="X56" t="str">
            <v>6840</v>
          </cell>
          <cell r="Y56">
            <v>16680</v>
          </cell>
        </row>
        <row r="57">
          <cell r="C57" t="str">
            <v>S317鼎城黄土店至花岩溪</v>
          </cell>
          <cell r="D57">
            <v>16</v>
          </cell>
          <cell r="E57" t="str">
            <v>S317430703</v>
          </cell>
          <cell r="F57" t="str">
            <v>否</v>
          </cell>
          <cell r="G57" t="str">
            <v>新开工</v>
          </cell>
          <cell r="H57" t="str">
            <v>改扩建</v>
          </cell>
          <cell r="I57" t="str">
            <v>16.0</v>
          </cell>
          <cell r="J57"/>
          <cell r="K57" t="str">
            <v>16.0</v>
          </cell>
          <cell r="L57"/>
          <cell r="M57"/>
          <cell r="N57"/>
          <cell r="O57"/>
          <cell r="P57" t="str">
            <v>2021</v>
          </cell>
          <cell r="Q57" t="str">
            <v>2025</v>
          </cell>
          <cell r="R57" t="str">
            <v>22400</v>
          </cell>
          <cell r="S57"/>
          <cell r="T57"/>
          <cell r="U57" t="str">
            <v>3600</v>
          </cell>
          <cell r="V57" t="str">
            <v>0</v>
          </cell>
          <cell r="W57"/>
          <cell r="X57" t="str">
            <v>2000</v>
          </cell>
          <cell r="Y57">
            <v>2000</v>
          </cell>
        </row>
        <row r="58">
          <cell r="C58" t="str">
            <v>S237石门县皂市-牌楼</v>
          </cell>
          <cell r="D58">
            <v>3.6</v>
          </cell>
          <cell r="E58" t="str">
            <v>S237430000</v>
          </cell>
          <cell r="F58" t="str">
            <v>否</v>
          </cell>
          <cell r="G58" t="str">
            <v>新开工</v>
          </cell>
          <cell r="H58" t="str">
            <v>改扩建</v>
          </cell>
          <cell r="I58" t="str">
            <v>21.912</v>
          </cell>
          <cell r="J58" t="str">
            <v>21.912</v>
          </cell>
          <cell r="K58"/>
          <cell r="L58"/>
          <cell r="M58"/>
          <cell r="N58"/>
          <cell r="O58"/>
          <cell r="P58" t="str">
            <v>2021</v>
          </cell>
          <cell r="Q58" t="str">
            <v>2024</v>
          </cell>
          <cell r="R58" t="str">
            <v>65736</v>
          </cell>
          <cell r="S58"/>
          <cell r="T58"/>
          <cell r="U58" t="str">
            <v>0</v>
          </cell>
          <cell r="V58" t="str">
            <v>0</v>
          </cell>
          <cell r="W58"/>
          <cell r="X58"/>
          <cell r="Y58">
            <v>5000</v>
          </cell>
        </row>
        <row r="59">
          <cell r="C59" t="str">
            <v>S224澧县郑家楼子至裴家铺公路</v>
          </cell>
          <cell r="D59">
            <v>13</v>
          </cell>
          <cell r="E59" t="str">
            <v>S224430000</v>
          </cell>
          <cell r="F59" t="str">
            <v>否</v>
          </cell>
          <cell r="G59" t="str">
            <v>新开工</v>
          </cell>
          <cell r="H59" t="str">
            <v>新建</v>
          </cell>
          <cell r="I59" t="str">
            <v>13.2</v>
          </cell>
          <cell r="J59" t="str">
            <v>13.2</v>
          </cell>
          <cell r="K59" t="str">
            <v>0.0</v>
          </cell>
          <cell r="L59" t="str">
            <v>0.0</v>
          </cell>
          <cell r="M59"/>
          <cell r="N59"/>
          <cell r="O59"/>
          <cell r="P59" t="str">
            <v>2021</v>
          </cell>
          <cell r="Q59" t="str">
            <v>2022</v>
          </cell>
          <cell r="R59" t="str">
            <v>55134</v>
          </cell>
          <cell r="S59"/>
          <cell r="T59"/>
          <cell r="U59" t="str">
            <v>0</v>
          </cell>
          <cell r="V59" t="str">
            <v>0</v>
          </cell>
          <cell r="W59"/>
          <cell r="X59" t="str">
            <v>0</v>
          </cell>
          <cell r="Y59">
            <v>500</v>
          </cell>
        </row>
        <row r="60">
          <cell r="C60" t="str">
            <v>S224澧县车溪至高路铺公路</v>
          </cell>
          <cell r="D60">
            <v>9</v>
          </cell>
          <cell r="E60" t="str">
            <v>S224430000</v>
          </cell>
          <cell r="F60" t="str">
            <v>否</v>
          </cell>
          <cell r="G60" t="str">
            <v>新开工</v>
          </cell>
          <cell r="H60" t="str">
            <v>新建</v>
          </cell>
          <cell r="I60" t="str">
            <v>9.045</v>
          </cell>
          <cell r="J60" t="str">
            <v>9.045</v>
          </cell>
          <cell r="K60" t="str">
            <v>0.0</v>
          </cell>
          <cell r="L60" t="str">
            <v>0.0</v>
          </cell>
          <cell r="M60"/>
          <cell r="N60"/>
          <cell r="O60"/>
          <cell r="P60" t="str">
            <v>2021</v>
          </cell>
          <cell r="Q60" t="str">
            <v>2022</v>
          </cell>
          <cell r="R60" t="str">
            <v>54658</v>
          </cell>
          <cell r="S60"/>
          <cell r="T60"/>
          <cell r="U60" t="str">
            <v>0</v>
          </cell>
          <cell r="V60" t="str">
            <v>0</v>
          </cell>
          <cell r="W60"/>
          <cell r="X60" t="str">
            <v>0</v>
          </cell>
          <cell r="Y60">
            <v>500</v>
          </cell>
        </row>
        <row r="61">
          <cell r="C61" t="str">
            <v>S237临澧芭蕉至石门修梅</v>
          </cell>
          <cell r="D61">
            <v>7</v>
          </cell>
          <cell r="E61" t="str">
            <v>S237430724</v>
          </cell>
          <cell r="F61" t="str">
            <v>否</v>
          </cell>
          <cell r="G61" t="str">
            <v>新开工</v>
          </cell>
          <cell r="H61" t="str">
            <v>改扩建</v>
          </cell>
          <cell r="I61" t="str">
            <v>12.0</v>
          </cell>
          <cell r="J61" t="str">
            <v>0.0</v>
          </cell>
          <cell r="K61" t="str">
            <v>12.0</v>
          </cell>
          <cell r="L61" t="str">
            <v>0.0</v>
          </cell>
          <cell r="M61"/>
          <cell r="N61"/>
          <cell r="O61"/>
          <cell r="P61" t="str">
            <v>2021</v>
          </cell>
          <cell r="Q61" t="str">
            <v>2021</v>
          </cell>
          <cell r="R61" t="str">
            <v>16800</v>
          </cell>
          <cell r="S61"/>
          <cell r="T61"/>
          <cell r="U61" t="str">
            <v>0</v>
          </cell>
          <cell r="V61" t="str">
            <v>0</v>
          </cell>
          <cell r="W61"/>
          <cell r="X61"/>
          <cell r="Y61">
            <v>3340</v>
          </cell>
        </row>
        <row r="62">
          <cell r="C62" t="str">
            <v>S224澧县筒车至孙家岗公路</v>
          </cell>
          <cell r="D62">
            <v>7.5</v>
          </cell>
          <cell r="E62" t="str">
            <v>S224430000</v>
          </cell>
          <cell r="F62" t="str">
            <v>否</v>
          </cell>
          <cell r="G62" t="str">
            <v>新开工</v>
          </cell>
          <cell r="H62" t="str">
            <v>新建</v>
          </cell>
          <cell r="I62" t="str">
            <v>7.562</v>
          </cell>
          <cell r="J62" t="str">
            <v>7.562</v>
          </cell>
          <cell r="K62" t="str">
            <v>0.0</v>
          </cell>
          <cell r="L62" t="str">
            <v>0.0</v>
          </cell>
          <cell r="M62"/>
          <cell r="N62"/>
          <cell r="O62"/>
          <cell r="P62" t="str">
            <v>2021</v>
          </cell>
          <cell r="Q62" t="str">
            <v>2022</v>
          </cell>
          <cell r="R62" t="str">
            <v>43920</v>
          </cell>
          <cell r="S62"/>
          <cell r="T62"/>
          <cell r="U62" t="str">
            <v>0</v>
          </cell>
          <cell r="V62" t="str">
            <v>0</v>
          </cell>
          <cell r="W62"/>
          <cell r="X62" t="str">
            <v>0</v>
          </cell>
          <cell r="Y62">
            <v>1000</v>
          </cell>
        </row>
        <row r="63">
          <cell r="C63" t="str">
            <v>G241武陵源铁厂-永定两岔</v>
          </cell>
          <cell r="D63">
            <v>0</v>
          </cell>
          <cell r="E63" t="str">
            <v>G241430000</v>
          </cell>
          <cell r="F63" t="str">
            <v>是</v>
          </cell>
          <cell r="G63" t="str">
            <v>续建</v>
          </cell>
          <cell r="H63" t="str">
            <v>改扩建</v>
          </cell>
          <cell r="I63" t="str">
            <v>7.3</v>
          </cell>
          <cell r="J63" t="str">
            <v>7.3</v>
          </cell>
          <cell r="K63" t="str">
            <v>0.0</v>
          </cell>
          <cell r="L63" t="str">
            <v>0.0</v>
          </cell>
          <cell r="M63"/>
          <cell r="N63" t="str">
            <v>0.0</v>
          </cell>
          <cell r="O63" t="str">
            <v>0</v>
          </cell>
          <cell r="P63" t="str">
            <v>2020</v>
          </cell>
          <cell r="Q63" t="str">
            <v>2022</v>
          </cell>
          <cell r="R63" t="str">
            <v>148949</v>
          </cell>
          <cell r="S63"/>
          <cell r="T63"/>
          <cell r="U63" t="str">
            <v>101200</v>
          </cell>
          <cell r="V63" t="str">
            <v>25580</v>
          </cell>
          <cell r="W63" t="str">
            <v>102419</v>
          </cell>
          <cell r="X63" t="str">
            <v>0</v>
          </cell>
          <cell r="Y63">
            <v>19346</v>
          </cell>
        </row>
        <row r="64">
          <cell r="C64" t="str">
            <v>G353慈利万福至甑山公路</v>
          </cell>
          <cell r="D64">
            <v>0</v>
          </cell>
          <cell r="E64" t="str">
            <v>G353</v>
          </cell>
          <cell r="F64" t="str">
            <v>是</v>
          </cell>
          <cell r="G64" t="str">
            <v>续建</v>
          </cell>
          <cell r="H64" t="str">
            <v>改扩建</v>
          </cell>
          <cell r="I64" t="str">
            <v>10.07</v>
          </cell>
          <cell r="J64" t="str">
            <v>10.07</v>
          </cell>
          <cell r="K64" t="str">
            <v>0.0</v>
          </cell>
          <cell r="L64" t="str">
            <v>0.0</v>
          </cell>
          <cell r="M64"/>
          <cell r="N64" t="str">
            <v>0.0</v>
          </cell>
          <cell r="O64" t="str">
            <v>0</v>
          </cell>
          <cell r="P64" t="str">
            <v>2020</v>
          </cell>
          <cell r="Q64" t="str">
            <v>2022</v>
          </cell>
          <cell r="R64" t="str">
            <v>73220</v>
          </cell>
          <cell r="S64"/>
          <cell r="T64"/>
          <cell r="U64" t="str">
            <v>28000</v>
          </cell>
          <cell r="V64" t="str">
            <v>2417</v>
          </cell>
          <cell r="W64"/>
          <cell r="X64" t="str">
            <v>36470</v>
          </cell>
          <cell r="Y64">
            <v>36470</v>
          </cell>
        </row>
        <row r="65">
          <cell r="C65" t="str">
            <v>永定教子垭-温塘（二期）</v>
          </cell>
          <cell r="D65">
            <v>0</v>
          </cell>
          <cell r="E65" t="str">
            <v>S303430000</v>
          </cell>
          <cell r="F65" t="str">
            <v>否</v>
          </cell>
          <cell r="G65" t="str">
            <v>续建</v>
          </cell>
          <cell r="H65" t="str">
            <v>改扩建</v>
          </cell>
          <cell r="I65" t="str">
            <v>7.0</v>
          </cell>
          <cell r="J65"/>
          <cell r="K65" t="str">
            <v>7.0</v>
          </cell>
          <cell r="L65"/>
          <cell r="M65"/>
          <cell r="N65"/>
          <cell r="O65"/>
          <cell r="P65" t="str">
            <v>2017</v>
          </cell>
          <cell r="Q65" t="str">
            <v>2022</v>
          </cell>
          <cell r="R65" t="str">
            <v>10633</v>
          </cell>
          <cell r="S65"/>
          <cell r="T65"/>
          <cell r="U65" t="str">
            <v>15915</v>
          </cell>
          <cell r="V65" t="str">
            <v>960</v>
          </cell>
          <cell r="W65" t="str">
            <v>4300</v>
          </cell>
          <cell r="X65" t="str">
            <v>0</v>
          </cell>
          <cell r="Y65">
            <v>5773</v>
          </cell>
        </row>
        <row r="66">
          <cell r="C66" t="str">
            <v>永定西溪坪至慈利溪口（慈利段）</v>
          </cell>
          <cell r="D66">
            <v>16.219000000000001</v>
          </cell>
          <cell r="E66" t="str">
            <v>S520</v>
          </cell>
          <cell r="F66" t="str">
            <v>否</v>
          </cell>
          <cell r="G66" t="str">
            <v>续建</v>
          </cell>
          <cell r="H66" t="str">
            <v>改扩建</v>
          </cell>
          <cell r="I66" t="str">
            <v>16.219</v>
          </cell>
          <cell r="J66"/>
          <cell r="K66" t="str">
            <v>16.219</v>
          </cell>
          <cell r="L66"/>
          <cell r="M66"/>
          <cell r="N66"/>
          <cell r="O66"/>
          <cell r="P66" t="str">
            <v>2019</v>
          </cell>
          <cell r="Q66" t="str">
            <v>2022</v>
          </cell>
          <cell r="R66" t="str">
            <v>17270</v>
          </cell>
          <cell r="S66"/>
          <cell r="T66"/>
          <cell r="U66" t="str">
            <v>12089</v>
          </cell>
          <cell r="V66" t="str">
            <v>4541</v>
          </cell>
          <cell r="W66"/>
          <cell r="X66" t="str">
            <v>-8142</v>
          </cell>
          <cell r="Y66">
            <v>2220</v>
          </cell>
        </row>
        <row r="67">
          <cell r="C67" t="str">
            <v>S304慈利三合镇至桑植人潮溪公路（慈利段）</v>
          </cell>
          <cell r="D67">
            <v>15</v>
          </cell>
          <cell r="E67" t="str">
            <v>S304430000</v>
          </cell>
          <cell r="F67" t="str">
            <v>否</v>
          </cell>
          <cell r="G67" t="str">
            <v>续建</v>
          </cell>
          <cell r="H67" t="str">
            <v>改扩建</v>
          </cell>
          <cell r="I67" t="str">
            <v>25.0</v>
          </cell>
          <cell r="J67"/>
          <cell r="K67" t="str">
            <v>25.0</v>
          </cell>
          <cell r="L67"/>
          <cell r="M67"/>
          <cell r="N67"/>
          <cell r="O67"/>
          <cell r="P67" t="str">
            <v>2021</v>
          </cell>
          <cell r="Q67" t="str">
            <v>2024</v>
          </cell>
          <cell r="R67" t="str">
            <v>72000</v>
          </cell>
          <cell r="S67"/>
          <cell r="T67"/>
          <cell r="U67" t="str">
            <v>0</v>
          </cell>
          <cell r="V67" t="str">
            <v>0</v>
          </cell>
          <cell r="W67" t="str">
            <v>9500</v>
          </cell>
          <cell r="X67" t="str">
            <v>0</v>
          </cell>
          <cell r="Y67">
            <v>12960</v>
          </cell>
        </row>
        <row r="68">
          <cell r="C68" t="str">
            <v>桑植官地坪-瑞塔铺(二期)</v>
          </cell>
          <cell r="D68">
            <v>0</v>
          </cell>
          <cell r="E68" t="str">
            <v>S524430000</v>
          </cell>
          <cell r="F68" t="str">
            <v>否</v>
          </cell>
          <cell r="G68" t="str">
            <v>续建</v>
          </cell>
          <cell r="H68" t="str">
            <v>新建</v>
          </cell>
          <cell r="I68" t="str">
            <v>5.966</v>
          </cell>
          <cell r="J68"/>
          <cell r="K68" t="str">
            <v>5.966</v>
          </cell>
          <cell r="L68"/>
          <cell r="M68"/>
          <cell r="N68"/>
          <cell r="O68"/>
          <cell r="P68" t="str">
            <v>2022</v>
          </cell>
          <cell r="Q68" t="str">
            <v>2025</v>
          </cell>
          <cell r="R68" t="str">
            <v>23000</v>
          </cell>
          <cell r="S68"/>
          <cell r="T68"/>
          <cell r="U68" t="str">
            <v>6900</v>
          </cell>
          <cell r="V68" t="str">
            <v>1080</v>
          </cell>
          <cell r="W68"/>
          <cell r="X68" t="str">
            <v>0</v>
          </cell>
          <cell r="Y68">
            <v>18400</v>
          </cell>
        </row>
        <row r="69">
          <cell r="C69" t="str">
            <v>武陵源中湖至桑植瑞塔铺</v>
          </cell>
          <cell r="D69">
            <v>0</v>
          </cell>
          <cell r="E69" t="str">
            <v>其他</v>
          </cell>
          <cell r="F69" t="str">
            <v>否</v>
          </cell>
          <cell r="G69" t="str">
            <v>续建</v>
          </cell>
          <cell r="H69" t="str">
            <v>新建</v>
          </cell>
          <cell r="I69" t="str">
            <v>17.957</v>
          </cell>
          <cell r="J69"/>
          <cell r="K69" t="str">
            <v>17.957</v>
          </cell>
          <cell r="L69"/>
          <cell r="M69"/>
          <cell r="N69"/>
          <cell r="O69"/>
          <cell r="P69" t="str">
            <v>2019</v>
          </cell>
          <cell r="Q69" t="str">
            <v>2022</v>
          </cell>
          <cell r="R69" t="str">
            <v>55495</v>
          </cell>
          <cell r="S69"/>
          <cell r="T69"/>
          <cell r="U69" t="str">
            <v>38847</v>
          </cell>
          <cell r="V69" t="str">
            <v>1616</v>
          </cell>
          <cell r="W69"/>
          <cell r="X69" t="str">
            <v>0</v>
          </cell>
          <cell r="Y69">
            <v>18271</v>
          </cell>
        </row>
        <row r="70">
          <cell r="C70" t="str">
            <v>张家界环武陵源景区公路</v>
          </cell>
          <cell r="D70">
            <v>0</v>
          </cell>
          <cell r="E70" t="str">
            <v>无</v>
          </cell>
          <cell r="F70" t="str">
            <v>否</v>
          </cell>
          <cell r="G70" t="str">
            <v>续建</v>
          </cell>
          <cell r="H70" t="str">
            <v>改扩建</v>
          </cell>
          <cell r="I70" t="str">
            <v>37.0</v>
          </cell>
          <cell r="J70"/>
          <cell r="K70"/>
          <cell r="L70" t="str">
            <v>37.0</v>
          </cell>
          <cell r="M70"/>
          <cell r="N70"/>
          <cell r="O70"/>
          <cell r="P70" t="str">
            <v>2020</v>
          </cell>
          <cell r="Q70" t="str">
            <v>2022</v>
          </cell>
          <cell r="R70" t="str">
            <v>92407</v>
          </cell>
          <cell r="S70"/>
          <cell r="T70"/>
          <cell r="U70" t="str">
            <v>0</v>
          </cell>
          <cell r="V70" t="str">
            <v>0</v>
          </cell>
          <cell r="W70" t="str">
            <v>800</v>
          </cell>
          <cell r="X70" t="str">
            <v>0</v>
          </cell>
          <cell r="Y70">
            <v>4465</v>
          </cell>
        </row>
        <row r="71">
          <cell r="C71" t="str">
            <v>桑植定家峪-永定区大溶溪(一期)</v>
          </cell>
          <cell r="D71">
            <v>19</v>
          </cell>
          <cell r="E71" t="str">
            <v>S246430000</v>
          </cell>
          <cell r="F71" t="str">
            <v>否</v>
          </cell>
          <cell r="G71" t="str">
            <v>新开工</v>
          </cell>
          <cell r="H71" t="str">
            <v>升级改造（提质改造）</v>
          </cell>
          <cell r="I71" t="str">
            <v>19.0</v>
          </cell>
          <cell r="J71"/>
          <cell r="K71" t="str">
            <v>19.0</v>
          </cell>
          <cell r="L71"/>
          <cell r="M71"/>
          <cell r="N71"/>
          <cell r="O71" t="str">
            <v>0</v>
          </cell>
          <cell r="P71" t="str">
            <v>2017</v>
          </cell>
          <cell r="Q71" t="str">
            <v>2022</v>
          </cell>
          <cell r="R71" t="str">
            <v>19237</v>
          </cell>
          <cell r="S71" t="str">
            <v>7600</v>
          </cell>
          <cell r="T71"/>
          <cell r="U71" t="str">
            <v>11542</v>
          </cell>
          <cell r="V71" t="str">
            <v>2280</v>
          </cell>
          <cell r="W71"/>
          <cell r="X71" t="str">
            <v>0</v>
          </cell>
          <cell r="Y71">
            <v>5375</v>
          </cell>
        </row>
        <row r="72">
          <cell r="C72" t="str">
            <v>桑植县城-高铁站</v>
          </cell>
          <cell r="D72">
            <v>8</v>
          </cell>
          <cell r="E72" t="str">
            <v>S306430000</v>
          </cell>
          <cell r="F72" t="str">
            <v>否</v>
          </cell>
          <cell r="G72" t="str">
            <v>新开工</v>
          </cell>
          <cell r="H72" t="str">
            <v>新建</v>
          </cell>
          <cell r="I72" t="str">
            <v>8.1</v>
          </cell>
          <cell r="J72" t="str">
            <v>8.0</v>
          </cell>
          <cell r="K72"/>
          <cell r="L72"/>
          <cell r="M72"/>
          <cell r="N72"/>
          <cell r="O72"/>
          <cell r="P72" t="str">
            <v>2019</v>
          </cell>
          <cell r="Q72" t="str">
            <v>2022</v>
          </cell>
          <cell r="R72" t="str">
            <v>42970</v>
          </cell>
          <cell r="S72"/>
          <cell r="T72"/>
          <cell r="U72" t="str">
            <v>12891</v>
          </cell>
          <cell r="V72" t="str">
            <v>1560</v>
          </cell>
          <cell r="W72"/>
          <cell r="X72"/>
          <cell r="Y72">
            <v>13177</v>
          </cell>
        </row>
        <row r="73">
          <cell r="C73" t="str">
            <v>S303武陵源天子山至中湖公路</v>
          </cell>
          <cell r="D73">
            <v>12</v>
          </cell>
          <cell r="E73" t="str">
            <v>S303430811</v>
          </cell>
          <cell r="F73" t="str">
            <v>否</v>
          </cell>
          <cell r="G73" t="str">
            <v>新开工</v>
          </cell>
          <cell r="H73" t="str">
            <v>升级改造（提质改造）</v>
          </cell>
          <cell r="I73" t="str">
            <v>12.0</v>
          </cell>
          <cell r="J73" t="str">
            <v>0.0</v>
          </cell>
          <cell r="K73" t="str">
            <v>12.0</v>
          </cell>
          <cell r="L73" t="str">
            <v>0.0</v>
          </cell>
          <cell r="M73"/>
          <cell r="N73"/>
          <cell r="O73"/>
          <cell r="P73" t="str">
            <v>2021</v>
          </cell>
          <cell r="Q73" t="str">
            <v>2023</v>
          </cell>
          <cell r="R73" t="str">
            <v>16800</v>
          </cell>
          <cell r="S73"/>
          <cell r="T73"/>
          <cell r="U73" t="str">
            <v>0</v>
          </cell>
          <cell r="V73" t="str">
            <v>0</v>
          </cell>
          <cell r="W73" t="str">
            <v>0</v>
          </cell>
          <cell r="X73" t="str">
            <v>0</v>
          </cell>
          <cell r="Y73">
            <v>5000</v>
          </cell>
        </row>
        <row r="74">
          <cell r="C74" t="str">
            <v>永定三家馆-鸭坪</v>
          </cell>
          <cell r="D74">
            <v>8.2490000000000006</v>
          </cell>
          <cell r="E74" t="str">
            <v>无</v>
          </cell>
          <cell r="F74" t="str">
            <v>否</v>
          </cell>
          <cell r="G74" t="str">
            <v>新开工</v>
          </cell>
          <cell r="H74" t="str">
            <v>新建</v>
          </cell>
          <cell r="I74" t="str">
            <v>8.249</v>
          </cell>
          <cell r="J74"/>
          <cell r="K74" t="str">
            <v>8.249</v>
          </cell>
          <cell r="L74"/>
          <cell r="M74"/>
          <cell r="N74"/>
          <cell r="O74"/>
          <cell r="P74" t="str">
            <v>2020</v>
          </cell>
          <cell r="Q74" t="str">
            <v>2022</v>
          </cell>
          <cell r="R74" t="str">
            <v>10716</v>
          </cell>
          <cell r="S74"/>
          <cell r="T74"/>
          <cell r="U74" t="str">
            <v>21122</v>
          </cell>
          <cell r="V74" t="str">
            <v>2265</v>
          </cell>
          <cell r="W74" t="str">
            <v>0</v>
          </cell>
          <cell r="X74" t="str">
            <v>0</v>
          </cell>
          <cell r="Y74">
            <v>3214</v>
          </cell>
        </row>
        <row r="75">
          <cell r="C75" t="str">
            <v>G234赫山区谢林港至桃江石洞公路</v>
          </cell>
          <cell r="D75">
            <v>24.36</v>
          </cell>
          <cell r="E75" t="str">
            <v>G234430000</v>
          </cell>
          <cell r="F75" t="str">
            <v>是</v>
          </cell>
          <cell r="G75" t="str">
            <v>续建</v>
          </cell>
          <cell r="H75"/>
          <cell r="I75" t="str">
            <v>24.36</v>
          </cell>
          <cell r="J75" t="str">
            <v>0.0</v>
          </cell>
          <cell r="K75" t="str">
            <v>24.36</v>
          </cell>
          <cell r="L75" t="str">
            <v>0.0</v>
          </cell>
          <cell r="M75"/>
          <cell r="N75" t="str">
            <v>0.0</v>
          </cell>
          <cell r="O75" t="str">
            <v>0</v>
          </cell>
          <cell r="P75" t="str">
            <v>2020</v>
          </cell>
          <cell r="Q75" t="str">
            <v>2022</v>
          </cell>
          <cell r="R75" t="str">
            <v>46876</v>
          </cell>
          <cell r="S75"/>
          <cell r="T75"/>
          <cell r="U75" t="str">
            <v>24675</v>
          </cell>
          <cell r="V75" t="str">
            <v>11229</v>
          </cell>
          <cell r="W75" t="str">
            <v>5765</v>
          </cell>
          <cell r="X75" t="str">
            <v>0</v>
          </cell>
          <cell r="Y75">
            <v>15000</v>
          </cell>
        </row>
        <row r="76">
          <cell r="C76" t="str">
            <v>S328安化东坪至渠江公路</v>
          </cell>
          <cell r="D76">
            <v>0</v>
          </cell>
          <cell r="E76" t="str">
            <v>S238430000</v>
          </cell>
          <cell r="F76" t="str">
            <v>是</v>
          </cell>
          <cell r="G76" t="str">
            <v>续建</v>
          </cell>
          <cell r="H76" t="str">
            <v>改扩建</v>
          </cell>
          <cell r="I76" t="str">
            <v>41.339</v>
          </cell>
          <cell r="J76"/>
          <cell r="K76" t="str">
            <v>32.679</v>
          </cell>
          <cell r="L76"/>
          <cell r="M76"/>
          <cell r="N76" t="str">
            <v>3195.2</v>
          </cell>
          <cell r="O76" t="str">
            <v>5465</v>
          </cell>
          <cell r="P76" t="str">
            <v>2016</v>
          </cell>
          <cell r="Q76" t="str">
            <v>2022</v>
          </cell>
          <cell r="R76" t="str">
            <v>92562</v>
          </cell>
          <cell r="S76"/>
          <cell r="T76"/>
          <cell r="U76" t="str">
            <v>64793</v>
          </cell>
          <cell r="V76" t="str">
            <v>12046</v>
          </cell>
          <cell r="W76" t="str">
            <v>82872</v>
          </cell>
          <cell r="X76" t="str">
            <v>0</v>
          </cell>
          <cell r="Y76">
            <v>12808</v>
          </cell>
        </row>
        <row r="77">
          <cell r="C77" t="str">
            <v>G234资阳区长春至赫山区谢林港公路（含青龙洲资江大桥）</v>
          </cell>
          <cell r="D77">
            <v>0</v>
          </cell>
          <cell r="E77" t="str">
            <v>G234430000</v>
          </cell>
          <cell r="F77" t="str">
            <v>否</v>
          </cell>
          <cell r="G77" t="str">
            <v>续建</v>
          </cell>
          <cell r="H77" t="str">
            <v>新建</v>
          </cell>
          <cell r="I77" t="str">
            <v>19.1</v>
          </cell>
          <cell r="J77" t="str">
            <v>17.434</v>
          </cell>
          <cell r="K77" t="str">
            <v>0.0</v>
          </cell>
          <cell r="L77" t="str">
            <v>0.0</v>
          </cell>
          <cell r="M77"/>
          <cell r="N77" t="str">
            <v>1666.0</v>
          </cell>
          <cell r="O77" t="str">
            <v>0</v>
          </cell>
          <cell r="P77" t="str">
            <v>2020</v>
          </cell>
          <cell r="Q77" t="str">
            <v>2022</v>
          </cell>
          <cell r="R77" t="str">
            <v>165864</v>
          </cell>
          <cell r="S77"/>
          <cell r="T77"/>
          <cell r="U77" t="str">
            <v>116105</v>
          </cell>
          <cell r="V77" t="str">
            <v>16303</v>
          </cell>
          <cell r="W77" t="str">
            <v>175100</v>
          </cell>
          <cell r="X77" t="str">
            <v>0</v>
          </cell>
          <cell r="Y77">
            <v>5000</v>
          </cell>
        </row>
        <row r="78">
          <cell r="C78" t="str">
            <v>安化龙塘-江南（含江南资江大桥）</v>
          </cell>
          <cell r="D78">
            <v>0</v>
          </cell>
          <cell r="E78" t="str">
            <v>S236430000</v>
          </cell>
          <cell r="F78" t="str">
            <v>否</v>
          </cell>
          <cell r="G78" t="str">
            <v>续建</v>
          </cell>
          <cell r="H78"/>
          <cell r="I78" t="str">
            <v>10.034</v>
          </cell>
          <cell r="J78"/>
          <cell r="K78" t="str">
            <v>9.196</v>
          </cell>
          <cell r="L78"/>
          <cell r="M78"/>
          <cell r="N78" t="str">
            <v>837.58</v>
          </cell>
          <cell r="O78"/>
          <cell r="P78" t="str">
            <v>2017</v>
          </cell>
          <cell r="Q78" t="str">
            <v>2022</v>
          </cell>
          <cell r="R78" t="str">
            <v>19322</v>
          </cell>
          <cell r="S78"/>
          <cell r="T78"/>
          <cell r="U78" t="str">
            <v>12096</v>
          </cell>
          <cell r="V78" t="str">
            <v>2810</v>
          </cell>
          <cell r="W78" t="str">
            <v>15695</v>
          </cell>
          <cell r="X78" t="str">
            <v>0</v>
          </cell>
          <cell r="Y78">
            <v>3627</v>
          </cell>
        </row>
        <row r="79">
          <cell r="C79" t="str">
            <v>G207桃江县武潭-马迹塘</v>
          </cell>
          <cell r="Y79">
            <v>5603.1</v>
          </cell>
        </row>
        <row r="80">
          <cell r="C80" t="str">
            <v>S507沅江市茶盘洲镇至黄茅洲大桥南</v>
          </cell>
          <cell r="E80" t="str">
            <v>S507430981</v>
          </cell>
          <cell r="F80" t="str">
            <v>否</v>
          </cell>
          <cell r="G80" t="str">
            <v>续建</v>
          </cell>
          <cell r="H80" t="str">
            <v>改扩建</v>
          </cell>
          <cell r="I80" t="str">
            <v>28.5</v>
          </cell>
          <cell r="J80" t="str">
            <v>0.0</v>
          </cell>
          <cell r="K80" t="str">
            <v>28.5</v>
          </cell>
          <cell r="L80" t="str">
            <v>0.0</v>
          </cell>
          <cell r="M80"/>
          <cell r="N80"/>
          <cell r="O80"/>
          <cell r="P80" t="str">
            <v>2020</v>
          </cell>
          <cell r="Q80" t="str">
            <v>2022</v>
          </cell>
          <cell r="R80" t="str">
            <v>39900</v>
          </cell>
          <cell r="S80"/>
          <cell r="T80"/>
          <cell r="U80" t="str">
            <v>0</v>
          </cell>
          <cell r="V80" t="str">
            <v>0</v>
          </cell>
          <cell r="W80"/>
          <cell r="X80"/>
          <cell r="Y80">
            <v>21494</v>
          </cell>
        </row>
        <row r="81">
          <cell r="C81" t="str">
            <v>赫山区五里牌至益阳高铁南站（新市渡）</v>
          </cell>
          <cell r="D81">
            <v>16.46</v>
          </cell>
          <cell r="E81" t="str">
            <v>无</v>
          </cell>
          <cell r="F81" t="str">
            <v>否</v>
          </cell>
          <cell r="G81" t="str">
            <v>续建</v>
          </cell>
          <cell r="H81" t="str">
            <v>升级改造（提质改造）</v>
          </cell>
          <cell r="I81" t="str">
            <v>17.0</v>
          </cell>
          <cell r="J81" t="str">
            <v>17.0</v>
          </cell>
          <cell r="K81"/>
          <cell r="L81"/>
          <cell r="M81"/>
          <cell r="N81" t="str">
            <v>420.0</v>
          </cell>
          <cell r="O81" t="str">
            <v>0</v>
          </cell>
          <cell r="P81" t="str">
            <v>2021</v>
          </cell>
          <cell r="Q81" t="str">
            <v>2023</v>
          </cell>
          <cell r="R81" t="str">
            <v>87465</v>
          </cell>
          <cell r="S81" t="str">
            <v>24798</v>
          </cell>
          <cell r="T81"/>
          <cell r="U81" t="str">
            <v>0</v>
          </cell>
          <cell r="V81" t="str">
            <v>0</v>
          </cell>
          <cell r="W81"/>
          <cell r="X81"/>
          <cell r="Y81">
            <v>26000</v>
          </cell>
        </row>
        <row r="82">
          <cell r="C82" t="str">
            <v>G319资阳区长春至迎风桥公路</v>
          </cell>
          <cell r="D82">
            <v>17</v>
          </cell>
          <cell r="E82" t="str">
            <v>G319430000</v>
          </cell>
          <cell r="F82" t="str">
            <v>否</v>
          </cell>
          <cell r="G82" t="str">
            <v>新开工</v>
          </cell>
          <cell r="H82"/>
          <cell r="I82" t="str">
            <v>16.918</v>
          </cell>
          <cell r="J82" t="str">
            <v>16.918</v>
          </cell>
          <cell r="K82" t="str">
            <v>0.0</v>
          </cell>
          <cell r="L82" t="str">
            <v>0.0</v>
          </cell>
          <cell r="M82"/>
          <cell r="N82"/>
          <cell r="O82"/>
          <cell r="P82" t="str">
            <v>2021</v>
          </cell>
          <cell r="Q82" t="str">
            <v>2023</v>
          </cell>
          <cell r="R82" t="str">
            <v>52552</v>
          </cell>
          <cell r="S82" t="str">
            <v>23741</v>
          </cell>
          <cell r="T82"/>
          <cell r="U82" t="str">
            <v>0</v>
          </cell>
          <cell r="V82" t="str">
            <v>0</v>
          </cell>
          <cell r="W82"/>
          <cell r="X82"/>
          <cell r="Y82">
            <v>26261</v>
          </cell>
        </row>
        <row r="83">
          <cell r="C83" t="str">
            <v>S218河口至北洲子公路</v>
          </cell>
          <cell r="D83">
            <v>10</v>
          </cell>
          <cell r="E83" t="str">
            <v>S218430000</v>
          </cell>
          <cell r="F83" t="str">
            <v>否</v>
          </cell>
          <cell r="G83" t="str">
            <v>新开工</v>
          </cell>
          <cell r="H83" t="str">
            <v>新建</v>
          </cell>
          <cell r="I83" t="str">
            <v>10.07</v>
          </cell>
          <cell r="J83" t="str">
            <v>9.87</v>
          </cell>
          <cell r="K83" t="str">
            <v>0.0</v>
          </cell>
          <cell r="L83" t="str">
            <v>0.0</v>
          </cell>
          <cell r="M83"/>
          <cell r="N83" t="str">
            <v>200.0</v>
          </cell>
          <cell r="O83" t="str">
            <v>0</v>
          </cell>
          <cell r="P83" t="str">
            <v>2021</v>
          </cell>
          <cell r="Q83" t="str">
            <v>2023</v>
          </cell>
          <cell r="R83" t="str">
            <v>31221</v>
          </cell>
          <cell r="S83" t="str">
            <v>9359</v>
          </cell>
          <cell r="T83"/>
          <cell r="U83" t="str">
            <v>0</v>
          </cell>
          <cell r="V83" t="str">
            <v>0</v>
          </cell>
          <cell r="W83"/>
          <cell r="X83"/>
          <cell r="Y83">
            <v>2000</v>
          </cell>
        </row>
        <row r="84">
          <cell r="C84" t="str">
            <v>S321、S225、S324安化仙溪至沩山公路</v>
          </cell>
          <cell r="E84" t="str">
            <v>S321430000</v>
          </cell>
          <cell r="F84" t="str">
            <v>否</v>
          </cell>
          <cell r="G84" t="str">
            <v>新开工</v>
          </cell>
          <cell r="H84" t="str">
            <v>改扩建</v>
          </cell>
          <cell r="I84" t="str">
            <v>48.5</v>
          </cell>
          <cell r="J84" t="str">
            <v>0.0</v>
          </cell>
          <cell r="K84" t="str">
            <v>48.5</v>
          </cell>
          <cell r="L84" t="str">
            <v>0.0</v>
          </cell>
          <cell r="M84"/>
          <cell r="N84"/>
          <cell r="O84"/>
          <cell r="P84" t="str">
            <v>2022</v>
          </cell>
          <cell r="Q84" t="str">
            <v>2024</v>
          </cell>
          <cell r="R84" t="str">
            <v>67900</v>
          </cell>
          <cell r="S84"/>
          <cell r="T84"/>
          <cell r="U84" t="str">
            <v>0</v>
          </cell>
          <cell r="V84" t="str">
            <v>0</v>
          </cell>
          <cell r="W84"/>
          <cell r="X84"/>
          <cell r="Y84">
            <v>2000</v>
          </cell>
        </row>
        <row r="85">
          <cell r="C85" t="str">
            <v>S220沅江市四季红镇至黄茅洲大桥北公路</v>
          </cell>
          <cell r="D85">
            <v>24.6</v>
          </cell>
          <cell r="E85" t="str">
            <v>S220430981</v>
          </cell>
          <cell r="F85" t="str">
            <v>否</v>
          </cell>
          <cell r="G85" t="str">
            <v>新开工</v>
          </cell>
          <cell r="H85"/>
          <cell r="I85" t="str">
            <v>24.0</v>
          </cell>
          <cell r="J85" t="str">
            <v>0.0</v>
          </cell>
          <cell r="K85" t="str">
            <v>24.0</v>
          </cell>
          <cell r="L85" t="str">
            <v>0.0</v>
          </cell>
          <cell r="M85"/>
          <cell r="N85"/>
          <cell r="O85"/>
          <cell r="P85" t="str">
            <v>2022</v>
          </cell>
          <cell r="Q85" t="str">
            <v>2024</v>
          </cell>
          <cell r="R85" t="str">
            <v>40842</v>
          </cell>
          <cell r="S85" t="str">
            <v>9236</v>
          </cell>
          <cell r="T85"/>
          <cell r="U85" t="str">
            <v>0</v>
          </cell>
          <cell r="V85" t="str">
            <v>0</v>
          </cell>
          <cell r="W85"/>
          <cell r="X85"/>
          <cell r="Y85">
            <v>12000</v>
          </cell>
        </row>
        <row r="86">
          <cell r="C86" t="str">
            <v>南县前哨至长春公路</v>
          </cell>
          <cell r="D86" t="str">
            <v>4.531</v>
          </cell>
          <cell r="E86" t="str">
            <v>无</v>
          </cell>
          <cell r="F86" t="str">
            <v>否</v>
          </cell>
          <cell r="G86" t="str">
            <v>新开工</v>
          </cell>
          <cell r="H86" t="str">
            <v>新建</v>
          </cell>
          <cell r="I86" t="str">
            <v>4.531</v>
          </cell>
          <cell r="J86"/>
          <cell r="K86" t="str">
            <v>4.531</v>
          </cell>
          <cell r="L86"/>
          <cell r="M86"/>
          <cell r="N86"/>
          <cell r="O86" t="str">
            <v>0</v>
          </cell>
          <cell r="P86" t="str">
            <v>2021</v>
          </cell>
          <cell r="Q86" t="str">
            <v>2022</v>
          </cell>
          <cell r="R86" t="str">
            <v>4590</v>
          </cell>
          <cell r="S86" t="str">
            <v>2621</v>
          </cell>
          <cell r="T86"/>
          <cell r="U86" t="str">
            <v>0</v>
          </cell>
          <cell r="V86" t="str">
            <v>0</v>
          </cell>
          <cell r="W86"/>
          <cell r="X86"/>
          <cell r="Y86">
            <v>4590</v>
          </cell>
        </row>
        <row r="87">
          <cell r="C87" t="str">
            <v>G240资兴高码-东江</v>
          </cell>
          <cell r="D87">
            <v>0</v>
          </cell>
          <cell r="E87" t="str">
            <v>G240430000</v>
          </cell>
          <cell r="F87" t="str">
            <v>是</v>
          </cell>
          <cell r="G87" t="str">
            <v>续建</v>
          </cell>
          <cell r="H87" t="str">
            <v>改扩建</v>
          </cell>
          <cell r="I87" t="str">
            <v>7.78</v>
          </cell>
          <cell r="J87" t="str">
            <v>7.78</v>
          </cell>
          <cell r="K87" t="str">
            <v>0.0</v>
          </cell>
          <cell r="L87" t="str">
            <v>0.0</v>
          </cell>
          <cell r="M87"/>
          <cell r="N87" t="str">
            <v>0.0</v>
          </cell>
          <cell r="O87" t="str">
            <v>0</v>
          </cell>
          <cell r="P87" t="str">
            <v>2020</v>
          </cell>
          <cell r="Q87" t="str">
            <v>2022</v>
          </cell>
          <cell r="R87" t="str">
            <v>44914</v>
          </cell>
          <cell r="S87"/>
          <cell r="T87"/>
          <cell r="U87" t="str">
            <v>44914</v>
          </cell>
          <cell r="V87" t="str">
            <v>9127</v>
          </cell>
          <cell r="W87" t="str">
            <v>30933</v>
          </cell>
          <cell r="X87" t="str">
            <v>13981</v>
          </cell>
          <cell r="Y87">
            <v>2000</v>
          </cell>
        </row>
        <row r="88">
          <cell r="C88" t="str">
            <v>G234嘉禾汉石-梓木圩</v>
          </cell>
          <cell r="D88">
            <v>0</v>
          </cell>
          <cell r="E88" t="str">
            <v>G234431024</v>
          </cell>
          <cell r="F88" t="str">
            <v>是</v>
          </cell>
          <cell r="G88" t="str">
            <v>续建</v>
          </cell>
          <cell r="H88" t="str">
            <v>改扩建</v>
          </cell>
          <cell r="I88" t="str">
            <v>24.31</v>
          </cell>
          <cell r="J88" t="str">
            <v>0.0</v>
          </cell>
          <cell r="K88" t="str">
            <v>24.31</v>
          </cell>
          <cell r="L88" t="str">
            <v>0.0</v>
          </cell>
          <cell r="M88"/>
          <cell r="N88" t="str">
            <v>0.0</v>
          </cell>
          <cell r="O88" t="str">
            <v>0</v>
          </cell>
          <cell r="P88" t="str">
            <v>2021</v>
          </cell>
          <cell r="Q88" t="str">
            <v>2023</v>
          </cell>
          <cell r="R88" t="str">
            <v>23287</v>
          </cell>
          <cell r="S88"/>
          <cell r="T88"/>
          <cell r="U88" t="str">
            <v>8000</v>
          </cell>
          <cell r="V88" t="str">
            <v>6000</v>
          </cell>
          <cell r="W88" t="str">
            <v>3192</v>
          </cell>
          <cell r="X88" t="str">
            <v>4808</v>
          </cell>
          <cell r="Y88">
            <v>6000</v>
          </cell>
        </row>
        <row r="89">
          <cell r="C89" t="str">
            <v>G107 苏仙良田至宜章小塘(湘粤界)公路宜章段</v>
          </cell>
          <cell r="D89">
            <v>3</v>
          </cell>
          <cell r="E89" t="str">
            <v>G107430000</v>
          </cell>
          <cell r="F89" t="str">
            <v>是</v>
          </cell>
          <cell r="G89" t="str">
            <v>新开工</v>
          </cell>
          <cell r="H89" t="str">
            <v>改扩建</v>
          </cell>
          <cell r="I89" t="str">
            <v>14.303</v>
          </cell>
          <cell r="J89" t="str">
            <v>13.923</v>
          </cell>
          <cell r="K89" t="str">
            <v>0.0</v>
          </cell>
          <cell r="L89" t="str">
            <v>0.0</v>
          </cell>
          <cell r="M89"/>
          <cell r="N89" t="str">
            <v>380.0</v>
          </cell>
          <cell r="O89"/>
          <cell r="P89" t="str">
            <v>2021</v>
          </cell>
          <cell r="Q89" t="str">
            <v>2024</v>
          </cell>
          <cell r="R89" t="str">
            <v>41769</v>
          </cell>
          <cell r="S89"/>
          <cell r="T89"/>
          <cell r="U89" t="str">
            <v>0</v>
          </cell>
          <cell r="V89" t="str">
            <v>0</v>
          </cell>
          <cell r="W89" t="str">
            <v>0</v>
          </cell>
          <cell r="X89" t="str">
            <v>3000</v>
          </cell>
          <cell r="Y89">
            <v>3000</v>
          </cell>
        </row>
        <row r="90">
          <cell r="C90" t="str">
            <v>G240永兴县城至灵坎桥</v>
          </cell>
          <cell r="D90">
            <v>4.8719999999999999</v>
          </cell>
          <cell r="E90" t="str">
            <v>G240431023</v>
          </cell>
          <cell r="F90" t="str">
            <v>是</v>
          </cell>
          <cell r="G90" t="str">
            <v>新开工</v>
          </cell>
          <cell r="H90" t="str">
            <v>新建</v>
          </cell>
          <cell r="I90" t="str">
            <v>6.0</v>
          </cell>
          <cell r="J90" t="str">
            <v>5.678</v>
          </cell>
          <cell r="K90" t="str">
            <v>0.0</v>
          </cell>
          <cell r="L90" t="str">
            <v>0.0</v>
          </cell>
          <cell r="M90"/>
          <cell r="N90" t="str">
            <v>322.0</v>
          </cell>
          <cell r="O90"/>
          <cell r="P90" t="str">
            <v>2021</v>
          </cell>
          <cell r="Q90" t="str">
            <v>2023</v>
          </cell>
          <cell r="R90" t="str">
            <v>17034</v>
          </cell>
          <cell r="S90"/>
          <cell r="T90"/>
          <cell r="U90" t="str">
            <v>0</v>
          </cell>
          <cell r="V90" t="str">
            <v>0</v>
          </cell>
          <cell r="W90"/>
          <cell r="X90" t="str">
            <v>9225</v>
          </cell>
          <cell r="Y90">
            <v>9225</v>
          </cell>
        </row>
        <row r="91">
          <cell r="C91" t="str">
            <v>G107北湖区高壁立交</v>
          </cell>
          <cell r="D91">
            <v>1.9</v>
          </cell>
          <cell r="E91" t="str">
            <v>G107430000</v>
          </cell>
          <cell r="F91" t="str">
            <v>是</v>
          </cell>
          <cell r="G91" t="str">
            <v>新开工</v>
          </cell>
          <cell r="H91" t="str">
            <v>改扩建</v>
          </cell>
          <cell r="I91" t="str">
            <v>1.9</v>
          </cell>
          <cell r="J91" t="str">
            <v>1.9</v>
          </cell>
          <cell r="K91"/>
          <cell r="L91"/>
          <cell r="M91"/>
          <cell r="N91"/>
          <cell r="O91"/>
          <cell r="P91" t="str">
            <v>2023</v>
          </cell>
          <cell r="Q91" t="str">
            <v>2025</v>
          </cell>
          <cell r="R91" t="str">
            <v>5700</v>
          </cell>
          <cell r="S91"/>
          <cell r="T91"/>
          <cell r="U91" t="str">
            <v>0</v>
          </cell>
          <cell r="V91" t="str">
            <v>0</v>
          </cell>
          <cell r="W91"/>
          <cell r="X91"/>
          <cell r="Y91">
            <v>3710</v>
          </cell>
        </row>
        <row r="92">
          <cell r="C92" t="str">
            <v>G357汝城永丰-集龙（丰州坳）</v>
          </cell>
          <cell r="D92">
            <v>18.7</v>
          </cell>
          <cell r="E92" t="str">
            <v>G357430000</v>
          </cell>
          <cell r="F92" t="str">
            <v>否</v>
          </cell>
          <cell r="G92" t="str">
            <v>续建</v>
          </cell>
          <cell r="H92" t="str">
            <v>改扩建</v>
          </cell>
          <cell r="I92" t="str">
            <v>28.725</v>
          </cell>
          <cell r="J92" t="str">
            <v>0.0</v>
          </cell>
          <cell r="K92" t="str">
            <v>28.725</v>
          </cell>
          <cell r="L92" t="str">
            <v>0.0</v>
          </cell>
          <cell r="M92"/>
          <cell r="N92" t="str">
            <v>0.0</v>
          </cell>
          <cell r="O92" t="str">
            <v>0</v>
          </cell>
          <cell r="P92" t="str">
            <v>2020</v>
          </cell>
          <cell r="Q92" t="str">
            <v>2022</v>
          </cell>
          <cell r="R92" t="str">
            <v>28285</v>
          </cell>
          <cell r="S92"/>
          <cell r="T92"/>
          <cell r="U92" t="str">
            <v>2340</v>
          </cell>
          <cell r="V92" t="str">
            <v>12926</v>
          </cell>
          <cell r="W92" t="str">
            <v>13894</v>
          </cell>
          <cell r="X92" t="str">
            <v>-11554</v>
          </cell>
          <cell r="Y92">
            <v>3328</v>
          </cell>
        </row>
        <row r="93">
          <cell r="C93" t="str">
            <v>S349永兴马田-三塘</v>
          </cell>
          <cell r="D93">
            <v>0</v>
          </cell>
          <cell r="E93" t="str">
            <v>S345430000</v>
          </cell>
          <cell r="F93" t="str">
            <v>否</v>
          </cell>
          <cell r="G93" t="str">
            <v>续建</v>
          </cell>
          <cell r="H93" t="str">
            <v>升级改造（提质改造）</v>
          </cell>
          <cell r="I93" t="str">
            <v>15.43</v>
          </cell>
          <cell r="J93"/>
          <cell r="K93" t="str">
            <v>15.43</v>
          </cell>
          <cell r="L93"/>
          <cell r="M93"/>
          <cell r="N93"/>
          <cell r="O93"/>
          <cell r="P93" t="str">
            <v>2017</v>
          </cell>
          <cell r="Q93" t="str">
            <v>2022</v>
          </cell>
          <cell r="R93" t="str">
            <v>27542</v>
          </cell>
          <cell r="S93" t="str">
            <v>7350</v>
          </cell>
          <cell r="T93"/>
          <cell r="U93" t="str">
            <v>9002</v>
          </cell>
          <cell r="V93" t="str">
            <v>3150</v>
          </cell>
          <cell r="W93"/>
          <cell r="X93" t="str">
            <v>-17611</v>
          </cell>
          <cell r="Y93">
            <v>5000</v>
          </cell>
        </row>
        <row r="94">
          <cell r="C94" t="str">
            <v>攸县五丰至安仁县城公路（安仁段）</v>
          </cell>
          <cell r="D94">
            <v>7.0880000000000001</v>
          </cell>
          <cell r="E94" t="str">
            <v>无</v>
          </cell>
          <cell r="F94" t="str">
            <v>否</v>
          </cell>
          <cell r="G94" t="str">
            <v>续建</v>
          </cell>
          <cell r="H94" t="str">
            <v>新建</v>
          </cell>
          <cell r="I94" t="str">
            <v>12.79</v>
          </cell>
          <cell r="J94" t="str">
            <v>5.8</v>
          </cell>
          <cell r="K94" t="str">
            <v>7.0</v>
          </cell>
          <cell r="L94"/>
          <cell r="M94"/>
          <cell r="N94"/>
          <cell r="O94"/>
          <cell r="P94" t="str">
            <v>2019</v>
          </cell>
          <cell r="Q94" t="str">
            <v>2023</v>
          </cell>
          <cell r="R94" t="str">
            <v>40654</v>
          </cell>
          <cell r="S94" t="str">
            <v>3836</v>
          </cell>
          <cell r="T94"/>
          <cell r="U94" t="str">
            <v>12200</v>
          </cell>
          <cell r="V94" t="str">
            <v>2303</v>
          </cell>
          <cell r="W94" t="str">
            <v>18660</v>
          </cell>
          <cell r="X94" t="str">
            <v>0</v>
          </cell>
          <cell r="Y94">
            <v>2000</v>
          </cell>
        </row>
        <row r="95">
          <cell r="C95" t="str">
            <v>S346汝城县文明沙洲（文明互通）至岭秀公路</v>
          </cell>
          <cell r="D95">
            <v>5</v>
          </cell>
          <cell r="E95" t="str">
            <v>S346431026</v>
          </cell>
          <cell r="F95" t="str">
            <v>否</v>
          </cell>
          <cell r="G95" t="str">
            <v>新开工</v>
          </cell>
          <cell r="H95" t="str">
            <v>改扩建</v>
          </cell>
          <cell r="I95" t="str">
            <v>18.2</v>
          </cell>
          <cell r="J95"/>
          <cell r="K95" t="str">
            <v>18.2</v>
          </cell>
          <cell r="L95"/>
          <cell r="M95"/>
          <cell r="N95"/>
          <cell r="O95"/>
          <cell r="P95" t="str">
            <v>2021</v>
          </cell>
          <cell r="Q95" t="str">
            <v>2023</v>
          </cell>
          <cell r="R95" t="str">
            <v>25480</v>
          </cell>
          <cell r="S95"/>
          <cell r="T95"/>
          <cell r="U95" t="str">
            <v>0</v>
          </cell>
          <cell r="V95" t="str">
            <v>0</v>
          </cell>
          <cell r="W95"/>
          <cell r="X95"/>
          <cell r="Y95">
            <v>3123</v>
          </cell>
        </row>
        <row r="96">
          <cell r="C96" t="str">
            <v>S211北湖区保和至仰天湖公路</v>
          </cell>
          <cell r="D96">
            <v>24</v>
          </cell>
          <cell r="E96" t="str">
            <v>S211431002</v>
          </cell>
          <cell r="F96" t="str">
            <v>否</v>
          </cell>
          <cell r="G96" t="str">
            <v>新开工</v>
          </cell>
          <cell r="H96"/>
          <cell r="I96" t="str">
            <v>38.0</v>
          </cell>
          <cell r="J96" t="str">
            <v>0.0</v>
          </cell>
          <cell r="K96"/>
          <cell r="L96" t="str">
            <v>38.0</v>
          </cell>
          <cell r="M96"/>
          <cell r="N96"/>
          <cell r="O96"/>
          <cell r="P96" t="str">
            <v>2022</v>
          </cell>
          <cell r="Q96" t="str">
            <v>2024</v>
          </cell>
          <cell r="R96" t="str">
            <v>34583</v>
          </cell>
          <cell r="S96" t="str">
            <v>15179</v>
          </cell>
          <cell r="T96"/>
          <cell r="U96" t="str">
            <v>0</v>
          </cell>
          <cell r="V96" t="str">
            <v>0</v>
          </cell>
          <cell r="W96"/>
          <cell r="X96"/>
          <cell r="Y96">
            <v>5040</v>
          </cell>
        </row>
        <row r="97">
          <cell r="C97" t="str">
            <v>G538江永神湾至瓦屋下（回龙圩界）</v>
          </cell>
          <cell r="D97">
            <v>21.600999999999999</v>
          </cell>
          <cell r="E97" t="str">
            <v>G538430000</v>
          </cell>
          <cell r="F97" t="str">
            <v>是</v>
          </cell>
          <cell r="G97" t="str">
            <v>续建</v>
          </cell>
          <cell r="H97" t="str">
            <v>改扩建</v>
          </cell>
          <cell r="I97" t="str">
            <v>21.601</v>
          </cell>
          <cell r="J97" t="str">
            <v>21.601</v>
          </cell>
          <cell r="K97" t="str">
            <v>0.0</v>
          </cell>
          <cell r="L97" t="str">
            <v>0.0</v>
          </cell>
          <cell r="M97"/>
          <cell r="N97"/>
          <cell r="O97"/>
          <cell r="P97" t="str">
            <v>2021</v>
          </cell>
          <cell r="Q97" t="str">
            <v>2023</v>
          </cell>
          <cell r="R97" t="str">
            <v>64803</v>
          </cell>
          <cell r="S97"/>
          <cell r="T97"/>
          <cell r="U97" t="str">
            <v>0</v>
          </cell>
          <cell r="V97" t="str">
            <v>0</v>
          </cell>
          <cell r="W97"/>
          <cell r="X97" t="str">
            <v>-17353</v>
          </cell>
          <cell r="Y97">
            <v>15000</v>
          </cell>
        </row>
        <row r="98">
          <cell r="C98" t="str">
            <v>G538江永大地铺至永济亭（湘桂界）</v>
          </cell>
          <cell r="D98">
            <v>0</v>
          </cell>
          <cell r="E98" t="str">
            <v>G538431125</v>
          </cell>
          <cell r="F98" t="str">
            <v>否</v>
          </cell>
          <cell r="G98" t="str">
            <v>续建</v>
          </cell>
          <cell r="H98" t="str">
            <v>改扩建</v>
          </cell>
          <cell r="I98" t="str">
            <v>11.847</v>
          </cell>
          <cell r="J98" t="str">
            <v>11.847</v>
          </cell>
          <cell r="K98" t="str">
            <v>0.0</v>
          </cell>
          <cell r="L98" t="str">
            <v>0.0</v>
          </cell>
          <cell r="M98"/>
          <cell r="N98" t="str">
            <v>0.0</v>
          </cell>
          <cell r="O98" t="str">
            <v>0</v>
          </cell>
          <cell r="P98" t="str">
            <v>2020</v>
          </cell>
          <cell r="Q98" t="str">
            <v>2022</v>
          </cell>
          <cell r="R98" t="str">
            <v>25528</v>
          </cell>
          <cell r="S98"/>
          <cell r="T98"/>
          <cell r="U98" t="str">
            <v>18870</v>
          </cell>
          <cell r="V98" t="str">
            <v>4976</v>
          </cell>
          <cell r="W98" t="str">
            <v>17970</v>
          </cell>
          <cell r="X98" t="str">
            <v>-28344</v>
          </cell>
          <cell r="Y98">
            <v>7558</v>
          </cell>
        </row>
        <row r="99">
          <cell r="C99" t="str">
            <v>G207东安县城（树德中学）至零陵黄田铺公路（一期）</v>
          </cell>
          <cell r="Y99">
            <v>1000</v>
          </cell>
        </row>
        <row r="100">
          <cell r="C100" t="str">
            <v>G357道县白马渡-李家园</v>
          </cell>
          <cell r="Y100">
            <v>1000</v>
          </cell>
        </row>
        <row r="101">
          <cell r="C101" t="str">
            <v>G357二广高速宁远东互通至天堂</v>
          </cell>
          <cell r="Y101">
            <v>1000</v>
          </cell>
        </row>
        <row r="102">
          <cell r="C102" t="str">
            <v>东安大庙口-紫花坪</v>
          </cell>
          <cell r="Y102">
            <v>500</v>
          </cell>
        </row>
        <row r="103">
          <cell r="C103" t="str">
            <v>S229、S227新田关口至黄沙溪公路</v>
          </cell>
          <cell r="Y103">
            <v>20000</v>
          </cell>
        </row>
        <row r="104">
          <cell r="C104" t="str">
            <v>G537蓝山祠堂圩-岭脚</v>
          </cell>
          <cell r="D104">
            <v>23.805</v>
          </cell>
          <cell r="Y104">
            <v>0</v>
          </cell>
        </row>
        <row r="105">
          <cell r="C105" t="str">
            <v>冷水滩花桥街经杨村甸至马坪公路</v>
          </cell>
          <cell r="Y105">
            <v>6000</v>
          </cell>
        </row>
        <row r="106">
          <cell r="C106" t="str">
            <v>零陵区人民桥-涧岩头（周家大院）</v>
          </cell>
          <cell r="Y106">
            <v>3000</v>
          </cell>
        </row>
        <row r="107">
          <cell r="C107" t="str">
            <v>S354道县上关-湘源温泉</v>
          </cell>
          <cell r="D107">
            <v>0</v>
          </cell>
          <cell r="E107" t="str">
            <v>S347430000</v>
          </cell>
          <cell r="F107" t="str">
            <v>否</v>
          </cell>
          <cell r="G107" t="str">
            <v>续建</v>
          </cell>
          <cell r="H107" t="str">
            <v>改扩建</v>
          </cell>
          <cell r="I107" t="str">
            <v>57.987</v>
          </cell>
          <cell r="J107"/>
          <cell r="K107" t="str">
            <v>57.987</v>
          </cell>
          <cell r="L107"/>
          <cell r="M107"/>
          <cell r="N107"/>
          <cell r="O107"/>
          <cell r="P107" t="str">
            <v>2016</v>
          </cell>
          <cell r="Q107" t="str">
            <v>2022</v>
          </cell>
          <cell r="R107" t="str">
            <v>49945</v>
          </cell>
          <cell r="S107"/>
          <cell r="T107"/>
          <cell r="U107" t="str">
            <v>36962</v>
          </cell>
          <cell r="V107" t="str">
            <v>13238</v>
          </cell>
          <cell r="W107" t="str">
            <v>42400</v>
          </cell>
          <cell r="X107" t="str">
            <v>-15438</v>
          </cell>
          <cell r="Y107">
            <v>0</v>
          </cell>
        </row>
        <row r="108">
          <cell r="C108" t="str">
            <v>S234宁远柏家坪-道县柑子园</v>
          </cell>
          <cell r="D108">
            <v>0</v>
          </cell>
          <cell r="E108" t="str">
            <v>S234430000</v>
          </cell>
          <cell r="F108" t="str">
            <v>否</v>
          </cell>
          <cell r="G108" t="str">
            <v>续建</v>
          </cell>
          <cell r="H108" t="str">
            <v>改扩建</v>
          </cell>
          <cell r="I108" t="str">
            <v>45.049</v>
          </cell>
          <cell r="J108"/>
          <cell r="K108" t="str">
            <v>45.049</v>
          </cell>
          <cell r="L108"/>
          <cell r="M108"/>
          <cell r="N108"/>
          <cell r="O108"/>
          <cell r="P108" t="str">
            <v>2020</v>
          </cell>
          <cell r="Q108" t="str">
            <v>2022</v>
          </cell>
          <cell r="R108" t="str">
            <v>40724</v>
          </cell>
          <cell r="S108"/>
          <cell r="T108"/>
          <cell r="U108" t="str">
            <v>34507</v>
          </cell>
          <cell r="V108" t="str">
            <v>11709</v>
          </cell>
          <cell r="W108"/>
          <cell r="X108" t="str">
            <v>-12217</v>
          </cell>
          <cell r="Y108">
            <v>0</v>
          </cell>
        </row>
        <row r="109">
          <cell r="C109" t="str">
            <v>蓝山湘江源-宁远九嶷山</v>
          </cell>
          <cell r="D109">
            <v>28.61</v>
          </cell>
          <cell r="E109" t="str">
            <v>S347430000</v>
          </cell>
          <cell r="F109" t="str">
            <v>否</v>
          </cell>
          <cell r="G109" t="str">
            <v>续建</v>
          </cell>
          <cell r="H109" t="str">
            <v>改扩建</v>
          </cell>
          <cell r="I109" t="str">
            <v>58.61</v>
          </cell>
          <cell r="J109"/>
          <cell r="K109" t="str">
            <v>10.46</v>
          </cell>
          <cell r="L109" t="str">
            <v>48.15</v>
          </cell>
          <cell r="M109"/>
          <cell r="N109"/>
          <cell r="O109"/>
          <cell r="P109" t="str">
            <v>2020</v>
          </cell>
          <cell r="Q109" t="str">
            <v>2022</v>
          </cell>
          <cell r="R109" t="str">
            <v>47336</v>
          </cell>
          <cell r="S109"/>
          <cell r="T109"/>
          <cell r="U109" t="str">
            <v>34135</v>
          </cell>
          <cell r="V109" t="str">
            <v>6154</v>
          </cell>
          <cell r="W109" t="str">
            <v>23593</v>
          </cell>
          <cell r="X109" t="str">
            <v>11780</v>
          </cell>
          <cell r="Y109">
            <v>2000</v>
          </cell>
        </row>
        <row r="110">
          <cell r="C110" t="str">
            <v>S227（原S231）祁阳长虹至白竹塘公路</v>
          </cell>
          <cell r="D110">
            <v>0</v>
          </cell>
          <cell r="E110" t="str">
            <v>S227430000</v>
          </cell>
          <cell r="F110" t="str">
            <v>否</v>
          </cell>
          <cell r="G110" t="str">
            <v>续建</v>
          </cell>
          <cell r="H110" t="str">
            <v>改扩建</v>
          </cell>
          <cell r="I110" t="str">
            <v>15.5</v>
          </cell>
          <cell r="J110" t="str">
            <v>15.5</v>
          </cell>
          <cell r="K110"/>
          <cell r="L110"/>
          <cell r="M110"/>
          <cell r="N110"/>
          <cell r="O110"/>
          <cell r="P110" t="str">
            <v>2020</v>
          </cell>
          <cell r="Q110" t="str">
            <v>2022</v>
          </cell>
          <cell r="R110" t="str">
            <v>50047</v>
          </cell>
          <cell r="S110"/>
          <cell r="T110"/>
          <cell r="U110" t="str">
            <v>32531</v>
          </cell>
          <cell r="V110" t="str">
            <v>4659</v>
          </cell>
          <cell r="W110" t="str">
            <v>11200</v>
          </cell>
          <cell r="X110" t="str">
            <v>-2874</v>
          </cell>
          <cell r="Y110">
            <v>1000</v>
          </cell>
        </row>
        <row r="111">
          <cell r="C111" t="str">
            <v>二广高速冷水滩上岭桥互通-泉南高速祁阳大忠桥互通连接线</v>
          </cell>
          <cell r="D111">
            <v>0</v>
          </cell>
          <cell r="E111" t="str">
            <v>无</v>
          </cell>
          <cell r="F111" t="str">
            <v>否</v>
          </cell>
          <cell r="G111" t="str">
            <v>续建</v>
          </cell>
          <cell r="H111" t="str">
            <v>改扩建</v>
          </cell>
          <cell r="I111" t="str">
            <v>20.504</v>
          </cell>
          <cell r="J111"/>
          <cell r="K111" t="str">
            <v>20.504</v>
          </cell>
          <cell r="L111"/>
          <cell r="M111"/>
          <cell r="N111"/>
          <cell r="O111"/>
          <cell r="P111" t="str">
            <v>2019</v>
          </cell>
          <cell r="Q111" t="str">
            <v>2022</v>
          </cell>
          <cell r="R111" t="str">
            <v>14731</v>
          </cell>
          <cell r="S111"/>
          <cell r="T111"/>
          <cell r="U111" t="str">
            <v>10312</v>
          </cell>
          <cell r="V111" t="str">
            <v>1</v>
          </cell>
          <cell r="W111" t="str">
            <v>57619</v>
          </cell>
          <cell r="X111" t="str">
            <v>53199</v>
          </cell>
          <cell r="Y111">
            <v>0</v>
          </cell>
        </row>
        <row r="112">
          <cell r="C112" t="str">
            <v>双牌县漯屋至何家洞</v>
          </cell>
          <cell r="D112">
            <v>0</v>
          </cell>
          <cell r="E112" t="str">
            <v>S343430000</v>
          </cell>
          <cell r="F112" t="str">
            <v>否</v>
          </cell>
          <cell r="G112" t="str">
            <v>新开工</v>
          </cell>
          <cell r="H112" t="str">
            <v>改扩建</v>
          </cell>
          <cell r="I112" t="str">
            <v>29.32</v>
          </cell>
          <cell r="J112"/>
          <cell r="K112" t="str">
            <v>29.32</v>
          </cell>
          <cell r="L112"/>
          <cell r="M112"/>
          <cell r="N112"/>
          <cell r="O112"/>
          <cell r="P112" t="str">
            <v>2017</v>
          </cell>
          <cell r="Q112" t="str">
            <v>2022</v>
          </cell>
          <cell r="R112" t="str">
            <v>66671</v>
          </cell>
          <cell r="S112"/>
          <cell r="T112"/>
          <cell r="U112" t="str">
            <v>20001</v>
          </cell>
          <cell r="V112" t="str">
            <v>1540</v>
          </cell>
          <cell r="W112" t="str">
            <v>15293</v>
          </cell>
          <cell r="X112" t="str">
            <v>2208</v>
          </cell>
          <cell r="Y112">
            <v>7500</v>
          </cell>
        </row>
        <row r="113">
          <cell r="C113" t="str">
            <v>中方-芷江</v>
          </cell>
          <cell r="D113">
            <v>21.7</v>
          </cell>
          <cell r="E113" t="str">
            <v>S555430000</v>
          </cell>
          <cell r="F113" t="str">
            <v>是</v>
          </cell>
          <cell r="G113" t="str">
            <v>续建</v>
          </cell>
          <cell r="H113" t="str">
            <v>改扩建</v>
          </cell>
          <cell r="I113" t="str">
            <v>28.8</v>
          </cell>
          <cell r="J113" t="str">
            <v>29.038</v>
          </cell>
          <cell r="K113"/>
          <cell r="L113"/>
          <cell r="M113"/>
          <cell r="N113"/>
          <cell r="O113"/>
          <cell r="P113" t="str">
            <v>2017</v>
          </cell>
          <cell r="Q113" t="str">
            <v>2022</v>
          </cell>
          <cell r="R113" t="str">
            <v>156131</v>
          </cell>
          <cell r="S113"/>
          <cell r="T113"/>
          <cell r="U113" t="str">
            <v>126100</v>
          </cell>
          <cell r="V113" t="str">
            <v>13212</v>
          </cell>
          <cell r="W113"/>
          <cell r="X113" t="str">
            <v>-94452</v>
          </cell>
          <cell r="Y113">
            <v>1000</v>
          </cell>
        </row>
        <row r="114">
          <cell r="C114" t="str">
            <v>G209会同县坪村至林城</v>
          </cell>
          <cell r="D114">
            <v>9.8000000000000007</v>
          </cell>
          <cell r="E114" t="str">
            <v>G209430000</v>
          </cell>
          <cell r="F114" t="str">
            <v>是</v>
          </cell>
          <cell r="G114" t="str">
            <v>新开工</v>
          </cell>
          <cell r="H114" t="str">
            <v>新建</v>
          </cell>
          <cell r="I114" t="str">
            <v>11.0</v>
          </cell>
          <cell r="J114" t="str">
            <v>11.0</v>
          </cell>
          <cell r="K114" t="str">
            <v>0.0</v>
          </cell>
          <cell r="L114" t="str">
            <v>0.0</v>
          </cell>
          <cell r="M114"/>
          <cell r="N114"/>
          <cell r="O114"/>
          <cell r="P114" t="str">
            <v>2021</v>
          </cell>
          <cell r="Q114" t="str">
            <v>2023</v>
          </cell>
          <cell r="R114" t="str">
            <v>33000</v>
          </cell>
          <cell r="S114"/>
          <cell r="T114"/>
          <cell r="U114" t="str">
            <v>0</v>
          </cell>
          <cell r="V114" t="str">
            <v>0</v>
          </cell>
          <cell r="W114"/>
          <cell r="X114" t="str">
            <v>10000</v>
          </cell>
          <cell r="Y114">
            <v>11272</v>
          </cell>
        </row>
        <row r="115">
          <cell r="C115" t="str">
            <v>G209通道县绕城公路</v>
          </cell>
          <cell r="D115">
            <v>0</v>
          </cell>
          <cell r="E115" t="str">
            <v>G209430000</v>
          </cell>
          <cell r="F115" t="str">
            <v>否</v>
          </cell>
          <cell r="G115" t="str">
            <v>续建</v>
          </cell>
          <cell r="H115" t="str">
            <v>新建</v>
          </cell>
          <cell r="I115" t="str">
            <v>12.17</v>
          </cell>
          <cell r="J115" t="str">
            <v>0.0</v>
          </cell>
          <cell r="K115" t="str">
            <v>12.17</v>
          </cell>
          <cell r="L115" t="str">
            <v>0.0</v>
          </cell>
          <cell r="M115"/>
          <cell r="N115" t="str">
            <v>0.0</v>
          </cell>
          <cell r="O115" t="str">
            <v>0</v>
          </cell>
          <cell r="P115" t="str">
            <v>2020</v>
          </cell>
          <cell r="Q115" t="str">
            <v>2022</v>
          </cell>
          <cell r="R115" t="str">
            <v>12469</v>
          </cell>
          <cell r="S115"/>
          <cell r="T115"/>
          <cell r="U115" t="str">
            <v>7210</v>
          </cell>
          <cell r="V115" t="str">
            <v>5400</v>
          </cell>
          <cell r="W115"/>
          <cell r="X115" t="str">
            <v>-3741</v>
          </cell>
          <cell r="Y115">
            <v>4032</v>
          </cell>
        </row>
        <row r="116">
          <cell r="C116" t="str">
            <v>溆浦县桥江-思蒙</v>
          </cell>
          <cell r="D116">
            <v>23.4</v>
          </cell>
          <cell r="E116" t="str">
            <v>S249430000</v>
          </cell>
          <cell r="F116" t="str">
            <v>否</v>
          </cell>
          <cell r="G116" t="str">
            <v>续建</v>
          </cell>
          <cell r="H116" t="str">
            <v>新建</v>
          </cell>
          <cell r="I116" t="str">
            <v>23.4</v>
          </cell>
          <cell r="J116"/>
          <cell r="K116" t="str">
            <v>23.4</v>
          </cell>
          <cell r="L116"/>
          <cell r="M116"/>
          <cell r="N116"/>
          <cell r="O116"/>
          <cell r="P116" t="str">
            <v>2017</v>
          </cell>
          <cell r="Q116" t="str">
            <v>2022</v>
          </cell>
          <cell r="R116" t="str">
            <v>61533</v>
          </cell>
          <cell r="S116" t="str">
            <v>13377</v>
          </cell>
          <cell r="T116"/>
          <cell r="U116" t="str">
            <v>15600</v>
          </cell>
          <cell r="V116" t="str">
            <v>5760</v>
          </cell>
          <cell r="W116" t="str">
            <v>0</v>
          </cell>
          <cell r="X116" t="str">
            <v>8000</v>
          </cell>
          <cell r="Y116">
            <v>8000</v>
          </cell>
        </row>
        <row r="117">
          <cell r="C117" t="str">
            <v>涟源增加-桥头河</v>
          </cell>
          <cell r="D117">
            <v>0</v>
          </cell>
          <cell r="E117" t="str">
            <v>S323431382</v>
          </cell>
          <cell r="F117" t="str">
            <v>是</v>
          </cell>
          <cell r="G117" t="str">
            <v>续建</v>
          </cell>
          <cell r="H117" t="str">
            <v>改扩建</v>
          </cell>
          <cell r="I117" t="str">
            <v>1.6</v>
          </cell>
          <cell r="J117"/>
          <cell r="K117" t="str">
            <v>1.6</v>
          </cell>
          <cell r="L117"/>
          <cell r="M117"/>
          <cell r="N117"/>
          <cell r="O117"/>
          <cell r="P117" t="str">
            <v>2020</v>
          </cell>
          <cell r="Q117" t="str">
            <v>2021</v>
          </cell>
          <cell r="R117" t="str">
            <v>11590</v>
          </cell>
          <cell r="S117"/>
          <cell r="T117"/>
          <cell r="U117" t="str">
            <v>11113</v>
          </cell>
          <cell r="V117" t="str">
            <v>5600</v>
          </cell>
          <cell r="W117"/>
          <cell r="X117"/>
          <cell r="Y117">
            <v>1264</v>
          </cell>
        </row>
        <row r="118">
          <cell r="C118" t="str">
            <v>G354湘乡至娄底和家</v>
          </cell>
          <cell r="D118" t="str">
            <v>5.23</v>
          </cell>
          <cell r="E118" t="str">
            <v>G354431302</v>
          </cell>
          <cell r="F118" t="str">
            <v>否</v>
          </cell>
          <cell r="G118" t="str">
            <v>续建</v>
          </cell>
          <cell r="H118"/>
          <cell r="I118" t="str">
            <v>5.23</v>
          </cell>
          <cell r="J118" t="str">
            <v>2.35</v>
          </cell>
          <cell r="K118" t="str">
            <v>2.61</v>
          </cell>
          <cell r="L118" t="str">
            <v>0.0</v>
          </cell>
          <cell r="M118"/>
          <cell r="N118" t="str">
            <v>270.0</v>
          </cell>
          <cell r="O118"/>
          <cell r="P118" t="str">
            <v>2021</v>
          </cell>
          <cell r="Q118" t="str">
            <v>2023</v>
          </cell>
          <cell r="R118" t="str">
            <v>12095</v>
          </cell>
          <cell r="S118" t="str">
            <v>5460</v>
          </cell>
          <cell r="T118"/>
          <cell r="U118" t="str">
            <v>0</v>
          </cell>
          <cell r="V118" t="str">
            <v>0</v>
          </cell>
          <cell r="W118"/>
          <cell r="X118" t="str">
            <v>0</v>
          </cell>
          <cell r="Y118">
            <v>3000</v>
          </cell>
        </row>
        <row r="119">
          <cell r="C119" t="str">
            <v>双峰县青树坪至太平寺公路</v>
          </cell>
          <cell r="D119">
            <v>3.19</v>
          </cell>
          <cell r="E119" t="str">
            <v>S227430000</v>
          </cell>
          <cell r="F119" t="str">
            <v>否</v>
          </cell>
          <cell r="G119" t="str">
            <v>续建</v>
          </cell>
          <cell r="H119" t="str">
            <v>改扩建</v>
          </cell>
          <cell r="I119" t="str">
            <v>26.94</v>
          </cell>
          <cell r="J119"/>
          <cell r="K119" t="str">
            <v>26.94</v>
          </cell>
          <cell r="L119"/>
          <cell r="M119"/>
          <cell r="N119"/>
          <cell r="O119"/>
          <cell r="P119" t="str">
            <v>2016</v>
          </cell>
          <cell r="Q119" t="str">
            <v>2021</v>
          </cell>
          <cell r="R119" t="str">
            <v>17233</v>
          </cell>
          <cell r="S119"/>
          <cell r="T119"/>
          <cell r="U119" t="str">
            <v>17233</v>
          </cell>
          <cell r="V119" t="str">
            <v>8313</v>
          </cell>
          <cell r="W119"/>
          <cell r="X119"/>
          <cell r="Y119">
            <v>0</v>
          </cell>
        </row>
        <row r="120">
          <cell r="C120" t="str">
            <v>禾青至石槽公路改建</v>
          </cell>
          <cell r="D120">
            <v>0</v>
          </cell>
          <cell r="E120" t="str">
            <v>S235431382</v>
          </cell>
          <cell r="F120" t="str">
            <v>否</v>
          </cell>
          <cell r="G120" t="str">
            <v>续建</v>
          </cell>
          <cell r="H120"/>
          <cell r="I120" t="str">
            <v>7.428</v>
          </cell>
          <cell r="J120"/>
          <cell r="K120" t="str">
            <v>7.428</v>
          </cell>
          <cell r="L120"/>
          <cell r="M120"/>
          <cell r="N120"/>
          <cell r="O120"/>
          <cell r="P120" t="str">
            <v>2017</v>
          </cell>
          <cell r="Q120" t="str">
            <v>2021</v>
          </cell>
          <cell r="R120" t="str">
            <v>8292</v>
          </cell>
          <cell r="S120"/>
          <cell r="T120"/>
          <cell r="U120" t="str">
            <v>4856</v>
          </cell>
          <cell r="V120" t="str">
            <v>2555</v>
          </cell>
          <cell r="W120" t="str">
            <v>6331</v>
          </cell>
          <cell r="X120" t="str">
            <v>-1475</v>
          </cell>
          <cell r="Y120">
            <v>1000</v>
          </cell>
        </row>
        <row r="121">
          <cell r="C121" t="str">
            <v>S238新化温塘至金湾</v>
          </cell>
          <cell r="D121">
            <v>7.2519999999999998</v>
          </cell>
          <cell r="E121" t="str">
            <v>S235431300</v>
          </cell>
          <cell r="F121" t="str">
            <v>否</v>
          </cell>
          <cell r="G121" t="str">
            <v>续建</v>
          </cell>
          <cell r="H121"/>
          <cell r="I121" t="str">
            <v>29.252</v>
          </cell>
          <cell r="J121"/>
          <cell r="K121" t="str">
            <v>29.252</v>
          </cell>
          <cell r="L121"/>
          <cell r="M121"/>
          <cell r="N121"/>
          <cell r="O121"/>
          <cell r="P121" t="str">
            <v>2020</v>
          </cell>
          <cell r="Q121" t="str">
            <v>2022</v>
          </cell>
          <cell r="R121" t="str">
            <v>41259</v>
          </cell>
          <cell r="S121"/>
          <cell r="T121"/>
          <cell r="U121" t="str">
            <v>19871</v>
          </cell>
          <cell r="V121" t="str">
            <v>7391</v>
          </cell>
          <cell r="W121" t="str">
            <v>20764</v>
          </cell>
          <cell r="X121" t="str">
            <v>-893</v>
          </cell>
          <cell r="Y121">
            <v>5000</v>
          </cell>
        </row>
        <row r="122">
          <cell r="C122" t="str">
            <v>S227双峰仁山至青树坪</v>
          </cell>
          <cell r="D122">
            <v>0</v>
          </cell>
          <cell r="E122" t="str">
            <v>S227430000</v>
          </cell>
          <cell r="F122" t="str">
            <v>否</v>
          </cell>
          <cell r="G122" t="str">
            <v>续建</v>
          </cell>
          <cell r="H122"/>
          <cell r="I122" t="str">
            <v>21.863</v>
          </cell>
          <cell r="J122"/>
          <cell r="K122" t="str">
            <v>28.0</v>
          </cell>
          <cell r="L122"/>
          <cell r="M122"/>
          <cell r="N122"/>
          <cell r="O122"/>
          <cell r="P122" t="str">
            <v>2020</v>
          </cell>
          <cell r="Q122" t="str">
            <v>2022</v>
          </cell>
          <cell r="R122" t="str">
            <v>20806</v>
          </cell>
          <cell r="S122"/>
          <cell r="T122"/>
          <cell r="U122" t="str">
            <v>2000</v>
          </cell>
          <cell r="V122" t="str">
            <v>0</v>
          </cell>
          <cell r="W122"/>
          <cell r="X122"/>
          <cell r="Y122">
            <v>8130</v>
          </cell>
        </row>
        <row r="123">
          <cell r="C123" t="str">
            <v>涟源谭家至桎木公路</v>
          </cell>
          <cell r="D123">
            <v>3.63</v>
          </cell>
          <cell r="E123" t="str">
            <v>X191431382</v>
          </cell>
          <cell r="F123" t="str">
            <v>否</v>
          </cell>
          <cell r="G123" t="str">
            <v>新开工</v>
          </cell>
          <cell r="H123" t="str">
            <v>新建</v>
          </cell>
          <cell r="I123" t="str">
            <v>6.042</v>
          </cell>
          <cell r="J123" t="str">
            <v>0.0</v>
          </cell>
          <cell r="K123" t="str">
            <v>6.042</v>
          </cell>
          <cell r="L123" t="str">
            <v>0.0</v>
          </cell>
          <cell r="M123"/>
          <cell r="N123" t="str">
            <v>0.0</v>
          </cell>
          <cell r="O123" t="str">
            <v>0</v>
          </cell>
          <cell r="P123" t="str">
            <v>2021</v>
          </cell>
          <cell r="Q123" t="str">
            <v>2022</v>
          </cell>
          <cell r="R123" t="str">
            <v>8459</v>
          </cell>
          <cell r="S123"/>
          <cell r="T123"/>
          <cell r="U123" t="str">
            <v>0</v>
          </cell>
          <cell r="V123" t="str">
            <v>0</v>
          </cell>
          <cell r="W123"/>
          <cell r="X123" t="str">
            <v>2500</v>
          </cell>
          <cell r="Y123">
            <v>2500</v>
          </cell>
        </row>
        <row r="124">
          <cell r="C124" t="str">
            <v>国家区域性公路交通应急装备物资（湖南）储备中心进出口道路</v>
          </cell>
          <cell r="D124">
            <v>11</v>
          </cell>
          <cell r="E124"/>
          <cell r="F124" t="str">
            <v>否</v>
          </cell>
          <cell r="G124" t="str">
            <v>新开工</v>
          </cell>
          <cell r="H124" t="str">
            <v>新建</v>
          </cell>
          <cell r="I124" t="str">
            <v>17.0</v>
          </cell>
          <cell r="J124" t="str">
            <v>13.0</v>
          </cell>
          <cell r="K124" t="str">
            <v>4.0</v>
          </cell>
          <cell r="L124"/>
          <cell r="M124"/>
          <cell r="N124"/>
          <cell r="O124"/>
          <cell r="P124" t="str">
            <v>2021</v>
          </cell>
          <cell r="Q124" t="str">
            <v>2025</v>
          </cell>
          <cell r="R124" t="str">
            <v>45000</v>
          </cell>
          <cell r="S124"/>
          <cell r="T124"/>
          <cell r="U124" t="str">
            <v>0</v>
          </cell>
          <cell r="V124" t="str">
            <v>0</v>
          </cell>
          <cell r="W124"/>
          <cell r="X124" t="str">
            <v>7000</v>
          </cell>
          <cell r="Y124">
            <v>22000</v>
          </cell>
        </row>
        <row r="125">
          <cell r="C125" t="str">
            <v>G354凤凰至大兴公路一期工程（凤凰至拉毫公路）</v>
          </cell>
          <cell r="D125">
            <v>0</v>
          </cell>
          <cell r="E125" t="str">
            <v>无</v>
          </cell>
          <cell r="F125" t="str">
            <v>是</v>
          </cell>
          <cell r="G125" t="str">
            <v>续建</v>
          </cell>
          <cell r="H125" t="str">
            <v>改扩建</v>
          </cell>
          <cell r="I125" t="str">
            <v>15.449</v>
          </cell>
          <cell r="J125" t="str">
            <v>14.154</v>
          </cell>
          <cell r="K125" t="str">
            <v>0.0</v>
          </cell>
          <cell r="L125" t="str">
            <v>0.0</v>
          </cell>
          <cell r="M125"/>
          <cell r="N125" t="str">
            <v>1295.0</v>
          </cell>
          <cell r="O125" t="str">
            <v>0</v>
          </cell>
          <cell r="P125" t="str">
            <v>2020</v>
          </cell>
          <cell r="Q125" t="str">
            <v>2022</v>
          </cell>
          <cell r="R125" t="str">
            <v>83810</v>
          </cell>
          <cell r="S125"/>
          <cell r="T125"/>
          <cell r="U125" t="str">
            <v>75824</v>
          </cell>
          <cell r="V125" t="str">
            <v>11735</v>
          </cell>
          <cell r="W125" t="str">
            <v>32005</v>
          </cell>
          <cell r="X125" t="str">
            <v>43819</v>
          </cell>
          <cell r="Y125">
            <v>10000</v>
          </cell>
        </row>
        <row r="126">
          <cell r="C126" t="str">
            <v>G209湘西高新区至凤凰县城公路</v>
          </cell>
          <cell r="D126">
            <v>30</v>
          </cell>
          <cell r="E126" t="str">
            <v>G354430000</v>
          </cell>
          <cell r="F126" t="str">
            <v>是</v>
          </cell>
          <cell r="G126" t="str">
            <v>新开工</v>
          </cell>
          <cell r="H126" t="str">
            <v>改扩建</v>
          </cell>
          <cell r="I126" t="str">
            <v>30.0</v>
          </cell>
          <cell r="J126" t="str">
            <v>30.0</v>
          </cell>
          <cell r="K126" t="str">
            <v>0.0</v>
          </cell>
          <cell r="L126" t="str">
            <v>0.0</v>
          </cell>
          <cell r="M126"/>
          <cell r="N126" t="str">
            <v>0.0</v>
          </cell>
          <cell r="O126" t="str">
            <v>0</v>
          </cell>
          <cell r="P126" t="str">
            <v>2021</v>
          </cell>
          <cell r="Q126" t="str">
            <v>2024</v>
          </cell>
          <cell r="R126" t="str">
            <v>90000</v>
          </cell>
          <cell r="S126"/>
          <cell r="T126"/>
          <cell r="U126" t="str">
            <v>0</v>
          </cell>
          <cell r="V126" t="str">
            <v>0</v>
          </cell>
          <cell r="W126"/>
          <cell r="X126"/>
          <cell r="Y126">
            <v>30000</v>
          </cell>
        </row>
        <row r="127">
          <cell r="C127" t="str">
            <v>花垣吉卫螺丝懂经董马库-保靖夯沙</v>
          </cell>
          <cell r="D127">
            <v>0</v>
          </cell>
          <cell r="E127" t="str">
            <v>无</v>
          </cell>
          <cell r="F127" t="str">
            <v>否</v>
          </cell>
          <cell r="G127" t="str">
            <v>续建</v>
          </cell>
          <cell r="H127" t="str">
            <v>改扩建</v>
          </cell>
          <cell r="I127" t="str">
            <v>42.988</v>
          </cell>
          <cell r="J127"/>
          <cell r="K127" t="str">
            <v>42.988</v>
          </cell>
          <cell r="L127"/>
          <cell r="M127"/>
          <cell r="N127"/>
          <cell r="O127"/>
          <cell r="P127" t="str">
            <v>2016</v>
          </cell>
          <cell r="Q127" t="str">
            <v>2019</v>
          </cell>
          <cell r="R127" t="str">
            <v>35285</v>
          </cell>
          <cell r="S127"/>
          <cell r="T127"/>
          <cell r="U127" t="str">
            <v>27260</v>
          </cell>
          <cell r="V127" t="str">
            <v>9750</v>
          </cell>
          <cell r="W127" t="str">
            <v>25260</v>
          </cell>
          <cell r="X127" t="str">
            <v>2000</v>
          </cell>
          <cell r="Y127">
            <v>9750</v>
          </cell>
        </row>
        <row r="128">
          <cell r="C128" t="str">
            <v>永顺龙寨至永顺县城公路</v>
          </cell>
          <cell r="D128">
            <v>0</v>
          </cell>
          <cell r="E128" t="str">
            <v>无</v>
          </cell>
          <cell r="F128" t="str">
            <v>否</v>
          </cell>
          <cell r="G128" t="str">
            <v>续建</v>
          </cell>
          <cell r="H128" t="str">
            <v>改扩建</v>
          </cell>
          <cell r="I128" t="str">
            <v>34.8</v>
          </cell>
          <cell r="J128"/>
          <cell r="K128" t="str">
            <v>34.8</v>
          </cell>
          <cell r="L128"/>
          <cell r="M128"/>
          <cell r="N128"/>
          <cell r="O128"/>
          <cell r="P128" t="str">
            <v>2017</v>
          </cell>
          <cell r="Q128" t="str">
            <v>2019</v>
          </cell>
          <cell r="R128" t="str">
            <v>46693</v>
          </cell>
          <cell r="S128"/>
          <cell r="T128"/>
          <cell r="U128" t="str">
            <v>13886</v>
          </cell>
          <cell r="V128" t="str">
            <v>4176</v>
          </cell>
          <cell r="W128" t="str">
            <v>13886</v>
          </cell>
          <cell r="X128" t="str">
            <v>0</v>
          </cell>
          <cell r="Y128">
            <v>5000</v>
          </cell>
        </row>
        <row r="129">
          <cell r="C129" t="str">
            <v>S253保靖迁陵至夯沙</v>
          </cell>
          <cell r="E129" t="str">
            <v>S253433125</v>
          </cell>
          <cell r="F129" t="str">
            <v>否</v>
          </cell>
          <cell r="G129" t="str">
            <v>续建</v>
          </cell>
          <cell r="H129" t="str">
            <v>升级改造（提质改造）</v>
          </cell>
          <cell r="I129" t="str">
            <v>48.7</v>
          </cell>
          <cell r="J129"/>
          <cell r="K129" t="str">
            <v>48.7</v>
          </cell>
          <cell r="L129"/>
          <cell r="M129"/>
          <cell r="N129"/>
          <cell r="O129"/>
          <cell r="P129" t="str">
            <v>2018</v>
          </cell>
          <cell r="Q129" t="str">
            <v>2021</v>
          </cell>
          <cell r="R129" t="str">
            <v>68000</v>
          </cell>
          <cell r="S129" t="str">
            <v>27200</v>
          </cell>
          <cell r="T129"/>
          <cell r="U129" t="str">
            <v>47600</v>
          </cell>
          <cell r="V129" t="str">
            <v>8160</v>
          </cell>
          <cell r="W129"/>
          <cell r="X129"/>
          <cell r="Y129">
            <v>20000</v>
          </cell>
        </row>
        <row r="130">
          <cell r="C130" t="str">
            <v>黄土坪经金龙至排碧</v>
          </cell>
          <cell r="D130">
            <v>0</v>
          </cell>
          <cell r="E130" t="str">
            <v>无</v>
          </cell>
          <cell r="F130" t="str">
            <v>否</v>
          </cell>
          <cell r="G130" t="str">
            <v>续建</v>
          </cell>
          <cell r="H130" t="str">
            <v>改扩建</v>
          </cell>
          <cell r="I130" t="str">
            <v>18.53</v>
          </cell>
          <cell r="J130"/>
          <cell r="K130" t="str">
            <v>18.53</v>
          </cell>
          <cell r="L130"/>
          <cell r="M130"/>
          <cell r="N130"/>
          <cell r="O130"/>
          <cell r="P130" t="str">
            <v>2017</v>
          </cell>
          <cell r="Q130" t="str">
            <v>2019</v>
          </cell>
          <cell r="R130" t="str">
            <v>17868</v>
          </cell>
          <cell r="S130"/>
          <cell r="T130"/>
          <cell r="U130" t="str">
            <v>12508</v>
          </cell>
          <cell r="V130" t="str">
            <v>3891</v>
          </cell>
          <cell r="W130" t="str">
            <v>12800</v>
          </cell>
          <cell r="X130" t="str">
            <v>-292</v>
          </cell>
          <cell r="Y130">
            <v>3000</v>
          </cell>
        </row>
        <row r="131">
          <cell r="C131" t="str">
            <v>G352吉首乾州至凤凰腊尔山公路（吉首段）</v>
          </cell>
          <cell r="D131">
            <v>26</v>
          </cell>
          <cell r="E131" t="str">
            <v>G352430000</v>
          </cell>
          <cell r="F131" t="str">
            <v>否</v>
          </cell>
          <cell r="G131" t="str">
            <v>新开工</v>
          </cell>
          <cell r="H131" t="str">
            <v>改扩建</v>
          </cell>
          <cell r="I131" t="str">
            <v>25.33</v>
          </cell>
          <cell r="J131" t="str">
            <v>7.0</v>
          </cell>
          <cell r="K131" t="str">
            <v>18.33</v>
          </cell>
          <cell r="L131"/>
          <cell r="M131"/>
          <cell r="N131"/>
          <cell r="O131"/>
          <cell r="P131" t="str">
            <v>2022</v>
          </cell>
          <cell r="Q131" t="str">
            <v>2024</v>
          </cell>
          <cell r="R131" t="str">
            <v>46662</v>
          </cell>
          <cell r="S131"/>
          <cell r="T131"/>
          <cell r="U131" t="str">
            <v>0</v>
          </cell>
          <cell r="V131" t="str">
            <v>0</v>
          </cell>
          <cell r="W131" t="str">
            <v>0</v>
          </cell>
          <cell r="X131" t="str">
            <v>10000</v>
          </cell>
          <cell r="Y131">
            <v>10000</v>
          </cell>
        </row>
        <row r="132">
          <cell r="C132" t="str">
            <v>G242龙山县白羊苏家堡（湘鄂界）至洗洛岩坳公路</v>
          </cell>
          <cell r="E132" t="str">
            <v>G242430000</v>
          </cell>
          <cell r="F132" t="str">
            <v>否</v>
          </cell>
          <cell r="G132" t="str">
            <v>新开工</v>
          </cell>
          <cell r="H132" t="str">
            <v>新建</v>
          </cell>
          <cell r="I132" t="str">
            <v>15.0</v>
          </cell>
          <cell r="J132"/>
          <cell r="K132" t="str">
            <v>15.0</v>
          </cell>
          <cell r="L132"/>
          <cell r="M132"/>
          <cell r="N132"/>
          <cell r="O132"/>
          <cell r="P132" t="str">
            <v>2023</v>
          </cell>
          <cell r="Q132" t="str">
            <v>2025</v>
          </cell>
          <cell r="R132" t="str">
            <v>21000</v>
          </cell>
          <cell r="S132"/>
          <cell r="T132"/>
          <cell r="U132" t="str">
            <v>0</v>
          </cell>
          <cell r="V132" t="str">
            <v>0</v>
          </cell>
          <cell r="W132"/>
          <cell r="X132"/>
          <cell r="Y132">
            <v>10000</v>
          </cell>
        </row>
        <row r="133">
          <cell r="C133" t="str">
            <v>凤凰乌巢河大桥</v>
          </cell>
          <cell r="D133">
            <v>0</v>
          </cell>
          <cell r="E133" t="str">
            <v>无</v>
          </cell>
          <cell r="F133" t="str">
            <v>否</v>
          </cell>
          <cell r="G133" t="str">
            <v>新开工</v>
          </cell>
          <cell r="H133" t="str">
            <v>新建</v>
          </cell>
          <cell r="I133" t="str">
            <v>1.3</v>
          </cell>
          <cell r="J133"/>
          <cell r="K133" t="str">
            <v>1.0</v>
          </cell>
          <cell r="L133"/>
          <cell r="M133"/>
          <cell r="N133" t="str">
            <v>300.0</v>
          </cell>
          <cell r="O133"/>
          <cell r="P133" t="str">
            <v>2017</v>
          </cell>
          <cell r="Q133" t="str">
            <v>2020</v>
          </cell>
          <cell r="R133" t="str">
            <v>10035</v>
          </cell>
          <cell r="S133"/>
          <cell r="T133"/>
          <cell r="U133" t="str">
            <v>5100</v>
          </cell>
          <cell r="V133" t="str">
            <v>996</v>
          </cell>
          <cell r="W133"/>
          <cell r="X133"/>
          <cell r="Y133">
            <v>3000</v>
          </cell>
        </row>
        <row r="134">
          <cell r="C134" t="str">
            <v>S320泸溪县兴隆场至凤凰木江坪公路</v>
          </cell>
          <cell r="D134">
            <v>19</v>
          </cell>
          <cell r="E134" t="str">
            <v>无</v>
          </cell>
          <cell r="F134" t="str">
            <v>否</v>
          </cell>
          <cell r="G134" t="str">
            <v>新开工</v>
          </cell>
          <cell r="H134" t="str">
            <v>新建</v>
          </cell>
          <cell r="I134" t="str">
            <v>19.0</v>
          </cell>
          <cell r="J134" t="str">
            <v>0.0</v>
          </cell>
          <cell r="K134" t="str">
            <v>19.0</v>
          </cell>
          <cell r="L134" t="str">
            <v>0.0</v>
          </cell>
          <cell r="M134"/>
          <cell r="N134"/>
          <cell r="O134"/>
          <cell r="P134" t="str">
            <v>2021</v>
          </cell>
          <cell r="Q134" t="str">
            <v>2023</v>
          </cell>
          <cell r="R134" t="str">
            <v>26600</v>
          </cell>
          <cell r="S134"/>
          <cell r="T134"/>
          <cell r="U134" t="str">
            <v>0</v>
          </cell>
          <cell r="V134" t="str">
            <v>0</v>
          </cell>
          <cell r="W134" t="str">
            <v>1300</v>
          </cell>
          <cell r="X134" t="str">
            <v>6300</v>
          </cell>
          <cell r="Y134">
            <v>5000</v>
          </cell>
        </row>
        <row r="135">
          <cell r="C135" t="str">
            <v>S306永顺县桃子溪至永顺县城公路(湘西)</v>
          </cell>
          <cell r="D135">
            <v>32</v>
          </cell>
          <cell r="E135" t="str">
            <v>无</v>
          </cell>
          <cell r="F135" t="str">
            <v>否</v>
          </cell>
          <cell r="G135" t="str">
            <v>新开工</v>
          </cell>
          <cell r="H135" t="str">
            <v>升级改造（提质改造）</v>
          </cell>
          <cell r="I135" t="str">
            <v>43.425</v>
          </cell>
          <cell r="J135" t="str">
            <v>43.0</v>
          </cell>
          <cell r="K135"/>
          <cell r="L135"/>
          <cell r="M135"/>
          <cell r="N135" t="str">
            <v>425.0</v>
          </cell>
          <cell r="O135"/>
          <cell r="P135" t="str">
            <v>2022</v>
          </cell>
          <cell r="Q135" t="str">
            <v>2025</v>
          </cell>
          <cell r="R135" t="str">
            <v>129000</v>
          </cell>
          <cell r="S135"/>
          <cell r="T135"/>
          <cell r="U135" t="str">
            <v>0</v>
          </cell>
          <cell r="V135" t="str">
            <v>0</v>
          </cell>
          <cell r="W135"/>
          <cell r="X135"/>
          <cell r="Y135">
            <v>15000</v>
          </cell>
        </row>
        <row r="136">
          <cell r="C136" t="str">
            <v>S318古丈岩头寨至古丈县城公路工程</v>
          </cell>
          <cell r="D136">
            <v>18</v>
          </cell>
          <cell r="E136" t="str">
            <v>S318433126</v>
          </cell>
          <cell r="F136" t="str">
            <v>否</v>
          </cell>
          <cell r="G136" t="str">
            <v>新开工</v>
          </cell>
          <cell r="H136" t="str">
            <v>改扩建</v>
          </cell>
          <cell r="I136" t="str">
            <v>18.0</v>
          </cell>
          <cell r="J136" t="str">
            <v>0.0</v>
          </cell>
          <cell r="K136" t="str">
            <v>18.0</v>
          </cell>
          <cell r="L136" t="str">
            <v>0.0</v>
          </cell>
          <cell r="M136"/>
          <cell r="N136" t="str">
            <v>0.0</v>
          </cell>
          <cell r="O136" t="str">
            <v>0</v>
          </cell>
          <cell r="P136" t="str">
            <v>2023</v>
          </cell>
          <cell r="Q136" t="str">
            <v>2025</v>
          </cell>
          <cell r="R136" t="str">
            <v>25200</v>
          </cell>
          <cell r="S136"/>
          <cell r="T136"/>
          <cell r="U136" t="str">
            <v>0</v>
          </cell>
          <cell r="V136" t="str">
            <v>0</v>
          </cell>
          <cell r="W136"/>
          <cell r="X136"/>
          <cell r="Y136">
            <v>10000</v>
          </cell>
        </row>
        <row r="137">
          <cell r="C137" t="str">
            <v>保靖县物流园区连接公路</v>
          </cell>
          <cell r="E137" t="str">
            <v>无</v>
          </cell>
          <cell r="F137" t="str">
            <v>否</v>
          </cell>
          <cell r="G137" t="str">
            <v>新开工</v>
          </cell>
          <cell r="H137" t="str">
            <v>新建</v>
          </cell>
          <cell r="I137" t="str">
            <v>1.2</v>
          </cell>
          <cell r="J137"/>
          <cell r="K137" t="str">
            <v>1.2</v>
          </cell>
          <cell r="L137"/>
          <cell r="M137"/>
          <cell r="N137"/>
          <cell r="O137"/>
          <cell r="P137" t="str">
            <v>2020</v>
          </cell>
          <cell r="Q137" t="str">
            <v>2021</v>
          </cell>
          <cell r="R137" t="str">
            <v>1680</v>
          </cell>
          <cell r="S137"/>
          <cell r="T137"/>
          <cell r="U137" t="str">
            <v>0</v>
          </cell>
          <cell r="V137" t="str">
            <v>0</v>
          </cell>
          <cell r="W137"/>
          <cell r="X137"/>
          <cell r="Y137">
            <v>1600</v>
          </cell>
        </row>
        <row r="138">
          <cell r="C138" t="str">
            <v>古丈王村特大桥至古丈工业集中区公路工程</v>
          </cell>
          <cell r="D138">
            <v>8.6</v>
          </cell>
          <cell r="E138"/>
          <cell r="F138" t="str">
            <v>否</v>
          </cell>
          <cell r="G138" t="str">
            <v>新开工</v>
          </cell>
          <cell r="H138" t="str">
            <v>新建</v>
          </cell>
          <cell r="I138" t="str">
            <v>8.6</v>
          </cell>
          <cell r="J138"/>
          <cell r="K138" t="str">
            <v>8.6</v>
          </cell>
          <cell r="L138"/>
          <cell r="M138"/>
          <cell r="N138"/>
          <cell r="O138"/>
          <cell r="P138" t="str">
            <v>2021</v>
          </cell>
          <cell r="Q138" t="str">
            <v>2021</v>
          </cell>
          <cell r="R138" t="str">
            <v>12900</v>
          </cell>
          <cell r="S138"/>
          <cell r="T138"/>
          <cell r="U138" t="str">
            <v>0</v>
          </cell>
          <cell r="V138" t="str">
            <v>0</v>
          </cell>
          <cell r="W138"/>
          <cell r="X138"/>
          <cell r="Y138">
            <v>5000</v>
          </cell>
        </row>
        <row r="139">
          <cell r="C139" t="str">
            <v>G240金州北互通至宁乡夏铎铺</v>
          </cell>
          <cell r="D139">
            <v>13</v>
          </cell>
          <cell r="E139" t="str">
            <v>G240430000</v>
          </cell>
          <cell r="F139" t="str">
            <v>是</v>
          </cell>
          <cell r="G139" t="str">
            <v>新开工</v>
          </cell>
          <cell r="H139" t="str">
            <v>新建</v>
          </cell>
          <cell r="I139" t="str">
            <v>12.93</v>
          </cell>
          <cell r="J139" t="str">
            <v>12.93</v>
          </cell>
          <cell r="K139" t="str">
            <v>0.0</v>
          </cell>
          <cell r="L139" t="str">
            <v>0.0</v>
          </cell>
          <cell r="M139"/>
          <cell r="N139"/>
          <cell r="O139"/>
          <cell r="P139" t="str">
            <v>2022</v>
          </cell>
          <cell r="Q139" t="str">
            <v>2024</v>
          </cell>
          <cell r="R139" t="str">
            <v>38790</v>
          </cell>
          <cell r="S139"/>
          <cell r="T139"/>
          <cell r="U139" t="str">
            <v>0</v>
          </cell>
          <cell r="V139" t="str">
            <v>0</v>
          </cell>
          <cell r="W139"/>
          <cell r="X139" t="str">
            <v>0</v>
          </cell>
          <cell r="Y139">
            <v>800</v>
          </cell>
        </row>
        <row r="140">
          <cell r="C140" t="str">
            <v>G319、S109浏阳集里-焦溪</v>
          </cell>
          <cell r="D140">
            <v>0</v>
          </cell>
          <cell r="E140" t="str">
            <v>G319430000</v>
          </cell>
          <cell r="F140" t="str">
            <v>否</v>
          </cell>
          <cell r="G140" t="str">
            <v>续建</v>
          </cell>
          <cell r="H140" t="str">
            <v>新建</v>
          </cell>
          <cell r="I140" t="str">
            <v>16.751</v>
          </cell>
          <cell r="J140" t="str">
            <v>10.929</v>
          </cell>
          <cell r="K140" t="str">
            <v>0.0</v>
          </cell>
          <cell r="L140" t="str">
            <v>0.0</v>
          </cell>
          <cell r="M140"/>
          <cell r="N140" t="str">
            <v>1144.0</v>
          </cell>
          <cell r="O140" t="str">
            <v>4678</v>
          </cell>
          <cell r="P140" t="str">
            <v>2020</v>
          </cell>
          <cell r="Q140" t="str">
            <v>2022</v>
          </cell>
          <cell r="R140" t="str">
            <v>229613</v>
          </cell>
          <cell r="S140"/>
          <cell r="T140"/>
          <cell r="U140" t="str">
            <v>96000</v>
          </cell>
          <cell r="V140" t="str">
            <v>36109</v>
          </cell>
          <cell r="W140"/>
          <cell r="X140" t="str">
            <v>0</v>
          </cell>
          <cell r="Y140">
            <v>73000</v>
          </cell>
        </row>
        <row r="141">
          <cell r="C141" t="str">
            <v>S326线浏阳市普迹至雨花区跳马</v>
          </cell>
          <cell r="D141">
            <v>0</v>
          </cell>
          <cell r="E141" t="str">
            <v>无</v>
          </cell>
          <cell r="F141" t="str">
            <v>否</v>
          </cell>
          <cell r="G141" t="str">
            <v>续建</v>
          </cell>
          <cell r="H141" t="str">
            <v>新建</v>
          </cell>
          <cell r="I141" t="str">
            <v>17.7</v>
          </cell>
          <cell r="J141"/>
          <cell r="K141" t="str">
            <v>17.7</v>
          </cell>
          <cell r="L141"/>
          <cell r="M141"/>
          <cell r="N141"/>
          <cell r="O141"/>
          <cell r="P141" t="str">
            <v>2017</v>
          </cell>
          <cell r="Q141" t="str">
            <v>2022</v>
          </cell>
          <cell r="R141" t="str">
            <v>90448</v>
          </cell>
          <cell r="S141"/>
          <cell r="T141"/>
          <cell r="U141" t="str">
            <v>76314</v>
          </cell>
          <cell r="V141" t="str">
            <v>0</v>
          </cell>
          <cell r="W141"/>
          <cell r="X141" t="str">
            <v>-42270</v>
          </cell>
          <cell r="Y141">
            <v>8000</v>
          </cell>
        </row>
        <row r="142">
          <cell r="C142" t="str">
            <v>G320湘潭绕城线伏林大道-湘乡</v>
          </cell>
          <cell r="D142">
            <v>40</v>
          </cell>
          <cell r="E142" t="str">
            <v>G320430000</v>
          </cell>
          <cell r="F142" t="str">
            <v>是</v>
          </cell>
          <cell r="G142" t="str">
            <v>续建</v>
          </cell>
          <cell r="H142" t="str">
            <v>新建</v>
          </cell>
          <cell r="I142" t="str">
            <v>52.529</v>
          </cell>
          <cell r="J142" t="str">
            <v>52.529</v>
          </cell>
          <cell r="K142" t="str">
            <v>0.0</v>
          </cell>
          <cell r="L142" t="str">
            <v>0.0</v>
          </cell>
          <cell r="M142"/>
          <cell r="N142" t="str">
            <v>0.0</v>
          </cell>
          <cell r="O142" t="str">
            <v>0</v>
          </cell>
          <cell r="P142" t="str">
            <v>2020</v>
          </cell>
          <cell r="Q142" t="str">
            <v>2022</v>
          </cell>
          <cell r="R142" t="str">
            <v>280110</v>
          </cell>
          <cell r="S142"/>
          <cell r="T142"/>
          <cell r="U142" t="str">
            <v>39750</v>
          </cell>
          <cell r="V142" t="str">
            <v>8945</v>
          </cell>
          <cell r="W142" t="str">
            <v>73644</v>
          </cell>
          <cell r="X142" t="str">
            <v>16106</v>
          </cell>
          <cell r="Y142">
            <v>104954</v>
          </cell>
        </row>
        <row r="143">
          <cell r="C143" t="str">
            <v>S206、S313平江县过大洲、梅仙和余坪集镇段道路改建工程</v>
          </cell>
          <cell r="D143">
            <v>0</v>
          </cell>
          <cell r="E143" t="str">
            <v>S206430626</v>
          </cell>
          <cell r="F143" t="str">
            <v>否</v>
          </cell>
          <cell r="G143" t="str">
            <v>续建</v>
          </cell>
          <cell r="H143" t="str">
            <v>新建</v>
          </cell>
          <cell r="I143" t="str">
            <v>6.0</v>
          </cell>
          <cell r="J143" t="str">
            <v>6.0</v>
          </cell>
          <cell r="K143"/>
          <cell r="L143"/>
          <cell r="M143"/>
          <cell r="N143"/>
          <cell r="O143"/>
          <cell r="P143" t="str">
            <v>2016</v>
          </cell>
          <cell r="Q143" t="str">
            <v>2022</v>
          </cell>
          <cell r="R143" t="str">
            <v>19800</v>
          </cell>
          <cell r="S143"/>
          <cell r="T143"/>
          <cell r="U143" t="str">
            <v>5561</v>
          </cell>
          <cell r="V143" t="str">
            <v>0</v>
          </cell>
          <cell r="W143"/>
          <cell r="X143" t="str">
            <v>0</v>
          </cell>
          <cell r="Y143">
            <v>5040</v>
          </cell>
        </row>
        <row r="144">
          <cell r="C144" t="str">
            <v>G537宁远仁和-冷水（蓝山界）</v>
          </cell>
          <cell r="D144">
            <v>0</v>
          </cell>
          <cell r="E144" t="str">
            <v>G537430000</v>
          </cell>
          <cell r="F144" t="str">
            <v>否</v>
          </cell>
          <cell r="G144" t="str">
            <v>续建</v>
          </cell>
          <cell r="H144"/>
          <cell r="I144" t="str">
            <v>19.008</v>
          </cell>
          <cell r="J144" t="str">
            <v>18.651</v>
          </cell>
          <cell r="K144" t="str">
            <v>0.0</v>
          </cell>
          <cell r="L144" t="str">
            <v>0.0</v>
          </cell>
          <cell r="M144"/>
          <cell r="N144" t="str">
            <v>357.0</v>
          </cell>
          <cell r="O144" t="str">
            <v>0</v>
          </cell>
          <cell r="P144" t="str">
            <v>2020</v>
          </cell>
          <cell r="Q144" t="str">
            <v>2022</v>
          </cell>
          <cell r="R144" t="str">
            <v>51630</v>
          </cell>
          <cell r="S144"/>
          <cell r="T144"/>
          <cell r="U144" t="str">
            <v>36141</v>
          </cell>
          <cell r="V144" t="str">
            <v>8793</v>
          </cell>
          <cell r="W144" t="str">
            <v>35850</v>
          </cell>
          <cell r="X144" t="str">
            <v>36850</v>
          </cell>
          <cell r="Y144">
            <v>1000</v>
          </cell>
        </row>
        <row r="145">
          <cell r="C145" t="str">
            <v>S253吉首市火车站至己略公路</v>
          </cell>
          <cell r="E145" t="str">
            <v>S253430000</v>
          </cell>
          <cell r="F145" t="str">
            <v>否</v>
          </cell>
          <cell r="G145" t="str">
            <v>新开工</v>
          </cell>
          <cell r="H145" t="str">
            <v>改扩建</v>
          </cell>
          <cell r="I145" t="str">
            <v>6.315</v>
          </cell>
          <cell r="J145" t="str">
            <v>0.0</v>
          </cell>
          <cell r="K145" t="str">
            <v>6.315</v>
          </cell>
          <cell r="L145" t="str">
            <v>0.0</v>
          </cell>
          <cell r="M145"/>
          <cell r="N145"/>
          <cell r="O145"/>
          <cell r="P145" t="str">
            <v>2021</v>
          </cell>
          <cell r="Q145" t="str">
            <v>2022</v>
          </cell>
          <cell r="R145" t="str">
            <v>8841</v>
          </cell>
          <cell r="S145"/>
          <cell r="T145"/>
          <cell r="U145" t="str">
            <v>0</v>
          </cell>
          <cell r="V145" t="str">
            <v>0</v>
          </cell>
          <cell r="W145" t="str">
            <v>0</v>
          </cell>
          <cell r="X145" t="str">
            <v>0</v>
          </cell>
          <cell r="Y145">
            <v>0</v>
          </cell>
        </row>
        <row r="146">
          <cell r="C146" t="str">
            <v>S324线望城区格塘至宁乡县白马桥</v>
          </cell>
          <cell r="D146">
            <v>8.9600000000000009</v>
          </cell>
          <cell r="E146" t="str">
            <v>S324430000</v>
          </cell>
          <cell r="F146" t="str">
            <v>是</v>
          </cell>
          <cell r="G146" t="str">
            <v>续建</v>
          </cell>
          <cell r="H146" t="str">
            <v>新建</v>
          </cell>
          <cell r="I146" t="str">
            <v>20.634</v>
          </cell>
          <cell r="J146" t="str">
            <v>20.634</v>
          </cell>
          <cell r="K146"/>
          <cell r="L146"/>
          <cell r="M146"/>
          <cell r="N146"/>
          <cell r="O146"/>
          <cell r="P146" t="str">
            <v>2021</v>
          </cell>
          <cell r="Q146" t="str">
            <v>2022</v>
          </cell>
          <cell r="R146" t="str">
            <v>118722</v>
          </cell>
          <cell r="S146"/>
          <cell r="T146"/>
          <cell r="U146" t="str">
            <v>66361</v>
          </cell>
          <cell r="V146" t="str">
            <v>7465</v>
          </cell>
          <cell r="W146" t="str">
            <v>33000</v>
          </cell>
          <cell r="X146" t="str">
            <v>0</v>
          </cell>
          <cell r="Y146">
            <v>9000</v>
          </cell>
        </row>
        <row r="147">
          <cell r="C147" t="str">
            <v>S328宁乡青山桥至安化高明公路</v>
          </cell>
          <cell r="E147" t="str">
            <v>S328430000</v>
          </cell>
          <cell r="F147" t="str">
            <v>否</v>
          </cell>
          <cell r="G147" t="str">
            <v>新开工</v>
          </cell>
          <cell r="H147"/>
          <cell r="I147" t="str">
            <v>26.8</v>
          </cell>
          <cell r="J147"/>
          <cell r="K147" t="str">
            <v>26.8</v>
          </cell>
          <cell r="L147"/>
          <cell r="M147"/>
          <cell r="N147"/>
          <cell r="O147"/>
          <cell r="P147" t="str">
            <v>2021</v>
          </cell>
          <cell r="Q147" t="str">
            <v>2023</v>
          </cell>
          <cell r="R147" t="str">
            <v>37520</v>
          </cell>
          <cell r="S147"/>
          <cell r="T147"/>
          <cell r="U147" t="str">
            <v>0</v>
          </cell>
          <cell r="V147" t="str">
            <v>0</v>
          </cell>
          <cell r="W147"/>
          <cell r="X147" t="str">
            <v>-5000</v>
          </cell>
          <cell r="Y147">
            <v>0</v>
          </cell>
        </row>
        <row r="148">
          <cell r="C148" t="str">
            <v>S204浏阳市葛家绕镇公路</v>
          </cell>
          <cell r="D148">
            <v>0</v>
          </cell>
          <cell r="E148" t="str">
            <v>S207430181</v>
          </cell>
          <cell r="F148" t="str">
            <v>否</v>
          </cell>
          <cell r="G148" t="str">
            <v>新开工</v>
          </cell>
          <cell r="H148" t="str">
            <v>新建</v>
          </cell>
          <cell r="I148" t="str">
            <v>2.0</v>
          </cell>
          <cell r="J148"/>
          <cell r="K148" t="str">
            <v>2.0</v>
          </cell>
          <cell r="L148"/>
          <cell r="M148"/>
          <cell r="N148"/>
          <cell r="O148"/>
          <cell r="P148" t="str">
            <v>2022</v>
          </cell>
          <cell r="Q148" t="str">
            <v>2023</v>
          </cell>
          <cell r="R148" t="str">
            <v>2800</v>
          </cell>
          <cell r="S148"/>
          <cell r="T148"/>
          <cell r="U148" t="str">
            <v>0</v>
          </cell>
          <cell r="V148" t="str">
            <v>0</v>
          </cell>
          <cell r="W148" t="str">
            <v>0</v>
          </cell>
          <cell r="X148" t="str">
            <v>-1400</v>
          </cell>
          <cell r="Y148">
            <v>1000</v>
          </cell>
        </row>
        <row r="149">
          <cell r="C149" t="str">
            <v>G240沪昆高铁韶山站-湘乡连接线</v>
          </cell>
          <cell r="D149">
            <v>0</v>
          </cell>
          <cell r="E149" t="str">
            <v>G240430000</v>
          </cell>
          <cell r="F149" t="str">
            <v>是</v>
          </cell>
          <cell r="G149" t="str">
            <v>续建</v>
          </cell>
          <cell r="H149" t="str">
            <v>新建</v>
          </cell>
          <cell r="I149" t="str">
            <v>9.044</v>
          </cell>
          <cell r="J149" t="str">
            <v>9.044</v>
          </cell>
          <cell r="K149" t="str">
            <v>0.0</v>
          </cell>
          <cell r="L149" t="str">
            <v>0.0</v>
          </cell>
          <cell r="M149"/>
          <cell r="N149" t="str">
            <v>172.0</v>
          </cell>
          <cell r="O149" t="str">
            <v>0</v>
          </cell>
          <cell r="P149" t="str">
            <v>2020</v>
          </cell>
          <cell r="Q149" t="str">
            <v>2022</v>
          </cell>
          <cell r="R149" t="str">
            <v>28000</v>
          </cell>
          <cell r="S149"/>
          <cell r="T149"/>
          <cell r="U149" t="str">
            <v>2000</v>
          </cell>
          <cell r="V149" t="str">
            <v>1492</v>
          </cell>
          <cell r="W149" t="str">
            <v>10063</v>
          </cell>
          <cell r="X149" t="str">
            <v>-2963</v>
          </cell>
          <cell r="Y149">
            <v>5100</v>
          </cell>
        </row>
        <row r="150">
          <cell r="C150" t="str">
            <v>临湘鸭栏-长安</v>
          </cell>
          <cell r="D150">
            <v>0</v>
          </cell>
          <cell r="E150" t="str">
            <v>S501430000</v>
          </cell>
          <cell r="F150" t="str">
            <v>否</v>
          </cell>
          <cell r="G150" t="str">
            <v>续建</v>
          </cell>
          <cell r="H150" t="str">
            <v>改扩建</v>
          </cell>
          <cell r="I150" t="str">
            <v>18.607</v>
          </cell>
          <cell r="J150" t="str">
            <v>18.607</v>
          </cell>
          <cell r="K150"/>
          <cell r="L150"/>
          <cell r="M150"/>
          <cell r="N150"/>
          <cell r="O150"/>
          <cell r="P150" t="str">
            <v>2020</v>
          </cell>
          <cell r="Q150" t="str">
            <v>2022</v>
          </cell>
          <cell r="R150" t="str">
            <v>76571</v>
          </cell>
          <cell r="S150"/>
          <cell r="T150"/>
          <cell r="U150" t="str">
            <v>76571</v>
          </cell>
          <cell r="V150" t="str">
            <v>9268</v>
          </cell>
          <cell r="W150"/>
          <cell r="X150" t="str">
            <v>-20375</v>
          </cell>
          <cell r="Y150">
            <v>10003</v>
          </cell>
        </row>
        <row r="151">
          <cell r="C151" t="str">
            <v>S103浏阳蕉溪至永安提质改造工程（原G319段）</v>
          </cell>
          <cell r="D151">
            <v>10</v>
          </cell>
          <cell r="E151" t="str">
            <v>S103430181</v>
          </cell>
          <cell r="F151" t="str">
            <v>否</v>
          </cell>
          <cell r="G151" t="str">
            <v>新开工</v>
          </cell>
          <cell r="H151"/>
          <cell r="I151" t="str">
            <v>10.0</v>
          </cell>
          <cell r="J151" t="str">
            <v>10.0</v>
          </cell>
          <cell r="K151"/>
          <cell r="L151"/>
          <cell r="M151"/>
          <cell r="N151"/>
          <cell r="O151"/>
          <cell r="P151" t="str">
            <v>2021</v>
          </cell>
          <cell r="Q151" t="str">
            <v>2024</v>
          </cell>
          <cell r="R151" t="str">
            <v>41817</v>
          </cell>
          <cell r="S151"/>
          <cell r="T151"/>
          <cell r="U151" t="str">
            <v>0</v>
          </cell>
          <cell r="V151" t="str">
            <v>0</v>
          </cell>
          <cell r="W151" t="str">
            <v>0</v>
          </cell>
          <cell r="X151" t="str">
            <v>-1200</v>
          </cell>
          <cell r="Y151">
            <v>3000</v>
          </cell>
        </row>
        <row r="152">
          <cell r="C152" t="str">
            <v>S326宁乡沙田至雷鸣洞公路工程</v>
          </cell>
          <cell r="E152" t="str">
            <v>S326430000</v>
          </cell>
          <cell r="F152" t="str">
            <v>否</v>
          </cell>
          <cell r="G152" t="str">
            <v>新开工</v>
          </cell>
          <cell r="H152" t="str">
            <v>改扩建</v>
          </cell>
          <cell r="I152" t="str">
            <v>20.796</v>
          </cell>
          <cell r="J152"/>
          <cell r="K152" t="str">
            <v>20.796</v>
          </cell>
          <cell r="L152"/>
          <cell r="M152"/>
          <cell r="N152"/>
          <cell r="O152"/>
          <cell r="P152" t="str">
            <v>2021</v>
          </cell>
          <cell r="Q152" t="str">
            <v>2023</v>
          </cell>
          <cell r="R152" t="str">
            <v>29114</v>
          </cell>
          <cell r="S152"/>
          <cell r="T152"/>
          <cell r="U152" t="str">
            <v>0</v>
          </cell>
          <cell r="V152" t="str">
            <v>0</v>
          </cell>
          <cell r="W152"/>
          <cell r="X152" t="str">
            <v>-5000</v>
          </cell>
          <cell r="Y152">
            <v>0</v>
          </cell>
        </row>
        <row r="153">
          <cell r="C153" t="str">
            <v>G320湘潭绕城线二期(红易路至芙蓉路段及湘江路至伏林大道段）</v>
          </cell>
          <cell r="D153">
            <v>0</v>
          </cell>
          <cell r="E153" t="str">
            <v>G320</v>
          </cell>
          <cell r="F153" t="str">
            <v>否</v>
          </cell>
          <cell r="G153" t="str">
            <v>续建</v>
          </cell>
          <cell r="H153"/>
          <cell r="I153" t="str">
            <v>4.43</v>
          </cell>
          <cell r="J153" t="str">
            <v>4.43</v>
          </cell>
          <cell r="K153" t="str">
            <v>0.0</v>
          </cell>
          <cell r="L153" t="str">
            <v>0.0</v>
          </cell>
          <cell r="M153"/>
          <cell r="N153" t="str">
            <v>0.0</v>
          </cell>
          <cell r="O153" t="str">
            <v>0</v>
          </cell>
          <cell r="P153" t="str">
            <v>2020</v>
          </cell>
          <cell r="Q153" t="str">
            <v>2022</v>
          </cell>
          <cell r="R153" t="str">
            <v>98757</v>
          </cell>
          <cell r="S153"/>
          <cell r="T153"/>
          <cell r="U153" t="str">
            <v>20326</v>
          </cell>
          <cell r="V153" t="str">
            <v>17594</v>
          </cell>
          <cell r="W153" t="str">
            <v>77262</v>
          </cell>
          <cell r="X153" t="str">
            <v>-54936</v>
          </cell>
          <cell r="Y153">
            <v>2000</v>
          </cell>
        </row>
        <row r="154">
          <cell r="C154" t="str">
            <v>宁乡高铁枢纽站连接线</v>
          </cell>
          <cell r="E154" t="str">
            <v>无</v>
          </cell>
          <cell r="F154" t="str">
            <v>否</v>
          </cell>
          <cell r="G154" t="str">
            <v>新开工</v>
          </cell>
          <cell r="H154" t="str">
            <v>新建</v>
          </cell>
          <cell r="I154" t="str">
            <v>1.5</v>
          </cell>
          <cell r="J154" t="str">
            <v>1.5</v>
          </cell>
          <cell r="K154" t="str">
            <v>0.0</v>
          </cell>
          <cell r="L154" t="str">
            <v>0.0</v>
          </cell>
          <cell r="M154"/>
          <cell r="N154" t="str">
            <v>0.0</v>
          </cell>
          <cell r="O154" t="str">
            <v>0</v>
          </cell>
          <cell r="P154" t="str">
            <v>2022</v>
          </cell>
          <cell r="Q154" t="str">
            <v>2024</v>
          </cell>
          <cell r="R154" t="str">
            <v>4500</v>
          </cell>
          <cell r="S154"/>
          <cell r="T154"/>
          <cell r="U154" t="str">
            <v>0</v>
          </cell>
          <cell r="V154" t="str">
            <v>0</v>
          </cell>
          <cell r="W154"/>
          <cell r="X154" t="str">
            <v>-1000</v>
          </cell>
          <cell r="Y154">
            <v>0</v>
          </cell>
        </row>
        <row r="155">
          <cell r="C155" t="str">
            <v>G354韶山-月山-水府庙</v>
          </cell>
          <cell r="D155">
            <v>11</v>
          </cell>
          <cell r="E155" t="str">
            <v>G354430000</v>
          </cell>
          <cell r="F155" t="str">
            <v>是</v>
          </cell>
          <cell r="G155" t="str">
            <v>续建</v>
          </cell>
          <cell r="H155" t="str">
            <v>改扩建</v>
          </cell>
          <cell r="I155" t="str">
            <v>27.013</v>
          </cell>
          <cell r="J155" t="str">
            <v>0.0</v>
          </cell>
          <cell r="K155" t="str">
            <v>27.013</v>
          </cell>
          <cell r="L155" t="str">
            <v>0.0</v>
          </cell>
          <cell r="M155"/>
          <cell r="N155" t="str">
            <v>1024.0</v>
          </cell>
          <cell r="O155" t="str">
            <v>0</v>
          </cell>
          <cell r="P155" t="str">
            <v>2020</v>
          </cell>
          <cell r="Q155" t="str">
            <v>2022</v>
          </cell>
          <cell r="R155" t="str">
            <v>45318</v>
          </cell>
          <cell r="S155"/>
          <cell r="T155"/>
          <cell r="U155" t="str">
            <v>18326</v>
          </cell>
          <cell r="V155" t="str">
            <v>20395</v>
          </cell>
          <cell r="W155" t="str">
            <v>25620</v>
          </cell>
          <cell r="X155" t="str">
            <v>0</v>
          </cell>
          <cell r="Y155">
            <v>15000</v>
          </cell>
        </row>
        <row r="156">
          <cell r="C156" t="str">
            <v>屈原营田至磊石</v>
          </cell>
          <cell r="D156">
            <v>0</v>
          </cell>
          <cell r="E156" t="str">
            <v>S210430000</v>
          </cell>
          <cell r="F156" t="str">
            <v>否</v>
          </cell>
          <cell r="G156" t="str">
            <v>续建</v>
          </cell>
          <cell r="H156" t="str">
            <v>新建</v>
          </cell>
          <cell r="I156" t="str">
            <v>19.1</v>
          </cell>
          <cell r="J156"/>
          <cell r="K156" t="str">
            <v>19.1</v>
          </cell>
          <cell r="L156"/>
          <cell r="M156"/>
          <cell r="N156"/>
          <cell r="O156"/>
          <cell r="P156" t="str">
            <v>2017</v>
          </cell>
          <cell r="Q156" t="str">
            <v>2022</v>
          </cell>
          <cell r="R156" t="str">
            <v>16253</v>
          </cell>
          <cell r="S156"/>
          <cell r="T156"/>
          <cell r="U156" t="str">
            <v>5000</v>
          </cell>
          <cell r="V156" t="str">
            <v>4221</v>
          </cell>
          <cell r="W156" t="str">
            <v>5000</v>
          </cell>
          <cell r="X156" t="str">
            <v>-27069</v>
          </cell>
          <cell r="Y156">
            <v>3243</v>
          </cell>
        </row>
        <row r="157">
          <cell r="C157" t="str">
            <v>G319夏铎铺镇喻家冲至菁华铺贺家湾公路</v>
          </cell>
          <cell r="E157" t="str">
            <v>G319430000</v>
          </cell>
          <cell r="F157" t="str">
            <v>是</v>
          </cell>
          <cell r="G157" t="str">
            <v>新开工</v>
          </cell>
          <cell r="H157" t="str">
            <v>新建</v>
          </cell>
          <cell r="I157" t="str">
            <v>22.47</v>
          </cell>
          <cell r="J157" t="str">
            <v>22.47</v>
          </cell>
          <cell r="K157" t="str">
            <v>0.0</v>
          </cell>
          <cell r="L157" t="str">
            <v>0.0</v>
          </cell>
          <cell r="M157"/>
          <cell r="N157"/>
          <cell r="O157"/>
          <cell r="P157" t="str">
            <v>2022</v>
          </cell>
          <cell r="Q157" t="str">
            <v>2024</v>
          </cell>
          <cell r="R157" t="str">
            <v>67410</v>
          </cell>
          <cell r="S157"/>
          <cell r="T157"/>
          <cell r="U157" t="str">
            <v>0</v>
          </cell>
          <cell r="V157" t="str">
            <v>0</v>
          </cell>
          <cell r="W157"/>
          <cell r="X157" t="str">
            <v>-5000</v>
          </cell>
          <cell r="Y157">
            <v>0</v>
          </cell>
        </row>
        <row r="158">
          <cell r="C158" t="str">
            <v>S327宁乡澎家湾-沩山（一期）</v>
          </cell>
          <cell r="D158">
            <v>0</v>
          </cell>
          <cell r="E158" t="str">
            <v>S327430000</v>
          </cell>
          <cell r="F158" t="str">
            <v>否</v>
          </cell>
          <cell r="G158" t="str">
            <v>续建</v>
          </cell>
          <cell r="H158" t="str">
            <v>改扩建</v>
          </cell>
          <cell r="I158" t="str">
            <v>12.853</v>
          </cell>
          <cell r="J158"/>
          <cell r="K158" t="str">
            <v>12.853</v>
          </cell>
          <cell r="L158"/>
          <cell r="M158"/>
          <cell r="N158"/>
          <cell r="O158"/>
          <cell r="P158" t="str">
            <v>2020</v>
          </cell>
          <cell r="Q158" t="str">
            <v>2022</v>
          </cell>
          <cell r="R158" t="str">
            <v>10984</v>
          </cell>
          <cell r="S158"/>
          <cell r="T158"/>
          <cell r="U158" t="str">
            <v>1000</v>
          </cell>
          <cell r="V158" t="str">
            <v>0</v>
          </cell>
          <cell r="W158"/>
          <cell r="X158" t="str">
            <v>0</v>
          </cell>
          <cell r="Y158">
            <v>3295</v>
          </cell>
        </row>
        <row r="159">
          <cell r="C159" t="str">
            <v>平江城关至童市</v>
          </cell>
          <cell r="D159">
            <v>0</v>
          </cell>
          <cell r="E159" t="str">
            <v>S316430626</v>
          </cell>
          <cell r="F159" t="str">
            <v>否</v>
          </cell>
          <cell r="G159" t="str">
            <v>续建</v>
          </cell>
          <cell r="H159"/>
          <cell r="I159" t="str">
            <v>5.308</v>
          </cell>
          <cell r="J159"/>
          <cell r="K159" t="str">
            <v>5.308</v>
          </cell>
          <cell r="L159"/>
          <cell r="M159"/>
          <cell r="N159"/>
          <cell r="O159"/>
          <cell r="P159" t="str">
            <v>2020</v>
          </cell>
          <cell r="Q159" t="str">
            <v>2022</v>
          </cell>
          <cell r="R159" t="str">
            <v>28006</v>
          </cell>
          <cell r="S159"/>
          <cell r="T159"/>
          <cell r="U159" t="str">
            <v>18658</v>
          </cell>
          <cell r="V159" t="str">
            <v>8472</v>
          </cell>
          <cell r="W159" t="str">
            <v>19458</v>
          </cell>
          <cell r="X159" t="str">
            <v>0</v>
          </cell>
          <cell r="Y159">
            <v>0</v>
          </cell>
        </row>
        <row r="160">
          <cell r="C160" t="str">
            <v>岳阳县麻塘至黄沙街公路（麻塘至荣家湾段）</v>
          </cell>
          <cell r="E160" t="str">
            <v>无</v>
          </cell>
          <cell r="F160" t="str">
            <v>否</v>
          </cell>
          <cell r="G160" t="str">
            <v>新开工</v>
          </cell>
          <cell r="H160" t="str">
            <v>改扩建</v>
          </cell>
          <cell r="I160" t="str">
            <v>20.3</v>
          </cell>
          <cell r="J160" t="str">
            <v>20.3</v>
          </cell>
          <cell r="K160"/>
          <cell r="L160"/>
          <cell r="M160"/>
          <cell r="N160"/>
          <cell r="O160"/>
          <cell r="P160" t="str">
            <v>2020</v>
          </cell>
          <cell r="Q160" t="str">
            <v>2022</v>
          </cell>
          <cell r="R160" t="str">
            <v>93491</v>
          </cell>
          <cell r="S160"/>
          <cell r="T160"/>
          <cell r="U160" t="str">
            <v>28047</v>
          </cell>
          <cell r="V160" t="str">
            <v>2400</v>
          </cell>
          <cell r="W160"/>
          <cell r="X160" t="str">
            <v>2400</v>
          </cell>
          <cell r="Y160">
            <v>2400</v>
          </cell>
        </row>
        <row r="161">
          <cell r="C161" t="str">
            <v>S308平江县南江至岳阳县龙湾</v>
          </cell>
          <cell r="D161">
            <v>27.6</v>
          </cell>
          <cell r="E161" t="str">
            <v>S308430000</v>
          </cell>
          <cell r="F161" t="str">
            <v>否</v>
          </cell>
          <cell r="G161" t="str">
            <v>新开工</v>
          </cell>
          <cell r="H161" t="str">
            <v>改扩建</v>
          </cell>
          <cell r="I161" t="str">
            <v>64.4</v>
          </cell>
          <cell r="J161" t="str">
            <v>64.4</v>
          </cell>
          <cell r="K161"/>
          <cell r="L161"/>
          <cell r="M161"/>
          <cell r="N161"/>
          <cell r="O161"/>
          <cell r="P161" t="str">
            <v>2019</v>
          </cell>
          <cell r="Q161" t="str">
            <v>2022</v>
          </cell>
          <cell r="R161" t="str">
            <v>306537</v>
          </cell>
          <cell r="S161"/>
          <cell r="T161"/>
          <cell r="U161" t="str">
            <v>50000</v>
          </cell>
          <cell r="V161" t="str">
            <v>13471</v>
          </cell>
          <cell r="W161"/>
          <cell r="X161" t="str">
            <v>-81942</v>
          </cell>
          <cell r="Y161">
            <v>10000</v>
          </cell>
        </row>
        <row r="162">
          <cell r="C162" t="str">
            <v>云溪区松阳湖港区化工码头至云溪区绿色化工园公路</v>
          </cell>
          <cell r="D162">
            <v>5.0999999999999996</v>
          </cell>
          <cell r="E162" t="str">
            <v>无</v>
          </cell>
          <cell r="F162" t="str">
            <v>是</v>
          </cell>
          <cell r="G162" t="str">
            <v>新开工</v>
          </cell>
          <cell r="H162" t="str">
            <v>新建</v>
          </cell>
          <cell r="I162" t="str">
            <v>5.1</v>
          </cell>
          <cell r="J162" t="str">
            <v>5.1</v>
          </cell>
          <cell r="K162" t="str">
            <v>0.0</v>
          </cell>
          <cell r="L162" t="str">
            <v>0.0</v>
          </cell>
          <cell r="M162"/>
          <cell r="N162"/>
          <cell r="O162"/>
          <cell r="P162" t="str">
            <v>2021</v>
          </cell>
          <cell r="Q162" t="str">
            <v>2023</v>
          </cell>
          <cell r="R162" t="str">
            <v>15300</v>
          </cell>
          <cell r="S162"/>
          <cell r="T162"/>
          <cell r="U162" t="str">
            <v>0</v>
          </cell>
          <cell r="V162" t="str">
            <v>0</v>
          </cell>
          <cell r="W162"/>
          <cell r="X162" t="str">
            <v>3270</v>
          </cell>
          <cell r="Y162">
            <v>3270</v>
          </cell>
        </row>
        <row r="163">
          <cell r="C163" t="str">
            <v>S310岳阳县白若（湖北界）至毛田公路</v>
          </cell>
          <cell r="E163" t="str">
            <v>S310430621</v>
          </cell>
          <cell r="F163" t="str">
            <v>否</v>
          </cell>
          <cell r="G163" t="str">
            <v>新开工</v>
          </cell>
          <cell r="H163" t="str">
            <v>升级改造（提质改造）</v>
          </cell>
          <cell r="I163" t="str">
            <v>19.978</v>
          </cell>
          <cell r="J163"/>
          <cell r="K163"/>
          <cell r="L163" t="str">
            <v>19.978</v>
          </cell>
          <cell r="M163"/>
          <cell r="N163"/>
          <cell r="O163"/>
          <cell r="P163" t="str">
            <v>2022</v>
          </cell>
          <cell r="Q163" t="str">
            <v>2025</v>
          </cell>
          <cell r="R163" t="str">
            <v>27969</v>
          </cell>
          <cell r="S163"/>
          <cell r="T163"/>
          <cell r="U163" t="str">
            <v>0</v>
          </cell>
          <cell r="V163" t="str">
            <v>0</v>
          </cell>
          <cell r="W163"/>
          <cell r="X163" t="str">
            <v>1683</v>
          </cell>
          <cell r="Y163">
            <v>1683</v>
          </cell>
        </row>
        <row r="164">
          <cell r="C164" t="str">
            <v>岳阳县步仙-步仙货运站场公路</v>
          </cell>
          <cell r="D164">
            <v>2.4</v>
          </cell>
          <cell r="E164" t="str">
            <v>C462430621</v>
          </cell>
          <cell r="F164" t="str">
            <v>否</v>
          </cell>
          <cell r="G164" t="str">
            <v>新开工</v>
          </cell>
          <cell r="H164"/>
          <cell r="I164" t="str">
            <v>2.4</v>
          </cell>
          <cell r="J164" t="str">
            <v>0.0</v>
          </cell>
          <cell r="K164" t="str">
            <v>2.4</v>
          </cell>
          <cell r="L164" t="str">
            <v>0.0</v>
          </cell>
          <cell r="M164"/>
          <cell r="N164"/>
          <cell r="O164"/>
          <cell r="P164" t="str">
            <v>2021</v>
          </cell>
          <cell r="Q164" t="str">
            <v>2021</v>
          </cell>
          <cell r="R164" t="str">
            <v>3360</v>
          </cell>
          <cell r="S164"/>
          <cell r="T164"/>
          <cell r="U164" t="str">
            <v>0</v>
          </cell>
          <cell r="V164" t="str">
            <v>0</v>
          </cell>
          <cell r="W164"/>
          <cell r="X164" t="str">
            <v>2035</v>
          </cell>
          <cell r="Y164">
            <v>2035</v>
          </cell>
        </row>
        <row r="165">
          <cell r="C165" t="str">
            <v>S506湘阴县屈原至湘阴公路</v>
          </cell>
          <cell r="D165">
            <v>0</v>
          </cell>
          <cell r="E165" t="str">
            <v>S506430000</v>
          </cell>
          <cell r="F165" t="str">
            <v>否</v>
          </cell>
          <cell r="G165" t="str">
            <v>新开工</v>
          </cell>
          <cell r="H165" t="str">
            <v>新建</v>
          </cell>
          <cell r="I165" t="str">
            <v>14.966</v>
          </cell>
          <cell r="J165" t="str">
            <v>14.966</v>
          </cell>
          <cell r="K165" t="str">
            <v>0.0</v>
          </cell>
          <cell r="L165" t="str">
            <v>0.0</v>
          </cell>
          <cell r="M165"/>
          <cell r="N165"/>
          <cell r="O165"/>
          <cell r="P165" t="str">
            <v>2024</v>
          </cell>
          <cell r="Q165" t="str">
            <v>2025</v>
          </cell>
          <cell r="R165" t="str">
            <v>44898</v>
          </cell>
          <cell r="S165"/>
          <cell r="T165"/>
          <cell r="U165" t="str">
            <v>0</v>
          </cell>
          <cell r="V165" t="str">
            <v>0</v>
          </cell>
          <cell r="W165"/>
          <cell r="X165" t="str">
            <v>-13000</v>
          </cell>
          <cell r="Y165">
            <v>2000</v>
          </cell>
        </row>
        <row r="166">
          <cell r="C166" t="str">
            <v>S310岳阳县毛田至公田公路</v>
          </cell>
          <cell r="E166" t="str">
            <v>S310430621</v>
          </cell>
          <cell r="F166" t="str">
            <v>否</v>
          </cell>
          <cell r="G166" t="str">
            <v>新开工</v>
          </cell>
          <cell r="H166" t="str">
            <v>升级改造（提质改造）</v>
          </cell>
          <cell r="I166" t="str">
            <v>13.616</v>
          </cell>
          <cell r="J166"/>
          <cell r="K166"/>
          <cell r="L166" t="str">
            <v>13.616</v>
          </cell>
          <cell r="M166"/>
          <cell r="N166"/>
          <cell r="O166"/>
          <cell r="P166" t="str">
            <v>2022</v>
          </cell>
          <cell r="Q166" t="str">
            <v>2024</v>
          </cell>
          <cell r="R166" t="str">
            <v>9531</v>
          </cell>
          <cell r="S166"/>
          <cell r="T166"/>
          <cell r="U166" t="str">
            <v>0</v>
          </cell>
          <cell r="V166" t="str">
            <v>0</v>
          </cell>
          <cell r="W166"/>
          <cell r="X166" t="str">
            <v>1000</v>
          </cell>
          <cell r="Y166">
            <v>1000</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年台账汇总"/>
      <sheetName val="2022年计划（按续建新开工分）"/>
      <sheetName val="2022年计划（按续建新开工分） 补助方案二"/>
      <sheetName val="2022年计划（按续建新开工分） 补助方案二 (全)"/>
      <sheetName val="Sheet1 (2)"/>
      <sheetName val="路网有效衔接"/>
    </sheetNames>
    <sheetDataSet>
      <sheetData sheetId="0"/>
      <sheetData sheetId="1">
        <row r="3">
          <cell r="D3" t="str">
            <v>项目名称</v>
          </cell>
          <cell r="E3" t="str">
            <v>路线行政等级</v>
          </cell>
          <cell r="F3" t="str">
            <v>项目总里程</v>
          </cell>
          <cell r="G3" t="str">
            <v>“十四五”建设里程</v>
          </cell>
          <cell r="H3" t="str">
            <v>项目状态（公里）</v>
          </cell>
          <cell r="AN3" t="str">
            <v>建设年限</v>
          </cell>
          <cell r="AP3" t="str">
            <v>批复情况</v>
          </cell>
          <cell r="AR3" t="str">
            <v>至2021年7月底累计已完成投资</v>
          </cell>
          <cell r="AS3" t="str">
            <v>累计已安排资金计划</v>
          </cell>
          <cell r="AU3" t="str">
            <v>以2021年7月底数据测算</v>
          </cell>
          <cell r="BK3" t="str">
            <v>需求国省补助</v>
          </cell>
          <cell r="BN3" t="str">
            <v>2022年拟下达目标</v>
          </cell>
        </row>
        <row r="4">
          <cell r="AJ4" t="str">
            <v>建 设 规 模（公里）</v>
          </cell>
          <cell r="AU4" t="str">
            <v>小计</v>
          </cell>
          <cell r="AX4" t="str">
            <v>需安排投资</v>
          </cell>
          <cell r="BC4" t="str">
            <v>需补补助</v>
          </cell>
          <cell r="BH4" t="str">
            <v>新增生产能力</v>
          </cell>
          <cell r="BI4" t="str">
            <v>新开工里程</v>
          </cell>
          <cell r="BJ4" t="str">
            <v>2022年目标任务节点</v>
          </cell>
        </row>
        <row r="5">
          <cell r="H5" t="str">
            <v>2020年底状态</v>
          </cell>
          <cell r="N5" t="str">
            <v>2021年7月底状态</v>
          </cell>
          <cell r="Y5" t="str">
            <v>预计至2021年底状态</v>
          </cell>
          <cell r="AJ5" t="str">
            <v>合计</v>
          </cell>
          <cell r="AK5" t="str">
            <v>一级</v>
          </cell>
          <cell r="AL5" t="str">
            <v>二级</v>
          </cell>
          <cell r="AM5" t="str">
            <v>三级</v>
          </cell>
          <cell r="AN5" t="str">
            <v>开工年</v>
          </cell>
          <cell r="AO5" t="str">
            <v>完工年</v>
          </cell>
          <cell r="AP5" t="str">
            <v>总投资</v>
          </cell>
          <cell r="AQ5" t="str">
            <v>国省补助</v>
          </cell>
          <cell r="AS5" t="str">
            <v>国省补助</v>
          </cell>
          <cell r="AU5" t="str">
            <v>完成投资</v>
          </cell>
          <cell r="AV5" t="str">
            <v>下达国省补助</v>
          </cell>
          <cell r="AW5" t="str">
            <v>实际需拨付</v>
          </cell>
          <cell r="AX5" t="str">
            <v>已建成</v>
          </cell>
          <cell r="AY5" t="str">
            <v>完成路基</v>
          </cell>
          <cell r="AZ5" t="str">
            <v>完成施工许可</v>
          </cell>
          <cell r="BA5" t="str">
            <v>发布中标通知书</v>
          </cell>
          <cell r="BB5" t="str">
            <v>完成初设批复</v>
          </cell>
          <cell r="BC5" t="str">
            <v>已建成</v>
          </cell>
          <cell r="BD5" t="str">
            <v>完成路基</v>
          </cell>
          <cell r="BE5" t="str">
            <v>完成施工许可</v>
          </cell>
          <cell r="BF5" t="str">
            <v>发布中标通知书</v>
          </cell>
          <cell r="BG5" t="str">
            <v>完成初设批复</v>
          </cell>
          <cell r="BN5" t="str">
            <v>完成投资（万元）</v>
          </cell>
          <cell r="BP5" t="str">
            <v>结存资金总额（万元）</v>
          </cell>
          <cell r="BQ5" t="str">
            <v>2021年可消化结存资金（万元）</v>
          </cell>
          <cell r="BT5" t="str">
            <v>国省补助资金(万元）</v>
          </cell>
          <cell r="BV5" t="str">
            <v>方案二：调整后国省补助</v>
          </cell>
          <cell r="BX5" t="str">
            <v>已建成（投资）</v>
          </cell>
          <cell r="BY5" t="str">
            <v>完成路基（投资）</v>
          </cell>
          <cell r="BZ5" t="str">
            <v>完成施工许可（投资）</v>
          </cell>
          <cell r="CA5" t="str">
            <v>发布中标通知书（投资）</v>
          </cell>
          <cell r="CB5" t="str">
            <v>完成初设批复（投资）</v>
          </cell>
          <cell r="CC5" t="str">
            <v>已建成（补助）</v>
          </cell>
          <cell r="CE5" t="str">
            <v>完成路基（补助）</v>
          </cell>
          <cell r="CG5" t="str">
            <v>完成施工许可（补助）</v>
          </cell>
          <cell r="CI5" t="str">
            <v>发布中标通知书（补助）</v>
          </cell>
          <cell r="CK5" t="str">
            <v>完成初设批复（补助）</v>
          </cell>
          <cell r="CM5" t="str">
            <v>新增生产能力（公里）</v>
          </cell>
          <cell r="CN5" t="str">
            <v>新开工里程</v>
          </cell>
        </row>
        <row r="7">
          <cell r="H7" t="str">
            <v>已建成</v>
          </cell>
          <cell r="I7" t="str">
            <v>完成
路基</v>
          </cell>
          <cell r="J7" t="str">
            <v>完成施工许可</v>
          </cell>
          <cell r="K7" t="str">
            <v>发布中标通知书</v>
          </cell>
          <cell r="L7" t="str">
            <v>完成初设批复</v>
          </cell>
          <cell r="M7" t="str">
            <v>初设未批</v>
          </cell>
          <cell r="N7" t="str">
            <v>已建成</v>
          </cell>
          <cell r="O7" t="str">
            <v>2777已建成</v>
          </cell>
          <cell r="P7" t="str">
            <v>完成
路基</v>
          </cell>
          <cell r="Q7" t="str">
            <v>2777完成
路基</v>
          </cell>
          <cell r="R7" t="str">
            <v>完成施工许可</v>
          </cell>
          <cell r="S7" t="str">
            <v>2777完成施工许可</v>
          </cell>
          <cell r="T7" t="str">
            <v>发布中标通知书</v>
          </cell>
          <cell r="U7" t="str">
            <v>2777发布中标通知书</v>
          </cell>
          <cell r="V7" t="str">
            <v>完成初设批复</v>
          </cell>
          <cell r="W7" t="str">
            <v>2777完成初设批复</v>
          </cell>
          <cell r="X7" t="str">
            <v>初设未批</v>
          </cell>
          <cell r="Y7" t="str">
            <v>已建成</v>
          </cell>
          <cell r="Z7" t="str">
            <v>2777已建成</v>
          </cell>
          <cell r="AA7" t="str">
            <v>完成
路基</v>
          </cell>
          <cell r="AB7" t="str">
            <v>2777完成
路基</v>
          </cell>
          <cell r="AC7" t="str">
            <v>完成施工许可</v>
          </cell>
          <cell r="AD7" t="str">
            <v>2777完成施工许可</v>
          </cell>
          <cell r="AE7" t="str">
            <v>发布中标通知书</v>
          </cell>
          <cell r="AF7" t="str">
            <v>2777发布中标通知书</v>
          </cell>
          <cell r="AG7" t="str">
            <v>完成初设批复</v>
          </cell>
          <cell r="AH7" t="str">
            <v>2777完成初设批复</v>
          </cell>
          <cell r="AI7" t="str">
            <v>初设未批</v>
          </cell>
          <cell r="AT7" t="str">
            <v>其中实际拨付</v>
          </cell>
          <cell r="BQ7" t="str">
            <v>小计</v>
          </cell>
          <cell r="BR7" t="str">
            <v>车购税</v>
          </cell>
          <cell r="BS7" t="str">
            <v>燃油税</v>
          </cell>
          <cell r="BT7" t="str">
            <v>下达国省补助</v>
          </cell>
          <cell r="BU7" t="str">
            <v>其中实际拨付</v>
          </cell>
          <cell r="BV7" t="str">
            <v>下达国省补助</v>
          </cell>
          <cell r="BW7" t="str">
            <v>其中实际拨付</v>
          </cell>
          <cell r="CD7" t="str">
            <v>需拨付</v>
          </cell>
          <cell r="CF7" t="str">
            <v>需拨付</v>
          </cell>
          <cell r="CH7" t="str">
            <v>需拨付</v>
          </cell>
          <cell r="CJ7" t="str">
            <v>需拨付</v>
          </cell>
          <cell r="CL7" t="str">
            <v>需拨付</v>
          </cell>
        </row>
        <row r="8">
          <cell r="F8">
            <v>5039.0961600000001</v>
          </cell>
          <cell r="G8">
            <v>4050.5571599999998</v>
          </cell>
          <cell r="H8">
            <v>475.99099999999999</v>
          </cell>
          <cell r="I8">
            <v>567.09699999999998</v>
          </cell>
          <cell r="J8">
            <v>518.21316000000002</v>
          </cell>
          <cell r="K8">
            <v>565.06200000000001</v>
          </cell>
          <cell r="L8">
            <v>1542.8889999999999</v>
          </cell>
          <cell r="M8">
            <v>950.29499999999996</v>
          </cell>
          <cell r="N8">
            <v>475.899</v>
          </cell>
          <cell r="O8">
            <v>160.619</v>
          </cell>
          <cell r="P8">
            <v>251.81399999999999</v>
          </cell>
          <cell r="Q8" t="e">
            <v>#N/A</v>
          </cell>
          <cell r="R8">
            <v>969.44615999999996</v>
          </cell>
          <cell r="S8" t="e">
            <v>#N/A</v>
          </cell>
          <cell r="T8">
            <v>630.54499999999996</v>
          </cell>
          <cell r="U8" t="e">
            <v>#N/A</v>
          </cell>
          <cell r="V8">
            <v>1157.1030000000001</v>
          </cell>
          <cell r="W8" t="e">
            <v>#N/A</v>
          </cell>
          <cell r="X8">
            <v>879.82299999999998</v>
          </cell>
          <cell r="Y8">
            <v>840.61599999999999</v>
          </cell>
          <cell r="Z8">
            <v>407.10899999999998</v>
          </cell>
          <cell r="AA8">
            <v>422.24416000000002</v>
          </cell>
          <cell r="AB8">
            <v>443.71715999999998</v>
          </cell>
          <cell r="AC8">
            <v>1135.941</v>
          </cell>
          <cell r="AD8">
            <v>1143.01</v>
          </cell>
          <cell r="AE8">
            <v>721.23500000000001</v>
          </cell>
          <cell r="AF8">
            <v>467.87</v>
          </cell>
          <cell r="AG8">
            <v>1070.056</v>
          </cell>
          <cell r="AH8">
            <v>177.71799999999999</v>
          </cell>
          <cell r="AI8">
            <v>296.75099999999998</v>
          </cell>
          <cell r="AJ8">
            <v>0</v>
          </cell>
          <cell r="AK8">
            <v>0</v>
          </cell>
          <cell r="AL8">
            <v>0</v>
          </cell>
          <cell r="AM8">
            <v>0</v>
          </cell>
          <cell r="AP8">
            <v>12024856.402100001</v>
          </cell>
          <cell r="AQ8">
            <v>2637999.1073913001</v>
          </cell>
          <cell r="AR8">
            <v>3824915.8</v>
          </cell>
          <cell r="AS8">
            <v>1209941.3504000001</v>
          </cell>
          <cell r="AT8">
            <v>1181800.04</v>
          </cell>
          <cell r="AU8">
            <v>865082.83037729305</v>
          </cell>
          <cell r="AV8">
            <v>21561.081137826299</v>
          </cell>
          <cell r="AW8">
            <v>24141.191137826299</v>
          </cell>
          <cell r="AX8">
            <v>5547.2</v>
          </cell>
          <cell r="AY8">
            <v>98006.417667860602</v>
          </cell>
          <cell r="AZ8">
            <v>276912.44575058902</v>
          </cell>
          <cell r="BA8">
            <v>282450.93185252202</v>
          </cell>
          <cell r="BB8">
            <v>192686.603160178</v>
          </cell>
          <cell r="BC8">
            <v>278</v>
          </cell>
          <cell r="BD8">
            <v>17438.3843662363</v>
          </cell>
          <cell r="BE8">
            <v>6180.2</v>
          </cell>
          <cell r="BF8">
            <v>1114.5</v>
          </cell>
          <cell r="BG8">
            <v>2456.6</v>
          </cell>
          <cell r="BH8">
            <v>227.81399999999999</v>
          </cell>
          <cell r="BI8">
            <v>1426.6089999999999</v>
          </cell>
          <cell r="BJ8">
            <v>0</v>
          </cell>
          <cell r="BK8">
            <v>976817.38567652903</v>
          </cell>
          <cell r="BL8">
            <v>204982.65432347101</v>
          </cell>
          <cell r="BN8">
            <v>1289946.42456763</v>
          </cell>
          <cell r="BO8" t="e">
            <v>#N/A</v>
          </cell>
          <cell r="BP8" t="e">
            <v>#N/A</v>
          </cell>
          <cell r="BQ8">
            <v>1754.46207782083</v>
          </cell>
          <cell r="BR8">
            <v>24716.400000000001</v>
          </cell>
          <cell r="BS8">
            <v>-9487.9379221791696</v>
          </cell>
          <cell r="BT8">
            <v>154162.21870108001</v>
          </cell>
          <cell r="BU8">
            <v>163914.33870108001</v>
          </cell>
          <cell r="BV8">
            <v>180739.05094242399</v>
          </cell>
          <cell r="BW8">
            <v>190491.17094242401</v>
          </cell>
          <cell r="BX8">
            <v>26917.3</v>
          </cell>
          <cell r="BY8">
            <v>123669.623952252</v>
          </cell>
          <cell r="BZ8">
            <v>431790.36411507102</v>
          </cell>
          <cell r="CA8">
            <v>347798.71756697103</v>
          </cell>
          <cell r="CB8">
            <v>355770.41893333301</v>
          </cell>
          <cell r="CC8">
            <v>22414.9</v>
          </cell>
          <cell r="CD8">
            <v>22295.5</v>
          </cell>
          <cell r="CE8">
            <v>24051.752058979</v>
          </cell>
          <cell r="CF8">
            <v>28210.472058979001</v>
          </cell>
          <cell r="CG8">
            <v>41045.223974828703</v>
          </cell>
          <cell r="CH8">
            <v>43462.023974828699</v>
          </cell>
          <cell r="CI8">
            <v>20015.2925</v>
          </cell>
          <cell r="CJ8">
            <v>23311.2925</v>
          </cell>
          <cell r="CK8">
            <v>44734.750167272701</v>
          </cell>
          <cell r="CL8">
            <v>44734.750167272701</v>
          </cell>
          <cell r="CM8">
            <v>520.06515999999999</v>
          </cell>
          <cell r="CN8">
            <v>1283.903</v>
          </cell>
        </row>
        <row r="9">
          <cell r="F9">
            <v>4161.9911599999996</v>
          </cell>
          <cell r="G9">
            <v>3331.8851599999998</v>
          </cell>
          <cell r="H9">
            <v>475.99099999999999</v>
          </cell>
          <cell r="I9">
            <v>567.09699999999998</v>
          </cell>
          <cell r="J9">
            <v>516.21316000000002</v>
          </cell>
          <cell r="K9">
            <v>565.06200000000001</v>
          </cell>
          <cell r="L9">
            <v>1477.982</v>
          </cell>
          <cell r="M9">
            <v>314.52999999999997</v>
          </cell>
          <cell r="N9">
            <v>475.899</v>
          </cell>
          <cell r="O9">
            <v>160.619</v>
          </cell>
          <cell r="P9">
            <v>251.81399999999999</v>
          </cell>
          <cell r="Q9" t="e">
            <v>#N/A</v>
          </cell>
          <cell r="R9">
            <v>922.63016000000005</v>
          </cell>
          <cell r="S9" t="e">
            <v>#N/A</v>
          </cell>
          <cell r="T9">
            <v>630.54499999999996</v>
          </cell>
          <cell r="U9" t="e">
            <v>#N/A</v>
          </cell>
          <cell r="V9">
            <v>1103.6210000000001</v>
          </cell>
          <cell r="W9" t="e">
            <v>#N/A</v>
          </cell>
          <cell r="X9">
            <v>299.44900000000001</v>
          </cell>
          <cell r="Y9">
            <v>840.61599999999999</v>
          </cell>
          <cell r="Z9">
            <v>407.10899999999998</v>
          </cell>
          <cell r="AA9">
            <v>418.23615999999998</v>
          </cell>
          <cell r="AB9">
            <v>443.71715999999998</v>
          </cell>
          <cell r="AC9">
            <v>1077.93</v>
          </cell>
          <cell r="AD9">
            <v>1143.01</v>
          </cell>
          <cell r="AE9">
            <v>684.17700000000002</v>
          </cell>
          <cell r="AF9">
            <v>467.87</v>
          </cell>
          <cell r="AG9">
            <v>504.39600000000002</v>
          </cell>
          <cell r="AH9">
            <v>177.71799999999999</v>
          </cell>
          <cell r="AI9">
            <v>242.816</v>
          </cell>
          <cell r="AJ9">
            <v>0</v>
          </cell>
          <cell r="AK9">
            <v>0</v>
          </cell>
          <cell r="AL9">
            <v>0</v>
          </cell>
          <cell r="AM9">
            <v>0</v>
          </cell>
          <cell r="AP9">
            <v>9467541.9021000005</v>
          </cell>
          <cell r="AQ9">
            <v>2019390.7073913</v>
          </cell>
          <cell r="AR9">
            <v>3813115.8</v>
          </cell>
          <cell r="AS9">
            <v>1209941.3504000001</v>
          </cell>
          <cell r="AT9">
            <v>1181800.04</v>
          </cell>
          <cell r="AU9">
            <v>794329.17037729302</v>
          </cell>
          <cell r="AV9">
            <v>15000.681137826299</v>
          </cell>
          <cell r="AW9">
            <v>24141.191137826299</v>
          </cell>
          <cell r="AX9">
            <v>5547.2</v>
          </cell>
          <cell r="AY9">
            <v>98006.417667860602</v>
          </cell>
          <cell r="AZ9">
            <v>276912.44575058902</v>
          </cell>
          <cell r="BA9">
            <v>282450.93185252202</v>
          </cell>
          <cell r="BB9">
            <v>175033.50316017799</v>
          </cell>
          <cell r="BC9">
            <v>278</v>
          </cell>
          <cell r="BD9">
            <v>17438.3843662363</v>
          </cell>
          <cell r="BE9">
            <v>6180.2</v>
          </cell>
          <cell r="BF9">
            <v>1114.5</v>
          </cell>
          <cell r="BG9">
            <v>160.69999999999999</v>
          </cell>
          <cell r="BH9">
            <v>227.81399999999999</v>
          </cell>
          <cell r="BI9">
            <v>1412.306</v>
          </cell>
          <cell r="BJ9">
            <v>0</v>
          </cell>
          <cell r="BK9">
            <v>0</v>
          </cell>
          <cell r="BL9">
            <v>0</v>
          </cell>
          <cell r="BM9">
            <v>0</v>
          </cell>
          <cell r="BN9">
            <v>898271.26363429497</v>
          </cell>
          <cell r="BR9">
            <v>0</v>
          </cell>
          <cell r="BS9">
            <v>0</v>
          </cell>
          <cell r="BT9">
            <v>90371.804533807706</v>
          </cell>
          <cell r="BU9">
            <v>100123.92453380801</v>
          </cell>
          <cell r="BV9">
            <v>116948.636775152</v>
          </cell>
          <cell r="BW9">
            <v>126700.756775152</v>
          </cell>
          <cell r="BX9">
            <v>26917.3</v>
          </cell>
          <cell r="BY9">
            <v>115555.623952252</v>
          </cell>
          <cell r="BZ9">
            <v>393668.96411507099</v>
          </cell>
          <cell r="CA9">
            <v>300689.71756697103</v>
          </cell>
          <cell r="CB9">
            <v>59439.658000000003</v>
          </cell>
          <cell r="CC9">
            <v>22414.9</v>
          </cell>
          <cell r="CD9">
            <v>22295.5</v>
          </cell>
          <cell r="CE9">
            <v>22256.168058979001</v>
          </cell>
          <cell r="CF9">
            <v>26414.888058978999</v>
          </cell>
          <cell r="CG9">
            <v>29789.723974828699</v>
          </cell>
          <cell r="CH9">
            <v>32206.523974828699</v>
          </cell>
          <cell r="CI9">
            <v>11179.3925</v>
          </cell>
          <cell r="CJ9">
            <v>14475.3925</v>
          </cell>
          <cell r="CK9">
            <v>2831.32</v>
          </cell>
          <cell r="CL9">
            <v>2831.32</v>
          </cell>
          <cell r="CM9">
            <v>481.51515999999998</v>
          </cell>
          <cell r="CN9">
            <v>735.42899999999997</v>
          </cell>
        </row>
        <row r="10">
          <cell r="F10">
            <v>3236.7781599999998</v>
          </cell>
          <cell r="G10">
            <v>2564.44416</v>
          </cell>
          <cell r="H10">
            <v>475.99099999999999</v>
          </cell>
          <cell r="I10">
            <v>554.09699999999998</v>
          </cell>
          <cell r="J10">
            <v>509.22116</v>
          </cell>
          <cell r="K10">
            <v>479.70699999999999</v>
          </cell>
          <cell r="L10">
            <v>1130.4179999999999</v>
          </cell>
          <cell r="M10">
            <v>0</v>
          </cell>
          <cell r="N10">
            <v>475.899</v>
          </cell>
          <cell r="O10">
            <v>160.619</v>
          </cell>
          <cell r="P10">
            <v>251.81399999999999</v>
          </cell>
          <cell r="Q10" t="e">
            <v>#N/A</v>
          </cell>
          <cell r="R10">
            <v>918.00116000000003</v>
          </cell>
          <cell r="S10" t="e">
            <v>#N/A</v>
          </cell>
          <cell r="T10">
            <v>543.50900000000001</v>
          </cell>
          <cell r="U10" t="e">
            <v>#N/A</v>
          </cell>
          <cell r="V10">
            <v>703.89400000000001</v>
          </cell>
          <cell r="W10" t="e">
            <v>#N/A</v>
          </cell>
          <cell r="X10">
            <v>23.4</v>
          </cell>
          <cell r="Y10">
            <v>840.61599999999999</v>
          </cell>
          <cell r="Z10">
            <v>407.10899999999998</v>
          </cell>
          <cell r="AA10">
            <v>416.55516</v>
          </cell>
          <cell r="AB10">
            <v>443.71715999999998</v>
          </cell>
          <cell r="AC10">
            <v>1073.3009999999999</v>
          </cell>
          <cell r="AD10">
            <v>1143.01</v>
          </cell>
          <cell r="AE10">
            <v>519.221</v>
          </cell>
          <cell r="AF10">
            <v>467.87</v>
          </cell>
          <cell r="AG10">
            <v>151.03700000000001</v>
          </cell>
          <cell r="AH10">
            <v>140.91800000000001</v>
          </cell>
          <cell r="AI10">
            <v>0</v>
          </cell>
          <cell r="AJ10">
            <v>0</v>
          </cell>
          <cell r="AK10">
            <v>0</v>
          </cell>
          <cell r="AL10">
            <v>0</v>
          </cell>
          <cell r="AM10">
            <v>0</v>
          </cell>
          <cell r="AP10">
            <v>6826528.3169999998</v>
          </cell>
          <cell r="AQ10">
            <v>1552045.1173912999</v>
          </cell>
          <cell r="AR10">
            <v>3811055.8</v>
          </cell>
          <cell r="AS10">
            <v>1081936.5490000001</v>
          </cell>
          <cell r="AT10">
            <v>1078184.04</v>
          </cell>
          <cell r="AU10">
            <v>770243.57037729304</v>
          </cell>
          <cell r="AV10">
            <v>13774.581137826201</v>
          </cell>
          <cell r="AW10">
            <v>24141.191137826299</v>
          </cell>
          <cell r="AX10">
            <v>5547.2</v>
          </cell>
          <cell r="AY10">
            <v>98006.417667860602</v>
          </cell>
          <cell r="AZ10">
            <v>276912.44575058902</v>
          </cell>
          <cell r="BA10">
            <v>282450.93185252202</v>
          </cell>
          <cell r="BB10">
            <v>175033.50316017799</v>
          </cell>
          <cell r="BC10">
            <v>278</v>
          </cell>
          <cell r="BD10">
            <v>17438.3843662363</v>
          </cell>
          <cell r="BE10">
            <v>6180.2</v>
          </cell>
          <cell r="BF10">
            <v>1114.5</v>
          </cell>
          <cell r="BG10">
            <v>160.69999999999999</v>
          </cell>
          <cell r="BH10">
            <v>227.81399999999999</v>
          </cell>
          <cell r="BI10">
            <v>1235.566</v>
          </cell>
          <cell r="BN10">
            <v>846388.50563429401</v>
          </cell>
          <cell r="BT10">
            <v>84473.284533807702</v>
          </cell>
          <cell r="BU10">
            <v>94225.404533807698</v>
          </cell>
          <cell r="BV10">
            <v>110245.716775152</v>
          </cell>
          <cell r="BW10">
            <v>119997.836775152</v>
          </cell>
          <cell r="BX10">
            <v>26917.3</v>
          </cell>
          <cell r="BY10">
            <v>110555.623952252</v>
          </cell>
          <cell r="BZ10">
            <v>393668.96411507099</v>
          </cell>
          <cell r="CA10">
            <v>300689.71756697103</v>
          </cell>
          <cell r="CB10">
            <v>13556.9</v>
          </cell>
          <cell r="CC10">
            <v>22414.9</v>
          </cell>
          <cell r="CD10">
            <v>22295.5</v>
          </cell>
          <cell r="CE10">
            <v>18986.568058978999</v>
          </cell>
          <cell r="CF10">
            <v>23145.288058979</v>
          </cell>
          <cell r="CG10">
            <v>29789.723974828699</v>
          </cell>
          <cell r="CH10">
            <v>32206.523974828699</v>
          </cell>
          <cell r="CI10">
            <v>11179.3925</v>
          </cell>
          <cell r="CJ10">
            <v>14475.3925</v>
          </cell>
          <cell r="CK10">
            <v>358.7</v>
          </cell>
          <cell r="CL10">
            <v>358.7</v>
          </cell>
          <cell r="CM10">
            <v>479.83416</v>
          </cell>
          <cell r="CN10">
            <v>658.95100000000002</v>
          </cell>
        </row>
        <row r="11">
          <cell r="D11" t="str">
            <v>G319、S109浏阳集里-焦溪</v>
          </cell>
          <cell r="E11" t="str">
            <v>国道</v>
          </cell>
          <cell r="F11">
            <v>16.751000000000001</v>
          </cell>
          <cell r="G11">
            <v>16.751000000000001</v>
          </cell>
          <cell r="H11">
            <v>0</v>
          </cell>
          <cell r="I11">
            <v>0</v>
          </cell>
          <cell r="J11">
            <v>0</v>
          </cell>
          <cell r="K11">
            <v>16.751000000000001</v>
          </cell>
          <cell r="L11">
            <v>0</v>
          </cell>
          <cell r="O11">
            <v>0</v>
          </cell>
          <cell r="Q11">
            <v>0</v>
          </cell>
          <cell r="R11">
            <v>16.751000000000001</v>
          </cell>
          <cell r="S11">
            <v>16.751000000000001</v>
          </cell>
          <cell r="U11">
            <v>0</v>
          </cell>
          <cell r="W11">
            <v>0</v>
          </cell>
          <cell r="Z11">
            <v>0</v>
          </cell>
          <cell r="AB11">
            <v>0</v>
          </cell>
          <cell r="AC11">
            <v>16.751000000000001</v>
          </cell>
          <cell r="AD11">
            <v>16.751000000000001</v>
          </cell>
          <cell r="AF11">
            <v>0</v>
          </cell>
          <cell r="AH11">
            <v>0</v>
          </cell>
          <cell r="AN11">
            <v>2020</v>
          </cell>
          <cell r="AO11">
            <v>2022</v>
          </cell>
          <cell r="AP11">
            <v>229613</v>
          </cell>
          <cell r="AQ11">
            <v>51584</v>
          </cell>
          <cell r="AR11">
            <v>112824.9</v>
          </cell>
          <cell r="AS11">
            <v>36108.400000000001</v>
          </cell>
          <cell r="AT11">
            <v>36108</v>
          </cell>
          <cell r="AU11">
            <v>70865.5</v>
          </cell>
          <cell r="AZ11">
            <v>70865.5</v>
          </cell>
          <cell r="BK11">
            <v>25792</v>
          </cell>
          <cell r="BL11">
            <v>10316</v>
          </cell>
          <cell r="BN11">
            <v>70865.5</v>
          </cell>
          <cell r="BO11">
            <v>26883</v>
          </cell>
          <cell r="BU11">
            <v>0</v>
          </cell>
          <cell r="BV11">
            <v>0</v>
          </cell>
          <cell r="BW11">
            <v>0</v>
          </cell>
          <cell r="BZ11">
            <v>70865.5</v>
          </cell>
        </row>
        <row r="12">
          <cell r="D12" t="str">
            <v>S324线望城区格塘至宁乡县白马桥</v>
          </cell>
          <cell r="E12" t="str">
            <v>省道</v>
          </cell>
          <cell r="F12">
            <v>24.134</v>
          </cell>
          <cell r="G12">
            <v>20.634</v>
          </cell>
          <cell r="H12">
            <v>3.5</v>
          </cell>
          <cell r="I12">
            <v>11.734</v>
          </cell>
          <cell r="J12">
            <v>0</v>
          </cell>
          <cell r="K12">
            <v>8.9</v>
          </cell>
          <cell r="L12">
            <v>0</v>
          </cell>
          <cell r="N12">
            <v>3.5</v>
          </cell>
          <cell r="O12">
            <v>0</v>
          </cell>
          <cell r="P12">
            <v>0</v>
          </cell>
          <cell r="Q12">
            <v>0</v>
          </cell>
          <cell r="R12">
            <v>0</v>
          </cell>
          <cell r="S12">
            <v>0</v>
          </cell>
          <cell r="T12">
            <v>20.634</v>
          </cell>
          <cell r="U12">
            <v>20.634</v>
          </cell>
          <cell r="W12">
            <v>0</v>
          </cell>
          <cell r="Y12">
            <v>3.5</v>
          </cell>
          <cell r="Z12">
            <v>0</v>
          </cell>
          <cell r="AB12">
            <v>0</v>
          </cell>
          <cell r="AC12">
            <v>0</v>
          </cell>
          <cell r="AD12">
            <v>0</v>
          </cell>
          <cell r="AE12">
            <v>20.634</v>
          </cell>
          <cell r="AF12">
            <v>20.634</v>
          </cell>
          <cell r="AH12">
            <v>0</v>
          </cell>
          <cell r="AN12">
            <v>2020</v>
          </cell>
          <cell r="AO12">
            <v>2022</v>
          </cell>
          <cell r="AP12">
            <v>118722.07</v>
          </cell>
          <cell r="AQ12">
            <v>13482</v>
          </cell>
          <cell r="AR12">
            <v>33000</v>
          </cell>
          <cell r="AS12">
            <v>7465</v>
          </cell>
          <cell r="AT12">
            <v>7465</v>
          </cell>
          <cell r="AU12">
            <v>34969.787071765997</v>
          </cell>
          <cell r="AW12">
            <v>0</v>
          </cell>
          <cell r="BA12">
            <v>34969.787071765997</v>
          </cell>
          <cell r="BI12">
            <v>20.634</v>
          </cell>
          <cell r="BJ12" t="str">
            <v>完成施工许可</v>
          </cell>
          <cell r="BK12">
            <v>5413.2458937598403</v>
          </cell>
          <cell r="BL12">
            <v>2051.7541062401601</v>
          </cell>
          <cell r="BN12">
            <v>34969.787071765997</v>
          </cell>
          <cell r="BO12">
            <v>7465</v>
          </cell>
          <cell r="BP12">
            <v>0</v>
          </cell>
          <cell r="BU12">
            <v>0</v>
          </cell>
          <cell r="BV12">
            <v>0</v>
          </cell>
          <cell r="BW12">
            <v>0</v>
          </cell>
          <cell r="CA12">
            <v>34969.787071765997</v>
          </cell>
          <cell r="CN12">
            <v>20.634</v>
          </cell>
        </row>
        <row r="13">
          <cell r="D13" t="str">
            <v>G319浏阳天马山隧道</v>
          </cell>
          <cell r="E13" t="str">
            <v>国道</v>
          </cell>
          <cell r="F13">
            <v>2.4780000000000002</v>
          </cell>
          <cell r="G13">
            <v>2.4780000000000002</v>
          </cell>
          <cell r="H13">
            <v>0</v>
          </cell>
          <cell r="I13">
            <v>2.4780000000000002</v>
          </cell>
          <cell r="J13">
            <v>0</v>
          </cell>
          <cell r="K13">
            <v>0</v>
          </cell>
          <cell r="L13">
            <v>0</v>
          </cell>
          <cell r="N13">
            <v>2.4780000000000002</v>
          </cell>
          <cell r="O13">
            <v>2.4780000000000002</v>
          </cell>
          <cell r="Q13">
            <v>0.47799999999999998</v>
          </cell>
          <cell r="S13">
            <v>0</v>
          </cell>
          <cell r="U13">
            <v>0</v>
          </cell>
          <cell r="W13">
            <v>0</v>
          </cell>
          <cell r="Y13">
            <v>2.4780000000000002</v>
          </cell>
          <cell r="Z13">
            <v>2.4780000000000002</v>
          </cell>
          <cell r="AB13">
            <v>0.47799999999999998</v>
          </cell>
          <cell r="AD13">
            <v>0</v>
          </cell>
          <cell r="AF13">
            <v>0</v>
          </cell>
          <cell r="AH13">
            <v>0</v>
          </cell>
          <cell r="AN13">
            <v>2019</v>
          </cell>
          <cell r="AO13">
            <v>2021</v>
          </cell>
          <cell r="AP13">
            <v>16916</v>
          </cell>
          <cell r="AQ13">
            <v>3494</v>
          </cell>
          <cell r="AR13">
            <v>15753.9</v>
          </cell>
          <cell r="AS13">
            <v>3144</v>
          </cell>
          <cell r="AT13">
            <v>3144</v>
          </cell>
          <cell r="AU13">
            <v>1162.0999999999999</v>
          </cell>
          <cell r="AV13">
            <v>350</v>
          </cell>
          <cell r="AW13">
            <v>350</v>
          </cell>
          <cell r="AY13">
            <v>1162.0999999999999</v>
          </cell>
          <cell r="BD13">
            <v>215.20322841000799</v>
          </cell>
          <cell r="BH13">
            <v>0</v>
          </cell>
          <cell r="BJ13" t="str">
            <v>完成路面</v>
          </cell>
          <cell r="BK13">
            <v>3494</v>
          </cell>
          <cell r="BL13">
            <v>-350</v>
          </cell>
          <cell r="BN13">
            <v>1162.0999999999999</v>
          </cell>
          <cell r="BO13" t="e">
            <v>#N/A</v>
          </cell>
          <cell r="BT13">
            <v>350</v>
          </cell>
          <cell r="BU13">
            <v>350</v>
          </cell>
          <cell r="BV13">
            <v>350</v>
          </cell>
          <cell r="BW13">
            <v>350</v>
          </cell>
          <cell r="BX13">
            <v>1162.0999999999999</v>
          </cell>
          <cell r="CC13">
            <v>350</v>
          </cell>
          <cell r="CD13">
            <v>350</v>
          </cell>
        </row>
        <row r="14">
          <cell r="D14" t="str">
            <v>S213桥驿-汨罗</v>
          </cell>
          <cell r="E14" t="str">
            <v>省道</v>
          </cell>
          <cell r="F14">
            <v>8</v>
          </cell>
          <cell r="G14">
            <v>8</v>
          </cell>
          <cell r="H14">
            <v>0</v>
          </cell>
          <cell r="I14">
            <v>8</v>
          </cell>
          <cell r="J14">
            <v>0</v>
          </cell>
          <cell r="K14">
            <v>0</v>
          </cell>
          <cell r="L14">
            <v>0</v>
          </cell>
          <cell r="N14">
            <v>8</v>
          </cell>
          <cell r="O14">
            <v>8</v>
          </cell>
          <cell r="Q14">
            <v>0</v>
          </cell>
          <cell r="S14">
            <v>0</v>
          </cell>
          <cell r="U14">
            <v>0</v>
          </cell>
          <cell r="W14">
            <v>0</v>
          </cell>
          <cell r="Y14">
            <v>8</v>
          </cell>
          <cell r="Z14">
            <v>8</v>
          </cell>
          <cell r="AB14">
            <v>0</v>
          </cell>
          <cell r="AD14">
            <v>0</v>
          </cell>
          <cell r="AF14">
            <v>0</v>
          </cell>
          <cell r="AH14">
            <v>0</v>
          </cell>
          <cell r="AN14">
            <v>2019</v>
          </cell>
          <cell r="AO14">
            <v>2021</v>
          </cell>
          <cell r="AP14">
            <v>52939</v>
          </cell>
          <cell r="AQ14">
            <v>2782</v>
          </cell>
          <cell r="AR14">
            <v>51596.5</v>
          </cell>
          <cell r="AS14">
            <v>2504</v>
          </cell>
          <cell r="AT14">
            <v>2504</v>
          </cell>
          <cell r="AU14">
            <v>1342.5</v>
          </cell>
          <cell r="AV14">
            <v>278</v>
          </cell>
          <cell r="AW14">
            <v>278</v>
          </cell>
          <cell r="AX14">
            <v>1342.5</v>
          </cell>
          <cell r="BC14">
            <v>278</v>
          </cell>
          <cell r="BK14">
            <v>2782</v>
          </cell>
          <cell r="BL14">
            <v>-278</v>
          </cell>
          <cell r="BN14">
            <v>1342.5</v>
          </cell>
          <cell r="BO14" t="e">
            <v>#N/A</v>
          </cell>
          <cell r="BT14">
            <v>278</v>
          </cell>
          <cell r="BU14">
            <v>278</v>
          </cell>
          <cell r="BV14">
            <v>278</v>
          </cell>
          <cell r="BW14">
            <v>278</v>
          </cell>
          <cell r="BX14">
            <v>1342.5</v>
          </cell>
          <cell r="CC14">
            <v>278</v>
          </cell>
          <cell r="CD14">
            <v>278</v>
          </cell>
        </row>
        <row r="15">
          <cell r="D15" t="str">
            <v>S326线浏阳市普迹至雨花区跳马</v>
          </cell>
          <cell r="E15" t="str">
            <v>省道</v>
          </cell>
          <cell r="F15">
            <v>17.7</v>
          </cell>
          <cell r="G15">
            <v>17.7</v>
          </cell>
          <cell r="H15">
            <v>0</v>
          </cell>
          <cell r="I15">
            <v>0</v>
          </cell>
          <cell r="J15">
            <v>0</v>
          </cell>
          <cell r="K15">
            <v>0</v>
          </cell>
          <cell r="L15">
            <v>17.7</v>
          </cell>
          <cell r="O15">
            <v>0</v>
          </cell>
          <cell r="Q15">
            <v>0</v>
          </cell>
          <cell r="R15">
            <v>0</v>
          </cell>
          <cell r="S15">
            <v>0</v>
          </cell>
          <cell r="U15">
            <v>0</v>
          </cell>
          <cell r="V15">
            <v>17.7</v>
          </cell>
          <cell r="W15">
            <v>17.7</v>
          </cell>
          <cell r="Z15">
            <v>0</v>
          </cell>
          <cell r="AB15">
            <v>0</v>
          </cell>
          <cell r="AD15">
            <v>0</v>
          </cell>
          <cell r="AE15">
            <v>17.7</v>
          </cell>
          <cell r="AF15">
            <v>17.7</v>
          </cell>
          <cell r="AH15">
            <v>0</v>
          </cell>
          <cell r="AN15">
            <v>2020</v>
          </cell>
          <cell r="AO15">
            <v>2022</v>
          </cell>
          <cell r="AP15">
            <v>90448.19</v>
          </cell>
          <cell r="AQ15">
            <v>12078</v>
          </cell>
          <cell r="AR15">
            <v>39000</v>
          </cell>
          <cell r="AS15">
            <v>2318</v>
          </cell>
          <cell r="AT15">
            <v>2318</v>
          </cell>
          <cell r="AW15">
            <v>0</v>
          </cell>
          <cell r="BA15">
            <v>1134.4570000000001</v>
          </cell>
          <cell r="BI15">
            <v>17.7</v>
          </cell>
          <cell r="BJ15" t="str">
            <v>完成施工许可</v>
          </cell>
          <cell r="BK15">
            <v>3623.4</v>
          </cell>
          <cell r="BL15">
            <v>-1305.4000000000001</v>
          </cell>
          <cell r="BN15">
            <v>6224.0950000000003</v>
          </cell>
          <cell r="BO15" t="e">
            <v>#N/A</v>
          </cell>
          <cell r="BT15">
            <v>1305.4000000000001</v>
          </cell>
          <cell r="BU15">
            <v>1305.4000000000001</v>
          </cell>
          <cell r="BV15">
            <v>1305.4000000000001</v>
          </cell>
          <cell r="BW15">
            <v>1305.4000000000001</v>
          </cell>
          <cell r="CA15">
            <v>6224.0950000000003</v>
          </cell>
          <cell r="CI15">
            <v>1305.4000000000001</v>
          </cell>
          <cell r="CJ15">
            <v>1305.4000000000001</v>
          </cell>
          <cell r="CN15">
            <v>17.7</v>
          </cell>
        </row>
        <row r="16">
          <cell r="D16" t="str">
            <v>S327宁乡澎家湾-沩山（一期）</v>
          </cell>
          <cell r="E16" t="str">
            <v>省道</v>
          </cell>
          <cell r="F16">
            <v>12.853</v>
          </cell>
          <cell r="G16">
            <v>12.853</v>
          </cell>
          <cell r="H16">
            <v>0</v>
          </cell>
          <cell r="I16">
            <v>0</v>
          </cell>
          <cell r="J16">
            <v>12.853</v>
          </cell>
          <cell r="K16">
            <v>0</v>
          </cell>
          <cell r="L16">
            <v>0</v>
          </cell>
          <cell r="O16">
            <v>0</v>
          </cell>
          <cell r="P16">
            <v>0</v>
          </cell>
          <cell r="Q16">
            <v>0</v>
          </cell>
          <cell r="R16">
            <v>12.853</v>
          </cell>
          <cell r="S16">
            <v>12.853</v>
          </cell>
          <cell r="U16">
            <v>0</v>
          </cell>
          <cell r="W16">
            <v>0</v>
          </cell>
          <cell r="Z16">
            <v>0</v>
          </cell>
          <cell r="AB16">
            <v>0</v>
          </cell>
          <cell r="AC16">
            <v>12.853</v>
          </cell>
          <cell r="AD16">
            <v>12.853</v>
          </cell>
          <cell r="AF16">
            <v>0</v>
          </cell>
          <cell r="AH16">
            <v>0</v>
          </cell>
          <cell r="AN16">
            <v>2020</v>
          </cell>
          <cell r="AO16">
            <v>2022</v>
          </cell>
          <cell r="AP16">
            <v>10984</v>
          </cell>
          <cell r="AQ16">
            <v>3856</v>
          </cell>
          <cell r="AR16">
            <v>5500</v>
          </cell>
          <cell r="AS16">
            <v>1975</v>
          </cell>
          <cell r="AT16">
            <v>1975</v>
          </cell>
          <cell r="AU16">
            <v>3287.2</v>
          </cell>
          <cell r="AW16">
            <v>0</v>
          </cell>
          <cell r="AZ16">
            <v>3287.2</v>
          </cell>
          <cell r="BJ16" t="str">
            <v>完成路基</v>
          </cell>
          <cell r="BK16">
            <v>1928</v>
          </cell>
          <cell r="BL16">
            <v>47</v>
          </cell>
          <cell r="BN16">
            <v>3287.2</v>
          </cell>
          <cell r="BO16" t="e">
            <v>#N/A</v>
          </cell>
          <cell r="BU16">
            <v>0</v>
          </cell>
          <cell r="BV16">
            <v>0</v>
          </cell>
          <cell r="BW16">
            <v>0</v>
          </cell>
          <cell r="BZ16">
            <v>3287.2</v>
          </cell>
        </row>
        <row r="17">
          <cell r="D17" t="str">
            <v>G354宁乡段（宗师庙-道林-联湖塘）</v>
          </cell>
          <cell r="E17" t="str">
            <v>国道</v>
          </cell>
          <cell r="F17">
            <v>22.202999999999999</v>
          </cell>
          <cell r="G17">
            <v>22.202999999999999</v>
          </cell>
          <cell r="H17">
            <v>0</v>
          </cell>
          <cell r="I17">
            <v>0</v>
          </cell>
          <cell r="J17">
            <v>0</v>
          </cell>
          <cell r="K17">
            <v>22.202999999999999</v>
          </cell>
          <cell r="L17">
            <v>0</v>
          </cell>
          <cell r="O17">
            <v>0</v>
          </cell>
          <cell r="Q17">
            <v>0</v>
          </cell>
          <cell r="R17">
            <v>0</v>
          </cell>
          <cell r="S17">
            <v>0</v>
          </cell>
          <cell r="T17">
            <v>22.202999999999999</v>
          </cell>
          <cell r="U17">
            <v>22.202999999999999</v>
          </cell>
          <cell r="W17">
            <v>0</v>
          </cell>
          <cell r="Z17">
            <v>0</v>
          </cell>
          <cell r="AB17">
            <v>0</v>
          </cell>
          <cell r="AC17">
            <v>22.202999999999999</v>
          </cell>
          <cell r="AD17">
            <v>22.202999999999999</v>
          </cell>
          <cell r="AF17">
            <v>0</v>
          </cell>
          <cell r="AH17">
            <v>0</v>
          </cell>
          <cell r="AN17">
            <v>2020</v>
          </cell>
          <cell r="AO17">
            <v>2022</v>
          </cell>
          <cell r="AP17">
            <v>32467</v>
          </cell>
          <cell r="AQ17">
            <v>8965</v>
          </cell>
          <cell r="AR17">
            <v>3000</v>
          </cell>
          <cell r="AS17">
            <v>1575</v>
          </cell>
          <cell r="AT17">
            <v>1575</v>
          </cell>
          <cell r="AU17">
            <v>13233.5</v>
          </cell>
          <cell r="AV17">
            <v>1114.5</v>
          </cell>
          <cell r="AW17">
            <v>1114.5</v>
          </cell>
          <cell r="BA17">
            <v>13233.5</v>
          </cell>
          <cell r="BF17">
            <v>1114.5</v>
          </cell>
          <cell r="BI17">
            <v>22.202999999999999</v>
          </cell>
          <cell r="BJ17" t="str">
            <v>完成施工许可</v>
          </cell>
          <cell r="BK17">
            <v>4482.5</v>
          </cell>
          <cell r="BL17">
            <v>-2907.5</v>
          </cell>
          <cell r="BN17">
            <v>22973.599999999999</v>
          </cell>
          <cell r="BO17" t="e">
            <v>#N/A</v>
          </cell>
          <cell r="BT17">
            <v>2907.5</v>
          </cell>
          <cell r="BU17">
            <v>2907.5</v>
          </cell>
          <cell r="BV17">
            <v>2907.5</v>
          </cell>
          <cell r="BW17">
            <v>2907.5</v>
          </cell>
          <cell r="BZ17">
            <v>22973.599999999999</v>
          </cell>
          <cell r="CG17">
            <v>2907.5</v>
          </cell>
          <cell r="CH17">
            <v>2907.5</v>
          </cell>
        </row>
        <row r="18">
          <cell r="D18" t="str">
            <v>株洲云龙楠山铺-醴陵塘坊</v>
          </cell>
          <cell r="E18" t="str">
            <v>省道</v>
          </cell>
          <cell r="F18">
            <v>87.225999999999999</v>
          </cell>
          <cell r="G18">
            <v>57.826000000000001</v>
          </cell>
          <cell r="H18">
            <v>29.4</v>
          </cell>
          <cell r="I18">
            <v>0</v>
          </cell>
          <cell r="J18">
            <v>57.826000000000001</v>
          </cell>
          <cell r="K18">
            <v>0</v>
          </cell>
          <cell r="L18">
            <v>0</v>
          </cell>
          <cell r="N18">
            <v>29.4</v>
          </cell>
          <cell r="O18">
            <v>0</v>
          </cell>
          <cell r="P18">
            <v>0</v>
          </cell>
          <cell r="Q18">
            <v>0</v>
          </cell>
          <cell r="R18">
            <v>57.826000000000001</v>
          </cell>
          <cell r="S18">
            <v>57.826000000000001</v>
          </cell>
          <cell r="U18">
            <v>0</v>
          </cell>
          <cell r="W18">
            <v>0</v>
          </cell>
          <cell r="Y18">
            <v>29.4</v>
          </cell>
          <cell r="Z18">
            <v>0</v>
          </cell>
          <cell r="AA18">
            <v>57.826000000000001</v>
          </cell>
          <cell r="AB18">
            <v>57.826000000000001</v>
          </cell>
          <cell r="AD18">
            <v>0</v>
          </cell>
          <cell r="AF18">
            <v>0</v>
          </cell>
          <cell r="AH18">
            <v>0</v>
          </cell>
          <cell r="AN18">
            <v>2019</v>
          </cell>
          <cell r="AO18">
            <v>2022</v>
          </cell>
          <cell r="AP18">
            <v>95179</v>
          </cell>
          <cell r="AQ18">
            <v>30711</v>
          </cell>
          <cell r="AR18">
            <v>88076</v>
          </cell>
          <cell r="AS18">
            <v>30710.7</v>
          </cell>
          <cell r="AT18">
            <v>30711</v>
          </cell>
          <cell r="BJ18" t="str">
            <v>完成路基</v>
          </cell>
          <cell r="BK18">
            <v>26639.062077820799</v>
          </cell>
          <cell r="BL18">
            <v>4071.9379221791701</v>
          </cell>
          <cell r="BN18">
            <v>7103</v>
          </cell>
          <cell r="BO18">
            <v>22156</v>
          </cell>
          <cell r="BP18">
            <v>2645.5</v>
          </cell>
          <cell r="BQ18">
            <v>-1426.4379221791701</v>
          </cell>
          <cell r="BR18">
            <v>8061.5</v>
          </cell>
          <cell r="BS18">
            <v>-9487.9379221791696</v>
          </cell>
          <cell r="BU18">
            <v>0</v>
          </cell>
          <cell r="BV18">
            <v>0</v>
          </cell>
          <cell r="BW18">
            <v>0</v>
          </cell>
          <cell r="BY18">
            <v>7103</v>
          </cell>
          <cell r="CM18">
            <v>57.826000000000001</v>
          </cell>
        </row>
        <row r="19">
          <cell r="D19" t="str">
            <v>S331醴陵市周家冲至芦淞区栗塘</v>
          </cell>
          <cell r="E19" t="str">
            <v>省道</v>
          </cell>
          <cell r="F19">
            <v>14.170999999999999</v>
          </cell>
          <cell r="G19">
            <v>9.1709999999999994</v>
          </cell>
          <cell r="H19">
            <v>5</v>
          </cell>
          <cell r="I19">
            <v>0</v>
          </cell>
          <cell r="J19">
            <v>0</v>
          </cell>
          <cell r="K19">
            <v>0</v>
          </cell>
          <cell r="L19">
            <v>9.1709999999999994</v>
          </cell>
          <cell r="N19">
            <v>5</v>
          </cell>
          <cell r="O19">
            <v>0</v>
          </cell>
          <cell r="Q19">
            <v>0</v>
          </cell>
          <cell r="S19">
            <v>0</v>
          </cell>
          <cell r="U19">
            <v>0</v>
          </cell>
          <cell r="V19">
            <v>9.1709999999999994</v>
          </cell>
          <cell r="W19">
            <v>9.1709999999999994</v>
          </cell>
          <cell r="Y19">
            <v>5</v>
          </cell>
          <cell r="Z19">
            <v>0</v>
          </cell>
          <cell r="AA19">
            <v>0</v>
          </cell>
          <cell r="AB19">
            <v>0</v>
          </cell>
          <cell r="AC19">
            <v>0</v>
          </cell>
          <cell r="AD19">
            <v>0</v>
          </cell>
          <cell r="AE19">
            <v>9.1709999999999994</v>
          </cell>
          <cell r="AF19">
            <v>9.1709999999999994</v>
          </cell>
          <cell r="AH19">
            <v>0</v>
          </cell>
          <cell r="AN19">
            <v>2020</v>
          </cell>
          <cell r="AO19">
            <v>2022</v>
          </cell>
          <cell r="AP19">
            <v>69788</v>
          </cell>
          <cell r="AQ19">
            <v>9468</v>
          </cell>
          <cell r="AR19">
            <v>68335</v>
          </cell>
          <cell r="AS19">
            <v>9468</v>
          </cell>
          <cell r="AT19">
            <v>9468</v>
          </cell>
          <cell r="AW19">
            <v>0</v>
          </cell>
          <cell r="BI19">
            <v>9.1709999999999994</v>
          </cell>
          <cell r="BJ19" t="str">
            <v>完成施工许可</v>
          </cell>
          <cell r="BK19">
            <v>5178.83765436455</v>
          </cell>
          <cell r="BL19">
            <v>4289.16234563545</v>
          </cell>
          <cell r="BO19">
            <v>4734</v>
          </cell>
          <cell r="BU19">
            <v>0</v>
          </cell>
          <cell r="BV19">
            <v>0</v>
          </cell>
          <cell r="BW19">
            <v>0</v>
          </cell>
          <cell r="CN19">
            <v>9.1709999999999994</v>
          </cell>
        </row>
        <row r="20">
          <cell r="D20" t="str">
            <v>G106醴陵城区绕城线（王仙-龙源冲）</v>
          </cell>
          <cell r="E20" t="str">
            <v>国道</v>
          </cell>
          <cell r="F20">
            <v>13.427</v>
          </cell>
          <cell r="G20">
            <v>13.427</v>
          </cell>
          <cell r="H20">
            <v>0</v>
          </cell>
          <cell r="I20">
            <v>0</v>
          </cell>
          <cell r="J20">
            <v>0</v>
          </cell>
          <cell r="K20">
            <v>0</v>
          </cell>
          <cell r="L20">
            <v>13.427</v>
          </cell>
          <cell r="O20">
            <v>0</v>
          </cell>
          <cell r="Q20">
            <v>0</v>
          </cell>
          <cell r="S20">
            <v>0</v>
          </cell>
          <cell r="U20">
            <v>0</v>
          </cell>
          <cell r="V20">
            <v>13.427</v>
          </cell>
          <cell r="W20">
            <v>13.427</v>
          </cell>
          <cell r="Z20">
            <v>0</v>
          </cell>
          <cell r="AB20">
            <v>0</v>
          </cell>
          <cell r="AD20">
            <v>0</v>
          </cell>
          <cell r="AE20">
            <v>13.427</v>
          </cell>
          <cell r="AF20">
            <v>13.427</v>
          </cell>
          <cell r="AH20">
            <v>0</v>
          </cell>
          <cell r="AN20">
            <v>2020</v>
          </cell>
          <cell r="AO20">
            <v>2022</v>
          </cell>
          <cell r="AP20">
            <v>80363.899999999994</v>
          </cell>
          <cell r="AQ20">
            <v>18993</v>
          </cell>
          <cell r="AR20">
            <v>27042</v>
          </cell>
          <cell r="AS20">
            <v>18993</v>
          </cell>
          <cell r="AT20">
            <v>18993</v>
          </cell>
          <cell r="AW20">
            <v>0</v>
          </cell>
          <cell r="BI20">
            <v>13.427</v>
          </cell>
          <cell r="BJ20" t="str">
            <v>完成施工许可</v>
          </cell>
          <cell r="BK20">
            <v>5697.9</v>
          </cell>
          <cell r="BL20">
            <v>13295.1</v>
          </cell>
          <cell r="BN20">
            <v>13139.95</v>
          </cell>
          <cell r="BO20">
            <v>13473</v>
          </cell>
          <cell r="BP20">
            <v>0</v>
          </cell>
          <cell r="BQ20">
            <v>-13295.1</v>
          </cell>
          <cell r="BR20">
            <v>178.9</v>
          </cell>
          <cell r="BU20">
            <v>0</v>
          </cell>
          <cell r="BV20">
            <v>0</v>
          </cell>
          <cell r="BW20">
            <v>0</v>
          </cell>
          <cell r="CA20">
            <v>13139.95</v>
          </cell>
          <cell r="CN20">
            <v>13.427</v>
          </cell>
        </row>
        <row r="21">
          <cell r="D21" t="str">
            <v>茶陵夏乐-浣溪</v>
          </cell>
          <cell r="E21" t="str">
            <v>省道</v>
          </cell>
          <cell r="F21">
            <v>15.347</v>
          </cell>
          <cell r="G21">
            <v>15.347</v>
          </cell>
          <cell r="H21">
            <v>0</v>
          </cell>
          <cell r="I21">
            <v>0</v>
          </cell>
          <cell r="J21">
            <v>0</v>
          </cell>
          <cell r="K21">
            <v>0</v>
          </cell>
          <cell r="L21">
            <v>15.347</v>
          </cell>
          <cell r="O21">
            <v>0</v>
          </cell>
          <cell r="Q21">
            <v>0</v>
          </cell>
          <cell r="S21">
            <v>0</v>
          </cell>
          <cell r="T21">
            <v>15.347</v>
          </cell>
          <cell r="U21">
            <v>15.347</v>
          </cell>
          <cell r="W21">
            <v>0</v>
          </cell>
          <cell r="Z21">
            <v>0</v>
          </cell>
          <cell r="AB21">
            <v>0</v>
          </cell>
          <cell r="AC21">
            <v>15.347</v>
          </cell>
          <cell r="AD21">
            <v>15.347</v>
          </cell>
          <cell r="AF21">
            <v>0</v>
          </cell>
          <cell r="AH21">
            <v>0</v>
          </cell>
          <cell r="AN21">
            <v>2019</v>
          </cell>
          <cell r="AO21">
            <v>2022</v>
          </cell>
          <cell r="AP21">
            <v>11774</v>
          </cell>
          <cell r="AQ21">
            <v>6139</v>
          </cell>
          <cell r="AR21">
            <v>10870</v>
          </cell>
          <cell r="AS21">
            <v>3070</v>
          </cell>
          <cell r="AT21">
            <v>3070</v>
          </cell>
          <cell r="AW21">
            <v>0</v>
          </cell>
          <cell r="BI21">
            <v>15.347</v>
          </cell>
          <cell r="BJ21" t="str">
            <v>完成施工许可</v>
          </cell>
          <cell r="BK21">
            <v>3069.5</v>
          </cell>
          <cell r="BL21">
            <v>0.5</v>
          </cell>
          <cell r="BO21" t="e">
            <v>#N/A</v>
          </cell>
          <cell r="BU21">
            <v>0</v>
          </cell>
          <cell r="BV21">
            <v>0</v>
          </cell>
          <cell r="BW21">
            <v>0</v>
          </cell>
        </row>
        <row r="22">
          <cell r="D22" t="str">
            <v>S345茶陵和吕至攸县高和公路（茶陵段）</v>
          </cell>
          <cell r="E22" t="str">
            <v>省道</v>
          </cell>
          <cell r="F22">
            <v>59.191000000000003</v>
          </cell>
          <cell r="G22">
            <v>18.891999999999999</v>
          </cell>
          <cell r="H22">
            <v>40.298999999999999</v>
          </cell>
          <cell r="I22">
            <v>0</v>
          </cell>
          <cell r="J22">
            <v>0</v>
          </cell>
          <cell r="K22">
            <v>0</v>
          </cell>
          <cell r="L22">
            <v>18.891999999999999</v>
          </cell>
          <cell r="N22">
            <v>40.298999999999999</v>
          </cell>
          <cell r="O22">
            <v>0</v>
          </cell>
          <cell r="P22">
            <v>0</v>
          </cell>
          <cell r="Q22">
            <v>0</v>
          </cell>
          <cell r="R22">
            <v>0</v>
          </cell>
          <cell r="S22">
            <v>0</v>
          </cell>
          <cell r="T22">
            <v>0</v>
          </cell>
          <cell r="U22">
            <v>0</v>
          </cell>
          <cell r="V22">
            <v>18.891999999999999</v>
          </cell>
          <cell r="W22">
            <v>18.891999999999999</v>
          </cell>
          <cell r="Y22">
            <v>40.298999999999999</v>
          </cell>
          <cell r="Z22">
            <v>0</v>
          </cell>
          <cell r="AA22">
            <v>0</v>
          </cell>
          <cell r="AB22">
            <v>0</v>
          </cell>
          <cell r="AC22">
            <v>18.891999999999999</v>
          </cell>
          <cell r="AD22">
            <v>18.891999999999999</v>
          </cell>
          <cell r="AE22">
            <v>0</v>
          </cell>
          <cell r="AF22">
            <v>0</v>
          </cell>
          <cell r="AH22">
            <v>0</v>
          </cell>
          <cell r="AN22">
            <v>2019</v>
          </cell>
          <cell r="AO22">
            <v>2022</v>
          </cell>
          <cell r="AP22">
            <v>57872.08</v>
          </cell>
          <cell r="AQ22">
            <v>28361</v>
          </cell>
          <cell r="AR22">
            <v>55872.1</v>
          </cell>
          <cell r="AS22">
            <v>28360.62</v>
          </cell>
          <cell r="AT22">
            <v>28361.38</v>
          </cell>
          <cell r="BI22">
            <v>18.891999999999999</v>
          </cell>
          <cell r="BJ22" t="str">
            <v>完成施工许可</v>
          </cell>
          <cell r="BK22">
            <v>23835.007771451699</v>
          </cell>
          <cell r="BL22">
            <v>4526.37222854826</v>
          </cell>
          <cell r="BO22">
            <v>11117.38</v>
          </cell>
          <cell r="BU22">
            <v>0</v>
          </cell>
          <cell r="BV22">
            <v>0</v>
          </cell>
          <cell r="BW22">
            <v>0</v>
          </cell>
        </row>
        <row r="23">
          <cell r="D23" t="str">
            <v>茶陵县茶陵监狱-齐心村</v>
          </cell>
          <cell r="E23" t="str">
            <v>重要经济干线</v>
          </cell>
          <cell r="F23">
            <v>4.452</v>
          </cell>
          <cell r="G23">
            <v>4.452</v>
          </cell>
          <cell r="H23">
            <v>0</v>
          </cell>
          <cell r="I23">
            <v>0</v>
          </cell>
          <cell r="J23">
            <v>0</v>
          </cell>
          <cell r="K23">
            <v>0</v>
          </cell>
          <cell r="L23">
            <v>4.452</v>
          </cell>
          <cell r="O23">
            <v>0</v>
          </cell>
          <cell r="Q23">
            <v>0</v>
          </cell>
          <cell r="S23">
            <v>0</v>
          </cell>
          <cell r="U23">
            <v>0</v>
          </cell>
          <cell r="V23">
            <v>4.452</v>
          </cell>
          <cell r="W23">
            <v>4.452</v>
          </cell>
          <cell r="Z23">
            <v>0</v>
          </cell>
          <cell r="AB23">
            <v>0</v>
          </cell>
          <cell r="AD23">
            <v>0</v>
          </cell>
          <cell r="AF23">
            <v>0</v>
          </cell>
          <cell r="AG23">
            <v>4.452</v>
          </cell>
          <cell r="AH23">
            <v>4.452</v>
          </cell>
          <cell r="AO23">
            <v>2022</v>
          </cell>
          <cell r="AP23">
            <v>7572</v>
          </cell>
          <cell r="AQ23">
            <v>1335.6</v>
          </cell>
          <cell r="AR23">
            <v>0</v>
          </cell>
          <cell r="AS23">
            <v>360</v>
          </cell>
          <cell r="AT23">
            <v>360</v>
          </cell>
          <cell r="AU23">
            <v>2271.6</v>
          </cell>
          <cell r="AW23">
            <v>0</v>
          </cell>
          <cell r="BB23">
            <v>2271.6</v>
          </cell>
          <cell r="BI23">
            <v>4.452</v>
          </cell>
          <cell r="BJ23" t="str">
            <v>完成施工许可</v>
          </cell>
          <cell r="BK23">
            <v>133.56</v>
          </cell>
          <cell r="BL23">
            <v>226.44</v>
          </cell>
          <cell r="BN23">
            <v>2271.6</v>
          </cell>
          <cell r="BO23" t="e">
            <v>#N/A</v>
          </cell>
          <cell r="BU23">
            <v>0</v>
          </cell>
          <cell r="BV23">
            <v>0</v>
          </cell>
          <cell r="BW23">
            <v>0</v>
          </cell>
          <cell r="CB23">
            <v>2271.6</v>
          </cell>
          <cell r="CN23">
            <v>2</v>
          </cell>
        </row>
        <row r="24">
          <cell r="D24" t="str">
            <v>S330醴陵市美田桥至贺家桥</v>
          </cell>
          <cell r="E24" t="str">
            <v>省道</v>
          </cell>
          <cell r="F24">
            <v>33</v>
          </cell>
          <cell r="G24">
            <v>33</v>
          </cell>
          <cell r="L24">
            <v>33</v>
          </cell>
          <cell r="O24">
            <v>0</v>
          </cell>
          <cell r="Q24">
            <v>0</v>
          </cell>
          <cell r="S24">
            <v>0</v>
          </cell>
          <cell r="U24">
            <v>0</v>
          </cell>
          <cell r="V24">
            <v>33</v>
          </cell>
          <cell r="W24">
            <v>33</v>
          </cell>
          <cell r="Z24">
            <v>0</v>
          </cell>
          <cell r="AB24">
            <v>0</v>
          </cell>
          <cell r="AD24">
            <v>0</v>
          </cell>
          <cell r="AE24">
            <v>33</v>
          </cell>
          <cell r="AF24">
            <v>33</v>
          </cell>
          <cell r="AH24">
            <v>0</v>
          </cell>
          <cell r="AN24">
            <v>2020</v>
          </cell>
          <cell r="AO24">
            <v>2022</v>
          </cell>
          <cell r="AP24">
            <v>24478</v>
          </cell>
          <cell r="AQ24">
            <v>0</v>
          </cell>
          <cell r="AR24">
            <v>0</v>
          </cell>
          <cell r="AS24">
            <v>0</v>
          </cell>
          <cell r="AT24">
            <v>0</v>
          </cell>
          <cell r="AU24">
            <v>7343.4</v>
          </cell>
          <cell r="AW24">
            <v>0</v>
          </cell>
          <cell r="BB24">
            <v>7343.4</v>
          </cell>
          <cell r="BI24">
            <v>33</v>
          </cell>
          <cell r="BJ24" t="str">
            <v>完成施工许可</v>
          </cell>
          <cell r="BK24">
            <v>0</v>
          </cell>
          <cell r="BL24">
            <v>0</v>
          </cell>
          <cell r="BN24">
            <v>12239</v>
          </cell>
          <cell r="BO24" t="e">
            <v>#N/A</v>
          </cell>
          <cell r="BT24">
            <v>0</v>
          </cell>
          <cell r="BU24">
            <v>0</v>
          </cell>
          <cell r="BV24">
            <v>0</v>
          </cell>
          <cell r="BW24">
            <v>0</v>
          </cell>
          <cell r="CA24">
            <v>12239</v>
          </cell>
          <cell r="CN24">
            <v>33</v>
          </cell>
        </row>
        <row r="25">
          <cell r="D25" t="str">
            <v>S331醴陵屏山至黄沙</v>
          </cell>
          <cell r="E25" t="str">
            <v>省道</v>
          </cell>
          <cell r="F25">
            <v>10.717000000000001</v>
          </cell>
          <cell r="G25">
            <v>10.717000000000001</v>
          </cell>
          <cell r="H25">
            <v>0</v>
          </cell>
          <cell r="I25">
            <v>0</v>
          </cell>
          <cell r="J25">
            <v>0</v>
          </cell>
          <cell r="K25">
            <v>0</v>
          </cell>
          <cell r="L25">
            <v>10.717000000000001</v>
          </cell>
          <cell r="O25">
            <v>0</v>
          </cell>
          <cell r="Q25">
            <v>0</v>
          </cell>
          <cell r="R25">
            <v>0</v>
          </cell>
          <cell r="S25">
            <v>0</v>
          </cell>
          <cell r="U25">
            <v>0</v>
          </cell>
          <cell r="V25">
            <v>10.717000000000001</v>
          </cell>
          <cell r="W25">
            <v>10.717000000000001</v>
          </cell>
          <cell r="Z25">
            <v>0</v>
          </cell>
          <cell r="AB25">
            <v>0</v>
          </cell>
          <cell r="AD25">
            <v>0</v>
          </cell>
          <cell r="AF25">
            <v>0</v>
          </cell>
          <cell r="AG25">
            <v>10.717000000000001</v>
          </cell>
          <cell r="AH25">
            <v>10.717000000000001</v>
          </cell>
          <cell r="AO25">
            <v>2023</v>
          </cell>
          <cell r="AP25">
            <v>9351</v>
          </cell>
          <cell r="AQ25">
            <v>3587</v>
          </cell>
          <cell r="AR25">
            <v>1520</v>
          </cell>
          <cell r="AS25">
            <v>0</v>
          </cell>
          <cell r="AT25">
            <v>0</v>
          </cell>
          <cell r="AU25">
            <v>1285.3</v>
          </cell>
          <cell r="BB25">
            <v>1285.3</v>
          </cell>
          <cell r="BI25">
            <v>10.717000000000001</v>
          </cell>
          <cell r="BJ25" t="str">
            <v>完成施工许可</v>
          </cell>
          <cell r="BK25">
            <v>358.7</v>
          </cell>
          <cell r="BL25">
            <v>-358.7</v>
          </cell>
          <cell r="BN25">
            <v>1285.3</v>
          </cell>
          <cell r="BO25" t="e">
            <v>#N/A</v>
          </cell>
          <cell r="BT25">
            <v>358.7</v>
          </cell>
          <cell r="BU25">
            <v>358.7</v>
          </cell>
          <cell r="BV25">
            <v>358.7</v>
          </cell>
          <cell r="BW25">
            <v>358.7</v>
          </cell>
          <cell r="CB25">
            <v>1285.3</v>
          </cell>
          <cell r="CK25">
            <v>358.7</v>
          </cell>
          <cell r="CL25">
            <v>358.7</v>
          </cell>
          <cell r="CN25">
            <v>10.717000000000001</v>
          </cell>
        </row>
        <row r="26">
          <cell r="D26" t="str">
            <v>G356茶陵浣溪-太英</v>
          </cell>
          <cell r="E26" t="str">
            <v>国道</v>
          </cell>
          <cell r="F26">
            <v>6.5110000000000001</v>
          </cell>
          <cell r="G26">
            <v>6.5110000000000001</v>
          </cell>
          <cell r="H26">
            <v>0</v>
          </cell>
          <cell r="I26">
            <v>0</v>
          </cell>
          <cell r="J26">
            <v>0</v>
          </cell>
          <cell r="K26">
            <v>6.5110000000000001</v>
          </cell>
          <cell r="L26">
            <v>0</v>
          </cell>
          <cell r="O26">
            <v>0</v>
          </cell>
          <cell r="P26">
            <v>6.5110000000000001</v>
          </cell>
          <cell r="Q26">
            <v>6.5110000000000001</v>
          </cell>
          <cell r="S26">
            <v>0</v>
          </cell>
          <cell r="U26">
            <v>0</v>
          </cell>
          <cell r="W26">
            <v>0</v>
          </cell>
          <cell r="Z26">
            <v>0</v>
          </cell>
          <cell r="AA26">
            <v>6.5110000000000001</v>
          </cell>
          <cell r="AB26">
            <v>6.5110000000000001</v>
          </cell>
          <cell r="AD26">
            <v>0</v>
          </cell>
          <cell r="AF26">
            <v>0</v>
          </cell>
          <cell r="AH26">
            <v>0</v>
          </cell>
          <cell r="AP26">
            <v>5855</v>
          </cell>
          <cell r="AQ26">
            <v>3628</v>
          </cell>
          <cell r="AR26">
            <v>5855</v>
          </cell>
          <cell r="AS26">
            <v>3628</v>
          </cell>
          <cell r="AT26">
            <v>3628</v>
          </cell>
          <cell r="AW26">
            <v>0</v>
          </cell>
          <cell r="BH26">
            <v>6.5110000000000001</v>
          </cell>
          <cell r="BJ26" t="str">
            <v>完成路面</v>
          </cell>
          <cell r="BK26">
            <v>2902.4</v>
          </cell>
          <cell r="BL26">
            <v>725.6</v>
          </cell>
          <cell r="BN26">
            <v>0</v>
          </cell>
          <cell r="BO26">
            <v>1459</v>
          </cell>
          <cell r="BP26">
            <v>1459</v>
          </cell>
          <cell r="BQ26">
            <v>1459</v>
          </cell>
          <cell r="BR26">
            <v>1459</v>
          </cell>
          <cell r="BU26">
            <v>0</v>
          </cell>
          <cell r="BV26">
            <v>0</v>
          </cell>
          <cell r="BW26">
            <v>0</v>
          </cell>
          <cell r="BY26">
            <v>0</v>
          </cell>
          <cell r="CM26">
            <v>6.5110000000000001</v>
          </cell>
        </row>
        <row r="27">
          <cell r="D27" t="str">
            <v>醴陵挫断坳-大障</v>
          </cell>
          <cell r="E27" t="str">
            <v>省道</v>
          </cell>
          <cell r="F27">
            <v>45.392000000000003</v>
          </cell>
          <cell r="G27">
            <v>45.392000000000003</v>
          </cell>
          <cell r="H27">
            <v>0</v>
          </cell>
          <cell r="I27">
            <v>0</v>
          </cell>
          <cell r="J27">
            <v>0</v>
          </cell>
          <cell r="K27">
            <v>0</v>
          </cell>
          <cell r="L27">
            <v>45.392000000000003</v>
          </cell>
          <cell r="O27">
            <v>0</v>
          </cell>
          <cell r="Q27">
            <v>0</v>
          </cell>
          <cell r="R27">
            <v>0</v>
          </cell>
          <cell r="S27">
            <v>0</v>
          </cell>
          <cell r="U27">
            <v>0</v>
          </cell>
          <cell r="V27">
            <v>45.392000000000003</v>
          </cell>
          <cell r="W27">
            <v>45.392000000000003</v>
          </cell>
          <cell r="Z27">
            <v>0</v>
          </cell>
          <cell r="AB27">
            <v>0</v>
          </cell>
          <cell r="AD27">
            <v>45.392000000000003</v>
          </cell>
          <cell r="AE27">
            <v>45.392000000000003</v>
          </cell>
          <cell r="AF27">
            <v>0</v>
          </cell>
          <cell r="AH27">
            <v>0</v>
          </cell>
          <cell r="AN27">
            <v>2020</v>
          </cell>
          <cell r="AO27">
            <v>2022</v>
          </cell>
          <cell r="AP27">
            <v>38906.61</v>
          </cell>
          <cell r="AQ27">
            <v>14176</v>
          </cell>
          <cell r="AR27">
            <v>11672</v>
          </cell>
          <cell r="AS27">
            <v>4253</v>
          </cell>
          <cell r="AT27">
            <v>4253</v>
          </cell>
          <cell r="AW27">
            <v>0</v>
          </cell>
          <cell r="BB27">
            <v>0</v>
          </cell>
          <cell r="BI27">
            <v>45.392000000000003</v>
          </cell>
          <cell r="BJ27" t="str">
            <v>完成施工许可</v>
          </cell>
          <cell r="BK27">
            <v>4252.8</v>
          </cell>
          <cell r="BL27">
            <v>0.19999999999981799</v>
          </cell>
          <cell r="BN27">
            <v>7781.3050000000003</v>
          </cell>
          <cell r="BO27" t="e">
            <v>#N/A</v>
          </cell>
          <cell r="BU27">
            <v>0</v>
          </cell>
          <cell r="BV27">
            <v>0</v>
          </cell>
          <cell r="BW27">
            <v>0</v>
          </cell>
          <cell r="BZ27">
            <v>7781.3050000000003</v>
          </cell>
          <cell r="CN27">
            <v>45.392000000000003</v>
          </cell>
        </row>
        <row r="28">
          <cell r="D28" t="str">
            <v>G354韶山-月山-水府庙</v>
          </cell>
          <cell r="E28" t="str">
            <v>国道</v>
          </cell>
          <cell r="F28">
            <v>48.692999999999998</v>
          </cell>
          <cell r="G28">
            <v>27.013000000000002</v>
          </cell>
          <cell r="H28">
            <v>21.68</v>
          </cell>
          <cell r="I28">
            <v>0</v>
          </cell>
          <cell r="J28">
            <v>16.263000000000002</v>
          </cell>
          <cell r="K28">
            <v>0</v>
          </cell>
          <cell r="L28">
            <v>10.75</v>
          </cell>
          <cell r="N28">
            <v>21.68</v>
          </cell>
          <cell r="O28">
            <v>0</v>
          </cell>
          <cell r="P28">
            <v>0</v>
          </cell>
          <cell r="Q28">
            <v>0</v>
          </cell>
          <cell r="R28">
            <v>16.263000000000002</v>
          </cell>
          <cell r="S28">
            <v>16.263000000000002</v>
          </cell>
          <cell r="T28">
            <v>0</v>
          </cell>
          <cell r="U28">
            <v>0</v>
          </cell>
          <cell r="V28">
            <v>10.75</v>
          </cell>
          <cell r="W28">
            <v>10.75</v>
          </cell>
          <cell r="Y28">
            <v>21.68</v>
          </cell>
          <cell r="Z28">
            <v>0</v>
          </cell>
          <cell r="AA28">
            <v>0</v>
          </cell>
          <cell r="AB28">
            <v>0</v>
          </cell>
          <cell r="AC28">
            <v>16.263000000000002</v>
          </cell>
          <cell r="AD28">
            <v>16.263000000000002</v>
          </cell>
          <cell r="AE28">
            <v>0</v>
          </cell>
          <cell r="AF28">
            <v>0</v>
          </cell>
          <cell r="AG28">
            <v>10.75</v>
          </cell>
          <cell r="AH28">
            <v>10.75</v>
          </cell>
          <cell r="AN28">
            <v>2019</v>
          </cell>
          <cell r="AO28">
            <v>2023</v>
          </cell>
          <cell r="AP28">
            <v>45318</v>
          </cell>
          <cell r="AQ28">
            <v>20395</v>
          </cell>
          <cell r="AR28">
            <v>25619.5</v>
          </cell>
          <cell r="AS28">
            <v>20395</v>
          </cell>
          <cell r="AT28">
            <v>20395</v>
          </cell>
          <cell r="AU28">
            <v>9667.9149713511197</v>
          </cell>
          <cell r="AW28">
            <v>0</v>
          </cell>
          <cell r="AZ28">
            <v>9667.9149713511197</v>
          </cell>
          <cell r="BI28">
            <v>11</v>
          </cell>
          <cell r="BJ28" t="str">
            <v>完成路基16公里、完成施工许可11公里</v>
          </cell>
          <cell r="BK28">
            <v>12936.770531698599</v>
          </cell>
          <cell r="BL28">
            <v>7458.2294683013997</v>
          </cell>
          <cell r="BN28">
            <v>9667.9149713511197</v>
          </cell>
          <cell r="BO28" t="e">
            <v>#N/A</v>
          </cell>
          <cell r="BU28">
            <v>0</v>
          </cell>
          <cell r="BV28">
            <v>0</v>
          </cell>
          <cell r="BW28">
            <v>0</v>
          </cell>
          <cell r="BZ28">
            <v>9667.9149713511197</v>
          </cell>
          <cell r="CN28">
            <v>11</v>
          </cell>
        </row>
        <row r="29">
          <cell r="D29" t="str">
            <v>伏林大道（含杨梅洲大桥）一期</v>
          </cell>
          <cell r="E29" t="str">
            <v>重要经济干线</v>
          </cell>
          <cell r="F29">
            <v>10</v>
          </cell>
          <cell r="G29">
            <v>7</v>
          </cell>
          <cell r="H29">
            <v>3.4</v>
          </cell>
          <cell r="I29">
            <v>7</v>
          </cell>
          <cell r="J29">
            <v>0</v>
          </cell>
          <cell r="K29">
            <v>0</v>
          </cell>
          <cell r="L29">
            <v>0</v>
          </cell>
          <cell r="N29">
            <v>3.4</v>
          </cell>
          <cell r="O29">
            <v>0</v>
          </cell>
          <cell r="P29">
            <v>0</v>
          </cell>
          <cell r="Q29">
            <v>0</v>
          </cell>
          <cell r="R29">
            <v>7</v>
          </cell>
          <cell r="S29">
            <v>7</v>
          </cell>
          <cell r="U29">
            <v>0</v>
          </cell>
          <cell r="W29">
            <v>0</v>
          </cell>
          <cell r="Y29">
            <v>3.4</v>
          </cell>
          <cell r="Z29">
            <v>0</v>
          </cell>
          <cell r="AA29">
            <v>7</v>
          </cell>
          <cell r="AB29">
            <v>7</v>
          </cell>
          <cell r="AD29">
            <v>0</v>
          </cell>
          <cell r="AF29">
            <v>0</v>
          </cell>
          <cell r="AH29">
            <v>0</v>
          </cell>
          <cell r="AN29">
            <v>2020</v>
          </cell>
          <cell r="AO29">
            <v>2022</v>
          </cell>
          <cell r="AP29">
            <v>116000</v>
          </cell>
          <cell r="AQ29">
            <v>3580</v>
          </cell>
          <cell r="AR29">
            <v>115093</v>
          </cell>
          <cell r="AS29">
            <v>2320</v>
          </cell>
          <cell r="AT29">
            <v>2320</v>
          </cell>
          <cell r="AV29">
            <v>150.19999999999999</v>
          </cell>
          <cell r="AW29">
            <v>150.19999999999999</v>
          </cell>
          <cell r="AZ29">
            <v>0</v>
          </cell>
          <cell r="BE29">
            <v>150.19999999999999</v>
          </cell>
          <cell r="BJ29" t="str">
            <v>完成路基</v>
          </cell>
          <cell r="BK29">
            <v>3222</v>
          </cell>
          <cell r="BL29">
            <v>-902</v>
          </cell>
          <cell r="BN29">
            <v>5547</v>
          </cell>
          <cell r="BO29" t="e">
            <v>#N/A</v>
          </cell>
          <cell r="BT29">
            <v>902</v>
          </cell>
          <cell r="BU29">
            <v>902</v>
          </cell>
          <cell r="BV29">
            <v>902</v>
          </cell>
          <cell r="BW29">
            <v>902</v>
          </cell>
          <cell r="BY29">
            <v>5547</v>
          </cell>
          <cell r="CE29">
            <v>902</v>
          </cell>
          <cell r="CF29">
            <v>902</v>
          </cell>
          <cell r="CM29">
            <v>7</v>
          </cell>
        </row>
        <row r="30">
          <cell r="D30" t="str">
            <v>湘潭桐子坪-姜畲</v>
          </cell>
          <cell r="E30" t="str">
            <v>省道</v>
          </cell>
          <cell r="F30">
            <v>9.032</v>
          </cell>
          <cell r="G30">
            <v>8.032</v>
          </cell>
          <cell r="H30">
            <v>1</v>
          </cell>
          <cell r="I30">
            <v>8.032</v>
          </cell>
          <cell r="J30">
            <v>0</v>
          </cell>
          <cell r="K30">
            <v>0</v>
          </cell>
          <cell r="L30">
            <v>0</v>
          </cell>
          <cell r="N30">
            <v>1</v>
          </cell>
          <cell r="O30">
            <v>0</v>
          </cell>
          <cell r="P30">
            <v>8.032</v>
          </cell>
          <cell r="Q30">
            <v>8.032</v>
          </cell>
          <cell r="S30">
            <v>0</v>
          </cell>
          <cell r="U30">
            <v>0</v>
          </cell>
          <cell r="W30">
            <v>0</v>
          </cell>
          <cell r="Y30">
            <v>9.032</v>
          </cell>
          <cell r="Z30">
            <v>8.032</v>
          </cell>
          <cell r="AB30">
            <v>0</v>
          </cell>
          <cell r="AD30">
            <v>0</v>
          </cell>
          <cell r="AF30">
            <v>0</v>
          </cell>
          <cell r="AH30">
            <v>0</v>
          </cell>
          <cell r="AN30">
            <v>2020</v>
          </cell>
          <cell r="AO30">
            <v>2021</v>
          </cell>
          <cell r="AP30">
            <v>7200</v>
          </cell>
          <cell r="AQ30">
            <v>2710</v>
          </cell>
          <cell r="AR30">
            <v>7680</v>
          </cell>
          <cell r="AS30">
            <v>300</v>
          </cell>
          <cell r="AT30">
            <v>300</v>
          </cell>
          <cell r="AV30">
            <v>1928.0088573959299</v>
          </cell>
          <cell r="AW30">
            <v>1928.0088573959299</v>
          </cell>
          <cell r="BD30">
            <v>1928.0088573959299</v>
          </cell>
          <cell r="BH30">
            <v>8.032</v>
          </cell>
          <cell r="BJ30" t="str">
            <v>完成路面</v>
          </cell>
          <cell r="BK30">
            <v>2710</v>
          </cell>
          <cell r="BL30">
            <v>-2410</v>
          </cell>
          <cell r="BO30" t="e">
            <v>#N/A</v>
          </cell>
          <cell r="BT30">
            <v>2410</v>
          </cell>
          <cell r="BU30">
            <v>2410</v>
          </cell>
          <cell r="BV30">
            <v>2410</v>
          </cell>
          <cell r="BW30">
            <v>2410</v>
          </cell>
          <cell r="CC30">
            <v>2410</v>
          </cell>
          <cell r="CD30">
            <v>2410</v>
          </cell>
        </row>
        <row r="31">
          <cell r="D31" t="str">
            <v>G320湘潭绕城线伏林大道-湘乡</v>
          </cell>
          <cell r="E31" t="str">
            <v>国道</v>
          </cell>
          <cell r="F31">
            <v>52.529000000000003</v>
          </cell>
          <cell r="G31">
            <v>52.529000000000003</v>
          </cell>
          <cell r="H31">
            <v>0</v>
          </cell>
          <cell r="I31">
            <v>0</v>
          </cell>
          <cell r="J31">
            <v>11.747999999999999</v>
          </cell>
          <cell r="K31">
            <v>0</v>
          </cell>
          <cell r="L31">
            <v>40.780999999999999</v>
          </cell>
          <cell r="O31">
            <v>0</v>
          </cell>
          <cell r="P31">
            <v>11.747999999999999</v>
          </cell>
          <cell r="Q31">
            <v>11.747999999999999</v>
          </cell>
          <cell r="S31">
            <v>0</v>
          </cell>
          <cell r="T31">
            <v>40.780999999999999</v>
          </cell>
          <cell r="U31">
            <v>40.780999999999999</v>
          </cell>
          <cell r="W31">
            <v>0</v>
          </cell>
          <cell r="Z31">
            <v>0</v>
          </cell>
          <cell r="AA31">
            <v>11.747999999999999</v>
          </cell>
          <cell r="AB31">
            <v>11.747999999999999</v>
          </cell>
          <cell r="AD31">
            <v>0</v>
          </cell>
          <cell r="AE31">
            <v>40.780999999999999</v>
          </cell>
          <cell r="AF31">
            <v>40.780999999999999</v>
          </cell>
          <cell r="AH31">
            <v>0</v>
          </cell>
          <cell r="AN31">
            <v>2020</v>
          </cell>
          <cell r="AO31">
            <v>2022</v>
          </cell>
          <cell r="AP31">
            <v>280110</v>
          </cell>
          <cell r="AQ31">
            <v>29150</v>
          </cell>
          <cell r="AR31">
            <v>73644</v>
          </cell>
          <cell r="AS31">
            <v>28945</v>
          </cell>
          <cell r="AT31">
            <v>28945</v>
          </cell>
          <cell r="AU31">
            <v>97734.005197129198</v>
          </cell>
          <cell r="AW31">
            <v>0</v>
          </cell>
          <cell r="BA31">
            <v>97734.005197129198</v>
          </cell>
          <cell r="BH31">
            <v>11.747999999999999</v>
          </cell>
          <cell r="BI31">
            <v>41</v>
          </cell>
          <cell r="BJ31" t="str">
            <v>完成路面12公里、完成施工许可41公里</v>
          </cell>
          <cell r="BK31">
            <v>12004.667992918199</v>
          </cell>
          <cell r="BL31">
            <v>16940.332007081801</v>
          </cell>
          <cell r="BN31">
            <v>97734.005197129198</v>
          </cell>
          <cell r="BO31">
            <v>7545</v>
          </cell>
          <cell r="BP31">
            <v>0</v>
          </cell>
          <cell r="BU31">
            <v>0</v>
          </cell>
          <cell r="BV31">
            <v>0</v>
          </cell>
          <cell r="BW31">
            <v>0</v>
          </cell>
          <cell r="CA31">
            <v>97734.005197129198</v>
          </cell>
          <cell r="CM31">
            <v>11.747999999999999</v>
          </cell>
          <cell r="CN31">
            <v>40</v>
          </cell>
        </row>
        <row r="32">
          <cell r="D32" t="str">
            <v>下摄司-易俗河-土桥(含下摄司大桥)</v>
          </cell>
          <cell r="E32" t="str">
            <v>省道</v>
          </cell>
          <cell r="F32">
            <v>22.178000000000001</v>
          </cell>
          <cell r="G32">
            <v>10</v>
          </cell>
          <cell r="H32">
            <v>0</v>
          </cell>
          <cell r="I32">
            <v>0</v>
          </cell>
          <cell r="J32">
            <v>10</v>
          </cell>
          <cell r="K32">
            <v>0</v>
          </cell>
          <cell r="L32">
            <v>12.178000000000001</v>
          </cell>
          <cell r="O32">
            <v>0</v>
          </cell>
          <cell r="Q32">
            <v>0</v>
          </cell>
          <cell r="R32">
            <v>10</v>
          </cell>
          <cell r="S32">
            <v>10</v>
          </cell>
          <cell r="U32">
            <v>0</v>
          </cell>
          <cell r="W32">
            <v>0</v>
          </cell>
          <cell r="Z32">
            <v>0</v>
          </cell>
          <cell r="AB32">
            <v>0</v>
          </cell>
          <cell r="AC32">
            <v>10</v>
          </cell>
          <cell r="AD32">
            <v>10</v>
          </cell>
          <cell r="AF32">
            <v>0</v>
          </cell>
          <cell r="AH32">
            <v>0</v>
          </cell>
          <cell r="AN32">
            <v>2020</v>
          </cell>
          <cell r="AO32">
            <v>2023</v>
          </cell>
          <cell r="AP32">
            <v>178018</v>
          </cell>
          <cell r="AQ32">
            <v>23447</v>
          </cell>
          <cell r="AR32">
            <v>89560</v>
          </cell>
          <cell r="AS32">
            <v>12214</v>
          </cell>
          <cell r="AT32">
            <v>12214</v>
          </cell>
          <cell r="AW32">
            <v>0</v>
          </cell>
          <cell r="BJ32" t="str">
            <v>完成路基</v>
          </cell>
          <cell r="BK32">
            <v>5286.0943277121496</v>
          </cell>
          <cell r="BL32">
            <v>6927.9056722878504</v>
          </cell>
          <cell r="BO32">
            <v>8214</v>
          </cell>
          <cell r="BP32" t="e">
            <v>#N/A</v>
          </cell>
          <cell r="BU32">
            <v>0</v>
          </cell>
          <cell r="BV32">
            <v>0</v>
          </cell>
          <cell r="BW32">
            <v>0</v>
          </cell>
        </row>
        <row r="33">
          <cell r="D33" t="str">
            <v>G320湘潭绕城线二期(红易路至芙蓉路段及湘江路至伏林大道段）</v>
          </cell>
          <cell r="E33" t="str">
            <v>国道</v>
          </cell>
          <cell r="F33">
            <v>18.43</v>
          </cell>
          <cell r="G33">
            <v>4.43</v>
          </cell>
          <cell r="H33">
            <v>14</v>
          </cell>
          <cell r="I33">
            <v>0</v>
          </cell>
          <cell r="J33">
            <v>4.43</v>
          </cell>
          <cell r="K33">
            <v>0</v>
          </cell>
          <cell r="L33">
            <v>0</v>
          </cell>
          <cell r="N33">
            <v>14</v>
          </cell>
          <cell r="O33">
            <v>0</v>
          </cell>
          <cell r="Q33">
            <v>0</v>
          </cell>
          <cell r="R33">
            <v>4.43</v>
          </cell>
          <cell r="S33">
            <v>4.43</v>
          </cell>
          <cell r="U33">
            <v>0</v>
          </cell>
          <cell r="W33">
            <v>0</v>
          </cell>
          <cell r="Y33">
            <v>14</v>
          </cell>
          <cell r="Z33">
            <v>0</v>
          </cell>
          <cell r="AB33">
            <v>4.43</v>
          </cell>
          <cell r="AC33">
            <v>4.43</v>
          </cell>
          <cell r="AD33">
            <v>0</v>
          </cell>
          <cell r="AF33">
            <v>0</v>
          </cell>
          <cell r="AH33">
            <v>0</v>
          </cell>
          <cell r="AN33">
            <v>2019</v>
          </cell>
          <cell r="AO33">
            <v>2022</v>
          </cell>
          <cell r="AP33">
            <v>98757.26</v>
          </cell>
          <cell r="AQ33">
            <v>17594</v>
          </cell>
          <cell r="AR33">
            <v>77262</v>
          </cell>
          <cell r="AS33">
            <v>17594</v>
          </cell>
          <cell r="AT33">
            <v>17594</v>
          </cell>
          <cell r="AU33">
            <v>16747.623952251801</v>
          </cell>
          <cell r="AW33">
            <v>0</v>
          </cell>
          <cell r="AZ33">
            <v>16747.623952251801</v>
          </cell>
          <cell r="BJ33" t="str">
            <v>完成路基</v>
          </cell>
          <cell r="BK33">
            <v>15479.474226804101</v>
          </cell>
          <cell r="BL33">
            <v>2114.52577319588</v>
          </cell>
          <cell r="BN33">
            <v>16747.623952251801</v>
          </cell>
          <cell r="BO33" t="e">
            <v>#N/A</v>
          </cell>
          <cell r="BU33">
            <v>0</v>
          </cell>
          <cell r="BV33">
            <v>0</v>
          </cell>
          <cell r="BW33">
            <v>0</v>
          </cell>
          <cell r="BY33">
            <v>16747.623952251801</v>
          </cell>
        </row>
        <row r="34">
          <cell r="D34" t="str">
            <v>G240沪昆高铁韶山站-湘乡连接线</v>
          </cell>
          <cell r="E34" t="str">
            <v>国道</v>
          </cell>
          <cell r="F34">
            <v>9.0440000000000005</v>
          </cell>
          <cell r="G34">
            <v>9.0440000000000005</v>
          </cell>
          <cell r="H34">
            <v>0</v>
          </cell>
          <cell r="I34">
            <v>0</v>
          </cell>
          <cell r="J34">
            <v>0</v>
          </cell>
          <cell r="K34">
            <v>0</v>
          </cell>
          <cell r="L34">
            <v>9.0440000000000005</v>
          </cell>
          <cell r="O34">
            <v>0</v>
          </cell>
          <cell r="Q34">
            <v>0</v>
          </cell>
          <cell r="S34">
            <v>0</v>
          </cell>
          <cell r="T34">
            <v>9.0440000000000005</v>
          </cell>
          <cell r="U34">
            <v>9.0440000000000005</v>
          </cell>
          <cell r="W34">
            <v>0</v>
          </cell>
          <cell r="Z34">
            <v>0</v>
          </cell>
          <cell r="AB34">
            <v>0</v>
          </cell>
          <cell r="AC34">
            <v>9.0440000000000005</v>
          </cell>
          <cell r="AD34">
            <v>9.0440000000000005</v>
          </cell>
          <cell r="AF34">
            <v>0</v>
          </cell>
          <cell r="AH34">
            <v>0</v>
          </cell>
          <cell r="AN34">
            <v>2020</v>
          </cell>
          <cell r="AO34">
            <v>2022</v>
          </cell>
          <cell r="AP34">
            <v>28000</v>
          </cell>
          <cell r="AQ34">
            <v>10658</v>
          </cell>
          <cell r="AR34">
            <v>7300</v>
          </cell>
          <cell r="AS34">
            <v>9492</v>
          </cell>
          <cell r="AT34">
            <v>9492</v>
          </cell>
          <cell r="AU34">
            <v>6700</v>
          </cell>
          <cell r="AW34">
            <v>0</v>
          </cell>
          <cell r="BA34">
            <v>6700</v>
          </cell>
          <cell r="BI34">
            <v>9.0440000000000005</v>
          </cell>
          <cell r="BJ34" t="str">
            <v>完成施工许可</v>
          </cell>
          <cell r="BK34">
            <v>5329</v>
          </cell>
          <cell r="BL34">
            <v>4163</v>
          </cell>
          <cell r="BN34">
            <v>15100</v>
          </cell>
          <cell r="BO34">
            <v>1452</v>
          </cell>
          <cell r="BP34">
            <v>0</v>
          </cell>
          <cell r="BQ34">
            <v>1452</v>
          </cell>
          <cell r="BR34">
            <v>1452</v>
          </cell>
          <cell r="BU34">
            <v>0</v>
          </cell>
          <cell r="BV34">
            <v>0</v>
          </cell>
          <cell r="BW34">
            <v>0</v>
          </cell>
          <cell r="BZ34">
            <v>15100</v>
          </cell>
        </row>
        <row r="35">
          <cell r="D35" t="str">
            <v>G240衡山长青-白果</v>
          </cell>
          <cell r="E35" t="str">
            <v>国道</v>
          </cell>
          <cell r="F35">
            <v>8.39</v>
          </cell>
          <cell r="G35">
            <v>8.39</v>
          </cell>
          <cell r="H35">
            <v>0</v>
          </cell>
          <cell r="I35">
            <v>0</v>
          </cell>
          <cell r="J35">
            <v>0</v>
          </cell>
          <cell r="K35">
            <v>8.39</v>
          </cell>
          <cell r="L35">
            <v>0</v>
          </cell>
          <cell r="O35">
            <v>0</v>
          </cell>
          <cell r="Q35">
            <v>0</v>
          </cell>
          <cell r="R35">
            <v>0</v>
          </cell>
          <cell r="S35">
            <v>0</v>
          </cell>
          <cell r="T35">
            <v>8.39</v>
          </cell>
          <cell r="U35">
            <v>8.39</v>
          </cell>
          <cell r="W35">
            <v>0</v>
          </cell>
          <cell r="Z35">
            <v>0</v>
          </cell>
          <cell r="AB35">
            <v>0</v>
          </cell>
          <cell r="AD35">
            <v>0</v>
          </cell>
          <cell r="AE35">
            <v>8.39</v>
          </cell>
          <cell r="AF35">
            <v>8.39</v>
          </cell>
          <cell r="AH35">
            <v>0</v>
          </cell>
          <cell r="AN35">
            <v>2020</v>
          </cell>
          <cell r="AO35">
            <v>2022</v>
          </cell>
          <cell r="AP35">
            <v>8361</v>
          </cell>
          <cell r="AQ35">
            <v>2937</v>
          </cell>
          <cell r="AR35">
            <v>2000</v>
          </cell>
          <cell r="AS35">
            <v>0</v>
          </cell>
          <cell r="AT35">
            <v>0</v>
          </cell>
          <cell r="AU35">
            <v>2180.5</v>
          </cell>
          <cell r="AW35">
            <v>0</v>
          </cell>
          <cell r="BA35">
            <v>2180.5</v>
          </cell>
          <cell r="BI35">
            <v>8.39</v>
          </cell>
          <cell r="BJ35" t="str">
            <v>完成施工许可</v>
          </cell>
          <cell r="BK35">
            <v>881.1</v>
          </cell>
          <cell r="BL35">
            <v>-881.1</v>
          </cell>
          <cell r="BN35">
            <v>2180.5</v>
          </cell>
          <cell r="BO35" t="e">
            <v>#N/A</v>
          </cell>
          <cell r="BT35">
            <v>881.1</v>
          </cell>
          <cell r="BU35">
            <v>881.1</v>
          </cell>
          <cell r="BV35">
            <v>881.1</v>
          </cell>
          <cell r="BW35">
            <v>881.1</v>
          </cell>
          <cell r="CA35">
            <v>2180.5</v>
          </cell>
          <cell r="CI35">
            <v>881.1</v>
          </cell>
          <cell r="CJ35">
            <v>881.1</v>
          </cell>
          <cell r="CN35">
            <v>8.39</v>
          </cell>
        </row>
        <row r="36">
          <cell r="D36" t="str">
            <v>耒阳竹市-哲桥</v>
          </cell>
          <cell r="E36" t="str">
            <v>重要经济干线</v>
          </cell>
          <cell r="F36">
            <v>19.882000000000001</v>
          </cell>
          <cell r="G36">
            <v>19.882000000000001</v>
          </cell>
          <cell r="H36">
            <v>0</v>
          </cell>
          <cell r="I36">
            <v>0</v>
          </cell>
          <cell r="J36">
            <v>19.882000000000001</v>
          </cell>
          <cell r="K36">
            <v>0</v>
          </cell>
          <cell r="L36">
            <v>0</v>
          </cell>
          <cell r="O36">
            <v>0</v>
          </cell>
          <cell r="P36">
            <v>0</v>
          </cell>
          <cell r="Q36">
            <v>0</v>
          </cell>
          <cell r="R36">
            <v>19.882000000000001</v>
          </cell>
          <cell r="S36">
            <v>19.882000000000001</v>
          </cell>
          <cell r="U36">
            <v>0</v>
          </cell>
          <cell r="W36">
            <v>0</v>
          </cell>
          <cell r="Z36">
            <v>0</v>
          </cell>
          <cell r="AA36">
            <v>19.882000000000001</v>
          </cell>
          <cell r="AB36">
            <v>19.882000000000001</v>
          </cell>
          <cell r="AD36">
            <v>0</v>
          </cell>
          <cell r="AF36">
            <v>0</v>
          </cell>
          <cell r="AH36">
            <v>0</v>
          </cell>
          <cell r="AP36">
            <v>18762</v>
          </cell>
          <cell r="AQ36">
            <v>5816</v>
          </cell>
          <cell r="AR36">
            <v>0</v>
          </cell>
          <cell r="AS36">
            <v>5816</v>
          </cell>
          <cell r="AT36">
            <v>5816.4</v>
          </cell>
          <cell r="AU36">
            <v>15009.6</v>
          </cell>
          <cell r="AZ36">
            <v>15009.6</v>
          </cell>
          <cell r="BJ36" t="str">
            <v>完成路基</v>
          </cell>
          <cell r="BK36">
            <v>4652.8</v>
          </cell>
          <cell r="BL36">
            <v>1163.5999999999999</v>
          </cell>
          <cell r="BN36">
            <v>18762</v>
          </cell>
          <cell r="BO36">
            <v>1550.4</v>
          </cell>
          <cell r="BU36">
            <v>0</v>
          </cell>
          <cell r="BV36">
            <v>0</v>
          </cell>
          <cell r="BW36">
            <v>0</v>
          </cell>
          <cell r="BY36">
            <v>18762</v>
          </cell>
          <cell r="CM36">
            <v>19.882000000000001</v>
          </cell>
        </row>
        <row r="37">
          <cell r="D37" t="str">
            <v>G107耒阳绕城公路</v>
          </cell>
          <cell r="E37" t="str">
            <v>国道</v>
          </cell>
          <cell r="F37">
            <v>22.722000000000001</v>
          </cell>
          <cell r="G37">
            <v>22.722000000000001</v>
          </cell>
          <cell r="H37">
            <v>0</v>
          </cell>
          <cell r="I37">
            <v>0</v>
          </cell>
          <cell r="J37">
            <v>22.722000000000001</v>
          </cell>
          <cell r="K37">
            <v>0</v>
          </cell>
          <cell r="L37">
            <v>0</v>
          </cell>
          <cell r="O37">
            <v>0</v>
          </cell>
          <cell r="Q37">
            <v>0</v>
          </cell>
          <cell r="R37">
            <v>22.722000000000001</v>
          </cell>
          <cell r="S37">
            <v>22.722000000000001</v>
          </cell>
          <cell r="U37">
            <v>0</v>
          </cell>
          <cell r="W37">
            <v>0</v>
          </cell>
          <cell r="Z37">
            <v>0</v>
          </cell>
          <cell r="AB37">
            <v>0</v>
          </cell>
          <cell r="AC37">
            <v>22.722000000000001</v>
          </cell>
          <cell r="AD37">
            <v>22.722000000000001</v>
          </cell>
          <cell r="AF37">
            <v>0</v>
          </cell>
          <cell r="AH37">
            <v>0</v>
          </cell>
          <cell r="AN37">
            <v>2020</v>
          </cell>
          <cell r="AO37">
            <v>2022</v>
          </cell>
          <cell r="AP37">
            <v>51180</v>
          </cell>
          <cell r="AQ37">
            <v>6626</v>
          </cell>
          <cell r="AR37">
            <v>32700</v>
          </cell>
          <cell r="AS37">
            <v>1988.29</v>
          </cell>
          <cell r="AT37">
            <v>1988.29</v>
          </cell>
          <cell r="AU37">
            <v>8244</v>
          </cell>
          <cell r="AW37">
            <v>1324.71</v>
          </cell>
          <cell r="AZ37">
            <v>8244</v>
          </cell>
          <cell r="BJ37" t="str">
            <v>完成路基</v>
          </cell>
          <cell r="BK37">
            <v>3313</v>
          </cell>
          <cell r="BL37">
            <v>-1324.71</v>
          </cell>
          <cell r="BN37">
            <v>8244</v>
          </cell>
          <cell r="BO37">
            <v>477</v>
          </cell>
          <cell r="BP37">
            <v>1511</v>
          </cell>
          <cell r="BQ37">
            <v>1511</v>
          </cell>
          <cell r="BR37">
            <v>1511</v>
          </cell>
          <cell r="BT37">
            <v>1324.71</v>
          </cell>
          <cell r="BU37">
            <v>1324.71</v>
          </cell>
          <cell r="BV37">
            <v>1324.71</v>
          </cell>
          <cell r="BW37">
            <v>1324.71</v>
          </cell>
          <cell r="BZ37">
            <v>8244</v>
          </cell>
          <cell r="CG37">
            <v>1324.71</v>
          </cell>
          <cell r="CH37">
            <v>1324.71</v>
          </cell>
        </row>
        <row r="38">
          <cell r="D38" t="str">
            <v>衡东杨林-高湖</v>
          </cell>
          <cell r="E38" t="str">
            <v>重要经济干线</v>
          </cell>
          <cell r="F38">
            <v>10.711</v>
          </cell>
          <cell r="G38">
            <v>10.711</v>
          </cell>
          <cell r="H38">
            <v>0</v>
          </cell>
          <cell r="I38">
            <v>0</v>
          </cell>
          <cell r="J38">
            <v>10.711</v>
          </cell>
          <cell r="K38">
            <v>0</v>
          </cell>
          <cell r="L38">
            <v>0</v>
          </cell>
          <cell r="O38">
            <v>0</v>
          </cell>
          <cell r="Q38">
            <v>0</v>
          </cell>
          <cell r="R38">
            <v>10.711</v>
          </cell>
          <cell r="S38">
            <v>10.711</v>
          </cell>
          <cell r="U38">
            <v>0</v>
          </cell>
          <cell r="W38">
            <v>0</v>
          </cell>
          <cell r="Z38">
            <v>0</v>
          </cell>
          <cell r="AA38">
            <v>10.711</v>
          </cell>
          <cell r="AB38">
            <v>10.711</v>
          </cell>
          <cell r="AD38">
            <v>0</v>
          </cell>
          <cell r="AF38">
            <v>0</v>
          </cell>
          <cell r="AH38">
            <v>0</v>
          </cell>
          <cell r="AP38">
            <v>7372</v>
          </cell>
          <cell r="AQ38">
            <v>2142</v>
          </cell>
          <cell r="AR38">
            <v>5200</v>
          </cell>
          <cell r="AS38">
            <v>2141.8000000000002</v>
          </cell>
          <cell r="AT38">
            <v>2142.2800000000002</v>
          </cell>
          <cell r="AU38">
            <v>697.6</v>
          </cell>
          <cell r="AZ38">
            <v>697.6</v>
          </cell>
          <cell r="BJ38" t="str">
            <v>完成路基</v>
          </cell>
          <cell r="BK38">
            <v>1713.6</v>
          </cell>
          <cell r="BL38">
            <v>428.68</v>
          </cell>
          <cell r="BN38">
            <v>2172</v>
          </cell>
          <cell r="BO38" t="e">
            <v>#N/A</v>
          </cell>
          <cell r="BU38">
            <v>0</v>
          </cell>
          <cell r="BV38">
            <v>0</v>
          </cell>
          <cell r="BW38">
            <v>0</v>
          </cell>
          <cell r="BY38">
            <v>2172</v>
          </cell>
          <cell r="CM38">
            <v>10.711</v>
          </cell>
        </row>
        <row r="39">
          <cell r="D39" t="str">
            <v>G322祁东县城改线</v>
          </cell>
          <cell r="E39" t="str">
            <v>国道</v>
          </cell>
          <cell r="F39">
            <v>19.72</v>
          </cell>
          <cell r="G39">
            <v>16.57</v>
          </cell>
          <cell r="H39">
            <v>3.15</v>
          </cell>
          <cell r="I39">
            <v>0</v>
          </cell>
          <cell r="J39">
            <v>16.57</v>
          </cell>
          <cell r="K39">
            <v>0</v>
          </cell>
          <cell r="L39">
            <v>0</v>
          </cell>
          <cell r="N39">
            <v>3.15</v>
          </cell>
          <cell r="O39">
            <v>0</v>
          </cell>
          <cell r="P39">
            <v>0</v>
          </cell>
          <cell r="Q39">
            <v>0</v>
          </cell>
          <cell r="R39">
            <v>16.57</v>
          </cell>
          <cell r="S39">
            <v>16.57</v>
          </cell>
          <cell r="U39">
            <v>0</v>
          </cell>
          <cell r="W39">
            <v>0</v>
          </cell>
          <cell r="Y39">
            <v>3.15</v>
          </cell>
          <cell r="Z39">
            <v>0</v>
          </cell>
          <cell r="AB39">
            <v>0</v>
          </cell>
          <cell r="AC39">
            <v>16.57</v>
          </cell>
          <cell r="AD39">
            <v>16.57</v>
          </cell>
          <cell r="AF39">
            <v>0</v>
          </cell>
          <cell r="AH39">
            <v>0</v>
          </cell>
          <cell r="AN39">
            <v>2019</v>
          </cell>
          <cell r="AO39">
            <v>2022</v>
          </cell>
          <cell r="AP39">
            <v>51808</v>
          </cell>
          <cell r="AQ39">
            <v>13384</v>
          </cell>
          <cell r="AR39">
            <v>49090</v>
          </cell>
          <cell r="AS39">
            <v>13384</v>
          </cell>
          <cell r="AT39">
            <v>13384</v>
          </cell>
          <cell r="AW39">
            <v>0</v>
          </cell>
          <cell r="AZ39">
            <v>0</v>
          </cell>
          <cell r="BJ39" t="str">
            <v>完成路基</v>
          </cell>
          <cell r="BK39">
            <v>7760.9553752535503</v>
          </cell>
          <cell r="BL39">
            <v>5623.0446247464497</v>
          </cell>
          <cell r="BO39">
            <v>5000</v>
          </cell>
          <cell r="BP39">
            <v>0</v>
          </cell>
          <cell r="BU39">
            <v>0</v>
          </cell>
          <cell r="BV39">
            <v>0</v>
          </cell>
          <cell r="BW39">
            <v>0</v>
          </cell>
        </row>
        <row r="40">
          <cell r="D40" t="str">
            <v>G234常宁新河-蒲竹</v>
          </cell>
          <cell r="E40" t="str">
            <v>国道</v>
          </cell>
          <cell r="F40">
            <v>57</v>
          </cell>
          <cell r="G40">
            <v>16</v>
          </cell>
          <cell r="H40">
            <v>0</v>
          </cell>
          <cell r="I40">
            <v>0</v>
          </cell>
          <cell r="J40">
            <v>0</v>
          </cell>
          <cell r="K40">
            <v>0</v>
          </cell>
          <cell r="L40">
            <v>57</v>
          </cell>
          <cell r="O40">
            <v>0</v>
          </cell>
          <cell r="Q40">
            <v>0</v>
          </cell>
          <cell r="R40">
            <v>0</v>
          </cell>
          <cell r="S40">
            <v>0</v>
          </cell>
          <cell r="T40">
            <v>16</v>
          </cell>
          <cell r="U40">
            <v>16</v>
          </cell>
          <cell r="W40">
            <v>0</v>
          </cell>
          <cell r="Z40">
            <v>0</v>
          </cell>
          <cell r="AB40">
            <v>0</v>
          </cell>
          <cell r="AC40">
            <v>16</v>
          </cell>
          <cell r="AD40">
            <v>16</v>
          </cell>
          <cell r="AF40">
            <v>0</v>
          </cell>
          <cell r="AH40">
            <v>0</v>
          </cell>
          <cell r="AN40">
            <v>2020</v>
          </cell>
          <cell r="AO40">
            <v>2022</v>
          </cell>
          <cell r="AP40">
            <v>169947</v>
          </cell>
          <cell r="AQ40">
            <v>25550</v>
          </cell>
          <cell r="AR40">
            <v>10000</v>
          </cell>
          <cell r="AS40">
            <v>7665</v>
          </cell>
          <cell r="AT40">
            <v>7665</v>
          </cell>
          <cell r="AU40">
            <v>13852.210526315799</v>
          </cell>
          <cell r="AW40">
            <v>0</v>
          </cell>
          <cell r="BA40">
            <v>13852.210526315799</v>
          </cell>
          <cell r="BI40">
            <v>16</v>
          </cell>
          <cell r="BJ40" t="str">
            <v>完成施工许可</v>
          </cell>
          <cell r="BK40">
            <v>3585.9649122807</v>
          </cell>
          <cell r="BL40">
            <v>4079.0350877193</v>
          </cell>
          <cell r="BN40">
            <v>9082</v>
          </cell>
          <cell r="BO40">
            <v>7065</v>
          </cell>
          <cell r="BP40">
            <v>0</v>
          </cell>
          <cell r="BU40">
            <v>0</v>
          </cell>
          <cell r="BV40">
            <v>0</v>
          </cell>
          <cell r="BW40">
            <v>0</v>
          </cell>
          <cell r="BZ40">
            <v>9082</v>
          </cell>
        </row>
        <row r="41">
          <cell r="D41" t="str">
            <v>衡南龙泉-向阳桥</v>
          </cell>
          <cell r="E41" t="str">
            <v>重要经济干线</v>
          </cell>
          <cell r="F41">
            <v>16.052</v>
          </cell>
          <cell r="G41">
            <v>1</v>
          </cell>
          <cell r="H41">
            <v>0</v>
          </cell>
          <cell r="I41">
            <v>0</v>
          </cell>
          <cell r="J41">
            <v>1</v>
          </cell>
          <cell r="K41">
            <v>0</v>
          </cell>
          <cell r="L41">
            <v>15.052</v>
          </cell>
          <cell r="N41">
            <v>0</v>
          </cell>
          <cell r="O41">
            <v>0</v>
          </cell>
          <cell r="P41">
            <v>0</v>
          </cell>
          <cell r="Q41">
            <v>0</v>
          </cell>
          <cell r="R41">
            <v>1</v>
          </cell>
          <cell r="S41">
            <v>1</v>
          </cell>
          <cell r="T41">
            <v>0</v>
          </cell>
          <cell r="U41">
            <v>0</v>
          </cell>
          <cell r="W41">
            <v>0</v>
          </cell>
          <cell r="Z41">
            <v>0</v>
          </cell>
          <cell r="AA41">
            <v>1</v>
          </cell>
          <cell r="AB41">
            <v>1</v>
          </cell>
          <cell r="AD41">
            <v>0</v>
          </cell>
          <cell r="AF41">
            <v>0</v>
          </cell>
          <cell r="AH41">
            <v>0</v>
          </cell>
          <cell r="AP41">
            <v>53868.38</v>
          </cell>
          <cell r="AQ41">
            <v>4375</v>
          </cell>
          <cell r="AR41">
            <v>20160</v>
          </cell>
          <cell r="AS41">
            <v>1977</v>
          </cell>
          <cell r="AT41">
            <v>1977</v>
          </cell>
          <cell r="AW41">
            <v>0</v>
          </cell>
          <cell r="AZ41">
            <v>0</v>
          </cell>
          <cell r="BJ41" t="str">
            <v>完成路基</v>
          </cell>
          <cell r="BK41">
            <v>218.04136556192401</v>
          </cell>
          <cell r="BL41">
            <v>1758.95863443808</v>
          </cell>
          <cell r="BO41">
            <v>1977</v>
          </cell>
          <cell r="BU41">
            <v>0</v>
          </cell>
          <cell r="BV41">
            <v>0</v>
          </cell>
          <cell r="BW41">
            <v>0</v>
          </cell>
          <cell r="CM41">
            <v>1</v>
          </cell>
        </row>
        <row r="42">
          <cell r="D42" t="str">
            <v>G234祁东洪桥-归阳</v>
          </cell>
          <cell r="E42" t="str">
            <v>国道</v>
          </cell>
          <cell r="F42">
            <v>28.74</v>
          </cell>
          <cell r="G42">
            <v>28.74</v>
          </cell>
          <cell r="H42">
            <v>0</v>
          </cell>
          <cell r="I42">
            <v>0</v>
          </cell>
          <cell r="J42">
            <v>0</v>
          </cell>
          <cell r="K42">
            <v>0</v>
          </cell>
          <cell r="L42">
            <v>28.74</v>
          </cell>
          <cell r="O42">
            <v>0</v>
          </cell>
          <cell r="Q42">
            <v>0</v>
          </cell>
          <cell r="R42">
            <v>0</v>
          </cell>
          <cell r="S42">
            <v>0</v>
          </cell>
          <cell r="U42">
            <v>0</v>
          </cell>
          <cell r="V42">
            <v>28.74</v>
          </cell>
          <cell r="W42">
            <v>28.74</v>
          </cell>
          <cell r="Z42">
            <v>0</v>
          </cell>
          <cell r="AB42">
            <v>0</v>
          </cell>
          <cell r="AC42">
            <v>28.74</v>
          </cell>
          <cell r="AD42">
            <v>0</v>
          </cell>
          <cell r="AF42">
            <v>0</v>
          </cell>
          <cell r="AH42">
            <v>28.74</v>
          </cell>
          <cell r="AO42">
            <v>2023</v>
          </cell>
          <cell r="AP42">
            <v>91036</v>
          </cell>
          <cell r="AQ42">
            <v>18847</v>
          </cell>
          <cell r="AR42">
            <v>18200</v>
          </cell>
          <cell r="AS42">
            <v>1724</v>
          </cell>
          <cell r="AT42">
            <v>1724</v>
          </cell>
          <cell r="AU42">
            <v>9110.7999999999993</v>
          </cell>
          <cell r="AV42">
            <v>160.69999999999999</v>
          </cell>
          <cell r="AW42">
            <v>160.69999999999999</v>
          </cell>
          <cell r="BB42">
            <v>9110.7999999999993</v>
          </cell>
          <cell r="BG42">
            <v>160.69999999999999</v>
          </cell>
          <cell r="BI42">
            <v>28.74</v>
          </cell>
          <cell r="BJ42" t="str">
            <v>完成施工许可</v>
          </cell>
          <cell r="BK42">
            <v>9423.5</v>
          </cell>
          <cell r="BL42">
            <v>-7699.5</v>
          </cell>
          <cell r="BN42">
            <v>18214.400000000001</v>
          </cell>
          <cell r="BO42" t="e">
            <v>#N/A</v>
          </cell>
          <cell r="BT42">
            <v>7699.5</v>
          </cell>
          <cell r="BU42">
            <v>7699.5</v>
          </cell>
          <cell r="BV42">
            <v>7699.5</v>
          </cell>
          <cell r="BW42">
            <v>7699.5</v>
          </cell>
          <cell r="BZ42">
            <v>18214.400000000001</v>
          </cell>
          <cell r="CG42">
            <v>7699.5</v>
          </cell>
          <cell r="CH42">
            <v>7699.5</v>
          </cell>
          <cell r="CN42">
            <v>28.74</v>
          </cell>
        </row>
        <row r="43">
          <cell r="D43" t="str">
            <v>S223邵东仙槎桥－邵阳县峡山铺</v>
          </cell>
          <cell r="E43" t="str">
            <v>省道</v>
          </cell>
          <cell r="F43">
            <v>54.171999999999997</v>
          </cell>
          <cell r="G43">
            <v>15.17</v>
          </cell>
          <cell r="H43">
            <v>25.102</v>
          </cell>
          <cell r="I43">
            <v>0</v>
          </cell>
          <cell r="J43">
            <v>15.17</v>
          </cell>
          <cell r="K43">
            <v>0</v>
          </cell>
          <cell r="L43">
            <v>13.9</v>
          </cell>
          <cell r="N43">
            <v>25.102</v>
          </cell>
          <cell r="O43">
            <v>0</v>
          </cell>
          <cell r="Q43">
            <v>0</v>
          </cell>
          <cell r="R43">
            <v>15.17</v>
          </cell>
          <cell r="S43">
            <v>15.17</v>
          </cell>
          <cell r="U43">
            <v>0</v>
          </cell>
          <cell r="W43">
            <v>0</v>
          </cell>
          <cell r="Y43">
            <v>25.102</v>
          </cell>
          <cell r="Z43">
            <v>0</v>
          </cell>
          <cell r="AA43">
            <v>15.17</v>
          </cell>
          <cell r="AB43">
            <v>15.17</v>
          </cell>
          <cell r="AC43">
            <v>0</v>
          </cell>
          <cell r="AD43">
            <v>0</v>
          </cell>
          <cell r="AF43">
            <v>0</v>
          </cell>
          <cell r="AH43">
            <v>0</v>
          </cell>
          <cell r="AN43">
            <v>2019</v>
          </cell>
          <cell r="AO43">
            <v>2022</v>
          </cell>
          <cell r="AP43">
            <v>32754.17</v>
          </cell>
          <cell r="AQ43">
            <v>16385</v>
          </cell>
          <cell r="AR43">
            <v>24364</v>
          </cell>
          <cell r="AS43">
            <v>16385</v>
          </cell>
          <cell r="AT43">
            <v>16385</v>
          </cell>
          <cell r="AW43">
            <v>0</v>
          </cell>
          <cell r="AZ43">
            <v>0</v>
          </cell>
          <cell r="BJ43" t="str">
            <v>完成路基</v>
          </cell>
          <cell r="BK43">
            <v>11263.099571734499</v>
          </cell>
          <cell r="BL43">
            <v>5121.9004282655196</v>
          </cell>
          <cell r="BO43">
            <v>4163.3999999999996</v>
          </cell>
          <cell r="BU43">
            <v>0</v>
          </cell>
          <cell r="BV43">
            <v>0</v>
          </cell>
          <cell r="BW43">
            <v>0</v>
          </cell>
          <cell r="CM43">
            <v>15.17</v>
          </cell>
        </row>
        <row r="44">
          <cell r="D44" t="str">
            <v>北塔区应安亭-陈家桥</v>
          </cell>
          <cell r="E44" t="str">
            <v>重要经济干线</v>
          </cell>
          <cell r="F44">
            <v>10</v>
          </cell>
          <cell r="G44">
            <v>5</v>
          </cell>
          <cell r="H44">
            <v>5</v>
          </cell>
          <cell r="I44">
            <v>5</v>
          </cell>
          <cell r="J44">
            <v>0</v>
          </cell>
          <cell r="K44">
            <v>0</v>
          </cell>
          <cell r="L44">
            <v>0</v>
          </cell>
          <cell r="N44">
            <v>5</v>
          </cell>
          <cell r="O44">
            <v>0</v>
          </cell>
          <cell r="Q44">
            <v>0</v>
          </cell>
          <cell r="R44">
            <v>5</v>
          </cell>
          <cell r="S44">
            <v>5</v>
          </cell>
          <cell r="U44">
            <v>0</v>
          </cell>
          <cell r="W44">
            <v>0</v>
          </cell>
          <cell r="Y44">
            <v>10</v>
          </cell>
          <cell r="Z44">
            <v>5</v>
          </cell>
          <cell r="AB44">
            <v>0</v>
          </cell>
          <cell r="AD44">
            <v>0</v>
          </cell>
          <cell r="AF44">
            <v>0</v>
          </cell>
          <cell r="AH44">
            <v>0</v>
          </cell>
          <cell r="AN44">
            <v>2020</v>
          </cell>
          <cell r="AO44">
            <v>2021</v>
          </cell>
          <cell r="AP44">
            <v>4546</v>
          </cell>
          <cell r="AQ44">
            <v>2165</v>
          </cell>
          <cell r="AR44">
            <v>4546</v>
          </cell>
          <cell r="AS44">
            <v>2037</v>
          </cell>
          <cell r="AT44">
            <v>2037</v>
          </cell>
          <cell r="AW44">
            <v>0</v>
          </cell>
          <cell r="AZ44">
            <v>0</v>
          </cell>
          <cell r="BJ44" t="str">
            <v>完成路基</v>
          </cell>
          <cell r="BK44">
            <v>2165</v>
          </cell>
          <cell r="BL44">
            <v>-128</v>
          </cell>
          <cell r="BN44">
            <v>0</v>
          </cell>
          <cell r="BO44" t="e">
            <v>#N/A</v>
          </cell>
          <cell r="BT44">
            <v>128</v>
          </cell>
          <cell r="BU44">
            <v>128</v>
          </cell>
          <cell r="BV44">
            <v>128</v>
          </cell>
          <cell r="BW44">
            <v>128</v>
          </cell>
          <cell r="CC44">
            <v>128</v>
          </cell>
          <cell r="CD44">
            <v>128</v>
          </cell>
        </row>
        <row r="45">
          <cell r="D45" t="str">
            <v>城步南山牧场至绥宁古龙岩公路</v>
          </cell>
          <cell r="E45" t="str">
            <v>省道</v>
          </cell>
          <cell r="F45">
            <v>47.624000000000002</v>
          </cell>
          <cell r="G45">
            <v>17.623999999999999</v>
          </cell>
          <cell r="H45">
            <v>30</v>
          </cell>
          <cell r="I45">
            <v>0</v>
          </cell>
          <cell r="J45">
            <v>17.623999999999999</v>
          </cell>
          <cell r="K45">
            <v>0</v>
          </cell>
          <cell r="L45">
            <v>0</v>
          </cell>
          <cell r="N45">
            <v>30</v>
          </cell>
          <cell r="O45">
            <v>0</v>
          </cell>
          <cell r="Q45">
            <v>0</v>
          </cell>
          <cell r="R45">
            <v>17.623999999999999</v>
          </cell>
          <cell r="S45">
            <v>17.623999999999999</v>
          </cell>
          <cell r="U45">
            <v>0</v>
          </cell>
          <cell r="W45">
            <v>0</v>
          </cell>
          <cell r="Y45">
            <v>30</v>
          </cell>
          <cell r="Z45">
            <v>0</v>
          </cell>
          <cell r="AB45">
            <v>0</v>
          </cell>
          <cell r="AC45">
            <v>17.623999999999999</v>
          </cell>
          <cell r="AD45">
            <v>17.623999999999999</v>
          </cell>
          <cell r="AF45">
            <v>0</v>
          </cell>
          <cell r="AH45">
            <v>0</v>
          </cell>
          <cell r="AN45">
            <v>2019</v>
          </cell>
          <cell r="AO45">
            <v>2022</v>
          </cell>
          <cell r="AP45">
            <v>38710</v>
          </cell>
          <cell r="AQ45">
            <v>19049</v>
          </cell>
          <cell r="AR45">
            <v>35461.5</v>
          </cell>
          <cell r="AS45">
            <v>16439</v>
          </cell>
          <cell r="AT45">
            <v>16439</v>
          </cell>
          <cell r="AU45">
            <v>383.45279690912099</v>
          </cell>
          <cell r="AW45">
            <v>0</v>
          </cell>
          <cell r="AZ45">
            <v>383.45279690912099</v>
          </cell>
          <cell r="BJ45" t="str">
            <v>完成路基</v>
          </cell>
          <cell r="BK45">
            <v>15524.311019654</v>
          </cell>
          <cell r="BL45">
            <v>914.68898034604501</v>
          </cell>
          <cell r="BN45">
            <v>383.45279690912099</v>
          </cell>
          <cell r="BO45" t="e">
            <v>#N/A</v>
          </cell>
          <cell r="BU45">
            <v>0</v>
          </cell>
          <cell r="BV45">
            <v>0</v>
          </cell>
          <cell r="BW45">
            <v>0</v>
          </cell>
          <cell r="BZ45">
            <v>383.45279690912099</v>
          </cell>
        </row>
        <row r="46">
          <cell r="D46" t="str">
            <v>新邵县小庙头至石背垅</v>
          </cell>
          <cell r="E46" t="str">
            <v>省道</v>
          </cell>
          <cell r="F46">
            <v>12.2</v>
          </cell>
          <cell r="G46">
            <v>12.2</v>
          </cell>
          <cell r="H46">
            <v>0</v>
          </cell>
          <cell r="I46">
            <v>0</v>
          </cell>
          <cell r="J46">
            <v>0</v>
          </cell>
          <cell r="K46">
            <v>12.2</v>
          </cell>
          <cell r="L46">
            <v>0</v>
          </cell>
          <cell r="O46">
            <v>0</v>
          </cell>
          <cell r="Q46">
            <v>0</v>
          </cell>
          <cell r="S46">
            <v>0</v>
          </cell>
          <cell r="U46">
            <v>0</v>
          </cell>
          <cell r="V46">
            <v>12.2</v>
          </cell>
          <cell r="W46">
            <v>12.2</v>
          </cell>
          <cell r="Z46">
            <v>0</v>
          </cell>
          <cell r="AB46">
            <v>0</v>
          </cell>
          <cell r="AD46">
            <v>0</v>
          </cell>
          <cell r="AF46">
            <v>0</v>
          </cell>
          <cell r="AG46">
            <v>12.2</v>
          </cell>
          <cell r="AH46">
            <v>12.2</v>
          </cell>
          <cell r="AN46">
            <v>2022</v>
          </cell>
          <cell r="AO46">
            <v>2023</v>
          </cell>
          <cell r="AP46">
            <v>82110</v>
          </cell>
          <cell r="AQ46">
            <v>6710</v>
          </cell>
          <cell r="AR46">
            <v>3411.2</v>
          </cell>
          <cell r="AS46">
            <v>2013</v>
          </cell>
          <cell r="AT46">
            <v>2013</v>
          </cell>
          <cell r="AU46">
            <v>21221.8</v>
          </cell>
          <cell r="AW46">
            <v>0</v>
          </cell>
          <cell r="BB46">
            <v>21221.8</v>
          </cell>
          <cell r="BI46">
            <v>12.2</v>
          </cell>
          <cell r="BJ46" t="str">
            <v>完成施工许可</v>
          </cell>
          <cell r="BL46">
            <v>2013</v>
          </cell>
          <cell r="BO46" t="e">
            <v>#N/A</v>
          </cell>
          <cell r="BV46">
            <v>0</v>
          </cell>
          <cell r="BW46">
            <v>0</v>
          </cell>
        </row>
        <row r="47">
          <cell r="D47" t="str">
            <v>新邵县雀塘-太芝庙</v>
          </cell>
          <cell r="E47" t="str">
            <v>省道</v>
          </cell>
          <cell r="F47">
            <v>24.163</v>
          </cell>
          <cell r="G47">
            <v>24.163</v>
          </cell>
          <cell r="H47">
            <v>0</v>
          </cell>
          <cell r="I47">
            <v>0</v>
          </cell>
          <cell r="J47">
            <v>24.163</v>
          </cell>
          <cell r="K47">
            <v>0</v>
          </cell>
          <cell r="L47">
            <v>0</v>
          </cell>
          <cell r="O47">
            <v>0</v>
          </cell>
          <cell r="Q47">
            <v>0</v>
          </cell>
          <cell r="R47">
            <v>24.163</v>
          </cell>
          <cell r="S47">
            <v>23.87</v>
          </cell>
          <cell r="U47">
            <v>0</v>
          </cell>
          <cell r="W47">
            <v>0</v>
          </cell>
          <cell r="Y47">
            <v>10</v>
          </cell>
          <cell r="Z47">
            <v>10</v>
          </cell>
          <cell r="AB47">
            <v>23.87</v>
          </cell>
          <cell r="AC47">
            <v>14.163</v>
          </cell>
          <cell r="AD47">
            <v>0</v>
          </cell>
          <cell r="AF47">
            <v>0</v>
          </cell>
          <cell r="AH47">
            <v>0</v>
          </cell>
          <cell r="AN47">
            <v>2019</v>
          </cell>
          <cell r="AO47">
            <v>2022</v>
          </cell>
          <cell r="AP47">
            <v>28720</v>
          </cell>
          <cell r="AQ47">
            <v>10673</v>
          </cell>
          <cell r="AR47">
            <v>13517.8</v>
          </cell>
          <cell r="AS47">
            <v>5072</v>
          </cell>
          <cell r="AT47">
            <v>5072</v>
          </cell>
          <cell r="AU47">
            <v>9458.2000000000007</v>
          </cell>
          <cell r="AV47">
            <v>264.5</v>
          </cell>
          <cell r="AW47">
            <v>264.5</v>
          </cell>
          <cell r="AZ47">
            <v>9458.2000000000007</v>
          </cell>
          <cell r="BE47">
            <v>264.5</v>
          </cell>
          <cell r="BJ47" t="str">
            <v>完成路基</v>
          </cell>
          <cell r="BK47">
            <v>7545.0419856805902</v>
          </cell>
          <cell r="BL47">
            <v>-2473.0419856805902</v>
          </cell>
          <cell r="BN47">
            <v>4500</v>
          </cell>
          <cell r="BO47" t="e">
            <v>#N/A</v>
          </cell>
          <cell r="BT47">
            <v>2473.0419856805902</v>
          </cell>
          <cell r="BU47">
            <v>2473.0419856805902</v>
          </cell>
          <cell r="BV47">
            <v>2473.0419856805902</v>
          </cell>
          <cell r="BW47">
            <v>2473.0419856805902</v>
          </cell>
          <cell r="BY47">
            <v>4500</v>
          </cell>
          <cell r="CE47">
            <v>2473.0419856805902</v>
          </cell>
          <cell r="CF47">
            <v>2473.0419856805902</v>
          </cell>
          <cell r="CM47">
            <v>10</v>
          </cell>
        </row>
        <row r="48">
          <cell r="D48" t="str">
            <v>S246武冈过境高桥-小水</v>
          </cell>
          <cell r="E48" t="str">
            <v>重要经济干线</v>
          </cell>
          <cell r="F48">
            <v>9.64</v>
          </cell>
          <cell r="G48">
            <v>9.64</v>
          </cell>
          <cell r="H48">
            <v>0</v>
          </cell>
          <cell r="I48">
            <v>0</v>
          </cell>
          <cell r="J48">
            <v>9.64</v>
          </cell>
          <cell r="K48">
            <v>0</v>
          </cell>
          <cell r="L48">
            <v>0</v>
          </cell>
          <cell r="O48">
            <v>0</v>
          </cell>
          <cell r="Q48">
            <v>0</v>
          </cell>
          <cell r="R48">
            <v>9.64</v>
          </cell>
          <cell r="S48">
            <v>9.64</v>
          </cell>
          <cell r="U48">
            <v>0</v>
          </cell>
          <cell r="W48">
            <v>0</v>
          </cell>
          <cell r="Z48">
            <v>0</v>
          </cell>
          <cell r="AB48">
            <v>9.64</v>
          </cell>
          <cell r="AC48">
            <v>9.64</v>
          </cell>
          <cell r="AD48">
            <v>0</v>
          </cell>
          <cell r="AF48">
            <v>0</v>
          </cell>
          <cell r="AH48">
            <v>0</v>
          </cell>
          <cell r="AN48">
            <v>2020</v>
          </cell>
          <cell r="AO48">
            <v>2022</v>
          </cell>
          <cell r="AP48">
            <v>9567.19</v>
          </cell>
          <cell r="AQ48">
            <v>3260</v>
          </cell>
          <cell r="AR48">
            <v>3225</v>
          </cell>
          <cell r="AS48">
            <v>3260</v>
          </cell>
          <cell r="AT48">
            <v>3260</v>
          </cell>
          <cell r="AW48">
            <v>0</v>
          </cell>
          <cell r="BJ48" t="str">
            <v>完成路基</v>
          </cell>
          <cell r="BL48">
            <v>3260</v>
          </cell>
          <cell r="BO48" t="e">
            <v>#N/A</v>
          </cell>
          <cell r="BU48">
            <v>0</v>
          </cell>
          <cell r="BV48">
            <v>0</v>
          </cell>
          <cell r="BW48">
            <v>0</v>
          </cell>
          <cell r="BY48">
            <v>0</v>
          </cell>
        </row>
        <row r="49">
          <cell r="D49" t="str">
            <v>邵阳县长阳铺-九公桥</v>
          </cell>
          <cell r="E49" t="str">
            <v>省道</v>
          </cell>
          <cell r="F49">
            <v>25.22</v>
          </cell>
          <cell r="G49">
            <v>25.22</v>
          </cell>
          <cell r="H49">
            <v>0</v>
          </cell>
          <cell r="I49">
            <v>0</v>
          </cell>
          <cell r="J49">
            <v>0</v>
          </cell>
          <cell r="K49">
            <v>0</v>
          </cell>
          <cell r="L49">
            <v>25.22</v>
          </cell>
          <cell r="O49">
            <v>0</v>
          </cell>
          <cell r="Q49">
            <v>0</v>
          </cell>
          <cell r="S49">
            <v>0</v>
          </cell>
          <cell r="T49">
            <v>25.22</v>
          </cell>
          <cell r="U49">
            <v>25.22</v>
          </cell>
          <cell r="W49">
            <v>0</v>
          </cell>
          <cell r="Z49">
            <v>0</v>
          </cell>
          <cell r="AB49">
            <v>0</v>
          </cell>
          <cell r="AD49">
            <v>25.22</v>
          </cell>
          <cell r="AE49">
            <v>25.22</v>
          </cell>
          <cell r="AF49">
            <v>0</v>
          </cell>
          <cell r="AH49">
            <v>0</v>
          </cell>
          <cell r="AN49">
            <v>2020</v>
          </cell>
          <cell r="AO49">
            <v>2022</v>
          </cell>
          <cell r="AP49">
            <v>29008</v>
          </cell>
          <cell r="AQ49">
            <v>13858</v>
          </cell>
          <cell r="AR49">
            <v>6489</v>
          </cell>
          <cell r="AS49">
            <v>8315</v>
          </cell>
          <cell r="AT49">
            <v>8315</v>
          </cell>
          <cell r="AU49">
            <v>8015</v>
          </cell>
          <cell r="BA49">
            <v>8015</v>
          </cell>
          <cell r="BI49">
            <v>25.22</v>
          </cell>
          <cell r="BJ49" t="str">
            <v>完成施工许可</v>
          </cell>
          <cell r="BK49">
            <v>4157.3999999999996</v>
          </cell>
          <cell r="BL49">
            <v>4157.6000000000004</v>
          </cell>
          <cell r="BN49">
            <v>2000</v>
          </cell>
          <cell r="BO49">
            <v>8315</v>
          </cell>
          <cell r="BP49">
            <v>0</v>
          </cell>
          <cell r="BU49">
            <v>0</v>
          </cell>
          <cell r="BV49">
            <v>0</v>
          </cell>
          <cell r="BW49">
            <v>0</v>
          </cell>
          <cell r="CA49">
            <v>2000</v>
          </cell>
          <cell r="CN49">
            <v>25.22</v>
          </cell>
        </row>
        <row r="50">
          <cell r="D50" t="str">
            <v>邵阳县黄豆园-黄亭市</v>
          </cell>
          <cell r="E50" t="str">
            <v>省道</v>
          </cell>
          <cell r="F50">
            <v>18.498999999999999</v>
          </cell>
          <cell r="G50">
            <v>18.498999999999999</v>
          </cell>
          <cell r="H50">
            <v>0</v>
          </cell>
          <cell r="I50">
            <v>0</v>
          </cell>
          <cell r="J50">
            <v>18.498999999999999</v>
          </cell>
          <cell r="K50">
            <v>0</v>
          </cell>
          <cell r="L50">
            <v>0</v>
          </cell>
          <cell r="O50">
            <v>0</v>
          </cell>
          <cell r="Q50">
            <v>0</v>
          </cell>
          <cell r="R50">
            <v>18.498999999999999</v>
          </cell>
          <cell r="S50">
            <v>18.498999999999999</v>
          </cell>
          <cell r="U50">
            <v>0</v>
          </cell>
          <cell r="W50">
            <v>0</v>
          </cell>
          <cell r="Z50">
            <v>0</v>
          </cell>
          <cell r="AA50">
            <v>18.498999999999999</v>
          </cell>
          <cell r="AB50">
            <v>18.498999999999999</v>
          </cell>
          <cell r="AD50">
            <v>0</v>
          </cell>
          <cell r="AF50">
            <v>0</v>
          </cell>
          <cell r="AH50">
            <v>0</v>
          </cell>
          <cell r="AN50">
            <v>2020</v>
          </cell>
          <cell r="AO50">
            <v>2022</v>
          </cell>
          <cell r="AP50">
            <v>22037</v>
          </cell>
          <cell r="AQ50">
            <v>8325</v>
          </cell>
          <cell r="AR50">
            <v>9386</v>
          </cell>
          <cell r="AS50">
            <v>5179.72</v>
          </cell>
          <cell r="AT50">
            <v>1021</v>
          </cell>
          <cell r="AU50">
            <v>8243.6</v>
          </cell>
          <cell r="AW50">
            <v>3141.5</v>
          </cell>
          <cell r="AZ50">
            <v>8243.6</v>
          </cell>
          <cell r="BJ50" t="str">
            <v>完成路基</v>
          </cell>
          <cell r="BK50">
            <v>6660</v>
          </cell>
          <cell r="BL50">
            <v>-5639</v>
          </cell>
          <cell r="BN50">
            <v>6613</v>
          </cell>
          <cell r="BO50" t="e">
            <v>#N/A</v>
          </cell>
          <cell r="BT50">
            <v>1480.28</v>
          </cell>
          <cell r="BU50">
            <v>5639</v>
          </cell>
          <cell r="BV50">
            <v>1480.28</v>
          </cell>
          <cell r="BW50">
            <v>5639</v>
          </cell>
          <cell r="BY50">
            <v>6613</v>
          </cell>
          <cell r="CE50">
            <v>1480.28</v>
          </cell>
          <cell r="CF50">
            <v>5639</v>
          </cell>
          <cell r="CM50">
            <v>18.498999999999999</v>
          </cell>
        </row>
        <row r="51">
          <cell r="D51" t="str">
            <v>G356邵阳县罗城-黄豆园</v>
          </cell>
          <cell r="E51" t="str">
            <v>国道</v>
          </cell>
          <cell r="F51">
            <v>19.233000000000001</v>
          </cell>
          <cell r="G51">
            <v>19.233000000000001</v>
          </cell>
          <cell r="H51">
            <v>0</v>
          </cell>
          <cell r="I51">
            <v>0</v>
          </cell>
          <cell r="J51">
            <v>0</v>
          </cell>
          <cell r="K51">
            <v>0</v>
          </cell>
          <cell r="L51">
            <v>19.233000000000001</v>
          </cell>
          <cell r="O51">
            <v>0</v>
          </cell>
          <cell r="Q51">
            <v>0</v>
          </cell>
          <cell r="R51">
            <v>0</v>
          </cell>
          <cell r="S51">
            <v>0</v>
          </cell>
          <cell r="U51">
            <v>0</v>
          </cell>
          <cell r="V51">
            <v>19.233000000000001</v>
          </cell>
          <cell r="W51">
            <v>19.233000000000001</v>
          </cell>
          <cell r="Z51">
            <v>0</v>
          </cell>
          <cell r="AB51">
            <v>0</v>
          </cell>
          <cell r="AD51">
            <v>0</v>
          </cell>
          <cell r="AE51">
            <v>19.233000000000001</v>
          </cell>
          <cell r="AF51">
            <v>19.233000000000001</v>
          </cell>
          <cell r="AH51">
            <v>0</v>
          </cell>
          <cell r="AN51">
            <v>2020</v>
          </cell>
          <cell r="AO51">
            <v>2022</v>
          </cell>
          <cell r="AP51">
            <v>18627</v>
          </cell>
          <cell r="AQ51">
            <v>11380</v>
          </cell>
          <cell r="AR51">
            <v>5427</v>
          </cell>
          <cell r="AS51">
            <v>3878</v>
          </cell>
          <cell r="AT51">
            <v>3878</v>
          </cell>
          <cell r="AU51">
            <v>161.099999999999</v>
          </cell>
          <cell r="BB51">
            <v>161.099999999999</v>
          </cell>
          <cell r="BI51">
            <v>19.233000000000001</v>
          </cell>
          <cell r="BJ51" t="str">
            <v>完成施工许可</v>
          </cell>
          <cell r="BK51">
            <v>3414</v>
          </cell>
          <cell r="BL51">
            <v>464</v>
          </cell>
          <cell r="BN51">
            <v>2000</v>
          </cell>
          <cell r="BO51">
            <v>3878</v>
          </cell>
          <cell r="BP51">
            <v>0</v>
          </cell>
          <cell r="BQ51">
            <v>3878</v>
          </cell>
          <cell r="BR51">
            <v>3878</v>
          </cell>
          <cell r="BU51">
            <v>0</v>
          </cell>
          <cell r="BV51">
            <v>0</v>
          </cell>
          <cell r="BW51">
            <v>0</v>
          </cell>
          <cell r="CA51">
            <v>2000</v>
          </cell>
          <cell r="CN51">
            <v>19.233000000000001</v>
          </cell>
        </row>
        <row r="52">
          <cell r="D52" t="str">
            <v>新宁县江口桥-黄皮坳</v>
          </cell>
          <cell r="E52" t="str">
            <v>省道</v>
          </cell>
          <cell r="F52">
            <v>56.277000000000001</v>
          </cell>
          <cell r="G52">
            <v>56.277000000000001</v>
          </cell>
          <cell r="H52">
            <v>0</v>
          </cell>
          <cell r="I52">
            <v>0</v>
          </cell>
          <cell r="J52">
            <v>0</v>
          </cell>
          <cell r="K52">
            <v>0</v>
          </cell>
          <cell r="L52">
            <v>56.277000000000001</v>
          </cell>
          <cell r="O52">
            <v>0</v>
          </cell>
          <cell r="Q52">
            <v>0</v>
          </cell>
          <cell r="R52">
            <v>0</v>
          </cell>
          <cell r="S52">
            <v>0</v>
          </cell>
          <cell r="U52">
            <v>0</v>
          </cell>
          <cell r="V52">
            <v>56.277000000000001</v>
          </cell>
          <cell r="W52">
            <v>56.277000000000001</v>
          </cell>
          <cell r="Z52">
            <v>0</v>
          </cell>
          <cell r="AB52">
            <v>0</v>
          </cell>
          <cell r="AD52">
            <v>0</v>
          </cell>
          <cell r="AE52">
            <v>56.277000000000001</v>
          </cell>
          <cell r="AF52">
            <v>56.277000000000001</v>
          </cell>
          <cell r="AH52">
            <v>0</v>
          </cell>
          <cell r="AN52">
            <v>2020</v>
          </cell>
          <cell r="AO52">
            <v>2022</v>
          </cell>
          <cell r="AP52">
            <v>74421.600000000006</v>
          </cell>
          <cell r="AQ52">
            <v>0</v>
          </cell>
          <cell r="AR52">
            <v>10821.6</v>
          </cell>
          <cell r="AS52">
            <v>2981</v>
          </cell>
          <cell r="AT52">
            <v>2981</v>
          </cell>
          <cell r="AU52">
            <v>11504.88</v>
          </cell>
          <cell r="BB52">
            <v>11504.88</v>
          </cell>
          <cell r="BI52">
            <v>56.277000000000001</v>
          </cell>
          <cell r="BJ52" t="str">
            <v>完成施工许可</v>
          </cell>
          <cell r="BK52">
            <v>0</v>
          </cell>
          <cell r="BL52">
            <v>2981</v>
          </cell>
          <cell r="BN52">
            <v>10000</v>
          </cell>
          <cell r="BO52" t="e">
            <v>#N/A</v>
          </cell>
          <cell r="BU52">
            <v>0</v>
          </cell>
          <cell r="BV52">
            <v>0</v>
          </cell>
          <cell r="BW52">
            <v>0</v>
          </cell>
          <cell r="CA52">
            <v>10000</v>
          </cell>
          <cell r="CI52">
            <v>0</v>
          </cell>
          <cell r="CN52">
            <v>56.277000000000001</v>
          </cell>
        </row>
        <row r="53">
          <cell r="D53" t="str">
            <v>S346隆回紫霞园大桥</v>
          </cell>
          <cell r="E53" t="str">
            <v>重要经济干线</v>
          </cell>
          <cell r="F53">
            <v>7.5851600000000001</v>
          </cell>
          <cell r="G53">
            <v>3.5851600000000001</v>
          </cell>
          <cell r="H53">
            <v>4</v>
          </cell>
          <cell r="I53">
            <v>0</v>
          </cell>
          <cell r="J53">
            <v>3.5851600000000001</v>
          </cell>
          <cell r="K53">
            <v>0</v>
          </cell>
          <cell r="L53">
            <v>0</v>
          </cell>
          <cell r="N53">
            <v>4</v>
          </cell>
          <cell r="O53">
            <v>0</v>
          </cell>
          <cell r="Q53">
            <v>0</v>
          </cell>
          <cell r="R53">
            <v>3.5851600000000001</v>
          </cell>
          <cell r="S53">
            <v>3.5851600000000001</v>
          </cell>
          <cell r="U53">
            <v>0</v>
          </cell>
          <cell r="W53">
            <v>0</v>
          </cell>
          <cell r="Y53">
            <v>4</v>
          </cell>
          <cell r="Z53">
            <v>0</v>
          </cell>
          <cell r="AA53">
            <v>3.5851600000000001</v>
          </cell>
          <cell r="AB53">
            <v>3.5851600000000001</v>
          </cell>
          <cell r="AD53">
            <v>0</v>
          </cell>
          <cell r="AF53">
            <v>0</v>
          </cell>
          <cell r="AH53">
            <v>0</v>
          </cell>
          <cell r="AN53">
            <v>2020</v>
          </cell>
          <cell r="AO53">
            <v>2022</v>
          </cell>
          <cell r="AP53">
            <v>7297.6670000000004</v>
          </cell>
          <cell r="AQ53">
            <v>2668</v>
          </cell>
          <cell r="AR53">
            <v>29659.200000000001</v>
          </cell>
          <cell r="AS53">
            <v>2668</v>
          </cell>
          <cell r="AT53">
            <v>2668</v>
          </cell>
          <cell r="AW53">
            <v>0</v>
          </cell>
          <cell r="AZ53">
            <v>0</v>
          </cell>
          <cell r="BJ53" t="str">
            <v>完成路基</v>
          </cell>
          <cell r="BK53">
            <v>2415.7915593079101</v>
          </cell>
          <cell r="BL53">
            <v>252.208440692088</v>
          </cell>
          <cell r="BO53" t="e">
            <v>#N/A</v>
          </cell>
          <cell r="BU53">
            <v>0</v>
          </cell>
          <cell r="BV53">
            <v>0</v>
          </cell>
          <cell r="BW53">
            <v>0</v>
          </cell>
          <cell r="CM53">
            <v>3.5851600000000001</v>
          </cell>
        </row>
        <row r="54">
          <cell r="D54" t="str">
            <v>隆回大花-善缘亭</v>
          </cell>
          <cell r="E54" t="str">
            <v>省道</v>
          </cell>
          <cell r="F54">
            <v>24</v>
          </cell>
          <cell r="G54">
            <v>19</v>
          </cell>
          <cell r="H54">
            <v>5</v>
          </cell>
          <cell r="I54">
            <v>0</v>
          </cell>
          <cell r="J54">
            <v>0</v>
          </cell>
          <cell r="K54">
            <v>0</v>
          </cell>
          <cell r="L54">
            <v>19</v>
          </cell>
          <cell r="N54">
            <v>5</v>
          </cell>
          <cell r="O54">
            <v>0</v>
          </cell>
          <cell r="P54">
            <v>0</v>
          </cell>
          <cell r="Q54">
            <v>0</v>
          </cell>
          <cell r="R54">
            <v>19</v>
          </cell>
          <cell r="S54">
            <v>19</v>
          </cell>
          <cell r="T54">
            <v>0</v>
          </cell>
          <cell r="U54">
            <v>0</v>
          </cell>
          <cell r="W54">
            <v>0</v>
          </cell>
          <cell r="Y54">
            <v>5</v>
          </cell>
          <cell r="Z54">
            <v>0</v>
          </cell>
          <cell r="AA54">
            <v>0</v>
          </cell>
          <cell r="AB54">
            <v>0</v>
          </cell>
          <cell r="AC54">
            <v>19</v>
          </cell>
          <cell r="AD54">
            <v>19</v>
          </cell>
          <cell r="AF54">
            <v>0</v>
          </cell>
          <cell r="AH54">
            <v>0</v>
          </cell>
          <cell r="AN54">
            <v>2019</v>
          </cell>
          <cell r="AO54">
            <v>2022</v>
          </cell>
          <cell r="AP54">
            <v>39422</v>
          </cell>
          <cell r="AQ54">
            <v>5060</v>
          </cell>
          <cell r="AR54">
            <v>38496.6</v>
          </cell>
          <cell r="AS54">
            <v>4130</v>
          </cell>
          <cell r="AT54">
            <v>4130</v>
          </cell>
          <cell r="AW54">
            <v>0</v>
          </cell>
          <cell r="AZ54">
            <v>0</v>
          </cell>
          <cell r="BJ54" t="str">
            <v>完成路基</v>
          </cell>
          <cell r="BK54">
            <v>3057.0833333333298</v>
          </cell>
          <cell r="BL54">
            <v>1072.9166666666699</v>
          </cell>
          <cell r="BO54">
            <v>323</v>
          </cell>
          <cell r="BU54">
            <v>0</v>
          </cell>
          <cell r="BV54">
            <v>0</v>
          </cell>
          <cell r="BW54">
            <v>0</v>
          </cell>
        </row>
        <row r="55">
          <cell r="D55" t="str">
            <v>绥宁草寨至洞口安顺</v>
          </cell>
          <cell r="E55" t="str">
            <v>省道</v>
          </cell>
          <cell r="F55">
            <v>31.257000000000001</v>
          </cell>
          <cell r="G55">
            <v>31.257000000000001</v>
          </cell>
          <cell r="H55">
            <v>0</v>
          </cell>
          <cell r="I55">
            <v>0</v>
          </cell>
          <cell r="J55">
            <v>0</v>
          </cell>
          <cell r="K55">
            <v>0</v>
          </cell>
          <cell r="L55">
            <v>31.257000000000001</v>
          </cell>
          <cell r="O55">
            <v>0</v>
          </cell>
          <cell r="Q55">
            <v>0</v>
          </cell>
          <cell r="R55">
            <v>0</v>
          </cell>
          <cell r="S55">
            <v>0</v>
          </cell>
          <cell r="U55">
            <v>0</v>
          </cell>
          <cell r="V55">
            <v>31.257000000000001</v>
          </cell>
          <cell r="W55">
            <v>31.257000000000001</v>
          </cell>
          <cell r="Z55">
            <v>0</v>
          </cell>
          <cell r="AB55">
            <v>0</v>
          </cell>
          <cell r="AD55">
            <v>0</v>
          </cell>
          <cell r="AF55">
            <v>0</v>
          </cell>
          <cell r="AG55">
            <v>31.257000000000001</v>
          </cell>
          <cell r="AH55">
            <v>31.257000000000001</v>
          </cell>
          <cell r="AN55">
            <v>2022</v>
          </cell>
          <cell r="AO55">
            <v>2023</v>
          </cell>
          <cell r="AP55">
            <v>53402</v>
          </cell>
          <cell r="AQ55">
            <v>17567</v>
          </cell>
          <cell r="AR55">
            <v>3480</v>
          </cell>
          <cell r="AS55">
            <v>3513</v>
          </cell>
          <cell r="AT55">
            <v>3513</v>
          </cell>
          <cell r="AU55">
            <v>2000</v>
          </cell>
          <cell r="AW55">
            <v>0</v>
          </cell>
          <cell r="BB55">
            <v>2000</v>
          </cell>
          <cell r="BI55">
            <v>31.257000000000001</v>
          </cell>
          <cell r="BJ55" t="str">
            <v>完成施工许可</v>
          </cell>
          <cell r="BK55">
            <v>1756.7</v>
          </cell>
          <cell r="BL55">
            <v>1756.3</v>
          </cell>
          <cell r="BN55">
            <v>5000</v>
          </cell>
          <cell r="BO55">
            <v>2715</v>
          </cell>
          <cell r="BP55">
            <v>0</v>
          </cell>
          <cell r="BU55">
            <v>0</v>
          </cell>
          <cell r="BV55">
            <v>0</v>
          </cell>
          <cell r="BW55">
            <v>0</v>
          </cell>
          <cell r="CB55">
            <v>5000</v>
          </cell>
          <cell r="CN55">
            <v>31.257000000000001</v>
          </cell>
        </row>
        <row r="56">
          <cell r="D56" t="str">
            <v>华容梅田湖大桥</v>
          </cell>
          <cell r="E56" t="str">
            <v>省道</v>
          </cell>
          <cell r="F56">
            <v>6.1420000000000003</v>
          </cell>
          <cell r="G56">
            <v>6.1420000000000003</v>
          </cell>
          <cell r="H56">
            <v>0</v>
          </cell>
          <cell r="I56">
            <v>0</v>
          </cell>
          <cell r="J56">
            <v>6.1420000000000003</v>
          </cell>
          <cell r="K56">
            <v>0</v>
          </cell>
          <cell r="L56">
            <v>0</v>
          </cell>
          <cell r="O56">
            <v>0</v>
          </cell>
          <cell r="Q56">
            <v>0</v>
          </cell>
          <cell r="R56">
            <v>6.1420000000000003</v>
          </cell>
          <cell r="S56">
            <v>6.1420000000000003</v>
          </cell>
          <cell r="U56">
            <v>0</v>
          </cell>
          <cell r="W56">
            <v>0</v>
          </cell>
          <cell r="Z56">
            <v>0</v>
          </cell>
          <cell r="AA56">
            <v>6.1420000000000003</v>
          </cell>
          <cell r="AB56">
            <v>6.1420000000000003</v>
          </cell>
          <cell r="AD56">
            <v>0</v>
          </cell>
          <cell r="AF56">
            <v>0</v>
          </cell>
          <cell r="AH56">
            <v>0</v>
          </cell>
          <cell r="AN56">
            <v>2020</v>
          </cell>
          <cell r="AO56">
            <v>2022</v>
          </cell>
          <cell r="AP56">
            <v>13056</v>
          </cell>
          <cell r="AQ56">
            <v>5108</v>
          </cell>
          <cell r="AR56">
            <v>10989</v>
          </cell>
          <cell r="AS56">
            <v>4937.96</v>
          </cell>
          <cell r="AT56">
            <v>4938</v>
          </cell>
          <cell r="AZ56">
            <v>0</v>
          </cell>
          <cell r="BJ56" t="str">
            <v>完成路基</v>
          </cell>
          <cell r="BK56">
            <v>4086.4</v>
          </cell>
          <cell r="BL56">
            <v>851.6</v>
          </cell>
          <cell r="BN56">
            <v>1500</v>
          </cell>
          <cell r="BO56">
            <v>2272</v>
          </cell>
          <cell r="BU56">
            <v>0</v>
          </cell>
          <cell r="BV56">
            <v>0</v>
          </cell>
          <cell r="BW56">
            <v>0</v>
          </cell>
          <cell r="BY56">
            <v>1500</v>
          </cell>
          <cell r="CM56">
            <v>6.1420000000000003</v>
          </cell>
        </row>
        <row r="57">
          <cell r="D57" t="str">
            <v>S206、S313平江县过大洲、梅仙和余坪集镇段道路改建工程</v>
          </cell>
          <cell r="E57" t="str">
            <v>省道</v>
          </cell>
          <cell r="F57">
            <v>6</v>
          </cell>
          <cell r="G57">
            <v>6</v>
          </cell>
          <cell r="H57">
            <v>0</v>
          </cell>
          <cell r="I57">
            <v>0</v>
          </cell>
          <cell r="J57">
            <v>0</v>
          </cell>
          <cell r="K57">
            <v>6</v>
          </cell>
          <cell r="L57">
            <v>0</v>
          </cell>
          <cell r="O57">
            <v>0</v>
          </cell>
          <cell r="Q57">
            <v>0</v>
          </cell>
          <cell r="S57">
            <v>0</v>
          </cell>
          <cell r="U57">
            <v>0</v>
          </cell>
          <cell r="V57">
            <v>6</v>
          </cell>
          <cell r="W57">
            <v>6</v>
          </cell>
          <cell r="Z57">
            <v>0</v>
          </cell>
          <cell r="AB57">
            <v>0</v>
          </cell>
          <cell r="AC57">
            <v>6</v>
          </cell>
          <cell r="AD57">
            <v>6</v>
          </cell>
          <cell r="AF57">
            <v>0</v>
          </cell>
          <cell r="AH57">
            <v>0</v>
          </cell>
          <cell r="AN57">
            <v>2020</v>
          </cell>
          <cell r="AO57">
            <v>2022</v>
          </cell>
          <cell r="AP57">
            <v>19800</v>
          </cell>
          <cell r="AQ57">
            <v>3397</v>
          </cell>
          <cell r="AR57">
            <v>6600</v>
          </cell>
          <cell r="AS57">
            <v>1698</v>
          </cell>
          <cell r="AT57">
            <v>1698</v>
          </cell>
          <cell r="AW57">
            <v>0</v>
          </cell>
          <cell r="BI57">
            <v>6</v>
          </cell>
          <cell r="BJ57" t="str">
            <v>完成施工许可</v>
          </cell>
          <cell r="BK57">
            <v>1698.5</v>
          </cell>
          <cell r="BL57">
            <v>-0.5</v>
          </cell>
          <cell r="BN57">
            <v>5000</v>
          </cell>
          <cell r="BO57" t="e">
            <v>#N/A</v>
          </cell>
          <cell r="BU57">
            <v>0</v>
          </cell>
          <cell r="BV57">
            <v>0</v>
          </cell>
          <cell r="BW57">
            <v>0</v>
          </cell>
          <cell r="BZ57">
            <v>5000</v>
          </cell>
          <cell r="CG57">
            <v>0</v>
          </cell>
        </row>
        <row r="58">
          <cell r="D58" t="str">
            <v>屈原区推山咀码头-三州桥</v>
          </cell>
          <cell r="E58" t="str">
            <v>重要经济干线</v>
          </cell>
          <cell r="F58">
            <v>7.05</v>
          </cell>
          <cell r="G58">
            <v>7.05</v>
          </cell>
          <cell r="H58">
            <v>0</v>
          </cell>
          <cell r="I58">
            <v>7.05</v>
          </cell>
          <cell r="J58">
            <v>0</v>
          </cell>
          <cell r="K58">
            <v>0</v>
          </cell>
          <cell r="L58">
            <v>0</v>
          </cell>
          <cell r="N58">
            <v>0</v>
          </cell>
          <cell r="O58">
            <v>0</v>
          </cell>
          <cell r="Q58">
            <v>0</v>
          </cell>
          <cell r="R58">
            <v>7.05</v>
          </cell>
          <cell r="S58">
            <v>7.05</v>
          </cell>
          <cell r="U58">
            <v>0</v>
          </cell>
          <cell r="W58">
            <v>0</v>
          </cell>
          <cell r="Y58">
            <v>7.05</v>
          </cell>
          <cell r="Z58">
            <v>7.05</v>
          </cell>
          <cell r="AB58">
            <v>0</v>
          </cell>
          <cell r="AD58">
            <v>0</v>
          </cell>
          <cell r="AF58">
            <v>0</v>
          </cell>
          <cell r="AH58">
            <v>0</v>
          </cell>
          <cell r="AN58">
            <v>2020</v>
          </cell>
          <cell r="AO58">
            <v>2021</v>
          </cell>
          <cell r="AP58">
            <v>8756</v>
          </cell>
          <cell r="AQ58">
            <v>1410</v>
          </cell>
          <cell r="AR58">
            <v>5770</v>
          </cell>
          <cell r="AS58">
            <v>1394</v>
          </cell>
          <cell r="AT58">
            <v>1394</v>
          </cell>
          <cell r="AU58">
            <v>1234.8</v>
          </cell>
          <cell r="AW58">
            <v>0</v>
          </cell>
          <cell r="AZ58">
            <v>1234.8</v>
          </cell>
          <cell r="BJ58" t="str">
            <v>完成路基</v>
          </cell>
          <cell r="BK58">
            <v>1410</v>
          </cell>
          <cell r="BL58">
            <v>-16</v>
          </cell>
          <cell r="BO58" t="e">
            <v>#N/A</v>
          </cell>
          <cell r="BT58">
            <v>16</v>
          </cell>
          <cell r="BU58">
            <v>16</v>
          </cell>
          <cell r="BV58">
            <v>16</v>
          </cell>
          <cell r="BW58">
            <v>16</v>
          </cell>
          <cell r="CC58">
            <v>16</v>
          </cell>
          <cell r="CD58">
            <v>16</v>
          </cell>
        </row>
        <row r="59">
          <cell r="D59" t="str">
            <v>S210汨罗至杨桥公路</v>
          </cell>
          <cell r="E59" t="str">
            <v>省道</v>
          </cell>
          <cell r="F59">
            <v>35</v>
          </cell>
          <cell r="G59">
            <v>35</v>
          </cell>
          <cell r="H59">
            <v>0</v>
          </cell>
          <cell r="I59">
            <v>35</v>
          </cell>
          <cell r="J59">
            <v>0</v>
          </cell>
          <cell r="K59">
            <v>0</v>
          </cell>
          <cell r="L59">
            <v>0</v>
          </cell>
          <cell r="N59">
            <v>0</v>
          </cell>
          <cell r="O59">
            <v>0</v>
          </cell>
          <cell r="Q59">
            <v>0</v>
          </cell>
          <cell r="R59">
            <v>35</v>
          </cell>
          <cell r="S59">
            <v>35</v>
          </cell>
          <cell r="U59">
            <v>0</v>
          </cell>
          <cell r="W59">
            <v>0</v>
          </cell>
          <cell r="Y59">
            <v>35</v>
          </cell>
          <cell r="Z59">
            <v>35</v>
          </cell>
          <cell r="AB59">
            <v>0</v>
          </cell>
          <cell r="AD59">
            <v>0</v>
          </cell>
          <cell r="AF59">
            <v>0</v>
          </cell>
          <cell r="AH59">
            <v>0</v>
          </cell>
          <cell r="AN59">
            <v>2020</v>
          </cell>
          <cell r="AO59">
            <v>2021</v>
          </cell>
          <cell r="AP59">
            <v>134987</v>
          </cell>
          <cell r="AQ59">
            <v>14415</v>
          </cell>
          <cell r="AR59">
            <v>103500</v>
          </cell>
          <cell r="AS59">
            <v>12974</v>
          </cell>
          <cell r="AT59">
            <v>12974</v>
          </cell>
          <cell r="AU59">
            <v>4489.6000000000104</v>
          </cell>
          <cell r="AV59">
            <v>-5766.5</v>
          </cell>
          <cell r="AW59">
            <v>-5766.5</v>
          </cell>
          <cell r="AZ59">
            <v>4489.6000000000104</v>
          </cell>
          <cell r="BE59">
            <v>5765.5</v>
          </cell>
          <cell r="BJ59" t="str">
            <v>完成路基</v>
          </cell>
          <cell r="BK59">
            <v>14415</v>
          </cell>
          <cell r="BL59">
            <v>-1441</v>
          </cell>
          <cell r="BO59" t="e">
            <v>#N/A</v>
          </cell>
          <cell r="BT59">
            <v>1441</v>
          </cell>
          <cell r="BU59">
            <v>1441</v>
          </cell>
          <cell r="BV59">
            <v>1441</v>
          </cell>
          <cell r="BW59">
            <v>1441</v>
          </cell>
          <cell r="BX59">
            <v>0</v>
          </cell>
          <cell r="CC59">
            <v>1441</v>
          </cell>
          <cell r="CD59">
            <v>1441</v>
          </cell>
        </row>
        <row r="60">
          <cell r="D60" t="str">
            <v>临湘鸭栏-长安</v>
          </cell>
          <cell r="E60" t="str">
            <v>省道</v>
          </cell>
          <cell r="F60">
            <v>24.606999999999999</v>
          </cell>
          <cell r="G60">
            <v>18.606999999999999</v>
          </cell>
          <cell r="H60">
            <v>6</v>
          </cell>
          <cell r="I60">
            <v>18.606999999999999</v>
          </cell>
          <cell r="J60">
            <v>0</v>
          </cell>
          <cell r="K60">
            <v>0</v>
          </cell>
          <cell r="L60">
            <v>0</v>
          </cell>
          <cell r="N60">
            <v>6</v>
          </cell>
          <cell r="O60">
            <v>0</v>
          </cell>
          <cell r="Q60">
            <v>0</v>
          </cell>
          <cell r="R60">
            <v>13</v>
          </cell>
          <cell r="S60">
            <v>18.606999999999999</v>
          </cell>
          <cell r="T60">
            <v>6</v>
          </cell>
          <cell r="U60">
            <v>0</v>
          </cell>
          <cell r="W60">
            <v>0</v>
          </cell>
          <cell r="Y60">
            <v>6</v>
          </cell>
          <cell r="Z60">
            <v>0</v>
          </cell>
          <cell r="AA60">
            <v>13</v>
          </cell>
          <cell r="AB60">
            <v>18.606999999999999</v>
          </cell>
          <cell r="AC60">
            <v>6</v>
          </cell>
          <cell r="AD60">
            <v>0</v>
          </cell>
          <cell r="AF60">
            <v>0</v>
          </cell>
          <cell r="AH60">
            <v>0</v>
          </cell>
          <cell r="AN60">
            <v>2020</v>
          </cell>
          <cell r="AO60">
            <v>2022</v>
          </cell>
          <cell r="AP60">
            <v>76571</v>
          </cell>
          <cell r="AQ60">
            <v>13240</v>
          </cell>
          <cell r="AR60">
            <v>64056</v>
          </cell>
          <cell r="AS60">
            <v>11639</v>
          </cell>
          <cell r="AT60">
            <v>11639</v>
          </cell>
          <cell r="AU60">
            <v>-3687.91774698257</v>
          </cell>
          <cell r="AW60">
            <v>0</v>
          </cell>
          <cell r="AZ60">
            <v>-3687.91774698257</v>
          </cell>
          <cell r="BJ60" t="str">
            <v>完成路基</v>
          </cell>
          <cell r="BK60">
            <v>10438.3305563458</v>
          </cell>
          <cell r="BL60">
            <v>1200.66944365425</v>
          </cell>
          <cell r="BN60">
            <v>6000</v>
          </cell>
          <cell r="BO60">
            <v>3219</v>
          </cell>
          <cell r="BU60">
            <v>0</v>
          </cell>
          <cell r="BV60">
            <v>0</v>
          </cell>
          <cell r="BW60">
            <v>0</v>
          </cell>
          <cell r="BY60">
            <v>6000</v>
          </cell>
          <cell r="CM60">
            <v>13</v>
          </cell>
        </row>
        <row r="61">
          <cell r="D61" t="str">
            <v>G353洞庭湖大桥至岳阳东站</v>
          </cell>
          <cell r="E61" t="str">
            <v>国道</v>
          </cell>
          <cell r="F61">
            <v>16</v>
          </cell>
          <cell r="G61">
            <v>5</v>
          </cell>
          <cell r="H61">
            <v>11</v>
          </cell>
          <cell r="I61">
            <v>0</v>
          </cell>
          <cell r="J61">
            <v>0</v>
          </cell>
          <cell r="K61">
            <v>0</v>
          </cell>
          <cell r="L61">
            <v>5</v>
          </cell>
          <cell r="N61">
            <v>11</v>
          </cell>
          <cell r="O61">
            <v>0</v>
          </cell>
          <cell r="P61">
            <v>0</v>
          </cell>
          <cell r="Q61">
            <v>0</v>
          </cell>
          <cell r="R61">
            <v>0</v>
          </cell>
          <cell r="S61">
            <v>0</v>
          </cell>
          <cell r="T61">
            <v>5</v>
          </cell>
          <cell r="U61">
            <v>5</v>
          </cell>
          <cell r="W61">
            <v>0</v>
          </cell>
          <cell r="Y61">
            <v>11</v>
          </cell>
          <cell r="Z61">
            <v>0</v>
          </cell>
          <cell r="AB61">
            <v>0</v>
          </cell>
          <cell r="AC61">
            <v>5</v>
          </cell>
          <cell r="AD61">
            <v>5</v>
          </cell>
          <cell r="AF61">
            <v>0</v>
          </cell>
          <cell r="AH61">
            <v>0</v>
          </cell>
          <cell r="AN61">
            <v>2019</v>
          </cell>
          <cell r="AO61">
            <v>2022</v>
          </cell>
          <cell r="AP61">
            <v>139976</v>
          </cell>
          <cell r="AQ61">
            <v>8800</v>
          </cell>
          <cell r="AR61">
            <v>94804</v>
          </cell>
          <cell r="AS61">
            <v>6327</v>
          </cell>
          <cell r="AT61">
            <v>6327</v>
          </cell>
          <cell r="AU61">
            <v>23300.75</v>
          </cell>
          <cell r="AW61">
            <v>0</v>
          </cell>
          <cell r="BA61">
            <v>23300.75</v>
          </cell>
          <cell r="BI61">
            <v>5</v>
          </cell>
          <cell r="BJ61" t="str">
            <v>完成施工许可</v>
          </cell>
          <cell r="BK61">
            <v>7425</v>
          </cell>
          <cell r="BL61">
            <v>-1098</v>
          </cell>
          <cell r="BN61">
            <v>10000</v>
          </cell>
          <cell r="BO61" t="e">
            <v>#N/A</v>
          </cell>
          <cell r="BT61">
            <v>1098</v>
          </cell>
          <cell r="BU61">
            <v>1098</v>
          </cell>
          <cell r="BV61">
            <v>20867.0625</v>
          </cell>
          <cell r="BW61">
            <v>20867.0625</v>
          </cell>
          <cell r="BZ61">
            <v>10000</v>
          </cell>
          <cell r="CG61">
            <v>1098</v>
          </cell>
          <cell r="CH61">
            <v>1098</v>
          </cell>
        </row>
        <row r="62">
          <cell r="D62" t="str">
            <v>杭瑞高速金凤桥连接线</v>
          </cell>
          <cell r="E62" t="str">
            <v>重要经济干线</v>
          </cell>
          <cell r="F62">
            <v>5.3</v>
          </cell>
          <cell r="G62">
            <v>1.3</v>
          </cell>
          <cell r="H62">
            <v>4</v>
          </cell>
          <cell r="I62">
            <v>0</v>
          </cell>
          <cell r="J62">
            <v>0</v>
          </cell>
          <cell r="K62">
            <v>0</v>
          </cell>
          <cell r="L62">
            <v>1.3</v>
          </cell>
          <cell r="N62">
            <v>4</v>
          </cell>
          <cell r="O62">
            <v>0</v>
          </cell>
          <cell r="Q62">
            <v>0</v>
          </cell>
          <cell r="R62">
            <v>1.3</v>
          </cell>
          <cell r="S62">
            <v>1.3</v>
          </cell>
          <cell r="U62">
            <v>0</v>
          </cell>
          <cell r="W62">
            <v>0</v>
          </cell>
          <cell r="Y62">
            <v>4</v>
          </cell>
          <cell r="Z62">
            <v>0</v>
          </cell>
          <cell r="AB62">
            <v>0</v>
          </cell>
          <cell r="AC62">
            <v>1.3</v>
          </cell>
          <cell r="AD62">
            <v>1.3</v>
          </cell>
          <cell r="AF62">
            <v>0</v>
          </cell>
          <cell r="AH62">
            <v>0</v>
          </cell>
          <cell r="AN62">
            <v>2019</v>
          </cell>
          <cell r="AO62">
            <v>2022</v>
          </cell>
          <cell r="AP62">
            <v>15000</v>
          </cell>
          <cell r="AQ62">
            <v>1060</v>
          </cell>
          <cell r="AR62">
            <v>12574</v>
          </cell>
          <cell r="AS62">
            <v>1060</v>
          </cell>
          <cell r="AT62">
            <v>1060.3900000000001</v>
          </cell>
          <cell r="AU62">
            <v>1690.1509433962301</v>
          </cell>
          <cell r="AZ62">
            <v>1690.1509433962301</v>
          </cell>
          <cell r="BJ62" t="str">
            <v>完成路基</v>
          </cell>
          <cell r="BK62">
            <v>930</v>
          </cell>
          <cell r="BL62">
            <v>130.38999999999999</v>
          </cell>
          <cell r="BN62">
            <v>600</v>
          </cell>
          <cell r="BO62" t="e">
            <v>#N/A</v>
          </cell>
          <cell r="BU62">
            <v>0</v>
          </cell>
          <cell r="BV62">
            <v>0</v>
          </cell>
          <cell r="BW62">
            <v>0</v>
          </cell>
          <cell r="BZ62">
            <v>600</v>
          </cell>
        </row>
        <row r="63">
          <cell r="D63" t="str">
            <v>屈原营田至磊石</v>
          </cell>
          <cell r="E63" t="str">
            <v>省道</v>
          </cell>
          <cell r="F63">
            <v>20.100000000000001</v>
          </cell>
          <cell r="G63">
            <v>5</v>
          </cell>
          <cell r="H63">
            <v>1</v>
          </cell>
          <cell r="I63">
            <v>0</v>
          </cell>
          <cell r="J63">
            <v>0</v>
          </cell>
          <cell r="K63">
            <v>0</v>
          </cell>
          <cell r="L63">
            <v>19.100000000000001</v>
          </cell>
          <cell r="N63">
            <v>1</v>
          </cell>
          <cell r="O63">
            <v>0</v>
          </cell>
          <cell r="P63">
            <v>0</v>
          </cell>
          <cell r="Q63">
            <v>0</v>
          </cell>
          <cell r="R63">
            <v>0</v>
          </cell>
          <cell r="S63">
            <v>0</v>
          </cell>
          <cell r="T63">
            <v>0</v>
          </cell>
          <cell r="U63">
            <v>0</v>
          </cell>
          <cell r="V63">
            <v>5</v>
          </cell>
          <cell r="W63">
            <v>5</v>
          </cell>
          <cell r="Y63">
            <v>1</v>
          </cell>
          <cell r="Z63">
            <v>0</v>
          </cell>
          <cell r="AA63">
            <v>0</v>
          </cell>
          <cell r="AB63">
            <v>0</v>
          </cell>
          <cell r="AC63">
            <v>5</v>
          </cell>
          <cell r="AD63">
            <v>5</v>
          </cell>
          <cell r="AE63">
            <v>0</v>
          </cell>
          <cell r="AF63">
            <v>0</v>
          </cell>
          <cell r="AH63">
            <v>0</v>
          </cell>
          <cell r="AN63">
            <v>2019</v>
          </cell>
          <cell r="AO63">
            <v>2022</v>
          </cell>
          <cell r="AP63">
            <v>16253</v>
          </cell>
          <cell r="AQ63">
            <v>6030</v>
          </cell>
          <cell r="AR63">
            <v>800</v>
          </cell>
          <cell r="AS63">
            <v>0</v>
          </cell>
          <cell r="AT63">
            <v>0</v>
          </cell>
          <cell r="AU63">
            <v>1221.51741293532</v>
          </cell>
          <cell r="AW63">
            <v>450</v>
          </cell>
          <cell r="BB63">
            <v>1221.51741293532</v>
          </cell>
          <cell r="BI63">
            <v>5</v>
          </cell>
          <cell r="BJ63" t="str">
            <v>完成施工许可</v>
          </cell>
          <cell r="BK63">
            <v>1050</v>
          </cell>
          <cell r="BL63">
            <v>-1050</v>
          </cell>
          <cell r="BN63">
            <v>2000</v>
          </cell>
          <cell r="BO63" t="e">
            <v>#N/A</v>
          </cell>
          <cell r="BT63">
            <v>1050</v>
          </cell>
          <cell r="BU63">
            <v>1050</v>
          </cell>
          <cell r="BV63">
            <v>1050</v>
          </cell>
          <cell r="BW63">
            <v>1050</v>
          </cell>
          <cell r="BZ63">
            <v>2000</v>
          </cell>
          <cell r="CG63">
            <v>1050</v>
          </cell>
          <cell r="CH63">
            <v>1050</v>
          </cell>
        </row>
        <row r="64">
          <cell r="D64" t="str">
            <v>S316平江县长庆-童市</v>
          </cell>
          <cell r="E64" t="str">
            <v>省道</v>
          </cell>
          <cell r="F64">
            <v>27.184000000000001</v>
          </cell>
          <cell r="G64">
            <v>27.184000000000001</v>
          </cell>
          <cell r="H64">
            <v>0</v>
          </cell>
          <cell r="I64">
            <v>0</v>
          </cell>
          <cell r="J64">
            <v>0</v>
          </cell>
          <cell r="K64">
            <v>0</v>
          </cell>
          <cell r="L64">
            <v>27.184000000000001</v>
          </cell>
          <cell r="O64">
            <v>0</v>
          </cell>
          <cell r="P64">
            <v>0</v>
          </cell>
          <cell r="Q64">
            <v>0</v>
          </cell>
          <cell r="R64">
            <v>27.184000000000001</v>
          </cell>
          <cell r="S64">
            <v>27.184000000000001</v>
          </cell>
          <cell r="U64">
            <v>0</v>
          </cell>
          <cell r="W64">
            <v>0</v>
          </cell>
          <cell r="Z64">
            <v>0</v>
          </cell>
          <cell r="AB64">
            <v>0</v>
          </cell>
          <cell r="AC64">
            <v>27.184000000000001</v>
          </cell>
          <cell r="AD64">
            <v>27.184000000000001</v>
          </cell>
          <cell r="AF64">
            <v>0</v>
          </cell>
          <cell r="AH64">
            <v>0</v>
          </cell>
          <cell r="AN64">
            <v>2020</v>
          </cell>
          <cell r="AO64">
            <v>2022</v>
          </cell>
          <cell r="AP64">
            <v>61784.6</v>
          </cell>
          <cell r="AQ64">
            <v>19311</v>
          </cell>
          <cell r="AR64">
            <v>13349</v>
          </cell>
          <cell r="AS64">
            <v>9675</v>
          </cell>
          <cell r="AT64">
            <v>9675</v>
          </cell>
          <cell r="AU64">
            <v>36078.68</v>
          </cell>
          <cell r="AW64">
            <v>0</v>
          </cell>
          <cell r="AZ64">
            <v>36078.68</v>
          </cell>
          <cell r="BJ64" t="str">
            <v>完成路基</v>
          </cell>
          <cell r="BK64">
            <v>9655.5</v>
          </cell>
          <cell r="BL64">
            <v>19.5</v>
          </cell>
          <cell r="BN64">
            <v>10000</v>
          </cell>
          <cell r="BO64" t="e">
            <v>#N/A</v>
          </cell>
          <cell r="BU64">
            <v>0</v>
          </cell>
          <cell r="BV64">
            <v>0</v>
          </cell>
          <cell r="BW64">
            <v>0</v>
          </cell>
          <cell r="BZ64">
            <v>10000</v>
          </cell>
        </row>
        <row r="65">
          <cell r="D65" t="str">
            <v>平江城关至童市</v>
          </cell>
          <cell r="E65" t="str">
            <v>省道</v>
          </cell>
          <cell r="F65">
            <v>17.667999999999999</v>
          </cell>
          <cell r="G65">
            <v>5.3079999999999998</v>
          </cell>
          <cell r="H65">
            <v>12.36</v>
          </cell>
          <cell r="I65">
            <v>0</v>
          </cell>
          <cell r="J65">
            <v>0</v>
          </cell>
          <cell r="K65">
            <v>5.3079999999999998</v>
          </cell>
          <cell r="L65">
            <v>0</v>
          </cell>
          <cell r="N65">
            <v>12.36</v>
          </cell>
          <cell r="O65">
            <v>0</v>
          </cell>
          <cell r="P65">
            <v>0</v>
          </cell>
          <cell r="Q65">
            <v>0</v>
          </cell>
          <cell r="R65">
            <v>5.3079999999999998</v>
          </cell>
          <cell r="S65">
            <v>5.3079999999999998</v>
          </cell>
          <cell r="U65">
            <v>0</v>
          </cell>
          <cell r="W65">
            <v>0</v>
          </cell>
          <cell r="Y65">
            <v>12.36</v>
          </cell>
          <cell r="Z65">
            <v>0</v>
          </cell>
          <cell r="AA65">
            <v>0</v>
          </cell>
          <cell r="AB65">
            <v>0</v>
          </cell>
          <cell r="AC65">
            <v>5.3079999999999998</v>
          </cell>
          <cell r="AD65">
            <v>5.3079999999999998</v>
          </cell>
          <cell r="AF65">
            <v>0</v>
          </cell>
          <cell r="AH65">
            <v>0</v>
          </cell>
          <cell r="AN65">
            <v>2019</v>
          </cell>
          <cell r="AO65">
            <v>2022</v>
          </cell>
          <cell r="AP65">
            <v>18658</v>
          </cell>
          <cell r="AQ65">
            <v>8472</v>
          </cell>
          <cell r="AR65">
            <v>19458</v>
          </cell>
          <cell r="AS65">
            <v>8472</v>
          </cell>
          <cell r="AT65">
            <v>8472</v>
          </cell>
          <cell r="AW65">
            <v>0</v>
          </cell>
          <cell r="AZ65">
            <v>0</v>
          </cell>
          <cell r="BJ65" t="str">
            <v>完成路基</v>
          </cell>
          <cell r="BK65">
            <v>7199.37785827485</v>
          </cell>
          <cell r="BL65">
            <v>1272.62214172515</v>
          </cell>
          <cell r="BO65" t="e">
            <v>#N/A</v>
          </cell>
          <cell r="BU65">
            <v>0</v>
          </cell>
          <cell r="BV65">
            <v>0</v>
          </cell>
          <cell r="BW65">
            <v>0</v>
          </cell>
        </row>
        <row r="66">
          <cell r="D66" t="str">
            <v>G353岳阳东站至三荷机场快速通道</v>
          </cell>
          <cell r="E66" t="str">
            <v>国道</v>
          </cell>
          <cell r="F66">
            <v>19.140999999999998</v>
          </cell>
          <cell r="G66">
            <v>19.140999999999998</v>
          </cell>
          <cell r="H66">
            <v>0</v>
          </cell>
          <cell r="I66">
            <v>0</v>
          </cell>
          <cell r="J66">
            <v>19.140999999999998</v>
          </cell>
          <cell r="K66">
            <v>0</v>
          </cell>
          <cell r="L66">
            <v>0</v>
          </cell>
          <cell r="O66">
            <v>0</v>
          </cell>
          <cell r="Q66">
            <v>0</v>
          </cell>
          <cell r="R66">
            <v>19.140999999999998</v>
          </cell>
          <cell r="S66">
            <v>19.140999999999998</v>
          </cell>
          <cell r="U66">
            <v>0</v>
          </cell>
          <cell r="W66">
            <v>0</v>
          </cell>
          <cell r="Y66">
            <v>19.140999999999998</v>
          </cell>
          <cell r="Z66">
            <v>19.140999999999998</v>
          </cell>
          <cell r="AB66">
            <v>19.140999999999998</v>
          </cell>
          <cell r="AD66">
            <v>0</v>
          </cell>
          <cell r="AF66">
            <v>0</v>
          </cell>
          <cell r="AH66">
            <v>0</v>
          </cell>
          <cell r="AN66">
            <v>2020</v>
          </cell>
          <cell r="AO66">
            <v>2022</v>
          </cell>
          <cell r="AP66">
            <v>111870.8</v>
          </cell>
          <cell r="AQ66">
            <v>9518</v>
          </cell>
          <cell r="AR66">
            <v>108504</v>
          </cell>
          <cell r="AS66">
            <v>9183.6</v>
          </cell>
          <cell r="AT66">
            <v>9303</v>
          </cell>
          <cell r="AZ66">
            <v>0</v>
          </cell>
          <cell r="BJ66" t="str">
            <v>完成路基</v>
          </cell>
          <cell r="BK66">
            <v>9518</v>
          </cell>
          <cell r="BL66">
            <v>-215</v>
          </cell>
          <cell r="BO66">
            <v>1298</v>
          </cell>
          <cell r="BT66">
            <v>334.4</v>
          </cell>
          <cell r="BU66">
            <v>215</v>
          </cell>
          <cell r="BV66">
            <v>334.4</v>
          </cell>
          <cell r="BW66">
            <v>215</v>
          </cell>
          <cell r="BY66">
            <v>0</v>
          </cell>
          <cell r="CC66">
            <v>334.4</v>
          </cell>
          <cell r="CD66">
            <v>215</v>
          </cell>
          <cell r="CM66">
            <v>0</v>
          </cell>
        </row>
        <row r="67">
          <cell r="D67" t="str">
            <v>G536平江县青冲至伍市</v>
          </cell>
          <cell r="E67" t="str">
            <v>国道</v>
          </cell>
          <cell r="F67">
            <v>13.006</v>
          </cell>
          <cell r="G67">
            <v>9.0060000000000002</v>
          </cell>
          <cell r="H67">
            <v>4</v>
          </cell>
          <cell r="I67">
            <v>0</v>
          </cell>
          <cell r="J67">
            <v>0</v>
          </cell>
          <cell r="K67">
            <v>9.0060000000000002</v>
          </cell>
          <cell r="L67">
            <v>0</v>
          </cell>
          <cell r="N67">
            <v>4</v>
          </cell>
          <cell r="O67">
            <v>0</v>
          </cell>
          <cell r="Q67">
            <v>0</v>
          </cell>
          <cell r="S67">
            <v>0</v>
          </cell>
          <cell r="T67">
            <v>9.0060000000000002</v>
          </cell>
          <cell r="U67">
            <v>9.0060000000000002</v>
          </cell>
          <cell r="W67">
            <v>0</v>
          </cell>
          <cell r="Y67">
            <v>4</v>
          </cell>
          <cell r="Z67">
            <v>0</v>
          </cell>
          <cell r="AB67">
            <v>0</v>
          </cell>
          <cell r="AC67">
            <v>9.0060000000000002</v>
          </cell>
          <cell r="AD67">
            <v>9.0060000000000002</v>
          </cell>
          <cell r="AF67">
            <v>0</v>
          </cell>
          <cell r="AH67">
            <v>0</v>
          </cell>
          <cell r="AN67">
            <v>2019</v>
          </cell>
          <cell r="AO67">
            <v>2022</v>
          </cell>
          <cell r="AP67">
            <v>12222.11</v>
          </cell>
          <cell r="AQ67">
            <v>7084</v>
          </cell>
          <cell r="AR67">
            <v>12997</v>
          </cell>
          <cell r="AS67">
            <v>7084</v>
          </cell>
          <cell r="AT67">
            <v>7084</v>
          </cell>
          <cell r="AW67">
            <v>0</v>
          </cell>
          <cell r="BI67">
            <v>9.0060000000000002</v>
          </cell>
          <cell r="BJ67" t="str">
            <v>完成施工许可</v>
          </cell>
          <cell r="BK67">
            <v>4631.3433799784698</v>
          </cell>
          <cell r="BL67">
            <v>2452.6566200215302</v>
          </cell>
          <cell r="BO67">
            <v>4250</v>
          </cell>
          <cell r="BP67">
            <v>0</v>
          </cell>
          <cell r="BU67">
            <v>0</v>
          </cell>
          <cell r="BV67">
            <v>0</v>
          </cell>
          <cell r="BW67">
            <v>0</v>
          </cell>
        </row>
        <row r="68">
          <cell r="D68" t="str">
            <v>岳阳楼牌坊-枣树</v>
          </cell>
          <cell r="E68" t="str">
            <v>重要经济干线</v>
          </cell>
          <cell r="F68">
            <v>12.887</v>
          </cell>
          <cell r="G68">
            <v>4.8869999999999996</v>
          </cell>
          <cell r="H68">
            <v>8</v>
          </cell>
          <cell r="I68">
            <v>0</v>
          </cell>
          <cell r="J68">
            <v>4.8869999999999996</v>
          </cell>
          <cell r="K68">
            <v>0</v>
          </cell>
          <cell r="L68">
            <v>0</v>
          </cell>
          <cell r="N68">
            <v>8</v>
          </cell>
          <cell r="O68">
            <v>0</v>
          </cell>
          <cell r="Q68">
            <v>0</v>
          </cell>
          <cell r="R68">
            <v>4.8869999999999996</v>
          </cell>
          <cell r="S68">
            <v>4.8869999999999996</v>
          </cell>
          <cell r="U68">
            <v>0</v>
          </cell>
          <cell r="W68">
            <v>0</v>
          </cell>
          <cell r="Y68">
            <v>8</v>
          </cell>
          <cell r="Z68">
            <v>3.887</v>
          </cell>
          <cell r="AB68">
            <v>0</v>
          </cell>
          <cell r="AC68">
            <v>1</v>
          </cell>
          <cell r="AD68">
            <v>4.8869999999999996</v>
          </cell>
          <cell r="AF68">
            <v>0</v>
          </cell>
          <cell r="AH68">
            <v>0</v>
          </cell>
          <cell r="AN68">
            <v>2019</v>
          </cell>
          <cell r="AO68">
            <v>2022</v>
          </cell>
          <cell r="AP68">
            <v>11688</v>
          </cell>
          <cell r="AQ68">
            <v>2577</v>
          </cell>
          <cell r="AR68">
            <v>5148</v>
          </cell>
          <cell r="AS68">
            <v>2577</v>
          </cell>
          <cell r="AT68">
            <v>2577</v>
          </cell>
          <cell r="AU68">
            <v>5653.5368045317</v>
          </cell>
          <cell r="AW68">
            <v>0</v>
          </cell>
          <cell r="AZ68">
            <v>5653.5368045317</v>
          </cell>
          <cell r="BJ68" t="str">
            <v>完成路基</v>
          </cell>
          <cell r="BK68">
            <v>1699.73616823155</v>
          </cell>
          <cell r="BL68">
            <v>877.26383176844899</v>
          </cell>
          <cell r="BO68" t="e">
            <v>#N/A</v>
          </cell>
          <cell r="BU68">
            <v>0</v>
          </cell>
          <cell r="BV68">
            <v>0</v>
          </cell>
          <cell r="BW68">
            <v>0</v>
          </cell>
          <cell r="BZ68">
            <v>0</v>
          </cell>
        </row>
        <row r="69">
          <cell r="D69" t="str">
            <v>岳阳长江经济带沿江公路（华容段）</v>
          </cell>
          <cell r="E69" t="str">
            <v>省道</v>
          </cell>
          <cell r="F69">
            <v>25.792999999999999</v>
          </cell>
          <cell r="G69">
            <v>19.792999999999999</v>
          </cell>
          <cell r="H69">
            <v>6</v>
          </cell>
          <cell r="I69">
            <v>0</v>
          </cell>
          <cell r="J69">
            <v>0</v>
          </cell>
          <cell r="K69">
            <v>0</v>
          </cell>
          <cell r="L69">
            <v>19.792999999999999</v>
          </cell>
          <cell r="N69">
            <v>6</v>
          </cell>
          <cell r="O69">
            <v>0</v>
          </cell>
          <cell r="Q69">
            <v>0</v>
          </cell>
          <cell r="S69">
            <v>0</v>
          </cell>
          <cell r="T69">
            <v>19.792999999999999</v>
          </cell>
          <cell r="U69">
            <v>19.792999999999999</v>
          </cell>
          <cell r="W69">
            <v>0</v>
          </cell>
          <cell r="Y69">
            <v>6</v>
          </cell>
          <cell r="Z69">
            <v>0</v>
          </cell>
          <cell r="AB69">
            <v>0</v>
          </cell>
          <cell r="AD69">
            <v>0</v>
          </cell>
          <cell r="AE69">
            <v>19.792999999999999</v>
          </cell>
          <cell r="AF69">
            <v>19.792999999999999</v>
          </cell>
          <cell r="AH69">
            <v>0</v>
          </cell>
          <cell r="AN69">
            <v>2020</v>
          </cell>
          <cell r="AO69">
            <v>2022</v>
          </cell>
          <cell r="AP69">
            <v>29538</v>
          </cell>
          <cell r="AQ69">
            <v>9369</v>
          </cell>
          <cell r="AR69">
            <v>13997</v>
          </cell>
          <cell r="AS69">
            <v>5965.4</v>
          </cell>
          <cell r="AT69">
            <v>5965</v>
          </cell>
          <cell r="AU69">
            <v>4207.5832977939799</v>
          </cell>
          <cell r="BA69">
            <v>4207.5832977939799</v>
          </cell>
          <cell r="BI69">
            <v>19.792999999999999</v>
          </cell>
          <cell r="BJ69" t="str">
            <v>完成施工许可</v>
          </cell>
          <cell r="BK69">
            <v>4336.2999689838298</v>
          </cell>
          <cell r="BL69">
            <v>1628.70003101617</v>
          </cell>
          <cell r="BN69">
            <v>4207.5832977939799</v>
          </cell>
          <cell r="BO69">
            <v>1556</v>
          </cell>
          <cell r="BP69">
            <v>4409</v>
          </cell>
          <cell r="BU69">
            <v>0</v>
          </cell>
          <cell r="BV69">
            <v>0</v>
          </cell>
          <cell r="BW69">
            <v>0</v>
          </cell>
          <cell r="CA69">
            <v>4207.5832977939799</v>
          </cell>
          <cell r="CN69">
            <v>19.792999999999999</v>
          </cell>
        </row>
        <row r="70">
          <cell r="D70" t="str">
            <v>S308平江县南江至岳阳县龙湾</v>
          </cell>
          <cell r="E70" t="str">
            <v>省道</v>
          </cell>
          <cell r="F70">
            <v>64.400000000000006</v>
          </cell>
          <cell r="G70">
            <v>27.6</v>
          </cell>
          <cell r="H70">
            <v>0</v>
          </cell>
          <cell r="I70">
            <v>0</v>
          </cell>
          <cell r="J70">
            <v>0</v>
          </cell>
          <cell r="K70">
            <v>0</v>
          </cell>
          <cell r="L70">
            <v>64.400000000000006</v>
          </cell>
          <cell r="O70">
            <v>0</v>
          </cell>
          <cell r="Q70">
            <v>0</v>
          </cell>
          <cell r="S70">
            <v>0</v>
          </cell>
          <cell r="U70">
            <v>0</v>
          </cell>
          <cell r="V70">
            <v>27.6</v>
          </cell>
          <cell r="W70">
            <v>27.6</v>
          </cell>
          <cell r="Z70">
            <v>0</v>
          </cell>
          <cell r="AB70">
            <v>0</v>
          </cell>
          <cell r="AD70">
            <v>0</v>
          </cell>
          <cell r="AE70">
            <v>27.6</v>
          </cell>
          <cell r="AF70">
            <v>27.6</v>
          </cell>
          <cell r="AH70">
            <v>0</v>
          </cell>
          <cell r="AN70">
            <v>2020</v>
          </cell>
          <cell r="AO70">
            <v>2022</v>
          </cell>
          <cell r="AP70">
            <v>306537</v>
          </cell>
          <cell r="AQ70">
            <v>43253</v>
          </cell>
          <cell r="AR70">
            <v>0</v>
          </cell>
          <cell r="AS70">
            <v>12975.9</v>
          </cell>
          <cell r="AT70">
            <v>5969</v>
          </cell>
          <cell r="AU70">
            <v>39411.9</v>
          </cell>
          <cell r="BB70">
            <v>39411.9</v>
          </cell>
          <cell r="BI70">
            <v>27.6</v>
          </cell>
          <cell r="BJ70" t="str">
            <v>完成施工许可</v>
          </cell>
          <cell r="BK70">
            <v>5561.1</v>
          </cell>
          <cell r="BL70">
            <v>407.900000000001</v>
          </cell>
          <cell r="BN70">
            <v>10000</v>
          </cell>
          <cell r="BO70">
            <v>5969</v>
          </cell>
          <cell r="BU70">
            <v>0</v>
          </cell>
          <cell r="BV70">
            <v>0</v>
          </cell>
          <cell r="BW70">
            <v>0</v>
          </cell>
          <cell r="CA70">
            <v>10000</v>
          </cell>
          <cell r="CN70">
            <v>27.6</v>
          </cell>
        </row>
        <row r="71">
          <cell r="D71" t="str">
            <v>临湘路口-新球</v>
          </cell>
          <cell r="E71" t="str">
            <v>省道</v>
          </cell>
          <cell r="F71">
            <v>17.998999999999999</v>
          </cell>
          <cell r="G71">
            <v>17.998999999999999</v>
          </cell>
          <cell r="H71">
            <v>0</v>
          </cell>
          <cell r="I71">
            <v>0</v>
          </cell>
          <cell r="J71">
            <v>0</v>
          </cell>
          <cell r="K71">
            <v>0</v>
          </cell>
          <cell r="L71">
            <v>17.998999999999999</v>
          </cell>
          <cell r="O71">
            <v>0</v>
          </cell>
          <cell r="Q71">
            <v>0</v>
          </cell>
          <cell r="S71">
            <v>0</v>
          </cell>
          <cell r="U71">
            <v>0</v>
          </cell>
          <cell r="V71">
            <v>17.998999999999999</v>
          </cell>
          <cell r="W71">
            <v>17.998999999999999</v>
          </cell>
          <cell r="Z71">
            <v>0</v>
          </cell>
          <cell r="AB71">
            <v>0</v>
          </cell>
          <cell r="AC71">
            <v>17.998999999999999</v>
          </cell>
          <cell r="AD71">
            <v>17.998999999999999</v>
          </cell>
          <cell r="AF71">
            <v>0</v>
          </cell>
          <cell r="AH71">
            <v>0</v>
          </cell>
          <cell r="AN71">
            <v>2020</v>
          </cell>
          <cell r="AO71">
            <v>2022</v>
          </cell>
          <cell r="AP71">
            <v>20258</v>
          </cell>
          <cell r="AQ71">
            <v>5106</v>
          </cell>
          <cell r="AR71">
            <v>2300</v>
          </cell>
          <cell r="AS71">
            <v>1532</v>
          </cell>
          <cell r="AT71">
            <v>1532</v>
          </cell>
          <cell r="AU71">
            <v>3777.4</v>
          </cell>
          <cell r="AW71">
            <v>0</v>
          </cell>
          <cell r="BB71">
            <v>3777.4</v>
          </cell>
          <cell r="BI71">
            <v>17.998999999999999</v>
          </cell>
          <cell r="BJ71" t="str">
            <v>完成施工许可</v>
          </cell>
          <cell r="BK71">
            <v>2553</v>
          </cell>
          <cell r="BL71">
            <v>-1021</v>
          </cell>
          <cell r="BN71">
            <v>10000</v>
          </cell>
          <cell r="BO71" t="e">
            <v>#N/A</v>
          </cell>
          <cell r="BT71">
            <v>1021</v>
          </cell>
          <cell r="BU71">
            <v>1021</v>
          </cell>
          <cell r="BV71">
            <v>1514</v>
          </cell>
          <cell r="BW71">
            <v>1514</v>
          </cell>
          <cell r="BZ71">
            <v>10000</v>
          </cell>
          <cell r="CG71">
            <v>1021</v>
          </cell>
          <cell r="CH71">
            <v>1021</v>
          </cell>
        </row>
        <row r="72">
          <cell r="D72" t="str">
            <v>津市新洲-岳山</v>
          </cell>
          <cell r="E72" t="str">
            <v>省道</v>
          </cell>
          <cell r="F72">
            <v>29.863</v>
          </cell>
          <cell r="G72">
            <v>20.408999999999999</v>
          </cell>
          <cell r="H72">
            <v>9.4540000000000006</v>
          </cell>
          <cell r="I72">
            <v>0</v>
          </cell>
          <cell r="J72">
            <v>0</v>
          </cell>
          <cell r="K72">
            <v>0</v>
          </cell>
          <cell r="L72">
            <v>20.408999999999999</v>
          </cell>
          <cell r="N72">
            <v>9.4540000000000006</v>
          </cell>
          <cell r="O72">
            <v>0</v>
          </cell>
          <cell r="P72">
            <v>0</v>
          </cell>
          <cell r="Q72">
            <v>0</v>
          </cell>
          <cell r="S72">
            <v>0</v>
          </cell>
          <cell r="T72">
            <v>20.408999999999999</v>
          </cell>
          <cell r="U72">
            <v>20.408999999999999</v>
          </cell>
          <cell r="W72">
            <v>0</v>
          </cell>
          <cell r="Y72">
            <v>9.4540000000000006</v>
          </cell>
          <cell r="Z72">
            <v>0</v>
          </cell>
          <cell r="AA72">
            <v>0</v>
          </cell>
          <cell r="AB72">
            <v>0</v>
          </cell>
          <cell r="AC72">
            <v>20.408999999999999</v>
          </cell>
          <cell r="AD72">
            <v>20.408999999999999</v>
          </cell>
          <cell r="AE72">
            <v>0</v>
          </cell>
          <cell r="AF72">
            <v>0</v>
          </cell>
          <cell r="AH72">
            <v>0</v>
          </cell>
          <cell r="AN72">
            <v>2019</v>
          </cell>
          <cell r="AO72">
            <v>2022</v>
          </cell>
          <cell r="AP72">
            <v>22867</v>
          </cell>
          <cell r="AQ72">
            <v>8959</v>
          </cell>
          <cell r="AR72">
            <v>10467.5</v>
          </cell>
          <cell r="AS72">
            <v>8959</v>
          </cell>
          <cell r="AT72">
            <v>6701.61</v>
          </cell>
          <cell r="AU72">
            <v>4585.6065030305099</v>
          </cell>
          <cell r="BA72">
            <v>4585.6065030305099</v>
          </cell>
          <cell r="BI72">
            <v>20.408999999999999</v>
          </cell>
          <cell r="BJ72" t="str">
            <v>完成施工许可</v>
          </cell>
          <cell r="BK72">
            <v>5897.61582895222</v>
          </cell>
          <cell r="BL72">
            <v>803.99417104778399</v>
          </cell>
          <cell r="BN72">
            <v>9273.9426012122094</v>
          </cell>
          <cell r="BO72">
            <v>6701.61</v>
          </cell>
          <cell r="BV72">
            <v>0</v>
          </cell>
          <cell r="BW72">
            <v>0</v>
          </cell>
          <cell r="BZ72">
            <v>9273.9426012122094</v>
          </cell>
        </row>
        <row r="73">
          <cell r="D73" t="str">
            <v>沅澧城镇快速干线G207澧县张公庙至临澧太平</v>
          </cell>
          <cell r="E73" t="str">
            <v>国道</v>
          </cell>
          <cell r="F73">
            <v>14.614000000000001</v>
          </cell>
          <cell r="G73">
            <v>14.614000000000001</v>
          </cell>
          <cell r="H73">
            <v>0</v>
          </cell>
          <cell r="I73">
            <v>9</v>
          </cell>
          <cell r="J73">
            <v>5.6139999999999999</v>
          </cell>
          <cell r="K73">
            <v>0</v>
          </cell>
          <cell r="L73">
            <v>0</v>
          </cell>
          <cell r="N73">
            <v>0</v>
          </cell>
          <cell r="O73">
            <v>0</v>
          </cell>
          <cell r="P73">
            <v>9</v>
          </cell>
          <cell r="Q73">
            <v>9</v>
          </cell>
          <cell r="R73">
            <v>5.6139999999999999</v>
          </cell>
          <cell r="S73">
            <v>5.6139999999999999</v>
          </cell>
          <cell r="U73">
            <v>0</v>
          </cell>
          <cell r="W73">
            <v>0</v>
          </cell>
          <cell r="Y73">
            <v>14.614000000000001</v>
          </cell>
          <cell r="Z73">
            <v>9</v>
          </cell>
          <cell r="AB73">
            <v>5.6139999999999999</v>
          </cell>
          <cell r="AD73">
            <v>0</v>
          </cell>
          <cell r="AF73">
            <v>0</v>
          </cell>
          <cell r="AH73">
            <v>0</v>
          </cell>
          <cell r="AN73">
            <v>2020</v>
          </cell>
          <cell r="AO73">
            <v>2022</v>
          </cell>
          <cell r="AP73">
            <v>84768</v>
          </cell>
          <cell r="AQ73">
            <v>20681</v>
          </cell>
          <cell r="AR73">
            <v>63864</v>
          </cell>
          <cell r="AS73">
            <v>14477</v>
          </cell>
          <cell r="AT73">
            <v>14477</v>
          </cell>
          <cell r="AU73">
            <v>14391.2375530313</v>
          </cell>
          <cell r="AZ73">
            <v>14391.2375530313</v>
          </cell>
          <cell r="BH73">
            <v>9</v>
          </cell>
          <cell r="BJ73" t="str">
            <v>完成路面9公里、完成路基5.6公里</v>
          </cell>
          <cell r="BK73">
            <v>20681</v>
          </cell>
          <cell r="BL73">
            <v>-6204</v>
          </cell>
          <cell r="BN73">
            <v>20904</v>
          </cell>
          <cell r="BO73">
            <v>144</v>
          </cell>
          <cell r="BT73">
            <v>6204</v>
          </cell>
          <cell r="BU73">
            <v>6204</v>
          </cell>
          <cell r="BV73">
            <v>4615.0697413439202</v>
          </cell>
          <cell r="BW73">
            <v>4615.0697413439202</v>
          </cell>
          <cell r="BY73">
            <v>20904</v>
          </cell>
          <cell r="CE73">
            <v>6204</v>
          </cell>
          <cell r="CF73">
            <v>6204</v>
          </cell>
          <cell r="CM73">
            <v>5.6139999999999999</v>
          </cell>
        </row>
        <row r="74">
          <cell r="D74" t="str">
            <v>石门柳家垭-官庄坪</v>
          </cell>
          <cell r="E74" t="str">
            <v>省道</v>
          </cell>
          <cell r="F74">
            <v>40.366999999999997</v>
          </cell>
          <cell r="G74">
            <v>40.366999999999997</v>
          </cell>
          <cell r="H74">
            <v>36.210999999999999</v>
          </cell>
          <cell r="I74">
            <v>4.1559999999999997</v>
          </cell>
          <cell r="J74">
            <v>0</v>
          </cell>
          <cell r="K74">
            <v>0</v>
          </cell>
          <cell r="L74">
            <v>0</v>
          </cell>
          <cell r="N74">
            <v>5</v>
          </cell>
          <cell r="O74">
            <v>0</v>
          </cell>
          <cell r="P74">
            <v>24</v>
          </cell>
          <cell r="Q74">
            <v>0</v>
          </cell>
          <cell r="R74">
            <v>11.367000000000001</v>
          </cell>
          <cell r="S74">
            <v>4.1559999999999997</v>
          </cell>
          <cell r="U74">
            <v>0</v>
          </cell>
          <cell r="W74">
            <v>0</v>
          </cell>
          <cell r="Y74">
            <v>10</v>
          </cell>
          <cell r="Z74">
            <v>0</v>
          </cell>
          <cell r="AA74">
            <v>24</v>
          </cell>
          <cell r="AB74">
            <v>0</v>
          </cell>
          <cell r="AC74">
            <v>6.367</v>
          </cell>
          <cell r="AD74">
            <v>4.1559999999999997</v>
          </cell>
          <cell r="AF74">
            <v>0</v>
          </cell>
          <cell r="AH74">
            <v>0</v>
          </cell>
          <cell r="AN74">
            <v>2019</v>
          </cell>
          <cell r="AO74">
            <v>2022</v>
          </cell>
          <cell r="AP74">
            <v>32000</v>
          </cell>
          <cell r="AQ74">
            <v>19834</v>
          </cell>
          <cell r="AR74">
            <v>45638</v>
          </cell>
          <cell r="AS74">
            <v>19426</v>
          </cell>
          <cell r="AT74">
            <v>19426</v>
          </cell>
          <cell r="AW74">
            <v>0</v>
          </cell>
          <cell r="AZ74">
            <v>0</v>
          </cell>
          <cell r="BJ74" t="str">
            <v>完成路基</v>
          </cell>
          <cell r="BK74">
            <v>15911.3716402012</v>
          </cell>
          <cell r="BL74">
            <v>3514.6283597988399</v>
          </cell>
          <cell r="BO74" t="e">
            <v>#N/A</v>
          </cell>
          <cell r="BU74">
            <v>0</v>
          </cell>
          <cell r="BV74">
            <v>0</v>
          </cell>
          <cell r="BW74">
            <v>0</v>
          </cell>
        </row>
        <row r="75">
          <cell r="D75" t="str">
            <v>临澧合口大桥至杉板卜家村</v>
          </cell>
          <cell r="E75" t="str">
            <v>省道</v>
          </cell>
          <cell r="F75">
            <v>12.115</v>
          </cell>
          <cell r="G75">
            <v>1.3149999999999999</v>
          </cell>
          <cell r="H75">
            <v>10.8</v>
          </cell>
          <cell r="I75">
            <v>0</v>
          </cell>
          <cell r="J75">
            <v>0</v>
          </cell>
          <cell r="K75">
            <v>0</v>
          </cell>
          <cell r="L75">
            <v>1.3149999999999999</v>
          </cell>
          <cell r="N75">
            <v>10.8</v>
          </cell>
          <cell r="O75">
            <v>0</v>
          </cell>
          <cell r="P75">
            <v>0</v>
          </cell>
          <cell r="Q75">
            <v>0</v>
          </cell>
          <cell r="R75">
            <v>0</v>
          </cell>
          <cell r="S75">
            <v>0</v>
          </cell>
          <cell r="T75">
            <v>0</v>
          </cell>
          <cell r="U75">
            <v>0</v>
          </cell>
          <cell r="V75">
            <v>1.3149999999999999</v>
          </cell>
          <cell r="W75">
            <v>1.3149999999999999</v>
          </cell>
          <cell r="Y75">
            <v>12.115</v>
          </cell>
          <cell r="Z75">
            <v>1.3149999999999999</v>
          </cell>
          <cell r="AA75">
            <v>0</v>
          </cell>
          <cell r="AB75">
            <v>0</v>
          </cell>
          <cell r="AC75">
            <v>0</v>
          </cell>
          <cell r="AD75">
            <v>0</v>
          </cell>
          <cell r="AF75">
            <v>1.3149999999999999</v>
          </cell>
          <cell r="AH75">
            <v>0</v>
          </cell>
          <cell r="AN75">
            <v>2020</v>
          </cell>
          <cell r="AO75">
            <v>2022</v>
          </cell>
          <cell r="AP75">
            <v>15286</v>
          </cell>
          <cell r="AQ75">
            <v>3634.5</v>
          </cell>
          <cell r="AR75">
            <v>15286</v>
          </cell>
          <cell r="AS75">
            <v>3358</v>
          </cell>
          <cell r="AT75">
            <v>3358</v>
          </cell>
          <cell r="AW75">
            <v>0</v>
          </cell>
          <cell r="BI75">
            <v>1.3149999999999999</v>
          </cell>
          <cell r="BJ75" t="str">
            <v>完成施工许可</v>
          </cell>
          <cell r="BK75">
            <v>3634.5</v>
          </cell>
          <cell r="BL75">
            <v>-276.5</v>
          </cell>
          <cell r="BO75">
            <v>1090</v>
          </cell>
          <cell r="BT75">
            <v>276.5</v>
          </cell>
          <cell r="BU75">
            <v>276.5</v>
          </cell>
          <cell r="BV75">
            <v>276.5</v>
          </cell>
          <cell r="BW75">
            <v>276.5</v>
          </cell>
          <cell r="CC75">
            <v>276.5</v>
          </cell>
          <cell r="CD75">
            <v>276.5</v>
          </cell>
        </row>
        <row r="76">
          <cell r="D76" t="str">
            <v>安乡三岔河至黄山头公路</v>
          </cell>
          <cell r="E76" t="str">
            <v>省道</v>
          </cell>
          <cell r="F76">
            <v>27.109000000000002</v>
          </cell>
          <cell r="G76">
            <v>20.109000000000002</v>
          </cell>
          <cell r="H76">
            <v>7</v>
          </cell>
          <cell r="I76">
            <v>0</v>
          </cell>
          <cell r="J76">
            <v>0</v>
          </cell>
          <cell r="K76">
            <v>0</v>
          </cell>
          <cell r="L76">
            <v>20.109000000000002</v>
          </cell>
          <cell r="N76">
            <v>7</v>
          </cell>
          <cell r="O76">
            <v>0</v>
          </cell>
          <cell r="Q76">
            <v>0</v>
          </cell>
          <cell r="S76">
            <v>0</v>
          </cell>
          <cell r="U76">
            <v>0</v>
          </cell>
          <cell r="V76">
            <v>20.109000000000002</v>
          </cell>
          <cell r="W76">
            <v>20.109000000000002</v>
          </cell>
          <cell r="Y76">
            <v>7</v>
          </cell>
          <cell r="Z76">
            <v>0</v>
          </cell>
          <cell r="AB76">
            <v>0</v>
          </cell>
          <cell r="AC76">
            <v>20.109000000000002</v>
          </cell>
          <cell r="AD76">
            <v>0</v>
          </cell>
          <cell r="AE76">
            <v>0</v>
          </cell>
          <cell r="AF76">
            <v>20.109000000000002</v>
          </cell>
          <cell r="AH76">
            <v>0</v>
          </cell>
          <cell r="AN76">
            <v>2020</v>
          </cell>
          <cell r="AO76">
            <v>2022</v>
          </cell>
          <cell r="AP76">
            <v>23315</v>
          </cell>
          <cell r="AQ76">
            <v>8132.7</v>
          </cell>
          <cell r="AR76">
            <v>7605</v>
          </cell>
          <cell r="AS76">
            <v>7109</v>
          </cell>
          <cell r="AT76">
            <v>7109</v>
          </cell>
          <cell r="AU76">
            <v>3603.7277472426099</v>
          </cell>
          <cell r="AW76">
            <v>0</v>
          </cell>
          <cell r="BB76">
            <v>3603.7277472426099</v>
          </cell>
          <cell r="BI76">
            <v>20.109000000000002</v>
          </cell>
          <cell r="BJ76" t="str">
            <v>完成施工许可</v>
          </cell>
          <cell r="BK76">
            <v>5116.3500000000004</v>
          </cell>
          <cell r="BL76">
            <v>1992.65</v>
          </cell>
          <cell r="BN76">
            <v>10000</v>
          </cell>
          <cell r="BO76" t="e">
            <v>#N/A</v>
          </cell>
          <cell r="BU76">
            <v>0</v>
          </cell>
          <cell r="BV76">
            <v>0</v>
          </cell>
          <cell r="BW76">
            <v>0</v>
          </cell>
          <cell r="CA76">
            <v>10000</v>
          </cell>
          <cell r="CN76">
            <v>0</v>
          </cell>
        </row>
        <row r="77">
          <cell r="D77" t="str">
            <v>G353石门火车站至新关樟木渡</v>
          </cell>
          <cell r="E77" t="str">
            <v>国道</v>
          </cell>
          <cell r="F77">
            <v>22.146999999999998</v>
          </cell>
          <cell r="G77">
            <v>12.058</v>
          </cell>
          <cell r="H77">
            <v>0</v>
          </cell>
          <cell r="I77">
            <v>4.0579999999999998</v>
          </cell>
          <cell r="J77">
            <v>0</v>
          </cell>
          <cell r="K77">
            <v>0</v>
          </cell>
          <cell r="L77">
            <v>8</v>
          </cell>
          <cell r="N77">
            <v>0</v>
          </cell>
          <cell r="O77">
            <v>0</v>
          </cell>
          <cell r="P77">
            <v>4.0579999999999998</v>
          </cell>
          <cell r="Q77">
            <v>4.0579999999999998</v>
          </cell>
          <cell r="S77">
            <v>0</v>
          </cell>
          <cell r="U77">
            <v>0</v>
          </cell>
          <cell r="V77">
            <v>8</v>
          </cell>
          <cell r="W77">
            <v>8</v>
          </cell>
          <cell r="Y77">
            <v>4.0579999999999998</v>
          </cell>
          <cell r="Z77">
            <v>4.0579999999999998</v>
          </cell>
          <cell r="AB77">
            <v>0</v>
          </cell>
          <cell r="AC77">
            <v>8</v>
          </cell>
          <cell r="AD77">
            <v>0</v>
          </cell>
          <cell r="AF77">
            <v>0</v>
          </cell>
          <cell r="AH77">
            <v>8</v>
          </cell>
          <cell r="AN77">
            <v>2019</v>
          </cell>
          <cell r="AO77">
            <v>2022</v>
          </cell>
          <cell r="AP77">
            <v>46626</v>
          </cell>
          <cell r="AQ77">
            <v>10194</v>
          </cell>
          <cell r="AR77">
            <v>19120</v>
          </cell>
          <cell r="AS77">
            <v>10774</v>
          </cell>
          <cell r="AT77">
            <v>10774</v>
          </cell>
          <cell r="AW77">
            <v>0</v>
          </cell>
          <cell r="BH77">
            <v>4.0579999999999998</v>
          </cell>
          <cell r="BI77">
            <v>8</v>
          </cell>
          <cell r="BJ77" t="str">
            <v>完成路面4公里、完成施工许可8公里</v>
          </cell>
          <cell r="BK77">
            <v>3709.0013094324299</v>
          </cell>
          <cell r="BL77">
            <v>7064.9986905675696</v>
          </cell>
          <cell r="BO77">
            <v>8374</v>
          </cell>
          <cell r="BP77">
            <v>0</v>
          </cell>
          <cell r="BU77">
            <v>0</v>
          </cell>
          <cell r="BV77">
            <v>0</v>
          </cell>
          <cell r="BW77">
            <v>0</v>
          </cell>
        </row>
        <row r="78">
          <cell r="D78" t="str">
            <v>S231安乡黄山头至出口洲公路(夹夹至出口洲段)</v>
          </cell>
          <cell r="E78" t="str">
            <v>省道</v>
          </cell>
          <cell r="F78">
            <v>18.928999999999998</v>
          </cell>
          <cell r="G78">
            <v>18.928999999999998</v>
          </cell>
          <cell r="H78">
            <v>0</v>
          </cell>
          <cell r="I78">
            <v>0</v>
          </cell>
          <cell r="J78">
            <v>18.928999999999998</v>
          </cell>
          <cell r="K78">
            <v>0</v>
          </cell>
          <cell r="L78">
            <v>0</v>
          </cell>
          <cell r="O78">
            <v>0</v>
          </cell>
          <cell r="Q78">
            <v>0</v>
          </cell>
          <cell r="R78">
            <v>18.928999999999998</v>
          </cell>
          <cell r="S78">
            <v>18.928999999999998</v>
          </cell>
          <cell r="U78">
            <v>0</v>
          </cell>
          <cell r="W78">
            <v>0</v>
          </cell>
          <cell r="Z78">
            <v>0</v>
          </cell>
          <cell r="AB78">
            <v>0</v>
          </cell>
          <cell r="AC78">
            <v>18.928999999999998</v>
          </cell>
          <cell r="AD78">
            <v>18.928999999999998</v>
          </cell>
          <cell r="AF78">
            <v>0</v>
          </cell>
          <cell r="AH78">
            <v>0</v>
          </cell>
          <cell r="AN78">
            <v>2020</v>
          </cell>
          <cell r="AO78">
            <v>2022</v>
          </cell>
          <cell r="AP78">
            <v>37784.28</v>
          </cell>
          <cell r="AQ78">
            <v>11128</v>
          </cell>
          <cell r="AR78">
            <v>31488</v>
          </cell>
          <cell r="AS78">
            <v>8509.7000000000007</v>
          </cell>
          <cell r="AT78">
            <v>8510</v>
          </cell>
          <cell r="AZ78">
            <v>0</v>
          </cell>
          <cell r="BJ78" t="str">
            <v>完成路基</v>
          </cell>
          <cell r="BK78">
            <v>5564</v>
          </cell>
          <cell r="BL78">
            <v>2946</v>
          </cell>
          <cell r="BO78">
            <v>1833</v>
          </cell>
          <cell r="BU78">
            <v>0</v>
          </cell>
          <cell r="BV78">
            <v>0</v>
          </cell>
          <cell r="BW78">
            <v>0</v>
          </cell>
        </row>
        <row r="79">
          <cell r="D79" t="str">
            <v>安乡黄山头至出口洲公路(黄山头至夹夹)</v>
          </cell>
          <cell r="E79" t="str">
            <v>省道</v>
          </cell>
          <cell r="F79">
            <v>21.196999999999999</v>
          </cell>
          <cell r="G79">
            <v>21.196999999999999</v>
          </cell>
          <cell r="H79">
            <v>0</v>
          </cell>
          <cell r="I79">
            <v>0</v>
          </cell>
          <cell r="J79">
            <v>0</v>
          </cell>
          <cell r="K79">
            <v>0</v>
          </cell>
          <cell r="L79">
            <v>21.196999999999999</v>
          </cell>
          <cell r="O79">
            <v>0</v>
          </cell>
          <cell r="Q79">
            <v>0</v>
          </cell>
          <cell r="R79">
            <v>0</v>
          </cell>
          <cell r="S79">
            <v>0</v>
          </cell>
          <cell r="U79">
            <v>0</v>
          </cell>
          <cell r="V79">
            <v>21.196999999999999</v>
          </cell>
          <cell r="W79">
            <v>21.196999999999999</v>
          </cell>
          <cell r="Z79">
            <v>0</v>
          </cell>
          <cell r="AB79">
            <v>0</v>
          </cell>
          <cell r="AC79">
            <v>21.196999999999999</v>
          </cell>
          <cell r="AD79">
            <v>0</v>
          </cell>
          <cell r="AF79">
            <v>21.196999999999999</v>
          </cell>
          <cell r="AH79">
            <v>0</v>
          </cell>
          <cell r="AN79">
            <v>2020</v>
          </cell>
          <cell r="AO79">
            <v>2022</v>
          </cell>
          <cell r="AP79">
            <v>27429</v>
          </cell>
          <cell r="AQ79">
            <v>8722</v>
          </cell>
          <cell r="AR79">
            <v>5275</v>
          </cell>
          <cell r="AS79">
            <v>2617</v>
          </cell>
          <cell r="AT79">
            <v>2617</v>
          </cell>
          <cell r="AU79">
            <v>2953.7</v>
          </cell>
          <cell r="AW79">
            <v>0</v>
          </cell>
          <cell r="BB79">
            <v>2953.7</v>
          </cell>
          <cell r="BI79">
            <v>21.196999999999999</v>
          </cell>
          <cell r="BJ79" t="str">
            <v>完成施工许可</v>
          </cell>
          <cell r="BK79">
            <v>4361</v>
          </cell>
          <cell r="BL79">
            <v>-1744</v>
          </cell>
          <cell r="BN79">
            <v>7000</v>
          </cell>
          <cell r="BO79">
            <v>990</v>
          </cell>
          <cell r="BT79">
            <v>1744</v>
          </cell>
          <cell r="BU79">
            <v>1744</v>
          </cell>
          <cell r="BV79">
            <v>0</v>
          </cell>
          <cell r="BW79">
            <v>0</v>
          </cell>
          <cell r="CA79">
            <v>7000</v>
          </cell>
        </row>
        <row r="80">
          <cell r="D80" t="str">
            <v>张家界环武陵源景区公路</v>
          </cell>
          <cell r="E80" t="str">
            <v>重要经济干线</v>
          </cell>
          <cell r="F80">
            <v>114.655</v>
          </cell>
          <cell r="G80">
            <v>14</v>
          </cell>
          <cell r="H80">
            <v>23</v>
          </cell>
          <cell r="I80">
            <v>0</v>
          </cell>
          <cell r="J80">
            <v>0</v>
          </cell>
          <cell r="K80">
            <v>14</v>
          </cell>
          <cell r="L80">
            <v>0</v>
          </cell>
          <cell r="N80">
            <v>23</v>
          </cell>
          <cell r="O80">
            <v>0</v>
          </cell>
          <cell r="P80">
            <v>0</v>
          </cell>
          <cell r="Q80">
            <v>0</v>
          </cell>
          <cell r="R80">
            <v>0</v>
          </cell>
          <cell r="S80">
            <v>0</v>
          </cell>
          <cell r="T80">
            <v>14</v>
          </cell>
          <cell r="U80">
            <v>14</v>
          </cell>
          <cell r="W80">
            <v>0</v>
          </cell>
          <cell r="Y80">
            <v>23</v>
          </cell>
          <cell r="Z80">
            <v>0</v>
          </cell>
          <cell r="AA80">
            <v>0</v>
          </cell>
          <cell r="AB80">
            <v>0</v>
          </cell>
          <cell r="AC80">
            <v>14</v>
          </cell>
          <cell r="AD80">
            <v>14</v>
          </cell>
          <cell r="AF80">
            <v>0</v>
          </cell>
          <cell r="AH80">
            <v>0</v>
          </cell>
          <cell r="AN80">
            <v>2018</v>
          </cell>
          <cell r="AO80">
            <v>2022</v>
          </cell>
          <cell r="AP80">
            <v>92407</v>
          </cell>
          <cell r="AQ80">
            <v>10318.817391304299</v>
          </cell>
          <cell r="AR80">
            <v>19641</v>
          </cell>
          <cell r="AS80">
            <v>3207</v>
          </cell>
          <cell r="AT80">
            <v>18469.939999999999</v>
          </cell>
          <cell r="AU80">
            <v>4537.7100431729996</v>
          </cell>
          <cell r="BA80">
            <v>4537.7100431729996</v>
          </cell>
          <cell r="BI80">
            <v>14</v>
          </cell>
          <cell r="BJ80" t="str">
            <v>完成施工许可</v>
          </cell>
          <cell r="BK80">
            <v>2699.9653023342098</v>
          </cell>
          <cell r="BL80">
            <v>15769.974697665801</v>
          </cell>
          <cell r="BN80">
            <v>4465</v>
          </cell>
          <cell r="BO80">
            <v>10796</v>
          </cell>
          <cell r="BU80">
            <v>0</v>
          </cell>
          <cell r="BV80">
            <v>0</v>
          </cell>
          <cell r="BW80">
            <v>0</v>
          </cell>
          <cell r="BZ80">
            <v>4465</v>
          </cell>
        </row>
        <row r="81">
          <cell r="D81" t="str">
            <v>G353慈利失马桥至市区三角坪</v>
          </cell>
          <cell r="E81" t="str">
            <v>国道</v>
          </cell>
          <cell r="F81">
            <v>84.5</v>
          </cell>
          <cell r="G81">
            <v>84.5</v>
          </cell>
          <cell r="H81">
            <v>0</v>
          </cell>
          <cell r="I81">
            <v>84.5</v>
          </cell>
          <cell r="J81">
            <v>0</v>
          </cell>
          <cell r="K81">
            <v>0</v>
          </cell>
          <cell r="L81">
            <v>0</v>
          </cell>
          <cell r="N81">
            <v>0</v>
          </cell>
          <cell r="O81">
            <v>84.5</v>
          </cell>
          <cell r="Q81">
            <v>84.5</v>
          </cell>
          <cell r="S81">
            <v>0</v>
          </cell>
          <cell r="U81">
            <v>0</v>
          </cell>
          <cell r="W81">
            <v>0</v>
          </cell>
          <cell r="Y81">
            <v>84.5</v>
          </cell>
          <cell r="Z81">
            <v>84.5</v>
          </cell>
          <cell r="AB81">
            <v>0</v>
          </cell>
          <cell r="AD81">
            <v>0</v>
          </cell>
          <cell r="AF81">
            <v>0</v>
          </cell>
          <cell r="AH81">
            <v>0</v>
          </cell>
          <cell r="AN81">
            <v>2020</v>
          </cell>
          <cell r="AO81">
            <v>2021</v>
          </cell>
          <cell r="AP81">
            <v>43317</v>
          </cell>
          <cell r="AQ81">
            <v>8332</v>
          </cell>
          <cell r="AR81">
            <v>15960</v>
          </cell>
          <cell r="AS81">
            <v>8332</v>
          </cell>
          <cell r="AT81">
            <v>8332</v>
          </cell>
          <cell r="AU81">
            <v>-15960</v>
          </cell>
          <cell r="AW81">
            <v>0</v>
          </cell>
          <cell r="AY81">
            <v>27357</v>
          </cell>
          <cell r="BH81">
            <v>0</v>
          </cell>
          <cell r="BJ81" t="str">
            <v>完成路面</v>
          </cell>
          <cell r="BK81">
            <v>8332</v>
          </cell>
          <cell r="BL81">
            <v>0</v>
          </cell>
          <cell r="BN81">
            <v>18516</v>
          </cell>
          <cell r="BO81" t="e">
            <v>#N/A</v>
          </cell>
          <cell r="BT81">
            <v>0</v>
          </cell>
          <cell r="BU81">
            <v>0</v>
          </cell>
          <cell r="BV81">
            <v>0</v>
          </cell>
          <cell r="BW81">
            <v>0</v>
          </cell>
          <cell r="BX81">
            <v>18516</v>
          </cell>
        </row>
        <row r="82">
          <cell r="D82" t="str">
            <v>G241武陵源铁厂-永定两岔</v>
          </cell>
          <cell r="E82" t="str">
            <v>国道</v>
          </cell>
          <cell r="F82">
            <v>28</v>
          </cell>
          <cell r="G82">
            <v>7.3</v>
          </cell>
          <cell r="H82">
            <v>20.7</v>
          </cell>
          <cell r="I82">
            <v>0</v>
          </cell>
          <cell r="J82">
            <v>0</v>
          </cell>
          <cell r="K82">
            <v>0</v>
          </cell>
          <cell r="L82">
            <v>7.3</v>
          </cell>
          <cell r="N82">
            <v>20.7</v>
          </cell>
          <cell r="O82">
            <v>0</v>
          </cell>
          <cell r="P82">
            <v>0</v>
          </cell>
          <cell r="Q82">
            <v>0</v>
          </cell>
          <cell r="R82">
            <v>0</v>
          </cell>
          <cell r="S82">
            <v>0</v>
          </cell>
          <cell r="T82">
            <v>0</v>
          </cell>
          <cell r="U82">
            <v>0</v>
          </cell>
          <cell r="V82">
            <v>7.3</v>
          </cell>
          <cell r="W82">
            <v>7.3</v>
          </cell>
          <cell r="Y82">
            <v>20.7</v>
          </cell>
          <cell r="Z82">
            <v>0</v>
          </cell>
          <cell r="AA82">
            <v>0</v>
          </cell>
          <cell r="AB82">
            <v>0</v>
          </cell>
          <cell r="AC82">
            <v>0</v>
          </cell>
          <cell r="AD82">
            <v>0</v>
          </cell>
          <cell r="AE82">
            <v>7.3</v>
          </cell>
          <cell r="AF82">
            <v>7.3</v>
          </cell>
          <cell r="AH82">
            <v>0</v>
          </cell>
          <cell r="AN82">
            <v>2020</v>
          </cell>
          <cell r="AO82">
            <v>2022</v>
          </cell>
          <cell r="AP82">
            <v>148064</v>
          </cell>
          <cell r="AQ82">
            <v>58611</v>
          </cell>
          <cell r="AR82">
            <v>109182.1</v>
          </cell>
          <cell r="AS82">
            <v>46614</v>
          </cell>
          <cell r="AT82">
            <v>46614</v>
          </cell>
          <cell r="AU82">
            <v>5000</v>
          </cell>
          <cell r="BB82">
            <v>5000</v>
          </cell>
          <cell r="BI82">
            <v>7.3</v>
          </cell>
          <cell r="BJ82" t="str">
            <v>完成施工许可</v>
          </cell>
          <cell r="BK82">
            <v>47914.4925</v>
          </cell>
          <cell r="BL82">
            <v>-1300.4924999999901</v>
          </cell>
          <cell r="BN82">
            <v>19346</v>
          </cell>
          <cell r="BO82">
            <v>41028</v>
          </cell>
          <cell r="BT82">
            <v>1300.4924999999901</v>
          </cell>
          <cell r="BU82">
            <v>1300.4924999999901</v>
          </cell>
          <cell r="BV82">
            <v>1300.4924999999901</v>
          </cell>
          <cell r="BW82">
            <v>1300.4924999999901</v>
          </cell>
          <cell r="CA82">
            <v>19346</v>
          </cell>
          <cell r="CI82">
            <v>1300.4924999999901</v>
          </cell>
          <cell r="CJ82">
            <v>1300.4924999999901</v>
          </cell>
          <cell r="CN82">
            <v>7.3</v>
          </cell>
        </row>
        <row r="83">
          <cell r="D83" t="str">
            <v>永定西溪坪至慈利溪口（慈利段）</v>
          </cell>
          <cell r="E83" t="str">
            <v>省道</v>
          </cell>
          <cell r="F83">
            <v>16.219000000000001</v>
          </cell>
          <cell r="G83">
            <v>16.219000000000001</v>
          </cell>
          <cell r="H83">
            <v>0</v>
          </cell>
          <cell r="I83">
            <v>0</v>
          </cell>
          <cell r="J83">
            <v>16.219000000000001</v>
          </cell>
          <cell r="K83">
            <v>0</v>
          </cell>
          <cell r="L83">
            <v>0</v>
          </cell>
          <cell r="O83">
            <v>0</v>
          </cell>
          <cell r="Q83">
            <v>0</v>
          </cell>
          <cell r="S83">
            <v>0</v>
          </cell>
          <cell r="T83">
            <v>16.219000000000001</v>
          </cell>
          <cell r="U83">
            <v>16.219000000000001</v>
          </cell>
          <cell r="W83">
            <v>0</v>
          </cell>
          <cell r="Z83">
            <v>0</v>
          </cell>
          <cell r="AB83">
            <v>0</v>
          </cell>
          <cell r="AD83">
            <v>0</v>
          </cell>
          <cell r="AE83">
            <v>16.219000000000001</v>
          </cell>
          <cell r="AF83">
            <v>16.219000000000001</v>
          </cell>
          <cell r="AH83">
            <v>0</v>
          </cell>
          <cell r="AN83">
            <v>2020</v>
          </cell>
          <cell r="AO83">
            <v>2022</v>
          </cell>
          <cell r="AP83">
            <v>17270</v>
          </cell>
          <cell r="AQ83">
            <v>6488</v>
          </cell>
          <cell r="AR83">
            <v>6415</v>
          </cell>
          <cell r="AS83">
            <v>1260</v>
          </cell>
          <cell r="AT83">
            <v>1260</v>
          </cell>
          <cell r="AU83">
            <v>2220</v>
          </cell>
          <cell r="AW83">
            <v>686.4</v>
          </cell>
          <cell r="BA83">
            <v>2220</v>
          </cell>
          <cell r="BI83">
            <v>16.219000000000001</v>
          </cell>
          <cell r="BJ83" t="str">
            <v>完成施工许可</v>
          </cell>
          <cell r="BK83">
            <v>1946.4</v>
          </cell>
          <cell r="BL83">
            <v>-686.4</v>
          </cell>
          <cell r="BN83">
            <v>2220</v>
          </cell>
          <cell r="BO83" t="e">
            <v>#N/A</v>
          </cell>
          <cell r="BT83">
            <v>686.4</v>
          </cell>
          <cell r="BU83">
            <v>686.4</v>
          </cell>
          <cell r="BV83">
            <v>686.4</v>
          </cell>
          <cell r="BW83">
            <v>686.4</v>
          </cell>
          <cell r="CA83">
            <v>2220</v>
          </cell>
          <cell r="CI83">
            <v>686.4</v>
          </cell>
          <cell r="CJ83">
            <v>686.4</v>
          </cell>
          <cell r="CN83">
            <v>16.219000000000001</v>
          </cell>
        </row>
        <row r="84">
          <cell r="D84" t="str">
            <v>桑植官地坪-瑞塔铺(二期)</v>
          </cell>
          <cell r="E84" t="str">
            <v>省道</v>
          </cell>
          <cell r="F84">
            <v>5.9660000000000002</v>
          </cell>
          <cell r="G84">
            <v>5.9660000000000002</v>
          </cell>
          <cell r="H84">
            <v>0</v>
          </cell>
          <cell r="I84">
            <v>0</v>
          </cell>
          <cell r="J84">
            <v>0</v>
          </cell>
          <cell r="K84">
            <v>0</v>
          </cell>
          <cell r="L84">
            <v>5.9660000000000002</v>
          </cell>
          <cell r="O84">
            <v>0</v>
          </cell>
          <cell r="Q84">
            <v>0</v>
          </cell>
          <cell r="S84">
            <v>0</v>
          </cell>
          <cell r="U84">
            <v>0</v>
          </cell>
          <cell r="V84">
            <v>5.9660000000000002</v>
          </cell>
          <cell r="W84">
            <v>5.9660000000000002</v>
          </cell>
          <cell r="Z84">
            <v>0</v>
          </cell>
          <cell r="AB84">
            <v>0</v>
          </cell>
          <cell r="AC84">
            <v>5.9660000000000002</v>
          </cell>
          <cell r="AD84">
            <v>0</v>
          </cell>
          <cell r="AF84">
            <v>5.9660000000000002</v>
          </cell>
          <cell r="AH84">
            <v>0</v>
          </cell>
          <cell r="AN84">
            <v>2020</v>
          </cell>
          <cell r="AO84">
            <v>2022</v>
          </cell>
          <cell r="AP84">
            <v>23000</v>
          </cell>
          <cell r="AQ84">
            <v>3600</v>
          </cell>
          <cell r="AR84">
            <v>0</v>
          </cell>
          <cell r="AS84">
            <v>1080</v>
          </cell>
          <cell r="AT84">
            <v>0</v>
          </cell>
          <cell r="AU84">
            <v>6900</v>
          </cell>
          <cell r="AW84">
            <v>360</v>
          </cell>
          <cell r="BB84">
            <v>6900</v>
          </cell>
          <cell r="BJ84" t="str">
            <v>完成路基</v>
          </cell>
          <cell r="BK84">
            <v>1800</v>
          </cell>
          <cell r="BL84">
            <v>-1800</v>
          </cell>
          <cell r="BN84">
            <v>18400</v>
          </cell>
          <cell r="BO84" t="e">
            <v>#N/A</v>
          </cell>
          <cell r="BT84">
            <v>720</v>
          </cell>
          <cell r="BU84">
            <v>1800</v>
          </cell>
          <cell r="BV84">
            <v>720</v>
          </cell>
          <cell r="BW84">
            <v>1800</v>
          </cell>
          <cell r="CA84">
            <v>18400</v>
          </cell>
          <cell r="CI84">
            <v>720</v>
          </cell>
          <cell r="CJ84">
            <v>1800</v>
          </cell>
        </row>
        <row r="85">
          <cell r="D85" t="str">
            <v>永定教子垭-温塘（二期）</v>
          </cell>
          <cell r="E85" t="str">
            <v>省道</v>
          </cell>
          <cell r="F85">
            <v>7</v>
          </cell>
          <cell r="G85">
            <v>7</v>
          </cell>
          <cell r="H85">
            <v>0</v>
          </cell>
          <cell r="I85">
            <v>0</v>
          </cell>
          <cell r="J85">
            <v>0</v>
          </cell>
          <cell r="K85">
            <v>7</v>
          </cell>
          <cell r="L85">
            <v>0</v>
          </cell>
          <cell r="O85">
            <v>0</v>
          </cell>
          <cell r="Q85">
            <v>0</v>
          </cell>
          <cell r="R85">
            <v>7</v>
          </cell>
          <cell r="S85">
            <v>7</v>
          </cell>
          <cell r="U85">
            <v>0</v>
          </cell>
          <cell r="W85">
            <v>0</v>
          </cell>
          <cell r="Z85">
            <v>0</v>
          </cell>
          <cell r="AB85">
            <v>0</v>
          </cell>
          <cell r="AC85">
            <v>7</v>
          </cell>
          <cell r="AD85">
            <v>7</v>
          </cell>
          <cell r="AF85">
            <v>0</v>
          </cell>
          <cell r="AH85">
            <v>0</v>
          </cell>
          <cell r="AN85">
            <v>2020</v>
          </cell>
          <cell r="AO85">
            <v>2022</v>
          </cell>
          <cell r="AP85">
            <v>16679</v>
          </cell>
          <cell r="AQ85">
            <v>3076</v>
          </cell>
          <cell r="AR85">
            <v>7570</v>
          </cell>
          <cell r="AS85">
            <v>1538</v>
          </cell>
          <cell r="AT85">
            <v>1538</v>
          </cell>
          <cell r="AU85">
            <v>5773.2</v>
          </cell>
          <cell r="AW85">
            <v>0</v>
          </cell>
          <cell r="AZ85">
            <v>5773.2</v>
          </cell>
          <cell r="BJ85" t="str">
            <v>完成路基</v>
          </cell>
          <cell r="BK85">
            <v>1538</v>
          </cell>
          <cell r="BL85">
            <v>0</v>
          </cell>
          <cell r="BN85">
            <v>5317</v>
          </cell>
          <cell r="BO85" t="e">
            <v>#N/A</v>
          </cell>
          <cell r="BT85">
            <v>0</v>
          </cell>
          <cell r="BU85">
            <v>0</v>
          </cell>
          <cell r="BV85">
            <v>0</v>
          </cell>
          <cell r="BW85">
            <v>0</v>
          </cell>
          <cell r="BZ85">
            <v>5317</v>
          </cell>
        </row>
        <row r="86">
          <cell r="D86" t="str">
            <v>永定西溪坪至慈利溪口（永定段）</v>
          </cell>
          <cell r="E86" t="str">
            <v>省道</v>
          </cell>
          <cell r="F86">
            <v>11.161</v>
          </cell>
          <cell r="G86">
            <v>11.161</v>
          </cell>
          <cell r="H86">
            <v>0</v>
          </cell>
          <cell r="I86">
            <v>0</v>
          </cell>
          <cell r="J86">
            <v>0</v>
          </cell>
          <cell r="K86">
            <v>0</v>
          </cell>
          <cell r="L86">
            <v>11.161</v>
          </cell>
          <cell r="O86">
            <v>0</v>
          </cell>
          <cell r="Q86">
            <v>0</v>
          </cell>
          <cell r="S86">
            <v>0</v>
          </cell>
          <cell r="U86">
            <v>0</v>
          </cell>
          <cell r="V86">
            <v>11.161</v>
          </cell>
          <cell r="W86">
            <v>11.161</v>
          </cell>
          <cell r="Z86">
            <v>0</v>
          </cell>
          <cell r="AB86">
            <v>0</v>
          </cell>
          <cell r="AD86">
            <v>11.161</v>
          </cell>
          <cell r="AE86">
            <v>11.161</v>
          </cell>
          <cell r="AF86">
            <v>0</v>
          </cell>
          <cell r="AH86">
            <v>0</v>
          </cell>
          <cell r="AN86">
            <v>2020</v>
          </cell>
          <cell r="AO86">
            <v>2022</v>
          </cell>
          <cell r="AP86">
            <v>9142</v>
          </cell>
          <cell r="AQ86">
            <v>4464</v>
          </cell>
          <cell r="AR86">
            <v>6415</v>
          </cell>
          <cell r="AS86">
            <v>0</v>
          </cell>
          <cell r="AT86">
            <v>0</v>
          </cell>
          <cell r="AW86">
            <v>446.4</v>
          </cell>
          <cell r="BI86">
            <v>11.161</v>
          </cell>
          <cell r="BJ86" t="str">
            <v>完成施工许可</v>
          </cell>
          <cell r="BK86">
            <v>1339.2</v>
          </cell>
          <cell r="BL86">
            <v>-1339.2</v>
          </cell>
          <cell r="BO86" t="e">
            <v>#N/A</v>
          </cell>
          <cell r="BT86">
            <v>1339.2</v>
          </cell>
          <cell r="BU86">
            <v>1339.2</v>
          </cell>
          <cell r="BV86">
            <v>1339.2</v>
          </cell>
          <cell r="BW86">
            <v>1339.2</v>
          </cell>
          <cell r="BZ86">
            <v>0</v>
          </cell>
          <cell r="CG86">
            <v>1339.2</v>
          </cell>
          <cell r="CH86">
            <v>1339.2</v>
          </cell>
          <cell r="CN86">
            <v>11.161</v>
          </cell>
        </row>
        <row r="87">
          <cell r="D87" t="str">
            <v>桑植县长潭坪大桥</v>
          </cell>
          <cell r="E87" t="str">
            <v>省道</v>
          </cell>
          <cell r="F87">
            <v>1.4</v>
          </cell>
          <cell r="G87">
            <v>1.4</v>
          </cell>
          <cell r="H87">
            <v>0</v>
          </cell>
          <cell r="I87">
            <v>1.4</v>
          </cell>
          <cell r="J87">
            <v>0</v>
          </cell>
          <cell r="K87">
            <v>0</v>
          </cell>
          <cell r="L87">
            <v>0</v>
          </cell>
          <cell r="N87">
            <v>0</v>
          </cell>
          <cell r="O87">
            <v>0</v>
          </cell>
          <cell r="Q87">
            <v>0</v>
          </cell>
          <cell r="R87">
            <v>1.4</v>
          </cell>
          <cell r="S87">
            <v>1.4</v>
          </cell>
          <cell r="U87">
            <v>0</v>
          </cell>
          <cell r="W87">
            <v>0</v>
          </cell>
          <cell r="Y87">
            <v>1.4</v>
          </cell>
          <cell r="Z87">
            <v>1.4</v>
          </cell>
          <cell r="AB87">
            <v>0</v>
          </cell>
          <cell r="AD87">
            <v>0</v>
          </cell>
          <cell r="AF87">
            <v>0</v>
          </cell>
          <cell r="AH87">
            <v>0</v>
          </cell>
          <cell r="AN87">
            <v>2020</v>
          </cell>
          <cell r="AO87">
            <v>2021</v>
          </cell>
          <cell r="AP87">
            <v>9245</v>
          </cell>
          <cell r="AQ87">
            <v>1413</v>
          </cell>
          <cell r="AR87">
            <v>6652.8</v>
          </cell>
          <cell r="AS87">
            <v>1271</v>
          </cell>
          <cell r="AT87">
            <v>1271</v>
          </cell>
          <cell r="AU87">
            <v>743.2</v>
          </cell>
          <cell r="AW87">
            <v>0</v>
          </cell>
          <cell r="AZ87">
            <v>743.2</v>
          </cell>
          <cell r="BJ87" t="str">
            <v>完成路基</v>
          </cell>
          <cell r="BK87">
            <v>1413</v>
          </cell>
          <cell r="BL87">
            <v>-142</v>
          </cell>
          <cell r="BN87">
            <v>0</v>
          </cell>
          <cell r="BO87" t="e">
            <v>#N/A</v>
          </cell>
          <cell r="BT87">
            <v>142</v>
          </cell>
          <cell r="BU87">
            <v>142</v>
          </cell>
          <cell r="BV87">
            <v>142</v>
          </cell>
          <cell r="BW87">
            <v>142</v>
          </cell>
          <cell r="BX87">
            <v>0</v>
          </cell>
          <cell r="CC87">
            <v>142</v>
          </cell>
          <cell r="CD87">
            <v>142</v>
          </cell>
        </row>
        <row r="88">
          <cell r="D88" t="str">
            <v>永定三家馆-鸭坪</v>
          </cell>
          <cell r="E88" t="str">
            <v>重要经济干线</v>
          </cell>
          <cell r="F88">
            <v>8.2490000000000006</v>
          </cell>
          <cell r="G88">
            <v>8.2490000000000006</v>
          </cell>
          <cell r="H88">
            <v>0</v>
          </cell>
          <cell r="I88">
            <v>0</v>
          </cell>
          <cell r="J88">
            <v>0</v>
          </cell>
          <cell r="K88">
            <v>0</v>
          </cell>
          <cell r="L88">
            <v>8.2490000000000006</v>
          </cell>
          <cell r="O88">
            <v>0</v>
          </cell>
          <cell r="Q88">
            <v>0</v>
          </cell>
          <cell r="S88">
            <v>0</v>
          </cell>
          <cell r="U88">
            <v>0</v>
          </cell>
          <cell r="V88">
            <v>8.2490000000000006</v>
          </cell>
          <cell r="W88">
            <v>8.2490000000000006</v>
          </cell>
          <cell r="Z88">
            <v>0</v>
          </cell>
          <cell r="AB88">
            <v>0</v>
          </cell>
          <cell r="AD88">
            <v>8.2490000000000006</v>
          </cell>
          <cell r="AF88">
            <v>0</v>
          </cell>
          <cell r="AG88">
            <v>8.2490000000000006</v>
          </cell>
          <cell r="AH88">
            <v>0</v>
          </cell>
          <cell r="AN88">
            <v>2022</v>
          </cell>
          <cell r="AO88">
            <v>2023</v>
          </cell>
          <cell r="AP88">
            <v>10716.13</v>
          </cell>
          <cell r="AQ88">
            <v>2475</v>
          </cell>
          <cell r="AR88">
            <v>0</v>
          </cell>
          <cell r="AS88">
            <v>420</v>
          </cell>
          <cell r="AT88">
            <v>420</v>
          </cell>
          <cell r="AU88">
            <v>3214.8389999999999</v>
          </cell>
          <cell r="BB88">
            <v>3214.8389999999999</v>
          </cell>
          <cell r="BI88">
            <v>8.2490000000000006</v>
          </cell>
          <cell r="BJ88" t="str">
            <v>完成施工许可</v>
          </cell>
          <cell r="BK88">
            <v>247.5</v>
          </cell>
          <cell r="BL88">
            <v>172.5</v>
          </cell>
          <cell r="BN88">
            <v>3214.8389999999999</v>
          </cell>
          <cell r="BO88">
            <v>420</v>
          </cell>
          <cell r="BP88">
            <v>0</v>
          </cell>
          <cell r="BU88">
            <v>0</v>
          </cell>
          <cell r="BV88">
            <v>0</v>
          </cell>
          <cell r="BW88">
            <v>0</v>
          </cell>
          <cell r="BZ88">
            <v>3214.8389999999999</v>
          </cell>
          <cell r="CN88">
            <v>8.2490000000000006</v>
          </cell>
        </row>
        <row r="89">
          <cell r="D89" t="str">
            <v>G353慈利万福至甑山公路</v>
          </cell>
          <cell r="E89" t="str">
            <v>国道</v>
          </cell>
          <cell r="F89">
            <v>10.07</v>
          </cell>
          <cell r="G89">
            <v>10.07</v>
          </cell>
          <cell r="H89">
            <v>0</v>
          </cell>
          <cell r="I89">
            <v>0</v>
          </cell>
          <cell r="J89">
            <v>0</v>
          </cell>
          <cell r="K89">
            <v>0</v>
          </cell>
          <cell r="L89">
            <v>10.07</v>
          </cell>
          <cell r="O89">
            <v>0</v>
          </cell>
          <cell r="Q89">
            <v>0</v>
          </cell>
          <cell r="S89">
            <v>0</v>
          </cell>
          <cell r="U89">
            <v>0</v>
          </cell>
          <cell r="V89">
            <v>10.07</v>
          </cell>
          <cell r="W89">
            <v>10.07</v>
          </cell>
          <cell r="Z89">
            <v>0</v>
          </cell>
          <cell r="AB89">
            <v>0</v>
          </cell>
          <cell r="AC89">
            <v>10.07</v>
          </cell>
          <cell r="AD89">
            <v>10.07</v>
          </cell>
          <cell r="AF89">
            <v>0</v>
          </cell>
          <cell r="AH89">
            <v>0</v>
          </cell>
          <cell r="AN89">
            <v>2020</v>
          </cell>
          <cell r="AO89">
            <v>2022</v>
          </cell>
          <cell r="AP89">
            <v>73220</v>
          </cell>
          <cell r="AQ89">
            <v>8056</v>
          </cell>
          <cell r="AR89">
            <v>8000</v>
          </cell>
          <cell r="AS89">
            <v>2416.8000000000002</v>
          </cell>
          <cell r="AT89">
            <v>0</v>
          </cell>
          <cell r="AU89">
            <v>13966</v>
          </cell>
          <cell r="AW89">
            <v>805.6</v>
          </cell>
          <cell r="BB89">
            <v>13966</v>
          </cell>
          <cell r="BI89">
            <v>10.07</v>
          </cell>
          <cell r="BJ89" t="str">
            <v>完成施工许可</v>
          </cell>
          <cell r="BK89">
            <v>4028</v>
          </cell>
          <cell r="BL89">
            <v>-4028</v>
          </cell>
          <cell r="BM89">
            <v>0</v>
          </cell>
          <cell r="BN89">
            <v>22106</v>
          </cell>
          <cell r="BO89" t="e">
            <v>#N/A</v>
          </cell>
          <cell r="BT89">
            <v>1611.2</v>
          </cell>
          <cell r="BU89">
            <v>4028</v>
          </cell>
          <cell r="BV89">
            <v>9053.7000000000007</v>
          </cell>
          <cell r="BW89">
            <v>11470.5</v>
          </cell>
          <cell r="BZ89">
            <v>22106</v>
          </cell>
          <cell r="CG89">
            <v>1611.2</v>
          </cell>
          <cell r="CH89">
            <v>4028</v>
          </cell>
        </row>
        <row r="90">
          <cell r="D90" t="str">
            <v>永定王家坪-张家界城区</v>
          </cell>
          <cell r="E90" t="str">
            <v>省道</v>
          </cell>
          <cell r="F90">
            <v>48.865000000000002</v>
          </cell>
          <cell r="G90">
            <v>48.865000000000002</v>
          </cell>
          <cell r="H90">
            <v>0</v>
          </cell>
          <cell r="I90">
            <v>0</v>
          </cell>
          <cell r="J90">
            <v>0</v>
          </cell>
          <cell r="K90">
            <v>48.865000000000002</v>
          </cell>
          <cell r="L90">
            <v>0</v>
          </cell>
          <cell r="O90">
            <v>0</v>
          </cell>
          <cell r="Q90">
            <v>0</v>
          </cell>
          <cell r="S90">
            <v>0</v>
          </cell>
          <cell r="T90">
            <v>48.865000000000002</v>
          </cell>
          <cell r="U90">
            <v>48.865000000000002</v>
          </cell>
          <cell r="W90">
            <v>0</v>
          </cell>
          <cell r="Z90">
            <v>0</v>
          </cell>
          <cell r="AB90">
            <v>0</v>
          </cell>
          <cell r="AD90">
            <v>48.865000000000002</v>
          </cell>
          <cell r="AE90">
            <v>48.865000000000002</v>
          </cell>
          <cell r="AF90">
            <v>0</v>
          </cell>
          <cell r="AH90">
            <v>0</v>
          </cell>
          <cell r="AN90">
            <v>2020</v>
          </cell>
          <cell r="AO90">
            <v>2022</v>
          </cell>
          <cell r="AP90">
            <v>47583</v>
          </cell>
          <cell r="AQ90">
            <v>19880</v>
          </cell>
          <cell r="AR90">
            <v>6242</v>
          </cell>
          <cell r="AS90">
            <v>7914</v>
          </cell>
          <cell r="AT90">
            <v>7914</v>
          </cell>
          <cell r="AU90">
            <v>17549.5</v>
          </cell>
          <cell r="AW90">
            <v>0</v>
          </cell>
          <cell r="BA90">
            <v>17549.5</v>
          </cell>
          <cell r="BI90">
            <v>48.865000000000002</v>
          </cell>
          <cell r="BJ90" t="str">
            <v>完成施工许可</v>
          </cell>
          <cell r="BK90">
            <v>5964</v>
          </cell>
          <cell r="BL90">
            <v>1950</v>
          </cell>
          <cell r="BN90">
            <v>17549.5</v>
          </cell>
          <cell r="BO90" t="e">
            <v>#N/A</v>
          </cell>
          <cell r="BU90">
            <v>0</v>
          </cell>
          <cell r="BV90">
            <v>0</v>
          </cell>
          <cell r="BW90">
            <v>0</v>
          </cell>
          <cell r="CA90">
            <v>17549.5</v>
          </cell>
          <cell r="CG90">
            <v>0</v>
          </cell>
          <cell r="CN90">
            <v>48.865000000000002</v>
          </cell>
        </row>
        <row r="91">
          <cell r="D91" t="str">
            <v>武陵源中湖至桑植瑞塔铺</v>
          </cell>
          <cell r="E91" t="str">
            <v>重要经济干线</v>
          </cell>
          <cell r="F91">
            <v>17.957000000000001</v>
          </cell>
          <cell r="G91">
            <v>17.957000000000001</v>
          </cell>
          <cell r="H91">
            <v>0</v>
          </cell>
          <cell r="I91">
            <v>0</v>
          </cell>
          <cell r="J91">
            <v>0</v>
          </cell>
          <cell r="K91">
            <v>17.957000000000001</v>
          </cell>
          <cell r="L91">
            <v>0</v>
          </cell>
          <cell r="O91">
            <v>0</v>
          </cell>
          <cell r="Q91">
            <v>0</v>
          </cell>
          <cell r="R91">
            <v>17.957000000000001</v>
          </cell>
          <cell r="S91">
            <v>17.957000000000001</v>
          </cell>
          <cell r="U91">
            <v>0</v>
          </cell>
          <cell r="W91">
            <v>0</v>
          </cell>
          <cell r="Z91">
            <v>0</v>
          </cell>
          <cell r="AB91">
            <v>0</v>
          </cell>
          <cell r="AC91">
            <v>17.957000000000001</v>
          </cell>
          <cell r="AD91">
            <v>17.957000000000001</v>
          </cell>
          <cell r="AF91">
            <v>0</v>
          </cell>
          <cell r="AH91">
            <v>0</v>
          </cell>
          <cell r="AN91">
            <v>2020</v>
          </cell>
          <cell r="AO91">
            <v>2022</v>
          </cell>
          <cell r="AP91">
            <v>55495.46</v>
          </cell>
          <cell r="AQ91">
            <v>5387</v>
          </cell>
          <cell r="AR91">
            <v>12776.8</v>
          </cell>
          <cell r="AS91">
            <v>3745</v>
          </cell>
          <cell r="AT91">
            <v>3745</v>
          </cell>
          <cell r="AU91">
            <v>11000</v>
          </cell>
          <cell r="AW91">
            <v>0</v>
          </cell>
          <cell r="AZ91">
            <v>11000</v>
          </cell>
          <cell r="BJ91" t="str">
            <v>完成路基</v>
          </cell>
          <cell r="BK91">
            <v>2693.5</v>
          </cell>
          <cell r="BL91">
            <v>1051.5</v>
          </cell>
          <cell r="BN91">
            <v>18271</v>
          </cell>
          <cell r="BO91">
            <v>801</v>
          </cell>
          <cell r="BU91">
            <v>0</v>
          </cell>
          <cell r="BV91">
            <v>0</v>
          </cell>
          <cell r="BW91">
            <v>0</v>
          </cell>
          <cell r="BZ91">
            <v>18271</v>
          </cell>
        </row>
        <row r="92">
          <cell r="D92" t="str">
            <v>安化龙塘-江南（含江南资江大桥）</v>
          </cell>
          <cell r="E92" t="str">
            <v>省道</v>
          </cell>
          <cell r="F92">
            <v>10.034000000000001</v>
          </cell>
          <cell r="G92">
            <v>10.034000000000001</v>
          </cell>
          <cell r="H92">
            <v>0</v>
          </cell>
          <cell r="I92">
            <v>0</v>
          </cell>
          <cell r="J92">
            <v>10.034000000000001</v>
          </cell>
          <cell r="K92">
            <v>0</v>
          </cell>
          <cell r="L92">
            <v>0</v>
          </cell>
          <cell r="O92">
            <v>0</v>
          </cell>
          <cell r="Q92">
            <v>0</v>
          </cell>
          <cell r="R92">
            <v>10.034000000000001</v>
          </cell>
          <cell r="S92">
            <v>10.034000000000001</v>
          </cell>
          <cell r="U92">
            <v>0</v>
          </cell>
          <cell r="W92">
            <v>0</v>
          </cell>
          <cell r="Z92">
            <v>0</v>
          </cell>
          <cell r="AA92">
            <v>10.034000000000001</v>
          </cell>
          <cell r="AB92">
            <v>10.034000000000001</v>
          </cell>
          <cell r="AD92">
            <v>0</v>
          </cell>
          <cell r="AF92">
            <v>0</v>
          </cell>
          <cell r="AH92">
            <v>0</v>
          </cell>
          <cell r="AN92">
            <v>2020</v>
          </cell>
          <cell r="AO92">
            <v>2022</v>
          </cell>
          <cell r="AP92">
            <v>17280</v>
          </cell>
          <cell r="AQ92">
            <v>6000</v>
          </cell>
          <cell r="AR92">
            <v>17100</v>
          </cell>
          <cell r="AS92">
            <v>3000</v>
          </cell>
          <cell r="AT92">
            <v>3000</v>
          </cell>
          <cell r="AV92">
            <v>0</v>
          </cell>
          <cell r="AW92">
            <v>0</v>
          </cell>
          <cell r="AZ92">
            <v>0</v>
          </cell>
          <cell r="BJ92" t="str">
            <v>完成路基</v>
          </cell>
          <cell r="BK92">
            <v>4800</v>
          </cell>
          <cell r="BL92">
            <v>-1800</v>
          </cell>
          <cell r="BM92">
            <v>0</v>
          </cell>
          <cell r="BN92">
            <v>180</v>
          </cell>
          <cell r="BO92" t="e">
            <v>#N/A</v>
          </cell>
          <cell r="BT92">
            <v>1800</v>
          </cell>
          <cell r="BU92">
            <v>1800</v>
          </cell>
          <cell r="BV92">
            <v>1800</v>
          </cell>
          <cell r="BW92">
            <v>1800</v>
          </cell>
          <cell r="BY92">
            <v>180</v>
          </cell>
          <cell r="CE92">
            <v>1800</v>
          </cell>
          <cell r="CF92">
            <v>1800</v>
          </cell>
          <cell r="CM92">
            <v>10.034000000000001</v>
          </cell>
        </row>
        <row r="93">
          <cell r="D93" t="str">
            <v>S511南县东河至茅草街</v>
          </cell>
          <cell r="E93" t="str">
            <v>省道</v>
          </cell>
          <cell r="F93">
            <v>38.65</v>
          </cell>
          <cell r="G93">
            <v>38.65</v>
          </cell>
          <cell r="H93">
            <v>0</v>
          </cell>
          <cell r="I93">
            <v>38.65</v>
          </cell>
          <cell r="J93">
            <v>0</v>
          </cell>
          <cell r="K93">
            <v>0</v>
          </cell>
          <cell r="L93">
            <v>0</v>
          </cell>
          <cell r="P93">
            <v>38.65</v>
          </cell>
          <cell r="Q93" t="e">
            <v>#N/A</v>
          </cell>
          <cell r="S93" t="e">
            <v>#N/A</v>
          </cell>
          <cell r="U93" t="e">
            <v>#N/A</v>
          </cell>
          <cell r="W93" t="e">
            <v>#N/A</v>
          </cell>
          <cell r="Y93">
            <v>38.65</v>
          </cell>
          <cell r="Z93">
            <v>38.65</v>
          </cell>
          <cell r="AB93">
            <v>0</v>
          </cell>
          <cell r="AD93">
            <v>0</v>
          </cell>
          <cell r="AF93">
            <v>0</v>
          </cell>
          <cell r="AH93">
            <v>0</v>
          </cell>
          <cell r="AN93">
            <v>2020</v>
          </cell>
          <cell r="AO93">
            <v>2021</v>
          </cell>
          <cell r="AP93">
            <v>88785</v>
          </cell>
          <cell r="AQ93">
            <v>15190</v>
          </cell>
          <cell r="AR93">
            <v>85114</v>
          </cell>
          <cell r="AS93">
            <v>13679</v>
          </cell>
          <cell r="AT93">
            <v>13679</v>
          </cell>
          <cell r="AU93">
            <v>3671</v>
          </cell>
          <cell r="AW93">
            <v>0</v>
          </cell>
          <cell r="AY93">
            <v>3671</v>
          </cell>
          <cell r="BH93">
            <v>38.65</v>
          </cell>
          <cell r="BJ93" t="str">
            <v>完成路面</v>
          </cell>
          <cell r="BK93">
            <v>15190</v>
          </cell>
          <cell r="BL93">
            <v>-1511</v>
          </cell>
          <cell r="BM93">
            <v>0</v>
          </cell>
          <cell r="BO93" t="e">
            <v>#N/A</v>
          </cell>
          <cell r="BT93">
            <v>1511</v>
          </cell>
          <cell r="BU93">
            <v>1511</v>
          </cell>
          <cell r="BV93">
            <v>1511</v>
          </cell>
          <cell r="BW93">
            <v>1511</v>
          </cell>
          <cell r="BX93">
            <v>0</v>
          </cell>
          <cell r="CC93">
            <v>1511</v>
          </cell>
          <cell r="CD93">
            <v>1511</v>
          </cell>
        </row>
        <row r="94">
          <cell r="D94" t="str">
            <v>S328安化东坪至渠江公路</v>
          </cell>
          <cell r="E94" t="str">
            <v>省道</v>
          </cell>
          <cell r="F94">
            <v>41.338999999999999</v>
          </cell>
          <cell r="G94">
            <v>41.338999999999999</v>
          </cell>
          <cell r="H94">
            <v>0</v>
          </cell>
          <cell r="I94">
            <v>41.338999999999999</v>
          </cell>
          <cell r="J94">
            <v>0</v>
          </cell>
          <cell r="K94">
            <v>0</v>
          </cell>
          <cell r="L94">
            <v>0</v>
          </cell>
          <cell r="O94">
            <v>0</v>
          </cell>
          <cell r="Q94">
            <v>0</v>
          </cell>
          <cell r="R94">
            <v>41.338999999999999</v>
          </cell>
          <cell r="S94">
            <v>41.338999999999999</v>
          </cell>
          <cell r="U94">
            <v>0</v>
          </cell>
          <cell r="W94">
            <v>0</v>
          </cell>
          <cell r="Z94">
            <v>0</v>
          </cell>
          <cell r="AA94">
            <v>41.338999999999999</v>
          </cell>
          <cell r="AB94">
            <v>41.338999999999999</v>
          </cell>
          <cell r="AD94">
            <v>0</v>
          </cell>
          <cell r="AF94">
            <v>0</v>
          </cell>
          <cell r="AH94">
            <v>0</v>
          </cell>
          <cell r="AN94">
            <v>2020</v>
          </cell>
          <cell r="AO94">
            <v>2022</v>
          </cell>
          <cell r="AP94">
            <v>92562</v>
          </cell>
          <cell r="AQ94">
            <v>40152</v>
          </cell>
          <cell r="AR94">
            <v>79872</v>
          </cell>
          <cell r="AS94">
            <v>49617</v>
          </cell>
          <cell r="AT94">
            <v>49617</v>
          </cell>
          <cell r="AW94">
            <v>0</v>
          </cell>
          <cell r="AZ94">
            <v>0</v>
          </cell>
          <cell r="BJ94" t="str">
            <v>完成路基</v>
          </cell>
          <cell r="BK94">
            <v>32121.599999999999</v>
          </cell>
          <cell r="BL94">
            <v>17495.400000000001</v>
          </cell>
          <cell r="BN94">
            <v>5000</v>
          </cell>
          <cell r="BO94" t="e">
            <v>#N/A</v>
          </cell>
          <cell r="BV94">
            <v>0</v>
          </cell>
          <cell r="BW94">
            <v>0</v>
          </cell>
          <cell r="BY94">
            <v>5000</v>
          </cell>
          <cell r="CM94">
            <v>41.338999999999999</v>
          </cell>
        </row>
        <row r="95">
          <cell r="D95" t="str">
            <v>G234资阳区长春至赫山区谢林港公路（含青龙洲资江大桥）</v>
          </cell>
          <cell r="E95" t="str">
            <v>国道</v>
          </cell>
          <cell r="F95">
            <v>19.100000000000001</v>
          </cell>
          <cell r="G95">
            <v>19.100000000000001</v>
          </cell>
          <cell r="H95">
            <v>0</v>
          </cell>
          <cell r="I95">
            <v>19.100000000000001</v>
          </cell>
          <cell r="J95">
            <v>0</v>
          </cell>
          <cell r="K95">
            <v>0</v>
          </cell>
          <cell r="L95">
            <v>0</v>
          </cell>
          <cell r="N95">
            <v>6</v>
          </cell>
          <cell r="O95">
            <v>6</v>
          </cell>
          <cell r="P95">
            <v>13.1</v>
          </cell>
          <cell r="Q95">
            <v>13.1</v>
          </cell>
          <cell r="S95">
            <v>0</v>
          </cell>
          <cell r="U95">
            <v>0</v>
          </cell>
          <cell r="W95">
            <v>0</v>
          </cell>
          <cell r="Y95">
            <v>6</v>
          </cell>
          <cell r="Z95">
            <v>6</v>
          </cell>
          <cell r="AA95">
            <v>13.1</v>
          </cell>
          <cell r="AB95">
            <v>13.1</v>
          </cell>
          <cell r="AD95">
            <v>0</v>
          </cell>
          <cell r="AF95">
            <v>0</v>
          </cell>
          <cell r="AH95">
            <v>0</v>
          </cell>
          <cell r="AN95">
            <v>2020</v>
          </cell>
          <cell r="AO95">
            <v>2022</v>
          </cell>
          <cell r="AP95">
            <v>165864</v>
          </cell>
          <cell r="AQ95">
            <v>23290</v>
          </cell>
          <cell r="AR95">
            <v>237900</v>
          </cell>
          <cell r="AS95">
            <v>18632</v>
          </cell>
          <cell r="AT95">
            <v>18632</v>
          </cell>
          <cell r="AV95">
            <v>1463.24607329843</v>
          </cell>
          <cell r="AW95">
            <v>1463.24607329843</v>
          </cell>
          <cell r="BD95">
            <v>1463.24607329843</v>
          </cell>
          <cell r="BH95">
            <v>13.1</v>
          </cell>
          <cell r="BJ95" t="str">
            <v>完成路面</v>
          </cell>
          <cell r="BK95">
            <v>20095.2460732984</v>
          </cell>
          <cell r="BL95">
            <v>-1463.24607329843</v>
          </cell>
          <cell r="BM95">
            <v>0</v>
          </cell>
          <cell r="BO95" t="e">
            <v>#N/A</v>
          </cell>
          <cell r="BT95">
            <v>1463.24607329843</v>
          </cell>
          <cell r="BU95">
            <v>1463.24607329843</v>
          </cell>
          <cell r="BV95">
            <v>1463.24607329843</v>
          </cell>
          <cell r="BW95">
            <v>1463.24607329843</v>
          </cell>
          <cell r="CE95">
            <v>1463.24607329843</v>
          </cell>
          <cell r="CF95">
            <v>1463.24607329843</v>
          </cell>
          <cell r="CM95">
            <v>13.1</v>
          </cell>
        </row>
        <row r="96">
          <cell r="D96" t="str">
            <v>G234赫山区谢林港至桃江石洞公路</v>
          </cell>
          <cell r="E96" t="str">
            <v>国道</v>
          </cell>
          <cell r="F96">
            <v>24.36</v>
          </cell>
          <cell r="G96">
            <v>24.36</v>
          </cell>
          <cell r="H96">
            <v>0</v>
          </cell>
          <cell r="I96">
            <v>0</v>
          </cell>
          <cell r="J96">
            <v>0</v>
          </cell>
          <cell r="K96">
            <v>0</v>
          </cell>
          <cell r="L96">
            <v>24.36</v>
          </cell>
          <cell r="O96">
            <v>0</v>
          </cell>
          <cell r="Q96">
            <v>0</v>
          </cell>
          <cell r="S96">
            <v>0</v>
          </cell>
          <cell r="U96">
            <v>0</v>
          </cell>
          <cell r="V96">
            <v>24.36</v>
          </cell>
          <cell r="W96">
            <v>24.36</v>
          </cell>
          <cell r="Z96">
            <v>0</v>
          </cell>
          <cell r="AB96">
            <v>0</v>
          </cell>
          <cell r="AD96">
            <v>0</v>
          </cell>
          <cell r="AF96">
            <v>0</v>
          </cell>
          <cell r="AG96">
            <v>24.36</v>
          </cell>
          <cell r="AH96">
            <v>24.36</v>
          </cell>
          <cell r="AN96">
            <v>2022</v>
          </cell>
          <cell r="AO96">
            <v>2023</v>
          </cell>
          <cell r="AP96">
            <v>31674.639999999999</v>
          </cell>
          <cell r="AQ96">
            <v>11229</v>
          </cell>
          <cell r="AR96">
            <v>5765</v>
          </cell>
          <cell r="AS96">
            <v>11229.2</v>
          </cell>
          <cell r="AT96">
            <v>11229</v>
          </cell>
          <cell r="AU96">
            <v>3737.3919999999998</v>
          </cell>
          <cell r="BB96">
            <v>3737.3919999999998</v>
          </cell>
          <cell r="BI96">
            <v>24.36</v>
          </cell>
          <cell r="BJ96" t="str">
            <v>完成施工许可</v>
          </cell>
          <cell r="BK96">
            <v>1122.9000000000001</v>
          </cell>
          <cell r="BL96">
            <v>10106.1</v>
          </cell>
          <cell r="BN96">
            <v>5000</v>
          </cell>
          <cell r="BO96">
            <v>4834</v>
          </cell>
          <cell r="BP96">
            <v>1698</v>
          </cell>
          <cell r="BQ96">
            <v>4834</v>
          </cell>
          <cell r="BR96">
            <v>4834</v>
          </cell>
          <cell r="BU96">
            <v>0</v>
          </cell>
          <cell r="BV96">
            <v>0</v>
          </cell>
          <cell r="BW96">
            <v>0</v>
          </cell>
          <cell r="CB96">
            <v>5000</v>
          </cell>
          <cell r="CN96">
            <v>24.36</v>
          </cell>
        </row>
        <row r="97">
          <cell r="D97" t="str">
            <v>G207武潭镇区改线工程</v>
          </cell>
          <cell r="E97" t="str">
            <v>国道</v>
          </cell>
          <cell r="F97">
            <v>3.992</v>
          </cell>
          <cell r="G97">
            <v>3.992</v>
          </cell>
          <cell r="H97">
            <v>0</v>
          </cell>
          <cell r="I97">
            <v>3.992</v>
          </cell>
          <cell r="J97">
            <v>0</v>
          </cell>
          <cell r="K97">
            <v>0</v>
          </cell>
          <cell r="L97">
            <v>0</v>
          </cell>
          <cell r="N97">
            <v>0</v>
          </cell>
          <cell r="O97">
            <v>0</v>
          </cell>
          <cell r="P97">
            <v>3.992</v>
          </cell>
          <cell r="Q97">
            <v>3.992</v>
          </cell>
          <cell r="S97">
            <v>0</v>
          </cell>
          <cell r="U97">
            <v>0</v>
          </cell>
          <cell r="W97">
            <v>0</v>
          </cell>
          <cell r="Z97">
            <v>0</v>
          </cell>
          <cell r="AA97">
            <v>3.992</v>
          </cell>
          <cell r="AB97">
            <v>3.992</v>
          </cell>
          <cell r="AD97">
            <v>0</v>
          </cell>
          <cell r="AF97">
            <v>0</v>
          </cell>
          <cell r="AH97">
            <v>0</v>
          </cell>
          <cell r="AN97">
            <v>2020</v>
          </cell>
          <cell r="AO97">
            <v>2022</v>
          </cell>
          <cell r="AP97">
            <v>22093.57</v>
          </cell>
          <cell r="AQ97">
            <v>3359</v>
          </cell>
          <cell r="AR97">
            <v>20478</v>
          </cell>
          <cell r="AS97">
            <v>3359</v>
          </cell>
          <cell r="AT97">
            <v>3359</v>
          </cell>
          <cell r="AU97">
            <v>1615.57</v>
          </cell>
          <cell r="AW97">
            <v>0</v>
          </cell>
          <cell r="AY97">
            <v>1615.57</v>
          </cell>
          <cell r="BH97">
            <v>3.992</v>
          </cell>
          <cell r="BJ97" t="str">
            <v>完成路面</v>
          </cell>
          <cell r="BK97">
            <v>2687.2</v>
          </cell>
          <cell r="BL97">
            <v>671.8</v>
          </cell>
          <cell r="BN97">
            <v>1000</v>
          </cell>
          <cell r="BO97" t="e">
            <v>#N/A</v>
          </cell>
          <cell r="BU97">
            <v>0</v>
          </cell>
          <cell r="BV97">
            <v>417.8</v>
          </cell>
          <cell r="BW97">
            <v>417.8</v>
          </cell>
          <cell r="BY97">
            <v>1000</v>
          </cell>
          <cell r="CM97">
            <v>3.992</v>
          </cell>
        </row>
        <row r="98">
          <cell r="D98" t="str">
            <v>黄茅洲大桥至赤山公路</v>
          </cell>
          <cell r="E98" t="str">
            <v>省道</v>
          </cell>
          <cell r="F98">
            <v>17.640999999999998</v>
          </cell>
          <cell r="G98">
            <v>7.641</v>
          </cell>
          <cell r="H98">
            <v>10</v>
          </cell>
          <cell r="I98">
            <v>7.641</v>
          </cell>
          <cell r="J98">
            <v>0</v>
          </cell>
          <cell r="K98">
            <v>0</v>
          </cell>
          <cell r="L98">
            <v>0</v>
          </cell>
          <cell r="N98">
            <v>17.640999999999998</v>
          </cell>
          <cell r="O98">
            <v>7.641</v>
          </cell>
          <cell r="Q98">
            <v>0</v>
          </cell>
          <cell r="S98">
            <v>0</v>
          </cell>
          <cell r="U98">
            <v>0</v>
          </cell>
          <cell r="W98">
            <v>0</v>
          </cell>
          <cell r="Y98">
            <v>17.640999999999998</v>
          </cell>
          <cell r="Z98">
            <v>7.641</v>
          </cell>
          <cell r="AB98">
            <v>0</v>
          </cell>
          <cell r="AD98">
            <v>0</v>
          </cell>
          <cell r="AF98">
            <v>0</v>
          </cell>
          <cell r="AH98">
            <v>0</v>
          </cell>
          <cell r="AN98">
            <v>2020</v>
          </cell>
          <cell r="AO98">
            <v>2021</v>
          </cell>
          <cell r="AP98">
            <v>20678.7</v>
          </cell>
          <cell r="AQ98">
            <v>5737</v>
          </cell>
          <cell r="AR98">
            <v>16474</v>
          </cell>
          <cell r="AS98">
            <v>5737</v>
          </cell>
          <cell r="AT98">
            <v>5737</v>
          </cell>
          <cell r="AU98">
            <v>4204.7</v>
          </cell>
          <cell r="AW98">
            <v>0</v>
          </cell>
          <cell r="AX98">
            <v>4204.7</v>
          </cell>
          <cell r="BK98">
            <v>5737</v>
          </cell>
          <cell r="BL98">
            <v>0</v>
          </cell>
          <cell r="BN98">
            <v>4204.7</v>
          </cell>
          <cell r="BO98" t="e">
            <v>#N/A</v>
          </cell>
          <cell r="BT98">
            <v>0</v>
          </cell>
          <cell r="BU98">
            <v>0</v>
          </cell>
          <cell r="BV98">
            <v>0</v>
          </cell>
          <cell r="BW98">
            <v>0</v>
          </cell>
          <cell r="BX98">
            <v>4204.7</v>
          </cell>
        </row>
        <row r="99">
          <cell r="D99" t="str">
            <v>S307南县三仙湖至思乐公路</v>
          </cell>
          <cell r="E99" t="str">
            <v>省道</v>
          </cell>
          <cell r="F99">
            <v>16.18</v>
          </cell>
          <cell r="G99">
            <v>4</v>
          </cell>
          <cell r="H99">
            <v>0</v>
          </cell>
          <cell r="I99">
            <v>0</v>
          </cell>
          <cell r="J99">
            <v>0</v>
          </cell>
          <cell r="K99">
            <v>4</v>
          </cell>
          <cell r="L99">
            <v>12.18</v>
          </cell>
          <cell r="O99">
            <v>0</v>
          </cell>
          <cell r="Q99">
            <v>0</v>
          </cell>
          <cell r="S99">
            <v>0</v>
          </cell>
          <cell r="T99">
            <v>4</v>
          </cell>
          <cell r="U99">
            <v>4</v>
          </cell>
          <cell r="W99">
            <v>0</v>
          </cell>
          <cell r="Z99">
            <v>0</v>
          </cell>
          <cell r="AB99">
            <v>0</v>
          </cell>
          <cell r="AC99">
            <v>4</v>
          </cell>
          <cell r="AD99">
            <v>4</v>
          </cell>
          <cell r="AF99">
            <v>0</v>
          </cell>
          <cell r="AH99">
            <v>0</v>
          </cell>
          <cell r="AN99">
            <v>2020</v>
          </cell>
          <cell r="AO99">
            <v>2022</v>
          </cell>
          <cell r="AP99">
            <v>49498.84</v>
          </cell>
          <cell r="AQ99">
            <v>11396</v>
          </cell>
          <cell r="AR99">
            <v>11099</v>
          </cell>
          <cell r="AS99">
            <v>1870</v>
          </cell>
          <cell r="AT99">
            <v>1870</v>
          </cell>
          <cell r="AW99">
            <v>0</v>
          </cell>
          <cell r="BI99">
            <v>4</v>
          </cell>
          <cell r="BJ99" t="str">
            <v>完成施工许可</v>
          </cell>
          <cell r="BK99">
            <v>1408.6526576019801</v>
          </cell>
          <cell r="BL99">
            <v>461.34734239802202</v>
          </cell>
          <cell r="BO99">
            <v>1170</v>
          </cell>
          <cell r="BU99">
            <v>0</v>
          </cell>
          <cell r="BV99">
            <v>0</v>
          </cell>
          <cell r="BW99">
            <v>0</v>
          </cell>
          <cell r="CM99">
            <v>4</v>
          </cell>
        </row>
        <row r="100">
          <cell r="D100" t="str">
            <v>沅江乐园至漉湖公路</v>
          </cell>
          <cell r="E100" t="str">
            <v>省道</v>
          </cell>
          <cell r="F100">
            <v>54.938000000000002</v>
          </cell>
          <cell r="G100">
            <v>4.6380000000000097</v>
          </cell>
          <cell r="H100">
            <v>50.3</v>
          </cell>
          <cell r="I100">
            <v>0</v>
          </cell>
          <cell r="J100">
            <v>4.6380000000000097</v>
          </cell>
          <cell r="K100">
            <v>0</v>
          </cell>
          <cell r="L100">
            <v>0</v>
          </cell>
          <cell r="N100">
            <v>50.3</v>
          </cell>
          <cell r="O100">
            <v>0</v>
          </cell>
          <cell r="P100">
            <v>0</v>
          </cell>
          <cell r="Q100">
            <v>0</v>
          </cell>
          <cell r="R100">
            <v>4.6380000000000097</v>
          </cell>
          <cell r="S100">
            <v>4.6380000000000097</v>
          </cell>
          <cell r="T100">
            <v>0</v>
          </cell>
          <cell r="U100">
            <v>0</v>
          </cell>
          <cell r="V100">
            <v>0</v>
          </cell>
          <cell r="W100">
            <v>0</v>
          </cell>
          <cell r="Y100">
            <v>50.3</v>
          </cell>
          <cell r="Z100">
            <v>0</v>
          </cell>
          <cell r="AA100">
            <v>0</v>
          </cell>
          <cell r="AB100">
            <v>0</v>
          </cell>
          <cell r="AC100">
            <v>4.6380000000000097</v>
          </cell>
          <cell r="AD100">
            <v>4.6380000000000097</v>
          </cell>
          <cell r="AE100">
            <v>0</v>
          </cell>
          <cell r="AF100">
            <v>0</v>
          </cell>
          <cell r="AG100">
            <v>0</v>
          </cell>
          <cell r="AH100">
            <v>0</v>
          </cell>
          <cell r="AN100">
            <v>2019</v>
          </cell>
          <cell r="AO100">
            <v>2022</v>
          </cell>
          <cell r="AP100">
            <v>49197</v>
          </cell>
          <cell r="AQ100">
            <v>18585</v>
          </cell>
          <cell r="AR100">
            <v>49197</v>
          </cell>
          <cell r="AS100">
            <v>18585</v>
          </cell>
          <cell r="AT100">
            <v>18585</v>
          </cell>
          <cell r="AW100">
            <v>0</v>
          </cell>
          <cell r="AZ100">
            <v>0</v>
          </cell>
          <cell r="BJ100" t="str">
            <v>完成路基</v>
          </cell>
          <cell r="BK100">
            <v>17800.504477774899</v>
          </cell>
          <cell r="BL100">
            <v>784.49552222505702</v>
          </cell>
          <cell r="BO100" t="e">
            <v>#N/A</v>
          </cell>
          <cell r="BU100">
            <v>0</v>
          </cell>
          <cell r="BV100">
            <v>0</v>
          </cell>
          <cell r="BW100">
            <v>0</v>
          </cell>
          <cell r="CM100">
            <v>4.6380000000000097</v>
          </cell>
        </row>
        <row r="101">
          <cell r="D101" t="str">
            <v>S349永兴马田-三塘</v>
          </cell>
          <cell r="E101" t="str">
            <v>省道</v>
          </cell>
          <cell r="F101">
            <v>21.13</v>
          </cell>
          <cell r="G101">
            <v>15.43</v>
          </cell>
          <cell r="H101">
            <v>5.7</v>
          </cell>
          <cell r="I101">
            <v>0</v>
          </cell>
          <cell r="J101">
            <v>15.43</v>
          </cell>
          <cell r="K101">
            <v>0</v>
          </cell>
          <cell r="L101">
            <v>0</v>
          </cell>
          <cell r="N101">
            <v>5.7</v>
          </cell>
          <cell r="O101">
            <v>0</v>
          </cell>
          <cell r="P101">
            <v>0</v>
          </cell>
          <cell r="Q101">
            <v>0</v>
          </cell>
          <cell r="R101">
            <v>15.43</v>
          </cell>
          <cell r="S101">
            <v>15.43</v>
          </cell>
          <cell r="T101">
            <v>0</v>
          </cell>
          <cell r="U101">
            <v>0</v>
          </cell>
          <cell r="V101">
            <v>0</v>
          </cell>
          <cell r="W101">
            <v>0</v>
          </cell>
          <cell r="Y101">
            <v>5.7</v>
          </cell>
          <cell r="Z101">
            <v>0</v>
          </cell>
          <cell r="AA101">
            <v>15.43</v>
          </cell>
          <cell r="AB101">
            <v>0</v>
          </cell>
          <cell r="AD101">
            <v>15.43</v>
          </cell>
          <cell r="AE101">
            <v>0</v>
          </cell>
          <cell r="AF101">
            <v>0</v>
          </cell>
          <cell r="AG101">
            <v>0</v>
          </cell>
          <cell r="AH101">
            <v>0</v>
          </cell>
          <cell r="AN101">
            <v>2020</v>
          </cell>
          <cell r="AO101">
            <v>2022</v>
          </cell>
          <cell r="AP101">
            <v>27542</v>
          </cell>
          <cell r="AQ101">
            <v>8420</v>
          </cell>
          <cell r="AR101">
            <v>18139.599999999999</v>
          </cell>
          <cell r="AS101">
            <v>8021</v>
          </cell>
          <cell r="AT101">
            <v>8021</v>
          </cell>
          <cell r="AU101">
            <v>5379.9384761003303</v>
          </cell>
          <cell r="AW101">
            <v>0</v>
          </cell>
          <cell r="AZ101">
            <v>5379.9384761003303</v>
          </cell>
          <cell r="BJ101" t="str">
            <v>完成路基</v>
          </cell>
          <cell r="BK101">
            <v>7190.2735447231398</v>
          </cell>
          <cell r="BL101">
            <v>830.726455276857</v>
          </cell>
          <cell r="BN101">
            <v>5000</v>
          </cell>
          <cell r="BO101">
            <v>2885.5232999999998</v>
          </cell>
          <cell r="BU101">
            <v>0</v>
          </cell>
          <cell r="BV101">
            <v>0</v>
          </cell>
          <cell r="BW101">
            <v>0</v>
          </cell>
          <cell r="BZ101">
            <v>5000</v>
          </cell>
          <cell r="CM101">
            <v>15.43</v>
          </cell>
        </row>
        <row r="102">
          <cell r="D102" t="str">
            <v>攸县五丰至安仁县城公路（安仁段）</v>
          </cell>
          <cell r="E102" t="str">
            <v>重要经济干线</v>
          </cell>
          <cell r="F102">
            <v>12.788</v>
          </cell>
          <cell r="G102">
            <v>12.788</v>
          </cell>
          <cell r="H102">
            <v>0</v>
          </cell>
          <cell r="I102">
            <v>0</v>
          </cell>
          <cell r="J102">
            <v>5.7</v>
          </cell>
          <cell r="K102">
            <v>0</v>
          </cell>
          <cell r="L102">
            <v>7.0880000000000001</v>
          </cell>
          <cell r="N102">
            <v>0</v>
          </cell>
          <cell r="O102">
            <v>0</v>
          </cell>
          <cell r="P102">
            <v>0</v>
          </cell>
          <cell r="Q102">
            <v>0</v>
          </cell>
          <cell r="R102">
            <v>5.7</v>
          </cell>
          <cell r="S102">
            <v>5.7</v>
          </cell>
          <cell r="T102">
            <v>7.0880000000000001</v>
          </cell>
          <cell r="U102">
            <v>7.0880000000000001</v>
          </cell>
          <cell r="W102">
            <v>0</v>
          </cell>
          <cell r="Y102">
            <v>0</v>
          </cell>
          <cell r="Z102">
            <v>0</v>
          </cell>
          <cell r="AA102">
            <v>5.7</v>
          </cell>
          <cell r="AB102">
            <v>0</v>
          </cell>
          <cell r="AC102">
            <v>7.0880000000000001</v>
          </cell>
          <cell r="AD102">
            <v>12.788</v>
          </cell>
          <cell r="AF102">
            <v>0</v>
          </cell>
          <cell r="AH102">
            <v>0</v>
          </cell>
          <cell r="AN102">
            <v>2020</v>
          </cell>
          <cell r="AO102">
            <v>2022</v>
          </cell>
          <cell r="AP102">
            <v>40654.44</v>
          </cell>
          <cell r="AQ102">
            <v>3836</v>
          </cell>
          <cell r="AR102">
            <v>18160</v>
          </cell>
          <cell r="AS102">
            <v>2303.48</v>
          </cell>
          <cell r="AT102">
            <v>2303</v>
          </cell>
          <cell r="AU102">
            <v>7603.495602127</v>
          </cell>
          <cell r="BA102">
            <v>7603.495602127</v>
          </cell>
          <cell r="BI102">
            <v>7</v>
          </cell>
          <cell r="BJ102" t="str">
            <v>完成路基6公里，完成施工许可7公里</v>
          </cell>
          <cell r="BK102">
            <v>2430.94651235533</v>
          </cell>
          <cell r="BL102">
            <v>-127.94651235533399</v>
          </cell>
          <cell r="BM102">
            <v>-127.94651235533399</v>
          </cell>
          <cell r="BN102">
            <v>2000</v>
          </cell>
          <cell r="BO102">
            <v>527.85</v>
          </cell>
          <cell r="BP102">
            <v>528</v>
          </cell>
          <cell r="BU102">
            <v>0</v>
          </cell>
          <cell r="BV102">
            <v>0</v>
          </cell>
          <cell r="BW102">
            <v>0</v>
          </cell>
          <cell r="BZ102">
            <v>2000</v>
          </cell>
          <cell r="CM102">
            <v>5.7</v>
          </cell>
          <cell r="CN102">
            <v>7.0880000000000001</v>
          </cell>
        </row>
        <row r="103">
          <cell r="D103" t="str">
            <v>G240资兴高码-东江</v>
          </cell>
          <cell r="E103" t="str">
            <v>国道</v>
          </cell>
          <cell r="F103">
            <v>7.78</v>
          </cell>
          <cell r="G103">
            <v>7.78</v>
          </cell>
          <cell r="H103">
            <v>0</v>
          </cell>
          <cell r="I103">
            <v>0</v>
          </cell>
          <cell r="J103">
            <v>0</v>
          </cell>
          <cell r="K103">
            <v>0</v>
          </cell>
          <cell r="L103">
            <v>7.78</v>
          </cell>
          <cell r="O103">
            <v>0</v>
          </cell>
          <cell r="Q103">
            <v>0</v>
          </cell>
          <cell r="R103">
            <v>7.78</v>
          </cell>
          <cell r="S103">
            <v>7.78</v>
          </cell>
          <cell r="U103">
            <v>0</v>
          </cell>
          <cell r="W103">
            <v>0</v>
          </cell>
          <cell r="Z103">
            <v>0</v>
          </cell>
          <cell r="AB103">
            <v>0</v>
          </cell>
          <cell r="AC103">
            <v>7.78</v>
          </cell>
          <cell r="AD103">
            <v>7.78</v>
          </cell>
          <cell r="AF103">
            <v>0</v>
          </cell>
          <cell r="AH103">
            <v>0</v>
          </cell>
          <cell r="AN103">
            <v>2020</v>
          </cell>
          <cell r="AO103">
            <v>2022</v>
          </cell>
          <cell r="AP103">
            <v>44914.47</v>
          </cell>
          <cell r="AQ103">
            <v>9126</v>
          </cell>
          <cell r="AR103">
            <v>36231.699999999997</v>
          </cell>
          <cell r="AS103">
            <v>9126.2999999999993</v>
          </cell>
          <cell r="AT103">
            <v>9126.5</v>
          </cell>
          <cell r="AZ103">
            <v>0</v>
          </cell>
          <cell r="BJ103" t="str">
            <v>完成路基</v>
          </cell>
          <cell r="BK103">
            <v>4563</v>
          </cell>
          <cell r="BL103">
            <v>4563.5</v>
          </cell>
          <cell r="BN103">
            <v>1000</v>
          </cell>
          <cell r="BO103">
            <v>2995</v>
          </cell>
          <cell r="BP103">
            <v>0</v>
          </cell>
          <cell r="BU103">
            <v>0</v>
          </cell>
          <cell r="BV103">
            <v>0</v>
          </cell>
          <cell r="BW103">
            <v>0</v>
          </cell>
        </row>
        <row r="104">
          <cell r="D104" t="str">
            <v>G357汝城永丰-集龙（丰州坳）</v>
          </cell>
          <cell r="E104" t="str">
            <v>国道</v>
          </cell>
          <cell r="F104">
            <v>28.725000000000001</v>
          </cell>
          <cell r="G104">
            <v>28.725000000000001</v>
          </cell>
          <cell r="H104">
            <v>0</v>
          </cell>
          <cell r="I104">
            <v>0</v>
          </cell>
          <cell r="J104">
            <v>11</v>
          </cell>
          <cell r="K104">
            <v>0</v>
          </cell>
          <cell r="L104">
            <v>17.725000000000001</v>
          </cell>
          <cell r="O104">
            <v>0</v>
          </cell>
          <cell r="Q104">
            <v>0</v>
          </cell>
          <cell r="R104">
            <v>28.725000000000001</v>
          </cell>
          <cell r="S104">
            <v>28.725000000000001</v>
          </cell>
          <cell r="U104">
            <v>0</v>
          </cell>
          <cell r="W104">
            <v>0</v>
          </cell>
          <cell r="Z104">
            <v>0</v>
          </cell>
          <cell r="AA104">
            <v>6</v>
          </cell>
          <cell r="AB104">
            <v>11</v>
          </cell>
          <cell r="AD104">
            <v>0</v>
          </cell>
          <cell r="AE104">
            <v>22.725000000000001</v>
          </cell>
          <cell r="AF104">
            <v>17.725000000000001</v>
          </cell>
          <cell r="AH104">
            <v>0</v>
          </cell>
          <cell r="AN104">
            <v>2020</v>
          </cell>
          <cell r="AO104">
            <v>2022</v>
          </cell>
          <cell r="AP104">
            <v>28284.66</v>
          </cell>
          <cell r="AQ104">
            <v>12926</v>
          </cell>
          <cell r="AR104">
            <v>12293.6</v>
          </cell>
          <cell r="AS104">
            <v>12926</v>
          </cell>
          <cell r="AT104">
            <v>12926</v>
          </cell>
          <cell r="AU104">
            <v>10334.128000000001</v>
          </cell>
          <cell r="AW104">
            <v>0</v>
          </cell>
          <cell r="AZ104">
            <v>10334.128000000001</v>
          </cell>
          <cell r="BJ104" t="str">
            <v>完成路基</v>
          </cell>
          <cell r="BK104">
            <v>5227.7738903394302</v>
          </cell>
          <cell r="BL104">
            <v>7698.2261096605698</v>
          </cell>
          <cell r="BN104">
            <v>4802.74148825065</v>
          </cell>
          <cell r="BO104">
            <v>6440.1169</v>
          </cell>
          <cell r="BU104">
            <v>0</v>
          </cell>
          <cell r="BV104">
            <v>0</v>
          </cell>
          <cell r="BW104">
            <v>0</v>
          </cell>
          <cell r="CA104">
            <v>4802.74148825065</v>
          </cell>
          <cell r="CM104">
            <v>6</v>
          </cell>
          <cell r="CN104">
            <v>22.725000000000001</v>
          </cell>
        </row>
        <row r="105">
          <cell r="D105" t="str">
            <v>G234嘉禾汉石-梓木圩</v>
          </cell>
          <cell r="E105" t="str">
            <v>国道</v>
          </cell>
          <cell r="F105">
            <v>24.31</v>
          </cell>
          <cell r="G105">
            <v>24.31</v>
          </cell>
          <cell r="H105">
            <v>0</v>
          </cell>
          <cell r="I105">
            <v>0</v>
          </cell>
          <cell r="J105">
            <v>0</v>
          </cell>
          <cell r="K105">
            <v>24.31</v>
          </cell>
          <cell r="L105">
            <v>0</v>
          </cell>
          <cell r="O105">
            <v>0</v>
          </cell>
          <cell r="Q105">
            <v>0</v>
          </cell>
          <cell r="S105">
            <v>0</v>
          </cell>
          <cell r="T105">
            <v>24.31</v>
          </cell>
          <cell r="U105">
            <v>24.31</v>
          </cell>
          <cell r="W105">
            <v>0</v>
          </cell>
          <cell r="Z105">
            <v>0</v>
          </cell>
          <cell r="AB105">
            <v>0</v>
          </cell>
          <cell r="AC105">
            <v>24.31</v>
          </cell>
          <cell r="AD105">
            <v>24.31</v>
          </cell>
          <cell r="AF105">
            <v>0</v>
          </cell>
          <cell r="AH105">
            <v>0</v>
          </cell>
          <cell r="AN105">
            <v>2020</v>
          </cell>
          <cell r="AO105">
            <v>2022</v>
          </cell>
          <cell r="AP105">
            <v>23287</v>
          </cell>
          <cell r="AQ105">
            <v>11309</v>
          </cell>
          <cell r="AR105">
            <v>3192</v>
          </cell>
          <cell r="AS105">
            <v>11309</v>
          </cell>
          <cell r="AT105">
            <v>11309</v>
          </cell>
          <cell r="AU105">
            <v>8451.5</v>
          </cell>
          <cell r="AW105">
            <v>0</v>
          </cell>
          <cell r="BA105">
            <v>8451.5</v>
          </cell>
          <cell r="BI105">
            <v>24.31</v>
          </cell>
          <cell r="BJ105" t="str">
            <v>完成施工许可</v>
          </cell>
          <cell r="BK105">
            <v>5654.5</v>
          </cell>
          <cell r="BL105">
            <v>5654.5</v>
          </cell>
          <cell r="BN105">
            <v>4000</v>
          </cell>
          <cell r="BO105">
            <v>6000</v>
          </cell>
          <cell r="BP105">
            <v>0</v>
          </cell>
          <cell r="BU105">
            <v>0</v>
          </cell>
          <cell r="BV105">
            <v>0</v>
          </cell>
          <cell r="BW105">
            <v>0</v>
          </cell>
          <cell r="BZ105">
            <v>4000</v>
          </cell>
        </row>
        <row r="106">
          <cell r="D106" t="str">
            <v>G538江永大地铺至永济亭（湘桂界）</v>
          </cell>
          <cell r="E106" t="str">
            <v>国道</v>
          </cell>
          <cell r="F106">
            <v>11.847</v>
          </cell>
          <cell r="G106">
            <v>11.847</v>
          </cell>
          <cell r="H106">
            <v>0</v>
          </cell>
          <cell r="I106">
            <v>0</v>
          </cell>
          <cell r="J106">
            <v>11.847</v>
          </cell>
          <cell r="K106">
            <v>0</v>
          </cell>
          <cell r="L106">
            <v>0</v>
          </cell>
          <cell r="O106">
            <v>0</v>
          </cell>
          <cell r="Q106">
            <v>0</v>
          </cell>
          <cell r="R106">
            <v>11.847</v>
          </cell>
          <cell r="S106">
            <v>11.847</v>
          </cell>
          <cell r="U106">
            <v>0</v>
          </cell>
          <cell r="W106">
            <v>0</v>
          </cell>
          <cell r="Z106">
            <v>0</v>
          </cell>
          <cell r="AA106">
            <v>11.847</v>
          </cell>
          <cell r="AB106">
            <v>0</v>
          </cell>
          <cell r="AD106">
            <v>11.847</v>
          </cell>
          <cell r="AF106">
            <v>0</v>
          </cell>
          <cell r="AH106">
            <v>0</v>
          </cell>
          <cell r="AN106">
            <v>2020</v>
          </cell>
          <cell r="AO106">
            <v>2022</v>
          </cell>
          <cell r="AP106">
            <v>25528</v>
          </cell>
          <cell r="AQ106">
            <v>7108</v>
          </cell>
          <cell r="AR106">
            <v>17970</v>
          </cell>
          <cell r="AS106">
            <v>4976</v>
          </cell>
          <cell r="AT106">
            <v>4976</v>
          </cell>
          <cell r="AU106">
            <v>2452.4</v>
          </cell>
          <cell r="AZ106">
            <v>2452.4</v>
          </cell>
          <cell r="BJ106" t="str">
            <v>完成路基</v>
          </cell>
          <cell r="BK106">
            <v>5686.4</v>
          </cell>
          <cell r="BL106">
            <v>-710.400000000001</v>
          </cell>
          <cell r="BM106">
            <v>0</v>
          </cell>
          <cell r="BN106">
            <v>7558</v>
          </cell>
          <cell r="BO106">
            <v>1076</v>
          </cell>
          <cell r="BP106">
            <v>0</v>
          </cell>
          <cell r="BQ106">
            <v>1076</v>
          </cell>
          <cell r="BR106">
            <v>1076</v>
          </cell>
          <cell r="BT106">
            <v>710.400000000001</v>
          </cell>
          <cell r="BU106">
            <v>710.400000000001</v>
          </cell>
          <cell r="BV106">
            <v>710.400000000001</v>
          </cell>
          <cell r="BW106">
            <v>710.400000000001</v>
          </cell>
          <cell r="BZ106">
            <v>7558</v>
          </cell>
          <cell r="CG106">
            <v>710.400000000001</v>
          </cell>
          <cell r="CH106">
            <v>710.400000000001</v>
          </cell>
          <cell r="CM106">
            <v>11.847</v>
          </cell>
        </row>
        <row r="107">
          <cell r="D107" t="str">
            <v>S354道县上关-湘源温泉</v>
          </cell>
          <cell r="E107" t="str">
            <v>省道</v>
          </cell>
          <cell r="F107">
            <v>57.987000000000002</v>
          </cell>
          <cell r="G107">
            <v>57.987000000000002</v>
          </cell>
          <cell r="H107">
            <v>0</v>
          </cell>
          <cell r="I107">
            <v>57.987000000000002</v>
          </cell>
          <cell r="J107">
            <v>0</v>
          </cell>
          <cell r="K107">
            <v>0</v>
          </cell>
          <cell r="L107">
            <v>0</v>
          </cell>
          <cell r="N107">
            <v>0</v>
          </cell>
          <cell r="O107">
            <v>27</v>
          </cell>
          <cell r="Q107">
            <v>27</v>
          </cell>
          <cell r="R107">
            <v>30.986999999999998</v>
          </cell>
          <cell r="S107">
            <v>30.986999999999998</v>
          </cell>
          <cell r="U107">
            <v>0</v>
          </cell>
          <cell r="W107">
            <v>0</v>
          </cell>
          <cell r="Y107">
            <v>27</v>
          </cell>
          <cell r="Z107">
            <v>27</v>
          </cell>
          <cell r="AB107">
            <v>0</v>
          </cell>
          <cell r="AC107">
            <v>30.986999999999998</v>
          </cell>
          <cell r="AD107">
            <v>30.986999999999998</v>
          </cell>
          <cell r="AF107">
            <v>0</v>
          </cell>
          <cell r="AH107">
            <v>0</v>
          </cell>
          <cell r="AN107">
            <v>2019</v>
          </cell>
          <cell r="AO107">
            <v>2022</v>
          </cell>
          <cell r="AP107">
            <v>49945</v>
          </cell>
          <cell r="AQ107">
            <v>18911</v>
          </cell>
          <cell r="AR107">
            <v>43600</v>
          </cell>
          <cell r="AS107">
            <v>17020</v>
          </cell>
          <cell r="AT107">
            <v>17020</v>
          </cell>
          <cell r="AU107">
            <v>-22248.376843085502</v>
          </cell>
          <cell r="AW107">
            <v>0</v>
          </cell>
          <cell r="AY107">
            <v>1007.0942107713799</v>
          </cell>
          <cell r="BH107">
            <v>0</v>
          </cell>
          <cell r="BJ107" t="str">
            <v>完成路面27公里、完成路基31公里</v>
          </cell>
          <cell r="BK107">
            <v>13858.1850845879</v>
          </cell>
          <cell r="BL107">
            <v>3161.8149154120802</v>
          </cell>
          <cell r="BN107">
            <v>1007.0942107713799</v>
          </cell>
          <cell r="BO107">
            <v>505</v>
          </cell>
          <cell r="BU107">
            <v>0</v>
          </cell>
          <cell r="BV107">
            <v>0</v>
          </cell>
          <cell r="BW107">
            <v>0</v>
          </cell>
          <cell r="BZ107">
            <v>1007.0942107713799</v>
          </cell>
          <cell r="CM107">
            <v>30.986999999999998</v>
          </cell>
        </row>
        <row r="108">
          <cell r="D108" t="str">
            <v>S345新田县宋家湾-二广高速宁远保安互通</v>
          </cell>
          <cell r="E108" t="str">
            <v>省道</v>
          </cell>
          <cell r="F108">
            <v>18</v>
          </cell>
          <cell r="G108">
            <v>18</v>
          </cell>
          <cell r="H108">
            <v>0</v>
          </cell>
          <cell r="I108">
            <v>18</v>
          </cell>
          <cell r="J108">
            <v>0</v>
          </cell>
          <cell r="K108">
            <v>0</v>
          </cell>
          <cell r="L108">
            <v>0</v>
          </cell>
          <cell r="O108">
            <v>18</v>
          </cell>
          <cell r="P108">
            <v>18</v>
          </cell>
          <cell r="Q108">
            <v>18</v>
          </cell>
          <cell r="S108">
            <v>0</v>
          </cell>
          <cell r="U108">
            <v>0</v>
          </cell>
          <cell r="W108">
            <v>0</v>
          </cell>
          <cell r="Z108">
            <v>18</v>
          </cell>
          <cell r="AA108">
            <v>18</v>
          </cell>
          <cell r="AB108">
            <v>18</v>
          </cell>
          <cell r="AD108">
            <v>0</v>
          </cell>
          <cell r="AF108">
            <v>0</v>
          </cell>
          <cell r="AH108">
            <v>0</v>
          </cell>
          <cell r="AN108">
            <v>2020</v>
          </cell>
          <cell r="AO108">
            <v>2022</v>
          </cell>
          <cell r="AP108">
            <v>45000</v>
          </cell>
          <cell r="AQ108">
            <v>9834</v>
          </cell>
          <cell r="AR108">
            <v>30815</v>
          </cell>
          <cell r="AS108">
            <v>8851</v>
          </cell>
          <cell r="AT108">
            <v>8851</v>
          </cell>
          <cell r="AU108">
            <v>14185</v>
          </cell>
          <cell r="AW108">
            <v>0</v>
          </cell>
          <cell r="AY108">
            <v>14185</v>
          </cell>
          <cell r="BH108">
            <v>18</v>
          </cell>
          <cell r="BJ108" t="str">
            <v>完成路面</v>
          </cell>
          <cell r="BK108">
            <v>7867.2</v>
          </cell>
          <cell r="BL108">
            <v>983.79999999999905</v>
          </cell>
          <cell r="BM108">
            <v>983.79999999999905</v>
          </cell>
          <cell r="BN108">
            <v>14185</v>
          </cell>
          <cell r="BO108" t="e">
            <v>#N/A</v>
          </cell>
          <cell r="BU108">
            <v>0</v>
          </cell>
          <cell r="BV108">
            <v>983</v>
          </cell>
          <cell r="BW108">
            <v>983</v>
          </cell>
          <cell r="BY108">
            <v>14185</v>
          </cell>
          <cell r="CE108">
            <v>0</v>
          </cell>
          <cell r="CF108">
            <v>0</v>
          </cell>
          <cell r="CM108">
            <v>18</v>
          </cell>
        </row>
        <row r="109">
          <cell r="D109" t="str">
            <v>S345新田县田家-枧头</v>
          </cell>
          <cell r="E109" t="str">
            <v>省道</v>
          </cell>
          <cell r="F109">
            <v>13</v>
          </cell>
          <cell r="G109">
            <v>13</v>
          </cell>
          <cell r="H109">
            <v>0</v>
          </cell>
          <cell r="I109">
            <v>13</v>
          </cell>
          <cell r="J109">
            <v>0</v>
          </cell>
          <cell r="K109">
            <v>0</v>
          </cell>
          <cell r="L109">
            <v>0</v>
          </cell>
          <cell r="O109">
            <v>0</v>
          </cell>
          <cell r="P109">
            <v>13</v>
          </cell>
          <cell r="Q109">
            <v>13</v>
          </cell>
          <cell r="S109">
            <v>0</v>
          </cell>
          <cell r="U109">
            <v>0</v>
          </cell>
          <cell r="W109">
            <v>0</v>
          </cell>
          <cell r="Y109">
            <v>13</v>
          </cell>
          <cell r="Z109">
            <v>13</v>
          </cell>
          <cell r="AB109">
            <v>0</v>
          </cell>
          <cell r="AD109">
            <v>0</v>
          </cell>
          <cell r="AF109">
            <v>0</v>
          </cell>
          <cell r="AH109">
            <v>0</v>
          </cell>
          <cell r="AN109">
            <v>2020</v>
          </cell>
          <cell r="AO109">
            <v>2021</v>
          </cell>
          <cell r="AP109">
            <v>71000</v>
          </cell>
          <cell r="AQ109">
            <v>19190</v>
          </cell>
          <cell r="AR109">
            <v>42855</v>
          </cell>
          <cell r="AS109">
            <v>5757</v>
          </cell>
          <cell r="AT109">
            <v>5757</v>
          </cell>
          <cell r="AU109">
            <v>28145</v>
          </cell>
          <cell r="AV109">
            <v>9595</v>
          </cell>
          <cell r="AW109">
            <v>9595</v>
          </cell>
          <cell r="AY109">
            <v>28145</v>
          </cell>
          <cell r="BD109">
            <v>9595</v>
          </cell>
          <cell r="BH109">
            <v>13</v>
          </cell>
          <cell r="BJ109" t="str">
            <v>完成路面</v>
          </cell>
          <cell r="BK109">
            <v>19190</v>
          </cell>
          <cell r="BL109">
            <v>-13433</v>
          </cell>
          <cell r="BM109">
            <v>0</v>
          </cell>
          <cell r="BO109" t="e">
            <v>#N/A</v>
          </cell>
          <cell r="BT109">
            <v>13433</v>
          </cell>
          <cell r="BU109">
            <v>13433</v>
          </cell>
          <cell r="BV109">
            <v>13433</v>
          </cell>
          <cell r="BW109">
            <v>13433</v>
          </cell>
          <cell r="BX109">
            <v>0</v>
          </cell>
          <cell r="CC109">
            <v>13433</v>
          </cell>
          <cell r="CD109">
            <v>13433</v>
          </cell>
        </row>
        <row r="110">
          <cell r="D110" t="str">
            <v>G234新田县城-土桥</v>
          </cell>
          <cell r="E110" t="str">
            <v>国道</v>
          </cell>
          <cell r="F110">
            <v>25.541</v>
          </cell>
          <cell r="G110">
            <v>12.541</v>
          </cell>
          <cell r="H110">
            <v>13</v>
          </cell>
          <cell r="I110">
            <v>12.541</v>
          </cell>
          <cell r="J110">
            <v>0</v>
          </cell>
          <cell r="K110">
            <v>0</v>
          </cell>
          <cell r="L110">
            <v>0</v>
          </cell>
          <cell r="N110">
            <v>13</v>
          </cell>
          <cell r="O110">
            <v>0</v>
          </cell>
          <cell r="P110">
            <v>12.541</v>
          </cell>
          <cell r="Q110">
            <v>12.541</v>
          </cell>
          <cell r="S110">
            <v>0</v>
          </cell>
          <cell r="U110">
            <v>0</v>
          </cell>
          <cell r="W110">
            <v>0</v>
          </cell>
          <cell r="Y110">
            <v>25.541</v>
          </cell>
          <cell r="Z110">
            <v>12.541</v>
          </cell>
          <cell r="AB110">
            <v>0</v>
          </cell>
          <cell r="AD110">
            <v>0</v>
          </cell>
          <cell r="AF110">
            <v>0</v>
          </cell>
          <cell r="AH110">
            <v>0</v>
          </cell>
          <cell r="AN110">
            <v>2020</v>
          </cell>
          <cell r="AO110">
            <v>2021</v>
          </cell>
          <cell r="AP110">
            <v>22846</v>
          </cell>
          <cell r="AQ110">
            <v>15151</v>
          </cell>
          <cell r="AR110">
            <v>26545.8</v>
          </cell>
          <cell r="AS110">
            <v>13663</v>
          </cell>
          <cell r="AT110">
            <v>13663</v>
          </cell>
          <cell r="AW110">
            <v>0</v>
          </cell>
          <cell r="BH110">
            <v>12.541</v>
          </cell>
          <cell r="BJ110" t="str">
            <v>完成路面</v>
          </cell>
          <cell r="BK110">
            <v>15151</v>
          </cell>
          <cell r="BL110">
            <v>-1488</v>
          </cell>
          <cell r="BM110">
            <v>0</v>
          </cell>
          <cell r="BO110" t="e">
            <v>#N/A</v>
          </cell>
          <cell r="BT110">
            <v>1488</v>
          </cell>
          <cell r="BU110">
            <v>1488</v>
          </cell>
          <cell r="BV110">
            <v>1488</v>
          </cell>
          <cell r="BW110">
            <v>1488</v>
          </cell>
          <cell r="CC110">
            <v>1488</v>
          </cell>
          <cell r="CD110">
            <v>1488</v>
          </cell>
        </row>
        <row r="111">
          <cell r="D111" t="str">
            <v>蓝山湘江源-宁远九嶷山</v>
          </cell>
          <cell r="E111" t="str">
            <v>省道</v>
          </cell>
          <cell r="F111">
            <v>58.61</v>
          </cell>
          <cell r="G111">
            <v>58.61</v>
          </cell>
          <cell r="H111">
            <v>0</v>
          </cell>
          <cell r="I111">
            <v>58.61</v>
          </cell>
          <cell r="J111">
            <v>0</v>
          </cell>
          <cell r="K111">
            <v>0</v>
          </cell>
          <cell r="L111">
            <v>0</v>
          </cell>
          <cell r="O111">
            <v>0</v>
          </cell>
          <cell r="P111">
            <v>30</v>
          </cell>
          <cell r="Q111">
            <v>30</v>
          </cell>
          <cell r="R111">
            <v>28.61</v>
          </cell>
          <cell r="S111">
            <v>28.61</v>
          </cell>
          <cell r="U111">
            <v>0</v>
          </cell>
          <cell r="W111">
            <v>0</v>
          </cell>
          <cell r="Y111">
            <v>30</v>
          </cell>
          <cell r="Z111">
            <v>30</v>
          </cell>
          <cell r="AB111">
            <v>0</v>
          </cell>
          <cell r="AD111">
            <v>28.61</v>
          </cell>
          <cell r="AF111">
            <v>0</v>
          </cell>
          <cell r="AG111">
            <v>28.61</v>
          </cell>
          <cell r="AH111">
            <v>0</v>
          </cell>
          <cell r="AN111">
            <v>2019</v>
          </cell>
          <cell r="AO111">
            <v>2022</v>
          </cell>
          <cell r="AP111">
            <v>47335.99</v>
          </cell>
          <cell r="AQ111">
            <v>18771</v>
          </cell>
          <cell r="AR111">
            <v>23543</v>
          </cell>
          <cell r="AS111">
            <v>8031</v>
          </cell>
          <cell r="AT111">
            <v>8031</v>
          </cell>
          <cell r="AU111">
            <v>19171.6534570892</v>
          </cell>
          <cell r="AV111">
            <v>4236.9262071318899</v>
          </cell>
          <cell r="AW111">
            <v>4236.9262071318899</v>
          </cell>
          <cell r="AY111">
            <v>19171.6534570892</v>
          </cell>
          <cell r="BD111">
            <v>4236.9262071318899</v>
          </cell>
          <cell r="BH111">
            <v>30</v>
          </cell>
          <cell r="BJ111" t="str">
            <v>完成路面30公里、完成路基29公里</v>
          </cell>
          <cell r="BK111">
            <v>10524.378621395699</v>
          </cell>
          <cell r="BL111">
            <v>-2493.3786213956701</v>
          </cell>
          <cell r="BM111">
            <v>0</v>
          </cell>
          <cell r="BN111">
            <v>7618.3120998123204</v>
          </cell>
          <cell r="BO111" t="e">
            <v>#N/A</v>
          </cell>
          <cell r="BT111">
            <v>2493.3786213956701</v>
          </cell>
          <cell r="BU111">
            <v>2493.3786213956701</v>
          </cell>
          <cell r="BV111">
            <v>2493.3786213956701</v>
          </cell>
          <cell r="BW111">
            <v>2493.3786213956701</v>
          </cell>
          <cell r="BZ111">
            <v>7618.3120998123204</v>
          </cell>
          <cell r="CG111">
            <v>2493.3786213956701</v>
          </cell>
          <cell r="CH111">
            <v>2493.3786213956701</v>
          </cell>
          <cell r="CN111">
            <v>28.61</v>
          </cell>
        </row>
        <row r="112">
          <cell r="D112" t="str">
            <v>S234宁远柏家坪-道县柑子园</v>
          </cell>
          <cell r="E112" t="str">
            <v>省道</v>
          </cell>
          <cell r="F112">
            <v>45.048999999999999</v>
          </cell>
          <cell r="G112">
            <v>45.048999999999999</v>
          </cell>
          <cell r="H112">
            <v>0</v>
          </cell>
          <cell r="I112">
            <v>0</v>
          </cell>
          <cell r="J112">
            <v>45.048999999999999</v>
          </cell>
          <cell r="K112">
            <v>0</v>
          </cell>
          <cell r="L112">
            <v>0</v>
          </cell>
          <cell r="O112">
            <v>0</v>
          </cell>
          <cell r="Q112">
            <v>0</v>
          </cell>
          <cell r="R112">
            <v>45.048999999999999</v>
          </cell>
          <cell r="S112">
            <v>45.048999999999999</v>
          </cell>
          <cell r="U112">
            <v>0</v>
          </cell>
          <cell r="W112">
            <v>0</v>
          </cell>
          <cell r="Z112">
            <v>0</v>
          </cell>
          <cell r="AA112">
            <v>40</v>
          </cell>
          <cell r="AB112">
            <v>40</v>
          </cell>
          <cell r="AC112">
            <v>5.0490000000000004</v>
          </cell>
          <cell r="AD112">
            <v>5.0490000000000004</v>
          </cell>
          <cell r="AF112">
            <v>0</v>
          </cell>
          <cell r="AH112">
            <v>0</v>
          </cell>
          <cell r="AN112">
            <v>2020</v>
          </cell>
          <cell r="AO112">
            <v>2022</v>
          </cell>
          <cell r="AP112">
            <v>40724</v>
          </cell>
          <cell r="AQ112">
            <v>16726</v>
          </cell>
          <cell r="AR112">
            <v>35420</v>
          </cell>
          <cell r="AS112">
            <v>11709</v>
          </cell>
          <cell r="AT112">
            <v>11709</v>
          </cell>
          <cell r="AZ112">
            <v>0</v>
          </cell>
          <cell r="BJ112" t="str">
            <v>完成路基</v>
          </cell>
          <cell r="BK112">
            <v>12818.4152145442</v>
          </cell>
          <cell r="BL112">
            <v>-1109.4152145441601</v>
          </cell>
          <cell r="BM112">
            <v>0</v>
          </cell>
          <cell r="BN112">
            <v>4391.1474350152102</v>
          </cell>
          <cell r="BO112">
            <v>3162</v>
          </cell>
          <cell r="BT112">
            <v>1109.4152145441601</v>
          </cell>
          <cell r="BU112">
            <v>1109.4152145441601</v>
          </cell>
          <cell r="BV112">
            <v>1109.4152145441601</v>
          </cell>
          <cell r="BW112">
            <v>1109.4152145441601</v>
          </cell>
          <cell r="BZ112">
            <v>4391.1474350152102</v>
          </cell>
          <cell r="CG112">
            <v>1109.4152145441601</v>
          </cell>
          <cell r="CH112">
            <v>1109.4152145441601</v>
          </cell>
          <cell r="CM112">
            <v>40</v>
          </cell>
        </row>
        <row r="113">
          <cell r="D113" t="str">
            <v>冷水滩珊瑚-东安井头圩改线</v>
          </cell>
          <cell r="E113" t="str">
            <v>重要经济干线</v>
          </cell>
          <cell r="F113">
            <v>15.41</v>
          </cell>
          <cell r="G113">
            <v>15.41</v>
          </cell>
          <cell r="H113">
            <v>0</v>
          </cell>
          <cell r="I113">
            <v>11</v>
          </cell>
          <cell r="J113">
            <v>4.41</v>
          </cell>
          <cell r="K113">
            <v>0</v>
          </cell>
          <cell r="L113">
            <v>0</v>
          </cell>
          <cell r="O113">
            <v>0</v>
          </cell>
          <cell r="P113">
            <v>11</v>
          </cell>
          <cell r="Q113">
            <v>11</v>
          </cell>
          <cell r="R113">
            <v>4.41</v>
          </cell>
          <cell r="S113">
            <v>4.41</v>
          </cell>
          <cell r="U113">
            <v>0</v>
          </cell>
          <cell r="W113">
            <v>0</v>
          </cell>
          <cell r="Y113">
            <v>11</v>
          </cell>
          <cell r="Z113">
            <v>11</v>
          </cell>
          <cell r="AB113">
            <v>0</v>
          </cell>
          <cell r="AC113">
            <v>4.41</v>
          </cell>
          <cell r="AD113">
            <v>4.41</v>
          </cell>
          <cell r="AF113">
            <v>0</v>
          </cell>
          <cell r="AH113">
            <v>0</v>
          </cell>
          <cell r="AN113">
            <v>2019</v>
          </cell>
          <cell r="AO113">
            <v>2022</v>
          </cell>
          <cell r="AP113">
            <v>42428</v>
          </cell>
          <cell r="AQ113">
            <v>3296</v>
          </cell>
          <cell r="AR113">
            <v>47779</v>
          </cell>
          <cell r="AS113">
            <v>3296</v>
          </cell>
          <cell r="AT113">
            <v>3296</v>
          </cell>
          <cell r="AW113">
            <v>0</v>
          </cell>
          <cell r="AZ113">
            <v>0</v>
          </cell>
          <cell r="BH113">
            <v>11</v>
          </cell>
          <cell r="BJ113" t="str">
            <v>完成路面11公里、完成路基4公里</v>
          </cell>
          <cell r="BK113">
            <v>2824.37897469176</v>
          </cell>
          <cell r="BL113">
            <v>471.621025308242</v>
          </cell>
          <cell r="BO113" t="e">
            <v>#N/A</v>
          </cell>
          <cell r="BU113">
            <v>0</v>
          </cell>
          <cell r="BV113">
            <v>0</v>
          </cell>
          <cell r="BW113">
            <v>0</v>
          </cell>
        </row>
        <row r="114">
          <cell r="D114" t="str">
            <v>G537宁远仁和-冷水（蓝山界）</v>
          </cell>
          <cell r="E114" t="str">
            <v>国道</v>
          </cell>
          <cell r="F114">
            <v>19.007999999999999</v>
          </cell>
          <cell r="G114">
            <v>19.007999999999999</v>
          </cell>
          <cell r="H114">
            <v>0</v>
          </cell>
          <cell r="I114">
            <v>0</v>
          </cell>
          <cell r="J114">
            <v>0</v>
          </cell>
          <cell r="K114">
            <v>9</v>
          </cell>
          <cell r="L114">
            <v>10.007999999999999</v>
          </cell>
          <cell r="N114">
            <v>0</v>
          </cell>
          <cell r="O114">
            <v>0</v>
          </cell>
          <cell r="P114">
            <v>0</v>
          </cell>
          <cell r="Q114">
            <v>0</v>
          </cell>
          <cell r="R114">
            <v>0</v>
          </cell>
          <cell r="S114">
            <v>0</v>
          </cell>
          <cell r="T114">
            <v>9</v>
          </cell>
          <cell r="U114">
            <v>9</v>
          </cell>
          <cell r="V114">
            <v>10.007999999999999</v>
          </cell>
          <cell r="W114">
            <v>10.007999999999999</v>
          </cell>
          <cell r="Y114">
            <v>0</v>
          </cell>
          <cell r="Z114">
            <v>0</v>
          </cell>
          <cell r="AA114">
            <v>0</v>
          </cell>
          <cell r="AB114">
            <v>0</v>
          </cell>
          <cell r="AC114">
            <v>19.007999999999999</v>
          </cell>
          <cell r="AD114">
            <v>19.007999999999999</v>
          </cell>
          <cell r="AF114">
            <v>0</v>
          </cell>
          <cell r="AH114">
            <v>0</v>
          </cell>
          <cell r="AN114">
            <v>2020</v>
          </cell>
          <cell r="AO114">
            <v>2022</v>
          </cell>
          <cell r="AP114">
            <v>51630.17</v>
          </cell>
          <cell r="AQ114">
            <v>12561.5</v>
          </cell>
          <cell r="AR114">
            <v>35450</v>
          </cell>
          <cell r="AS114">
            <v>8793.4439999999995</v>
          </cell>
          <cell r="AT114">
            <v>8793</v>
          </cell>
          <cell r="BI114">
            <v>19.007999999999999</v>
          </cell>
          <cell r="BJ114" t="str">
            <v>完成施工许可</v>
          </cell>
          <cell r="BK114">
            <v>6280.75</v>
          </cell>
          <cell r="BL114">
            <v>2512.25</v>
          </cell>
          <cell r="BN114">
            <v>5854.1360000000004</v>
          </cell>
          <cell r="BO114">
            <v>3793</v>
          </cell>
          <cell r="BP114">
            <v>3793</v>
          </cell>
          <cell r="BU114">
            <v>0</v>
          </cell>
          <cell r="BV114">
            <v>0</v>
          </cell>
          <cell r="BW114">
            <v>0</v>
          </cell>
          <cell r="BZ114">
            <v>5854.1360000000004</v>
          </cell>
        </row>
        <row r="115">
          <cell r="D115" t="str">
            <v>G357二广高速宁远东互通至天堂</v>
          </cell>
          <cell r="E115" t="str">
            <v>国道</v>
          </cell>
          <cell r="F115">
            <v>24.64</v>
          </cell>
          <cell r="G115">
            <v>24.64</v>
          </cell>
          <cell r="H115">
            <v>0</v>
          </cell>
          <cell r="I115">
            <v>0</v>
          </cell>
          <cell r="J115">
            <v>0</v>
          </cell>
          <cell r="K115">
            <v>12</v>
          </cell>
          <cell r="L115">
            <v>12.64</v>
          </cell>
          <cell r="N115">
            <v>0</v>
          </cell>
          <cell r="O115">
            <v>0</v>
          </cell>
          <cell r="P115">
            <v>0</v>
          </cell>
          <cell r="Q115">
            <v>0</v>
          </cell>
          <cell r="R115">
            <v>0</v>
          </cell>
          <cell r="S115">
            <v>0</v>
          </cell>
          <cell r="T115">
            <v>12</v>
          </cell>
          <cell r="U115">
            <v>12</v>
          </cell>
          <cell r="V115">
            <v>12.64</v>
          </cell>
          <cell r="W115">
            <v>12.64</v>
          </cell>
          <cell r="Y115">
            <v>0</v>
          </cell>
          <cell r="Z115">
            <v>0</v>
          </cell>
          <cell r="AA115">
            <v>0</v>
          </cell>
          <cell r="AB115">
            <v>0</v>
          </cell>
          <cell r="AC115">
            <v>24.64</v>
          </cell>
          <cell r="AD115">
            <v>24.64</v>
          </cell>
          <cell r="AF115">
            <v>0</v>
          </cell>
          <cell r="AH115">
            <v>0</v>
          </cell>
          <cell r="AN115">
            <v>2020</v>
          </cell>
          <cell r="AO115">
            <v>2022</v>
          </cell>
          <cell r="AP115">
            <v>83146</v>
          </cell>
          <cell r="AQ115">
            <v>14784</v>
          </cell>
          <cell r="AR115">
            <v>46200</v>
          </cell>
          <cell r="AS115">
            <v>10349.200000000001</v>
          </cell>
          <cell r="AT115">
            <v>10349</v>
          </cell>
          <cell r="BI115">
            <v>24.64</v>
          </cell>
          <cell r="BJ115" t="str">
            <v>完成施工许可</v>
          </cell>
          <cell r="BK115">
            <v>7392</v>
          </cell>
          <cell r="BL115">
            <v>2957</v>
          </cell>
          <cell r="BN115">
            <v>5000</v>
          </cell>
          <cell r="BO115">
            <v>4349</v>
          </cell>
          <cell r="BP115">
            <v>0</v>
          </cell>
          <cell r="BQ115">
            <v>1000</v>
          </cell>
          <cell r="BR115">
            <v>1000</v>
          </cell>
          <cell r="BU115">
            <v>0</v>
          </cell>
          <cell r="BV115">
            <v>0</v>
          </cell>
          <cell r="BW115">
            <v>0</v>
          </cell>
          <cell r="BZ115">
            <v>5000</v>
          </cell>
        </row>
        <row r="116">
          <cell r="D116" t="str">
            <v>S229、S227新田关口至黄沙溪公路</v>
          </cell>
          <cell r="E116" t="str">
            <v>省道</v>
          </cell>
          <cell r="F116">
            <v>17.968</v>
          </cell>
          <cell r="G116">
            <v>17.968</v>
          </cell>
          <cell r="H116">
            <v>0</v>
          </cell>
          <cell r="I116">
            <v>0</v>
          </cell>
          <cell r="J116">
            <v>0</v>
          </cell>
          <cell r="K116">
            <v>17.968</v>
          </cell>
          <cell r="L116">
            <v>0</v>
          </cell>
          <cell r="N116">
            <v>0</v>
          </cell>
          <cell r="O116">
            <v>0</v>
          </cell>
          <cell r="P116">
            <v>0</v>
          </cell>
          <cell r="Q116">
            <v>0</v>
          </cell>
          <cell r="R116">
            <v>0</v>
          </cell>
          <cell r="S116">
            <v>0</v>
          </cell>
          <cell r="T116">
            <v>17.968</v>
          </cell>
          <cell r="U116">
            <v>17.968</v>
          </cell>
          <cell r="V116">
            <v>0</v>
          </cell>
          <cell r="W116">
            <v>0</v>
          </cell>
          <cell r="Y116">
            <v>0</v>
          </cell>
          <cell r="Z116">
            <v>0</v>
          </cell>
          <cell r="AA116">
            <v>0</v>
          </cell>
          <cell r="AB116">
            <v>0</v>
          </cell>
          <cell r="AC116">
            <v>17.968</v>
          </cell>
          <cell r="AD116">
            <v>17.968</v>
          </cell>
          <cell r="AF116">
            <v>0</v>
          </cell>
          <cell r="AG116">
            <v>0</v>
          </cell>
          <cell r="AH116">
            <v>0</v>
          </cell>
          <cell r="AN116">
            <v>2020</v>
          </cell>
          <cell r="AO116">
            <v>2022</v>
          </cell>
          <cell r="AP116">
            <v>48624</v>
          </cell>
          <cell r="AQ116">
            <v>11679</v>
          </cell>
          <cell r="AR116">
            <v>8200</v>
          </cell>
          <cell r="AS116">
            <v>5840</v>
          </cell>
          <cell r="AT116">
            <v>5840</v>
          </cell>
          <cell r="AU116">
            <v>16112</v>
          </cell>
          <cell r="AW116">
            <v>0</v>
          </cell>
          <cell r="BA116">
            <v>16112</v>
          </cell>
          <cell r="BI116">
            <v>17.968</v>
          </cell>
          <cell r="BJ116" t="str">
            <v>完成施工许可</v>
          </cell>
          <cell r="BK116">
            <v>5839.5</v>
          </cell>
          <cell r="BL116">
            <v>0.5</v>
          </cell>
          <cell r="BN116">
            <v>10000</v>
          </cell>
          <cell r="BO116" t="e">
            <v>#N/A</v>
          </cell>
          <cell r="BU116">
            <v>0</v>
          </cell>
          <cell r="BV116">
            <v>0</v>
          </cell>
          <cell r="BW116">
            <v>0</v>
          </cell>
          <cell r="BZ116">
            <v>10000</v>
          </cell>
        </row>
        <row r="117">
          <cell r="D117" t="str">
            <v>双牌县漯屋至何家洞</v>
          </cell>
          <cell r="E117" t="str">
            <v>省道</v>
          </cell>
          <cell r="F117">
            <v>29.32</v>
          </cell>
          <cell r="G117">
            <v>29.32</v>
          </cell>
          <cell r="H117">
            <v>0</v>
          </cell>
          <cell r="I117">
            <v>0</v>
          </cell>
          <cell r="J117">
            <v>0</v>
          </cell>
          <cell r="K117">
            <v>5</v>
          </cell>
          <cell r="L117">
            <v>24.32</v>
          </cell>
          <cell r="N117">
            <v>0</v>
          </cell>
          <cell r="O117">
            <v>0</v>
          </cell>
          <cell r="P117">
            <v>0</v>
          </cell>
          <cell r="Q117">
            <v>0</v>
          </cell>
          <cell r="R117">
            <v>0</v>
          </cell>
          <cell r="S117">
            <v>0</v>
          </cell>
          <cell r="T117">
            <v>5</v>
          </cell>
          <cell r="U117">
            <v>5</v>
          </cell>
          <cell r="V117">
            <v>24.32</v>
          </cell>
          <cell r="W117">
            <v>24.32</v>
          </cell>
          <cell r="Y117">
            <v>0</v>
          </cell>
          <cell r="Z117">
            <v>0</v>
          </cell>
          <cell r="AA117">
            <v>0</v>
          </cell>
          <cell r="AB117">
            <v>0</v>
          </cell>
          <cell r="AC117">
            <v>29.32</v>
          </cell>
          <cell r="AD117">
            <v>29.32</v>
          </cell>
          <cell r="AF117">
            <v>0</v>
          </cell>
          <cell r="AH117">
            <v>0</v>
          </cell>
          <cell r="AN117">
            <v>2020</v>
          </cell>
          <cell r="AO117">
            <v>2022</v>
          </cell>
          <cell r="AP117">
            <v>66670.59</v>
          </cell>
          <cell r="AQ117">
            <v>18339</v>
          </cell>
          <cell r="AR117">
            <v>15293</v>
          </cell>
          <cell r="AS117">
            <v>6127</v>
          </cell>
          <cell r="AT117">
            <v>6127</v>
          </cell>
          <cell r="AU117">
            <v>6982.0716111868996</v>
          </cell>
          <cell r="AW117">
            <v>0</v>
          </cell>
          <cell r="BA117">
            <v>6982.0716111868996</v>
          </cell>
          <cell r="BI117">
            <v>29.32</v>
          </cell>
          <cell r="BJ117" t="str">
            <v>完成施工许可</v>
          </cell>
          <cell r="BK117">
            <v>9169.5</v>
          </cell>
          <cell r="BL117">
            <v>-3042.5</v>
          </cell>
          <cell r="BM117">
            <v>0</v>
          </cell>
          <cell r="BN117">
            <v>6000</v>
          </cell>
          <cell r="BO117" t="e">
            <v>#N/A</v>
          </cell>
          <cell r="BT117">
            <v>3042.5</v>
          </cell>
          <cell r="BU117">
            <v>3042.5</v>
          </cell>
          <cell r="BV117">
            <v>3042.5</v>
          </cell>
          <cell r="BW117">
            <v>3042.5</v>
          </cell>
          <cell r="BZ117">
            <v>6000</v>
          </cell>
          <cell r="CG117">
            <v>3042.5</v>
          </cell>
          <cell r="CH117">
            <v>3042.5</v>
          </cell>
        </row>
        <row r="118">
          <cell r="D118" t="str">
            <v>二广高速冷水滩上岭桥互通-泉南高速祁阳大忠桥互通连接线</v>
          </cell>
          <cell r="E118" t="str">
            <v>重要经济干线</v>
          </cell>
          <cell r="F118">
            <v>20.504000000000001</v>
          </cell>
          <cell r="G118">
            <v>20.504000000000001</v>
          </cell>
          <cell r="H118">
            <v>0</v>
          </cell>
          <cell r="I118">
            <v>0</v>
          </cell>
          <cell r="J118">
            <v>11.504</v>
          </cell>
          <cell r="K118">
            <v>9</v>
          </cell>
          <cell r="L118">
            <v>0</v>
          </cell>
          <cell r="N118">
            <v>0</v>
          </cell>
          <cell r="O118">
            <v>0</v>
          </cell>
          <cell r="P118">
            <v>0</v>
          </cell>
          <cell r="Q118">
            <v>0</v>
          </cell>
          <cell r="R118">
            <v>11.504</v>
          </cell>
          <cell r="S118">
            <v>11.504</v>
          </cell>
          <cell r="U118">
            <v>0</v>
          </cell>
          <cell r="V118">
            <v>9</v>
          </cell>
          <cell r="W118">
            <v>9</v>
          </cell>
          <cell r="Y118">
            <v>0</v>
          </cell>
          <cell r="Z118">
            <v>0</v>
          </cell>
          <cell r="AA118">
            <v>11.504</v>
          </cell>
          <cell r="AB118">
            <v>0</v>
          </cell>
          <cell r="AC118">
            <v>9</v>
          </cell>
          <cell r="AD118">
            <v>20.504000000000001</v>
          </cell>
          <cell r="AF118">
            <v>0</v>
          </cell>
          <cell r="AG118">
            <v>0</v>
          </cell>
          <cell r="AH118">
            <v>0</v>
          </cell>
          <cell r="AN118">
            <v>2020</v>
          </cell>
          <cell r="AO118">
            <v>2022</v>
          </cell>
          <cell r="AP118">
            <v>14730.92</v>
          </cell>
          <cell r="AQ118">
            <v>4101</v>
          </cell>
          <cell r="AR118">
            <v>54919</v>
          </cell>
          <cell r="AS118">
            <v>2770</v>
          </cell>
          <cell r="AT118">
            <v>2770</v>
          </cell>
          <cell r="AW118">
            <v>0</v>
          </cell>
          <cell r="AZ118">
            <v>0</v>
          </cell>
          <cell r="BI118">
            <v>9</v>
          </cell>
          <cell r="BJ118" t="str">
            <v>完成路基11.5公里、完成施工许可9公里</v>
          </cell>
          <cell r="BK118">
            <v>2740.7736636753798</v>
          </cell>
          <cell r="BL118">
            <v>29.226336324619801</v>
          </cell>
          <cell r="BO118" t="e">
            <v>#N/A</v>
          </cell>
          <cell r="BU118">
            <v>0</v>
          </cell>
          <cell r="BV118">
            <v>0</v>
          </cell>
          <cell r="BW118">
            <v>0</v>
          </cell>
          <cell r="CM118">
            <v>11.5</v>
          </cell>
        </row>
        <row r="119">
          <cell r="D119" t="str">
            <v>东安大庙口-紫花坪</v>
          </cell>
          <cell r="E119" t="str">
            <v>省道</v>
          </cell>
          <cell r="F119">
            <v>12.016</v>
          </cell>
          <cell r="G119">
            <v>12.016</v>
          </cell>
          <cell r="H119">
            <v>0</v>
          </cell>
          <cell r="I119">
            <v>0</v>
          </cell>
          <cell r="J119">
            <v>0</v>
          </cell>
          <cell r="K119">
            <v>12.016</v>
          </cell>
          <cell r="L119">
            <v>0</v>
          </cell>
          <cell r="N119">
            <v>0</v>
          </cell>
          <cell r="O119">
            <v>0</v>
          </cell>
          <cell r="P119">
            <v>0</v>
          </cell>
          <cell r="Q119">
            <v>0</v>
          </cell>
          <cell r="R119">
            <v>0</v>
          </cell>
          <cell r="S119">
            <v>0</v>
          </cell>
          <cell r="T119">
            <v>12.016</v>
          </cell>
          <cell r="U119">
            <v>12.016</v>
          </cell>
          <cell r="V119">
            <v>0</v>
          </cell>
          <cell r="W119">
            <v>0</v>
          </cell>
          <cell r="Y119">
            <v>0</v>
          </cell>
          <cell r="Z119">
            <v>0</v>
          </cell>
          <cell r="AA119">
            <v>0</v>
          </cell>
          <cell r="AB119">
            <v>0</v>
          </cell>
          <cell r="AC119">
            <v>12.016</v>
          </cell>
          <cell r="AD119">
            <v>12.016</v>
          </cell>
          <cell r="AF119">
            <v>0</v>
          </cell>
          <cell r="AG119">
            <v>0</v>
          </cell>
          <cell r="AH119">
            <v>0</v>
          </cell>
          <cell r="AN119">
            <v>2020</v>
          </cell>
          <cell r="AO119">
            <v>2022</v>
          </cell>
          <cell r="AP119">
            <v>10174</v>
          </cell>
          <cell r="AQ119">
            <v>3605</v>
          </cell>
          <cell r="AR119">
            <v>4680</v>
          </cell>
          <cell r="AS119">
            <v>2523</v>
          </cell>
          <cell r="AT119">
            <v>2523</v>
          </cell>
          <cell r="AU119">
            <v>407</v>
          </cell>
          <cell r="AW119">
            <v>0</v>
          </cell>
          <cell r="BA119">
            <v>407</v>
          </cell>
          <cell r="BI119">
            <v>12.016</v>
          </cell>
          <cell r="BJ119" t="str">
            <v>完成施工许可</v>
          </cell>
          <cell r="BK119">
            <v>1802.5</v>
          </cell>
          <cell r="BL119">
            <v>720.5</v>
          </cell>
          <cell r="BN119">
            <v>3459.2</v>
          </cell>
          <cell r="BO119">
            <v>1987</v>
          </cell>
          <cell r="BU119">
            <v>0</v>
          </cell>
          <cell r="BV119">
            <v>0</v>
          </cell>
          <cell r="BW119">
            <v>0</v>
          </cell>
          <cell r="BZ119">
            <v>3459.2</v>
          </cell>
        </row>
        <row r="120">
          <cell r="D120" t="str">
            <v>G537蓝山祠堂圩-岭脚</v>
          </cell>
          <cell r="E120" t="str">
            <v>国道</v>
          </cell>
          <cell r="F120">
            <v>26.805</v>
          </cell>
          <cell r="G120">
            <v>23.805</v>
          </cell>
          <cell r="H120">
            <v>3</v>
          </cell>
          <cell r="I120">
            <v>0</v>
          </cell>
          <cell r="J120">
            <v>0</v>
          </cell>
          <cell r="K120">
            <v>0</v>
          </cell>
          <cell r="L120">
            <v>23.805</v>
          </cell>
          <cell r="N120">
            <v>3</v>
          </cell>
          <cell r="O120">
            <v>0</v>
          </cell>
          <cell r="P120">
            <v>0</v>
          </cell>
          <cell r="Q120">
            <v>0</v>
          </cell>
          <cell r="R120">
            <v>0</v>
          </cell>
          <cell r="S120">
            <v>0</v>
          </cell>
          <cell r="T120">
            <v>0</v>
          </cell>
          <cell r="U120">
            <v>0</v>
          </cell>
          <cell r="V120">
            <v>23.805</v>
          </cell>
          <cell r="W120">
            <v>23.805</v>
          </cell>
          <cell r="Y120">
            <v>3</v>
          </cell>
          <cell r="Z120">
            <v>0</v>
          </cell>
          <cell r="AA120">
            <v>0</v>
          </cell>
          <cell r="AB120">
            <v>0</v>
          </cell>
          <cell r="AC120">
            <v>0</v>
          </cell>
          <cell r="AD120">
            <v>0</v>
          </cell>
          <cell r="AE120">
            <v>23.805</v>
          </cell>
          <cell r="AF120">
            <v>23.805</v>
          </cell>
          <cell r="AH120">
            <v>0</v>
          </cell>
          <cell r="AN120">
            <v>2020</v>
          </cell>
          <cell r="AO120">
            <v>2022</v>
          </cell>
          <cell r="AP120">
            <v>71095</v>
          </cell>
          <cell r="AQ120">
            <v>14696</v>
          </cell>
          <cell r="AR120">
            <v>34025</v>
          </cell>
          <cell r="AS120">
            <v>10319.785</v>
          </cell>
          <cell r="AT120">
            <v>10320</v>
          </cell>
          <cell r="BI120">
            <v>23.805</v>
          </cell>
          <cell r="BJ120" t="str">
            <v>完成施工许可</v>
          </cell>
          <cell r="BK120">
            <v>5560.1374370453304</v>
          </cell>
          <cell r="BL120">
            <v>4759.8625629546696</v>
          </cell>
          <cell r="BN120">
            <v>5500.9555120313398</v>
          </cell>
          <cell r="BO120">
            <v>1573</v>
          </cell>
          <cell r="BP120">
            <v>0</v>
          </cell>
          <cell r="BU120">
            <v>0</v>
          </cell>
          <cell r="BV120">
            <v>0</v>
          </cell>
          <cell r="BW120">
            <v>0</v>
          </cell>
          <cell r="CA120">
            <v>5500.9555120313398</v>
          </cell>
          <cell r="CN120">
            <v>23.805</v>
          </cell>
        </row>
        <row r="121">
          <cell r="D121" t="str">
            <v>零陵区人民桥-涧岩头（周家大院）</v>
          </cell>
          <cell r="E121" t="str">
            <v>重要经济干线</v>
          </cell>
          <cell r="F121">
            <v>21.844999999999999</v>
          </cell>
          <cell r="G121">
            <v>21.844999999999999</v>
          </cell>
          <cell r="H121">
            <v>0</v>
          </cell>
          <cell r="I121">
            <v>0</v>
          </cell>
          <cell r="J121">
            <v>0</v>
          </cell>
          <cell r="K121">
            <v>21.844999999999999</v>
          </cell>
          <cell r="L121">
            <v>0</v>
          </cell>
          <cell r="N121">
            <v>0</v>
          </cell>
          <cell r="O121">
            <v>0</v>
          </cell>
          <cell r="P121">
            <v>0</v>
          </cell>
          <cell r="Q121">
            <v>0</v>
          </cell>
          <cell r="R121">
            <v>0</v>
          </cell>
          <cell r="S121">
            <v>0</v>
          </cell>
          <cell r="U121">
            <v>0</v>
          </cell>
          <cell r="V121">
            <v>21.844999999999999</v>
          </cell>
          <cell r="W121">
            <v>21.844999999999999</v>
          </cell>
          <cell r="Y121">
            <v>0</v>
          </cell>
          <cell r="Z121">
            <v>0</v>
          </cell>
          <cell r="AA121">
            <v>0</v>
          </cell>
          <cell r="AB121">
            <v>0</v>
          </cell>
          <cell r="AC121">
            <v>21.844999999999999</v>
          </cell>
          <cell r="AD121">
            <v>21.844999999999999</v>
          </cell>
          <cell r="AF121">
            <v>0</v>
          </cell>
          <cell r="AG121">
            <v>0</v>
          </cell>
          <cell r="AH121">
            <v>0</v>
          </cell>
          <cell r="AN121">
            <v>2020</v>
          </cell>
          <cell r="AO121">
            <v>2022</v>
          </cell>
          <cell r="AP121">
            <v>28490.49</v>
          </cell>
          <cell r="AQ121">
            <v>4369</v>
          </cell>
          <cell r="AR121">
            <v>7058</v>
          </cell>
          <cell r="AS121">
            <v>2134</v>
          </cell>
          <cell r="AT121">
            <v>2134</v>
          </cell>
          <cell r="AU121">
            <v>1489.1469999999999</v>
          </cell>
          <cell r="AW121">
            <v>0</v>
          </cell>
          <cell r="BB121">
            <v>1489.1469999999999</v>
          </cell>
          <cell r="BI121">
            <v>21.844999999999999</v>
          </cell>
          <cell r="BJ121" t="str">
            <v>完成施工许可</v>
          </cell>
          <cell r="BK121">
            <v>2184.5</v>
          </cell>
          <cell r="BL121">
            <v>-50.5</v>
          </cell>
          <cell r="BM121">
            <v>0</v>
          </cell>
          <cell r="BN121">
            <v>1000</v>
          </cell>
          <cell r="BO121">
            <v>633</v>
          </cell>
          <cell r="BT121">
            <v>50.5</v>
          </cell>
          <cell r="BU121">
            <v>50.5</v>
          </cell>
          <cell r="BV121">
            <v>50.5</v>
          </cell>
          <cell r="BW121">
            <v>50.5</v>
          </cell>
          <cell r="BZ121">
            <v>1000</v>
          </cell>
          <cell r="CG121">
            <v>50.5</v>
          </cell>
          <cell r="CH121">
            <v>50.5</v>
          </cell>
        </row>
        <row r="122">
          <cell r="D122" t="str">
            <v>S227（原S231）祁阳长虹至白竹塘公路</v>
          </cell>
          <cell r="E122" t="str">
            <v>省道</v>
          </cell>
          <cell r="F122">
            <v>15.5</v>
          </cell>
          <cell r="G122">
            <v>15.5</v>
          </cell>
          <cell r="H122">
            <v>0</v>
          </cell>
          <cell r="I122">
            <v>0</v>
          </cell>
          <cell r="J122">
            <v>0</v>
          </cell>
          <cell r="K122">
            <v>0</v>
          </cell>
          <cell r="L122">
            <v>15.5</v>
          </cell>
          <cell r="N122">
            <v>0</v>
          </cell>
          <cell r="O122">
            <v>0</v>
          </cell>
          <cell r="P122">
            <v>0</v>
          </cell>
          <cell r="Q122">
            <v>0</v>
          </cell>
          <cell r="R122">
            <v>0</v>
          </cell>
          <cell r="S122">
            <v>0</v>
          </cell>
          <cell r="T122">
            <v>0</v>
          </cell>
          <cell r="U122">
            <v>0</v>
          </cell>
          <cell r="V122">
            <v>15.5</v>
          </cell>
          <cell r="W122">
            <v>15.5</v>
          </cell>
          <cell r="Y122">
            <v>0</v>
          </cell>
          <cell r="Z122">
            <v>0</v>
          </cell>
          <cell r="AA122">
            <v>0</v>
          </cell>
          <cell r="AB122">
            <v>0</v>
          </cell>
          <cell r="AC122">
            <v>15.5</v>
          </cell>
          <cell r="AD122">
            <v>15.5</v>
          </cell>
          <cell r="AE122">
            <v>0</v>
          </cell>
          <cell r="AF122">
            <v>0</v>
          </cell>
          <cell r="AH122">
            <v>0</v>
          </cell>
          <cell r="AN122">
            <v>2020</v>
          </cell>
          <cell r="AO122">
            <v>2022</v>
          </cell>
          <cell r="AP122">
            <v>50047</v>
          </cell>
          <cell r="AQ122">
            <v>13349</v>
          </cell>
          <cell r="AR122">
            <v>11200</v>
          </cell>
          <cell r="AS122">
            <v>4659</v>
          </cell>
          <cell r="AT122">
            <v>4659</v>
          </cell>
          <cell r="AU122">
            <v>3814.1</v>
          </cell>
          <cell r="BB122">
            <v>3814.1</v>
          </cell>
          <cell r="BI122">
            <v>15.5</v>
          </cell>
          <cell r="BJ122" t="str">
            <v>完成施工许可</v>
          </cell>
          <cell r="BK122">
            <v>6674.5</v>
          </cell>
          <cell r="BL122">
            <v>-2015.5</v>
          </cell>
          <cell r="BM122">
            <v>0</v>
          </cell>
          <cell r="BN122">
            <v>1000</v>
          </cell>
          <cell r="BO122">
            <v>4659</v>
          </cell>
          <cell r="BT122">
            <v>2015.5</v>
          </cell>
          <cell r="BU122">
            <v>2015.5</v>
          </cell>
          <cell r="BV122">
            <v>2015.5</v>
          </cell>
          <cell r="BW122">
            <v>2015.5</v>
          </cell>
          <cell r="BZ122">
            <v>1000</v>
          </cell>
          <cell r="CG122">
            <v>2015.5</v>
          </cell>
          <cell r="CH122">
            <v>2015.5</v>
          </cell>
        </row>
        <row r="123">
          <cell r="D123" t="str">
            <v>冷水滩花桥街经杨村甸至马坪公路</v>
          </cell>
          <cell r="E123" t="str">
            <v>省道</v>
          </cell>
          <cell r="F123">
            <v>40</v>
          </cell>
          <cell r="G123">
            <v>40</v>
          </cell>
          <cell r="H123">
            <v>0</v>
          </cell>
          <cell r="I123">
            <v>0</v>
          </cell>
          <cell r="J123">
            <v>0</v>
          </cell>
          <cell r="K123">
            <v>0</v>
          </cell>
          <cell r="L123">
            <v>40</v>
          </cell>
          <cell r="N123">
            <v>0</v>
          </cell>
          <cell r="O123">
            <v>0</v>
          </cell>
          <cell r="P123">
            <v>0</v>
          </cell>
          <cell r="Q123">
            <v>0</v>
          </cell>
          <cell r="R123">
            <v>0</v>
          </cell>
          <cell r="S123">
            <v>0</v>
          </cell>
          <cell r="T123">
            <v>0</v>
          </cell>
          <cell r="U123">
            <v>0</v>
          </cell>
          <cell r="V123">
            <v>40</v>
          </cell>
          <cell r="W123">
            <v>40</v>
          </cell>
          <cell r="Y123">
            <v>0</v>
          </cell>
          <cell r="Z123">
            <v>0</v>
          </cell>
          <cell r="AA123">
            <v>0</v>
          </cell>
          <cell r="AB123">
            <v>0</v>
          </cell>
          <cell r="AC123">
            <v>40</v>
          </cell>
          <cell r="AD123">
            <v>0</v>
          </cell>
          <cell r="AF123">
            <v>40</v>
          </cell>
          <cell r="AH123">
            <v>0</v>
          </cell>
          <cell r="AN123">
            <v>2020</v>
          </cell>
          <cell r="AO123">
            <v>2022</v>
          </cell>
          <cell r="AP123">
            <v>56853</v>
          </cell>
          <cell r="AQ123">
            <v>12583</v>
          </cell>
          <cell r="AR123">
            <v>4000</v>
          </cell>
          <cell r="AS123">
            <v>4103</v>
          </cell>
          <cell r="AT123">
            <v>1887</v>
          </cell>
          <cell r="AU123">
            <v>13055.9</v>
          </cell>
          <cell r="AW123">
            <v>2216</v>
          </cell>
          <cell r="BB123">
            <v>13055.9</v>
          </cell>
          <cell r="BI123">
            <v>40</v>
          </cell>
          <cell r="BJ123" t="str">
            <v>完成施工许可</v>
          </cell>
          <cell r="BK123">
            <v>6291.5</v>
          </cell>
          <cell r="BL123">
            <v>-4404.5</v>
          </cell>
          <cell r="BM123">
            <v>0</v>
          </cell>
          <cell r="BN123">
            <v>3000</v>
          </cell>
          <cell r="BO123">
            <v>1887</v>
          </cell>
          <cell r="BT123">
            <v>2188.5</v>
          </cell>
          <cell r="BU123">
            <v>4404.5</v>
          </cell>
          <cell r="BV123">
            <v>2188.5</v>
          </cell>
          <cell r="BW123">
            <v>4404.5</v>
          </cell>
          <cell r="CA123">
            <v>3000</v>
          </cell>
          <cell r="CI123">
            <v>2188.5</v>
          </cell>
          <cell r="CJ123">
            <v>4404.5</v>
          </cell>
        </row>
        <row r="124">
          <cell r="D124" t="str">
            <v>S228永州港零陵作业区至东安港区石期市作业区连接线</v>
          </cell>
          <cell r="E124" t="str">
            <v>省道</v>
          </cell>
          <cell r="F124">
            <v>17.399999999999999</v>
          </cell>
          <cell r="G124">
            <v>17.399999999999999</v>
          </cell>
          <cell r="H124">
            <v>0</v>
          </cell>
          <cell r="I124">
            <v>0</v>
          </cell>
          <cell r="J124">
            <v>0</v>
          </cell>
          <cell r="K124">
            <v>0</v>
          </cell>
          <cell r="L124">
            <v>17.399999999999999</v>
          </cell>
          <cell r="N124">
            <v>0</v>
          </cell>
          <cell r="O124">
            <v>0</v>
          </cell>
          <cell r="P124">
            <v>0</v>
          </cell>
          <cell r="Q124">
            <v>0</v>
          </cell>
          <cell r="R124">
            <v>0</v>
          </cell>
          <cell r="S124">
            <v>0</v>
          </cell>
          <cell r="T124">
            <v>0</v>
          </cell>
          <cell r="U124">
            <v>0</v>
          </cell>
          <cell r="V124">
            <v>17.399999999999999</v>
          </cell>
          <cell r="W124">
            <v>17.399999999999999</v>
          </cell>
          <cell r="Y124">
            <v>0</v>
          </cell>
          <cell r="Z124">
            <v>0</v>
          </cell>
          <cell r="AA124">
            <v>0</v>
          </cell>
          <cell r="AB124">
            <v>0</v>
          </cell>
          <cell r="AC124">
            <v>17.399999999999999</v>
          </cell>
          <cell r="AD124">
            <v>0</v>
          </cell>
          <cell r="AF124">
            <v>17.399999999999999</v>
          </cell>
          <cell r="AH124">
            <v>0</v>
          </cell>
          <cell r="AN124">
            <v>2020</v>
          </cell>
          <cell r="AO124">
            <v>2022</v>
          </cell>
          <cell r="AP124">
            <v>12000</v>
          </cell>
          <cell r="AQ124">
            <v>6447</v>
          </cell>
          <cell r="AR124">
            <v>2660</v>
          </cell>
          <cell r="AS124">
            <v>1934</v>
          </cell>
          <cell r="AT124">
            <v>1934</v>
          </cell>
          <cell r="AU124">
            <v>940</v>
          </cell>
          <cell r="AW124">
            <v>0</v>
          </cell>
          <cell r="BB124">
            <v>940</v>
          </cell>
          <cell r="BI124">
            <v>17.399999999999999</v>
          </cell>
          <cell r="BJ124" t="str">
            <v>完成施工许可</v>
          </cell>
          <cell r="BK124">
            <v>3223.5</v>
          </cell>
          <cell r="BL124">
            <v>-1289.5</v>
          </cell>
          <cell r="BM124">
            <v>0</v>
          </cell>
          <cell r="BN124">
            <v>6940</v>
          </cell>
          <cell r="BO124" t="e">
            <v>#N/A</v>
          </cell>
          <cell r="BT124">
            <v>1289.5</v>
          </cell>
          <cell r="BU124">
            <v>1289.5</v>
          </cell>
          <cell r="BV124">
            <v>1289.5</v>
          </cell>
          <cell r="BW124">
            <v>1289.5</v>
          </cell>
          <cell r="CA124">
            <v>6940</v>
          </cell>
          <cell r="CI124">
            <v>1289.5</v>
          </cell>
          <cell r="CJ124">
            <v>1289.5</v>
          </cell>
        </row>
        <row r="125">
          <cell r="D125" t="str">
            <v>芷江罗旧-水宽（二期）</v>
          </cell>
          <cell r="E125" t="str">
            <v>重要经济干线</v>
          </cell>
          <cell r="F125">
            <v>10</v>
          </cell>
          <cell r="G125">
            <v>10</v>
          </cell>
          <cell r="H125">
            <v>0</v>
          </cell>
          <cell r="I125">
            <v>0</v>
          </cell>
          <cell r="J125">
            <v>0</v>
          </cell>
          <cell r="K125">
            <v>0</v>
          </cell>
          <cell r="L125">
            <v>10</v>
          </cell>
          <cell r="N125">
            <v>0</v>
          </cell>
          <cell r="O125">
            <v>0</v>
          </cell>
          <cell r="P125">
            <v>0</v>
          </cell>
          <cell r="Q125">
            <v>0</v>
          </cell>
          <cell r="R125">
            <v>0</v>
          </cell>
          <cell r="S125">
            <v>0</v>
          </cell>
          <cell r="T125">
            <v>0</v>
          </cell>
          <cell r="U125">
            <v>0</v>
          </cell>
          <cell r="V125">
            <v>10</v>
          </cell>
          <cell r="W125">
            <v>10</v>
          </cell>
          <cell r="Y125">
            <v>0</v>
          </cell>
          <cell r="Z125">
            <v>0</v>
          </cell>
          <cell r="AA125">
            <v>0</v>
          </cell>
          <cell r="AB125">
            <v>0</v>
          </cell>
          <cell r="AD125">
            <v>10</v>
          </cell>
          <cell r="AE125">
            <v>0</v>
          </cell>
          <cell r="AF125">
            <v>0</v>
          </cell>
          <cell r="AG125">
            <v>10</v>
          </cell>
          <cell r="AH125">
            <v>0</v>
          </cell>
          <cell r="AN125">
            <v>2020</v>
          </cell>
          <cell r="AO125">
            <v>2022</v>
          </cell>
          <cell r="AP125">
            <v>19378</v>
          </cell>
          <cell r="AQ125">
            <v>6000</v>
          </cell>
          <cell r="AR125">
            <v>0</v>
          </cell>
          <cell r="AS125">
            <v>1350</v>
          </cell>
          <cell r="AT125">
            <v>1350</v>
          </cell>
          <cell r="AU125">
            <v>5813.4</v>
          </cell>
          <cell r="AW125">
            <v>0</v>
          </cell>
          <cell r="BB125">
            <v>5813.4</v>
          </cell>
          <cell r="BI125">
            <v>10</v>
          </cell>
          <cell r="BJ125" t="str">
            <v>完成施工许可</v>
          </cell>
          <cell r="BL125">
            <v>1350</v>
          </cell>
          <cell r="BO125" t="e">
            <v>#N/A</v>
          </cell>
          <cell r="BV125">
            <v>0</v>
          </cell>
          <cell r="BW125">
            <v>0</v>
          </cell>
          <cell r="BZ125">
            <v>0</v>
          </cell>
          <cell r="CG125">
            <v>0</v>
          </cell>
        </row>
        <row r="126">
          <cell r="D126" t="str">
            <v>洪江区萝卜湾大桥-桂花园加油站</v>
          </cell>
          <cell r="E126" t="str">
            <v>省道</v>
          </cell>
          <cell r="F126">
            <v>3.181</v>
          </cell>
          <cell r="G126">
            <v>3.181</v>
          </cell>
          <cell r="I126">
            <v>3.181</v>
          </cell>
          <cell r="O126">
            <v>0</v>
          </cell>
          <cell r="P126">
            <v>3.181</v>
          </cell>
          <cell r="Q126">
            <v>3.181</v>
          </cell>
          <cell r="S126">
            <v>0</v>
          </cell>
          <cell r="U126">
            <v>0</v>
          </cell>
          <cell r="W126">
            <v>0</v>
          </cell>
          <cell r="Y126">
            <v>3.181</v>
          </cell>
          <cell r="Z126">
            <v>3.181</v>
          </cell>
          <cell r="AB126">
            <v>0</v>
          </cell>
          <cell r="AD126">
            <v>0</v>
          </cell>
          <cell r="AF126">
            <v>0</v>
          </cell>
          <cell r="AH126">
            <v>0</v>
          </cell>
          <cell r="AN126">
            <v>2020</v>
          </cell>
          <cell r="AO126">
            <v>2021</v>
          </cell>
          <cell r="AP126">
            <v>3311</v>
          </cell>
          <cell r="AQ126">
            <v>1264</v>
          </cell>
          <cell r="AS126">
            <v>1113</v>
          </cell>
          <cell r="AT126">
            <v>1113</v>
          </cell>
          <cell r="AW126">
            <v>0</v>
          </cell>
          <cell r="BH126">
            <v>3.181</v>
          </cell>
          <cell r="BJ126" t="str">
            <v>完成路面</v>
          </cell>
          <cell r="BK126">
            <v>1264</v>
          </cell>
          <cell r="BL126">
            <v>-151</v>
          </cell>
          <cell r="BM126">
            <v>0</v>
          </cell>
          <cell r="BO126" t="e">
            <v>#N/A</v>
          </cell>
          <cell r="BT126">
            <v>151</v>
          </cell>
          <cell r="BU126">
            <v>151</v>
          </cell>
          <cell r="BV126">
            <v>151</v>
          </cell>
          <cell r="BW126">
            <v>151</v>
          </cell>
          <cell r="BX126">
            <v>0</v>
          </cell>
          <cell r="CC126">
            <v>151</v>
          </cell>
          <cell r="CD126">
            <v>151</v>
          </cell>
          <cell r="CM126">
            <v>3.181</v>
          </cell>
        </row>
        <row r="127">
          <cell r="D127" t="str">
            <v>G209通道县绕城公路</v>
          </cell>
          <cell r="E127" t="str">
            <v>国道</v>
          </cell>
          <cell r="F127">
            <v>12.17</v>
          </cell>
          <cell r="G127">
            <v>12.17</v>
          </cell>
          <cell r="H127">
            <v>0</v>
          </cell>
          <cell r="I127">
            <v>0</v>
          </cell>
          <cell r="J127">
            <v>0</v>
          </cell>
          <cell r="K127">
            <v>0</v>
          </cell>
          <cell r="L127">
            <v>12.17</v>
          </cell>
          <cell r="O127">
            <v>0</v>
          </cell>
          <cell r="Q127">
            <v>0</v>
          </cell>
          <cell r="S127">
            <v>0</v>
          </cell>
          <cell r="T127">
            <v>12.17</v>
          </cell>
          <cell r="U127">
            <v>12.17</v>
          </cell>
          <cell r="W127">
            <v>0</v>
          </cell>
          <cell r="Z127">
            <v>0</v>
          </cell>
          <cell r="AB127">
            <v>0</v>
          </cell>
          <cell r="AC127">
            <v>12.17</v>
          </cell>
          <cell r="AD127">
            <v>12.17</v>
          </cell>
          <cell r="AF127">
            <v>0</v>
          </cell>
          <cell r="AH127">
            <v>0</v>
          </cell>
          <cell r="AN127">
            <v>2020</v>
          </cell>
          <cell r="AO127">
            <v>2022</v>
          </cell>
          <cell r="AP127">
            <v>20302</v>
          </cell>
          <cell r="AQ127">
            <v>7018</v>
          </cell>
          <cell r="AR127">
            <v>12210</v>
          </cell>
          <cell r="AS127">
            <v>5400</v>
          </cell>
          <cell r="AT127">
            <v>5400</v>
          </cell>
          <cell r="AW127">
            <v>0</v>
          </cell>
          <cell r="BI127">
            <v>12.17</v>
          </cell>
          <cell r="BJ127" t="str">
            <v>完成施工许可</v>
          </cell>
          <cell r="BK127">
            <v>3509</v>
          </cell>
          <cell r="BL127">
            <v>1891</v>
          </cell>
          <cell r="BN127">
            <v>2001</v>
          </cell>
          <cell r="BO127">
            <v>5400</v>
          </cell>
          <cell r="BU127">
            <v>0</v>
          </cell>
          <cell r="BV127">
            <v>0</v>
          </cell>
          <cell r="BW127">
            <v>0</v>
          </cell>
          <cell r="BZ127">
            <v>2001</v>
          </cell>
        </row>
        <row r="128">
          <cell r="D128" t="str">
            <v>辰溪县伍家湾-辰溪</v>
          </cell>
          <cell r="E128" t="str">
            <v>省道</v>
          </cell>
          <cell r="F128">
            <v>25</v>
          </cell>
          <cell r="G128">
            <v>25</v>
          </cell>
          <cell r="H128">
            <v>0</v>
          </cell>
          <cell r="I128">
            <v>0</v>
          </cell>
          <cell r="J128">
            <v>0</v>
          </cell>
          <cell r="K128">
            <v>0</v>
          </cell>
          <cell r="L128">
            <v>25</v>
          </cell>
          <cell r="O128">
            <v>0</v>
          </cell>
          <cell r="Q128">
            <v>0</v>
          </cell>
          <cell r="S128">
            <v>0</v>
          </cell>
          <cell r="T128">
            <v>25</v>
          </cell>
          <cell r="U128">
            <v>25</v>
          </cell>
          <cell r="W128">
            <v>0</v>
          </cell>
          <cell r="Z128">
            <v>0</v>
          </cell>
          <cell r="AB128">
            <v>0</v>
          </cell>
          <cell r="AC128">
            <v>25</v>
          </cell>
          <cell r="AD128">
            <v>25</v>
          </cell>
          <cell r="AF128">
            <v>0</v>
          </cell>
          <cell r="AH128">
            <v>0</v>
          </cell>
          <cell r="AN128">
            <v>2020</v>
          </cell>
          <cell r="AO128">
            <v>2022</v>
          </cell>
          <cell r="AP128">
            <v>39714</v>
          </cell>
          <cell r="AQ128">
            <v>12561</v>
          </cell>
          <cell r="AR128">
            <v>12100</v>
          </cell>
          <cell r="AS128">
            <v>6134</v>
          </cell>
          <cell r="AT128">
            <v>6134</v>
          </cell>
          <cell r="AU128">
            <v>7757</v>
          </cell>
          <cell r="AW128">
            <v>0</v>
          </cell>
          <cell r="BA128">
            <v>7757</v>
          </cell>
          <cell r="BI128">
            <v>25</v>
          </cell>
          <cell r="BJ128" t="str">
            <v>完成施工许可</v>
          </cell>
          <cell r="BK128">
            <v>6280.5</v>
          </cell>
          <cell r="BL128">
            <v>-146.5</v>
          </cell>
          <cell r="BM128">
            <v>0</v>
          </cell>
          <cell r="BN128">
            <v>3786</v>
          </cell>
          <cell r="BO128" t="e">
            <v>#N/A</v>
          </cell>
          <cell r="BT128">
            <v>146.5</v>
          </cell>
          <cell r="BU128">
            <v>146.5</v>
          </cell>
          <cell r="BV128">
            <v>146.5</v>
          </cell>
          <cell r="BW128">
            <v>146.5</v>
          </cell>
          <cell r="BZ128">
            <v>3786</v>
          </cell>
          <cell r="CG128">
            <v>146.5</v>
          </cell>
          <cell r="CH128">
            <v>146.5</v>
          </cell>
        </row>
        <row r="129">
          <cell r="D129" t="str">
            <v>中方-芷江</v>
          </cell>
          <cell r="E129" t="str">
            <v>省道</v>
          </cell>
          <cell r="F129">
            <v>28.8</v>
          </cell>
          <cell r="G129">
            <v>28.8</v>
          </cell>
          <cell r="H129">
            <v>0</v>
          </cell>
          <cell r="I129">
            <v>0</v>
          </cell>
          <cell r="J129">
            <v>0</v>
          </cell>
          <cell r="K129">
            <v>28.8</v>
          </cell>
          <cell r="L129">
            <v>0</v>
          </cell>
          <cell r="N129">
            <v>0</v>
          </cell>
          <cell r="O129">
            <v>0</v>
          </cell>
          <cell r="P129">
            <v>0</v>
          </cell>
          <cell r="Q129">
            <v>0</v>
          </cell>
          <cell r="R129">
            <v>0</v>
          </cell>
          <cell r="S129">
            <v>0</v>
          </cell>
          <cell r="T129">
            <v>28.8</v>
          </cell>
          <cell r="U129">
            <v>28.8</v>
          </cell>
          <cell r="V129">
            <v>0</v>
          </cell>
          <cell r="W129">
            <v>0</v>
          </cell>
          <cell r="Y129">
            <v>0</v>
          </cell>
          <cell r="Z129">
            <v>0</v>
          </cell>
          <cell r="AA129">
            <v>0</v>
          </cell>
          <cell r="AB129">
            <v>0</v>
          </cell>
          <cell r="AC129">
            <v>7.1</v>
          </cell>
          <cell r="AD129">
            <v>28.8</v>
          </cell>
          <cell r="AE129">
            <v>21.7</v>
          </cell>
          <cell r="AF129">
            <v>0</v>
          </cell>
          <cell r="AH129">
            <v>0</v>
          </cell>
          <cell r="AN129">
            <v>2020</v>
          </cell>
          <cell r="AO129">
            <v>2022</v>
          </cell>
          <cell r="AP129">
            <v>156131</v>
          </cell>
          <cell r="AQ129">
            <v>43315</v>
          </cell>
          <cell r="AR129">
            <v>125100</v>
          </cell>
          <cell r="AS129">
            <v>13212</v>
          </cell>
          <cell r="AT129">
            <v>13212</v>
          </cell>
          <cell r="BI129">
            <v>28.8</v>
          </cell>
          <cell r="BJ129" t="str">
            <v>完成施工许可</v>
          </cell>
          <cell r="BK129">
            <v>15130.1701388889</v>
          </cell>
          <cell r="BL129">
            <v>-1918.1701388888901</v>
          </cell>
          <cell r="BM129">
            <v>3.18323145620525E-12</v>
          </cell>
          <cell r="BO129">
            <v>342</v>
          </cell>
          <cell r="BT129">
            <v>1918.1701388888901</v>
          </cell>
          <cell r="BU129">
            <v>1918.1701388888901</v>
          </cell>
          <cell r="BV129">
            <v>1918.1701388888901</v>
          </cell>
          <cell r="BW129">
            <v>1918.1701388888901</v>
          </cell>
          <cell r="CG129">
            <v>1918.1701388888901</v>
          </cell>
          <cell r="CH129">
            <v>1918.1701388888901</v>
          </cell>
          <cell r="CM129">
            <v>7</v>
          </cell>
        </row>
        <row r="130">
          <cell r="D130" t="str">
            <v>溆浦县桥江-思蒙</v>
          </cell>
          <cell r="E130" t="str">
            <v>省道</v>
          </cell>
          <cell r="F130">
            <v>23.4</v>
          </cell>
          <cell r="G130">
            <v>23.4</v>
          </cell>
          <cell r="H130">
            <v>0</v>
          </cell>
          <cell r="I130">
            <v>0</v>
          </cell>
          <cell r="J130">
            <v>0</v>
          </cell>
          <cell r="K130">
            <v>0</v>
          </cell>
          <cell r="L130">
            <v>23.4</v>
          </cell>
          <cell r="O130">
            <v>0</v>
          </cell>
          <cell r="Q130">
            <v>0</v>
          </cell>
          <cell r="S130">
            <v>0</v>
          </cell>
          <cell r="U130">
            <v>0</v>
          </cell>
          <cell r="V130">
            <v>23.4</v>
          </cell>
          <cell r="W130">
            <v>23.4</v>
          </cell>
          <cell r="X130">
            <v>23.4</v>
          </cell>
          <cell r="Z130">
            <v>0</v>
          </cell>
          <cell r="AB130">
            <v>0</v>
          </cell>
          <cell r="AD130">
            <v>0</v>
          </cell>
          <cell r="AE130">
            <v>23.4</v>
          </cell>
          <cell r="AF130">
            <v>23.4</v>
          </cell>
          <cell r="AH130">
            <v>0</v>
          </cell>
          <cell r="AN130">
            <v>2020</v>
          </cell>
          <cell r="AO130">
            <v>2022</v>
          </cell>
          <cell r="AP130">
            <v>37452</v>
          </cell>
          <cell r="AQ130">
            <v>9360</v>
          </cell>
          <cell r="AR130">
            <v>0</v>
          </cell>
          <cell r="AS130">
            <v>0</v>
          </cell>
          <cell r="AT130">
            <v>0</v>
          </cell>
          <cell r="AU130">
            <v>11235.6</v>
          </cell>
          <cell r="AW130">
            <v>936</v>
          </cell>
          <cell r="BB130">
            <v>11235.6</v>
          </cell>
          <cell r="BI130">
            <v>23.4</v>
          </cell>
          <cell r="BJ130" t="str">
            <v>完成施工许可</v>
          </cell>
          <cell r="BK130">
            <v>2808</v>
          </cell>
          <cell r="BL130">
            <v>-2808</v>
          </cell>
          <cell r="BM130">
            <v>0</v>
          </cell>
          <cell r="BN130">
            <v>11235.6</v>
          </cell>
          <cell r="BO130" t="e">
            <v>#N/A</v>
          </cell>
          <cell r="BT130">
            <v>2808</v>
          </cell>
          <cell r="BU130">
            <v>2808</v>
          </cell>
          <cell r="BV130">
            <v>2808</v>
          </cell>
          <cell r="BW130">
            <v>2808</v>
          </cell>
          <cell r="CA130">
            <v>11235.6</v>
          </cell>
          <cell r="CI130">
            <v>2808</v>
          </cell>
          <cell r="CJ130">
            <v>2808</v>
          </cell>
          <cell r="CN130">
            <v>23.4</v>
          </cell>
        </row>
        <row r="131">
          <cell r="D131" t="str">
            <v>禾青至石槽公路改建</v>
          </cell>
          <cell r="E131" t="str">
            <v>省道</v>
          </cell>
          <cell r="F131">
            <v>10.428000000000001</v>
          </cell>
          <cell r="G131">
            <v>7.4279999999999999</v>
          </cell>
          <cell r="H131">
            <v>3</v>
          </cell>
          <cell r="I131">
            <v>0</v>
          </cell>
          <cell r="J131">
            <v>0</v>
          </cell>
          <cell r="K131">
            <v>7.4279999999999999</v>
          </cell>
          <cell r="L131">
            <v>0</v>
          </cell>
          <cell r="N131">
            <v>3</v>
          </cell>
          <cell r="O131">
            <v>0</v>
          </cell>
          <cell r="Q131">
            <v>0</v>
          </cell>
          <cell r="S131">
            <v>0</v>
          </cell>
          <cell r="T131">
            <v>7.4279999999999999</v>
          </cell>
          <cell r="U131">
            <v>7.4279999999999999</v>
          </cell>
          <cell r="W131">
            <v>0</v>
          </cell>
          <cell r="Y131">
            <v>3</v>
          </cell>
          <cell r="Z131">
            <v>0</v>
          </cell>
          <cell r="AB131">
            <v>0</v>
          </cell>
          <cell r="AD131">
            <v>0</v>
          </cell>
          <cell r="AE131">
            <v>7.4279999999999999</v>
          </cell>
          <cell r="AF131">
            <v>7.4279999999999999</v>
          </cell>
          <cell r="AH131">
            <v>0</v>
          </cell>
          <cell r="AN131">
            <v>2020</v>
          </cell>
          <cell r="AO131">
            <v>2022</v>
          </cell>
          <cell r="AP131">
            <v>6865</v>
          </cell>
          <cell r="AQ131">
            <v>3650</v>
          </cell>
          <cell r="AR131">
            <v>6131</v>
          </cell>
          <cell r="AS131">
            <v>2555</v>
          </cell>
          <cell r="AT131">
            <v>2555</v>
          </cell>
          <cell r="BI131">
            <v>7.4279999999999999</v>
          </cell>
          <cell r="BJ131" t="str">
            <v>完成施工许可</v>
          </cell>
          <cell r="BK131">
            <v>1830.0402761795201</v>
          </cell>
          <cell r="BL131">
            <v>724.95972382048296</v>
          </cell>
          <cell r="BO131">
            <v>1664</v>
          </cell>
          <cell r="BU131">
            <v>0</v>
          </cell>
          <cell r="BV131">
            <v>0</v>
          </cell>
          <cell r="BW131">
            <v>0</v>
          </cell>
          <cell r="CN131">
            <v>7.4279999999999999</v>
          </cell>
        </row>
        <row r="132">
          <cell r="D132" t="str">
            <v>S238新化温塘至金湾</v>
          </cell>
          <cell r="E132" t="str">
            <v>省道</v>
          </cell>
          <cell r="F132">
            <v>29.251999999999999</v>
          </cell>
          <cell r="G132">
            <v>29.251999999999999</v>
          </cell>
          <cell r="H132">
            <v>0</v>
          </cell>
          <cell r="I132">
            <v>22</v>
          </cell>
          <cell r="J132">
            <v>0</v>
          </cell>
          <cell r="K132">
            <v>0</v>
          </cell>
          <cell r="L132">
            <v>7.2519999999999998</v>
          </cell>
          <cell r="N132">
            <v>0</v>
          </cell>
          <cell r="O132">
            <v>0</v>
          </cell>
          <cell r="P132">
            <v>22</v>
          </cell>
          <cell r="Q132">
            <v>22</v>
          </cell>
          <cell r="R132">
            <v>0</v>
          </cell>
          <cell r="S132">
            <v>0</v>
          </cell>
          <cell r="T132">
            <v>0</v>
          </cell>
          <cell r="U132">
            <v>0</v>
          </cell>
          <cell r="V132">
            <v>7.2519999999999998</v>
          </cell>
          <cell r="W132">
            <v>7.2519999999999998</v>
          </cell>
          <cell r="Y132">
            <v>0</v>
          </cell>
          <cell r="Z132">
            <v>0</v>
          </cell>
          <cell r="AA132">
            <v>22</v>
          </cell>
          <cell r="AB132">
            <v>22</v>
          </cell>
          <cell r="AC132">
            <v>0</v>
          </cell>
          <cell r="AD132">
            <v>0</v>
          </cell>
          <cell r="AE132">
            <v>0</v>
          </cell>
          <cell r="AF132">
            <v>0</v>
          </cell>
          <cell r="AG132">
            <v>7.2519999999999998</v>
          </cell>
          <cell r="AH132">
            <v>7.2519999999999998</v>
          </cell>
          <cell r="AN132">
            <v>2020</v>
          </cell>
          <cell r="AO132">
            <v>2022</v>
          </cell>
          <cell r="AP132">
            <v>28387</v>
          </cell>
          <cell r="AQ132">
            <v>10559</v>
          </cell>
          <cell r="AR132">
            <v>24497</v>
          </cell>
          <cell r="AS132">
            <v>7391</v>
          </cell>
          <cell r="AT132">
            <v>7391</v>
          </cell>
          <cell r="BH132">
            <v>22</v>
          </cell>
          <cell r="BI132">
            <v>7</v>
          </cell>
          <cell r="BJ132" t="str">
            <v>完成路面22公里、完成施工许可7公里</v>
          </cell>
          <cell r="BK132">
            <v>6614.78828114317</v>
          </cell>
          <cell r="BL132">
            <v>776.21171885682895</v>
          </cell>
          <cell r="BO132">
            <v>2991</v>
          </cell>
          <cell r="BU132">
            <v>0</v>
          </cell>
          <cell r="BV132">
            <v>0</v>
          </cell>
          <cell r="BW132">
            <v>0</v>
          </cell>
          <cell r="CM132">
            <v>22</v>
          </cell>
          <cell r="CN132">
            <v>7</v>
          </cell>
        </row>
        <row r="133">
          <cell r="D133" t="str">
            <v>琅塘镇至天门乡公路</v>
          </cell>
          <cell r="E133" t="str">
            <v>省道</v>
          </cell>
          <cell r="F133">
            <v>20.173999999999999</v>
          </cell>
          <cell r="G133">
            <v>17.974</v>
          </cell>
          <cell r="H133">
            <v>2.2000000000000002</v>
          </cell>
          <cell r="I133">
            <v>0</v>
          </cell>
          <cell r="J133">
            <v>17.974</v>
          </cell>
          <cell r="K133">
            <v>0</v>
          </cell>
          <cell r="L133">
            <v>0</v>
          </cell>
          <cell r="N133">
            <v>2.2000000000000002</v>
          </cell>
          <cell r="O133">
            <v>0</v>
          </cell>
          <cell r="Q133">
            <v>0</v>
          </cell>
          <cell r="R133">
            <v>17.974</v>
          </cell>
          <cell r="S133">
            <v>17.974</v>
          </cell>
          <cell r="U133">
            <v>0</v>
          </cell>
          <cell r="W133">
            <v>0</v>
          </cell>
          <cell r="Y133">
            <v>2.2000000000000002</v>
          </cell>
          <cell r="Z133">
            <v>0</v>
          </cell>
          <cell r="AB133">
            <v>0</v>
          </cell>
          <cell r="AC133">
            <v>17.974</v>
          </cell>
          <cell r="AD133">
            <v>17.974</v>
          </cell>
          <cell r="AF133">
            <v>0</v>
          </cell>
          <cell r="AH133">
            <v>0</v>
          </cell>
          <cell r="AN133">
            <v>2019</v>
          </cell>
          <cell r="AO133">
            <v>2022</v>
          </cell>
          <cell r="AP133">
            <v>31371</v>
          </cell>
          <cell r="AQ133">
            <v>13261</v>
          </cell>
          <cell r="AR133">
            <v>30210</v>
          </cell>
          <cell r="AS133">
            <v>13261</v>
          </cell>
          <cell r="AT133">
            <v>13261</v>
          </cell>
          <cell r="AZ133">
            <v>0</v>
          </cell>
          <cell r="BJ133" t="str">
            <v>完成路基</v>
          </cell>
          <cell r="BK133">
            <v>7353.5643402399101</v>
          </cell>
          <cell r="BL133">
            <v>5907.4356597600899</v>
          </cell>
          <cell r="BO133">
            <v>3978</v>
          </cell>
          <cell r="BU133">
            <v>0</v>
          </cell>
          <cell r="BV133">
            <v>0</v>
          </cell>
          <cell r="BW133">
            <v>0</v>
          </cell>
        </row>
        <row r="134">
          <cell r="D134" t="str">
            <v>涟源城区-沪昆高铁邵阳北站</v>
          </cell>
          <cell r="E134" t="str">
            <v>重要经济干线</v>
          </cell>
          <cell r="F134">
            <v>5.7519999999999998</v>
          </cell>
          <cell r="G134">
            <v>5.7519999999999998</v>
          </cell>
          <cell r="H134">
            <v>0</v>
          </cell>
          <cell r="I134">
            <v>5.7519999999999998</v>
          </cell>
          <cell r="J134">
            <v>0</v>
          </cell>
          <cell r="K134">
            <v>0</v>
          </cell>
          <cell r="L134">
            <v>0</v>
          </cell>
          <cell r="N134">
            <v>0</v>
          </cell>
          <cell r="O134">
            <v>0</v>
          </cell>
          <cell r="Q134">
            <v>0</v>
          </cell>
          <cell r="R134">
            <v>5.7519999999999998</v>
          </cell>
          <cell r="S134">
            <v>5.7519999999999998</v>
          </cell>
          <cell r="U134">
            <v>0</v>
          </cell>
          <cell r="W134">
            <v>0</v>
          </cell>
          <cell r="Y134">
            <v>5.7519999999999998</v>
          </cell>
          <cell r="Z134">
            <v>5.7519999999999998</v>
          </cell>
          <cell r="AB134">
            <v>0</v>
          </cell>
          <cell r="AD134">
            <v>0</v>
          </cell>
          <cell r="AF134">
            <v>0</v>
          </cell>
          <cell r="AH134">
            <v>0</v>
          </cell>
          <cell r="AN134">
            <v>2020</v>
          </cell>
          <cell r="AO134">
            <v>2021</v>
          </cell>
          <cell r="AP134">
            <v>4200</v>
          </cell>
          <cell r="AQ134">
            <v>1726</v>
          </cell>
          <cell r="AR134">
            <v>1740</v>
          </cell>
          <cell r="AS134">
            <v>1554</v>
          </cell>
          <cell r="AT134">
            <v>1554</v>
          </cell>
          <cell r="AU134">
            <v>1620</v>
          </cell>
          <cell r="AW134">
            <v>0</v>
          </cell>
          <cell r="AZ134">
            <v>1620</v>
          </cell>
          <cell r="BJ134" t="str">
            <v>完成路基</v>
          </cell>
          <cell r="BK134">
            <v>1726</v>
          </cell>
          <cell r="BL134">
            <v>-172</v>
          </cell>
          <cell r="BM134">
            <v>0</v>
          </cell>
          <cell r="BN134">
            <v>0</v>
          </cell>
          <cell r="BO134">
            <v>248</v>
          </cell>
          <cell r="BT134">
            <v>172</v>
          </cell>
          <cell r="BU134">
            <v>172</v>
          </cell>
          <cell r="BV134">
            <v>172</v>
          </cell>
          <cell r="BW134">
            <v>172</v>
          </cell>
          <cell r="BX134">
            <v>0</v>
          </cell>
          <cell r="CC134">
            <v>172</v>
          </cell>
          <cell r="CD134">
            <v>172</v>
          </cell>
        </row>
        <row r="135">
          <cell r="D135" t="str">
            <v>涟源增加-桥头河</v>
          </cell>
          <cell r="E135" t="str">
            <v>省道</v>
          </cell>
          <cell r="F135">
            <v>14.885</v>
          </cell>
          <cell r="G135">
            <v>1.6</v>
          </cell>
          <cell r="H135">
            <v>13.285</v>
          </cell>
          <cell r="I135">
            <v>1.6</v>
          </cell>
          <cell r="J135">
            <v>0</v>
          </cell>
          <cell r="K135">
            <v>0</v>
          </cell>
          <cell r="L135">
            <v>0</v>
          </cell>
          <cell r="N135">
            <v>13.285</v>
          </cell>
          <cell r="O135">
            <v>0</v>
          </cell>
          <cell r="P135">
            <v>1.6</v>
          </cell>
          <cell r="Q135">
            <v>1.6</v>
          </cell>
          <cell r="S135">
            <v>0</v>
          </cell>
          <cell r="U135">
            <v>0</v>
          </cell>
          <cell r="W135">
            <v>0</v>
          </cell>
          <cell r="Y135">
            <v>14.885</v>
          </cell>
          <cell r="Z135">
            <v>1.6</v>
          </cell>
          <cell r="AB135">
            <v>0</v>
          </cell>
          <cell r="AD135">
            <v>0</v>
          </cell>
          <cell r="AF135">
            <v>0</v>
          </cell>
          <cell r="AH135">
            <v>0</v>
          </cell>
          <cell r="AN135">
            <v>2020</v>
          </cell>
          <cell r="AO135">
            <v>2021</v>
          </cell>
          <cell r="AP135">
            <v>11590</v>
          </cell>
          <cell r="AQ135">
            <v>6188</v>
          </cell>
          <cell r="AR135">
            <v>11295</v>
          </cell>
          <cell r="AS135">
            <v>6055</v>
          </cell>
          <cell r="AT135">
            <v>6055</v>
          </cell>
          <cell r="AU135">
            <v>295</v>
          </cell>
          <cell r="AW135">
            <v>0</v>
          </cell>
          <cell r="AY135">
            <v>295</v>
          </cell>
          <cell r="BH135">
            <v>1.6</v>
          </cell>
          <cell r="BJ135" t="str">
            <v>完成路面</v>
          </cell>
          <cell r="BK135">
            <v>6188</v>
          </cell>
          <cell r="BL135">
            <v>-133</v>
          </cell>
          <cell r="BM135">
            <v>0</v>
          </cell>
          <cell r="BN135">
            <v>295</v>
          </cell>
          <cell r="BO135">
            <v>2024</v>
          </cell>
          <cell r="BT135">
            <v>133</v>
          </cell>
          <cell r="BU135">
            <v>133</v>
          </cell>
          <cell r="BV135">
            <v>133</v>
          </cell>
          <cell r="BW135">
            <v>133</v>
          </cell>
          <cell r="BX135">
            <v>295</v>
          </cell>
          <cell r="CC135">
            <v>133</v>
          </cell>
          <cell r="CD135">
            <v>133</v>
          </cell>
        </row>
        <row r="136">
          <cell r="D136" t="str">
            <v>S227双峰仁山至青树坪</v>
          </cell>
          <cell r="E136" t="str">
            <v>省道</v>
          </cell>
          <cell r="F136">
            <v>21.863</v>
          </cell>
          <cell r="G136">
            <v>21.863</v>
          </cell>
          <cell r="H136">
            <v>0</v>
          </cell>
          <cell r="I136">
            <v>0</v>
          </cell>
          <cell r="J136">
            <v>21.863</v>
          </cell>
          <cell r="K136">
            <v>0</v>
          </cell>
          <cell r="L136">
            <v>0</v>
          </cell>
          <cell r="O136">
            <v>0</v>
          </cell>
          <cell r="Q136">
            <v>0</v>
          </cell>
          <cell r="R136">
            <v>21.863</v>
          </cell>
          <cell r="S136">
            <v>21.863</v>
          </cell>
          <cell r="U136">
            <v>0</v>
          </cell>
          <cell r="W136">
            <v>0</v>
          </cell>
          <cell r="Y136">
            <v>21.863</v>
          </cell>
          <cell r="Z136">
            <v>21.863</v>
          </cell>
          <cell r="AB136">
            <v>21.863</v>
          </cell>
          <cell r="AD136">
            <v>0</v>
          </cell>
          <cell r="AF136">
            <v>0</v>
          </cell>
          <cell r="AH136">
            <v>0</v>
          </cell>
          <cell r="AN136">
            <v>2020</v>
          </cell>
          <cell r="AO136">
            <v>2021</v>
          </cell>
          <cell r="AP136">
            <v>20807</v>
          </cell>
          <cell r="AQ136">
            <v>9800</v>
          </cell>
          <cell r="AR136">
            <v>10876</v>
          </cell>
          <cell r="AS136">
            <v>5136</v>
          </cell>
          <cell r="AT136">
            <v>5136</v>
          </cell>
          <cell r="AU136">
            <v>5769.6</v>
          </cell>
          <cell r="AW136">
            <v>0</v>
          </cell>
          <cell r="AZ136">
            <v>5769.6</v>
          </cell>
          <cell r="BJ136" t="str">
            <v>完成路基</v>
          </cell>
          <cell r="BK136">
            <v>9800</v>
          </cell>
          <cell r="BL136">
            <v>-4664</v>
          </cell>
          <cell r="BM136">
            <v>0</v>
          </cell>
          <cell r="BN136">
            <v>0</v>
          </cell>
          <cell r="BO136" t="e">
            <v>#N/A</v>
          </cell>
          <cell r="BT136">
            <v>4664</v>
          </cell>
          <cell r="BU136">
            <v>4664</v>
          </cell>
          <cell r="BV136">
            <v>4664</v>
          </cell>
          <cell r="BW136">
            <v>4664</v>
          </cell>
          <cell r="BY136">
            <v>0</v>
          </cell>
          <cell r="CE136">
            <v>4664</v>
          </cell>
          <cell r="CF136">
            <v>4664</v>
          </cell>
          <cell r="CM136">
            <v>21.863</v>
          </cell>
        </row>
        <row r="137">
          <cell r="D137" t="str">
            <v>双峰县青树坪至太平寺公路</v>
          </cell>
          <cell r="E137" t="str">
            <v>省道</v>
          </cell>
          <cell r="F137">
            <v>26.94</v>
          </cell>
          <cell r="G137">
            <v>3.19</v>
          </cell>
          <cell r="H137">
            <v>23.75</v>
          </cell>
          <cell r="I137">
            <v>0</v>
          </cell>
          <cell r="J137">
            <v>0</v>
          </cell>
          <cell r="K137">
            <v>0</v>
          </cell>
          <cell r="L137">
            <v>3.19</v>
          </cell>
          <cell r="N137">
            <v>23.75</v>
          </cell>
          <cell r="O137">
            <v>0</v>
          </cell>
          <cell r="Q137">
            <v>0</v>
          </cell>
          <cell r="S137">
            <v>0</v>
          </cell>
          <cell r="U137">
            <v>0</v>
          </cell>
          <cell r="V137">
            <v>3.19</v>
          </cell>
          <cell r="W137">
            <v>3.19</v>
          </cell>
          <cell r="Y137">
            <v>23.75</v>
          </cell>
          <cell r="Z137">
            <v>0</v>
          </cell>
          <cell r="AB137">
            <v>0</v>
          </cell>
          <cell r="AD137">
            <v>0</v>
          </cell>
          <cell r="AF137">
            <v>0</v>
          </cell>
          <cell r="AG137">
            <v>3.19</v>
          </cell>
          <cell r="AH137">
            <v>3.19</v>
          </cell>
          <cell r="AN137">
            <v>2020</v>
          </cell>
          <cell r="AO137">
            <v>2022</v>
          </cell>
          <cell r="AP137">
            <v>17233</v>
          </cell>
          <cell r="AQ137">
            <v>9589</v>
          </cell>
          <cell r="AR137">
            <v>17233</v>
          </cell>
          <cell r="AS137">
            <v>8567</v>
          </cell>
          <cell r="AT137">
            <v>8567</v>
          </cell>
          <cell r="AW137">
            <v>0</v>
          </cell>
          <cell r="BI137">
            <v>3.19</v>
          </cell>
          <cell r="BJ137" t="str">
            <v>完成施工许可</v>
          </cell>
          <cell r="BK137">
            <v>8567.0987750556797</v>
          </cell>
          <cell r="BL137">
            <v>-9.8775055677833706E-2</v>
          </cell>
          <cell r="BM137">
            <v>-9.8775055677833706E-2</v>
          </cell>
          <cell r="BO137">
            <v>415</v>
          </cell>
          <cell r="BU137">
            <v>0</v>
          </cell>
          <cell r="BV137">
            <v>0</v>
          </cell>
          <cell r="BW137">
            <v>0</v>
          </cell>
          <cell r="CN137">
            <v>3.19</v>
          </cell>
        </row>
        <row r="138">
          <cell r="D138" t="str">
            <v>G353龙山狮子村至湘鄂情大桥（湘鄂界）公路</v>
          </cell>
          <cell r="E138" t="str">
            <v>国道</v>
          </cell>
          <cell r="F138">
            <v>7.8540000000000001</v>
          </cell>
          <cell r="G138">
            <v>6.1539999999999999</v>
          </cell>
          <cell r="H138">
            <v>1.7</v>
          </cell>
          <cell r="I138">
            <v>0</v>
          </cell>
          <cell r="J138">
            <v>6.1539999999999999</v>
          </cell>
          <cell r="K138">
            <v>0</v>
          </cell>
          <cell r="L138">
            <v>0</v>
          </cell>
          <cell r="N138">
            <v>1.7</v>
          </cell>
          <cell r="O138">
            <v>0</v>
          </cell>
          <cell r="P138">
            <v>0</v>
          </cell>
          <cell r="Q138">
            <v>0</v>
          </cell>
          <cell r="R138">
            <v>6.1539999999999999</v>
          </cell>
          <cell r="S138">
            <v>6.1539999999999999</v>
          </cell>
          <cell r="T138">
            <v>0</v>
          </cell>
          <cell r="U138">
            <v>0</v>
          </cell>
          <cell r="V138">
            <v>0</v>
          </cell>
          <cell r="W138">
            <v>0</v>
          </cell>
          <cell r="Y138">
            <v>1.7</v>
          </cell>
          <cell r="Z138">
            <v>0</v>
          </cell>
          <cell r="AA138">
            <v>6.1539999999999999</v>
          </cell>
          <cell r="AB138">
            <v>6.1539999999999999</v>
          </cell>
          <cell r="AD138">
            <v>0</v>
          </cell>
          <cell r="AF138">
            <v>0</v>
          </cell>
          <cell r="AH138">
            <v>0</v>
          </cell>
          <cell r="AN138">
            <v>2020</v>
          </cell>
          <cell r="AO138">
            <v>2022</v>
          </cell>
          <cell r="AP138">
            <v>24162</v>
          </cell>
          <cell r="AQ138">
            <v>8392</v>
          </cell>
          <cell r="AR138">
            <v>23820</v>
          </cell>
          <cell r="AS138">
            <v>8392</v>
          </cell>
          <cell r="AT138">
            <v>8392</v>
          </cell>
          <cell r="AW138">
            <v>0</v>
          </cell>
          <cell r="AZ138">
            <v>0</v>
          </cell>
          <cell r="BJ138" t="str">
            <v>完成路基</v>
          </cell>
          <cell r="BK138">
            <v>7076.89004329004</v>
          </cell>
          <cell r="BL138">
            <v>1315.10995670996</v>
          </cell>
          <cell r="BN138">
            <v>342</v>
          </cell>
          <cell r="BO138">
            <v>240</v>
          </cell>
          <cell r="BU138">
            <v>0</v>
          </cell>
          <cell r="BV138">
            <v>0</v>
          </cell>
          <cell r="BW138">
            <v>0</v>
          </cell>
          <cell r="BY138">
            <v>342</v>
          </cell>
          <cell r="CM138">
            <v>6.1539999999999999</v>
          </cell>
        </row>
        <row r="139">
          <cell r="D139" t="str">
            <v>湘西里耶机场进场道路</v>
          </cell>
          <cell r="E139" t="str">
            <v>重要经济干线</v>
          </cell>
          <cell r="F139">
            <v>5.0199999999999996</v>
          </cell>
          <cell r="G139">
            <v>5.0199999999999996</v>
          </cell>
          <cell r="H139">
            <v>0</v>
          </cell>
          <cell r="I139">
            <v>5.0199999999999996</v>
          </cell>
          <cell r="J139">
            <v>0</v>
          </cell>
          <cell r="K139">
            <v>0</v>
          </cell>
          <cell r="L139">
            <v>0</v>
          </cell>
          <cell r="N139">
            <v>0</v>
          </cell>
          <cell r="O139">
            <v>0</v>
          </cell>
          <cell r="P139">
            <v>5.0199999999999996</v>
          </cell>
          <cell r="Q139">
            <v>5.0199999999999996</v>
          </cell>
          <cell r="S139">
            <v>0</v>
          </cell>
          <cell r="U139">
            <v>0</v>
          </cell>
          <cell r="W139">
            <v>0</v>
          </cell>
          <cell r="Y139">
            <v>5.0199999999999996</v>
          </cell>
          <cell r="Z139">
            <v>5.0199999999999996</v>
          </cell>
          <cell r="AB139">
            <v>0</v>
          </cell>
          <cell r="AD139">
            <v>0</v>
          </cell>
          <cell r="AF139">
            <v>0</v>
          </cell>
          <cell r="AH139">
            <v>0</v>
          </cell>
          <cell r="AN139">
            <v>2020</v>
          </cell>
          <cell r="AO139">
            <v>2021</v>
          </cell>
          <cell r="AP139">
            <v>66795</v>
          </cell>
          <cell r="AQ139">
            <v>1506</v>
          </cell>
          <cell r="AR139">
            <v>65398</v>
          </cell>
          <cell r="AS139">
            <v>1355</v>
          </cell>
          <cell r="AT139">
            <v>1355</v>
          </cell>
          <cell r="AU139">
            <v>1397</v>
          </cell>
          <cell r="AW139">
            <v>0</v>
          </cell>
          <cell r="AY139">
            <v>1397</v>
          </cell>
          <cell r="BH139">
            <v>5.0199999999999996</v>
          </cell>
          <cell r="BJ139" t="str">
            <v>完成路面</v>
          </cell>
          <cell r="BK139">
            <v>1506</v>
          </cell>
          <cell r="BL139">
            <v>-151</v>
          </cell>
          <cell r="BM139">
            <v>0</v>
          </cell>
          <cell r="BN139">
            <v>1397</v>
          </cell>
          <cell r="BO139" t="e">
            <v>#N/A</v>
          </cell>
          <cell r="BT139">
            <v>151</v>
          </cell>
          <cell r="BU139">
            <v>151</v>
          </cell>
          <cell r="BV139">
            <v>151</v>
          </cell>
          <cell r="BW139">
            <v>151</v>
          </cell>
          <cell r="BX139">
            <v>1397</v>
          </cell>
          <cell r="CC139">
            <v>151</v>
          </cell>
          <cell r="CD139">
            <v>151</v>
          </cell>
        </row>
        <row r="140">
          <cell r="D140" t="str">
            <v>G209、G319吉首过境（二期）</v>
          </cell>
          <cell r="E140" t="str">
            <v>国道</v>
          </cell>
          <cell r="F140">
            <v>19</v>
          </cell>
          <cell r="G140">
            <v>19</v>
          </cell>
          <cell r="H140">
            <v>0</v>
          </cell>
          <cell r="I140">
            <v>0</v>
          </cell>
          <cell r="J140">
            <v>0</v>
          </cell>
          <cell r="K140">
            <v>19</v>
          </cell>
          <cell r="L140">
            <v>0</v>
          </cell>
          <cell r="O140">
            <v>0</v>
          </cell>
          <cell r="Q140">
            <v>0</v>
          </cell>
          <cell r="S140">
            <v>0</v>
          </cell>
          <cell r="T140">
            <v>19</v>
          </cell>
          <cell r="U140">
            <v>19</v>
          </cell>
          <cell r="W140">
            <v>0</v>
          </cell>
          <cell r="Z140">
            <v>0</v>
          </cell>
          <cell r="AB140">
            <v>0</v>
          </cell>
          <cell r="AC140">
            <v>19</v>
          </cell>
          <cell r="AD140">
            <v>19</v>
          </cell>
          <cell r="AF140">
            <v>0</v>
          </cell>
          <cell r="AH140">
            <v>0</v>
          </cell>
          <cell r="AN140">
            <v>2020</v>
          </cell>
          <cell r="AO140">
            <v>2022</v>
          </cell>
          <cell r="AP140">
            <v>39304.160000000003</v>
          </cell>
          <cell r="AQ140">
            <v>12536</v>
          </cell>
          <cell r="AR140">
            <v>28292</v>
          </cell>
          <cell r="AS140">
            <v>12536</v>
          </cell>
          <cell r="AT140">
            <v>12536</v>
          </cell>
          <cell r="BI140">
            <v>19</v>
          </cell>
          <cell r="BJ140" t="str">
            <v>完成施工许可</v>
          </cell>
          <cell r="BK140">
            <v>6268</v>
          </cell>
          <cell r="BL140">
            <v>6268</v>
          </cell>
          <cell r="BN140">
            <v>3151.328</v>
          </cell>
          <cell r="BO140">
            <v>7527</v>
          </cell>
          <cell r="BU140">
            <v>0</v>
          </cell>
          <cell r="BV140">
            <v>0</v>
          </cell>
          <cell r="BW140">
            <v>0</v>
          </cell>
          <cell r="BZ140">
            <v>3151.328</v>
          </cell>
        </row>
        <row r="141">
          <cell r="D141" t="str">
            <v>G354凤凰至大兴公路一期工程（凤凰至拉毫公路）</v>
          </cell>
          <cell r="E141" t="str">
            <v>国道</v>
          </cell>
          <cell r="F141">
            <v>15.449</v>
          </cell>
          <cell r="G141">
            <v>15.449</v>
          </cell>
          <cell r="H141">
            <v>0</v>
          </cell>
          <cell r="I141">
            <v>0</v>
          </cell>
          <cell r="J141">
            <v>0</v>
          </cell>
          <cell r="K141">
            <v>15.449</v>
          </cell>
          <cell r="L141">
            <v>0</v>
          </cell>
          <cell r="N141">
            <v>0</v>
          </cell>
          <cell r="O141">
            <v>0</v>
          </cell>
          <cell r="Q141">
            <v>0</v>
          </cell>
          <cell r="R141">
            <v>15.449</v>
          </cell>
          <cell r="S141">
            <v>15.449</v>
          </cell>
          <cell r="U141">
            <v>0</v>
          </cell>
          <cell r="W141">
            <v>0</v>
          </cell>
          <cell r="Y141">
            <v>0</v>
          </cell>
          <cell r="Z141">
            <v>0</v>
          </cell>
          <cell r="AB141">
            <v>0</v>
          </cell>
          <cell r="AC141">
            <v>15.449</v>
          </cell>
          <cell r="AD141">
            <v>15.449</v>
          </cell>
          <cell r="AF141">
            <v>0</v>
          </cell>
          <cell r="AH141">
            <v>0</v>
          </cell>
          <cell r="AN141">
            <v>2020</v>
          </cell>
          <cell r="AO141">
            <v>2022</v>
          </cell>
          <cell r="AP141">
            <v>83810</v>
          </cell>
          <cell r="AQ141">
            <v>11735</v>
          </cell>
          <cell r="AR141">
            <v>57248</v>
          </cell>
          <cell r="AS141">
            <v>11735</v>
          </cell>
          <cell r="AT141">
            <v>11735</v>
          </cell>
          <cell r="AW141">
            <v>0</v>
          </cell>
          <cell r="AZ141">
            <v>0</v>
          </cell>
          <cell r="BJ141" t="str">
            <v>完成路基</v>
          </cell>
          <cell r="BK141">
            <v>5867.5</v>
          </cell>
          <cell r="BL141">
            <v>5867.5</v>
          </cell>
          <cell r="BN141">
            <v>9800</v>
          </cell>
          <cell r="BO141">
            <v>4834</v>
          </cell>
          <cell r="BU141">
            <v>0</v>
          </cell>
          <cell r="BV141">
            <v>0</v>
          </cell>
          <cell r="BW141">
            <v>0</v>
          </cell>
          <cell r="BZ141">
            <v>9800</v>
          </cell>
        </row>
        <row r="142">
          <cell r="D142" t="str">
            <v>S313古丈罗依溪-沅陵凤滩（一期）</v>
          </cell>
          <cell r="E142" t="str">
            <v>省道</v>
          </cell>
          <cell r="F142">
            <v>16.381</v>
          </cell>
          <cell r="G142">
            <v>16.381</v>
          </cell>
          <cell r="H142">
            <v>0</v>
          </cell>
          <cell r="I142">
            <v>16.381</v>
          </cell>
          <cell r="J142">
            <v>0</v>
          </cell>
          <cell r="K142">
            <v>0</v>
          </cell>
          <cell r="L142">
            <v>0</v>
          </cell>
          <cell r="N142">
            <v>0</v>
          </cell>
          <cell r="O142">
            <v>0</v>
          </cell>
          <cell r="P142">
            <v>16.381</v>
          </cell>
          <cell r="Q142">
            <v>16.381</v>
          </cell>
          <cell r="R142">
            <v>0</v>
          </cell>
          <cell r="S142">
            <v>0</v>
          </cell>
          <cell r="T142">
            <v>0</v>
          </cell>
          <cell r="U142">
            <v>0</v>
          </cell>
          <cell r="V142">
            <v>0</v>
          </cell>
          <cell r="W142">
            <v>0</v>
          </cell>
          <cell r="Y142">
            <v>0</v>
          </cell>
          <cell r="Z142">
            <v>0</v>
          </cell>
          <cell r="AA142">
            <v>16.381</v>
          </cell>
          <cell r="AB142">
            <v>16.381</v>
          </cell>
          <cell r="AC142">
            <v>0</v>
          </cell>
          <cell r="AD142">
            <v>0</v>
          </cell>
          <cell r="AE142">
            <v>0</v>
          </cell>
          <cell r="AF142">
            <v>0</v>
          </cell>
          <cell r="AG142">
            <v>0</v>
          </cell>
          <cell r="AH142">
            <v>0</v>
          </cell>
          <cell r="AN142">
            <v>2020</v>
          </cell>
          <cell r="AO142">
            <v>2022</v>
          </cell>
          <cell r="AP142">
            <v>22619</v>
          </cell>
          <cell r="AQ142">
            <v>10229</v>
          </cell>
          <cell r="AR142">
            <v>24998.9</v>
          </cell>
          <cell r="AS142">
            <v>10229</v>
          </cell>
          <cell r="AT142">
            <v>10229</v>
          </cell>
          <cell r="AW142">
            <v>0</v>
          </cell>
          <cell r="BH142">
            <v>16.381</v>
          </cell>
          <cell r="BJ142" t="str">
            <v>完成路面</v>
          </cell>
          <cell r="BK142">
            <v>8183.2</v>
          </cell>
          <cell r="BL142">
            <v>2045.8</v>
          </cell>
          <cell r="BO142">
            <v>270</v>
          </cell>
          <cell r="BP142">
            <v>7145</v>
          </cell>
          <cell r="BQ142">
            <v>270</v>
          </cell>
          <cell r="BR142">
            <v>270</v>
          </cell>
          <cell r="BU142">
            <v>0</v>
          </cell>
          <cell r="BV142">
            <v>0</v>
          </cell>
          <cell r="BW142">
            <v>0</v>
          </cell>
          <cell r="CM142">
            <v>16.381</v>
          </cell>
        </row>
        <row r="143">
          <cell r="D143" t="str">
            <v>黄土坪经金龙至排碧</v>
          </cell>
          <cell r="E143" t="str">
            <v>重要经济干线</v>
          </cell>
          <cell r="F143">
            <v>18.53</v>
          </cell>
          <cell r="G143">
            <v>18.53</v>
          </cell>
          <cell r="H143">
            <v>0</v>
          </cell>
          <cell r="I143">
            <v>0</v>
          </cell>
          <cell r="J143">
            <v>0</v>
          </cell>
          <cell r="K143">
            <v>0</v>
          </cell>
          <cell r="L143">
            <v>18.53</v>
          </cell>
          <cell r="O143">
            <v>0</v>
          </cell>
          <cell r="Q143">
            <v>0</v>
          </cell>
          <cell r="S143">
            <v>0</v>
          </cell>
          <cell r="T143">
            <v>18.53</v>
          </cell>
          <cell r="U143">
            <v>18.53</v>
          </cell>
          <cell r="W143">
            <v>0</v>
          </cell>
          <cell r="Z143">
            <v>0</v>
          </cell>
          <cell r="AB143">
            <v>0</v>
          </cell>
          <cell r="AC143">
            <v>18.53</v>
          </cell>
          <cell r="AD143">
            <v>18.53</v>
          </cell>
          <cell r="AF143">
            <v>0</v>
          </cell>
          <cell r="AH143">
            <v>0</v>
          </cell>
          <cell r="AN143">
            <v>2020</v>
          </cell>
          <cell r="AO143">
            <v>2022</v>
          </cell>
          <cell r="AP143">
            <v>17868.16</v>
          </cell>
          <cell r="AQ143">
            <v>5559</v>
          </cell>
          <cell r="AR143">
            <v>9280</v>
          </cell>
          <cell r="AS143">
            <v>2527.25</v>
          </cell>
          <cell r="AT143">
            <v>2527.25</v>
          </cell>
          <cell r="BI143">
            <v>18.53</v>
          </cell>
          <cell r="BJ143" t="str">
            <v>完成施工许可</v>
          </cell>
          <cell r="BK143">
            <v>2779.5</v>
          </cell>
          <cell r="BL143">
            <v>-252.25</v>
          </cell>
          <cell r="BM143">
            <v>0</v>
          </cell>
          <cell r="BN143">
            <v>5014.5280000000002</v>
          </cell>
          <cell r="BO143">
            <v>1603.25</v>
          </cell>
          <cell r="BT143">
            <v>252.25</v>
          </cell>
          <cell r="BU143">
            <v>252.25</v>
          </cell>
          <cell r="BV143">
            <v>252.25</v>
          </cell>
          <cell r="BW143">
            <v>252.25</v>
          </cell>
          <cell r="BZ143">
            <v>5014.5280000000002</v>
          </cell>
          <cell r="CG143">
            <v>252.25</v>
          </cell>
          <cell r="CH143">
            <v>252.25</v>
          </cell>
        </row>
        <row r="144">
          <cell r="D144" t="str">
            <v>S262保靖迁陵至夯沙</v>
          </cell>
          <cell r="E144" t="str">
            <v>省道</v>
          </cell>
          <cell r="F144">
            <v>48.7</v>
          </cell>
          <cell r="G144">
            <v>48.7</v>
          </cell>
          <cell r="H144">
            <v>0</v>
          </cell>
          <cell r="I144">
            <v>0</v>
          </cell>
          <cell r="J144">
            <v>0</v>
          </cell>
          <cell r="K144">
            <v>48.7</v>
          </cell>
          <cell r="L144">
            <v>0</v>
          </cell>
          <cell r="O144">
            <v>0</v>
          </cell>
          <cell r="Q144">
            <v>0</v>
          </cell>
          <cell r="R144">
            <v>48.7</v>
          </cell>
          <cell r="S144">
            <v>48.7</v>
          </cell>
          <cell r="U144">
            <v>0</v>
          </cell>
          <cell r="W144">
            <v>0</v>
          </cell>
          <cell r="Z144">
            <v>0</v>
          </cell>
          <cell r="AB144">
            <v>0</v>
          </cell>
          <cell r="AC144">
            <v>48.7</v>
          </cell>
          <cell r="AD144">
            <v>48.7</v>
          </cell>
          <cell r="AF144">
            <v>0</v>
          </cell>
          <cell r="AH144">
            <v>0</v>
          </cell>
          <cell r="AN144">
            <v>2020</v>
          </cell>
          <cell r="AO144">
            <v>2022</v>
          </cell>
          <cell r="AP144">
            <v>68000</v>
          </cell>
          <cell r="AQ144">
            <v>19992</v>
          </cell>
          <cell r="AR144">
            <v>43740</v>
          </cell>
          <cell r="AS144">
            <v>15994</v>
          </cell>
          <cell r="AT144">
            <v>15994</v>
          </cell>
          <cell r="AU144">
            <v>10660</v>
          </cell>
          <cell r="AW144">
            <v>0</v>
          </cell>
          <cell r="AZ144">
            <v>10660</v>
          </cell>
          <cell r="BJ144" t="str">
            <v>完成路基</v>
          </cell>
          <cell r="BK144">
            <v>9996</v>
          </cell>
          <cell r="BL144">
            <v>5998</v>
          </cell>
          <cell r="BN144">
            <v>10660</v>
          </cell>
          <cell r="BO144" t="e">
            <v>#N/A</v>
          </cell>
          <cell r="BU144">
            <v>0</v>
          </cell>
          <cell r="BV144">
            <v>0</v>
          </cell>
          <cell r="BW144">
            <v>0</v>
          </cell>
          <cell r="BZ144">
            <v>10660</v>
          </cell>
        </row>
        <row r="145">
          <cell r="D145" t="str">
            <v>凤凰乌巢河大桥</v>
          </cell>
          <cell r="E145" t="str">
            <v>省道</v>
          </cell>
          <cell r="F145">
            <v>1.3</v>
          </cell>
          <cell r="G145">
            <v>1.3</v>
          </cell>
          <cell r="H145">
            <v>0</v>
          </cell>
          <cell r="I145">
            <v>0</v>
          </cell>
          <cell r="J145">
            <v>0</v>
          </cell>
          <cell r="K145">
            <v>1.3</v>
          </cell>
          <cell r="L145">
            <v>0</v>
          </cell>
          <cell r="O145">
            <v>0</v>
          </cell>
          <cell r="Q145">
            <v>0</v>
          </cell>
          <cell r="S145">
            <v>0</v>
          </cell>
          <cell r="T145">
            <v>1.3</v>
          </cell>
          <cell r="U145">
            <v>1.3</v>
          </cell>
          <cell r="W145">
            <v>0</v>
          </cell>
          <cell r="Z145">
            <v>0</v>
          </cell>
          <cell r="AB145">
            <v>0</v>
          </cell>
          <cell r="AC145">
            <v>1.3</v>
          </cell>
          <cell r="AD145">
            <v>1.3</v>
          </cell>
          <cell r="AF145">
            <v>0</v>
          </cell>
          <cell r="AH145">
            <v>0</v>
          </cell>
          <cell r="AN145">
            <v>2020</v>
          </cell>
          <cell r="AO145">
            <v>2022</v>
          </cell>
          <cell r="AP145">
            <v>10034.51</v>
          </cell>
          <cell r="AQ145">
            <v>1698</v>
          </cell>
          <cell r="AR145">
            <v>4100</v>
          </cell>
          <cell r="AS145">
            <v>996</v>
          </cell>
          <cell r="AT145">
            <v>996</v>
          </cell>
          <cell r="AU145">
            <v>917.255</v>
          </cell>
          <cell r="AW145">
            <v>0</v>
          </cell>
          <cell r="BA145">
            <v>917.255</v>
          </cell>
          <cell r="BI145">
            <v>1.3</v>
          </cell>
          <cell r="BJ145" t="str">
            <v>完成施工许可</v>
          </cell>
          <cell r="BK145">
            <v>849</v>
          </cell>
          <cell r="BL145">
            <v>147</v>
          </cell>
          <cell r="BN145">
            <v>3927.6080000000002</v>
          </cell>
          <cell r="BO145">
            <v>996</v>
          </cell>
          <cell r="BP145">
            <v>0</v>
          </cell>
          <cell r="BQ145">
            <v>996</v>
          </cell>
          <cell r="BR145">
            <v>996</v>
          </cell>
          <cell r="BU145">
            <v>0</v>
          </cell>
          <cell r="BV145">
            <v>0</v>
          </cell>
          <cell r="BW145">
            <v>0</v>
          </cell>
          <cell r="BZ145">
            <v>3927.6080000000002</v>
          </cell>
        </row>
        <row r="146">
          <cell r="D146" t="str">
            <v>G352吉首乾州至凤凰腊尔山公路（凤凰段）</v>
          </cell>
          <cell r="E146" t="str">
            <v>国道</v>
          </cell>
          <cell r="F146">
            <v>26</v>
          </cell>
          <cell r="G146">
            <v>26</v>
          </cell>
          <cell r="H146">
            <v>0</v>
          </cell>
          <cell r="I146">
            <v>0</v>
          </cell>
          <cell r="J146">
            <v>0</v>
          </cell>
          <cell r="K146">
            <v>26</v>
          </cell>
          <cell r="L146">
            <v>0</v>
          </cell>
          <cell r="O146">
            <v>0</v>
          </cell>
          <cell r="Q146">
            <v>0</v>
          </cell>
          <cell r="R146">
            <v>26</v>
          </cell>
          <cell r="S146">
            <v>26</v>
          </cell>
          <cell r="U146">
            <v>0</v>
          </cell>
          <cell r="W146">
            <v>0</v>
          </cell>
          <cell r="Z146">
            <v>0</v>
          </cell>
          <cell r="AB146">
            <v>0</v>
          </cell>
          <cell r="AC146">
            <v>26</v>
          </cell>
          <cell r="AD146">
            <v>26</v>
          </cell>
          <cell r="AF146">
            <v>0</v>
          </cell>
          <cell r="AH146">
            <v>0</v>
          </cell>
          <cell r="AN146">
            <v>2020</v>
          </cell>
          <cell r="AO146">
            <v>2022</v>
          </cell>
          <cell r="AP146">
            <v>32296</v>
          </cell>
          <cell r="AQ146">
            <v>11263</v>
          </cell>
          <cell r="AR146">
            <v>21600</v>
          </cell>
          <cell r="AS146">
            <v>13370</v>
          </cell>
          <cell r="AT146">
            <v>13370</v>
          </cell>
          <cell r="AU146">
            <v>4236.8</v>
          </cell>
          <cell r="AZ146">
            <v>4236.8</v>
          </cell>
          <cell r="BJ146" t="str">
            <v>完成路基</v>
          </cell>
          <cell r="BK146">
            <v>5631.5</v>
          </cell>
          <cell r="BL146">
            <v>7738.5</v>
          </cell>
          <cell r="BN146">
            <v>4236.8</v>
          </cell>
          <cell r="BO146">
            <v>5011.6000000000004</v>
          </cell>
          <cell r="BP146">
            <v>5011.6000000000004</v>
          </cell>
          <cell r="BU146">
            <v>0</v>
          </cell>
          <cell r="BV146">
            <v>0</v>
          </cell>
          <cell r="BW146">
            <v>0</v>
          </cell>
          <cell r="BZ146">
            <v>4236.8</v>
          </cell>
        </row>
        <row r="147">
          <cell r="D147" t="str">
            <v>永顺龙寨至永顺县城公路</v>
          </cell>
          <cell r="E147" t="str">
            <v>省道</v>
          </cell>
          <cell r="F147">
            <v>34.799999999999997</v>
          </cell>
          <cell r="G147">
            <v>34.799999999999997</v>
          </cell>
          <cell r="H147">
            <v>0</v>
          </cell>
          <cell r="I147">
            <v>0</v>
          </cell>
          <cell r="J147">
            <v>0</v>
          </cell>
          <cell r="K147">
            <v>34.799999999999997</v>
          </cell>
          <cell r="L147">
            <v>0</v>
          </cell>
          <cell r="O147">
            <v>0</v>
          </cell>
          <cell r="Q147">
            <v>0</v>
          </cell>
          <cell r="R147">
            <v>34.799999999999997</v>
          </cell>
          <cell r="S147">
            <v>34.799999999999997</v>
          </cell>
          <cell r="U147">
            <v>0</v>
          </cell>
          <cell r="W147">
            <v>0</v>
          </cell>
          <cell r="Z147">
            <v>0</v>
          </cell>
          <cell r="AB147">
            <v>0</v>
          </cell>
          <cell r="AC147">
            <v>34.799999999999997</v>
          </cell>
          <cell r="AD147">
            <v>34.799999999999997</v>
          </cell>
          <cell r="AF147">
            <v>0</v>
          </cell>
          <cell r="AH147">
            <v>0</v>
          </cell>
          <cell r="AN147">
            <v>2020</v>
          </cell>
          <cell r="AO147">
            <v>2022</v>
          </cell>
          <cell r="AP147">
            <v>46693</v>
          </cell>
          <cell r="AQ147">
            <v>13920</v>
          </cell>
          <cell r="AR147">
            <v>20866</v>
          </cell>
          <cell r="AS147">
            <v>11107</v>
          </cell>
          <cell r="AT147">
            <v>11107</v>
          </cell>
          <cell r="AU147">
            <v>16488.400000000001</v>
          </cell>
          <cell r="AW147">
            <v>0</v>
          </cell>
          <cell r="AZ147">
            <v>16488.400000000001</v>
          </cell>
          <cell r="BJ147" t="str">
            <v>完成路基</v>
          </cell>
          <cell r="BK147">
            <v>6960</v>
          </cell>
          <cell r="BL147">
            <v>4147</v>
          </cell>
          <cell r="BN147">
            <v>16488.400000000001</v>
          </cell>
          <cell r="BO147">
            <v>2000</v>
          </cell>
          <cell r="BP147">
            <v>605</v>
          </cell>
          <cell r="BU147">
            <v>0</v>
          </cell>
          <cell r="BV147">
            <v>0</v>
          </cell>
          <cell r="BW147">
            <v>0</v>
          </cell>
          <cell r="BZ147">
            <v>16488.400000000001</v>
          </cell>
        </row>
        <row r="148">
          <cell r="D148" t="str">
            <v>吉首寨阳至矮寨悬索桥公路</v>
          </cell>
          <cell r="E148" t="str">
            <v>重要经济干线</v>
          </cell>
          <cell r="F148">
            <v>12.288</v>
          </cell>
          <cell r="G148">
            <v>12.288</v>
          </cell>
          <cell r="H148">
            <v>0</v>
          </cell>
          <cell r="I148">
            <v>12.288</v>
          </cell>
          <cell r="J148">
            <v>0</v>
          </cell>
          <cell r="K148">
            <v>0</v>
          </cell>
          <cell r="L148">
            <v>0</v>
          </cell>
          <cell r="N148">
            <v>7</v>
          </cell>
          <cell r="O148">
            <v>7</v>
          </cell>
          <cell r="Q148">
            <v>0</v>
          </cell>
          <cell r="R148">
            <v>5.2880000000000003</v>
          </cell>
          <cell r="S148">
            <v>5.2880000000000003</v>
          </cell>
          <cell r="T148">
            <v>0</v>
          </cell>
          <cell r="U148">
            <v>0</v>
          </cell>
          <cell r="V148">
            <v>0</v>
          </cell>
          <cell r="W148">
            <v>0</v>
          </cell>
          <cell r="Y148">
            <v>7</v>
          </cell>
          <cell r="Z148">
            <v>7</v>
          </cell>
          <cell r="AB148">
            <v>0</v>
          </cell>
          <cell r="AC148">
            <v>5.2880000000000003</v>
          </cell>
          <cell r="AD148">
            <v>5.2880000000000003</v>
          </cell>
          <cell r="AE148">
            <v>0</v>
          </cell>
          <cell r="AF148">
            <v>0</v>
          </cell>
          <cell r="AG148">
            <v>0</v>
          </cell>
          <cell r="AH148">
            <v>0</v>
          </cell>
          <cell r="AN148">
            <v>2019</v>
          </cell>
          <cell r="AO148">
            <v>2022</v>
          </cell>
          <cell r="AP148">
            <v>9577.19</v>
          </cell>
          <cell r="AQ148">
            <v>3486</v>
          </cell>
          <cell r="AR148">
            <v>9577.2000000000007</v>
          </cell>
          <cell r="AS148">
            <v>3686</v>
          </cell>
          <cell r="AT148">
            <v>3686</v>
          </cell>
          <cell r="AZ148">
            <v>0</v>
          </cell>
          <cell r="BJ148" t="str">
            <v>完成路基5公里</v>
          </cell>
          <cell r="BK148">
            <v>2735.919921875</v>
          </cell>
          <cell r="BL148">
            <v>950.080078125</v>
          </cell>
          <cell r="BO148">
            <v>1643</v>
          </cell>
          <cell r="BU148">
            <v>0</v>
          </cell>
          <cell r="BV148">
            <v>0</v>
          </cell>
          <cell r="BW148">
            <v>0</v>
          </cell>
        </row>
        <row r="149">
          <cell r="D149" t="str">
            <v>花垣吉卫螺丝懂经董马库-保靖夯沙</v>
          </cell>
          <cell r="E149" t="str">
            <v>省道</v>
          </cell>
          <cell r="F149">
            <v>42.988</v>
          </cell>
          <cell r="G149">
            <v>42.988</v>
          </cell>
          <cell r="H149">
            <v>0</v>
          </cell>
          <cell r="I149">
            <v>0</v>
          </cell>
          <cell r="J149">
            <v>0</v>
          </cell>
          <cell r="K149">
            <v>0</v>
          </cell>
          <cell r="L149">
            <v>42.988</v>
          </cell>
          <cell r="O149">
            <v>0</v>
          </cell>
          <cell r="Q149">
            <v>0</v>
          </cell>
          <cell r="S149">
            <v>0</v>
          </cell>
          <cell r="T149">
            <v>42.988</v>
          </cell>
          <cell r="U149">
            <v>42.988</v>
          </cell>
          <cell r="W149">
            <v>0</v>
          </cell>
          <cell r="Z149">
            <v>0</v>
          </cell>
          <cell r="AB149">
            <v>0</v>
          </cell>
          <cell r="AC149">
            <v>42.988</v>
          </cell>
          <cell r="AD149">
            <v>42.988</v>
          </cell>
          <cell r="AF149">
            <v>0</v>
          </cell>
          <cell r="AH149">
            <v>0</v>
          </cell>
          <cell r="AN149">
            <v>2020</v>
          </cell>
          <cell r="AO149">
            <v>2022</v>
          </cell>
          <cell r="AP149">
            <v>35285.32</v>
          </cell>
          <cell r="AQ149">
            <v>12896</v>
          </cell>
          <cell r="AR149">
            <v>23360</v>
          </cell>
          <cell r="AS149">
            <v>9750</v>
          </cell>
          <cell r="AT149">
            <v>9750</v>
          </cell>
          <cell r="AW149">
            <v>0</v>
          </cell>
          <cell r="BI149">
            <v>42.988</v>
          </cell>
          <cell r="BJ149" t="str">
            <v>完成施工许可</v>
          </cell>
          <cell r="BK149">
            <v>6448</v>
          </cell>
          <cell r="BL149">
            <v>3302</v>
          </cell>
          <cell r="BN149">
            <v>4868.2560000000003</v>
          </cell>
          <cell r="BO149">
            <v>2550</v>
          </cell>
          <cell r="BP149">
            <v>2550</v>
          </cell>
          <cell r="BU149">
            <v>0</v>
          </cell>
          <cell r="BV149">
            <v>0</v>
          </cell>
          <cell r="BW149">
            <v>0</v>
          </cell>
          <cell r="BZ149">
            <v>4868.2560000000003</v>
          </cell>
        </row>
        <row r="150">
          <cell r="F150">
            <v>925.21299999999997</v>
          </cell>
          <cell r="G150">
            <v>767.44100000000003</v>
          </cell>
          <cell r="I150">
            <v>13</v>
          </cell>
          <cell r="J150">
            <v>6.992</v>
          </cell>
          <cell r="K150">
            <v>85.355000000000004</v>
          </cell>
          <cell r="L150">
            <v>347.56400000000002</v>
          </cell>
          <cell r="M150">
            <v>314.52999999999997</v>
          </cell>
          <cell r="N150">
            <v>0</v>
          </cell>
          <cell r="O150">
            <v>0</v>
          </cell>
          <cell r="P150">
            <v>0</v>
          </cell>
          <cell r="Q150">
            <v>0</v>
          </cell>
          <cell r="R150">
            <v>4.6289999999999996</v>
          </cell>
          <cell r="S150">
            <v>0</v>
          </cell>
          <cell r="T150">
            <v>87.036000000000001</v>
          </cell>
          <cell r="U150">
            <v>0</v>
          </cell>
          <cell r="V150">
            <v>399.72699999999998</v>
          </cell>
          <cell r="W150">
            <v>0</v>
          </cell>
          <cell r="X150">
            <v>276.04899999999998</v>
          </cell>
          <cell r="Y150">
            <v>0</v>
          </cell>
          <cell r="Z150">
            <v>0</v>
          </cell>
          <cell r="AA150">
            <v>1.681</v>
          </cell>
          <cell r="AB150">
            <v>0</v>
          </cell>
          <cell r="AC150">
            <v>4.6289999999999996</v>
          </cell>
          <cell r="AD150">
            <v>0</v>
          </cell>
          <cell r="AE150">
            <v>164.95599999999999</v>
          </cell>
          <cell r="AF150">
            <v>0</v>
          </cell>
          <cell r="AG150">
            <v>353.35899999999998</v>
          </cell>
          <cell r="AH150">
            <v>36.799999999999997</v>
          </cell>
          <cell r="AI150">
            <v>242.816</v>
          </cell>
          <cell r="AJ150">
            <v>0</v>
          </cell>
          <cell r="AK150">
            <v>0</v>
          </cell>
          <cell r="AL150">
            <v>0</v>
          </cell>
          <cell r="AM150">
            <v>0</v>
          </cell>
          <cell r="AP150">
            <v>2641013.5850999998</v>
          </cell>
          <cell r="AQ150">
            <v>467345.59</v>
          </cell>
          <cell r="AR150">
            <v>2060</v>
          </cell>
          <cell r="AS150">
            <v>128004.8014</v>
          </cell>
          <cell r="AT150">
            <v>103616</v>
          </cell>
          <cell r="AU150">
            <v>24085.599999999999</v>
          </cell>
          <cell r="AV150">
            <v>1226.0999999999999</v>
          </cell>
          <cell r="AX150">
            <v>0</v>
          </cell>
          <cell r="AY150">
            <v>0</v>
          </cell>
          <cell r="AZ150">
            <v>0</v>
          </cell>
          <cell r="BA150">
            <v>0</v>
          </cell>
          <cell r="BB150">
            <v>0</v>
          </cell>
          <cell r="BC150">
            <v>0</v>
          </cell>
          <cell r="BD150">
            <v>0</v>
          </cell>
          <cell r="BE150">
            <v>0</v>
          </cell>
          <cell r="BF150">
            <v>0</v>
          </cell>
          <cell r="BG150">
            <v>0</v>
          </cell>
          <cell r="BH150">
            <v>0</v>
          </cell>
          <cell r="BI150">
            <v>176.74</v>
          </cell>
          <cell r="BJ150">
            <v>0</v>
          </cell>
          <cell r="BN150">
            <v>51882.758000000002</v>
          </cell>
          <cell r="BO150" t="e">
            <v>#N/A</v>
          </cell>
          <cell r="BT150">
            <v>5898.52</v>
          </cell>
          <cell r="BU150">
            <v>5898.52</v>
          </cell>
          <cell r="BV150">
            <v>6702.92</v>
          </cell>
          <cell r="BW150">
            <v>6702.92</v>
          </cell>
          <cell r="BX150">
            <v>0</v>
          </cell>
          <cell r="BY150">
            <v>5000</v>
          </cell>
          <cell r="BZ150">
            <v>0</v>
          </cell>
          <cell r="CA150">
            <v>0</v>
          </cell>
          <cell r="CB150">
            <v>45882.758000000002</v>
          </cell>
          <cell r="CC150">
            <v>0</v>
          </cell>
          <cell r="CD150">
            <v>0</v>
          </cell>
          <cell r="CE150">
            <v>3269.6</v>
          </cell>
          <cell r="CF150">
            <v>3269.6</v>
          </cell>
          <cell r="CG150">
            <v>0</v>
          </cell>
          <cell r="CH150">
            <v>0</v>
          </cell>
          <cell r="CI150">
            <v>0</v>
          </cell>
          <cell r="CJ150">
            <v>0</v>
          </cell>
          <cell r="CK150">
            <v>2472.62</v>
          </cell>
          <cell r="CL150">
            <v>2472.62</v>
          </cell>
          <cell r="CM150">
            <v>1.681</v>
          </cell>
          <cell r="CN150">
            <v>76.477999999999994</v>
          </cell>
        </row>
        <row r="151">
          <cell r="D151" t="str">
            <v>G106浏阳绕城线</v>
          </cell>
          <cell r="E151" t="str">
            <v>国道</v>
          </cell>
          <cell r="F151">
            <v>9.35</v>
          </cell>
          <cell r="G151">
            <v>9.35</v>
          </cell>
          <cell r="M151">
            <v>9.35</v>
          </cell>
          <cell r="X151">
            <v>9.35</v>
          </cell>
          <cell r="AI151">
            <v>9.35</v>
          </cell>
          <cell r="AN151">
            <v>2022</v>
          </cell>
          <cell r="AO151">
            <v>2024</v>
          </cell>
          <cell r="AP151">
            <v>49876</v>
          </cell>
          <cell r="AQ151">
            <v>5142.5</v>
          </cell>
          <cell r="AS151">
            <v>771</v>
          </cell>
          <cell r="AT151">
            <v>771</v>
          </cell>
          <cell r="BL151">
            <v>771</v>
          </cell>
          <cell r="BO151">
            <v>771</v>
          </cell>
          <cell r="BU151">
            <v>0</v>
          </cell>
          <cell r="BV151">
            <v>0</v>
          </cell>
          <cell r="BW151">
            <v>0</v>
          </cell>
        </row>
        <row r="152">
          <cell r="D152" t="str">
            <v>G240湘乡至湘潭县青山桥公路（湘乡段）</v>
          </cell>
          <cell r="E152" t="str">
            <v>国道</v>
          </cell>
          <cell r="F152">
            <v>20.14</v>
          </cell>
          <cell r="G152">
            <v>20.14</v>
          </cell>
          <cell r="M152">
            <v>20.14</v>
          </cell>
          <cell r="X152">
            <v>20.14</v>
          </cell>
          <cell r="AI152">
            <v>20.14</v>
          </cell>
          <cell r="AN152">
            <v>2022</v>
          </cell>
          <cell r="AO152">
            <v>2024</v>
          </cell>
          <cell r="AP152">
            <v>43704</v>
          </cell>
          <cell r="AQ152">
            <v>16697</v>
          </cell>
          <cell r="AS152">
            <v>0</v>
          </cell>
          <cell r="AT152">
            <v>0</v>
          </cell>
          <cell r="BK152">
            <v>0</v>
          </cell>
          <cell r="BL152">
            <v>0</v>
          </cell>
          <cell r="BO152" t="e">
            <v>#N/A</v>
          </cell>
          <cell r="BU152">
            <v>0</v>
          </cell>
          <cell r="BV152">
            <v>0</v>
          </cell>
          <cell r="BW152">
            <v>0</v>
          </cell>
        </row>
        <row r="153">
          <cell r="D153" t="str">
            <v>下摄司-易俗河-土桥(含下摄司大桥)</v>
          </cell>
          <cell r="E153" t="str">
            <v>省道</v>
          </cell>
          <cell r="F153">
            <v>22.178000000000001</v>
          </cell>
          <cell r="G153">
            <v>12.178000000000001</v>
          </cell>
          <cell r="L153">
            <v>12.178000000000001</v>
          </cell>
          <cell r="V153">
            <v>12.178000000000001</v>
          </cell>
          <cell r="AG153">
            <v>12.178000000000001</v>
          </cell>
          <cell r="AN153">
            <v>2022</v>
          </cell>
          <cell r="AO153">
            <v>2024</v>
          </cell>
          <cell r="AP153">
            <v>370433</v>
          </cell>
          <cell r="AQ153">
            <v>23447</v>
          </cell>
          <cell r="AS153">
            <v>12214</v>
          </cell>
          <cell r="AT153">
            <v>12214</v>
          </cell>
          <cell r="BL153">
            <v>12214</v>
          </cell>
          <cell r="BO153">
            <v>8214</v>
          </cell>
          <cell r="BU153">
            <v>0</v>
          </cell>
          <cell r="BV153">
            <v>0</v>
          </cell>
          <cell r="BW153">
            <v>0</v>
          </cell>
        </row>
        <row r="154">
          <cell r="D154" t="str">
            <v>湘潭县土桥-花石</v>
          </cell>
          <cell r="E154" t="str">
            <v>重要经济干线</v>
          </cell>
          <cell r="F154">
            <v>22.882999999999999</v>
          </cell>
          <cell r="G154">
            <v>22.882999999999999</v>
          </cell>
          <cell r="L154">
            <v>22.882999999999999</v>
          </cell>
          <cell r="V154">
            <v>22.882999999999999</v>
          </cell>
          <cell r="AG154">
            <v>22.882999999999999</v>
          </cell>
          <cell r="AN154">
            <v>2022</v>
          </cell>
          <cell r="AO154">
            <v>2024</v>
          </cell>
          <cell r="AP154">
            <v>83581</v>
          </cell>
          <cell r="AQ154">
            <v>8358.1</v>
          </cell>
          <cell r="AS154">
            <v>0</v>
          </cell>
          <cell r="AT154">
            <v>0</v>
          </cell>
          <cell r="BL154">
            <v>0</v>
          </cell>
          <cell r="BM154">
            <v>0</v>
          </cell>
          <cell r="BO154" t="e">
            <v>#N/A</v>
          </cell>
          <cell r="BU154">
            <v>0</v>
          </cell>
          <cell r="BV154">
            <v>0</v>
          </cell>
          <cell r="BW154">
            <v>0</v>
          </cell>
        </row>
        <row r="155">
          <cell r="D155" t="str">
            <v>衡南龙泉-向阳桥</v>
          </cell>
          <cell r="E155" t="str">
            <v>重要经济干线</v>
          </cell>
          <cell r="F155">
            <v>16.052</v>
          </cell>
          <cell r="G155">
            <v>15.052</v>
          </cell>
          <cell r="L155">
            <v>15.052</v>
          </cell>
          <cell r="V155">
            <v>15.052</v>
          </cell>
          <cell r="AE155">
            <v>15.052</v>
          </cell>
          <cell r="AN155">
            <v>2022</v>
          </cell>
          <cell r="AO155">
            <v>2024</v>
          </cell>
          <cell r="AP155">
            <v>53868.38</v>
          </cell>
          <cell r="AQ155">
            <v>4375</v>
          </cell>
          <cell r="AS155">
            <v>1977</v>
          </cell>
          <cell r="AT155">
            <v>1977</v>
          </cell>
          <cell r="BI155">
            <v>15.052</v>
          </cell>
          <cell r="BJ155" t="str">
            <v>完成施工许可</v>
          </cell>
          <cell r="BL155">
            <v>1977</v>
          </cell>
          <cell r="BO155">
            <v>1977</v>
          </cell>
          <cell r="BV155">
            <v>0</v>
          </cell>
          <cell r="BW155">
            <v>0</v>
          </cell>
        </row>
        <row r="156">
          <cell r="D156" t="str">
            <v>G234常宁新河-蒲竹</v>
          </cell>
          <cell r="E156" t="str">
            <v>国道</v>
          </cell>
          <cell r="F156">
            <v>57</v>
          </cell>
          <cell r="G156">
            <v>41</v>
          </cell>
          <cell r="L156">
            <v>41</v>
          </cell>
          <cell r="V156">
            <v>41</v>
          </cell>
          <cell r="AE156">
            <v>41</v>
          </cell>
          <cell r="AN156">
            <v>2022</v>
          </cell>
          <cell r="AO156">
            <v>2024</v>
          </cell>
          <cell r="AP156">
            <v>169947</v>
          </cell>
          <cell r="AQ156">
            <v>25550</v>
          </cell>
          <cell r="AS156">
            <v>7665</v>
          </cell>
          <cell r="AT156">
            <v>7665</v>
          </cell>
          <cell r="BI156">
            <v>41</v>
          </cell>
          <cell r="BJ156" t="str">
            <v>完成施工许可</v>
          </cell>
          <cell r="BL156">
            <v>7665</v>
          </cell>
          <cell r="BO156">
            <v>7065</v>
          </cell>
          <cell r="BV156">
            <v>0</v>
          </cell>
          <cell r="BW156">
            <v>0</v>
          </cell>
        </row>
        <row r="157">
          <cell r="D157" t="str">
            <v>祁东县太和堂-四明山</v>
          </cell>
          <cell r="E157" t="str">
            <v>重要经济干线</v>
          </cell>
          <cell r="F157">
            <v>14.058999999999999</v>
          </cell>
          <cell r="G157">
            <v>14.058999999999999</v>
          </cell>
          <cell r="L157">
            <v>14.058999999999999</v>
          </cell>
          <cell r="V157">
            <v>14.058999999999999</v>
          </cell>
          <cell r="AE157">
            <v>14.058999999999999</v>
          </cell>
          <cell r="AN157">
            <v>2022</v>
          </cell>
          <cell r="AO157">
            <v>2024</v>
          </cell>
          <cell r="AP157">
            <v>12512</v>
          </cell>
          <cell r="AQ157">
            <v>4921</v>
          </cell>
          <cell r="AS157">
            <v>1054</v>
          </cell>
          <cell r="AT157">
            <v>0</v>
          </cell>
          <cell r="BI157">
            <v>14.058999999999999</v>
          </cell>
          <cell r="BJ157" t="str">
            <v>完成施工许可</v>
          </cell>
          <cell r="BL157">
            <v>0</v>
          </cell>
          <cell r="BM157">
            <v>0</v>
          </cell>
          <cell r="BO157" t="e">
            <v>#N/A</v>
          </cell>
          <cell r="BV157">
            <v>0</v>
          </cell>
          <cell r="BW157">
            <v>0</v>
          </cell>
        </row>
        <row r="158">
          <cell r="D158" t="str">
            <v>衡南泉湖-祁东老白鹤铺</v>
          </cell>
          <cell r="E158" t="str">
            <v>重要经济干线</v>
          </cell>
          <cell r="F158">
            <v>13.233000000000001</v>
          </cell>
          <cell r="G158">
            <v>13.233000000000001</v>
          </cell>
          <cell r="M158">
            <v>13.233000000000001</v>
          </cell>
          <cell r="X158">
            <v>13.233000000000001</v>
          </cell>
          <cell r="AG158">
            <v>13.233000000000001</v>
          </cell>
          <cell r="AN158">
            <v>2022</v>
          </cell>
          <cell r="AO158">
            <v>2024</v>
          </cell>
          <cell r="AP158">
            <v>18721.45</v>
          </cell>
          <cell r="AQ158">
            <v>3982</v>
          </cell>
          <cell r="AS158">
            <v>0</v>
          </cell>
          <cell r="AT158">
            <v>0</v>
          </cell>
          <cell r="BL158">
            <v>0</v>
          </cell>
          <cell r="BM158">
            <v>0</v>
          </cell>
          <cell r="BO158" t="e">
            <v>#N/A</v>
          </cell>
          <cell r="BV158">
            <v>0</v>
          </cell>
          <cell r="BW158">
            <v>0</v>
          </cell>
        </row>
        <row r="159">
          <cell r="D159" t="str">
            <v>S341城步至长安两河口公路</v>
          </cell>
          <cell r="E159" t="str">
            <v>省道</v>
          </cell>
          <cell r="F159">
            <v>38</v>
          </cell>
          <cell r="G159">
            <v>38</v>
          </cell>
          <cell r="M159">
            <v>38</v>
          </cell>
          <cell r="X159">
            <v>38</v>
          </cell>
          <cell r="AI159">
            <v>38</v>
          </cell>
          <cell r="AN159">
            <v>2022</v>
          </cell>
          <cell r="AO159">
            <v>2024</v>
          </cell>
          <cell r="AP159">
            <v>35000</v>
          </cell>
          <cell r="AQ159">
            <v>21603</v>
          </cell>
          <cell r="AS159">
            <v>0</v>
          </cell>
          <cell r="AT159">
            <v>0</v>
          </cell>
          <cell r="BK159">
            <v>0</v>
          </cell>
          <cell r="BL159">
            <v>0</v>
          </cell>
          <cell r="BO159" t="e">
            <v>#N/A</v>
          </cell>
          <cell r="BU159">
            <v>0</v>
          </cell>
          <cell r="BV159">
            <v>0</v>
          </cell>
          <cell r="BW159">
            <v>0</v>
          </cell>
        </row>
        <row r="160">
          <cell r="D160" t="str">
            <v>S223邵东仙槎桥－邵阳县峡山铺</v>
          </cell>
          <cell r="E160" t="str">
            <v>省道</v>
          </cell>
          <cell r="F160">
            <v>54.171999999999997</v>
          </cell>
          <cell r="G160">
            <v>13.9</v>
          </cell>
          <cell r="L160">
            <v>13.9</v>
          </cell>
          <cell r="V160">
            <v>13.9</v>
          </cell>
          <cell r="AG160">
            <v>13.9</v>
          </cell>
          <cell r="AN160">
            <v>2022</v>
          </cell>
          <cell r="AO160">
            <v>2024</v>
          </cell>
          <cell r="AP160">
            <v>32754.17</v>
          </cell>
          <cell r="AQ160">
            <v>16385</v>
          </cell>
          <cell r="AS160">
            <v>16385</v>
          </cell>
          <cell r="AT160">
            <v>16385</v>
          </cell>
          <cell r="BL160">
            <v>16385</v>
          </cell>
          <cell r="BO160">
            <v>4163.3999999999996</v>
          </cell>
          <cell r="BU160">
            <v>0</v>
          </cell>
          <cell r="BV160">
            <v>0</v>
          </cell>
          <cell r="BW160">
            <v>0</v>
          </cell>
        </row>
        <row r="161">
          <cell r="D161" t="str">
            <v>邵阳市-邵东九公岭</v>
          </cell>
          <cell r="E161" t="str">
            <v>重要经济干线</v>
          </cell>
          <cell r="F161">
            <v>27.010999999999999</v>
          </cell>
          <cell r="G161">
            <v>27.010999999999999</v>
          </cell>
          <cell r="L161">
            <v>27.010999999999999</v>
          </cell>
          <cell r="V161">
            <v>27.010999999999999</v>
          </cell>
          <cell r="AG161">
            <v>27.010999999999999</v>
          </cell>
          <cell r="AN161">
            <v>2022</v>
          </cell>
          <cell r="AO161">
            <v>2024</v>
          </cell>
          <cell r="AP161">
            <v>48392.79</v>
          </cell>
          <cell r="AQ161">
            <v>9542</v>
          </cell>
          <cell r="AS161">
            <v>9542</v>
          </cell>
          <cell r="AT161">
            <v>9542</v>
          </cell>
          <cell r="BL161">
            <v>9542</v>
          </cell>
          <cell r="BO161" t="e">
            <v>#N/A</v>
          </cell>
          <cell r="BU161">
            <v>0</v>
          </cell>
          <cell r="BV161">
            <v>0</v>
          </cell>
          <cell r="BW161">
            <v>0</v>
          </cell>
        </row>
        <row r="162">
          <cell r="D162" t="str">
            <v>G241、G356武冈过境线</v>
          </cell>
          <cell r="E162" t="str">
            <v>国道</v>
          </cell>
          <cell r="F162">
            <v>23.992000000000001</v>
          </cell>
          <cell r="G162">
            <v>20.992000000000001</v>
          </cell>
          <cell r="I162">
            <v>13</v>
          </cell>
          <cell r="J162">
            <v>6.992</v>
          </cell>
          <cell r="L162">
            <v>1</v>
          </cell>
          <cell r="V162">
            <v>20.992000000000001</v>
          </cell>
          <cell r="AG162">
            <v>20.992000000000001</v>
          </cell>
          <cell r="AN162">
            <v>2022</v>
          </cell>
          <cell r="AO162">
            <v>2024</v>
          </cell>
          <cell r="AP162">
            <v>25096</v>
          </cell>
          <cell r="AQ162">
            <v>9833</v>
          </cell>
          <cell r="AS162">
            <v>9833</v>
          </cell>
          <cell r="AT162">
            <v>9833</v>
          </cell>
          <cell r="BL162">
            <v>9833</v>
          </cell>
          <cell r="BO162">
            <v>9833.2000000000007</v>
          </cell>
          <cell r="BU162">
            <v>0</v>
          </cell>
          <cell r="BV162">
            <v>0</v>
          </cell>
          <cell r="BW162">
            <v>0</v>
          </cell>
        </row>
        <row r="163">
          <cell r="D163" t="str">
            <v>邵阳市戴家坪-罗市桥</v>
          </cell>
          <cell r="E163" t="str">
            <v>重要经济干线</v>
          </cell>
          <cell r="F163">
            <v>19</v>
          </cell>
          <cell r="G163">
            <v>13</v>
          </cell>
          <cell r="L163">
            <v>13</v>
          </cell>
          <cell r="V163">
            <v>13</v>
          </cell>
          <cell r="AG163">
            <v>13</v>
          </cell>
          <cell r="AN163">
            <v>2022</v>
          </cell>
          <cell r="AO163">
            <v>2024</v>
          </cell>
          <cell r="AP163">
            <v>36398</v>
          </cell>
          <cell r="AQ163">
            <v>5967</v>
          </cell>
          <cell r="AS163">
            <v>3325</v>
          </cell>
          <cell r="AT163">
            <v>3325</v>
          </cell>
          <cell r="BL163">
            <v>3325</v>
          </cell>
          <cell r="BO163">
            <v>3325</v>
          </cell>
          <cell r="BU163">
            <v>0</v>
          </cell>
          <cell r="BV163">
            <v>0</v>
          </cell>
          <cell r="BW163">
            <v>0</v>
          </cell>
        </row>
        <row r="164">
          <cell r="D164" t="str">
            <v>邵阳市-邵东机场快线</v>
          </cell>
          <cell r="E164" t="str">
            <v>重要经济干线</v>
          </cell>
          <cell r="F164">
            <v>21.026</v>
          </cell>
          <cell r="G164">
            <v>21.026</v>
          </cell>
          <cell r="M164">
            <v>21.026</v>
          </cell>
          <cell r="X164">
            <v>21.026</v>
          </cell>
          <cell r="AI164">
            <v>21.026</v>
          </cell>
          <cell r="AN164">
            <v>2022</v>
          </cell>
          <cell r="AO164">
            <v>2024</v>
          </cell>
          <cell r="AP164">
            <v>134166</v>
          </cell>
          <cell r="AQ164">
            <v>5256.5</v>
          </cell>
          <cell r="AS164">
            <v>0</v>
          </cell>
          <cell r="AT164">
            <v>0</v>
          </cell>
          <cell r="BK164">
            <v>0</v>
          </cell>
          <cell r="BL164">
            <v>0</v>
          </cell>
          <cell r="BO164" t="e">
            <v>#N/A</v>
          </cell>
          <cell r="BU164">
            <v>0</v>
          </cell>
          <cell r="BV164">
            <v>0</v>
          </cell>
          <cell r="BW164">
            <v>0</v>
          </cell>
        </row>
        <row r="165">
          <cell r="D165" t="str">
            <v>屈原营田至磊石</v>
          </cell>
          <cell r="E165" t="str">
            <v>省道</v>
          </cell>
          <cell r="F165">
            <v>20.100000000000001</v>
          </cell>
          <cell r="G165">
            <v>14.1</v>
          </cell>
          <cell r="L165">
            <v>14.1</v>
          </cell>
          <cell r="V165">
            <v>14.1</v>
          </cell>
          <cell r="AG165">
            <v>14.1</v>
          </cell>
          <cell r="AN165">
            <v>2022</v>
          </cell>
          <cell r="AO165">
            <v>2024</v>
          </cell>
          <cell r="AP165">
            <v>16253</v>
          </cell>
          <cell r="AQ165">
            <v>6030</v>
          </cell>
          <cell r="AS165">
            <v>0</v>
          </cell>
          <cell r="AT165">
            <v>0</v>
          </cell>
          <cell r="BL165">
            <v>0</v>
          </cell>
          <cell r="BM165">
            <v>0</v>
          </cell>
          <cell r="BO165" t="e">
            <v>#N/A</v>
          </cell>
          <cell r="BU165">
            <v>0</v>
          </cell>
        </row>
        <row r="166">
          <cell r="D166" t="str">
            <v>岳阳县麻塘至黄沙街公路（麻塘至荣家湾段）</v>
          </cell>
          <cell r="E166" t="str">
            <v>重要经济干线</v>
          </cell>
          <cell r="F166">
            <v>20.3</v>
          </cell>
          <cell r="G166">
            <v>20.3</v>
          </cell>
          <cell r="M166">
            <v>20.3</v>
          </cell>
          <cell r="X166">
            <v>20.3</v>
          </cell>
          <cell r="AI166">
            <v>20.3</v>
          </cell>
          <cell r="AN166">
            <v>2022</v>
          </cell>
          <cell r="AO166">
            <v>2024</v>
          </cell>
          <cell r="AP166">
            <v>93491</v>
          </cell>
          <cell r="AQ166">
            <v>4049</v>
          </cell>
          <cell r="AS166">
            <v>2400</v>
          </cell>
          <cell r="AT166">
            <v>0</v>
          </cell>
          <cell r="BK166">
            <v>0</v>
          </cell>
          <cell r="BL166">
            <v>0</v>
          </cell>
          <cell r="BO166" t="e">
            <v>#N/A</v>
          </cell>
          <cell r="BV166">
            <v>0</v>
          </cell>
          <cell r="BW166">
            <v>0</v>
          </cell>
        </row>
        <row r="167">
          <cell r="D167" t="str">
            <v>S308平江县南江至岳阳县龙湾</v>
          </cell>
          <cell r="E167" t="str">
            <v>省道</v>
          </cell>
          <cell r="F167">
            <v>64.400000000000006</v>
          </cell>
          <cell r="G167">
            <v>36.799999999999997</v>
          </cell>
          <cell r="M167">
            <v>36.799999999999997</v>
          </cell>
          <cell r="V167">
            <v>36.799999999999997</v>
          </cell>
          <cell r="AG167">
            <v>36.799999999999997</v>
          </cell>
          <cell r="AH167">
            <v>36.799999999999997</v>
          </cell>
          <cell r="AN167">
            <v>2022</v>
          </cell>
          <cell r="AO167">
            <v>2024</v>
          </cell>
          <cell r="AP167">
            <v>306537</v>
          </cell>
          <cell r="AQ167">
            <v>43253</v>
          </cell>
          <cell r="AS167">
            <v>12975.9</v>
          </cell>
          <cell r="AT167">
            <v>5969</v>
          </cell>
          <cell r="BI167">
            <v>36.799999999999997</v>
          </cell>
          <cell r="BJ167" t="str">
            <v>完成施工许可</v>
          </cell>
          <cell r="BL167">
            <v>5969</v>
          </cell>
          <cell r="BO167">
            <v>5969</v>
          </cell>
          <cell r="BV167">
            <v>0</v>
          </cell>
          <cell r="BW167">
            <v>0</v>
          </cell>
        </row>
        <row r="168">
          <cell r="D168" t="str">
            <v>岳阳洞庭湖大桥(G353)与沿湖大道(G240)交叉改建工程</v>
          </cell>
          <cell r="E168" t="str">
            <v>国道</v>
          </cell>
          <cell r="F168">
            <v>1.681</v>
          </cell>
          <cell r="G168">
            <v>1.681</v>
          </cell>
          <cell r="M168">
            <v>1.681</v>
          </cell>
          <cell r="T168">
            <v>1.681</v>
          </cell>
          <cell r="AA168">
            <v>1.681</v>
          </cell>
          <cell r="AN168">
            <v>2022</v>
          </cell>
          <cell r="AO168">
            <v>2024</v>
          </cell>
          <cell r="AP168">
            <v>10847</v>
          </cell>
          <cell r="AQ168">
            <v>4087</v>
          </cell>
          <cell r="AS168">
            <v>0</v>
          </cell>
          <cell r="AT168">
            <v>0</v>
          </cell>
          <cell r="AU168">
            <v>5423.5</v>
          </cell>
          <cell r="AV168">
            <v>1226.0999999999999</v>
          </cell>
          <cell r="BI168">
            <v>1.681</v>
          </cell>
          <cell r="BJ168" t="str">
            <v>完成施工许可</v>
          </cell>
          <cell r="BK168">
            <v>3269.6</v>
          </cell>
          <cell r="BL168">
            <v>-3269.6</v>
          </cell>
          <cell r="BM168">
            <v>0</v>
          </cell>
          <cell r="BN168">
            <v>5000</v>
          </cell>
          <cell r="BO168" t="e">
            <v>#N/A</v>
          </cell>
          <cell r="BT168">
            <v>3269.6</v>
          </cell>
          <cell r="BU168">
            <v>3269.6</v>
          </cell>
          <cell r="BV168">
            <v>3269.6</v>
          </cell>
          <cell r="BW168">
            <v>3269.6</v>
          </cell>
          <cell r="BY168">
            <v>5000</v>
          </cell>
          <cell r="CE168">
            <v>3269.6</v>
          </cell>
          <cell r="CF168">
            <v>3269.6</v>
          </cell>
          <cell r="CM168">
            <v>1.681</v>
          </cell>
        </row>
        <row r="169">
          <cell r="D169" t="str">
            <v>湘阴县武警机场公路延伸线</v>
          </cell>
          <cell r="E169" t="str">
            <v>重要经济干线</v>
          </cell>
          <cell r="F169">
            <v>3</v>
          </cell>
          <cell r="G169">
            <v>3</v>
          </cell>
          <cell r="M169">
            <v>3</v>
          </cell>
          <cell r="X169">
            <v>3</v>
          </cell>
          <cell r="AE169">
            <v>3</v>
          </cell>
          <cell r="AN169">
            <v>2022</v>
          </cell>
          <cell r="AO169">
            <v>2024</v>
          </cell>
          <cell r="AP169">
            <v>7344</v>
          </cell>
          <cell r="AQ169">
            <v>521</v>
          </cell>
          <cell r="AS169">
            <v>0</v>
          </cell>
          <cell r="AT169">
            <v>0</v>
          </cell>
          <cell r="BL169">
            <v>0</v>
          </cell>
          <cell r="BM169">
            <v>156.30000000000001</v>
          </cell>
          <cell r="BN169">
            <v>1000</v>
          </cell>
          <cell r="BO169" t="e">
            <v>#N/A</v>
          </cell>
          <cell r="BT169">
            <v>156.30000000000001</v>
          </cell>
          <cell r="BU169">
            <v>156.30000000000001</v>
          </cell>
          <cell r="BV169">
            <v>0</v>
          </cell>
          <cell r="BW169">
            <v>0</v>
          </cell>
          <cell r="CN169">
            <v>3</v>
          </cell>
        </row>
        <row r="170">
          <cell r="D170" t="str">
            <v>S101湘阴新泉-柳林江公路</v>
          </cell>
          <cell r="E170" t="str">
            <v>省道</v>
          </cell>
          <cell r="F170">
            <v>17</v>
          </cell>
          <cell r="G170">
            <v>17</v>
          </cell>
          <cell r="M170">
            <v>17</v>
          </cell>
          <cell r="X170">
            <v>17</v>
          </cell>
          <cell r="AI170">
            <v>17</v>
          </cell>
          <cell r="AN170">
            <v>2022</v>
          </cell>
          <cell r="AO170">
            <v>2024</v>
          </cell>
          <cell r="AP170">
            <v>41425</v>
          </cell>
          <cell r="AQ170">
            <v>0</v>
          </cell>
          <cell r="AS170">
            <v>0</v>
          </cell>
          <cell r="AT170">
            <v>0</v>
          </cell>
          <cell r="BK170">
            <v>0</v>
          </cell>
          <cell r="BL170">
            <v>0</v>
          </cell>
          <cell r="BO170" t="e">
            <v>#N/A</v>
          </cell>
          <cell r="BU170">
            <v>0</v>
          </cell>
          <cell r="BV170">
            <v>0</v>
          </cell>
          <cell r="BW170">
            <v>0</v>
          </cell>
        </row>
        <row r="171">
          <cell r="D171" t="str">
            <v>西湖果木队-黄泥湖</v>
          </cell>
          <cell r="E171" t="str">
            <v>省道</v>
          </cell>
          <cell r="F171">
            <v>6.04</v>
          </cell>
          <cell r="G171">
            <v>6.04</v>
          </cell>
          <cell r="K171">
            <v>6.04</v>
          </cell>
          <cell r="T171">
            <v>6.04</v>
          </cell>
          <cell r="AE171">
            <v>6.04</v>
          </cell>
          <cell r="AN171">
            <v>2022</v>
          </cell>
          <cell r="AO171">
            <v>2024</v>
          </cell>
          <cell r="AP171">
            <v>26405</v>
          </cell>
          <cell r="AQ171">
            <v>6385</v>
          </cell>
          <cell r="AS171">
            <v>724.8</v>
          </cell>
          <cell r="AT171">
            <v>512</v>
          </cell>
          <cell r="BL171">
            <v>512</v>
          </cell>
          <cell r="BM171">
            <v>512</v>
          </cell>
          <cell r="BO171">
            <v>512</v>
          </cell>
          <cell r="BV171">
            <v>0</v>
          </cell>
          <cell r="BW171">
            <v>0</v>
          </cell>
        </row>
        <row r="172">
          <cell r="D172" t="str">
            <v>常张高速热市互通-黄石</v>
          </cell>
          <cell r="E172" t="str">
            <v>省道</v>
          </cell>
          <cell r="F172">
            <v>31.738</v>
          </cell>
          <cell r="G172">
            <v>31.738</v>
          </cell>
          <cell r="K172">
            <v>31.738</v>
          </cell>
          <cell r="T172">
            <v>31.738</v>
          </cell>
          <cell r="AE172">
            <v>31.738</v>
          </cell>
          <cell r="AN172">
            <v>2022</v>
          </cell>
          <cell r="AO172">
            <v>2024</v>
          </cell>
          <cell r="AP172">
            <v>44627.65</v>
          </cell>
          <cell r="AQ172">
            <v>10797.09</v>
          </cell>
          <cell r="AS172">
            <v>3239.127</v>
          </cell>
          <cell r="AT172">
            <v>1260</v>
          </cell>
          <cell r="BL172">
            <v>1260</v>
          </cell>
          <cell r="BM172">
            <v>1260</v>
          </cell>
          <cell r="BO172">
            <v>1260</v>
          </cell>
          <cell r="BV172">
            <v>0</v>
          </cell>
          <cell r="BW172">
            <v>0</v>
          </cell>
        </row>
        <row r="173">
          <cell r="D173" t="str">
            <v>常吉高速公路杨家桥互通至桃花源金盘村</v>
          </cell>
          <cell r="E173" t="str">
            <v>省道</v>
          </cell>
          <cell r="F173">
            <v>17.145</v>
          </cell>
          <cell r="G173">
            <v>17.145</v>
          </cell>
          <cell r="K173">
            <v>17.145</v>
          </cell>
          <cell r="T173">
            <v>17.145</v>
          </cell>
          <cell r="AE173">
            <v>17.145</v>
          </cell>
          <cell r="AN173">
            <v>2022</v>
          </cell>
          <cell r="AO173">
            <v>2024</v>
          </cell>
          <cell r="AP173">
            <v>22382</v>
          </cell>
          <cell r="AQ173">
            <v>7283</v>
          </cell>
          <cell r="AS173">
            <v>1937.1</v>
          </cell>
          <cell r="AT173">
            <v>833</v>
          </cell>
          <cell r="BL173">
            <v>833</v>
          </cell>
          <cell r="BM173">
            <v>833</v>
          </cell>
          <cell r="BO173">
            <v>833</v>
          </cell>
          <cell r="BV173">
            <v>0</v>
          </cell>
          <cell r="BW173">
            <v>0</v>
          </cell>
        </row>
        <row r="174">
          <cell r="D174" t="str">
            <v>武陵区李白溪-石公庙</v>
          </cell>
          <cell r="E174" t="str">
            <v>省道</v>
          </cell>
          <cell r="F174">
            <v>2.524</v>
          </cell>
          <cell r="G174">
            <v>2.524</v>
          </cell>
          <cell r="K174">
            <v>2.524</v>
          </cell>
          <cell r="T174">
            <v>2.524</v>
          </cell>
          <cell r="AE174">
            <v>2.524</v>
          </cell>
          <cell r="AN174">
            <v>2022</v>
          </cell>
          <cell r="AO174">
            <v>2024</v>
          </cell>
          <cell r="AP174">
            <v>7747</v>
          </cell>
          <cell r="AQ174">
            <v>1010</v>
          </cell>
          <cell r="AS174">
            <v>706.72</v>
          </cell>
          <cell r="AT174">
            <v>707</v>
          </cell>
          <cell r="BL174">
            <v>707</v>
          </cell>
          <cell r="BO174">
            <v>707</v>
          </cell>
          <cell r="BV174">
            <v>0</v>
          </cell>
          <cell r="BW174">
            <v>0</v>
          </cell>
        </row>
        <row r="175">
          <cell r="D175" t="str">
            <v>鼎城大路陂-白洋湖</v>
          </cell>
          <cell r="E175" t="str">
            <v>省道</v>
          </cell>
          <cell r="F175">
            <v>13.848000000000001</v>
          </cell>
          <cell r="G175">
            <v>13.848000000000001</v>
          </cell>
          <cell r="K175">
            <v>13.848000000000001</v>
          </cell>
          <cell r="T175">
            <v>13.848000000000001</v>
          </cell>
          <cell r="AE175">
            <v>13.848000000000001</v>
          </cell>
          <cell r="AN175">
            <v>2022</v>
          </cell>
          <cell r="AO175">
            <v>2024</v>
          </cell>
          <cell r="AP175">
            <v>48468</v>
          </cell>
          <cell r="AQ175">
            <v>5539.2</v>
          </cell>
          <cell r="AS175">
            <v>1661.76</v>
          </cell>
          <cell r="AT175">
            <v>1208</v>
          </cell>
          <cell r="BL175">
            <v>1208</v>
          </cell>
          <cell r="BM175">
            <v>1208</v>
          </cell>
          <cell r="BO175">
            <v>1208</v>
          </cell>
          <cell r="BV175">
            <v>0</v>
          </cell>
          <cell r="BW175">
            <v>0</v>
          </cell>
        </row>
        <row r="176">
          <cell r="D176" t="str">
            <v>鼎城移堤-走马岗</v>
          </cell>
          <cell r="E176" t="str">
            <v>省道</v>
          </cell>
          <cell r="F176">
            <v>14.06</v>
          </cell>
          <cell r="G176">
            <v>14.06</v>
          </cell>
          <cell r="K176">
            <v>14.06</v>
          </cell>
          <cell r="T176">
            <v>14.06</v>
          </cell>
          <cell r="AE176">
            <v>14.06</v>
          </cell>
          <cell r="AN176">
            <v>2022</v>
          </cell>
          <cell r="AO176">
            <v>2024</v>
          </cell>
          <cell r="AP176">
            <v>49210</v>
          </cell>
          <cell r="AQ176">
            <v>11196</v>
          </cell>
          <cell r="AS176">
            <v>1687.2</v>
          </cell>
          <cell r="AT176">
            <v>1230</v>
          </cell>
          <cell r="BL176">
            <v>1230</v>
          </cell>
          <cell r="BM176">
            <v>1230</v>
          </cell>
          <cell r="BO176">
            <v>1230</v>
          </cell>
          <cell r="BV176">
            <v>0</v>
          </cell>
          <cell r="BW176">
            <v>0</v>
          </cell>
        </row>
        <row r="177">
          <cell r="D177" t="str">
            <v>G241石门壶瓶山至磨市</v>
          </cell>
          <cell r="E177" t="str">
            <v>国道</v>
          </cell>
          <cell r="F177">
            <v>34.095999999999997</v>
          </cell>
          <cell r="G177">
            <v>34.095999999999997</v>
          </cell>
          <cell r="L177">
            <v>34.095999999999997</v>
          </cell>
          <cell r="V177">
            <v>34.095999999999997</v>
          </cell>
          <cell r="AG177">
            <v>34.095999999999997</v>
          </cell>
          <cell r="AN177">
            <v>2022</v>
          </cell>
          <cell r="AO177">
            <v>2024</v>
          </cell>
          <cell r="AP177">
            <v>261541</v>
          </cell>
          <cell r="AQ177">
            <v>70903</v>
          </cell>
          <cell r="AS177">
            <v>0</v>
          </cell>
          <cell r="AT177">
            <v>0</v>
          </cell>
          <cell r="BL177">
            <v>0</v>
          </cell>
          <cell r="BM177">
            <v>0</v>
          </cell>
          <cell r="BO177" t="e">
            <v>#N/A</v>
          </cell>
          <cell r="BU177">
            <v>0</v>
          </cell>
          <cell r="BV177">
            <v>0</v>
          </cell>
          <cell r="BW177">
            <v>0</v>
          </cell>
        </row>
        <row r="178">
          <cell r="D178" t="str">
            <v>桑植定家峪-永定大溶溪（二期）</v>
          </cell>
          <cell r="E178" t="str">
            <v>省道</v>
          </cell>
          <cell r="F178">
            <v>56</v>
          </cell>
          <cell r="G178">
            <v>56</v>
          </cell>
          <cell r="M178">
            <v>56</v>
          </cell>
          <cell r="X178">
            <v>56</v>
          </cell>
          <cell r="AI178">
            <v>56</v>
          </cell>
          <cell r="AN178">
            <v>2022</v>
          </cell>
          <cell r="AO178">
            <v>2024</v>
          </cell>
          <cell r="AP178">
            <v>95188</v>
          </cell>
          <cell r="AQ178">
            <v>22400</v>
          </cell>
          <cell r="AS178">
            <v>6720</v>
          </cell>
          <cell r="AT178">
            <v>0</v>
          </cell>
          <cell r="BK178">
            <v>0</v>
          </cell>
          <cell r="BL178">
            <v>0</v>
          </cell>
          <cell r="BO178" t="e">
            <v>#N/A</v>
          </cell>
          <cell r="BV178">
            <v>0</v>
          </cell>
          <cell r="BW178">
            <v>0</v>
          </cell>
        </row>
        <row r="179">
          <cell r="D179" t="str">
            <v>桑植定家峪-永定区大溶溪(一期)</v>
          </cell>
          <cell r="E179" t="str">
            <v>省道</v>
          </cell>
          <cell r="F179">
            <v>19</v>
          </cell>
          <cell r="G179">
            <v>19</v>
          </cell>
          <cell r="L179">
            <v>19</v>
          </cell>
          <cell r="V179">
            <v>19</v>
          </cell>
          <cell r="AG179">
            <v>19</v>
          </cell>
          <cell r="AN179">
            <v>2022</v>
          </cell>
          <cell r="AO179">
            <v>2024</v>
          </cell>
          <cell r="AP179">
            <v>19237</v>
          </cell>
          <cell r="AQ179">
            <v>7600</v>
          </cell>
          <cell r="AS179">
            <v>0</v>
          </cell>
          <cell r="AT179">
            <v>0</v>
          </cell>
          <cell r="AU179">
            <v>5771.1</v>
          </cell>
          <cell r="BI179">
            <v>19</v>
          </cell>
          <cell r="BJ179" t="str">
            <v>完成施工许可</v>
          </cell>
          <cell r="BK179">
            <v>760</v>
          </cell>
          <cell r="BL179">
            <v>-760</v>
          </cell>
          <cell r="BM179">
            <v>0</v>
          </cell>
          <cell r="BN179">
            <v>5771.1</v>
          </cell>
          <cell r="BO179" t="e">
            <v>#N/A</v>
          </cell>
          <cell r="BT179">
            <v>760</v>
          </cell>
          <cell r="BU179">
            <v>760</v>
          </cell>
          <cell r="BV179">
            <v>760</v>
          </cell>
          <cell r="BW179">
            <v>760</v>
          </cell>
          <cell r="CB179">
            <v>5771.1</v>
          </cell>
          <cell r="CK179">
            <v>760</v>
          </cell>
          <cell r="CL179">
            <v>760</v>
          </cell>
          <cell r="CN179">
            <v>19</v>
          </cell>
        </row>
        <row r="180">
          <cell r="D180" t="str">
            <v>桑植县城-高铁站</v>
          </cell>
          <cell r="E180" t="str">
            <v>省道</v>
          </cell>
          <cell r="F180">
            <v>8.1</v>
          </cell>
          <cell r="G180">
            <v>8.1</v>
          </cell>
          <cell r="L180">
            <v>8.1</v>
          </cell>
          <cell r="V180">
            <v>8.1</v>
          </cell>
          <cell r="AG180">
            <v>8.1</v>
          </cell>
          <cell r="AN180">
            <v>2022</v>
          </cell>
          <cell r="AO180">
            <v>2024</v>
          </cell>
          <cell r="AP180">
            <v>42970</v>
          </cell>
          <cell r="AS180">
            <v>0</v>
          </cell>
          <cell r="AT180">
            <v>0</v>
          </cell>
          <cell r="AU180">
            <v>12891</v>
          </cell>
          <cell r="BI180">
            <v>8</v>
          </cell>
          <cell r="BJ180" t="str">
            <v>完成施工许可</v>
          </cell>
          <cell r="BL180">
            <v>0</v>
          </cell>
          <cell r="BM180">
            <v>0</v>
          </cell>
          <cell r="BN180">
            <v>12891</v>
          </cell>
          <cell r="BO180" t="e">
            <v>#N/A</v>
          </cell>
          <cell r="BU180">
            <v>0</v>
          </cell>
          <cell r="BV180">
            <v>0</v>
          </cell>
          <cell r="BW180">
            <v>0</v>
          </cell>
          <cell r="CB180">
            <v>12891</v>
          </cell>
          <cell r="CN180">
            <v>8</v>
          </cell>
        </row>
        <row r="181">
          <cell r="D181" t="str">
            <v>G354安化烟溪段城改线工程</v>
          </cell>
          <cell r="E181" t="str">
            <v>国道</v>
          </cell>
          <cell r="F181">
            <v>4.6289999999999996</v>
          </cell>
          <cell r="G181">
            <v>4.6289999999999996</v>
          </cell>
          <cell r="L181">
            <v>4.6289999999999996</v>
          </cell>
          <cell r="R181">
            <v>4.6289999999999996</v>
          </cell>
          <cell r="AC181">
            <v>4.6289999999999996</v>
          </cell>
          <cell r="AN181">
            <v>2022</v>
          </cell>
          <cell r="AO181">
            <v>2022</v>
          </cell>
          <cell r="AP181">
            <v>10861</v>
          </cell>
          <cell r="AQ181">
            <v>3056</v>
          </cell>
          <cell r="AS181">
            <v>2205</v>
          </cell>
          <cell r="AT181">
            <v>2205</v>
          </cell>
          <cell r="AZ181">
            <v>0</v>
          </cell>
          <cell r="BJ181" t="str">
            <v>完成路基</v>
          </cell>
          <cell r="BK181">
            <v>1528</v>
          </cell>
          <cell r="BL181">
            <v>677</v>
          </cell>
          <cell r="BO181" t="e">
            <v>#N/A</v>
          </cell>
          <cell r="BU181">
            <v>0</v>
          </cell>
          <cell r="BV181">
            <v>0</v>
          </cell>
          <cell r="BW181">
            <v>0</v>
          </cell>
        </row>
        <row r="182">
          <cell r="D182" t="str">
            <v>S307南县三仙湖至思乐公路</v>
          </cell>
          <cell r="E182" t="str">
            <v>省道</v>
          </cell>
          <cell r="F182">
            <v>16.18</v>
          </cell>
          <cell r="G182">
            <v>12.18</v>
          </cell>
          <cell r="L182">
            <v>12.18</v>
          </cell>
          <cell r="V182">
            <v>12.18</v>
          </cell>
          <cell r="AG182">
            <v>12.18</v>
          </cell>
          <cell r="AN182">
            <v>2022</v>
          </cell>
          <cell r="AO182">
            <v>2024</v>
          </cell>
          <cell r="AP182">
            <v>49498.84</v>
          </cell>
          <cell r="AQ182">
            <v>11396</v>
          </cell>
          <cell r="AS182">
            <v>1870</v>
          </cell>
          <cell r="AT182">
            <v>1870</v>
          </cell>
          <cell r="BI182">
            <v>12.18</v>
          </cell>
          <cell r="BJ182" t="str">
            <v>完成施工许可</v>
          </cell>
          <cell r="BK182">
            <v>857.86946847960496</v>
          </cell>
          <cell r="BL182">
            <v>1012.1305315204</v>
          </cell>
          <cell r="BO182">
            <v>1170</v>
          </cell>
          <cell r="BU182">
            <v>0</v>
          </cell>
          <cell r="BV182">
            <v>0</v>
          </cell>
          <cell r="BW182">
            <v>0</v>
          </cell>
          <cell r="CN182">
            <v>7</v>
          </cell>
        </row>
        <row r="183">
          <cell r="D183" t="str">
            <v>沅江市草尾至八形汊公路（含草尾大桥）</v>
          </cell>
          <cell r="E183" t="str">
            <v>重要经济干线</v>
          </cell>
          <cell r="F183">
            <v>6.49</v>
          </cell>
          <cell r="G183">
            <v>6.49</v>
          </cell>
          <cell r="L183">
            <v>6.49</v>
          </cell>
          <cell r="V183">
            <v>6.49</v>
          </cell>
          <cell r="AE183">
            <v>6.49</v>
          </cell>
          <cell r="AN183">
            <v>2022</v>
          </cell>
          <cell r="AO183">
            <v>2024</v>
          </cell>
          <cell r="AP183">
            <v>22069</v>
          </cell>
          <cell r="AQ183">
            <v>1298</v>
          </cell>
          <cell r="AS183">
            <v>0</v>
          </cell>
          <cell r="AT183">
            <v>0</v>
          </cell>
          <cell r="BI183">
            <v>6.49</v>
          </cell>
          <cell r="BJ183" t="str">
            <v>完成施工许可</v>
          </cell>
          <cell r="BL183">
            <v>0</v>
          </cell>
          <cell r="BM183">
            <v>0</v>
          </cell>
          <cell r="BO183" t="e">
            <v>#N/A</v>
          </cell>
        </row>
        <row r="184">
          <cell r="D184" t="str">
            <v>汝城水口-东江湖凉滩码头</v>
          </cell>
          <cell r="E184" t="str">
            <v>重要经济干线</v>
          </cell>
          <cell r="F184">
            <v>21.062999999999999</v>
          </cell>
          <cell r="G184">
            <v>12.163</v>
          </cell>
          <cell r="L184">
            <v>12.163</v>
          </cell>
          <cell r="V184">
            <v>12.163</v>
          </cell>
          <cell r="AG184">
            <v>12.163</v>
          </cell>
          <cell r="AN184">
            <v>2022</v>
          </cell>
          <cell r="AO184">
            <v>2024</v>
          </cell>
          <cell r="AP184">
            <v>18626.445100000001</v>
          </cell>
          <cell r="AQ184">
            <v>6319</v>
          </cell>
          <cell r="AS184">
            <v>4363.0944</v>
          </cell>
          <cell r="AT184">
            <v>3450</v>
          </cell>
          <cell r="BL184">
            <v>3450</v>
          </cell>
          <cell r="BO184">
            <v>3450</v>
          </cell>
          <cell r="BV184">
            <v>0</v>
          </cell>
          <cell r="BW184">
            <v>0</v>
          </cell>
        </row>
        <row r="185">
          <cell r="D185" t="str">
            <v>S207苏仙区白露塘-大奎上</v>
          </cell>
          <cell r="E185" t="str">
            <v>省道</v>
          </cell>
          <cell r="F185">
            <v>23.36</v>
          </cell>
          <cell r="G185">
            <v>23.36</v>
          </cell>
          <cell r="L185">
            <v>23.36</v>
          </cell>
          <cell r="V185">
            <v>23.36</v>
          </cell>
          <cell r="AG185">
            <v>23.36</v>
          </cell>
          <cell r="AN185">
            <v>2022</v>
          </cell>
          <cell r="AO185">
            <v>2024</v>
          </cell>
          <cell r="AP185">
            <v>32430</v>
          </cell>
          <cell r="AQ185">
            <v>9607</v>
          </cell>
          <cell r="AS185">
            <v>0</v>
          </cell>
          <cell r="AT185">
            <v>0</v>
          </cell>
          <cell r="BK185">
            <v>960.7</v>
          </cell>
          <cell r="BL185">
            <v>-960.7</v>
          </cell>
          <cell r="BM185">
            <v>-960.7</v>
          </cell>
          <cell r="BO185" t="e">
            <v>#N/A</v>
          </cell>
          <cell r="BV185">
            <v>960.7</v>
          </cell>
          <cell r="BW185">
            <v>960.7</v>
          </cell>
          <cell r="CB185">
            <v>0</v>
          </cell>
          <cell r="CK185">
            <v>0</v>
          </cell>
          <cell r="CL185">
            <v>0</v>
          </cell>
        </row>
        <row r="186">
          <cell r="D186" t="str">
            <v>蓝山火市-毛俊水库</v>
          </cell>
          <cell r="E186" t="str">
            <v>省道</v>
          </cell>
          <cell r="F186">
            <v>8.3800000000000008</v>
          </cell>
          <cell r="G186">
            <v>8.3800000000000008</v>
          </cell>
          <cell r="L186">
            <v>8.3800000000000008</v>
          </cell>
          <cell r="V186">
            <v>8.3800000000000008</v>
          </cell>
          <cell r="AG186">
            <v>8.3800000000000008</v>
          </cell>
          <cell r="AN186">
            <v>2022</v>
          </cell>
          <cell r="AO186">
            <v>2024</v>
          </cell>
          <cell r="AP186">
            <v>16852.86</v>
          </cell>
          <cell r="AQ186">
            <v>3537</v>
          </cell>
          <cell r="AR186">
            <v>2060</v>
          </cell>
          <cell r="AS186">
            <v>0</v>
          </cell>
          <cell r="AT186">
            <v>0</v>
          </cell>
          <cell r="BI186">
            <v>8.3800000000000008</v>
          </cell>
          <cell r="BJ186" t="str">
            <v>完成施工许可</v>
          </cell>
          <cell r="BK186">
            <v>353.7</v>
          </cell>
          <cell r="BL186">
            <v>-353.7</v>
          </cell>
          <cell r="BM186">
            <v>0</v>
          </cell>
          <cell r="BN186">
            <v>2995.8580000000002</v>
          </cell>
          <cell r="BO186" t="e">
            <v>#N/A</v>
          </cell>
          <cell r="BT186">
            <v>353.7</v>
          </cell>
          <cell r="BU186">
            <v>353.7</v>
          </cell>
          <cell r="BV186">
            <v>353.7</v>
          </cell>
          <cell r="BW186">
            <v>353.7</v>
          </cell>
          <cell r="CB186">
            <v>2995.8580000000002</v>
          </cell>
          <cell r="CK186">
            <v>353.7</v>
          </cell>
          <cell r="CL186">
            <v>353.7</v>
          </cell>
          <cell r="CN186">
            <v>8.3800000000000008</v>
          </cell>
        </row>
        <row r="187">
          <cell r="D187" t="str">
            <v>S232、S107蓝山县城-火市</v>
          </cell>
          <cell r="E187" t="str">
            <v>省道</v>
          </cell>
          <cell r="F187">
            <v>14.098000000000001</v>
          </cell>
          <cell r="G187">
            <v>14.098000000000001</v>
          </cell>
          <cell r="L187">
            <v>14.098000000000001</v>
          </cell>
          <cell r="V187">
            <v>14.098000000000001</v>
          </cell>
          <cell r="AG187">
            <v>14.098000000000001</v>
          </cell>
          <cell r="AN187">
            <v>2022</v>
          </cell>
          <cell r="AO187">
            <v>2024</v>
          </cell>
          <cell r="AP187">
            <v>44216</v>
          </cell>
          <cell r="AQ187">
            <v>5639.2</v>
          </cell>
          <cell r="AS187">
            <v>0</v>
          </cell>
          <cell r="AT187">
            <v>0</v>
          </cell>
          <cell r="BI187">
            <v>14.098000000000001</v>
          </cell>
          <cell r="BJ187" t="str">
            <v>完成施工许可</v>
          </cell>
          <cell r="BK187">
            <v>563.91999999999996</v>
          </cell>
          <cell r="BL187">
            <v>-563.91999999999996</v>
          </cell>
          <cell r="BM187">
            <v>0</v>
          </cell>
          <cell r="BN187">
            <v>13264.8</v>
          </cell>
          <cell r="BO187" t="e">
            <v>#N/A</v>
          </cell>
          <cell r="BT187">
            <v>563.91999999999996</v>
          </cell>
          <cell r="BU187">
            <v>563.91999999999996</v>
          </cell>
          <cell r="BV187">
            <v>563.91999999999996</v>
          </cell>
          <cell r="BW187">
            <v>563.91999999999996</v>
          </cell>
          <cell r="CB187">
            <v>13264.8</v>
          </cell>
          <cell r="CK187">
            <v>563.91999999999996</v>
          </cell>
          <cell r="CL187">
            <v>563.91999999999996</v>
          </cell>
          <cell r="CN187">
            <v>14.098000000000001</v>
          </cell>
        </row>
        <row r="188">
          <cell r="D188" t="str">
            <v>G357道县白马渡-李家园</v>
          </cell>
          <cell r="E188" t="str">
            <v>国道</v>
          </cell>
          <cell r="F188">
            <v>13</v>
          </cell>
          <cell r="G188">
            <v>13</v>
          </cell>
          <cell r="M188">
            <v>13</v>
          </cell>
          <cell r="X188">
            <v>13</v>
          </cell>
          <cell r="AG188">
            <v>13</v>
          </cell>
          <cell r="AN188">
            <v>2022</v>
          </cell>
          <cell r="AO188">
            <v>2024</v>
          </cell>
          <cell r="AP188">
            <v>62179</v>
          </cell>
          <cell r="AQ188">
            <v>7150</v>
          </cell>
          <cell r="AS188">
            <v>0</v>
          </cell>
          <cell r="AT188">
            <v>0</v>
          </cell>
          <cell r="BK188">
            <v>715</v>
          </cell>
          <cell r="BL188">
            <v>-715</v>
          </cell>
          <cell r="BM188">
            <v>0</v>
          </cell>
          <cell r="BN188">
            <v>10000</v>
          </cell>
          <cell r="BO188" t="e">
            <v>#N/A</v>
          </cell>
          <cell r="BT188">
            <v>715</v>
          </cell>
          <cell r="BU188">
            <v>715</v>
          </cell>
          <cell r="BV188">
            <v>715</v>
          </cell>
          <cell r="BW188">
            <v>715</v>
          </cell>
          <cell r="CB188">
            <v>10000</v>
          </cell>
          <cell r="CK188">
            <v>715</v>
          </cell>
          <cell r="CL188">
            <v>715</v>
          </cell>
          <cell r="CN188">
            <v>13</v>
          </cell>
        </row>
        <row r="189">
          <cell r="D189" t="str">
            <v>东安监狱公路（AB门前G207改道）</v>
          </cell>
          <cell r="E189" t="str">
            <v>重要经济干线</v>
          </cell>
          <cell r="F189">
            <v>4</v>
          </cell>
          <cell r="G189">
            <v>4</v>
          </cell>
          <cell r="M189">
            <v>4</v>
          </cell>
          <cell r="X189">
            <v>4</v>
          </cell>
          <cell r="AG189">
            <v>4</v>
          </cell>
          <cell r="AN189">
            <v>2022</v>
          </cell>
          <cell r="AO189">
            <v>2024</v>
          </cell>
          <cell r="AP189">
            <v>3200</v>
          </cell>
          <cell r="AQ189">
            <v>800</v>
          </cell>
          <cell r="AS189">
            <v>0</v>
          </cell>
          <cell r="AT189">
            <v>0</v>
          </cell>
          <cell r="BK189">
            <v>80</v>
          </cell>
          <cell r="BL189">
            <v>-80</v>
          </cell>
          <cell r="BM189">
            <v>0</v>
          </cell>
          <cell r="BN189">
            <v>960</v>
          </cell>
          <cell r="BO189" t="e">
            <v>#N/A</v>
          </cell>
          <cell r="BT189">
            <v>80</v>
          </cell>
          <cell r="BU189">
            <v>80</v>
          </cell>
          <cell r="BV189">
            <v>80</v>
          </cell>
          <cell r="BW189">
            <v>80</v>
          </cell>
          <cell r="CB189">
            <v>960</v>
          </cell>
          <cell r="CK189">
            <v>80</v>
          </cell>
          <cell r="CL189">
            <v>80</v>
          </cell>
          <cell r="CN189">
            <v>4</v>
          </cell>
        </row>
        <row r="190">
          <cell r="D190" t="str">
            <v>G242新晃县城-平伦坳</v>
          </cell>
          <cell r="E190" t="str">
            <v>国道</v>
          </cell>
          <cell r="F190">
            <v>48.296999999999997</v>
          </cell>
          <cell r="G190">
            <v>28.297000000000001</v>
          </cell>
          <cell r="L190">
            <v>28.297000000000001</v>
          </cell>
          <cell r="V190">
            <v>28.297000000000001</v>
          </cell>
          <cell r="AG190">
            <v>28.297000000000001</v>
          </cell>
          <cell r="AN190">
            <v>2022</v>
          </cell>
          <cell r="AO190">
            <v>2024</v>
          </cell>
          <cell r="AP190">
            <v>38301</v>
          </cell>
          <cell r="AQ190">
            <v>21734</v>
          </cell>
          <cell r="AS190">
            <v>15214</v>
          </cell>
          <cell r="AT190">
            <v>15214</v>
          </cell>
          <cell r="BL190">
            <v>15214</v>
          </cell>
          <cell r="BO190">
            <v>5638</v>
          </cell>
          <cell r="BP190">
            <v>0</v>
          </cell>
          <cell r="BV190">
            <v>0</v>
          </cell>
          <cell r="BW190">
            <v>0</v>
          </cell>
        </row>
        <row r="191">
          <cell r="D191" t="str">
            <v>泸溪-辰溪公路辰溪段</v>
          </cell>
          <cell r="E191" t="str">
            <v>省道</v>
          </cell>
          <cell r="F191">
            <v>17.588000000000001</v>
          </cell>
          <cell r="G191">
            <v>2.5880000000000001</v>
          </cell>
          <cell r="L191">
            <v>2.5880000000000001</v>
          </cell>
          <cell r="V191">
            <v>2.5880000000000001</v>
          </cell>
          <cell r="AG191">
            <v>2.5880000000000001</v>
          </cell>
          <cell r="AN191">
            <v>2022</v>
          </cell>
          <cell r="AO191">
            <v>2024</v>
          </cell>
          <cell r="AP191">
            <v>28010</v>
          </cell>
          <cell r="AQ191">
            <v>10637</v>
          </cell>
          <cell r="AS191">
            <v>7446.1</v>
          </cell>
          <cell r="AT191">
            <v>7446</v>
          </cell>
          <cell r="BL191">
            <v>7446</v>
          </cell>
          <cell r="BO191" t="e">
            <v>#N/A</v>
          </cell>
          <cell r="BV191">
            <v>0</v>
          </cell>
          <cell r="BW191">
            <v>0</v>
          </cell>
        </row>
        <row r="192">
          <cell r="D192" t="str">
            <v>新晃县省级工业园集中区连接线</v>
          </cell>
          <cell r="E192" t="str">
            <v>重要经济干线</v>
          </cell>
          <cell r="F192">
            <v>6</v>
          </cell>
          <cell r="G192">
            <v>6</v>
          </cell>
          <cell r="M192">
            <v>6</v>
          </cell>
          <cell r="X192">
            <v>6</v>
          </cell>
          <cell r="AI192">
            <v>6</v>
          </cell>
          <cell r="AN192">
            <v>2022</v>
          </cell>
          <cell r="AO192">
            <v>2024</v>
          </cell>
          <cell r="AP192">
            <v>4800</v>
          </cell>
          <cell r="AQ192">
            <v>1800</v>
          </cell>
          <cell r="AS192">
            <v>540</v>
          </cell>
          <cell r="AT192">
            <v>0</v>
          </cell>
          <cell r="BK192">
            <v>0</v>
          </cell>
          <cell r="BL192">
            <v>0</v>
          </cell>
          <cell r="BO192" t="e">
            <v>#N/A</v>
          </cell>
          <cell r="BV192">
            <v>0</v>
          </cell>
          <cell r="BW192">
            <v>0</v>
          </cell>
        </row>
        <row r="193">
          <cell r="D193" t="str">
            <v>G241、S313沅陵县黄草尾-白田落仙处</v>
          </cell>
          <cell r="E193" t="str">
            <v>省道</v>
          </cell>
          <cell r="F193">
            <v>8</v>
          </cell>
          <cell r="G193">
            <v>8</v>
          </cell>
          <cell r="M193">
            <v>8</v>
          </cell>
          <cell r="X193">
            <v>8</v>
          </cell>
          <cell r="AI193">
            <v>8</v>
          </cell>
          <cell r="AN193">
            <v>2022</v>
          </cell>
          <cell r="AO193">
            <v>2024</v>
          </cell>
          <cell r="AP193">
            <v>12000</v>
          </cell>
          <cell r="AQ193">
            <v>3600</v>
          </cell>
          <cell r="AS193">
            <v>0</v>
          </cell>
          <cell r="AT193">
            <v>0</v>
          </cell>
          <cell r="BK193">
            <v>0</v>
          </cell>
          <cell r="BL193">
            <v>0</v>
          </cell>
          <cell r="BO193" t="e">
            <v>#N/A</v>
          </cell>
          <cell r="BV193">
            <v>0</v>
          </cell>
          <cell r="BW193">
            <v>0</v>
          </cell>
        </row>
        <row r="194">
          <cell r="D194" t="str">
            <v>花垣吉卫螺丝懂经董马库-保靖夯沙（保靖段）</v>
          </cell>
          <cell r="E194" t="str">
            <v>省道</v>
          </cell>
          <cell r="F194">
            <v>17</v>
          </cell>
          <cell r="G194">
            <v>17</v>
          </cell>
          <cell r="M194">
            <v>17</v>
          </cell>
          <cell r="X194">
            <v>17</v>
          </cell>
          <cell r="AI194">
            <v>17</v>
          </cell>
          <cell r="AN194">
            <v>2022</v>
          </cell>
          <cell r="AO194">
            <v>2024</v>
          </cell>
          <cell r="AP194">
            <v>22347</v>
          </cell>
          <cell r="AQ194">
            <v>5160</v>
          </cell>
          <cell r="AS194">
            <v>1548</v>
          </cell>
          <cell r="AT194">
            <v>0</v>
          </cell>
          <cell r="BK194">
            <v>0</v>
          </cell>
          <cell r="BL194">
            <v>0</v>
          </cell>
          <cell r="BO194">
            <v>3000</v>
          </cell>
          <cell r="BP194">
            <v>0</v>
          </cell>
          <cell r="BV194">
            <v>0</v>
          </cell>
          <cell r="BW194">
            <v>0</v>
          </cell>
        </row>
        <row r="195">
          <cell r="D195" t="str">
            <v>G209、G319吉首社塘坡至花垣排碧公路</v>
          </cell>
          <cell r="E195" t="str">
            <v>国道</v>
          </cell>
          <cell r="F195">
            <v>30</v>
          </cell>
          <cell r="G195">
            <v>30</v>
          </cell>
          <cell r="M195">
            <v>30</v>
          </cell>
          <cell r="X195">
            <v>30</v>
          </cell>
          <cell r="AI195">
            <v>30</v>
          </cell>
          <cell r="AN195">
            <v>2022</v>
          </cell>
          <cell r="AO195">
            <v>2024</v>
          </cell>
          <cell r="AP195">
            <v>67500</v>
          </cell>
          <cell r="AQ195">
            <v>13500</v>
          </cell>
          <cell r="AS195">
            <v>0</v>
          </cell>
          <cell r="AT195">
            <v>0</v>
          </cell>
          <cell r="BK195">
            <v>0</v>
          </cell>
          <cell r="BL195">
            <v>0</v>
          </cell>
          <cell r="BO195" t="e">
            <v>#N/A</v>
          </cell>
          <cell r="BU195">
            <v>0</v>
          </cell>
          <cell r="BV195">
            <v>0</v>
          </cell>
          <cell r="BW195">
            <v>0</v>
          </cell>
        </row>
        <row r="196">
          <cell r="F196">
            <v>877.10500000000002</v>
          </cell>
          <cell r="G196">
            <v>718.67200000000003</v>
          </cell>
          <cell r="H196">
            <v>0</v>
          </cell>
          <cell r="I196">
            <v>0</v>
          </cell>
          <cell r="J196">
            <v>2</v>
          </cell>
          <cell r="K196">
            <v>0</v>
          </cell>
          <cell r="L196">
            <v>64.906999999999996</v>
          </cell>
          <cell r="M196">
            <v>635.76499999999999</v>
          </cell>
          <cell r="N196">
            <v>0</v>
          </cell>
          <cell r="O196">
            <v>0</v>
          </cell>
          <cell r="P196">
            <v>0</v>
          </cell>
          <cell r="Q196">
            <v>0</v>
          </cell>
          <cell r="R196">
            <v>46.816000000000003</v>
          </cell>
          <cell r="S196">
            <v>0</v>
          </cell>
          <cell r="T196">
            <v>0</v>
          </cell>
          <cell r="U196">
            <v>0</v>
          </cell>
          <cell r="V196">
            <v>53.481999999999999</v>
          </cell>
          <cell r="W196">
            <v>0</v>
          </cell>
          <cell r="X196">
            <v>580.37400000000002</v>
          </cell>
          <cell r="Y196">
            <v>0</v>
          </cell>
          <cell r="Z196">
            <v>0</v>
          </cell>
          <cell r="AA196">
            <v>4.008</v>
          </cell>
          <cell r="AB196">
            <v>0</v>
          </cell>
          <cell r="AC196">
            <v>58.011000000000003</v>
          </cell>
          <cell r="AD196">
            <v>0</v>
          </cell>
          <cell r="AE196">
            <v>37.058</v>
          </cell>
          <cell r="AF196">
            <v>0</v>
          </cell>
          <cell r="AG196">
            <v>565.66</v>
          </cell>
          <cell r="AH196">
            <v>0</v>
          </cell>
          <cell r="AI196">
            <v>53.935000000000002</v>
          </cell>
          <cell r="AJ196">
            <v>0</v>
          </cell>
          <cell r="AK196">
            <v>0</v>
          </cell>
          <cell r="AL196">
            <v>0</v>
          </cell>
          <cell r="AM196">
            <v>0</v>
          </cell>
          <cell r="AP196">
            <v>2557314.5</v>
          </cell>
          <cell r="AQ196">
            <v>618608.4</v>
          </cell>
          <cell r="AR196">
            <v>11800</v>
          </cell>
          <cell r="AS196">
            <v>0</v>
          </cell>
          <cell r="AT196">
            <v>0</v>
          </cell>
          <cell r="AU196">
            <v>70753.66</v>
          </cell>
          <cell r="AV196">
            <v>6560.4</v>
          </cell>
          <cell r="AW196">
            <v>0</v>
          </cell>
          <cell r="AX196">
            <v>0</v>
          </cell>
          <cell r="AY196">
            <v>0</v>
          </cell>
          <cell r="AZ196">
            <v>0</v>
          </cell>
          <cell r="BA196">
            <v>0</v>
          </cell>
          <cell r="BB196">
            <v>17653.099999999999</v>
          </cell>
          <cell r="BC196">
            <v>0</v>
          </cell>
          <cell r="BD196">
            <v>0</v>
          </cell>
          <cell r="BE196">
            <v>0</v>
          </cell>
          <cell r="BF196">
            <v>0</v>
          </cell>
          <cell r="BG196">
            <v>2295.9</v>
          </cell>
          <cell r="BH196">
            <v>0</v>
          </cell>
          <cell r="BI196">
            <v>14.303000000000001</v>
          </cell>
          <cell r="BJ196">
            <v>0</v>
          </cell>
          <cell r="BN196">
            <v>391675.16093333298</v>
          </cell>
          <cell r="BT196">
            <v>63790.414167272698</v>
          </cell>
          <cell r="BU196">
            <v>63790.414167272698</v>
          </cell>
          <cell r="BV196">
            <v>63790.414167272698</v>
          </cell>
          <cell r="BW196">
            <v>63790.414167272698</v>
          </cell>
          <cell r="BX196">
            <v>0</v>
          </cell>
          <cell r="BY196">
            <v>8114</v>
          </cell>
          <cell r="BZ196">
            <v>38121.4</v>
          </cell>
          <cell r="CA196">
            <v>47109</v>
          </cell>
          <cell r="CB196">
            <v>296330.76093333302</v>
          </cell>
          <cell r="CC196">
            <v>0</v>
          </cell>
          <cell r="CD196">
            <v>0</v>
          </cell>
          <cell r="CE196">
            <v>1795.5840000000001</v>
          </cell>
          <cell r="CF196">
            <v>1795.5840000000001</v>
          </cell>
          <cell r="CG196">
            <v>11255.5</v>
          </cell>
          <cell r="CH196">
            <v>11255.5</v>
          </cell>
          <cell r="CI196">
            <v>8835.9</v>
          </cell>
          <cell r="CJ196">
            <v>8835.9</v>
          </cell>
          <cell r="CK196">
            <v>41903.430167272702</v>
          </cell>
          <cell r="CL196">
            <v>41903.430167272702</v>
          </cell>
          <cell r="CM196">
            <v>38.549999999999997</v>
          </cell>
          <cell r="CN196">
            <v>548.47400000000005</v>
          </cell>
        </row>
        <row r="197">
          <cell r="D197" t="str">
            <v>S326浏阳澄潭江至宁乡沙田公路工程子项-暮坪湘江特大桥</v>
          </cell>
          <cell r="E197" t="str">
            <v>省道</v>
          </cell>
          <cell r="F197">
            <v>161.72499999999999</v>
          </cell>
          <cell r="G197">
            <v>4.4160000000000004</v>
          </cell>
          <cell r="L197">
            <v>4.4160000000000004</v>
          </cell>
          <cell r="V197">
            <v>4.4160000000000004</v>
          </cell>
          <cell r="AG197">
            <v>4.4160000000000004</v>
          </cell>
          <cell r="AN197">
            <v>2021</v>
          </cell>
          <cell r="AO197">
            <v>2024</v>
          </cell>
          <cell r="AP197">
            <v>775330</v>
          </cell>
          <cell r="BK197">
            <v>0</v>
          </cell>
          <cell r="BL197">
            <v>0</v>
          </cell>
          <cell r="BN197">
            <v>10000</v>
          </cell>
          <cell r="BT197">
            <v>0</v>
          </cell>
          <cell r="BU197">
            <v>0</v>
          </cell>
          <cell r="BV197">
            <v>0</v>
          </cell>
          <cell r="BW197">
            <v>0</v>
          </cell>
          <cell r="CB197">
            <v>10000</v>
          </cell>
          <cell r="CN197">
            <v>4.4160000000000004</v>
          </cell>
        </row>
        <row r="198">
          <cell r="D198" t="str">
            <v>S204浏阳市葛家绕镇公路</v>
          </cell>
          <cell r="E198" t="str">
            <v>省道</v>
          </cell>
          <cell r="F198">
            <v>2</v>
          </cell>
          <cell r="G198">
            <v>2</v>
          </cell>
          <cell r="J198">
            <v>2</v>
          </cell>
          <cell r="R198">
            <v>2</v>
          </cell>
          <cell r="AC198">
            <v>2</v>
          </cell>
          <cell r="AN198">
            <v>2022</v>
          </cell>
          <cell r="AO198">
            <v>2023</v>
          </cell>
          <cell r="AP198">
            <v>3249</v>
          </cell>
          <cell r="AQ198">
            <v>416</v>
          </cell>
          <cell r="BK198">
            <v>208</v>
          </cell>
          <cell r="BL198">
            <v>-208</v>
          </cell>
          <cell r="BM198">
            <v>0</v>
          </cell>
          <cell r="BN198">
            <v>1949.4</v>
          </cell>
          <cell r="BT198">
            <v>208</v>
          </cell>
          <cell r="BU198">
            <v>208</v>
          </cell>
          <cell r="BV198">
            <v>208</v>
          </cell>
          <cell r="BW198">
            <v>208</v>
          </cell>
          <cell r="BZ198">
            <v>1949.4</v>
          </cell>
          <cell r="CG198">
            <v>208</v>
          </cell>
          <cell r="CH198">
            <v>208</v>
          </cell>
        </row>
        <row r="199">
          <cell r="D199" t="str">
            <v>G536平江县丁家垅至天岳公路</v>
          </cell>
          <cell r="E199" t="str">
            <v>国道</v>
          </cell>
          <cell r="F199">
            <v>6.306</v>
          </cell>
          <cell r="G199">
            <v>6.306</v>
          </cell>
          <cell r="M199">
            <v>6.306</v>
          </cell>
          <cell r="X199">
            <v>6.306</v>
          </cell>
          <cell r="AG199">
            <v>6.306</v>
          </cell>
          <cell r="AN199">
            <v>2022</v>
          </cell>
          <cell r="AO199">
            <v>2024</v>
          </cell>
          <cell r="AP199">
            <v>43043</v>
          </cell>
          <cell r="AQ199">
            <v>8828</v>
          </cell>
          <cell r="AR199">
            <v>0</v>
          </cell>
          <cell r="AU199">
            <v>0</v>
          </cell>
          <cell r="AV199">
            <v>0</v>
          </cell>
          <cell r="BJ199" t="str">
            <v>完成施工许可</v>
          </cell>
          <cell r="BK199">
            <v>882.8</v>
          </cell>
          <cell r="BL199">
            <v>-882.8</v>
          </cell>
          <cell r="BM199">
            <v>0</v>
          </cell>
          <cell r="BN199">
            <v>4300</v>
          </cell>
          <cell r="BT199">
            <v>882.8</v>
          </cell>
          <cell r="BU199">
            <v>882.8</v>
          </cell>
          <cell r="BV199">
            <v>882.8</v>
          </cell>
          <cell r="BW199">
            <v>882.8</v>
          </cell>
          <cell r="CB199">
            <v>4300</v>
          </cell>
          <cell r="CK199">
            <v>882.8</v>
          </cell>
          <cell r="CL199">
            <v>882.8</v>
          </cell>
          <cell r="CN199">
            <v>6.306</v>
          </cell>
        </row>
        <row r="200">
          <cell r="D200" t="str">
            <v>S201平江县虹桥至加义</v>
          </cell>
          <cell r="E200" t="str">
            <v>省道</v>
          </cell>
          <cell r="F200">
            <v>38</v>
          </cell>
          <cell r="G200">
            <v>38</v>
          </cell>
          <cell r="M200">
            <v>38</v>
          </cell>
          <cell r="AG200">
            <v>38</v>
          </cell>
          <cell r="AN200">
            <v>2022</v>
          </cell>
          <cell r="AO200">
            <v>2024</v>
          </cell>
          <cell r="AP200">
            <v>57000</v>
          </cell>
          <cell r="AQ200">
            <v>21280</v>
          </cell>
          <cell r="AS200">
            <v>0</v>
          </cell>
          <cell r="BK200">
            <v>2128</v>
          </cell>
          <cell r="BL200">
            <v>-2128</v>
          </cell>
          <cell r="BM200">
            <v>0</v>
          </cell>
          <cell r="BN200">
            <v>17100</v>
          </cell>
          <cell r="BT200">
            <v>2128</v>
          </cell>
          <cell r="BU200">
            <v>2128</v>
          </cell>
          <cell r="BV200">
            <v>2128</v>
          </cell>
          <cell r="BW200">
            <v>2128</v>
          </cell>
          <cell r="CB200">
            <v>17100</v>
          </cell>
          <cell r="CK200">
            <v>2128</v>
          </cell>
          <cell r="CL200">
            <v>2128</v>
          </cell>
          <cell r="CN200">
            <v>38</v>
          </cell>
        </row>
        <row r="201">
          <cell r="D201" t="str">
            <v>云溪区松阳湖港区化工码头至云溪区绿色化工园</v>
          </cell>
          <cell r="E201" t="str">
            <v>重要经济干线</v>
          </cell>
          <cell r="F201">
            <v>5.0999999999999996</v>
          </cell>
          <cell r="G201">
            <v>5.0999999999999996</v>
          </cell>
          <cell r="M201">
            <v>5.0999999999999996</v>
          </cell>
          <cell r="X201">
            <v>5.0999999999999996</v>
          </cell>
          <cell r="AE201">
            <v>5.0999999999999996</v>
          </cell>
          <cell r="AN201">
            <v>2022</v>
          </cell>
          <cell r="AO201">
            <v>2024</v>
          </cell>
          <cell r="AP201">
            <v>41696</v>
          </cell>
          <cell r="AQ201">
            <v>5712</v>
          </cell>
          <cell r="BK201">
            <v>1713.6</v>
          </cell>
          <cell r="BL201">
            <v>-1713.6</v>
          </cell>
          <cell r="BM201">
            <v>0</v>
          </cell>
          <cell r="BN201">
            <v>20848</v>
          </cell>
          <cell r="BT201">
            <v>1713.6</v>
          </cell>
          <cell r="BU201">
            <v>1713.6</v>
          </cell>
          <cell r="BV201">
            <v>1713.6</v>
          </cell>
          <cell r="BW201">
            <v>1713.6</v>
          </cell>
          <cell r="CA201">
            <v>20848</v>
          </cell>
          <cell r="CI201">
            <v>1713.6</v>
          </cell>
          <cell r="CJ201">
            <v>1713.6</v>
          </cell>
          <cell r="CN201">
            <v>5.0999999999999996</v>
          </cell>
        </row>
        <row r="202">
          <cell r="D202" t="str">
            <v>S313汨罗市桃林至白塘（磊石）公路</v>
          </cell>
          <cell r="E202" t="str">
            <v>省道</v>
          </cell>
          <cell r="F202">
            <v>22</v>
          </cell>
          <cell r="G202">
            <v>22</v>
          </cell>
          <cell r="M202">
            <v>22</v>
          </cell>
          <cell r="X202">
            <v>22</v>
          </cell>
          <cell r="AG202">
            <v>22</v>
          </cell>
          <cell r="AN202">
            <v>2022</v>
          </cell>
          <cell r="AO202">
            <v>2024</v>
          </cell>
          <cell r="AP202">
            <v>25902</v>
          </cell>
          <cell r="AQ202">
            <v>12320</v>
          </cell>
          <cell r="BK202">
            <v>1232</v>
          </cell>
          <cell r="BL202">
            <v>-1232</v>
          </cell>
          <cell r="BM202">
            <v>0</v>
          </cell>
          <cell r="BN202">
            <v>7770.6</v>
          </cell>
          <cell r="BT202">
            <v>1232</v>
          </cell>
          <cell r="BU202">
            <v>1232</v>
          </cell>
          <cell r="BV202">
            <v>1232</v>
          </cell>
          <cell r="BW202">
            <v>1232</v>
          </cell>
          <cell r="CB202">
            <v>7770.6</v>
          </cell>
          <cell r="CK202">
            <v>1232</v>
          </cell>
          <cell r="CL202">
            <v>1232</v>
          </cell>
          <cell r="CN202">
            <v>22</v>
          </cell>
        </row>
        <row r="203">
          <cell r="D203" t="str">
            <v>S310毛田白若至公田段公路</v>
          </cell>
          <cell r="E203" t="str">
            <v>省道</v>
          </cell>
          <cell r="F203">
            <v>33</v>
          </cell>
          <cell r="G203">
            <v>33</v>
          </cell>
          <cell r="M203">
            <v>33</v>
          </cell>
          <cell r="X203">
            <v>33</v>
          </cell>
          <cell r="AG203">
            <v>33</v>
          </cell>
          <cell r="AN203">
            <v>2022</v>
          </cell>
          <cell r="AO203">
            <v>2024</v>
          </cell>
          <cell r="AP203">
            <v>26831</v>
          </cell>
          <cell r="BK203">
            <v>0</v>
          </cell>
          <cell r="BL203">
            <v>0</v>
          </cell>
          <cell r="BN203">
            <v>2683</v>
          </cell>
          <cell r="BT203">
            <v>0</v>
          </cell>
          <cell r="BU203">
            <v>0</v>
          </cell>
          <cell r="BV203">
            <v>0</v>
          </cell>
          <cell r="BW203">
            <v>0</v>
          </cell>
          <cell r="CB203">
            <v>2683</v>
          </cell>
          <cell r="CN203">
            <v>33</v>
          </cell>
        </row>
        <row r="204">
          <cell r="D204" t="str">
            <v>S217华容县治河渡至田家湖公路</v>
          </cell>
          <cell r="E204" t="str">
            <v>省道</v>
          </cell>
          <cell r="F204">
            <v>3</v>
          </cell>
          <cell r="G204">
            <v>3</v>
          </cell>
          <cell r="M204">
            <v>3</v>
          </cell>
          <cell r="X204">
            <v>3</v>
          </cell>
          <cell r="AG204">
            <v>3</v>
          </cell>
          <cell r="AN204">
            <v>2022</v>
          </cell>
          <cell r="AO204">
            <v>2024</v>
          </cell>
          <cell r="AP204">
            <v>24650</v>
          </cell>
          <cell r="AQ204">
            <v>1680</v>
          </cell>
          <cell r="BK204">
            <v>168</v>
          </cell>
          <cell r="BL204">
            <v>-168</v>
          </cell>
          <cell r="BM204">
            <v>0</v>
          </cell>
          <cell r="BN204">
            <v>7395</v>
          </cell>
          <cell r="BT204">
            <v>168</v>
          </cell>
          <cell r="BU204">
            <v>168</v>
          </cell>
          <cell r="BV204">
            <v>168</v>
          </cell>
          <cell r="BW204">
            <v>168</v>
          </cell>
          <cell r="CB204">
            <v>7395</v>
          </cell>
          <cell r="CK204">
            <v>168</v>
          </cell>
          <cell r="CL204">
            <v>168</v>
          </cell>
          <cell r="CN204">
            <v>3</v>
          </cell>
        </row>
        <row r="205">
          <cell r="D205" t="str">
            <v>岳阳县步仙至步仙货运站场公路</v>
          </cell>
          <cell r="E205" t="str">
            <v>重要经济干线</v>
          </cell>
          <cell r="F205">
            <v>2.4</v>
          </cell>
          <cell r="G205">
            <v>2.4</v>
          </cell>
          <cell r="M205">
            <v>2.4</v>
          </cell>
          <cell r="X205">
            <v>2.4</v>
          </cell>
          <cell r="AG205">
            <v>2.4</v>
          </cell>
          <cell r="AN205">
            <v>2022</v>
          </cell>
          <cell r="AO205">
            <v>2024</v>
          </cell>
          <cell r="AP205">
            <v>6784</v>
          </cell>
          <cell r="AQ205">
            <v>1344</v>
          </cell>
          <cell r="BK205">
            <v>134.4</v>
          </cell>
          <cell r="BL205">
            <v>-134.4</v>
          </cell>
          <cell r="BM205">
            <v>0</v>
          </cell>
          <cell r="BN205">
            <v>2035.2</v>
          </cell>
          <cell r="BT205">
            <v>134.4</v>
          </cell>
          <cell r="BU205">
            <v>134.4</v>
          </cell>
          <cell r="BV205">
            <v>134.4</v>
          </cell>
          <cell r="BW205">
            <v>134.4</v>
          </cell>
          <cell r="CB205">
            <v>2035.2</v>
          </cell>
          <cell r="CK205">
            <v>134.4</v>
          </cell>
          <cell r="CL205">
            <v>134.4</v>
          </cell>
          <cell r="CN205">
            <v>2.4</v>
          </cell>
        </row>
        <row r="206">
          <cell r="D206" t="str">
            <v>G107岳阳市改线提质工程（汨罗京古塘-青山铺段）</v>
          </cell>
          <cell r="E206" t="str">
            <v>国道</v>
          </cell>
          <cell r="F206">
            <v>46.884999999999998</v>
          </cell>
          <cell r="G206">
            <v>46.884999999999998</v>
          </cell>
          <cell r="M206">
            <v>46.884999999999998</v>
          </cell>
          <cell r="X206">
            <v>46.884999999999998</v>
          </cell>
          <cell r="AG206">
            <v>46.884999999999998</v>
          </cell>
          <cell r="AN206">
            <v>2022</v>
          </cell>
          <cell r="AO206">
            <v>2024</v>
          </cell>
          <cell r="AP206">
            <v>150000</v>
          </cell>
          <cell r="AQ206">
            <v>65639</v>
          </cell>
          <cell r="BK206">
            <v>6563.9</v>
          </cell>
          <cell r="BL206">
            <v>-6563.9</v>
          </cell>
          <cell r="BM206">
            <v>0</v>
          </cell>
          <cell r="BN206">
            <v>15000</v>
          </cell>
          <cell r="BT206">
            <v>6563.9</v>
          </cell>
          <cell r="BU206">
            <v>6563.9</v>
          </cell>
          <cell r="BV206">
            <v>6563.9</v>
          </cell>
          <cell r="BW206">
            <v>6563.9</v>
          </cell>
          <cell r="CB206">
            <v>15000</v>
          </cell>
          <cell r="CK206">
            <v>6563.9</v>
          </cell>
          <cell r="CL206">
            <v>6563.9</v>
          </cell>
          <cell r="CN206">
            <v>46.884999999999998</v>
          </cell>
        </row>
        <row r="207">
          <cell r="D207" t="str">
            <v>湘阴县樟树港至曹溪港</v>
          </cell>
          <cell r="E207" t="str">
            <v>重要经济干线</v>
          </cell>
          <cell r="F207">
            <v>14</v>
          </cell>
          <cell r="G207">
            <v>14</v>
          </cell>
          <cell r="M207">
            <v>14</v>
          </cell>
          <cell r="X207">
            <v>14</v>
          </cell>
          <cell r="AG207">
            <v>14</v>
          </cell>
          <cell r="AN207">
            <v>2022</v>
          </cell>
          <cell r="AO207">
            <v>2024</v>
          </cell>
          <cell r="AP207">
            <v>19600</v>
          </cell>
          <cell r="AQ207">
            <v>7840</v>
          </cell>
          <cell r="BK207">
            <v>784</v>
          </cell>
          <cell r="BL207">
            <v>-784</v>
          </cell>
          <cell r="BM207">
            <v>0</v>
          </cell>
          <cell r="BN207">
            <v>5880</v>
          </cell>
          <cell r="BT207">
            <v>784</v>
          </cell>
          <cell r="BU207">
            <v>784</v>
          </cell>
          <cell r="BV207">
            <v>784</v>
          </cell>
          <cell r="BW207">
            <v>784</v>
          </cell>
          <cell r="CB207">
            <v>5880</v>
          </cell>
          <cell r="CK207">
            <v>784</v>
          </cell>
          <cell r="CL207">
            <v>784</v>
          </cell>
          <cell r="CN207">
            <v>14</v>
          </cell>
        </row>
        <row r="208">
          <cell r="D208" t="str">
            <v>S316平江县石牛寨-长庆公路</v>
          </cell>
          <cell r="E208" t="str">
            <v>省道</v>
          </cell>
          <cell r="F208">
            <v>16.315999999999999</v>
          </cell>
          <cell r="G208">
            <v>16.315999999999999</v>
          </cell>
          <cell r="L208">
            <v>16.315999999999999</v>
          </cell>
          <cell r="R208">
            <v>16.315999999999999</v>
          </cell>
          <cell r="AC208">
            <v>16.315999999999999</v>
          </cell>
          <cell r="AN208">
            <v>2021</v>
          </cell>
          <cell r="AO208">
            <v>2023</v>
          </cell>
          <cell r="AP208">
            <v>39493.699999999997</v>
          </cell>
          <cell r="AQ208">
            <v>0</v>
          </cell>
          <cell r="AR208">
            <v>11800</v>
          </cell>
          <cell r="AU208">
            <v>19794.96</v>
          </cell>
          <cell r="AV208">
            <v>0</v>
          </cell>
          <cell r="BK208">
            <v>0</v>
          </cell>
          <cell r="BL208">
            <v>0</v>
          </cell>
          <cell r="BN208">
            <v>9000</v>
          </cell>
          <cell r="BT208">
            <v>0</v>
          </cell>
          <cell r="BU208">
            <v>0</v>
          </cell>
          <cell r="BV208">
            <v>0</v>
          </cell>
          <cell r="BW208">
            <v>0</v>
          </cell>
          <cell r="BZ208">
            <v>9000</v>
          </cell>
          <cell r="CK208">
            <v>0</v>
          </cell>
        </row>
        <row r="209">
          <cell r="D209" t="str">
            <v>G319汉寿太子庙集镇改线</v>
          </cell>
          <cell r="E209" t="str">
            <v>国道</v>
          </cell>
          <cell r="F209">
            <v>6.5149999999999997</v>
          </cell>
          <cell r="G209">
            <v>6.5149999999999997</v>
          </cell>
          <cell r="M209">
            <v>6.5149999999999997</v>
          </cell>
          <cell r="X209">
            <v>6.5149999999999997</v>
          </cell>
          <cell r="AC209">
            <v>6.5149999999999997</v>
          </cell>
          <cell r="AO209">
            <v>2023</v>
          </cell>
          <cell r="AP209">
            <v>46680</v>
          </cell>
          <cell r="AQ209">
            <v>10945</v>
          </cell>
          <cell r="AR209">
            <v>0</v>
          </cell>
          <cell r="AU209">
            <v>0</v>
          </cell>
          <cell r="AV209">
            <v>0</v>
          </cell>
          <cell r="BJ209" t="str">
            <v>完成施工许可</v>
          </cell>
          <cell r="BK209">
            <v>5472.5</v>
          </cell>
          <cell r="BL209">
            <v>-5472.5</v>
          </cell>
          <cell r="BM209">
            <v>0</v>
          </cell>
          <cell r="BN209">
            <v>8500</v>
          </cell>
          <cell r="BT209">
            <v>5472.5</v>
          </cell>
          <cell r="BU209">
            <v>5472.5</v>
          </cell>
          <cell r="BV209">
            <v>5472.5</v>
          </cell>
          <cell r="BW209">
            <v>5472.5</v>
          </cell>
          <cell r="BZ209">
            <v>8500</v>
          </cell>
          <cell r="CG209">
            <v>5472.5</v>
          </cell>
          <cell r="CH209">
            <v>5472.5</v>
          </cell>
        </row>
        <row r="210">
          <cell r="D210" t="str">
            <v>S223西湖南园盘至汉寿岩汪湖公路（含汉寿洞庭湖特大桥）</v>
          </cell>
          <cell r="E210" t="str">
            <v>省道</v>
          </cell>
          <cell r="F210">
            <v>7.5419999999999998</v>
          </cell>
          <cell r="G210">
            <v>7.5419999999999998</v>
          </cell>
          <cell r="M210">
            <v>7.5419999999999998</v>
          </cell>
          <cell r="X210">
            <v>7.5419999999999998</v>
          </cell>
          <cell r="AG210">
            <v>7.5419999999999998</v>
          </cell>
          <cell r="AN210">
            <v>2022</v>
          </cell>
          <cell r="AO210">
            <v>2024</v>
          </cell>
          <cell r="AP210">
            <v>15932</v>
          </cell>
          <cell r="AQ210">
            <v>8447.0400000000009</v>
          </cell>
          <cell r="BK210">
            <v>844.70399999999995</v>
          </cell>
          <cell r="BL210">
            <v>-844.70399999999995</v>
          </cell>
          <cell r="BM210">
            <v>0</v>
          </cell>
          <cell r="BN210">
            <v>4779.6000000000004</v>
          </cell>
          <cell r="BT210">
            <v>844.70399999999995</v>
          </cell>
          <cell r="BU210">
            <v>844.70399999999995</v>
          </cell>
          <cell r="BV210">
            <v>844.70399999999995</v>
          </cell>
          <cell r="BW210">
            <v>844.70399999999995</v>
          </cell>
          <cell r="CB210">
            <v>4779.6000000000004</v>
          </cell>
          <cell r="CK210">
            <v>844.70399999999995</v>
          </cell>
          <cell r="CL210">
            <v>844.70399999999995</v>
          </cell>
          <cell r="CN210">
            <v>7.5419999999999998</v>
          </cell>
        </row>
        <row r="211">
          <cell r="D211" t="str">
            <v>S223西湖镇至汉寿酉港</v>
          </cell>
          <cell r="E211" t="str">
            <v>省道</v>
          </cell>
          <cell r="F211">
            <v>5.423</v>
          </cell>
          <cell r="G211">
            <v>5.423</v>
          </cell>
          <cell r="M211">
            <v>5.423</v>
          </cell>
          <cell r="X211">
            <v>5.423</v>
          </cell>
          <cell r="AG211">
            <v>5.423</v>
          </cell>
          <cell r="AN211">
            <v>2022</v>
          </cell>
          <cell r="AO211">
            <v>2024</v>
          </cell>
          <cell r="AP211">
            <v>15932</v>
          </cell>
          <cell r="AQ211">
            <v>6073.76</v>
          </cell>
          <cell r="BK211">
            <v>607.37599999999998</v>
          </cell>
          <cell r="BL211">
            <v>-607.37599999999998</v>
          </cell>
          <cell r="BM211">
            <v>0</v>
          </cell>
          <cell r="BN211">
            <v>4779.6000000000004</v>
          </cell>
          <cell r="BT211">
            <v>607.37599999999998</v>
          </cell>
          <cell r="BU211">
            <v>607.37599999999998</v>
          </cell>
          <cell r="BV211">
            <v>607.37599999999998</v>
          </cell>
          <cell r="BW211">
            <v>607.37599999999998</v>
          </cell>
          <cell r="CB211">
            <v>4779.6000000000004</v>
          </cell>
          <cell r="CK211">
            <v>607.37599999999998</v>
          </cell>
          <cell r="CL211">
            <v>607.37599999999998</v>
          </cell>
          <cell r="CN211">
            <v>5.423</v>
          </cell>
        </row>
        <row r="212">
          <cell r="D212" t="str">
            <v>S317鼎城黄土店至花岩溪</v>
          </cell>
          <cell r="E212" t="str">
            <v>省道</v>
          </cell>
          <cell r="F212">
            <v>16</v>
          </cell>
          <cell r="G212">
            <v>16</v>
          </cell>
          <cell r="X212">
            <v>16</v>
          </cell>
          <cell r="AI212">
            <v>16</v>
          </cell>
          <cell r="AN212">
            <v>2022</v>
          </cell>
          <cell r="AO212">
            <v>2023</v>
          </cell>
          <cell r="AP212">
            <v>22400</v>
          </cell>
          <cell r="AQ212">
            <v>9600</v>
          </cell>
          <cell r="BN212">
            <v>2000</v>
          </cell>
          <cell r="CN212">
            <v>16</v>
          </cell>
        </row>
        <row r="213">
          <cell r="D213" t="str">
            <v>S237临澧芭蕉-石门修梅</v>
          </cell>
          <cell r="E213" t="str">
            <v>省道</v>
          </cell>
          <cell r="F213">
            <v>12</v>
          </cell>
          <cell r="G213">
            <v>12</v>
          </cell>
          <cell r="M213">
            <v>12</v>
          </cell>
          <cell r="X213">
            <v>12</v>
          </cell>
          <cell r="AG213">
            <v>12</v>
          </cell>
          <cell r="AN213">
            <v>2022</v>
          </cell>
          <cell r="AO213">
            <v>2024</v>
          </cell>
          <cell r="AP213">
            <v>16800</v>
          </cell>
          <cell r="AQ213">
            <v>13440</v>
          </cell>
          <cell r="BK213">
            <v>1344</v>
          </cell>
          <cell r="BL213">
            <v>-1344</v>
          </cell>
          <cell r="BM213">
            <v>0</v>
          </cell>
          <cell r="BN213">
            <v>5040</v>
          </cell>
          <cell r="BT213">
            <v>1344</v>
          </cell>
          <cell r="BU213">
            <v>1344</v>
          </cell>
          <cell r="BV213">
            <v>1344</v>
          </cell>
          <cell r="BW213">
            <v>1344</v>
          </cell>
          <cell r="CB213">
            <v>5040</v>
          </cell>
          <cell r="CK213">
            <v>1344</v>
          </cell>
          <cell r="CL213">
            <v>1344</v>
          </cell>
          <cell r="CN213">
            <v>7</v>
          </cell>
        </row>
        <row r="214">
          <cell r="D214" t="str">
            <v>S522石门县潘坪至南北镇</v>
          </cell>
          <cell r="E214" t="str">
            <v>省道</v>
          </cell>
          <cell r="F214">
            <v>4.008</v>
          </cell>
          <cell r="G214">
            <v>4.008</v>
          </cell>
          <cell r="M214">
            <v>4.008</v>
          </cell>
          <cell r="X214">
            <v>4.008</v>
          </cell>
          <cell r="AA214">
            <v>4.008</v>
          </cell>
          <cell r="AN214">
            <v>2021</v>
          </cell>
          <cell r="AO214">
            <v>2022</v>
          </cell>
          <cell r="AP214">
            <v>8114</v>
          </cell>
          <cell r="AQ214">
            <v>2244.48</v>
          </cell>
          <cell r="AR214">
            <v>0</v>
          </cell>
          <cell r="AU214">
            <v>0</v>
          </cell>
          <cell r="AV214">
            <v>0</v>
          </cell>
          <cell r="BJ214" t="str">
            <v>完成施工许可</v>
          </cell>
          <cell r="BK214">
            <v>1795.5840000000001</v>
          </cell>
          <cell r="BL214">
            <v>-1795.5840000000001</v>
          </cell>
          <cell r="BM214">
            <v>0</v>
          </cell>
          <cell r="BN214">
            <v>8114</v>
          </cell>
          <cell r="BT214">
            <v>1795.5840000000001</v>
          </cell>
          <cell r="BU214">
            <v>1795.5840000000001</v>
          </cell>
          <cell r="BV214">
            <v>1795.5840000000001</v>
          </cell>
          <cell r="BW214">
            <v>1795.5840000000001</v>
          </cell>
          <cell r="BY214">
            <v>8114</v>
          </cell>
          <cell r="CE214">
            <v>1795.5840000000001</v>
          </cell>
          <cell r="CF214">
            <v>1795.5840000000001</v>
          </cell>
          <cell r="CM214">
            <v>4.008</v>
          </cell>
        </row>
        <row r="215">
          <cell r="D215" t="str">
            <v>S304慈利三合镇至桑植人潮溪公路（慈利段）</v>
          </cell>
          <cell r="E215" t="str">
            <v>省道</v>
          </cell>
          <cell r="F215">
            <v>25</v>
          </cell>
          <cell r="G215">
            <v>25</v>
          </cell>
          <cell r="L215">
            <v>25</v>
          </cell>
          <cell r="V215">
            <v>25</v>
          </cell>
          <cell r="AE215">
            <v>15</v>
          </cell>
          <cell r="AG215">
            <v>10</v>
          </cell>
          <cell r="AN215">
            <v>2022</v>
          </cell>
          <cell r="AO215">
            <v>2024</v>
          </cell>
          <cell r="AP215">
            <v>71970</v>
          </cell>
          <cell r="BK215">
            <v>0</v>
          </cell>
          <cell r="BL215">
            <v>0</v>
          </cell>
          <cell r="BN215">
            <v>12960</v>
          </cell>
          <cell r="BV215">
            <v>0</v>
          </cell>
          <cell r="BW215">
            <v>0</v>
          </cell>
          <cell r="CB215">
            <v>12960</v>
          </cell>
          <cell r="CN215">
            <v>25</v>
          </cell>
        </row>
        <row r="216">
          <cell r="D216" t="str">
            <v>S303武陵源天子山至中湖</v>
          </cell>
          <cell r="E216" t="str">
            <v>省道</v>
          </cell>
          <cell r="F216">
            <v>12</v>
          </cell>
          <cell r="G216">
            <v>12</v>
          </cell>
          <cell r="M216">
            <v>12</v>
          </cell>
          <cell r="X216">
            <v>12</v>
          </cell>
          <cell r="AG216">
            <v>12</v>
          </cell>
          <cell r="AN216">
            <v>2022</v>
          </cell>
          <cell r="AO216">
            <v>2024</v>
          </cell>
          <cell r="AP216">
            <v>16800</v>
          </cell>
          <cell r="BK216">
            <v>0</v>
          </cell>
          <cell r="BL216">
            <v>0</v>
          </cell>
          <cell r="BN216">
            <v>5040</v>
          </cell>
          <cell r="BV216">
            <v>0</v>
          </cell>
          <cell r="BW216">
            <v>0</v>
          </cell>
          <cell r="CB216">
            <v>5040</v>
          </cell>
          <cell r="CN216">
            <v>12</v>
          </cell>
        </row>
        <row r="217">
          <cell r="D217" t="str">
            <v>南县前哨至长春</v>
          </cell>
          <cell r="E217" t="str">
            <v>重要经济干线</v>
          </cell>
          <cell r="F217">
            <v>4.68</v>
          </cell>
          <cell r="G217">
            <v>4.68</v>
          </cell>
          <cell r="M217">
            <v>4.68</v>
          </cell>
          <cell r="X217">
            <v>4.68</v>
          </cell>
          <cell r="AC217">
            <v>4.68</v>
          </cell>
          <cell r="AN217">
            <v>2022</v>
          </cell>
          <cell r="AO217">
            <v>2022</v>
          </cell>
          <cell r="AP217">
            <v>4590</v>
          </cell>
          <cell r="AQ217">
            <v>2621</v>
          </cell>
          <cell r="AU217">
            <v>0</v>
          </cell>
          <cell r="AV217">
            <v>0</v>
          </cell>
          <cell r="BJ217" t="str">
            <v>完成施工许可</v>
          </cell>
          <cell r="BK217">
            <v>1310.5</v>
          </cell>
          <cell r="BL217">
            <v>-1310.5</v>
          </cell>
          <cell r="BM217">
            <v>0</v>
          </cell>
          <cell r="BN217">
            <v>3672</v>
          </cell>
          <cell r="BT217">
            <v>1310.5</v>
          </cell>
          <cell r="BU217">
            <v>1310.5</v>
          </cell>
          <cell r="BV217">
            <v>1310.5</v>
          </cell>
          <cell r="BW217">
            <v>1310.5</v>
          </cell>
          <cell r="BZ217">
            <v>3672</v>
          </cell>
          <cell r="CG217">
            <v>1310.5</v>
          </cell>
          <cell r="CH217">
            <v>1310.5</v>
          </cell>
          <cell r="CN217">
            <v>4.68</v>
          </cell>
        </row>
        <row r="218">
          <cell r="D218" t="str">
            <v>G234南县至茅草街公路（华容北景港-南县神童港、南县长春-沅江）</v>
          </cell>
          <cell r="E218" t="str">
            <v>国道</v>
          </cell>
          <cell r="F218">
            <v>10.935</v>
          </cell>
          <cell r="G218">
            <v>10.935</v>
          </cell>
          <cell r="M218">
            <v>10.935</v>
          </cell>
          <cell r="X218">
            <v>10.935</v>
          </cell>
          <cell r="AI218">
            <v>10.935</v>
          </cell>
          <cell r="AN218">
            <v>2022</v>
          </cell>
          <cell r="AO218">
            <v>2024</v>
          </cell>
          <cell r="AP218">
            <v>76837</v>
          </cell>
          <cell r="AQ218">
            <v>26133</v>
          </cell>
          <cell r="AU218">
            <v>0</v>
          </cell>
          <cell r="AV218">
            <v>0</v>
          </cell>
          <cell r="BJ218" t="str">
            <v>完成施工许可</v>
          </cell>
          <cell r="BK218">
            <v>0</v>
          </cell>
          <cell r="BL218">
            <v>0</v>
          </cell>
          <cell r="BN218">
            <v>0</v>
          </cell>
          <cell r="BT218">
            <v>0</v>
          </cell>
          <cell r="BU218">
            <v>0</v>
          </cell>
          <cell r="BV218">
            <v>0</v>
          </cell>
          <cell r="BW218">
            <v>0</v>
          </cell>
          <cell r="CB218">
            <v>0</v>
          </cell>
          <cell r="CK218">
            <v>0</v>
          </cell>
          <cell r="CN218">
            <v>10.935</v>
          </cell>
        </row>
        <row r="219">
          <cell r="D219" t="str">
            <v>S220沅江市四季红镇至黄茅洲大桥北</v>
          </cell>
          <cell r="E219" t="str">
            <v>省道</v>
          </cell>
          <cell r="F219">
            <v>24.605</v>
          </cell>
          <cell r="G219">
            <v>24.605</v>
          </cell>
          <cell r="M219">
            <v>24.605</v>
          </cell>
          <cell r="X219">
            <v>24.605</v>
          </cell>
          <cell r="AG219">
            <v>24.605</v>
          </cell>
          <cell r="AN219">
            <v>2022</v>
          </cell>
          <cell r="AO219">
            <v>2023</v>
          </cell>
          <cell r="AP219">
            <v>40842</v>
          </cell>
          <cell r="AQ219">
            <v>9236</v>
          </cell>
          <cell r="BK219">
            <v>923.6</v>
          </cell>
          <cell r="BL219">
            <v>-923.6</v>
          </cell>
          <cell r="BM219">
            <v>0</v>
          </cell>
          <cell r="BN219">
            <v>12252.6</v>
          </cell>
          <cell r="BT219">
            <v>923.6</v>
          </cell>
          <cell r="BU219">
            <v>923.6</v>
          </cell>
          <cell r="BV219">
            <v>923.6</v>
          </cell>
          <cell r="BW219">
            <v>923.6</v>
          </cell>
          <cell r="CB219">
            <v>12252.6</v>
          </cell>
          <cell r="CK219">
            <v>923.6</v>
          </cell>
          <cell r="CL219">
            <v>923.6</v>
          </cell>
          <cell r="CN219">
            <v>24.605</v>
          </cell>
        </row>
        <row r="220">
          <cell r="D220" t="str">
            <v>G207桃江县武潭-马迹塘</v>
          </cell>
          <cell r="E220" t="str">
            <v>国道</v>
          </cell>
          <cell r="F220">
            <v>10.105</v>
          </cell>
          <cell r="G220">
            <v>10.105</v>
          </cell>
          <cell r="M220">
            <v>10.105</v>
          </cell>
          <cell r="X220">
            <v>10.105</v>
          </cell>
          <cell r="AG220">
            <v>10.105</v>
          </cell>
          <cell r="AN220">
            <v>2022</v>
          </cell>
          <cell r="AO220">
            <v>2024</v>
          </cell>
          <cell r="AP220">
            <v>56031</v>
          </cell>
          <cell r="AQ220">
            <v>14147</v>
          </cell>
          <cell r="BL220">
            <v>0</v>
          </cell>
          <cell r="BM220">
            <v>0</v>
          </cell>
          <cell r="BN220">
            <v>0</v>
          </cell>
          <cell r="BV220">
            <v>0</v>
          </cell>
          <cell r="BW220">
            <v>0</v>
          </cell>
          <cell r="CB220">
            <v>0</v>
          </cell>
          <cell r="CK220">
            <v>0</v>
          </cell>
          <cell r="CL220">
            <v>0</v>
          </cell>
        </row>
        <row r="221">
          <cell r="D221" t="str">
            <v>S321、S225、S324安化仙溪至沩山</v>
          </cell>
          <cell r="E221" t="str">
            <v>省道</v>
          </cell>
          <cell r="F221">
            <v>43.3</v>
          </cell>
          <cell r="G221">
            <v>43.3</v>
          </cell>
          <cell r="M221">
            <v>43.3</v>
          </cell>
          <cell r="X221">
            <v>43.3</v>
          </cell>
          <cell r="AG221">
            <v>43.3</v>
          </cell>
          <cell r="AN221">
            <v>2022</v>
          </cell>
          <cell r="AO221">
            <v>2024</v>
          </cell>
          <cell r="AP221">
            <v>67900</v>
          </cell>
          <cell r="AQ221">
            <v>48496</v>
          </cell>
          <cell r="BL221">
            <v>0</v>
          </cell>
          <cell r="BM221">
            <v>0</v>
          </cell>
          <cell r="BN221">
            <v>0</v>
          </cell>
          <cell r="BV221">
            <v>0</v>
          </cell>
          <cell r="BW221">
            <v>0</v>
          </cell>
          <cell r="CB221">
            <v>0</v>
          </cell>
          <cell r="CK221">
            <v>0</v>
          </cell>
          <cell r="CL221">
            <v>0</v>
          </cell>
        </row>
        <row r="222">
          <cell r="D222" t="str">
            <v>S218大通湖河口至北洲子</v>
          </cell>
          <cell r="E222" t="str">
            <v>省道</v>
          </cell>
          <cell r="F222">
            <v>11.26</v>
          </cell>
          <cell r="G222">
            <v>11.26</v>
          </cell>
          <cell r="M222">
            <v>11.26</v>
          </cell>
          <cell r="X222">
            <v>11.26</v>
          </cell>
          <cell r="AG222">
            <v>11.26</v>
          </cell>
          <cell r="AN222">
            <v>2022</v>
          </cell>
          <cell r="AO222">
            <v>2024</v>
          </cell>
          <cell r="AP222">
            <v>29610</v>
          </cell>
          <cell r="AQ222">
            <v>12611.2</v>
          </cell>
          <cell r="BL222">
            <v>0</v>
          </cell>
          <cell r="BM222">
            <v>0</v>
          </cell>
          <cell r="BN222">
            <v>0</v>
          </cell>
          <cell r="BV222">
            <v>0</v>
          </cell>
          <cell r="BW222">
            <v>0</v>
          </cell>
          <cell r="CB222">
            <v>0</v>
          </cell>
          <cell r="CK222">
            <v>0</v>
          </cell>
          <cell r="CL222">
            <v>0</v>
          </cell>
        </row>
        <row r="223">
          <cell r="D223" t="str">
            <v>安化县S20平洞高速至黄沙坪</v>
          </cell>
          <cell r="E223" t="str">
            <v>重要经济干线</v>
          </cell>
          <cell r="F223">
            <v>2.5</v>
          </cell>
          <cell r="G223">
            <v>2.5</v>
          </cell>
          <cell r="M223">
            <v>2.5</v>
          </cell>
          <cell r="X223">
            <v>2.5</v>
          </cell>
          <cell r="AG223">
            <v>2.5</v>
          </cell>
          <cell r="AN223">
            <v>2022</v>
          </cell>
          <cell r="AO223">
            <v>2024</v>
          </cell>
          <cell r="AP223">
            <v>7500</v>
          </cell>
          <cell r="AQ223">
            <v>2800</v>
          </cell>
          <cell r="BL223">
            <v>0</v>
          </cell>
          <cell r="BM223">
            <v>0</v>
          </cell>
          <cell r="BV223">
            <v>0</v>
          </cell>
          <cell r="BW223">
            <v>0</v>
          </cell>
          <cell r="CB223">
            <v>0</v>
          </cell>
          <cell r="CK223">
            <v>0</v>
          </cell>
          <cell r="CL223">
            <v>0</v>
          </cell>
          <cell r="CN223">
            <v>2.5</v>
          </cell>
        </row>
        <row r="224">
          <cell r="D224" t="str">
            <v>G234沅江北互通至胭脂湖公路（含白沙二桥）</v>
          </cell>
          <cell r="E224" t="str">
            <v>国道</v>
          </cell>
          <cell r="F224">
            <v>10.83</v>
          </cell>
          <cell r="G224">
            <v>10.83</v>
          </cell>
          <cell r="M224">
            <v>10.83</v>
          </cell>
          <cell r="X224">
            <v>10.83</v>
          </cell>
          <cell r="AG224">
            <v>10.83</v>
          </cell>
          <cell r="AN224">
            <v>2022</v>
          </cell>
          <cell r="AO224">
            <v>2023</v>
          </cell>
          <cell r="AP224">
            <v>110260</v>
          </cell>
          <cell r="AQ224">
            <v>25622</v>
          </cell>
          <cell r="AU224">
            <v>0</v>
          </cell>
          <cell r="AV224">
            <v>0</v>
          </cell>
          <cell r="BJ224" t="str">
            <v>完成施工许可</v>
          </cell>
          <cell r="BK224">
            <v>2562.1999999999998</v>
          </cell>
          <cell r="BL224">
            <v>-2562.1999999999998</v>
          </cell>
          <cell r="BM224">
            <v>0</v>
          </cell>
          <cell r="BN224">
            <v>33078</v>
          </cell>
          <cell r="BT224">
            <v>2562.1999999999998</v>
          </cell>
          <cell r="BU224">
            <v>2562.1999999999998</v>
          </cell>
          <cell r="BV224">
            <v>2562.1999999999998</v>
          </cell>
          <cell r="BW224">
            <v>2562.1999999999998</v>
          </cell>
          <cell r="CB224">
            <v>33078</v>
          </cell>
          <cell r="CK224">
            <v>2562.1999999999998</v>
          </cell>
          <cell r="CL224">
            <v>2562.1999999999998</v>
          </cell>
          <cell r="CN224">
            <v>10.83</v>
          </cell>
        </row>
        <row r="225">
          <cell r="D225" t="str">
            <v>G319资阳区长春至迎风桥</v>
          </cell>
          <cell r="E225" t="str">
            <v>国道</v>
          </cell>
          <cell r="F225">
            <v>16.957999999999998</v>
          </cell>
          <cell r="G225">
            <v>16.957999999999998</v>
          </cell>
          <cell r="M225">
            <v>16.957999999999998</v>
          </cell>
          <cell r="X225">
            <v>16.957999999999998</v>
          </cell>
          <cell r="AE225">
            <v>16.957999999999998</v>
          </cell>
          <cell r="AN225">
            <v>2022</v>
          </cell>
          <cell r="AO225">
            <v>2023</v>
          </cell>
          <cell r="AP225">
            <v>52522</v>
          </cell>
          <cell r="AQ225">
            <v>23741</v>
          </cell>
          <cell r="BK225">
            <v>7122.3</v>
          </cell>
          <cell r="BL225">
            <v>-7122.3</v>
          </cell>
          <cell r="BM225">
            <v>0</v>
          </cell>
          <cell r="BN225">
            <v>26261</v>
          </cell>
          <cell r="BT225">
            <v>7122.3</v>
          </cell>
          <cell r="BU225">
            <v>7122.3</v>
          </cell>
          <cell r="BV225">
            <v>7122.3</v>
          </cell>
          <cell r="BW225">
            <v>7122.3</v>
          </cell>
          <cell r="CA225">
            <v>26261</v>
          </cell>
          <cell r="CI225">
            <v>7122.3</v>
          </cell>
          <cell r="CJ225">
            <v>7122.3</v>
          </cell>
          <cell r="CN225">
            <v>16.957999999999998</v>
          </cell>
        </row>
        <row r="226">
          <cell r="D226" t="str">
            <v>G234沅江市茅草街大桥至白沙大桥</v>
          </cell>
          <cell r="E226" t="str">
            <v>国道</v>
          </cell>
          <cell r="F226">
            <v>21.91</v>
          </cell>
          <cell r="G226">
            <v>21.91</v>
          </cell>
          <cell r="M226">
            <v>21.91</v>
          </cell>
          <cell r="X226">
            <v>21.91</v>
          </cell>
          <cell r="AG226">
            <v>21.91</v>
          </cell>
          <cell r="AN226">
            <v>2022</v>
          </cell>
          <cell r="AO226">
            <v>2023</v>
          </cell>
          <cell r="AP226">
            <v>70258</v>
          </cell>
          <cell r="AQ226">
            <v>30674</v>
          </cell>
          <cell r="BK226">
            <v>3067.4</v>
          </cell>
          <cell r="BL226">
            <v>-3067.4</v>
          </cell>
          <cell r="BM226">
            <v>0</v>
          </cell>
          <cell r="BN226">
            <v>21077.4</v>
          </cell>
          <cell r="BT226">
            <v>3067.4</v>
          </cell>
          <cell r="BU226">
            <v>3067.4</v>
          </cell>
          <cell r="BV226">
            <v>3067.4</v>
          </cell>
          <cell r="BW226">
            <v>3067.4</v>
          </cell>
          <cell r="CB226">
            <v>21077.4</v>
          </cell>
          <cell r="CK226">
            <v>3067.4</v>
          </cell>
          <cell r="CL226">
            <v>3067.4</v>
          </cell>
          <cell r="CN226">
            <v>21.91</v>
          </cell>
        </row>
        <row r="227">
          <cell r="D227" t="str">
            <v>赫山区五里牌至益阳高铁南站（新市渡）</v>
          </cell>
          <cell r="E227" t="str">
            <v>重要经济干线</v>
          </cell>
          <cell r="F227">
            <v>16.46</v>
          </cell>
          <cell r="G227">
            <v>16.46</v>
          </cell>
          <cell r="M227">
            <v>16.46</v>
          </cell>
          <cell r="X227">
            <v>16.46</v>
          </cell>
          <cell r="AG227">
            <v>16.46</v>
          </cell>
          <cell r="AN227">
            <v>2022</v>
          </cell>
          <cell r="AO227">
            <v>2023</v>
          </cell>
          <cell r="AP227">
            <v>87465</v>
          </cell>
          <cell r="AQ227">
            <v>24798</v>
          </cell>
          <cell r="AU227">
            <v>0</v>
          </cell>
          <cell r="AV227">
            <v>0</v>
          </cell>
          <cell r="BJ227" t="str">
            <v>完成施工许可</v>
          </cell>
          <cell r="BK227">
            <v>2479.8000000000002</v>
          </cell>
          <cell r="BL227">
            <v>-2479.8000000000002</v>
          </cell>
          <cell r="BM227">
            <v>0</v>
          </cell>
          <cell r="BN227">
            <v>26239.5</v>
          </cell>
          <cell r="BT227">
            <v>2479.8000000000002</v>
          </cell>
          <cell r="BU227">
            <v>2479.8000000000002</v>
          </cell>
          <cell r="BV227">
            <v>2479.8000000000002</v>
          </cell>
          <cell r="BW227">
            <v>2479.8000000000002</v>
          </cell>
          <cell r="CB227">
            <v>26239.5</v>
          </cell>
          <cell r="CK227">
            <v>2479.8000000000002</v>
          </cell>
          <cell r="CL227">
            <v>2479.8000000000002</v>
          </cell>
          <cell r="CN227">
            <v>16.46</v>
          </cell>
        </row>
        <row r="228">
          <cell r="D228" t="str">
            <v>S507沅江市茶盘洲镇-黄茅洲大桥南</v>
          </cell>
          <cell r="E228" t="str">
            <v>省道</v>
          </cell>
          <cell r="F228">
            <v>28.5</v>
          </cell>
          <cell r="G228">
            <v>28.5</v>
          </cell>
          <cell r="M228">
            <v>28.5</v>
          </cell>
          <cell r="R228">
            <v>28.5</v>
          </cell>
          <cell r="AC228">
            <v>28.5</v>
          </cell>
          <cell r="AN228">
            <v>2020</v>
          </cell>
          <cell r="AO228">
            <v>2023</v>
          </cell>
          <cell r="AP228">
            <v>41632</v>
          </cell>
          <cell r="AQ228">
            <v>8529</v>
          </cell>
          <cell r="AU228">
            <v>33305.599999999999</v>
          </cell>
          <cell r="AV228">
            <v>4264.5</v>
          </cell>
          <cell r="BJ228" t="str">
            <v>完成施工许可</v>
          </cell>
          <cell r="BK228">
            <v>4264.5</v>
          </cell>
          <cell r="BL228">
            <v>-4264.5</v>
          </cell>
          <cell r="BM228">
            <v>0</v>
          </cell>
          <cell r="BN228">
            <v>15000</v>
          </cell>
          <cell r="BT228">
            <v>4264.5</v>
          </cell>
          <cell r="BU228">
            <v>4264.5</v>
          </cell>
          <cell r="BV228">
            <v>4264.5</v>
          </cell>
          <cell r="BW228">
            <v>4264.5</v>
          </cell>
          <cell r="BZ228">
            <v>15000</v>
          </cell>
          <cell r="CG228">
            <v>4264.5</v>
          </cell>
          <cell r="CH228">
            <v>4264.5</v>
          </cell>
          <cell r="CM228">
            <v>28.5</v>
          </cell>
        </row>
        <row r="229">
          <cell r="D229" t="str">
            <v>S211北湖区保和至仰天湖公路</v>
          </cell>
          <cell r="E229" t="str">
            <v>省道</v>
          </cell>
          <cell r="F229">
            <v>38</v>
          </cell>
          <cell r="G229">
            <v>38</v>
          </cell>
          <cell r="M229">
            <v>38</v>
          </cell>
          <cell r="X229">
            <v>38</v>
          </cell>
          <cell r="AG229">
            <v>24</v>
          </cell>
          <cell r="AI229">
            <v>14</v>
          </cell>
          <cell r="AN229">
            <v>2022</v>
          </cell>
          <cell r="AO229">
            <v>2024</v>
          </cell>
          <cell r="AP229">
            <v>26600</v>
          </cell>
          <cell r="AQ229">
            <v>42560</v>
          </cell>
          <cell r="AU229">
            <v>0</v>
          </cell>
          <cell r="AV229">
            <v>0</v>
          </cell>
          <cell r="BK229">
            <v>2688</v>
          </cell>
          <cell r="BL229">
            <v>-2688</v>
          </cell>
          <cell r="BM229">
            <v>0</v>
          </cell>
          <cell r="BN229">
            <v>5040</v>
          </cell>
          <cell r="BT229">
            <v>2688</v>
          </cell>
          <cell r="BU229">
            <v>2688</v>
          </cell>
          <cell r="BV229">
            <v>2688</v>
          </cell>
          <cell r="BW229">
            <v>2688</v>
          </cell>
          <cell r="CB229">
            <v>5040</v>
          </cell>
          <cell r="CK229">
            <v>2688</v>
          </cell>
          <cell r="CL229">
            <v>2688</v>
          </cell>
          <cell r="CN229">
            <v>24</v>
          </cell>
        </row>
        <row r="230">
          <cell r="D230" t="str">
            <v>G240永兴县城至灵坎桥</v>
          </cell>
          <cell r="E230" t="str">
            <v>国道</v>
          </cell>
          <cell r="F230">
            <v>4.8719999999999999</v>
          </cell>
          <cell r="G230">
            <v>4.8719999999999999</v>
          </cell>
          <cell r="L230">
            <v>4.8719999999999999</v>
          </cell>
          <cell r="V230">
            <v>4.8719999999999999</v>
          </cell>
          <cell r="AG230">
            <v>4.8719999999999999</v>
          </cell>
          <cell r="AN230">
            <v>2022</v>
          </cell>
          <cell r="AO230">
            <v>2024</v>
          </cell>
          <cell r="AP230">
            <v>30750</v>
          </cell>
          <cell r="AQ230">
            <v>8867</v>
          </cell>
          <cell r="BK230">
            <v>886.7</v>
          </cell>
          <cell r="BL230">
            <v>-886.7</v>
          </cell>
          <cell r="BM230">
            <v>0</v>
          </cell>
          <cell r="BN230">
            <v>2000</v>
          </cell>
          <cell r="BT230">
            <v>886.7</v>
          </cell>
          <cell r="BU230">
            <v>886.7</v>
          </cell>
          <cell r="BV230">
            <v>886.7</v>
          </cell>
          <cell r="BW230">
            <v>886.7</v>
          </cell>
          <cell r="CB230">
            <v>2000</v>
          </cell>
          <cell r="CK230">
            <v>886.7</v>
          </cell>
          <cell r="CL230">
            <v>886.7</v>
          </cell>
          <cell r="CN230">
            <v>4.8719999999999999</v>
          </cell>
        </row>
        <row r="231">
          <cell r="D231" t="str">
            <v>S346汝城县文明沙洲（文明互通）至岭秀公路</v>
          </cell>
          <cell r="E231" t="str">
            <v>省道</v>
          </cell>
          <cell r="F231">
            <v>18</v>
          </cell>
          <cell r="G231">
            <v>18</v>
          </cell>
          <cell r="M231">
            <v>18</v>
          </cell>
          <cell r="X231">
            <v>18</v>
          </cell>
          <cell r="AG231">
            <v>5</v>
          </cell>
          <cell r="AI231">
            <v>13</v>
          </cell>
          <cell r="AN231">
            <v>2022</v>
          </cell>
          <cell r="AO231">
            <v>2024</v>
          </cell>
          <cell r="AP231">
            <v>25480</v>
          </cell>
          <cell r="AQ231">
            <v>20160</v>
          </cell>
          <cell r="AU231">
            <v>0</v>
          </cell>
          <cell r="AV231">
            <v>0</v>
          </cell>
          <cell r="BK231">
            <v>560</v>
          </cell>
          <cell r="BL231">
            <v>-560</v>
          </cell>
          <cell r="BM231">
            <v>0</v>
          </cell>
          <cell r="BN231">
            <v>2123.3333333333298</v>
          </cell>
          <cell r="BT231">
            <v>560</v>
          </cell>
          <cell r="BU231">
            <v>560</v>
          </cell>
          <cell r="BV231">
            <v>560</v>
          </cell>
          <cell r="BW231">
            <v>560</v>
          </cell>
          <cell r="CB231">
            <v>2123.3333333333298</v>
          </cell>
          <cell r="CK231">
            <v>560</v>
          </cell>
          <cell r="CL231">
            <v>560</v>
          </cell>
          <cell r="CN231">
            <v>5</v>
          </cell>
        </row>
        <row r="232">
          <cell r="D232" t="str">
            <v>G107 苏仙良田至宜章小塘(湘粤界)公路宜章段</v>
          </cell>
          <cell r="E232" t="str">
            <v>国道</v>
          </cell>
          <cell r="F232">
            <v>14.303000000000001</v>
          </cell>
          <cell r="G232">
            <v>14.303000000000001</v>
          </cell>
          <cell r="L232">
            <v>14.303000000000001</v>
          </cell>
          <cell r="V232">
            <v>14.303000000000001</v>
          </cell>
          <cell r="AG232">
            <v>14.303000000000001</v>
          </cell>
          <cell r="AP232">
            <v>49547</v>
          </cell>
          <cell r="AQ232">
            <v>20024</v>
          </cell>
          <cell r="AR232">
            <v>0</v>
          </cell>
          <cell r="AU232">
            <v>14864.1</v>
          </cell>
          <cell r="AV232">
            <v>2002.4</v>
          </cell>
          <cell r="BB232">
            <v>14864.1</v>
          </cell>
          <cell r="BG232">
            <v>2002.4</v>
          </cell>
          <cell r="BI232">
            <v>14.303000000000001</v>
          </cell>
          <cell r="BJ232" t="str">
            <v>完成施工许可</v>
          </cell>
          <cell r="BK232">
            <v>2002.4</v>
          </cell>
          <cell r="BL232">
            <v>-2002.4</v>
          </cell>
          <cell r="BM232">
            <v>0</v>
          </cell>
          <cell r="BN232">
            <v>4000</v>
          </cell>
          <cell r="BT232">
            <v>2002.4</v>
          </cell>
          <cell r="BU232">
            <v>2002.4</v>
          </cell>
          <cell r="BV232">
            <v>2002.4</v>
          </cell>
          <cell r="BW232">
            <v>2002.4</v>
          </cell>
          <cell r="CB232">
            <v>4000</v>
          </cell>
          <cell r="CK232">
            <v>2002.4</v>
          </cell>
          <cell r="CL232">
            <v>2002.4</v>
          </cell>
          <cell r="CN232">
            <v>3</v>
          </cell>
        </row>
        <row r="233">
          <cell r="D233" t="str">
            <v>G107北湖区高壁立交</v>
          </cell>
          <cell r="E233" t="str">
            <v>国道</v>
          </cell>
          <cell r="F233">
            <v>1.9</v>
          </cell>
          <cell r="G233">
            <v>1.9</v>
          </cell>
          <cell r="M233">
            <v>1.9</v>
          </cell>
          <cell r="X233">
            <v>1.9</v>
          </cell>
          <cell r="AG233">
            <v>1.9</v>
          </cell>
          <cell r="AN233">
            <v>2022</v>
          </cell>
          <cell r="AO233">
            <v>2024</v>
          </cell>
          <cell r="AP233">
            <v>5700</v>
          </cell>
          <cell r="AQ233">
            <v>2660</v>
          </cell>
          <cell r="AU233">
            <v>0</v>
          </cell>
          <cell r="AV233">
            <v>0</v>
          </cell>
          <cell r="BK233">
            <v>266</v>
          </cell>
          <cell r="BL233">
            <v>-266</v>
          </cell>
          <cell r="BM233">
            <v>0</v>
          </cell>
          <cell r="BN233">
            <v>1710</v>
          </cell>
          <cell r="BT233">
            <v>266</v>
          </cell>
          <cell r="BU233">
            <v>266</v>
          </cell>
          <cell r="BV233">
            <v>266</v>
          </cell>
          <cell r="BW233">
            <v>266</v>
          </cell>
          <cell r="CB233">
            <v>1710</v>
          </cell>
          <cell r="CK233">
            <v>266</v>
          </cell>
          <cell r="CL233">
            <v>266</v>
          </cell>
          <cell r="CN233">
            <v>1.9</v>
          </cell>
        </row>
        <row r="234">
          <cell r="D234" t="str">
            <v>G207东安县城（树德中学）-零陵黄田铺公路（一期）</v>
          </cell>
          <cell r="E234" t="str">
            <v>国道</v>
          </cell>
          <cell r="F234">
            <v>11.555</v>
          </cell>
          <cell r="G234">
            <v>11.555</v>
          </cell>
          <cell r="M234">
            <v>11.555</v>
          </cell>
          <cell r="X234">
            <v>11.555</v>
          </cell>
          <cell r="AG234">
            <v>11.555</v>
          </cell>
          <cell r="AP234">
            <v>62771</v>
          </cell>
          <cell r="AQ234">
            <v>16177</v>
          </cell>
          <cell r="AU234">
            <v>0</v>
          </cell>
          <cell r="AV234">
            <v>0</v>
          </cell>
          <cell r="BK234">
            <v>1617.7</v>
          </cell>
          <cell r="BL234">
            <v>-1617.7</v>
          </cell>
          <cell r="BM234">
            <v>0</v>
          </cell>
          <cell r="BN234">
            <v>18831.3</v>
          </cell>
          <cell r="BT234">
            <v>1617.7</v>
          </cell>
          <cell r="BU234">
            <v>1617.7</v>
          </cell>
          <cell r="BV234">
            <v>1617.7</v>
          </cell>
          <cell r="BW234">
            <v>1617.7</v>
          </cell>
          <cell r="CB234">
            <v>18831.3</v>
          </cell>
          <cell r="CK234">
            <v>1617.7</v>
          </cell>
          <cell r="CL234">
            <v>1617.7</v>
          </cell>
          <cell r="CN234">
            <v>11.555</v>
          </cell>
        </row>
        <row r="235">
          <cell r="D235" t="str">
            <v>S339祁阳市羊角塘至泉南高速潘市互通</v>
          </cell>
          <cell r="E235" t="str">
            <v>省道</v>
          </cell>
          <cell r="F235">
            <v>19.48</v>
          </cell>
          <cell r="G235">
            <v>19.48</v>
          </cell>
          <cell r="M235">
            <v>19.48</v>
          </cell>
          <cell r="X235">
            <v>19.48</v>
          </cell>
          <cell r="AG235">
            <v>19.48</v>
          </cell>
          <cell r="AP235">
            <v>34417</v>
          </cell>
          <cell r="AQ235">
            <v>10909</v>
          </cell>
          <cell r="BK235">
            <v>1090.9000000000001</v>
          </cell>
          <cell r="BL235">
            <v>-1090.9000000000001</v>
          </cell>
          <cell r="BM235">
            <v>0</v>
          </cell>
          <cell r="BN235">
            <v>10325.1</v>
          </cell>
          <cell r="BT235">
            <v>1090.9000000000001</v>
          </cell>
          <cell r="BU235">
            <v>1090.9000000000001</v>
          </cell>
          <cell r="BV235">
            <v>1090.9000000000001</v>
          </cell>
          <cell r="BW235">
            <v>1090.9000000000001</v>
          </cell>
          <cell r="CB235">
            <v>10325.1</v>
          </cell>
          <cell r="CK235">
            <v>1090.9000000000001</v>
          </cell>
          <cell r="CL235">
            <v>1090.9000000000001</v>
          </cell>
          <cell r="CN235">
            <v>19.48</v>
          </cell>
        </row>
        <row r="236">
          <cell r="D236" t="str">
            <v>G538江永神湾-瓦屋下（回龙圩界）</v>
          </cell>
          <cell r="E236" t="str">
            <v>国道</v>
          </cell>
          <cell r="F236">
            <v>21.568999999999999</v>
          </cell>
          <cell r="G236">
            <v>21.568999999999999</v>
          </cell>
          <cell r="M236">
            <v>21.568999999999999</v>
          </cell>
          <cell r="X236">
            <v>21.568999999999999</v>
          </cell>
          <cell r="AG236">
            <v>21.568999999999999</v>
          </cell>
          <cell r="AP236">
            <v>68475</v>
          </cell>
          <cell r="AQ236">
            <v>30197</v>
          </cell>
          <cell r="AR236">
            <v>0</v>
          </cell>
          <cell r="AU236">
            <v>0</v>
          </cell>
          <cell r="AV236">
            <v>0</v>
          </cell>
          <cell r="BJ236" t="str">
            <v>完成施工许可</v>
          </cell>
          <cell r="BK236">
            <v>3019.7</v>
          </cell>
          <cell r="BL236">
            <v>-3019.7</v>
          </cell>
          <cell r="BM236">
            <v>0</v>
          </cell>
          <cell r="BN236">
            <v>5000</v>
          </cell>
          <cell r="BT236">
            <v>3019.7</v>
          </cell>
          <cell r="BU236">
            <v>3019.7</v>
          </cell>
          <cell r="BV236">
            <v>3019.7</v>
          </cell>
          <cell r="BW236">
            <v>3019.7</v>
          </cell>
          <cell r="CB236">
            <v>5000</v>
          </cell>
          <cell r="CK236">
            <v>3019.7</v>
          </cell>
          <cell r="CL236">
            <v>3019.7</v>
          </cell>
          <cell r="CN236">
            <v>21.568999999999999</v>
          </cell>
        </row>
        <row r="237">
          <cell r="D237" t="str">
            <v>G209会同县坪村-林城</v>
          </cell>
          <cell r="E237" t="str">
            <v>国道</v>
          </cell>
          <cell r="F237">
            <v>11</v>
          </cell>
          <cell r="G237">
            <v>9.8759999999999994</v>
          </cell>
          <cell r="M237">
            <v>9.8759999999999994</v>
          </cell>
          <cell r="X237">
            <v>9.8759999999999994</v>
          </cell>
          <cell r="AG237">
            <v>9.8759999999999994</v>
          </cell>
          <cell r="AP237">
            <v>38137</v>
          </cell>
          <cell r="AQ237">
            <v>13098.4</v>
          </cell>
          <cell r="AV237">
            <v>0</v>
          </cell>
          <cell r="BK237">
            <v>1175.9981672727299</v>
          </cell>
          <cell r="BL237">
            <v>-1175.9981672727299</v>
          </cell>
          <cell r="BM237">
            <v>2.7284841053187799E-12</v>
          </cell>
          <cell r="BN237">
            <v>10272.027599999999</v>
          </cell>
          <cell r="BT237">
            <v>1175.9981672727299</v>
          </cell>
          <cell r="BU237">
            <v>1175.9981672727299</v>
          </cell>
          <cell r="BV237">
            <v>1175.9981672727299</v>
          </cell>
          <cell r="BW237">
            <v>1175.9981672727299</v>
          </cell>
          <cell r="CB237">
            <v>10272.027599999999</v>
          </cell>
          <cell r="CK237">
            <v>1175.9981672727299</v>
          </cell>
          <cell r="CL237">
            <v>1175.9981672727299</v>
          </cell>
          <cell r="CN237">
            <v>9.8759999999999994</v>
          </cell>
        </row>
        <row r="238">
          <cell r="D238" t="str">
            <v>S335安江至双溪</v>
          </cell>
          <cell r="E238" t="str">
            <v>省道</v>
          </cell>
          <cell r="F238">
            <v>29</v>
          </cell>
          <cell r="G238">
            <v>29</v>
          </cell>
          <cell r="M238">
            <v>29</v>
          </cell>
          <cell r="X238">
            <v>29</v>
          </cell>
          <cell r="AG238">
            <v>29</v>
          </cell>
          <cell r="AP238">
            <v>43500</v>
          </cell>
          <cell r="AQ238">
            <v>16240</v>
          </cell>
          <cell r="BK238">
            <v>1624</v>
          </cell>
          <cell r="BL238">
            <v>-1624</v>
          </cell>
          <cell r="BM238">
            <v>0</v>
          </cell>
          <cell r="BN238">
            <v>13050</v>
          </cell>
          <cell r="BT238">
            <v>1624</v>
          </cell>
          <cell r="BU238">
            <v>1624</v>
          </cell>
          <cell r="BV238">
            <v>1624</v>
          </cell>
          <cell r="BW238">
            <v>1624</v>
          </cell>
          <cell r="CB238">
            <v>13050</v>
          </cell>
          <cell r="CK238">
            <v>1624</v>
          </cell>
          <cell r="CL238">
            <v>1624</v>
          </cell>
          <cell r="CN238">
            <v>29</v>
          </cell>
        </row>
        <row r="239">
          <cell r="D239" t="str">
            <v>涟源田湖公司至峡山村杨子塘</v>
          </cell>
          <cell r="E239" t="str">
            <v>重要经济干线</v>
          </cell>
          <cell r="F239">
            <v>7</v>
          </cell>
          <cell r="G239">
            <v>7</v>
          </cell>
          <cell r="M239">
            <v>7</v>
          </cell>
          <cell r="X239">
            <v>7</v>
          </cell>
          <cell r="AG239">
            <v>7</v>
          </cell>
          <cell r="AP239">
            <v>9800</v>
          </cell>
          <cell r="AQ239">
            <v>3920</v>
          </cell>
          <cell r="BK239">
            <v>392</v>
          </cell>
          <cell r="BL239">
            <v>-392</v>
          </cell>
          <cell r="BM239">
            <v>0</v>
          </cell>
          <cell r="BN239">
            <v>2940</v>
          </cell>
          <cell r="BT239">
            <v>392</v>
          </cell>
          <cell r="BU239">
            <v>392</v>
          </cell>
          <cell r="BV239">
            <v>392</v>
          </cell>
          <cell r="BW239">
            <v>392</v>
          </cell>
          <cell r="CB239">
            <v>2940</v>
          </cell>
          <cell r="CK239">
            <v>392</v>
          </cell>
          <cell r="CL239">
            <v>392</v>
          </cell>
          <cell r="CN239">
            <v>7</v>
          </cell>
        </row>
        <row r="240">
          <cell r="D240" t="str">
            <v>国家区域性公路交通应急装备物资（湖南）储备中心进出口道路</v>
          </cell>
          <cell r="E240" t="str">
            <v>重要经济干线</v>
          </cell>
          <cell r="F240">
            <v>17</v>
          </cell>
          <cell r="G240">
            <v>17</v>
          </cell>
          <cell r="M240">
            <v>17</v>
          </cell>
          <cell r="X240">
            <v>17</v>
          </cell>
          <cell r="AG240">
            <v>17</v>
          </cell>
          <cell r="AP240">
            <v>45000</v>
          </cell>
          <cell r="AQ240">
            <v>16800</v>
          </cell>
          <cell r="BK240">
            <v>1680</v>
          </cell>
          <cell r="BL240">
            <v>-1680</v>
          </cell>
          <cell r="BM240">
            <v>0</v>
          </cell>
          <cell r="BN240">
            <v>15000</v>
          </cell>
          <cell r="BT240">
            <v>1680</v>
          </cell>
          <cell r="BU240">
            <v>1680</v>
          </cell>
          <cell r="BV240">
            <v>1680</v>
          </cell>
          <cell r="BW240">
            <v>1680</v>
          </cell>
          <cell r="CB240">
            <v>15000</v>
          </cell>
          <cell r="CK240">
            <v>1680</v>
          </cell>
          <cell r="CL240">
            <v>1680</v>
          </cell>
          <cell r="CN240">
            <v>17</v>
          </cell>
        </row>
        <row r="241">
          <cell r="D241" t="str">
            <v>涟源谭家至桎木</v>
          </cell>
          <cell r="E241" t="str">
            <v>重要经济干线</v>
          </cell>
          <cell r="F241">
            <v>6.0419999999999998</v>
          </cell>
          <cell r="G241">
            <v>6.0419999999999998</v>
          </cell>
          <cell r="M241">
            <v>6.0419999999999998</v>
          </cell>
          <cell r="X241">
            <v>6.0419999999999998</v>
          </cell>
          <cell r="AG241">
            <v>6.0419999999999998</v>
          </cell>
          <cell r="AP241">
            <v>8458.7999999999993</v>
          </cell>
          <cell r="AQ241">
            <v>3383.52</v>
          </cell>
          <cell r="BK241">
            <v>338.35199999999998</v>
          </cell>
          <cell r="BL241">
            <v>-338.35199999999998</v>
          </cell>
          <cell r="BM241">
            <v>0</v>
          </cell>
          <cell r="BN241">
            <v>5000</v>
          </cell>
          <cell r="BT241">
            <v>338.35199999999998</v>
          </cell>
          <cell r="BU241">
            <v>338.35199999999998</v>
          </cell>
          <cell r="BV241">
            <v>338.35199999999998</v>
          </cell>
          <cell r="BW241">
            <v>338.35199999999998</v>
          </cell>
          <cell r="CB241">
            <v>5000</v>
          </cell>
          <cell r="CK241">
            <v>338.35199999999998</v>
          </cell>
          <cell r="CL241">
            <v>338.35199999999998</v>
          </cell>
          <cell r="CM241">
            <v>6.0419999999999998</v>
          </cell>
          <cell r="CN241">
            <v>6.0419999999999998</v>
          </cell>
        </row>
        <row r="242">
          <cell r="D242" t="str">
            <v>G234娄底杉山-九仑</v>
          </cell>
          <cell r="E242" t="str">
            <v>国道</v>
          </cell>
          <cell r="F242">
            <v>4.891</v>
          </cell>
          <cell r="G242">
            <v>4.891</v>
          </cell>
          <cell r="M242">
            <v>4.891</v>
          </cell>
          <cell r="V242">
            <v>4.891</v>
          </cell>
          <cell r="AG242">
            <v>4.891</v>
          </cell>
          <cell r="AP242">
            <v>22930</v>
          </cell>
          <cell r="AQ242">
            <v>2935</v>
          </cell>
          <cell r="AR242">
            <v>0</v>
          </cell>
          <cell r="AS242">
            <v>0</v>
          </cell>
          <cell r="AT242">
            <v>0</v>
          </cell>
          <cell r="AU242">
            <v>2789</v>
          </cell>
          <cell r="AV242">
            <v>293.5</v>
          </cell>
          <cell r="BB242">
            <v>2789</v>
          </cell>
          <cell r="BG242">
            <v>293.5</v>
          </cell>
          <cell r="BK242">
            <v>293.5</v>
          </cell>
          <cell r="BL242">
            <v>-293.5</v>
          </cell>
          <cell r="BM242">
            <v>0</v>
          </cell>
          <cell r="BT242">
            <v>293.5</v>
          </cell>
          <cell r="BU242">
            <v>293.5</v>
          </cell>
          <cell r="BV242">
            <v>293.5</v>
          </cell>
          <cell r="BW242">
            <v>293.5</v>
          </cell>
          <cell r="CK242">
            <v>293.5</v>
          </cell>
          <cell r="CL242">
            <v>293.5</v>
          </cell>
        </row>
        <row r="243">
          <cell r="D243" t="str">
            <v>G354湘乡—娄底和家</v>
          </cell>
          <cell r="E243" t="str">
            <v>国道</v>
          </cell>
          <cell r="F243">
            <v>5.23</v>
          </cell>
          <cell r="G243">
            <v>5.23</v>
          </cell>
          <cell r="M243">
            <v>5.23</v>
          </cell>
          <cell r="X243">
            <v>5.23</v>
          </cell>
          <cell r="AG243">
            <v>5.23</v>
          </cell>
          <cell r="AP243">
            <v>12095</v>
          </cell>
          <cell r="AQ243">
            <v>5460</v>
          </cell>
          <cell r="AU243">
            <v>0</v>
          </cell>
          <cell r="AV243">
            <v>0</v>
          </cell>
          <cell r="BK243">
            <v>546</v>
          </cell>
          <cell r="BL243">
            <v>-546</v>
          </cell>
          <cell r="BM243">
            <v>0</v>
          </cell>
          <cell r="BN243">
            <v>3628.5</v>
          </cell>
          <cell r="BT243">
            <v>546</v>
          </cell>
          <cell r="BU243">
            <v>546</v>
          </cell>
          <cell r="BV243">
            <v>546</v>
          </cell>
          <cell r="BW243">
            <v>546</v>
          </cell>
          <cell r="CB243">
            <v>3628.5</v>
          </cell>
          <cell r="CK243">
            <v>546</v>
          </cell>
          <cell r="CL243">
            <v>546</v>
          </cell>
          <cell r="CN243">
            <v>5.23</v>
          </cell>
        </row>
        <row r="244">
          <cell r="D244" t="str">
            <v>G352吉首乾州至凤凰腊尔山公路（吉首段）</v>
          </cell>
          <cell r="E244" t="str">
            <v>国道</v>
          </cell>
          <cell r="F244">
            <v>26</v>
          </cell>
          <cell r="G244">
            <v>26</v>
          </cell>
          <cell r="M244">
            <v>26</v>
          </cell>
          <cell r="X244">
            <v>26</v>
          </cell>
          <cell r="AG244">
            <v>26</v>
          </cell>
          <cell r="AN244">
            <v>2022</v>
          </cell>
          <cell r="AO244">
            <v>2024</v>
          </cell>
          <cell r="AU244">
            <v>0</v>
          </cell>
          <cell r="AV244">
            <v>0</v>
          </cell>
          <cell r="BK244">
            <v>0</v>
          </cell>
          <cell r="BL244">
            <v>0</v>
          </cell>
          <cell r="BN244">
            <v>0</v>
          </cell>
          <cell r="BT244">
            <v>0</v>
          </cell>
          <cell r="BU244">
            <v>0</v>
          </cell>
          <cell r="BV244">
            <v>0</v>
          </cell>
          <cell r="BW244">
            <v>0</v>
          </cell>
          <cell r="CB244">
            <v>0</v>
          </cell>
          <cell r="CK244">
            <v>0</v>
          </cell>
          <cell r="CN244">
            <v>26</v>
          </cell>
        </row>
      </sheetData>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高速公路"/>
      <sheetName val="干线公路"/>
      <sheetName val="农村公路"/>
      <sheetName val="站场建设"/>
      <sheetName val="水运建设"/>
      <sheetName val="支持系统"/>
    </sheetNames>
    <sheetDataSet>
      <sheetData sheetId="0"/>
      <sheetData sheetId="1"/>
      <sheetData sheetId="2">
        <row r="6">
          <cell r="I6" t="str">
            <v>普迹-官桥</v>
          </cell>
          <cell r="J6" t="str">
            <v>1316F4301810004</v>
          </cell>
          <cell r="K6" t="str">
            <v>乡镇通三级（路面宽7米）及以上农村公路</v>
          </cell>
          <cell r="L6" t="str">
            <v>三类地区</v>
          </cell>
          <cell r="M6"/>
          <cell r="N6" t="str">
            <v>改扩建</v>
          </cell>
          <cell r="O6" t="str">
            <v>官桥镇</v>
          </cell>
          <cell r="P6" t="str">
            <v>四级公路</v>
          </cell>
          <cell r="Q6" t="str">
            <v>三级公路</v>
          </cell>
          <cell r="T6" t="str">
            <v>X131430181</v>
          </cell>
          <cell r="U6">
            <v>0</v>
          </cell>
          <cell r="V6">
            <v>6.2</v>
          </cell>
          <cell r="W6">
            <v>6.2</v>
          </cell>
        </row>
        <row r="7">
          <cell r="I7" t="str">
            <v>X079-莲花山道路</v>
          </cell>
          <cell r="J7" t="str">
            <v>131302F4301040001</v>
          </cell>
          <cell r="K7" t="str">
            <v>通景公路</v>
          </cell>
          <cell r="L7" t="str">
            <v>三类地区</v>
          </cell>
          <cell r="M7"/>
          <cell r="N7" t="str">
            <v>升级改造（提质改造）</v>
          </cell>
          <cell r="O7" t="str">
            <v>圣峰果业</v>
          </cell>
          <cell r="R7" t="str">
            <v>4</v>
          </cell>
          <cell r="S7" t="str">
            <v>6</v>
          </cell>
          <cell r="T7" t="str">
            <v>C693430104</v>
          </cell>
          <cell r="U7">
            <v>0</v>
          </cell>
          <cell r="V7">
            <v>1.5</v>
          </cell>
          <cell r="W7">
            <v>1.5</v>
          </cell>
        </row>
        <row r="8">
          <cell r="I8" t="str">
            <v>X079-云盖寺道路（C140段）</v>
          </cell>
          <cell r="J8" t="str">
            <v>131302F4301040002</v>
          </cell>
          <cell r="K8" t="str">
            <v>通景公路</v>
          </cell>
          <cell r="L8" t="str">
            <v>三类地区</v>
          </cell>
          <cell r="M8"/>
          <cell r="N8" t="str">
            <v>升级改造（提质改造）</v>
          </cell>
          <cell r="O8" t="str">
            <v>云盖寺</v>
          </cell>
          <cell r="R8" t="str">
            <v>3.5</v>
          </cell>
          <cell r="S8" t="str">
            <v>6</v>
          </cell>
          <cell r="T8" t="str">
            <v>C140430104</v>
          </cell>
          <cell r="U8">
            <v>0</v>
          </cell>
          <cell r="V8">
            <v>0.878</v>
          </cell>
          <cell r="W8">
            <v>0.878</v>
          </cell>
        </row>
        <row r="9">
          <cell r="I9" t="str">
            <v>X079-云盖寺道路（C488段）</v>
          </cell>
          <cell r="J9" t="str">
            <v>131302F4301040003</v>
          </cell>
          <cell r="K9" t="str">
            <v>通景公路</v>
          </cell>
          <cell r="L9" t="str">
            <v>三类地区</v>
          </cell>
          <cell r="M9"/>
          <cell r="N9" t="str">
            <v>升级改造（提质改造）</v>
          </cell>
          <cell r="O9" t="str">
            <v>云盖寺</v>
          </cell>
          <cell r="R9" t="str">
            <v>4.5</v>
          </cell>
          <cell r="S9" t="str">
            <v>6</v>
          </cell>
          <cell r="T9" t="str">
            <v>C482430104</v>
          </cell>
          <cell r="U9">
            <v>0</v>
          </cell>
          <cell r="V9">
            <v>1.4</v>
          </cell>
          <cell r="W9">
            <v>1.4</v>
          </cell>
        </row>
        <row r="10">
          <cell r="I10" t="str">
            <v>X082坪塘大道路口-原润泉山庄连接路</v>
          </cell>
          <cell r="J10" t="str">
            <v>131302F4301040017</v>
          </cell>
          <cell r="K10" t="str">
            <v>通景公路</v>
          </cell>
          <cell r="L10" t="str">
            <v>三类地区</v>
          </cell>
          <cell r="M10"/>
          <cell r="N10" t="str">
            <v>新建</v>
          </cell>
          <cell r="O10" t="str">
            <v>原润泉山庄</v>
          </cell>
          <cell r="R10" t="str">
            <v>4.5</v>
          </cell>
          <cell r="S10" t="str">
            <v>6</v>
          </cell>
          <cell r="T10" t="str">
            <v>C587430104</v>
          </cell>
          <cell r="U10">
            <v>0</v>
          </cell>
          <cell r="V10">
            <v>6</v>
          </cell>
          <cell r="W10">
            <v>6</v>
          </cell>
        </row>
        <row r="11">
          <cell r="I11" t="str">
            <v>丁家园路</v>
          </cell>
          <cell r="J11" t="str">
            <v>1312F4301040006</v>
          </cell>
          <cell r="K11" t="str">
            <v>通景公路</v>
          </cell>
          <cell r="L11" t="str">
            <v>三类地区</v>
          </cell>
          <cell r="M11"/>
          <cell r="N11" t="str">
            <v>新建</v>
          </cell>
          <cell r="O11" t="str">
            <v>丁家园田园综合体</v>
          </cell>
          <cell r="R11" t="str">
            <v>0</v>
          </cell>
          <cell r="S11" t="str">
            <v>6</v>
          </cell>
          <cell r="T11" t="str">
            <v>无</v>
          </cell>
          <cell r="U11">
            <v>0</v>
          </cell>
          <cell r="V11">
            <v>5</v>
          </cell>
          <cell r="W11">
            <v>5</v>
          </cell>
        </row>
        <row r="12">
          <cell r="I12" t="str">
            <v>谷丰生态园（长沙市首和商务服务有限公司）连接路</v>
          </cell>
          <cell r="J12" t="str">
            <v>131302F4301040028</v>
          </cell>
          <cell r="K12" t="str">
            <v>通景公路</v>
          </cell>
          <cell r="L12" t="str">
            <v>三类地区</v>
          </cell>
          <cell r="M12"/>
          <cell r="O12" t="str">
            <v>谷丰生态园（长沙市首和商务服务有限公司）</v>
          </cell>
          <cell r="R12" t="str">
            <v>4.5</v>
          </cell>
          <cell r="S12" t="str">
            <v>6</v>
          </cell>
          <cell r="T12" t="str">
            <v>无</v>
          </cell>
          <cell r="U12">
            <v>0</v>
          </cell>
          <cell r="V12">
            <v>0.8</v>
          </cell>
          <cell r="W12">
            <v>0.8</v>
          </cell>
        </row>
        <row r="13">
          <cell r="I13" t="str">
            <v>果趣谷园区道路</v>
          </cell>
          <cell r="J13" t="str">
            <v>131302F4301040015</v>
          </cell>
          <cell r="K13" t="str">
            <v>通景公路</v>
          </cell>
          <cell r="L13" t="str">
            <v>三类地区</v>
          </cell>
          <cell r="M13"/>
          <cell r="N13" t="str">
            <v>新建</v>
          </cell>
          <cell r="O13" t="str">
            <v>果趣谷</v>
          </cell>
          <cell r="R13" t="str">
            <v>3.5</v>
          </cell>
          <cell r="S13" t="str">
            <v>6</v>
          </cell>
          <cell r="T13" t="str">
            <v>C195430104</v>
          </cell>
          <cell r="U13">
            <v>0</v>
          </cell>
          <cell r="V13">
            <v>0.8</v>
          </cell>
          <cell r="W13">
            <v>0.8</v>
          </cell>
        </row>
        <row r="14">
          <cell r="I14" t="str">
            <v>湖南金鲤湖文化旅游开发有限公司园区道路</v>
          </cell>
          <cell r="J14" t="str">
            <v>131302F4301040016</v>
          </cell>
          <cell r="K14" t="str">
            <v>通景公路</v>
          </cell>
          <cell r="L14" t="str">
            <v>三类地区</v>
          </cell>
          <cell r="M14"/>
          <cell r="N14" t="str">
            <v>新建</v>
          </cell>
          <cell r="O14" t="str">
            <v>湖南金鲤湖文化旅游开发有限公司</v>
          </cell>
          <cell r="R14" t="str">
            <v>4.5</v>
          </cell>
          <cell r="S14" t="str">
            <v>6</v>
          </cell>
          <cell r="T14" t="str">
            <v>C097430104</v>
          </cell>
          <cell r="U14">
            <v>0</v>
          </cell>
          <cell r="V14">
            <v>1.3</v>
          </cell>
          <cell r="W14">
            <v>1.3</v>
          </cell>
        </row>
        <row r="15">
          <cell r="I15" t="str">
            <v>花扎街集镇-中建信和苗木基地连接路</v>
          </cell>
          <cell r="J15" t="str">
            <v>131302F4301040019</v>
          </cell>
          <cell r="K15" t="str">
            <v>通景公路</v>
          </cell>
          <cell r="L15" t="str">
            <v>三类地区</v>
          </cell>
          <cell r="M15"/>
          <cell r="N15" t="str">
            <v>升级改造（提质改造）</v>
          </cell>
          <cell r="O15" t="str">
            <v>中建信和苗木基地</v>
          </cell>
          <cell r="R15" t="str">
            <v>4</v>
          </cell>
          <cell r="S15" t="str">
            <v>6</v>
          </cell>
          <cell r="T15" t="str">
            <v>Y826430104</v>
          </cell>
          <cell r="U15">
            <v>0</v>
          </cell>
          <cell r="V15">
            <v>4.5</v>
          </cell>
          <cell r="W15">
            <v>4.5</v>
          </cell>
        </row>
        <row r="16">
          <cell r="I16" t="str">
            <v>黄桥大道-新庵寺连接路（C704段）</v>
          </cell>
          <cell r="J16" t="str">
            <v>131302F4301040005</v>
          </cell>
          <cell r="K16" t="str">
            <v>通景公路</v>
          </cell>
          <cell r="L16" t="str">
            <v>三类地区</v>
          </cell>
          <cell r="M16"/>
          <cell r="N16" t="str">
            <v>升级改造（提质改造）</v>
          </cell>
          <cell r="O16" t="str">
            <v>骏利休闲基地</v>
          </cell>
          <cell r="R16" t="str">
            <v>3.5</v>
          </cell>
          <cell r="S16" t="str">
            <v>6</v>
          </cell>
          <cell r="T16" t="str">
            <v>C704430104</v>
          </cell>
          <cell r="U16">
            <v>0</v>
          </cell>
          <cell r="V16">
            <v>1.8560000000000001</v>
          </cell>
          <cell r="W16">
            <v>1.8560000000000001</v>
          </cell>
        </row>
        <row r="17">
          <cell r="I17" t="str">
            <v>黄桥大道-新庵寺连接路（C755段）</v>
          </cell>
          <cell r="J17" t="str">
            <v>131302F4301040004</v>
          </cell>
          <cell r="K17" t="str">
            <v>通景公路</v>
          </cell>
          <cell r="L17" t="str">
            <v>三类地区</v>
          </cell>
          <cell r="M17"/>
          <cell r="N17" t="str">
            <v>升级改造（提质改造）</v>
          </cell>
          <cell r="O17" t="str">
            <v>骏利休闲基地</v>
          </cell>
          <cell r="R17" t="str">
            <v>4</v>
          </cell>
          <cell r="S17" t="str">
            <v>6</v>
          </cell>
          <cell r="T17" t="str">
            <v>C755430104</v>
          </cell>
          <cell r="U17">
            <v>0</v>
          </cell>
          <cell r="V17">
            <v>0.85799999999999998</v>
          </cell>
          <cell r="W17">
            <v>0.85799999999999998</v>
          </cell>
        </row>
        <row r="18">
          <cell r="I18" t="str">
            <v>黄桥大道至新华水库连接路</v>
          </cell>
          <cell r="J18" t="str">
            <v>131302F4301040012</v>
          </cell>
          <cell r="K18" t="str">
            <v>通景公路</v>
          </cell>
          <cell r="L18" t="str">
            <v>三类地区</v>
          </cell>
          <cell r="M18"/>
          <cell r="N18" t="str">
            <v>升级改造（提质改造）</v>
          </cell>
          <cell r="O18" t="str">
            <v>新华水库</v>
          </cell>
          <cell r="R18" t="str">
            <v>5</v>
          </cell>
          <cell r="S18" t="str">
            <v>6</v>
          </cell>
          <cell r="T18" t="str">
            <v>Y817430104</v>
          </cell>
          <cell r="U18">
            <v>0</v>
          </cell>
          <cell r="V18">
            <v>1.9</v>
          </cell>
          <cell r="W18">
            <v>1.9</v>
          </cell>
        </row>
        <row r="19">
          <cell r="I19" t="str">
            <v>嘉莲农业花海道路</v>
          </cell>
          <cell r="J19" t="str">
            <v>131302F4301040009</v>
          </cell>
          <cell r="K19" t="str">
            <v>通景公路</v>
          </cell>
          <cell r="L19" t="str">
            <v>三类地区</v>
          </cell>
          <cell r="M19"/>
          <cell r="N19" t="str">
            <v>新建</v>
          </cell>
          <cell r="O19" t="str">
            <v>嘉莲农业花海</v>
          </cell>
          <cell r="R19" t="str">
            <v>4</v>
          </cell>
          <cell r="S19" t="str">
            <v>6</v>
          </cell>
          <cell r="T19" t="str">
            <v>C693430104</v>
          </cell>
          <cell r="U19">
            <v>0</v>
          </cell>
          <cell r="V19">
            <v>0.8</v>
          </cell>
          <cell r="W19">
            <v>0.8</v>
          </cell>
        </row>
        <row r="20">
          <cell r="I20" t="str">
            <v>龙溪湖公路</v>
          </cell>
          <cell r="J20" t="str">
            <v>131302F4301040023</v>
          </cell>
          <cell r="K20" t="str">
            <v>通景公路</v>
          </cell>
          <cell r="L20" t="str">
            <v>三类地区</v>
          </cell>
          <cell r="M20"/>
          <cell r="N20" t="str">
            <v>新建</v>
          </cell>
          <cell r="O20" t="str">
            <v>龙溪湖现代农业</v>
          </cell>
          <cell r="R20" t="str">
            <v>0</v>
          </cell>
          <cell r="S20" t="str">
            <v>6</v>
          </cell>
          <cell r="T20" t="str">
            <v>无</v>
          </cell>
          <cell r="U20">
            <v>0</v>
          </cell>
          <cell r="V20">
            <v>2.5</v>
          </cell>
          <cell r="W20">
            <v>2.5</v>
          </cell>
        </row>
        <row r="21">
          <cell r="I21" t="str">
            <v>南方水泥厂-星海农庄连接路</v>
          </cell>
          <cell r="J21" t="str">
            <v>131302F4301040018</v>
          </cell>
          <cell r="K21" t="str">
            <v>通景公路</v>
          </cell>
          <cell r="L21" t="str">
            <v>三类地区</v>
          </cell>
          <cell r="M21"/>
          <cell r="N21" t="str">
            <v>新建</v>
          </cell>
          <cell r="O21" t="str">
            <v>星海农庄</v>
          </cell>
          <cell r="R21" t="str">
            <v>5</v>
          </cell>
          <cell r="S21" t="str">
            <v>6(5.5)</v>
          </cell>
          <cell r="T21" t="str">
            <v>Y838430104</v>
          </cell>
          <cell r="U21">
            <v>0</v>
          </cell>
          <cell r="V21">
            <v>4.2</v>
          </cell>
          <cell r="W21">
            <v>4.2</v>
          </cell>
        </row>
        <row r="22">
          <cell r="I22" t="str">
            <v>农趣谷景区道路（C010D段）</v>
          </cell>
          <cell r="J22" t="str">
            <v>131302F4301040006</v>
          </cell>
          <cell r="K22" t="str">
            <v>通景公路</v>
          </cell>
          <cell r="L22" t="str">
            <v>三类地区</v>
          </cell>
          <cell r="M22"/>
          <cell r="N22" t="str">
            <v>升级改造（提质改造）</v>
          </cell>
          <cell r="O22" t="str">
            <v>农趣谷</v>
          </cell>
          <cell r="R22" t="str">
            <v>3.5</v>
          </cell>
          <cell r="S22" t="str">
            <v>6</v>
          </cell>
          <cell r="T22" t="str">
            <v>C010430104</v>
          </cell>
          <cell r="U22">
            <v>0</v>
          </cell>
          <cell r="V22">
            <v>3.9</v>
          </cell>
          <cell r="W22">
            <v>3.9</v>
          </cell>
        </row>
        <row r="23">
          <cell r="I23" t="str">
            <v>农趣谷景区道路（C779段）</v>
          </cell>
          <cell r="J23" t="str">
            <v>131302F4301040020</v>
          </cell>
          <cell r="K23" t="str">
            <v>通景公路</v>
          </cell>
          <cell r="L23" t="str">
            <v>三类地区</v>
          </cell>
          <cell r="M23"/>
          <cell r="N23" t="str">
            <v>升级改造（提质改造）</v>
          </cell>
          <cell r="O23" t="str">
            <v>农趣谷</v>
          </cell>
          <cell r="R23" t="str">
            <v>3.5</v>
          </cell>
          <cell r="S23" t="str">
            <v>6</v>
          </cell>
          <cell r="T23" t="str">
            <v>C779430104</v>
          </cell>
          <cell r="U23">
            <v>0</v>
          </cell>
          <cell r="V23">
            <v>1</v>
          </cell>
          <cell r="W23">
            <v>1</v>
          </cell>
        </row>
        <row r="24">
          <cell r="I24" t="str">
            <v>农趣谷景区道路（瓦屋湾路段）</v>
          </cell>
          <cell r="J24" t="str">
            <v>131302F4301040021</v>
          </cell>
          <cell r="K24" t="str">
            <v>通景公路</v>
          </cell>
          <cell r="L24" t="str">
            <v>三类地区</v>
          </cell>
          <cell r="M24"/>
          <cell r="N24" t="str">
            <v>新建</v>
          </cell>
          <cell r="O24" t="str">
            <v>农趣谷</v>
          </cell>
          <cell r="R24" t="str">
            <v>0</v>
          </cell>
          <cell r="S24" t="str">
            <v>6</v>
          </cell>
          <cell r="T24" t="str">
            <v>无</v>
          </cell>
          <cell r="U24">
            <v>0</v>
          </cell>
          <cell r="V24">
            <v>3</v>
          </cell>
          <cell r="W24">
            <v>3</v>
          </cell>
        </row>
        <row r="25">
          <cell r="I25" t="str">
            <v>泉水湖环湖公路（C463段）</v>
          </cell>
          <cell r="J25" t="str">
            <v>131302F4301040014</v>
          </cell>
          <cell r="K25" t="str">
            <v>通景公路</v>
          </cell>
          <cell r="L25" t="str">
            <v>三类地区</v>
          </cell>
          <cell r="M25"/>
          <cell r="N25" t="str">
            <v>升级改造（提质改造）</v>
          </cell>
          <cell r="O25" t="str">
            <v>泉水湖</v>
          </cell>
          <cell r="R25" t="str">
            <v>3.5</v>
          </cell>
          <cell r="S25" t="str">
            <v>6</v>
          </cell>
          <cell r="T25" t="str">
            <v>C463430104</v>
          </cell>
          <cell r="U25">
            <v>0</v>
          </cell>
          <cell r="V25">
            <v>1.1000000000000001</v>
          </cell>
          <cell r="W25">
            <v>1.1000000000000001</v>
          </cell>
        </row>
        <row r="26">
          <cell r="I26" t="str">
            <v>圣峰果业园区道路</v>
          </cell>
          <cell r="J26" t="str">
            <v>131302F4301040008</v>
          </cell>
          <cell r="K26" t="str">
            <v>通景公路</v>
          </cell>
          <cell r="L26" t="str">
            <v>三类地区</v>
          </cell>
          <cell r="M26"/>
          <cell r="N26" t="str">
            <v>新建</v>
          </cell>
          <cell r="O26" t="str">
            <v>圣峰果业</v>
          </cell>
          <cell r="R26" t="str">
            <v>4</v>
          </cell>
          <cell r="S26" t="str">
            <v>6</v>
          </cell>
          <cell r="T26" t="str">
            <v>无</v>
          </cell>
          <cell r="U26">
            <v>0</v>
          </cell>
          <cell r="V26">
            <v>1</v>
          </cell>
          <cell r="W26">
            <v>1</v>
          </cell>
        </row>
        <row r="27">
          <cell r="I27" t="str">
            <v>桃花岭景区道路</v>
          </cell>
          <cell r="J27" t="str">
            <v>131302F4301040007</v>
          </cell>
          <cell r="K27" t="str">
            <v>通景公路</v>
          </cell>
          <cell r="L27" t="str">
            <v>三类地区</v>
          </cell>
          <cell r="M27"/>
          <cell r="N27" t="str">
            <v>新建</v>
          </cell>
          <cell r="O27" t="str">
            <v>桃花岭</v>
          </cell>
          <cell r="R27" t="str">
            <v>3.5</v>
          </cell>
          <cell r="S27" t="str">
            <v>6</v>
          </cell>
          <cell r="T27" t="str">
            <v>C010430104</v>
          </cell>
          <cell r="U27">
            <v>0</v>
          </cell>
          <cell r="V27">
            <v>0.8</v>
          </cell>
          <cell r="W27">
            <v>0.8</v>
          </cell>
        </row>
        <row r="28">
          <cell r="I28" t="str">
            <v>酉园路</v>
          </cell>
          <cell r="J28" t="str">
            <v>131302F4301040022</v>
          </cell>
          <cell r="K28" t="str">
            <v>通景公路</v>
          </cell>
          <cell r="L28" t="str">
            <v>三类地区</v>
          </cell>
          <cell r="M28"/>
          <cell r="N28" t="str">
            <v>新建</v>
          </cell>
          <cell r="O28" t="str">
            <v>象鼻窝森林公园</v>
          </cell>
          <cell r="R28" t="str">
            <v>0</v>
          </cell>
          <cell r="S28" t="str">
            <v>6</v>
          </cell>
          <cell r="T28" t="str">
            <v>无</v>
          </cell>
          <cell r="U28">
            <v>0</v>
          </cell>
          <cell r="V28">
            <v>6</v>
          </cell>
          <cell r="W28">
            <v>6</v>
          </cell>
        </row>
        <row r="29">
          <cell r="I29" t="str">
            <v>岳麓区果趣谷农庄（长沙市魅力西湘休闲农庄有限公司）通景路</v>
          </cell>
          <cell r="J29" t="str">
            <v>13130201F4301040001</v>
          </cell>
          <cell r="K29" t="str">
            <v>通景公路</v>
          </cell>
          <cell r="L29" t="str">
            <v>三类地区</v>
          </cell>
          <cell r="M29"/>
          <cell r="N29" t="str">
            <v>升级改造（提质改造）</v>
          </cell>
          <cell r="O29" t="str">
            <v>果趣谷农庄（长沙市魅力西湘休闲农庄有限公司）</v>
          </cell>
          <cell r="R29" t="str">
            <v>3.5</v>
          </cell>
          <cell r="S29" t="str">
            <v>6</v>
          </cell>
          <cell r="T29" t="str">
            <v>C472430104</v>
          </cell>
          <cell r="U29">
            <v>0</v>
          </cell>
          <cell r="V29">
            <v>1.78</v>
          </cell>
          <cell r="W29">
            <v>1.78</v>
          </cell>
        </row>
        <row r="30">
          <cell r="I30" t="str">
            <v>岳麓区莲花镇五丰村爱格花卉基地园区道路</v>
          </cell>
          <cell r="J30" t="str">
            <v>1312F4301040007</v>
          </cell>
          <cell r="K30" t="str">
            <v>通景公路</v>
          </cell>
          <cell r="L30" t="str">
            <v>三类地区</v>
          </cell>
          <cell r="M30"/>
          <cell r="N30" t="str">
            <v>新建</v>
          </cell>
          <cell r="O30" t="str">
            <v>爱格花卉基地园区</v>
          </cell>
          <cell r="R30" t="str">
            <v>0</v>
          </cell>
          <cell r="S30" t="str">
            <v>6</v>
          </cell>
          <cell r="T30" t="str">
            <v>无</v>
          </cell>
          <cell r="U30">
            <v>0</v>
          </cell>
          <cell r="V30">
            <v>6</v>
          </cell>
          <cell r="W30">
            <v>6</v>
          </cell>
        </row>
        <row r="31">
          <cell r="I31" t="str">
            <v>岳宁公路-灵瑞寺连接路</v>
          </cell>
          <cell r="J31" t="str">
            <v>131302F4301040011</v>
          </cell>
          <cell r="K31" t="str">
            <v>通景公路</v>
          </cell>
          <cell r="L31" t="str">
            <v>三类地区</v>
          </cell>
          <cell r="M31"/>
          <cell r="N31" t="str">
            <v>新建</v>
          </cell>
          <cell r="O31" t="str">
            <v>灵瑞寺</v>
          </cell>
          <cell r="R31" t="str">
            <v>3.5</v>
          </cell>
          <cell r="S31" t="str">
            <v>6</v>
          </cell>
          <cell r="T31" t="str">
            <v>C93D403104</v>
          </cell>
          <cell r="U31">
            <v>0</v>
          </cell>
          <cell r="V31">
            <v>0.8</v>
          </cell>
          <cell r="W31">
            <v>0.8</v>
          </cell>
        </row>
        <row r="32">
          <cell r="I32" t="str">
            <v>岳宁公路-六合寺连接路</v>
          </cell>
          <cell r="J32" t="str">
            <v>131302F4301040010</v>
          </cell>
          <cell r="K32" t="str">
            <v>通景公路</v>
          </cell>
          <cell r="L32" t="str">
            <v>三类地区</v>
          </cell>
          <cell r="M32"/>
          <cell r="N32" t="str">
            <v>升级改造（提质改造）</v>
          </cell>
          <cell r="O32" t="str">
            <v>六合寺</v>
          </cell>
          <cell r="R32" t="str">
            <v>4.5</v>
          </cell>
          <cell r="S32" t="str">
            <v>6</v>
          </cell>
          <cell r="T32" t="str">
            <v>C556430104</v>
          </cell>
          <cell r="U32">
            <v>0</v>
          </cell>
          <cell r="V32">
            <v>0.9</v>
          </cell>
          <cell r="W32">
            <v>0.9</v>
          </cell>
        </row>
        <row r="33">
          <cell r="I33" t="str">
            <v>长沙园林生态园景区道路（Y912提质改造)</v>
          </cell>
          <cell r="J33" t="str">
            <v>131302F4301050002</v>
          </cell>
          <cell r="K33" t="str">
            <v>通景公路</v>
          </cell>
          <cell r="L33" t="str">
            <v>三类地区</v>
          </cell>
          <cell r="M33"/>
          <cell r="N33" t="str">
            <v>升级改造（提质改造）</v>
          </cell>
          <cell r="O33" t="str">
            <v>长沙园林生态园</v>
          </cell>
          <cell r="R33" t="str">
            <v>6</v>
          </cell>
          <cell r="S33" t="str">
            <v>7</v>
          </cell>
          <cell r="T33" t="str">
            <v>Y912430105</v>
          </cell>
          <cell r="U33">
            <v>3.5</v>
          </cell>
          <cell r="V33">
            <v>5.4</v>
          </cell>
          <cell r="W33">
            <v>1.9</v>
          </cell>
        </row>
        <row r="34">
          <cell r="I34" t="str">
            <v>长沙园林生态园景区道路（汉沙公路南延线路面提质改造）</v>
          </cell>
          <cell r="J34" t="str">
            <v>Y903430105</v>
          </cell>
          <cell r="K34" t="str">
            <v>通景公路</v>
          </cell>
          <cell r="L34" t="str">
            <v>三类地区</v>
          </cell>
          <cell r="M34"/>
          <cell r="N34" t="str">
            <v>升级改造（提质改造）</v>
          </cell>
          <cell r="O34" t="str">
            <v>长沙园林生态园</v>
          </cell>
          <cell r="R34" t="str">
            <v>6</v>
          </cell>
          <cell r="S34" t="str">
            <v>7.5</v>
          </cell>
          <cell r="T34" t="str">
            <v>Y903430105</v>
          </cell>
          <cell r="U34">
            <v>0</v>
          </cell>
          <cell r="V34">
            <v>2.371</v>
          </cell>
          <cell r="W34">
            <v>2.371</v>
          </cell>
        </row>
        <row r="35">
          <cell r="I35" t="str">
            <v>汉回村乡村文化旅游环线提质改造</v>
          </cell>
          <cell r="J35" t="str">
            <v>131302F4301050001</v>
          </cell>
          <cell r="K35" t="str">
            <v>通景公路</v>
          </cell>
          <cell r="L35" t="str">
            <v>三类地区</v>
          </cell>
          <cell r="M35"/>
          <cell r="N35" t="str">
            <v>升级改造（提质改造）</v>
          </cell>
          <cell r="O35" t="str">
            <v>汉回村景区</v>
          </cell>
          <cell r="R35" t="str">
            <v>5</v>
          </cell>
          <cell r="S35" t="str">
            <v>6</v>
          </cell>
          <cell r="T35" t="str">
            <v>C29B430105</v>
          </cell>
          <cell r="U35">
            <v>0</v>
          </cell>
          <cell r="V35">
            <v>5.4</v>
          </cell>
          <cell r="W35">
            <v>5.4</v>
          </cell>
        </row>
        <row r="36">
          <cell r="I36" t="str">
            <v>河村休闲山庄（湖南河村农业科技发展有限公司）连接路</v>
          </cell>
          <cell r="J36" t="str">
            <v>131302F4301050003</v>
          </cell>
          <cell r="K36" t="str">
            <v>通景公路</v>
          </cell>
          <cell r="L36" t="str">
            <v>三类地区</v>
          </cell>
          <cell r="M36"/>
          <cell r="O36" t="str">
            <v>河村非洲园</v>
          </cell>
          <cell r="R36" t="str">
            <v>4</v>
          </cell>
          <cell r="S36" t="str">
            <v>6</v>
          </cell>
          <cell r="T36" t="str">
            <v>C021430105</v>
          </cell>
          <cell r="U36">
            <v>0</v>
          </cell>
          <cell r="V36">
            <v>0.69499999999999995</v>
          </cell>
          <cell r="W36">
            <v>0.69499999999999995</v>
          </cell>
        </row>
        <row r="37">
          <cell r="I37" t="str">
            <v>石燕湖通景大道</v>
          </cell>
          <cell r="J37" t="str">
            <v>131302F4301110002</v>
          </cell>
          <cell r="K37" t="str">
            <v>通景公路</v>
          </cell>
          <cell r="L37" t="str">
            <v>三类地区</v>
          </cell>
          <cell r="M37"/>
          <cell r="N37" t="str">
            <v>升级改造（提质改造）</v>
          </cell>
          <cell r="O37" t="str">
            <v>长沙石燕湖生态旅游景区</v>
          </cell>
          <cell r="S37" t="str">
            <v>12</v>
          </cell>
          <cell r="T37" t="str">
            <v>C538430111</v>
          </cell>
          <cell r="U37">
            <v>0</v>
          </cell>
          <cell r="V37">
            <v>1.8340000000000001</v>
          </cell>
          <cell r="W37">
            <v>1.8340000000000001</v>
          </cell>
        </row>
        <row r="38">
          <cell r="I38" t="str">
            <v>贝拉路</v>
          </cell>
          <cell r="J38" t="str">
            <v>131302F4301120012</v>
          </cell>
          <cell r="K38" t="str">
            <v>通景公路</v>
          </cell>
          <cell r="L38" t="str">
            <v>三类地区</v>
          </cell>
          <cell r="M38"/>
          <cell r="N38" t="str">
            <v>升级改造（提质改造）</v>
          </cell>
          <cell r="O38" t="str">
            <v>贝拉小镇</v>
          </cell>
          <cell r="R38" t="str">
            <v>5</v>
          </cell>
          <cell r="S38" t="str">
            <v>6</v>
          </cell>
          <cell r="T38" t="str">
            <v>Y506430112</v>
          </cell>
          <cell r="U38">
            <v>0</v>
          </cell>
          <cell r="V38">
            <v>2.2999999999999998</v>
          </cell>
          <cell r="W38">
            <v>2.2999999999999998</v>
          </cell>
        </row>
        <row r="39">
          <cell r="I39" t="str">
            <v>环乡线</v>
          </cell>
          <cell r="J39" t="str">
            <v>131302F4301120024</v>
          </cell>
          <cell r="K39" t="str">
            <v>通景公路</v>
          </cell>
          <cell r="L39" t="str">
            <v>三类地区</v>
          </cell>
          <cell r="M39"/>
          <cell r="N39" t="str">
            <v>路面改善</v>
          </cell>
          <cell r="O39" t="str">
            <v>书堂山休闲农业示范点</v>
          </cell>
          <cell r="R39" t="str">
            <v>5</v>
          </cell>
          <cell r="S39" t="str">
            <v>6</v>
          </cell>
          <cell r="T39" t="str">
            <v>CZ60430112</v>
          </cell>
          <cell r="U39">
            <v>0</v>
          </cell>
          <cell r="V39">
            <v>3.8</v>
          </cell>
          <cell r="W39">
            <v>3.8</v>
          </cell>
        </row>
        <row r="40">
          <cell r="I40" t="str">
            <v>黄花岭村中心公路</v>
          </cell>
          <cell r="J40" t="str">
            <v>131302F4301120016</v>
          </cell>
          <cell r="K40" t="str">
            <v>通景公路</v>
          </cell>
          <cell r="L40" t="str">
            <v>三类地区</v>
          </cell>
          <cell r="M40"/>
          <cell r="N40" t="str">
            <v>其他</v>
          </cell>
          <cell r="O40" t="str">
            <v>黄花岭村休闲农业示范点</v>
          </cell>
          <cell r="R40" t="str">
            <v>5</v>
          </cell>
          <cell r="S40" t="str">
            <v>7</v>
          </cell>
          <cell r="T40" t="str">
            <v>C343430112</v>
          </cell>
          <cell r="U40">
            <v>0</v>
          </cell>
          <cell r="V40">
            <v>3.5449999999999999</v>
          </cell>
          <cell r="W40">
            <v>3.55</v>
          </cell>
        </row>
        <row r="41">
          <cell r="I41" t="str">
            <v>黄排公路</v>
          </cell>
          <cell r="J41" t="str">
            <v>131302F4301120015</v>
          </cell>
          <cell r="K41" t="str">
            <v>通景公路</v>
          </cell>
          <cell r="L41" t="str">
            <v>三类地区</v>
          </cell>
          <cell r="M41"/>
          <cell r="N41" t="str">
            <v>其他</v>
          </cell>
          <cell r="O41" t="str">
            <v>八曲河村休闲农业示范点</v>
          </cell>
          <cell r="R41" t="str">
            <v>3.5</v>
          </cell>
          <cell r="S41" t="str">
            <v>6</v>
          </cell>
          <cell r="T41" t="str">
            <v>Y485430112</v>
          </cell>
          <cell r="U41">
            <v>0</v>
          </cell>
          <cell r="V41">
            <v>1.8</v>
          </cell>
          <cell r="W41">
            <v>1.8</v>
          </cell>
        </row>
        <row r="42">
          <cell r="I42" t="str">
            <v>九峰山片区旅行线路</v>
          </cell>
          <cell r="J42" t="str">
            <v>131302F4301120029</v>
          </cell>
          <cell r="K42" t="str">
            <v>通景公路</v>
          </cell>
          <cell r="L42" t="str">
            <v>三类地区</v>
          </cell>
          <cell r="M42"/>
          <cell r="N42" t="str">
            <v>升级改造（提质改造）</v>
          </cell>
          <cell r="O42" t="str">
            <v>九峰山片区休闲农业示范点</v>
          </cell>
          <cell r="R42" t="str">
            <v>5</v>
          </cell>
          <cell r="S42" t="str">
            <v>6</v>
          </cell>
          <cell r="T42" t="str">
            <v>无</v>
          </cell>
          <cell r="U42">
            <v>0</v>
          </cell>
          <cell r="V42">
            <v>1.6</v>
          </cell>
          <cell r="W42">
            <v>10</v>
          </cell>
        </row>
        <row r="43">
          <cell r="I43" t="str">
            <v>兰丁公路</v>
          </cell>
          <cell r="J43" t="str">
            <v>131302F4301120022</v>
          </cell>
          <cell r="K43" t="str">
            <v>通景公路</v>
          </cell>
          <cell r="L43" t="str">
            <v>三类地区</v>
          </cell>
          <cell r="M43"/>
          <cell r="N43" t="str">
            <v>升级改造（提质改造）</v>
          </cell>
          <cell r="O43" t="str">
            <v>何桥村休闲农业示范点</v>
          </cell>
          <cell r="S43" t="str">
            <v>26</v>
          </cell>
          <cell r="T43" t="str">
            <v>X260430112</v>
          </cell>
          <cell r="U43">
            <v>0</v>
          </cell>
          <cell r="V43">
            <v>5</v>
          </cell>
          <cell r="W43">
            <v>5</v>
          </cell>
        </row>
        <row r="44">
          <cell r="I44" t="str">
            <v>老沩水河北岸沿线连接路</v>
          </cell>
          <cell r="J44" t="str">
            <v>131302F4301120030</v>
          </cell>
          <cell r="K44" t="str">
            <v>通景公路</v>
          </cell>
          <cell r="L44" t="str">
            <v>三类地区</v>
          </cell>
          <cell r="M44"/>
          <cell r="N44" t="str">
            <v>路面改善</v>
          </cell>
          <cell r="O44" t="str">
            <v>老沩水河北岸休闲农业示范点</v>
          </cell>
          <cell r="R44" t="str">
            <v>5.5</v>
          </cell>
          <cell r="S44" t="str">
            <v>6</v>
          </cell>
          <cell r="T44" t="str">
            <v>无</v>
          </cell>
          <cell r="U44">
            <v>0</v>
          </cell>
          <cell r="V44">
            <v>5.4</v>
          </cell>
          <cell r="W44">
            <v>11</v>
          </cell>
        </row>
        <row r="45">
          <cell r="I45" t="str">
            <v>林坤公路</v>
          </cell>
          <cell r="J45" t="str">
            <v>131302F4301120019</v>
          </cell>
          <cell r="K45" t="str">
            <v>通景公路</v>
          </cell>
          <cell r="L45" t="str">
            <v>三类地区</v>
          </cell>
          <cell r="M45"/>
          <cell r="N45" t="str">
            <v>新建</v>
          </cell>
          <cell r="O45" t="str">
            <v>金云村休闲农业示范点</v>
          </cell>
          <cell r="R45" t="str">
            <v>2</v>
          </cell>
          <cell r="S45" t="str">
            <v>6</v>
          </cell>
          <cell r="T45" t="str">
            <v>c93I430112</v>
          </cell>
          <cell r="U45">
            <v>0</v>
          </cell>
          <cell r="V45">
            <v>1.6</v>
          </cell>
          <cell r="W45">
            <v>1.6</v>
          </cell>
        </row>
        <row r="46">
          <cell r="I46" t="str">
            <v>罗家塘-吊楼屋场连接路</v>
          </cell>
          <cell r="J46" t="str">
            <v>131302F4301120008</v>
          </cell>
          <cell r="K46" t="str">
            <v>通景公路</v>
          </cell>
          <cell r="L46" t="str">
            <v>三类地区</v>
          </cell>
          <cell r="M46"/>
          <cell r="N46" t="str">
            <v>升级改造（提质改造）</v>
          </cell>
          <cell r="O46" t="str">
            <v>长联村休闲农业示范点</v>
          </cell>
          <cell r="R46" t="str">
            <v>4.5</v>
          </cell>
          <cell r="S46" t="str">
            <v>6</v>
          </cell>
          <cell r="T46" t="str">
            <v>C692430112</v>
          </cell>
          <cell r="U46">
            <v>0</v>
          </cell>
          <cell r="V46">
            <v>1.5</v>
          </cell>
          <cell r="W46">
            <v>1.5</v>
          </cell>
        </row>
        <row r="47">
          <cell r="I47" t="str">
            <v>麻谭山公路</v>
          </cell>
          <cell r="J47" t="str">
            <v>131302F4301120023</v>
          </cell>
          <cell r="K47" t="str">
            <v>通景公路</v>
          </cell>
          <cell r="L47" t="str">
            <v>三类地区</v>
          </cell>
          <cell r="M47"/>
          <cell r="N47" t="str">
            <v>新建</v>
          </cell>
          <cell r="O47" t="str">
            <v>麻谭山休闲农业示范点</v>
          </cell>
          <cell r="R47" t="str">
            <v>3</v>
          </cell>
          <cell r="S47" t="str">
            <v>6</v>
          </cell>
          <cell r="T47" t="str">
            <v>C93J430112</v>
          </cell>
          <cell r="U47">
            <v>0</v>
          </cell>
          <cell r="V47">
            <v>3</v>
          </cell>
          <cell r="W47">
            <v>3</v>
          </cell>
        </row>
        <row r="48">
          <cell r="I48" t="str">
            <v>梅铜公路</v>
          </cell>
          <cell r="J48" t="str">
            <v>131302F4301120004</v>
          </cell>
          <cell r="K48" t="str">
            <v>通景公路</v>
          </cell>
          <cell r="L48" t="str">
            <v>三类地区</v>
          </cell>
          <cell r="M48"/>
          <cell r="N48" t="str">
            <v>升级改造（提质改造）</v>
          </cell>
          <cell r="O48" t="str">
            <v>郭亮故居</v>
          </cell>
          <cell r="R48" t="str">
            <v>5</v>
          </cell>
          <cell r="S48" t="str">
            <v>6</v>
          </cell>
          <cell r="T48" t="str">
            <v>X062430112</v>
          </cell>
          <cell r="U48">
            <v>0</v>
          </cell>
          <cell r="V48">
            <v>7.77</v>
          </cell>
          <cell r="W48">
            <v>7.77</v>
          </cell>
        </row>
        <row r="49">
          <cell r="I49" t="str">
            <v>门楼-村部连接路</v>
          </cell>
          <cell r="J49" t="str">
            <v>131302F4301120021</v>
          </cell>
          <cell r="K49" t="str">
            <v>通景公路</v>
          </cell>
          <cell r="L49" t="str">
            <v>三类地区</v>
          </cell>
          <cell r="M49"/>
          <cell r="N49" t="str">
            <v>其他</v>
          </cell>
          <cell r="O49" t="str">
            <v>中山村休闲农业示范点</v>
          </cell>
          <cell r="R49" t="str">
            <v>4</v>
          </cell>
          <cell r="S49" t="str">
            <v>7</v>
          </cell>
          <cell r="T49" t="str">
            <v>C026430112</v>
          </cell>
          <cell r="U49">
            <v>0</v>
          </cell>
          <cell r="V49">
            <v>1.5780000000000001</v>
          </cell>
          <cell r="W49">
            <v>1.58</v>
          </cell>
        </row>
        <row r="50">
          <cell r="I50" t="str">
            <v>青天寨生态农庄（长沙青天寨生态农业有限公司）连接路</v>
          </cell>
          <cell r="J50" t="str">
            <v>131302F4301120027</v>
          </cell>
          <cell r="K50" t="str">
            <v>通景公路</v>
          </cell>
          <cell r="L50" t="str">
            <v>三类地区</v>
          </cell>
          <cell r="M50"/>
          <cell r="O50" t="str">
            <v>青天寨生态农庄（长沙青天寨生态农业有限公司）</v>
          </cell>
          <cell r="R50" t="str">
            <v>5</v>
          </cell>
          <cell r="S50" t="str">
            <v>6</v>
          </cell>
          <cell r="T50" t="str">
            <v>Y488430112</v>
          </cell>
          <cell r="U50">
            <v>2.4710000000000001</v>
          </cell>
          <cell r="V50">
            <v>4.2210000000000001</v>
          </cell>
          <cell r="W50">
            <v>1.754</v>
          </cell>
        </row>
        <row r="51">
          <cell r="I51" t="str">
            <v>淑一公路</v>
          </cell>
          <cell r="J51" t="str">
            <v>131302F4301120017</v>
          </cell>
          <cell r="K51" t="str">
            <v>通景公路</v>
          </cell>
          <cell r="L51" t="str">
            <v>三类地区</v>
          </cell>
          <cell r="M51"/>
          <cell r="N51" t="str">
            <v>路面改善</v>
          </cell>
          <cell r="O51" t="str">
            <v>淑一村休闲农业示范点</v>
          </cell>
          <cell r="R51" t="str">
            <v>5</v>
          </cell>
          <cell r="S51" t="str">
            <v>6</v>
          </cell>
          <cell r="T51" t="str">
            <v>无</v>
          </cell>
          <cell r="U51">
            <v>0</v>
          </cell>
          <cell r="V51">
            <v>5</v>
          </cell>
          <cell r="W51">
            <v>7.2</v>
          </cell>
        </row>
        <row r="52">
          <cell r="I52" t="str">
            <v>团头湖环湖公路</v>
          </cell>
          <cell r="J52" t="str">
            <v>131301F4301120002</v>
          </cell>
          <cell r="K52" t="str">
            <v>通景公路</v>
          </cell>
          <cell r="L52" t="str">
            <v>三类地区</v>
          </cell>
          <cell r="M52"/>
          <cell r="N52" t="str">
            <v>路面改善</v>
          </cell>
          <cell r="O52" t="str">
            <v>团头湖生态旅游区</v>
          </cell>
          <cell r="R52" t="str">
            <v>5</v>
          </cell>
          <cell r="S52" t="str">
            <v>6</v>
          </cell>
          <cell r="T52" t="str">
            <v>X008430112</v>
          </cell>
          <cell r="U52">
            <v>0</v>
          </cell>
          <cell r="V52">
            <v>17</v>
          </cell>
          <cell r="W52">
            <v>17</v>
          </cell>
        </row>
        <row r="53">
          <cell r="I53" t="str">
            <v>望城区赫望大桥及连接线</v>
          </cell>
          <cell r="J53" t="str">
            <v>1316F4301120005</v>
          </cell>
          <cell r="K53" t="str">
            <v>通景公路</v>
          </cell>
          <cell r="L53" t="str">
            <v>三类地区</v>
          </cell>
          <cell r="M53"/>
          <cell r="N53" t="str">
            <v>新建</v>
          </cell>
          <cell r="O53" t="str">
            <v>乔口渔都</v>
          </cell>
          <cell r="R53" t="str">
            <v>0</v>
          </cell>
          <cell r="S53" t="str">
            <v>7</v>
          </cell>
          <cell r="T53" t="str">
            <v>无</v>
          </cell>
          <cell r="U53">
            <v>0</v>
          </cell>
          <cell r="V53">
            <v>1.5</v>
          </cell>
          <cell r="W53">
            <v>1.5</v>
          </cell>
        </row>
        <row r="54">
          <cell r="I54" t="str">
            <v>望城区花果路北延线</v>
          </cell>
          <cell r="J54" t="str">
            <v>1311F4301120001</v>
          </cell>
          <cell r="K54" t="str">
            <v>通景公路</v>
          </cell>
          <cell r="L54" t="str">
            <v>三类地区</v>
          </cell>
          <cell r="M54"/>
          <cell r="N54" t="str">
            <v>新建</v>
          </cell>
          <cell r="O54" t="str">
            <v>黄龙河水库休闲农业示范园</v>
          </cell>
          <cell r="R54" t="str">
            <v>0</v>
          </cell>
          <cell r="S54" t="str">
            <v>7</v>
          </cell>
          <cell r="T54" t="str">
            <v>无</v>
          </cell>
          <cell r="U54">
            <v>0</v>
          </cell>
          <cell r="V54">
            <v>0.65</v>
          </cell>
          <cell r="W54">
            <v>0.65</v>
          </cell>
        </row>
        <row r="55">
          <cell r="I55" t="str">
            <v>望城区群力村连接路</v>
          </cell>
          <cell r="J55" t="str">
            <v>131302F4301120025</v>
          </cell>
          <cell r="K55" t="str">
            <v>通景公路</v>
          </cell>
          <cell r="L55" t="str">
            <v>三类地区</v>
          </cell>
          <cell r="M55"/>
          <cell r="O55" t="str">
            <v>望城区群力村</v>
          </cell>
          <cell r="R55" t="str">
            <v>4.5</v>
          </cell>
          <cell r="S55" t="str">
            <v>6</v>
          </cell>
          <cell r="T55" t="str">
            <v>Y435430112</v>
          </cell>
          <cell r="U55">
            <v>0</v>
          </cell>
          <cell r="V55">
            <v>1.446</v>
          </cell>
          <cell r="W55">
            <v>1.446</v>
          </cell>
        </row>
        <row r="56">
          <cell r="I56" t="str">
            <v>望城区田园之恋农业园进出场道路</v>
          </cell>
          <cell r="J56" t="str">
            <v>13130201F4301120002</v>
          </cell>
          <cell r="K56" t="str">
            <v>通景公路</v>
          </cell>
          <cell r="L56" t="str">
            <v>三类地区</v>
          </cell>
          <cell r="M56"/>
          <cell r="N56" t="str">
            <v>升级改造（提质改造）</v>
          </cell>
          <cell r="O56" t="str">
            <v>田园之恋农业园</v>
          </cell>
          <cell r="R56" t="str">
            <v>5</v>
          </cell>
          <cell r="S56" t="str">
            <v>6</v>
          </cell>
          <cell r="T56" t="str">
            <v>CG02430112/C927430112/C038430112</v>
          </cell>
          <cell r="U56">
            <v>0</v>
          </cell>
          <cell r="V56">
            <v>3</v>
          </cell>
          <cell r="W56">
            <v>3</v>
          </cell>
        </row>
        <row r="57">
          <cell r="I57" t="str">
            <v>望城区乌山二桥及其连接线</v>
          </cell>
          <cell r="J57" t="str">
            <v>1316F4301120002</v>
          </cell>
          <cell r="K57" t="str">
            <v>通景公路</v>
          </cell>
          <cell r="L57" t="str">
            <v>三类地区</v>
          </cell>
          <cell r="M57"/>
          <cell r="N57" t="str">
            <v>新建</v>
          </cell>
          <cell r="O57" t="str">
            <v>斌辉农业休闲产业园</v>
          </cell>
          <cell r="R57" t="str">
            <v>0</v>
          </cell>
          <cell r="S57" t="str">
            <v>18</v>
          </cell>
          <cell r="T57" t="str">
            <v>无</v>
          </cell>
          <cell r="U57">
            <v>0</v>
          </cell>
          <cell r="V57">
            <v>1.6</v>
          </cell>
          <cell r="W57">
            <v>1.6</v>
          </cell>
        </row>
        <row r="58">
          <cell r="I58" t="str">
            <v>五艾至土家湖公路</v>
          </cell>
          <cell r="J58" t="str">
            <v>131302F4301120001</v>
          </cell>
          <cell r="K58" t="str">
            <v>通景公路</v>
          </cell>
          <cell r="L58" t="str">
            <v>三类地区</v>
          </cell>
          <cell r="M58"/>
          <cell r="N58" t="str">
            <v>路面改善</v>
          </cell>
          <cell r="O58" t="str">
            <v>千龙湖旅游度假区</v>
          </cell>
          <cell r="R58" t="str">
            <v>5.5</v>
          </cell>
          <cell r="S58" t="str">
            <v>6</v>
          </cell>
          <cell r="T58" t="str">
            <v>Y456430112</v>
          </cell>
          <cell r="U58">
            <v>0</v>
          </cell>
          <cell r="V58">
            <v>3.8</v>
          </cell>
          <cell r="W58">
            <v>3.8</v>
          </cell>
        </row>
        <row r="59">
          <cell r="I59" t="str">
            <v>湘团公路</v>
          </cell>
          <cell r="J59" t="str">
            <v>131302F4301120009</v>
          </cell>
          <cell r="K59" t="str">
            <v>通景公路</v>
          </cell>
          <cell r="L59" t="str">
            <v>三类地区</v>
          </cell>
          <cell r="M59"/>
          <cell r="N59" t="str">
            <v>升级改造（提质改造）</v>
          </cell>
          <cell r="O59" t="str">
            <v>湖南开天新农业科技有限公司（开天渔庄）</v>
          </cell>
          <cell r="R59" t="str">
            <v>5</v>
          </cell>
          <cell r="S59" t="str">
            <v>6</v>
          </cell>
          <cell r="T59" t="str">
            <v>Y454430112</v>
          </cell>
          <cell r="U59">
            <v>0</v>
          </cell>
          <cell r="V59">
            <v>5</v>
          </cell>
          <cell r="W59">
            <v>5</v>
          </cell>
        </row>
        <row r="60">
          <cell r="I60" t="str">
            <v>新康戏乡景区连接路</v>
          </cell>
          <cell r="J60" t="str">
            <v>131302F4301120026</v>
          </cell>
          <cell r="K60" t="str">
            <v>通景公路</v>
          </cell>
          <cell r="L60" t="str">
            <v>三类地区</v>
          </cell>
          <cell r="M60"/>
          <cell r="O60" t="str">
            <v>新康戏乡景区</v>
          </cell>
          <cell r="R60" t="str">
            <v>5</v>
          </cell>
          <cell r="S60" t="str">
            <v>6</v>
          </cell>
          <cell r="T60" t="str">
            <v>C010430112</v>
          </cell>
          <cell r="U60">
            <v>0</v>
          </cell>
          <cell r="V60">
            <v>2.5449999999999999</v>
          </cell>
          <cell r="W60">
            <v>2.5449999999999999</v>
          </cell>
        </row>
        <row r="61">
          <cell r="I61" t="str">
            <v>杨桥-白石连接路</v>
          </cell>
          <cell r="J61" t="str">
            <v>131302F4301120028</v>
          </cell>
          <cell r="K61" t="str">
            <v>通景公路</v>
          </cell>
          <cell r="L61" t="str">
            <v>三类地区</v>
          </cell>
          <cell r="M61"/>
          <cell r="N61" t="str">
            <v>路面改善</v>
          </cell>
          <cell r="O61" t="str">
            <v>桥驿休闲农业示范点</v>
          </cell>
          <cell r="R61" t="str">
            <v>5</v>
          </cell>
          <cell r="S61" t="str">
            <v>6</v>
          </cell>
          <cell r="T61" t="str">
            <v>无</v>
          </cell>
          <cell r="U61">
            <v>0</v>
          </cell>
          <cell r="V61">
            <v>8.6</v>
          </cell>
          <cell r="W61">
            <v>8.6</v>
          </cell>
        </row>
        <row r="62">
          <cell r="I62" t="str">
            <v>友仁大道</v>
          </cell>
          <cell r="J62" t="str">
            <v>131302F4301120013</v>
          </cell>
          <cell r="K62" t="str">
            <v>通景公路</v>
          </cell>
          <cell r="L62" t="str">
            <v>三类地区</v>
          </cell>
          <cell r="M62"/>
          <cell r="N62" t="str">
            <v>路面改善</v>
          </cell>
          <cell r="O62" t="str">
            <v>望城光明蝶谷景区</v>
          </cell>
          <cell r="R62" t="str">
            <v>4.5</v>
          </cell>
          <cell r="S62" t="str">
            <v>6</v>
          </cell>
          <cell r="T62" t="str">
            <v>无</v>
          </cell>
          <cell r="U62">
            <v>0</v>
          </cell>
          <cell r="V62">
            <v>4.3</v>
          </cell>
          <cell r="W62">
            <v>4.3</v>
          </cell>
        </row>
        <row r="63">
          <cell r="I63" t="str">
            <v>玉泉山-都遨农庄连接路</v>
          </cell>
          <cell r="J63" t="str">
            <v>131302F4301120007</v>
          </cell>
          <cell r="K63" t="str">
            <v>通景公路</v>
          </cell>
          <cell r="L63" t="str">
            <v>三类地区</v>
          </cell>
          <cell r="M63"/>
          <cell r="N63" t="str">
            <v>路面改善</v>
          </cell>
          <cell r="O63" t="str">
            <v>福塘村休闲农业示范点</v>
          </cell>
          <cell r="R63" t="str">
            <v>4.5</v>
          </cell>
          <cell r="S63" t="str">
            <v>6</v>
          </cell>
          <cell r="T63" t="str">
            <v>Y460430112</v>
          </cell>
          <cell r="U63">
            <v>0</v>
          </cell>
          <cell r="V63">
            <v>4.5</v>
          </cell>
          <cell r="W63">
            <v>4.5</v>
          </cell>
        </row>
        <row r="64">
          <cell r="I64" t="str">
            <v>X051-X053上扬公路路面改善工程</v>
          </cell>
          <cell r="J64" t="str">
            <v>1305F4301210010</v>
          </cell>
          <cell r="K64" t="str">
            <v>通景公路</v>
          </cell>
          <cell r="L64" t="str">
            <v>三类地区</v>
          </cell>
          <cell r="M64"/>
          <cell r="N64" t="str">
            <v>路面改善</v>
          </cell>
          <cell r="O64" t="str">
            <v>大山冲森林公园</v>
          </cell>
          <cell r="R64" t="str">
            <v>4</v>
          </cell>
          <cell r="S64" t="str">
            <v>6</v>
          </cell>
          <cell r="T64" t="str">
            <v>X053430121</v>
          </cell>
          <cell r="U64">
            <v>0</v>
          </cell>
          <cell r="V64">
            <v>7.4530000000000003</v>
          </cell>
          <cell r="W64">
            <v>7.4530000000000003</v>
          </cell>
        </row>
        <row r="65">
          <cell r="I65" t="str">
            <v>X058道路提质改造工程</v>
          </cell>
          <cell r="J65" t="str">
            <v>131302F4301210003</v>
          </cell>
          <cell r="K65" t="str">
            <v>通景公路</v>
          </cell>
          <cell r="L65" t="str">
            <v>三类地区</v>
          </cell>
          <cell r="M65"/>
          <cell r="N65" t="str">
            <v>升级改造（提质改造）</v>
          </cell>
          <cell r="O65" t="str">
            <v>长沙县小顽国亲子农庄</v>
          </cell>
          <cell r="R65" t="str">
            <v>5</v>
          </cell>
          <cell r="S65" t="str">
            <v>6</v>
          </cell>
          <cell r="T65" t="str">
            <v>X058430121</v>
          </cell>
          <cell r="U65">
            <v>0</v>
          </cell>
          <cell r="V65">
            <v>6.8</v>
          </cell>
          <cell r="W65">
            <v>6.8</v>
          </cell>
        </row>
        <row r="66">
          <cell r="I66" t="str">
            <v>X150道路提质改造工程</v>
          </cell>
          <cell r="J66" t="str">
            <v>131302F4301210004</v>
          </cell>
          <cell r="K66" t="str">
            <v>通景公路</v>
          </cell>
          <cell r="L66" t="str">
            <v>三类地区</v>
          </cell>
          <cell r="M66"/>
          <cell r="N66" t="str">
            <v>升级改造（提质改造）</v>
          </cell>
          <cell r="O66" t="str">
            <v>新江生态产业园</v>
          </cell>
          <cell r="R66" t="str">
            <v>4</v>
          </cell>
          <cell r="S66" t="str">
            <v>6</v>
          </cell>
          <cell r="T66" t="str">
            <v>X150430121</v>
          </cell>
          <cell r="U66">
            <v>0</v>
          </cell>
          <cell r="V66">
            <v>6.3</v>
          </cell>
          <cell r="W66">
            <v>6.3</v>
          </cell>
        </row>
        <row r="67">
          <cell r="I67" t="str">
            <v>X160麻林河段路面改善工程</v>
          </cell>
          <cell r="J67" t="str">
            <v>1305F4301210011</v>
          </cell>
          <cell r="K67" t="str">
            <v>通景公路</v>
          </cell>
          <cell r="L67" t="str">
            <v>三类地区</v>
          </cell>
          <cell r="M67"/>
          <cell r="N67" t="str">
            <v>路面改善</v>
          </cell>
          <cell r="O67" t="str">
            <v>星级乡村旅游区（路口镇哲农稻作公园）</v>
          </cell>
          <cell r="R67" t="str">
            <v>4</v>
          </cell>
          <cell r="S67" t="str">
            <v>6</v>
          </cell>
          <cell r="T67" t="str">
            <v>X160430121</v>
          </cell>
          <cell r="U67">
            <v>0</v>
          </cell>
          <cell r="V67">
            <v>3.9529999999999998</v>
          </cell>
          <cell r="W67">
            <v>3.9529999999999998</v>
          </cell>
        </row>
        <row r="68">
          <cell r="I68" t="str">
            <v>Y239线拓宽提质改造工程</v>
          </cell>
          <cell r="J68" t="str">
            <v>1312F4301210001</v>
          </cell>
          <cell r="K68" t="str">
            <v>通景公路</v>
          </cell>
          <cell r="L68" t="str">
            <v>三类地区</v>
          </cell>
          <cell r="M68"/>
          <cell r="N68" t="str">
            <v>升级改造（提质改造）</v>
          </cell>
          <cell r="O68" t="str">
            <v>龙头井现代农庄</v>
          </cell>
          <cell r="R68" t="str">
            <v>4.5</v>
          </cell>
          <cell r="S68" t="str">
            <v>7</v>
          </cell>
          <cell r="T68" t="str">
            <v>Y239430121</v>
          </cell>
          <cell r="U68">
            <v>0</v>
          </cell>
          <cell r="V68">
            <v>5</v>
          </cell>
          <cell r="W68">
            <v>5</v>
          </cell>
        </row>
        <row r="69">
          <cell r="I69" t="str">
            <v>Y386道路提质改造工程</v>
          </cell>
          <cell r="J69" t="str">
            <v>131302F4301210006</v>
          </cell>
          <cell r="K69" t="str">
            <v>通景公路</v>
          </cell>
          <cell r="L69" t="str">
            <v>三类地区</v>
          </cell>
          <cell r="M69"/>
          <cell r="N69" t="str">
            <v>升级改造（提质改造）</v>
          </cell>
          <cell r="O69" t="str">
            <v>黄花镇银龙村粮食生产基地</v>
          </cell>
          <cell r="R69" t="str">
            <v>5</v>
          </cell>
          <cell r="S69" t="str">
            <v>6</v>
          </cell>
          <cell r="T69" t="str">
            <v>Y386430121</v>
          </cell>
          <cell r="U69">
            <v>0</v>
          </cell>
          <cell r="V69">
            <v>9.9890000000000008</v>
          </cell>
          <cell r="W69">
            <v>9.9890000000000008</v>
          </cell>
        </row>
        <row r="70">
          <cell r="I70" t="str">
            <v>安黄线提质改造</v>
          </cell>
          <cell r="J70" t="str">
            <v>1312F4301210002</v>
          </cell>
          <cell r="K70" t="str">
            <v>通景公路</v>
          </cell>
          <cell r="L70" t="str">
            <v>三类地区</v>
          </cell>
          <cell r="M70"/>
          <cell r="N70" t="str">
            <v>升级改造（提质改造）</v>
          </cell>
          <cell r="O70" t="str">
            <v>长沙县桂花塘山庄</v>
          </cell>
          <cell r="R70" t="str">
            <v>5.5</v>
          </cell>
          <cell r="S70" t="str">
            <v>6</v>
          </cell>
          <cell r="T70" t="str">
            <v>Y273430121</v>
          </cell>
          <cell r="U70">
            <v>0</v>
          </cell>
          <cell r="V70">
            <v>4.1280000000000001</v>
          </cell>
          <cell r="W70">
            <v>4.1280000000000001</v>
          </cell>
        </row>
        <row r="71">
          <cell r="I71" t="str">
            <v>安沙镇万亩花卉示范园道路建设</v>
          </cell>
          <cell r="J71" t="str">
            <v>1312F4301210005</v>
          </cell>
          <cell r="K71" t="str">
            <v>通景公路</v>
          </cell>
          <cell r="L71" t="str">
            <v>三类地区</v>
          </cell>
          <cell r="M71"/>
          <cell r="N71" t="str">
            <v>升级改造（提质改造）</v>
          </cell>
          <cell r="O71" t="str">
            <v>长沙市万亩花卉示范园</v>
          </cell>
          <cell r="R71" t="str">
            <v>3.5</v>
          </cell>
          <cell r="S71" t="str">
            <v>6</v>
          </cell>
          <cell r="T71" t="str">
            <v>C051430121</v>
          </cell>
          <cell r="U71">
            <v>0</v>
          </cell>
          <cell r="V71">
            <v>2.2000000000000002</v>
          </cell>
          <cell r="W71">
            <v>2.2000000000000002</v>
          </cell>
        </row>
        <row r="72">
          <cell r="I72" t="str">
            <v>长沙县X009（S206-X023高白线段）路面改善</v>
          </cell>
          <cell r="J72" t="str">
            <v>1305F4301210009</v>
          </cell>
          <cell r="K72" t="str">
            <v>通景公路</v>
          </cell>
          <cell r="L72" t="str">
            <v>三类地区</v>
          </cell>
          <cell r="M72"/>
          <cell r="N72" t="str">
            <v>路面改善</v>
          </cell>
          <cell r="O72" t="str">
            <v>柳直荀故居</v>
          </cell>
          <cell r="R72" t="str">
            <v>4</v>
          </cell>
          <cell r="S72" t="str">
            <v>6</v>
          </cell>
          <cell r="T72" t="str">
            <v>X009430121</v>
          </cell>
          <cell r="U72">
            <v>0</v>
          </cell>
          <cell r="V72">
            <v>7.8</v>
          </cell>
          <cell r="W72">
            <v>7.8</v>
          </cell>
        </row>
        <row r="73">
          <cell r="I73" t="str">
            <v>长沙县北山镇福高村白溪冲水库环湖公路硬化</v>
          </cell>
          <cell r="J73" t="str">
            <v>131302F4301210024</v>
          </cell>
          <cell r="K73" t="str">
            <v>通景公路</v>
          </cell>
          <cell r="L73" t="str">
            <v>三类地区</v>
          </cell>
          <cell r="M73"/>
          <cell r="N73" t="str">
            <v>新建</v>
          </cell>
          <cell r="O73" t="str">
            <v>北山森林公园</v>
          </cell>
          <cell r="R73" t="str">
            <v>5</v>
          </cell>
          <cell r="S73" t="str">
            <v>6</v>
          </cell>
          <cell r="T73" t="str">
            <v>无</v>
          </cell>
          <cell r="U73">
            <v>0</v>
          </cell>
          <cell r="V73">
            <v>4.2</v>
          </cell>
          <cell r="W73">
            <v>4.2</v>
          </cell>
        </row>
        <row r="74">
          <cell r="I74" t="str">
            <v>长沙县黄兴故居纪念馆景区通景路</v>
          </cell>
          <cell r="J74" t="str">
            <v>13130201F4301210002</v>
          </cell>
          <cell r="K74" t="str">
            <v>通景公路</v>
          </cell>
          <cell r="L74" t="str">
            <v>三类地区</v>
          </cell>
          <cell r="M74"/>
          <cell r="N74" t="str">
            <v>升级改造（提质改造）</v>
          </cell>
          <cell r="O74" t="str">
            <v>黄兴故居纪念馆景区</v>
          </cell>
          <cell r="R74" t="str">
            <v>5</v>
          </cell>
          <cell r="S74" t="str">
            <v>6</v>
          </cell>
          <cell r="T74" t="str">
            <v>CA06430121</v>
          </cell>
          <cell r="U74">
            <v>0</v>
          </cell>
          <cell r="V74">
            <v>5.83</v>
          </cell>
          <cell r="W74">
            <v>7.83</v>
          </cell>
        </row>
        <row r="75">
          <cell r="I75" t="str">
            <v>长沙县湘丰茶博园通景路（C184段)</v>
          </cell>
          <cell r="J75" t="str">
            <v>13130201F4301210001</v>
          </cell>
          <cell r="K75" t="str">
            <v>通景公路</v>
          </cell>
          <cell r="L75" t="str">
            <v>三类地区</v>
          </cell>
          <cell r="M75"/>
          <cell r="N75" t="str">
            <v>升级改造（提质改造）</v>
          </cell>
          <cell r="O75" t="str">
            <v>湘丰茶博园</v>
          </cell>
          <cell r="R75" t="str">
            <v>3.5</v>
          </cell>
          <cell r="S75" t="str">
            <v>6(5)</v>
          </cell>
          <cell r="T75" t="str">
            <v>C184430121</v>
          </cell>
          <cell r="U75">
            <v>0</v>
          </cell>
          <cell r="V75">
            <v>0.83599999999999997</v>
          </cell>
          <cell r="W75">
            <v>0.83599999999999997</v>
          </cell>
        </row>
        <row r="76">
          <cell r="I76" t="str">
            <v>长沙县湘丰茶博园通景路（X151金井新沙段提质改造）</v>
          </cell>
          <cell r="J76" t="str">
            <v>1305F4301210013</v>
          </cell>
          <cell r="K76" t="str">
            <v>通景公路</v>
          </cell>
          <cell r="L76" t="str">
            <v>三类地区</v>
          </cell>
          <cell r="M76"/>
          <cell r="N76" t="str">
            <v>升级改造（提质改造）</v>
          </cell>
          <cell r="O76" t="str">
            <v>湘丰茶博园</v>
          </cell>
          <cell r="R76" t="str">
            <v>5</v>
          </cell>
          <cell r="S76" t="str">
            <v>6</v>
          </cell>
          <cell r="T76" t="str">
            <v>X151430121</v>
          </cell>
          <cell r="U76">
            <v>0</v>
          </cell>
          <cell r="V76">
            <v>5</v>
          </cell>
          <cell r="W76">
            <v>5</v>
          </cell>
        </row>
        <row r="77">
          <cell r="I77" t="str">
            <v>城赛线路基路面提质工程</v>
          </cell>
          <cell r="J77" t="str">
            <v>1305F4301210002</v>
          </cell>
          <cell r="K77" t="str">
            <v>通景公路</v>
          </cell>
          <cell r="L77" t="str">
            <v>三类地区</v>
          </cell>
          <cell r="M77"/>
          <cell r="N77" t="str">
            <v>升级改造（提质改造）</v>
          </cell>
          <cell r="O77" t="str">
            <v>天华山景区</v>
          </cell>
          <cell r="R77" t="str">
            <v>4.5</v>
          </cell>
          <cell r="S77" t="str">
            <v>6</v>
          </cell>
          <cell r="T77" t="str">
            <v>Y233430121</v>
          </cell>
          <cell r="U77">
            <v>0</v>
          </cell>
          <cell r="V77">
            <v>7.0839999999999996</v>
          </cell>
          <cell r="W77">
            <v>7.0839999999999996</v>
          </cell>
        </row>
        <row r="78">
          <cell r="I78" t="str">
            <v>和平村环线路面提质工程</v>
          </cell>
          <cell r="J78" t="str">
            <v>1305F4301210004</v>
          </cell>
          <cell r="K78" t="str">
            <v>通景公路</v>
          </cell>
          <cell r="L78" t="str">
            <v>三类地区</v>
          </cell>
          <cell r="M78"/>
          <cell r="N78" t="str">
            <v>升级改造（提质改造）</v>
          </cell>
          <cell r="O78" t="str">
            <v>棠坡清代民居</v>
          </cell>
          <cell r="R78" t="str">
            <v>4.5</v>
          </cell>
          <cell r="S78" t="str">
            <v>6</v>
          </cell>
          <cell r="T78" t="str">
            <v>Y345430121</v>
          </cell>
          <cell r="U78">
            <v>0</v>
          </cell>
          <cell r="V78">
            <v>7.22</v>
          </cell>
          <cell r="W78">
            <v>7.22</v>
          </cell>
        </row>
        <row r="79">
          <cell r="I79" t="str">
            <v>金井镇红色旅游景点路提质改造</v>
          </cell>
          <cell r="J79" t="str">
            <v>131302F4301210025</v>
          </cell>
          <cell r="K79" t="str">
            <v>通景公路</v>
          </cell>
          <cell r="L79" t="str">
            <v>三类地区</v>
          </cell>
          <cell r="M79"/>
          <cell r="N79" t="str">
            <v>升级改造（提质改造）</v>
          </cell>
          <cell r="O79" t="str">
            <v>湖南省全民国防教育基地</v>
          </cell>
          <cell r="S79" t="str">
            <v>6(4.5)</v>
          </cell>
          <cell r="T79" t="str">
            <v>CL32430121/CL33430121</v>
          </cell>
          <cell r="U79">
            <v>0</v>
          </cell>
          <cell r="V79">
            <v>1.0740000000000001</v>
          </cell>
          <cell r="W79">
            <v>1.0740000000000001</v>
          </cell>
        </row>
        <row r="80">
          <cell r="I80" t="str">
            <v>开慧镇G107至S209连接线</v>
          </cell>
          <cell r="J80" t="str">
            <v>131301F4301210006</v>
          </cell>
          <cell r="K80" t="str">
            <v>通景公路</v>
          </cell>
          <cell r="L80" t="str">
            <v>三类地区</v>
          </cell>
          <cell r="M80"/>
          <cell r="N80" t="str">
            <v>新建</v>
          </cell>
          <cell r="O80" t="str">
            <v>杨开慧纪念馆</v>
          </cell>
          <cell r="R80" t="str">
            <v>3.5</v>
          </cell>
          <cell r="S80" t="str">
            <v>6</v>
          </cell>
          <cell r="T80" t="str">
            <v>X024430121</v>
          </cell>
          <cell r="U80">
            <v>0</v>
          </cell>
          <cell r="V80">
            <v>9.94</v>
          </cell>
          <cell r="W80">
            <v>9.94</v>
          </cell>
        </row>
        <row r="81">
          <cell r="I81" t="str">
            <v>上采田-八角亭路面提质改造工程</v>
          </cell>
          <cell r="J81" t="str">
            <v>131301F4301210001</v>
          </cell>
          <cell r="K81" t="str">
            <v>通景公路</v>
          </cell>
          <cell r="L81" t="str">
            <v>三类地区</v>
          </cell>
          <cell r="M81"/>
          <cell r="N81" t="str">
            <v>升级改造（提质改造）</v>
          </cell>
          <cell r="O81" t="str">
            <v>熊瑾玎故居</v>
          </cell>
          <cell r="R81" t="str">
            <v>4</v>
          </cell>
          <cell r="S81" t="str">
            <v>6</v>
          </cell>
          <cell r="T81" t="str">
            <v>C479430121</v>
          </cell>
          <cell r="U81">
            <v>0</v>
          </cell>
          <cell r="V81">
            <v>1.1739999999999999</v>
          </cell>
          <cell r="W81">
            <v>1.1739999999999999</v>
          </cell>
        </row>
        <row r="82">
          <cell r="I82" t="str">
            <v>天白线路基路面提质工程</v>
          </cell>
          <cell r="J82" t="str">
            <v>1305F4301210001</v>
          </cell>
          <cell r="K82" t="str">
            <v>通景公路</v>
          </cell>
          <cell r="L82" t="str">
            <v>三类地区</v>
          </cell>
          <cell r="M82"/>
          <cell r="N82" t="str">
            <v>升级改造（提质改造）</v>
          </cell>
          <cell r="O82" t="str">
            <v>长沙县开慧镇锡福村</v>
          </cell>
          <cell r="R82" t="str">
            <v>3.5</v>
          </cell>
          <cell r="S82" t="str">
            <v>6</v>
          </cell>
          <cell r="T82" t="str">
            <v>Y226430121</v>
          </cell>
          <cell r="U82">
            <v>0</v>
          </cell>
          <cell r="V82">
            <v>5.2320000000000002</v>
          </cell>
          <cell r="W82">
            <v>5.2320000000000002</v>
          </cell>
        </row>
        <row r="83">
          <cell r="I83" t="str">
            <v>徐特立故居连接路(刘家屋至马家凼）</v>
          </cell>
          <cell r="J83" t="str">
            <v>131302F4301210019</v>
          </cell>
          <cell r="K83" t="str">
            <v>通景公路</v>
          </cell>
          <cell r="L83" t="str">
            <v>三类地区</v>
          </cell>
          <cell r="M83"/>
          <cell r="N83" t="str">
            <v>路面改善</v>
          </cell>
          <cell r="O83" t="str">
            <v>徐特立故居</v>
          </cell>
          <cell r="R83" t="str">
            <v>4</v>
          </cell>
          <cell r="S83" t="str">
            <v>6</v>
          </cell>
          <cell r="T83" t="str">
            <v>C468430121</v>
          </cell>
          <cell r="U83">
            <v>0</v>
          </cell>
          <cell r="V83">
            <v>2.1749999999999998</v>
          </cell>
          <cell r="W83">
            <v>2.1749999999999998</v>
          </cell>
        </row>
        <row r="84">
          <cell r="I84" t="str">
            <v>徐特立故居连接路（横山-江背2）</v>
          </cell>
          <cell r="J84" t="str">
            <v>131302F4301210020</v>
          </cell>
          <cell r="K84" t="str">
            <v>通景公路</v>
          </cell>
          <cell r="L84" t="str">
            <v>三类地区</v>
          </cell>
          <cell r="M84"/>
          <cell r="N84" t="str">
            <v>路面改善</v>
          </cell>
          <cell r="O84" t="str">
            <v>徐特立故居</v>
          </cell>
          <cell r="R84" t="str">
            <v>5.5</v>
          </cell>
          <cell r="S84" t="str">
            <v>6</v>
          </cell>
          <cell r="T84" t="str">
            <v>无</v>
          </cell>
          <cell r="U84">
            <v>0</v>
          </cell>
          <cell r="V84">
            <v>2</v>
          </cell>
          <cell r="W84">
            <v>2</v>
          </cell>
        </row>
        <row r="85">
          <cell r="I85" t="str">
            <v>徐特立故居连接路（老村部-谢家屋）</v>
          </cell>
          <cell r="J85" t="str">
            <v>131302F4301210023</v>
          </cell>
          <cell r="K85" t="str">
            <v>通景公路</v>
          </cell>
          <cell r="L85" t="str">
            <v>三类地区</v>
          </cell>
          <cell r="M85"/>
          <cell r="N85" t="str">
            <v>路面改善</v>
          </cell>
          <cell r="O85" t="str">
            <v>徐特立故居</v>
          </cell>
          <cell r="R85" t="str">
            <v>5.5</v>
          </cell>
          <cell r="S85" t="str">
            <v>8</v>
          </cell>
          <cell r="T85" t="str">
            <v>Y387430121</v>
          </cell>
          <cell r="U85">
            <v>0</v>
          </cell>
          <cell r="V85">
            <v>2.2469999999999999</v>
          </cell>
          <cell r="W85">
            <v>2.2469999999999999</v>
          </cell>
        </row>
        <row r="86">
          <cell r="I86" t="str">
            <v>徐特立故居连接路（马达岭-丁家冲口）</v>
          </cell>
          <cell r="J86" t="str">
            <v>131302F4301210022</v>
          </cell>
          <cell r="K86" t="str">
            <v>通景公路</v>
          </cell>
          <cell r="L86" t="str">
            <v>三类地区</v>
          </cell>
          <cell r="M86"/>
          <cell r="N86" t="str">
            <v>路面改善</v>
          </cell>
          <cell r="O86" t="str">
            <v>徐特立故居</v>
          </cell>
          <cell r="R86" t="str">
            <v>4.5</v>
          </cell>
          <cell r="S86" t="str">
            <v>6</v>
          </cell>
          <cell r="T86" t="str">
            <v>C581430121</v>
          </cell>
          <cell r="U86">
            <v>0</v>
          </cell>
          <cell r="V86">
            <v>2.8719999999999999</v>
          </cell>
          <cell r="W86">
            <v>2.8719999999999999</v>
          </cell>
        </row>
        <row r="87">
          <cell r="I87" t="str">
            <v>徐特立故居连接路（五美村-五美村）</v>
          </cell>
          <cell r="J87" t="str">
            <v>131302F4301210021</v>
          </cell>
          <cell r="K87" t="str">
            <v>通景公路</v>
          </cell>
          <cell r="L87" t="str">
            <v>三类地区</v>
          </cell>
          <cell r="M87"/>
          <cell r="N87" t="str">
            <v>路面改善</v>
          </cell>
          <cell r="O87" t="str">
            <v>徐特立故居</v>
          </cell>
          <cell r="R87" t="str">
            <v>5</v>
          </cell>
          <cell r="S87" t="str">
            <v>6</v>
          </cell>
          <cell r="T87" t="str">
            <v>C763430121</v>
          </cell>
          <cell r="U87">
            <v>0</v>
          </cell>
          <cell r="V87">
            <v>2</v>
          </cell>
          <cell r="W87">
            <v>2</v>
          </cell>
        </row>
        <row r="88">
          <cell r="I88" t="str">
            <v>杨开慧故居里连接路（金开线-朱塘坳道路硬化）</v>
          </cell>
          <cell r="J88" t="str">
            <v>131302F4301210012</v>
          </cell>
          <cell r="K88" t="str">
            <v>通景公路</v>
          </cell>
          <cell r="L88" t="str">
            <v>三类地区</v>
          </cell>
          <cell r="M88"/>
          <cell r="N88" t="str">
            <v>新建</v>
          </cell>
          <cell r="O88" t="str">
            <v>杨开慧故居</v>
          </cell>
          <cell r="R88" t="str">
            <v>3.5</v>
          </cell>
          <cell r="S88" t="str">
            <v>6</v>
          </cell>
          <cell r="T88" t="str">
            <v>无</v>
          </cell>
          <cell r="U88">
            <v>0</v>
          </cell>
          <cell r="V88">
            <v>0.85</v>
          </cell>
          <cell r="W88">
            <v>0.85</v>
          </cell>
        </row>
        <row r="89">
          <cell r="I89" t="str">
            <v>杨开慧故居连接路（Y222金开线至许方路提质）</v>
          </cell>
          <cell r="J89" t="str">
            <v>131302F4301210009</v>
          </cell>
          <cell r="K89" t="str">
            <v>通景公路</v>
          </cell>
          <cell r="L89" t="str">
            <v>三类地区</v>
          </cell>
          <cell r="M89"/>
          <cell r="N89" t="str">
            <v>升级改造（提质改造）</v>
          </cell>
          <cell r="O89" t="str">
            <v>杨开慧故居</v>
          </cell>
          <cell r="R89" t="str">
            <v>5</v>
          </cell>
          <cell r="S89" t="str">
            <v>6</v>
          </cell>
          <cell r="T89" t="str">
            <v>Y222430121</v>
          </cell>
          <cell r="U89">
            <v>0</v>
          </cell>
          <cell r="V89">
            <v>5.3529999999999998</v>
          </cell>
          <cell r="W89">
            <v>5.3529999999999998</v>
          </cell>
        </row>
        <row r="90">
          <cell r="I90" t="str">
            <v>杨开慧故居连接路（Y229至S209提质）</v>
          </cell>
          <cell r="J90" t="str">
            <v>131302F4301210016</v>
          </cell>
          <cell r="K90" t="str">
            <v>通景公路</v>
          </cell>
          <cell r="L90" t="str">
            <v>三类地区</v>
          </cell>
          <cell r="M90"/>
          <cell r="N90" t="str">
            <v>升级改造（提质改造）</v>
          </cell>
          <cell r="O90" t="str">
            <v>杨开慧故居</v>
          </cell>
          <cell r="R90" t="str">
            <v>5</v>
          </cell>
          <cell r="S90" t="str">
            <v>6</v>
          </cell>
          <cell r="T90" t="str">
            <v>C096430121</v>
          </cell>
          <cell r="U90">
            <v>0</v>
          </cell>
          <cell r="V90">
            <v>2</v>
          </cell>
          <cell r="W90">
            <v>2</v>
          </cell>
        </row>
        <row r="91">
          <cell r="I91" t="str">
            <v>杨开慧故居连接路（白石组-平江县道路硬化）</v>
          </cell>
          <cell r="J91" t="str">
            <v>131302F4301210015</v>
          </cell>
          <cell r="K91" t="str">
            <v>通景公路</v>
          </cell>
          <cell r="L91" t="str">
            <v>三类地区</v>
          </cell>
          <cell r="M91"/>
          <cell r="N91" t="str">
            <v>新建</v>
          </cell>
          <cell r="O91" t="str">
            <v>杨开慧故居</v>
          </cell>
          <cell r="R91" t="str">
            <v>0</v>
          </cell>
          <cell r="S91" t="str">
            <v>6</v>
          </cell>
          <cell r="T91" t="str">
            <v>无</v>
          </cell>
          <cell r="U91">
            <v>0</v>
          </cell>
          <cell r="V91">
            <v>2.5</v>
          </cell>
          <cell r="W91">
            <v>2.5</v>
          </cell>
        </row>
        <row r="92">
          <cell r="I92" t="str">
            <v>杨开慧故居连接路（范培线提质改造）</v>
          </cell>
          <cell r="J92" t="str">
            <v>131302F4301210017</v>
          </cell>
          <cell r="K92" t="str">
            <v>通景公路</v>
          </cell>
          <cell r="L92" t="str">
            <v>三类地区</v>
          </cell>
          <cell r="M92"/>
          <cell r="N92" t="str">
            <v>升级改造（提质改造）</v>
          </cell>
          <cell r="O92" t="str">
            <v>杨开慧故居</v>
          </cell>
          <cell r="R92" t="str">
            <v>4.5</v>
          </cell>
          <cell r="S92" t="str">
            <v>6</v>
          </cell>
          <cell r="T92" t="str">
            <v>Y385430121</v>
          </cell>
          <cell r="U92">
            <v>0</v>
          </cell>
          <cell r="V92">
            <v>2.286</v>
          </cell>
          <cell r="W92">
            <v>2.286</v>
          </cell>
        </row>
        <row r="93">
          <cell r="I93" t="str">
            <v>杨开慧故居连接路（开慧镇Y228道路硬化工程）</v>
          </cell>
          <cell r="J93" t="str">
            <v>131302F4301210011</v>
          </cell>
          <cell r="K93" t="str">
            <v>通景公路</v>
          </cell>
          <cell r="L93" t="str">
            <v>三类地区</v>
          </cell>
          <cell r="M93"/>
          <cell r="N93" t="str">
            <v>新建</v>
          </cell>
          <cell r="O93" t="str">
            <v>杨开慧故居</v>
          </cell>
          <cell r="R93" t="str">
            <v>0</v>
          </cell>
          <cell r="S93" t="str">
            <v>6</v>
          </cell>
          <cell r="T93" t="str">
            <v>Y228430121</v>
          </cell>
          <cell r="U93">
            <v>0</v>
          </cell>
          <cell r="V93">
            <v>2.2999999999999998</v>
          </cell>
          <cell r="W93">
            <v>2.2999999999999998</v>
          </cell>
        </row>
        <row r="94">
          <cell r="I94" t="str">
            <v>杨开慧故居连接路（开慧镇Y384路面修复工程）</v>
          </cell>
          <cell r="J94" t="str">
            <v>131302F4301210010</v>
          </cell>
          <cell r="K94" t="str">
            <v>通景公路</v>
          </cell>
          <cell r="L94" t="str">
            <v>三类地区</v>
          </cell>
          <cell r="M94"/>
          <cell r="N94" t="str">
            <v>路面改善</v>
          </cell>
          <cell r="O94" t="str">
            <v>杨开慧故居</v>
          </cell>
          <cell r="R94" t="str">
            <v>5.5</v>
          </cell>
          <cell r="S94" t="str">
            <v>6</v>
          </cell>
          <cell r="T94" t="str">
            <v>Y384430121</v>
          </cell>
          <cell r="U94">
            <v>0</v>
          </cell>
          <cell r="V94">
            <v>3.2</v>
          </cell>
          <cell r="W94">
            <v>3.2</v>
          </cell>
        </row>
        <row r="95">
          <cell r="I95" t="str">
            <v>杨开慧故居连接路（开慧镇锡福村民宿区道路提质工程）</v>
          </cell>
          <cell r="J95" t="str">
            <v>131302F4301210008</v>
          </cell>
          <cell r="K95" t="str">
            <v>通景公路</v>
          </cell>
          <cell r="L95" t="str">
            <v>三类地区</v>
          </cell>
          <cell r="M95"/>
          <cell r="N95" t="str">
            <v>升级改造（提质改造）</v>
          </cell>
          <cell r="O95" t="str">
            <v>杨开慧故居</v>
          </cell>
          <cell r="R95" t="str">
            <v>4</v>
          </cell>
          <cell r="S95" t="str">
            <v>6</v>
          </cell>
          <cell r="T95" t="str">
            <v>C111430121</v>
          </cell>
          <cell r="U95">
            <v>0</v>
          </cell>
          <cell r="V95">
            <v>1.2</v>
          </cell>
          <cell r="W95">
            <v>1.2</v>
          </cell>
        </row>
        <row r="96">
          <cell r="I96" t="str">
            <v>杨开慧故居连接路（开慧中学道路建设）</v>
          </cell>
          <cell r="J96" t="str">
            <v>131302F4301210007</v>
          </cell>
          <cell r="K96" t="str">
            <v>通景公路</v>
          </cell>
          <cell r="L96" t="str">
            <v>三类地区</v>
          </cell>
          <cell r="M96"/>
          <cell r="N96" t="str">
            <v>新建</v>
          </cell>
          <cell r="O96" t="str">
            <v>杨开慧故居</v>
          </cell>
          <cell r="R96" t="str">
            <v>0</v>
          </cell>
          <cell r="S96" t="str">
            <v>6</v>
          </cell>
          <cell r="T96" t="str">
            <v>无</v>
          </cell>
          <cell r="U96">
            <v>0</v>
          </cell>
          <cell r="V96">
            <v>1.5</v>
          </cell>
          <cell r="W96">
            <v>1.5</v>
          </cell>
        </row>
        <row r="97">
          <cell r="I97" t="str">
            <v>杨开慧故居连接路（石头神-明星组道路硬化）</v>
          </cell>
          <cell r="J97" t="str">
            <v>131302F4301210013</v>
          </cell>
          <cell r="K97" t="str">
            <v>通景公路</v>
          </cell>
          <cell r="L97" t="str">
            <v>三类地区</v>
          </cell>
          <cell r="M97"/>
          <cell r="N97" t="str">
            <v>新建</v>
          </cell>
          <cell r="O97" t="str">
            <v>杨开慧故居</v>
          </cell>
          <cell r="R97" t="str">
            <v>3.5</v>
          </cell>
          <cell r="S97" t="str">
            <v>6</v>
          </cell>
          <cell r="T97" t="str">
            <v>无</v>
          </cell>
          <cell r="U97">
            <v>0</v>
          </cell>
          <cell r="V97">
            <v>1.367</v>
          </cell>
          <cell r="W97">
            <v>1.367</v>
          </cell>
        </row>
        <row r="98">
          <cell r="I98" t="str">
            <v>杨开慧故居连接路（喻家组-马兰冲大屋道路拓宽提质）</v>
          </cell>
          <cell r="J98" t="str">
            <v>131302F4301210018</v>
          </cell>
          <cell r="K98" t="str">
            <v>通景公路</v>
          </cell>
          <cell r="L98" t="str">
            <v>三类地区</v>
          </cell>
          <cell r="M98"/>
          <cell r="N98" t="str">
            <v>升级改造（提质改造）</v>
          </cell>
          <cell r="O98" t="str">
            <v>杨开慧故居</v>
          </cell>
          <cell r="R98" t="str">
            <v>3</v>
          </cell>
          <cell r="S98" t="str">
            <v>6</v>
          </cell>
          <cell r="T98" t="str">
            <v>无</v>
          </cell>
          <cell r="U98">
            <v>0</v>
          </cell>
          <cell r="V98">
            <v>0.75800000000000001</v>
          </cell>
          <cell r="W98">
            <v>0.75800000000000001</v>
          </cell>
        </row>
        <row r="99">
          <cell r="I99" t="str">
            <v>杨开慧故居连接路（菖浦组-许方路道路硬化）</v>
          </cell>
          <cell r="J99" t="str">
            <v>131302F4301210014</v>
          </cell>
          <cell r="K99" t="str">
            <v>通景公路</v>
          </cell>
          <cell r="L99" t="str">
            <v>三类地区</v>
          </cell>
          <cell r="M99"/>
          <cell r="N99" t="str">
            <v>新建</v>
          </cell>
          <cell r="O99" t="str">
            <v>杨开慧故居</v>
          </cell>
          <cell r="R99" t="str">
            <v>0</v>
          </cell>
          <cell r="S99" t="str">
            <v>6</v>
          </cell>
          <cell r="T99" t="str">
            <v>无</v>
          </cell>
          <cell r="U99">
            <v>0</v>
          </cell>
          <cell r="V99">
            <v>0.61199999999999999</v>
          </cell>
          <cell r="W99">
            <v>0.61199999999999999</v>
          </cell>
        </row>
        <row r="100">
          <cell r="I100" t="str">
            <v>浔龙河路工程</v>
          </cell>
          <cell r="J100" t="str">
            <v>131302F4301210001</v>
          </cell>
          <cell r="K100" t="str">
            <v>通景公路</v>
          </cell>
          <cell r="L100" t="str">
            <v>三类地区</v>
          </cell>
          <cell r="M100"/>
          <cell r="N100" t="str">
            <v>新建</v>
          </cell>
          <cell r="O100" t="str">
            <v>长沙市田汉文化园旅游区 田汉戏剧艺术文化园</v>
          </cell>
          <cell r="R100" t="str">
            <v>3.5</v>
          </cell>
          <cell r="S100" t="str">
            <v>8</v>
          </cell>
          <cell r="T100" t="str">
            <v>无</v>
          </cell>
          <cell r="U100">
            <v>0</v>
          </cell>
          <cell r="V100">
            <v>3.2</v>
          </cell>
          <cell r="W100">
            <v>3.2</v>
          </cell>
        </row>
        <row r="101">
          <cell r="I101" t="str">
            <v>浔龙河生态示范点宋水线A段道路提质改造项目</v>
          </cell>
          <cell r="J101" t="str">
            <v>131302F4301210002</v>
          </cell>
          <cell r="K101" t="str">
            <v>通景公路</v>
          </cell>
          <cell r="L101" t="str">
            <v>三类地区</v>
          </cell>
          <cell r="M101"/>
          <cell r="N101" t="str">
            <v>升级改造（提质改造）</v>
          </cell>
          <cell r="O101" t="str">
            <v>浔龙河生态艺术小镇</v>
          </cell>
          <cell r="R101" t="str">
            <v>6</v>
          </cell>
          <cell r="S101" t="str">
            <v>8</v>
          </cell>
          <cell r="T101" t="str">
            <v>X028430121</v>
          </cell>
          <cell r="U101">
            <v>0</v>
          </cell>
          <cell r="V101">
            <v>5</v>
          </cell>
          <cell r="W101">
            <v>5</v>
          </cell>
        </row>
        <row r="102">
          <cell r="I102" t="str">
            <v>C078（杨华桥-学校）</v>
          </cell>
          <cell r="J102" t="str">
            <v>131302F4301240005</v>
          </cell>
          <cell r="K102" t="str">
            <v>通景公路</v>
          </cell>
          <cell r="L102" t="str">
            <v>三类地区</v>
          </cell>
          <cell r="M102"/>
          <cell r="N102" t="str">
            <v>升级改造（提质改造）</v>
          </cell>
          <cell r="O102" t="str">
            <v>大唐古镇</v>
          </cell>
          <cell r="R102" t="str">
            <v>4.5</v>
          </cell>
          <cell r="S102" t="str">
            <v>6</v>
          </cell>
          <cell r="T102" t="str">
            <v>C078430182</v>
          </cell>
          <cell r="U102">
            <v>0</v>
          </cell>
          <cell r="V102">
            <v>4.1399999999999997</v>
          </cell>
          <cell r="W102">
            <v>4.1399999999999997</v>
          </cell>
        </row>
        <row r="103">
          <cell r="I103" t="str">
            <v>关山古镇景区至历泉旅游通景路</v>
          </cell>
          <cell r="J103" t="str">
            <v>131301F4301240012</v>
          </cell>
          <cell r="K103" t="str">
            <v>通景公路</v>
          </cell>
          <cell r="L103" t="str">
            <v>三类地区</v>
          </cell>
          <cell r="M103"/>
          <cell r="N103" t="str">
            <v>新建</v>
          </cell>
          <cell r="O103" t="str">
            <v>关山古镇</v>
          </cell>
          <cell r="R103" t="str">
            <v>3.5</v>
          </cell>
          <cell r="S103" t="str">
            <v>7</v>
          </cell>
          <cell r="T103" t="str">
            <v>C488430182</v>
          </cell>
          <cell r="U103">
            <v>0</v>
          </cell>
          <cell r="V103">
            <v>5.0069999999999997</v>
          </cell>
          <cell r="W103">
            <v>5.0069999999999997</v>
          </cell>
        </row>
        <row r="104">
          <cell r="I104" t="str">
            <v>X086(靳江桥-石夹子）</v>
          </cell>
          <cell r="J104" t="str">
            <v>131301F4301240024</v>
          </cell>
          <cell r="K104" t="str">
            <v>通景公路</v>
          </cell>
          <cell r="L104" t="str">
            <v>三类地区</v>
          </cell>
          <cell r="M104"/>
          <cell r="N104" t="str">
            <v>升级改造（提质改造）</v>
          </cell>
          <cell r="O104" t="str">
            <v>刘少奇故居</v>
          </cell>
          <cell r="R104" t="str">
            <v>5.5</v>
          </cell>
          <cell r="S104" t="str">
            <v>6.5</v>
          </cell>
          <cell r="T104" t="str">
            <v>X086430182</v>
          </cell>
          <cell r="U104">
            <v>0</v>
          </cell>
          <cell r="V104">
            <v>10.8</v>
          </cell>
          <cell r="W104">
            <v>10.8</v>
          </cell>
        </row>
        <row r="105">
          <cell r="I105" t="str">
            <v>Y671（黄沙桥-石桥铺）</v>
          </cell>
          <cell r="J105" t="str">
            <v>131301F4301240029</v>
          </cell>
          <cell r="K105" t="str">
            <v>通景公路</v>
          </cell>
          <cell r="L105" t="str">
            <v>三类地区</v>
          </cell>
          <cell r="M105"/>
          <cell r="N105" t="str">
            <v>升级改造（提质改造）</v>
          </cell>
          <cell r="O105" t="str">
            <v>三角寨</v>
          </cell>
          <cell r="R105" t="str">
            <v>4</v>
          </cell>
          <cell r="S105" t="str">
            <v>6</v>
          </cell>
          <cell r="T105" t="str">
            <v>Y671430182</v>
          </cell>
          <cell r="U105">
            <v>0</v>
          </cell>
          <cell r="V105">
            <v>7.9039999999999999</v>
          </cell>
          <cell r="W105">
            <v>7.9039999999999999</v>
          </cell>
        </row>
        <row r="106">
          <cell r="I106" t="str">
            <v>宁乡市炭河古城遗址至大坝塘水库至沩山公路（CF20段）</v>
          </cell>
          <cell r="J106" t="str">
            <v>131301F4301240004</v>
          </cell>
          <cell r="K106" t="str">
            <v>通景公路</v>
          </cell>
          <cell r="L106" t="str">
            <v>三类地区</v>
          </cell>
          <cell r="M106"/>
          <cell r="N106" t="str">
            <v>升级改造（提质改造）</v>
          </cell>
          <cell r="O106" t="str">
            <v>千佛洞景区</v>
          </cell>
          <cell r="R106" t="str">
            <v>5</v>
          </cell>
          <cell r="S106" t="str">
            <v>6.5</v>
          </cell>
          <cell r="T106" t="str">
            <v>CF20430182</v>
          </cell>
          <cell r="U106">
            <v>0</v>
          </cell>
          <cell r="V106">
            <v>5.2</v>
          </cell>
          <cell r="W106">
            <v>5.2</v>
          </cell>
        </row>
        <row r="107">
          <cell r="I107" t="str">
            <v>Y651（高桥-瓦泥坳）</v>
          </cell>
          <cell r="J107" t="str">
            <v>131301F4301240003</v>
          </cell>
          <cell r="K107" t="str">
            <v>通景公路</v>
          </cell>
          <cell r="L107" t="str">
            <v>三类地区</v>
          </cell>
          <cell r="M107"/>
          <cell r="N107" t="str">
            <v>升级改造（提质改造）</v>
          </cell>
          <cell r="O107" t="str">
            <v>紫龙湾温泉国际大酒店</v>
          </cell>
          <cell r="R107" t="str">
            <v>4.5</v>
          </cell>
          <cell r="S107" t="str">
            <v>6</v>
          </cell>
          <cell r="T107" t="str">
            <v>Y651430182</v>
          </cell>
          <cell r="U107">
            <v>0</v>
          </cell>
          <cell r="V107">
            <v>6.9</v>
          </cell>
          <cell r="W107">
            <v>6.9</v>
          </cell>
        </row>
        <row r="108">
          <cell r="I108" t="str">
            <v>X009（麦田-老粮仓)</v>
          </cell>
          <cell r="J108" t="str">
            <v>131301F4301240005</v>
          </cell>
          <cell r="K108" t="str">
            <v>通景公路</v>
          </cell>
          <cell r="L108" t="str">
            <v>三类地区</v>
          </cell>
          <cell r="M108"/>
          <cell r="N108" t="str">
            <v>升级改造（提质改造）</v>
          </cell>
          <cell r="O108" t="str">
            <v>迴龙山景区</v>
          </cell>
          <cell r="R108" t="str">
            <v>5</v>
          </cell>
          <cell r="S108" t="str">
            <v>6.5</v>
          </cell>
          <cell r="T108" t="str">
            <v>X009430182</v>
          </cell>
          <cell r="U108">
            <v>0</v>
          </cell>
          <cell r="V108">
            <v>13.898999999999999</v>
          </cell>
          <cell r="W108">
            <v>13.898999999999999</v>
          </cell>
        </row>
        <row r="109">
          <cell r="I109" t="str">
            <v>洪家大山森林公园连接路（Y664上流-水竹）</v>
          </cell>
          <cell r="J109" t="str">
            <v>131301F4301240008</v>
          </cell>
          <cell r="K109" t="str">
            <v>通景公路</v>
          </cell>
          <cell r="L109" t="str">
            <v>三类地区</v>
          </cell>
          <cell r="M109"/>
          <cell r="N109" t="str">
            <v>升级改造（提质改造）</v>
          </cell>
          <cell r="O109" t="str">
            <v>洪家大山森林公园</v>
          </cell>
          <cell r="R109" t="str">
            <v>3.5</v>
          </cell>
          <cell r="S109" t="str">
            <v>6</v>
          </cell>
          <cell r="T109" t="str">
            <v>Y664430182</v>
          </cell>
          <cell r="U109">
            <v>0</v>
          </cell>
          <cell r="V109">
            <v>11.36</v>
          </cell>
          <cell r="W109">
            <v>11.36</v>
          </cell>
        </row>
        <row r="110">
          <cell r="I110" t="str">
            <v>Y661（排门-娄底）</v>
          </cell>
          <cell r="J110" t="str">
            <v>131301F4301240010</v>
          </cell>
          <cell r="K110" t="str">
            <v>通景公路</v>
          </cell>
          <cell r="L110" t="str">
            <v>三类地区</v>
          </cell>
          <cell r="M110"/>
          <cell r="N110" t="str">
            <v>升级改造（提质改造）</v>
          </cell>
          <cell r="O110" t="str">
            <v>青山湖田坪水库</v>
          </cell>
          <cell r="R110" t="str">
            <v>4.5</v>
          </cell>
          <cell r="S110" t="str">
            <v>6</v>
          </cell>
          <cell r="T110" t="str">
            <v>Y661430182</v>
          </cell>
          <cell r="U110">
            <v>0</v>
          </cell>
          <cell r="V110">
            <v>6.4</v>
          </cell>
          <cell r="W110">
            <v>6.4</v>
          </cell>
        </row>
        <row r="111">
          <cell r="I111" t="str">
            <v>洪家大山森林公园连接路（Y659喻秋良店-花园堂）</v>
          </cell>
          <cell r="J111" t="str">
            <v>131301F4301240011</v>
          </cell>
          <cell r="K111" t="str">
            <v>通景公路</v>
          </cell>
          <cell r="L111" t="str">
            <v>三类地区</v>
          </cell>
          <cell r="M111"/>
          <cell r="N111" t="str">
            <v>升级改造（提质改造）</v>
          </cell>
          <cell r="O111" t="str">
            <v>洪家大山森林公园</v>
          </cell>
          <cell r="R111" t="str">
            <v>5.5</v>
          </cell>
          <cell r="S111" t="str">
            <v>6.5</v>
          </cell>
          <cell r="T111" t="str">
            <v>Y659430182</v>
          </cell>
          <cell r="U111">
            <v>0</v>
          </cell>
          <cell r="V111">
            <v>5.6630000000000003</v>
          </cell>
          <cell r="W111">
            <v>5.6630000000000003</v>
          </cell>
        </row>
        <row r="112">
          <cell r="I112" t="str">
            <v>Y681（洞庭桥-麦子桥）</v>
          </cell>
          <cell r="J112" t="str">
            <v>131301F4301240032</v>
          </cell>
          <cell r="K112" t="str">
            <v>通景公路</v>
          </cell>
          <cell r="L112" t="str">
            <v>三类地区</v>
          </cell>
          <cell r="M112"/>
          <cell r="N112" t="str">
            <v>升级改造（提质改造）</v>
          </cell>
          <cell r="O112" t="str">
            <v>灰汤温泉景区</v>
          </cell>
          <cell r="R112" t="str">
            <v>4</v>
          </cell>
          <cell r="S112" t="str">
            <v>6</v>
          </cell>
          <cell r="T112" t="str">
            <v>Y681430182</v>
          </cell>
          <cell r="U112">
            <v>0</v>
          </cell>
          <cell r="V112">
            <v>3</v>
          </cell>
          <cell r="W112">
            <v>3</v>
          </cell>
        </row>
        <row r="113">
          <cell r="I113" t="str">
            <v>芙蓉山景区连接路（C552段）</v>
          </cell>
          <cell r="J113" t="str">
            <v>131301F4301240017</v>
          </cell>
          <cell r="K113" t="str">
            <v>通景公路</v>
          </cell>
          <cell r="L113" t="str">
            <v>三类地区</v>
          </cell>
          <cell r="M113"/>
          <cell r="N113" t="str">
            <v>升级改造（提质改造）</v>
          </cell>
          <cell r="O113" t="str">
            <v>芙蓉山</v>
          </cell>
          <cell r="R113" t="str">
            <v>4.5</v>
          </cell>
          <cell r="S113" t="str">
            <v>6.5</v>
          </cell>
          <cell r="T113" t="str">
            <v>C552430182</v>
          </cell>
          <cell r="U113">
            <v>0</v>
          </cell>
          <cell r="V113">
            <v>3.2</v>
          </cell>
          <cell r="W113">
            <v>3.2</v>
          </cell>
        </row>
        <row r="114">
          <cell r="I114" t="str">
            <v>宁乡市炭河古城遗址至大坝塘水库至沩山公路（X221段）</v>
          </cell>
          <cell r="J114" t="str">
            <v>131301F4301240019</v>
          </cell>
          <cell r="K114" t="str">
            <v>通景公路</v>
          </cell>
          <cell r="L114" t="str">
            <v>三类地区</v>
          </cell>
          <cell r="M114"/>
          <cell r="N114" t="str">
            <v>升级改造（提质改造）</v>
          </cell>
          <cell r="O114" t="str">
            <v>天紫漂流</v>
          </cell>
          <cell r="R114" t="str">
            <v>5</v>
          </cell>
          <cell r="S114" t="str">
            <v>7.5</v>
          </cell>
          <cell r="T114" t="str">
            <v>X221430182</v>
          </cell>
          <cell r="U114">
            <v>0</v>
          </cell>
          <cell r="V114">
            <v>8.4</v>
          </cell>
          <cell r="W114">
            <v>8.4</v>
          </cell>
        </row>
        <row r="115">
          <cell r="I115" t="str">
            <v>X018(宁乡偕乐桥-常宁西岭)</v>
          </cell>
          <cell r="J115" t="str">
            <v>131301F4301240022</v>
          </cell>
          <cell r="K115" t="str">
            <v>通景公路</v>
          </cell>
          <cell r="L115" t="str">
            <v>三类地区</v>
          </cell>
          <cell r="M115"/>
          <cell r="N115" t="str">
            <v>升级改造（提质改造）</v>
          </cell>
          <cell r="O115" t="str">
            <v>灰汤东鹜山景区</v>
          </cell>
          <cell r="R115" t="str">
            <v>5</v>
          </cell>
          <cell r="S115" t="str">
            <v>7</v>
          </cell>
          <cell r="T115" t="str">
            <v>X018430182</v>
          </cell>
          <cell r="U115">
            <v>0</v>
          </cell>
          <cell r="V115">
            <v>7.33</v>
          </cell>
          <cell r="W115">
            <v>7.3259999999999996</v>
          </cell>
        </row>
        <row r="116">
          <cell r="I116" t="str">
            <v>Y667（邓步桥-小狮）</v>
          </cell>
          <cell r="J116" t="str">
            <v>131302F4301240004</v>
          </cell>
          <cell r="K116" t="str">
            <v>通景公路</v>
          </cell>
          <cell r="L116" t="str">
            <v>三类地区</v>
          </cell>
          <cell r="M116"/>
          <cell r="N116" t="str">
            <v>升级改造（提质改造）</v>
          </cell>
          <cell r="O116" t="str">
            <v>状元墓</v>
          </cell>
          <cell r="R116" t="str">
            <v>5</v>
          </cell>
          <cell r="S116" t="str">
            <v>6</v>
          </cell>
          <cell r="T116" t="str">
            <v>Y667430182</v>
          </cell>
          <cell r="U116">
            <v>0</v>
          </cell>
          <cell r="V116">
            <v>3.7</v>
          </cell>
          <cell r="W116">
            <v>3.7</v>
          </cell>
        </row>
        <row r="117">
          <cell r="I117" t="str">
            <v>石马寨景区连接路（Y674毛公桥-枝子桥）</v>
          </cell>
          <cell r="J117" t="str">
            <v>131301F4301240030</v>
          </cell>
          <cell r="K117" t="str">
            <v>通景公路</v>
          </cell>
          <cell r="L117" t="str">
            <v>三类地区</v>
          </cell>
          <cell r="M117"/>
          <cell r="N117" t="str">
            <v>升级改造（提质改造）</v>
          </cell>
          <cell r="O117" t="str">
            <v>石牛寨</v>
          </cell>
          <cell r="R117" t="str">
            <v>3.5</v>
          </cell>
          <cell r="S117" t="str">
            <v>6</v>
          </cell>
          <cell r="T117" t="str">
            <v>Y674430182</v>
          </cell>
          <cell r="U117">
            <v>0</v>
          </cell>
          <cell r="V117">
            <v>8.9</v>
          </cell>
          <cell r="W117">
            <v>8.9</v>
          </cell>
        </row>
        <row r="118">
          <cell r="I118" t="str">
            <v>谢觉哉故居旅游路（C468花屋湾-金洞）</v>
          </cell>
          <cell r="J118" t="str">
            <v>131302F4301240012</v>
          </cell>
          <cell r="K118" t="str">
            <v>通景公路</v>
          </cell>
          <cell r="L118" t="str">
            <v>三类地区</v>
          </cell>
          <cell r="M118"/>
          <cell r="N118" t="str">
            <v>升级改造（提质改造）</v>
          </cell>
          <cell r="O118" t="str">
            <v>谢觉哉故居</v>
          </cell>
          <cell r="R118" t="str">
            <v>3.5</v>
          </cell>
          <cell r="S118" t="str">
            <v>6</v>
          </cell>
          <cell r="T118" t="str">
            <v>C468430182</v>
          </cell>
          <cell r="U118">
            <v>0</v>
          </cell>
          <cell r="V118">
            <v>2</v>
          </cell>
          <cell r="W118">
            <v>2</v>
          </cell>
        </row>
        <row r="119">
          <cell r="I119" t="str">
            <v>C261（长田湾-大湖）</v>
          </cell>
          <cell r="J119" t="str">
            <v>131302F4301240006</v>
          </cell>
          <cell r="K119" t="str">
            <v>通景公路</v>
          </cell>
          <cell r="L119" t="str">
            <v>三类地区</v>
          </cell>
          <cell r="M119"/>
          <cell r="N119" t="str">
            <v>升级改造（提质改造）</v>
          </cell>
          <cell r="O119" t="str">
            <v>花明楼</v>
          </cell>
          <cell r="R119" t="str">
            <v>4.5</v>
          </cell>
          <cell r="S119" t="str">
            <v>6</v>
          </cell>
          <cell r="T119" t="str">
            <v>C261430182</v>
          </cell>
          <cell r="U119">
            <v>0</v>
          </cell>
          <cell r="V119">
            <v>3.5</v>
          </cell>
          <cell r="W119">
            <v>3.5</v>
          </cell>
        </row>
        <row r="120">
          <cell r="I120" t="str">
            <v>Y666（上流-龙基桥）</v>
          </cell>
          <cell r="J120" t="str">
            <v>131302F4301240011</v>
          </cell>
          <cell r="K120" t="str">
            <v>通景公路</v>
          </cell>
          <cell r="L120" t="str">
            <v>三类地区</v>
          </cell>
          <cell r="M120"/>
          <cell r="N120" t="str">
            <v>升级改造（提质改造）</v>
          </cell>
          <cell r="O120" t="str">
            <v>青山桥</v>
          </cell>
          <cell r="R120" t="str">
            <v>4.5</v>
          </cell>
          <cell r="S120" t="str">
            <v>6</v>
          </cell>
          <cell r="T120" t="str">
            <v>Y666430182</v>
          </cell>
          <cell r="U120">
            <v>0</v>
          </cell>
          <cell r="V120">
            <v>3.871</v>
          </cell>
          <cell r="W120">
            <v>3.871</v>
          </cell>
        </row>
        <row r="121">
          <cell r="I121" t="str">
            <v>E867（牛角湾-马家台）</v>
          </cell>
          <cell r="J121" t="str">
            <v>131302F4301240014</v>
          </cell>
          <cell r="K121" t="str">
            <v>通景公路</v>
          </cell>
          <cell r="L121" t="str">
            <v>三类地区</v>
          </cell>
          <cell r="M121"/>
          <cell r="N121" t="str">
            <v>升级改造（提质改造）</v>
          </cell>
          <cell r="O121" t="str">
            <v>沩山景区</v>
          </cell>
          <cell r="R121" t="str">
            <v>3.5</v>
          </cell>
          <cell r="S121" t="str">
            <v>6</v>
          </cell>
          <cell r="T121" t="str">
            <v>无</v>
          </cell>
          <cell r="U121">
            <v>0</v>
          </cell>
          <cell r="V121">
            <v>3.1030000000000002</v>
          </cell>
          <cell r="W121">
            <v>3.1030000000000002</v>
          </cell>
        </row>
        <row r="122">
          <cell r="I122" t="str">
            <v>C980（柳树-白树）</v>
          </cell>
          <cell r="J122" t="str">
            <v>131302F4301240017</v>
          </cell>
          <cell r="K122" t="str">
            <v>通景公路</v>
          </cell>
          <cell r="L122" t="str">
            <v>三类地区</v>
          </cell>
          <cell r="M122"/>
          <cell r="N122" t="str">
            <v>升级改造（提质改造）</v>
          </cell>
          <cell r="O122" t="str">
            <v>龙田瓦子寨</v>
          </cell>
          <cell r="R122" t="str">
            <v>4.5</v>
          </cell>
          <cell r="S122" t="str">
            <v>6</v>
          </cell>
          <cell r="T122" t="str">
            <v>C980430182</v>
          </cell>
          <cell r="U122">
            <v>0</v>
          </cell>
          <cell r="V122">
            <v>4.7939999999999996</v>
          </cell>
          <cell r="W122">
            <v>4.7939999999999996</v>
          </cell>
        </row>
        <row r="123">
          <cell r="I123" t="str">
            <v>炭河古城旅游路连接线</v>
          </cell>
          <cell r="J123" t="str">
            <v>131302F4301240019</v>
          </cell>
          <cell r="K123" t="str">
            <v>通景公路</v>
          </cell>
          <cell r="L123" t="str">
            <v>三类地区</v>
          </cell>
          <cell r="M123"/>
          <cell r="N123" t="str">
            <v>新建</v>
          </cell>
          <cell r="O123" t="str">
            <v>炭河古城</v>
          </cell>
          <cell r="R123" t="str">
            <v>5.5</v>
          </cell>
          <cell r="S123" t="str">
            <v>7</v>
          </cell>
          <cell r="T123" t="str">
            <v>无</v>
          </cell>
          <cell r="U123">
            <v>0</v>
          </cell>
          <cell r="V123">
            <v>1.4</v>
          </cell>
          <cell r="W123">
            <v>1.4</v>
          </cell>
        </row>
        <row r="124">
          <cell r="I124" t="str">
            <v>C488关山景区旅游环线</v>
          </cell>
          <cell r="J124" t="str">
            <v>131302F4301240075</v>
          </cell>
          <cell r="K124" t="str">
            <v>通景公路</v>
          </cell>
          <cell r="L124" t="str">
            <v>三类地区</v>
          </cell>
          <cell r="M124"/>
          <cell r="N124" t="str">
            <v>升级改造（提质改造）</v>
          </cell>
          <cell r="O124" t="str">
            <v>关山古镇</v>
          </cell>
          <cell r="R124" t="str">
            <v>5</v>
          </cell>
          <cell r="S124" t="str">
            <v>6</v>
          </cell>
          <cell r="T124" t="str">
            <v>无</v>
          </cell>
          <cell r="U124">
            <v>0</v>
          </cell>
          <cell r="V124">
            <v>2.0680000000000001</v>
          </cell>
          <cell r="W124">
            <v>2.0680000000000001</v>
          </cell>
        </row>
        <row r="125">
          <cell r="I125" t="str">
            <v>C597（港口岭上-区公所）</v>
          </cell>
          <cell r="J125" t="str">
            <v>131302F4301240064</v>
          </cell>
          <cell r="K125" t="str">
            <v>通景公路</v>
          </cell>
          <cell r="L125" t="str">
            <v>三类地区</v>
          </cell>
          <cell r="M125"/>
          <cell r="N125" t="str">
            <v>升级改造（提质改造）</v>
          </cell>
          <cell r="O125" t="str">
            <v>道林古镇</v>
          </cell>
          <cell r="R125" t="str">
            <v>4.5</v>
          </cell>
          <cell r="S125" t="str">
            <v>6.5</v>
          </cell>
          <cell r="T125" t="str">
            <v>C597430182</v>
          </cell>
          <cell r="U125">
            <v>0</v>
          </cell>
          <cell r="V125">
            <v>1.901</v>
          </cell>
          <cell r="W125">
            <v>1.901</v>
          </cell>
        </row>
        <row r="126">
          <cell r="I126" t="str">
            <v>C756（长盛—凤阳）</v>
          </cell>
          <cell r="J126" t="str">
            <v>131302F4301240059</v>
          </cell>
          <cell r="K126" t="str">
            <v>通景公路</v>
          </cell>
          <cell r="L126" t="str">
            <v>三类地区</v>
          </cell>
          <cell r="M126"/>
          <cell r="N126" t="str">
            <v>升级改造（提质改造）</v>
          </cell>
          <cell r="O126" t="str">
            <v>湘都生态园</v>
          </cell>
          <cell r="R126" t="str">
            <v>5</v>
          </cell>
          <cell r="S126" t="str">
            <v>6.5</v>
          </cell>
          <cell r="T126" t="str">
            <v>C756430182</v>
          </cell>
          <cell r="U126">
            <v>0</v>
          </cell>
          <cell r="V126">
            <v>4.1920000000000002</v>
          </cell>
          <cell r="W126">
            <v>4.1920000000000002</v>
          </cell>
        </row>
        <row r="127">
          <cell r="I127" t="str">
            <v>洞庭村洞庭桥水库景区连接路（C202+CA98）</v>
          </cell>
          <cell r="J127" t="str">
            <v>131302F4301240023</v>
          </cell>
          <cell r="K127" t="str">
            <v>通景公路</v>
          </cell>
          <cell r="L127" t="str">
            <v>三类地区</v>
          </cell>
          <cell r="M127"/>
          <cell r="N127" t="str">
            <v>升级改造（提质改造）</v>
          </cell>
          <cell r="O127" t="str">
            <v>洞庭村洞庭桥水库景区</v>
          </cell>
          <cell r="S127" t="str">
            <v>6.5</v>
          </cell>
          <cell r="T127" t="str">
            <v>CA98430181</v>
          </cell>
          <cell r="U127">
            <v>0</v>
          </cell>
          <cell r="V127">
            <v>3</v>
          </cell>
          <cell r="W127">
            <v>3</v>
          </cell>
        </row>
        <row r="128">
          <cell r="I128" t="str">
            <v>官山村南轩文化园景区公园连接路（C337430182)</v>
          </cell>
          <cell r="J128" t="str">
            <v>131302F4301240027</v>
          </cell>
          <cell r="K128" t="str">
            <v>通景公路</v>
          </cell>
          <cell r="L128" t="str">
            <v>三类地区</v>
          </cell>
          <cell r="M128"/>
          <cell r="N128" t="str">
            <v>升级改造（提质改造）</v>
          </cell>
          <cell r="O128" t="str">
            <v>官山村南轩文化园景区公园</v>
          </cell>
          <cell r="R128" t="str">
            <v>5</v>
          </cell>
          <cell r="S128" t="str">
            <v>6.5</v>
          </cell>
          <cell r="T128" t="str">
            <v>C337430182</v>
          </cell>
          <cell r="U128">
            <v>0</v>
          </cell>
          <cell r="V128">
            <v>3.9390000000000001</v>
          </cell>
          <cell r="W128">
            <v>3.9390000000000001</v>
          </cell>
        </row>
        <row r="129">
          <cell r="I129" t="str">
            <v>金洲湖湿地公园连接路（C489430182）</v>
          </cell>
          <cell r="J129" t="str">
            <v>131302F4301240071</v>
          </cell>
          <cell r="K129" t="str">
            <v>通景公路</v>
          </cell>
          <cell r="L129" t="str">
            <v>三类地区</v>
          </cell>
          <cell r="M129"/>
          <cell r="N129" t="str">
            <v>升级改造（提质改造）</v>
          </cell>
          <cell r="O129" t="str">
            <v>金洲湖湿地公园</v>
          </cell>
          <cell r="R129" t="str">
            <v>4</v>
          </cell>
          <cell r="S129" t="str">
            <v>6.5</v>
          </cell>
          <cell r="T129" t="str">
            <v>C489430182</v>
          </cell>
          <cell r="U129">
            <v>0</v>
          </cell>
          <cell r="V129">
            <v>3.403</v>
          </cell>
          <cell r="W129">
            <v>3.403</v>
          </cell>
        </row>
        <row r="130">
          <cell r="I130" t="str">
            <v>煤炭坝煤矿遗址公园旅游路</v>
          </cell>
          <cell r="J130" t="str">
            <v>131302F4301240080</v>
          </cell>
          <cell r="K130" t="str">
            <v>通景公路</v>
          </cell>
          <cell r="L130" t="str">
            <v>三类地区</v>
          </cell>
          <cell r="M130"/>
          <cell r="N130" t="str">
            <v>升级改造（提质改造）</v>
          </cell>
          <cell r="O130" t="str">
            <v>砖塘村煤炭坝煤矿遗址公园</v>
          </cell>
          <cell r="R130" t="str">
            <v>4</v>
          </cell>
          <cell r="S130" t="str">
            <v>6</v>
          </cell>
          <cell r="T130" t="str">
            <v>CD04430182</v>
          </cell>
          <cell r="U130">
            <v>0</v>
          </cell>
          <cell r="V130">
            <v>2.36</v>
          </cell>
          <cell r="W130">
            <v>2.36</v>
          </cell>
        </row>
        <row r="131">
          <cell r="I131" t="str">
            <v>美丽屋场展示中心旅游路</v>
          </cell>
          <cell r="J131" t="str">
            <v>131302F4301240081</v>
          </cell>
          <cell r="K131" t="str">
            <v>通景公路</v>
          </cell>
          <cell r="L131" t="str">
            <v>三类地区</v>
          </cell>
          <cell r="M131"/>
          <cell r="N131" t="str">
            <v>升级改造（提质改造）</v>
          </cell>
          <cell r="O131" t="str">
            <v>贺家湾美丽屋场集中连片展示中心</v>
          </cell>
          <cell r="R131" t="str">
            <v>5</v>
          </cell>
          <cell r="S131" t="str">
            <v>6</v>
          </cell>
          <cell r="T131" t="str">
            <v>CA33430182</v>
          </cell>
          <cell r="U131">
            <v>0</v>
          </cell>
          <cell r="V131">
            <v>3.9319999999999999</v>
          </cell>
          <cell r="W131">
            <v>3.93</v>
          </cell>
        </row>
        <row r="132">
          <cell r="I132" t="str">
            <v>三角寨旅游景区连接路（C508+CC87）</v>
          </cell>
          <cell r="J132" t="str">
            <v>131302F4301240078</v>
          </cell>
          <cell r="K132" t="str">
            <v>通景公路</v>
          </cell>
          <cell r="L132" t="str">
            <v>三类地区</v>
          </cell>
          <cell r="M132"/>
          <cell r="N132" t="str">
            <v>升级改造（提质改造）</v>
          </cell>
          <cell r="O132" t="str">
            <v>三角寨旅游景区</v>
          </cell>
          <cell r="S132" t="str">
            <v>6.5</v>
          </cell>
          <cell r="T132" t="str">
            <v>CC87430182</v>
          </cell>
          <cell r="U132">
            <v>0</v>
          </cell>
          <cell r="V132">
            <v>3</v>
          </cell>
          <cell r="W132">
            <v>2.1459999999999999</v>
          </cell>
        </row>
        <row r="133">
          <cell r="I133" t="str">
            <v>石马寨景区连接路（C087段）</v>
          </cell>
          <cell r="J133" t="str">
            <v>131302F4301240040</v>
          </cell>
          <cell r="K133" t="str">
            <v>通景公路</v>
          </cell>
          <cell r="L133" t="str">
            <v>三类地区</v>
          </cell>
          <cell r="M133"/>
          <cell r="N133" t="str">
            <v>升级改造（提质改造）</v>
          </cell>
          <cell r="O133" t="str">
            <v>石马寨景区</v>
          </cell>
          <cell r="R133" t="str">
            <v>3</v>
          </cell>
          <cell r="S133" t="str">
            <v>6.5</v>
          </cell>
          <cell r="T133" t="str">
            <v>C087430182</v>
          </cell>
          <cell r="U133">
            <v>0</v>
          </cell>
          <cell r="V133">
            <v>4.1150000000000002</v>
          </cell>
          <cell r="W133">
            <v>4.1150000000000002</v>
          </cell>
        </row>
        <row r="134">
          <cell r="I134" t="str">
            <v>湘宁公路修建纪念塔连接路（C314430182）</v>
          </cell>
          <cell r="J134" t="str">
            <v>131302F4301240052</v>
          </cell>
          <cell r="K134" t="str">
            <v>通景公路</v>
          </cell>
          <cell r="L134" t="str">
            <v>三类地区</v>
          </cell>
          <cell r="M134"/>
          <cell r="N134" t="str">
            <v>升级改造（提质改造）</v>
          </cell>
          <cell r="O134" t="str">
            <v>湘宁公路修建纪念塔</v>
          </cell>
          <cell r="R134" t="str">
            <v>3.5</v>
          </cell>
          <cell r="S134" t="str">
            <v>6.5</v>
          </cell>
          <cell r="T134" t="str">
            <v>C314430182</v>
          </cell>
          <cell r="U134">
            <v>0</v>
          </cell>
          <cell r="V134">
            <v>2.61</v>
          </cell>
          <cell r="W134">
            <v>2.61</v>
          </cell>
        </row>
        <row r="135">
          <cell r="I135" t="str">
            <v>谢觉哉故居旅游路（C478段）</v>
          </cell>
          <cell r="J135" t="str">
            <v>131302F4301240046</v>
          </cell>
          <cell r="K135" t="str">
            <v>通景公路</v>
          </cell>
          <cell r="L135" t="str">
            <v>三类地区</v>
          </cell>
          <cell r="M135"/>
          <cell r="N135" t="str">
            <v>升级改造（提质改造）</v>
          </cell>
          <cell r="O135" t="str">
            <v>谢觉哉故居</v>
          </cell>
          <cell r="R135" t="str">
            <v>4.5</v>
          </cell>
          <cell r="S135" t="str">
            <v>6</v>
          </cell>
          <cell r="T135" t="str">
            <v>C478430182</v>
          </cell>
          <cell r="U135">
            <v>0</v>
          </cell>
          <cell r="V135">
            <v>3.0139999999999998</v>
          </cell>
          <cell r="W135">
            <v>3.0139999999999998</v>
          </cell>
        </row>
        <row r="136">
          <cell r="I136" t="str">
            <v>兴旺村百亩花海景区连接路（CZ94430182）</v>
          </cell>
          <cell r="J136" t="str">
            <v>131302F4301240051</v>
          </cell>
          <cell r="K136" t="str">
            <v>通景公路</v>
          </cell>
          <cell r="L136" t="str">
            <v>三类地区</v>
          </cell>
          <cell r="M136"/>
          <cell r="N136" t="str">
            <v>升级改造（提质改造）</v>
          </cell>
          <cell r="O136" t="str">
            <v>兴旺村百亩花海景区</v>
          </cell>
          <cell r="R136" t="str">
            <v>4.5</v>
          </cell>
          <cell r="S136" t="str">
            <v>6.5</v>
          </cell>
          <cell r="T136" t="str">
            <v>CZ94430182</v>
          </cell>
          <cell r="U136">
            <v>0</v>
          </cell>
          <cell r="V136">
            <v>6.2690000000000001</v>
          </cell>
          <cell r="W136">
            <v>6.2690000000000001</v>
          </cell>
        </row>
        <row r="137">
          <cell r="I137" t="str">
            <v>芙蓉山景区连接路（C550段）</v>
          </cell>
          <cell r="J137" t="str">
            <v>131302F4301240068</v>
          </cell>
          <cell r="K137" t="str">
            <v>通景公路</v>
          </cell>
          <cell r="L137" t="str">
            <v>三类地区</v>
          </cell>
          <cell r="M137"/>
          <cell r="N137" t="str">
            <v>升级改造（提质改造）</v>
          </cell>
          <cell r="O137" t="str">
            <v>芙蓉山景区</v>
          </cell>
          <cell r="R137" t="str">
            <v>4</v>
          </cell>
          <cell r="S137" t="str">
            <v>6.5</v>
          </cell>
          <cell r="T137" t="str">
            <v>C550430182</v>
          </cell>
          <cell r="U137">
            <v>0</v>
          </cell>
          <cell r="V137">
            <v>0.52</v>
          </cell>
          <cell r="W137">
            <v>0.52</v>
          </cell>
        </row>
        <row r="138">
          <cell r="I138" t="str">
            <v>大围山森林公园七星岭景区通景公路</v>
          </cell>
          <cell r="J138" t="str">
            <v>131301F4301810001</v>
          </cell>
          <cell r="K138" t="str">
            <v>通景公路</v>
          </cell>
          <cell r="L138" t="str">
            <v>三类地区</v>
          </cell>
          <cell r="M138"/>
          <cell r="N138" t="str">
            <v>升级改造（提质改造）</v>
          </cell>
          <cell r="O138" t="str">
            <v>大围山森林公园七星岭景区</v>
          </cell>
          <cell r="R138" t="str">
            <v>4.5</v>
          </cell>
          <cell r="S138" t="str">
            <v>6.5</v>
          </cell>
          <cell r="T138" t="str">
            <v>C006430181</v>
          </cell>
          <cell r="U138">
            <v>0</v>
          </cell>
          <cell r="V138">
            <v>2.5</v>
          </cell>
          <cell r="W138">
            <v>2.5</v>
          </cell>
        </row>
        <row r="139">
          <cell r="I139" t="str">
            <v>古宝公路</v>
          </cell>
          <cell r="J139" t="str">
            <v>131302F4301810671</v>
          </cell>
          <cell r="K139" t="str">
            <v>通景公路</v>
          </cell>
          <cell r="L139" t="str">
            <v>三类地区</v>
          </cell>
          <cell r="M139"/>
          <cell r="O139" t="str">
            <v>皇龙峡生态旅游区</v>
          </cell>
          <cell r="R139" t="str">
            <v>5</v>
          </cell>
          <cell r="S139" t="str">
            <v>6</v>
          </cell>
          <cell r="T139" t="str">
            <v>无</v>
          </cell>
          <cell r="U139">
            <v>0</v>
          </cell>
          <cell r="V139">
            <v>3.1</v>
          </cell>
          <cell r="W139">
            <v>3.1</v>
          </cell>
        </row>
        <row r="140">
          <cell r="I140" t="str">
            <v xml:space="preserve"> 湖南省苏维埃政府旧址—锦绶堂连接路（河口至学校）</v>
          </cell>
          <cell r="J140" t="str">
            <v>131302F4301810028</v>
          </cell>
          <cell r="K140" t="str">
            <v>通景公路</v>
          </cell>
          <cell r="L140" t="str">
            <v>三类地区</v>
          </cell>
          <cell r="M140"/>
          <cell r="N140" t="str">
            <v>升级改造（提质改造）</v>
          </cell>
          <cell r="O140" t="str">
            <v xml:space="preserve"> 湖南省苏维埃政府旧址—锦绶堂</v>
          </cell>
          <cell r="R140" t="str">
            <v>5</v>
          </cell>
          <cell r="S140" t="str">
            <v>6</v>
          </cell>
          <cell r="T140" t="str">
            <v>C999430181</v>
          </cell>
          <cell r="U140">
            <v>0</v>
          </cell>
          <cell r="V140">
            <v>3</v>
          </cell>
          <cell r="W140">
            <v>3</v>
          </cell>
        </row>
        <row r="141">
          <cell r="I141" t="str">
            <v xml:space="preserve"> 湖南省苏维埃政府旧址—锦绶堂连接路（金新桥至长鳌江）</v>
          </cell>
          <cell r="J141" t="str">
            <v>131302F4301810027</v>
          </cell>
          <cell r="K141" t="str">
            <v>通景公路</v>
          </cell>
          <cell r="L141" t="str">
            <v>三类地区</v>
          </cell>
          <cell r="M141"/>
          <cell r="N141" t="str">
            <v>升级改造（提质改造）</v>
          </cell>
          <cell r="O141" t="str">
            <v xml:space="preserve"> 湖南省苏维埃政府旧址—锦绶堂</v>
          </cell>
          <cell r="R141" t="str">
            <v>5</v>
          </cell>
          <cell r="S141" t="str">
            <v>6</v>
          </cell>
          <cell r="T141" t="str">
            <v>C029430181</v>
          </cell>
          <cell r="U141">
            <v>0</v>
          </cell>
          <cell r="V141">
            <v>3</v>
          </cell>
          <cell r="W141">
            <v>3</v>
          </cell>
        </row>
        <row r="142">
          <cell r="I142" t="str">
            <v xml:space="preserve"> 蓝海园艺大草原连接路（沿宝路-大溪河边）</v>
          </cell>
          <cell r="J142" t="str">
            <v>131302F4301810297</v>
          </cell>
          <cell r="K142" t="str">
            <v>通景公路</v>
          </cell>
          <cell r="L142" t="str">
            <v>三类地区</v>
          </cell>
          <cell r="M142"/>
          <cell r="N142" t="str">
            <v>升级改造（提质改造）</v>
          </cell>
          <cell r="O142" t="str">
            <v xml:space="preserve"> 蓝海园艺大草原</v>
          </cell>
          <cell r="R142" t="str">
            <v>5</v>
          </cell>
          <cell r="S142" t="str">
            <v>6</v>
          </cell>
          <cell r="T142" t="str">
            <v>无</v>
          </cell>
          <cell r="U142">
            <v>0</v>
          </cell>
          <cell r="V142">
            <v>1.8</v>
          </cell>
          <cell r="W142">
            <v>1.8</v>
          </cell>
        </row>
        <row r="143">
          <cell r="I143" t="str">
            <v xml:space="preserve"> 蓝海园艺大草原连接路（永和大桥-大浏高速澄清桥下）</v>
          </cell>
          <cell r="J143" t="str">
            <v>131302F4301810402</v>
          </cell>
          <cell r="K143" t="str">
            <v>通景公路</v>
          </cell>
          <cell r="L143" t="str">
            <v>三类地区</v>
          </cell>
          <cell r="M143"/>
          <cell r="N143" t="str">
            <v>路面改善</v>
          </cell>
          <cell r="O143" t="str">
            <v xml:space="preserve"> 蓝海园艺大草原</v>
          </cell>
          <cell r="R143" t="str">
            <v>5</v>
          </cell>
          <cell r="S143" t="str">
            <v>6</v>
          </cell>
          <cell r="T143" t="str">
            <v>无</v>
          </cell>
          <cell r="U143">
            <v>0</v>
          </cell>
          <cell r="V143">
            <v>3.3</v>
          </cell>
          <cell r="W143">
            <v>3.3</v>
          </cell>
        </row>
        <row r="144">
          <cell r="I144" t="str">
            <v>S202-古风洞道路</v>
          </cell>
          <cell r="J144" t="str">
            <v>131302F4301810050</v>
          </cell>
          <cell r="K144" t="str">
            <v>通景公路</v>
          </cell>
          <cell r="L144" t="str">
            <v>三类地区</v>
          </cell>
          <cell r="M144"/>
          <cell r="N144" t="str">
            <v>升级改造（提质改造）</v>
          </cell>
          <cell r="O144" t="str">
            <v>浏阳古风洞</v>
          </cell>
          <cell r="R144" t="str">
            <v>4</v>
          </cell>
          <cell r="S144" t="str">
            <v>6</v>
          </cell>
          <cell r="T144" t="str">
            <v>无</v>
          </cell>
          <cell r="U144">
            <v>0</v>
          </cell>
          <cell r="V144">
            <v>1.3</v>
          </cell>
          <cell r="W144">
            <v>1.3</v>
          </cell>
        </row>
        <row r="145">
          <cell r="I145" t="str">
            <v>S204--乌龙大桥连接路</v>
          </cell>
          <cell r="J145" t="str">
            <v>131302F4301810151</v>
          </cell>
          <cell r="K145" t="str">
            <v>通景公路</v>
          </cell>
          <cell r="L145" t="str">
            <v>三类地区</v>
          </cell>
          <cell r="M145"/>
          <cell r="N145" t="str">
            <v>新建</v>
          </cell>
          <cell r="O145" t="str">
            <v>捞刀河湿地公园</v>
          </cell>
          <cell r="R145" t="str">
            <v>0</v>
          </cell>
          <cell r="S145" t="str">
            <v>6.5</v>
          </cell>
          <cell r="T145" t="str">
            <v>无</v>
          </cell>
          <cell r="U145">
            <v>0</v>
          </cell>
          <cell r="V145">
            <v>7.4</v>
          </cell>
          <cell r="W145">
            <v>7.4</v>
          </cell>
        </row>
        <row r="146">
          <cell r="I146" t="str">
            <v>S204省道寻家路口-东风-双江</v>
          </cell>
          <cell r="J146" t="str">
            <v>131302F4301810619</v>
          </cell>
          <cell r="K146" t="str">
            <v>通景公路</v>
          </cell>
          <cell r="L146" t="str">
            <v>三类地区</v>
          </cell>
          <cell r="M146"/>
          <cell r="N146" t="str">
            <v>升级改造（提质改造）</v>
          </cell>
          <cell r="O146" t="str">
            <v>特种水产养殖区</v>
          </cell>
          <cell r="R146" t="str">
            <v>5</v>
          </cell>
          <cell r="S146" t="str">
            <v>6</v>
          </cell>
          <cell r="T146" t="str">
            <v>无</v>
          </cell>
          <cell r="U146">
            <v>0</v>
          </cell>
          <cell r="V146">
            <v>1.5</v>
          </cell>
          <cell r="W146">
            <v>1.5</v>
          </cell>
        </row>
        <row r="147">
          <cell r="I147" t="str">
            <v>X015至Y037连接路</v>
          </cell>
          <cell r="J147" t="str">
            <v>131302F4301810203</v>
          </cell>
          <cell r="K147" t="str">
            <v>通景公路</v>
          </cell>
          <cell r="L147" t="str">
            <v>三类地区</v>
          </cell>
          <cell r="M147"/>
          <cell r="N147" t="str">
            <v>路面改善</v>
          </cell>
          <cell r="O147" t="str">
            <v>聚宝园林</v>
          </cell>
          <cell r="R147" t="str">
            <v>5</v>
          </cell>
          <cell r="S147" t="str">
            <v>6</v>
          </cell>
          <cell r="T147" t="str">
            <v>C530430181</v>
          </cell>
          <cell r="U147">
            <v>0</v>
          </cell>
          <cell r="V147">
            <v>3.69</v>
          </cell>
          <cell r="W147">
            <v>3.69</v>
          </cell>
        </row>
        <row r="148">
          <cell r="I148" t="str">
            <v>Y070-开元路连接路</v>
          </cell>
          <cell r="J148" t="str">
            <v>131302F4301810024</v>
          </cell>
          <cell r="K148" t="str">
            <v>通景公路</v>
          </cell>
          <cell r="L148" t="str">
            <v>三类地区</v>
          </cell>
          <cell r="M148"/>
          <cell r="N148" t="str">
            <v>新建</v>
          </cell>
          <cell r="O148" t="str">
            <v>永安镇美栗谷</v>
          </cell>
          <cell r="R148" t="str">
            <v>0</v>
          </cell>
          <cell r="S148" t="str">
            <v>8</v>
          </cell>
          <cell r="T148" t="str">
            <v>无</v>
          </cell>
          <cell r="U148">
            <v>0</v>
          </cell>
          <cell r="V148">
            <v>3.9</v>
          </cell>
          <cell r="W148">
            <v>3.9</v>
          </cell>
        </row>
        <row r="149">
          <cell r="I149" t="str">
            <v>白沙至上坪连接路</v>
          </cell>
          <cell r="J149" t="str">
            <v>131302F4301810026</v>
          </cell>
          <cell r="K149" t="str">
            <v>通景公路</v>
          </cell>
          <cell r="L149" t="str">
            <v>三类地区</v>
          </cell>
          <cell r="M149"/>
          <cell r="N149" t="str">
            <v>升级改造（提质改造）</v>
          </cell>
          <cell r="O149" t="str">
            <v>上坪会议旧址</v>
          </cell>
          <cell r="R149" t="str">
            <v>5</v>
          </cell>
          <cell r="S149" t="str">
            <v>6</v>
          </cell>
          <cell r="T149" t="str">
            <v>X020430181</v>
          </cell>
          <cell r="U149">
            <v>0</v>
          </cell>
          <cell r="V149">
            <v>7.8</v>
          </cell>
          <cell r="W149">
            <v>7.8</v>
          </cell>
        </row>
        <row r="150">
          <cell r="I150" t="str">
            <v>保塘至秀山连接路</v>
          </cell>
          <cell r="J150" t="str">
            <v>131302F4301810242</v>
          </cell>
          <cell r="K150" t="str">
            <v>通景公路</v>
          </cell>
          <cell r="L150" t="str">
            <v>三类地区</v>
          </cell>
          <cell r="M150"/>
          <cell r="N150" t="str">
            <v>升级改造（提质改造）</v>
          </cell>
          <cell r="O150" t="str">
            <v>莲塘村</v>
          </cell>
          <cell r="R150" t="str">
            <v>5</v>
          </cell>
          <cell r="S150" t="str">
            <v>6</v>
          </cell>
          <cell r="T150" t="str">
            <v>Y116430181</v>
          </cell>
          <cell r="U150">
            <v>0</v>
          </cell>
          <cell r="V150">
            <v>4.8</v>
          </cell>
          <cell r="W150">
            <v>4.8</v>
          </cell>
        </row>
        <row r="151">
          <cell r="I151" t="str">
            <v>茶花至水口连接路</v>
          </cell>
          <cell r="J151" t="str">
            <v>131302F4301810306</v>
          </cell>
          <cell r="K151" t="str">
            <v>通景公路</v>
          </cell>
          <cell r="L151" t="str">
            <v>三类地区</v>
          </cell>
          <cell r="M151"/>
          <cell r="N151" t="str">
            <v>路面改善</v>
          </cell>
          <cell r="O151" t="str">
            <v>清江水库风景区</v>
          </cell>
          <cell r="R151" t="str">
            <v>5</v>
          </cell>
          <cell r="S151" t="str">
            <v>6</v>
          </cell>
          <cell r="T151" t="str">
            <v>C111430181</v>
          </cell>
          <cell r="U151">
            <v>0</v>
          </cell>
          <cell r="V151">
            <v>7</v>
          </cell>
          <cell r="W151">
            <v>7</v>
          </cell>
        </row>
        <row r="152">
          <cell r="I152" t="str">
            <v>冲口至猪头冲道路</v>
          </cell>
          <cell r="J152" t="str">
            <v>131302F4301810373</v>
          </cell>
          <cell r="K152" t="str">
            <v>通景公路</v>
          </cell>
          <cell r="L152" t="str">
            <v>三类地区</v>
          </cell>
          <cell r="M152"/>
          <cell r="N152" t="str">
            <v>升级改造（提质改造）</v>
          </cell>
          <cell r="O152" t="str">
            <v>湖南荷岭春光生态休闲农业园</v>
          </cell>
          <cell r="R152" t="str">
            <v>2.5</v>
          </cell>
          <cell r="S152" t="str">
            <v>6</v>
          </cell>
          <cell r="T152" t="str">
            <v>无</v>
          </cell>
          <cell r="U152">
            <v>0</v>
          </cell>
          <cell r="V152">
            <v>2.5</v>
          </cell>
          <cell r="W152">
            <v>2.5</v>
          </cell>
        </row>
        <row r="153">
          <cell r="I153" t="str">
            <v>村部至关下连接路</v>
          </cell>
          <cell r="J153" t="str">
            <v>131302F4301810007</v>
          </cell>
          <cell r="K153" t="str">
            <v>通景公路</v>
          </cell>
          <cell r="L153" t="str">
            <v>三类地区</v>
          </cell>
          <cell r="M153"/>
          <cell r="N153" t="str">
            <v>升级改造（提质改造）</v>
          </cell>
          <cell r="O153" t="str">
            <v>九龙庵</v>
          </cell>
          <cell r="R153" t="str">
            <v>4</v>
          </cell>
          <cell r="S153" t="str">
            <v>6</v>
          </cell>
          <cell r="T153" t="str">
            <v>无</v>
          </cell>
          <cell r="U153">
            <v>0</v>
          </cell>
          <cell r="V153">
            <v>3.5</v>
          </cell>
          <cell r="W153">
            <v>3.5</v>
          </cell>
        </row>
        <row r="154">
          <cell r="I154" t="str">
            <v>达坪村委会-西源完小连接路</v>
          </cell>
          <cell r="J154" t="str">
            <v>131302F4301810265</v>
          </cell>
          <cell r="K154" t="str">
            <v>通景公路</v>
          </cell>
          <cell r="L154" t="str">
            <v>三类地区</v>
          </cell>
          <cell r="M154"/>
          <cell r="N154" t="str">
            <v>升级改造（提质改造）</v>
          </cell>
          <cell r="O154" t="str">
            <v>西源钓鱼基地</v>
          </cell>
          <cell r="R154" t="str">
            <v>5</v>
          </cell>
          <cell r="S154" t="str">
            <v>6</v>
          </cell>
          <cell r="T154" t="str">
            <v>C125430181</v>
          </cell>
          <cell r="U154">
            <v>0</v>
          </cell>
          <cell r="V154">
            <v>1.2</v>
          </cell>
          <cell r="W154">
            <v>1.2</v>
          </cell>
        </row>
        <row r="155">
          <cell r="I155" t="str">
            <v>大坝组至龙门组连接路</v>
          </cell>
          <cell r="J155" t="str">
            <v>131302F4301810191</v>
          </cell>
          <cell r="K155" t="str">
            <v>通景公路</v>
          </cell>
          <cell r="L155" t="str">
            <v>三类地区</v>
          </cell>
          <cell r="M155"/>
          <cell r="O155" t="str">
            <v>株洲方特欢乐世界</v>
          </cell>
          <cell r="R155" t="str">
            <v>5</v>
          </cell>
          <cell r="S155" t="str">
            <v>6</v>
          </cell>
          <cell r="T155" t="str">
            <v>C214430181</v>
          </cell>
          <cell r="U155">
            <v>1.7</v>
          </cell>
          <cell r="V155">
            <v>3.5</v>
          </cell>
          <cell r="W155">
            <v>1.8</v>
          </cell>
        </row>
        <row r="156">
          <cell r="I156" t="str">
            <v>大冲至江泉连接路</v>
          </cell>
          <cell r="J156" t="str">
            <v>131302F4301810008</v>
          </cell>
          <cell r="K156" t="str">
            <v>通景公路</v>
          </cell>
          <cell r="L156" t="str">
            <v>三类地区</v>
          </cell>
          <cell r="M156"/>
          <cell r="N156" t="str">
            <v>升级改造（提质改造）</v>
          </cell>
          <cell r="O156" t="str">
            <v>南岳圣帝庙</v>
          </cell>
          <cell r="R156" t="str">
            <v>3.5</v>
          </cell>
          <cell r="S156" t="str">
            <v>6</v>
          </cell>
          <cell r="T156" t="str">
            <v>C657430181</v>
          </cell>
          <cell r="U156">
            <v>0</v>
          </cell>
          <cell r="V156">
            <v>2.5</v>
          </cell>
          <cell r="W156">
            <v>2.5</v>
          </cell>
        </row>
        <row r="157">
          <cell r="I157" t="str">
            <v>大岭下至金江坝连接路</v>
          </cell>
          <cell r="J157" t="str">
            <v>131302F4301810567</v>
          </cell>
          <cell r="K157" t="str">
            <v>通景公路</v>
          </cell>
          <cell r="L157" t="str">
            <v>三类地区</v>
          </cell>
          <cell r="M157"/>
          <cell r="N157" t="str">
            <v>升级改造（提质改造）</v>
          </cell>
          <cell r="O157" t="str">
            <v>金鸡休闲农业示范点</v>
          </cell>
          <cell r="R157" t="str">
            <v>4</v>
          </cell>
          <cell r="S157" t="str">
            <v>6</v>
          </cell>
          <cell r="T157" t="str">
            <v>C301430181</v>
          </cell>
          <cell r="U157">
            <v>0</v>
          </cell>
          <cell r="V157">
            <v>4.7</v>
          </cell>
          <cell r="W157">
            <v>4.7</v>
          </cell>
        </row>
        <row r="158">
          <cell r="I158" t="str">
            <v>大坪至石湾连接路</v>
          </cell>
          <cell r="J158" t="str">
            <v>131302F4301810510</v>
          </cell>
          <cell r="K158" t="str">
            <v>通景公路</v>
          </cell>
          <cell r="L158" t="str">
            <v>三类地区</v>
          </cell>
          <cell r="M158"/>
          <cell r="O158" t="str">
            <v>浏阳河国家湿地公园</v>
          </cell>
          <cell r="R158" t="str">
            <v>5.5</v>
          </cell>
          <cell r="S158" t="str">
            <v>6</v>
          </cell>
          <cell r="T158" t="str">
            <v>X005430181</v>
          </cell>
          <cell r="U158">
            <v>0</v>
          </cell>
          <cell r="V158">
            <v>10.1</v>
          </cell>
          <cell r="W158">
            <v>10.1</v>
          </cell>
        </row>
        <row r="159">
          <cell r="I159" t="str">
            <v>大沙洲--筀竹弯连接路</v>
          </cell>
          <cell r="J159" t="str">
            <v>131302F4301810106</v>
          </cell>
          <cell r="K159" t="str">
            <v>通景公路</v>
          </cell>
          <cell r="L159" t="str">
            <v>三类地区</v>
          </cell>
          <cell r="M159"/>
          <cell r="N159" t="str">
            <v>升级改造（提质改造）</v>
          </cell>
          <cell r="O159" t="str">
            <v>陈桥村</v>
          </cell>
          <cell r="R159" t="str">
            <v>5</v>
          </cell>
          <cell r="S159" t="str">
            <v>6</v>
          </cell>
          <cell r="T159" t="str">
            <v>Y100430181</v>
          </cell>
          <cell r="U159">
            <v>0</v>
          </cell>
          <cell r="V159">
            <v>4.3</v>
          </cell>
          <cell r="W159">
            <v>4.3</v>
          </cell>
        </row>
        <row r="160">
          <cell r="I160" t="str">
            <v>大围山森林公园连接路（三溪至泉丰）</v>
          </cell>
          <cell r="J160" t="str">
            <v>131302F4301810170</v>
          </cell>
          <cell r="K160" t="str">
            <v>通景公路</v>
          </cell>
          <cell r="L160" t="str">
            <v>三类地区</v>
          </cell>
          <cell r="M160"/>
          <cell r="N160" t="str">
            <v>升级改造（提质改造）</v>
          </cell>
          <cell r="O160" t="str">
            <v>大围山森林公园</v>
          </cell>
          <cell r="R160" t="str">
            <v>4</v>
          </cell>
          <cell r="S160" t="str">
            <v>6</v>
          </cell>
          <cell r="T160" t="str">
            <v>C011430181</v>
          </cell>
          <cell r="U160">
            <v>0</v>
          </cell>
          <cell r="V160">
            <v>1.6</v>
          </cell>
          <cell r="W160">
            <v>1.6</v>
          </cell>
        </row>
        <row r="161">
          <cell r="I161" t="str">
            <v>大围山森林公园连接路（三元桥至双江口）</v>
          </cell>
          <cell r="J161" t="str">
            <v>131302F4301810032</v>
          </cell>
          <cell r="K161" t="str">
            <v>通景公路</v>
          </cell>
          <cell r="L161" t="str">
            <v>三类地区</v>
          </cell>
          <cell r="M161"/>
          <cell r="O161" t="str">
            <v>大围山森林公园</v>
          </cell>
          <cell r="R161" t="str">
            <v>5</v>
          </cell>
          <cell r="S161" t="str">
            <v>6</v>
          </cell>
          <cell r="T161" t="str">
            <v>无</v>
          </cell>
          <cell r="U161">
            <v>0</v>
          </cell>
          <cell r="V161">
            <v>9</v>
          </cell>
          <cell r="W161">
            <v>9</v>
          </cell>
        </row>
        <row r="162">
          <cell r="I162" t="str">
            <v>大文公路至大双冲连接路</v>
          </cell>
          <cell r="J162" t="str">
            <v>131302F4301810540</v>
          </cell>
          <cell r="K162" t="str">
            <v>通景公路</v>
          </cell>
          <cell r="L162" t="str">
            <v>三类地区</v>
          </cell>
          <cell r="M162"/>
          <cell r="N162" t="str">
            <v>升级改造（提质改造）</v>
          </cell>
          <cell r="O162" t="str">
            <v>陈大真人庙</v>
          </cell>
          <cell r="R162" t="str">
            <v>3.5</v>
          </cell>
          <cell r="S162" t="str">
            <v>6</v>
          </cell>
          <cell r="T162" t="str">
            <v>C100430181</v>
          </cell>
          <cell r="U162">
            <v>0</v>
          </cell>
          <cell r="V162">
            <v>5.3</v>
          </cell>
          <cell r="W162">
            <v>5.3</v>
          </cell>
        </row>
        <row r="163">
          <cell r="I163" t="str">
            <v>大鱼塘至土地冲连接路</v>
          </cell>
          <cell r="J163" t="str">
            <v>131302F4301810407</v>
          </cell>
          <cell r="K163" t="str">
            <v>通景公路</v>
          </cell>
          <cell r="L163" t="str">
            <v>三类地区</v>
          </cell>
          <cell r="M163"/>
          <cell r="N163" t="str">
            <v>升级改造（提质改造）</v>
          </cell>
          <cell r="O163" t="str">
            <v>九龙悦建城</v>
          </cell>
          <cell r="R163" t="str">
            <v>3</v>
          </cell>
          <cell r="S163" t="str">
            <v>6</v>
          </cell>
          <cell r="T163" t="str">
            <v>无</v>
          </cell>
          <cell r="U163">
            <v>0</v>
          </cell>
          <cell r="V163">
            <v>2</v>
          </cell>
          <cell r="W163">
            <v>2</v>
          </cell>
        </row>
        <row r="164">
          <cell r="I164" t="str">
            <v>道吾山风景区连接路（七子樟至汤家）</v>
          </cell>
          <cell r="J164" t="str">
            <v>131302F4301810529</v>
          </cell>
          <cell r="K164" t="str">
            <v>通景公路</v>
          </cell>
          <cell r="L164" t="str">
            <v>三类地区</v>
          </cell>
          <cell r="M164"/>
          <cell r="N164" t="str">
            <v>新建</v>
          </cell>
          <cell r="O164" t="str">
            <v>道吾山风景区</v>
          </cell>
          <cell r="R164" t="str">
            <v>5</v>
          </cell>
          <cell r="S164" t="str">
            <v>6</v>
          </cell>
          <cell r="T164" t="str">
            <v>无</v>
          </cell>
          <cell r="U164">
            <v>0</v>
          </cell>
          <cell r="V164">
            <v>2.5</v>
          </cell>
          <cell r="W164">
            <v>2.5</v>
          </cell>
        </row>
        <row r="165">
          <cell r="I165" t="str">
            <v>道吾山风景区连接路（西山至金桥）</v>
          </cell>
          <cell r="J165" t="str">
            <v>131302F4301810527</v>
          </cell>
          <cell r="K165" t="str">
            <v>通景公路</v>
          </cell>
          <cell r="L165" t="str">
            <v>三类地区</v>
          </cell>
          <cell r="M165"/>
          <cell r="N165" t="str">
            <v>升级改造（提质改造）</v>
          </cell>
          <cell r="O165" t="str">
            <v>道吾山风景区</v>
          </cell>
          <cell r="R165" t="str">
            <v>5</v>
          </cell>
          <cell r="S165" t="str">
            <v>6</v>
          </cell>
          <cell r="T165" t="str">
            <v>Y095430181</v>
          </cell>
          <cell r="U165">
            <v>0</v>
          </cell>
          <cell r="V165">
            <v>2.4</v>
          </cell>
          <cell r="W165">
            <v>2.4</v>
          </cell>
        </row>
        <row r="166">
          <cell r="I166" t="str">
            <v>东干渠路</v>
          </cell>
          <cell r="J166" t="str">
            <v>131302F4301810665</v>
          </cell>
          <cell r="K166" t="str">
            <v>通景公路</v>
          </cell>
          <cell r="L166" t="str">
            <v>三类地区</v>
          </cell>
          <cell r="M166"/>
          <cell r="N166" t="str">
            <v>升级改造（提质改造）</v>
          </cell>
          <cell r="O166" t="str">
            <v>观音寺</v>
          </cell>
          <cell r="R166" t="str">
            <v>4</v>
          </cell>
          <cell r="S166" t="str">
            <v>6</v>
          </cell>
          <cell r="T166" t="str">
            <v>无</v>
          </cell>
          <cell r="U166">
            <v>0</v>
          </cell>
          <cell r="V166">
            <v>1.3</v>
          </cell>
          <cell r="W166">
            <v>1.3</v>
          </cell>
        </row>
        <row r="167">
          <cell r="I167" t="str">
            <v>东环路</v>
          </cell>
          <cell r="J167" t="str">
            <v>131302F4301810394</v>
          </cell>
          <cell r="K167" t="str">
            <v>通景公路</v>
          </cell>
          <cell r="L167" t="str">
            <v>三类地区</v>
          </cell>
          <cell r="M167"/>
          <cell r="O167" t="str">
            <v>东环村</v>
          </cell>
          <cell r="R167" t="str">
            <v>5</v>
          </cell>
          <cell r="S167" t="str">
            <v>7</v>
          </cell>
          <cell r="T167" t="str">
            <v>Y141430181</v>
          </cell>
          <cell r="U167">
            <v>2</v>
          </cell>
          <cell r="V167">
            <v>12.8</v>
          </cell>
          <cell r="W167">
            <v>10.8</v>
          </cell>
        </row>
        <row r="168">
          <cell r="I168" t="str">
            <v>东盈至华湘连接路</v>
          </cell>
          <cell r="J168" t="str">
            <v>131302F4301810153</v>
          </cell>
          <cell r="K168" t="str">
            <v>通景公路</v>
          </cell>
          <cell r="L168" t="str">
            <v>三类地区</v>
          </cell>
          <cell r="M168"/>
          <cell r="N168" t="str">
            <v>升级改造（提质改造）</v>
          </cell>
          <cell r="O168" t="str">
            <v>大光洞景区</v>
          </cell>
          <cell r="R168" t="str">
            <v>5</v>
          </cell>
          <cell r="S168" t="str">
            <v>6</v>
          </cell>
          <cell r="T168" t="str">
            <v>X119430181</v>
          </cell>
          <cell r="U168">
            <v>0</v>
          </cell>
          <cell r="V168">
            <v>6.28</v>
          </cell>
          <cell r="W168">
            <v>6.28</v>
          </cell>
        </row>
        <row r="169">
          <cell r="I169" t="str">
            <v>洞阳河堤大屋场-金阳大道辅道连接路</v>
          </cell>
          <cell r="J169" t="str">
            <v>131302F4301810422</v>
          </cell>
          <cell r="K169" t="str">
            <v>通景公路</v>
          </cell>
          <cell r="L169" t="str">
            <v>三类地区</v>
          </cell>
          <cell r="M169"/>
          <cell r="N169" t="str">
            <v>路面改善</v>
          </cell>
          <cell r="O169" t="str">
            <v>华苗木云花木科技园</v>
          </cell>
          <cell r="R169" t="str">
            <v>5</v>
          </cell>
          <cell r="S169" t="str">
            <v>6</v>
          </cell>
          <cell r="T169" t="str">
            <v>无</v>
          </cell>
          <cell r="U169">
            <v>0</v>
          </cell>
          <cell r="V169">
            <v>1.5</v>
          </cell>
          <cell r="W169">
            <v>1.5</v>
          </cell>
        </row>
        <row r="170">
          <cell r="I170" t="str">
            <v>洞阳河堤桥塅-芦塘连接路</v>
          </cell>
          <cell r="J170" t="str">
            <v>131302F4301810425</v>
          </cell>
          <cell r="K170" t="str">
            <v>通景公路</v>
          </cell>
          <cell r="L170" t="str">
            <v>三类地区</v>
          </cell>
          <cell r="M170"/>
          <cell r="N170" t="str">
            <v>路面改善</v>
          </cell>
          <cell r="O170" t="str">
            <v>电子科技学院</v>
          </cell>
          <cell r="R170" t="str">
            <v>5</v>
          </cell>
          <cell r="S170" t="str">
            <v>6</v>
          </cell>
          <cell r="T170" t="str">
            <v>无</v>
          </cell>
          <cell r="U170">
            <v>0</v>
          </cell>
          <cell r="V170">
            <v>2.5</v>
          </cell>
          <cell r="W170">
            <v>2.5</v>
          </cell>
        </row>
        <row r="171">
          <cell r="I171" t="str">
            <v>丰树-樟树连接路</v>
          </cell>
          <cell r="J171" t="str">
            <v>131302F4301810435</v>
          </cell>
          <cell r="K171" t="str">
            <v>通景公路</v>
          </cell>
          <cell r="L171" t="str">
            <v>三类地区</v>
          </cell>
          <cell r="M171"/>
          <cell r="N171" t="str">
            <v>新建</v>
          </cell>
          <cell r="O171" t="str">
            <v>美丽屋场</v>
          </cell>
          <cell r="R171" t="str">
            <v>4</v>
          </cell>
          <cell r="S171" t="str">
            <v>6</v>
          </cell>
          <cell r="T171" t="str">
            <v>无</v>
          </cell>
          <cell r="U171">
            <v>0</v>
          </cell>
          <cell r="V171">
            <v>1.7</v>
          </cell>
          <cell r="W171">
            <v>1.7</v>
          </cell>
        </row>
        <row r="172">
          <cell r="I172" t="str">
            <v>枫浆小学-长东连接路</v>
          </cell>
          <cell r="J172" t="str">
            <v>131302F4301810428</v>
          </cell>
          <cell r="K172" t="str">
            <v>通景公路</v>
          </cell>
          <cell r="L172" t="str">
            <v>三类地区</v>
          </cell>
          <cell r="M172"/>
          <cell r="N172" t="str">
            <v>路面改善</v>
          </cell>
          <cell r="O172" t="str">
            <v>健康产业园</v>
          </cell>
          <cell r="R172" t="str">
            <v>5</v>
          </cell>
          <cell r="S172" t="str">
            <v>6</v>
          </cell>
          <cell r="T172" t="str">
            <v>无</v>
          </cell>
          <cell r="U172">
            <v>0</v>
          </cell>
          <cell r="V172">
            <v>2.2000000000000002</v>
          </cell>
          <cell r="W172">
            <v>2.2000000000000002</v>
          </cell>
        </row>
        <row r="173">
          <cell r="I173" t="str">
            <v>凤沅至永胜连接路</v>
          </cell>
          <cell r="J173" t="str">
            <v>131302F4301810615</v>
          </cell>
          <cell r="K173" t="str">
            <v>通景公路</v>
          </cell>
          <cell r="L173" t="str">
            <v>三类地区</v>
          </cell>
          <cell r="M173"/>
          <cell r="N173" t="str">
            <v>升级改造（提质改造）</v>
          </cell>
          <cell r="O173" t="str">
            <v>六龙山景区</v>
          </cell>
          <cell r="R173" t="str">
            <v>5</v>
          </cell>
          <cell r="S173" t="str">
            <v>6</v>
          </cell>
          <cell r="T173" t="str">
            <v>C120430181</v>
          </cell>
          <cell r="U173">
            <v>1.5</v>
          </cell>
          <cell r="V173">
            <v>5</v>
          </cell>
          <cell r="W173">
            <v>3.5</v>
          </cell>
        </row>
        <row r="174">
          <cell r="I174" t="str">
            <v>付家嘴至许家连接路</v>
          </cell>
          <cell r="J174" t="str">
            <v>131302F4301810566</v>
          </cell>
          <cell r="K174" t="str">
            <v>通景公路</v>
          </cell>
          <cell r="L174" t="str">
            <v>三类地区</v>
          </cell>
          <cell r="M174"/>
          <cell r="N174" t="str">
            <v>升级改造（提质改造）</v>
          </cell>
          <cell r="O174" t="str">
            <v>白茅尖风景区</v>
          </cell>
          <cell r="R174" t="str">
            <v>4</v>
          </cell>
          <cell r="S174" t="str">
            <v>6</v>
          </cell>
          <cell r="T174" t="str">
            <v>C304430181</v>
          </cell>
          <cell r="U174">
            <v>0</v>
          </cell>
          <cell r="V174">
            <v>4.3</v>
          </cell>
          <cell r="W174">
            <v>4.3</v>
          </cell>
        </row>
        <row r="175">
          <cell r="I175" t="str">
            <v>港湾-常乐寺连接路</v>
          </cell>
          <cell r="J175" t="str">
            <v>131302F4301810555</v>
          </cell>
          <cell r="K175" t="str">
            <v>通景公路</v>
          </cell>
          <cell r="L175" t="str">
            <v>三类地区</v>
          </cell>
          <cell r="M175"/>
          <cell r="N175" t="str">
            <v>路面改善</v>
          </cell>
          <cell r="O175" t="str">
            <v>宏源电站</v>
          </cell>
          <cell r="R175" t="str">
            <v>5</v>
          </cell>
          <cell r="S175" t="str">
            <v>6</v>
          </cell>
          <cell r="T175" t="str">
            <v>无</v>
          </cell>
          <cell r="U175">
            <v>0</v>
          </cell>
          <cell r="V175">
            <v>2.5</v>
          </cell>
          <cell r="W175">
            <v>2.5</v>
          </cell>
        </row>
        <row r="176">
          <cell r="I176" t="str">
            <v>筀竹至板溪村连接路</v>
          </cell>
          <cell r="J176" t="str">
            <v>131302F4301810038</v>
          </cell>
          <cell r="K176" t="str">
            <v>通景公路</v>
          </cell>
          <cell r="L176" t="str">
            <v>三类地区</v>
          </cell>
          <cell r="M176"/>
          <cell r="N176" t="str">
            <v>新建</v>
          </cell>
          <cell r="O176" t="str">
            <v>李白故居</v>
          </cell>
          <cell r="R176" t="str">
            <v>5</v>
          </cell>
          <cell r="S176" t="str">
            <v>6</v>
          </cell>
          <cell r="T176" t="str">
            <v>Y100430181</v>
          </cell>
          <cell r="U176">
            <v>5.7409999999999997</v>
          </cell>
          <cell r="V176">
            <v>8.641</v>
          </cell>
          <cell r="W176">
            <v>2.9</v>
          </cell>
        </row>
        <row r="177">
          <cell r="I177" t="str">
            <v>官渡古镇连接路（金湾至金胜）</v>
          </cell>
          <cell r="J177" t="str">
            <v>131302F4301810550</v>
          </cell>
          <cell r="K177" t="str">
            <v>通景公路</v>
          </cell>
          <cell r="L177" t="str">
            <v>三类地区</v>
          </cell>
          <cell r="M177"/>
          <cell r="N177" t="str">
            <v>升级改造（提质改造）</v>
          </cell>
          <cell r="O177" t="str">
            <v>官渡古镇</v>
          </cell>
          <cell r="R177" t="str">
            <v>5</v>
          </cell>
          <cell r="S177" t="str">
            <v>6</v>
          </cell>
          <cell r="T177" t="str">
            <v>无</v>
          </cell>
          <cell r="U177">
            <v>0</v>
          </cell>
          <cell r="V177">
            <v>0.8</v>
          </cell>
          <cell r="W177">
            <v>0.8</v>
          </cell>
        </row>
        <row r="178">
          <cell r="I178" t="str">
            <v>官渡古镇连接路（南溪至观音塘）</v>
          </cell>
          <cell r="J178" t="str">
            <v>131302F4301810551</v>
          </cell>
          <cell r="K178" t="str">
            <v>通景公路</v>
          </cell>
          <cell r="L178" t="str">
            <v>三类地区</v>
          </cell>
          <cell r="M178"/>
          <cell r="N178" t="str">
            <v>升级改造（提质改造）</v>
          </cell>
          <cell r="O178" t="str">
            <v>官渡古镇</v>
          </cell>
          <cell r="R178" t="str">
            <v>5</v>
          </cell>
          <cell r="S178" t="str">
            <v>6</v>
          </cell>
          <cell r="T178" t="str">
            <v>无</v>
          </cell>
          <cell r="U178">
            <v>0</v>
          </cell>
          <cell r="V178">
            <v>5</v>
          </cell>
          <cell r="W178">
            <v>5</v>
          </cell>
        </row>
        <row r="179">
          <cell r="I179" t="str">
            <v>官山路</v>
          </cell>
          <cell r="J179" t="str">
            <v>131302F4301810535</v>
          </cell>
          <cell r="K179" t="str">
            <v>通景公路</v>
          </cell>
          <cell r="L179" t="str">
            <v>三类地区</v>
          </cell>
          <cell r="M179"/>
          <cell r="N179" t="str">
            <v>升级改造（提质改造）</v>
          </cell>
          <cell r="O179" t="str">
            <v>老桂官山自然风景区</v>
          </cell>
          <cell r="R179" t="str">
            <v>3.5</v>
          </cell>
          <cell r="S179" t="str">
            <v>6</v>
          </cell>
          <cell r="T179" t="str">
            <v>无</v>
          </cell>
          <cell r="U179">
            <v>0</v>
          </cell>
          <cell r="V179">
            <v>3</v>
          </cell>
          <cell r="W179">
            <v>3</v>
          </cell>
        </row>
        <row r="180">
          <cell r="I180" t="str">
            <v>和谐路</v>
          </cell>
          <cell r="J180" t="str">
            <v>131302F4301810534</v>
          </cell>
          <cell r="K180" t="str">
            <v>通景公路</v>
          </cell>
          <cell r="L180" t="str">
            <v>三类地区</v>
          </cell>
          <cell r="M180"/>
          <cell r="N180" t="str">
            <v>升级改造（提质改造）</v>
          </cell>
          <cell r="O180" t="str">
            <v>南阳美丽屋场</v>
          </cell>
          <cell r="R180" t="str">
            <v>5</v>
          </cell>
          <cell r="S180" t="str">
            <v>6</v>
          </cell>
          <cell r="T180" t="str">
            <v>无</v>
          </cell>
          <cell r="U180">
            <v>0</v>
          </cell>
          <cell r="V180">
            <v>1</v>
          </cell>
          <cell r="W180">
            <v>1</v>
          </cell>
        </row>
        <row r="181">
          <cell r="I181" t="str">
            <v>横冲组公路</v>
          </cell>
          <cell r="J181" t="str">
            <v>131302F4301810654</v>
          </cell>
          <cell r="K181" t="str">
            <v>通景公路</v>
          </cell>
          <cell r="L181" t="str">
            <v>三类地区</v>
          </cell>
          <cell r="M181"/>
          <cell r="N181" t="str">
            <v>升级改造（提质改造）</v>
          </cell>
          <cell r="O181" t="str">
            <v>横冲油茶休闲观光园</v>
          </cell>
          <cell r="R181" t="str">
            <v>4</v>
          </cell>
          <cell r="S181" t="str">
            <v>6</v>
          </cell>
          <cell r="T181" t="str">
            <v>无</v>
          </cell>
          <cell r="U181">
            <v>0</v>
          </cell>
          <cell r="V181">
            <v>1.3</v>
          </cell>
          <cell r="W181">
            <v>1.3</v>
          </cell>
        </row>
        <row r="182">
          <cell r="I182" t="str">
            <v>横桥路提质改造</v>
          </cell>
          <cell r="J182" t="str">
            <v>131302F4301810366</v>
          </cell>
          <cell r="K182" t="str">
            <v>通景公路</v>
          </cell>
          <cell r="L182" t="str">
            <v>三类地区</v>
          </cell>
          <cell r="M182"/>
          <cell r="N182" t="str">
            <v>新建</v>
          </cell>
          <cell r="O182" t="str">
            <v>幸福水库</v>
          </cell>
          <cell r="R182" t="str">
            <v>5</v>
          </cell>
          <cell r="S182" t="str">
            <v>6</v>
          </cell>
          <cell r="T182" t="str">
            <v>无</v>
          </cell>
          <cell r="U182">
            <v>0</v>
          </cell>
          <cell r="V182">
            <v>5.4</v>
          </cell>
          <cell r="W182">
            <v>5.4</v>
          </cell>
        </row>
        <row r="183">
          <cell r="I183" t="str">
            <v>红霞-小源连接路</v>
          </cell>
          <cell r="J183" t="str">
            <v>131302F4301810452</v>
          </cell>
          <cell r="K183" t="str">
            <v>通景公路</v>
          </cell>
          <cell r="L183" t="str">
            <v>三类地区</v>
          </cell>
          <cell r="M183"/>
          <cell r="N183" t="str">
            <v>升级改造（提质改造）</v>
          </cell>
          <cell r="O183" t="str">
            <v>龙王排风景区</v>
          </cell>
          <cell r="R183" t="str">
            <v>5</v>
          </cell>
          <cell r="S183" t="str">
            <v>6</v>
          </cell>
          <cell r="T183" t="str">
            <v>C383430181</v>
          </cell>
          <cell r="U183">
            <v>0</v>
          </cell>
          <cell r="V183">
            <v>2.5</v>
          </cell>
          <cell r="W183">
            <v>2.5</v>
          </cell>
        </row>
        <row r="184">
          <cell r="I184" t="str">
            <v>胡家至新建连接路</v>
          </cell>
          <cell r="J184" t="str">
            <v>131302F4301810518</v>
          </cell>
          <cell r="K184" t="str">
            <v>通景公路</v>
          </cell>
          <cell r="L184" t="str">
            <v>三类地区</v>
          </cell>
          <cell r="M184"/>
          <cell r="N184" t="str">
            <v>新建</v>
          </cell>
          <cell r="O184" t="str">
            <v>新建风景区</v>
          </cell>
          <cell r="R184" t="str">
            <v>4</v>
          </cell>
          <cell r="S184" t="str">
            <v>6</v>
          </cell>
          <cell r="T184" t="str">
            <v>无</v>
          </cell>
          <cell r="U184">
            <v>0</v>
          </cell>
          <cell r="V184">
            <v>0.8</v>
          </cell>
          <cell r="W184">
            <v>0.8</v>
          </cell>
        </row>
        <row r="185">
          <cell r="I185" t="str">
            <v>华山屋场连接路（坪头村大塘冲道路）</v>
          </cell>
          <cell r="J185" t="str">
            <v>131302F4301810324</v>
          </cell>
          <cell r="K185" t="str">
            <v>通景公路</v>
          </cell>
          <cell r="L185" t="str">
            <v>三类地区</v>
          </cell>
          <cell r="M185"/>
          <cell r="N185" t="str">
            <v>新建</v>
          </cell>
          <cell r="O185" t="str">
            <v>华山屋场</v>
          </cell>
          <cell r="R185" t="str">
            <v>5</v>
          </cell>
          <cell r="S185" t="str">
            <v>6</v>
          </cell>
          <cell r="T185" t="str">
            <v>无</v>
          </cell>
          <cell r="U185">
            <v>0</v>
          </cell>
          <cell r="V185">
            <v>0.5</v>
          </cell>
          <cell r="W185">
            <v>0.5</v>
          </cell>
        </row>
        <row r="186">
          <cell r="I186" t="str">
            <v>华山屋场连接路（坪头村四组至于家组道路）</v>
          </cell>
          <cell r="J186" t="str">
            <v>131302F4301810323</v>
          </cell>
          <cell r="K186" t="str">
            <v>通景公路</v>
          </cell>
          <cell r="L186" t="str">
            <v>三类地区</v>
          </cell>
          <cell r="M186"/>
          <cell r="N186" t="str">
            <v>新建</v>
          </cell>
          <cell r="O186" t="str">
            <v>华山屋场</v>
          </cell>
          <cell r="R186" t="str">
            <v>3</v>
          </cell>
          <cell r="S186" t="str">
            <v>6</v>
          </cell>
          <cell r="T186" t="str">
            <v>无</v>
          </cell>
          <cell r="U186">
            <v>0</v>
          </cell>
          <cell r="V186">
            <v>1.5</v>
          </cell>
          <cell r="W186">
            <v>1.5</v>
          </cell>
        </row>
        <row r="187">
          <cell r="I187" t="str">
            <v>环水库路</v>
          </cell>
          <cell r="J187" t="str">
            <v>131302F4301810536</v>
          </cell>
          <cell r="K187" t="str">
            <v>通景公路</v>
          </cell>
          <cell r="L187" t="str">
            <v>三类地区</v>
          </cell>
          <cell r="M187"/>
          <cell r="N187" t="str">
            <v>路面改善</v>
          </cell>
          <cell r="O187" t="str">
            <v>竖溪水库湿地公园</v>
          </cell>
          <cell r="R187" t="str">
            <v>5</v>
          </cell>
          <cell r="S187" t="str">
            <v>6</v>
          </cell>
          <cell r="T187" t="str">
            <v>无</v>
          </cell>
          <cell r="U187">
            <v>0</v>
          </cell>
          <cell r="V187">
            <v>4</v>
          </cell>
          <cell r="W187">
            <v>4</v>
          </cell>
        </row>
        <row r="188">
          <cell r="I188" t="str">
            <v>环园路</v>
          </cell>
          <cell r="J188" t="str">
            <v>131302F4301810430</v>
          </cell>
          <cell r="K188" t="str">
            <v>通景公路</v>
          </cell>
          <cell r="L188" t="str">
            <v>三类地区</v>
          </cell>
          <cell r="M188"/>
          <cell r="N188" t="str">
            <v>新建</v>
          </cell>
          <cell r="O188" t="str">
            <v>华科生态文化园</v>
          </cell>
          <cell r="R188" t="str">
            <v>0</v>
          </cell>
          <cell r="S188" t="str">
            <v>8</v>
          </cell>
          <cell r="T188" t="str">
            <v>无</v>
          </cell>
          <cell r="U188">
            <v>0</v>
          </cell>
          <cell r="V188">
            <v>1.7</v>
          </cell>
          <cell r="W188">
            <v>1.7</v>
          </cell>
        </row>
        <row r="189">
          <cell r="I189" t="str">
            <v>黄荆坪至向坪连接路</v>
          </cell>
          <cell r="J189" t="str">
            <v>131302F4301810515</v>
          </cell>
          <cell r="K189" t="str">
            <v>通景公路</v>
          </cell>
          <cell r="L189" t="str">
            <v>三类地区</v>
          </cell>
          <cell r="M189"/>
          <cell r="N189" t="str">
            <v>新建</v>
          </cell>
          <cell r="O189" t="str">
            <v>玫瑰大峡谷</v>
          </cell>
          <cell r="R189" t="str">
            <v>0</v>
          </cell>
          <cell r="S189" t="str">
            <v>6</v>
          </cell>
          <cell r="T189" t="str">
            <v>无</v>
          </cell>
          <cell r="U189">
            <v>0</v>
          </cell>
          <cell r="V189">
            <v>3</v>
          </cell>
          <cell r="W189">
            <v>3</v>
          </cell>
        </row>
        <row r="190">
          <cell r="I190" t="str">
            <v>黄石洞-七星岭连接路</v>
          </cell>
          <cell r="J190" t="str">
            <v>131302F4301810605</v>
          </cell>
          <cell r="K190" t="str">
            <v>通景公路</v>
          </cell>
          <cell r="L190" t="str">
            <v>三类地区</v>
          </cell>
          <cell r="M190"/>
          <cell r="N190" t="str">
            <v>路面改善</v>
          </cell>
          <cell r="O190" t="str">
            <v>双溪自然风景区</v>
          </cell>
          <cell r="R190" t="str">
            <v>3.5</v>
          </cell>
          <cell r="S190" t="str">
            <v>6</v>
          </cell>
          <cell r="T190" t="str">
            <v>无</v>
          </cell>
          <cell r="U190">
            <v>0</v>
          </cell>
          <cell r="V190">
            <v>1.5</v>
          </cell>
          <cell r="W190">
            <v>1.5</v>
          </cell>
        </row>
        <row r="191">
          <cell r="I191" t="str">
            <v>皇碑-横岭连接路</v>
          </cell>
          <cell r="J191" t="str">
            <v>131302F4301810241</v>
          </cell>
          <cell r="K191" t="str">
            <v>通景公路</v>
          </cell>
          <cell r="L191" t="str">
            <v>三类地区</v>
          </cell>
          <cell r="M191"/>
          <cell r="N191" t="str">
            <v>升级改造（提质改造）</v>
          </cell>
          <cell r="O191" t="str">
            <v>黄五美祠</v>
          </cell>
          <cell r="R191" t="str">
            <v>5</v>
          </cell>
          <cell r="S191" t="str">
            <v>6</v>
          </cell>
          <cell r="T191" t="str">
            <v>无</v>
          </cell>
          <cell r="U191">
            <v>0</v>
          </cell>
          <cell r="V191">
            <v>2</v>
          </cell>
          <cell r="W191">
            <v>2</v>
          </cell>
        </row>
        <row r="192">
          <cell r="I192" t="str">
            <v>集阳至泮春连接路</v>
          </cell>
          <cell r="J192" t="str">
            <v>131302F4301810508</v>
          </cell>
          <cell r="K192" t="str">
            <v>通景公路</v>
          </cell>
          <cell r="L192" t="str">
            <v>三类地区</v>
          </cell>
          <cell r="M192"/>
          <cell r="N192" t="str">
            <v>升级改造（提质改造）</v>
          </cell>
          <cell r="O192" t="str">
            <v>淮洲故居</v>
          </cell>
          <cell r="R192" t="str">
            <v>5</v>
          </cell>
          <cell r="S192" t="str">
            <v>6</v>
          </cell>
          <cell r="T192" t="str">
            <v>X117430181</v>
          </cell>
          <cell r="U192">
            <v>0</v>
          </cell>
          <cell r="V192">
            <v>3</v>
          </cell>
          <cell r="W192">
            <v>3</v>
          </cell>
        </row>
        <row r="193">
          <cell r="I193" t="str">
            <v>集镇至狮山庙连接路</v>
          </cell>
          <cell r="J193" t="str">
            <v>131302F4301810037</v>
          </cell>
          <cell r="K193" t="str">
            <v>通景公路</v>
          </cell>
          <cell r="L193" t="str">
            <v>三类地区</v>
          </cell>
          <cell r="M193"/>
          <cell r="N193" t="str">
            <v>新建</v>
          </cell>
          <cell r="O193" t="str">
            <v>浏阳县苏维埃第一次工农兵代表大会旧址（狮子山仙人庙）</v>
          </cell>
          <cell r="R193" t="str">
            <v>5</v>
          </cell>
          <cell r="S193" t="str">
            <v>6</v>
          </cell>
          <cell r="T193" t="str">
            <v>无</v>
          </cell>
          <cell r="U193">
            <v>0</v>
          </cell>
          <cell r="V193">
            <v>1.2</v>
          </cell>
          <cell r="W193">
            <v>1.2</v>
          </cell>
        </row>
        <row r="194">
          <cell r="I194" t="str">
            <v>集镇至狮子山森林公园连接路</v>
          </cell>
          <cell r="J194" t="str">
            <v>131302F4301810039</v>
          </cell>
          <cell r="K194" t="str">
            <v>通景公路</v>
          </cell>
          <cell r="L194" t="str">
            <v>三类地区</v>
          </cell>
          <cell r="M194"/>
          <cell r="N194" t="str">
            <v>路面改善</v>
          </cell>
          <cell r="O194" t="str">
            <v>湖南省狮子山森林公园</v>
          </cell>
          <cell r="R194" t="str">
            <v>5</v>
          </cell>
          <cell r="S194" t="str">
            <v>6</v>
          </cell>
          <cell r="T194" t="str">
            <v>无</v>
          </cell>
          <cell r="U194">
            <v>0</v>
          </cell>
          <cell r="V194">
            <v>4.5</v>
          </cell>
          <cell r="W194">
            <v>4.5</v>
          </cell>
        </row>
        <row r="195">
          <cell r="I195" t="str">
            <v>集镇至苏故连接路</v>
          </cell>
          <cell r="J195" t="str">
            <v>131302F4301810507</v>
          </cell>
          <cell r="K195" t="str">
            <v>通景公路</v>
          </cell>
          <cell r="L195" t="str">
            <v>三类地区</v>
          </cell>
          <cell r="M195"/>
          <cell r="N195" t="str">
            <v>升级改造（提质改造）</v>
          </cell>
          <cell r="O195" t="str">
            <v>苏故旅游度假区</v>
          </cell>
          <cell r="R195" t="str">
            <v>5</v>
          </cell>
          <cell r="S195" t="str">
            <v>6</v>
          </cell>
          <cell r="T195" t="str">
            <v>无</v>
          </cell>
          <cell r="U195">
            <v>0</v>
          </cell>
          <cell r="V195">
            <v>6.5</v>
          </cell>
          <cell r="W195">
            <v>6.5</v>
          </cell>
        </row>
        <row r="196">
          <cell r="I196" t="str">
            <v>将军洞路</v>
          </cell>
          <cell r="J196" t="str">
            <v>131302F4301810205</v>
          </cell>
          <cell r="K196" t="str">
            <v>通景公路</v>
          </cell>
          <cell r="L196" t="str">
            <v>三类地区</v>
          </cell>
          <cell r="M196"/>
          <cell r="N196" t="str">
            <v>新建</v>
          </cell>
          <cell r="O196" t="str">
            <v>将军洞</v>
          </cell>
          <cell r="R196" t="str">
            <v>4.5</v>
          </cell>
          <cell r="S196" t="str">
            <v>6</v>
          </cell>
          <cell r="T196" t="str">
            <v>无</v>
          </cell>
          <cell r="U196">
            <v>0</v>
          </cell>
          <cell r="V196">
            <v>2</v>
          </cell>
          <cell r="W196">
            <v>2</v>
          </cell>
        </row>
        <row r="197">
          <cell r="I197" t="str">
            <v>浆坑至新建连接路</v>
          </cell>
          <cell r="J197" t="str">
            <v>131302F4301810029</v>
          </cell>
          <cell r="K197" t="str">
            <v>通景公路</v>
          </cell>
          <cell r="L197" t="str">
            <v>三类地区</v>
          </cell>
          <cell r="M197"/>
          <cell r="N197" t="str">
            <v>路面改善</v>
          </cell>
          <cell r="O197" t="str">
            <v>湖南省苏维埃政府旧址</v>
          </cell>
          <cell r="R197" t="str">
            <v>5</v>
          </cell>
          <cell r="S197" t="str">
            <v>6</v>
          </cell>
          <cell r="T197" t="str">
            <v>Y011430181</v>
          </cell>
          <cell r="U197">
            <v>0</v>
          </cell>
          <cell r="V197">
            <v>3</v>
          </cell>
          <cell r="W197">
            <v>3</v>
          </cell>
        </row>
        <row r="198">
          <cell r="I198" t="str">
            <v>焦桥至达峰故居通景路</v>
          </cell>
          <cell r="J198" t="str">
            <v>131302F4301810313</v>
          </cell>
          <cell r="K198" t="str">
            <v>通景公路</v>
          </cell>
          <cell r="L198" t="str">
            <v>三类地区</v>
          </cell>
          <cell r="M198"/>
          <cell r="N198" t="str">
            <v>路面改善</v>
          </cell>
          <cell r="O198" t="str">
            <v>焦达峰故居</v>
          </cell>
          <cell r="R198" t="str">
            <v>5</v>
          </cell>
          <cell r="S198" t="str">
            <v>6</v>
          </cell>
          <cell r="T198" t="str">
            <v>无</v>
          </cell>
          <cell r="U198">
            <v>0</v>
          </cell>
          <cell r="V198">
            <v>2.4</v>
          </cell>
          <cell r="W198">
            <v>2.4</v>
          </cell>
        </row>
        <row r="199">
          <cell r="I199" t="str">
            <v>金钩至江冲连接路</v>
          </cell>
          <cell r="J199" t="str">
            <v>131302F4301810545</v>
          </cell>
          <cell r="K199" t="str">
            <v>通景公路</v>
          </cell>
          <cell r="L199" t="str">
            <v>三类地区</v>
          </cell>
          <cell r="M199"/>
          <cell r="N199" t="str">
            <v>新建</v>
          </cell>
          <cell r="O199" t="str">
            <v>圣帝庙</v>
          </cell>
          <cell r="R199" t="str">
            <v>3.5</v>
          </cell>
          <cell r="S199" t="str">
            <v>6</v>
          </cell>
          <cell r="T199" t="str">
            <v>无</v>
          </cell>
          <cell r="U199">
            <v>0</v>
          </cell>
          <cell r="V199">
            <v>1</v>
          </cell>
          <cell r="W199">
            <v>1</v>
          </cell>
        </row>
        <row r="200">
          <cell r="I200" t="str">
            <v>金江村部至马鞍连接路</v>
          </cell>
          <cell r="J200" t="str">
            <v>131302F4301810252</v>
          </cell>
          <cell r="K200" t="str">
            <v>通景公路</v>
          </cell>
          <cell r="L200" t="str">
            <v>三类地区</v>
          </cell>
          <cell r="M200"/>
          <cell r="N200" t="str">
            <v>升级改造（提质改造）</v>
          </cell>
          <cell r="O200" t="str">
            <v>金江村</v>
          </cell>
          <cell r="R200" t="str">
            <v>4</v>
          </cell>
          <cell r="S200" t="str">
            <v>6</v>
          </cell>
          <cell r="T200" t="str">
            <v>Y043430181</v>
          </cell>
          <cell r="U200">
            <v>0</v>
          </cell>
          <cell r="V200">
            <v>4.4000000000000004</v>
          </cell>
          <cell r="W200">
            <v>4.4000000000000004</v>
          </cell>
        </row>
        <row r="201">
          <cell r="I201" t="str">
            <v>金科山水洲连接路（大屋组至大屋组）</v>
          </cell>
          <cell r="J201" t="str">
            <v>131302F4301810204</v>
          </cell>
          <cell r="K201" t="str">
            <v>通景公路</v>
          </cell>
          <cell r="L201" t="str">
            <v>三类地区</v>
          </cell>
          <cell r="M201"/>
          <cell r="N201" t="str">
            <v>路面改善</v>
          </cell>
          <cell r="O201" t="str">
            <v>金科山水洲</v>
          </cell>
          <cell r="R201" t="str">
            <v>5</v>
          </cell>
          <cell r="S201" t="str">
            <v>6</v>
          </cell>
          <cell r="T201" t="str">
            <v>无</v>
          </cell>
          <cell r="U201">
            <v>0</v>
          </cell>
          <cell r="V201">
            <v>0.6</v>
          </cell>
          <cell r="W201">
            <v>0.6</v>
          </cell>
        </row>
        <row r="202">
          <cell r="I202" t="str">
            <v>金科山水洲连接路（胡家组至金安组）</v>
          </cell>
          <cell r="J202" t="str">
            <v>131302F4301810199</v>
          </cell>
          <cell r="K202" t="str">
            <v>通景公路</v>
          </cell>
          <cell r="L202" t="str">
            <v>三类地区</v>
          </cell>
          <cell r="M202"/>
          <cell r="N202" t="str">
            <v>升级改造（提质改造）</v>
          </cell>
          <cell r="O202" t="str">
            <v>金科山水洲</v>
          </cell>
          <cell r="R202" t="str">
            <v>5</v>
          </cell>
          <cell r="S202" t="str">
            <v>6</v>
          </cell>
          <cell r="T202" t="str">
            <v>C220430181</v>
          </cell>
          <cell r="U202">
            <v>0</v>
          </cell>
          <cell r="V202">
            <v>3</v>
          </cell>
          <cell r="W202">
            <v>3</v>
          </cell>
        </row>
        <row r="203">
          <cell r="I203" t="str">
            <v>金科山水洲连接路（糖棚组至胡家组）</v>
          </cell>
          <cell r="J203" t="str">
            <v>131302F4301810188</v>
          </cell>
          <cell r="K203" t="str">
            <v>通景公路</v>
          </cell>
          <cell r="L203" t="str">
            <v>三类地区</v>
          </cell>
          <cell r="M203"/>
          <cell r="N203" t="str">
            <v>路面改善</v>
          </cell>
          <cell r="O203" t="str">
            <v>金科山水洲</v>
          </cell>
          <cell r="R203" t="str">
            <v>5</v>
          </cell>
          <cell r="S203" t="str">
            <v>6</v>
          </cell>
          <cell r="T203" t="str">
            <v>无</v>
          </cell>
          <cell r="U203">
            <v>0</v>
          </cell>
          <cell r="V203">
            <v>3.5</v>
          </cell>
          <cell r="W203">
            <v>3.5</v>
          </cell>
        </row>
        <row r="204">
          <cell r="I204" t="str">
            <v>金科山水洲连接路（樟树组至樟树组）</v>
          </cell>
          <cell r="J204" t="str">
            <v>131302F4301810207</v>
          </cell>
          <cell r="K204" t="str">
            <v>通景公路</v>
          </cell>
          <cell r="L204" t="str">
            <v>三类地区</v>
          </cell>
          <cell r="M204"/>
          <cell r="N204" t="str">
            <v>路面改善</v>
          </cell>
          <cell r="O204" t="str">
            <v>金科山水洲</v>
          </cell>
          <cell r="R204" t="str">
            <v>4</v>
          </cell>
          <cell r="S204" t="str">
            <v>6</v>
          </cell>
          <cell r="T204" t="str">
            <v>无</v>
          </cell>
          <cell r="U204">
            <v>0</v>
          </cell>
          <cell r="V204">
            <v>0.7</v>
          </cell>
          <cell r="W204">
            <v>0.7</v>
          </cell>
        </row>
        <row r="205">
          <cell r="I205" t="str">
            <v>金科山水洲连接路（楠洲上毛坪组至仙湖村胡家组）</v>
          </cell>
          <cell r="J205" t="str">
            <v>131302F4301810200</v>
          </cell>
          <cell r="K205" t="str">
            <v>通景公路</v>
          </cell>
          <cell r="L205" t="str">
            <v>三类地区</v>
          </cell>
          <cell r="M205"/>
          <cell r="N205" t="str">
            <v>升级改造（提质改造）</v>
          </cell>
          <cell r="O205" t="str">
            <v>金科山水洲</v>
          </cell>
          <cell r="R205" t="str">
            <v>5</v>
          </cell>
          <cell r="S205" t="str">
            <v>6</v>
          </cell>
          <cell r="T205" t="str">
            <v>C221430181</v>
          </cell>
          <cell r="U205">
            <v>0</v>
          </cell>
          <cell r="V205">
            <v>1.8</v>
          </cell>
          <cell r="W205">
            <v>1.8</v>
          </cell>
        </row>
        <row r="206">
          <cell r="I206" t="str">
            <v>金坑风景区通景公路</v>
          </cell>
          <cell r="J206" t="str">
            <v>131302F4301810043</v>
          </cell>
          <cell r="K206" t="str">
            <v>通景公路</v>
          </cell>
          <cell r="L206" t="str">
            <v>三类地区</v>
          </cell>
          <cell r="M206"/>
          <cell r="N206" t="str">
            <v>升级改造（提质改造）</v>
          </cell>
          <cell r="O206" t="str">
            <v>金坑风景区</v>
          </cell>
          <cell r="R206" t="str">
            <v>5</v>
          </cell>
          <cell r="S206" t="str">
            <v>6</v>
          </cell>
          <cell r="T206" t="str">
            <v>Y017430181</v>
          </cell>
          <cell r="U206">
            <v>0</v>
          </cell>
          <cell r="V206">
            <v>4.7</v>
          </cell>
          <cell r="W206">
            <v>4.7</v>
          </cell>
        </row>
        <row r="207">
          <cell r="I207" t="str">
            <v>金阳大道至学校连接路</v>
          </cell>
          <cell r="J207" t="str">
            <v>131302F4301810595</v>
          </cell>
          <cell r="K207" t="str">
            <v>通景公路</v>
          </cell>
          <cell r="L207" t="str">
            <v>三类地区</v>
          </cell>
          <cell r="M207"/>
          <cell r="N207" t="str">
            <v>升级改造（提质改造）</v>
          </cell>
          <cell r="O207" t="str">
            <v>老屋苏屋场</v>
          </cell>
          <cell r="R207" t="str">
            <v>4.5</v>
          </cell>
          <cell r="S207" t="str">
            <v>6</v>
          </cell>
          <cell r="T207" t="str">
            <v>无</v>
          </cell>
          <cell r="U207">
            <v>0</v>
          </cell>
          <cell r="V207">
            <v>0.25</v>
          </cell>
          <cell r="W207">
            <v>0.25</v>
          </cell>
        </row>
        <row r="208">
          <cell r="I208" t="str">
            <v>九龙山风景区道路</v>
          </cell>
          <cell r="J208" t="str">
            <v>131302F4301810594</v>
          </cell>
          <cell r="K208" t="str">
            <v>通景公路</v>
          </cell>
          <cell r="L208" t="str">
            <v>三类地区</v>
          </cell>
          <cell r="M208"/>
          <cell r="N208" t="str">
            <v>新建</v>
          </cell>
          <cell r="O208" t="str">
            <v>九龙山风景区</v>
          </cell>
          <cell r="R208" t="str">
            <v>0</v>
          </cell>
          <cell r="S208" t="str">
            <v>6</v>
          </cell>
          <cell r="T208" t="str">
            <v>无</v>
          </cell>
          <cell r="U208">
            <v>0</v>
          </cell>
          <cell r="V208">
            <v>1.6</v>
          </cell>
          <cell r="W208">
            <v>1.6</v>
          </cell>
        </row>
        <row r="209">
          <cell r="I209" t="str">
            <v>咀子组至坨里组连接路</v>
          </cell>
          <cell r="J209" t="str">
            <v>131302F4301810224</v>
          </cell>
          <cell r="K209" t="str">
            <v>通景公路</v>
          </cell>
          <cell r="L209" t="str">
            <v>三类地区</v>
          </cell>
          <cell r="M209"/>
          <cell r="O209" t="str">
            <v>楠洲村</v>
          </cell>
          <cell r="R209" t="str">
            <v>5</v>
          </cell>
          <cell r="S209" t="str">
            <v>7</v>
          </cell>
          <cell r="T209" t="str">
            <v>C216430181</v>
          </cell>
          <cell r="U209">
            <v>0</v>
          </cell>
          <cell r="V209">
            <v>1.8</v>
          </cell>
          <cell r="W209">
            <v>1.8</v>
          </cell>
        </row>
        <row r="210">
          <cell r="I210" t="str">
            <v>枯塘组至新坡组连接路</v>
          </cell>
          <cell r="J210" t="str">
            <v>131302F4301810194</v>
          </cell>
          <cell r="K210" t="str">
            <v>通景公路</v>
          </cell>
          <cell r="L210" t="str">
            <v>三类地区</v>
          </cell>
          <cell r="M210"/>
          <cell r="N210" t="str">
            <v>路面改善</v>
          </cell>
          <cell r="O210" t="str">
            <v>方特乐园</v>
          </cell>
          <cell r="R210" t="str">
            <v>3.5</v>
          </cell>
          <cell r="S210" t="str">
            <v>6</v>
          </cell>
          <cell r="T210" t="str">
            <v>无</v>
          </cell>
          <cell r="U210">
            <v>0</v>
          </cell>
          <cell r="V210">
            <v>0.2</v>
          </cell>
          <cell r="W210">
            <v>0.2</v>
          </cell>
        </row>
        <row r="211">
          <cell r="I211" t="str">
            <v>兰冲路</v>
          </cell>
          <cell r="J211" t="str">
            <v>131302F4301810538</v>
          </cell>
          <cell r="K211" t="str">
            <v>通景公路</v>
          </cell>
          <cell r="L211" t="str">
            <v>三类地区</v>
          </cell>
          <cell r="M211"/>
          <cell r="N211" t="str">
            <v>新建</v>
          </cell>
          <cell r="O211" t="str">
            <v>兰冲果园</v>
          </cell>
          <cell r="R211" t="str">
            <v>3.8</v>
          </cell>
          <cell r="S211" t="str">
            <v>6</v>
          </cell>
          <cell r="T211" t="str">
            <v>无</v>
          </cell>
          <cell r="U211">
            <v>0</v>
          </cell>
          <cell r="V211">
            <v>1</v>
          </cell>
          <cell r="W211">
            <v>1</v>
          </cell>
        </row>
        <row r="212">
          <cell r="I212" t="str">
            <v>捞刀河风光带连接路（106国道-大江-204省道出口）</v>
          </cell>
          <cell r="J212" t="str">
            <v>131302F4301810620</v>
          </cell>
          <cell r="K212" t="str">
            <v>通景公路</v>
          </cell>
          <cell r="L212" t="str">
            <v>三类地区</v>
          </cell>
          <cell r="M212"/>
          <cell r="N212" t="str">
            <v>升级改造（提质改造）</v>
          </cell>
          <cell r="O212" t="str">
            <v>捞刀河风光带</v>
          </cell>
          <cell r="R212" t="str">
            <v>5</v>
          </cell>
          <cell r="S212" t="str">
            <v>6</v>
          </cell>
          <cell r="T212" t="str">
            <v>无</v>
          </cell>
          <cell r="U212">
            <v>0</v>
          </cell>
          <cell r="V212">
            <v>1.5</v>
          </cell>
          <cell r="W212">
            <v>1.5</v>
          </cell>
        </row>
        <row r="213">
          <cell r="I213" t="str">
            <v>捞刀河风光带连接路（红旗路）</v>
          </cell>
          <cell r="J213" t="str">
            <v>131302F4301810610</v>
          </cell>
          <cell r="K213" t="str">
            <v>通景公路</v>
          </cell>
          <cell r="L213" t="str">
            <v>三类地区</v>
          </cell>
          <cell r="M213"/>
          <cell r="N213" t="str">
            <v>升级改造（提质改造）</v>
          </cell>
          <cell r="O213" t="str">
            <v>捞刀河沿河风光带</v>
          </cell>
          <cell r="R213" t="str">
            <v>5</v>
          </cell>
          <cell r="S213" t="str">
            <v>6</v>
          </cell>
          <cell r="T213" t="str">
            <v>Y073430181</v>
          </cell>
          <cell r="U213">
            <v>0.4</v>
          </cell>
          <cell r="V213">
            <v>1.8</v>
          </cell>
          <cell r="W213">
            <v>1.4</v>
          </cell>
        </row>
        <row r="214">
          <cell r="I214" t="str">
            <v>勒坡至牧马坳连接路</v>
          </cell>
          <cell r="J214" t="str">
            <v>131302F4301810600</v>
          </cell>
          <cell r="K214" t="str">
            <v>通景公路</v>
          </cell>
          <cell r="L214" t="str">
            <v>三类地区</v>
          </cell>
          <cell r="M214"/>
          <cell r="N214" t="str">
            <v>升级改造（提质改造）</v>
          </cell>
          <cell r="O214" t="str">
            <v>百里花木走廊</v>
          </cell>
          <cell r="R214" t="str">
            <v>5</v>
          </cell>
          <cell r="S214" t="str">
            <v>6</v>
          </cell>
          <cell r="T214" t="str">
            <v>C535430181</v>
          </cell>
          <cell r="U214">
            <v>0</v>
          </cell>
          <cell r="V214">
            <v>0.84</v>
          </cell>
          <cell r="W214">
            <v>0.84</v>
          </cell>
        </row>
        <row r="215">
          <cell r="I215" t="str">
            <v>莲塘村部路口至保塘幸福屋场连接路</v>
          </cell>
          <cell r="J215" t="str">
            <v>131302F4301810240</v>
          </cell>
          <cell r="K215" t="str">
            <v>通景公路</v>
          </cell>
          <cell r="L215" t="str">
            <v>三类地区</v>
          </cell>
          <cell r="M215"/>
          <cell r="N215" t="str">
            <v>升级改造（提质改造）</v>
          </cell>
          <cell r="O215" t="str">
            <v>保塘幸福屋场</v>
          </cell>
          <cell r="R215" t="str">
            <v>5</v>
          </cell>
          <cell r="S215" t="str">
            <v>6</v>
          </cell>
          <cell r="T215" t="str">
            <v>C559430181</v>
          </cell>
          <cell r="U215">
            <v>0</v>
          </cell>
          <cell r="V215">
            <v>1.8759999999999999</v>
          </cell>
          <cell r="W215">
            <v>1.8759999999999999</v>
          </cell>
        </row>
        <row r="216">
          <cell r="I216" t="str">
            <v>涟水至醴陵连接路</v>
          </cell>
          <cell r="J216" t="str">
            <v>131302F4301810645</v>
          </cell>
          <cell r="K216" t="str">
            <v>通景公路</v>
          </cell>
          <cell r="L216" t="str">
            <v>三类地区</v>
          </cell>
          <cell r="M216"/>
          <cell r="N216" t="str">
            <v>路面改善</v>
          </cell>
          <cell r="O216" t="str">
            <v>太子湖</v>
          </cell>
          <cell r="R216" t="str">
            <v>5</v>
          </cell>
          <cell r="S216" t="str">
            <v>6</v>
          </cell>
          <cell r="T216" t="str">
            <v>无</v>
          </cell>
          <cell r="U216">
            <v>0</v>
          </cell>
          <cell r="V216">
            <v>2</v>
          </cell>
          <cell r="W216">
            <v>2</v>
          </cell>
        </row>
        <row r="217">
          <cell r="I217" t="str">
            <v>粮桥路</v>
          </cell>
          <cell r="J217" t="str">
            <v>131302F4301810439</v>
          </cell>
          <cell r="K217" t="str">
            <v>通景公路</v>
          </cell>
          <cell r="L217" t="str">
            <v>三类地区</v>
          </cell>
          <cell r="M217"/>
          <cell r="N217" t="str">
            <v>路面改善</v>
          </cell>
          <cell r="O217" t="str">
            <v>粮桥观光农业园</v>
          </cell>
          <cell r="R217" t="str">
            <v>5</v>
          </cell>
          <cell r="S217" t="str">
            <v>6</v>
          </cell>
          <cell r="T217" t="str">
            <v>C143430000</v>
          </cell>
          <cell r="U217">
            <v>0</v>
          </cell>
          <cell r="V217">
            <v>2.4809999999999999</v>
          </cell>
          <cell r="W217">
            <v>2.4809999999999999</v>
          </cell>
        </row>
        <row r="218">
          <cell r="I218" t="str">
            <v>烈士陵园至蛟龙皂连接路</v>
          </cell>
          <cell r="J218" t="str">
            <v>131302F4301810592</v>
          </cell>
          <cell r="K218" t="str">
            <v>通景公路</v>
          </cell>
          <cell r="L218" t="str">
            <v>三类地区</v>
          </cell>
          <cell r="M218"/>
          <cell r="N218" t="str">
            <v>新建</v>
          </cell>
          <cell r="O218" t="str">
            <v>蛟龙皂自然风景区</v>
          </cell>
          <cell r="R218" t="str">
            <v>3</v>
          </cell>
          <cell r="S218" t="str">
            <v>6</v>
          </cell>
          <cell r="T218" t="str">
            <v>无</v>
          </cell>
          <cell r="U218">
            <v>0</v>
          </cell>
          <cell r="V218">
            <v>1.9</v>
          </cell>
          <cell r="W218">
            <v>1.9</v>
          </cell>
        </row>
        <row r="219">
          <cell r="I219" t="str">
            <v>榴花洞风景区通景公路</v>
          </cell>
          <cell r="J219" t="str">
            <v>131301F4301810003</v>
          </cell>
          <cell r="K219" t="str">
            <v>通景公路</v>
          </cell>
          <cell r="L219" t="str">
            <v>三类地区</v>
          </cell>
          <cell r="M219"/>
          <cell r="N219" t="str">
            <v>升级改造（提质改造）</v>
          </cell>
          <cell r="O219" t="str">
            <v>榴花洞风景区</v>
          </cell>
          <cell r="R219" t="str">
            <v>5</v>
          </cell>
          <cell r="S219" t="str">
            <v>6</v>
          </cell>
          <cell r="T219" t="str">
            <v>C045430181</v>
          </cell>
          <cell r="U219">
            <v>0</v>
          </cell>
          <cell r="V219">
            <v>9</v>
          </cell>
          <cell r="W219">
            <v>9</v>
          </cell>
        </row>
        <row r="220">
          <cell r="I220" t="str">
            <v>龙王坳农庄-金台峰古庙连接路</v>
          </cell>
          <cell r="J220" t="str">
            <v>131302F4301810143</v>
          </cell>
          <cell r="K220" t="str">
            <v>通景公路</v>
          </cell>
          <cell r="L220" t="str">
            <v>三类地区</v>
          </cell>
          <cell r="M220"/>
          <cell r="N220" t="str">
            <v>新建</v>
          </cell>
          <cell r="O220" t="str">
            <v>红色文化综合开发旅游建设项目</v>
          </cell>
          <cell r="R220" t="str">
            <v>0</v>
          </cell>
          <cell r="S220" t="str">
            <v>6</v>
          </cell>
          <cell r="T220" t="str">
            <v>无</v>
          </cell>
          <cell r="U220">
            <v>0</v>
          </cell>
          <cell r="V220">
            <v>4.5999999999999996</v>
          </cell>
          <cell r="W220">
            <v>4.5999999999999996</v>
          </cell>
        </row>
        <row r="221">
          <cell r="I221" t="str">
            <v>螺山-黄洞连接路</v>
          </cell>
          <cell r="J221" t="str">
            <v>131302F4301810580</v>
          </cell>
          <cell r="K221" t="str">
            <v>通景公路</v>
          </cell>
          <cell r="L221" t="str">
            <v>三类地区</v>
          </cell>
          <cell r="M221"/>
          <cell r="N221" t="str">
            <v>路面改善</v>
          </cell>
          <cell r="O221" t="str">
            <v>宁家冲风景区</v>
          </cell>
          <cell r="R221" t="str">
            <v>4.5</v>
          </cell>
          <cell r="S221" t="str">
            <v>6</v>
          </cell>
          <cell r="T221" t="str">
            <v>无</v>
          </cell>
          <cell r="U221">
            <v>0</v>
          </cell>
          <cell r="V221">
            <v>2.8</v>
          </cell>
          <cell r="W221">
            <v>2.8</v>
          </cell>
        </row>
        <row r="222">
          <cell r="I222" t="str">
            <v>马鞍至石江碑连接路</v>
          </cell>
          <cell r="J222" t="str">
            <v>131302F4301810523</v>
          </cell>
          <cell r="K222" t="str">
            <v>通景公路</v>
          </cell>
          <cell r="L222" t="str">
            <v>三类地区</v>
          </cell>
          <cell r="M222"/>
          <cell r="N222" t="str">
            <v>升级改造（提质改造）</v>
          </cell>
          <cell r="O222" t="str">
            <v>浏阳河第一湾</v>
          </cell>
          <cell r="R222" t="str">
            <v>4</v>
          </cell>
          <cell r="S222" t="str">
            <v>6</v>
          </cell>
          <cell r="T222" t="str">
            <v>无</v>
          </cell>
          <cell r="U222">
            <v>0</v>
          </cell>
          <cell r="V222">
            <v>2</v>
          </cell>
          <cell r="W222">
            <v>2</v>
          </cell>
        </row>
        <row r="223">
          <cell r="I223" t="str">
            <v>马达至新建连接路</v>
          </cell>
          <cell r="J223" t="str">
            <v>131302F4301810646</v>
          </cell>
          <cell r="K223" t="str">
            <v>通景公路</v>
          </cell>
          <cell r="L223" t="str">
            <v>三类地区</v>
          </cell>
          <cell r="M223"/>
          <cell r="N223" t="str">
            <v>升级改造（提质改造）</v>
          </cell>
          <cell r="O223" t="str">
            <v>马达坡油茶休闲园</v>
          </cell>
          <cell r="R223" t="str">
            <v>3</v>
          </cell>
          <cell r="S223" t="str">
            <v>6</v>
          </cell>
          <cell r="T223" t="str">
            <v>无</v>
          </cell>
          <cell r="U223">
            <v>0</v>
          </cell>
          <cell r="V223">
            <v>1.2</v>
          </cell>
          <cell r="W223">
            <v>1.2</v>
          </cell>
        </row>
        <row r="224">
          <cell r="I224" t="str">
            <v>庙边至白鹭基地连接路</v>
          </cell>
          <cell r="J224" t="str">
            <v>131302F4301810591</v>
          </cell>
          <cell r="K224" t="str">
            <v>通景公路</v>
          </cell>
          <cell r="L224" t="str">
            <v>三类地区</v>
          </cell>
          <cell r="M224"/>
          <cell r="N224" t="str">
            <v>升级改造（提质改造）</v>
          </cell>
          <cell r="O224" t="str">
            <v>白鹭基地</v>
          </cell>
          <cell r="R224" t="str">
            <v>4</v>
          </cell>
          <cell r="S224" t="str">
            <v>6</v>
          </cell>
          <cell r="T224" t="str">
            <v>无</v>
          </cell>
          <cell r="U224">
            <v>0</v>
          </cell>
          <cell r="V224">
            <v>0.9</v>
          </cell>
          <cell r="W224">
            <v>0.9</v>
          </cell>
        </row>
        <row r="225">
          <cell r="I225" t="str">
            <v>庙坡至平湾连接路</v>
          </cell>
          <cell r="J225" t="str">
            <v>131302F4301810006</v>
          </cell>
          <cell r="K225" t="str">
            <v>通景公路</v>
          </cell>
          <cell r="L225" t="str">
            <v>三类地区</v>
          </cell>
          <cell r="M225"/>
          <cell r="N225" t="str">
            <v>升级改造（提质改造）</v>
          </cell>
          <cell r="O225" t="str">
            <v>桃树湾景区</v>
          </cell>
          <cell r="R225" t="str">
            <v>4</v>
          </cell>
          <cell r="S225" t="str">
            <v>6</v>
          </cell>
          <cell r="T225" t="str">
            <v>无</v>
          </cell>
          <cell r="U225">
            <v>0</v>
          </cell>
          <cell r="V225">
            <v>3</v>
          </cell>
          <cell r="W225">
            <v>3</v>
          </cell>
        </row>
        <row r="226">
          <cell r="I226" t="str">
            <v>明王至周家连接路</v>
          </cell>
          <cell r="J226" t="str">
            <v>131302F4301810544</v>
          </cell>
          <cell r="K226" t="str">
            <v>通景公路</v>
          </cell>
          <cell r="L226" t="str">
            <v>三类地区</v>
          </cell>
          <cell r="M226"/>
          <cell r="N226" t="str">
            <v>升级改造（提质改造）</v>
          </cell>
          <cell r="O226" t="str">
            <v>五神农庄</v>
          </cell>
          <cell r="R226" t="str">
            <v>3.5</v>
          </cell>
          <cell r="S226" t="str">
            <v>6</v>
          </cell>
          <cell r="T226" t="str">
            <v>无</v>
          </cell>
          <cell r="U226">
            <v>0</v>
          </cell>
          <cell r="V226">
            <v>1</v>
          </cell>
          <cell r="W226">
            <v>1</v>
          </cell>
        </row>
        <row r="227">
          <cell r="I227" t="str">
            <v>南冲至狮岩连接路</v>
          </cell>
          <cell r="J227" t="str">
            <v>131302F4301810517</v>
          </cell>
          <cell r="K227" t="str">
            <v>通景公路</v>
          </cell>
          <cell r="L227" t="str">
            <v>三类地区</v>
          </cell>
          <cell r="M227"/>
          <cell r="N227" t="str">
            <v>新建</v>
          </cell>
          <cell r="O227" t="str">
            <v>狮岩风景区</v>
          </cell>
          <cell r="R227" t="str">
            <v>4</v>
          </cell>
          <cell r="S227" t="str">
            <v>6</v>
          </cell>
          <cell r="T227" t="str">
            <v>无</v>
          </cell>
          <cell r="U227">
            <v>0</v>
          </cell>
          <cell r="V227">
            <v>1.5</v>
          </cell>
          <cell r="W227">
            <v>1.5</v>
          </cell>
        </row>
        <row r="228">
          <cell r="I228" t="str">
            <v>牛心至桥背连接路</v>
          </cell>
          <cell r="J228" t="str">
            <v>131302F4301810612</v>
          </cell>
          <cell r="K228" t="str">
            <v>通景公路</v>
          </cell>
          <cell r="L228" t="str">
            <v>三类地区</v>
          </cell>
          <cell r="M228"/>
          <cell r="N228" t="str">
            <v>升级改造（提质改造）</v>
          </cell>
          <cell r="O228" t="str">
            <v>永安乡村振兴示范点</v>
          </cell>
          <cell r="R228" t="str">
            <v>4</v>
          </cell>
          <cell r="S228" t="str">
            <v>6</v>
          </cell>
          <cell r="T228" t="str">
            <v>无</v>
          </cell>
          <cell r="U228">
            <v>0</v>
          </cell>
          <cell r="V228">
            <v>0.7</v>
          </cell>
          <cell r="W228">
            <v>0.7</v>
          </cell>
        </row>
        <row r="229">
          <cell r="I229" t="str">
            <v>欧家露营基地道路</v>
          </cell>
          <cell r="J229" t="str">
            <v>131302F4301810087</v>
          </cell>
          <cell r="K229" t="str">
            <v>通景公路</v>
          </cell>
          <cell r="L229" t="str">
            <v>三类地区</v>
          </cell>
          <cell r="M229"/>
          <cell r="N229" t="str">
            <v>升级改造（提质改造）</v>
          </cell>
          <cell r="O229" t="str">
            <v>欧家露营基地</v>
          </cell>
          <cell r="R229" t="str">
            <v>3.5</v>
          </cell>
          <cell r="S229" t="str">
            <v>6</v>
          </cell>
          <cell r="T229" t="str">
            <v>无</v>
          </cell>
          <cell r="U229">
            <v>0</v>
          </cell>
          <cell r="V229">
            <v>2.7</v>
          </cell>
          <cell r="W229">
            <v>2.7</v>
          </cell>
        </row>
        <row r="230">
          <cell r="I230" t="str">
            <v>普迹中学环线路</v>
          </cell>
          <cell r="J230" t="str">
            <v>131302F4301810562</v>
          </cell>
          <cell r="K230" t="str">
            <v>通景公路</v>
          </cell>
          <cell r="L230" t="str">
            <v>三类地区</v>
          </cell>
          <cell r="M230"/>
          <cell r="N230" t="str">
            <v>升级改造（提质改造）</v>
          </cell>
          <cell r="O230" t="str">
            <v>星期绿农业示范基地</v>
          </cell>
          <cell r="R230" t="str">
            <v>5</v>
          </cell>
          <cell r="S230" t="str">
            <v>6</v>
          </cell>
          <cell r="T230" t="str">
            <v>无</v>
          </cell>
          <cell r="U230">
            <v>0</v>
          </cell>
          <cell r="V230">
            <v>1.6</v>
          </cell>
          <cell r="W230">
            <v>1.6</v>
          </cell>
        </row>
        <row r="231">
          <cell r="I231" t="str">
            <v>山田中学至老屋连接路</v>
          </cell>
          <cell r="J231" t="str">
            <v>131302F4301810514</v>
          </cell>
          <cell r="K231" t="str">
            <v>通景公路</v>
          </cell>
          <cell r="L231" t="str">
            <v>三类地区</v>
          </cell>
          <cell r="M231"/>
          <cell r="N231" t="str">
            <v>路面改善</v>
          </cell>
          <cell r="O231" t="str">
            <v>同辉旅游点</v>
          </cell>
          <cell r="R231" t="str">
            <v>4</v>
          </cell>
          <cell r="S231" t="str">
            <v>6</v>
          </cell>
          <cell r="T231" t="str">
            <v>无</v>
          </cell>
          <cell r="U231">
            <v>0</v>
          </cell>
          <cell r="V231">
            <v>0.8</v>
          </cell>
          <cell r="W231">
            <v>0.8</v>
          </cell>
        </row>
        <row r="232">
          <cell r="I232" t="str">
            <v>山下-山下工业园连接路</v>
          </cell>
          <cell r="J232" t="str">
            <v>131302F4301810256</v>
          </cell>
          <cell r="K232" t="str">
            <v>通景公路</v>
          </cell>
          <cell r="L232" t="str">
            <v>三类地区</v>
          </cell>
          <cell r="M232"/>
          <cell r="N232" t="str">
            <v>新建</v>
          </cell>
          <cell r="O232" t="str">
            <v>月形湾屋场</v>
          </cell>
          <cell r="R232" t="str">
            <v>0</v>
          </cell>
          <cell r="S232" t="str">
            <v>9</v>
          </cell>
          <cell r="T232" t="str">
            <v>无</v>
          </cell>
          <cell r="U232">
            <v>0</v>
          </cell>
          <cell r="V232">
            <v>3</v>
          </cell>
          <cell r="W232">
            <v>3</v>
          </cell>
        </row>
        <row r="233">
          <cell r="I233" t="str">
            <v>上洞至石柱峰连接路</v>
          </cell>
          <cell r="J233" t="str">
            <v>131302F4301810310</v>
          </cell>
          <cell r="K233" t="str">
            <v>通景公路</v>
          </cell>
          <cell r="L233" t="str">
            <v>三类地区</v>
          </cell>
          <cell r="M233"/>
          <cell r="O233" t="str">
            <v>石柱峰村</v>
          </cell>
          <cell r="R233" t="str">
            <v>5</v>
          </cell>
          <cell r="S233" t="str">
            <v>6</v>
          </cell>
          <cell r="T233" t="str">
            <v>无</v>
          </cell>
          <cell r="U233">
            <v>0</v>
          </cell>
          <cell r="V233">
            <v>6</v>
          </cell>
          <cell r="W233">
            <v>6</v>
          </cell>
        </row>
        <row r="234">
          <cell r="I234" t="str">
            <v>社港-金井连接路</v>
          </cell>
          <cell r="J234" t="str">
            <v>131302F4301810339</v>
          </cell>
          <cell r="K234" t="str">
            <v>通景公路</v>
          </cell>
          <cell r="L234" t="str">
            <v>三类地区</v>
          </cell>
          <cell r="M234"/>
          <cell r="O234" t="str">
            <v>廖静文故居</v>
          </cell>
          <cell r="R234" t="str">
            <v>5</v>
          </cell>
          <cell r="S234" t="str">
            <v>6</v>
          </cell>
          <cell r="T234" t="str">
            <v>无</v>
          </cell>
          <cell r="U234">
            <v>0</v>
          </cell>
          <cell r="V234">
            <v>9.5</v>
          </cell>
          <cell r="W234">
            <v>9.5</v>
          </cell>
        </row>
        <row r="235">
          <cell r="I235" t="str">
            <v>狮岩路</v>
          </cell>
          <cell r="J235" t="str">
            <v>131302F4301810436</v>
          </cell>
          <cell r="K235" t="str">
            <v>通景公路</v>
          </cell>
          <cell r="L235" t="str">
            <v>三类地区</v>
          </cell>
          <cell r="M235"/>
          <cell r="N235" t="str">
            <v>新建</v>
          </cell>
          <cell r="O235" t="str">
            <v>狂野水世界</v>
          </cell>
          <cell r="R235" t="str">
            <v>5</v>
          </cell>
          <cell r="S235" t="str">
            <v>6</v>
          </cell>
          <cell r="T235" t="str">
            <v>无</v>
          </cell>
          <cell r="U235">
            <v>0</v>
          </cell>
          <cell r="V235">
            <v>1</v>
          </cell>
          <cell r="W235">
            <v>1</v>
          </cell>
        </row>
        <row r="236">
          <cell r="I236" t="str">
            <v>狮子脑水库通景路</v>
          </cell>
          <cell r="J236" t="str">
            <v>131302F4301810326</v>
          </cell>
          <cell r="K236" t="str">
            <v>通景公路</v>
          </cell>
          <cell r="L236" t="str">
            <v>三类地区</v>
          </cell>
          <cell r="M236"/>
          <cell r="N236" t="str">
            <v>新建</v>
          </cell>
          <cell r="O236" t="str">
            <v>狮子脑水库</v>
          </cell>
          <cell r="R236" t="str">
            <v>4</v>
          </cell>
          <cell r="S236" t="str">
            <v>6</v>
          </cell>
          <cell r="T236" t="str">
            <v>无</v>
          </cell>
          <cell r="U236">
            <v>0</v>
          </cell>
          <cell r="V236">
            <v>1.5</v>
          </cell>
          <cell r="W236">
            <v>1.5</v>
          </cell>
        </row>
        <row r="237">
          <cell r="I237" t="str">
            <v>石磡-余家连接路</v>
          </cell>
          <cell r="J237" t="str">
            <v>131302F4301810285</v>
          </cell>
          <cell r="K237" t="str">
            <v>通景公路</v>
          </cell>
          <cell r="L237" t="str">
            <v>三类地区</v>
          </cell>
          <cell r="M237"/>
          <cell r="N237" t="str">
            <v>路面改善</v>
          </cell>
          <cell r="O237" t="str">
            <v>石磡休闲农庄</v>
          </cell>
          <cell r="R237" t="str">
            <v>0</v>
          </cell>
          <cell r="S237" t="str">
            <v>6</v>
          </cell>
          <cell r="T237" t="str">
            <v>无</v>
          </cell>
          <cell r="U237">
            <v>0</v>
          </cell>
          <cell r="V237">
            <v>2.5</v>
          </cell>
          <cell r="W237">
            <v>2.5</v>
          </cell>
        </row>
        <row r="238">
          <cell r="I238" t="str">
            <v>石马至江西界连接路</v>
          </cell>
          <cell r="J238" t="str">
            <v>131302F4301810593</v>
          </cell>
          <cell r="K238" t="str">
            <v>通景公路</v>
          </cell>
          <cell r="L238" t="str">
            <v>三类地区</v>
          </cell>
          <cell r="M238"/>
          <cell r="N238" t="str">
            <v>升级改造（提质改造）</v>
          </cell>
          <cell r="O238" t="str">
            <v>万福寺</v>
          </cell>
          <cell r="R238" t="str">
            <v>5</v>
          </cell>
          <cell r="S238" t="str">
            <v>6</v>
          </cell>
          <cell r="T238" t="str">
            <v>无</v>
          </cell>
          <cell r="U238">
            <v>0</v>
          </cell>
          <cell r="V238">
            <v>2.2999999999999998</v>
          </cell>
          <cell r="W238">
            <v>2.2999999999999998</v>
          </cell>
        </row>
        <row r="239">
          <cell r="I239" t="str">
            <v>石桥-东风连接路</v>
          </cell>
          <cell r="J239" t="str">
            <v>131302F4301810608</v>
          </cell>
          <cell r="K239" t="str">
            <v>通景公路</v>
          </cell>
          <cell r="L239" t="str">
            <v>三类地区</v>
          </cell>
          <cell r="M239"/>
          <cell r="N239" t="str">
            <v>路面改善</v>
          </cell>
          <cell r="O239" t="str">
            <v>石桥沿河风光带</v>
          </cell>
          <cell r="R239" t="str">
            <v>4.5</v>
          </cell>
          <cell r="S239" t="str">
            <v>6</v>
          </cell>
          <cell r="T239" t="str">
            <v>C134430181</v>
          </cell>
          <cell r="U239">
            <v>0</v>
          </cell>
          <cell r="V239">
            <v>2.4</v>
          </cell>
          <cell r="W239">
            <v>2.4</v>
          </cell>
        </row>
        <row r="240">
          <cell r="I240" t="str">
            <v>石霜—杨花连接路</v>
          </cell>
          <cell r="J240" t="str">
            <v>131302F4301810457</v>
          </cell>
          <cell r="K240" t="str">
            <v>通景公路</v>
          </cell>
          <cell r="L240" t="str">
            <v>三类地区</v>
          </cell>
          <cell r="M240"/>
          <cell r="O240" t="str">
            <v>石霜村</v>
          </cell>
          <cell r="R240" t="str">
            <v>5</v>
          </cell>
          <cell r="S240" t="str">
            <v>6</v>
          </cell>
          <cell r="T240" t="str">
            <v>无</v>
          </cell>
          <cell r="U240">
            <v>0</v>
          </cell>
          <cell r="V240">
            <v>2.7</v>
          </cell>
          <cell r="W240">
            <v>2.7</v>
          </cell>
        </row>
        <row r="241">
          <cell r="I241" t="str">
            <v>石围至春江连接路</v>
          </cell>
          <cell r="J241" t="str">
            <v>131302F4301810565</v>
          </cell>
          <cell r="K241" t="str">
            <v>通景公路</v>
          </cell>
          <cell r="L241" t="str">
            <v>三类地区</v>
          </cell>
          <cell r="M241"/>
          <cell r="N241" t="str">
            <v>升级改造（提质改造）</v>
          </cell>
          <cell r="O241" t="str">
            <v>官庄水库旅游风景区</v>
          </cell>
          <cell r="R241" t="str">
            <v>4</v>
          </cell>
          <cell r="S241" t="str">
            <v>6</v>
          </cell>
          <cell r="T241" t="str">
            <v>C307430181</v>
          </cell>
          <cell r="U241">
            <v>0</v>
          </cell>
          <cell r="V241">
            <v>1.2</v>
          </cell>
          <cell r="W241">
            <v>1.2</v>
          </cell>
        </row>
        <row r="242">
          <cell r="I242" t="str">
            <v>石柱峰村新华组至凤凰峡漂流终点连接路</v>
          </cell>
          <cell r="J242" t="str">
            <v>131302F4301810317</v>
          </cell>
          <cell r="K242" t="str">
            <v>通景公路</v>
          </cell>
          <cell r="L242" t="str">
            <v>三类地区</v>
          </cell>
          <cell r="M242"/>
          <cell r="N242" t="str">
            <v>新建</v>
          </cell>
          <cell r="O242" t="str">
            <v>凤凰峡漂流</v>
          </cell>
          <cell r="R242" t="str">
            <v>4</v>
          </cell>
          <cell r="S242" t="str">
            <v>8</v>
          </cell>
          <cell r="T242" t="str">
            <v>无</v>
          </cell>
          <cell r="U242">
            <v>0</v>
          </cell>
          <cell r="V242">
            <v>2.6</v>
          </cell>
          <cell r="W242">
            <v>2.6</v>
          </cell>
        </row>
        <row r="243">
          <cell r="I243" t="str">
            <v>双江口至珠江连接路</v>
          </cell>
          <cell r="J243" t="str">
            <v>131302F4301810520</v>
          </cell>
          <cell r="K243" t="str">
            <v>通景公路</v>
          </cell>
          <cell r="L243" t="str">
            <v>三类地区</v>
          </cell>
          <cell r="M243"/>
          <cell r="N243" t="str">
            <v>升级改造（提质改造）</v>
          </cell>
          <cell r="O243" t="str">
            <v>浏阳河文化主题公园</v>
          </cell>
          <cell r="R243" t="str">
            <v>5</v>
          </cell>
          <cell r="S243" t="str">
            <v>6</v>
          </cell>
          <cell r="T243" t="str">
            <v>Y130430181</v>
          </cell>
          <cell r="U243">
            <v>9.2720000000000002</v>
          </cell>
          <cell r="V243">
            <v>12.028</v>
          </cell>
          <cell r="W243">
            <v>2.7559999999999998</v>
          </cell>
        </row>
        <row r="244">
          <cell r="I244" t="str">
            <v>水库尾至坝上连接路</v>
          </cell>
          <cell r="J244" t="str">
            <v>131302F4301810512</v>
          </cell>
          <cell r="K244" t="str">
            <v>通景公路</v>
          </cell>
          <cell r="L244" t="str">
            <v>三类地区</v>
          </cell>
          <cell r="M244"/>
          <cell r="N244" t="str">
            <v>升级改造（提质改造）</v>
          </cell>
          <cell r="O244" t="str">
            <v>梅田湖景区</v>
          </cell>
          <cell r="R244" t="str">
            <v>4</v>
          </cell>
          <cell r="S244" t="str">
            <v>8</v>
          </cell>
          <cell r="T244" t="str">
            <v>无</v>
          </cell>
          <cell r="U244">
            <v>0</v>
          </cell>
          <cell r="V244">
            <v>1.7</v>
          </cell>
          <cell r="W244">
            <v>1.7</v>
          </cell>
        </row>
        <row r="245">
          <cell r="I245" t="str">
            <v>塔下组路</v>
          </cell>
          <cell r="J245" t="str">
            <v>131302F4301810585</v>
          </cell>
          <cell r="K245" t="str">
            <v>通景公路</v>
          </cell>
          <cell r="L245" t="str">
            <v>三类地区</v>
          </cell>
          <cell r="M245"/>
          <cell r="N245" t="str">
            <v>路面改善</v>
          </cell>
          <cell r="O245" t="str">
            <v>嗣同塔</v>
          </cell>
          <cell r="R245" t="str">
            <v>4.5</v>
          </cell>
          <cell r="S245" t="str">
            <v>6</v>
          </cell>
          <cell r="T245" t="str">
            <v>无</v>
          </cell>
          <cell r="U245">
            <v>0</v>
          </cell>
          <cell r="V245">
            <v>0.9</v>
          </cell>
          <cell r="W245">
            <v>0.9</v>
          </cell>
        </row>
        <row r="246">
          <cell r="I246" t="str">
            <v>湾里屋场车道环形线</v>
          </cell>
          <cell r="J246" t="str">
            <v>131302F4301810325</v>
          </cell>
          <cell r="K246" t="str">
            <v>通景公路</v>
          </cell>
          <cell r="L246" t="str">
            <v>三类地区</v>
          </cell>
          <cell r="M246"/>
          <cell r="N246" t="str">
            <v>新建</v>
          </cell>
          <cell r="O246" t="str">
            <v>童话湾里</v>
          </cell>
          <cell r="R246" t="str">
            <v>5</v>
          </cell>
          <cell r="S246" t="str">
            <v>6</v>
          </cell>
          <cell r="T246" t="str">
            <v>无</v>
          </cell>
          <cell r="U246">
            <v>0</v>
          </cell>
          <cell r="V246">
            <v>1.8</v>
          </cell>
          <cell r="W246">
            <v>1.8</v>
          </cell>
        </row>
        <row r="247">
          <cell r="I247" t="str">
            <v>万丰湖景区道路</v>
          </cell>
          <cell r="J247" t="str">
            <v>131302F4301810354</v>
          </cell>
          <cell r="K247" t="str">
            <v>通景公路</v>
          </cell>
          <cell r="L247" t="str">
            <v>三类地区</v>
          </cell>
          <cell r="M247"/>
          <cell r="N247" t="str">
            <v>升级改造（提质改造）</v>
          </cell>
          <cell r="O247" t="str">
            <v>万丰湖</v>
          </cell>
          <cell r="R247" t="str">
            <v>5</v>
          </cell>
          <cell r="S247" t="str">
            <v>6</v>
          </cell>
          <cell r="T247" t="str">
            <v>C859430181</v>
          </cell>
          <cell r="U247">
            <v>0</v>
          </cell>
          <cell r="V247">
            <v>2.4</v>
          </cell>
          <cell r="W247">
            <v>2.4</v>
          </cell>
        </row>
        <row r="248">
          <cell r="I248" t="str">
            <v>王震故居连接路（故居路）</v>
          </cell>
          <cell r="J248" t="str">
            <v>131302F4301810666</v>
          </cell>
          <cell r="K248" t="str">
            <v>通景公路</v>
          </cell>
          <cell r="L248" t="str">
            <v>三类地区</v>
          </cell>
          <cell r="M248"/>
          <cell r="N248" t="str">
            <v>新建</v>
          </cell>
          <cell r="O248" t="str">
            <v>王震故居</v>
          </cell>
          <cell r="R248" t="str">
            <v>3.5</v>
          </cell>
          <cell r="S248" t="str">
            <v>6</v>
          </cell>
          <cell r="T248" t="str">
            <v>无</v>
          </cell>
          <cell r="U248">
            <v>0</v>
          </cell>
          <cell r="V248">
            <v>0.2</v>
          </cell>
          <cell r="W248">
            <v>0.2</v>
          </cell>
        </row>
        <row r="249">
          <cell r="I249" t="str">
            <v>王震故居连接路（浏阳市永社-克里公路）</v>
          </cell>
          <cell r="J249" t="str">
            <v>131302F4301810127</v>
          </cell>
          <cell r="K249" t="str">
            <v>通景公路</v>
          </cell>
          <cell r="L249" t="str">
            <v>三类地区</v>
          </cell>
          <cell r="M249"/>
          <cell r="N249" t="str">
            <v>路面改善</v>
          </cell>
          <cell r="O249" t="str">
            <v>王震故居</v>
          </cell>
          <cell r="R249" t="str">
            <v>5</v>
          </cell>
          <cell r="S249" t="str">
            <v>6</v>
          </cell>
          <cell r="T249" t="str">
            <v>Y119430181</v>
          </cell>
          <cell r="U249">
            <v>0</v>
          </cell>
          <cell r="V249">
            <v>1.4</v>
          </cell>
          <cell r="W249">
            <v>1.4</v>
          </cell>
        </row>
        <row r="250">
          <cell r="I250" t="str">
            <v>文市-沙溪连接路</v>
          </cell>
          <cell r="J250" t="str">
            <v>131302F4301810017</v>
          </cell>
          <cell r="K250" t="str">
            <v>通景公路</v>
          </cell>
          <cell r="L250" t="str">
            <v>三类地区</v>
          </cell>
          <cell r="M250"/>
          <cell r="N250" t="str">
            <v>升级改造（提质改造）</v>
          </cell>
          <cell r="O250" t="str">
            <v>沙溪村</v>
          </cell>
          <cell r="R250" t="str">
            <v>4</v>
          </cell>
          <cell r="S250" t="str">
            <v>6</v>
          </cell>
          <cell r="T250" t="str">
            <v>C103430181</v>
          </cell>
          <cell r="U250">
            <v>3.2</v>
          </cell>
          <cell r="V250">
            <v>6.6</v>
          </cell>
          <cell r="W250">
            <v>3.4</v>
          </cell>
        </row>
        <row r="251">
          <cell r="I251" t="str">
            <v>乌龙大桥-北盛大桥连接路</v>
          </cell>
          <cell r="J251" t="str">
            <v>131302F4301810144</v>
          </cell>
          <cell r="K251" t="str">
            <v>通景公路</v>
          </cell>
          <cell r="L251" t="str">
            <v>三类地区</v>
          </cell>
          <cell r="M251"/>
          <cell r="N251" t="str">
            <v>新建</v>
          </cell>
          <cell r="O251" t="str">
            <v>周氏孟四公历史文化传承教育基地</v>
          </cell>
          <cell r="R251" t="str">
            <v>0</v>
          </cell>
          <cell r="S251" t="str">
            <v>6.5</v>
          </cell>
          <cell r="T251" t="str">
            <v>无</v>
          </cell>
          <cell r="U251">
            <v>0</v>
          </cell>
          <cell r="V251">
            <v>5</v>
          </cell>
          <cell r="W251">
            <v>5</v>
          </cell>
        </row>
        <row r="252">
          <cell r="I252" t="str">
            <v>吾田组-塘湾组连接路</v>
          </cell>
          <cell r="J252" t="str">
            <v>131302F4301810283</v>
          </cell>
          <cell r="K252" t="str">
            <v>通景公路</v>
          </cell>
          <cell r="L252" t="str">
            <v>三类地区</v>
          </cell>
          <cell r="M252"/>
          <cell r="N252" t="str">
            <v>升级改造（提质改造）</v>
          </cell>
          <cell r="O252" t="str">
            <v>土口冲特色垂钓农庄</v>
          </cell>
          <cell r="R252" t="str">
            <v>5</v>
          </cell>
          <cell r="S252" t="str">
            <v>6</v>
          </cell>
          <cell r="T252" t="str">
            <v>C128430181</v>
          </cell>
          <cell r="U252">
            <v>0</v>
          </cell>
          <cell r="V252">
            <v>1.9</v>
          </cell>
          <cell r="W252">
            <v>1.9</v>
          </cell>
        </row>
        <row r="253">
          <cell r="I253" t="str">
            <v>西坑路</v>
          </cell>
          <cell r="J253" t="str">
            <v>131302F4301810547</v>
          </cell>
          <cell r="K253" t="str">
            <v>通景公路</v>
          </cell>
          <cell r="L253" t="str">
            <v>三类地区</v>
          </cell>
          <cell r="M253"/>
          <cell r="N253" t="str">
            <v>升级改造（提质改造）</v>
          </cell>
          <cell r="O253" t="str">
            <v>永丰农庄</v>
          </cell>
          <cell r="R253" t="str">
            <v>3.5</v>
          </cell>
          <cell r="S253" t="str">
            <v>6</v>
          </cell>
          <cell r="T253" t="str">
            <v>无</v>
          </cell>
          <cell r="U253">
            <v>0</v>
          </cell>
          <cell r="V253">
            <v>1</v>
          </cell>
          <cell r="W253">
            <v>1</v>
          </cell>
        </row>
        <row r="254">
          <cell r="I254" t="str">
            <v>溪江-淳口连接路</v>
          </cell>
          <cell r="J254" t="str">
            <v>131302F4301810667</v>
          </cell>
          <cell r="K254" t="str">
            <v>通景公路</v>
          </cell>
          <cell r="L254" t="str">
            <v>三类地区</v>
          </cell>
          <cell r="M254"/>
          <cell r="N254" t="str">
            <v>路面改善</v>
          </cell>
          <cell r="O254" t="str">
            <v>道源湖村</v>
          </cell>
          <cell r="R254" t="str">
            <v>5</v>
          </cell>
          <cell r="S254" t="str">
            <v>6.5</v>
          </cell>
          <cell r="T254" t="str">
            <v>无</v>
          </cell>
          <cell r="U254">
            <v>0</v>
          </cell>
          <cell r="V254">
            <v>4.7</v>
          </cell>
          <cell r="W254">
            <v>4.7</v>
          </cell>
        </row>
        <row r="255">
          <cell r="I255" t="str">
            <v>峡山水库风景区道路</v>
          </cell>
          <cell r="J255" t="str">
            <v>131302F4301810524</v>
          </cell>
          <cell r="K255" t="str">
            <v>通景公路</v>
          </cell>
          <cell r="L255" t="str">
            <v>三类地区</v>
          </cell>
          <cell r="M255"/>
          <cell r="N255" t="str">
            <v>升级改造（提质改造）</v>
          </cell>
          <cell r="O255" t="str">
            <v>峡山水库风景区</v>
          </cell>
          <cell r="R255" t="str">
            <v>3</v>
          </cell>
          <cell r="S255" t="str">
            <v>6</v>
          </cell>
          <cell r="T255" t="str">
            <v>无</v>
          </cell>
          <cell r="U255">
            <v>0</v>
          </cell>
          <cell r="V255">
            <v>3</v>
          </cell>
          <cell r="W255">
            <v>3</v>
          </cell>
        </row>
        <row r="256">
          <cell r="I256" t="str">
            <v>下湖至电站连接路</v>
          </cell>
          <cell r="J256" t="str">
            <v>131302F4301810669</v>
          </cell>
          <cell r="K256" t="str">
            <v>通景公路</v>
          </cell>
          <cell r="L256" t="str">
            <v>三类地区</v>
          </cell>
          <cell r="M256"/>
          <cell r="N256" t="str">
            <v>升级改造（提质改造）</v>
          </cell>
          <cell r="O256" t="str">
            <v>道源湖风景区</v>
          </cell>
          <cell r="R256" t="str">
            <v>5</v>
          </cell>
          <cell r="S256" t="str">
            <v>6</v>
          </cell>
          <cell r="T256" t="str">
            <v>无</v>
          </cell>
          <cell r="U256">
            <v>0</v>
          </cell>
          <cell r="V256">
            <v>1.5</v>
          </cell>
          <cell r="W256">
            <v>1.5</v>
          </cell>
        </row>
        <row r="257">
          <cell r="I257" t="str">
            <v>下洲组至老洲组连接路</v>
          </cell>
          <cell r="J257" t="str">
            <v>131302F4301810231</v>
          </cell>
          <cell r="K257" t="str">
            <v>通景公路</v>
          </cell>
          <cell r="L257" t="str">
            <v>三类地区</v>
          </cell>
          <cell r="M257"/>
          <cell r="N257" t="str">
            <v>新建</v>
          </cell>
          <cell r="O257" t="str">
            <v>长沙县渔夫码头</v>
          </cell>
          <cell r="R257" t="str">
            <v>0</v>
          </cell>
          <cell r="S257" t="str">
            <v>6</v>
          </cell>
          <cell r="T257" t="str">
            <v>无</v>
          </cell>
          <cell r="U257">
            <v>0</v>
          </cell>
          <cell r="V257">
            <v>0.4</v>
          </cell>
          <cell r="W257">
            <v>0.4</v>
          </cell>
        </row>
        <row r="258">
          <cell r="I258" t="str">
            <v>象形景区通景道路</v>
          </cell>
          <cell r="J258" t="str">
            <v>131302F4301810503</v>
          </cell>
          <cell r="K258" t="str">
            <v>通景公路</v>
          </cell>
          <cell r="L258" t="str">
            <v>三类地区</v>
          </cell>
          <cell r="M258"/>
          <cell r="N258" t="str">
            <v>升级改造（提质改造）</v>
          </cell>
          <cell r="O258" t="str">
            <v>象形风景区</v>
          </cell>
          <cell r="R258" t="str">
            <v>5</v>
          </cell>
          <cell r="S258" t="str">
            <v>6</v>
          </cell>
          <cell r="T258" t="str">
            <v>C021430181/C071430181</v>
          </cell>
          <cell r="U258">
            <v>0</v>
          </cell>
          <cell r="V258">
            <v>6</v>
          </cell>
          <cell r="W258">
            <v>6</v>
          </cell>
        </row>
        <row r="259">
          <cell r="I259" t="str">
            <v>象形山连接路（旦山-石坡）</v>
          </cell>
          <cell r="J259" t="str">
            <v>131302F4301810415</v>
          </cell>
          <cell r="K259" t="str">
            <v>通景公路</v>
          </cell>
          <cell r="L259" t="str">
            <v>三类地区</v>
          </cell>
          <cell r="M259"/>
          <cell r="N259" t="str">
            <v>路面改善</v>
          </cell>
          <cell r="O259" t="str">
            <v>象形山</v>
          </cell>
          <cell r="R259" t="str">
            <v>5</v>
          </cell>
          <cell r="S259" t="str">
            <v>6</v>
          </cell>
          <cell r="T259" t="str">
            <v>无</v>
          </cell>
          <cell r="U259">
            <v>0</v>
          </cell>
          <cell r="V259">
            <v>2</v>
          </cell>
          <cell r="W259">
            <v>2</v>
          </cell>
        </row>
        <row r="260">
          <cell r="I260" t="str">
            <v>象形山连接路（松山-新民）</v>
          </cell>
          <cell r="J260" t="str">
            <v>131302F4301810426</v>
          </cell>
          <cell r="K260" t="str">
            <v>通景公路</v>
          </cell>
          <cell r="L260" t="str">
            <v>三类地区</v>
          </cell>
          <cell r="M260"/>
          <cell r="N260" t="str">
            <v>新建</v>
          </cell>
          <cell r="O260" t="str">
            <v>象形山</v>
          </cell>
          <cell r="R260" t="str">
            <v>5</v>
          </cell>
          <cell r="S260" t="str">
            <v>6</v>
          </cell>
          <cell r="T260" t="str">
            <v>无</v>
          </cell>
          <cell r="U260">
            <v>0</v>
          </cell>
          <cell r="V260">
            <v>1.2</v>
          </cell>
          <cell r="W260">
            <v>1.2</v>
          </cell>
        </row>
        <row r="261">
          <cell r="I261" t="str">
            <v>小水路</v>
          </cell>
          <cell r="J261" t="str">
            <v>131302F4301810393</v>
          </cell>
          <cell r="K261" t="str">
            <v>通景公路</v>
          </cell>
          <cell r="L261" t="str">
            <v>三类地区</v>
          </cell>
          <cell r="M261"/>
          <cell r="N261" t="str">
            <v>路面改善</v>
          </cell>
          <cell r="O261" t="str">
            <v>朱大仙人庙</v>
          </cell>
          <cell r="R261" t="str">
            <v>5</v>
          </cell>
          <cell r="S261" t="str">
            <v>6</v>
          </cell>
          <cell r="T261" t="str">
            <v>无</v>
          </cell>
          <cell r="U261">
            <v>0</v>
          </cell>
          <cell r="V261">
            <v>4.2</v>
          </cell>
          <cell r="W261">
            <v>4.2</v>
          </cell>
        </row>
        <row r="262">
          <cell r="I262" t="str">
            <v>新建至祠堂连接路</v>
          </cell>
          <cell r="J262" t="str">
            <v>131302F4301810648</v>
          </cell>
          <cell r="K262" t="str">
            <v>通景公路</v>
          </cell>
          <cell r="L262" t="str">
            <v>三类地区</v>
          </cell>
          <cell r="M262"/>
          <cell r="N262" t="str">
            <v>升级改造（提质改造）</v>
          </cell>
          <cell r="O262" t="str">
            <v>祠堂油菜花观光园</v>
          </cell>
          <cell r="R262" t="str">
            <v>4</v>
          </cell>
          <cell r="S262" t="str">
            <v>6</v>
          </cell>
          <cell r="T262" t="str">
            <v>无</v>
          </cell>
          <cell r="U262">
            <v>0</v>
          </cell>
          <cell r="V262">
            <v>1</v>
          </cell>
          <cell r="W262">
            <v>1</v>
          </cell>
        </row>
        <row r="263">
          <cell r="I263" t="str">
            <v>新塘组至报恩组连接路</v>
          </cell>
          <cell r="J263" t="str">
            <v>131302F4301810213</v>
          </cell>
          <cell r="K263" t="str">
            <v>通景公路</v>
          </cell>
          <cell r="L263" t="str">
            <v>三类地区</v>
          </cell>
          <cell r="M263"/>
          <cell r="O263" t="str">
            <v>双源村</v>
          </cell>
          <cell r="R263" t="str">
            <v>5</v>
          </cell>
          <cell r="S263" t="str">
            <v>6</v>
          </cell>
          <cell r="T263" t="str">
            <v>Y052430181</v>
          </cell>
          <cell r="U263">
            <v>2</v>
          </cell>
          <cell r="V263">
            <v>5.5410000000000004</v>
          </cell>
          <cell r="W263">
            <v>3.5409999999999999</v>
          </cell>
        </row>
        <row r="264">
          <cell r="I264" t="str">
            <v>新云山路口至部队农场连接路</v>
          </cell>
          <cell r="J264" t="str">
            <v>131302F4301810552</v>
          </cell>
          <cell r="K264" t="str">
            <v>通景公路</v>
          </cell>
          <cell r="L264" t="str">
            <v>三类地区</v>
          </cell>
          <cell r="M264"/>
          <cell r="N264" t="str">
            <v>升级改造（提质改造）</v>
          </cell>
          <cell r="O264" t="str">
            <v>新云山村</v>
          </cell>
          <cell r="R264" t="str">
            <v>5</v>
          </cell>
          <cell r="S264" t="str">
            <v>6</v>
          </cell>
          <cell r="T264" t="str">
            <v>C026430181</v>
          </cell>
          <cell r="U264">
            <v>1.4</v>
          </cell>
          <cell r="V264">
            <v>4</v>
          </cell>
          <cell r="W264">
            <v>2.6</v>
          </cell>
        </row>
        <row r="265">
          <cell r="I265" t="str">
            <v>秀桂公路</v>
          </cell>
          <cell r="J265" t="str">
            <v>131302F4301810486</v>
          </cell>
          <cell r="K265" t="str">
            <v>通景公路</v>
          </cell>
          <cell r="L265" t="str">
            <v>三类地区</v>
          </cell>
          <cell r="M265"/>
          <cell r="N265" t="str">
            <v>路面改善</v>
          </cell>
          <cell r="O265" t="str">
            <v>岳龙山森林公园</v>
          </cell>
          <cell r="R265" t="str">
            <v>5.5</v>
          </cell>
          <cell r="S265" t="str">
            <v>6</v>
          </cell>
          <cell r="T265" t="str">
            <v>Y111430181</v>
          </cell>
          <cell r="U265">
            <v>0</v>
          </cell>
          <cell r="V265">
            <v>7.7</v>
          </cell>
          <cell r="W265">
            <v>7.7</v>
          </cell>
        </row>
        <row r="266">
          <cell r="I266" t="str">
            <v>严坪-赤色学校连接路</v>
          </cell>
          <cell r="J266" t="str">
            <v>131302F4301810239</v>
          </cell>
          <cell r="K266" t="str">
            <v>通景公路</v>
          </cell>
          <cell r="L266" t="str">
            <v>三类地区</v>
          </cell>
          <cell r="M266"/>
          <cell r="N266" t="str">
            <v>新建</v>
          </cell>
          <cell r="O266" t="str">
            <v>赤色学校</v>
          </cell>
          <cell r="R266" t="str">
            <v>0</v>
          </cell>
          <cell r="S266" t="str">
            <v>6</v>
          </cell>
          <cell r="T266" t="str">
            <v>无</v>
          </cell>
          <cell r="U266">
            <v>0</v>
          </cell>
          <cell r="V266">
            <v>3</v>
          </cell>
          <cell r="W266">
            <v>3</v>
          </cell>
        </row>
        <row r="267">
          <cell r="I267" t="str">
            <v>一坝桥-水库尾连接路</v>
          </cell>
          <cell r="J267" t="str">
            <v>131302F4301810154</v>
          </cell>
          <cell r="K267" t="str">
            <v>通景公路</v>
          </cell>
          <cell r="L267" t="str">
            <v>三类地区</v>
          </cell>
          <cell r="M267"/>
          <cell r="N267" t="str">
            <v>升级改造（提质改造）</v>
          </cell>
          <cell r="O267" t="str">
            <v>宝盖寺村</v>
          </cell>
          <cell r="R267" t="str">
            <v>5</v>
          </cell>
          <cell r="S267" t="str">
            <v>6</v>
          </cell>
          <cell r="T267" t="str">
            <v>C895430181</v>
          </cell>
          <cell r="U267">
            <v>0</v>
          </cell>
          <cell r="V267">
            <v>2.2999999999999998</v>
          </cell>
          <cell r="W267">
            <v>2.2999999999999998</v>
          </cell>
        </row>
        <row r="268">
          <cell r="I268" t="str">
            <v>义仓至学校连接路</v>
          </cell>
          <cell r="J268" t="str">
            <v>131302F4301810561</v>
          </cell>
          <cell r="K268" t="str">
            <v>通景公路</v>
          </cell>
          <cell r="L268" t="str">
            <v>三类地区</v>
          </cell>
          <cell r="M268"/>
          <cell r="N268" t="str">
            <v>升级改造（提质改造）</v>
          </cell>
          <cell r="O268" t="str">
            <v>普泰村农业示范点</v>
          </cell>
          <cell r="R268" t="str">
            <v>4</v>
          </cell>
          <cell r="S268" t="str">
            <v>6</v>
          </cell>
          <cell r="T268" t="str">
            <v>C546430181</v>
          </cell>
          <cell r="U268">
            <v>0</v>
          </cell>
          <cell r="V268">
            <v>2.6</v>
          </cell>
          <cell r="W268">
            <v>2.6</v>
          </cell>
        </row>
        <row r="269">
          <cell r="I269" t="str">
            <v>永兴村保兴公路</v>
          </cell>
          <cell r="J269" t="str">
            <v>131302F4301810351</v>
          </cell>
          <cell r="K269" t="str">
            <v>通景公路</v>
          </cell>
          <cell r="L269" t="str">
            <v>三类地区</v>
          </cell>
          <cell r="M269"/>
          <cell r="N269" t="str">
            <v>升级改造（提质改造）</v>
          </cell>
          <cell r="O269" t="str">
            <v>社港烈士陵园</v>
          </cell>
          <cell r="R269" t="str">
            <v>5</v>
          </cell>
          <cell r="S269" t="str">
            <v>6</v>
          </cell>
          <cell r="T269" t="str">
            <v>Y020430181</v>
          </cell>
          <cell r="U269">
            <v>0</v>
          </cell>
          <cell r="V269">
            <v>5</v>
          </cell>
          <cell r="W269">
            <v>5</v>
          </cell>
        </row>
        <row r="270">
          <cell r="I270" t="str">
            <v>永兴村永兴大道</v>
          </cell>
          <cell r="J270" t="str">
            <v>131302F4301810356</v>
          </cell>
          <cell r="K270" t="str">
            <v>通景公路</v>
          </cell>
          <cell r="L270" t="str">
            <v>三类地区</v>
          </cell>
          <cell r="M270"/>
          <cell r="N270" t="str">
            <v>路面改善</v>
          </cell>
          <cell r="O270" t="str">
            <v>丹霞湖</v>
          </cell>
          <cell r="R270" t="str">
            <v>5</v>
          </cell>
          <cell r="S270" t="str">
            <v>6</v>
          </cell>
          <cell r="T270" t="str">
            <v>Y105430181</v>
          </cell>
          <cell r="U270">
            <v>4</v>
          </cell>
          <cell r="V270">
            <v>10</v>
          </cell>
          <cell r="W270">
            <v>6</v>
          </cell>
        </row>
        <row r="271">
          <cell r="I271" t="str">
            <v>樟槽水库连接路（横家冲路）</v>
          </cell>
          <cell r="J271" t="str">
            <v>131302F4301810574</v>
          </cell>
          <cell r="K271" t="str">
            <v>通景公路</v>
          </cell>
          <cell r="L271" t="str">
            <v>三类地区</v>
          </cell>
          <cell r="M271"/>
          <cell r="N271" t="str">
            <v>路面改善</v>
          </cell>
          <cell r="O271" t="str">
            <v>樟槽水库风景区</v>
          </cell>
          <cell r="R271" t="str">
            <v>5</v>
          </cell>
          <cell r="S271" t="str">
            <v>6</v>
          </cell>
          <cell r="T271" t="str">
            <v>无</v>
          </cell>
          <cell r="U271">
            <v>0</v>
          </cell>
          <cell r="V271">
            <v>2</v>
          </cell>
          <cell r="W271">
            <v>2</v>
          </cell>
        </row>
        <row r="272">
          <cell r="I272" t="str">
            <v>樟槽水库连接路（渠道干-中心组（横冲路））</v>
          </cell>
          <cell r="J272" t="str">
            <v>131302F4301810372</v>
          </cell>
          <cell r="K272" t="str">
            <v>通景公路</v>
          </cell>
          <cell r="L272" t="str">
            <v>三类地区</v>
          </cell>
          <cell r="M272"/>
          <cell r="O272" t="str">
            <v>樟槽水库</v>
          </cell>
          <cell r="R272" t="str">
            <v>5.5</v>
          </cell>
          <cell r="S272" t="str">
            <v>6.5</v>
          </cell>
          <cell r="T272" t="str">
            <v>C191430181</v>
          </cell>
          <cell r="U272">
            <v>0</v>
          </cell>
          <cell r="V272">
            <v>1.5</v>
          </cell>
          <cell r="W272">
            <v>1.5</v>
          </cell>
        </row>
        <row r="273">
          <cell r="I273" t="str">
            <v>浏河第一湾度假村连接路（G354竹林路口至章盘）</v>
          </cell>
          <cell r="J273" t="str">
            <v>131302F4301810296</v>
          </cell>
          <cell r="K273" t="str">
            <v>通景公路</v>
          </cell>
          <cell r="L273" t="str">
            <v>三类地区</v>
          </cell>
          <cell r="M273"/>
          <cell r="N273" t="str">
            <v>升级改造（提质改造）</v>
          </cell>
          <cell r="O273" t="str">
            <v>浏河第一湾度假村</v>
          </cell>
          <cell r="R273" t="str">
            <v>3.5</v>
          </cell>
          <cell r="S273" t="str">
            <v>6</v>
          </cell>
          <cell r="T273" t="str">
            <v>无</v>
          </cell>
          <cell r="U273">
            <v>0</v>
          </cell>
          <cell r="V273">
            <v>2</v>
          </cell>
          <cell r="W273">
            <v>2</v>
          </cell>
        </row>
        <row r="274">
          <cell r="I274" t="str">
            <v>浏河第一湾度假村连接路（大光路口至浏河第一湾）</v>
          </cell>
          <cell r="J274" t="str">
            <v>131302F4301810293</v>
          </cell>
          <cell r="K274" t="str">
            <v>通景公路</v>
          </cell>
          <cell r="L274" t="str">
            <v>三类地区</v>
          </cell>
          <cell r="M274"/>
          <cell r="N274" t="str">
            <v>升级改造（提质改造）</v>
          </cell>
          <cell r="O274" t="str">
            <v>浏河第一湾度假村</v>
          </cell>
          <cell r="R274" t="str">
            <v>3.5</v>
          </cell>
          <cell r="S274" t="str">
            <v>6</v>
          </cell>
          <cell r="T274" t="str">
            <v>无</v>
          </cell>
          <cell r="U274">
            <v>0</v>
          </cell>
          <cell r="V274">
            <v>1</v>
          </cell>
          <cell r="W274">
            <v>1</v>
          </cell>
        </row>
        <row r="275">
          <cell r="I275" t="str">
            <v>浏阳河风光带连接路（马灯公路）</v>
          </cell>
          <cell r="J275" t="str">
            <v>131302F4301810463</v>
          </cell>
          <cell r="K275" t="str">
            <v>通景公路</v>
          </cell>
          <cell r="L275" t="str">
            <v>三类地区</v>
          </cell>
          <cell r="M275"/>
          <cell r="N275" t="str">
            <v>升级改造（提质改造）</v>
          </cell>
          <cell r="O275" t="str">
            <v>浏阳河风光带</v>
          </cell>
          <cell r="R275" t="str">
            <v>4</v>
          </cell>
          <cell r="S275" t="str">
            <v>6</v>
          </cell>
          <cell r="T275" t="str">
            <v>无</v>
          </cell>
          <cell r="U275">
            <v>0</v>
          </cell>
          <cell r="V275">
            <v>4.5</v>
          </cell>
          <cell r="W275">
            <v>4.5</v>
          </cell>
        </row>
        <row r="276">
          <cell r="I276" t="str">
            <v>浏阳河风光带连接路（浏东公路至南冲）</v>
          </cell>
          <cell r="J276" t="str">
            <v>131302F4301810530</v>
          </cell>
          <cell r="K276" t="str">
            <v>通景公路</v>
          </cell>
          <cell r="L276" t="str">
            <v>三类地区</v>
          </cell>
          <cell r="M276"/>
          <cell r="N276" t="str">
            <v>升级改造（提质改造）</v>
          </cell>
          <cell r="O276" t="str">
            <v>浏阳河风光带</v>
          </cell>
          <cell r="R276" t="str">
            <v>5</v>
          </cell>
          <cell r="S276" t="str">
            <v>6</v>
          </cell>
          <cell r="T276" t="str">
            <v>无</v>
          </cell>
          <cell r="U276">
            <v>0</v>
          </cell>
          <cell r="V276">
            <v>2.2000000000000002</v>
          </cell>
          <cell r="W276">
            <v>2.2000000000000002</v>
          </cell>
        </row>
        <row r="277">
          <cell r="I277" t="str">
            <v>浏阳市狮岩村连接路</v>
          </cell>
          <cell r="J277" t="str">
            <v>13130201F4301810013</v>
          </cell>
          <cell r="K277" t="str">
            <v>通景公路</v>
          </cell>
          <cell r="L277" t="str">
            <v>三类地区</v>
          </cell>
          <cell r="M277"/>
          <cell r="N277" t="str">
            <v>新建</v>
          </cell>
          <cell r="O277" t="str">
            <v>浏阳市狮岩村</v>
          </cell>
          <cell r="R277" t="str">
            <v>5</v>
          </cell>
          <cell r="S277" t="str">
            <v>6</v>
          </cell>
          <cell r="T277" t="str">
            <v>Y137430181</v>
          </cell>
          <cell r="U277">
            <v>0</v>
          </cell>
          <cell r="V277">
            <v>0.93</v>
          </cell>
          <cell r="W277">
            <v>0.93</v>
          </cell>
        </row>
        <row r="278">
          <cell r="I278" t="str">
            <v>浏阳市石霜崇胜禅寺景区通景公路</v>
          </cell>
          <cell r="J278" t="str">
            <v>13130201F4301810012</v>
          </cell>
          <cell r="K278" t="str">
            <v>通景公路</v>
          </cell>
          <cell r="L278" t="str">
            <v>三类地区</v>
          </cell>
          <cell r="M278"/>
          <cell r="N278" t="str">
            <v>升级改造（提质改造）</v>
          </cell>
          <cell r="O278" t="str">
            <v>石霜崇胜禅寺景区</v>
          </cell>
          <cell r="R278" t="str">
            <v>5</v>
          </cell>
          <cell r="S278" t="str">
            <v>6</v>
          </cell>
          <cell r="T278" t="str">
            <v>Y140430181</v>
          </cell>
          <cell r="U278">
            <v>0</v>
          </cell>
          <cell r="V278">
            <v>5.0999999999999996</v>
          </cell>
          <cell r="W278">
            <v>5.0999999999999996</v>
          </cell>
        </row>
        <row r="279">
          <cell r="I279" t="str">
            <v>枨冲-杨花连接路</v>
          </cell>
          <cell r="J279" t="str">
            <v>131302F4301810670</v>
          </cell>
          <cell r="K279" t="str">
            <v>通景公路</v>
          </cell>
          <cell r="L279" t="str">
            <v>三类地区</v>
          </cell>
          <cell r="M279"/>
          <cell r="O279" t="str">
            <v>三元村</v>
          </cell>
          <cell r="R279" t="str">
            <v>5</v>
          </cell>
          <cell r="S279" t="str">
            <v>6</v>
          </cell>
          <cell r="T279" t="str">
            <v>无</v>
          </cell>
          <cell r="U279">
            <v>0</v>
          </cell>
          <cell r="V279">
            <v>4.8</v>
          </cell>
          <cell r="W279">
            <v>4.8</v>
          </cell>
        </row>
        <row r="280">
          <cell r="I280" t="str">
            <v>柘庄村戴家组至枇杷洞旅游公路</v>
          </cell>
          <cell r="J280" t="str">
            <v>131302F4301810320</v>
          </cell>
          <cell r="K280" t="str">
            <v>通景公路</v>
          </cell>
          <cell r="L280" t="str">
            <v>三类地区</v>
          </cell>
          <cell r="M280"/>
          <cell r="N280" t="str">
            <v>升级改造（提质改造）</v>
          </cell>
          <cell r="O280" t="str">
            <v>石柱峰景区</v>
          </cell>
          <cell r="R280" t="str">
            <v>3.5</v>
          </cell>
          <cell r="S280" t="str">
            <v>6</v>
          </cell>
          <cell r="T280" t="str">
            <v>无</v>
          </cell>
          <cell r="U280">
            <v>0</v>
          </cell>
          <cell r="V280">
            <v>4</v>
          </cell>
          <cell r="W280">
            <v>4</v>
          </cell>
        </row>
        <row r="281">
          <cell r="I281" t="str">
            <v>老沩水河南岸沿线连接路</v>
          </cell>
          <cell r="J281" t="str">
            <v>131301F4301120004</v>
          </cell>
          <cell r="K281" t="str">
            <v>旅游集散公路</v>
          </cell>
          <cell r="L281" t="str">
            <v>三类地区</v>
          </cell>
          <cell r="M281"/>
          <cell r="N281" t="str">
            <v>路面改善</v>
          </cell>
          <cell r="O281" t="str">
            <v>沩水河南岸休闲农业示范点</v>
          </cell>
          <cell r="R281" t="str">
            <v>6</v>
          </cell>
          <cell r="S281" t="str">
            <v>6</v>
          </cell>
          <cell r="T281" t="str">
            <v>无</v>
          </cell>
          <cell r="U281">
            <v>0</v>
          </cell>
          <cell r="V281">
            <v>19</v>
          </cell>
          <cell r="W281">
            <v>19</v>
          </cell>
        </row>
        <row r="282">
          <cell r="I282" t="str">
            <v>苏蓼垸娱水旅行线路</v>
          </cell>
          <cell r="J282" t="str">
            <v>131301F4301120005</v>
          </cell>
          <cell r="K282" t="str">
            <v>旅游集散公路</v>
          </cell>
          <cell r="L282" t="str">
            <v>三类地区</v>
          </cell>
          <cell r="M282"/>
          <cell r="N282" t="str">
            <v>升级改造（提质改造）</v>
          </cell>
          <cell r="O282" t="str">
            <v>苏蓼村休闲农业示范园</v>
          </cell>
          <cell r="R282" t="str">
            <v>4.5</v>
          </cell>
          <cell r="S282" t="str">
            <v>6</v>
          </cell>
          <cell r="T282" t="str">
            <v>无</v>
          </cell>
          <cell r="U282">
            <v>0</v>
          </cell>
          <cell r="V282">
            <v>16.899999999999999</v>
          </cell>
          <cell r="W282">
            <v>14.9</v>
          </cell>
        </row>
        <row r="283">
          <cell r="I283" t="str">
            <v>X001-X094（边资公路）</v>
          </cell>
          <cell r="J283" t="str">
            <v>131301F4301240015</v>
          </cell>
          <cell r="K283" t="str">
            <v>旅游集散公路</v>
          </cell>
          <cell r="L283" t="str">
            <v>三类地区</v>
          </cell>
          <cell r="M283"/>
          <cell r="N283" t="str">
            <v>升级改造（提质改造）</v>
          </cell>
          <cell r="O283" t="str">
            <v>文家冲水库</v>
          </cell>
          <cell r="R283" t="str">
            <v>5.5</v>
          </cell>
          <cell r="S283" t="str">
            <v>7.5</v>
          </cell>
          <cell r="T283" t="str">
            <v>X094430182</v>
          </cell>
          <cell r="U283">
            <v>0</v>
          </cell>
          <cell r="V283">
            <v>15.997</v>
          </cell>
          <cell r="W283">
            <v>22.922999999999998</v>
          </cell>
        </row>
        <row r="284">
          <cell r="I284" t="str">
            <v>X109-Y620-X102（檀木桥-东湖塘）</v>
          </cell>
          <cell r="J284" t="str">
            <v>131301F4301240028</v>
          </cell>
          <cell r="K284" t="str">
            <v>旅游集散公路</v>
          </cell>
          <cell r="L284" t="str">
            <v>三类地区</v>
          </cell>
          <cell r="M284"/>
          <cell r="N284" t="str">
            <v>升级改造（提质改造）</v>
          </cell>
          <cell r="O284" t="str">
            <v>灰汤温泉、花明楼</v>
          </cell>
          <cell r="S284" t="str">
            <v>6</v>
          </cell>
          <cell r="T284" t="str">
            <v>X109430182</v>
          </cell>
          <cell r="U284">
            <v>0</v>
          </cell>
          <cell r="V284">
            <v>9.7050000000000001</v>
          </cell>
          <cell r="W284">
            <v>12.22</v>
          </cell>
        </row>
        <row r="285">
          <cell r="I285" t="str">
            <v>S216湖南爱格设施农业有限公司公路</v>
          </cell>
          <cell r="J285" t="str">
            <v>1312F4301040012</v>
          </cell>
          <cell r="K285" t="str">
            <v>资源产业路</v>
          </cell>
          <cell r="L285" t="str">
            <v>三类地区</v>
          </cell>
          <cell r="M285"/>
          <cell r="N285" t="str">
            <v>新建</v>
          </cell>
          <cell r="O285" t="str">
            <v>湖南爱格设施农业有限公司</v>
          </cell>
          <cell r="R285" t="str">
            <v>3.5</v>
          </cell>
          <cell r="S285" t="str">
            <v>6(4.5)</v>
          </cell>
          <cell r="T285" t="str">
            <v>无</v>
          </cell>
          <cell r="U285">
            <v>0</v>
          </cell>
          <cell r="V285">
            <v>2.1</v>
          </cell>
          <cell r="W285">
            <v>2.1</v>
          </cell>
        </row>
        <row r="286">
          <cell r="I286" t="str">
            <v>X079线长沙市魅力西湘有机农业科技园公路</v>
          </cell>
          <cell r="J286" t="str">
            <v>131302F4301040026</v>
          </cell>
          <cell r="K286" t="str">
            <v>资源产业路</v>
          </cell>
          <cell r="L286" t="str">
            <v>三类地区</v>
          </cell>
          <cell r="M286"/>
          <cell r="N286" t="str">
            <v>升级改造（提质改造）</v>
          </cell>
          <cell r="O286" t="str">
            <v>长沙市魅力西湘有机农业科技园</v>
          </cell>
          <cell r="R286" t="str">
            <v>4</v>
          </cell>
          <cell r="S286" t="str">
            <v>6(5)</v>
          </cell>
          <cell r="T286" t="str">
            <v>无</v>
          </cell>
          <cell r="U286">
            <v>0</v>
          </cell>
          <cell r="V286">
            <v>2.1</v>
          </cell>
          <cell r="W286">
            <v>2.1</v>
          </cell>
        </row>
        <row r="287">
          <cell r="I287" t="str">
            <v>X160龙洞村农业科技园公路</v>
          </cell>
          <cell r="J287" t="str">
            <v>1312F4301040011</v>
          </cell>
          <cell r="K287" t="str">
            <v>资源产业路</v>
          </cell>
          <cell r="L287" t="str">
            <v>三类地区</v>
          </cell>
          <cell r="M287"/>
          <cell r="N287" t="str">
            <v>升级改造（提质改造）</v>
          </cell>
          <cell r="O287" t="str">
            <v>龙洞农业科技园</v>
          </cell>
          <cell r="R287" t="str">
            <v>4.5</v>
          </cell>
          <cell r="S287" t="str">
            <v>6(5.5)</v>
          </cell>
          <cell r="T287" t="str">
            <v>X160430104</v>
          </cell>
          <cell r="U287">
            <v>0</v>
          </cell>
          <cell r="V287">
            <v>8.5</v>
          </cell>
          <cell r="W287">
            <v>8.5</v>
          </cell>
        </row>
        <row r="288">
          <cell r="I288" t="str">
            <v>X161新荷茶园公路</v>
          </cell>
          <cell r="J288" t="str">
            <v>1312F4301040013</v>
          </cell>
          <cell r="K288" t="str">
            <v>资源产业路</v>
          </cell>
          <cell r="L288" t="str">
            <v>三类地区</v>
          </cell>
          <cell r="M288"/>
          <cell r="N288" t="str">
            <v>新建</v>
          </cell>
          <cell r="O288" t="str">
            <v>新中荷农业生态基地</v>
          </cell>
          <cell r="R288" t="str">
            <v>3.5</v>
          </cell>
          <cell r="S288" t="str">
            <v>6(5)</v>
          </cell>
          <cell r="T288" t="str">
            <v>无</v>
          </cell>
          <cell r="U288">
            <v>0</v>
          </cell>
          <cell r="V288">
            <v>1.98</v>
          </cell>
          <cell r="W288">
            <v>1.98</v>
          </cell>
        </row>
        <row r="289">
          <cell r="I289" t="str">
            <v>长沙湘润农业科技开发有限公司-岳宁大道连接路</v>
          </cell>
          <cell r="J289" t="str">
            <v>1312F4301040014</v>
          </cell>
          <cell r="K289" t="str">
            <v>资源产业路</v>
          </cell>
          <cell r="L289" t="str">
            <v>三类地区</v>
          </cell>
          <cell r="M289"/>
          <cell r="O289" t="str">
            <v>长沙湘润农业科技开发有限公司</v>
          </cell>
          <cell r="R289" t="str">
            <v>3.5</v>
          </cell>
          <cell r="S289" t="str">
            <v>6(5)</v>
          </cell>
          <cell r="T289" t="str">
            <v>无</v>
          </cell>
          <cell r="U289">
            <v>0</v>
          </cell>
          <cell r="V289">
            <v>1.24</v>
          </cell>
          <cell r="W289">
            <v>1.24</v>
          </cell>
        </row>
        <row r="290">
          <cell r="I290" t="str">
            <v>黄桥大道至棱角塘连接路</v>
          </cell>
          <cell r="J290" t="str">
            <v>1312F4301040009</v>
          </cell>
          <cell r="K290" t="str">
            <v>资源产业路</v>
          </cell>
          <cell r="L290" t="str">
            <v>三类地区</v>
          </cell>
          <cell r="M290"/>
          <cell r="N290" t="str">
            <v>升级改造（提质改造）</v>
          </cell>
          <cell r="O290" t="str">
            <v>鹏润智慧农谷</v>
          </cell>
          <cell r="R290" t="str">
            <v>3.5</v>
          </cell>
          <cell r="S290" t="str">
            <v>6(5)</v>
          </cell>
          <cell r="T290" t="str">
            <v>无</v>
          </cell>
          <cell r="U290">
            <v>0</v>
          </cell>
          <cell r="V290">
            <v>3.3</v>
          </cell>
          <cell r="W290">
            <v>3.3</v>
          </cell>
        </row>
        <row r="291">
          <cell r="I291" t="str">
            <v>美食流智慧农业园区公路</v>
          </cell>
          <cell r="J291" t="str">
            <v>1312F4301040010</v>
          </cell>
          <cell r="K291" t="str">
            <v>资源产业路</v>
          </cell>
          <cell r="L291" t="str">
            <v>三类地区</v>
          </cell>
          <cell r="M291"/>
          <cell r="N291" t="str">
            <v>升级改造（提质改造）</v>
          </cell>
          <cell r="O291" t="str">
            <v>美食流智慧农业科技有限公司</v>
          </cell>
          <cell r="R291" t="str">
            <v>3.5</v>
          </cell>
          <cell r="S291" t="str">
            <v>6(5)</v>
          </cell>
          <cell r="T291" t="str">
            <v>无</v>
          </cell>
          <cell r="U291">
            <v>0</v>
          </cell>
          <cell r="V291">
            <v>2.2999999999999998</v>
          </cell>
          <cell r="W291">
            <v>2.2999999999999998</v>
          </cell>
        </row>
        <row r="292">
          <cell r="I292" t="str">
            <v>大明大道提质改造项目</v>
          </cell>
          <cell r="J292" t="str">
            <v>1312F4301050001</v>
          </cell>
          <cell r="K292" t="str">
            <v>资源产业路</v>
          </cell>
          <cell r="L292" t="str">
            <v>三类地区</v>
          </cell>
          <cell r="M292"/>
          <cell r="N292" t="str">
            <v>升级改造（提质改造）</v>
          </cell>
          <cell r="O292" t="str">
            <v>大明工业园</v>
          </cell>
          <cell r="R292" t="str">
            <v>15</v>
          </cell>
          <cell r="S292" t="str">
            <v>16</v>
          </cell>
          <cell r="T292" t="str">
            <v>Y909430105</v>
          </cell>
          <cell r="U292">
            <v>0</v>
          </cell>
          <cell r="V292">
            <v>1.5</v>
          </cell>
          <cell r="W292">
            <v>1.5</v>
          </cell>
        </row>
        <row r="293">
          <cell r="I293" t="str">
            <v>坝湾-坝湾连接路</v>
          </cell>
          <cell r="J293" t="str">
            <v>1312F4301120021</v>
          </cell>
          <cell r="K293" t="str">
            <v>资源产业路</v>
          </cell>
          <cell r="L293" t="str">
            <v>三类地区</v>
          </cell>
          <cell r="M293"/>
          <cell r="N293" t="str">
            <v>升级改造（提质改造）</v>
          </cell>
          <cell r="O293" t="str">
            <v>华城水稻种植基地</v>
          </cell>
          <cell r="R293" t="str">
            <v>2.5</v>
          </cell>
          <cell r="S293" t="str">
            <v>6(4.5)</v>
          </cell>
          <cell r="T293" t="str">
            <v>C224430112</v>
          </cell>
          <cell r="U293">
            <v>0</v>
          </cell>
          <cell r="V293">
            <v>0.8</v>
          </cell>
          <cell r="W293">
            <v>0.8</v>
          </cell>
        </row>
        <row r="294">
          <cell r="I294" t="str">
            <v>白石-庙山连接路</v>
          </cell>
          <cell r="J294" t="str">
            <v>1312F4301120020</v>
          </cell>
          <cell r="K294" t="str">
            <v>资源产业路</v>
          </cell>
          <cell r="L294" t="str">
            <v>三类地区</v>
          </cell>
          <cell r="M294"/>
          <cell r="N294" t="str">
            <v>升级改造（提质改造）</v>
          </cell>
          <cell r="O294" t="str">
            <v>民福特色产业示范基地</v>
          </cell>
          <cell r="R294" t="str">
            <v>4</v>
          </cell>
          <cell r="S294" t="str">
            <v>6</v>
          </cell>
          <cell r="T294" t="str">
            <v>Y431430112</v>
          </cell>
          <cell r="U294">
            <v>0</v>
          </cell>
          <cell r="V294">
            <v>5.93</v>
          </cell>
          <cell r="W294">
            <v>5.93</v>
          </cell>
        </row>
        <row r="295">
          <cell r="I295" t="str">
            <v>斑竹塘连接路</v>
          </cell>
          <cell r="J295" t="str">
            <v>1312F4301120024</v>
          </cell>
          <cell r="K295" t="str">
            <v>资源产业路</v>
          </cell>
          <cell r="L295" t="str">
            <v>三类地区</v>
          </cell>
          <cell r="M295"/>
          <cell r="N295" t="str">
            <v>升级改造（提质改造）</v>
          </cell>
          <cell r="O295" t="str">
            <v>白箬铺休闲农业示范点</v>
          </cell>
          <cell r="R295" t="str">
            <v>3.5</v>
          </cell>
          <cell r="S295" t="str">
            <v>6(5)</v>
          </cell>
          <cell r="T295" t="str">
            <v>C416430112</v>
          </cell>
          <cell r="U295">
            <v>0</v>
          </cell>
          <cell r="V295">
            <v>2.5499999999999998</v>
          </cell>
          <cell r="W295">
            <v>2.5499999999999998</v>
          </cell>
        </row>
        <row r="296">
          <cell r="I296" t="str">
            <v>关公庙-廖家湾连接路</v>
          </cell>
          <cell r="J296" t="str">
            <v>1312F4301120040</v>
          </cell>
          <cell r="K296" t="str">
            <v>资源产业路</v>
          </cell>
          <cell r="L296" t="str">
            <v>三类地区</v>
          </cell>
          <cell r="M296"/>
          <cell r="N296" t="str">
            <v>升级改造（提质改造）</v>
          </cell>
          <cell r="O296" t="str">
            <v>明达种狗养殖基地</v>
          </cell>
          <cell r="R296" t="str">
            <v>3.5</v>
          </cell>
          <cell r="S296" t="str">
            <v>6(5)</v>
          </cell>
          <cell r="T296" t="str">
            <v>C283430112</v>
          </cell>
          <cell r="U296">
            <v>0</v>
          </cell>
          <cell r="V296">
            <v>1.63</v>
          </cell>
          <cell r="W296">
            <v>1.63</v>
          </cell>
        </row>
        <row r="297">
          <cell r="I297" t="str">
            <v>禾前坳-风水龙水库连接路</v>
          </cell>
          <cell r="J297" t="str">
            <v>1312F4301120019</v>
          </cell>
          <cell r="K297" t="str">
            <v>资源产业路</v>
          </cell>
          <cell r="L297" t="str">
            <v>三类地区</v>
          </cell>
          <cell r="M297"/>
          <cell r="N297" t="str">
            <v>升级改造（提质改造）</v>
          </cell>
          <cell r="O297" t="str">
            <v>黑麋峰娄瓜种植基地</v>
          </cell>
          <cell r="R297" t="str">
            <v>4</v>
          </cell>
          <cell r="S297" t="str">
            <v>6</v>
          </cell>
          <cell r="T297" t="str">
            <v>Y430430112</v>
          </cell>
          <cell r="U297">
            <v>0</v>
          </cell>
          <cell r="V297">
            <v>6.17</v>
          </cell>
          <cell r="W297">
            <v>6.1689999999999996</v>
          </cell>
        </row>
        <row r="298">
          <cell r="I298" t="str">
            <v>红兰公路-李新华屋</v>
          </cell>
          <cell r="J298" t="str">
            <v>1312F4301120038</v>
          </cell>
          <cell r="K298" t="str">
            <v>资源产业路</v>
          </cell>
          <cell r="L298" t="str">
            <v>三类地区</v>
          </cell>
          <cell r="M298"/>
          <cell r="N298" t="str">
            <v>升级改造（提质改造）</v>
          </cell>
          <cell r="O298" t="str">
            <v>兴盛牡丹种殖基地</v>
          </cell>
          <cell r="R298" t="str">
            <v>3.5</v>
          </cell>
          <cell r="S298" t="str">
            <v>6</v>
          </cell>
          <cell r="T298" t="str">
            <v>Y452430112</v>
          </cell>
          <cell r="U298">
            <v>1.79</v>
          </cell>
          <cell r="V298">
            <v>3.99</v>
          </cell>
          <cell r="W298">
            <v>2.2000000000000002</v>
          </cell>
        </row>
        <row r="299">
          <cell r="I299" t="str">
            <v>红星商店-翻身垸连接路</v>
          </cell>
          <cell r="J299" t="str">
            <v>1312F4301120014</v>
          </cell>
          <cell r="K299" t="str">
            <v>资源产业路</v>
          </cell>
          <cell r="L299" t="str">
            <v>三类地区</v>
          </cell>
          <cell r="M299"/>
          <cell r="N299" t="str">
            <v>升级改造（提质改造）</v>
          </cell>
          <cell r="O299" t="str">
            <v>天天农业种植基地</v>
          </cell>
          <cell r="R299" t="str">
            <v>4</v>
          </cell>
          <cell r="S299" t="str">
            <v>6</v>
          </cell>
          <cell r="T299" t="str">
            <v>Y446430112</v>
          </cell>
          <cell r="U299">
            <v>0</v>
          </cell>
          <cell r="V299">
            <v>4.7279999999999998</v>
          </cell>
          <cell r="W299">
            <v>4.7279999999999998</v>
          </cell>
        </row>
        <row r="300">
          <cell r="I300" t="str">
            <v>红叶子港公路（雷锋北大道-红叶子渠）</v>
          </cell>
          <cell r="J300" t="str">
            <v>1312F4301120037</v>
          </cell>
          <cell r="K300" t="str">
            <v>资源产业路</v>
          </cell>
          <cell r="L300" t="str">
            <v>三类地区</v>
          </cell>
          <cell r="M300"/>
          <cell r="N300" t="str">
            <v>升级改造（提质改造）</v>
          </cell>
          <cell r="O300" t="str">
            <v>复胜休闲农业示范园</v>
          </cell>
          <cell r="R300" t="str">
            <v>3.5</v>
          </cell>
          <cell r="S300" t="str">
            <v>6</v>
          </cell>
          <cell r="T300" t="str">
            <v>Y463430112</v>
          </cell>
          <cell r="U300">
            <v>1.42</v>
          </cell>
          <cell r="V300">
            <v>2.92</v>
          </cell>
          <cell r="W300">
            <v>1.5</v>
          </cell>
        </row>
        <row r="301">
          <cell r="I301" t="str">
            <v>后丰围-年丰围连接路</v>
          </cell>
          <cell r="J301" t="str">
            <v>1312F4301120032</v>
          </cell>
          <cell r="K301" t="str">
            <v>资源产业路</v>
          </cell>
          <cell r="L301" t="str">
            <v>三类地区</v>
          </cell>
          <cell r="M301"/>
          <cell r="N301" t="str">
            <v>升级改造（提质改造）</v>
          </cell>
          <cell r="O301" t="str">
            <v>兴盛龙虾养殖合作社</v>
          </cell>
          <cell r="R301" t="str">
            <v>3.5</v>
          </cell>
          <cell r="S301" t="str">
            <v>6(5)</v>
          </cell>
          <cell r="T301" t="str">
            <v>CA36430112</v>
          </cell>
          <cell r="U301">
            <v>0</v>
          </cell>
          <cell r="V301">
            <v>1.9</v>
          </cell>
          <cell r="W301">
            <v>1.9</v>
          </cell>
        </row>
        <row r="302">
          <cell r="I302" t="str">
            <v>活龙桥-长塘冲连接路</v>
          </cell>
          <cell r="J302" t="str">
            <v>1312F4301120030</v>
          </cell>
          <cell r="K302" t="str">
            <v>资源产业路</v>
          </cell>
          <cell r="L302" t="str">
            <v>三类地区</v>
          </cell>
          <cell r="M302"/>
          <cell r="N302" t="str">
            <v>升级改造（提质改造）</v>
          </cell>
          <cell r="O302" t="str">
            <v>双兴百合种植基地</v>
          </cell>
          <cell r="R302" t="str">
            <v>3.5</v>
          </cell>
          <cell r="S302" t="str">
            <v>6(5)</v>
          </cell>
          <cell r="T302" t="str">
            <v>CE83430112</v>
          </cell>
          <cell r="U302">
            <v>0</v>
          </cell>
          <cell r="V302">
            <v>1.24</v>
          </cell>
          <cell r="W302">
            <v>1.242</v>
          </cell>
        </row>
        <row r="303">
          <cell r="I303" t="str">
            <v>简文至李枚段连接路</v>
          </cell>
          <cell r="J303" t="str">
            <v>1312F4301120016</v>
          </cell>
          <cell r="K303" t="str">
            <v>资源产业路</v>
          </cell>
          <cell r="L303" t="str">
            <v>三类地区</v>
          </cell>
          <cell r="M303"/>
          <cell r="N303" t="str">
            <v>升级改造（提质改造）</v>
          </cell>
          <cell r="O303" t="str">
            <v>华兴水稻种植合作社</v>
          </cell>
          <cell r="R303" t="str">
            <v>4</v>
          </cell>
          <cell r="S303" t="str">
            <v>6(5)</v>
          </cell>
          <cell r="T303" t="str">
            <v>C127430112</v>
          </cell>
          <cell r="U303">
            <v>0</v>
          </cell>
          <cell r="V303">
            <v>1.56</v>
          </cell>
          <cell r="W303">
            <v>1.56</v>
          </cell>
        </row>
        <row r="304">
          <cell r="I304" t="str">
            <v>金盘公路</v>
          </cell>
          <cell r="J304" t="str">
            <v>1312F4301120039</v>
          </cell>
          <cell r="K304" t="str">
            <v>资源产业路</v>
          </cell>
          <cell r="L304" t="str">
            <v>三类地区</v>
          </cell>
          <cell r="M304"/>
          <cell r="N304" t="str">
            <v>升级改造（提质改造）</v>
          </cell>
          <cell r="O304" t="str">
            <v>大垅围荷花虾养殖基地</v>
          </cell>
          <cell r="R304" t="str">
            <v>4</v>
          </cell>
          <cell r="S304" t="str">
            <v>6</v>
          </cell>
          <cell r="T304" t="str">
            <v>Y453430112</v>
          </cell>
          <cell r="U304">
            <v>0</v>
          </cell>
          <cell r="V304">
            <v>2.8</v>
          </cell>
          <cell r="W304">
            <v>2.8</v>
          </cell>
        </row>
        <row r="305">
          <cell r="I305" t="str">
            <v>雷山－巷子口连接路</v>
          </cell>
          <cell r="J305" t="str">
            <v>1312F4301120012</v>
          </cell>
          <cell r="K305" t="str">
            <v>资源产业路</v>
          </cell>
          <cell r="L305" t="str">
            <v>三类地区</v>
          </cell>
          <cell r="M305"/>
          <cell r="N305" t="str">
            <v>升级改造（提质改造）</v>
          </cell>
          <cell r="O305" t="str">
            <v>小米生态养殖公司</v>
          </cell>
          <cell r="R305" t="str">
            <v>5</v>
          </cell>
          <cell r="S305" t="str">
            <v>6</v>
          </cell>
          <cell r="T305" t="str">
            <v>X064430112</v>
          </cell>
          <cell r="U305">
            <v>0</v>
          </cell>
          <cell r="V305">
            <v>4.55</v>
          </cell>
          <cell r="W305">
            <v>4.55</v>
          </cell>
        </row>
        <row r="306">
          <cell r="I306" t="str">
            <v>梅铜线-小古冲连接路</v>
          </cell>
          <cell r="J306" t="str">
            <v>1312F4301120031</v>
          </cell>
          <cell r="K306" t="str">
            <v>资源产业路</v>
          </cell>
          <cell r="L306" t="str">
            <v>三类地区</v>
          </cell>
          <cell r="M306"/>
          <cell r="N306" t="str">
            <v>升级改造（提质改造）</v>
          </cell>
          <cell r="O306" t="str">
            <v>国强水稻农业合作社</v>
          </cell>
          <cell r="R306" t="str">
            <v>3.5</v>
          </cell>
          <cell r="S306" t="str">
            <v>6(5)</v>
          </cell>
          <cell r="T306" t="str">
            <v>C41P430112</v>
          </cell>
          <cell r="U306">
            <v>0</v>
          </cell>
          <cell r="V306">
            <v>0.6</v>
          </cell>
          <cell r="W306">
            <v>0.6</v>
          </cell>
        </row>
        <row r="307">
          <cell r="I307" t="str">
            <v>藕塘村-袁家湾连接路</v>
          </cell>
          <cell r="J307" t="str">
            <v>1312F4301120028</v>
          </cell>
          <cell r="K307" t="str">
            <v>资源产业路</v>
          </cell>
          <cell r="L307" t="str">
            <v>三类地区</v>
          </cell>
          <cell r="M307"/>
          <cell r="N307" t="str">
            <v>升级改造（提质改造）</v>
          </cell>
          <cell r="O307" t="str">
            <v>新康水稻种植高产示范区</v>
          </cell>
          <cell r="R307" t="str">
            <v>4</v>
          </cell>
          <cell r="S307" t="str">
            <v>6(5.5)</v>
          </cell>
          <cell r="T307" t="str">
            <v>Y467430112</v>
          </cell>
          <cell r="U307">
            <v>0</v>
          </cell>
          <cell r="V307">
            <v>4</v>
          </cell>
          <cell r="W307">
            <v>4</v>
          </cell>
        </row>
        <row r="308">
          <cell r="I308" t="str">
            <v>彭家塘桥一王心桥连接路</v>
          </cell>
          <cell r="J308" t="str">
            <v>1312F4301120022</v>
          </cell>
          <cell r="K308" t="str">
            <v>资源产业路</v>
          </cell>
          <cell r="L308" t="str">
            <v>三类地区</v>
          </cell>
          <cell r="M308"/>
          <cell r="N308" t="str">
            <v>升级改造（提质改造）</v>
          </cell>
          <cell r="O308" t="str">
            <v>石渚湖村渔业养殖基地</v>
          </cell>
          <cell r="R308" t="str">
            <v>3.5</v>
          </cell>
          <cell r="S308" t="str">
            <v>6(5)</v>
          </cell>
          <cell r="T308" t="str">
            <v>C043430112</v>
          </cell>
          <cell r="U308">
            <v>0</v>
          </cell>
          <cell r="V308">
            <v>0.6</v>
          </cell>
          <cell r="W308">
            <v>0.6</v>
          </cell>
        </row>
        <row r="309">
          <cell r="I309" t="str">
            <v>千龙湖大道至后托组连接路</v>
          </cell>
          <cell r="J309" t="str">
            <v>1312F4301120033</v>
          </cell>
          <cell r="K309" t="str">
            <v>资源产业路</v>
          </cell>
          <cell r="L309" t="str">
            <v>三类地区</v>
          </cell>
          <cell r="M309"/>
          <cell r="N309" t="str">
            <v>升级改造（提质改造）</v>
          </cell>
          <cell r="O309" t="str">
            <v>辉煌渔业养殖基地</v>
          </cell>
          <cell r="R309" t="str">
            <v>3.5</v>
          </cell>
          <cell r="S309" t="str">
            <v>6(5)</v>
          </cell>
          <cell r="T309" t="str">
            <v>C679430112</v>
          </cell>
          <cell r="U309">
            <v>0</v>
          </cell>
          <cell r="V309">
            <v>2.5499999999999998</v>
          </cell>
          <cell r="W309">
            <v>2.5499999999999998</v>
          </cell>
        </row>
        <row r="310">
          <cell r="I310" t="str">
            <v>思源公路</v>
          </cell>
          <cell r="J310" t="str">
            <v>1312F4301120036</v>
          </cell>
          <cell r="K310" t="str">
            <v>资源产业路</v>
          </cell>
          <cell r="L310" t="str">
            <v>三类地区</v>
          </cell>
          <cell r="M310"/>
          <cell r="N310" t="str">
            <v>升级改造（提质改造）</v>
          </cell>
          <cell r="O310" t="str">
            <v>众兴茶叶种植基地</v>
          </cell>
          <cell r="R310" t="str">
            <v>3.5</v>
          </cell>
          <cell r="S310" t="str">
            <v>6</v>
          </cell>
          <cell r="T310" t="str">
            <v>Y523430112</v>
          </cell>
          <cell r="U310">
            <v>0</v>
          </cell>
          <cell r="V310">
            <v>1.345</v>
          </cell>
          <cell r="W310">
            <v>1.345</v>
          </cell>
        </row>
        <row r="311">
          <cell r="I311" t="str">
            <v>塔冲水库连接路</v>
          </cell>
          <cell r="J311" t="str">
            <v>1312F4301120023</v>
          </cell>
          <cell r="K311" t="str">
            <v>资源产业路</v>
          </cell>
          <cell r="L311" t="str">
            <v>三类地区</v>
          </cell>
          <cell r="M311"/>
          <cell r="N311" t="str">
            <v>升级改造（提质改造）</v>
          </cell>
          <cell r="O311" t="str">
            <v>龙唐蔬菜种植园</v>
          </cell>
          <cell r="R311" t="str">
            <v>3.5</v>
          </cell>
          <cell r="S311" t="str">
            <v>6(5)</v>
          </cell>
          <cell r="T311" t="str">
            <v>Y498430112</v>
          </cell>
          <cell r="U311">
            <v>1.63</v>
          </cell>
          <cell r="V311">
            <v>4.83</v>
          </cell>
          <cell r="W311">
            <v>3.2</v>
          </cell>
        </row>
        <row r="312">
          <cell r="I312" t="str">
            <v>望城区八百里南美白对虾水产养殖特色产业园道路</v>
          </cell>
          <cell r="J312" t="str">
            <v>1312F4301120007</v>
          </cell>
          <cell r="K312" t="str">
            <v>资源产业路</v>
          </cell>
          <cell r="L312" t="str">
            <v>三类地区</v>
          </cell>
          <cell r="M312"/>
          <cell r="N312" t="str">
            <v>升级改造（提质改造）</v>
          </cell>
          <cell r="O312" t="str">
            <v>望城区八百里南美白对虾水产养殖特色产业园</v>
          </cell>
          <cell r="R312" t="str">
            <v>3.5</v>
          </cell>
          <cell r="S312" t="str">
            <v>6(4.5)</v>
          </cell>
          <cell r="T312" t="str">
            <v>无</v>
          </cell>
          <cell r="U312">
            <v>0</v>
          </cell>
          <cell r="V312">
            <v>1.1000000000000001</v>
          </cell>
          <cell r="W312">
            <v>1.1000000000000001</v>
          </cell>
        </row>
        <row r="313">
          <cell r="I313" t="str">
            <v>望城区长辉生态农业园道路</v>
          </cell>
          <cell r="J313" t="str">
            <v>1312F4301120004</v>
          </cell>
          <cell r="K313" t="str">
            <v>资源产业路</v>
          </cell>
          <cell r="L313" t="str">
            <v>三类地区</v>
          </cell>
          <cell r="M313"/>
          <cell r="N313" t="str">
            <v>升级改造（提质改造）</v>
          </cell>
          <cell r="O313" t="str">
            <v>望城区长辉生态农业园</v>
          </cell>
          <cell r="R313" t="str">
            <v>3.5</v>
          </cell>
          <cell r="S313" t="str">
            <v>6(4.5)</v>
          </cell>
          <cell r="T313" t="str">
            <v>C39i430112</v>
          </cell>
          <cell r="U313">
            <v>0</v>
          </cell>
          <cell r="V313">
            <v>0.4</v>
          </cell>
          <cell r="W313">
            <v>0.4</v>
          </cell>
        </row>
        <row r="314">
          <cell r="I314" t="str">
            <v>望城区汇丰蔬菜特色产业园道路</v>
          </cell>
          <cell r="J314" t="str">
            <v>1312F4301120008</v>
          </cell>
          <cell r="K314" t="str">
            <v>资源产业路</v>
          </cell>
          <cell r="L314" t="str">
            <v>三类地区</v>
          </cell>
          <cell r="M314"/>
          <cell r="N314" t="str">
            <v>升级改造（提质改造）</v>
          </cell>
          <cell r="O314" t="str">
            <v>望城区汇丰蔬菜特色产业园</v>
          </cell>
          <cell r="R314" t="str">
            <v>3.5</v>
          </cell>
          <cell r="S314" t="str">
            <v>6(4.5)</v>
          </cell>
          <cell r="T314" t="str">
            <v>C16R430112</v>
          </cell>
          <cell r="U314">
            <v>0</v>
          </cell>
          <cell r="V314">
            <v>1.5</v>
          </cell>
          <cell r="W314">
            <v>1.5</v>
          </cell>
        </row>
        <row r="315">
          <cell r="I315" t="str">
            <v>望城区金成水乡小龙虾产业园道路</v>
          </cell>
          <cell r="J315" t="str">
            <v>1312F4301120005</v>
          </cell>
          <cell r="K315" t="str">
            <v>资源产业路</v>
          </cell>
          <cell r="L315" t="str">
            <v>三类地区</v>
          </cell>
          <cell r="M315"/>
          <cell r="N315" t="str">
            <v>升级改造（提质改造）</v>
          </cell>
          <cell r="O315" t="str">
            <v>望城区金成水乡小龙虾产业园</v>
          </cell>
          <cell r="R315" t="str">
            <v>3.5</v>
          </cell>
          <cell r="S315" t="str">
            <v>6(4.5)</v>
          </cell>
          <cell r="T315" t="str">
            <v>无</v>
          </cell>
          <cell r="U315">
            <v>0</v>
          </cell>
          <cell r="V315">
            <v>0.8</v>
          </cell>
          <cell r="W315">
            <v>0.8</v>
          </cell>
        </row>
        <row r="316">
          <cell r="I316" t="str">
            <v>望城区隆平乌山贡米现代农业特色产业园道路</v>
          </cell>
          <cell r="J316" t="str">
            <v>1312F4301120010</v>
          </cell>
          <cell r="K316" t="str">
            <v>资源产业路</v>
          </cell>
          <cell r="L316" t="str">
            <v>三类地区</v>
          </cell>
          <cell r="M316"/>
          <cell r="N316" t="str">
            <v>升级改造（提质改造）</v>
          </cell>
          <cell r="O316" t="str">
            <v>望城区隆平乌山贡米现代农业特色产业园</v>
          </cell>
          <cell r="R316" t="str">
            <v>3.5</v>
          </cell>
          <cell r="S316" t="str">
            <v>6(5)</v>
          </cell>
          <cell r="T316" t="str">
            <v>无</v>
          </cell>
          <cell r="U316">
            <v>0</v>
          </cell>
          <cell r="V316">
            <v>0.3</v>
          </cell>
          <cell r="W316">
            <v>0.3</v>
          </cell>
        </row>
        <row r="317">
          <cell r="I317" t="str">
            <v>望城区潜彬农业翻身垸龙虾养殖特色产业园道路</v>
          </cell>
          <cell r="J317" t="str">
            <v>1312F4301120006</v>
          </cell>
          <cell r="K317" t="str">
            <v>资源产业路</v>
          </cell>
          <cell r="L317" t="str">
            <v>三类地区</v>
          </cell>
          <cell r="M317"/>
          <cell r="N317" t="str">
            <v>新建</v>
          </cell>
          <cell r="O317" t="str">
            <v xml:space="preserve">望城区潜彬农业翻身垸龙虾养殖特色产业园 </v>
          </cell>
          <cell r="R317" t="str">
            <v>3.5</v>
          </cell>
          <cell r="S317" t="str">
            <v>6(4.5)</v>
          </cell>
          <cell r="T317" t="str">
            <v>无</v>
          </cell>
          <cell r="U317">
            <v>0</v>
          </cell>
          <cell r="V317">
            <v>2</v>
          </cell>
          <cell r="W317">
            <v>2</v>
          </cell>
        </row>
        <row r="318">
          <cell r="I318" t="str">
            <v>望城区乌山贡茶特色产业园道路</v>
          </cell>
          <cell r="J318" t="str">
            <v>1312F4301120011</v>
          </cell>
          <cell r="K318" t="str">
            <v>资源产业路</v>
          </cell>
          <cell r="L318" t="str">
            <v>三类地区</v>
          </cell>
          <cell r="M318"/>
          <cell r="N318" t="str">
            <v>升级改造（提质改造）</v>
          </cell>
          <cell r="O318" t="str">
            <v>望城区乌山贡茶特色产业园</v>
          </cell>
          <cell r="R318" t="str">
            <v>5</v>
          </cell>
          <cell r="S318" t="str">
            <v>6</v>
          </cell>
          <cell r="T318" t="str">
            <v>C814430112</v>
          </cell>
          <cell r="U318">
            <v>0</v>
          </cell>
          <cell r="V318">
            <v>2.2999999999999998</v>
          </cell>
          <cell r="W318">
            <v>2.2999999999999998</v>
          </cell>
        </row>
        <row r="319">
          <cell r="I319" t="str">
            <v>望城区云游茶叶产业园道路</v>
          </cell>
          <cell r="J319" t="str">
            <v>1312F4301120002</v>
          </cell>
          <cell r="K319" t="str">
            <v>资源产业路</v>
          </cell>
          <cell r="L319" t="str">
            <v>三类地区</v>
          </cell>
          <cell r="M319"/>
          <cell r="N319" t="str">
            <v>升级改造（提质改造）</v>
          </cell>
          <cell r="O319" t="str">
            <v>望城区云游茶叶产业园</v>
          </cell>
          <cell r="R319" t="str">
            <v>3.5</v>
          </cell>
          <cell r="S319" t="str">
            <v>6(4.5)</v>
          </cell>
          <cell r="T319" t="str">
            <v>无</v>
          </cell>
          <cell r="U319">
            <v>0</v>
          </cell>
          <cell r="V319">
            <v>1.2</v>
          </cell>
          <cell r="W319">
            <v>1.2</v>
          </cell>
        </row>
        <row r="320">
          <cell r="I320" t="str">
            <v>望城区中山龙虾养殖特色产业园道路</v>
          </cell>
          <cell r="J320" t="str">
            <v>1312F4301120003</v>
          </cell>
          <cell r="K320" t="str">
            <v>资源产业路</v>
          </cell>
          <cell r="L320" t="str">
            <v>三类地区</v>
          </cell>
          <cell r="M320"/>
          <cell r="N320" t="str">
            <v>升级改造（提质改造）</v>
          </cell>
          <cell r="O320" t="str">
            <v>望城区中山龙虾养殖特色产业园</v>
          </cell>
          <cell r="R320" t="str">
            <v>3.5</v>
          </cell>
          <cell r="S320" t="str">
            <v>6(4.5)</v>
          </cell>
          <cell r="T320" t="str">
            <v>C967430112</v>
          </cell>
          <cell r="U320">
            <v>0</v>
          </cell>
          <cell r="V320">
            <v>2.2999999999999998</v>
          </cell>
          <cell r="W320">
            <v>2.2999999999999998</v>
          </cell>
        </row>
        <row r="321">
          <cell r="I321" t="str">
            <v>望城区睿宇生态农业有限公司龙虾特色产业园道路</v>
          </cell>
          <cell r="J321" t="str">
            <v>1312F4301120009</v>
          </cell>
          <cell r="K321" t="str">
            <v>资源产业路</v>
          </cell>
          <cell r="L321" t="str">
            <v>三类地区</v>
          </cell>
          <cell r="M321"/>
          <cell r="N321" t="str">
            <v>升级改造（提质改造）</v>
          </cell>
          <cell r="O321" t="str">
            <v>望城区睿宇生态农业有限公司龙虾特色产业园</v>
          </cell>
          <cell r="R321" t="str">
            <v>3.5</v>
          </cell>
          <cell r="S321" t="str">
            <v>6(4.5)</v>
          </cell>
          <cell r="T321" t="str">
            <v>C026430112</v>
          </cell>
          <cell r="U321">
            <v>0</v>
          </cell>
          <cell r="V321">
            <v>1.4</v>
          </cell>
          <cell r="W321">
            <v>1.4</v>
          </cell>
        </row>
        <row r="322">
          <cell r="I322" t="str">
            <v>尾公塘公路</v>
          </cell>
          <cell r="J322" t="str">
            <v>1312F4301120034</v>
          </cell>
          <cell r="K322" t="str">
            <v>资源产业路</v>
          </cell>
          <cell r="L322" t="str">
            <v>三类地区</v>
          </cell>
          <cell r="M322"/>
          <cell r="N322" t="str">
            <v>升级改造（提质改造）</v>
          </cell>
          <cell r="O322" t="str">
            <v>前榜水稻种植基地</v>
          </cell>
          <cell r="R322" t="str">
            <v>3.5</v>
          </cell>
          <cell r="S322" t="str">
            <v>6(5)</v>
          </cell>
          <cell r="T322" t="str">
            <v>CA12430112</v>
          </cell>
          <cell r="U322">
            <v>0</v>
          </cell>
          <cell r="V322">
            <v>1.3</v>
          </cell>
          <cell r="W322">
            <v>1.3</v>
          </cell>
        </row>
        <row r="323">
          <cell r="I323" t="str">
            <v>新河至团结桥连接路</v>
          </cell>
          <cell r="J323" t="str">
            <v>1312F4301120015</v>
          </cell>
          <cell r="K323" t="str">
            <v>资源产业路</v>
          </cell>
          <cell r="L323" t="str">
            <v>三类地区</v>
          </cell>
          <cell r="M323"/>
          <cell r="N323" t="str">
            <v>升级改造（提质改造）</v>
          </cell>
          <cell r="O323" t="str">
            <v>西湖花卉种植基地</v>
          </cell>
          <cell r="R323" t="str">
            <v>3.5</v>
          </cell>
          <cell r="S323" t="str">
            <v>6(5)</v>
          </cell>
          <cell r="T323" t="str">
            <v>C176430112</v>
          </cell>
          <cell r="U323">
            <v>0</v>
          </cell>
          <cell r="V323">
            <v>1.64</v>
          </cell>
          <cell r="W323">
            <v>1.64</v>
          </cell>
        </row>
        <row r="324">
          <cell r="I324" t="str">
            <v>新屋组至老屋组连接路</v>
          </cell>
          <cell r="J324" t="str">
            <v>1312F4301120013</v>
          </cell>
          <cell r="K324" t="str">
            <v>资源产业路</v>
          </cell>
          <cell r="L324" t="str">
            <v>三类地区</v>
          </cell>
          <cell r="M324"/>
          <cell r="N324" t="str">
            <v>升级改造（提质改造）</v>
          </cell>
          <cell r="O324" t="str">
            <v>兴城渔业养殖基地</v>
          </cell>
          <cell r="R324" t="str">
            <v>5</v>
          </cell>
          <cell r="S324" t="str">
            <v>6</v>
          </cell>
          <cell r="T324" t="str">
            <v>C941430112</v>
          </cell>
          <cell r="U324">
            <v>0</v>
          </cell>
          <cell r="V324">
            <v>2.23</v>
          </cell>
          <cell r="W324">
            <v>2.23</v>
          </cell>
        </row>
        <row r="325">
          <cell r="I325" t="str">
            <v>新沩水-老沩水连接路</v>
          </cell>
          <cell r="J325" t="str">
            <v>1312F4301120029</v>
          </cell>
          <cell r="K325" t="str">
            <v>资源产业路</v>
          </cell>
          <cell r="L325" t="str">
            <v>三类地区</v>
          </cell>
          <cell r="M325"/>
          <cell r="N325" t="str">
            <v>升级改造（提质改造）</v>
          </cell>
          <cell r="O325" t="str">
            <v>达成渔业养殖基地</v>
          </cell>
          <cell r="R325" t="str">
            <v>3.5</v>
          </cell>
          <cell r="S325" t="str">
            <v>6(5)</v>
          </cell>
          <cell r="T325" t="str">
            <v>C721430112</v>
          </cell>
          <cell r="U325">
            <v>0</v>
          </cell>
          <cell r="V325">
            <v>1.1499999999999999</v>
          </cell>
          <cell r="W325">
            <v>1.1519999999999999</v>
          </cell>
        </row>
        <row r="326">
          <cell r="I326" t="str">
            <v>学校公路</v>
          </cell>
          <cell r="J326" t="str">
            <v>1312F4301120035</v>
          </cell>
          <cell r="K326" t="str">
            <v>资源产业路</v>
          </cell>
          <cell r="L326" t="str">
            <v>三类地区</v>
          </cell>
          <cell r="M326"/>
          <cell r="N326" t="str">
            <v>升级改造（提质改造）</v>
          </cell>
          <cell r="O326" t="str">
            <v>福塘渔业养殖示范基地</v>
          </cell>
          <cell r="R326" t="str">
            <v>3.5</v>
          </cell>
          <cell r="S326" t="str">
            <v>6(5)</v>
          </cell>
          <cell r="T326" t="str">
            <v>C841430112</v>
          </cell>
          <cell r="U326">
            <v>0</v>
          </cell>
          <cell r="V326">
            <v>1.85</v>
          </cell>
          <cell r="W326">
            <v>1.85</v>
          </cell>
        </row>
        <row r="327">
          <cell r="I327" t="str">
            <v>学校公路-袁家桥</v>
          </cell>
          <cell r="J327" t="str">
            <v>1312F4301120026</v>
          </cell>
          <cell r="K327" t="str">
            <v>资源产业路</v>
          </cell>
          <cell r="L327" t="str">
            <v>三类地区</v>
          </cell>
          <cell r="M327"/>
          <cell r="N327" t="str">
            <v>升级改造（提质改造）</v>
          </cell>
          <cell r="O327" t="str">
            <v>新阳休闲农业示范点</v>
          </cell>
          <cell r="R327" t="str">
            <v>3.5</v>
          </cell>
          <cell r="S327" t="str">
            <v>6(5)</v>
          </cell>
          <cell r="T327" t="str">
            <v>C702430112</v>
          </cell>
          <cell r="U327">
            <v>0</v>
          </cell>
          <cell r="V327">
            <v>2.46</v>
          </cell>
          <cell r="W327">
            <v>2.46</v>
          </cell>
        </row>
        <row r="328">
          <cell r="I328" t="str">
            <v>易家坝-肖家连接路</v>
          </cell>
          <cell r="J328" t="str">
            <v>1312F4301120027</v>
          </cell>
          <cell r="K328" t="str">
            <v>资源产业路</v>
          </cell>
          <cell r="L328" t="str">
            <v>三类地区</v>
          </cell>
          <cell r="M328"/>
          <cell r="N328" t="str">
            <v>升级改造（提质改造）</v>
          </cell>
          <cell r="O328" t="str">
            <v>志祥农业合作社</v>
          </cell>
          <cell r="R328" t="str">
            <v>5</v>
          </cell>
          <cell r="S328" t="str">
            <v>6</v>
          </cell>
          <cell r="T328" t="str">
            <v>CA30430112</v>
          </cell>
          <cell r="U328">
            <v>0</v>
          </cell>
          <cell r="V328">
            <v>1.5</v>
          </cell>
          <cell r="W328">
            <v>1.5</v>
          </cell>
        </row>
        <row r="329">
          <cell r="I329" t="str">
            <v>张家湾至大坝连接路</v>
          </cell>
          <cell r="J329" t="str">
            <v>1312F4301120041</v>
          </cell>
          <cell r="K329" t="str">
            <v>资源产业路</v>
          </cell>
          <cell r="L329" t="str">
            <v>三类地区</v>
          </cell>
          <cell r="M329"/>
          <cell r="O329" t="str">
            <v>齐天庙休闲农业示范点</v>
          </cell>
          <cell r="R329" t="str">
            <v>4</v>
          </cell>
          <cell r="S329" t="str">
            <v>6</v>
          </cell>
          <cell r="T329" t="str">
            <v>Y509430112</v>
          </cell>
          <cell r="U329">
            <v>0</v>
          </cell>
          <cell r="V329">
            <v>2</v>
          </cell>
          <cell r="W329">
            <v>2</v>
          </cell>
        </row>
        <row r="330">
          <cell r="I330" t="str">
            <v>107-酒庄连接路</v>
          </cell>
          <cell r="J330" t="str">
            <v>1312F4301210006</v>
          </cell>
          <cell r="K330" t="str">
            <v>资源产业路</v>
          </cell>
          <cell r="L330" t="str">
            <v>三类地区</v>
          </cell>
          <cell r="M330"/>
          <cell r="N330" t="str">
            <v>升级改造（提质改造）</v>
          </cell>
          <cell r="O330" t="str">
            <v>湖南华瑞易养生态农业科技有限公司</v>
          </cell>
          <cell r="R330" t="str">
            <v>5.5</v>
          </cell>
          <cell r="S330" t="str">
            <v>6</v>
          </cell>
          <cell r="T330" t="str">
            <v>无</v>
          </cell>
          <cell r="U330">
            <v>0</v>
          </cell>
          <cell r="V330">
            <v>0.32</v>
          </cell>
          <cell r="W330">
            <v>0.32</v>
          </cell>
        </row>
        <row r="331">
          <cell r="I331" t="str">
            <v>长沙经济技术开发区北山产业基地连接路（X037）</v>
          </cell>
          <cell r="J331" t="str">
            <v>1312F4301210008</v>
          </cell>
          <cell r="K331" t="str">
            <v>资源产业路</v>
          </cell>
          <cell r="L331" t="str">
            <v>三类地区</v>
          </cell>
          <cell r="M331"/>
          <cell r="N331" t="str">
            <v>升级改造（提质改造）</v>
          </cell>
          <cell r="O331" t="str">
            <v>长沙经济技术开发区北山产业基地</v>
          </cell>
          <cell r="R331" t="str">
            <v>7</v>
          </cell>
          <cell r="S331" t="str">
            <v>8</v>
          </cell>
          <cell r="T331" t="str">
            <v>无</v>
          </cell>
          <cell r="U331">
            <v>0</v>
          </cell>
          <cell r="V331">
            <v>20</v>
          </cell>
          <cell r="W331">
            <v>20</v>
          </cell>
        </row>
        <row r="332">
          <cell r="I332" t="str">
            <v>春华农业现代示范园连接路（港背-新兴）</v>
          </cell>
          <cell r="J332" t="str">
            <v>1312F4301210013</v>
          </cell>
          <cell r="K332" t="str">
            <v>资源产业路</v>
          </cell>
          <cell r="L332" t="str">
            <v>三类地区</v>
          </cell>
          <cell r="M332"/>
          <cell r="N332" t="str">
            <v>升级改造（提质改造）</v>
          </cell>
          <cell r="O332" t="str">
            <v>春华农业现代示范园</v>
          </cell>
          <cell r="R332" t="str">
            <v>3.5</v>
          </cell>
          <cell r="S332" t="str">
            <v>6(4.5)</v>
          </cell>
          <cell r="T332" t="str">
            <v>C95G430121</v>
          </cell>
          <cell r="U332">
            <v>0</v>
          </cell>
          <cell r="V332">
            <v>0.21</v>
          </cell>
          <cell r="W332">
            <v>0.21</v>
          </cell>
        </row>
        <row r="333">
          <cell r="I333" t="str">
            <v>春华农业现代示范园连接路（新兴组-大红公路）</v>
          </cell>
          <cell r="J333" t="str">
            <v>1312F4301210014</v>
          </cell>
          <cell r="K333" t="str">
            <v>资源产业路</v>
          </cell>
          <cell r="L333" t="str">
            <v>三类地区</v>
          </cell>
          <cell r="M333"/>
          <cell r="N333" t="str">
            <v>升级改造（提质改造）</v>
          </cell>
          <cell r="O333" t="str">
            <v>春华农业现代示范园</v>
          </cell>
          <cell r="R333" t="str">
            <v>3.5</v>
          </cell>
          <cell r="S333" t="str">
            <v>6(4.5)</v>
          </cell>
          <cell r="T333" t="str">
            <v>无</v>
          </cell>
          <cell r="U333">
            <v>0</v>
          </cell>
          <cell r="V333">
            <v>0.2</v>
          </cell>
          <cell r="W333">
            <v>0.2</v>
          </cell>
        </row>
        <row r="334">
          <cell r="I334" t="str">
            <v>春华农业现代示范园连接路（张家屋-村部）</v>
          </cell>
          <cell r="J334" t="str">
            <v>1312F4301210012</v>
          </cell>
          <cell r="K334" t="str">
            <v>资源产业路</v>
          </cell>
          <cell r="L334" t="str">
            <v>三类地区</v>
          </cell>
          <cell r="M334"/>
          <cell r="N334" t="str">
            <v>升级改造（提质改造）</v>
          </cell>
          <cell r="O334" t="str">
            <v>春华农业现代示范园</v>
          </cell>
          <cell r="R334" t="str">
            <v>3.5</v>
          </cell>
          <cell r="S334" t="str">
            <v>6(4.5)</v>
          </cell>
          <cell r="T334" t="str">
            <v>C416430121</v>
          </cell>
          <cell r="U334">
            <v>0</v>
          </cell>
          <cell r="V334">
            <v>1</v>
          </cell>
          <cell r="W334">
            <v>1</v>
          </cell>
        </row>
        <row r="335">
          <cell r="I335" t="str">
            <v>春华现代农业示范园连接路（长沙县大鲁线路基路面提质工程）</v>
          </cell>
          <cell r="J335" t="str">
            <v>1312F4301210004</v>
          </cell>
          <cell r="K335" t="str">
            <v>资源产业路</v>
          </cell>
          <cell r="L335" t="str">
            <v>三类地区</v>
          </cell>
          <cell r="M335"/>
          <cell r="N335" t="str">
            <v>升级改造（提质改造）</v>
          </cell>
          <cell r="O335" t="str">
            <v>春华现代农业示范园</v>
          </cell>
          <cell r="R335" t="str">
            <v>4.5</v>
          </cell>
          <cell r="S335" t="str">
            <v>6</v>
          </cell>
          <cell r="T335" t="str">
            <v>Y316430121</v>
          </cell>
          <cell r="U335">
            <v>0</v>
          </cell>
          <cell r="V335">
            <v>10.016999999999999</v>
          </cell>
          <cell r="W335">
            <v>10.016999999999999</v>
          </cell>
        </row>
        <row r="336">
          <cell r="I336" t="str">
            <v>宋家桥至谭山坝道路提质改造</v>
          </cell>
          <cell r="J336" t="str">
            <v>1312F4301210003</v>
          </cell>
          <cell r="K336" t="str">
            <v>资源产业路</v>
          </cell>
          <cell r="L336" t="str">
            <v>三类地区</v>
          </cell>
          <cell r="M336"/>
          <cell r="N336" t="str">
            <v>升级改造（提质改造）</v>
          </cell>
          <cell r="O336" t="str">
            <v>长丰汽车文化生态园</v>
          </cell>
          <cell r="R336" t="str">
            <v>5</v>
          </cell>
          <cell r="S336" t="str">
            <v>6</v>
          </cell>
          <cell r="T336" t="str">
            <v>Y390430121</v>
          </cell>
          <cell r="U336">
            <v>4.8339999999999996</v>
          </cell>
          <cell r="V336">
            <v>6.9240000000000004</v>
          </cell>
          <cell r="W336">
            <v>2.09</v>
          </cell>
        </row>
        <row r="337">
          <cell r="I337" t="str">
            <v>小顽国-新江生态园道路连通工程</v>
          </cell>
          <cell r="J337" t="str">
            <v>1312F4301210015</v>
          </cell>
          <cell r="K337" t="str">
            <v>资源产业路</v>
          </cell>
          <cell r="L337" t="str">
            <v>三类地区</v>
          </cell>
          <cell r="M337"/>
          <cell r="N337" t="str">
            <v>新建</v>
          </cell>
          <cell r="O337" t="str">
            <v>小顽国亲子农庄</v>
          </cell>
          <cell r="R337" t="str">
            <v>3.5</v>
          </cell>
          <cell r="S337" t="str">
            <v>6</v>
          </cell>
          <cell r="T337" t="str">
            <v>无</v>
          </cell>
          <cell r="U337">
            <v>0</v>
          </cell>
          <cell r="V337">
            <v>1.5760000000000001</v>
          </cell>
          <cell r="W337">
            <v>1.5760000000000001</v>
          </cell>
        </row>
        <row r="338">
          <cell r="I338" t="str">
            <v>优卓牧业奶牛产业园产业路</v>
          </cell>
          <cell r="J338" t="str">
            <v>1312F4301240022</v>
          </cell>
          <cell r="K338" t="str">
            <v>资源产业路</v>
          </cell>
          <cell r="L338" t="str">
            <v>三类地区</v>
          </cell>
          <cell r="M338"/>
          <cell r="N338" t="str">
            <v>升级改造（提质改造）</v>
          </cell>
          <cell r="O338" t="str">
            <v>优卓牧业奶牛产业园</v>
          </cell>
          <cell r="R338" t="str">
            <v>3.5</v>
          </cell>
          <cell r="S338" t="str">
            <v>6</v>
          </cell>
          <cell r="T338" t="str">
            <v>C840430182</v>
          </cell>
          <cell r="U338">
            <v>0</v>
          </cell>
          <cell r="V338">
            <v>5.5</v>
          </cell>
          <cell r="W338">
            <v>5.5</v>
          </cell>
        </row>
        <row r="339">
          <cell r="I339" t="str">
            <v>腾辉中药材产业园产业路</v>
          </cell>
          <cell r="J339" t="str">
            <v>1312F4301240019</v>
          </cell>
          <cell r="K339" t="str">
            <v>资源产业路</v>
          </cell>
          <cell r="L339" t="str">
            <v>三类地区</v>
          </cell>
          <cell r="M339"/>
          <cell r="N339" t="str">
            <v>新建</v>
          </cell>
          <cell r="O339" t="str">
            <v>腾辉中药材产业园</v>
          </cell>
          <cell r="R339" t="str">
            <v>3.5</v>
          </cell>
          <cell r="S339" t="str">
            <v>6</v>
          </cell>
          <cell r="T339" t="str">
            <v>C444430182</v>
          </cell>
          <cell r="U339">
            <v>0</v>
          </cell>
          <cell r="V339">
            <v>5</v>
          </cell>
          <cell r="W339">
            <v>5</v>
          </cell>
        </row>
        <row r="340">
          <cell r="I340" t="str">
            <v>宁乡花猪原生态养殖示范基地产业路</v>
          </cell>
          <cell r="J340" t="str">
            <v>1312F4301240001</v>
          </cell>
          <cell r="K340" t="str">
            <v>资源产业路</v>
          </cell>
          <cell r="L340" t="str">
            <v>三类地区</v>
          </cell>
          <cell r="M340"/>
          <cell r="N340" t="str">
            <v>升级改造（提质改造）</v>
          </cell>
          <cell r="O340" t="str">
            <v>宁乡花猪原生态养殖示范基地</v>
          </cell>
          <cell r="R340" t="str">
            <v>3.5</v>
          </cell>
          <cell r="S340" t="str">
            <v>6</v>
          </cell>
          <cell r="T340" t="str">
            <v>C363430182</v>
          </cell>
          <cell r="U340">
            <v>0</v>
          </cell>
          <cell r="V340">
            <v>3</v>
          </cell>
          <cell r="W340">
            <v>3</v>
          </cell>
        </row>
        <row r="341">
          <cell r="I341" t="str">
            <v>林美农庄产业园区产业路</v>
          </cell>
          <cell r="J341" t="str">
            <v>1312F4301240003</v>
          </cell>
          <cell r="K341" t="str">
            <v>资源产业路</v>
          </cell>
          <cell r="L341" t="str">
            <v>三类地区</v>
          </cell>
          <cell r="M341"/>
          <cell r="N341" t="str">
            <v>新建</v>
          </cell>
          <cell r="O341" t="str">
            <v>林美农庄产业园区</v>
          </cell>
          <cell r="R341" t="str">
            <v>3</v>
          </cell>
          <cell r="S341" t="str">
            <v>6</v>
          </cell>
          <cell r="T341" t="str">
            <v>无</v>
          </cell>
          <cell r="U341">
            <v>0</v>
          </cell>
          <cell r="V341">
            <v>3.5419999999999998</v>
          </cell>
          <cell r="W341">
            <v>3.5419999999999998</v>
          </cell>
        </row>
        <row r="342">
          <cell r="I342" t="str">
            <v>湖南湘沩茶叶有限公司茶叶特色产业园产业路</v>
          </cell>
          <cell r="J342" t="str">
            <v>1312F4301240010</v>
          </cell>
          <cell r="K342" t="str">
            <v>资源产业路</v>
          </cell>
          <cell r="L342" t="str">
            <v>三类地区</v>
          </cell>
          <cell r="M342"/>
          <cell r="N342" t="str">
            <v>升级改造（提质改造）</v>
          </cell>
          <cell r="O342" t="str">
            <v>湖南湘沩茶叶有限公司茶叶特色产业园</v>
          </cell>
          <cell r="R342" t="str">
            <v>4.5</v>
          </cell>
          <cell r="S342" t="str">
            <v>6</v>
          </cell>
          <cell r="T342" t="str">
            <v>Y998430182</v>
          </cell>
          <cell r="U342">
            <v>0</v>
          </cell>
          <cell r="V342">
            <v>12</v>
          </cell>
          <cell r="W342">
            <v>12</v>
          </cell>
        </row>
        <row r="343">
          <cell r="I343" t="str">
            <v>湖南淘达生态环境污粪处理中心产业路</v>
          </cell>
          <cell r="J343" t="str">
            <v>1312F4301240004</v>
          </cell>
          <cell r="K343" t="str">
            <v>资源产业路</v>
          </cell>
          <cell r="L343" t="str">
            <v>三类地区</v>
          </cell>
          <cell r="M343"/>
          <cell r="N343" t="str">
            <v>升级改造（提质改造）</v>
          </cell>
          <cell r="O343" t="str">
            <v>湖南淘达生态环境污粪处理中心</v>
          </cell>
          <cell r="R343" t="str">
            <v>4</v>
          </cell>
          <cell r="S343" t="str">
            <v>6</v>
          </cell>
          <cell r="T343" t="str">
            <v>C451430182</v>
          </cell>
          <cell r="U343">
            <v>0</v>
          </cell>
          <cell r="V343">
            <v>1.667</v>
          </cell>
          <cell r="W343">
            <v>1.667</v>
          </cell>
        </row>
        <row r="344">
          <cell r="I344" t="str">
            <v>鹊山现代农业示范园产业路</v>
          </cell>
          <cell r="J344" t="str">
            <v>1312F4301240009</v>
          </cell>
          <cell r="K344" t="str">
            <v>资源产业路</v>
          </cell>
          <cell r="L344" t="str">
            <v>三类地区</v>
          </cell>
          <cell r="M344"/>
          <cell r="N344" t="str">
            <v>升级改造（提质改造）</v>
          </cell>
          <cell r="O344" t="str">
            <v>鹊山现代农业示范园</v>
          </cell>
          <cell r="R344" t="str">
            <v>4</v>
          </cell>
          <cell r="S344" t="str">
            <v>6.5</v>
          </cell>
          <cell r="T344" t="str">
            <v>Y677430182</v>
          </cell>
          <cell r="U344">
            <v>0</v>
          </cell>
          <cell r="V344">
            <v>6.9329999999999998</v>
          </cell>
          <cell r="W344">
            <v>6.9329999999999998</v>
          </cell>
        </row>
        <row r="345">
          <cell r="I345" t="str">
            <v>大屯营镇红柚蜜柚等水果产业园产业路</v>
          </cell>
          <cell r="J345" t="str">
            <v>1312F4301240028</v>
          </cell>
          <cell r="K345" t="str">
            <v>资源产业路</v>
          </cell>
          <cell r="L345" t="str">
            <v>三类地区</v>
          </cell>
          <cell r="M345"/>
          <cell r="N345" t="str">
            <v>升级改造（提质改造）</v>
          </cell>
          <cell r="O345" t="str">
            <v>大屯营镇红柚蜜柚等水果产业园</v>
          </cell>
          <cell r="R345" t="str">
            <v>3.5</v>
          </cell>
          <cell r="S345" t="str">
            <v>6</v>
          </cell>
          <cell r="T345" t="str">
            <v>C432430182</v>
          </cell>
          <cell r="U345">
            <v>0</v>
          </cell>
          <cell r="V345">
            <v>2</v>
          </cell>
          <cell r="W345">
            <v>2</v>
          </cell>
        </row>
        <row r="346">
          <cell r="I346" t="str">
            <v>云济苗木培植基地产业路</v>
          </cell>
          <cell r="J346" t="str">
            <v>1312F4301240046</v>
          </cell>
          <cell r="K346" t="str">
            <v>资源产业路</v>
          </cell>
          <cell r="L346" t="str">
            <v>三类地区</v>
          </cell>
          <cell r="M346"/>
          <cell r="N346" t="str">
            <v>升级改造（提质改造）</v>
          </cell>
          <cell r="O346" t="str">
            <v>宁乡市喜文种植基地</v>
          </cell>
          <cell r="R346" t="str">
            <v>4</v>
          </cell>
          <cell r="S346" t="str">
            <v>6(4.5)</v>
          </cell>
          <cell r="T346" t="str">
            <v>Y652430182</v>
          </cell>
          <cell r="U346">
            <v>0</v>
          </cell>
          <cell r="V346">
            <v>4.57</v>
          </cell>
          <cell r="W346">
            <v>4.57</v>
          </cell>
        </row>
        <row r="347">
          <cell r="I347" t="str">
            <v>宁乡市金洲镇粮食产业园产业路</v>
          </cell>
          <cell r="J347" t="str">
            <v>1312F4301240016</v>
          </cell>
          <cell r="K347" t="str">
            <v>资源产业路</v>
          </cell>
          <cell r="L347" t="str">
            <v>三类地区</v>
          </cell>
          <cell r="M347"/>
          <cell r="N347" t="str">
            <v>升级改造（提质改造）</v>
          </cell>
          <cell r="O347" t="str">
            <v>宁乡市金洲镇粮食产业园</v>
          </cell>
          <cell r="R347" t="str">
            <v>4</v>
          </cell>
          <cell r="S347" t="str">
            <v>6</v>
          </cell>
          <cell r="T347" t="str">
            <v>C483430182</v>
          </cell>
          <cell r="U347">
            <v>0</v>
          </cell>
          <cell r="V347">
            <v>3</v>
          </cell>
          <cell r="W347">
            <v>3</v>
          </cell>
        </row>
        <row r="348">
          <cell r="I348" t="str">
            <v>宁乡市国家级现代农业产业园产业路</v>
          </cell>
          <cell r="J348" t="str">
            <v>1312F4301240015</v>
          </cell>
          <cell r="K348" t="str">
            <v>资源产业路</v>
          </cell>
          <cell r="L348" t="str">
            <v>三类地区</v>
          </cell>
          <cell r="M348"/>
          <cell r="N348" t="str">
            <v>升级改造（提质改造）</v>
          </cell>
          <cell r="O348" t="str">
            <v>宁乡市国家级现代农业产业园</v>
          </cell>
          <cell r="R348" t="str">
            <v>3.5</v>
          </cell>
          <cell r="S348" t="str">
            <v>6</v>
          </cell>
          <cell r="T348" t="str">
            <v>无</v>
          </cell>
          <cell r="U348">
            <v>0</v>
          </cell>
          <cell r="V348">
            <v>10</v>
          </cell>
          <cell r="W348">
            <v>10</v>
          </cell>
        </row>
        <row r="349">
          <cell r="I349" t="str">
            <v>宁乡大成桥生猪标准化养殖示范园产业路</v>
          </cell>
          <cell r="J349" t="str">
            <v>1312F4301240012</v>
          </cell>
          <cell r="K349" t="str">
            <v>资源产业路</v>
          </cell>
          <cell r="L349" t="str">
            <v>三类地区</v>
          </cell>
          <cell r="M349"/>
          <cell r="N349" t="str">
            <v>新建</v>
          </cell>
          <cell r="O349" t="str">
            <v>宁乡大成桥生猪标准化养殖示范园</v>
          </cell>
          <cell r="R349" t="str">
            <v>3.5</v>
          </cell>
          <cell r="S349" t="str">
            <v>6(5)</v>
          </cell>
          <cell r="T349" t="str">
            <v>无</v>
          </cell>
          <cell r="U349">
            <v>0</v>
          </cell>
          <cell r="V349">
            <v>0.8</v>
          </cell>
          <cell r="W349">
            <v>0.8</v>
          </cell>
        </row>
        <row r="350">
          <cell r="I350" t="str">
            <v>善山岭村农业产业园产业路</v>
          </cell>
          <cell r="J350" t="str">
            <v>1312F4301240043</v>
          </cell>
          <cell r="K350" t="str">
            <v>资源产业路</v>
          </cell>
          <cell r="L350" t="str">
            <v>三类地区</v>
          </cell>
          <cell r="M350"/>
          <cell r="N350" t="str">
            <v>升级改造（提质改造）</v>
          </cell>
          <cell r="O350" t="str">
            <v>善山岭村农业产业园</v>
          </cell>
          <cell r="R350" t="str">
            <v>3.5</v>
          </cell>
          <cell r="S350" t="str">
            <v>6</v>
          </cell>
          <cell r="T350" t="str">
            <v>CC70430182</v>
          </cell>
          <cell r="U350">
            <v>0</v>
          </cell>
          <cell r="V350">
            <v>2.2090000000000001</v>
          </cell>
          <cell r="W350">
            <v>2.2090000000000001</v>
          </cell>
        </row>
        <row r="351">
          <cell r="I351" t="str">
            <v>华桅中药材产业示范园产业路</v>
          </cell>
          <cell r="J351" t="str">
            <v>1312F4301240031</v>
          </cell>
          <cell r="K351" t="str">
            <v>资源产业路</v>
          </cell>
          <cell r="L351" t="str">
            <v>三类地区</v>
          </cell>
          <cell r="M351"/>
          <cell r="N351" t="str">
            <v>新建</v>
          </cell>
          <cell r="O351" t="str">
            <v>华桅中药材产业示范园</v>
          </cell>
          <cell r="R351" t="str">
            <v>3.5</v>
          </cell>
          <cell r="S351" t="str">
            <v>6</v>
          </cell>
          <cell r="T351" t="str">
            <v>无</v>
          </cell>
          <cell r="U351">
            <v>0</v>
          </cell>
          <cell r="V351">
            <v>2.54</v>
          </cell>
          <cell r="W351">
            <v>2.54</v>
          </cell>
        </row>
        <row r="352">
          <cell r="I352" t="str">
            <v>左家山蜜桔产业园产业路</v>
          </cell>
          <cell r="J352" t="str">
            <v>1312F4301240045</v>
          </cell>
          <cell r="K352" t="str">
            <v>资源产业路</v>
          </cell>
          <cell r="L352" t="str">
            <v>三类地区</v>
          </cell>
          <cell r="M352"/>
          <cell r="N352" t="str">
            <v>升级改造（提质改造）</v>
          </cell>
          <cell r="O352" t="str">
            <v>宁乡市现代农业产业园粮食综合服务中心</v>
          </cell>
          <cell r="R352" t="str">
            <v>5</v>
          </cell>
          <cell r="S352" t="str">
            <v>6(5.5)</v>
          </cell>
          <cell r="T352" t="str">
            <v>X008430182</v>
          </cell>
          <cell r="U352">
            <v>0</v>
          </cell>
          <cell r="V352">
            <v>1.1579999999999999</v>
          </cell>
          <cell r="W352">
            <v>1.1579999999999999</v>
          </cell>
        </row>
        <row r="353">
          <cell r="I353" t="str">
            <v>嶂山村生态种养基地产业路</v>
          </cell>
          <cell r="J353" t="str">
            <v>1312F4301240042</v>
          </cell>
          <cell r="K353" t="str">
            <v>资源产业路</v>
          </cell>
          <cell r="L353" t="str">
            <v>三类地区</v>
          </cell>
          <cell r="M353"/>
          <cell r="N353" t="str">
            <v>升级改造（提质改造）</v>
          </cell>
          <cell r="O353" t="str">
            <v>嶂山村生态种养基地产业路</v>
          </cell>
          <cell r="R353" t="str">
            <v>5</v>
          </cell>
          <cell r="S353" t="str">
            <v>6</v>
          </cell>
          <cell r="T353" t="str">
            <v>C290430182</v>
          </cell>
          <cell r="U353">
            <v>0</v>
          </cell>
          <cell r="V353">
            <v>2</v>
          </cell>
          <cell r="W353">
            <v>2</v>
          </cell>
        </row>
        <row r="354">
          <cell r="I354" t="str">
            <v>合轩村种殖示范园产业路</v>
          </cell>
          <cell r="J354" t="str">
            <v>1312F4301240040</v>
          </cell>
          <cell r="K354" t="str">
            <v>资源产业路</v>
          </cell>
          <cell r="L354" t="str">
            <v>三类地区</v>
          </cell>
          <cell r="M354"/>
          <cell r="N354" t="str">
            <v>升级改造（提质改造）</v>
          </cell>
          <cell r="O354" t="str">
            <v>合轩村种殖示范园</v>
          </cell>
          <cell r="R354" t="str">
            <v>4</v>
          </cell>
          <cell r="S354" t="str">
            <v>6(4.5)</v>
          </cell>
          <cell r="T354" t="str">
            <v>Y645430182</v>
          </cell>
          <cell r="U354">
            <v>0</v>
          </cell>
          <cell r="V354">
            <v>3</v>
          </cell>
          <cell r="W354">
            <v>3</v>
          </cell>
        </row>
        <row r="355">
          <cell r="I355" t="str">
            <v>唐市生态种养基地产业路</v>
          </cell>
          <cell r="J355" t="str">
            <v>1312F4301240041</v>
          </cell>
          <cell r="K355" t="str">
            <v>资源产业路</v>
          </cell>
          <cell r="L355" t="str">
            <v>三类地区</v>
          </cell>
          <cell r="M355"/>
          <cell r="N355" t="str">
            <v>升级改造（提质改造）</v>
          </cell>
          <cell r="O355" t="str">
            <v>唐市生态种养基地</v>
          </cell>
          <cell r="R355" t="str">
            <v>4</v>
          </cell>
          <cell r="S355" t="str">
            <v>6(4.5)</v>
          </cell>
          <cell r="T355" t="str">
            <v>Y634430182</v>
          </cell>
          <cell r="U355">
            <v>0</v>
          </cell>
          <cell r="V355">
            <v>3</v>
          </cell>
          <cell r="W355">
            <v>3</v>
          </cell>
        </row>
        <row r="356">
          <cell r="I356" t="str">
            <v>湖南萼林农产品有限公司产业路</v>
          </cell>
          <cell r="J356" t="str">
            <v>1312F4301240044</v>
          </cell>
          <cell r="K356" t="str">
            <v>资源产业路</v>
          </cell>
          <cell r="L356" t="str">
            <v>三类地区</v>
          </cell>
          <cell r="M356"/>
          <cell r="N356" t="str">
            <v>新建</v>
          </cell>
          <cell r="O356" t="str">
            <v>湖南萼林农产品有限公司</v>
          </cell>
          <cell r="R356" t="str">
            <v>3.5</v>
          </cell>
          <cell r="S356" t="str">
            <v>6(5)</v>
          </cell>
          <cell r="T356" t="str">
            <v>无</v>
          </cell>
          <cell r="U356">
            <v>0</v>
          </cell>
          <cell r="V356">
            <v>3</v>
          </cell>
          <cell r="W356">
            <v>3</v>
          </cell>
        </row>
        <row r="357">
          <cell r="I357" t="str">
            <v>坝塘社区永昌生态养殖园产业路</v>
          </cell>
          <cell r="J357" t="str">
            <v>1312F4301240085</v>
          </cell>
          <cell r="K357" t="str">
            <v>资源产业路</v>
          </cell>
          <cell r="L357" t="str">
            <v>三类地区</v>
          </cell>
          <cell r="M357"/>
          <cell r="N357" t="str">
            <v>升级改造（提质改造）</v>
          </cell>
          <cell r="O357" t="str">
            <v>坝塘社区永昌生态养殖园产业园</v>
          </cell>
          <cell r="R357" t="str">
            <v>3.5</v>
          </cell>
          <cell r="S357" t="str">
            <v>7.5</v>
          </cell>
          <cell r="T357" t="str">
            <v>C144430182</v>
          </cell>
          <cell r="U357">
            <v>0</v>
          </cell>
          <cell r="V357">
            <v>6.5</v>
          </cell>
          <cell r="W357">
            <v>3.5</v>
          </cell>
        </row>
        <row r="358">
          <cell r="I358" t="str">
            <v>宝云村山药种植基地产业路</v>
          </cell>
          <cell r="J358" t="str">
            <v>1312F4301240131</v>
          </cell>
          <cell r="K358" t="str">
            <v>资源产业路</v>
          </cell>
          <cell r="L358" t="str">
            <v>三类地区</v>
          </cell>
          <cell r="M358"/>
          <cell r="N358" t="str">
            <v>升级改造（提质改造）</v>
          </cell>
          <cell r="O358" t="str">
            <v>宝云村山药种植基地产业园</v>
          </cell>
          <cell r="R358" t="str">
            <v>3.5</v>
          </cell>
          <cell r="S358" t="str">
            <v>6</v>
          </cell>
          <cell r="T358" t="str">
            <v>C474430182</v>
          </cell>
          <cell r="U358">
            <v>0</v>
          </cell>
          <cell r="V358">
            <v>1.554</v>
          </cell>
          <cell r="W358">
            <v>1.554</v>
          </cell>
        </row>
        <row r="359">
          <cell r="I359" t="str">
            <v>草冲村黄姜种植基地产业路</v>
          </cell>
          <cell r="J359" t="str">
            <v>1312F4301240166</v>
          </cell>
          <cell r="K359" t="str">
            <v>资源产业路</v>
          </cell>
          <cell r="L359" t="str">
            <v>三类地区</v>
          </cell>
          <cell r="M359"/>
          <cell r="N359" t="str">
            <v>升级改造（提质改造）</v>
          </cell>
          <cell r="O359" t="str">
            <v>草冲村黄姜种植基地</v>
          </cell>
          <cell r="R359" t="str">
            <v>3.5</v>
          </cell>
          <cell r="S359" t="str">
            <v>6.5</v>
          </cell>
          <cell r="T359" t="str">
            <v>C348430182</v>
          </cell>
          <cell r="U359">
            <v>0</v>
          </cell>
          <cell r="V359">
            <v>2.6</v>
          </cell>
          <cell r="W359">
            <v>2.6</v>
          </cell>
        </row>
        <row r="360">
          <cell r="I360" t="str">
            <v>长兴村蔬菜种植集散中心产业路</v>
          </cell>
          <cell r="J360" t="str">
            <v>1312F4301240151</v>
          </cell>
          <cell r="K360" t="str">
            <v>资源产业路</v>
          </cell>
          <cell r="L360" t="str">
            <v>三类地区</v>
          </cell>
          <cell r="M360"/>
          <cell r="N360" t="str">
            <v>升级改造（提质改造）</v>
          </cell>
          <cell r="O360" t="str">
            <v>长兴村蔬菜种植集散中心产业园</v>
          </cell>
          <cell r="R360" t="str">
            <v>5</v>
          </cell>
          <cell r="S360" t="str">
            <v>6.5</v>
          </cell>
          <cell r="T360" t="str">
            <v>C846430182</v>
          </cell>
          <cell r="U360">
            <v>0</v>
          </cell>
          <cell r="V360">
            <v>3.956</v>
          </cell>
          <cell r="W360">
            <v>3.956</v>
          </cell>
        </row>
        <row r="361">
          <cell r="I361" t="str">
            <v>赤塅村油茶林基地产业路</v>
          </cell>
          <cell r="J361" t="str">
            <v>1312F4301240090</v>
          </cell>
          <cell r="K361" t="str">
            <v>资源产业路</v>
          </cell>
          <cell r="L361" t="str">
            <v>三类地区</v>
          </cell>
          <cell r="M361"/>
          <cell r="N361" t="str">
            <v>升级改造（提质改造）</v>
          </cell>
          <cell r="O361" t="str">
            <v>赤塅村油茶林基地产业园</v>
          </cell>
          <cell r="R361" t="str">
            <v>5</v>
          </cell>
          <cell r="S361" t="str">
            <v>6.5</v>
          </cell>
          <cell r="T361" t="str">
            <v>C375430182</v>
          </cell>
          <cell r="U361">
            <v>0</v>
          </cell>
          <cell r="V361">
            <v>2.5750000000000002</v>
          </cell>
          <cell r="W361">
            <v>2.5750000000000002</v>
          </cell>
        </row>
        <row r="362">
          <cell r="I362" t="str">
            <v>二泉村青果种植基地产业路</v>
          </cell>
          <cell r="J362" t="str">
            <v>1312F4301240133</v>
          </cell>
          <cell r="K362" t="str">
            <v>资源产业路</v>
          </cell>
          <cell r="L362" t="str">
            <v>三类地区</v>
          </cell>
          <cell r="M362"/>
          <cell r="N362" t="str">
            <v>升级改造（提质改造）</v>
          </cell>
          <cell r="O362" t="str">
            <v>二泉村青果种植基地产业园</v>
          </cell>
          <cell r="R362" t="str">
            <v>3.5</v>
          </cell>
          <cell r="S362" t="str">
            <v>6.5</v>
          </cell>
          <cell r="T362" t="str">
            <v>CC18430182</v>
          </cell>
          <cell r="U362">
            <v>0</v>
          </cell>
          <cell r="V362">
            <v>3.2</v>
          </cell>
          <cell r="W362">
            <v>3.2</v>
          </cell>
        </row>
        <row r="363">
          <cell r="I363" t="str">
            <v>扶冲村宁乡花猪养殖保种繁育中心产业路</v>
          </cell>
          <cell r="J363" t="str">
            <v>1312F4301240139</v>
          </cell>
          <cell r="K363" t="str">
            <v>资源产业路</v>
          </cell>
          <cell r="L363" t="str">
            <v>三类地区</v>
          </cell>
          <cell r="M363"/>
          <cell r="N363" t="str">
            <v>升级改造（提质改造）</v>
          </cell>
          <cell r="O363" t="str">
            <v>扶冲村宁乡花猪养殖保种繁育中心产业园</v>
          </cell>
          <cell r="R363" t="str">
            <v>4</v>
          </cell>
          <cell r="S363" t="str">
            <v>6.5</v>
          </cell>
          <cell r="T363" t="str">
            <v>CD50430182</v>
          </cell>
          <cell r="U363">
            <v>0</v>
          </cell>
          <cell r="V363">
            <v>4.1929999999999996</v>
          </cell>
          <cell r="W363">
            <v>4.1929999999999996</v>
          </cell>
        </row>
        <row r="364">
          <cell r="I364" t="str">
            <v>扶峰村高山猕猴桃种植加工基地产业路</v>
          </cell>
          <cell r="J364" t="str">
            <v>1312F4301240204</v>
          </cell>
          <cell r="K364" t="str">
            <v>资源产业路</v>
          </cell>
          <cell r="L364" t="str">
            <v>三类地区</v>
          </cell>
          <cell r="M364"/>
          <cell r="N364" t="str">
            <v>升级改造（提质改造）</v>
          </cell>
          <cell r="O364" t="str">
            <v>扶峰村高山猕猴桃种植加工基地</v>
          </cell>
          <cell r="R364" t="str">
            <v>4</v>
          </cell>
          <cell r="S364" t="str">
            <v>6</v>
          </cell>
          <cell r="T364" t="str">
            <v>C327430182</v>
          </cell>
          <cell r="U364">
            <v>0</v>
          </cell>
          <cell r="V364">
            <v>2.734</v>
          </cell>
          <cell r="W364">
            <v>2.734</v>
          </cell>
        </row>
        <row r="365">
          <cell r="I365" t="str">
            <v>古南桥药材种植基地产业路</v>
          </cell>
          <cell r="J365" t="str">
            <v>1312F4301240094</v>
          </cell>
          <cell r="K365" t="str">
            <v>资源产业路</v>
          </cell>
          <cell r="L365" t="str">
            <v>三类地区</v>
          </cell>
          <cell r="M365"/>
          <cell r="N365" t="str">
            <v>升级改造（提质改造）</v>
          </cell>
          <cell r="O365" t="str">
            <v>古南桥药材种植基地产业园</v>
          </cell>
          <cell r="R365" t="str">
            <v>3.5</v>
          </cell>
          <cell r="S365" t="str">
            <v>6.5</v>
          </cell>
          <cell r="T365" t="str">
            <v>C206430182</v>
          </cell>
          <cell r="U365">
            <v>0</v>
          </cell>
          <cell r="V365">
            <v>4</v>
          </cell>
          <cell r="W365">
            <v>3.68</v>
          </cell>
        </row>
        <row r="366">
          <cell r="I366" t="str">
            <v>合兴草皮种植开发公司产业路</v>
          </cell>
          <cell r="J366" t="str">
            <v>1312F4301240207</v>
          </cell>
          <cell r="K366" t="str">
            <v>资源产业路</v>
          </cell>
          <cell r="L366" t="str">
            <v>三类地区</v>
          </cell>
          <cell r="M366"/>
          <cell r="N366" t="str">
            <v>升级改造（提质改造）</v>
          </cell>
          <cell r="O366" t="str">
            <v>合兴草皮种植开发公司</v>
          </cell>
          <cell r="R366" t="str">
            <v>4.5</v>
          </cell>
          <cell r="S366" t="str">
            <v>6</v>
          </cell>
          <cell r="T366" t="str">
            <v>无</v>
          </cell>
          <cell r="U366">
            <v>0</v>
          </cell>
          <cell r="V366">
            <v>2.1</v>
          </cell>
          <cell r="W366">
            <v>2.1</v>
          </cell>
        </row>
        <row r="367">
          <cell r="I367" t="str">
            <v>贺石桥黑茶产业合作社产业路</v>
          </cell>
          <cell r="J367" t="str">
            <v>1312F4301240201</v>
          </cell>
          <cell r="K367" t="str">
            <v>资源产业路</v>
          </cell>
          <cell r="L367" t="str">
            <v>三类地区</v>
          </cell>
          <cell r="M367"/>
          <cell r="N367" t="str">
            <v>升级改造（提质改造）</v>
          </cell>
          <cell r="O367" t="str">
            <v>贺石桥黑茶产业合作社</v>
          </cell>
          <cell r="S367" t="str">
            <v>6.5</v>
          </cell>
          <cell r="T367" t="str">
            <v>CA22430182</v>
          </cell>
          <cell r="U367">
            <v>0</v>
          </cell>
          <cell r="V367">
            <v>6.665</v>
          </cell>
          <cell r="W367">
            <v>6.665</v>
          </cell>
        </row>
        <row r="368">
          <cell r="I368" t="str">
            <v>贺石桥现代农业产业基地产业路</v>
          </cell>
          <cell r="J368" t="str">
            <v>1312F4301240070</v>
          </cell>
          <cell r="K368" t="str">
            <v>资源产业路</v>
          </cell>
          <cell r="L368" t="str">
            <v>三类地区</v>
          </cell>
          <cell r="M368"/>
          <cell r="N368" t="str">
            <v>升级改造（提质改造）</v>
          </cell>
          <cell r="O368" t="str">
            <v>贺石桥现代农业产业基地</v>
          </cell>
          <cell r="R368" t="str">
            <v>5</v>
          </cell>
          <cell r="S368" t="str">
            <v>6.5</v>
          </cell>
          <cell r="T368" t="str">
            <v>Y619430182</v>
          </cell>
          <cell r="U368">
            <v>0</v>
          </cell>
          <cell r="V368">
            <v>3.919</v>
          </cell>
          <cell r="W368">
            <v>3.919</v>
          </cell>
        </row>
        <row r="369">
          <cell r="I369" t="str">
            <v>横岭村水果种植合作社产业路</v>
          </cell>
          <cell r="J369" t="str">
            <v>1312F4301240123</v>
          </cell>
          <cell r="K369" t="str">
            <v>资源产业路</v>
          </cell>
          <cell r="L369" t="str">
            <v>三类地区</v>
          </cell>
          <cell r="M369"/>
          <cell r="N369" t="str">
            <v>升级改造（提质改造）</v>
          </cell>
          <cell r="O369" t="str">
            <v>横岭村水果种植合作社产业园</v>
          </cell>
          <cell r="R369" t="str">
            <v>3.5</v>
          </cell>
          <cell r="S369" t="str">
            <v>6.5</v>
          </cell>
          <cell r="T369" t="str">
            <v>C309430182</v>
          </cell>
          <cell r="U369">
            <v>0</v>
          </cell>
          <cell r="V369">
            <v>1.952</v>
          </cell>
          <cell r="W369">
            <v>1.952</v>
          </cell>
        </row>
        <row r="370">
          <cell r="I370" t="str">
            <v>鸿富村蔬菜种植加工扶贫车间基地产业路</v>
          </cell>
          <cell r="J370" t="str">
            <v>1312F4301240140</v>
          </cell>
          <cell r="K370" t="str">
            <v>资源产业路</v>
          </cell>
          <cell r="L370" t="str">
            <v>三类地区</v>
          </cell>
          <cell r="M370"/>
          <cell r="N370" t="str">
            <v>升级改造（提质改造）</v>
          </cell>
          <cell r="O370" t="str">
            <v>鸿富村蔬菜种植加工扶贫车间基地产业园</v>
          </cell>
          <cell r="R370" t="str">
            <v>4.5</v>
          </cell>
          <cell r="S370" t="str">
            <v>6</v>
          </cell>
          <cell r="T370" t="str">
            <v>Y657430182</v>
          </cell>
          <cell r="U370">
            <v>0</v>
          </cell>
          <cell r="V370">
            <v>5.056</v>
          </cell>
          <cell r="W370">
            <v>5.056</v>
          </cell>
        </row>
        <row r="371">
          <cell r="I371" t="str">
            <v>洪仑山村秋葵种植基地产业路</v>
          </cell>
          <cell r="J371" t="str">
            <v>1312F4301240162</v>
          </cell>
          <cell r="K371" t="str">
            <v>资源产业路</v>
          </cell>
          <cell r="L371" t="str">
            <v>三类地区</v>
          </cell>
          <cell r="M371"/>
          <cell r="N371" t="str">
            <v>升级改造（提质改造）</v>
          </cell>
          <cell r="O371" t="str">
            <v>洪仑山村秋葵种植基地产业园</v>
          </cell>
          <cell r="R371" t="str">
            <v>3.5</v>
          </cell>
          <cell r="S371" t="str">
            <v>6.5</v>
          </cell>
          <cell r="T371" t="str">
            <v>C300430182</v>
          </cell>
          <cell r="U371">
            <v>0</v>
          </cell>
          <cell r="V371">
            <v>2.742</v>
          </cell>
          <cell r="W371">
            <v>2.742</v>
          </cell>
        </row>
        <row r="372">
          <cell r="I372" t="str">
            <v>红旗村朝天椒种植基地产业路</v>
          </cell>
          <cell r="J372" t="str">
            <v>1312F4301240181</v>
          </cell>
          <cell r="K372" t="str">
            <v>资源产业路</v>
          </cell>
          <cell r="L372" t="str">
            <v>三类地区</v>
          </cell>
          <cell r="M372"/>
          <cell r="N372" t="str">
            <v>升级改造（提质改造）</v>
          </cell>
          <cell r="O372" t="str">
            <v>红旗村朝天椒种植基地</v>
          </cell>
          <cell r="R372" t="str">
            <v>3.5</v>
          </cell>
          <cell r="S372" t="str">
            <v>6.5</v>
          </cell>
          <cell r="T372" t="str">
            <v>CB73430182</v>
          </cell>
          <cell r="U372">
            <v>0</v>
          </cell>
          <cell r="V372">
            <v>3.5</v>
          </cell>
          <cell r="W372">
            <v>3.7989999999999999</v>
          </cell>
        </row>
        <row r="373">
          <cell r="I373" t="str">
            <v>红石村水稻高产种植示范基地产业路</v>
          </cell>
          <cell r="J373" t="str">
            <v>1312F4301240129</v>
          </cell>
          <cell r="K373" t="str">
            <v>资源产业路</v>
          </cell>
          <cell r="L373" t="str">
            <v>三类地区</v>
          </cell>
          <cell r="M373"/>
          <cell r="N373" t="str">
            <v>升级改造（提质改造）</v>
          </cell>
          <cell r="O373" t="str">
            <v>红石村水稻高产种植示范基地产业园</v>
          </cell>
          <cell r="R373" t="str">
            <v>5</v>
          </cell>
          <cell r="S373" t="str">
            <v>6.5</v>
          </cell>
          <cell r="T373" t="str">
            <v>无</v>
          </cell>
          <cell r="U373">
            <v>0</v>
          </cell>
          <cell r="V373">
            <v>4.0750000000000002</v>
          </cell>
          <cell r="W373">
            <v>4.0750000000000002</v>
          </cell>
        </row>
        <row r="374">
          <cell r="I374" t="str">
            <v>红石村烟叶种植基地产业路</v>
          </cell>
          <cell r="J374" t="str">
            <v>1312F4301240052</v>
          </cell>
          <cell r="K374" t="str">
            <v>资源产业路</v>
          </cell>
          <cell r="L374" t="str">
            <v>三类地区</v>
          </cell>
          <cell r="M374"/>
          <cell r="N374" t="str">
            <v>升级改造（提质改造）</v>
          </cell>
          <cell r="O374" t="str">
            <v>红石村烟叶种植基地</v>
          </cell>
          <cell r="R374" t="str">
            <v>4.5</v>
          </cell>
          <cell r="S374" t="str">
            <v>6</v>
          </cell>
          <cell r="T374" t="str">
            <v>Y685430182</v>
          </cell>
          <cell r="U374">
            <v>0</v>
          </cell>
          <cell r="V374">
            <v>8.2850000000000001</v>
          </cell>
          <cell r="W374">
            <v>8.2850000000000001</v>
          </cell>
        </row>
        <row r="375">
          <cell r="I375" t="str">
            <v>湖溪塘村小龙虾养殖推广中心产业路</v>
          </cell>
          <cell r="J375" t="str">
            <v>1312F4301240116</v>
          </cell>
          <cell r="K375" t="str">
            <v>资源产业路</v>
          </cell>
          <cell r="L375" t="str">
            <v>三类地区</v>
          </cell>
          <cell r="M375"/>
          <cell r="N375" t="str">
            <v>升级改造（提质改造）</v>
          </cell>
          <cell r="O375" t="str">
            <v>湖溪塘村小龙虾养殖推广中心产业园</v>
          </cell>
          <cell r="R375" t="str">
            <v>3.5</v>
          </cell>
          <cell r="S375" t="str">
            <v>6</v>
          </cell>
          <cell r="T375" t="str">
            <v>无</v>
          </cell>
          <cell r="U375">
            <v>0</v>
          </cell>
          <cell r="V375">
            <v>2.3199999999999998</v>
          </cell>
          <cell r="W375">
            <v>2.3199999999999998</v>
          </cell>
        </row>
        <row r="376">
          <cell r="I376" t="str">
            <v>黄鹤村黄桃产业园产业路</v>
          </cell>
          <cell r="J376" t="str">
            <v>1312F4301240165</v>
          </cell>
          <cell r="K376" t="str">
            <v>资源产业路</v>
          </cell>
          <cell r="L376" t="str">
            <v>三类地区</v>
          </cell>
          <cell r="M376"/>
          <cell r="N376" t="str">
            <v>升级改造（提质改造）</v>
          </cell>
          <cell r="O376" t="str">
            <v>黄鹤村黄桃产业园</v>
          </cell>
          <cell r="R376" t="str">
            <v>3.5</v>
          </cell>
          <cell r="S376" t="str">
            <v>6</v>
          </cell>
          <cell r="T376" t="str">
            <v>C324430182</v>
          </cell>
          <cell r="U376">
            <v>0</v>
          </cell>
          <cell r="V376">
            <v>3.49</v>
          </cell>
          <cell r="W376">
            <v>3.49</v>
          </cell>
        </row>
        <row r="377">
          <cell r="I377" t="str">
            <v>回春堂村特种水产养殖基地产业路</v>
          </cell>
          <cell r="J377" t="str">
            <v>1312F4301240198</v>
          </cell>
          <cell r="K377" t="str">
            <v>资源产业路</v>
          </cell>
          <cell r="L377" t="str">
            <v>三类地区</v>
          </cell>
          <cell r="M377"/>
          <cell r="N377" t="str">
            <v>升级改造（提质改造）</v>
          </cell>
          <cell r="O377" t="str">
            <v>回春堂村特种水产养殖基地</v>
          </cell>
          <cell r="R377" t="str">
            <v>4.5</v>
          </cell>
          <cell r="S377" t="str">
            <v>6.5</v>
          </cell>
          <cell r="T377" t="str">
            <v>C190430182</v>
          </cell>
          <cell r="U377">
            <v>0</v>
          </cell>
          <cell r="V377">
            <v>3.0510000000000002</v>
          </cell>
          <cell r="W377">
            <v>3.0510000000000002</v>
          </cell>
        </row>
        <row r="378">
          <cell r="I378" t="str">
            <v>箭楼村板栗种植基地产业路</v>
          </cell>
          <cell r="J378" t="str">
            <v>1312F4301240187</v>
          </cell>
          <cell r="K378" t="str">
            <v>资源产业路</v>
          </cell>
          <cell r="L378" t="str">
            <v>三类地区</v>
          </cell>
          <cell r="M378"/>
          <cell r="N378" t="str">
            <v>升级改造（提质改造）</v>
          </cell>
          <cell r="O378" t="str">
            <v>箭楼村板栗种植基地</v>
          </cell>
          <cell r="R378" t="str">
            <v>4.5</v>
          </cell>
          <cell r="S378" t="str">
            <v>6.5</v>
          </cell>
          <cell r="T378" t="str">
            <v>CC95430182</v>
          </cell>
          <cell r="U378">
            <v>0</v>
          </cell>
          <cell r="V378">
            <v>2.8159999999999998</v>
          </cell>
          <cell r="W378">
            <v>2.8159999999999998</v>
          </cell>
        </row>
        <row r="379">
          <cell r="I379" t="str">
            <v>金枫园村扶王山水果种植合作社产业路</v>
          </cell>
          <cell r="J379" t="str">
            <v>1312F4301240193</v>
          </cell>
          <cell r="K379" t="str">
            <v>资源产业路</v>
          </cell>
          <cell r="L379" t="str">
            <v>三类地区</v>
          </cell>
          <cell r="M379"/>
          <cell r="N379" t="str">
            <v>升级改造（提质改造）</v>
          </cell>
          <cell r="O379" t="str">
            <v>金枫园村扶王山水果种植合作社</v>
          </cell>
          <cell r="R379" t="str">
            <v>4.5</v>
          </cell>
          <cell r="S379" t="str">
            <v>6.5</v>
          </cell>
          <cell r="T379" t="str">
            <v>C329430182</v>
          </cell>
          <cell r="U379">
            <v>0</v>
          </cell>
          <cell r="V379">
            <v>2.3820000000000001</v>
          </cell>
          <cell r="W379">
            <v>2.3820000000000001</v>
          </cell>
        </row>
        <row r="380">
          <cell r="I380" t="str">
            <v>金洪村烟叶育苗基地产业路</v>
          </cell>
          <cell r="J380" t="str">
            <v>1312F4301240073</v>
          </cell>
          <cell r="K380" t="str">
            <v>资源产业路</v>
          </cell>
          <cell r="L380" t="str">
            <v>三类地区</v>
          </cell>
          <cell r="M380"/>
          <cell r="N380" t="str">
            <v>升级改造（提质改造）</v>
          </cell>
          <cell r="O380" t="str">
            <v>金洪村烟叶育苗基地</v>
          </cell>
          <cell r="R380" t="str">
            <v>4.5</v>
          </cell>
          <cell r="S380" t="str">
            <v>6.5</v>
          </cell>
          <cell r="T380" t="str">
            <v>Y631430182</v>
          </cell>
          <cell r="U380">
            <v>0</v>
          </cell>
          <cell r="V380">
            <v>7.8639999999999999</v>
          </cell>
          <cell r="W380">
            <v>7.8639999999999999</v>
          </cell>
        </row>
        <row r="381">
          <cell r="I381" t="str">
            <v>金旺村草莓种植基地产业路</v>
          </cell>
          <cell r="J381" t="str">
            <v>1312F4301240182</v>
          </cell>
          <cell r="K381" t="str">
            <v>资源产业路</v>
          </cell>
          <cell r="L381" t="str">
            <v>三类地区</v>
          </cell>
          <cell r="M381"/>
          <cell r="N381" t="str">
            <v>升级改造（提质改造）</v>
          </cell>
          <cell r="O381" t="str">
            <v>金旺村草莓种植基地</v>
          </cell>
          <cell r="R381" t="str">
            <v>4</v>
          </cell>
          <cell r="S381" t="str">
            <v>6.5</v>
          </cell>
          <cell r="T381" t="str">
            <v>C718430182</v>
          </cell>
          <cell r="U381">
            <v>0</v>
          </cell>
          <cell r="V381">
            <v>5.0069999999999997</v>
          </cell>
          <cell r="W381">
            <v>5.0069999999999997</v>
          </cell>
        </row>
        <row r="382">
          <cell r="I382" t="str">
            <v>联花村蜂业养殖合作社产业路</v>
          </cell>
          <cell r="J382" t="str">
            <v>1312F4301240096</v>
          </cell>
          <cell r="K382" t="str">
            <v>资源产业路</v>
          </cell>
          <cell r="L382" t="str">
            <v>三类地区</v>
          </cell>
          <cell r="M382"/>
          <cell r="N382" t="str">
            <v>升级改造（提质改造）</v>
          </cell>
          <cell r="O382" t="str">
            <v>联花村蜂业养殖合作社产业园</v>
          </cell>
          <cell r="R382" t="str">
            <v>3.5</v>
          </cell>
          <cell r="S382" t="str">
            <v>6.5</v>
          </cell>
          <cell r="T382" t="str">
            <v>C343430182</v>
          </cell>
          <cell r="U382">
            <v>0</v>
          </cell>
          <cell r="V382">
            <v>2.3740000000000001</v>
          </cell>
          <cell r="W382">
            <v>2.3740000000000001</v>
          </cell>
        </row>
        <row r="383">
          <cell r="I383" t="str">
            <v>莲花山村名贵苗木苗圃基地产业路</v>
          </cell>
          <cell r="J383" t="str">
            <v>1312F4301240143</v>
          </cell>
          <cell r="K383" t="str">
            <v>资源产业路</v>
          </cell>
          <cell r="L383" t="str">
            <v>三类地区</v>
          </cell>
          <cell r="M383"/>
          <cell r="N383" t="str">
            <v>升级改造（提质改造）</v>
          </cell>
          <cell r="O383" t="str">
            <v>莲花山村名贵苗木苗圃基地产业园</v>
          </cell>
          <cell r="R383" t="str">
            <v>4.5</v>
          </cell>
          <cell r="S383" t="str">
            <v>6.5</v>
          </cell>
          <cell r="T383" t="str">
            <v>CX3H430182</v>
          </cell>
          <cell r="U383">
            <v>0</v>
          </cell>
          <cell r="V383">
            <v>1.79</v>
          </cell>
          <cell r="W383">
            <v>1.788</v>
          </cell>
        </row>
        <row r="384">
          <cell r="I384" t="str">
            <v>流沙河社区金禾农业发展公司产业路</v>
          </cell>
          <cell r="J384" t="str">
            <v>1312F4301240138</v>
          </cell>
          <cell r="K384" t="str">
            <v>资源产业路</v>
          </cell>
          <cell r="L384" t="str">
            <v>三类地区</v>
          </cell>
          <cell r="M384"/>
          <cell r="N384" t="str">
            <v>升级改造（提质改造）</v>
          </cell>
          <cell r="O384" t="str">
            <v>流沙河社区金禾农业发展公司产业园</v>
          </cell>
          <cell r="R384" t="str">
            <v>4.5</v>
          </cell>
          <cell r="S384" t="str">
            <v>6</v>
          </cell>
          <cell r="T384" t="str">
            <v>C383430182</v>
          </cell>
          <cell r="U384">
            <v>0</v>
          </cell>
          <cell r="V384">
            <v>4.6529999999999996</v>
          </cell>
          <cell r="W384">
            <v>4.6529999999999996</v>
          </cell>
        </row>
        <row r="385">
          <cell r="I385" t="str">
            <v>龙泉湖村黄桃种植基地产业路</v>
          </cell>
          <cell r="J385" t="str">
            <v>1312F4301240196</v>
          </cell>
          <cell r="K385" t="str">
            <v>资源产业路</v>
          </cell>
          <cell r="L385" t="str">
            <v>三类地区</v>
          </cell>
          <cell r="M385"/>
          <cell r="N385" t="str">
            <v>升级改造（提质改造）</v>
          </cell>
          <cell r="O385" t="str">
            <v>龙泉湖村黄桃种植基地</v>
          </cell>
          <cell r="R385" t="str">
            <v>5</v>
          </cell>
          <cell r="S385" t="str">
            <v>6</v>
          </cell>
          <cell r="T385" t="str">
            <v>Y662430182</v>
          </cell>
          <cell r="U385">
            <v>0</v>
          </cell>
          <cell r="V385">
            <v>3.181</v>
          </cell>
          <cell r="W385">
            <v>3.181</v>
          </cell>
        </row>
        <row r="386">
          <cell r="I386" t="str">
            <v>龙田生猪养殖合作社产业路</v>
          </cell>
          <cell r="J386" t="str">
            <v>1312F4301240156</v>
          </cell>
          <cell r="K386" t="str">
            <v>资源产业路</v>
          </cell>
          <cell r="L386" t="str">
            <v>三类地区</v>
          </cell>
          <cell r="M386"/>
          <cell r="N386" t="str">
            <v>升级改造（提质改造）</v>
          </cell>
          <cell r="O386" t="str">
            <v>龙田生猪养殖合作社产业园</v>
          </cell>
          <cell r="R386" t="str">
            <v>3.5</v>
          </cell>
          <cell r="S386" t="str">
            <v>6.5</v>
          </cell>
          <cell r="T386" t="str">
            <v>C318430182</v>
          </cell>
          <cell r="U386">
            <v>0</v>
          </cell>
          <cell r="V386">
            <v>1.232</v>
          </cell>
          <cell r="W386">
            <v>1.232</v>
          </cell>
        </row>
        <row r="387">
          <cell r="I387" t="str">
            <v>梅湖村桂花苗木基地产业路</v>
          </cell>
          <cell r="J387" t="str">
            <v>1312F4301240203</v>
          </cell>
          <cell r="K387" t="str">
            <v>资源产业路</v>
          </cell>
          <cell r="L387" t="str">
            <v>三类地区</v>
          </cell>
          <cell r="M387"/>
          <cell r="N387" t="str">
            <v>升级改造（提质改造）</v>
          </cell>
          <cell r="O387" t="str">
            <v>梅湖村桂花苗木基地</v>
          </cell>
          <cell r="R387" t="str">
            <v>3.5</v>
          </cell>
          <cell r="S387" t="str">
            <v>6</v>
          </cell>
          <cell r="T387" t="str">
            <v>CF11430182</v>
          </cell>
          <cell r="U387">
            <v>0</v>
          </cell>
          <cell r="V387">
            <v>3.51</v>
          </cell>
          <cell r="W387">
            <v>3.51</v>
          </cell>
        </row>
        <row r="388">
          <cell r="I388" t="str">
            <v>牛角湾村特种水产养殖基地产业路</v>
          </cell>
          <cell r="J388" t="str">
            <v>1312F4301240211</v>
          </cell>
          <cell r="K388" t="str">
            <v>资源产业路</v>
          </cell>
          <cell r="L388" t="str">
            <v>三类地区</v>
          </cell>
          <cell r="M388"/>
          <cell r="N388" t="str">
            <v>升级改造（提质改造）</v>
          </cell>
          <cell r="O388" t="str">
            <v>牛角湾村特种水产养殖基地</v>
          </cell>
          <cell r="R388" t="str">
            <v>3.5</v>
          </cell>
          <cell r="S388" t="str">
            <v>6.5</v>
          </cell>
          <cell r="T388" t="str">
            <v>无</v>
          </cell>
          <cell r="U388">
            <v>0</v>
          </cell>
          <cell r="V388">
            <v>3.2130000000000001</v>
          </cell>
          <cell r="W388">
            <v>3.2130000000000001</v>
          </cell>
        </row>
        <row r="389">
          <cell r="I389" t="str">
            <v>七星村特种水产养殖基地产业路</v>
          </cell>
          <cell r="J389" t="str">
            <v>1312F4301240061</v>
          </cell>
          <cell r="K389" t="str">
            <v>资源产业路</v>
          </cell>
          <cell r="L389" t="str">
            <v>三类地区</v>
          </cell>
          <cell r="M389"/>
          <cell r="N389" t="str">
            <v>升级改造（提质改造）</v>
          </cell>
          <cell r="O389" t="str">
            <v>七星村特种水产养殖基地</v>
          </cell>
          <cell r="R389" t="str">
            <v>4.5</v>
          </cell>
          <cell r="S389" t="str">
            <v>7</v>
          </cell>
          <cell r="T389" t="str">
            <v>X202430182</v>
          </cell>
          <cell r="U389">
            <v>0</v>
          </cell>
          <cell r="V389">
            <v>6.9269999999999996</v>
          </cell>
          <cell r="W389">
            <v>6.9269999999999996</v>
          </cell>
        </row>
        <row r="390">
          <cell r="I390" t="str">
            <v>七星村油茶产业基地产业路</v>
          </cell>
          <cell r="J390" t="str">
            <v>1312F4301240079</v>
          </cell>
          <cell r="K390" t="str">
            <v>资源产业路</v>
          </cell>
          <cell r="L390" t="str">
            <v>三类地区</v>
          </cell>
          <cell r="M390"/>
          <cell r="N390" t="str">
            <v>升级改造（提质改造）</v>
          </cell>
          <cell r="O390" t="str">
            <v>七星村油茶产业基地</v>
          </cell>
          <cell r="R390" t="str">
            <v>5</v>
          </cell>
          <cell r="S390" t="str">
            <v>6.5</v>
          </cell>
          <cell r="T390" t="str">
            <v>Y622430182</v>
          </cell>
          <cell r="U390">
            <v>0</v>
          </cell>
          <cell r="V390">
            <v>3.0859999999999999</v>
          </cell>
          <cell r="W390">
            <v>3.0859999999999999</v>
          </cell>
        </row>
        <row r="391">
          <cell r="I391" t="str">
            <v>三仙坳村苗木育苗基地产业路（二期）</v>
          </cell>
          <cell r="J391" t="str">
            <v>1312F4301240179</v>
          </cell>
          <cell r="K391" t="str">
            <v>资源产业路</v>
          </cell>
          <cell r="L391" t="str">
            <v>三类地区</v>
          </cell>
          <cell r="M391"/>
          <cell r="N391" t="str">
            <v>升级改造（提质改造）</v>
          </cell>
          <cell r="O391" t="str">
            <v>三仙坳村苗木育苗基地产业园</v>
          </cell>
          <cell r="R391" t="str">
            <v>5</v>
          </cell>
          <cell r="S391" t="str">
            <v>6.5</v>
          </cell>
          <cell r="T391" t="str">
            <v>无</v>
          </cell>
          <cell r="U391">
            <v>0</v>
          </cell>
          <cell r="V391">
            <v>5.1710000000000003</v>
          </cell>
          <cell r="W391">
            <v>5.1710000000000003</v>
          </cell>
        </row>
        <row r="392">
          <cell r="I392" t="str">
            <v>三仙坳村苗木育苗基地产业路（一期）</v>
          </cell>
          <cell r="J392" t="str">
            <v>1312F4301240145</v>
          </cell>
          <cell r="K392" t="str">
            <v>资源产业路</v>
          </cell>
          <cell r="L392" t="str">
            <v>三类地区</v>
          </cell>
          <cell r="M392"/>
          <cell r="N392" t="str">
            <v>新建</v>
          </cell>
          <cell r="O392" t="str">
            <v>三仙坳村苗木育苗基地产业园</v>
          </cell>
          <cell r="R392" t="str">
            <v>0</v>
          </cell>
          <cell r="S392" t="str">
            <v>6.5</v>
          </cell>
          <cell r="T392" t="str">
            <v>无</v>
          </cell>
          <cell r="U392">
            <v>0</v>
          </cell>
          <cell r="V392">
            <v>1.7</v>
          </cell>
          <cell r="W392">
            <v>1.7</v>
          </cell>
        </row>
        <row r="393">
          <cell r="I393" t="str">
            <v>沙田乡宝云山药种植基地产业路</v>
          </cell>
          <cell r="J393" t="str">
            <v>131302F4301240079</v>
          </cell>
          <cell r="K393" t="str">
            <v>资源产业路</v>
          </cell>
          <cell r="L393" t="str">
            <v>三类地区</v>
          </cell>
          <cell r="M393"/>
          <cell r="N393" t="str">
            <v>升级改造（提质改造）</v>
          </cell>
          <cell r="O393" t="str">
            <v>沙田乡宝云山药种植基地</v>
          </cell>
          <cell r="R393" t="str">
            <v>4.5</v>
          </cell>
          <cell r="S393" t="str">
            <v>6</v>
          </cell>
          <cell r="T393" t="str">
            <v>C974430182</v>
          </cell>
          <cell r="U393">
            <v>0</v>
          </cell>
          <cell r="V393">
            <v>3.0379999999999998</v>
          </cell>
          <cell r="W393">
            <v>3.0379999999999998</v>
          </cell>
        </row>
        <row r="394">
          <cell r="I394" t="str">
            <v>石笋村莲子产业种养示范基地产业路</v>
          </cell>
          <cell r="J394" t="str">
            <v>1312F4301240068</v>
          </cell>
          <cell r="K394" t="str">
            <v>资源产业路</v>
          </cell>
          <cell r="L394" t="str">
            <v>三类地区</v>
          </cell>
          <cell r="M394"/>
          <cell r="N394" t="str">
            <v>升级改造（提质改造）</v>
          </cell>
          <cell r="O394" t="str">
            <v>石笋村莲子产业种养示范基地</v>
          </cell>
          <cell r="R394" t="str">
            <v>5</v>
          </cell>
          <cell r="S394" t="str">
            <v>6.5</v>
          </cell>
          <cell r="T394" t="str">
            <v>Y613430182</v>
          </cell>
          <cell r="U394">
            <v>0</v>
          </cell>
          <cell r="V394">
            <v>6.7320000000000002</v>
          </cell>
          <cell r="W394">
            <v>6.7320000000000002</v>
          </cell>
        </row>
        <row r="395">
          <cell r="I395" t="str">
            <v>石屋村脆枣种植基地产业路</v>
          </cell>
          <cell r="J395" t="str">
            <v>1312F4301240176</v>
          </cell>
          <cell r="K395" t="str">
            <v>资源产业路</v>
          </cell>
          <cell r="L395" t="str">
            <v>三类地区</v>
          </cell>
          <cell r="M395"/>
          <cell r="N395" t="str">
            <v>升级改造（提质改造）</v>
          </cell>
          <cell r="O395" t="str">
            <v>合兴草皮种植开发公司石屋村脆枣种植基地</v>
          </cell>
          <cell r="R395" t="str">
            <v>3.5</v>
          </cell>
          <cell r="S395" t="str">
            <v>6.5</v>
          </cell>
          <cell r="T395" t="str">
            <v>C307430182</v>
          </cell>
          <cell r="U395">
            <v>0</v>
          </cell>
          <cell r="V395">
            <v>3.4729999999999999</v>
          </cell>
          <cell r="W395">
            <v>3.4729999999999999</v>
          </cell>
        </row>
        <row r="396">
          <cell r="I396" t="str">
            <v>双藕村水果种植基地产业路</v>
          </cell>
          <cell r="J396" t="str">
            <v>1312F4301240065</v>
          </cell>
          <cell r="K396" t="str">
            <v>资源产业路</v>
          </cell>
          <cell r="L396" t="str">
            <v>三类地区</v>
          </cell>
          <cell r="M396"/>
          <cell r="N396" t="str">
            <v>升级改造（提质改造）</v>
          </cell>
          <cell r="O396" t="str">
            <v>双藕村水果种植基地</v>
          </cell>
          <cell r="R396" t="str">
            <v>4.5</v>
          </cell>
          <cell r="S396" t="str">
            <v>6.5</v>
          </cell>
          <cell r="T396" t="str">
            <v>Y607430182</v>
          </cell>
          <cell r="U396">
            <v>0</v>
          </cell>
          <cell r="V396">
            <v>10.452999999999999</v>
          </cell>
          <cell r="W396">
            <v>10.452999999999999</v>
          </cell>
        </row>
        <row r="397">
          <cell r="I397" t="str">
            <v>双凫铺社区喻氏凉茶原料基地产业路</v>
          </cell>
          <cell r="J397" t="str">
            <v>1312F4301240084</v>
          </cell>
          <cell r="K397" t="str">
            <v>资源产业路</v>
          </cell>
          <cell r="L397" t="str">
            <v>三类地区</v>
          </cell>
          <cell r="M397"/>
          <cell r="N397" t="str">
            <v>升级改造（提质改造）</v>
          </cell>
          <cell r="O397" t="str">
            <v>双凫铺社区喻氏凉茶原料基地产业园</v>
          </cell>
          <cell r="R397" t="str">
            <v>3.5</v>
          </cell>
          <cell r="S397" t="str">
            <v>6</v>
          </cell>
          <cell r="T397" t="str">
            <v>无</v>
          </cell>
          <cell r="U397">
            <v>0</v>
          </cell>
          <cell r="V397">
            <v>1.0389999999999999</v>
          </cell>
          <cell r="W397">
            <v>1.0389999999999999</v>
          </cell>
        </row>
        <row r="398">
          <cell r="I398" t="str">
            <v>檀木桥村药材产业种植基地产业路</v>
          </cell>
          <cell r="J398" t="str">
            <v>1312F4301240095</v>
          </cell>
          <cell r="K398" t="str">
            <v>资源产业路</v>
          </cell>
          <cell r="L398" t="str">
            <v>三类地区</v>
          </cell>
          <cell r="M398"/>
          <cell r="N398" t="str">
            <v>升级改造（提质改造）</v>
          </cell>
          <cell r="O398" t="str">
            <v>檀木桥村药材产业种植基地产业园</v>
          </cell>
          <cell r="R398" t="str">
            <v>4.5</v>
          </cell>
          <cell r="S398" t="str">
            <v>6.5</v>
          </cell>
          <cell r="T398" t="str">
            <v>C140430182</v>
          </cell>
          <cell r="U398">
            <v>0</v>
          </cell>
          <cell r="V398">
            <v>2.1819999999999999</v>
          </cell>
          <cell r="W398">
            <v>2.1819999999999999</v>
          </cell>
        </row>
        <row r="399">
          <cell r="I399" t="str">
            <v>檀木桥湘菜食材产业基地产业路</v>
          </cell>
          <cell r="J399" t="str">
            <v>1312F4301240051</v>
          </cell>
          <cell r="K399" t="str">
            <v>资源产业路</v>
          </cell>
          <cell r="L399" t="str">
            <v>三类地区</v>
          </cell>
          <cell r="M399"/>
          <cell r="N399" t="str">
            <v>升级改造（提质改造）</v>
          </cell>
          <cell r="O399" t="str">
            <v>关山健峰生态农业园</v>
          </cell>
          <cell r="R399" t="str">
            <v>5</v>
          </cell>
          <cell r="S399" t="str">
            <v>7</v>
          </cell>
          <cell r="T399" t="str">
            <v>X099430182</v>
          </cell>
          <cell r="U399">
            <v>0</v>
          </cell>
          <cell r="V399">
            <v>8.9109999999999996</v>
          </cell>
          <cell r="W399">
            <v>8.9109999999999996</v>
          </cell>
        </row>
        <row r="400">
          <cell r="I400" t="str">
            <v>田心黑山羊养殖基地产业路</v>
          </cell>
          <cell r="J400" t="str">
            <v>1312F4301240171</v>
          </cell>
          <cell r="K400" t="str">
            <v>资源产业路</v>
          </cell>
          <cell r="L400" t="str">
            <v>三类地区</v>
          </cell>
          <cell r="M400"/>
          <cell r="N400" t="str">
            <v>升级改造（提质改造）</v>
          </cell>
          <cell r="O400" t="str">
            <v>田心黑山羊养殖基地</v>
          </cell>
          <cell r="R400" t="str">
            <v>4.5</v>
          </cell>
          <cell r="S400" t="str">
            <v>6.5</v>
          </cell>
          <cell r="T400" t="str">
            <v>C580430182</v>
          </cell>
          <cell r="U400">
            <v>0</v>
          </cell>
          <cell r="V400">
            <v>2.4220000000000002</v>
          </cell>
          <cell r="W400">
            <v>2.4220000000000002</v>
          </cell>
        </row>
        <row r="401">
          <cell r="I401" t="str">
            <v>望北峰村蔬菜种植合作基地产业路</v>
          </cell>
          <cell r="J401" t="str">
            <v>1312F4301240078</v>
          </cell>
          <cell r="K401" t="str">
            <v>资源产业路</v>
          </cell>
          <cell r="L401" t="str">
            <v>三类地区</v>
          </cell>
          <cell r="M401"/>
          <cell r="N401" t="str">
            <v>升级改造（提质改造）</v>
          </cell>
          <cell r="O401" t="str">
            <v>望北峰村蔬菜种植合作基地</v>
          </cell>
          <cell r="R401" t="str">
            <v>4.5</v>
          </cell>
          <cell r="S401" t="str">
            <v>6.5</v>
          </cell>
          <cell r="T401" t="str">
            <v>Y626430182</v>
          </cell>
          <cell r="U401">
            <v>0</v>
          </cell>
          <cell r="V401">
            <v>10.076000000000001</v>
          </cell>
          <cell r="W401">
            <v>10.076000000000001</v>
          </cell>
        </row>
        <row r="402">
          <cell r="I402" t="str">
            <v>五里村黄豆种植加工合作社产业路</v>
          </cell>
          <cell r="J402" t="str">
            <v>1312F4301240197</v>
          </cell>
          <cell r="K402" t="str">
            <v>资源产业路</v>
          </cell>
          <cell r="L402" t="str">
            <v>三类地区</v>
          </cell>
          <cell r="M402"/>
          <cell r="N402" t="str">
            <v>升级改造（提质改造）</v>
          </cell>
          <cell r="O402" t="str">
            <v>五里村黄豆种植加工合作社</v>
          </cell>
          <cell r="R402" t="str">
            <v>4.5</v>
          </cell>
          <cell r="S402" t="str">
            <v>6.5</v>
          </cell>
          <cell r="T402" t="str">
            <v>C482430182</v>
          </cell>
          <cell r="U402">
            <v>0</v>
          </cell>
          <cell r="V402">
            <v>1.288</v>
          </cell>
          <cell r="W402">
            <v>1.288</v>
          </cell>
        </row>
        <row r="403">
          <cell r="I403" t="str">
            <v>五一村特种水产养殖基地产业路</v>
          </cell>
          <cell r="J403" t="str">
            <v>1312F4301240214</v>
          </cell>
          <cell r="K403" t="str">
            <v>资源产业路</v>
          </cell>
          <cell r="L403" t="str">
            <v>三类地区</v>
          </cell>
          <cell r="M403"/>
          <cell r="N403" t="str">
            <v>升级改造（提质改造）</v>
          </cell>
          <cell r="O403" t="str">
            <v>五一村特种水产养殖基地</v>
          </cell>
          <cell r="R403" t="str">
            <v>4.5</v>
          </cell>
          <cell r="S403" t="str">
            <v>6.5</v>
          </cell>
          <cell r="T403" t="str">
            <v>C564430182</v>
          </cell>
          <cell r="U403">
            <v>0</v>
          </cell>
          <cell r="V403">
            <v>2.5129999999999999</v>
          </cell>
          <cell r="W403">
            <v>2.5129999999999999</v>
          </cell>
        </row>
        <row r="404">
          <cell r="I404" t="str">
            <v>巷子口联花蜂业养殖合作社产业路</v>
          </cell>
          <cell r="J404" t="str">
            <v>1312F4301240219</v>
          </cell>
          <cell r="K404" t="str">
            <v>资源产业路</v>
          </cell>
          <cell r="L404" t="str">
            <v>三类地区</v>
          </cell>
          <cell r="M404"/>
          <cell r="N404" t="str">
            <v>升级改造（提质改造）</v>
          </cell>
          <cell r="O404" t="str">
            <v>巷子口联花蜂业养殖合作社</v>
          </cell>
          <cell r="R404" t="str">
            <v>4</v>
          </cell>
          <cell r="S404" t="str">
            <v>6(5.5)</v>
          </cell>
          <cell r="T404" t="str">
            <v>E692430182</v>
          </cell>
          <cell r="U404">
            <v>0</v>
          </cell>
          <cell r="V404">
            <v>2.5</v>
          </cell>
          <cell r="W404">
            <v>2.5</v>
          </cell>
        </row>
        <row r="405">
          <cell r="I405" t="str">
            <v>向阳生态土鸡养殖基地产业路</v>
          </cell>
          <cell r="J405" t="str">
            <v>1312F4301240102</v>
          </cell>
          <cell r="K405" t="str">
            <v>资源产业路</v>
          </cell>
          <cell r="L405" t="str">
            <v>三类地区</v>
          </cell>
          <cell r="M405"/>
          <cell r="N405" t="str">
            <v>升级改造（提质改造）</v>
          </cell>
          <cell r="O405" t="str">
            <v>向阳生态土鸡养殖基地产业园</v>
          </cell>
          <cell r="R405" t="str">
            <v>3.5</v>
          </cell>
          <cell r="S405" t="str">
            <v>6.5</v>
          </cell>
          <cell r="T405" t="str">
            <v>C631430182</v>
          </cell>
          <cell r="U405">
            <v>0</v>
          </cell>
          <cell r="V405">
            <v>5.3029999999999999</v>
          </cell>
          <cell r="W405">
            <v>5.3029999999999999</v>
          </cell>
        </row>
        <row r="406">
          <cell r="I406" t="str">
            <v>心田油茶林基地产业路</v>
          </cell>
          <cell r="J406" t="str">
            <v>1312F4301240091</v>
          </cell>
          <cell r="K406" t="str">
            <v>资源产业路</v>
          </cell>
          <cell r="L406" t="str">
            <v>三类地区</v>
          </cell>
          <cell r="M406"/>
          <cell r="N406" t="str">
            <v>升级改造（提质改造）</v>
          </cell>
          <cell r="O406" t="str">
            <v>心田油茶林基地产业园</v>
          </cell>
          <cell r="R406" t="str">
            <v>4</v>
          </cell>
          <cell r="S406" t="str">
            <v>6.5</v>
          </cell>
          <cell r="T406" t="str">
            <v>C574430182</v>
          </cell>
          <cell r="U406">
            <v>0</v>
          </cell>
          <cell r="V406">
            <v>1.6259999999999999</v>
          </cell>
          <cell r="W406">
            <v>1.6259999999999999</v>
          </cell>
        </row>
        <row r="407">
          <cell r="I407" t="str">
            <v>洋西塘村绿洲生态园林基地产业路</v>
          </cell>
          <cell r="J407" t="str">
            <v>1312F4301240154</v>
          </cell>
          <cell r="K407" t="str">
            <v>资源产业路</v>
          </cell>
          <cell r="L407" t="str">
            <v>三类地区</v>
          </cell>
          <cell r="M407"/>
          <cell r="N407" t="str">
            <v>升级改造（提质改造）</v>
          </cell>
          <cell r="O407" t="str">
            <v>洋西塘村绿洲生态园林基地产业园</v>
          </cell>
          <cell r="R407" t="str">
            <v>4.5</v>
          </cell>
          <cell r="S407" t="str">
            <v>6.5</v>
          </cell>
          <cell r="T407" t="str">
            <v>CB43430182</v>
          </cell>
          <cell r="U407">
            <v>0</v>
          </cell>
          <cell r="V407">
            <v>4.1660000000000004</v>
          </cell>
          <cell r="W407">
            <v>4.1660000000000004</v>
          </cell>
        </row>
        <row r="408">
          <cell r="I408" t="str">
            <v>油麻田村特色养殖基地产业路</v>
          </cell>
          <cell r="J408" t="str">
            <v>1312F4301240066</v>
          </cell>
          <cell r="K408" t="str">
            <v>资源产业路</v>
          </cell>
          <cell r="L408" t="str">
            <v>三类地区</v>
          </cell>
          <cell r="M408"/>
          <cell r="N408" t="str">
            <v>升级改造（提质改造）</v>
          </cell>
          <cell r="O408" t="str">
            <v>油麻田村特色养殖基地</v>
          </cell>
          <cell r="R408" t="str">
            <v>3.5</v>
          </cell>
          <cell r="S408" t="str">
            <v>6.5</v>
          </cell>
          <cell r="T408" t="str">
            <v>Y648430182</v>
          </cell>
          <cell r="U408">
            <v>0</v>
          </cell>
          <cell r="V408">
            <v>9.2720000000000002</v>
          </cell>
          <cell r="W408">
            <v>9.2720000000000002</v>
          </cell>
        </row>
        <row r="409">
          <cell r="I409" t="str">
            <v>直田村脆桃种植基地产业路</v>
          </cell>
          <cell r="J409" t="str">
            <v>1312F4301240205</v>
          </cell>
          <cell r="K409" t="str">
            <v>资源产业路</v>
          </cell>
          <cell r="L409" t="str">
            <v>三类地区</v>
          </cell>
          <cell r="M409"/>
          <cell r="N409" t="str">
            <v>升级改造（提质改造）</v>
          </cell>
          <cell r="O409" t="str">
            <v>直田村脆桃种植基地</v>
          </cell>
          <cell r="R409" t="str">
            <v>4.5</v>
          </cell>
          <cell r="S409" t="str">
            <v>6.5</v>
          </cell>
          <cell r="T409" t="str">
            <v>CB34430182</v>
          </cell>
          <cell r="U409">
            <v>0</v>
          </cell>
          <cell r="V409">
            <v>2.1659999999999999</v>
          </cell>
          <cell r="W409">
            <v>2.1659999999999999</v>
          </cell>
        </row>
        <row r="410">
          <cell r="I410" t="str">
            <v>朱良桥村蜜桔种植合作社产业路</v>
          </cell>
          <cell r="J410" t="str">
            <v>1312F4301240184</v>
          </cell>
          <cell r="K410" t="str">
            <v>资源产业路</v>
          </cell>
          <cell r="L410" t="str">
            <v>三类地区</v>
          </cell>
          <cell r="M410"/>
          <cell r="N410" t="str">
            <v>升级改造（提质改造）</v>
          </cell>
          <cell r="O410" t="str">
            <v>朱良桥村蜜桔种植合作社产业园</v>
          </cell>
          <cell r="R410" t="str">
            <v>4.5</v>
          </cell>
          <cell r="S410" t="str">
            <v>6.5</v>
          </cell>
          <cell r="T410" t="str">
            <v>C657430182</v>
          </cell>
          <cell r="U410">
            <v>0</v>
          </cell>
          <cell r="V410">
            <v>2.1539999999999999</v>
          </cell>
          <cell r="W410">
            <v>2.1539999999999999</v>
          </cell>
        </row>
        <row r="411">
          <cell r="I411" t="str">
            <v>沩峰村彩沩农业科技有限公司基地产业路</v>
          </cell>
          <cell r="J411" t="str">
            <v>1312F4301240168</v>
          </cell>
          <cell r="K411" t="str">
            <v>资源产业路</v>
          </cell>
          <cell r="L411" t="str">
            <v>三类地区</v>
          </cell>
          <cell r="M411"/>
          <cell r="N411" t="str">
            <v>升级改造（提质改造）</v>
          </cell>
          <cell r="O411" t="str">
            <v>沩峰村彩沩农业科技有限公司基地产业园</v>
          </cell>
          <cell r="R411" t="str">
            <v>4</v>
          </cell>
          <cell r="S411" t="str">
            <v>6.5</v>
          </cell>
          <cell r="T411" t="str">
            <v>C175430182</v>
          </cell>
          <cell r="U411">
            <v>0</v>
          </cell>
          <cell r="V411">
            <v>4.2149999999999999</v>
          </cell>
          <cell r="W411">
            <v>4.2149999999999999</v>
          </cell>
        </row>
        <row r="412">
          <cell r="I412" t="str">
            <v>C185提质改造</v>
          </cell>
          <cell r="J412" t="str">
            <v>1312F4301810034</v>
          </cell>
          <cell r="K412" t="str">
            <v>资源产业路</v>
          </cell>
          <cell r="L412" t="str">
            <v>三类地区</v>
          </cell>
          <cell r="M412"/>
          <cell r="N412" t="str">
            <v>升级改造（提质改造）</v>
          </cell>
          <cell r="O412" t="str">
            <v>浏阳市连理枝彩色稻基地</v>
          </cell>
          <cell r="R412" t="str">
            <v>5</v>
          </cell>
          <cell r="S412" t="str">
            <v>6(5.5)</v>
          </cell>
          <cell r="T412" t="str">
            <v>C185430181</v>
          </cell>
          <cell r="U412">
            <v>0</v>
          </cell>
          <cell r="V412">
            <v>2</v>
          </cell>
          <cell r="W412">
            <v>2</v>
          </cell>
        </row>
        <row r="413">
          <cell r="I413" t="str">
            <v>C608食品园至曾家冲路口提质改造</v>
          </cell>
          <cell r="J413" t="str">
            <v>1312F4301810028</v>
          </cell>
          <cell r="K413" t="str">
            <v>资源产业路</v>
          </cell>
          <cell r="L413" t="str">
            <v>三类地区</v>
          </cell>
          <cell r="M413"/>
          <cell r="N413" t="str">
            <v>升级改造（提质改造）</v>
          </cell>
          <cell r="O413" t="str">
            <v>浏阳市好韵味国家油茶粮种示范园</v>
          </cell>
          <cell r="R413" t="str">
            <v>5</v>
          </cell>
          <cell r="S413" t="str">
            <v>6(5.5)</v>
          </cell>
          <cell r="T413" t="str">
            <v>C608430181</v>
          </cell>
          <cell r="U413">
            <v>0</v>
          </cell>
          <cell r="V413">
            <v>2.2000000000000002</v>
          </cell>
          <cell r="W413">
            <v>2.2000000000000002</v>
          </cell>
        </row>
        <row r="414">
          <cell r="I414" t="str">
            <v>S209新建路浏阳市环保科技范园产业快车道</v>
          </cell>
          <cell r="J414" t="str">
            <v>1312F4301810006</v>
          </cell>
          <cell r="K414" t="str">
            <v>资源产业路</v>
          </cell>
          <cell r="L414" t="str">
            <v>三类地区</v>
          </cell>
          <cell r="M414"/>
          <cell r="N414" t="str">
            <v>新建</v>
          </cell>
          <cell r="O414" t="str">
            <v>S209路浏阳市环保科技范园九方集团</v>
          </cell>
          <cell r="R414" t="str">
            <v>0</v>
          </cell>
          <cell r="S414" t="str">
            <v>15</v>
          </cell>
          <cell r="T414" t="str">
            <v>无</v>
          </cell>
          <cell r="U414">
            <v>0</v>
          </cell>
          <cell r="V414">
            <v>8.8000000000000007</v>
          </cell>
          <cell r="W414">
            <v>8.8000000000000007</v>
          </cell>
        </row>
        <row r="415">
          <cell r="I415" t="str">
            <v>X016提质改造</v>
          </cell>
          <cell r="J415" t="str">
            <v>1312F4301810031</v>
          </cell>
          <cell r="K415" t="str">
            <v>资源产业路</v>
          </cell>
          <cell r="L415" t="str">
            <v>三类地区</v>
          </cell>
          <cell r="M415"/>
          <cell r="O415" t="str">
            <v>南芬生态农业园</v>
          </cell>
          <cell r="R415" t="str">
            <v>5</v>
          </cell>
          <cell r="S415" t="str">
            <v>8.5</v>
          </cell>
          <cell r="T415" t="str">
            <v>X016430181</v>
          </cell>
          <cell r="U415">
            <v>0</v>
          </cell>
          <cell r="V415">
            <v>4.5579999999999998</v>
          </cell>
          <cell r="W415">
            <v>4.5599999999999996</v>
          </cell>
        </row>
        <row r="416">
          <cell r="I416" t="str">
            <v>X134镇头镇北大花木产业路</v>
          </cell>
          <cell r="J416" t="str">
            <v>1312F4301810015</v>
          </cell>
          <cell r="K416" t="str">
            <v>资源产业路</v>
          </cell>
          <cell r="L416" t="str">
            <v>三类地区</v>
          </cell>
          <cell r="M416"/>
          <cell r="N416" t="str">
            <v>升级改造（提质改造）</v>
          </cell>
          <cell r="O416" t="str">
            <v>镇头镇北大花木基地</v>
          </cell>
          <cell r="R416" t="str">
            <v>5</v>
          </cell>
          <cell r="S416" t="str">
            <v>6</v>
          </cell>
          <cell r="T416" t="str">
            <v>X134430181</v>
          </cell>
          <cell r="U416">
            <v>0</v>
          </cell>
          <cell r="V416">
            <v>4.5019999999999998</v>
          </cell>
          <cell r="W416">
            <v>4.5019999999999998</v>
          </cell>
        </row>
        <row r="417">
          <cell r="I417" t="str">
            <v>Y018提质改造</v>
          </cell>
          <cell r="J417" t="str">
            <v>1312F4301810030</v>
          </cell>
          <cell r="K417" t="str">
            <v>资源产业路</v>
          </cell>
          <cell r="L417" t="str">
            <v>三类地区</v>
          </cell>
          <cell r="M417"/>
          <cell r="N417" t="str">
            <v>升级改造（提质改造）</v>
          </cell>
          <cell r="O417" t="str">
            <v>大光洞村</v>
          </cell>
          <cell r="R417" t="str">
            <v>4.5</v>
          </cell>
          <cell r="S417" t="str">
            <v>6</v>
          </cell>
          <cell r="T417" t="str">
            <v>Y018430181</v>
          </cell>
          <cell r="U417">
            <v>0</v>
          </cell>
          <cell r="V417">
            <v>7</v>
          </cell>
          <cell r="W417">
            <v>7</v>
          </cell>
        </row>
        <row r="418">
          <cell r="I418" t="str">
            <v>Y116提质改造（保塘家具产业园段）</v>
          </cell>
          <cell r="J418" t="str">
            <v>1312F4301810038</v>
          </cell>
          <cell r="K418" t="str">
            <v>资源产业路</v>
          </cell>
          <cell r="L418" t="str">
            <v>三类地区</v>
          </cell>
          <cell r="M418"/>
          <cell r="N418" t="str">
            <v>升级改造（提质改造）</v>
          </cell>
          <cell r="O418" t="str">
            <v>保塘家具产业园</v>
          </cell>
          <cell r="R418" t="str">
            <v>4.5</v>
          </cell>
          <cell r="S418" t="str">
            <v>6</v>
          </cell>
          <cell r="T418" t="str">
            <v>Y116430181</v>
          </cell>
          <cell r="U418">
            <v>0</v>
          </cell>
          <cell r="V418">
            <v>5.8</v>
          </cell>
          <cell r="W418">
            <v>5.8</v>
          </cell>
        </row>
        <row r="419">
          <cell r="I419" t="str">
            <v>柏加镇杯苗发展基地至南横线道路提质改造</v>
          </cell>
          <cell r="J419" t="str">
            <v>1312F4301810017</v>
          </cell>
          <cell r="K419" t="str">
            <v>资源产业路</v>
          </cell>
          <cell r="L419" t="str">
            <v>三类地区</v>
          </cell>
          <cell r="M419"/>
          <cell r="N419" t="str">
            <v>升级改造（提质改造）</v>
          </cell>
          <cell r="O419" t="str">
            <v>渡头村</v>
          </cell>
          <cell r="R419" t="str">
            <v>4.5</v>
          </cell>
          <cell r="S419" t="str">
            <v>6</v>
          </cell>
          <cell r="T419" t="str">
            <v>Y052430181</v>
          </cell>
          <cell r="U419">
            <v>0</v>
          </cell>
          <cell r="V419">
            <v>0.7</v>
          </cell>
          <cell r="W419">
            <v>0.7</v>
          </cell>
        </row>
        <row r="420">
          <cell r="I420" t="str">
            <v>柏加镇地被植物生产基地至南横线道路提质改造</v>
          </cell>
          <cell r="J420" t="str">
            <v>1312F4301810016</v>
          </cell>
          <cell r="K420" t="str">
            <v>资源产业路</v>
          </cell>
          <cell r="L420" t="str">
            <v>三类地区</v>
          </cell>
          <cell r="M420"/>
          <cell r="N420" t="str">
            <v>升级改造（提质改造）</v>
          </cell>
          <cell r="O420" t="str">
            <v>柏加地被植物培植产业园</v>
          </cell>
          <cell r="R420" t="str">
            <v>4</v>
          </cell>
          <cell r="S420" t="str">
            <v>6(5)</v>
          </cell>
          <cell r="T420" t="str">
            <v>C219430181</v>
          </cell>
          <cell r="U420">
            <v>0</v>
          </cell>
          <cell r="V420">
            <v>2.1030000000000002</v>
          </cell>
          <cell r="W420">
            <v>2.1030000000000002</v>
          </cell>
        </row>
        <row r="421">
          <cell r="I421" t="str">
            <v>柏树村水库组至官桥镇涧江河村口上组道路提质改造</v>
          </cell>
          <cell r="J421" t="str">
            <v>1312F4301810122</v>
          </cell>
          <cell r="K421" t="str">
            <v>资源产业路</v>
          </cell>
          <cell r="L421" t="str">
            <v>三类地区</v>
          </cell>
          <cell r="M421"/>
          <cell r="N421" t="str">
            <v>新建</v>
          </cell>
          <cell r="O421" t="str">
            <v>柏树柏涧油茶基地</v>
          </cell>
          <cell r="R421" t="str">
            <v>4</v>
          </cell>
          <cell r="S421" t="str">
            <v>6</v>
          </cell>
          <cell r="T421" t="str">
            <v>无</v>
          </cell>
          <cell r="U421">
            <v>0</v>
          </cell>
          <cell r="V421">
            <v>2.7</v>
          </cell>
          <cell r="W421">
            <v>2.7</v>
          </cell>
        </row>
        <row r="422">
          <cell r="I422" t="str">
            <v>柏树水库油茶基地路拓宽硬化</v>
          </cell>
          <cell r="J422" t="str">
            <v>1312F4301810121</v>
          </cell>
          <cell r="K422" t="str">
            <v>资源产业路</v>
          </cell>
          <cell r="L422" t="str">
            <v>三类地区</v>
          </cell>
          <cell r="M422"/>
          <cell r="N422" t="str">
            <v>新建</v>
          </cell>
          <cell r="O422" t="str">
            <v>柏树水库油茶基地</v>
          </cell>
          <cell r="R422" t="str">
            <v>4</v>
          </cell>
          <cell r="S422" t="str">
            <v>6</v>
          </cell>
          <cell r="T422" t="str">
            <v>无</v>
          </cell>
          <cell r="U422">
            <v>0</v>
          </cell>
          <cell r="V422">
            <v>1.7</v>
          </cell>
          <cell r="W422">
            <v>1.7</v>
          </cell>
        </row>
        <row r="423">
          <cell r="I423" t="str">
            <v>百合种植基地-荷文公路连接路</v>
          </cell>
          <cell r="J423" t="str">
            <v>1312F4301810040</v>
          </cell>
          <cell r="K423" t="str">
            <v>资源产业路</v>
          </cell>
          <cell r="L423" t="str">
            <v>三类地区</v>
          </cell>
          <cell r="M423"/>
          <cell r="O423" t="str">
            <v>太坪村</v>
          </cell>
          <cell r="R423" t="str">
            <v>7</v>
          </cell>
          <cell r="S423" t="str">
            <v>9</v>
          </cell>
          <cell r="T423" t="str">
            <v>X006430181</v>
          </cell>
          <cell r="U423">
            <v>0</v>
          </cell>
          <cell r="V423">
            <v>3.3</v>
          </cell>
          <cell r="W423">
            <v>3.3</v>
          </cell>
        </row>
        <row r="424">
          <cell r="I424" t="str">
            <v>大路产业路提质改造</v>
          </cell>
          <cell r="J424" t="str">
            <v>1312F4301810119</v>
          </cell>
          <cell r="K424" t="str">
            <v>资源产业路</v>
          </cell>
          <cell r="L424" t="str">
            <v>三类地区</v>
          </cell>
          <cell r="M424"/>
          <cell r="N424" t="str">
            <v>新建</v>
          </cell>
          <cell r="O424" t="str">
            <v>双桥村大路苗木基地</v>
          </cell>
          <cell r="R424" t="str">
            <v>3</v>
          </cell>
          <cell r="S424" t="str">
            <v>6(5)</v>
          </cell>
          <cell r="T424" t="str">
            <v>无</v>
          </cell>
          <cell r="U424">
            <v>0</v>
          </cell>
          <cell r="V424">
            <v>1.1000000000000001</v>
          </cell>
          <cell r="W424">
            <v>1.1000000000000001</v>
          </cell>
        </row>
        <row r="425">
          <cell r="I425" t="str">
            <v>东山路</v>
          </cell>
          <cell r="J425" t="str">
            <v>1312F4301810133</v>
          </cell>
          <cell r="K425" t="str">
            <v>资源产业路</v>
          </cell>
          <cell r="L425" t="str">
            <v>三类地区</v>
          </cell>
          <cell r="M425"/>
          <cell r="N425" t="str">
            <v>新建</v>
          </cell>
          <cell r="O425" t="str">
            <v>嗣同村蔬菜种植基地</v>
          </cell>
          <cell r="R425" t="str">
            <v>3.5</v>
          </cell>
          <cell r="S425" t="str">
            <v>6</v>
          </cell>
          <cell r="T425" t="str">
            <v>无</v>
          </cell>
          <cell r="U425">
            <v>0</v>
          </cell>
          <cell r="V425">
            <v>1.5</v>
          </cell>
          <cell r="W425">
            <v>1.5</v>
          </cell>
        </row>
        <row r="426">
          <cell r="I426" t="str">
            <v>董家冲路</v>
          </cell>
          <cell r="J426" t="str">
            <v>1312F4301810128</v>
          </cell>
          <cell r="K426" t="str">
            <v>资源产业路</v>
          </cell>
          <cell r="L426" t="str">
            <v>三类地区</v>
          </cell>
          <cell r="M426"/>
          <cell r="N426" t="str">
            <v>升级改造（提质改造）</v>
          </cell>
          <cell r="O426" t="str">
            <v>荷花园社区油茶产业基地</v>
          </cell>
          <cell r="R426" t="str">
            <v>5</v>
          </cell>
          <cell r="S426" t="str">
            <v>6(5.5)</v>
          </cell>
          <cell r="T426" t="str">
            <v>C45T430181</v>
          </cell>
          <cell r="U426">
            <v>0</v>
          </cell>
          <cell r="V426">
            <v>1.157</v>
          </cell>
          <cell r="W426">
            <v>1.157</v>
          </cell>
        </row>
        <row r="427">
          <cell r="I427" t="str">
            <v>都市学院大道</v>
          </cell>
          <cell r="J427" t="str">
            <v>1312F4301810060</v>
          </cell>
          <cell r="K427" t="str">
            <v>资源产业路</v>
          </cell>
          <cell r="L427" t="str">
            <v>三类地区</v>
          </cell>
          <cell r="M427"/>
          <cell r="N427" t="str">
            <v>新建</v>
          </cell>
          <cell r="O427" t="str">
            <v>都市学院教育园</v>
          </cell>
          <cell r="R427" t="str">
            <v>3.5</v>
          </cell>
          <cell r="S427" t="str">
            <v>16</v>
          </cell>
          <cell r="T427" t="str">
            <v>无</v>
          </cell>
          <cell r="U427">
            <v>0</v>
          </cell>
          <cell r="V427">
            <v>1.4</v>
          </cell>
          <cell r="W427">
            <v>1.4</v>
          </cell>
        </row>
        <row r="428">
          <cell r="I428" t="str">
            <v>干口石子产业路提质改造</v>
          </cell>
          <cell r="J428" t="str">
            <v>1312F4301810136</v>
          </cell>
          <cell r="K428" t="str">
            <v>资源产业路</v>
          </cell>
          <cell r="L428" t="str">
            <v>三类地区</v>
          </cell>
          <cell r="M428"/>
          <cell r="N428" t="str">
            <v>路面改善</v>
          </cell>
          <cell r="O428" t="str">
            <v>干口村石子花卉苗木基地</v>
          </cell>
          <cell r="R428" t="str">
            <v>5</v>
          </cell>
          <cell r="S428" t="str">
            <v>6(5.5)</v>
          </cell>
          <cell r="T428" t="str">
            <v>C232430181</v>
          </cell>
          <cell r="U428">
            <v>0</v>
          </cell>
          <cell r="V428">
            <v>2.8</v>
          </cell>
          <cell r="W428">
            <v>2.8</v>
          </cell>
        </row>
        <row r="429">
          <cell r="I429" t="str">
            <v>高塘106国道出口至相市集镇连接路</v>
          </cell>
          <cell r="J429" t="str">
            <v>1312F4301810072</v>
          </cell>
          <cell r="K429" t="str">
            <v>资源产业路</v>
          </cell>
          <cell r="L429" t="str">
            <v>三类地区</v>
          </cell>
          <cell r="M429"/>
          <cell r="N429" t="str">
            <v>升级改造（提质改造）</v>
          </cell>
          <cell r="O429" t="str">
            <v>相市村烤烟生产基地</v>
          </cell>
          <cell r="R429" t="str">
            <v>3.5</v>
          </cell>
          <cell r="S429" t="str">
            <v>6(4.5)</v>
          </cell>
          <cell r="T429" t="str">
            <v>C368430181</v>
          </cell>
          <cell r="U429">
            <v>0</v>
          </cell>
          <cell r="V429">
            <v>3.3570000000000002</v>
          </cell>
          <cell r="W429">
            <v>3.3570000000000002</v>
          </cell>
        </row>
        <row r="430">
          <cell r="I430" t="str">
            <v>葛家镇金富大道</v>
          </cell>
          <cell r="J430" t="str">
            <v>1312F4301810144</v>
          </cell>
          <cell r="K430" t="str">
            <v>资源产业路</v>
          </cell>
          <cell r="L430" t="str">
            <v>三类地区</v>
          </cell>
          <cell r="M430"/>
          <cell r="N430" t="str">
            <v>新建</v>
          </cell>
          <cell r="O430" t="str">
            <v>建材产业基地</v>
          </cell>
          <cell r="R430" t="str">
            <v>8</v>
          </cell>
          <cell r="S430" t="str">
            <v>8.5</v>
          </cell>
          <cell r="T430" t="str">
            <v>无</v>
          </cell>
          <cell r="U430">
            <v>0</v>
          </cell>
          <cell r="V430">
            <v>2.2999999999999998</v>
          </cell>
          <cell r="W430">
            <v>2.2999999999999998</v>
          </cell>
        </row>
        <row r="431">
          <cell r="I431" t="str">
            <v>杭长高速古港互通至沿溪界连接路</v>
          </cell>
          <cell r="J431" t="str">
            <v>1312F4301810047</v>
          </cell>
          <cell r="K431" t="str">
            <v>资源产业路</v>
          </cell>
          <cell r="L431" t="str">
            <v>三类地区</v>
          </cell>
          <cell r="M431"/>
          <cell r="N431" t="str">
            <v>升级改造（提质改造）</v>
          </cell>
          <cell r="O431" t="str">
            <v>浏阳两型产业园</v>
          </cell>
          <cell r="R431" t="str">
            <v>5.5</v>
          </cell>
          <cell r="S431" t="str">
            <v>8</v>
          </cell>
          <cell r="T431" t="str">
            <v>X109430181</v>
          </cell>
          <cell r="U431">
            <v>0</v>
          </cell>
          <cell r="V431">
            <v>3.63</v>
          </cell>
          <cell r="W431">
            <v>3.63</v>
          </cell>
        </row>
        <row r="432">
          <cell r="I432" t="str">
            <v>红檵木产业大道</v>
          </cell>
          <cell r="J432" t="str">
            <v>1312F4301810039</v>
          </cell>
          <cell r="K432" t="str">
            <v>资源产业路</v>
          </cell>
          <cell r="L432" t="str">
            <v>三类地区</v>
          </cell>
          <cell r="M432"/>
          <cell r="N432" t="str">
            <v>升级改造（提质改造）</v>
          </cell>
          <cell r="O432" t="str">
            <v>红檵木产业精品园</v>
          </cell>
          <cell r="R432" t="str">
            <v>0.9</v>
          </cell>
          <cell r="S432" t="str">
            <v>6(5)</v>
          </cell>
          <cell r="T432" t="str">
            <v>无</v>
          </cell>
          <cell r="U432">
            <v>0</v>
          </cell>
          <cell r="V432">
            <v>0.9</v>
          </cell>
          <cell r="W432">
            <v>0.9</v>
          </cell>
        </row>
        <row r="433">
          <cell r="I433" t="str">
            <v>胡家路提质改造</v>
          </cell>
          <cell r="J433" t="str">
            <v>1312F4301810100</v>
          </cell>
          <cell r="K433" t="str">
            <v>资源产业路</v>
          </cell>
          <cell r="L433" t="str">
            <v>三类地区</v>
          </cell>
          <cell r="M433"/>
          <cell r="N433" t="str">
            <v>路面改善</v>
          </cell>
          <cell r="O433" t="str">
            <v>金田花卉苗木基地</v>
          </cell>
          <cell r="R433" t="str">
            <v>5</v>
          </cell>
          <cell r="S433" t="str">
            <v>6(5.5)</v>
          </cell>
          <cell r="T433" t="str">
            <v>C610430181</v>
          </cell>
          <cell r="U433">
            <v>0</v>
          </cell>
          <cell r="V433">
            <v>2.2189999999999999</v>
          </cell>
          <cell r="W433">
            <v>2.2189999999999999</v>
          </cell>
        </row>
        <row r="434">
          <cell r="I434" t="str">
            <v>集阳至半春路连接路</v>
          </cell>
          <cell r="J434" t="str">
            <v>1312F4301810080</v>
          </cell>
          <cell r="K434" t="str">
            <v>资源产业路</v>
          </cell>
          <cell r="L434" t="str">
            <v>三类地区</v>
          </cell>
          <cell r="M434"/>
          <cell r="N434" t="str">
            <v>升级改造（提质改造）</v>
          </cell>
          <cell r="O434" t="str">
            <v>淮洲村生态农业开发基地</v>
          </cell>
          <cell r="R434" t="str">
            <v>3.5</v>
          </cell>
          <cell r="S434" t="str">
            <v>6(5)</v>
          </cell>
          <cell r="T434" t="str">
            <v>无</v>
          </cell>
          <cell r="U434">
            <v>0</v>
          </cell>
          <cell r="V434">
            <v>1</v>
          </cell>
          <cell r="W434">
            <v>1</v>
          </cell>
        </row>
        <row r="435">
          <cell r="I435" t="str">
            <v>江杉高速连接线项目连接路</v>
          </cell>
          <cell r="J435" t="str">
            <v>1312F4301810007</v>
          </cell>
          <cell r="K435" t="str">
            <v>资源产业路</v>
          </cell>
          <cell r="L435" t="str">
            <v>三类地区</v>
          </cell>
          <cell r="M435"/>
          <cell r="N435" t="str">
            <v>新建</v>
          </cell>
          <cell r="O435" t="str">
            <v>浏阳市环保科技示范园（江杉高速连接线项目）</v>
          </cell>
          <cell r="R435" t="str">
            <v>0</v>
          </cell>
          <cell r="S435" t="str">
            <v>15</v>
          </cell>
          <cell r="T435" t="str">
            <v>无</v>
          </cell>
          <cell r="U435">
            <v>0</v>
          </cell>
          <cell r="V435">
            <v>4</v>
          </cell>
          <cell r="W435">
            <v>4</v>
          </cell>
        </row>
        <row r="436">
          <cell r="I436" t="str">
            <v>蕉溪千亩荷田产业路提质改造</v>
          </cell>
          <cell r="J436" t="str">
            <v>1312F4301810054</v>
          </cell>
          <cell r="K436" t="str">
            <v>资源产业路</v>
          </cell>
          <cell r="L436" t="str">
            <v>三类地区</v>
          </cell>
          <cell r="M436"/>
          <cell r="N436" t="str">
            <v>升级改造（提质改造）</v>
          </cell>
          <cell r="O436" t="str">
            <v>蕉溪村千亩荷田</v>
          </cell>
          <cell r="R436" t="str">
            <v>5</v>
          </cell>
          <cell r="S436" t="str">
            <v>6</v>
          </cell>
          <cell r="T436" t="str">
            <v>Y015430181</v>
          </cell>
          <cell r="U436">
            <v>0</v>
          </cell>
          <cell r="V436">
            <v>3.3</v>
          </cell>
          <cell r="W436">
            <v>3.3</v>
          </cell>
        </row>
        <row r="437">
          <cell r="I437" t="str">
            <v>焦桥山下组至金银花基地连接路</v>
          </cell>
          <cell r="J437" t="str">
            <v>1312F4301810064</v>
          </cell>
          <cell r="K437" t="str">
            <v>资源产业路</v>
          </cell>
          <cell r="L437" t="str">
            <v>三类地区</v>
          </cell>
          <cell r="M437"/>
          <cell r="N437" t="str">
            <v>路面改善</v>
          </cell>
          <cell r="O437" t="str">
            <v>龙伏金银花基地</v>
          </cell>
          <cell r="R437" t="str">
            <v>3</v>
          </cell>
          <cell r="S437" t="str">
            <v>6(5)</v>
          </cell>
          <cell r="T437" t="str">
            <v>C969430181</v>
          </cell>
          <cell r="U437">
            <v>0</v>
          </cell>
          <cell r="V437">
            <v>1.9</v>
          </cell>
          <cell r="W437">
            <v>1.9</v>
          </cell>
        </row>
        <row r="438">
          <cell r="I438" t="str">
            <v>开元路-新塘组</v>
          </cell>
          <cell r="J438" t="str">
            <v>1312F4301810099</v>
          </cell>
          <cell r="K438" t="str">
            <v>资源产业路</v>
          </cell>
          <cell r="L438" t="str">
            <v>三类地区</v>
          </cell>
          <cell r="M438"/>
          <cell r="N438" t="str">
            <v>新建</v>
          </cell>
          <cell r="O438" t="str">
            <v>浏阳金永烟叶种植专业合作社烤烟种植区</v>
          </cell>
          <cell r="R438" t="str">
            <v>3</v>
          </cell>
          <cell r="S438" t="str">
            <v>6(5)</v>
          </cell>
          <cell r="T438" t="str">
            <v>无</v>
          </cell>
          <cell r="U438">
            <v>0</v>
          </cell>
          <cell r="V438">
            <v>1.7</v>
          </cell>
          <cell r="W438">
            <v>1.7</v>
          </cell>
        </row>
        <row r="439">
          <cell r="I439" t="str">
            <v>连心路</v>
          </cell>
          <cell r="J439" t="str">
            <v>1312F4301810108</v>
          </cell>
          <cell r="K439" t="str">
            <v>资源产业路</v>
          </cell>
          <cell r="L439" t="str">
            <v>三类地区</v>
          </cell>
          <cell r="M439"/>
          <cell r="N439" t="str">
            <v>路面改善</v>
          </cell>
          <cell r="O439" t="str">
            <v>新云山苗木产业基地运输道路</v>
          </cell>
          <cell r="R439" t="str">
            <v>5</v>
          </cell>
          <cell r="S439" t="str">
            <v>6(5.5)</v>
          </cell>
          <cell r="T439" t="str">
            <v>C027430181</v>
          </cell>
          <cell r="U439">
            <v>0</v>
          </cell>
          <cell r="V439">
            <v>3.1579999999999999</v>
          </cell>
          <cell r="W439">
            <v>3.1579999999999999</v>
          </cell>
        </row>
        <row r="440">
          <cell r="I440" t="str">
            <v>林场-平黄公路苗木、油茶基地道路提质</v>
          </cell>
          <cell r="J440" t="str">
            <v>1312F4301810097</v>
          </cell>
          <cell r="K440" t="str">
            <v>资源产业路</v>
          </cell>
          <cell r="L440" t="str">
            <v>三类地区</v>
          </cell>
          <cell r="M440"/>
          <cell r="N440" t="str">
            <v>路面改善</v>
          </cell>
          <cell r="O440" t="str">
            <v>镇头镇土桥平黄苗木、油茶基地</v>
          </cell>
          <cell r="R440" t="str">
            <v>5</v>
          </cell>
          <cell r="S440" t="str">
            <v>6(5.5)</v>
          </cell>
          <cell r="T440" t="str">
            <v>Y047430181</v>
          </cell>
          <cell r="U440">
            <v>0</v>
          </cell>
          <cell r="V440">
            <v>3</v>
          </cell>
          <cell r="W440">
            <v>3</v>
          </cell>
        </row>
        <row r="441">
          <cell r="I441" t="str">
            <v>六马产业路提质改造</v>
          </cell>
          <cell r="J441" t="str">
            <v>1312F4301810118</v>
          </cell>
          <cell r="K441" t="str">
            <v>资源产业路</v>
          </cell>
          <cell r="L441" t="str">
            <v>三类地区</v>
          </cell>
          <cell r="M441"/>
          <cell r="N441" t="str">
            <v>路面改善</v>
          </cell>
          <cell r="O441" t="str">
            <v>双桥村油茶木基地</v>
          </cell>
          <cell r="R441" t="str">
            <v>4</v>
          </cell>
          <cell r="S441" t="str">
            <v>6(5)</v>
          </cell>
          <cell r="T441" t="str">
            <v>C606430181</v>
          </cell>
          <cell r="U441">
            <v>0</v>
          </cell>
          <cell r="V441">
            <v>4.0709999999999997</v>
          </cell>
          <cell r="W441">
            <v>4.0709999999999997</v>
          </cell>
        </row>
        <row r="442">
          <cell r="I442" t="str">
            <v>路湾路</v>
          </cell>
          <cell r="J442" t="str">
            <v>1312F4301810127</v>
          </cell>
          <cell r="K442" t="str">
            <v>资源产业路</v>
          </cell>
          <cell r="L442" t="str">
            <v>三类地区</v>
          </cell>
          <cell r="M442"/>
          <cell r="N442" t="str">
            <v>新建</v>
          </cell>
          <cell r="O442" t="str">
            <v>嗣同村水果基地</v>
          </cell>
          <cell r="R442" t="str">
            <v>3</v>
          </cell>
          <cell r="S442" t="str">
            <v>6</v>
          </cell>
          <cell r="T442" t="str">
            <v>无</v>
          </cell>
          <cell r="U442">
            <v>0</v>
          </cell>
          <cell r="V442">
            <v>1.6</v>
          </cell>
          <cell r="W442">
            <v>1.6</v>
          </cell>
        </row>
        <row r="443">
          <cell r="I443" t="str">
            <v>沙市大道</v>
          </cell>
          <cell r="J443" t="str">
            <v>1312F4301810036</v>
          </cell>
          <cell r="K443" t="str">
            <v>资源产业路</v>
          </cell>
          <cell r="L443" t="str">
            <v>三类地区</v>
          </cell>
          <cell r="M443"/>
          <cell r="N443" t="str">
            <v>新建</v>
          </cell>
          <cell r="O443" t="str">
            <v>湖南林业（长沙）现代家具产业园</v>
          </cell>
          <cell r="R443" t="str">
            <v>10</v>
          </cell>
          <cell r="S443" t="str">
            <v>23</v>
          </cell>
          <cell r="T443" t="str">
            <v>无</v>
          </cell>
          <cell r="U443">
            <v>0</v>
          </cell>
          <cell r="V443">
            <v>3.07</v>
          </cell>
          <cell r="W443">
            <v>3.07</v>
          </cell>
        </row>
        <row r="444">
          <cell r="I444" t="str">
            <v>沙秀路至聚尔康油茶基地连接路</v>
          </cell>
          <cell r="J444" t="str">
            <v>1312F4301810132</v>
          </cell>
          <cell r="K444" t="str">
            <v>资源产业路</v>
          </cell>
          <cell r="L444" t="str">
            <v>三类地区</v>
          </cell>
          <cell r="M444"/>
          <cell r="N444" t="str">
            <v>路面改善</v>
          </cell>
          <cell r="O444" t="str">
            <v>聚尔康油茶基地</v>
          </cell>
          <cell r="R444" t="str">
            <v>4</v>
          </cell>
          <cell r="S444" t="str">
            <v>6</v>
          </cell>
          <cell r="T444" t="str">
            <v>C343430181</v>
          </cell>
          <cell r="U444">
            <v>0</v>
          </cell>
          <cell r="V444">
            <v>3</v>
          </cell>
          <cell r="W444">
            <v>3</v>
          </cell>
        </row>
        <row r="445">
          <cell r="I445" t="str">
            <v>塔下路</v>
          </cell>
          <cell r="J445" t="str">
            <v>1312F4301810131</v>
          </cell>
          <cell r="K445" t="str">
            <v>资源产业路</v>
          </cell>
          <cell r="L445" t="str">
            <v>三类地区</v>
          </cell>
          <cell r="M445"/>
          <cell r="N445" t="str">
            <v>新建</v>
          </cell>
          <cell r="O445" t="str">
            <v>嗣同村土鸡散养基地</v>
          </cell>
          <cell r="R445" t="str">
            <v>3.5</v>
          </cell>
          <cell r="S445" t="str">
            <v>6</v>
          </cell>
          <cell r="T445" t="str">
            <v>无</v>
          </cell>
          <cell r="U445">
            <v>0</v>
          </cell>
          <cell r="V445">
            <v>2</v>
          </cell>
          <cell r="W445">
            <v>2</v>
          </cell>
        </row>
        <row r="446">
          <cell r="I446" t="str">
            <v>文市-金星村道连接路</v>
          </cell>
          <cell r="J446" t="str">
            <v>1312F4301810043</v>
          </cell>
          <cell r="K446" t="str">
            <v>资源产业路</v>
          </cell>
          <cell r="L446" t="str">
            <v>三类地区</v>
          </cell>
          <cell r="M446"/>
          <cell r="N446" t="str">
            <v>升级改造（提质改造）</v>
          </cell>
          <cell r="O446" t="str">
            <v>浏阳市志德生态农业发展基地</v>
          </cell>
          <cell r="R446" t="str">
            <v>4</v>
          </cell>
          <cell r="S446" t="str">
            <v>6(5)</v>
          </cell>
          <cell r="T446" t="str">
            <v>C250430181</v>
          </cell>
          <cell r="U446">
            <v>0</v>
          </cell>
          <cell r="V446">
            <v>5.556</v>
          </cell>
          <cell r="W446">
            <v>5.556</v>
          </cell>
        </row>
        <row r="447">
          <cell r="I447" t="str">
            <v>西源完小-西源冲养殖中心连接路</v>
          </cell>
          <cell r="J447" t="str">
            <v>1312F4301810074</v>
          </cell>
          <cell r="K447" t="str">
            <v>资源产业路</v>
          </cell>
          <cell r="L447" t="str">
            <v>三类地区</v>
          </cell>
          <cell r="M447"/>
          <cell r="N447" t="str">
            <v>升级改造（提质改造）</v>
          </cell>
          <cell r="O447" t="str">
            <v>西源冲养殖基地</v>
          </cell>
          <cell r="R447" t="str">
            <v>4.5</v>
          </cell>
          <cell r="S447" t="str">
            <v>6(5)</v>
          </cell>
          <cell r="T447" t="str">
            <v>无</v>
          </cell>
          <cell r="U447">
            <v>0</v>
          </cell>
          <cell r="V447">
            <v>1.7</v>
          </cell>
          <cell r="W447">
            <v>1.7</v>
          </cell>
        </row>
        <row r="448">
          <cell r="I448" t="str">
            <v>新开学校至南普连接路</v>
          </cell>
          <cell r="J448" t="str">
            <v>1312F4301810062</v>
          </cell>
          <cell r="K448" t="str">
            <v>资源产业路</v>
          </cell>
          <cell r="L448" t="str">
            <v>三类地区</v>
          </cell>
          <cell r="M448"/>
          <cell r="N448" t="str">
            <v>升级改造（提质改造）</v>
          </cell>
          <cell r="O448" t="str">
            <v>新开烤烟生产基地</v>
          </cell>
          <cell r="R448" t="str">
            <v>3</v>
          </cell>
          <cell r="S448" t="str">
            <v>6(5)</v>
          </cell>
          <cell r="T448" t="str">
            <v>无</v>
          </cell>
          <cell r="U448">
            <v>0</v>
          </cell>
          <cell r="V448">
            <v>1.8</v>
          </cell>
          <cell r="W448">
            <v>1.8</v>
          </cell>
        </row>
        <row r="449">
          <cell r="I449" t="str">
            <v>岩前-江西高桥连接路</v>
          </cell>
          <cell r="J449" t="str">
            <v>1312F4301810045</v>
          </cell>
          <cell r="K449" t="str">
            <v>资源产业路</v>
          </cell>
          <cell r="L449" t="str">
            <v>三类地区</v>
          </cell>
          <cell r="M449"/>
          <cell r="N449" t="str">
            <v>升级改造（提质改造）</v>
          </cell>
          <cell r="O449" t="str">
            <v>浏阳市丰柏种养及棚珍种养基地</v>
          </cell>
          <cell r="R449" t="str">
            <v>4</v>
          </cell>
          <cell r="S449" t="str">
            <v>6(5)</v>
          </cell>
          <cell r="T449" t="str">
            <v>C099430181</v>
          </cell>
          <cell r="U449">
            <v>0</v>
          </cell>
          <cell r="V449">
            <v>6.532</v>
          </cell>
          <cell r="W449">
            <v>6.532</v>
          </cell>
        </row>
        <row r="450">
          <cell r="I450" t="str">
            <v>养殖基地至省道202连接线</v>
          </cell>
          <cell r="J450" t="str">
            <v>1312F4301810139</v>
          </cell>
          <cell r="K450" t="str">
            <v>资源产业路</v>
          </cell>
          <cell r="L450" t="str">
            <v>三类地区</v>
          </cell>
          <cell r="M450"/>
          <cell r="N450" t="str">
            <v>升级改造（提质改造）</v>
          </cell>
          <cell r="O450" t="str">
            <v>浏阳市托佩克种猪基地</v>
          </cell>
          <cell r="R450" t="str">
            <v>4.5</v>
          </cell>
          <cell r="S450" t="str">
            <v>6</v>
          </cell>
          <cell r="T450" t="str">
            <v>C255430181</v>
          </cell>
          <cell r="U450">
            <v>0</v>
          </cell>
          <cell r="V450">
            <v>3</v>
          </cell>
          <cell r="W450">
            <v>3</v>
          </cell>
        </row>
        <row r="451">
          <cell r="I451" t="str">
            <v>窑前水果基地产业路提质改造</v>
          </cell>
          <cell r="J451" t="str">
            <v>1312F4301810055</v>
          </cell>
          <cell r="K451" t="str">
            <v>资源产业路</v>
          </cell>
          <cell r="L451" t="str">
            <v>三类地区</v>
          </cell>
          <cell r="M451"/>
          <cell r="N451" t="str">
            <v>升级改造（提质改造）</v>
          </cell>
          <cell r="O451" t="str">
            <v>窑前水果基地</v>
          </cell>
          <cell r="R451" t="str">
            <v>5</v>
          </cell>
          <cell r="S451" t="str">
            <v>6</v>
          </cell>
          <cell r="T451" t="str">
            <v>C424430181</v>
          </cell>
          <cell r="U451">
            <v>0</v>
          </cell>
          <cell r="V451">
            <v>2.6150000000000002</v>
          </cell>
          <cell r="W451">
            <v>2.6150000000000002</v>
          </cell>
        </row>
        <row r="452">
          <cell r="I452" t="str">
            <v>张家店-潘家连接路</v>
          </cell>
          <cell r="J452" t="str">
            <v>1312F4301810138</v>
          </cell>
          <cell r="K452" t="str">
            <v>资源产业路</v>
          </cell>
          <cell r="L452" t="str">
            <v>三类地区</v>
          </cell>
          <cell r="M452"/>
          <cell r="N452" t="str">
            <v>路面改善</v>
          </cell>
          <cell r="O452" t="str">
            <v>归农油茶林</v>
          </cell>
          <cell r="R452" t="str">
            <v>4</v>
          </cell>
          <cell r="S452" t="str">
            <v>6(5)</v>
          </cell>
          <cell r="T452" t="str">
            <v>C341430181</v>
          </cell>
          <cell r="U452">
            <v>0</v>
          </cell>
          <cell r="V452">
            <v>2.1</v>
          </cell>
          <cell r="W452">
            <v>2.1</v>
          </cell>
        </row>
        <row r="453">
          <cell r="I453" t="str">
            <v>钟家路</v>
          </cell>
          <cell r="J453" t="str">
            <v>1312F4301810129</v>
          </cell>
          <cell r="K453" t="str">
            <v>资源产业路</v>
          </cell>
          <cell r="L453" t="str">
            <v>三类地区</v>
          </cell>
          <cell r="M453"/>
          <cell r="N453" t="str">
            <v>新建</v>
          </cell>
          <cell r="O453" t="str">
            <v>浏阳市荷花众家台苗莆园</v>
          </cell>
          <cell r="R453" t="str">
            <v>3.5</v>
          </cell>
          <cell r="S453" t="str">
            <v>6</v>
          </cell>
          <cell r="T453" t="str">
            <v>无</v>
          </cell>
          <cell r="U453">
            <v>0</v>
          </cell>
          <cell r="V453">
            <v>2</v>
          </cell>
          <cell r="W453">
            <v>2</v>
          </cell>
        </row>
        <row r="454">
          <cell r="I454" t="str">
            <v>岐岭组-实验基地连接路</v>
          </cell>
          <cell r="J454" t="str">
            <v>1312F4301810083</v>
          </cell>
          <cell r="K454" t="str">
            <v>资源产业路</v>
          </cell>
          <cell r="L454" t="str">
            <v>三类地区</v>
          </cell>
          <cell r="M454"/>
          <cell r="N454" t="str">
            <v>新建</v>
          </cell>
          <cell r="O454" t="str">
            <v>中国种业实验基地</v>
          </cell>
          <cell r="R454" t="str">
            <v>4</v>
          </cell>
          <cell r="S454" t="str">
            <v>6(5)</v>
          </cell>
          <cell r="T454" t="str">
            <v>无</v>
          </cell>
          <cell r="U454">
            <v>0</v>
          </cell>
          <cell r="V454">
            <v>0.8</v>
          </cell>
          <cell r="W454">
            <v>0.8</v>
          </cell>
        </row>
        <row r="455">
          <cell r="I455" t="str">
            <v>泮春村柳冲106国道出口至毛洞连接路</v>
          </cell>
          <cell r="J455" t="str">
            <v>1312F4301810073</v>
          </cell>
          <cell r="K455" t="str">
            <v>资源产业路</v>
          </cell>
          <cell r="L455" t="str">
            <v>三类地区</v>
          </cell>
          <cell r="M455"/>
          <cell r="N455" t="str">
            <v>升级改造（提质改造）</v>
          </cell>
          <cell r="O455" t="str">
            <v>泮春村烤烟生产基地</v>
          </cell>
          <cell r="R455" t="str">
            <v>3.5</v>
          </cell>
          <cell r="S455" t="str">
            <v>6(5)</v>
          </cell>
          <cell r="T455" t="str">
            <v>Y081430181</v>
          </cell>
          <cell r="U455">
            <v>0</v>
          </cell>
          <cell r="V455">
            <v>2</v>
          </cell>
          <cell r="W455">
            <v>2</v>
          </cell>
        </row>
        <row r="456">
          <cell r="I456" t="str">
            <v>浏阳市环保科技示范园第二期改造路</v>
          </cell>
          <cell r="J456" t="str">
            <v>1312F4301810013</v>
          </cell>
          <cell r="K456" t="str">
            <v>资源产业路</v>
          </cell>
          <cell r="L456" t="str">
            <v>三类地区</v>
          </cell>
          <cell r="M456"/>
          <cell r="N456" t="str">
            <v>升级改造（提质改造）</v>
          </cell>
          <cell r="O456" t="str">
            <v>浏阳市环保科技示范园第2期</v>
          </cell>
          <cell r="R456" t="str">
            <v>5</v>
          </cell>
          <cell r="S456" t="str">
            <v>8</v>
          </cell>
          <cell r="T456" t="str">
            <v>无</v>
          </cell>
          <cell r="U456">
            <v>0</v>
          </cell>
          <cell r="V456">
            <v>1.8</v>
          </cell>
          <cell r="W456">
            <v>1.8</v>
          </cell>
        </row>
        <row r="457">
          <cell r="I457" t="str">
            <v>浏阳市回龙-达庄花木产业路</v>
          </cell>
          <cell r="J457" t="str">
            <v>1312F4301810021</v>
          </cell>
          <cell r="K457" t="str">
            <v>资源产业路</v>
          </cell>
          <cell r="L457" t="str">
            <v>三类地区</v>
          </cell>
          <cell r="M457"/>
          <cell r="N457" t="str">
            <v>升级改造（提质改造）</v>
          </cell>
          <cell r="O457" t="str">
            <v>浏阳市镇头镇回龙达庄花卉苗木基地</v>
          </cell>
          <cell r="R457" t="str">
            <v>4</v>
          </cell>
          <cell r="S457" t="str">
            <v>6</v>
          </cell>
          <cell r="T457" t="str">
            <v>Y045430181</v>
          </cell>
          <cell r="U457">
            <v>0</v>
          </cell>
          <cell r="V457">
            <v>2.4</v>
          </cell>
          <cell r="W457">
            <v>2.4</v>
          </cell>
        </row>
        <row r="458">
          <cell r="I458" t="str">
            <v>10-11组公路</v>
          </cell>
          <cell r="J458" t="str">
            <v>1327F4301120024</v>
          </cell>
          <cell r="K458" t="str">
            <v>新村与撤并村便捷连通</v>
          </cell>
          <cell r="L458" t="str">
            <v>三类地区</v>
          </cell>
          <cell r="M458"/>
          <cell r="O458" t="str">
            <v>石毫村</v>
          </cell>
          <cell r="R458" t="str">
            <v>3.5</v>
          </cell>
          <cell r="S458" t="str">
            <v>3.5</v>
          </cell>
          <cell r="T458" t="str">
            <v>无</v>
          </cell>
          <cell r="U458">
            <v>0</v>
          </cell>
          <cell r="V458">
            <v>0.4</v>
          </cell>
          <cell r="W458">
            <v>0.4</v>
          </cell>
        </row>
        <row r="459">
          <cell r="I459" t="str">
            <v>17组公路</v>
          </cell>
          <cell r="J459" t="str">
            <v>1327F4301120022</v>
          </cell>
          <cell r="K459" t="str">
            <v>新村与撤并村便捷连通</v>
          </cell>
          <cell r="L459" t="str">
            <v>三类地区</v>
          </cell>
          <cell r="M459"/>
          <cell r="O459" t="str">
            <v>福塘村</v>
          </cell>
          <cell r="R459" t="str">
            <v>3.5</v>
          </cell>
          <cell r="S459" t="str">
            <v>3.5</v>
          </cell>
          <cell r="T459" t="str">
            <v>无</v>
          </cell>
          <cell r="U459">
            <v>0</v>
          </cell>
          <cell r="V459">
            <v>0.4</v>
          </cell>
          <cell r="W459">
            <v>0.4</v>
          </cell>
        </row>
        <row r="460">
          <cell r="I460" t="str">
            <v>艾西塘-岭上连接路</v>
          </cell>
          <cell r="J460" t="str">
            <v>1327F4301120017</v>
          </cell>
          <cell r="K460" t="str">
            <v>新村与撤并村便捷连通</v>
          </cell>
          <cell r="L460" t="str">
            <v>三类地区</v>
          </cell>
          <cell r="M460"/>
          <cell r="O460" t="str">
            <v>古山村</v>
          </cell>
          <cell r="R460" t="str">
            <v>3.5</v>
          </cell>
          <cell r="S460" t="str">
            <v>3.5</v>
          </cell>
          <cell r="T460" t="str">
            <v>CE83430112</v>
          </cell>
          <cell r="U460">
            <v>0</v>
          </cell>
          <cell r="V460">
            <v>1.3</v>
          </cell>
          <cell r="W460">
            <v>1.3</v>
          </cell>
        </row>
        <row r="461">
          <cell r="I461" t="str">
            <v>陈家湾至大山塘连接路</v>
          </cell>
          <cell r="J461" t="str">
            <v>1327F4301120021</v>
          </cell>
          <cell r="K461" t="str">
            <v>新村与撤并村便捷连通</v>
          </cell>
          <cell r="L461" t="str">
            <v>三类地区</v>
          </cell>
          <cell r="M461"/>
          <cell r="O461" t="str">
            <v>书堂山村</v>
          </cell>
          <cell r="R461" t="str">
            <v>3.5</v>
          </cell>
          <cell r="S461" t="str">
            <v>3.5</v>
          </cell>
          <cell r="T461" t="str">
            <v>无</v>
          </cell>
          <cell r="U461">
            <v>0</v>
          </cell>
          <cell r="V461">
            <v>2</v>
          </cell>
          <cell r="W461">
            <v>2</v>
          </cell>
        </row>
        <row r="462">
          <cell r="I462" t="str">
            <v>大塘组公路</v>
          </cell>
          <cell r="J462" t="str">
            <v>1327F4301120009</v>
          </cell>
          <cell r="K462" t="str">
            <v>新村与撤并村便捷连通</v>
          </cell>
          <cell r="L462" t="str">
            <v>三类地区</v>
          </cell>
          <cell r="M462"/>
          <cell r="O462" t="str">
            <v>梅花岭社区</v>
          </cell>
          <cell r="R462" t="str">
            <v>3.5</v>
          </cell>
          <cell r="S462" t="str">
            <v>3.5</v>
          </cell>
          <cell r="T462" t="str">
            <v>无</v>
          </cell>
          <cell r="U462">
            <v>0</v>
          </cell>
          <cell r="V462">
            <v>1</v>
          </cell>
          <cell r="W462">
            <v>1</v>
          </cell>
        </row>
        <row r="463">
          <cell r="I463" t="str">
            <v>道路硬化</v>
          </cell>
          <cell r="J463" t="str">
            <v>1327F4301120033</v>
          </cell>
          <cell r="K463" t="str">
            <v>新村与撤并村便捷连通</v>
          </cell>
          <cell r="L463" t="str">
            <v>三类地区</v>
          </cell>
          <cell r="M463"/>
          <cell r="O463" t="str">
            <v>中山村</v>
          </cell>
          <cell r="R463" t="str">
            <v>3</v>
          </cell>
          <cell r="S463" t="str">
            <v>3.5</v>
          </cell>
          <cell r="T463" t="str">
            <v>无</v>
          </cell>
          <cell r="U463">
            <v>0</v>
          </cell>
          <cell r="V463">
            <v>1.5</v>
          </cell>
          <cell r="W463">
            <v>1.5</v>
          </cell>
        </row>
        <row r="464">
          <cell r="I464" t="str">
            <v>道坡至横冲公路</v>
          </cell>
          <cell r="J464" t="str">
            <v>1327F4301120003</v>
          </cell>
          <cell r="K464" t="str">
            <v>新村与撤并村便捷连通</v>
          </cell>
          <cell r="L464" t="str">
            <v>三类地区</v>
          </cell>
          <cell r="M464"/>
          <cell r="O464" t="str">
            <v>龙王岭村</v>
          </cell>
          <cell r="R464" t="str">
            <v>3</v>
          </cell>
          <cell r="S464" t="str">
            <v>3.5</v>
          </cell>
          <cell r="T464" t="str">
            <v>无</v>
          </cell>
          <cell r="U464">
            <v>0</v>
          </cell>
          <cell r="V464">
            <v>0.8</v>
          </cell>
          <cell r="W464">
            <v>0.8</v>
          </cell>
        </row>
        <row r="465">
          <cell r="I465" t="str">
            <v>堆子组至城中路</v>
          </cell>
          <cell r="J465" t="str">
            <v>1327F4301120020</v>
          </cell>
          <cell r="K465" t="str">
            <v>新村与撤并村便捷连通</v>
          </cell>
          <cell r="L465" t="str">
            <v>三类地区</v>
          </cell>
          <cell r="M465"/>
          <cell r="O465" t="str">
            <v>万星村</v>
          </cell>
          <cell r="R465" t="str">
            <v>3.5</v>
          </cell>
          <cell r="S465" t="str">
            <v>3.5</v>
          </cell>
          <cell r="T465" t="str">
            <v>无</v>
          </cell>
          <cell r="U465">
            <v>0</v>
          </cell>
          <cell r="V465">
            <v>1</v>
          </cell>
          <cell r="W465">
            <v>1</v>
          </cell>
        </row>
        <row r="466">
          <cell r="I466" t="str">
            <v>高乌大道-秧田连接路</v>
          </cell>
          <cell r="J466" t="str">
            <v>1327F4301120002</v>
          </cell>
          <cell r="K466" t="str">
            <v>新村与撤并村便捷连通</v>
          </cell>
          <cell r="L466" t="str">
            <v>三类地区</v>
          </cell>
          <cell r="M466"/>
          <cell r="O466" t="str">
            <v>双丰村</v>
          </cell>
          <cell r="R466" t="str">
            <v>4.5</v>
          </cell>
          <cell r="S466" t="str">
            <v>4.5</v>
          </cell>
          <cell r="T466" t="str">
            <v>c92k430112</v>
          </cell>
          <cell r="U466">
            <v>0</v>
          </cell>
          <cell r="V466">
            <v>0.5</v>
          </cell>
          <cell r="W466">
            <v>0.5</v>
          </cell>
        </row>
        <row r="467">
          <cell r="I467" t="str">
            <v>官冲坳公路</v>
          </cell>
          <cell r="J467" t="str">
            <v>1327F4301120032</v>
          </cell>
          <cell r="K467" t="str">
            <v>新村与撤并村便捷连通</v>
          </cell>
          <cell r="L467" t="str">
            <v>三类地区</v>
          </cell>
          <cell r="M467"/>
          <cell r="O467" t="str">
            <v>西湖寺村</v>
          </cell>
          <cell r="R467" t="str">
            <v>3</v>
          </cell>
          <cell r="S467" t="str">
            <v>3.5</v>
          </cell>
          <cell r="T467" t="str">
            <v>无</v>
          </cell>
          <cell r="U467">
            <v>0</v>
          </cell>
          <cell r="V467">
            <v>0.57999999999999996</v>
          </cell>
          <cell r="W467">
            <v>0.57999999999999996</v>
          </cell>
        </row>
        <row r="468">
          <cell r="I468" t="str">
            <v>涵油公路</v>
          </cell>
          <cell r="J468" t="str">
            <v>1327F4301120015</v>
          </cell>
          <cell r="K468" t="str">
            <v>新村与撤并村便捷连通</v>
          </cell>
          <cell r="L468" t="str">
            <v>三类地区</v>
          </cell>
          <cell r="M468"/>
          <cell r="O468" t="str">
            <v>金峙村</v>
          </cell>
          <cell r="R468" t="str">
            <v>3.5</v>
          </cell>
          <cell r="S468" t="str">
            <v>3.5</v>
          </cell>
          <cell r="T468" t="str">
            <v>C868430112</v>
          </cell>
          <cell r="U468">
            <v>0</v>
          </cell>
          <cell r="V468">
            <v>1.5</v>
          </cell>
          <cell r="W468">
            <v>1.5</v>
          </cell>
        </row>
        <row r="469">
          <cell r="I469" t="str">
            <v>禾公岭至田再塘公路</v>
          </cell>
          <cell r="J469" t="str">
            <v>1327F4301120026</v>
          </cell>
          <cell r="K469" t="str">
            <v>新村与撤并村便捷连通</v>
          </cell>
          <cell r="L469" t="str">
            <v>三类地区</v>
          </cell>
          <cell r="M469"/>
          <cell r="O469" t="str">
            <v>双兴村</v>
          </cell>
          <cell r="R469" t="str">
            <v>3</v>
          </cell>
          <cell r="S469" t="str">
            <v>3.5</v>
          </cell>
          <cell r="T469" t="str">
            <v>c858430112</v>
          </cell>
          <cell r="U469">
            <v>1.2170000000000001</v>
          </cell>
          <cell r="V469">
            <v>2.0169999999999999</v>
          </cell>
          <cell r="W469">
            <v>0.8</v>
          </cell>
        </row>
        <row r="470">
          <cell r="I470" t="str">
            <v>和平组公路</v>
          </cell>
          <cell r="J470" t="str">
            <v>1327F4301120007</v>
          </cell>
          <cell r="K470" t="str">
            <v>新村与撤并村便捷连通</v>
          </cell>
          <cell r="L470" t="str">
            <v>三类地区</v>
          </cell>
          <cell r="M470"/>
          <cell r="O470" t="str">
            <v>名盛村</v>
          </cell>
          <cell r="R470" t="str">
            <v>3.5</v>
          </cell>
          <cell r="S470" t="str">
            <v>3.5</v>
          </cell>
          <cell r="T470" t="str">
            <v>无</v>
          </cell>
          <cell r="U470">
            <v>0</v>
          </cell>
          <cell r="V470">
            <v>0.4</v>
          </cell>
          <cell r="W470">
            <v>0.4</v>
          </cell>
        </row>
        <row r="471">
          <cell r="I471" t="str">
            <v>红旗组-龙西组路</v>
          </cell>
          <cell r="J471" t="str">
            <v>1327F4301120013</v>
          </cell>
          <cell r="K471" t="str">
            <v>新村与撤并村便捷连通</v>
          </cell>
          <cell r="L471" t="str">
            <v>三类地区</v>
          </cell>
          <cell r="M471"/>
          <cell r="O471" t="str">
            <v>长联村</v>
          </cell>
          <cell r="R471" t="str">
            <v>3.5</v>
          </cell>
          <cell r="S471" t="str">
            <v>3.5</v>
          </cell>
          <cell r="T471" t="str">
            <v>无</v>
          </cell>
          <cell r="U471">
            <v>0</v>
          </cell>
          <cell r="V471">
            <v>0.8</v>
          </cell>
          <cell r="W471">
            <v>0.8</v>
          </cell>
        </row>
        <row r="472">
          <cell r="I472" t="str">
            <v>花门楼至城乡大道（李公桥组）连接路</v>
          </cell>
          <cell r="J472" t="str">
            <v>1327F4301120019</v>
          </cell>
          <cell r="K472" t="str">
            <v>新村与撤并村便捷连通</v>
          </cell>
          <cell r="L472" t="str">
            <v>三类地区</v>
          </cell>
          <cell r="M472"/>
          <cell r="O472" t="str">
            <v>静慎村</v>
          </cell>
          <cell r="R472" t="str">
            <v>3</v>
          </cell>
          <cell r="S472" t="str">
            <v>3.5</v>
          </cell>
          <cell r="T472" t="str">
            <v>无</v>
          </cell>
          <cell r="U472">
            <v>0</v>
          </cell>
          <cell r="V472">
            <v>1</v>
          </cell>
          <cell r="W472">
            <v>1</v>
          </cell>
        </row>
        <row r="473">
          <cell r="I473" t="str">
            <v>建新公路支路（范家湾公路）</v>
          </cell>
          <cell r="J473" t="str">
            <v>1327F4301120010</v>
          </cell>
          <cell r="K473" t="str">
            <v>新村与撤并村便捷连通</v>
          </cell>
          <cell r="L473" t="str">
            <v>三类地区</v>
          </cell>
          <cell r="M473"/>
          <cell r="O473" t="str">
            <v>新峰村</v>
          </cell>
          <cell r="R473" t="str">
            <v>3</v>
          </cell>
          <cell r="S473" t="str">
            <v>3.5</v>
          </cell>
          <cell r="T473" t="str">
            <v>无</v>
          </cell>
          <cell r="U473">
            <v>0</v>
          </cell>
          <cell r="V473">
            <v>0.5</v>
          </cell>
          <cell r="W473">
            <v>0.5</v>
          </cell>
        </row>
        <row r="474">
          <cell r="I474" t="str">
            <v>金洲大道-齐天庙连接路</v>
          </cell>
          <cell r="J474" t="str">
            <v>1327F4301120031</v>
          </cell>
          <cell r="K474" t="str">
            <v>新村与撤并村便捷连通</v>
          </cell>
          <cell r="L474" t="str">
            <v>三类地区</v>
          </cell>
          <cell r="M474"/>
          <cell r="O474" t="str">
            <v>齐天庙村</v>
          </cell>
          <cell r="R474" t="str">
            <v>3.5</v>
          </cell>
          <cell r="S474" t="str">
            <v>3.5</v>
          </cell>
          <cell r="T474" t="str">
            <v>C778430112</v>
          </cell>
          <cell r="U474">
            <v>0</v>
          </cell>
          <cell r="V474">
            <v>1</v>
          </cell>
          <cell r="W474">
            <v>1</v>
          </cell>
        </row>
        <row r="475">
          <cell r="I475" t="str">
            <v>老鸦塘至杨老屋道路</v>
          </cell>
          <cell r="J475" t="str">
            <v>1327F4301120029</v>
          </cell>
          <cell r="K475" t="str">
            <v>新村与撤并村便捷连通</v>
          </cell>
          <cell r="L475" t="str">
            <v>三类地区</v>
          </cell>
          <cell r="M475"/>
          <cell r="O475" t="str">
            <v>群力村</v>
          </cell>
          <cell r="R475" t="str">
            <v>3.5</v>
          </cell>
          <cell r="S475" t="str">
            <v>3.5</v>
          </cell>
          <cell r="T475" t="str">
            <v>无</v>
          </cell>
          <cell r="U475">
            <v>0</v>
          </cell>
          <cell r="V475">
            <v>0.8</v>
          </cell>
          <cell r="W475">
            <v>0.8</v>
          </cell>
        </row>
        <row r="476">
          <cell r="I476" t="str">
            <v>凌茯公路——渡口公路</v>
          </cell>
          <cell r="J476" t="str">
            <v>1327F4301120005</v>
          </cell>
          <cell r="K476" t="str">
            <v>新村与撤并村便捷连通</v>
          </cell>
          <cell r="L476" t="str">
            <v>三类地区</v>
          </cell>
          <cell r="M476"/>
          <cell r="O476" t="str">
            <v>凌冲村</v>
          </cell>
          <cell r="R476" t="str">
            <v>3</v>
          </cell>
          <cell r="S476" t="str">
            <v>3.5</v>
          </cell>
          <cell r="T476" t="str">
            <v>无</v>
          </cell>
          <cell r="U476">
            <v>0</v>
          </cell>
          <cell r="V476">
            <v>1</v>
          </cell>
          <cell r="W476">
            <v>1</v>
          </cell>
        </row>
        <row r="477">
          <cell r="I477" t="str">
            <v>柳湖片公路</v>
          </cell>
          <cell r="J477" t="str">
            <v>1327F4301120011</v>
          </cell>
          <cell r="K477" t="str">
            <v>新村与撤并村便捷连通</v>
          </cell>
          <cell r="L477" t="str">
            <v>三类地区</v>
          </cell>
          <cell r="M477"/>
          <cell r="O477" t="str">
            <v>三桥村</v>
          </cell>
          <cell r="R477" t="str">
            <v>3.5</v>
          </cell>
          <cell r="S477" t="str">
            <v>3.5</v>
          </cell>
          <cell r="T477" t="str">
            <v>无</v>
          </cell>
          <cell r="U477">
            <v>0</v>
          </cell>
          <cell r="V477">
            <v>1</v>
          </cell>
          <cell r="W477">
            <v>1</v>
          </cell>
        </row>
        <row r="478">
          <cell r="I478" t="str">
            <v>芦家公路</v>
          </cell>
          <cell r="J478" t="str">
            <v>1327F4301120001</v>
          </cell>
          <cell r="K478" t="str">
            <v>新村与撤并村便捷连通</v>
          </cell>
          <cell r="L478" t="str">
            <v>三类地区</v>
          </cell>
          <cell r="M478"/>
          <cell r="O478" t="str">
            <v>黄花岭村</v>
          </cell>
          <cell r="R478" t="str">
            <v>3</v>
          </cell>
          <cell r="S478" t="str">
            <v>3.5</v>
          </cell>
          <cell r="T478" t="str">
            <v>无</v>
          </cell>
          <cell r="U478">
            <v>0</v>
          </cell>
          <cell r="V478">
            <v>0.6</v>
          </cell>
          <cell r="W478">
            <v>0.6</v>
          </cell>
        </row>
        <row r="479">
          <cell r="I479" t="str">
            <v>罗它洲公路</v>
          </cell>
          <cell r="J479" t="str">
            <v>1327F4301120027</v>
          </cell>
          <cell r="K479" t="str">
            <v>新村与撤并村便捷连通</v>
          </cell>
          <cell r="L479" t="str">
            <v>三类地区</v>
          </cell>
          <cell r="M479"/>
          <cell r="O479" t="str">
            <v>徐家桥社区</v>
          </cell>
          <cell r="R479" t="str">
            <v>3.5</v>
          </cell>
          <cell r="S479" t="str">
            <v>3.5</v>
          </cell>
          <cell r="T479" t="str">
            <v>c315430112</v>
          </cell>
          <cell r="U479">
            <v>0</v>
          </cell>
          <cell r="V479">
            <v>0.5</v>
          </cell>
          <cell r="W479">
            <v>0.5</v>
          </cell>
        </row>
        <row r="480">
          <cell r="I480" t="str">
            <v>磨石坳绿办公路</v>
          </cell>
          <cell r="J480" t="str">
            <v>1327F4301120028</v>
          </cell>
          <cell r="K480" t="str">
            <v>新村与撤并村便捷连通</v>
          </cell>
          <cell r="L480" t="str">
            <v>三类地区</v>
          </cell>
          <cell r="M480"/>
          <cell r="O480" t="str">
            <v>洪家村</v>
          </cell>
          <cell r="R480" t="str">
            <v>3.5</v>
          </cell>
          <cell r="S480" t="str">
            <v>3.5</v>
          </cell>
          <cell r="T480" t="str">
            <v>无</v>
          </cell>
          <cell r="U480">
            <v>0</v>
          </cell>
          <cell r="V480">
            <v>0.7</v>
          </cell>
          <cell r="W480">
            <v>0.7</v>
          </cell>
        </row>
        <row r="481">
          <cell r="I481" t="str">
            <v>南岳庙-金峙村连接路</v>
          </cell>
          <cell r="J481" t="str">
            <v>1327F4301120014</v>
          </cell>
          <cell r="K481" t="str">
            <v>新村与撤并村便捷连通</v>
          </cell>
          <cell r="L481" t="str">
            <v>三类地区</v>
          </cell>
          <cell r="M481"/>
          <cell r="O481" t="str">
            <v>胜和村</v>
          </cell>
          <cell r="R481" t="str">
            <v>3.5</v>
          </cell>
          <cell r="S481" t="str">
            <v>3.5</v>
          </cell>
          <cell r="T481" t="str">
            <v>C45D430112</v>
          </cell>
          <cell r="U481">
            <v>0</v>
          </cell>
          <cell r="V481">
            <v>0.8</v>
          </cell>
          <cell r="W481">
            <v>0.8</v>
          </cell>
        </row>
        <row r="482">
          <cell r="I482" t="str">
            <v>桃花水库-经龙窝连接路</v>
          </cell>
          <cell r="J482" t="str">
            <v>1327F4301120018</v>
          </cell>
          <cell r="K482" t="str">
            <v>新村与撤并村便捷连通</v>
          </cell>
          <cell r="L482" t="str">
            <v>三类地区</v>
          </cell>
          <cell r="M482"/>
          <cell r="O482" t="str">
            <v>淑一村</v>
          </cell>
          <cell r="R482" t="str">
            <v>3.5</v>
          </cell>
          <cell r="S482" t="str">
            <v>3.5</v>
          </cell>
          <cell r="T482" t="str">
            <v>无</v>
          </cell>
          <cell r="U482">
            <v>0</v>
          </cell>
          <cell r="V482">
            <v>1.3</v>
          </cell>
          <cell r="W482">
            <v>1.3</v>
          </cell>
        </row>
        <row r="483">
          <cell r="I483" t="str">
            <v>铁铺塘公路</v>
          </cell>
          <cell r="J483" t="str">
            <v>1327F4301120008</v>
          </cell>
          <cell r="K483" t="str">
            <v>新村与撤并村便捷连通</v>
          </cell>
          <cell r="L483" t="str">
            <v>三类地区</v>
          </cell>
          <cell r="M483"/>
          <cell r="O483" t="str">
            <v>大龙村</v>
          </cell>
          <cell r="R483" t="str">
            <v>3.5</v>
          </cell>
          <cell r="S483" t="str">
            <v>3.5</v>
          </cell>
          <cell r="T483" t="str">
            <v>无</v>
          </cell>
          <cell r="U483">
            <v>0</v>
          </cell>
          <cell r="V483">
            <v>1</v>
          </cell>
          <cell r="W483">
            <v>1</v>
          </cell>
        </row>
        <row r="484">
          <cell r="I484" t="str">
            <v>熊家湾公路</v>
          </cell>
          <cell r="J484" t="str">
            <v>1327F4301120006</v>
          </cell>
          <cell r="K484" t="str">
            <v>新村与撤并村便捷连通</v>
          </cell>
          <cell r="L484" t="str">
            <v>三类地区</v>
          </cell>
          <cell r="M484"/>
          <cell r="O484" t="str">
            <v>新阳村</v>
          </cell>
          <cell r="R484" t="str">
            <v>3</v>
          </cell>
          <cell r="S484" t="str">
            <v>3.5</v>
          </cell>
          <cell r="T484" t="str">
            <v>无</v>
          </cell>
          <cell r="U484">
            <v>0</v>
          </cell>
          <cell r="V484">
            <v>0.2</v>
          </cell>
          <cell r="W484">
            <v>0.2</v>
          </cell>
        </row>
        <row r="485">
          <cell r="I485" t="str">
            <v>阳西塘组公路</v>
          </cell>
          <cell r="J485" t="str">
            <v>1327F4301120004</v>
          </cell>
          <cell r="K485" t="str">
            <v>新村与撤并村便捷连通</v>
          </cell>
          <cell r="L485" t="str">
            <v>三类地区</v>
          </cell>
          <cell r="M485"/>
          <cell r="O485" t="str">
            <v>八曲河村</v>
          </cell>
          <cell r="R485" t="str">
            <v>3.5</v>
          </cell>
          <cell r="S485" t="str">
            <v>3.5</v>
          </cell>
          <cell r="T485" t="str">
            <v>无</v>
          </cell>
          <cell r="U485">
            <v>0</v>
          </cell>
          <cell r="V485">
            <v>0.8</v>
          </cell>
          <cell r="W485">
            <v>0.8</v>
          </cell>
        </row>
        <row r="486">
          <cell r="I486" t="str">
            <v>窑冲湾公路</v>
          </cell>
          <cell r="J486" t="str">
            <v>1327F4301120016</v>
          </cell>
          <cell r="K486" t="str">
            <v>新村与撤并村便捷连通</v>
          </cell>
          <cell r="L486" t="str">
            <v>三类地区</v>
          </cell>
          <cell r="M486"/>
          <cell r="O486" t="str">
            <v>谭家园村</v>
          </cell>
          <cell r="R486" t="str">
            <v>3</v>
          </cell>
          <cell r="S486" t="str">
            <v>3.5</v>
          </cell>
          <cell r="T486" t="str">
            <v>无</v>
          </cell>
          <cell r="U486">
            <v>0</v>
          </cell>
          <cell r="V486">
            <v>3</v>
          </cell>
          <cell r="W486">
            <v>3</v>
          </cell>
        </row>
        <row r="487">
          <cell r="I487" t="str">
            <v>姚家湾公路</v>
          </cell>
          <cell r="J487" t="str">
            <v>1327F4301120023</v>
          </cell>
          <cell r="K487" t="str">
            <v>新村与撤并村便捷连通</v>
          </cell>
          <cell r="L487" t="str">
            <v>三类地区</v>
          </cell>
          <cell r="M487"/>
          <cell r="O487" t="str">
            <v>复胜村</v>
          </cell>
          <cell r="R487" t="str">
            <v>3.5</v>
          </cell>
          <cell r="S487" t="str">
            <v>3.5</v>
          </cell>
          <cell r="T487" t="str">
            <v>无</v>
          </cell>
          <cell r="U487">
            <v>0</v>
          </cell>
          <cell r="V487">
            <v>0.8</v>
          </cell>
          <cell r="W487">
            <v>0.8</v>
          </cell>
        </row>
        <row r="488">
          <cell r="I488" t="str">
            <v>益家坝公路</v>
          </cell>
          <cell r="J488" t="str">
            <v>1327F4301120025</v>
          </cell>
          <cell r="K488" t="str">
            <v>新村与撤并村便捷连通</v>
          </cell>
          <cell r="L488" t="str">
            <v>三类地区</v>
          </cell>
          <cell r="M488"/>
          <cell r="O488" t="str">
            <v>杨家山村</v>
          </cell>
          <cell r="R488" t="str">
            <v>3.5</v>
          </cell>
          <cell r="S488" t="str">
            <v>3.5</v>
          </cell>
          <cell r="T488" t="str">
            <v>无</v>
          </cell>
          <cell r="U488">
            <v>0</v>
          </cell>
          <cell r="V488">
            <v>0.4</v>
          </cell>
          <cell r="W488">
            <v>0.4</v>
          </cell>
        </row>
        <row r="489">
          <cell r="I489" t="str">
            <v>樟树坡道路</v>
          </cell>
          <cell r="J489" t="str">
            <v>1327F4301120030</v>
          </cell>
          <cell r="K489" t="str">
            <v>新村与撤并村便捷连通</v>
          </cell>
          <cell r="L489" t="str">
            <v>三类地区</v>
          </cell>
          <cell r="M489"/>
          <cell r="O489" t="str">
            <v>白石村</v>
          </cell>
          <cell r="R489" t="str">
            <v>3</v>
          </cell>
          <cell r="S489" t="str">
            <v>3.5</v>
          </cell>
          <cell r="T489" t="str">
            <v>无</v>
          </cell>
          <cell r="U489">
            <v>0</v>
          </cell>
          <cell r="V489">
            <v>0.54</v>
          </cell>
          <cell r="W489">
            <v>0.54</v>
          </cell>
        </row>
        <row r="490">
          <cell r="I490" t="str">
            <v>楠竹山组级道路</v>
          </cell>
          <cell r="J490" t="str">
            <v>1327F4301120012</v>
          </cell>
          <cell r="K490" t="str">
            <v>新村与撤并村便捷连通</v>
          </cell>
          <cell r="L490" t="str">
            <v>三类地区</v>
          </cell>
          <cell r="M490"/>
          <cell r="O490" t="str">
            <v>金云村</v>
          </cell>
          <cell r="R490" t="str">
            <v>3</v>
          </cell>
          <cell r="S490" t="str">
            <v>3.5</v>
          </cell>
          <cell r="T490" t="str">
            <v>无</v>
          </cell>
          <cell r="U490">
            <v>0</v>
          </cell>
          <cell r="V490">
            <v>0.5</v>
          </cell>
          <cell r="W490">
            <v>0.5</v>
          </cell>
        </row>
        <row r="491">
          <cell r="I491" t="str">
            <v>Y247毛屋-利曹门连接路</v>
          </cell>
          <cell r="J491" t="str">
            <v>1327F4301210009</v>
          </cell>
          <cell r="K491" t="str">
            <v>新村与撤并村便捷连通</v>
          </cell>
          <cell r="L491" t="str">
            <v>三类地区</v>
          </cell>
          <cell r="M491"/>
          <cell r="O491" t="str">
            <v>鹿芝岭村</v>
          </cell>
          <cell r="R491" t="str">
            <v>4.5</v>
          </cell>
          <cell r="S491" t="str">
            <v>4.5</v>
          </cell>
          <cell r="T491" t="str">
            <v>C448430121</v>
          </cell>
          <cell r="U491">
            <v>0</v>
          </cell>
          <cell r="V491">
            <v>1.22</v>
          </cell>
          <cell r="W491">
            <v>1.22</v>
          </cell>
        </row>
        <row r="492">
          <cell r="I492" t="str">
            <v>x138线红旗桥至X138砖田连接路</v>
          </cell>
          <cell r="J492" t="str">
            <v>1327F4301210033</v>
          </cell>
          <cell r="K492" t="str">
            <v>新村与撤并村便捷连通</v>
          </cell>
          <cell r="L492" t="str">
            <v>三类地区</v>
          </cell>
          <cell r="M492"/>
          <cell r="O492" t="str">
            <v>砖田新村</v>
          </cell>
          <cell r="R492" t="str">
            <v>3.5</v>
          </cell>
          <cell r="S492" t="str">
            <v>6</v>
          </cell>
          <cell r="T492" t="str">
            <v>X138430121</v>
          </cell>
          <cell r="U492">
            <v>0</v>
          </cell>
          <cell r="V492">
            <v>2.02</v>
          </cell>
          <cell r="W492">
            <v>2.02</v>
          </cell>
        </row>
        <row r="493">
          <cell r="I493" t="str">
            <v>八字墙组-李家园连接路</v>
          </cell>
          <cell r="J493" t="str">
            <v>1327F4301210030</v>
          </cell>
          <cell r="K493" t="str">
            <v>新村与撤并村便捷连通</v>
          </cell>
          <cell r="L493" t="str">
            <v>三类地区</v>
          </cell>
          <cell r="M493"/>
          <cell r="O493" t="str">
            <v>鹿芝岭村</v>
          </cell>
          <cell r="R493" t="str">
            <v>3.5</v>
          </cell>
          <cell r="S493" t="str">
            <v>3.5</v>
          </cell>
          <cell r="T493" t="str">
            <v>C21M430121</v>
          </cell>
          <cell r="U493">
            <v>0</v>
          </cell>
          <cell r="V493">
            <v>0.4</v>
          </cell>
          <cell r="W493">
            <v>0.4</v>
          </cell>
        </row>
        <row r="494">
          <cell r="I494" t="str">
            <v>白石组-平江县连接路</v>
          </cell>
          <cell r="J494" t="str">
            <v>1327F4301210001</v>
          </cell>
          <cell r="K494" t="str">
            <v>新村与撤并村便捷连通</v>
          </cell>
          <cell r="L494" t="str">
            <v>三类地区</v>
          </cell>
          <cell r="M494"/>
          <cell r="N494" t="str">
            <v>新建</v>
          </cell>
          <cell r="O494" t="str">
            <v>白沙村</v>
          </cell>
          <cell r="P494" t="str">
            <v>无路</v>
          </cell>
          <cell r="R494" t="str">
            <v>4</v>
          </cell>
          <cell r="S494" t="str">
            <v>4</v>
          </cell>
          <cell r="T494" t="str">
            <v>CE93430121</v>
          </cell>
          <cell r="U494">
            <v>0</v>
          </cell>
          <cell r="V494">
            <v>1.8660000000000001</v>
          </cell>
          <cell r="W494">
            <v>1.8660000000000001</v>
          </cell>
        </row>
        <row r="495">
          <cell r="I495" t="str">
            <v>长坡组维汉村交界连接路</v>
          </cell>
          <cell r="J495" t="str">
            <v>1327F4301210010</v>
          </cell>
          <cell r="K495" t="str">
            <v>新村与撤并村便捷连通</v>
          </cell>
          <cell r="L495" t="str">
            <v>三类地区</v>
          </cell>
          <cell r="M495"/>
          <cell r="O495" t="str">
            <v>百录村</v>
          </cell>
          <cell r="R495" t="str">
            <v>3.5</v>
          </cell>
          <cell r="S495" t="str">
            <v>3.5</v>
          </cell>
          <cell r="T495" t="str">
            <v>无</v>
          </cell>
          <cell r="U495">
            <v>0</v>
          </cell>
          <cell r="V495">
            <v>0.82</v>
          </cell>
          <cell r="W495">
            <v>0.82</v>
          </cell>
        </row>
        <row r="496">
          <cell r="I496" t="str">
            <v>车马村大发屋场至坳上组级硬化连接路</v>
          </cell>
          <cell r="J496" t="str">
            <v>1327F4301210011</v>
          </cell>
          <cell r="K496" t="str">
            <v>新村与撤并村便捷连通</v>
          </cell>
          <cell r="L496" t="str">
            <v>三类地区</v>
          </cell>
          <cell r="M496"/>
          <cell r="O496" t="str">
            <v>车马村</v>
          </cell>
          <cell r="R496" t="str">
            <v>3.5</v>
          </cell>
          <cell r="S496" t="str">
            <v>3.5</v>
          </cell>
          <cell r="T496" t="str">
            <v>C84A430121</v>
          </cell>
          <cell r="U496">
            <v>0</v>
          </cell>
          <cell r="V496">
            <v>0.54</v>
          </cell>
          <cell r="W496">
            <v>0.54</v>
          </cell>
        </row>
        <row r="497">
          <cell r="I497" t="str">
            <v>东塘村S206至铁漏塘组公路硬化</v>
          </cell>
          <cell r="J497" t="str">
            <v>1327F4301210007</v>
          </cell>
          <cell r="K497" t="str">
            <v>新村与撤并村便捷连通</v>
          </cell>
          <cell r="L497" t="str">
            <v>三类地区</v>
          </cell>
          <cell r="M497"/>
          <cell r="O497" t="str">
            <v>东塘村</v>
          </cell>
          <cell r="R497" t="str">
            <v>3.5</v>
          </cell>
          <cell r="S497" t="str">
            <v>3.5</v>
          </cell>
          <cell r="T497" t="str">
            <v>CW42430121</v>
          </cell>
          <cell r="U497">
            <v>0</v>
          </cell>
          <cell r="V497">
            <v>0.46</v>
          </cell>
          <cell r="W497">
            <v>0.46</v>
          </cell>
        </row>
        <row r="498">
          <cell r="I498" t="str">
            <v>恩子坡至毛公塘连接路</v>
          </cell>
          <cell r="J498" t="str">
            <v>1327F4301210025</v>
          </cell>
          <cell r="K498" t="str">
            <v>新村与撤并村便捷连通</v>
          </cell>
          <cell r="L498" t="str">
            <v>三类地区</v>
          </cell>
          <cell r="M498"/>
          <cell r="O498" t="str">
            <v>牌楼村</v>
          </cell>
          <cell r="R498" t="str">
            <v>3.5</v>
          </cell>
          <cell r="S498" t="str">
            <v>3.5</v>
          </cell>
          <cell r="T498" t="str">
            <v>无</v>
          </cell>
          <cell r="U498">
            <v>0</v>
          </cell>
          <cell r="V498">
            <v>0.372</v>
          </cell>
          <cell r="W498">
            <v>0.372</v>
          </cell>
        </row>
        <row r="499">
          <cell r="I499" t="str">
            <v>葛家山村村组道路硬化</v>
          </cell>
          <cell r="J499" t="str">
            <v>1327F4301210027</v>
          </cell>
          <cell r="K499" t="str">
            <v>新村与撤并村便捷连通</v>
          </cell>
          <cell r="L499" t="str">
            <v>三类地区</v>
          </cell>
          <cell r="M499"/>
          <cell r="O499" t="str">
            <v>葛家山村</v>
          </cell>
          <cell r="R499" t="str">
            <v>3</v>
          </cell>
          <cell r="S499" t="str">
            <v>3.5</v>
          </cell>
          <cell r="T499" t="str">
            <v>无</v>
          </cell>
          <cell r="U499">
            <v>0</v>
          </cell>
          <cell r="V499">
            <v>0.93200000000000005</v>
          </cell>
          <cell r="W499">
            <v>0.93200000000000005</v>
          </cell>
        </row>
        <row r="500">
          <cell r="I500" t="str">
            <v>广福村仓场里村组道路</v>
          </cell>
          <cell r="J500" t="str">
            <v>1327F4301210003</v>
          </cell>
          <cell r="K500" t="str">
            <v>新村与撤并村便捷连通</v>
          </cell>
          <cell r="L500" t="str">
            <v>三类地区</v>
          </cell>
          <cell r="M500"/>
          <cell r="O500" t="str">
            <v>广福村</v>
          </cell>
          <cell r="R500" t="str">
            <v>3.5</v>
          </cell>
          <cell r="S500" t="str">
            <v>3.5</v>
          </cell>
          <cell r="T500" t="str">
            <v>无</v>
          </cell>
          <cell r="U500">
            <v>0</v>
          </cell>
          <cell r="V500">
            <v>1</v>
          </cell>
          <cell r="W500">
            <v>1</v>
          </cell>
        </row>
        <row r="501">
          <cell r="I501" t="str">
            <v>荷香坝-枫树组连接路</v>
          </cell>
          <cell r="J501" t="str">
            <v>1327F4301210006</v>
          </cell>
          <cell r="K501" t="str">
            <v>新村与撤并村便捷连通</v>
          </cell>
          <cell r="L501" t="str">
            <v>三类地区</v>
          </cell>
          <cell r="M501"/>
          <cell r="O501" t="str">
            <v>农裕村</v>
          </cell>
          <cell r="R501" t="str">
            <v>3.5</v>
          </cell>
          <cell r="S501" t="str">
            <v>3.5</v>
          </cell>
          <cell r="T501" t="str">
            <v>C96P430121</v>
          </cell>
          <cell r="U501">
            <v>0</v>
          </cell>
          <cell r="V501">
            <v>0.5</v>
          </cell>
          <cell r="W501">
            <v>0.5</v>
          </cell>
        </row>
        <row r="502">
          <cell r="I502" t="str">
            <v>花果村红龙组C49F-姚龙组C271连接路</v>
          </cell>
          <cell r="J502" t="str">
            <v>1327F4301210029</v>
          </cell>
          <cell r="K502" t="str">
            <v>新村与撤并村便捷连通</v>
          </cell>
          <cell r="L502" t="str">
            <v>三类地区</v>
          </cell>
          <cell r="M502"/>
          <cell r="O502" t="str">
            <v>花果村</v>
          </cell>
          <cell r="R502" t="str">
            <v>3.5</v>
          </cell>
          <cell r="S502" t="str">
            <v>3.5</v>
          </cell>
          <cell r="T502" t="str">
            <v>C400430121</v>
          </cell>
          <cell r="U502">
            <v>0</v>
          </cell>
          <cell r="V502">
            <v>1.5</v>
          </cell>
          <cell r="W502">
            <v>1.5</v>
          </cell>
        </row>
        <row r="503">
          <cell r="I503" t="str">
            <v>花园村东六线至大巷子组至防洪堤2段路硬化</v>
          </cell>
          <cell r="J503" t="str">
            <v>1327F4301210017</v>
          </cell>
          <cell r="K503" t="str">
            <v>新村与撤并村便捷连通</v>
          </cell>
          <cell r="L503" t="str">
            <v>三类地区</v>
          </cell>
          <cell r="M503"/>
          <cell r="O503" t="str">
            <v>花园村</v>
          </cell>
          <cell r="R503" t="str">
            <v>3.5</v>
          </cell>
          <cell r="S503" t="str">
            <v>3.5</v>
          </cell>
          <cell r="T503" t="str">
            <v>无</v>
          </cell>
          <cell r="U503">
            <v>0</v>
          </cell>
          <cell r="V503">
            <v>0.34</v>
          </cell>
          <cell r="W503">
            <v>0.34</v>
          </cell>
        </row>
        <row r="504">
          <cell r="I504" t="str">
            <v>黄花村沙坡组—毛洞组公路建设</v>
          </cell>
          <cell r="J504" t="str">
            <v>1327F4301210014</v>
          </cell>
          <cell r="K504" t="str">
            <v>新村与撤并村便捷连通</v>
          </cell>
          <cell r="L504" t="str">
            <v>三类地区</v>
          </cell>
          <cell r="M504"/>
          <cell r="O504" t="str">
            <v>黄花村</v>
          </cell>
          <cell r="R504" t="str">
            <v>3.5</v>
          </cell>
          <cell r="S504" t="str">
            <v>3.5</v>
          </cell>
          <cell r="T504" t="str">
            <v>CW92430121</v>
          </cell>
          <cell r="U504">
            <v>0</v>
          </cell>
          <cell r="V504">
            <v>0.3</v>
          </cell>
          <cell r="W504">
            <v>0.3</v>
          </cell>
        </row>
        <row r="505">
          <cell r="I505" t="str">
            <v>金鼎山社区红春·全新·青雅·中塘组级公路6段</v>
          </cell>
          <cell r="J505" t="str">
            <v>1327F4301210020</v>
          </cell>
          <cell r="K505" t="str">
            <v>新村与撤并村便捷连通</v>
          </cell>
          <cell r="L505" t="str">
            <v>三类地区</v>
          </cell>
          <cell r="M505"/>
          <cell r="O505" t="str">
            <v>金鼎山社区</v>
          </cell>
          <cell r="R505" t="str">
            <v>3.5</v>
          </cell>
          <cell r="S505" t="str">
            <v>3.5</v>
          </cell>
          <cell r="T505" t="str">
            <v>CU81430121、C425430121</v>
          </cell>
          <cell r="U505">
            <v>0</v>
          </cell>
          <cell r="V505">
            <v>1.4450000000000001</v>
          </cell>
          <cell r="W505">
            <v>1.4450000000000001</v>
          </cell>
        </row>
        <row r="506">
          <cell r="I506" t="str">
            <v>金托村白洋组，新建组级公路3段硬化</v>
          </cell>
          <cell r="J506" t="str">
            <v>1327F4301210036</v>
          </cell>
          <cell r="K506" t="str">
            <v>新村与撤并村便捷连通</v>
          </cell>
          <cell r="L506" t="str">
            <v>三类地区</v>
          </cell>
          <cell r="M506"/>
          <cell r="O506" t="str">
            <v>金托村</v>
          </cell>
          <cell r="R506" t="str">
            <v>3.5</v>
          </cell>
          <cell r="S506" t="str">
            <v>3.5</v>
          </cell>
          <cell r="T506" t="str">
            <v>无</v>
          </cell>
          <cell r="U506">
            <v>0</v>
          </cell>
          <cell r="V506">
            <v>0.61</v>
          </cell>
          <cell r="W506">
            <v>0.61</v>
          </cell>
        </row>
        <row r="507">
          <cell r="I507" t="str">
            <v>金洲（X031）-万古连接路</v>
          </cell>
          <cell r="J507" t="str">
            <v>1327F4301210035</v>
          </cell>
          <cell r="K507" t="str">
            <v>新村与撤并村便捷连通</v>
          </cell>
          <cell r="L507" t="str">
            <v>三类地区</v>
          </cell>
          <cell r="M507"/>
          <cell r="O507" t="str">
            <v>金洲村</v>
          </cell>
          <cell r="R507" t="str">
            <v>4.5</v>
          </cell>
          <cell r="S507" t="str">
            <v>4.5</v>
          </cell>
          <cell r="T507" t="str">
            <v>Y372430121</v>
          </cell>
          <cell r="U507">
            <v>0</v>
          </cell>
          <cell r="V507">
            <v>1.7949999999999999</v>
          </cell>
          <cell r="W507">
            <v>1.7949999999999999</v>
          </cell>
        </row>
        <row r="508">
          <cell r="I508" t="str">
            <v>荆华村冲里组公路</v>
          </cell>
          <cell r="J508" t="str">
            <v>1327F4301210032</v>
          </cell>
          <cell r="K508" t="str">
            <v>新村与撤并村便捷连通</v>
          </cell>
          <cell r="L508" t="str">
            <v>三类地区</v>
          </cell>
          <cell r="M508"/>
          <cell r="O508" t="str">
            <v>荆华村</v>
          </cell>
          <cell r="R508" t="str">
            <v>3.5</v>
          </cell>
          <cell r="S508" t="str">
            <v>3.5</v>
          </cell>
          <cell r="T508" t="str">
            <v>无</v>
          </cell>
          <cell r="U508">
            <v>0</v>
          </cell>
          <cell r="V508">
            <v>0.219</v>
          </cell>
          <cell r="W508">
            <v>0.219</v>
          </cell>
        </row>
        <row r="509">
          <cell r="I509" t="str">
            <v>开慧镇枫林市村龙井-清泰道路硬化</v>
          </cell>
          <cell r="J509" t="str">
            <v>1327F4301210034</v>
          </cell>
          <cell r="K509" t="str">
            <v>新村与撤并村便捷连通</v>
          </cell>
          <cell r="L509" t="str">
            <v>三类地区</v>
          </cell>
          <cell r="M509"/>
          <cell r="O509" t="str">
            <v>枫林市村</v>
          </cell>
          <cell r="R509" t="str">
            <v>2.5</v>
          </cell>
          <cell r="S509" t="str">
            <v>3.5</v>
          </cell>
          <cell r="T509" t="str">
            <v>CE32430121</v>
          </cell>
          <cell r="U509">
            <v>0</v>
          </cell>
          <cell r="V509">
            <v>0.28100000000000003</v>
          </cell>
          <cell r="W509">
            <v>0.28100000000000003</v>
          </cell>
        </row>
        <row r="510">
          <cell r="I510" t="str">
            <v>兰伏路至砖头冲连接路</v>
          </cell>
          <cell r="J510" t="str">
            <v>1327F4301210037</v>
          </cell>
          <cell r="K510" t="str">
            <v>新村与撤并村便捷连通</v>
          </cell>
          <cell r="L510" t="str">
            <v>三类地区</v>
          </cell>
          <cell r="M510"/>
          <cell r="O510" t="str">
            <v>上杉市村</v>
          </cell>
          <cell r="R510" t="str">
            <v>3.5</v>
          </cell>
          <cell r="S510" t="str">
            <v>3.5</v>
          </cell>
          <cell r="T510" t="str">
            <v>无</v>
          </cell>
          <cell r="U510">
            <v>0</v>
          </cell>
          <cell r="V510">
            <v>0.32200000000000001</v>
          </cell>
          <cell r="W510">
            <v>0.32200000000000001</v>
          </cell>
        </row>
        <row r="511">
          <cell r="I511" t="str">
            <v>老鸦咀公路</v>
          </cell>
          <cell r="J511" t="str">
            <v>1327F4301210023</v>
          </cell>
          <cell r="K511" t="str">
            <v>新村与撤并村便捷连通</v>
          </cell>
          <cell r="L511" t="str">
            <v>三类地区</v>
          </cell>
          <cell r="M511"/>
          <cell r="O511" t="str">
            <v>湘丰村</v>
          </cell>
          <cell r="R511" t="str">
            <v>3.5</v>
          </cell>
          <cell r="S511" t="str">
            <v>3.5</v>
          </cell>
          <cell r="T511" t="str">
            <v>无</v>
          </cell>
          <cell r="U511">
            <v>0</v>
          </cell>
          <cell r="V511">
            <v>0.58599999999999997</v>
          </cell>
          <cell r="W511">
            <v>0.58599999999999997</v>
          </cell>
        </row>
        <row r="512">
          <cell r="I512" t="str">
            <v>梁坪村（Y305）李家老屋—苏家屋彭家咀（Y305）公路建设</v>
          </cell>
          <cell r="J512" t="str">
            <v>1327F4301210015</v>
          </cell>
          <cell r="K512" t="str">
            <v>新村与撤并村便捷连通</v>
          </cell>
          <cell r="L512" t="str">
            <v>三类地区</v>
          </cell>
          <cell r="M512"/>
          <cell r="O512" t="str">
            <v>梁坪村</v>
          </cell>
          <cell r="R512" t="str">
            <v>3.5</v>
          </cell>
          <cell r="S512" t="str">
            <v>3.5</v>
          </cell>
          <cell r="T512" t="str">
            <v>C92J430121</v>
          </cell>
          <cell r="U512">
            <v>0</v>
          </cell>
          <cell r="V512">
            <v>1.1000000000000001</v>
          </cell>
          <cell r="W512">
            <v>1.1000000000000001</v>
          </cell>
        </row>
        <row r="513">
          <cell r="I513" t="str">
            <v>三叉路-上闵家垄塘连接路</v>
          </cell>
          <cell r="J513" t="str">
            <v>1327F4301210004</v>
          </cell>
          <cell r="K513" t="str">
            <v>新村与撤并村便捷连通</v>
          </cell>
          <cell r="L513" t="str">
            <v>三类地区</v>
          </cell>
          <cell r="M513"/>
          <cell r="O513" t="str">
            <v>赛头村</v>
          </cell>
          <cell r="R513" t="str">
            <v>3.5</v>
          </cell>
          <cell r="S513" t="str">
            <v>3.5</v>
          </cell>
          <cell r="T513" t="str">
            <v>无</v>
          </cell>
          <cell r="U513">
            <v>0</v>
          </cell>
          <cell r="V513">
            <v>0.32900000000000001</v>
          </cell>
          <cell r="W513">
            <v>0.32900000000000001</v>
          </cell>
        </row>
        <row r="514">
          <cell r="I514" t="str">
            <v>孙家桥村马栏冲，老屋里3段公路硬化</v>
          </cell>
          <cell r="J514" t="str">
            <v>1327F4301210012</v>
          </cell>
          <cell r="K514" t="str">
            <v>新村与撤并村便捷连通</v>
          </cell>
          <cell r="L514" t="str">
            <v>三类地区</v>
          </cell>
          <cell r="M514"/>
          <cell r="O514" t="str">
            <v>孙家桥村</v>
          </cell>
          <cell r="R514" t="str">
            <v>3.5</v>
          </cell>
          <cell r="S514" t="str">
            <v>3.5</v>
          </cell>
          <cell r="T514" t="str">
            <v>无</v>
          </cell>
          <cell r="U514">
            <v>0</v>
          </cell>
          <cell r="V514">
            <v>0.58599999999999997</v>
          </cell>
          <cell r="W514">
            <v>0.58599999999999997</v>
          </cell>
        </row>
        <row r="515">
          <cell r="I515" t="str">
            <v>塘墈至林场连接路</v>
          </cell>
          <cell r="J515" t="str">
            <v>1327F4301210008</v>
          </cell>
          <cell r="K515" t="str">
            <v>新村与撤并村便捷连通</v>
          </cell>
          <cell r="L515" t="str">
            <v>三类地区</v>
          </cell>
          <cell r="M515"/>
          <cell r="O515" t="str">
            <v>麻林村</v>
          </cell>
          <cell r="R515" t="str">
            <v>3.5</v>
          </cell>
          <cell r="S515" t="str">
            <v>3.5</v>
          </cell>
          <cell r="T515" t="str">
            <v>无</v>
          </cell>
          <cell r="U515">
            <v>0</v>
          </cell>
          <cell r="V515">
            <v>0.60399999999999998</v>
          </cell>
          <cell r="W515">
            <v>0.60399999999999998</v>
          </cell>
        </row>
        <row r="516">
          <cell r="I516" t="str">
            <v>铁路冲、七胡塘连接路</v>
          </cell>
          <cell r="J516" t="str">
            <v>1327F4301210021</v>
          </cell>
          <cell r="K516" t="str">
            <v>新村与撤并村便捷连通</v>
          </cell>
          <cell r="L516" t="str">
            <v>三类地区</v>
          </cell>
          <cell r="M516"/>
          <cell r="O516" t="str">
            <v>明月村</v>
          </cell>
          <cell r="R516" t="str">
            <v>3.5</v>
          </cell>
          <cell r="S516" t="str">
            <v>3.5</v>
          </cell>
          <cell r="T516" t="str">
            <v>CJ71430121、CJ72430121</v>
          </cell>
          <cell r="U516">
            <v>0</v>
          </cell>
          <cell r="V516">
            <v>0.95</v>
          </cell>
          <cell r="W516">
            <v>0.95</v>
          </cell>
        </row>
        <row r="517">
          <cell r="I517" t="str">
            <v>同心村常兴组公路硬化</v>
          </cell>
          <cell r="J517" t="str">
            <v>1327F4301210024</v>
          </cell>
          <cell r="K517" t="str">
            <v>新村与撤并村便捷连通</v>
          </cell>
          <cell r="L517" t="str">
            <v>三类地区</v>
          </cell>
          <cell r="M517"/>
          <cell r="O517" t="str">
            <v>同心村</v>
          </cell>
          <cell r="R517" t="str">
            <v>3.5</v>
          </cell>
          <cell r="S517" t="str">
            <v>3.5</v>
          </cell>
          <cell r="T517" t="str">
            <v>CM30430121</v>
          </cell>
          <cell r="U517">
            <v>0</v>
          </cell>
          <cell r="V517">
            <v>0.37</v>
          </cell>
          <cell r="W517">
            <v>0.37</v>
          </cell>
        </row>
        <row r="518">
          <cell r="I518" t="str">
            <v>王家湾组公路</v>
          </cell>
          <cell r="J518" t="str">
            <v>1327F4301210016</v>
          </cell>
          <cell r="K518" t="str">
            <v>新村与撤并村便捷连通</v>
          </cell>
          <cell r="L518" t="str">
            <v>三类地区</v>
          </cell>
          <cell r="M518"/>
          <cell r="O518" t="str">
            <v>牌楼村</v>
          </cell>
          <cell r="R518" t="str">
            <v>3.5</v>
          </cell>
          <cell r="S518" t="str">
            <v>3.5</v>
          </cell>
          <cell r="T518" t="str">
            <v>C32O430121</v>
          </cell>
          <cell r="U518">
            <v>0</v>
          </cell>
          <cell r="V518">
            <v>0.19</v>
          </cell>
          <cell r="W518">
            <v>0.19</v>
          </cell>
        </row>
        <row r="519">
          <cell r="I519" t="str">
            <v>维汉村红星4组道路</v>
          </cell>
          <cell r="J519" t="str">
            <v>1327F4301210002</v>
          </cell>
          <cell r="K519" t="str">
            <v>新村与撤并村便捷连通</v>
          </cell>
          <cell r="L519" t="str">
            <v>三类地区</v>
          </cell>
          <cell r="M519"/>
          <cell r="O519" t="str">
            <v>维汉村</v>
          </cell>
          <cell r="R519" t="str">
            <v>3.5</v>
          </cell>
          <cell r="S519" t="str">
            <v>3.5</v>
          </cell>
          <cell r="T519" t="str">
            <v>无</v>
          </cell>
          <cell r="U519">
            <v>0</v>
          </cell>
          <cell r="V519">
            <v>0.33</v>
          </cell>
          <cell r="W519">
            <v>0.33</v>
          </cell>
        </row>
        <row r="520">
          <cell r="I520" t="str">
            <v>文里屋-石咀头连接路</v>
          </cell>
          <cell r="J520" t="str">
            <v>1327F4301210026</v>
          </cell>
          <cell r="K520" t="str">
            <v>新村与撤并村便捷连通</v>
          </cell>
          <cell r="L520" t="str">
            <v>三类地区</v>
          </cell>
          <cell r="M520"/>
          <cell r="O520" t="str">
            <v>团山村</v>
          </cell>
          <cell r="R520" t="str">
            <v>3.5</v>
          </cell>
          <cell r="S520" t="str">
            <v>3.5</v>
          </cell>
          <cell r="T520" t="str">
            <v>无</v>
          </cell>
          <cell r="U520">
            <v>0</v>
          </cell>
          <cell r="V520">
            <v>0.3</v>
          </cell>
          <cell r="W520">
            <v>0.3</v>
          </cell>
        </row>
        <row r="521">
          <cell r="I521" t="str">
            <v>欣荣组新坝-新G107连接路</v>
          </cell>
          <cell r="J521" t="str">
            <v>1327F4301210005</v>
          </cell>
          <cell r="K521" t="str">
            <v>新村与撤并村便捷连通</v>
          </cell>
          <cell r="L521" t="str">
            <v>三类地区</v>
          </cell>
          <cell r="M521"/>
          <cell r="O521" t="str">
            <v>天华村</v>
          </cell>
          <cell r="R521" t="str">
            <v>3.5</v>
          </cell>
          <cell r="S521" t="str">
            <v>3.5</v>
          </cell>
          <cell r="T521" t="str">
            <v>CC94430121</v>
          </cell>
          <cell r="U521">
            <v>0</v>
          </cell>
          <cell r="V521">
            <v>0.54</v>
          </cell>
          <cell r="W521">
            <v>0.54</v>
          </cell>
        </row>
        <row r="522">
          <cell r="I522" t="str">
            <v>杨家冲至唐田新村，姚家屋至神塘组连接路硬化项目</v>
          </cell>
          <cell r="J522" t="str">
            <v>1327F4301210028</v>
          </cell>
          <cell r="K522" t="str">
            <v>新村与撤并村便捷连通</v>
          </cell>
          <cell r="L522" t="str">
            <v>三类地区</v>
          </cell>
          <cell r="M522"/>
          <cell r="O522" t="str">
            <v>油铺村</v>
          </cell>
          <cell r="R522" t="str">
            <v>3.5</v>
          </cell>
          <cell r="S522" t="str">
            <v>3.5</v>
          </cell>
          <cell r="T522" t="str">
            <v>C60R430121、C980430121</v>
          </cell>
          <cell r="U522">
            <v>0</v>
          </cell>
          <cell r="V522">
            <v>0.86799999999999999</v>
          </cell>
          <cell r="W522">
            <v>0.86799999999999999</v>
          </cell>
        </row>
        <row r="523">
          <cell r="I523" t="str">
            <v>影珠山村罗家组—棕坡湾，岗坎上公路硬化</v>
          </cell>
          <cell r="J523" t="str">
            <v>1327F4301210013</v>
          </cell>
          <cell r="K523" t="str">
            <v>新村与撤并村便捷连通</v>
          </cell>
          <cell r="L523" t="str">
            <v>三类地区</v>
          </cell>
          <cell r="M523"/>
          <cell r="O523" t="str">
            <v>影珠山村</v>
          </cell>
          <cell r="R523" t="str">
            <v>3.5</v>
          </cell>
          <cell r="S523" t="str">
            <v>3.5</v>
          </cell>
          <cell r="T523" t="str">
            <v>无</v>
          </cell>
          <cell r="U523">
            <v>0</v>
          </cell>
          <cell r="V523">
            <v>0.28599999999999998</v>
          </cell>
          <cell r="W523">
            <v>0.28599999999999998</v>
          </cell>
        </row>
        <row r="524">
          <cell r="I524" t="str">
            <v>于家坪组至土公冲组级道路3段</v>
          </cell>
          <cell r="J524" t="str">
            <v>1327F4301210019</v>
          </cell>
          <cell r="K524" t="str">
            <v>新村与撤并村便捷连通</v>
          </cell>
          <cell r="L524" t="str">
            <v>三类地区</v>
          </cell>
          <cell r="M524"/>
          <cell r="O524" t="str">
            <v>武塘村</v>
          </cell>
          <cell r="R524" t="str">
            <v>3.5</v>
          </cell>
          <cell r="S524" t="str">
            <v>3.5</v>
          </cell>
          <cell r="T524" t="str">
            <v>无</v>
          </cell>
          <cell r="U524">
            <v>0</v>
          </cell>
          <cell r="V524">
            <v>1.585</v>
          </cell>
          <cell r="W524">
            <v>1.585</v>
          </cell>
        </row>
        <row r="525">
          <cell r="I525" t="str">
            <v>余家坳组-开毛线提质改造连接路</v>
          </cell>
          <cell r="J525" t="str">
            <v>1327F4301210022</v>
          </cell>
          <cell r="K525" t="str">
            <v>新村与撤并村便捷连通</v>
          </cell>
          <cell r="L525" t="str">
            <v>三类地区</v>
          </cell>
          <cell r="M525"/>
          <cell r="O525" t="str">
            <v>开慧村</v>
          </cell>
          <cell r="R525" t="str">
            <v>5</v>
          </cell>
          <cell r="S525" t="str">
            <v>5</v>
          </cell>
          <cell r="T525" t="str">
            <v>CD25430121、Y365430121</v>
          </cell>
          <cell r="U525">
            <v>0</v>
          </cell>
          <cell r="V525">
            <v>1.046</v>
          </cell>
          <cell r="W525">
            <v>1.046</v>
          </cell>
        </row>
        <row r="526">
          <cell r="I526" t="str">
            <v>造上组至金桥村连接路</v>
          </cell>
          <cell r="J526" t="str">
            <v>1327F4301210031</v>
          </cell>
          <cell r="K526" t="str">
            <v>新村与撤并村便捷连通</v>
          </cell>
          <cell r="L526" t="str">
            <v>三类地区</v>
          </cell>
          <cell r="M526"/>
          <cell r="O526" t="str">
            <v>范林村</v>
          </cell>
          <cell r="R526" t="str">
            <v>3.5</v>
          </cell>
          <cell r="S526" t="str">
            <v>3.5</v>
          </cell>
          <cell r="T526" t="str">
            <v>无</v>
          </cell>
          <cell r="U526">
            <v>0</v>
          </cell>
          <cell r="V526">
            <v>0.7</v>
          </cell>
          <cell r="W526">
            <v>0.7</v>
          </cell>
        </row>
        <row r="527">
          <cell r="I527" t="str">
            <v>浔龙河村高丰组付家老屋-史英武屋公路</v>
          </cell>
          <cell r="J527" t="str">
            <v>1327F4301210018</v>
          </cell>
          <cell r="K527" t="str">
            <v>新村与撤并村便捷连通</v>
          </cell>
          <cell r="L527" t="str">
            <v>三类地区</v>
          </cell>
          <cell r="M527"/>
          <cell r="O527" t="str">
            <v>浔龙河村</v>
          </cell>
          <cell r="R527" t="str">
            <v>3.5</v>
          </cell>
          <cell r="S527" t="str">
            <v>3.5</v>
          </cell>
          <cell r="T527" t="str">
            <v>C08G430121</v>
          </cell>
          <cell r="U527">
            <v>0</v>
          </cell>
          <cell r="V527">
            <v>0.56999999999999995</v>
          </cell>
          <cell r="W527">
            <v>0.56999999999999995</v>
          </cell>
        </row>
        <row r="528">
          <cell r="I528" t="str">
            <v>八家湾至石嘴上连接路</v>
          </cell>
          <cell r="J528" t="str">
            <v>1327F4301240088</v>
          </cell>
          <cell r="K528" t="str">
            <v>新村与撤并村便捷连通</v>
          </cell>
          <cell r="L528" t="str">
            <v>三类地区</v>
          </cell>
          <cell r="M528"/>
          <cell r="N528" t="str">
            <v>新建</v>
          </cell>
          <cell r="O528" t="str">
            <v>桃林桥村</v>
          </cell>
          <cell r="P528" t="str">
            <v>等外公路</v>
          </cell>
          <cell r="R528" t="str">
            <v>3</v>
          </cell>
          <cell r="S528" t="str">
            <v>3.5</v>
          </cell>
          <cell r="T528" t="str">
            <v>E1OX430124</v>
          </cell>
          <cell r="U528">
            <v>0</v>
          </cell>
          <cell r="V528">
            <v>1.103</v>
          </cell>
          <cell r="W528">
            <v>1.103</v>
          </cell>
        </row>
        <row r="529">
          <cell r="I529" t="str">
            <v>白滩大桥到石嘴头连接路</v>
          </cell>
          <cell r="J529" t="str">
            <v>1327F4301240067</v>
          </cell>
          <cell r="K529" t="str">
            <v>新村与撤并村便捷连通</v>
          </cell>
          <cell r="L529" t="str">
            <v>三类地区</v>
          </cell>
          <cell r="M529"/>
          <cell r="N529" t="str">
            <v>新建</v>
          </cell>
          <cell r="O529" t="str">
            <v>檀木桥村</v>
          </cell>
          <cell r="P529" t="str">
            <v>无路</v>
          </cell>
          <cell r="R529" t="str">
            <v>3</v>
          </cell>
          <cell r="S529" t="str">
            <v>3.5</v>
          </cell>
          <cell r="T529" t="str">
            <v>E1OW430124</v>
          </cell>
          <cell r="U529">
            <v>0</v>
          </cell>
          <cell r="V529">
            <v>1.3220000000000001</v>
          </cell>
          <cell r="W529">
            <v>1.3220000000000001</v>
          </cell>
        </row>
        <row r="530">
          <cell r="I530" t="str">
            <v>板屋到郑家连接路</v>
          </cell>
          <cell r="J530" t="str">
            <v>1327F4301240035</v>
          </cell>
          <cell r="K530" t="str">
            <v>新村与撤并村便捷连通</v>
          </cell>
          <cell r="L530" t="str">
            <v>三类地区</v>
          </cell>
          <cell r="M530"/>
          <cell r="N530" t="str">
            <v>新建</v>
          </cell>
          <cell r="O530" t="str">
            <v>牛角湾村</v>
          </cell>
          <cell r="P530" t="str">
            <v>等外公路</v>
          </cell>
          <cell r="R530" t="str">
            <v>3</v>
          </cell>
          <cell r="S530" t="str">
            <v>3.5</v>
          </cell>
          <cell r="T530" t="str">
            <v>E201430124</v>
          </cell>
          <cell r="U530">
            <v>0</v>
          </cell>
          <cell r="V530">
            <v>1.04</v>
          </cell>
          <cell r="W530">
            <v>1.04</v>
          </cell>
        </row>
        <row r="531">
          <cell r="I531" t="str">
            <v>蚌塘-老虫苋连接路</v>
          </cell>
          <cell r="J531" t="str">
            <v>1327F4301240015</v>
          </cell>
          <cell r="K531" t="str">
            <v>新村与撤并村便捷连通</v>
          </cell>
          <cell r="L531" t="str">
            <v>三类地区</v>
          </cell>
          <cell r="M531"/>
          <cell r="N531" t="str">
            <v>新建</v>
          </cell>
          <cell r="O531" t="str">
            <v>三仙坳村</v>
          </cell>
          <cell r="P531" t="str">
            <v>等外公路</v>
          </cell>
          <cell r="R531" t="str">
            <v>3</v>
          </cell>
          <cell r="S531" t="str">
            <v>3.5</v>
          </cell>
          <cell r="T531" t="str">
            <v>E23Z430124</v>
          </cell>
          <cell r="U531">
            <v>0</v>
          </cell>
          <cell r="V531">
            <v>1.2</v>
          </cell>
          <cell r="W531">
            <v>1.2</v>
          </cell>
        </row>
        <row r="532">
          <cell r="I532" t="str">
            <v>玻璃厂到常山连接路</v>
          </cell>
          <cell r="J532" t="str">
            <v>1327F4301240061</v>
          </cell>
          <cell r="K532" t="str">
            <v>新村与撤并村便捷连通</v>
          </cell>
          <cell r="L532" t="str">
            <v>三类地区</v>
          </cell>
          <cell r="M532"/>
          <cell r="N532" t="str">
            <v>新建</v>
          </cell>
          <cell r="O532" t="str">
            <v>常山村</v>
          </cell>
          <cell r="P532" t="str">
            <v>等外公路</v>
          </cell>
          <cell r="R532" t="str">
            <v>3</v>
          </cell>
          <cell r="S532" t="str">
            <v>3.5</v>
          </cell>
          <cell r="T532" t="str">
            <v>E387430124</v>
          </cell>
          <cell r="U532">
            <v>0.92500000000000004</v>
          </cell>
          <cell r="V532">
            <v>1.968</v>
          </cell>
          <cell r="W532">
            <v>1.0429999999999999</v>
          </cell>
        </row>
        <row r="533">
          <cell r="I533" t="str">
            <v>茶子山-乌江河堤连接路</v>
          </cell>
          <cell r="J533" t="str">
            <v>1327F4301240005</v>
          </cell>
          <cell r="K533" t="str">
            <v>新村与撤并村便捷连通</v>
          </cell>
          <cell r="L533" t="str">
            <v>三类地区</v>
          </cell>
          <cell r="M533"/>
          <cell r="N533" t="str">
            <v>新建</v>
          </cell>
          <cell r="O533" t="str">
            <v>南田坪村</v>
          </cell>
          <cell r="P533" t="str">
            <v>等外公路</v>
          </cell>
          <cell r="R533" t="str">
            <v>3</v>
          </cell>
          <cell r="S533" t="str">
            <v>3.5</v>
          </cell>
          <cell r="T533" t="str">
            <v>E711430124</v>
          </cell>
          <cell r="U533">
            <v>0</v>
          </cell>
          <cell r="V533">
            <v>1.206</v>
          </cell>
          <cell r="W533">
            <v>1.206</v>
          </cell>
        </row>
        <row r="534">
          <cell r="I534" t="str">
            <v>长常高速-林家巷子连接路</v>
          </cell>
          <cell r="J534" t="str">
            <v>1327F4301240056</v>
          </cell>
          <cell r="K534" t="str">
            <v>新村与撤并村便捷连通</v>
          </cell>
          <cell r="L534" t="str">
            <v>三类地区</v>
          </cell>
          <cell r="M534"/>
          <cell r="N534" t="str">
            <v>新建</v>
          </cell>
          <cell r="O534" t="str">
            <v>颜塘村</v>
          </cell>
          <cell r="P534" t="str">
            <v>等外公路</v>
          </cell>
          <cell r="R534" t="str">
            <v>3</v>
          </cell>
          <cell r="S534" t="str">
            <v>3.5</v>
          </cell>
          <cell r="T534" t="str">
            <v>E6O1430124</v>
          </cell>
          <cell r="U534">
            <v>0</v>
          </cell>
          <cell r="V534">
            <v>1.3</v>
          </cell>
          <cell r="W534">
            <v>1.3</v>
          </cell>
        </row>
        <row r="535">
          <cell r="I535" t="str">
            <v>长风排上至柴风寨连接路</v>
          </cell>
          <cell r="J535" t="str">
            <v>1327F4301240091</v>
          </cell>
          <cell r="K535" t="str">
            <v>新村与撤并村便捷连通</v>
          </cell>
          <cell r="L535" t="str">
            <v>三类地区</v>
          </cell>
          <cell r="M535"/>
          <cell r="N535" t="str">
            <v>新建</v>
          </cell>
          <cell r="O535" t="str">
            <v>长冲村</v>
          </cell>
          <cell r="P535" t="str">
            <v>等外公路</v>
          </cell>
          <cell r="R535" t="str">
            <v>3.5</v>
          </cell>
          <cell r="S535" t="str">
            <v>4</v>
          </cell>
          <cell r="T535" t="str">
            <v>E7UC430182</v>
          </cell>
          <cell r="U535">
            <v>0</v>
          </cell>
          <cell r="V535">
            <v>0.97299999999999998</v>
          </cell>
          <cell r="W535">
            <v>0.97299999999999998</v>
          </cell>
        </row>
        <row r="536">
          <cell r="I536" t="str">
            <v>长铺子-白竹坡连接路</v>
          </cell>
          <cell r="J536" t="str">
            <v>1327F4301240019</v>
          </cell>
          <cell r="K536" t="str">
            <v>新村与撤并村便捷连通</v>
          </cell>
          <cell r="L536" t="str">
            <v>三类地区</v>
          </cell>
          <cell r="M536"/>
          <cell r="N536" t="str">
            <v>新建</v>
          </cell>
          <cell r="O536" t="str">
            <v>长龙新村</v>
          </cell>
          <cell r="P536" t="str">
            <v>等外公路</v>
          </cell>
          <cell r="R536" t="str">
            <v>3</v>
          </cell>
          <cell r="S536" t="str">
            <v>3.5</v>
          </cell>
          <cell r="T536" t="str">
            <v>E8ME430182</v>
          </cell>
          <cell r="U536">
            <v>0</v>
          </cell>
          <cell r="V536">
            <v>0.81899999999999995</v>
          </cell>
          <cell r="W536">
            <v>0.81899999999999995</v>
          </cell>
        </row>
        <row r="537">
          <cell r="I537" t="str">
            <v>川门塘-印子屋连接路</v>
          </cell>
          <cell r="J537" t="str">
            <v>1327F4301240037</v>
          </cell>
          <cell r="K537" t="str">
            <v>新村与撤并村便捷连通</v>
          </cell>
          <cell r="L537" t="str">
            <v>三类地区</v>
          </cell>
          <cell r="M537"/>
          <cell r="N537" t="str">
            <v>新建</v>
          </cell>
          <cell r="O537" t="str">
            <v>偕乐社区</v>
          </cell>
          <cell r="P537" t="str">
            <v>等外公路</v>
          </cell>
          <cell r="R537" t="str">
            <v>3</v>
          </cell>
          <cell r="S537" t="str">
            <v>3.5</v>
          </cell>
          <cell r="T537" t="str">
            <v>E5G0430124</v>
          </cell>
          <cell r="U537">
            <v>0</v>
          </cell>
          <cell r="V537">
            <v>1.198</v>
          </cell>
          <cell r="W537">
            <v>1.198</v>
          </cell>
        </row>
        <row r="538">
          <cell r="I538" t="str">
            <v>大五组到大四组连接路</v>
          </cell>
          <cell r="J538" t="str">
            <v>1327F4301240002</v>
          </cell>
          <cell r="K538" t="str">
            <v>新村与撤并村便捷连通</v>
          </cell>
          <cell r="L538" t="str">
            <v>三类地区</v>
          </cell>
          <cell r="M538"/>
          <cell r="N538" t="str">
            <v>新建</v>
          </cell>
          <cell r="O538" t="str">
            <v>石家湾社区</v>
          </cell>
          <cell r="P538" t="str">
            <v>等外公路</v>
          </cell>
          <cell r="R538" t="str">
            <v>2.5</v>
          </cell>
          <cell r="S538" t="str">
            <v>3.5</v>
          </cell>
          <cell r="T538" t="str">
            <v>E265430124</v>
          </cell>
          <cell r="U538">
            <v>0</v>
          </cell>
          <cell r="V538">
            <v>0.93300000000000005</v>
          </cell>
          <cell r="W538">
            <v>0.93300000000000005</v>
          </cell>
        </row>
        <row r="539">
          <cell r="I539" t="str">
            <v>大新组到烟家冲连接路</v>
          </cell>
          <cell r="J539" t="str">
            <v>1327F4301240009</v>
          </cell>
          <cell r="K539" t="str">
            <v>新村与撤并村便捷连通</v>
          </cell>
          <cell r="L539" t="str">
            <v>三类地区</v>
          </cell>
          <cell r="M539"/>
          <cell r="N539" t="str">
            <v>新建</v>
          </cell>
          <cell r="O539" t="str">
            <v>三仙坳村</v>
          </cell>
          <cell r="P539" t="str">
            <v>等外公路</v>
          </cell>
          <cell r="R539" t="str">
            <v>3</v>
          </cell>
          <cell r="S539" t="str">
            <v>3.5</v>
          </cell>
          <cell r="T539" t="str">
            <v>E960430124</v>
          </cell>
          <cell r="U539">
            <v>0</v>
          </cell>
          <cell r="V539">
            <v>1.462</v>
          </cell>
          <cell r="W539">
            <v>1.462</v>
          </cell>
        </row>
        <row r="540">
          <cell r="I540" t="str">
            <v>二十四组至郭家桥连接路</v>
          </cell>
          <cell r="J540" t="str">
            <v>1327F4301240022</v>
          </cell>
          <cell r="K540" t="str">
            <v>新村与撤并村便捷连通</v>
          </cell>
          <cell r="L540" t="str">
            <v>三类地区</v>
          </cell>
          <cell r="M540"/>
          <cell r="N540" t="str">
            <v>新建</v>
          </cell>
          <cell r="O540" t="str">
            <v>金旺村</v>
          </cell>
          <cell r="P540" t="str">
            <v>等外公路</v>
          </cell>
          <cell r="R540" t="str">
            <v>3</v>
          </cell>
          <cell r="S540" t="str">
            <v>3.5</v>
          </cell>
          <cell r="T540" t="str">
            <v>E8S6430124</v>
          </cell>
          <cell r="U540">
            <v>0</v>
          </cell>
          <cell r="V540">
            <v>0.93200000000000005</v>
          </cell>
          <cell r="W540">
            <v>0.93200000000000005</v>
          </cell>
        </row>
        <row r="541">
          <cell r="I541" t="str">
            <v>丰林塘组到四亩冲组连接路</v>
          </cell>
          <cell r="J541" t="str">
            <v>1327F4301240020</v>
          </cell>
          <cell r="K541" t="str">
            <v>新村与撤并村便捷连通</v>
          </cell>
          <cell r="L541" t="str">
            <v>三类地区</v>
          </cell>
          <cell r="M541"/>
          <cell r="N541" t="str">
            <v>新建</v>
          </cell>
          <cell r="O541" t="str">
            <v>朱石桥村</v>
          </cell>
          <cell r="P541" t="str">
            <v>等外公路</v>
          </cell>
          <cell r="R541" t="str">
            <v>3</v>
          </cell>
          <cell r="S541" t="str">
            <v>3.5</v>
          </cell>
          <cell r="T541" t="str">
            <v>E8NQ430124</v>
          </cell>
          <cell r="U541">
            <v>0</v>
          </cell>
          <cell r="V541">
            <v>0.86699999999999999</v>
          </cell>
          <cell r="W541">
            <v>0.86699999999999999</v>
          </cell>
        </row>
        <row r="542">
          <cell r="I542" t="str">
            <v>福星园-龙王庙连接路</v>
          </cell>
          <cell r="J542" t="str">
            <v>1327F4301240096</v>
          </cell>
          <cell r="K542" t="str">
            <v>新村与撤并村便捷连通</v>
          </cell>
          <cell r="L542" t="str">
            <v>三类地区</v>
          </cell>
          <cell r="M542"/>
          <cell r="N542" t="str">
            <v>新建</v>
          </cell>
          <cell r="O542" t="str">
            <v>兴桂村</v>
          </cell>
          <cell r="P542" t="str">
            <v>等外公路</v>
          </cell>
          <cell r="R542" t="str">
            <v>2.5</v>
          </cell>
          <cell r="S542" t="str">
            <v>3.5</v>
          </cell>
          <cell r="T542" t="str">
            <v>E3O5430124</v>
          </cell>
          <cell r="U542">
            <v>0</v>
          </cell>
          <cell r="V542">
            <v>1.1120000000000001</v>
          </cell>
          <cell r="W542">
            <v>1.1120000000000001</v>
          </cell>
        </row>
        <row r="543">
          <cell r="I543" t="str">
            <v>古塘连接路</v>
          </cell>
          <cell r="J543" t="str">
            <v>1327F4301240053</v>
          </cell>
          <cell r="K543" t="str">
            <v>新村与撤并村便捷连通</v>
          </cell>
          <cell r="L543" t="str">
            <v>三类地区</v>
          </cell>
          <cell r="M543"/>
          <cell r="N543" t="str">
            <v>新建</v>
          </cell>
          <cell r="O543" t="str">
            <v>东湖塘社区</v>
          </cell>
          <cell r="P543" t="str">
            <v>等外公路</v>
          </cell>
          <cell r="R543" t="str">
            <v>3</v>
          </cell>
          <cell r="S543" t="str">
            <v>3.5</v>
          </cell>
          <cell r="T543" t="str">
            <v>E7RK430124</v>
          </cell>
          <cell r="U543">
            <v>0</v>
          </cell>
          <cell r="V543">
            <v>1.109</v>
          </cell>
          <cell r="W543">
            <v>1.109</v>
          </cell>
        </row>
        <row r="544">
          <cell r="I544" t="str">
            <v>关山健峰农庄-林家湾连接路</v>
          </cell>
          <cell r="J544" t="str">
            <v>1327F4301240049</v>
          </cell>
          <cell r="K544" t="str">
            <v>新村与撤并村便捷连通</v>
          </cell>
          <cell r="L544" t="str">
            <v>三类地区</v>
          </cell>
          <cell r="M544"/>
          <cell r="N544" t="str">
            <v>新建</v>
          </cell>
          <cell r="O544" t="str">
            <v>关山社区</v>
          </cell>
          <cell r="P544" t="str">
            <v>等外公路</v>
          </cell>
          <cell r="R544" t="str">
            <v>3</v>
          </cell>
          <cell r="S544" t="str">
            <v>3.5</v>
          </cell>
          <cell r="T544" t="str">
            <v>E158430124</v>
          </cell>
          <cell r="U544">
            <v>0</v>
          </cell>
          <cell r="V544">
            <v>0.83399999999999996</v>
          </cell>
          <cell r="W544">
            <v>0.83399999999999996</v>
          </cell>
        </row>
        <row r="545">
          <cell r="I545" t="str">
            <v>国道连接路</v>
          </cell>
          <cell r="J545" t="str">
            <v>1327F4301240052</v>
          </cell>
          <cell r="K545" t="str">
            <v>新村与撤并村便捷连通</v>
          </cell>
          <cell r="L545" t="str">
            <v>三类地区</v>
          </cell>
          <cell r="M545"/>
          <cell r="N545" t="str">
            <v>新建</v>
          </cell>
          <cell r="O545" t="str">
            <v>石金村</v>
          </cell>
          <cell r="P545" t="str">
            <v>等外公路</v>
          </cell>
          <cell r="R545" t="str">
            <v>2.5</v>
          </cell>
          <cell r="S545" t="str">
            <v>3.5</v>
          </cell>
          <cell r="T545" t="str">
            <v>E1WP430124</v>
          </cell>
          <cell r="U545">
            <v>0</v>
          </cell>
          <cell r="V545">
            <v>1.028</v>
          </cell>
          <cell r="W545">
            <v>1.028</v>
          </cell>
        </row>
        <row r="546">
          <cell r="I546" t="str">
            <v>国中湾连接路</v>
          </cell>
          <cell r="J546" t="str">
            <v>1327F4301240039</v>
          </cell>
          <cell r="K546" t="str">
            <v>新村与撤并村便捷连通</v>
          </cell>
          <cell r="L546" t="str">
            <v>三类地区</v>
          </cell>
          <cell r="M546"/>
          <cell r="N546" t="str">
            <v>新建</v>
          </cell>
          <cell r="O546" t="str">
            <v>永兴村</v>
          </cell>
          <cell r="P546" t="str">
            <v>等外公路</v>
          </cell>
          <cell r="R546" t="str">
            <v>3</v>
          </cell>
          <cell r="S546" t="str">
            <v>3.5</v>
          </cell>
          <cell r="T546" t="str">
            <v>E8CM430124</v>
          </cell>
          <cell r="U546">
            <v>0</v>
          </cell>
          <cell r="V546">
            <v>1.514</v>
          </cell>
          <cell r="W546">
            <v>1.514</v>
          </cell>
        </row>
        <row r="547">
          <cell r="I547" t="str">
            <v>汗冲塘到樟树托连接路</v>
          </cell>
          <cell r="J547" t="str">
            <v>1327F4301240060</v>
          </cell>
          <cell r="K547" t="str">
            <v>新村与撤并村便捷连通</v>
          </cell>
          <cell r="L547" t="str">
            <v>三类地区</v>
          </cell>
          <cell r="M547"/>
          <cell r="N547" t="str">
            <v>新建</v>
          </cell>
          <cell r="O547" t="str">
            <v>燕山村</v>
          </cell>
          <cell r="P547" t="str">
            <v>等外公路</v>
          </cell>
          <cell r="R547" t="str">
            <v>2.5</v>
          </cell>
          <cell r="S547" t="str">
            <v>3.5</v>
          </cell>
          <cell r="T547" t="str">
            <v>E9LL430124</v>
          </cell>
          <cell r="U547">
            <v>0.13300000000000001</v>
          </cell>
          <cell r="V547">
            <v>1.0760000000000001</v>
          </cell>
          <cell r="W547">
            <v>0.94299999999999995</v>
          </cell>
        </row>
        <row r="548">
          <cell r="I548" t="str">
            <v>何家老屋-梅子冲连接路</v>
          </cell>
          <cell r="J548" t="str">
            <v>1327F4301240086</v>
          </cell>
          <cell r="K548" t="str">
            <v>新村与撤并村便捷连通</v>
          </cell>
          <cell r="L548" t="str">
            <v>三类地区</v>
          </cell>
          <cell r="M548"/>
          <cell r="N548" t="str">
            <v>新建</v>
          </cell>
          <cell r="O548" t="str">
            <v>星石村</v>
          </cell>
          <cell r="P548" t="str">
            <v>等外公路</v>
          </cell>
          <cell r="R548" t="str">
            <v>3</v>
          </cell>
          <cell r="S548" t="str">
            <v>3.5</v>
          </cell>
          <cell r="T548" t="str">
            <v>E65S430182</v>
          </cell>
          <cell r="U548">
            <v>0</v>
          </cell>
          <cell r="V548">
            <v>0.92</v>
          </cell>
          <cell r="W548">
            <v>0.92</v>
          </cell>
        </row>
        <row r="549">
          <cell r="I549" t="str">
            <v>何家岭到白泥塘连接路</v>
          </cell>
          <cell r="J549" t="str">
            <v>1327F4301240064</v>
          </cell>
          <cell r="K549" t="str">
            <v>新村与撤并村便捷连通</v>
          </cell>
          <cell r="L549" t="str">
            <v>三类地区</v>
          </cell>
          <cell r="M549"/>
          <cell r="N549" t="str">
            <v>新建</v>
          </cell>
          <cell r="O549" t="str">
            <v>靳源村</v>
          </cell>
          <cell r="P549" t="str">
            <v>等外公路</v>
          </cell>
          <cell r="R549" t="str">
            <v>3</v>
          </cell>
          <cell r="S549" t="str">
            <v>3.5</v>
          </cell>
          <cell r="T549" t="str">
            <v>E467430124</v>
          </cell>
          <cell r="U549">
            <v>0.42499999999999999</v>
          </cell>
          <cell r="V549">
            <v>1.9470000000000001</v>
          </cell>
          <cell r="W549">
            <v>1.522</v>
          </cell>
        </row>
        <row r="550">
          <cell r="I550" t="str">
            <v>黑糖-谭家变连接路</v>
          </cell>
          <cell r="J550" t="str">
            <v>1327F4301240001</v>
          </cell>
          <cell r="K550" t="str">
            <v>新村与撤并村便捷连通</v>
          </cell>
          <cell r="L550" t="str">
            <v>三类地区</v>
          </cell>
          <cell r="M550"/>
          <cell r="N550" t="str">
            <v>新建</v>
          </cell>
          <cell r="O550" t="str">
            <v>韶光村</v>
          </cell>
          <cell r="P550" t="str">
            <v>等外公路</v>
          </cell>
          <cell r="R550" t="str">
            <v>3</v>
          </cell>
          <cell r="S550" t="str">
            <v>3.5</v>
          </cell>
          <cell r="T550" t="str">
            <v>E25T430124</v>
          </cell>
          <cell r="U550">
            <v>0</v>
          </cell>
          <cell r="V550">
            <v>1.7290000000000001</v>
          </cell>
          <cell r="W550">
            <v>1.7290000000000001</v>
          </cell>
        </row>
        <row r="551">
          <cell r="I551" t="str">
            <v>黑瓦屋出口-排头冲组连接路</v>
          </cell>
          <cell r="J551" t="str">
            <v>1327F4301240072</v>
          </cell>
          <cell r="K551" t="str">
            <v>新村与撤并村便捷连通</v>
          </cell>
          <cell r="L551" t="str">
            <v>三类地区</v>
          </cell>
          <cell r="M551"/>
          <cell r="N551" t="str">
            <v>新建</v>
          </cell>
          <cell r="O551" t="str">
            <v>高田村</v>
          </cell>
          <cell r="P551" t="str">
            <v>等外公路</v>
          </cell>
          <cell r="R551" t="str">
            <v>3</v>
          </cell>
          <cell r="S551" t="str">
            <v>3.5</v>
          </cell>
          <cell r="T551" t="str">
            <v>E8FN430182</v>
          </cell>
          <cell r="U551">
            <v>0</v>
          </cell>
          <cell r="V551">
            <v>1.163</v>
          </cell>
          <cell r="W551">
            <v>1.163</v>
          </cell>
        </row>
        <row r="552">
          <cell r="I552" t="str">
            <v>花屋里-何盛矿山区连接路</v>
          </cell>
          <cell r="J552" t="str">
            <v>1327F4301240081</v>
          </cell>
          <cell r="K552" t="str">
            <v>新村与撤并村便捷连通</v>
          </cell>
          <cell r="L552" t="str">
            <v>三类地区</v>
          </cell>
          <cell r="M552"/>
          <cell r="N552" t="str">
            <v>新建</v>
          </cell>
          <cell r="O552" t="str">
            <v>红石村</v>
          </cell>
          <cell r="P552" t="str">
            <v>等外公路</v>
          </cell>
          <cell r="R552" t="str">
            <v>3</v>
          </cell>
          <cell r="S552" t="str">
            <v>3.5</v>
          </cell>
          <cell r="T552" t="str">
            <v>E88R430124</v>
          </cell>
          <cell r="U552">
            <v>0.42599999999999999</v>
          </cell>
          <cell r="V552">
            <v>2.5299999999999998</v>
          </cell>
          <cell r="W552">
            <v>2.1040000000000001</v>
          </cell>
        </row>
        <row r="553">
          <cell r="I553" t="str">
            <v>华光水库-荷叶塘连接路</v>
          </cell>
          <cell r="J553" t="str">
            <v>1327F4301240010</v>
          </cell>
          <cell r="K553" t="str">
            <v>新村与撤并村便捷连通</v>
          </cell>
          <cell r="L553" t="str">
            <v>三类地区</v>
          </cell>
          <cell r="M553"/>
          <cell r="N553" t="str">
            <v>新建</v>
          </cell>
          <cell r="O553" t="str">
            <v>南芬塘村</v>
          </cell>
          <cell r="P553" t="str">
            <v>等外公路</v>
          </cell>
          <cell r="R553" t="str">
            <v>4</v>
          </cell>
          <cell r="S553" t="str">
            <v>4.5</v>
          </cell>
          <cell r="T553" t="str">
            <v>E9JP430124</v>
          </cell>
          <cell r="U553">
            <v>0</v>
          </cell>
          <cell r="V553">
            <v>1.4430000000000001</v>
          </cell>
          <cell r="W553">
            <v>1.4430000000000001</v>
          </cell>
        </row>
        <row r="554">
          <cell r="I554" t="str">
            <v>黄泥大丘组到黄瓜咀组连接路</v>
          </cell>
          <cell r="J554" t="str">
            <v>1327F4301240058</v>
          </cell>
          <cell r="K554" t="str">
            <v>新村与撤并村便捷连通</v>
          </cell>
          <cell r="L554" t="str">
            <v>三类地区</v>
          </cell>
          <cell r="M554"/>
          <cell r="N554" t="str">
            <v>新建</v>
          </cell>
          <cell r="O554" t="str">
            <v>太平桥村</v>
          </cell>
          <cell r="P554" t="str">
            <v>等外公路</v>
          </cell>
          <cell r="R554" t="str">
            <v>3</v>
          </cell>
          <cell r="S554" t="str">
            <v>3.5</v>
          </cell>
          <cell r="T554" t="str">
            <v>E9NS430124</v>
          </cell>
          <cell r="U554">
            <v>0.47199999999999998</v>
          </cell>
          <cell r="V554">
            <v>1.903</v>
          </cell>
          <cell r="W554">
            <v>1.431</v>
          </cell>
        </row>
        <row r="555">
          <cell r="I555" t="str">
            <v>净塘冲-黄泥塘连接路</v>
          </cell>
          <cell r="J555" t="str">
            <v>1327F4301240084</v>
          </cell>
          <cell r="K555" t="str">
            <v>新村与撤并村便捷连通</v>
          </cell>
          <cell r="L555" t="str">
            <v>三类地区</v>
          </cell>
          <cell r="M555"/>
          <cell r="N555" t="str">
            <v>新建</v>
          </cell>
          <cell r="O555" t="str">
            <v>紫云村</v>
          </cell>
          <cell r="P555" t="str">
            <v>等外公路</v>
          </cell>
          <cell r="R555" t="str">
            <v>3</v>
          </cell>
          <cell r="S555" t="str">
            <v>3.5</v>
          </cell>
          <cell r="T555" t="str">
            <v>E9DA430182</v>
          </cell>
          <cell r="U555">
            <v>0</v>
          </cell>
          <cell r="V555">
            <v>0.95299999999999996</v>
          </cell>
          <cell r="W555">
            <v>0.95299999999999996</v>
          </cell>
        </row>
        <row r="556">
          <cell r="I556" t="str">
            <v>老队屋-河边连接路</v>
          </cell>
          <cell r="J556" t="str">
            <v>1327F4301240028</v>
          </cell>
          <cell r="K556" t="str">
            <v>新村与撤并村便捷连通</v>
          </cell>
          <cell r="L556" t="str">
            <v>三类地区</v>
          </cell>
          <cell r="M556"/>
          <cell r="N556" t="str">
            <v>新建</v>
          </cell>
          <cell r="O556" t="str">
            <v>箭楼村</v>
          </cell>
          <cell r="P556" t="str">
            <v>等外公路</v>
          </cell>
          <cell r="R556" t="str">
            <v>3</v>
          </cell>
          <cell r="S556" t="str">
            <v>3.5</v>
          </cell>
          <cell r="T556" t="str">
            <v>E8YJ430124</v>
          </cell>
          <cell r="U556">
            <v>0</v>
          </cell>
          <cell r="V556">
            <v>0.86299999999999999</v>
          </cell>
          <cell r="W556">
            <v>0.86299999999999999</v>
          </cell>
        </row>
        <row r="557">
          <cell r="I557" t="str">
            <v>老屋场-水库尾连接路</v>
          </cell>
          <cell r="J557" t="str">
            <v>1327F4301240069</v>
          </cell>
          <cell r="K557" t="str">
            <v>新村与撤并村便捷连通</v>
          </cell>
          <cell r="L557" t="str">
            <v>三类地区</v>
          </cell>
          <cell r="M557"/>
          <cell r="N557" t="str">
            <v>新建</v>
          </cell>
          <cell r="O557" t="str">
            <v>崔坪村</v>
          </cell>
          <cell r="P557" t="str">
            <v>等外公路</v>
          </cell>
          <cell r="R557" t="str">
            <v>3</v>
          </cell>
          <cell r="S557" t="str">
            <v>3.5</v>
          </cell>
          <cell r="T557" t="str">
            <v>E1WB430124</v>
          </cell>
          <cell r="U557">
            <v>0</v>
          </cell>
          <cell r="V557">
            <v>1.0940000000000001</v>
          </cell>
          <cell r="W557">
            <v>1.0940000000000001</v>
          </cell>
        </row>
        <row r="558">
          <cell r="I558" t="str">
            <v>连花-梁家湾连接路</v>
          </cell>
          <cell r="J558" t="str">
            <v>1327F4301240071</v>
          </cell>
          <cell r="K558" t="str">
            <v>新村与撤并村便捷连通</v>
          </cell>
          <cell r="L558" t="str">
            <v>三类地区</v>
          </cell>
          <cell r="M558"/>
          <cell r="N558" t="str">
            <v>新建</v>
          </cell>
          <cell r="O558" t="str">
            <v>沙坪村</v>
          </cell>
          <cell r="P558" t="str">
            <v>等外公路</v>
          </cell>
          <cell r="R558" t="str">
            <v>3</v>
          </cell>
          <cell r="S558" t="str">
            <v>3.5</v>
          </cell>
          <cell r="T558" t="str">
            <v>E784430124</v>
          </cell>
          <cell r="U558">
            <v>2.3540000000000001</v>
          </cell>
          <cell r="V558">
            <v>3.48</v>
          </cell>
          <cell r="W558">
            <v>1.1259999999999999</v>
          </cell>
        </row>
        <row r="559">
          <cell r="I559" t="str">
            <v>廖家-船闸万寿宫连接路</v>
          </cell>
          <cell r="J559" t="str">
            <v>1327F4301240031</v>
          </cell>
          <cell r="K559" t="str">
            <v>新村与撤并村便捷连通</v>
          </cell>
          <cell r="L559" t="str">
            <v>三类地区</v>
          </cell>
          <cell r="M559"/>
          <cell r="N559" t="str">
            <v>新建</v>
          </cell>
          <cell r="O559" t="str">
            <v>双江口社区</v>
          </cell>
          <cell r="P559" t="str">
            <v>等外公路</v>
          </cell>
          <cell r="R559" t="str">
            <v>3</v>
          </cell>
          <cell r="S559" t="str">
            <v>3.5</v>
          </cell>
          <cell r="T559" t="str">
            <v>E92U430124</v>
          </cell>
          <cell r="U559">
            <v>0</v>
          </cell>
          <cell r="V559">
            <v>0.82</v>
          </cell>
          <cell r="W559">
            <v>0.82</v>
          </cell>
        </row>
        <row r="560">
          <cell r="I560" t="str">
            <v>刘方兵家-孙建兴家连接路</v>
          </cell>
          <cell r="J560" t="str">
            <v>1327F4301240025</v>
          </cell>
          <cell r="K560" t="str">
            <v>新村与撤并村便捷连通</v>
          </cell>
          <cell r="L560" t="str">
            <v>三类地区</v>
          </cell>
          <cell r="M560"/>
          <cell r="N560" t="str">
            <v>新建</v>
          </cell>
          <cell r="O560" t="str">
            <v>左家山村</v>
          </cell>
          <cell r="P560" t="str">
            <v>等外公路</v>
          </cell>
          <cell r="R560" t="str">
            <v>3</v>
          </cell>
          <cell r="S560" t="str">
            <v>3.5</v>
          </cell>
          <cell r="T560" t="str">
            <v>E8V8430124</v>
          </cell>
          <cell r="U560">
            <v>0</v>
          </cell>
          <cell r="V560">
            <v>1.0049999999999999</v>
          </cell>
          <cell r="W560">
            <v>1.0049999999999999</v>
          </cell>
        </row>
        <row r="561">
          <cell r="I561" t="str">
            <v>刘飞明家-邓子飞家连接路</v>
          </cell>
          <cell r="J561" t="str">
            <v>1327F4301240043</v>
          </cell>
          <cell r="K561" t="str">
            <v>新村与撤并村便捷连通</v>
          </cell>
          <cell r="L561" t="str">
            <v>三类地区</v>
          </cell>
          <cell r="M561"/>
          <cell r="N561" t="str">
            <v>新建</v>
          </cell>
          <cell r="O561" t="str">
            <v>白金村</v>
          </cell>
          <cell r="P561" t="str">
            <v>等外公路</v>
          </cell>
          <cell r="R561" t="str">
            <v>3</v>
          </cell>
          <cell r="S561" t="str">
            <v>3.5</v>
          </cell>
          <cell r="T561" t="str">
            <v>E322430124</v>
          </cell>
          <cell r="U561">
            <v>0</v>
          </cell>
          <cell r="V561">
            <v>1.0940000000000001</v>
          </cell>
          <cell r="W561">
            <v>1.0940000000000001</v>
          </cell>
        </row>
        <row r="562">
          <cell r="I562" t="str">
            <v>刘少春家-污水厂连接路</v>
          </cell>
          <cell r="J562" t="str">
            <v>1327F4301240080</v>
          </cell>
          <cell r="K562" t="str">
            <v>新村与撤并村便捷连通</v>
          </cell>
          <cell r="L562" t="str">
            <v>三类地区</v>
          </cell>
          <cell r="M562"/>
          <cell r="N562" t="str">
            <v>新建</v>
          </cell>
          <cell r="O562" t="str">
            <v>富家村</v>
          </cell>
          <cell r="P562" t="str">
            <v>等外公路</v>
          </cell>
          <cell r="R562" t="str">
            <v>3</v>
          </cell>
          <cell r="S562" t="str">
            <v>3.5</v>
          </cell>
          <cell r="T562" t="str">
            <v>E121430182</v>
          </cell>
          <cell r="U562">
            <v>0</v>
          </cell>
          <cell r="V562">
            <v>0.85899999999999999</v>
          </cell>
          <cell r="W562">
            <v>0.85899999999999999</v>
          </cell>
        </row>
        <row r="563">
          <cell r="I563" t="str">
            <v>六中-四如堂连接路</v>
          </cell>
          <cell r="J563" t="str">
            <v>1327F4301240087</v>
          </cell>
          <cell r="K563" t="str">
            <v>新村与撤并村便捷连通</v>
          </cell>
          <cell r="L563" t="str">
            <v>三类地区</v>
          </cell>
          <cell r="M563"/>
          <cell r="N563" t="str">
            <v>新建</v>
          </cell>
          <cell r="O563" t="str">
            <v>望江村</v>
          </cell>
          <cell r="P563" t="str">
            <v>等外公路</v>
          </cell>
          <cell r="R563" t="str">
            <v>3</v>
          </cell>
          <cell r="S563" t="str">
            <v>3.5</v>
          </cell>
          <cell r="T563" t="str">
            <v>E251430182</v>
          </cell>
          <cell r="U563">
            <v>0</v>
          </cell>
          <cell r="V563">
            <v>1.8680000000000001</v>
          </cell>
          <cell r="W563">
            <v>1.8680000000000001</v>
          </cell>
        </row>
        <row r="564">
          <cell r="I564" t="str">
            <v>卢家冲到黄泥塘连接路</v>
          </cell>
          <cell r="J564" t="str">
            <v>1327F4301240062</v>
          </cell>
          <cell r="K564" t="str">
            <v>新村与撤并村便捷连通</v>
          </cell>
          <cell r="L564" t="str">
            <v>三类地区</v>
          </cell>
          <cell r="M564"/>
          <cell r="N564" t="str">
            <v>新建</v>
          </cell>
          <cell r="O564" t="str">
            <v>傅家塘村</v>
          </cell>
          <cell r="P564" t="str">
            <v>等外公路</v>
          </cell>
          <cell r="R564" t="str">
            <v>3</v>
          </cell>
          <cell r="S564" t="str">
            <v>3.5</v>
          </cell>
          <cell r="T564" t="str">
            <v>E6UE430124</v>
          </cell>
          <cell r="U564">
            <v>0</v>
          </cell>
          <cell r="V564">
            <v>0.92900000000000005</v>
          </cell>
          <cell r="W564">
            <v>0.92900000000000005</v>
          </cell>
        </row>
        <row r="565">
          <cell r="I565" t="str">
            <v>鲁塘村到王木托连接路</v>
          </cell>
          <cell r="J565" t="str">
            <v>1327F4301240065</v>
          </cell>
          <cell r="K565" t="str">
            <v>新村与撤并村便捷连通</v>
          </cell>
          <cell r="L565" t="str">
            <v>三类地区</v>
          </cell>
          <cell r="M565"/>
          <cell r="N565" t="str">
            <v>新建</v>
          </cell>
          <cell r="O565" t="str">
            <v>联新桥村</v>
          </cell>
          <cell r="P565" t="str">
            <v>等外公路</v>
          </cell>
          <cell r="R565" t="str">
            <v>2.5</v>
          </cell>
          <cell r="S565" t="str">
            <v>3.5</v>
          </cell>
          <cell r="T565" t="str">
            <v>E3TS430124</v>
          </cell>
          <cell r="U565">
            <v>0</v>
          </cell>
          <cell r="V565">
            <v>0.83799999999999997</v>
          </cell>
          <cell r="W565">
            <v>0.83799999999999997</v>
          </cell>
        </row>
        <row r="566">
          <cell r="I566" t="str">
            <v>猫咀山-青草坡连接路</v>
          </cell>
          <cell r="J566" t="str">
            <v>1327F4301240070</v>
          </cell>
          <cell r="K566" t="str">
            <v>新村与撤并村便捷连通</v>
          </cell>
          <cell r="L566" t="str">
            <v>三类地区</v>
          </cell>
          <cell r="M566"/>
          <cell r="N566" t="str">
            <v>新建</v>
          </cell>
          <cell r="O566" t="str">
            <v>泉龙村</v>
          </cell>
          <cell r="P566" t="str">
            <v>等外公路</v>
          </cell>
          <cell r="R566" t="str">
            <v>4</v>
          </cell>
          <cell r="S566" t="str">
            <v>4.5</v>
          </cell>
          <cell r="T566" t="str">
            <v>E655430182</v>
          </cell>
          <cell r="U566">
            <v>0.53800000000000003</v>
          </cell>
          <cell r="V566">
            <v>1.865</v>
          </cell>
          <cell r="W566">
            <v>1.327</v>
          </cell>
        </row>
        <row r="567">
          <cell r="I567" t="str">
            <v>美洲路-金洲养老院</v>
          </cell>
          <cell r="J567" t="str">
            <v>1327F4301240054</v>
          </cell>
          <cell r="K567" t="str">
            <v>新村与撤并村便捷连通</v>
          </cell>
          <cell r="L567" t="str">
            <v>三类地区</v>
          </cell>
          <cell r="M567"/>
          <cell r="N567" t="str">
            <v>新建</v>
          </cell>
          <cell r="O567" t="str">
            <v>全民社区</v>
          </cell>
          <cell r="P567" t="str">
            <v>等外公路</v>
          </cell>
          <cell r="R567" t="str">
            <v>4</v>
          </cell>
          <cell r="S567" t="str">
            <v>4.5</v>
          </cell>
          <cell r="T567" t="str">
            <v>E6O4430124</v>
          </cell>
          <cell r="U567">
            <v>0</v>
          </cell>
          <cell r="V567">
            <v>0.98199999999999998</v>
          </cell>
          <cell r="W567">
            <v>0.98199999999999998</v>
          </cell>
        </row>
        <row r="568">
          <cell r="I568" t="str">
            <v>牛车坳到谭家塘连接路</v>
          </cell>
          <cell r="J568" t="str">
            <v>1327F4301240044</v>
          </cell>
          <cell r="K568" t="str">
            <v>新村与撤并村便捷连通</v>
          </cell>
          <cell r="L568" t="str">
            <v>三类地区</v>
          </cell>
          <cell r="M568"/>
          <cell r="N568" t="str">
            <v>新建</v>
          </cell>
          <cell r="O568" t="str">
            <v>龙泉湖村</v>
          </cell>
          <cell r="P568" t="str">
            <v>等外公路</v>
          </cell>
          <cell r="R568" t="str">
            <v>3</v>
          </cell>
          <cell r="S568" t="str">
            <v>3.5</v>
          </cell>
          <cell r="T568" t="str">
            <v>E15Z430124</v>
          </cell>
          <cell r="U568">
            <v>0</v>
          </cell>
          <cell r="V568">
            <v>1.3580000000000001</v>
          </cell>
          <cell r="W568">
            <v>1.3580000000000001</v>
          </cell>
        </row>
        <row r="569">
          <cell r="I569" t="str">
            <v>牛栏山到陈玉梅家连接路</v>
          </cell>
          <cell r="J569" t="str">
            <v>1327F4301240093</v>
          </cell>
          <cell r="K569" t="str">
            <v>新村与撤并村便捷连通</v>
          </cell>
          <cell r="L569" t="str">
            <v>三类地区</v>
          </cell>
          <cell r="M569"/>
          <cell r="N569" t="str">
            <v>新建</v>
          </cell>
          <cell r="O569" t="str">
            <v>槎梓桥村</v>
          </cell>
          <cell r="P569" t="str">
            <v>等外公路</v>
          </cell>
          <cell r="R569" t="str">
            <v>3</v>
          </cell>
          <cell r="S569" t="str">
            <v>3.5</v>
          </cell>
          <cell r="T569" t="str">
            <v>E4JC430124</v>
          </cell>
          <cell r="U569">
            <v>0</v>
          </cell>
          <cell r="V569">
            <v>0.81200000000000006</v>
          </cell>
          <cell r="W569">
            <v>0.81200000000000006</v>
          </cell>
        </row>
        <row r="570">
          <cell r="I570" t="str">
            <v>排门-药材基地连接路</v>
          </cell>
          <cell r="J570" t="str">
            <v>1327F4301240075</v>
          </cell>
          <cell r="K570" t="str">
            <v>新村与撤并村便捷连通</v>
          </cell>
          <cell r="L570" t="str">
            <v>三类地区</v>
          </cell>
          <cell r="M570"/>
          <cell r="N570" t="str">
            <v>新建</v>
          </cell>
          <cell r="O570" t="str">
            <v>田坪村</v>
          </cell>
          <cell r="P570" t="str">
            <v>等外公路</v>
          </cell>
          <cell r="R570" t="str">
            <v>3</v>
          </cell>
          <cell r="S570" t="str">
            <v>3.5</v>
          </cell>
          <cell r="T570" t="str">
            <v>E9DT430182</v>
          </cell>
          <cell r="U570">
            <v>9.6000000000000002E-2</v>
          </cell>
          <cell r="V570">
            <v>2.7440000000000002</v>
          </cell>
          <cell r="W570">
            <v>2.6480000000000001</v>
          </cell>
        </row>
        <row r="571">
          <cell r="I571" t="str">
            <v>排子塘-杨志平渠道桥连接路</v>
          </cell>
          <cell r="J571" t="str">
            <v>1327F4301240036</v>
          </cell>
          <cell r="K571" t="str">
            <v>新村与撤并村便捷连通</v>
          </cell>
          <cell r="L571" t="str">
            <v>三类地区</v>
          </cell>
          <cell r="M571"/>
          <cell r="N571" t="str">
            <v>新建</v>
          </cell>
          <cell r="O571" t="str">
            <v>白洋村</v>
          </cell>
          <cell r="P571" t="str">
            <v>等外公路</v>
          </cell>
          <cell r="R571" t="str">
            <v>2</v>
          </cell>
          <cell r="S571" t="str">
            <v>3.5</v>
          </cell>
          <cell r="T571" t="str">
            <v>E3TZ430124</v>
          </cell>
          <cell r="U571">
            <v>0</v>
          </cell>
          <cell r="V571">
            <v>0.91400000000000003</v>
          </cell>
          <cell r="W571">
            <v>0.91400000000000003</v>
          </cell>
        </row>
        <row r="572">
          <cell r="I572" t="str">
            <v>潘家坳组连接路</v>
          </cell>
          <cell r="J572" t="str">
            <v>1327F4301240047</v>
          </cell>
          <cell r="K572" t="str">
            <v>新村与撤并村便捷连通</v>
          </cell>
          <cell r="L572" t="str">
            <v>三类地区</v>
          </cell>
          <cell r="M572"/>
          <cell r="N572" t="str">
            <v>新建</v>
          </cell>
          <cell r="O572" t="str">
            <v>善山岭村</v>
          </cell>
          <cell r="P572" t="str">
            <v>等外公路</v>
          </cell>
          <cell r="R572" t="str">
            <v>3</v>
          </cell>
          <cell r="S572" t="str">
            <v>3.5</v>
          </cell>
          <cell r="T572" t="str">
            <v>E7KB430124</v>
          </cell>
          <cell r="U572">
            <v>0.15</v>
          </cell>
          <cell r="V572">
            <v>1.157</v>
          </cell>
          <cell r="W572">
            <v>1.0069999999999999</v>
          </cell>
        </row>
        <row r="573">
          <cell r="I573" t="str">
            <v>七组-回龙山风景区粟江村连接路</v>
          </cell>
          <cell r="J573" t="str">
            <v>1327F4301240092</v>
          </cell>
          <cell r="K573" t="str">
            <v>新村与撤并村便捷连通</v>
          </cell>
          <cell r="L573" t="str">
            <v>三类地区</v>
          </cell>
          <cell r="M573"/>
          <cell r="N573" t="str">
            <v>新建</v>
          </cell>
          <cell r="O573" t="str">
            <v>粟江村</v>
          </cell>
          <cell r="P573" t="str">
            <v>等外公路</v>
          </cell>
          <cell r="R573" t="str">
            <v>2.5</v>
          </cell>
          <cell r="S573" t="str">
            <v>3.5</v>
          </cell>
          <cell r="T573" t="str">
            <v>E8E7430124</v>
          </cell>
          <cell r="U573">
            <v>0</v>
          </cell>
          <cell r="V573">
            <v>1.804</v>
          </cell>
          <cell r="W573">
            <v>1.804</v>
          </cell>
        </row>
        <row r="574">
          <cell r="I574" t="str">
            <v>七组-四组连接路</v>
          </cell>
          <cell r="J574" t="str">
            <v>1327F4301240051</v>
          </cell>
          <cell r="K574" t="str">
            <v>新村与撤并村便捷连通</v>
          </cell>
          <cell r="L574" t="str">
            <v>三类地区</v>
          </cell>
          <cell r="M574"/>
          <cell r="N574" t="str">
            <v>新建</v>
          </cell>
          <cell r="O574" t="str">
            <v>龙桥村</v>
          </cell>
          <cell r="P574" t="str">
            <v>等外公路</v>
          </cell>
          <cell r="R574" t="str">
            <v>3</v>
          </cell>
          <cell r="S574" t="str">
            <v>3.5</v>
          </cell>
          <cell r="T574" t="str">
            <v>E795430124</v>
          </cell>
          <cell r="U574">
            <v>0</v>
          </cell>
          <cell r="V574">
            <v>0.89200000000000002</v>
          </cell>
          <cell r="W574">
            <v>0.89200000000000002</v>
          </cell>
        </row>
        <row r="575">
          <cell r="I575" t="str">
            <v>秦家坳上至刘家嘴连接路</v>
          </cell>
          <cell r="J575" t="str">
            <v>1327F4301240083</v>
          </cell>
          <cell r="K575" t="str">
            <v>新村与撤并村便捷连通</v>
          </cell>
          <cell r="L575" t="str">
            <v>三类地区</v>
          </cell>
          <cell r="M575"/>
          <cell r="N575" t="str">
            <v>新建</v>
          </cell>
          <cell r="O575" t="str">
            <v>大田方村</v>
          </cell>
          <cell r="P575" t="str">
            <v>等外公路</v>
          </cell>
          <cell r="R575" t="str">
            <v>2.5</v>
          </cell>
          <cell r="S575" t="str">
            <v>3.5</v>
          </cell>
          <cell r="T575" t="str">
            <v>E03L430182</v>
          </cell>
          <cell r="U575">
            <v>0</v>
          </cell>
          <cell r="V575">
            <v>0.82499999999999996</v>
          </cell>
          <cell r="W575">
            <v>0.82499999999999996</v>
          </cell>
        </row>
        <row r="576">
          <cell r="I576" t="str">
            <v>缺塘到村道连接路</v>
          </cell>
          <cell r="J576" t="str">
            <v>1327F4301240090</v>
          </cell>
          <cell r="K576" t="str">
            <v>新村与撤并村便捷连通</v>
          </cell>
          <cell r="L576" t="str">
            <v>三类地区</v>
          </cell>
          <cell r="M576"/>
          <cell r="N576" t="str">
            <v>新建</v>
          </cell>
          <cell r="O576" t="str">
            <v>古南桥村</v>
          </cell>
          <cell r="P576" t="str">
            <v>等外公路</v>
          </cell>
          <cell r="R576" t="str">
            <v>3</v>
          </cell>
          <cell r="S576" t="str">
            <v>3.5</v>
          </cell>
          <cell r="T576" t="str">
            <v>E5AM430124</v>
          </cell>
          <cell r="U576">
            <v>0</v>
          </cell>
          <cell r="V576">
            <v>1.5840000000000001</v>
          </cell>
          <cell r="W576">
            <v>1.5840000000000001</v>
          </cell>
        </row>
        <row r="577">
          <cell r="I577" t="str">
            <v>沙子塘组到廖家屋场组连接路</v>
          </cell>
          <cell r="J577" t="str">
            <v>1327F4301240008</v>
          </cell>
          <cell r="K577" t="str">
            <v>新村与撤并村便捷连通</v>
          </cell>
          <cell r="L577" t="str">
            <v>三类地区</v>
          </cell>
          <cell r="M577"/>
          <cell r="N577" t="str">
            <v>新建</v>
          </cell>
          <cell r="O577" t="str">
            <v>靳兴村</v>
          </cell>
          <cell r="P577" t="str">
            <v>等外公路</v>
          </cell>
          <cell r="R577" t="str">
            <v>3.5</v>
          </cell>
          <cell r="S577" t="str">
            <v>4</v>
          </cell>
          <cell r="T577" t="str">
            <v>E71C430124</v>
          </cell>
          <cell r="U577">
            <v>0</v>
          </cell>
          <cell r="V577">
            <v>1.8260000000000001</v>
          </cell>
          <cell r="W577">
            <v>1.8260000000000001</v>
          </cell>
        </row>
        <row r="578">
          <cell r="I578" t="str">
            <v>上流寺-赤脚冲连接路</v>
          </cell>
          <cell r="J578" t="str">
            <v>1327F4301240078</v>
          </cell>
          <cell r="K578" t="str">
            <v>新村与撤并村便捷连通</v>
          </cell>
          <cell r="L578" t="str">
            <v>三类地区</v>
          </cell>
          <cell r="M578"/>
          <cell r="N578" t="str">
            <v>新建</v>
          </cell>
          <cell r="O578" t="str">
            <v>上流村</v>
          </cell>
          <cell r="P578" t="str">
            <v>等外公路</v>
          </cell>
          <cell r="R578" t="str">
            <v>3</v>
          </cell>
          <cell r="S578" t="str">
            <v>3.5</v>
          </cell>
          <cell r="T578" t="str">
            <v>E04U430182</v>
          </cell>
          <cell r="U578">
            <v>0</v>
          </cell>
          <cell r="V578">
            <v>1.1499999999999999</v>
          </cell>
          <cell r="W578">
            <v>1.1499999999999999</v>
          </cell>
        </row>
        <row r="579">
          <cell r="I579" t="str">
            <v>韶山厚罗到朱下线连接路</v>
          </cell>
          <cell r="J579" t="str">
            <v>1327F4301240040</v>
          </cell>
          <cell r="K579" t="str">
            <v>新村与撤并村便捷连通</v>
          </cell>
          <cell r="L579" t="str">
            <v>三类地区</v>
          </cell>
          <cell r="M579"/>
          <cell r="N579" t="str">
            <v>新建</v>
          </cell>
          <cell r="O579" t="str">
            <v>梅湖村</v>
          </cell>
          <cell r="P579" t="str">
            <v>等外公路</v>
          </cell>
          <cell r="R579" t="str">
            <v>3</v>
          </cell>
          <cell r="S579" t="str">
            <v>4.5</v>
          </cell>
          <cell r="T579" t="str">
            <v>E7GN430124</v>
          </cell>
          <cell r="U579">
            <v>0</v>
          </cell>
          <cell r="V579">
            <v>1.105</v>
          </cell>
          <cell r="W579">
            <v>1.105</v>
          </cell>
        </row>
        <row r="580">
          <cell r="I580" t="str">
            <v>石脚盆到尖家站连接路</v>
          </cell>
          <cell r="J580" t="str">
            <v>1327F4301240030</v>
          </cell>
          <cell r="K580" t="str">
            <v>新村与撤并村便捷连通</v>
          </cell>
          <cell r="L580" t="str">
            <v>三类地区</v>
          </cell>
          <cell r="M580"/>
          <cell r="N580" t="str">
            <v>新建</v>
          </cell>
          <cell r="O580" t="str">
            <v>双盆村</v>
          </cell>
          <cell r="P580" t="str">
            <v>等外公路</v>
          </cell>
          <cell r="R580" t="str">
            <v>3</v>
          </cell>
          <cell r="S580" t="str">
            <v>3.5</v>
          </cell>
          <cell r="T580" t="str">
            <v>E908430124</v>
          </cell>
          <cell r="U580">
            <v>0</v>
          </cell>
          <cell r="V580">
            <v>1.036</v>
          </cell>
          <cell r="W580">
            <v>1.036</v>
          </cell>
        </row>
        <row r="581">
          <cell r="I581" t="str">
            <v>实竹塘连接路</v>
          </cell>
          <cell r="J581" t="str">
            <v>1327F4301240085</v>
          </cell>
          <cell r="K581" t="str">
            <v>新村与撤并村便捷连通</v>
          </cell>
          <cell r="L581" t="str">
            <v>三类地区</v>
          </cell>
          <cell r="M581"/>
          <cell r="N581" t="str">
            <v>新建</v>
          </cell>
          <cell r="O581" t="str">
            <v>长田村</v>
          </cell>
          <cell r="P581" t="str">
            <v>等外公路</v>
          </cell>
          <cell r="R581" t="str">
            <v>2.5</v>
          </cell>
          <cell r="S581" t="str">
            <v>3.5</v>
          </cell>
          <cell r="T581" t="str">
            <v>E3ZK430182</v>
          </cell>
          <cell r="U581">
            <v>0</v>
          </cell>
          <cell r="V581">
            <v>0.85399999999999998</v>
          </cell>
          <cell r="W581">
            <v>0.85399999999999998</v>
          </cell>
        </row>
        <row r="582">
          <cell r="I582" t="str">
            <v>双溪组-宁安组连接路</v>
          </cell>
          <cell r="J582" t="str">
            <v>1327F4301240029</v>
          </cell>
          <cell r="K582" t="str">
            <v>新村与撤并村便捷连通</v>
          </cell>
          <cell r="L582" t="str">
            <v>三类地区</v>
          </cell>
          <cell r="M582"/>
          <cell r="N582" t="str">
            <v>新建</v>
          </cell>
          <cell r="O582" t="str">
            <v>沩水源村</v>
          </cell>
          <cell r="P582" t="str">
            <v>等外公路</v>
          </cell>
          <cell r="R582" t="str">
            <v>2.5</v>
          </cell>
          <cell r="S582" t="str">
            <v>3.5</v>
          </cell>
          <cell r="T582" t="str">
            <v>E901430124</v>
          </cell>
          <cell r="U582">
            <v>0</v>
          </cell>
          <cell r="V582">
            <v>0.95199999999999996</v>
          </cell>
          <cell r="W582">
            <v>0.95199999999999996</v>
          </cell>
        </row>
        <row r="583">
          <cell r="I583" t="str">
            <v>水塔到黄金洞组连接路</v>
          </cell>
          <cell r="J583" t="str">
            <v>1327F4301240066</v>
          </cell>
          <cell r="K583" t="str">
            <v>新村与撤并村便捷连通</v>
          </cell>
          <cell r="L583" t="str">
            <v>三类地区</v>
          </cell>
          <cell r="M583"/>
          <cell r="N583" t="str">
            <v>新建</v>
          </cell>
          <cell r="O583" t="str">
            <v>杨林桥村</v>
          </cell>
          <cell r="P583" t="str">
            <v>等外公路</v>
          </cell>
          <cell r="R583" t="str">
            <v>3</v>
          </cell>
          <cell r="S583" t="str">
            <v>3.5</v>
          </cell>
          <cell r="T583" t="str">
            <v>E7LW430124</v>
          </cell>
          <cell r="U583">
            <v>0.29599999999999999</v>
          </cell>
          <cell r="V583">
            <v>2.0699999999999998</v>
          </cell>
          <cell r="W583">
            <v>1.774</v>
          </cell>
        </row>
        <row r="584">
          <cell r="I584" t="str">
            <v>寺庙-新塘水库连接路</v>
          </cell>
          <cell r="J584" t="str">
            <v>1327F4301240057</v>
          </cell>
          <cell r="K584" t="str">
            <v>新村与撤并村便捷连通</v>
          </cell>
          <cell r="L584" t="str">
            <v>三类地区</v>
          </cell>
          <cell r="M584"/>
          <cell r="N584" t="str">
            <v>新建</v>
          </cell>
          <cell r="O584" t="str">
            <v>泉塘湾村</v>
          </cell>
          <cell r="P584" t="str">
            <v>等外公路</v>
          </cell>
          <cell r="R584" t="str">
            <v>0</v>
          </cell>
          <cell r="S584" t="str">
            <v>3.5</v>
          </cell>
          <cell r="T584" t="str">
            <v>E74C430124</v>
          </cell>
          <cell r="U584">
            <v>0</v>
          </cell>
          <cell r="V584">
            <v>0.89300000000000002</v>
          </cell>
          <cell r="W584">
            <v>0.89300000000000002</v>
          </cell>
        </row>
        <row r="585">
          <cell r="I585" t="str">
            <v>松树塘-河堤连接路</v>
          </cell>
          <cell r="J585" t="str">
            <v>1327F4301240011</v>
          </cell>
          <cell r="K585" t="str">
            <v>新村与撤并村便捷连通</v>
          </cell>
          <cell r="L585" t="str">
            <v>三类地区</v>
          </cell>
          <cell r="M585"/>
          <cell r="N585" t="str">
            <v>新建</v>
          </cell>
          <cell r="O585" t="str">
            <v>停钟新村</v>
          </cell>
          <cell r="P585" t="str">
            <v>等外公路</v>
          </cell>
          <cell r="R585" t="str">
            <v>3.5</v>
          </cell>
          <cell r="S585" t="str">
            <v>4</v>
          </cell>
          <cell r="T585" t="str">
            <v>E9K0430124</v>
          </cell>
          <cell r="U585">
            <v>0</v>
          </cell>
          <cell r="V585">
            <v>1.0469999999999999</v>
          </cell>
          <cell r="W585">
            <v>1.0469999999999999</v>
          </cell>
        </row>
        <row r="586">
          <cell r="I586" t="str">
            <v>宋家坡到朱家湾连接路</v>
          </cell>
          <cell r="J586" t="str">
            <v>1327F4301240021</v>
          </cell>
          <cell r="K586" t="str">
            <v>新村与撤并村便捷连通</v>
          </cell>
          <cell r="L586" t="str">
            <v>三类地区</v>
          </cell>
          <cell r="M586"/>
          <cell r="N586" t="str">
            <v>新建</v>
          </cell>
          <cell r="O586" t="str">
            <v>候旨亭社区</v>
          </cell>
          <cell r="P586" t="str">
            <v>等外公路</v>
          </cell>
          <cell r="R586" t="str">
            <v>3.5</v>
          </cell>
          <cell r="S586" t="str">
            <v>4</v>
          </cell>
          <cell r="T586" t="str">
            <v>E8RV430124</v>
          </cell>
          <cell r="U586">
            <v>0</v>
          </cell>
          <cell r="V586">
            <v>0.878</v>
          </cell>
          <cell r="W586">
            <v>0.878</v>
          </cell>
        </row>
        <row r="587">
          <cell r="I587" t="str">
            <v>宋家滩组到长塘组连接路</v>
          </cell>
          <cell r="J587" t="str">
            <v>1327F4301240027</v>
          </cell>
          <cell r="K587" t="str">
            <v>新村与撤并村便捷连通</v>
          </cell>
          <cell r="L587" t="str">
            <v>三类地区</v>
          </cell>
          <cell r="M587"/>
          <cell r="N587" t="str">
            <v>新建</v>
          </cell>
          <cell r="O587" t="str">
            <v>灰汤村</v>
          </cell>
          <cell r="P587" t="str">
            <v>等外公路</v>
          </cell>
          <cell r="R587" t="str">
            <v>3</v>
          </cell>
          <cell r="S587" t="str">
            <v>3.5</v>
          </cell>
          <cell r="T587" t="str">
            <v>E8WZ430182</v>
          </cell>
          <cell r="U587">
            <v>0</v>
          </cell>
          <cell r="V587">
            <v>0.82</v>
          </cell>
          <cell r="W587">
            <v>0.82</v>
          </cell>
        </row>
        <row r="588">
          <cell r="I588" t="str">
            <v>塘墈上-童家山连接路</v>
          </cell>
          <cell r="J588" t="str">
            <v>1327F4301240012</v>
          </cell>
          <cell r="K588" t="str">
            <v>新村与撤并村便捷连通</v>
          </cell>
          <cell r="L588" t="str">
            <v>三类地区</v>
          </cell>
          <cell r="M588"/>
          <cell r="N588" t="str">
            <v>新建</v>
          </cell>
          <cell r="O588" t="str">
            <v>大成桥村</v>
          </cell>
          <cell r="P588" t="str">
            <v>四级公路</v>
          </cell>
          <cell r="R588" t="str">
            <v>3</v>
          </cell>
          <cell r="S588" t="str">
            <v>3.5</v>
          </cell>
          <cell r="T588" t="str">
            <v>E260430124</v>
          </cell>
          <cell r="U588">
            <v>0</v>
          </cell>
          <cell r="V588">
            <v>0.63900000000000001</v>
          </cell>
          <cell r="W588">
            <v>0.63900000000000001</v>
          </cell>
        </row>
        <row r="589">
          <cell r="I589" t="str">
            <v>塘脚下组到麻雀塘连接路</v>
          </cell>
          <cell r="J589" t="str">
            <v>1327F4301240038</v>
          </cell>
          <cell r="K589" t="str">
            <v>新村与撤并村便捷连通</v>
          </cell>
          <cell r="L589" t="str">
            <v>三类地区</v>
          </cell>
          <cell r="M589"/>
          <cell r="N589" t="str">
            <v>新建</v>
          </cell>
          <cell r="O589" t="str">
            <v>大屯营村</v>
          </cell>
          <cell r="P589" t="str">
            <v>等外公路</v>
          </cell>
          <cell r="R589" t="str">
            <v>3</v>
          </cell>
          <cell r="S589" t="str">
            <v>3.5</v>
          </cell>
          <cell r="T589" t="str">
            <v>E1PQ430124</v>
          </cell>
          <cell r="U589">
            <v>0</v>
          </cell>
          <cell r="V589">
            <v>0.95299999999999996</v>
          </cell>
          <cell r="W589">
            <v>0.95299999999999996</v>
          </cell>
        </row>
        <row r="590">
          <cell r="I590" t="str">
            <v>陶家湾到糖蜜冲连接路</v>
          </cell>
          <cell r="J590" t="str">
            <v>1327F4301240059</v>
          </cell>
          <cell r="K590" t="str">
            <v>新村与撤并村便捷连通</v>
          </cell>
          <cell r="L590" t="str">
            <v>三类地区</v>
          </cell>
          <cell r="M590"/>
          <cell r="N590" t="str">
            <v>新建</v>
          </cell>
          <cell r="O590" t="str">
            <v>陶家湾村</v>
          </cell>
          <cell r="P590" t="str">
            <v>等外公路</v>
          </cell>
          <cell r="R590" t="str">
            <v>3</v>
          </cell>
          <cell r="S590" t="str">
            <v>3.5</v>
          </cell>
          <cell r="T590" t="str">
            <v>E593430124</v>
          </cell>
          <cell r="U590">
            <v>0.45700000000000002</v>
          </cell>
          <cell r="V590">
            <v>1.345</v>
          </cell>
          <cell r="W590">
            <v>0.88800000000000001</v>
          </cell>
        </row>
        <row r="591">
          <cell r="I591" t="str">
            <v>万胜-周家冲连接路</v>
          </cell>
          <cell r="J591" t="str">
            <v>1327F4301240095</v>
          </cell>
          <cell r="K591" t="str">
            <v>新村与撤并村便捷连通</v>
          </cell>
          <cell r="L591" t="str">
            <v>三类地区</v>
          </cell>
          <cell r="M591"/>
          <cell r="N591" t="str">
            <v>新建</v>
          </cell>
          <cell r="O591" t="str">
            <v>檀树湾村</v>
          </cell>
          <cell r="P591" t="str">
            <v>等外公路</v>
          </cell>
          <cell r="R591" t="str">
            <v>2.5</v>
          </cell>
          <cell r="S591" t="str">
            <v>3.5</v>
          </cell>
          <cell r="T591" t="str">
            <v>E2II430124</v>
          </cell>
          <cell r="U591">
            <v>0</v>
          </cell>
          <cell r="V591">
            <v>0.92900000000000005</v>
          </cell>
          <cell r="W591">
            <v>0.92900000000000005</v>
          </cell>
        </row>
        <row r="592">
          <cell r="I592" t="str">
            <v>王石阳家-六寨连接路</v>
          </cell>
          <cell r="J592" t="str">
            <v>1327F4301240079</v>
          </cell>
          <cell r="K592" t="str">
            <v>新村与撤并村便捷连通</v>
          </cell>
          <cell r="L592" t="str">
            <v>三类地区</v>
          </cell>
          <cell r="M592"/>
          <cell r="N592" t="str">
            <v>新建</v>
          </cell>
          <cell r="O592" t="str">
            <v>芙蓉村</v>
          </cell>
          <cell r="P592" t="str">
            <v>等外公路</v>
          </cell>
          <cell r="R592" t="str">
            <v>3</v>
          </cell>
          <cell r="S592" t="str">
            <v>3.5</v>
          </cell>
          <cell r="T592" t="str">
            <v>E99F430182</v>
          </cell>
          <cell r="U592">
            <v>0.29199999999999998</v>
          </cell>
          <cell r="V592">
            <v>1.2390000000000001</v>
          </cell>
          <cell r="W592">
            <v>0.94699999999999995</v>
          </cell>
        </row>
        <row r="593">
          <cell r="I593" t="str">
            <v>五字路口-汉塘连接路</v>
          </cell>
          <cell r="J593" t="str">
            <v>1327F4301240097</v>
          </cell>
          <cell r="K593" t="str">
            <v>新村与撤并村便捷连通</v>
          </cell>
          <cell r="L593" t="str">
            <v>三类地区</v>
          </cell>
          <cell r="M593"/>
          <cell r="N593" t="str">
            <v>新建</v>
          </cell>
          <cell r="O593" t="str">
            <v>长兴村</v>
          </cell>
          <cell r="P593" t="str">
            <v>等外公路</v>
          </cell>
          <cell r="R593" t="str">
            <v>3</v>
          </cell>
          <cell r="S593" t="str">
            <v>3.5</v>
          </cell>
          <cell r="T593" t="str">
            <v>E94I430124</v>
          </cell>
          <cell r="U593">
            <v>0</v>
          </cell>
          <cell r="V593">
            <v>1.2589999999999999</v>
          </cell>
          <cell r="W593">
            <v>1.2589999999999999</v>
          </cell>
        </row>
        <row r="594">
          <cell r="I594" t="str">
            <v>夕佳-大石魁连接路</v>
          </cell>
          <cell r="J594" t="str">
            <v>1327F4301240068</v>
          </cell>
          <cell r="K594" t="str">
            <v>新村与撤并村便捷连通</v>
          </cell>
          <cell r="L594" t="str">
            <v>三类地区</v>
          </cell>
          <cell r="M594"/>
          <cell r="N594" t="str">
            <v>新建</v>
          </cell>
          <cell r="O594" t="str">
            <v>珊瑚村</v>
          </cell>
          <cell r="P594" t="str">
            <v>等外公路</v>
          </cell>
          <cell r="R594" t="str">
            <v>4</v>
          </cell>
          <cell r="S594" t="str">
            <v>4.5</v>
          </cell>
          <cell r="T594" t="str">
            <v>E8E8430182</v>
          </cell>
          <cell r="U594">
            <v>0</v>
          </cell>
          <cell r="V594">
            <v>0.877</v>
          </cell>
          <cell r="W594">
            <v>0.877</v>
          </cell>
        </row>
        <row r="595">
          <cell r="I595" t="str">
            <v>先锋山连接线</v>
          </cell>
          <cell r="J595" t="str">
            <v>1327F4301240016</v>
          </cell>
          <cell r="K595" t="str">
            <v>新村与撤并村便捷连通</v>
          </cell>
          <cell r="L595" t="str">
            <v>三类地区</v>
          </cell>
          <cell r="M595"/>
          <cell r="N595" t="str">
            <v>新建</v>
          </cell>
          <cell r="O595" t="str">
            <v>成功塘村</v>
          </cell>
          <cell r="R595" t="str">
            <v>4</v>
          </cell>
          <cell r="S595" t="str">
            <v>4.5</v>
          </cell>
          <cell r="T595" t="str">
            <v>无</v>
          </cell>
          <cell r="U595">
            <v>0</v>
          </cell>
          <cell r="V595">
            <v>2.5</v>
          </cell>
          <cell r="W595">
            <v>2.5</v>
          </cell>
        </row>
        <row r="596">
          <cell r="I596" t="str">
            <v>乡道-庙脚下连接路</v>
          </cell>
          <cell r="J596" t="str">
            <v>1327F4301240077</v>
          </cell>
          <cell r="K596" t="str">
            <v>新村与撤并村便捷连通</v>
          </cell>
          <cell r="L596" t="str">
            <v>三类地区</v>
          </cell>
          <cell r="M596"/>
          <cell r="N596" t="str">
            <v>新建</v>
          </cell>
          <cell r="O596" t="str">
            <v>石狮桥村</v>
          </cell>
          <cell r="P596" t="str">
            <v>等外公路</v>
          </cell>
          <cell r="R596" t="str">
            <v>3</v>
          </cell>
          <cell r="S596" t="str">
            <v>3.5</v>
          </cell>
          <cell r="T596" t="str">
            <v>E654430182</v>
          </cell>
          <cell r="U596">
            <v>0</v>
          </cell>
          <cell r="V596">
            <v>0.93400000000000005</v>
          </cell>
          <cell r="W596">
            <v>0.93400000000000005</v>
          </cell>
        </row>
        <row r="597">
          <cell r="I597" t="str">
            <v>巷子口集镇至苏家冲水库堤连接路</v>
          </cell>
          <cell r="J597" t="str">
            <v>1327F4301240017</v>
          </cell>
          <cell r="K597" t="str">
            <v>新村与撤并村便捷连通</v>
          </cell>
          <cell r="L597" t="str">
            <v>三类地区</v>
          </cell>
          <cell r="M597"/>
          <cell r="N597" t="str">
            <v>新建</v>
          </cell>
          <cell r="O597" t="str">
            <v>扶峰村</v>
          </cell>
          <cell r="P597" t="str">
            <v>等外公路</v>
          </cell>
          <cell r="R597" t="str">
            <v>2.5</v>
          </cell>
          <cell r="S597" t="str">
            <v>3.5</v>
          </cell>
          <cell r="T597" t="str">
            <v>E8IR430124</v>
          </cell>
          <cell r="U597">
            <v>0</v>
          </cell>
          <cell r="V597">
            <v>1.9259999999999999</v>
          </cell>
          <cell r="W597">
            <v>1.9259999999999999</v>
          </cell>
        </row>
        <row r="598">
          <cell r="I598" t="str">
            <v>向阳水库到猫家冲连接路</v>
          </cell>
          <cell r="J598" t="str">
            <v>1327F4301240033</v>
          </cell>
          <cell r="K598" t="str">
            <v>新村与撤并村便捷连通</v>
          </cell>
          <cell r="L598" t="str">
            <v>三类地区</v>
          </cell>
          <cell r="M598"/>
          <cell r="N598" t="str">
            <v>新建</v>
          </cell>
          <cell r="O598" t="str">
            <v>横田湾村</v>
          </cell>
          <cell r="P598" t="str">
            <v>等外公路</v>
          </cell>
          <cell r="R598" t="str">
            <v>4</v>
          </cell>
          <cell r="S598" t="str">
            <v>4.5</v>
          </cell>
          <cell r="T598" t="str">
            <v>E9IC430124</v>
          </cell>
          <cell r="U598">
            <v>4.2999999999999997E-2</v>
          </cell>
          <cell r="V598">
            <v>1.264</v>
          </cell>
          <cell r="W598">
            <v>1.2210000000000001</v>
          </cell>
        </row>
        <row r="599">
          <cell r="I599" t="str">
            <v>新建—燕子坡连接路</v>
          </cell>
          <cell r="J599" t="str">
            <v>1327F4301240023</v>
          </cell>
          <cell r="K599" t="str">
            <v>新村与撤并村便捷连通</v>
          </cell>
          <cell r="L599" t="str">
            <v>三类地区</v>
          </cell>
          <cell r="M599"/>
          <cell r="N599" t="str">
            <v>新建</v>
          </cell>
          <cell r="O599" t="str">
            <v>嶂山村</v>
          </cell>
          <cell r="P599" t="str">
            <v>等外公路</v>
          </cell>
          <cell r="R599" t="str">
            <v>3</v>
          </cell>
          <cell r="S599" t="str">
            <v>3.5</v>
          </cell>
          <cell r="T599" t="str">
            <v>E8SI430124</v>
          </cell>
          <cell r="U599">
            <v>0</v>
          </cell>
          <cell r="V599">
            <v>1.4019999999999999</v>
          </cell>
          <cell r="W599">
            <v>1.4019999999999999</v>
          </cell>
        </row>
        <row r="600">
          <cell r="I600" t="str">
            <v>徐元东家-观音桥连接路</v>
          </cell>
          <cell r="J600" t="str">
            <v>1327F4301240041</v>
          </cell>
          <cell r="K600" t="str">
            <v>新村与撤并村便捷连通</v>
          </cell>
          <cell r="L600" t="str">
            <v>三类地区</v>
          </cell>
          <cell r="M600"/>
          <cell r="N600" t="str">
            <v>新建</v>
          </cell>
          <cell r="O600" t="str">
            <v>竹田村</v>
          </cell>
          <cell r="P600" t="str">
            <v>等外公路</v>
          </cell>
          <cell r="R600" t="str">
            <v>3</v>
          </cell>
          <cell r="S600" t="str">
            <v>3.5</v>
          </cell>
          <cell r="T600" t="str">
            <v>E990430124</v>
          </cell>
          <cell r="U600">
            <v>0</v>
          </cell>
          <cell r="V600">
            <v>0.88800000000000001</v>
          </cell>
          <cell r="W600">
            <v>0.88800000000000001</v>
          </cell>
        </row>
        <row r="601">
          <cell r="I601" t="str">
            <v>鸭塘土地庙至罗新建连接路</v>
          </cell>
          <cell r="J601" t="str">
            <v>1327F4301240050</v>
          </cell>
          <cell r="K601" t="str">
            <v>新村与撤并村便捷连通</v>
          </cell>
          <cell r="L601" t="str">
            <v>三类地区</v>
          </cell>
          <cell r="M601"/>
          <cell r="N601" t="str">
            <v>新建</v>
          </cell>
          <cell r="O601" t="str">
            <v>箭楼村</v>
          </cell>
          <cell r="P601" t="str">
            <v>等外公路</v>
          </cell>
          <cell r="R601" t="str">
            <v>3</v>
          </cell>
          <cell r="S601" t="str">
            <v>3.5</v>
          </cell>
          <cell r="T601" t="str">
            <v>E0SS430124</v>
          </cell>
          <cell r="U601">
            <v>0</v>
          </cell>
          <cell r="V601">
            <v>1.022</v>
          </cell>
          <cell r="W601">
            <v>1.022</v>
          </cell>
        </row>
        <row r="602">
          <cell r="I602" t="str">
            <v>烟竹冲到迎军桥连接路</v>
          </cell>
          <cell r="J602" t="str">
            <v>1327F4301240018</v>
          </cell>
          <cell r="K602" t="str">
            <v>新村与撤并村便捷连通</v>
          </cell>
          <cell r="L602" t="str">
            <v>三类地区</v>
          </cell>
          <cell r="M602"/>
          <cell r="N602" t="str">
            <v>新建</v>
          </cell>
          <cell r="O602" t="str">
            <v>三仙坳村</v>
          </cell>
          <cell r="P602" t="str">
            <v>等外公路</v>
          </cell>
          <cell r="R602" t="str">
            <v>3</v>
          </cell>
          <cell r="S602" t="str">
            <v>3.5</v>
          </cell>
          <cell r="T602" t="str">
            <v>E1JE430124</v>
          </cell>
          <cell r="U602">
            <v>0</v>
          </cell>
          <cell r="V602">
            <v>1.68</v>
          </cell>
          <cell r="W602">
            <v>1.68</v>
          </cell>
        </row>
        <row r="603">
          <cell r="I603" t="str">
            <v>杨林塘组到南岸冲连接路</v>
          </cell>
          <cell r="J603" t="str">
            <v>1327F4301240063</v>
          </cell>
          <cell r="K603" t="str">
            <v>新村与撤并村便捷连通</v>
          </cell>
          <cell r="L603" t="str">
            <v>三类地区</v>
          </cell>
          <cell r="M603"/>
          <cell r="N603" t="str">
            <v>新建</v>
          </cell>
          <cell r="O603" t="str">
            <v>靳江村</v>
          </cell>
          <cell r="P603" t="str">
            <v>等外公路</v>
          </cell>
          <cell r="R603" t="str">
            <v>2.5</v>
          </cell>
          <cell r="S603" t="str">
            <v>3.5</v>
          </cell>
          <cell r="T603" t="str">
            <v>E3U8430124</v>
          </cell>
          <cell r="U603">
            <v>0</v>
          </cell>
          <cell r="V603">
            <v>1.008</v>
          </cell>
          <cell r="W603">
            <v>1.008</v>
          </cell>
        </row>
        <row r="604">
          <cell r="I604" t="str">
            <v>杨柳小桥到灰汤公墓连接路</v>
          </cell>
          <cell r="J604" t="str">
            <v>1327F4301240026</v>
          </cell>
          <cell r="K604" t="str">
            <v>新村与撤并村便捷连通</v>
          </cell>
          <cell r="L604" t="str">
            <v>三类地区</v>
          </cell>
          <cell r="M604"/>
          <cell r="N604" t="str">
            <v>新建</v>
          </cell>
          <cell r="O604" t="str">
            <v>花果山村</v>
          </cell>
          <cell r="P604" t="str">
            <v>等外公路</v>
          </cell>
          <cell r="R604" t="str">
            <v>3</v>
          </cell>
          <cell r="S604" t="str">
            <v>3.5</v>
          </cell>
          <cell r="T604" t="str">
            <v>E8WL430124</v>
          </cell>
          <cell r="U604">
            <v>0</v>
          </cell>
          <cell r="V604">
            <v>1.1220000000000001</v>
          </cell>
          <cell r="W604">
            <v>1.1220000000000001</v>
          </cell>
        </row>
        <row r="605">
          <cell r="I605" t="str">
            <v>腰塘-禾话塘连接路</v>
          </cell>
          <cell r="J605" t="str">
            <v>1327F4301240007</v>
          </cell>
          <cell r="K605" t="str">
            <v>新村与撤并村便捷连通</v>
          </cell>
          <cell r="L605" t="str">
            <v>三类地区</v>
          </cell>
          <cell r="M605"/>
          <cell r="N605" t="str">
            <v>新建</v>
          </cell>
          <cell r="O605" t="str">
            <v>洋西塘村</v>
          </cell>
          <cell r="P605" t="str">
            <v>等外公路</v>
          </cell>
          <cell r="R605" t="str">
            <v>2.5</v>
          </cell>
          <cell r="S605" t="str">
            <v>3.5</v>
          </cell>
          <cell r="T605" t="str">
            <v>E9J2430124</v>
          </cell>
          <cell r="U605">
            <v>0</v>
          </cell>
          <cell r="V605">
            <v>0.71199999999999997</v>
          </cell>
          <cell r="W605">
            <v>0.71199999999999997</v>
          </cell>
        </row>
        <row r="606">
          <cell r="I606" t="str">
            <v>袁家河大桥-白金村交界连接路</v>
          </cell>
          <cell r="J606" t="str">
            <v>1327F4301240045</v>
          </cell>
          <cell r="K606" t="str">
            <v>新村与撤并村便捷连通</v>
          </cell>
          <cell r="L606" t="str">
            <v>三类地区</v>
          </cell>
          <cell r="M606"/>
          <cell r="N606" t="str">
            <v>新建</v>
          </cell>
          <cell r="O606" t="str">
            <v>丰收村</v>
          </cell>
          <cell r="P606" t="str">
            <v>等外公路</v>
          </cell>
          <cell r="R606" t="str">
            <v>4.5</v>
          </cell>
          <cell r="S606" t="str">
            <v>5</v>
          </cell>
          <cell r="T606" t="str">
            <v>E478430124</v>
          </cell>
          <cell r="U606">
            <v>0</v>
          </cell>
          <cell r="V606">
            <v>1.0940000000000001</v>
          </cell>
          <cell r="W606">
            <v>1.0940000000000001</v>
          </cell>
        </row>
        <row r="607">
          <cell r="I607" t="str">
            <v>在此山到长冲连接路</v>
          </cell>
          <cell r="J607" t="str">
            <v>1327F4301240055</v>
          </cell>
          <cell r="K607" t="str">
            <v>新村与撤并村便捷连通</v>
          </cell>
          <cell r="L607" t="str">
            <v>三类地区</v>
          </cell>
          <cell r="M607"/>
          <cell r="N607" t="str">
            <v>新建</v>
          </cell>
          <cell r="O607" t="str">
            <v>麻山村</v>
          </cell>
          <cell r="P607" t="str">
            <v>等外公路</v>
          </cell>
          <cell r="R607" t="str">
            <v>3.5</v>
          </cell>
          <cell r="S607" t="str">
            <v>4</v>
          </cell>
          <cell r="T607" t="str">
            <v>E0JZ430124</v>
          </cell>
          <cell r="U607">
            <v>0.80400000000000005</v>
          </cell>
          <cell r="V607">
            <v>1.958</v>
          </cell>
          <cell r="W607">
            <v>1.1539999999999999</v>
          </cell>
        </row>
        <row r="608">
          <cell r="I608" t="str">
            <v>摘星仑-鸿福殿连接路</v>
          </cell>
          <cell r="J608" t="str">
            <v>1327F4301240074</v>
          </cell>
          <cell r="K608" t="str">
            <v>新村与撤并村便捷连通</v>
          </cell>
          <cell r="L608" t="str">
            <v>三类地区</v>
          </cell>
          <cell r="M608"/>
          <cell r="N608" t="str">
            <v>新建</v>
          </cell>
          <cell r="O608" t="str">
            <v>田心村</v>
          </cell>
          <cell r="P608" t="str">
            <v>等外公路</v>
          </cell>
          <cell r="R608" t="str">
            <v>3</v>
          </cell>
          <cell r="S608" t="str">
            <v>3.5</v>
          </cell>
          <cell r="T608" t="str">
            <v>E9E6430182</v>
          </cell>
          <cell r="U608">
            <v>0</v>
          </cell>
          <cell r="V608">
            <v>2.2000000000000002</v>
          </cell>
          <cell r="W608">
            <v>2.2000000000000002</v>
          </cell>
        </row>
        <row r="609">
          <cell r="I609" t="str">
            <v>张柏夷家连接路</v>
          </cell>
          <cell r="J609" t="str">
            <v>1327F4301240032</v>
          </cell>
          <cell r="K609" t="str">
            <v>新村与撤并村便捷连通</v>
          </cell>
          <cell r="L609" t="str">
            <v>三类地区</v>
          </cell>
          <cell r="M609"/>
          <cell r="N609" t="str">
            <v>新建</v>
          </cell>
          <cell r="O609" t="str">
            <v>坝塘社区</v>
          </cell>
          <cell r="P609" t="str">
            <v>等外公路</v>
          </cell>
          <cell r="R609" t="str">
            <v>3</v>
          </cell>
          <cell r="S609" t="str">
            <v>3.5</v>
          </cell>
          <cell r="T609" t="str">
            <v>E2AO430124</v>
          </cell>
          <cell r="U609">
            <v>0</v>
          </cell>
          <cell r="V609">
            <v>0.98299999999999998</v>
          </cell>
          <cell r="W609">
            <v>0.98299999999999998</v>
          </cell>
        </row>
        <row r="610">
          <cell r="I610" t="str">
            <v>张家冲-学堂坳连接路</v>
          </cell>
          <cell r="J610" t="str">
            <v>1327F4301240089</v>
          </cell>
          <cell r="K610" t="str">
            <v>新村与撤并村便捷连通</v>
          </cell>
          <cell r="L610" t="str">
            <v>三类地区</v>
          </cell>
          <cell r="M610"/>
          <cell r="N610" t="str">
            <v>新建</v>
          </cell>
          <cell r="O610" t="str">
            <v>金洪村</v>
          </cell>
          <cell r="P610" t="str">
            <v>等外公路</v>
          </cell>
          <cell r="R610" t="str">
            <v>2.5</v>
          </cell>
          <cell r="S610" t="str">
            <v>3.5</v>
          </cell>
          <cell r="T610" t="str">
            <v>E89R430182</v>
          </cell>
          <cell r="U610">
            <v>7.3999999999999996E-2</v>
          </cell>
          <cell r="V610">
            <v>1.0049999999999999</v>
          </cell>
          <cell r="W610">
            <v>0.93100000000000005</v>
          </cell>
        </row>
        <row r="611">
          <cell r="I611" t="str">
            <v>张喜元家-张财军家连接路</v>
          </cell>
          <cell r="J611" t="str">
            <v>1327F4301240082</v>
          </cell>
          <cell r="K611" t="str">
            <v>新村与撤并村便捷连通</v>
          </cell>
          <cell r="L611" t="str">
            <v>三类地区</v>
          </cell>
          <cell r="M611"/>
          <cell r="N611" t="str">
            <v>新建</v>
          </cell>
          <cell r="O611" t="str">
            <v>罘罳峰村</v>
          </cell>
          <cell r="P611" t="str">
            <v>等外公路</v>
          </cell>
          <cell r="R611" t="str">
            <v>2.5</v>
          </cell>
          <cell r="S611" t="str">
            <v>3.5</v>
          </cell>
          <cell r="T611" t="str">
            <v>Exf1430182</v>
          </cell>
          <cell r="U611">
            <v>0</v>
          </cell>
          <cell r="V611">
            <v>1.091</v>
          </cell>
          <cell r="W611">
            <v>1.091</v>
          </cell>
        </row>
        <row r="612">
          <cell r="I612" t="str">
            <v>周家湾到村道连接路</v>
          </cell>
          <cell r="J612" t="str">
            <v>1327F4301240076</v>
          </cell>
          <cell r="K612" t="str">
            <v>新村与撤并村便捷连通</v>
          </cell>
          <cell r="L612" t="str">
            <v>三类地区</v>
          </cell>
          <cell r="M612"/>
          <cell r="N612" t="str">
            <v>新建</v>
          </cell>
          <cell r="O612" t="str">
            <v>枫木桥村</v>
          </cell>
          <cell r="P612" t="str">
            <v>等外公路</v>
          </cell>
          <cell r="R612" t="str">
            <v>3</v>
          </cell>
          <cell r="S612" t="str">
            <v>3.5</v>
          </cell>
          <cell r="T612" t="str">
            <v>E5H3430124</v>
          </cell>
          <cell r="U612">
            <v>0</v>
          </cell>
          <cell r="V612">
            <v>1.0569999999999999</v>
          </cell>
          <cell r="W612">
            <v>1.0569999999999999</v>
          </cell>
        </row>
        <row r="613">
          <cell r="I613" t="str">
            <v>洲子上-辖神庙连接路</v>
          </cell>
          <cell r="J613" t="str">
            <v>1327F4301240094</v>
          </cell>
          <cell r="K613" t="str">
            <v>新村与撤并村便捷连通</v>
          </cell>
          <cell r="L613" t="str">
            <v>三类地区</v>
          </cell>
          <cell r="M613"/>
          <cell r="N613" t="str">
            <v>新建</v>
          </cell>
          <cell r="O613" t="str">
            <v>山园村</v>
          </cell>
          <cell r="P613" t="str">
            <v>等外公路</v>
          </cell>
          <cell r="R613" t="str">
            <v>4.5</v>
          </cell>
          <cell r="S613" t="str">
            <v>5</v>
          </cell>
          <cell r="T613" t="str">
            <v>E39H430124</v>
          </cell>
          <cell r="U613">
            <v>1.1439999999999999</v>
          </cell>
          <cell r="V613">
            <v>2.3199999999999998</v>
          </cell>
          <cell r="W613">
            <v>1.1759999999999999</v>
          </cell>
        </row>
        <row r="614">
          <cell r="I614" t="str">
            <v>朱公塘到蒋雪健家连接路</v>
          </cell>
          <cell r="J614" t="str">
            <v>1327F4301240042</v>
          </cell>
          <cell r="K614" t="str">
            <v>新村与撤并村便捷连通</v>
          </cell>
          <cell r="L614" t="str">
            <v>三类地区</v>
          </cell>
          <cell r="M614"/>
          <cell r="N614" t="str">
            <v>新建</v>
          </cell>
          <cell r="O614" t="str">
            <v>河东新村</v>
          </cell>
          <cell r="P614" t="str">
            <v>等外公路</v>
          </cell>
          <cell r="R614" t="str">
            <v>3</v>
          </cell>
          <cell r="S614" t="str">
            <v>3.5</v>
          </cell>
          <cell r="T614" t="str">
            <v>E0XZ430124</v>
          </cell>
          <cell r="U614">
            <v>0</v>
          </cell>
          <cell r="V614">
            <v>1.25</v>
          </cell>
          <cell r="W614">
            <v>1.25</v>
          </cell>
        </row>
        <row r="615">
          <cell r="I615" t="str">
            <v>汴河湾到侧家滩连接路</v>
          </cell>
          <cell r="J615" t="str">
            <v>1327F4301240048</v>
          </cell>
          <cell r="K615" t="str">
            <v>新村与撤并村便捷连通</v>
          </cell>
          <cell r="L615" t="str">
            <v>三类地区</v>
          </cell>
          <cell r="M615"/>
          <cell r="N615" t="str">
            <v>新建</v>
          </cell>
          <cell r="O615" t="str">
            <v>沿河村</v>
          </cell>
          <cell r="P615" t="str">
            <v>等外公路</v>
          </cell>
          <cell r="R615" t="str">
            <v>3.5</v>
          </cell>
          <cell r="S615" t="str">
            <v>4</v>
          </cell>
          <cell r="T615" t="str">
            <v>E400430124</v>
          </cell>
          <cell r="U615">
            <v>0</v>
          </cell>
          <cell r="V615">
            <v>1.593</v>
          </cell>
          <cell r="W615">
            <v>1.593</v>
          </cell>
        </row>
        <row r="616">
          <cell r="I616" t="str">
            <v>沩滨中学连接路</v>
          </cell>
          <cell r="J616" t="str">
            <v>1327F4301240073</v>
          </cell>
          <cell r="K616" t="str">
            <v>新村与撤并村便捷连通</v>
          </cell>
          <cell r="L616" t="str">
            <v>三类地区</v>
          </cell>
          <cell r="M616"/>
          <cell r="N616" t="str">
            <v>新建</v>
          </cell>
          <cell r="O616" t="str">
            <v>沩滨村</v>
          </cell>
          <cell r="P616" t="str">
            <v>等外公路</v>
          </cell>
          <cell r="R616" t="str">
            <v>3</v>
          </cell>
          <cell r="S616" t="str">
            <v>3.5</v>
          </cell>
          <cell r="T616" t="str">
            <v>E6H1430124</v>
          </cell>
          <cell r="U616">
            <v>0</v>
          </cell>
          <cell r="V616">
            <v>2.3540000000000001</v>
          </cell>
          <cell r="W616">
            <v>2.3540000000000001</v>
          </cell>
        </row>
        <row r="617">
          <cell r="I617" t="str">
            <v>S207至连心组连接路</v>
          </cell>
          <cell r="J617" t="str">
            <v>1327F4301810066</v>
          </cell>
          <cell r="K617" t="str">
            <v>新村与撤并村便捷连通</v>
          </cell>
          <cell r="L617" t="str">
            <v>三类地区</v>
          </cell>
          <cell r="M617"/>
          <cell r="N617" t="str">
            <v>新改建</v>
          </cell>
          <cell r="O617" t="str">
            <v>田坪村</v>
          </cell>
          <cell r="P617" t="str">
            <v>等外公路</v>
          </cell>
          <cell r="R617" t="str">
            <v>3</v>
          </cell>
          <cell r="S617" t="str">
            <v>3.5</v>
          </cell>
          <cell r="T617" t="str">
            <v>无</v>
          </cell>
          <cell r="U617">
            <v>0</v>
          </cell>
          <cell r="V617">
            <v>1.2</v>
          </cell>
          <cell r="W617">
            <v>1.2</v>
          </cell>
        </row>
        <row r="618">
          <cell r="I618" t="str">
            <v>边山片至里家片连接路</v>
          </cell>
          <cell r="J618" t="str">
            <v>1327F4301810036</v>
          </cell>
          <cell r="K618" t="str">
            <v>新村与撤并村便捷连通</v>
          </cell>
          <cell r="L618" t="str">
            <v>三类地区</v>
          </cell>
          <cell r="M618"/>
          <cell r="N618" t="str">
            <v>新改建</v>
          </cell>
          <cell r="O618" t="str">
            <v>清江村</v>
          </cell>
          <cell r="P618" t="str">
            <v>等外公路</v>
          </cell>
          <cell r="R618" t="str">
            <v>3</v>
          </cell>
          <cell r="S618" t="str">
            <v>4</v>
          </cell>
          <cell r="T618" t="str">
            <v>无</v>
          </cell>
          <cell r="U618">
            <v>0</v>
          </cell>
          <cell r="V618">
            <v>1</v>
          </cell>
          <cell r="W618">
            <v>1</v>
          </cell>
        </row>
        <row r="619">
          <cell r="I619" t="str">
            <v>赤马拗上至石冲连接路</v>
          </cell>
          <cell r="J619" t="str">
            <v>1327F4301810022</v>
          </cell>
          <cell r="K619" t="str">
            <v>新村与撤并村便捷连通</v>
          </cell>
          <cell r="L619" t="str">
            <v>三类地区</v>
          </cell>
          <cell r="M619"/>
          <cell r="N619" t="str">
            <v>升级改造（提质改造）</v>
          </cell>
          <cell r="O619" t="str">
            <v>赤马村</v>
          </cell>
          <cell r="P619" t="str">
            <v>等外公路</v>
          </cell>
          <cell r="R619" t="str">
            <v>3</v>
          </cell>
          <cell r="S619" t="str">
            <v>4</v>
          </cell>
          <cell r="T619" t="str">
            <v>无</v>
          </cell>
          <cell r="U619">
            <v>0</v>
          </cell>
          <cell r="V619">
            <v>1.4</v>
          </cell>
          <cell r="W619">
            <v>1.4</v>
          </cell>
        </row>
        <row r="620">
          <cell r="I620" t="str">
            <v>春江至迎龙连接路</v>
          </cell>
          <cell r="J620" t="str">
            <v>1327F4301810062</v>
          </cell>
          <cell r="K620" t="str">
            <v>新村与撤并村便捷连通</v>
          </cell>
          <cell r="L620" t="str">
            <v>三类地区</v>
          </cell>
          <cell r="M620"/>
          <cell r="N620" t="str">
            <v>新改建</v>
          </cell>
          <cell r="O620" t="str">
            <v>普官村</v>
          </cell>
          <cell r="P620" t="str">
            <v>无路</v>
          </cell>
          <cell r="R620" t="str">
            <v>3</v>
          </cell>
          <cell r="S620" t="str">
            <v>4</v>
          </cell>
          <cell r="T620" t="str">
            <v>无</v>
          </cell>
          <cell r="U620">
            <v>0</v>
          </cell>
          <cell r="V620">
            <v>1.2</v>
          </cell>
          <cell r="W620">
            <v>1.2</v>
          </cell>
        </row>
        <row r="621">
          <cell r="I621" t="str">
            <v>大步至马井学校连接路</v>
          </cell>
          <cell r="J621" t="str">
            <v>1327F4301810060</v>
          </cell>
          <cell r="K621" t="str">
            <v>新村与撤并村便捷连通</v>
          </cell>
          <cell r="L621" t="str">
            <v>三类地区</v>
          </cell>
          <cell r="M621"/>
          <cell r="N621" t="str">
            <v>新改建</v>
          </cell>
          <cell r="O621" t="str">
            <v>金牌村</v>
          </cell>
          <cell r="P621" t="str">
            <v>等外公路</v>
          </cell>
          <cell r="R621" t="str">
            <v>3</v>
          </cell>
          <cell r="S621" t="str">
            <v>4.5</v>
          </cell>
          <cell r="T621" t="str">
            <v>无</v>
          </cell>
          <cell r="U621">
            <v>0</v>
          </cell>
          <cell r="V621">
            <v>1.2</v>
          </cell>
          <cell r="W621">
            <v>1.2</v>
          </cell>
        </row>
        <row r="622">
          <cell r="I622" t="str">
            <v>大双冲路</v>
          </cell>
          <cell r="J622" t="str">
            <v>1327F4301810005</v>
          </cell>
          <cell r="K622" t="str">
            <v>新村与撤并村便捷连通</v>
          </cell>
          <cell r="L622" t="str">
            <v>三类地区</v>
          </cell>
          <cell r="M622"/>
          <cell r="N622" t="str">
            <v>升级改造（提质改造）</v>
          </cell>
          <cell r="O622" t="str">
            <v>玉泉村</v>
          </cell>
          <cell r="P622" t="str">
            <v>等外公路</v>
          </cell>
          <cell r="R622" t="str">
            <v>3.5</v>
          </cell>
          <cell r="S622" t="str">
            <v>5</v>
          </cell>
          <cell r="T622" t="str">
            <v>C100430181</v>
          </cell>
          <cell r="U622">
            <v>0</v>
          </cell>
          <cell r="V622">
            <v>5</v>
          </cell>
          <cell r="W622">
            <v>5</v>
          </cell>
        </row>
        <row r="623">
          <cell r="I623" t="str">
            <v>大屋-中洲连接路</v>
          </cell>
          <cell r="J623" t="str">
            <v>1327F4301810043</v>
          </cell>
          <cell r="K623" t="str">
            <v>新村与撤并村便捷连通</v>
          </cell>
          <cell r="L623" t="str">
            <v>三类地区</v>
          </cell>
          <cell r="M623"/>
          <cell r="N623" t="str">
            <v>改建</v>
          </cell>
          <cell r="O623" t="str">
            <v>澄潭村</v>
          </cell>
          <cell r="P623" t="str">
            <v>等外公路</v>
          </cell>
          <cell r="R623" t="str">
            <v>4</v>
          </cell>
          <cell r="S623" t="str">
            <v>5</v>
          </cell>
          <cell r="T623" t="str">
            <v>无</v>
          </cell>
          <cell r="U623">
            <v>0</v>
          </cell>
          <cell r="V623">
            <v>0.38200000000000001</v>
          </cell>
          <cell r="W623">
            <v>0.38200000000000001</v>
          </cell>
        </row>
        <row r="624">
          <cell r="I624" t="str">
            <v>大屋组连接路</v>
          </cell>
          <cell r="J624" t="str">
            <v>1327F4301810067</v>
          </cell>
          <cell r="K624" t="str">
            <v>新村与撤并村便捷连通</v>
          </cell>
          <cell r="L624" t="str">
            <v>三类地区</v>
          </cell>
          <cell r="M624"/>
          <cell r="N624" t="str">
            <v>升级改造（提质改造）</v>
          </cell>
          <cell r="O624" t="str">
            <v>金田村</v>
          </cell>
          <cell r="P624" t="str">
            <v>四级公路</v>
          </cell>
          <cell r="R624" t="str">
            <v>4.5</v>
          </cell>
          <cell r="S624" t="str">
            <v>5</v>
          </cell>
          <cell r="T624" t="str">
            <v>无</v>
          </cell>
          <cell r="U624">
            <v>0</v>
          </cell>
          <cell r="V624">
            <v>1.6</v>
          </cell>
          <cell r="W624">
            <v>1.6</v>
          </cell>
        </row>
        <row r="625">
          <cell r="I625" t="str">
            <v>甘家—井龙连接路</v>
          </cell>
          <cell r="J625" t="str">
            <v>1327F4301810071</v>
          </cell>
          <cell r="K625" t="str">
            <v>新村与撤并村便捷连通</v>
          </cell>
          <cell r="L625" t="str">
            <v>三类地区</v>
          </cell>
          <cell r="M625"/>
          <cell r="N625" t="str">
            <v>升级改造（提质改造）</v>
          </cell>
          <cell r="O625" t="str">
            <v>北星村</v>
          </cell>
          <cell r="R625" t="str">
            <v>3</v>
          </cell>
          <cell r="S625" t="str">
            <v>3.5</v>
          </cell>
          <cell r="T625" t="str">
            <v>无</v>
          </cell>
          <cell r="U625">
            <v>0</v>
          </cell>
          <cell r="V625">
            <v>0.74</v>
          </cell>
          <cell r="W625">
            <v>0.74</v>
          </cell>
        </row>
        <row r="626">
          <cell r="I626" t="str">
            <v>高丰-肥塘连接路</v>
          </cell>
          <cell r="J626" t="str">
            <v>1327F4301810045</v>
          </cell>
          <cell r="K626" t="str">
            <v>新村与撤并村便捷连通</v>
          </cell>
          <cell r="L626" t="str">
            <v>三类地区</v>
          </cell>
          <cell r="M626"/>
          <cell r="N626" t="str">
            <v>升级改造（提质改造）</v>
          </cell>
          <cell r="O626" t="str">
            <v>仙湖村</v>
          </cell>
          <cell r="P626" t="str">
            <v>等外公路</v>
          </cell>
          <cell r="R626" t="str">
            <v>3</v>
          </cell>
          <cell r="S626" t="str">
            <v>4.5</v>
          </cell>
          <cell r="T626" t="str">
            <v>无</v>
          </cell>
          <cell r="U626">
            <v>0</v>
          </cell>
          <cell r="V626">
            <v>0.74</v>
          </cell>
          <cell r="W626">
            <v>0.74</v>
          </cell>
        </row>
        <row r="627">
          <cell r="I627" t="str">
            <v>高峰-田咀连接路</v>
          </cell>
          <cell r="J627" t="str">
            <v>1327F4301810027</v>
          </cell>
          <cell r="K627" t="str">
            <v>新村与撤并村便捷连通</v>
          </cell>
          <cell r="L627" t="str">
            <v>三类地区</v>
          </cell>
          <cell r="M627"/>
          <cell r="N627" t="str">
            <v>改建</v>
          </cell>
          <cell r="O627" t="str">
            <v>大圣村</v>
          </cell>
          <cell r="P627" t="str">
            <v>等外公路</v>
          </cell>
          <cell r="R627" t="str">
            <v>4</v>
          </cell>
          <cell r="S627" t="str">
            <v>5</v>
          </cell>
          <cell r="T627" t="str">
            <v>无</v>
          </cell>
          <cell r="U627">
            <v>0</v>
          </cell>
          <cell r="V627">
            <v>0.65</v>
          </cell>
          <cell r="W627">
            <v>0.65</v>
          </cell>
        </row>
        <row r="628">
          <cell r="I628" t="str">
            <v>高塘冲路</v>
          </cell>
          <cell r="J628" t="str">
            <v>1327F4301810052</v>
          </cell>
          <cell r="K628" t="str">
            <v>新村与撤并村便捷连通</v>
          </cell>
          <cell r="L628" t="str">
            <v>三类地区</v>
          </cell>
          <cell r="M628"/>
          <cell r="N628" t="str">
            <v>新建</v>
          </cell>
          <cell r="O628" t="str">
            <v>杨潭村</v>
          </cell>
          <cell r="P628" t="str">
            <v>无路</v>
          </cell>
          <cell r="R628" t="str">
            <v>0</v>
          </cell>
          <cell r="S628" t="str">
            <v>5</v>
          </cell>
          <cell r="T628" t="str">
            <v>无</v>
          </cell>
          <cell r="U628">
            <v>0</v>
          </cell>
          <cell r="V628">
            <v>1.65</v>
          </cell>
          <cell r="W628">
            <v>1.65</v>
          </cell>
        </row>
        <row r="629">
          <cell r="I629" t="str">
            <v>过龙-田咀连接路</v>
          </cell>
          <cell r="J629" t="str">
            <v>1327F4301810025</v>
          </cell>
          <cell r="K629" t="str">
            <v>新村与撤并村便捷连通</v>
          </cell>
          <cell r="L629" t="str">
            <v>三类地区</v>
          </cell>
          <cell r="M629"/>
          <cell r="N629" t="str">
            <v>改建</v>
          </cell>
          <cell r="O629" t="str">
            <v>大圣村</v>
          </cell>
          <cell r="P629" t="str">
            <v>等外公路</v>
          </cell>
          <cell r="R629" t="str">
            <v>4</v>
          </cell>
          <cell r="S629" t="str">
            <v>5</v>
          </cell>
          <cell r="T629" t="str">
            <v>无</v>
          </cell>
          <cell r="U629">
            <v>0</v>
          </cell>
          <cell r="V629">
            <v>1.1299999999999999</v>
          </cell>
          <cell r="W629">
            <v>1.1299999999999999</v>
          </cell>
        </row>
        <row r="630">
          <cell r="I630" t="str">
            <v>和平组至詹家组道路提质改造</v>
          </cell>
          <cell r="J630" t="str">
            <v>1327F4301810044</v>
          </cell>
          <cell r="K630" t="str">
            <v>新村与撤并村便捷连通</v>
          </cell>
          <cell r="L630" t="str">
            <v>三类地区</v>
          </cell>
          <cell r="M630"/>
          <cell r="N630" t="str">
            <v>升级改造（提质改造）</v>
          </cell>
          <cell r="O630" t="str">
            <v>丹桂村</v>
          </cell>
          <cell r="P630" t="str">
            <v>四级公路</v>
          </cell>
          <cell r="R630" t="str">
            <v>4</v>
          </cell>
          <cell r="S630" t="str">
            <v>4.5</v>
          </cell>
          <cell r="T630" t="str">
            <v>无</v>
          </cell>
          <cell r="U630">
            <v>0</v>
          </cell>
          <cell r="V630">
            <v>1</v>
          </cell>
          <cell r="W630">
            <v>1</v>
          </cell>
        </row>
        <row r="631">
          <cell r="I631" t="str">
            <v>和谐至将军连接路</v>
          </cell>
          <cell r="J631" t="str">
            <v>1327F4301810006</v>
          </cell>
          <cell r="K631" t="str">
            <v>新村与撤并村便捷连通</v>
          </cell>
          <cell r="L631" t="str">
            <v>三类地区</v>
          </cell>
          <cell r="M631"/>
          <cell r="N631" t="str">
            <v>新改建</v>
          </cell>
          <cell r="O631" t="str">
            <v>南阳村</v>
          </cell>
          <cell r="P631" t="str">
            <v>等外公路</v>
          </cell>
          <cell r="R631" t="str">
            <v>3.2</v>
          </cell>
          <cell r="S631" t="str">
            <v>5</v>
          </cell>
          <cell r="T631" t="str">
            <v>无</v>
          </cell>
          <cell r="U631">
            <v>0</v>
          </cell>
          <cell r="V631">
            <v>0.8</v>
          </cell>
          <cell r="W631">
            <v>0.8</v>
          </cell>
        </row>
        <row r="632">
          <cell r="I632" t="str">
            <v>红旗组至贯冲组道路提质改造</v>
          </cell>
          <cell r="J632" t="str">
            <v>1327F4301810046</v>
          </cell>
          <cell r="K632" t="str">
            <v>新村与撤并村便捷连通</v>
          </cell>
          <cell r="L632" t="str">
            <v>三类地区</v>
          </cell>
          <cell r="M632"/>
          <cell r="N632" t="str">
            <v>升级改造（提质改造）</v>
          </cell>
          <cell r="O632" t="str">
            <v>丹桂村</v>
          </cell>
          <cell r="P632" t="str">
            <v>四级公路</v>
          </cell>
          <cell r="R632" t="str">
            <v>4</v>
          </cell>
          <cell r="S632" t="str">
            <v>5</v>
          </cell>
          <cell r="T632" t="str">
            <v>c271430181</v>
          </cell>
          <cell r="U632">
            <v>0</v>
          </cell>
          <cell r="V632">
            <v>1</v>
          </cell>
          <cell r="W632">
            <v>1</v>
          </cell>
        </row>
        <row r="633">
          <cell r="I633" t="str">
            <v>红砖组至边山组连接路</v>
          </cell>
          <cell r="J633" t="str">
            <v>1327F4301810026</v>
          </cell>
          <cell r="K633" t="str">
            <v>新村与撤并村便捷连通</v>
          </cell>
          <cell r="L633" t="str">
            <v>三类地区</v>
          </cell>
          <cell r="M633"/>
          <cell r="N633" t="str">
            <v>新改建</v>
          </cell>
          <cell r="O633" t="str">
            <v>社港村</v>
          </cell>
          <cell r="P633" t="str">
            <v>等外公路</v>
          </cell>
          <cell r="R633" t="str">
            <v>3</v>
          </cell>
          <cell r="S633" t="str">
            <v>4</v>
          </cell>
          <cell r="T633" t="str">
            <v>无</v>
          </cell>
          <cell r="U633">
            <v>0</v>
          </cell>
          <cell r="V633">
            <v>1.6</v>
          </cell>
          <cell r="W633">
            <v>1.6</v>
          </cell>
        </row>
        <row r="634">
          <cell r="I634" t="str">
            <v>黄龙至花园桥连接路</v>
          </cell>
          <cell r="J634" t="str">
            <v>1327F4301810068</v>
          </cell>
          <cell r="K634" t="str">
            <v>新村与撤并村便捷连通</v>
          </cell>
          <cell r="L634" t="str">
            <v>三类地区</v>
          </cell>
          <cell r="M634"/>
          <cell r="N634" t="str">
            <v>升级改造（提质改造）</v>
          </cell>
          <cell r="O634" t="str">
            <v>金江村</v>
          </cell>
          <cell r="P634" t="str">
            <v>等外公路</v>
          </cell>
          <cell r="R634" t="str">
            <v>5</v>
          </cell>
          <cell r="S634" t="str">
            <v>6</v>
          </cell>
          <cell r="T634" t="str">
            <v>无</v>
          </cell>
          <cell r="U634">
            <v>0</v>
          </cell>
          <cell r="V634">
            <v>9.0239999999999991</v>
          </cell>
          <cell r="W634">
            <v>9.0239999999999991</v>
          </cell>
        </row>
        <row r="635">
          <cell r="I635" t="str">
            <v>黄星公路</v>
          </cell>
          <cell r="J635" t="str">
            <v>1327F4301810018</v>
          </cell>
          <cell r="K635" t="str">
            <v>新村与撤并村便捷连通</v>
          </cell>
          <cell r="L635" t="str">
            <v>三类地区</v>
          </cell>
          <cell r="M635"/>
          <cell r="N635" t="str">
            <v>新建</v>
          </cell>
          <cell r="O635" t="str">
            <v>上洪村</v>
          </cell>
          <cell r="P635" t="str">
            <v>无路</v>
          </cell>
          <cell r="R635" t="str">
            <v>0</v>
          </cell>
          <cell r="S635" t="str">
            <v>6</v>
          </cell>
          <cell r="T635" t="str">
            <v>无</v>
          </cell>
          <cell r="U635">
            <v>0</v>
          </cell>
          <cell r="V635">
            <v>3</v>
          </cell>
          <cell r="W635">
            <v>3</v>
          </cell>
        </row>
        <row r="636">
          <cell r="I636" t="str">
            <v>界口至朝阳道路改造</v>
          </cell>
          <cell r="J636" t="str">
            <v>1327F4301810033</v>
          </cell>
          <cell r="K636" t="str">
            <v>新村与撤并村便捷连通</v>
          </cell>
          <cell r="L636" t="str">
            <v>三类地区</v>
          </cell>
          <cell r="M636"/>
          <cell r="N636" t="str">
            <v>升级改造（提质改造）</v>
          </cell>
          <cell r="O636" t="str">
            <v>太子湖村</v>
          </cell>
          <cell r="P636" t="str">
            <v>四级公路</v>
          </cell>
          <cell r="R636" t="str">
            <v>3.5</v>
          </cell>
          <cell r="S636" t="str">
            <v>4</v>
          </cell>
          <cell r="T636" t="str">
            <v>c282430181</v>
          </cell>
          <cell r="U636">
            <v>0</v>
          </cell>
          <cell r="V636">
            <v>0.9</v>
          </cell>
          <cell r="W636">
            <v>0.9</v>
          </cell>
        </row>
        <row r="637">
          <cell r="I637" t="str">
            <v>金沙路提质改造</v>
          </cell>
          <cell r="J637" t="str">
            <v>1327F4301810029</v>
          </cell>
          <cell r="K637" t="str">
            <v>新村与撤并村便捷连通</v>
          </cell>
          <cell r="L637" t="str">
            <v>三类地区</v>
          </cell>
          <cell r="M637"/>
          <cell r="N637" t="str">
            <v>升级改造（提质改造）</v>
          </cell>
          <cell r="O637" t="str">
            <v>金市村</v>
          </cell>
          <cell r="P637" t="str">
            <v>四级公路</v>
          </cell>
          <cell r="R637" t="str">
            <v>3.5</v>
          </cell>
          <cell r="S637" t="str">
            <v>6.5</v>
          </cell>
          <cell r="T637" t="str">
            <v>无</v>
          </cell>
          <cell r="U637">
            <v>0</v>
          </cell>
          <cell r="V637">
            <v>0.5</v>
          </cell>
          <cell r="W637">
            <v>0.5</v>
          </cell>
        </row>
        <row r="638">
          <cell r="I638" t="str">
            <v>金圣-崇尚连接路</v>
          </cell>
          <cell r="J638" t="str">
            <v>1327F4301810010</v>
          </cell>
          <cell r="K638" t="str">
            <v>新村与撤并村便捷连通</v>
          </cell>
          <cell r="L638" t="str">
            <v>三类地区</v>
          </cell>
          <cell r="M638"/>
          <cell r="N638" t="str">
            <v>升级改造（提质改造）</v>
          </cell>
          <cell r="O638" t="str">
            <v>崇文村</v>
          </cell>
          <cell r="P638" t="str">
            <v>等外公路</v>
          </cell>
          <cell r="R638" t="str">
            <v>5</v>
          </cell>
          <cell r="S638" t="str">
            <v>5.5</v>
          </cell>
          <cell r="T638" t="str">
            <v>无</v>
          </cell>
          <cell r="U638">
            <v>0</v>
          </cell>
          <cell r="V638">
            <v>0.9</v>
          </cell>
          <cell r="W638">
            <v>0.9</v>
          </cell>
        </row>
        <row r="639">
          <cell r="I639" t="str">
            <v>金文公路提质改造</v>
          </cell>
          <cell r="J639" t="str">
            <v>1327F4301810039</v>
          </cell>
          <cell r="K639" t="str">
            <v>新村与撤并村便捷连通</v>
          </cell>
          <cell r="L639" t="str">
            <v>三类地区</v>
          </cell>
          <cell r="M639"/>
          <cell r="N639" t="str">
            <v>升级改造（提质改造）</v>
          </cell>
          <cell r="O639" t="str">
            <v>金市村</v>
          </cell>
          <cell r="P639" t="str">
            <v>四级公路</v>
          </cell>
          <cell r="R639" t="str">
            <v>4.5</v>
          </cell>
          <cell r="S639" t="str">
            <v>5</v>
          </cell>
          <cell r="T639" t="str">
            <v>无</v>
          </cell>
          <cell r="U639">
            <v>0</v>
          </cell>
          <cell r="V639">
            <v>0.8</v>
          </cell>
          <cell r="W639">
            <v>0.8</v>
          </cell>
        </row>
        <row r="640">
          <cell r="I640" t="str">
            <v>荆坪-黄早连接路</v>
          </cell>
          <cell r="J640" t="str">
            <v>1327F4301810055</v>
          </cell>
          <cell r="K640" t="str">
            <v>新村与撤并村便捷连通</v>
          </cell>
          <cell r="L640" t="str">
            <v>三类地区</v>
          </cell>
          <cell r="M640"/>
          <cell r="N640" t="str">
            <v>新改建</v>
          </cell>
          <cell r="O640" t="str">
            <v>荆坪村</v>
          </cell>
          <cell r="P640" t="str">
            <v>等外公路</v>
          </cell>
          <cell r="R640" t="str">
            <v>4</v>
          </cell>
          <cell r="S640" t="str">
            <v>5</v>
          </cell>
          <cell r="T640" t="str">
            <v>无</v>
          </cell>
          <cell r="U640">
            <v>0</v>
          </cell>
          <cell r="V640">
            <v>0.28999999999999998</v>
          </cell>
          <cell r="W640">
            <v>0.28999999999999998</v>
          </cell>
        </row>
        <row r="641">
          <cell r="I641" t="str">
            <v>井家路</v>
          </cell>
          <cell r="J641" t="str">
            <v>1327F4301810074</v>
          </cell>
          <cell r="K641" t="str">
            <v>新村与撤并村便捷连通</v>
          </cell>
          <cell r="L641" t="str">
            <v>三类地区</v>
          </cell>
          <cell r="M641"/>
          <cell r="N641" t="str">
            <v>新改建</v>
          </cell>
          <cell r="O641" t="str">
            <v>双桥村</v>
          </cell>
          <cell r="P641" t="str">
            <v>等外公路</v>
          </cell>
          <cell r="R641" t="str">
            <v>2</v>
          </cell>
          <cell r="S641" t="str">
            <v>4.5</v>
          </cell>
          <cell r="T641" t="str">
            <v>无</v>
          </cell>
          <cell r="U641">
            <v>0</v>
          </cell>
          <cell r="V641">
            <v>0.6</v>
          </cell>
          <cell r="W641">
            <v>0.6</v>
          </cell>
        </row>
        <row r="642">
          <cell r="I642" t="str">
            <v>烂屋子至下井龙道路硬化</v>
          </cell>
          <cell r="J642" t="str">
            <v>1327F4301810075</v>
          </cell>
          <cell r="K642" t="str">
            <v>新村与撤并村便捷连通</v>
          </cell>
          <cell r="L642" t="str">
            <v>三类地区</v>
          </cell>
          <cell r="M642"/>
          <cell r="N642" t="str">
            <v>升级改造（提质改造）</v>
          </cell>
          <cell r="O642" t="str">
            <v>江东村</v>
          </cell>
          <cell r="P642" t="str">
            <v>等外公路</v>
          </cell>
          <cell r="R642" t="str">
            <v>3</v>
          </cell>
          <cell r="S642" t="str">
            <v>3.5</v>
          </cell>
          <cell r="T642" t="str">
            <v>无</v>
          </cell>
          <cell r="U642">
            <v>0</v>
          </cell>
          <cell r="V642">
            <v>0.64</v>
          </cell>
          <cell r="W642">
            <v>0.64</v>
          </cell>
        </row>
        <row r="643">
          <cell r="I643" t="str">
            <v>黎家湾-易家弄连接路</v>
          </cell>
          <cell r="J643" t="str">
            <v>1327F4301810002</v>
          </cell>
          <cell r="K643" t="str">
            <v>新村与撤并村便捷连通</v>
          </cell>
          <cell r="L643" t="str">
            <v>三类地区</v>
          </cell>
          <cell r="M643"/>
          <cell r="N643" t="str">
            <v>升级改造（提质改造）</v>
          </cell>
          <cell r="O643" t="str">
            <v>才常村</v>
          </cell>
          <cell r="P643" t="str">
            <v>等外公路</v>
          </cell>
          <cell r="R643" t="str">
            <v>4.5</v>
          </cell>
          <cell r="S643" t="str">
            <v>5</v>
          </cell>
          <cell r="T643" t="str">
            <v>C519430181</v>
          </cell>
          <cell r="U643">
            <v>0</v>
          </cell>
          <cell r="V643">
            <v>2.778</v>
          </cell>
          <cell r="W643">
            <v>2.778</v>
          </cell>
        </row>
        <row r="644">
          <cell r="I644" t="str">
            <v>连心组——江边组连接路</v>
          </cell>
          <cell r="J644" t="str">
            <v>1327F4301810063</v>
          </cell>
          <cell r="K644" t="str">
            <v>新村与撤并村便捷连通</v>
          </cell>
          <cell r="L644" t="str">
            <v>三类地区</v>
          </cell>
          <cell r="M644"/>
          <cell r="N644" t="str">
            <v>升级改造（提质改造）</v>
          </cell>
          <cell r="O644" t="str">
            <v>建设村</v>
          </cell>
          <cell r="P644" t="str">
            <v>等外公路</v>
          </cell>
          <cell r="R644" t="str">
            <v>4</v>
          </cell>
          <cell r="S644" t="str">
            <v>4.5</v>
          </cell>
          <cell r="T644" t="str">
            <v>无</v>
          </cell>
          <cell r="U644">
            <v>0</v>
          </cell>
          <cell r="V644">
            <v>0.9</v>
          </cell>
          <cell r="W644">
            <v>0.9</v>
          </cell>
        </row>
        <row r="645">
          <cell r="I645" t="str">
            <v>连园至飞跃连接路</v>
          </cell>
          <cell r="J645" t="str">
            <v>1327F4301810011</v>
          </cell>
          <cell r="K645" t="str">
            <v>新村与撤并村便捷连通</v>
          </cell>
          <cell r="L645" t="str">
            <v>三类地区</v>
          </cell>
          <cell r="M645"/>
          <cell r="N645" t="str">
            <v>升级改造（提质改造）</v>
          </cell>
          <cell r="O645" t="str">
            <v>天和村</v>
          </cell>
          <cell r="P645" t="str">
            <v>等外公路</v>
          </cell>
          <cell r="R645" t="str">
            <v>3</v>
          </cell>
          <cell r="S645" t="str">
            <v>4.5</v>
          </cell>
          <cell r="T645" t="str">
            <v>无</v>
          </cell>
          <cell r="U645">
            <v>0</v>
          </cell>
          <cell r="V645">
            <v>1.31</v>
          </cell>
          <cell r="W645">
            <v>1.31</v>
          </cell>
        </row>
        <row r="646">
          <cell r="I646" t="str">
            <v>粱祠至丰树连接路</v>
          </cell>
          <cell r="J646" t="str">
            <v>1327F4301810016</v>
          </cell>
          <cell r="K646" t="str">
            <v>新村与撤并村便捷连通</v>
          </cell>
          <cell r="L646" t="str">
            <v>三类地区</v>
          </cell>
          <cell r="M646"/>
          <cell r="N646" t="str">
            <v>升级改造（提质改造）</v>
          </cell>
          <cell r="O646" t="str">
            <v>上升村</v>
          </cell>
          <cell r="P646" t="str">
            <v>等外公路</v>
          </cell>
          <cell r="R646" t="str">
            <v>4.5</v>
          </cell>
          <cell r="S646" t="str">
            <v>5</v>
          </cell>
          <cell r="T646" t="str">
            <v>无</v>
          </cell>
          <cell r="U646">
            <v>0</v>
          </cell>
          <cell r="V646">
            <v>1.2</v>
          </cell>
          <cell r="W646">
            <v>1.2</v>
          </cell>
        </row>
        <row r="647">
          <cell r="I647" t="str">
            <v>林家桥-罗桥连接路</v>
          </cell>
          <cell r="J647" t="str">
            <v>1327F4301810057</v>
          </cell>
          <cell r="K647" t="str">
            <v>新村与撤并村便捷连通</v>
          </cell>
          <cell r="L647" t="str">
            <v>三类地区</v>
          </cell>
          <cell r="M647"/>
          <cell r="N647" t="str">
            <v>升级改造（提质改造）</v>
          </cell>
          <cell r="O647" t="str">
            <v>礼花村</v>
          </cell>
          <cell r="P647" t="str">
            <v>等外公路</v>
          </cell>
          <cell r="R647" t="str">
            <v>3.5</v>
          </cell>
          <cell r="S647" t="str">
            <v>4</v>
          </cell>
          <cell r="T647" t="str">
            <v>无</v>
          </cell>
          <cell r="U647">
            <v>0</v>
          </cell>
          <cell r="V647">
            <v>1</v>
          </cell>
          <cell r="W647">
            <v>1</v>
          </cell>
        </row>
        <row r="648">
          <cell r="I648" t="str">
            <v>路西至枫林</v>
          </cell>
          <cell r="J648" t="str">
            <v>1327F4301810013</v>
          </cell>
          <cell r="K648" t="str">
            <v>新村与撤并村便捷连通</v>
          </cell>
          <cell r="L648" t="str">
            <v>三类地区</v>
          </cell>
          <cell r="M648"/>
          <cell r="N648" t="str">
            <v>升级改造（提质改造）</v>
          </cell>
          <cell r="O648" t="str">
            <v>枫林村</v>
          </cell>
          <cell r="P648" t="str">
            <v>等外公路</v>
          </cell>
          <cell r="R648" t="str">
            <v>4.5</v>
          </cell>
          <cell r="S648" t="str">
            <v>5</v>
          </cell>
          <cell r="T648" t="str">
            <v>无</v>
          </cell>
          <cell r="U648">
            <v>0</v>
          </cell>
          <cell r="V648">
            <v>1.8</v>
          </cell>
          <cell r="W648">
            <v>1.8</v>
          </cell>
        </row>
        <row r="649">
          <cell r="I649" t="str">
            <v>明源片至合盛交界点连接路</v>
          </cell>
          <cell r="J649" t="str">
            <v>1327F4301810040</v>
          </cell>
          <cell r="K649" t="str">
            <v>新村与撤并村便捷连通</v>
          </cell>
          <cell r="L649" t="str">
            <v>三类地区</v>
          </cell>
          <cell r="M649"/>
          <cell r="N649" t="str">
            <v>新改建</v>
          </cell>
          <cell r="O649" t="str">
            <v>淮州村</v>
          </cell>
          <cell r="P649" t="str">
            <v>等外公路</v>
          </cell>
          <cell r="R649" t="str">
            <v>4</v>
          </cell>
          <cell r="S649" t="str">
            <v>5</v>
          </cell>
          <cell r="T649" t="str">
            <v>无</v>
          </cell>
          <cell r="U649">
            <v>0</v>
          </cell>
          <cell r="V649">
            <v>1.3</v>
          </cell>
          <cell r="W649">
            <v>1.3</v>
          </cell>
        </row>
        <row r="650">
          <cell r="I650" t="str">
            <v>南岳村代霜片杉湾组至红星组道路硬化</v>
          </cell>
          <cell r="J650" t="str">
            <v>1327F4301810031</v>
          </cell>
          <cell r="K650" t="str">
            <v>新村与撤并村便捷连通</v>
          </cell>
          <cell r="L650" t="str">
            <v>三类地区</v>
          </cell>
          <cell r="M650"/>
          <cell r="N650" t="str">
            <v>升级改造（提质改造）</v>
          </cell>
          <cell r="O650" t="str">
            <v>南岳村</v>
          </cell>
          <cell r="P650" t="str">
            <v>四级公路</v>
          </cell>
          <cell r="R650" t="str">
            <v>4.5</v>
          </cell>
          <cell r="S650" t="str">
            <v>6</v>
          </cell>
          <cell r="T650" t="str">
            <v>无</v>
          </cell>
          <cell r="U650">
            <v>0</v>
          </cell>
          <cell r="V650">
            <v>3.5</v>
          </cell>
          <cell r="W650">
            <v>3.5</v>
          </cell>
        </row>
        <row r="651">
          <cell r="I651" t="str">
            <v>牛牯冲路</v>
          </cell>
          <cell r="J651" t="str">
            <v>1327F4301810050</v>
          </cell>
          <cell r="K651" t="str">
            <v>新村与撤并村便捷连通</v>
          </cell>
          <cell r="L651" t="str">
            <v>三类地区</v>
          </cell>
          <cell r="M651"/>
          <cell r="N651" t="str">
            <v>新建</v>
          </cell>
          <cell r="O651" t="str">
            <v>三合水村</v>
          </cell>
          <cell r="P651" t="str">
            <v>无路</v>
          </cell>
          <cell r="R651" t="str">
            <v>0</v>
          </cell>
          <cell r="S651" t="str">
            <v>6</v>
          </cell>
          <cell r="T651" t="str">
            <v>无</v>
          </cell>
          <cell r="U651">
            <v>0</v>
          </cell>
          <cell r="V651">
            <v>2.073</v>
          </cell>
          <cell r="W651">
            <v>2.073</v>
          </cell>
        </row>
        <row r="652">
          <cell r="I652" t="str">
            <v>排山-上毛坪连接路</v>
          </cell>
          <cell r="J652" t="str">
            <v>1327F4301810042</v>
          </cell>
          <cell r="K652" t="str">
            <v>新村与撤并村便捷连通</v>
          </cell>
          <cell r="L652" t="str">
            <v>三类地区</v>
          </cell>
          <cell r="M652"/>
          <cell r="N652" t="str">
            <v>新建</v>
          </cell>
          <cell r="O652" t="str">
            <v>楠洲村</v>
          </cell>
          <cell r="P652" t="str">
            <v>无路</v>
          </cell>
          <cell r="R652" t="str">
            <v>4</v>
          </cell>
          <cell r="S652" t="str">
            <v>5</v>
          </cell>
          <cell r="T652" t="str">
            <v>无</v>
          </cell>
          <cell r="U652">
            <v>0</v>
          </cell>
          <cell r="V652">
            <v>1.7</v>
          </cell>
          <cell r="W652">
            <v>1.7</v>
          </cell>
        </row>
        <row r="653">
          <cell r="I653" t="str">
            <v>坪山组至平桥片建新组道路硬化工程</v>
          </cell>
          <cell r="J653" t="str">
            <v>1327F4301810041</v>
          </cell>
          <cell r="K653" t="str">
            <v>新村与撤并村便捷连通</v>
          </cell>
          <cell r="L653" t="str">
            <v>三类地区</v>
          </cell>
          <cell r="M653"/>
          <cell r="N653" t="str">
            <v>升级改造（提质改造）</v>
          </cell>
          <cell r="O653" t="str">
            <v>平湾村</v>
          </cell>
          <cell r="P653" t="str">
            <v>四级公路</v>
          </cell>
          <cell r="R653" t="str">
            <v>4.5</v>
          </cell>
          <cell r="S653" t="str">
            <v>5</v>
          </cell>
          <cell r="T653" t="str">
            <v>c186430181</v>
          </cell>
          <cell r="U653">
            <v>0</v>
          </cell>
          <cell r="V653">
            <v>0.5</v>
          </cell>
          <cell r="W653">
            <v>0.5</v>
          </cell>
        </row>
        <row r="654">
          <cell r="I654" t="str">
            <v>平步桥至何家湾连接路</v>
          </cell>
          <cell r="J654" t="str">
            <v>1327F4301810059</v>
          </cell>
          <cell r="K654" t="str">
            <v>新村与撤并村便捷连通</v>
          </cell>
          <cell r="L654" t="str">
            <v>三类地区</v>
          </cell>
          <cell r="M654"/>
          <cell r="N654" t="str">
            <v>升级改造（提质改造）</v>
          </cell>
          <cell r="O654" t="str">
            <v>书院新村</v>
          </cell>
          <cell r="P654" t="str">
            <v>等外公路</v>
          </cell>
          <cell r="R654" t="str">
            <v>4</v>
          </cell>
          <cell r="S654" t="str">
            <v>5</v>
          </cell>
          <cell r="T654" t="str">
            <v>C291430181</v>
          </cell>
          <cell r="U654">
            <v>3.5</v>
          </cell>
          <cell r="V654">
            <v>6.0890000000000004</v>
          </cell>
          <cell r="W654">
            <v>2.589</v>
          </cell>
        </row>
        <row r="655">
          <cell r="I655" t="str">
            <v>庆丰至富民连接路</v>
          </cell>
          <cell r="J655" t="str">
            <v>1327F4301810008</v>
          </cell>
          <cell r="K655" t="str">
            <v>新村与撤并村便捷连通</v>
          </cell>
          <cell r="L655" t="str">
            <v>三类地区</v>
          </cell>
          <cell r="M655"/>
          <cell r="N655" t="str">
            <v>升级改造（提质改造）</v>
          </cell>
          <cell r="O655" t="str">
            <v>李畋村</v>
          </cell>
          <cell r="P655" t="str">
            <v>等外公路</v>
          </cell>
          <cell r="R655" t="str">
            <v>3.5</v>
          </cell>
          <cell r="S655" t="str">
            <v>5</v>
          </cell>
          <cell r="T655" t="str">
            <v>无</v>
          </cell>
          <cell r="U655">
            <v>0</v>
          </cell>
          <cell r="V655">
            <v>1.2</v>
          </cell>
          <cell r="W655">
            <v>1.2</v>
          </cell>
        </row>
        <row r="656">
          <cell r="I656" t="str">
            <v>扇背-造角连接路</v>
          </cell>
          <cell r="J656" t="str">
            <v>1327F4301810035</v>
          </cell>
          <cell r="K656" t="str">
            <v>新村与撤并村便捷连通</v>
          </cell>
          <cell r="L656" t="str">
            <v>三类地区</v>
          </cell>
          <cell r="M656"/>
          <cell r="N656" t="str">
            <v>改建</v>
          </cell>
          <cell r="O656" t="str">
            <v>碧溪村</v>
          </cell>
          <cell r="P656" t="str">
            <v>等外公路</v>
          </cell>
          <cell r="R656" t="str">
            <v>4.5</v>
          </cell>
          <cell r="S656" t="str">
            <v>5</v>
          </cell>
          <cell r="T656" t="str">
            <v>无</v>
          </cell>
          <cell r="U656">
            <v>0</v>
          </cell>
          <cell r="V656">
            <v>0.45</v>
          </cell>
          <cell r="W656">
            <v>0.45</v>
          </cell>
        </row>
        <row r="657">
          <cell r="I657" t="str">
            <v>上东-井下连接路</v>
          </cell>
          <cell r="J657" t="str">
            <v>1327F4301810019</v>
          </cell>
          <cell r="K657" t="str">
            <v>新村与撤并村便捷连通</v>
          </cell>
          <cell r="L657" t="str">
            <v>三类地区</v>
          </cell>
          <cell r="M657"/>
          <cell r="N657" t="str">
            <v>新改建</v>
          </cell>
          <cell r="O657" t="str">
            <v>兵和村</v>
          </cell>
          <cell r="P657" t="str">
            <v>等外公路</v>
          </cell>
          <cell r="R657" t="str">
            <v>0</v>
          </cell>
          <cell r="S657" t="str">
            <v>4</v>
          </cell>
          <cell r="T657" t="str">
            <v>无</v>
          </cell>
          <cell r="U657">
            <v>0</v>
          </cell>
          <cell r="V657">
            <v>2</v>
          </cell>
          <cell r="W657">
            <v>2</v>
          </cell>
        </row>
        <row r="658">
          <cell r="I658" t="str">
            <v>上湾至杉木道路硬化工程</v>
          </cell>
          <cell r="J658" t="str">
            <v>1327F4301810034</v>
          </cell>
          <cell r="K658" t="str">
            <v>新村与撤并村便捷连通</v>
          </cell>
          <cell r="L658" t="str">
            <v>三类地区</v>
          </cell>
          <cell r="M658"/>
          <cell r="N658" t="str">
            <v>升级改造（提质改造）</v>
          </cell>
          <cell r="O658" t="str">
            <v>山虎村</v>
          </cell>
          <cell r="P658" t="str">
            <v>等外公路</v>
          </cell>
          <cell r="R658" t="str">
            <v>3.5</v>
          </cell>
          <cell r="S658" t="str">
            <v>4.5</v>
          </cell>
          <cell r="T658" t="str">
            <v>无</v>
          </cell>
          <cell r="U658">
            <v>0</v>
          </cell>
          <cell r="V658">
            <v>2</v>
          </cell>
          <cell r="W658">
            <v>2</v>
          </cell>
        </row>
        <row r="659">
          <cell r="I659" t="str">
            <v>上游组路</v>
          </cell>
          <cell r="J659" t="str">
            <v>1327F4301810072</v>
          </cell>
          <cell r="K659" t="str">
            <v>新村与撤并村便捷连通</v>
          </cell>
          <cell r="L659" t="str">
            <v>三类地区</v>
          </cell>
          <cell r="M659"/>
          <cell r="N659" t="str">
            <v>新改建</v>
          </cell>
          <cell r="O659" t="str">
            <v>跃龙村</v>
          </cell>
          <cell r="P659" t="str">
            <v>等外公路</v>
          </cell>
          <cell r="R659" t="str">
            <v>4</v>
          </cell>
          <cell r="S659" t="str">
            <v>4.5</v>
          </cell>
          <cell r="T659" t="str">
            <v>无</v>
          </cell>
          <cell r="U659">
            <v>0</v>
          </cell>
          <cell r="V659">
            <v>0.6</v>
          </cell>
          <cell r="W659">
            <v>0.6</v>
          </cell>
        </row>
        <row r="660">
          <cell r="I660" t="str">
            <v>石贝公路</v>
          </cell>
          <cell r="J660" t="str">
            <v>1327F4301810023</v>
          </cell>
          <cell r="K660" t="str">
            <v>新村与撤并村便捷连通</v>
          </cell>
          <cell r="L660" t="str">
            <v>三类地区</v>
          </cell>
          <cell r="M660"/>
          <cell r="N660" t="str">
            <v>升级改造（提质改造）</v>
          </cell>
          <cell r="O660" t="str">
            <v>苏故村</v>
          </cell>
          <cell r="P660" t="str">
            <v>四级公路</v>
          </cell>
          <cell r="R660" t="str">
            <v>4.5</v>
          </cell>
          <cell r="S660" t="str">
            <v>5</v>
          </cell>
          <cell r="T660" t="str">
            <v>无</v>
          </cell>
          <cell r="U660">
            <v>0</v>
          </cell>
          <cell r="V660">
            <v>3.5</v>
          </cell>
          <cell r="W660">
            <v>3.5</v>
          </cell>
        </row>
        <row r="661">
          <cell r="I661" t="str">
            <v>石磡至余家连接路</v>
          </cell>
          <cell r="J661" t="str">
            <v>1327F4301810030</v>
          </cell>
          <cell r="K661" t="str">
            <v>新村与撤并村便捷连通</v>
          </cell>
          <cell r="L661" t="str">
            <v>三类地区</v>
          </cell>
          <cell r="M661"/>
          <cell r="N661" t="str">
            <v>改建</v>
          </cell>
          <cell r="O661" t="str">
            <v>吾田村</v>
          </cell>
          <cell r="P661" t="str">
            <v>等外公路</v>
          </cell>
          <cell r="R661" t="str">
            <v>4</v>
          </cell>
          <cell r="S661" t="str">
            <v>5</v>
          </cell>
          <cell r="T661" t="str">
            <v>无</v>
          </cell>
          <cell r="U661">
            <v>0</v>
          </cell>
          <cell r="V661">
            <v>0.5</v>
          </cell>
          <cell r="W661">
            <v>0.5</v>
          </cell>
        </row>
        <row r="662">
          <cell r="I662" t="str">
            <v>石江碑路</v>
          </cell>
          <cell r="J662" t="str">
            <v>1327F4301810047</v>
          </cell>
          <cell r="K662" t="str">
            <v>新村与撤并村便捷连通</v>
          </cell>
          <cell r="L662" t="str">
            <v>三类地区</v>
          </cell>
          <cell r="M662"/>
          <cell r="N662" t="str">
            <v>升级改造（提质改造）</v>
          </cell>
          <cell r="O662" t="str">
            <v>马鞍村</v>
          </cell>
          <cell r="P662" t="str">
            <v>等外公路</v>
          </cell>
          <cell r="R662" t="str">
            <v>4</v>
          </cell>
          <cell r="S662" t="str">
            <v>5</v>
          </cell>
          <cell r="T662" t="str">
            <v>无</v>
          </cell>
          <cell r="U662">
            <v>0</v>
          </cell>
          <cell r="V662">
            <v>2.5</v>
          </cell>
          <cell r="W662">
            <v>2.5</v>
          </cell>
        </row>
        <row r="663">
          <cell r="I663" t="str">
            <v>石桥组神仙桥至中心组明慧纸业六栋桥道路硬化工程</v>
          </cell>
          <cell r="J663" t="str">
            <v>1327F4301810037</v>
          </cell>
          <cell r="K663" t="str">
            <v>新村与撤并村便捷连通</v>
          </cell>
          <cell r="L663" t="str">
            <v>三类地区</v>
          </cell>
          <cell r="M663"/>
          <cell r="N663" t="str">
            <v>升级改造（提质改造）</v>
          </cell>
          <cell r="O663" t="str">
            <v>星星村</v>
          </cell>
          <cell r="P663" t="str">
            <v>等外公路</v>
          </cell>
          <cell r="R663" t="str">
            <v>1.5</v>
          </cell>
          <cell r="S663" t="str">
            <v>4.5</v>
          </cell>
          <cell r="T663" t="str">
            <v>无</v>
          </cell>
          <cell r="U663">
            <v>0</v>
          </cell>
          <cell r="V663">
            <v>1</v>
          </cell>
          <cell r="W663">
            <v>1</v>
          </cell>
        </row>
        <row r="664">
          <cell r="I664" t="str">
            <v>双寿桥至新丰连接路</v>
          </cell>
          <cell r="J664" t="str">
            <v>1327F4301810017</v>
          </cell>
          <cell r="K664" t="str">
            <v>新村与撤并村便捷连通</v>
          </cell>
          <cell r="L664" t="str">
            <v>三类地区</v>
          </cell>
          <cell r="M664"/>
          <cell r="N664" t="str">
            <v>升级改造（提质改造）</v>
          </cell>
          <cell r="O664" t="str">
            <v>人溪村</v>
          </cell>
          <cell r="R664" t="str">
            <v>3</v>
          </cell>
          <cell r="S664" t="str">
            <v>4.5</v>
          </cell>
          <cell r="T664" t="str">
            <v>无</v>
          </cell>
          <cell r="U664">
            <v>0</v>
          </cell>
          <cell r="V664">
            <v>2.2000000000000002</v>
          </cell>
          <cell r="W664">
            <v>2.2000000000000002</v>
          </cell>
        </row>
        <row r="665">
          <cell r="I665" t="str">
            <v>水口片陶家组-南门片大塘组连接路</v>
          </cell>
          <cell r="J665" t="str">
            <v>1327F4301810070</v>
          </cell>
          <cell r="K665" t="str">
            <v>新村与撤并村便捷连通</v>
          </cell>
          <cell r="L665" t="str">
            <v>三类地区</v>
          </cell>
          <cell r="M665"/>
          <cell r="N665" t="str">
            <v>新改建</v>
          </cell>
          <cell r="O665" t="str">
            <v>柏树村</v>
          </cell>
          <cell r="P665" t="str">
            <v>等外公路</v>
          </cell>
          <cell r="R665" t="str">
            <v>3</v>
          </cell>
          <cell r="S665" t="str">
            <v>4</v>
          </cell>
          <cell r="T665" t="str">
            <v>无</v>
          </cell>
          <cell r="U665">
            <v>0</v>
          </cell>
          <cell r="V665">
            <v>0.7</v>
          </cell>
          <cell r="W665">
            <v>0.7</v>
          </cell>
        </row>
        <row r="666">
          <cell r="I666" t="str">
            <v>汤家冲路</v>
          </cell>
          <cell r="J666" t="str">
            <v>1327F4301810021</v>
          </cell>
          <cell r="K666" t="str">
            <v>新村与撤并村便捷连通</v>
          </cell>
          <cell r="L666" t="str">
            <v>三类地区</v>
          </cell>
          <cell r="M666"/>
          <cell r="N666" t="str">
            <v>升级改造（提质改造）</v>
          </cell>
          <cell r="O666" t="str">
            <v>涧江河村</v>
          </cell>
          <cell r="P666" t="str">
            <v>等外公路</v>
          </cell>
          <cell r="R666" t="str">
            <v>4.5</v>
          </cell>
          <cell r="S666" t="str">
            <v>5</v>
          </cell>
          <cell r="T666" t="str">
            <v>无</v>
          </cell>
          <cell r="U666">
            <v>0</v>
          </cell>
          <cell r="V666">
            <v>1.7</v>
          </cell>
          <cell r="W666">
            <v>1.7</v>
          </cell>
        </row>
        <row r="667">
          <cell r="I667" t="str">
            <v>塘湾-炉坪连接路</v>
          </cell>
          <cell r="J667" t="str">
            <v>1327F4301810049</v>
          </cell>
          <cell r="K667" t="str">
            <v>新村与撤并村便捷连通</v>
          </cell>
          <cell r="L667" t="str">
            <v>三类地区</v>
          </cell>
          <cell r="M667"/>
          <cell r="N667" t="str">
            <v>改建</v>
          </cell>
          <cell r="O667" t="str">
            <v>槐树村</v>
          </cell>
          <cell r="P667" t="str">
            <v>等外公路</v>
          </cell>
          <cell r="R667" t="str">
            <v>4</v>
          </cell>
          <cell r="S667" t="str">
            <v>5</v>
          </cell>
          <cell r="T667" t="str">
            <v>无</v>
          </cell>
          <cell r="U667">
            <v>0</v>
          </cell>
          <cell r="V667">
            <v>0.35</v>
          </cell>
          <cell r="W667">
            <v>0.35</v>
          </cell>
        </row>
        <row r="668">
          <cell r="I668" t="str">
            <v>五神村文慈公路</v>
          </cell>
          <cell r="J668" t="str">
            <v>1327F4301810012</v>
          </cell>
          <cell r="K668" t="str">
            <v>新村与撤并村便捷连通</v>
          </cell>
          <cell r="L668" t="str">
            <v>三类地区</v>
          </cell>
          <cell r="M668"/>
          <cell r="N668" t="str">
            <v>升级改造（提质改造）</v>
          </cell>
          <cell r="O668" t="str">
            <v>五神村</v>
          </cell>
          <cell r="P668" t="str">
            <v>等外公路</v>
          </cell>
          <cell r="R668" t="str">
            <v>4</v>
          </cell>
          <cell r="S668" t="str">
            <v>4.5</v>
          </cell>
          <cell r="T668" t="str">
            <v>C654460181</v>
          </cell>
          <cell r="U668">
            <v>0</v>
          </cell>
          <cell r="V668">
            <v>5</v>
          </cell>
          <cell r="W668">
            <v>5</v>
          </cell>
        </row>
        <row r="669">
          <cell r="I669" t="str">
            <v>象形至荷花连接路</v>
          </cell>
          <cell r="J669" t="str">
            <v>1327F4301810009</v>
          </cell>
          <cell r="K669" t="str">
            <v>新村与撤并村便捷连通</v>
          </cell>
          <cell r="L669" t="str">
            <v>三类地区</v>
          </cell>
          <cell r="M669"/>
          <cell r="N669" t="str">
            <v>升级改造（提质改造）</v>
          </cell>
          <cell r="O669" t="str">
            <v>强盛村</v>
          </cell>
          <cell r="P669" t="str">
            <v>等外公路</v>
          </cell>
          <cell r="R669" t="str">
            <v>4</v>
          </cell>
          <cell r="S669" t="str">
            <v>5</v>
          </cell>
          <cell r="T669" t="str">
            <v>无</v>
          </cell>
          <cell r="U669">
            <v>0</v>
          </cell>
          <cell r="V669">
            <v>0.6</v>
          </cell>
          <cell r="W669">
            <v>0.6</v>
          </cell>
        </row>
        <row r="670">
          <cell r="I670" t="str">
            <v>肖冲组-大冲组连接路</v>
          </cell>
          <cell r="J670" t="str">
            <v>1327F4301810054</v>
          </cell>
          <cell r="K670" t="str">
            <v>新村与撤并村便捷连通</v>
          </cell>
          <cell r="L670" t="str">
            <v>三类地区</v>
          </cell>
          <cell r="M670"/>
          <cell r="N670" t="str">
            <v>升级改造（提质改造）</v>
          </cell>
          <cell r="O670" t="str">
            <v>金桔村</v>
          </cell>
          <cell r="P670" t="str">
            <v>等外公路</v>
          </cell>
          <cell r="R670" t="str">
            <v>4</v>
          </cell>
          <cell r="S670" t="str">
            <v>4.5</v>
          </cell>
          <cell r="T670" t="str">
            <v>无</v>
          </cell>
          <cell r="U670">
            <v>0</v>
          </cell>
          <cell r="V670">
            <v>1.2</v>
          </cell>
          <cell r="W670">
            <v>1.2</v>
          </cell>
        </row>
        <row r="671">
          <cell r="I671" t="str">
            <v>新桥至井湾连接路</v>
          </cell>
          <cell r="J671" t="str">
            <v>1327F4301810061</v>
          </cell>
          <cell r="K671" t="str">
            <v>新村与撤并村便捷连通</v>
          </cell>
          <cell r="L671" t="str">
            <v>三类地区</v>
          </cell>
          <cell r="M671"/>
          <cell r="N671" t="str">
            <v>升级改造（提质改造）</v>
          </cell>
          <cell r="O671" t="str">
            <v>大光圆村</v>
          </cell>
          <cell r="P671" t="str">
            <v>四级公路</v>
          </cell>
          <cell r="R671" t="str">
            <v>5</v>
          </cell>
          <cell r="S671" t="str">
            <v>5.5</v>
          </cell>
          <cell r="T671" t="str">
            <v>无</v>
          </cell>
          <cell r="U671">
            <v>0</v>
          </cell>
          <cell r="V671">
            <v>4.4000000000000004</v>
          </cell>
          <cell r="W671">
            <v>4.4000000000000004</v>
          </cell>
        </row>
        <row r="672">
          <cell r="I672" t="str">
            <v>新屋组——大屋组连接路</v>
          </cell>
          <cell r="J672" t="str">
            <v>1327F4301810058</v>
          </cell>
          <cell r="K672" t="str">
            <v>新村与撤并村便捷连通</v>
          </cell>
          <cell r="L672" t="str">
            <v>三类地区</v>
          </cell>
          <cell r="M672"/>
          <cell r="N672" t="str">
            <v>升级改造（提质改造）</v>
          </cell>
          <cell r="O672" t="str">
            <v>沙龙村</v>
          </cell>
          <cell r="P672" t="str">
            <v>等外公路</v>
          </cell>
          <cell r="R672" t="str">
            <v>4.5</v>
          </cell>
          <cell r="S672" t="str">
            <v>5</v>
          </cell>
          <cell r="T672" t="str">
            <v>无</v>
          </cell>
          <cell r="U672">
            <v>0</v>
          </cell>
          <cell r="V672">
            <v>1.6</v>
          </cell>
          <cell r="W672">
            <v>1.6</v>
          </cell>
        </row>
        <row r="673">
          <cell r="I673" t="str">
            <v>新屋组至道德桥连接路</v>
          </cell>
          <cell r="J673" t="str">
            <v>1327F4301810032</v>
          </cell>
          <cell r="K673" t="str">
            <v>新村与撤并村便捷连通</v>
          </cell>
          <cell r="L673" t="str">
            <v>三类地区</v>
          </cell>
          <cell r="M673"/>
          <cell r="N673" t="str">
            <v>新改建</v>
          </cell>
          <cell r="O673" t="str">
            <v>永兴村</v>
          </cell>
          <cell r="P673" t="str">
            <v>等外公路</v>
          </cell>
          <cell r="R673" t="str">
            <v>3</v>
          </cell>
          <cell r="S673" t="str">
            <v>7</v>
          </cell>
          <cell r="T673" t="str">
            <v>无</v>
          </cell>
          <cell r="U673">
            <v>0</v>
          </cell>
          <cell r="V673">
            <v>5.5</v>
          </cell>
          <cell r="W673">
            <v>5.5</v>
          </cell>
        </row>
        <row r="674">
          <cell r="I674" t="str">
            <v>新元组至新力组连接路</v>
          </cell>
          <cell r="J674" t="str">
            <v>1327F4301810069</v>
          </cell>
          <cell r="K674" t="str">
            <v>新村与撤并村便捷连通</v>
          </cell>
          <cell r="L674" t="str">
            <v>三类地区</v>
          </cell>
          <cell r="M674"/>
          <cell r="N674" t="str">
            <v>新改建</v>
          </cell>
          <cell r="O674" t="str">
            <v>干口村</v>
          </cell>
          <cell r="P674" t="str">
            <v>等外公路</v>
          </cell>
          <cell r="R674" t="str">
            <v>3</v>
          </cell>
          <cell r="S674" t="str">
            <v>3.5</v>
          </cell>
          <cell r="T674" t="str">
            <v>无</v>
          </cell>
          <cell r="U674">
            <v>0</v>
          </cell>
          <cell r="V674">
            <v>1</v>
          </cell>
          <cell r="W674">
            <v>1</v>
          </cell>
        </row>
        <row r="675">
          <cell r="I675" t="str">
            <v>兴东至兴旺连接路</v>
          </cell>
          <cell r="J675" t="str">
            <v>1327F4301810007</v>
          </cell>
          <cell r="K675" t="str">
            <v>新村与撤并村便捷连通</v>
          </cell>
          <cell r="L675" t="str">
            <v>三类地区</v>
          </cell>
          <cell r="M675"/>
          <cell r="N675" t="str">
            <v>升级改造（提质改造）</v>
          </cell>
          <cell r="O675" t="str">
            <v>南山村</v>
          </cell>
          <cell r="P675" t="str">
            <v>等外公路</v>
          </cell>
          <cell r="R675" t="str">
            <v>4</v>
          </cell>
          <cell r="S675" t="str">
            <v>5</v>
          </cell>
          <cell r="T675" t="str">
            <v>无</v>
          </cell>
          <cell r="U675">
            <v>0</v>
          </cell>
          <cell r="V675">
            <v>1.2</v>
          </cell>
          <cell r="W675">
            <v>1.2</v>
          </cell>
        </row>
        <row r="676">
          <cell r="I676" t="str">
            <v>熊家岭上公路</v>
          </cell>
          <cell r="J676" t="str">
            <v>1327F4301810051</v>
          </cell>
          <cell r="K676" t="str">
            <v>新村与撤并村便捷连通</v>
          </cell>
          <cell r="L676" t="str">
            <v>三类地区</v>
          </cell>
          <cell r="M676"/>
          <cell r="N676" t="str">
            <v>新建</v>
          </cell>
          <cell r="O676" t="str">
            <v>志民村</v>
          </cell>
          <cell r="P676" t="str">
            <v>无路</v>
          </cell>
          <cell r="R676" t="str">
            <v>0</v>
          </cell>
          <cell r="S676" t="str">
            <v>5</v>
          </cell>
          <cell r="T676" t="str">
            <v>无</v>
          </cell>
          <cell r="U676">
            <v>0</v>
          </cell>
          <cell r="V676">
            <v>2.7</v>
          </cell>
          <cell r="W676">
            <v>2.7</v>
          </cell>
        </row>
        <row r="677">
          <cell r="I677" t="str">
            <v>岩前新村并村连通路</v>
          </cell>
          <cell r="J677" t="str">
            <v>1327F4301810001</v>
          </cell>
          <cell r="K677" t="str">
            <v>新村与撤并村便捷连通</v>
          </cell>
          <cell r="L677" t="str">
            <v>三类地区</v>
          </cell>
          <cell r="M677"/>
          <cell r="N677" t="str">
            <v>升级改造（提质改造）</v>
          </cell>
          <cell r="O677" t="str">
            <v>岩前新村</v>
          </cell>
          <cell r="P677" t="str">
            <v>等外公路</v>
          </cell>
          <cell r="R677" t="str">
            <v>4</v>
          </cell>
          <cell r="S677" t="str">
            <v>6</v>
          </cell>
          <cell r="T677" t="str">
            <v>Y053430181</v>
          </cell>
          <cell r="U677">
            <v>6</v>
          </cell>
          <cell r="V677">
            <v>20</v>
          </cell>
          <cell r="W677">
            <v>14</v>
          </cell>
        </row>
        <row r="678">
          <cell r="I678" t="str">
            <v>沿溪街组道路提质改造项目</v>
          </cell>
          <cell r="J678" t="str">
            <v>1327F4301810064</v>
          </cell>
          <cell r="K678" t="str">
            <v>新村与撤并村便捷连通</v>
          </cell>
          <cell r="L678" t="str">
            <v>三类地区</v>
          </cell>
          <cell r="M678"/>
          <cell r="N678" t="str">
            <v>升级改造（提质改造）</v>
          </cell>
          <cell r="O678" t="str">
            <v>沿溪桥村</v>
          </cell>
          <cell r="P678" t="str">
            <v>等外公路</v>
          </cell>
          <cell r="R678" t="str">
            <v>4</v>
          </cell>
          <cell r="S678" t="str">
            <v>4.5</v>
          </cell>
          <cell r="T678" t="str">
            <v>无</v>
          </cell>
          <cell r="U678">
            <v>0</v>
          </cell>
          <cell r="V678">
            <v>0.6</v>
          </cell>
          <cell r="W678">
            <v>0.6</v>
          </cell>
        </row>
        <row r="679">
          <cell r="I679" t="str">
            <v>沿永公路-南坪洲上组连接路</v>
          </cell>
          <cell r="J679" t="str">
            <v>1327F4301810020</v>
          </cell>
          <cell r="K679" t="str">
            <v>新村与撤并村便捷连通</v>
          </cell>
          <cell r="L679" t="str">
            <v>三类地区</v>
          </cell>
          <cell r="M679"/>
          <cell r="N679" t="str">
            <v>升级改造（提质改造）</v>
          </cell>
          <cell r="O679" t="str">
            <v>永福村</v>
          </cell>
          <cell r="P679" t="str">
            <v>三级公路</v>
          </cell>
          <cell r="R679" t="str">
            <v>4</v>
          </cell>
          <cell r="S679" t="str">
            <v>5</v>
          </cell>
          <cell r="T679" t="str">
            <v>X124430181</v>
          </cell>
          <cell r="U679">
            <v>0</v>
          </cell>
          <cell r="V679">
            <v>5.7</v>
          </cell>
          <cell r="W679">
            <v>5.7</v>
          </cell>
        </row>
        <row r="680">
          <cell r="I680" t="str">
            <v>易家冲-山枣冲连接路</v>
          </cell>
          <cell r="J680" t="str">
            <v>1327F4301810003</v>
          </cell>
          <cell r="K680" t="str">
            <v>新村与撤并村便捷连通</v>
          </cell>
          <cell r="L680" t="str">
            <v>三类地区</v>
          </cell>
          <cell r="M680"/>
          <cell r="N680" t="str">
            <v>新改建</v>
          </cell>
          <cell r="O680" t="str">
            <v>佳和村</v>
          </cell>
          <cell r="P680" t="str">
            <v>无路</v>
          </cell>
          <cell r="R680" t="str">
            <v>3.5</v>
          </cell>
          <cell r="S680" t="str">
            <v>4</v>
          </cell>
          <cell r="T680" t="str">
            <v>无</v>
          </cell>
          <cell r="U680">
            <v>0</v>
          </cell>
          <cell r="V680">
            <v>1.1000000000000001</v>
          </cell>
          <cell r="W680">
            <v>1.1000000000000001</v>
          </cell>
        </row>
        <row r="681">
          <cell r="I681" t="str">
            <v>银河-大文公路</v>
          </cell>
          <cell r="J681" t="str">
            <v>1327F4301810038</v>
          </cell>
          <cell r="K681" t="str">
            <v>新村与撤并村便捷连通</v>
          </cell>
          <cell r="L681" t="str">
            <v>三类地区</v>
          </cell>
          <cell r="M681"/>
          <cell r="N681" t="str">
            <v>改建</v>
          </cell>
          <cell r="O681" t="str">
            <v>吾田村</v>
          </cell>
          <cell r="P681" t="str">
            <v>等外公路</v>
          </cell>
          <cell r="R681" t="str">
            <v>4.5</v>
          </cell>
          <cell r="S681" t="str">
            <v>5</v>
          </cell>
          <cell r="T681" t="str">
            <v>无</v>
          </cell>
          <cell r="U681">
            <v>0</v>
          </cell>
          <cell r="V681">
            <v>0.49</v>
          </cell>
          <cell r="W681">
            <v>0.49</v>
          </cell>
        </row>
        <row r="682">
          <cell r="I682" t="str">
            <v>永丰村清河公路</v>
          </cell>
          <cell r="J682" t="str">
            <v>1327F4301810015</v>
          </cell>
          <cell r="K682" t="str">
            <v>新村与撤并村便捷连通</v>
          </cell>
          <cell r="L682" t="str">
            <v>三类地区</v>
          </cell>
          <cell r="M682"/>
          <cell r="N682" t="str">
            <v>升级改造（提质改造）</v>
          </cell>
          <cell r="O682" t="str">
            <v>永丰村</v>
          </cell>
          <cell r="P682" t="str">
            <v>等外公路</v>
          </cell>
          <cell r="R682" t="str">
            <v>3.5</v>
          </cell>
          <cell r="S682" t="str">
            <v>4</v>
          </cell>
          <cell r="T682" t="str">
            <v>C102430181</v>
          </cell>
          <cell r="U682">
            <v>0</v>
          </cell>
          <cell r="V682">
            <v>4</v>
          </cell>
          <cell r="W682">
            <v>4</v>
          </cell>
        </row>
        <row r="683">
          <cell r="I683" t="str">
            <v>尤家冲-管冲道路硬化</v>
          </cell>
          <cell r="J683" t="str">
            <v>1327F4301810073</v>
          </cell>
          <cell r="K683" t="str">
            <v>新村与撤并村便捷连通</v>
          </cell>
          <cell r="L683" t="str">
            <v>三类地区</v>
          </cell>
          <cell r="M683"/>
          <cell r="N683" t="str">
            <v>新改建</v>
          </cell>
          <cell r="O683" t="str">
            <v>土桥村</v>
          </cell>
          <cell r="P683" t="str">
            <v>等外公路</v>
          </cell>
          <cell r="R683" t="str">
            <v>3.5</v>
          </cell>
          <cell r="S683" t="str">
            <v>4</v>
          </cell>
          <cell r="T683" t="str">
            <v>无</v>
          </cell>
          <cell r="U683">
            <v>0</v>
          </cell>
          <cell r="V683">
            <v>0.64</v>
          </cell>
          <cell r="W683">
            <v>0.64</v>
          </cell>
        </row>
        <row r="684">
          <cell r="I684" t="str">
            <v>袁家至四星连接路</v>
          </cell>
          <cell r="J684" t="str">
            <v>1327F4301810014</v>
          </cell>
          <cell r="K684" t="str">
            <v>新村与撤并村便捷连通</v>
          </cell>
          <cell r="L684" t="str">
            <v>三类地区</v>
          </cell>
          <cell r="M684"/>
          <cell r="N684" t="str">
            <v>升级改造（提质改造）</v>
          </cell>
          <cell r="O684" t="str">
            <v>汇丰村</v>
          </cell>
          <cell r="P684" t="str">
            <v>等外公路</v>
          </cell>
          <cell r="R684" t="str">
            <v>3.5</v>
          </cell>
          <cell r="S684" t="str">
            <v>4</v>
          </cell>
          <cell r="T684" t="str">
            <v>无</v>
          </cell>
          <cell r="U684">
            <v>0</v>
          </cell>
          <cell r="V684">
            <v>1.65</v>
          </cell>
          <cell r="W684">
            <v>1.65</v>
          </cell>
        </row>
        <row r="685">
          <cell r="I685" t="str">
            <v>原许家村至高冲村公路</v>
          </cell>
          <cell r="J685" t="str">
            <v>1327F4301810065</v>
          </cell>
          <cell r="K685" t="str">
            <v>新村与撤并村便捷连通</v>
          </cell>
          <cell r="L685" t="str">
            <v>三类地区</v>
          </cell>
          <cell r="M685"/>
          <cell r="N685" t="str">
            <v>升级改造（提质改造）</v>
          </cell>
          <cell r="O685" t="str">
            <v>五丰村</v>
          </cell>
          <cell r="P685" t="str">
            <v>无路</v>
          </cell>
          <cell r="R685" t="str">
            <v>3</v>
          </cell>
          <cell r="S685" t="str">
            <v>3.5</v>
          </cell>
          <cell r="T685" t="str">
            <v>无</v>
          </cell>
          <cell r="U685">
            <v>0</v>
          </cell>
          <cell r="V685">
            <v>2</v>
          </cell>
          <cell r="W685">
            <v>2</v>
          </cell>
        </row>
        <row r="686">
          <cell r="I686" t="str">
            <v>造上-煤矿连接路</v>
          </cell>
          <cell r="J686" t="str">
            <v>1327F4301810028</v>
          </cell>
          <cell r="K686" t="str">
            <v>新村与撤并村便捷连通</v>
          </cell>
          <cell r="L686" t="str">
            <v>三类地区</v>
          </cell>
          <cell r="M686"/>
          <cell r="N686" t="str">
            <v>改建</v>
          </cell>
          <cell r="O686" t="str">
            <v>虎形村</v>
          </cell>
          <cell r="P686" t="str">
            <v>等外公路</v>
          </cell>
          <cell r="R686" t="str">
            <v>5</v>
          </cell>
          <cell r="S686" t="str">
            <v>5.5</v>
          </cell>
          <cell r="T686" t="str">
            <v>无</v>
          </cell>
          <cell r="U686">
            <v>0</v>
          </cell>
          <cell r="V686">
            <v>0.6</v>
          </cell>
          <cell r="W686">
            <v>0.6</v>
          </cell>
        </row>
        <row r="687">
          <cell r="I687" t="str">
            <v>张春生屋前至张升平家屋连接路</v>
          </cell>
          <cell r="J687" t="str">
            <v>1327F4301810056</v>
          </cell>
          <cell r="K687" t="str">
            <v>新村与撤并村便捷连通</v>
          </cell>
          <cell r="L687" t="str">
            <v>三类地区</v>
          </cell>
          <cell r="M687"/>
          <cell r="N687" t="str">
            <v>升级改造（提质改造）</v>
          </cell>
          <cell r="O687" t="str">
            <v>花园村</v>
          </cell>
          <cell r="P687" t="str">
            <v>等外公路</v>
          </cell>
          <cell r="R687" t="str">
            <v>3.5</v>
          </cell>
          <cell r="S687" t="str">
            <v>4.5</v>
          </cell>
          <cell r="T687" t="str">
            <v>无</v>
          </cell>
          <cell r="U687">
            <v>0</v>
          </cell>
          <cell r="V687">
            <v>0.5</v>
          </cell>
          <cell r="W687">
            <v>0.5</v>
          </cell>
        </row>
        <row r="688">
          <cell r="I688" t="str">
            <v>中山-金山连接路</v>
          </cell>
          <cell r="J688" t="str">
            <v>1327F4301810048</v>
          </cell>
          <cell r="K688" t="str">
            <v>新村与撤并村便捷连通</v>
          </cell>
          <cell r="L688" t="str">
            <v>三类地区</v>
          </cell>
          <cell r="M688"/>
          <cell r="N688" t="str">
            <v>新改建</v>
          </cell>
          <cell r="O688" t="str">
            <v>仙湖村</v>
          </cell>
          <cell r="P688" t="str">
            <v>无路</v>
          </cell>
          <cell r="R688" t="str">
            <v>2.5</v>
          </cell>
          <cell r="S688" t="str">
            <v>4</v>
          </cell>
          <cell r="T688" t="str">
            <v>无</v>
          </cell>
          <cell r="U688">
            <v>0</v>
          </cell>
          <cell r="V688">
            <v>1.5249999999999999</v>
          </cell>
          <cell r="W688">
            <v>1.5249999999999999</v>
          </cell>
        </row>
        <row r="689">
          <cell r="I689" t="str">
            <v>中心-杏树连接路</v>
          </cell>
          <cell r="J689" t="str">
            <v>1327F4301810024</v>
          </cell>
          <cell r="K689" t="str">
            <v>新村与撤并村便捷连通</v>
          </cell>
          <cell r="L689" t="str">
            <v>三类地区</v>
          </cell>
          <cell r="M689"/>
          <cell r="N689" t="str">
            <v>改建</v>
          </cell>
          <cell r="O689" t="str">
            <v>碧溪村</v>
          </cell>
          <cell r="P689" t="str">
            <v>等外公路</v>
          </cell>
          <cell r="R689" t="str">
            <v>4.5</v>
          </cell>
          <cell r="S689" t="str">
            <v>5</v>
          </cell>
          <cell r="T689" t="str">
            <v>无</v>
          </cell>
          <cell r="U689">
            <v>0</v>
          </cell>
          <cell r="V689">
            <v>1.03</v>
          </cell>
          <cell r="W689">
            <v>1.03</v>
          </cell>
        </row>
        <row r="690">
          <cell r="I690" t="str">
            <v>楠竹-新建连接路</v>
          </cell>
          <cell r="J690" t="str">
            <v>1327F4301810053</v>
          </cell>
          <cell r="K690" t="str">
            <v>新村与撤并村便捷连通</v>
          </cell>
          <cell r="L690" t="str">
            <v>三类地区</v>
          </cell>
          <cell r="M690"/>
          <cell r="N690" t="str">
            <v>升级改造（提质改造）</v>
          </cell>
          <cell r="O690" t="str">
            <v>吾田村</v>
          </cell>
          <cell r="P690" t="str">
            <v>等外公路</v>
          </cell>
          <cell r="R690" t="str">
            <v>3.5</v>
          </cell>
          <cell r="S690" t="str">
            <v>4</v>
          </cell>
          <cell r="T690" t="str">
            <v>无</v>
          </cell>
          <cell r="U690">
            <v>0</v>
          </cell>
          <cell r="V690">
            <v>1.4</v>
          </cell>
          <cell r="W690">
            <v>1.4</v>
          </cell>
        </row>
        <row r="691">
          <cell r="I691" t="str">
            <v>龙门镇乡镇通三级</v>
          </cell>
          <cell r="J691" t="str">
            <v>131601F4302210001</v>
          </cell>
          <cell r="K691" t="str">
            <v>乡镇通三级（路面宽7米）及以上农村公路</v>
          </cell>
          <cell r="L691" t="str">
            <v>三类地区</v>
          </cell>
          <cell r="M691"/>
          <cell r="N691" t="str">
            <v>改扩建</v>
          </cell>
          <cell r="O691" t="str">
            <v>龙门镇</v>
          </cell>
          <cell r="P691" t="str">
            <v>四级公路</v>
          </cell>
          <cell r="Q691" t="str">
            <v>三级公路</v>
          </cell>
          <cell r="T691" t="str">
            <v>X048430221</v>
          </cell>
          <cell r="U691">
            <v>0</v>
          </cell>
          <cell r="V691">
            <v>25</v>
          </cell>
          <cell r="W691">
            <v>25</v>
          </cell>
        </row>
        <row r="692">
          <cell r="I692" t="str">
            <v>X112善化-恒树垅</v>
          </cell>
          <cell r="J692" t="str">
            <v>1316F4302230003</v>
          </cell>
          <cell r="K692" t="str">
            <v>乡镇通三级（路面宽7米）及以上农村公路</v>
          </cell>
          <cell r="L692" t="str">
            <v>三类地区</v>
          </cell>
          <cell r="M692"/>
          <cell r="N692" t="str">
            <v>改扩建</v>
          </cell>
          <cell r="O692" t="str">
            <v>石羊塘镇</v>
          </cell>
          <cell r="P692" t="str">
            <v>四级公路</v>
          </cell>
          <cell r="Q692" t="str">
            <v>三级公路</v>
          </cell>
          <cell r="T692" t="str">
            <v>X112430223</v>
          </cell>
          <cell r="U692">
            <v>0</v>
          </cell>
          <cell r="V692">
            <v>10</v>
          </cell>
          <cell r="W692">
            <v>10</v>
          </cell>
        </row>
        <row r="693">
          <cell r="I693" t="str">
            <v>莲塘坳镇通三级公路</v>
          </cell>
          <cell r="J693" t="str">
            <v>1316F4302230007</v>
          </cell>
          <cell r="K693" t="str">
            <v>乡镇通三级（路面宽7米）及以上农村公路</v>
          </cell>
          <cell r="L693" t="str">
            <v>三类地区</v>
          </cell>
          <cell r="M693"/>
          <cell r="N693" t="str">
            <v>改扩建</v>
          </cell>
          <cell r="O693" t="str">
            <v>莲塘坳镇</v>
          </cell>
          <cell r="P693" t="str">
            <v>四级公路</v>
          </cell>
          <cell r="Q693" t="str">
            <v>三级公路</v>
          </cell>
          <cell r="T693" t="str">
            <v>X123430223</v>
          </cell>
          <cell r="U693">
            <v>3.5259999999999998</v>
          </cell>
          <cell r="V693">
            <v>9.5259999999999998</v>
          </cell>
          <cell r="W693">
            <v>6</v>
          </cell>
        </row>
        <row r="694">
          <cell r="I694" t="str">
            <v>桃坑乡通三级公路（X145段）</v>
          </cell>
          <cell r="J694" t="str">
            <v>1316F4302240004</v>
          </cell>
          <cell r="K694" t="str">
            <v>乡镇通三级（路面宽7米）及以上农村公路</v>
          </cell>
          <cell r="L694" t="str">
            <v>一类地区</v>
          </cell>
          <cell r="M694" t="str">
            <v>国家贫困县</v>
          </cell>
          <cell r="N694" t="str">
            <v>改扩建</v>
          </cell>
          <cell r="O694" t="str">
            <v>桃坑乡</v>
          </cell>
          <cell r="P694" t="str">
            <v>四级公路</v>
          </cell>
          <cell r="Q694" t="str">
            <v>三级公路</v>
          </cell>
          <cell r="T694" t="str">
            <v>X145430224</v>
          </cell>
          <cell r="U694">
            <v>12.414999999999999</v>
          </cell>
          <cell r="V694">
            <v>17.414999999999999</v>
          </cell>
          <cell r="W694">
            <v>5</v>
          </cell>
        </row>
        <row r="695">
          <cell r="I695" t="str">
            <v>桃坑乡通三级公路（X160）</v>
          </cell>
          <cell r="J695" t="str">
            <v>1316F4302240009</v>
          </cell>
          <cell r="K695" t="str">
            <v>乡镇通三级（路面宽7米）及以上农村公路</v>
          </cell>
          <cell r="L695" t="str">
            <v>一类地区</v>
          </cell>
          <cell r="M695" t="str">
            <v>国家贫困县</v>
          </cell>
          <cell r="N695" t="str">
            <v>改扩建</v>
          </cell>
          <cell r="O695" t="str">
            <v>桃坑乡</v>
          </cell>
          <cell r="P695" t="str">
            <v>四级公路</v>
          </cell>
          <cell r="Q695" t="str">
            <v>三级公路</v>
          </cell>
          <cell r="T695" t="str">
            <v>X160430224</v>
          </cell>
          <cell r="U695">
            <v>0.94599999999999995</v>
          </cell>
          <cell r="V695">
            <v>9.3740000000000006</v>
          </cell>
          <cell r="W695">
            <v>8.4280000000000008</v>
          </cell>
        </row>
        <row r="696">
          <cell r="I696" t="str">
            <v>桃坑乡通三级公路（Y001）</v>
          </cell>
          <cell r="J696" t="str">
            <v>1316F4302240007</v>
          </cell>
          <cell r="K696" t="str">
            <v>乡镇通三级（路面宽7米）及以上农村公路</v>
          </cell>
          <cell r="L696" t="str">
            <v>一类地区</v>
          </cell>
          <cell r="M696" t="str">
            <v>国家贫困县</v>
          </cell>
          <cell r="N696" t="str">
            <v>改扩建</v>
          </cell>
          <cell r="O696" t="str">
            <v>桃坑乡</v>
          </cell>
          <cell r="P696" t="str">
            <v>四级公路</v>
          </cell>
          <cell r="Q696" t="str">
            <v>三级公路</v>
          </cell>
          <cell r="T696" t="str">
            <v>Y001430224</v>
          </cell>
          <cell r="U696">
            <v>4.7249999999999996</v>
          </cell>
          <cell r="V696">
            <v>6.4790000000000001</v>
          </cell>
          <cell r="W696">
            <v>1.754</v>
          </cell>
        </row>
        <row r="697">
          <cell r="I697" t="str">
            <v>桃坑乡通三级公路（Y452）</v>
          </cell>
          <cell r="J697" t="str">
            <v>1316F4302240006</v>
          </cell>
          <cell r="K697" t="str">
            <v>乡镇通三级（路面宽7米）及以上农村公路</v>
          </cell>
          <cell r="L697" t="str">
            <v>一类地区</v>
          </cell>
          <cell r="M697" t="str">
            <v>国家贫困县</v>
          </cell>
          <cell r="N697" t="str">
            <v>改扩建</v>
          </cell>
          <cell r="O697" t="str">
            <v>桃坑乡</v>
          </cell>
          <cell r="P697" t="str">
            <v>四级公路</v>
          </cell>
          <cell r="Q697" t="str">
            <v>三级公路</v>
          </cell>
          <cell r="T697" t="str">
            <v>Y452430224</v>
          </cell>
          <cell r="U697">
            <v>0</v>
          </cell>
          <cell r="V697">
            <v>2.5960000000000001</v>
          </cell>
          <cell r="W697">
            <v>2.5960000000000001</v>
          </cell>
        </row>
        <row r="698">
          <cell r="I698" t="str">
            <v>桃坑乡通三级公路（Y455）</v>
          </cell>
          <cell r="J698" t="str">
            <v>1316F4302240008</v>
          </cell>
          <cell r="K698" t="str">
            <v>乡镇通三级（路面宽7米）及以上农村公路</v>
          </cell>
          <cell r="L698" t="str">
            <v>一类地区</v>
          </cell>
          <cell r="M698" t="str">
            <v>国家贫困县</v>
          </cell>
          <cell r="N698" t="str">
            <v>改扩建</v>
          </cell>
          <cell r="O698" t="str">
            <v>桃坑乡</v>
          </cell>
          <cell r="P698" t="str">
            <v>四级公路</v>
          </cell>
          <cell r="Q698" t="str">
            <v>三级公路</v>
          </cell>
          <cell r="T698" t="str">
            <v>Y455430224</v>
          </cell>
          <cell r="U698">
            <v>0</v>
          </cell>
          <cell r="V698">
            <v>1.456</v>
          </cell>
          <cell r="W698">
            <v>1.456</v>
          </cell>
        </row>
        <row r="699">
          <cell r="I699" t="str">
            <v>秩堂镇通三级公路项目</v>
          </cell>
          <cell r="J699" t="str">
            <v>131601F4302240001</v>
          </cell>
          <cell r="K699" t="str">
            <v>乡镇通三级（路面宽7米）及以上农村公路</v>
          </cell>
          <cell r="L699" t="str">
            <v>一类地区</v>
          </cell>
          <cell r="M699" t="str">
            <v>国家贫困县</v>
          </cell>
          <cell r="N699" t="str">
            <v>改扩建</v>
          </cell>
          <cell r="O699" t="str">
            <v>秩堂镇</v>
          </cell>
          <cell r="P699" t="str">
            <v>四级公路</v>
          </cell>
          <cell r="Q699" t="str">
            <v>三级公路</v>
          </cell>
          <cell r="T699" t="str">
            <v>Y403430224</v>
          </cell>
          <cell r="U699">
            <v>0</v>
          </cell>
          <cell r="V699">
            <v>11.872</v>
          </cell>
          <cell r="W699">
            <v>11.872</v>
          </cell>
        </row>
        <row r="700">
          <cell r="I700" t="str">
            <v>水口至下村公路改造工程</v>
          </cell>
          <cell r="J700" t="str">
            <v>1316F4302250001</v>
          </cell>
          <cell r="K700" t="str">
            <v>乡镇通三级（路面宽7米）及以上农村公路</v>
          </cell>
          <cell r="L700" t="str">
            <v>一类地区</v>
          </cell>
          <cell r="M700" t="str">
            <v>国家贫困县</v>
          </cell>
          <cell r="N700" t="str">
            <v>改扩建</v>
          </cell>
          <cell r="O700" t="str">
            <v>下村乡</v>
          </cell>
          <cell r="P700" t="str">
            <v>四级公路</v>
          </cell>
          <cell r="Q700" t="str">
            <v>三级公路</v>
          </cell>
          <cell r="T700" t="str">
            <v>X176430225</v>
          </cell>
          <cell r="U700">
            <v>0</v>
          </cell>
          <cell r="V700">
            <v>21.855</v>
          </cell>
          <cell r="W700">
            <v>21.855</v>
          </cell>
        </row>
        <row r="701">
          <cell r="I701" t="str">
            <v>长沙岭至茶山</v>
          </cell>
          <cell r="J701" t="str">
            <v>1316F4302810003</v>
          </cell>
          <cell r="K701" t="str">
            <v>乡镇通三级（路面宽7米）及以上农村公路</v>
          </cell>
          <cell r="L701" t="str">
            <v>三类地区</v>
          </cell>
          <cell r="M701"/>
          <cell r="N701" t="str">
            <v>改扩建</v>
          </cell>
          <cell r="O701" t="str">
            <v>茶山镇</v>
          </cell>
          <cell r="P701" t="str">
            <v>四级公路</v>
          </cell>
          <cell r="Q701" t="str">
            <v>三级公路</v>
          </cell>
          <cell r="T701" t="str">
            <v>X015430281</v>
          </cell>
          <cell r="U701">
            <v>0</v>
          </cell>
          <cell r="V701">
            <v>4.84</v>
          </cell>
          <cell r="W701">
            <v>4.84</v>
          </cell>
        </row>
        <row r="702">
          <cell r="I702" t="str">
            <v>新坪至长池</v>
          </cell>
          <cell r="J702" t="str">
            <v>X097/Y002/X007</v>
          </cell>
          <cell r="K702" t="str">
            <v>乡镇通三级（路面宽7米）及以上农村公路</v>
          </cell>
          <cell r="L702" t="str">
            <v>三类地区</v>
          </cell>
          <cell r="M702"/>
          <cell r="N702" t="str">
            <v>改扩建</v>
          </cell>
          <cell r="O702" t="str">
            <v>均楚镇</v>
          </cell>
          <cell r="P702" t="str">
            <v>四级公路</v>
          </cell>
          <cell r="Q702" t="str">
            <v>三级公路</v>
          </cell>
          <cell r="T702" t="str">
            <v>X097430281</v>
          </cell>
          <cell r="U702">
            <v>0</v>
          </cell>
          <cell r="V702">
            <v>5.399</v>
          </cell>
          <cell r="W702">
            <v>5.399</v>
          </cell>
        </row>
        <row r="703">
          <cell r="I703" t="str">
            <v>泗沈线</v>
          </cell>
          <cell r="J703" t="str">
            <v>1316F4302810001</v>
          </cell>
          <cell r="K703" t="str">
            <v>乡镇通三级（路面宽7米）及以上农村公路</v>
          </cell>
          <cell r="L703" t="str">
            <v>三类地区</v>
          </cell>
          <cell r="M703"/>
          <cell r="N703" t="str">
            <v>改扩建</v>
          </cell>
          <cell r="O703" t="str">
            <v>沈潭镇</v>
          </cell>
          <cell r="P703" t="str">
            <v>四级公路</v>
          </cell>
          <cell r="Q703" t="str">
            <v>三级公路</v>
          </cell>
          <cell r="T703" t="str">
            <v>X018430281</v>
          </cell>
          <cell r="U703">
            <v>0</v>
          </cell>
          <cell r="V703">
            <v>7.05</v>
          </cell>
          <cell r="W703">
            <v>7.05</v>
          </cell>
        </row>
        <row r="704">
          <cell r="I704" t="str">
            <v>荷塘区仙庾镇仙庾岭村连接路</v>
          </cell>
          <cell r="J704" t="str">
            <v>131302F4302020001</v>
          </cell>
          <cell r="K704" t="str">
            <v>通景公路</v>
          </cell>
          <cell r="L704" t="str">
            <v>三类地区</v>
          </cell>
          <cell r="M704"/>
          <cell r="O704" t="str">
            <v>荷塘区仙庾镇仙庾岭村</v>
          </cell>
          <cell r="R704" t="str">
            <v>4.5</v>
          </cell>
          <cell r="S704" t="str">
            <v>6(5)</v>
          </cell>
          <cell r="T704" t="str">
            <v>C210430202</v>
          </cell>
          <cell r="U704">
            <v>0</v>
          </cell>
          <cell r="V704">
            <v>1.208</v>
          </cell>
          <cell r="W704">
            <v>1.208</v>
          </cell>
        </row>
        <row r="705">
          <cell r="I705" t="str">
            <v>清荷生态园（株洲新三农科技有限公司）连接路</v>
          </cell>
          <cell r="J705" t="str">
            <v>131302F4302020002</v>
          </cell>
          <cell r="K705" t="str">
            <v>通景公路</v>
          </cell>
          <cell r="L705" t="str">
            <v>三类地区</v>
          </cell>
          <cell r="M705"/>
          <cell r="O705" t="str">
            <v>清荷生态园（株洲新三农科技有限公司）</v>
          </cell>
          <cell r="R705" t="str">
            <v>4.5</v>
          </cell>
          <cell r="S705" t="str">
            <v>6(5)</v>
          </cell>
          <cell r="T705" t="str">
            <v>X018430202</v>
          </cell>
          <cell r="U705">
            <v>0</v>
          </cell>
          <cell r="V705">
            <v>2.15</v>
          </cell>
          <cell r="W705">
            <v>2.15</v>
          </cell>
        </row>
        <row r="706">
          <cell r="I706" t="str">
            <v>芦淞区大京风景区通景路</v>
          </cell>
          <cell r="J706" t="str">
            <v>13130201F4302030001</v>
          </cell>
          <cell r="K706" t="str">
            <v>通景公路</v>
          </cell>
          <cell r="L706" t="str">
            <v>三类地区</v>
          </cell>
          <cell r="M706"/>
          <cell r="N706" t="str">
            <v>升级改造（提质改造）</v>
          </cell>
          <cell r="O706" t="str">
            <v>大京风景区</v>
          </cell>
          <cell r="R706" t="str">
            <v>3.5</v>
          </cell>
          <cell r="S706" t="str">
            <v>6</v>
          </cell>
          <cell r="T706" t="str">
            <v>C164430203</v>
          </cell>
          <cell r="U706">
            <v>0</v>
          </cell>
          <cell r="V706">
            <v>3.56</v>
          </cell>
          <cell r="W706">
            <v>3.56</v>
          </cell>
        </row>
        <row r="707">
          <cell r="I707" t="str">
            <v>芦淞区汉唐周庄（湖南楚天华远农业发展有限公司）通景路</v>
          </cell>
          <cell r="J707" t="str">
            <v>13130201F4302030002</v>
          </cell>
          <cell r="K707" t="str">
            <v>通景公路</v>
          </cell>
          <cell r="L707" t="str">
            <v>三类地区</v>
          </cell>
          <cell r="M707"/>
          <cell r="N707" t="str">
            <v>升级改造（提质改造）</v>
          </cell>
          <cell r="O707" t="str">
            <v>汉唐周庄（湖南楚天华远农业发展有限公司）</v>
          </cell>
          <cell r="R707" t="str">
            <v>5.5</v>
          </cell>
          <cell r="S707" t="str">
            <v>6.5</v>
          </cell>
          <cell r="T707" t="str">
            <v>X013430203</v>
          </cell>
          <cell r="U707">
            <v>0</v>
          </cell>
          <cell r="V707">
            <v>0.86699999999999999</v>
          </cell>
          <cell r="W707">
            <v>0.86699999999999999</v>
          </cell>
        </row>
        <row r="708">
          <cell r="I708" t="str">
            <v>X157荷青线（沪昆高速岳塘收费站对接清水塘）</v>
          </cell>
          <cell r="J708" t="str">
            <v>131302F4302040001</v>
          </cell>
          <cell r="K708" t="str">
            <v>通景公路</v>
          </cell>
          <cell r="L708" t="str">
            <v>三类地区</v>
          </cell>
          <cell r="M708"/>
          <cell r="N708" t="str">
            <v>新建</v>
          </cell>
          <cell r="O708" t="str">
            <v>盘龙大观园</v>
          </cell>
          <cell r="R708" t="str">
            <v>4.5</v>
          </cell>
          <cell r="S708" t="str">
            <v>7</v>
          </cell>
          <cell r="T708" t="str">
            <v>X157430200</v>
          </cell>
          <cell r="U708">
            <v>0</v>
          </cell>
          <cell r="V708">
            <v>4.17</v>
          </cell>
          <cell r="W708">
            <v>4.17</v>
          </cell>
        </row>
        <row r="709">
          <cell r="I709" t="str">
            <v>天元区三门镇响水村通景路</v>
          </cell>
          <cell r="J709" t="str">
            <v>13130201F4302110002</v>
          </cell>
          <cell r="K709" t="str">
            <v>通景公路</v>
          </cell>
          <cell r="L709" t="str">
            <v>三类地区</v>
          </cell>
          <cell r="M709"/>
          <cell r="N709" t="str">
            <v>升级改造（提质改造）</v>
          </cell>
          <cell r="O709" t="str">
            <v>天元区三门镇响水村</v>
          </cell>
          <cell r="R709" t="str">
            <v>3.5</v>
          </cell>
          <cell r="S709" t="str">
            <v>6.5</v>
          </cell>
          <cell r="T709" t="str">
            <v>Y049430211</v>
          </cell>
          <cell r="U709">
            <v>0</v>
          </cell>
          <cell r="V709">
            <v>5.6050000000000004</v>
          </cell>
          <cell r="W709">
            <v>5.6050000000000004</v>
          </cell>
        </row>
        <row r="710">
          <cell r="I710" t="str">
            <v>悠移生态景区连接路</v>
          </cell>
          <cell r="J710" t="str">
            <v>131302F4302110001</v>
          </cell>
          <cell r="K710" t="str">
            <v>通景公路</v>
          </cell>
          <cell r="L710" t="str">
            <v>三类地区</v>
          </cell>
          <cell r="M710"/>
          <cell r="O710" t="str">
            <v>悠移生态景区</v>
          </cell>
          <cell r="R710" t="str">
            <v>3.5</v>
          </cell>
          <cell r="S710" t="str">
            <v>6.5</v>
          </cell>
          <cell r="T710" t="str">
            <v>Y997430211</v>
          </cell>
          <cell r="U710">
            <v>0</v>
          </cell>
          <cell r="V710">
            <v>8</v>
          </cell>
          <cell r="W710">
            <v>8</v>
          </cell>
        </row>
        <row r="711">
          <cell r="I711" t="str">
            <v>杨得志故居通景公路</v>
          </cell>
          <cell r="J711" t="str">
            <v>131302F4302210002</v>
          </cell>
          <cell r="K711" t="str">
            <v>通景公路</v>
          </cell>
          <cell r="L711" t="str">
            <v>三类地区</v>
          </cell>
          <cell r="M711"/>
          <cell r="N711" t="str">
            <v>升级改造（提质改造）</v>
          </cell>
          <cell r="O711" t="str">
            <v>杨得志故居</v>
          </cell>
          <cell r="R711" t="str">
            <v>3</v>
          </cell>
          <cell r="S711" t="str">
            <v>7</v>
          </cell>
          <cell r="T711" t="str">
            <v>无</v>
          </cell>
          <cell r="U711">
            <v>0</v>
          </cell>
          <cell r="V711">
            <v>0.747</v>
          </cell>
          <cell r="W711">
            <v>0.747</v>
          </cell>
        </row>
        <row r="712">
          <cell r="I712" t="str">
            <v>泮冲水库田源种养殖专业合作社通景路</v>
          </cell>
          <cell r="J712" t="str">
            <v>131302F4302210001</v>
          </cell>
          <cell r="K712" t="str">
            <v>通景公路</v>
          </cell>
          <cell r="L712" t="str">
            <v>三类地区</v>
          </cell>
          <cell r="M712"/>
          <cell r="N712" t="str">
            <v>新建</v>
          </cell>
          <cell r="O712" t="str">
            <v>泮冲水库田源种养殖专业合作社</v>
          </cell>
          <cell r="R712" t="str">
            <v>3.5</v>
          </cell>
          <cell r="S712" t="str">
            <v>6</v>
          </cell>
          <cell r="T712" t="str">
            <v>无</v>
          </cell>
          <cell r="U712">
            <v>0</v>
          </cell>
          <cell r="V712">
            <v>1.67</v>
          </cell>
          <cell r="W712">
            <v>1.67</v>
          </cell>
        </row>
        <row r="713">
          <cell r="I713" t="str">
            <v>C999南岸村委会-水晶岭连接路</v>
          </cell>
          <cell r="J713" t="str">
            <v>131302F4302230002</v>
          </cell>
          <cell r="K713" t="str">
            <v>通景公路</v>
          </cell>
          <cell r="L713" t="str">
            <v>三类地区</v>
          </cell>
          <cell r="M713"/>
          <cell r="N713" t="str">
            <v>路面改善</v>
          </cell>
          <cell r="O713" t="str">
            <v>南岸滴玉石瀑布</v>
          </cell>
          <cell r="R713" t="str">
            <v>5</v>
          </cell>
          <cell r="S713" t="str">
            <v>6</v>
          </cell>
          <cell r="T713" t="str">
            <v>C999430223</v>
          </cell>
          <cell r="U713">
            <v>0</v>
          </cell>
          <cell r="V713">
            <v>8.5350000000000001</v>
          </cell>
          <cell r="W713">
            <v>8.5350000000000001</v>
          </cell>
        </row>
        <row r="714">
          <cell r="I714" t="str">
            <v>X002凤塔-江西界连接路</v>
          </cell>
          <cell r="J714" t="str">
            <v>131302F4302230010</v>
          </cell>
          <cell r="K714" t="str">
            <v>通景公路</v>
          </cell>
          <cell r="L714" t="str">
            <v>三类地区</v>
          </cell>
          <cell r="M714"/>
          <cell r="N714" t="str">
            <v>升级改造（提质改造）</v>
          </cell>
          <cell r="O714" t="str">
            <v>欧公山景区</v>
          </cell>
          <cell r="R714" t="str">
            <v>4</v>
          </cell>
          <cell r="S714" t="str">
            <v>6</v>
          </cell>
          <cell r="T714" t="str">
            <v>X002430223</v>
          </cell>
          <cell r="U714">
            <v>0</v>
          </cell>
          <cell r="V714">
            <v>15.208</v>
          </cell>
          <cell r="W714">
            <v>15.208</v>
          </cell>
        </row>
        <row r="715">
          <cell r="I715" t="str">
            <v>洣水沿江风光带连接路</v>
          </cell>
          <cell r="J715" t="str">
            <v>131301F4302230001</v>
          </cell>
          <cell r="K715" t="str">
            <v>通景公路</v>
          </cell>
          <cell r="L715" t="str">
            <v>三类地区</v>
          </cell>
          <cell r="M715"/>
          <cell r="N715" t="str">
            <v>升级改造（提质改造）</v>
          </cell>
          <cell r="O715" t="str">
            <v>洣水沿江风光带</v>
          </cell>
          <cell r="R715" t="str">
            <v>5</v>
          </cell>
          <cell r="S715" t="str">
            <v>6</v>
          </cell>
          <cell r="T715" t="str">
            <v>X130430223</v>
          </cell>
          <cell r="U715">
            <v>1.077</v>
          </cell>
          <cell r="V715">
            <v>8.3979999999999997</v>
          </cell>
          <cell r="W715">
            <v>7.3209999999999997</v>
          </cell>
        </row>
        <row r="716">
          <cell r="I716" t="str">
            <v>东冲兵工厂连接路</v>
          </cell>
          <cell r="J716" t="str">
            <v>131302F4302230007</v>
          </cell>
          <cell r="K716" t="str">
            <v>通景公路</v>
          </cell>
          <cell r="L716" t="str">
            <v>三类地区</v>
          </cell>
          <cell r="M716"/>
          <cell r="N716" t="str">
            <v>新建</v>
          </cell>
          <cell r="O716" t="str">
            <v>东冲兵工厂</v>
          </cell>
          <cell r="R716" t="str">
            <v>0</v>
          </cell>
          <cell r="S716" t="str">
            <v>6</v>
          </cell>
          <cell r="T716" t="str">
            <v>无</v>
          </cell>
          <cell r="U716">
            <v>0</v>
          </cell>
          <cell r="V716">
            <v>1.2</v>
          </cell>
          <cell r="W716">
            <v>1.2</v>
          </cell>
        </row>
        <row r="717">
          <cell r="I717" t="str">
            <v>健坤生态园乐园连接路</v>
          </cell>
          <cell r="J717" t="str">
            <v>131302F4302230008</v>
          </cell>
          <cell r="K717" t="str">
            <v>通景公路</v>
          </cell>
          <cell r="L717" t="str">
            <v>三类地区</v>
          </cell>
          <cell r="M717"/>
          <cell r="N717" t="str">
            <v>升级改造（提质改造）</v>
          </cell>
          <cell r="O717" t="str">
            <v>健坤生态园</v>
          </cell>
          <cell r="R717" t="str">
            <v>5</v>
          </cell>
          <cell r="S717" t="str">
            <v>6</v>
          </cell>
          <cell r="T717" t="str">
            <v>Y321430223</v>
          </cell>
          <cell r="U717">
            <v>0</v>
          </cell>
          <cell r="V717">
            <v>3.8</v>
          </cell>
          <cell r="W717">
            <v>3.8</v>
          </cell>
        </row>
        <row r="718">
          <cell r="I718" t="str">
            <v>六十分革命烈士纪念碑通景公路</v>
          </cell>
          <cell r="J718" t="str">
            <v>131302F4302230003</v>
          </cell>
          <cell r="K718" t="str">
            <v>通景公路</v>
          </cell>
          <cell r="L718" t="str">
            <v>三类地区</v>
          </cell>
          <cell r="M718"/>
          <cell r="N718" t="str">
            <v>升级改造（提质改造）</v>
          </cell>
          <cell r="O718" t="str">
            <v>六十分革命烈士纪念碑</v>
          </cell>
          <cell r="R718" t="str">
            <v>5</v>
          </cell>
          <cell r="S718" t="str">
            <v>6</v>
          </cell>
          <cell r="T718" t="str">
            <v>Y322430223</v>
          </cell>
          <cell r="U718">
            <v>8.3309999999999995</v>
          </cell>
          <cell r="V718">
            <v>12.331</v>
          </cell>
          <cell r="W718">
            <v>4</v>
          </cell>
        </row>
        <row r="719">
          <cell r="I719" t="str">
            <v>马鞍山风景区连接路</v>
          </cell>
          <cell r="J719" t="str">
            <v>131302F4302230005</v>
          </cell>
          <cell r="K719" t="str">
            <v>通景公路</v>
          </cell>
          <cell r="L719" t="str">
            <v>三类地区</v>
          </cell>
          <cell r="M719"/>
          <cell r="N719" t="str">
            <v>升级改造（提质改造）</v>
          </cell>
          <cell r="O719" t="str">
            <v>马鞍山风景区</v>
          </cell>
          <cell r="R719" t="str">
            <v>5</v>
          </cell>
          <cell r="S719" t="str">
            <v>6</v>
          </cell>
          <cell r="T719" t="str">
            <v>X004430223</v>
          </cell>
          <cell r="U719">
            <v>0</v>
          </cell>
          <cell r="V719">
            <v>8.1259999999999994</v>
          </cell>
          <cell r="W719">
            <v>8.1259999999999994</v>
          </cell>
        </row>
        <row r="720">
          <cell r="I720" t="str">
            <v>泥脚巷-衡东高湖连接路</v>
          </cell>
          <cell r="J720" t="str">
            <v>131302F4302230012</v>
          </cell>
          <cell r="K720" t="str">
            <v>通景公路</v>
          </cell>
          <cell r="L720" t="str">
            <v>三类地区</v>
          </cell>
          <cell r="M720"/>
          <cell r="N720" t="str">
            <v>升级改造（提质改造）</v>
          </cell>
          <cell r="O720" t="str">
            <v>南岳衡山</v>
          </cell>
          <cell r="R720" t="str">
            <v>5</v>
          </cell>
          <cell r="S720" t="str">
            <v>6</v>
          </cell>
          <cell r="T720" t="str">
            <v>X117430223</v>
          </cell>
          <cell r="U720">
            <v>0</v>
          </cell>
          <cell r="V720">
            <v>17.8</v>
          </cell>
          <cell r="W720">
            <v>17.8</v>
          </cell>
        </row>
        <row r="721">
          <cell r="I721" t="str">
            <v>皮佳洞-石涛寺连接路</v>
          </cell>
          <cell r="J721" t="str">
            <v>131302F4302230004</v>
          </cell>
          <cell r="K721" t="str">
            <v>通景公路</v>
          </cell>
          <cell r="L721" t="str">
            <v>三类地区</v>
          </cell>
          <cell r="M721"/>
          <cell r="N721" t="str">
            <v>升级改造（提质改造）</v>
          </cell>
          <cell r="O721" t="str">
            <v>石涛寺</v>
          </cell>
          <cell r="R721" t="str">
            <v>5</v>
          </cell>
          <cell r="S721" t="str">
            <v>6</v>
          </cell>
          <cell r="T721" t="str">
            <v>C011430223</v>
          </cell>
          <cell r="U721">
            <v>0</v>
          </cell>
          <cell r="V721">
            <v>3.3</v>
          </cell>
          <cell r="W721">
            <v>3.3</v>
          </cell>
        </row>
        <row r="722">
          <cell r="I722" t="str">
            <v>宿新市徐公店（株洲众森生态农业有限公司）连接路</v>
          </cell>
          <cell r="J722" t="str">
            <v>131302F4302230009</v>
          </cell>
          <cell r="K722" t="str">
            <v>通景公路</v>
          </cell>
          <cell r="L722" t="str">
            <v>三类地区</v>
          </cell>
          <cell r="M722"/>
          <cell r="O722" t="str">
            <v>宿新市徐公店（株洲众森生态农业有限公司）</v>
          </cell>
          <cell r="R722" t="str">
            <v>4.5</v>
          </cell>
          <cell r="S722" t="str">
            <v>6</v>
          </cell>
          <cell r="T722" t="str">
            <v>Y340430223</v>
          </cell>
          <cell r="U722">
            <v>0</v>
          </cell>
          <cell r="V722">
            <v>3.61</v>
          </cell>
          <cell r="W722">
            <v>3.61</v>
          </cell>
        </row>
        <row r="723">
          <cell r="I723" t="str">
            <v>桃源谷-江西界连接路</v>
          </cell>
          <cell r="J723" t="str">
            <v>131302F4302230011</v>
          </cell>
          <cell r="K723" t="str">
            <v>通景公路</v>
          </cell>
          <cell r="L723" t="str">
            <v>三类地区</v>
          </cell>
          <cell r="M723"/>
          <cell r="N723" t="str">
            <v>新建</v>
          </cell>
          <cell r="O723" t="str">
            <v>桃源谷</v>
          </cell>
          <cell r="R723" t="str">
            <v>4</v>
          </cell>
          <cell r="S723" t="str">
            <v>6</v>
          </cell>
          <cell r="T723" t="str">
            <v>X131430223</v>
          </cell>
          <cell r="U723">
            <v>0</v>
          </cell>
          <cell r="V723">
            <v>8.875</v>
          </cell>
          <cell r="W723">
            <v>8.875</v>
          </cell>
        </row>
        <row r="724">
          <cell r="I724" t="str">
            <v>枧头-三眼塘连接路</v>
          </cell>
          <cell r="J724" t="str">
            <v>131301F4302230003</v>
          </cell>
          <cell r="K724" t="str">
            <v>通景公路</v>
          </cell>
          <cell r="L724" t="str">
            <v>三类地区</v>
          </cell>
          <cell r="M724"/>
          <cell r="N724" t="str">
            <v>路面改善</v>
          </cell>
          <cell r="O724" t="str">
            <v>高楼烈士纪念碑</v>
          </cell>
          <cell r="R724" t="str">
            <v>5</v>
          </cell>
          <cell r="S724" t="str">
            <v>6</v>
          </cell>
          <cell r="T724" t="str">
            <v>X120430223</v>
          </cell>
          <cell r="U724">
            <v>0</v>
          </cell>
          <cell r="V724">
            <v>6.1219999999999999</v>
          </cell>
          <cell r="W724">
            <v>6.1219999999999999</v>
          </cell>
        </row>
        <row r="725">
          <cell r="I725" t="str">
            <v>茶陵县苏维埃政府旧址（东部旅游环线连接路）</v>
          </cell>
          <cell r="J725" t="str">
            <v>131301F4302240001</v>
          </cell>
          <cell r="K725" t="str">
            <v>通景公路</v>
          </cell>
          <cell r="L725" t="str">
            <v>一类地区</v>
          </cell>
          <cell r="M725" t="str">
            <v>国家贫困县</v>
          </cell>
          <cell r="N725" t="str">
            <v>升级改造（提质改造）</v>
          </cell>
          <cell r="O725" t="str">
            <v>茶陵县苏维埃政府旧址</v>
          </cell>
          <cell r="R725" t="str">
            <v>5</v>
          </cell>
          <cell r="S725" t="str">
            <v>6</v>
          </cell>
          <cell r="T725" t="str">
            <v>X003430224</v>
          </cell>
          <cell r="U725">
            <v>0</v>
          </cell>
          <cell r="V725">
            <v>7.8179999999999996</v>
          </cell>
          <cell r="W725">
            <v>7.8179999999999996</v>
          </cell>
        </row>
        <row r="726">
          <cell r="I726" t="str">
            <v>夏乐村风景区3连接路</v>
          </cell>
          <cell r="J726" t="str">
            <v>131302F4302240132</v>
          </cell>
          <cell r="K726" t="str">
            <v>通景公路</v>
          </cell>
          <cell r="L726" t="str">
            <v>一类地区</v>
          </cell>
          <cell r="M726" t="str">
            <v>国家贫困县</v>
          </cell>
          <cell r="N726" t="str">
            <v>升级改造（提质改造）</v>
          </cell>
          <cell r="O726" t="str">
            <v>夏乐村风景区</v>
          </cell>
          <cell r="R726" t="str">
            <v>3</v>
          </cell>
          <cell r="S726" t="str">
            <v>6</v>
          </cell>
          <cell r="T726" t="str">
            <v>C834430224</v>
          </cell>
          <cell r="U726">
            <v>0</v>
          </cell>
          <cell r="V726">
            <v>0.66400000000000003</v>
          </cell>
          <cell r="W726">
            <v>0.66400000000000003</v>
          </cell>
        </row>
        <row r="727">
          <cell r="I727" t="str">
            <v>爱里村旅游公路</v>
          </cell>
          <cell r="J727" t="str">
            <v>131302F4302240090</v>
          </cell>
          <cell r="K727" t="str">
            <v>通景公路</v>
          </cell>
          <cell r="L727" t="str">
            <v>一类地区</v>
          </cell>
          <cell r="M727" t="str">
            <v>国家贫困县</v>
          </cell>
          <cell r="N727" t="str">
            <v>新建</v>
          </cell>
          <cell r="O727" t="str">
            <v>爱里村风景区</v>
          </cell>
          <cell r="R727" t="str">
            <v>0</v>
          </cell>
          <cell r="S727" t="str">
            <v>6</v>
          </cell>
          <cell r="T727" t="str">
            <v>无</v>
          </cell>
          <cell r="U727">
            <v>0</v>
          </cell>
          <cell r="V727">
            <v>2.7930000000000001</v>
          </cell>
          <cell r="W727">
            <v>2.7930000000000001</v>
          </cell>
        </row>
        <row r="728">
          <cell r="I728" t="str">
            <v>茶陵县苏维埃政府旧址（湾里村旅游公路）</v>
          </cell>
          <cell r="J728" t="str">
            <v>131302F4302240010</v>
          </cell>
          <cell r="K728" t="str">
            <v>通景公路</v>
          </cell>
          <cell r="L728" t="str">
            <v>一类地区</v>
          </cell>
          <cell r="M728" t="str">
            <v>国家贫困县</v>
          </cell>
          <cell r="N728" t="str">
            <v>升级改造（提质改造）</v>
          </cell>
          <cell r="O728" t="str">
            <v>茶陵县苏维埃政府旧址</v>
          </cell>
          <cell r="R728" t="str">
            <v>0</v>
          </cell>
          <cell r="S728" t="str">
            <v>6</v>
          </cell>
          <cell r="T728" t="str">
            <v>无</v>
          </cell>
          <cell r="U728">
            <v>0</v>
          </cell>
          <cell r="V728">
            <v>4</v>
          </cell>
          <cell r="W728">
            <v>4</v>
          </cell>
        </row>
        <row r="729">
          <cell r="I729" t="str">
            <v>大龙风景区旅游公路</v>
          </cell>
          <cell r="J729" t="str">
            <v>131302F4302240001</v>
          </cell>
          <cell r="K729" t="str">
            <v>通景公路</v>
          </cell>
          <cell r="L729" t="str">
            <v>一类地区</v>
          </cell>
          <cell r="M729" t="str">
            <v>国家贫困县</v>
          </cell>
          <cell r="N729" t="str">
            <v>升级改造（提质改造）</v>
          </cell>
          <cell r="O729" t="str">
            <v>大龙风景区</v>
          </cell>
          <cell r="R729" t="str">
            <v>4.5</v>
          </cell>
          <cell r="S729" t="str">
            <v>6</v>
          </cell>
          <cell r="T729" t="str">
            <v>Y414430224</v>
          </cell>
          <cell r="U729">
            <v>0</v>
          </cell>
          <cell r="V729">
            <v>10.058</v>
          </cell>
          <cell r="W729">
            <v>10.058</v>
          </cell>
        </row>
        <row r="730">
          <cell r="I730" t="str">
            <v>堤洲村旅游公路</v>
          </cell>
          <cell r="J730" t="str">
            <v>131302F4302240056</v>
          </cell>
          <cell r="K730" t="str">
            <v>通景公路</v>
          </cell>
          <cell r="L730" t="str">
            <v>一类地区</v>
          </cell>
          <cell r="M730" t="str">
            <v>国家贫困县</v>
          </cell>
          <cell r="N730" t="str">
            <v>新建</v>
          </cell>
          <cell r="O730" t="str">
            <v>堤洲村风景区</v>
          </cell>
          <cell r="R730" t="str">
            <v>0</v>
          </cell>
          <cell r="S730" t="str">
            <v>6</v>
          </cell>
          <cell r="T730" t="str">
            <v>无</v>
          </cell>
          <cell r="U730">
            <v>0</v>
          </cell>
          <cell r="V730">
            <v>1.617</v>
          </cell>
          <cell r="W730">
            <v>1.617</v>
          </cell>
        </row>
        <row r="731">
          <cell r="I731" t="str">
            <v>低车村风景区连接路</v>
          </cell>
          <cell r="J731" t="str">
            <v>131302F4302240109</v>
          </cell>
          <cell r="K731" t="str">
            <v>通景公路</v>
          </cell>
          <cell r="L731" t="str">
            <v>一类地区</v>
          </cell>
          <cell r="M731" t="str">
            <v>国家贫困县</v>
          </cell>
          <cell r="N731" t="str">
            <v>新建</v>
          </cell>
          <cell r="O731" t="str">
            <v>低车村风景区</v>
          </cell>
          <cell r="R731" t="str">
            <v>0</v>
          </cell>
          <cell r="S731" t="str">
            <v>6</v>
          </cell>
          <cell r="T731" t="str">
            <v>无</v>
          </cell>
          <cell r="U731">
            <v>0</v>
          </cell>
          <cell r="V731">
            <v>2.681</v>
          </cell>
          <cell r="W731">
            <v>2.681</v>
          </cell>
        </row>
        <row r="732">
          <cell r="I732" t="str">
            <v>东岭村旅游公路</v>
          </cell>
          <cell r="J732" t="str">
            <v>131302F4302240176</v>
          </cell>
          <cell r="K732" t="str">
            <v>通景公路</v>
          </cell>
          <cell r="L732" t="str">
            <v>一类地区</v>
          </cell>
          <cell r="M732" t="str">
            <v>国家贫困县</v>
          </cell>
          <cell r="N732" t="str">
            <v>新建</v>
          </cell>
          <cell r="O732" t="str">
            <v>东岭村风景区</v>
          </cell>
          <cell r="R732" t="str">
            <v>0</v>
          </cell>
          <cell r="S732" t="str">
            <v>6</v>
          </cell>
          <cell r="T732" t="str">
            <v>无</v>
          </cell>
          <cell r="U732">
            <v>0</v>
          </cell>
          <cell r="V732">
            <v>3.5049999999999999</v>
          </cell>
          <cell r="W732">
            <v>3.5049999999999999</v>
          </cell>
        </row>
        <row r="733">
          <cell r="I733" t="str">
            <v>东南村旅游公路</v>
          </cell>
          <cell r="J733" t="str">
            <v>131302F4302240134</v>
          </cell>
          <cell r="K733" t="str">
            <v>通景公路</v>
          </cell>
          <cell r="L733" t="str">
            <v>一类地区</v>
          </cell>
          <cell r="M733" t="str">
            <v>国家贫困县</v>
          </cell>
          <cell r="N733" t="str">
            <v>新建</v>
          </cell>
          <cell r="O733" t="str">
            <v>东南村风景区</v>
          </cell>
          <cell r="R733" t="str">
            <v>0</v>
          </cell>
          <cell r="S733" t="str">
            <v>6</v>
          </cell>
          <cell r="T733" t="str">
            <v>无</v>
          </cell>
          <cell r="U733">
            <v>0</v>
          </cell>
          <cell r="V733">
            <v>2.3460000000000001</v>
          </cell>
          <cell r="W733">
            <v>2.3460000000000001</v>
          </cell>
        </row>
        <row r="734">
          <cell r="I734" t="str">
            <v>东山村风景区连接路</v>
          </cell>
          <cell r="J734" t="str">
            <v>131302F4302240050</v>
          </cell>
          <cell r="K734" t="str">
            <v>通景公路</v>
          </cell>
          <cell r="L734" t="str">
            <v>一类地区</v>
          </cell>
          <cell r="M734" t="str">
            <v>国家贫困县</v>
          </cell>
          <cell r="N734" t="str">
            <v>新建</v>
          </cell>
          <cell r="O734" t="str">
            <v>东山村风景区</v>
          </cell>
          <cell r="R734" t="str">
            <v>0</v>
          </cell>
          <cell r="S734" t="str">
            <v>6</v>
          </cell>
          <cell r="T734" t="str">
            <v>无</v>
          </cell>
          <cell r="U734">
            <v>0</v>
          </cell>
          <cell r="V734">
            <v>3.6859999999999999</v>
          </cell>
          <cell r="W734">
            <v>3.6859999999999999</v>
          </cell>
        </row>
        <row r="735">
          <cell r="I735" t="str">
            <v>渡里村旅游公路</v>
          </cell>
          <cell r="J735" t="str">
            <v>131302F4302240064</v>
          </cell>
          <cell r="K735" t="str">
            <v>通景公路</v>
          </cell>
          <cell r="L735" t="str">
            <v>一类地区</v>
          </cell>
          <cell r="M735" t="str">
            <v>国家贫困县</v>
          </cell>
          <cell r="N735" t="str">
            <v>新建</v>
          </cell>
          <cell r="O735" t="str">
            <v>渡里村风景区</v>
          </cell>
          <cell r="R735" t="str">
            <v>0</v>
          </cell>
          <cell r="S735" t="str">
            <v>6</v>
          </cell>
          <cell r="T735" t="str">
            <v>无</v>
          </cell>
          <cell r="U735">
            <v>0</v>
          </cell>
          <cell r="V735">
            <v>1.2849999999999999</v>
          </cell>
          <cell r="W735">
            <v>1.2849999999999999</v>
          </cell>
        </row>
        <row r="736">
          <cell r="I736" t="str">
            <v>堆上-石头垅风景区连接路</v>
          </cell>
          <cell r="J736" t="str">
            <v>13130201F4302240002</v>
          </cell>
          <cell r="K736" t="str">
            <v>通景公路</v>
          </cell>
          <cell r="L736" t="str">
            <v>一类地区</v>
          </cell>
          <cell r="M736" t="str">
            <v>国家贫困县</v>
          </cell>
          <cell r="N736" t="str">
            <v>新建</v>
          </cell>
          <cell r="O736" t="str">
            <v>石头垅风景区</v>
          </cell>
          <cell r="R736" t="str">
            <v>0</v>
          </cell>
          <cell r="S736" t="str">
            <v>6</v>
          </cell>
          <cell r="T736" t="str">
            <v>VM47430224</v>
          </cell>
          <cell r="U736">
            <v>0</v>
          </cell>
          <cell r="V736">
            <v>1.8</v>
          </cell>
          <cell r="W736">
            <v>1.8</v>
          </cell>
        </row>
        <row r="737">
          <cell r="I737" t="str">
            <v>拱塘村旅游风景区连接路</v>
          </cell>
          <cell r="J737" t="str">
            <v>13130201F4302240024</v>
          </cell>
          <cell r="K737" t="str">
            <v>通景公路</v>
          </cell>
          <cell r="L737" t="str">
            <v>一类地区</v>
          </cell>
          <cell r="M737" t="str">
            <v>国家贫困县</v>
          </cell>
          <cell r="N737" t="str">
            <v>升级改造（提质改造）</v>
          </cell>
          <cell r="O737" t="str">
            <v>拱塘村旅游风景区</v>
          </cell>
          <cell r="R737" t="str">
            <v>3.5</v>
          </cell>
          <cell r="S737" t="str">
            <v>6</v>
          </cell>
          <cell r="T737" t="str">
            <v>C611430224</v>
          </cell>
          <cell r="U737">
            <v>0</v>
          </cell>
          <cell r="V737">
            <v>2.4</v>
          </cell>
          <cell r="W737">
            <v>2.4</v>
          </cell>
        </row>
        <row r="738">
          <cell r="I738" t="str">
            <v>鼓石村旅游公路</v>
          </cell>
          <cell r="J738" t="str">
            <v>131302F4302240042</v>
          </cell>
          <cell r="K738" t="str">
            <v>通景公路</v>
          </cell>
          <cell r="L738" t="str">
            <v>一类地区</v>
          </cell>
          <cell r="M738" t="str">
            <v>国家贫困县</v>
          </cell>
          <cell r="N738" t="str">
            <v>新建</v>
          </cell>
          <cell r="O738" t="str">
            <v>鼓石村风景区</v>
          </cell>
          <cell r="R738" t="str">
            <v>0</v>
          </cell>
          <cell r="S738" t="str">
            <v>6</v>
          </cell>
          <cell r="T738" t="str">
            <v>无</v>
          </cell>
          <cell r="U738">
            <v>0</v>
          </cell>
          <cell r="V738">
            <v>1</v>
          </cell>
          <cell r="W738">
            <v>1</v>
          </cell>
        </row>
        <row r="739">
          <cell r="I739" t="str">
            <v>顾母村风景旅游公路</v>
          </cell>
          <cell r="J739" t="str">
            <v>13130201F4302240035</v>
          </cell>
          <cell r="K739" t="str">
            <v>通景公路</v>
          </cell>
          <cell r="L739" t="str">
            <v>一类地区</v>
          </cell>
          <cell r="M739" t="str">
            <v>国家贫困县</v>
          </cell>
          <cell r="N739" t="str">
            <v>升级改造（提质改造）</v>
          </cell>
          <cell r="O739" t="str">
            <v>顾母村风景旅游公路</v>
          </cell>
          <cell r="R739" t="str">
            <v>3.5</v>
          </cell>
          <cell r="S739" t="str">
            <v>6</v>
          </cell>
          <cell r="T739" t="str">
            <v>Y449430224</v>
          </cell>
          <cell r="U739">
            <v>0</v>
          </cell>
          <cell r="V739">
            <v>3.3540000000000001</v>
          </cell>
          <cell r="W739">
            <v>3.3540000000000001</v>
          </cell>
        </row>
        <row r="740">
          <cell r="I740" t="str">
            <v>河坞村风景区连接路</v>
          </cell>
          <cell r="J740" t="str">
            <v>131302F4302240021</v>
          </cell>
          <cell r="K740" t="str">
            <v>通景公路</v>
          </cell>
          <cell r="L740" t="str">
            <v>一类地区</v>
          </cell>
          <cell r="M740" t="str">
            <v>国家贫困县</v>
          </cell>
          <cell r="N740" t="str">
            <v>新建</v>
          </cell>
          <cell r="O740" t="str">
            <v>河坞村风景区</v>
          </cell>
          <cell r="R740" t="str">
            <v>0</v>
          </cell>
          <cell r="S740" t="str">
            <v>6</v>
          </cell>
          <cell r="T740" t="str">
            <v>无</v>
          </cell>
          <cell r="U740">
            <v>0</v>
          </cell>
          <cell r="V740">
            <v>1.93</v>
          </cell>
          <cell r="W740">
            <v>1.93</v>
          </cell>
        </row>
        <row r="741">
          <cell r="I741" t="str">
            <v>横屋村旅游公路</v>
          </cell>
          <cell r="J741" t="str">
            <v>131302F4302240141</v>
          </cell>
          <cell r="K741" t="str">
            <v>通景公路</v>
          </cell>
          <cell r="L741" t="str">
            <v>一类地区</v>
          </cell>
          <cell r="M741" t="str">
            <v>国家贫困县</v>
          </cell>
          <cell r="N741" t="str">
            <v>新建</v>
          </cell>
          <cell r="O741" t="str">
            <v>横屋村风景区</v>
          </cell>
          <cell r="R741" t="str">
            <v>0</v>
          </cell>
          <cell r="S741" t="str">
            <v>6</v>
          </cell>
          <cell r="T741" t="str">
            <v>无</v>
          </cell>
          <cell r="U741">
            <v>0</v>
          </cell>
          <cell r="V741">
            <v>2.19</v>
          </cell>
          <cell r="W741">
            <v>2.19</v>
          </cell>
        </row>
        <row r="742">
          <cell r="I742" t="str">
            <v>虎形村旅游公路</v>
          </cell>
          <cell r="J742" t="str">
            <v>131302F4302240179</v>
          </cell>
          <cell r="K742" t="str">
            <v>通景公路</v>
          </cell>
          <cell r="L742" t="str">
            <v>一类地区</v>
          </cell>
          <cell r="M742" t="str">
            <v>国家贫困县</v>
          </cell>
          <cell r="N742" t="str">
            <v>新建</v>
          </cell>
          <cell r="O742" t="str">
            <v>虎形村风景区</v>
          </cell>
          <cell r="R742" t="str">
            <v>3.5</v>
          </cell>
          <cell r="S742" t="str">
            <v>6</v>
          </cell>
          <cell r="T742" t="str">
            <v>C377430224</v>
          </cell>
          <cell r="U742">
            <v>0</v>
          </cell>
          <cell r="V742">
            <v>0.97499999999999998</v>
          </cell>
          <cell r="W742">
            <v>0.97499999999999998</v>
          </cell>
        </row>
        <row r="743">
          <cell r="I743" t="str">
            <v>界市村旅游公路</v>
          </cell>
          <cell r="J743" t="str">
            <v>131302F4302240048</v>
          </cell>
          <cell r="K743" t="str">
            <v>通景公路</v>
          </cell>
          <cell r="L743" t="str">
            <v>一类地区</v>
          </cell>
          <cell r="M743" t="str">
            <v>国家贫困县</v>
          </cell>
          <cell r="N743" t="str">
            <v>新建</v>
          </cell>
          <cell r="O743" t="str">
            <v>界市村风景区</v>
          </cell>
          <cell r="R743" t="str">
            <v>0</v>
          </cell>
          <cell r="S743" t="str">
            <v>6</v>
          </cell>
          <cell r="T743" t="str">
            <v>无</v>
          </cell>
          <cell r="U743">
            <v>0</v>
          </cell>
          <cell r="V743">
            <v>1.0640000000000001</v>
          </cell>
          <cell r="W743">
            <v>1.0640000000000001</v>
          </cell>
        </row>
        <row r="744">
          <cell r="I744" t="str">
            <v>井和村风景区连接路</v>
          </cell>
          <cell r="J744" t="str">
            <v>131302F4302240200</v>
          </cell>
          <cell r="K744" t="str">
            <v>通景公路</v>
          </cell>
          <cell r="L744" t="str">
            <v>一类地区</v>
          </cell>
          <cell r="M744" t="str">
            <v>国家贫困县</v>
          </cell>
          <cell r="N744" t="str">
            <v>新建</v>
          </cell>
          <cell r="O744" t="str">
            <v>井和村风景区</v>
          </cell>
          <cell r="R744" t="str">
            <v>0</v>
          </cell>
          <cell r="S744" t="str">
            <v>6</v>
          </cell>
          <cell r="T744" t="str">
            <v>无</v>
          </cell>
          <cell r="U744">
            <v>0</v>
          </cell>
          <cell r="V744">
            <v>0.8</v>
          </cell>
          <cell r="W744">
            <v>0.8</v>
          </cell>
        </row>
        <row r="745">
          <cell r="I745" t="str">
            <v>马吉村旅游公路</v>
          </cell>
          <cell r="J745" t="str">
            <v>131302F4302240187</v>
          </cell>
          <cell r="K745" t="str">
            <v>通景公路</v>
          </cell>
          <cell r="L745" t="str">
            <v>一类地区</v>
          </cell>
          <cell r="M745" t="str">
            <v>国家贫困县</v>
          </cell>
          <cell r="N745" t="str">
            <v>新建</v>
          </cell>
          <cell r="O745" t="str">
            <v>马吉村风景区</v>
          </cell>
          <cell r="R745" t="str">
            <v>0</v>
          </cell>
          <cell r="S745" t="str">
            <v>6</v>
          </cell>
          <cell r="T745" t="str">
            <v>无</v>
          </cell>
          <cell r="U745">
            <v>0</v>
          </cell>
          <cell r="V745">
            <v>4.7709999999999999</v>
          </cell>
          <cell r="W745">
            <v>4.7709999999999999</v>
          </cell>
        </row>
        <row r="746">
          <cell r="I746" t="str">
            <v>墨龙村旅游公路</v>
          </cell>
          <cell r="J746" t="str">
            <v>131302F4302240044</v>
          </cell>
          <cell r="K746" t="str">
            <v>通景公路</v>
          </cell>
          <cell r="L746" t="str">
            <v>一类地区</v>
          </cell>
          <cell r="M746" t="str">
            <v>国家贫困县</v>
          </cell>
          <cell r="N746" t="str">
            <v>升级改造（提质改造）</v>
          </cell>
          <cell r="O746" t="str">
            <v>墨龙村风景区</v>
          </cell>
          <cell r="R746" t="str">
            <v>0</v>
          </cell>
          <cell r="S746" t="str">
            <v>6</v>
          </cell>
          <cell r="T746" t="str">
            <v>无</v>
          </cell>
          <cell r="U746">
            <v>0</v>
          </cell>
          <cell r="V746">
            <v>7.5</v>
          </cell>
          <cell r="W746">
            <v>7.5</v>
          </cell>
        </row>
        <row r="747">
          <cell r="I747" t="str">
            <v>南坑村风景区连接路</v>
          </cell>
          <cell r="J747" t="str">
            <v>131302F4302240035</v>
          </cell>
          <cell r="K747" t="str">
            <v>通景公路</v>
          </cell>
          <cell r="L747" t="str">
            <v>一类地区</v>
          </cell>
          <cell r="M747" t="str">
            <v>国家贫困县</v>
          </cell>
          <cell r="N747" t="str">
            <v>升级改造（提质改造）</v>
          </cell>
          <cell r="O747" t="str">
            <v>南坑村风景区</v>
          </cell>
          <cell r="R747" t="str">
            <v>5</v>
          </cell>
          <cell r="S747" t="str">
            <v>6</v>
          </cell>
          <cell r="T747" t="str">
            <v>X009430224</v>
          </cell>
          <cell r="U747">
            <v>0</v>
          </cell>
          <cell r="V747">
            <v>7.327</v>
          </cell>
          <cell r="W747">
            <v>7.327</v>
          </cell>
        </row>
        <row r="748">
          <cell r="I748" t="str">
            <v>桥边村风景区连接路</v>
          </cell>
          <cell r="J748" t="str">
            <v>131302F4302240043</v>
          </cell>
          <cell r="K748" t="str">
            <v>通景公路</v>
          </cell>
          <cell r="L748" t="str">
            <v>一类地区</v>
          </cell>
          <cell r="M748" t="str">
            <v>国家贫困县</v>
          </cell>
          <cell r="N748" t="str">
            <v>升级改造（提质改造）</v>
          </cell>
          <cell r="O748" t="str">
            <v>桥边村风景区</v>
          </cell>
          <cell r="R748" t="str">
            <v>3.5</v>
          </cell>
          <cell r="S748" t="str">
            <v>6</v>
          </cell>
          <cell r="T748" t="str">
            <v>C575430224</v>
          </cell>
          <cell r="U748">
            <v>0</v>
          </cell>
          <cell r="V748">
            <v>2.1219999999999999</v>
          </cell>
          <cell r="W748">
            <v>2.1219999999999999</v>
          </cell>
        </row>
        <row r="749">
          <cell r="I749" t="str">
            <v>乔下村风景区连接路</v>
          </cell>
          <cell r="J749" t="str">
            <v>131302F4302240107</v>
          </cell>
          <cell r="K749" t="str">
            <v>通景公路</v>
          </cell>
          <cell r="L749" t="str">
            <v>一类地区</v>
          </cell>
          <cell r="M749" t="str">
            <v>国家贫困县</v>
          </cell>
          <cell r="N749" t="str">
            <v>升级改造（提质改造）</v>
          </cell>
          <cell r="O749" t="str">
            <v>乔下村风景区</v>
          </cell>
          <cell r="R749" t="str">
            <v>3</v>
          </cell>
          <cell r="S749" t="str">
            <v>6</v>
          </cell>
          <cell r="T749" t="str">
            <v>CB25430224</v>
          </cell>
          <cell r="U749">
            <v>0</v>
          </cell>
          <cell r="V749">
            <v>1.9730000000000001</v>
          </cell>
          <cell r="W749">
            <v>1.9730000000000001</v>
          </cell>
        </row>
        <row r="750">
          <cell r="I750" t="str">
            <v>狮江村旅游风景区连接路</v>
          </cell>
          <cell r="J750" t="str">
            <v>13130201F4302240006</v>
          </cell>
          <cell r="K750" t="str">
            <v>通景公路</v>
          </cell>
          <cell r="L750" t="str">
            <v>一类地区</v>
          </cell>
          <cell r="M750" t="str">
            <v>国家贫困县</v>
          </cell>
          <cell r="N750" t="str">
            <v>升级改造（提质改造）</v>
          </cell>
          <cell r="O750" t="str">
            <v>狮江村旅游风景区</v>
          </cell>
          <cell r="R750" t="str">
            <v>0</v>
          </cell>
          <cell r="S750" t="str">
            <v>6</v>
          </cell>
          <cell r="T750" t="str">
            <v>无</v>
          </cell>
          <cell r="U750">
            <v>0</v>
          </cell>
          <cell r="V750">
            <v>9.4</v>
          </cell>
          <cell r="W750">
            <v>9.4</v>
          </cell>
        </row>
        <row r="751">
          <cell r="I751" t="str">
            <v>石冲村风景区旅游公路</v>
          </cell>
          <cell r="J751" t="str">
            <v>131302F4302240065</v>
          </cell>
          <cell r="K751" t="str">
            <v>通景公路</v>
          </cell>
          <cell r="L751" t="str">
            <v>一类地区</v>
          </cell>
          <cell r="M751" t="str">
            <v>国家贫困县</v>
          </cell>
          <cell r="N751" t="str">
            <v>新建</v>
          </cell>
          <cell r="O751" t="str">
            <v xml:space="preserve">石冲村风景区  </v>
          </cell>
          <cell r="R751" t="str">
            <v>0</v>
          </cell>
          <cell r="S751" t="str">
            <v>6</v>
          </cell>
          <cell r="T751" t="str">
            <v>无</v>
          </cell>
          <cell r="U751">
            <v>0</v>
          </cell>
          <cell r="V751">
            <v>6.4969999999999999</v>
          </cell>
          <cell r="W751">
            <v>6.4969999999999999</v>
          </cell>
        </row>
        <row r="752">
          <cell r="I752" t="str">
            <v>石井村风景区连接路（二期）</v>
          </cell>
          <cell r="J752" t="str">
            <v>131302F4302240165</v>
          </cell>
          <cell r="K752" t="str">
            <v>通景公路</v>
          </cell>
          <cell r="L752" t="str">
            <v>一类地区</v>
          </cell>
          <cell r="M752" t="str">
            <v>国家贫困县</v>
          </cell>
          <cell r="N752" t="str">
            <v>新建</v>
          </cell>
          <cell r="O752" t="str">
            <v>石井村风景区</v>
          </cell>
          <cell r="R752" t="str">
            <v>0</v>
          </cell>
          <cell r="S752" t="str">
            <v>6</v>
          </cell>
          <cell r="T752" t="str">
            <v>无</v>
          </cell>
          <cell r="U752">
            <v>0</v>
          </cell>
          <cell r="V752">
            <v>0.55400000000000005</v>
          </cell>
          <cell r="W752">
            <v>0.55400000000000005</v>
          </cell>
        </row>
        <row r="753">
          <cell r="I753" t="str">
            <v>石井村风景区连接路（一期）</v>
          </cell>
          <cell r="J753" t="str">
            <v>131302F4302240162</v>
          </cell>
          <cell r="K753" t="str">
            <v>通景公路</v>
          </cell>
          <cell r="L753" t="str">
            <v>一类地区</v>
          </cell>
          <cell r="M753" t="str">
            <v>国家贫困县</v>
          </cell>
          <cell r="N753" t="str">
            <v>新建</v>
          </cell>
          <cell r="O753" t="str">
            <v>石井村风景区</v>
          </cell>
          <cell r="R753" t="str">
            <v>0</v>
          </cell>
          <cell r="S753" t="str">
            <v>6</v>
          </cell>
          <cell r="T753" t="str">
            <v>无</v>
          </cell>
          <cell r="U753">
            <v>0</v>
          </cell>
          <cell r="V753">
            <v>3.05</v>
          </cell>
          <cell r="W753">
            <v>3.05</v>
          </cell>
        </row>
        <row r="754">
          <cell r="I754" t="str">
            <v>石联村旅游公路</v>
          </cell>
          <cell r="J754" t="str">
            <v>131302F4302240157</v>
          </cell>
          <cell r="K754" t="str">
            <v>通景公路</v>
          </cell>
          <cell r="L754" t="str">
            <v>一类地区</v>
          </cell>
          <cell r="M754" t="str">
            <v>国家贫困县</v>
          </cell>
          <cell r="N754" t="str">
            <v>升级改造（提质改造）</v>
          </cell>
          <cell r="O754" t="str">
            <v>石联村风景区</v>
          </cell>
          <cell r="R754" t="str">
            <v>3.5</v>
          </cell>
          <cell r="S754" t="str">
            <v>6</v>
          </cell>
          <cell r="T754" t="str">
            <v>C727430224</v>
          </cell>
          <cell r="U754">
            <v>0</v>
          </cell>
          <cell r="V754">
            <v>3.13</v>
          </cell>
          <cell r="W754">
            <v>3.13</v>
          </cell>
        </row>
        <row r="755">
          <cell r="I755" t="str">
            <v>水头村风景区连接路</v>
          </cell>
          <cell r="J755" t="str">
            <v>131302F4302240110</v>
          </cell>
          <cell r="K755" t="str">
            <v>通景公路</v>
          </cell>
          <cell r="L755" t="str">
            <v>一类地区</v>
          </cell>
          <cell r="M755" t="str">
            <v>国家贫困县</v>
          </cell>
          <cell r="N755" t="str">
            <v>升级改造（提质改造）</v>
          </cell>
          <cell r="O755" t="str">
            <v>水头村风景区</v>
          </cell>
          <cell r="R755" t="str">
            <v>4.5</v>
          </cell>
          <cell r="S755" t="str">
            <v>6</v>
          </cell>
          <cell r="T755" t="str">
            <v>C851430224</v>
          </cell>
          <cell r="U755">
            <v>0</v>
          </cell>
          <cell r="V755">
            <v>4.97</v>
          </cell>
          <cell r="W755">
            <v>4.97</v>
          </cell>
        </row>
        <row r="756">
          <cell r="I756" t="str">
            <v>四分场旅游公路</v>
          </cell>
          <cell r="J756" t="str">
            <v>131302F4302240047</v>
          </cell>
          <cell r="K756" t="str">
            <v>通景公路</v>
          </cell>
          <cell r="L756" t="str">
            <v>一类地区</v>
          </cell>
          <cell r="M756" t="str">
            <v>国家贫困县</v>
          </cell>
          <cell r="N756" t="str">
            <v>新建</v>
          </cell>
          <cell r="O756" t="str">
            <v>四分场风景区</v>
          </cell>
          <cell r="R756" t="str">
            <v>0</v>
          </cell>
          <cell r="S756" t="str">
            <v>6</v>
          </cell>
          <cell r="T756" t="str">
            <v>无</v>
          </cell>
          <cell r="U756">
            <v>0</v>
          </cell>
          <cell r="V756">
            <v>1.81</v>
          </cell>
          <cell r="W756">
            <v>1.81</v>
          </cell>
        </row>
        <row r="757">
          <cell r="I757" t="str">
            <v>泰和仙风景区旅游公路</v>
          </cell>
          <cell r="J757" t="str">
            <v>131302F4302240009</v>
          </cell>
          <cell r="K757" t="str">
            <v>通景公路</v>
          </cell>
          <cell r="L757" t="str">
            <v>一类地区</v>
          </cell>
          <cell r="M757" t="str">
            <v>国家贫困县</v>
          </cell>
          <cell r="N757" t="str">
            <v>升级改造（提质改造）</v>
          </cell>
          <cell r="O757" t="str">
            <v>泰和仙风景区</v>
          </cell>
          <cell r="R757" t="str">
            <v>5</v>
          </cell>
          <cell r="S757" t="str">
            <v>6</v>
          </cell>
          <cell r="T757" t="str">
            <v>无</v>
          </cell>
          <cell r="U757">
            <v>0</v>
          </cell>
          <cell r="V757">
            <v>13.07</v>
          </cell>
          <cell r="W757">
            <v>13.07</v>
          </cell>
        </row>
        <row r="758">
          <cell r="I758" t="str">
            <v>文江村旅游风景区连接路</v>
          </cell>
          <cell r="J758" t="str">
            <v>13130201F4302240021</v>
          </cell>
          <cell r="K758" t="str">
            <v>通景公路</v>
          </cell>
          <cell r="L758" t="str">
            <v>一类地区</v>
          </cell>
          <cell r="M758" t="str">
            <v>国家贫困县</v>
          </cell>
          <cell r="N758" t="str">
            <v>新建</v>
          </cell>
          <cell r="O758" t="str">
            <v>文江村旅游风景区</v>
          </cell>
          <cell r="R758" t="str">
            <v>0</v>
          </cell>
          <cell r="S758" t="str">
            <v>6</v>
          </cell>
          <cell r="T758" t="str">
            <v>无</v>
          </cell>
          <cell r="U758">
            <v>0</v>
          </cell>
          <cell r="V758">
            <v>1.6</v>
          </cell>
          <cell r="W758">
            <v>1.6</v>
          </cell>
        </row>
        <row r="759">
          <cell r="I759" t="str">
            <v>卧龙山庄（湖南卧龙景区文化旅游发展有限公司）连接路</v>
          </cell>
          <cell r="J759" t="str">
            <v>131302F4302240201</v>
          </cell>
          <cell r="K759" t="str">
            <v>通景公路</v>
          </cell>
          <cell r="L759" t="str">
            <v>一类地区</v>
          </cell>
          <cell r="M759" t="str">
            <v>国家贫困县</v>
          </cell>
          <cell r="N759" t="str">
            <v>新建</v>
          </cell>
          <cell r="O759" t="str">
            <v>卧龙山庄</v>
          </cell>
          <cell r="R759" t="str">
            <v>0</v>
          </cell>
          <cell r="S759" t="str">
            <v>6</v>
          </cell>
          <cell r="T759" t="str">
            <v>无</v>
          </cell>
          <cell r="U759">
            <v>0</v>
          </cell>
          <cell r="V759">
            <v>2.6</v>
          </cell>
          <cell r="W759">
            <v>2.6</v>
          </cell>
        </row>
        <row r="760">
          <cell r="I760" t="str">
            <v>湘东村风景区连接路（Y401段）</v>
          </cell>
          <cell r="J760" t="str">
            <v>13130201F4302240009</v>
          </cell>
          <cell r="K760" t="str">
            <v>通景公路</v>
          </cell>
          <cell r="L760" t="str">
            <v>一类地区</v>
          </cell>
          <cell r="M760" t="str">
            <v>国家贫困县</v>
          </cell>
          <cell r="N760" t="str">
            <v>升级改造（提质改造）</v>
          </cell>
          <cell r="O760" t="str">
            <v>湘东村旅游风景区</v>
          </cell>
          <cell r="R760" t="str">
            <v>3.5</v>
          </cell>
          <cell r="S760" t="str">
            <v>6</v>
          </cell>
          <cell r="T760" t="str">
            <v>Y401430224</v>
          </cell>
          <cell r="U760">
            <v>0</v>
          </cell>
          <cell r="V760">
            <v>4.0010000000000003</v>
          </cell>
          <cell r="W760">
            <v>4.0010000000000003</v>
          </cell>
        </row>
        <row r="761">
          <cell r="I761" t="str">
            <v>湘东村风景区连接路（新建段）</v>
          </cell>
          <cell r="J761" t="str">
            <v>131302F4302240113</v>
          </cell>
          <cell r="K761" t="str">
            <v>通景公路</v>
          </cell>
          <cell r="L761" t="str">
            <v>一类地区</v>
          </cell>
          <cell r="M761" t="str">
            <v>国家贫困县</v>
          </cell>
          <cell r="N761" t="str">
            <v>新建</v>
          </cell>
          <cell r="O761" t="str">
            <v>湘东村风景区</v>
          </cell>
          <cell r="R761" t="str">
            <v>0</v>
          </cell>
          <cell r="S761" t="str">
            <v>6</v>
          </cell>
          <cell r="T761" t="str">
            <v>无</v>
          </cell>
          <cell r="U761">
            <v>0</v>
          </cell>
          <cell r="V761">
            <v>0.73499999999999999</v>
          </cell>
          <cell r="W761">
            <v>0.73499999999999999</v>
          </cell>
        </row>
        <row r="762">
          <cell r="I762" t="str">
            <v>湘东风景区旅游公路（C851段）</v>
          </cell>
          <cell r="J762" t="str">
            <v>131302F4302240005</v>
          </cell>
          <cell r="K762" t="str">
            <v>通景公路</v>
          </cell>
          <cell r="L762" t="str">
            <v>一类地区</v>
          </cell>
          <cell r="M762" t="str">
            <v>国家贫困县</v>
          </cell>
          <cell r="N762" t="str">
            <v>升级改造（提质改造）</v>
          </cell>
          <cell r="O762" t="str">
            <v>湘东风景区</v>
          </cell>
          <cell r="R762" t="str">
            <v>4.5</v>
          </cell>
          <cell r="S762" t="str">
            <v>6</v>
          </cell>
          <cell r="T762" t="str">
            <v>C851403224</v>
          </cell>
          <cell r="U762">
            <v>0</v>
          </cell>
          <cell r="V762">
            <v>9.2520000000000007</v>
          </cell>
          <cell r="W762">
            <v>9.2520000000000007</v>
          </cell>
        </row>
        <row r="763">
          <cell r="I763" t="str">
            <v>湘东旅游风景公路（古汉公路）</v>
          </cell>
          <cell r="J763" t="str">
            <v>13130201F4302240041</v>
          </cell>
          <cell r="K763" t="str">
            <v>通景公路</v>
          </cell>
          <cell r="L763" t="str">
            <v>一类地区</v>
          </cell>
          <cell r="M763" t="str">
            <v>国家贫困县</v>
          </cell>
          <cell r="N763" t="str">
            <v>升级改造（提质改造）</v>
          </cell>
          <cell r="O763" t="str">
            <v>湘东旅游风景公路</v>
          </cell>
          <cell r="R763" t="str">
            <v>5</v>
          </cell>
          <cell r="S763" t="str">
            <v>6</v>
          </cell>
          <cell r="T763" t="str">
            <v>X166430224</v>
          </cell>
          <cell r="U763">
            <v>0</v>
          </cell>
          <cell r="V763">
            <v>11.311</v>
          </cell>
          <cell r="W763">
            <v>11.311</v>
          </cell>
        </row>
        <row r="764">
          <cell r="I764" t="str">
            <v>小潭村风景区连接路</v>
          </cell>
          <cell r="J764" t="str">
            <v>131302F4302240170</v>
          </cell>
          <cell r="K764" t="str">
            <v>通景公路</v>
          </cell>
          <cell r="L764" t="str">
            <v>一类地区</v>
          </cell>
          <cell r="M764" t="str">
            <v>国家贫困县</v>
          </cell>
          <cell r="N764" t="str">
            <v>新建</v>
          </cell>
          <cell r="O764" t="str">
            <v xml:space="preserve">小潭村风景区    </v>
          </cell>
          <cell r="R764" t="str">
            <v>0</v>
          </cell>
          <cell r="S764" t="str">
            <v>6</v>
          </cell>
          <cell r="T764" t="str">
            <v>无</v>
          </cell>
          <cell r="U764">
            <v>0</v>
          </cell>
          <cell r="V764">
            <v>1.45</v>
          </cell>
          <cell r="W764">
            <v>1.45</v>
          </cell>
        </row>
        <row r="765">
          <cell r="I765" t="str">
            <v>小田至江西三湾公路</v>
          </cell>
          <cell r="J765" t="str">
            <v>131302F4302240016</v>
          </cell>
          <cell r="K765" t="str">
            <v>通景公路</v>
          </cell>
          <cell r="L765" t="str">
            <v>一类地区</v>
          </cell>
          <cell r="M765" t="str">
            <v>国家贫困县</v>
          </cell>
          <cell r="N765" t="str">
            <v>新建</v>
          </cell>
          <cell r="O765" t="str">
            <v>江西三湾风景区</v>
          </cell>
          <cell r="R765" t="str">
            <v>3.5</v>
          </cell>
          <cell r="S765" t="str">
            <v>6</v>
          </cell>
          <cell r="T765" t="str">
            <v>无</v>
          </cell>
          <cell r="U765">
            <v>0</v>
          </cell>
          <cell r="V765">
            <v>7.0709999999999997</v>
          </cell>
          <cell r="W765">
            <v>7.0709999999999997</v>
          </cell>
        </row>
        <row r="766">
          <cell r="I766" t="str">
            <v>星桥村旅游公路</v>
          </cell>
          <cell r="J766" t="str">
            <v>131302F4302240074</v>
          </cell>
          <cell r="K766" t="str">
            <v>通景公路</v>
          </cell>
          <cell r="L766" t="str">
            <v>一类地区</v>
          </cell>
          <cell r="M766" t="str">
            <v>国家贫困县</v>
          </cell>
          <cell r="N766" t="str">
            <v>新建</v>
          </cell>
          <cell r="O766" t="str">
            <v>星桥村风景区</v>
          </cell>
          <cell r="R766" t="str">
            <v>0</v>
          </cell>
          <cell r="S766" t="str">
            <v>6</v>
          </cell>
          <cell r="T766" t="str">
            <v>无</v>
          </cell>
          <cell r="U766">
            <v>0</v>
          </cell>
          <cell r="V766">
            <v>1.1000000000000001</v>
          </cell>
          <cell r="W766">
            <v>1.1000000000000001</v>
          </cell>
        </row>
        <row r="767">
          <cell r="I767" t="str">
            <v>沿河风景区连接路</v>
          </cell>
          <cell r="J767" t="str">
            <v>13130201F4302240003</v>
          </cell>
          <cell r="K767" t="str">
            <v>通景公路</v>
          </cell>
          <cell r="L767" t="str">
            <v>一类地区</v>
          </cell>
          <cell r="M767" t="str">
            <v>国家贫困县</v>
          </cell>
          <cell r="N767" t="str">
            <v>新建</v>
          </cell>
          <cell r="O767" t="str">
            <v>浪滩村沿河风景区</v>
          </cell>
          <cell r="R767" t="str">
            <v>0</v>
          </cell>
          <cell r="S767" t="str">
            <v>6</v>
          </cell>
          <cell r="T767" t="str">
            <v>无</v>
          </cell>
          <cell r="U767">
            <v>0</v>
          </cell>
          <cell r="V767">
            <v>0.8</v>
          </cell>
          <cell r="W767">
            <v>0.8</v>
          </cell>
        </row>
        <row r="768">
          <cell r="I768" t="str">
            <v>一心村风景区连接路</v>
          </cell>
          <cell r="J768" t="str">
            <v>131302F4302240024</v>
          </cell>
          <cell r="K768" t="str">
            <v>通景公路</v>
          </cell>
          <cell r="L768" t="str">
            <v>一类地区</v>
          </cell>
          <cell r="M768" t="str">
            <v>国家贫困县</v>
          </cell>
          <cell r="N768" t="str">
            <v>新建</v>
          </cell>
          <cell r="O768" t="str">
            <v>一心村风景区</v>
          </cell>
          <cell r="R768" t="str">
            <v>0</v>
          </cell>
          <cell r="S768" t="str">
            <v>6</v>
          </cell>
          <cell r="T768" t="str">
            <v>无</v>
          </cell>
          <cell r="U768">
            <v>0</v>
          </cell>
          <cell r="V768">
            <v>0.73</v>
          </cell>
          <cell r="W768">
            <v>0.73</v>
          </cell>
        </row>
        <row r="769">
          <cell r="I769" t="str">
            <v>云阳山风景区（东岭村旅游公路）</v>
          </cell>
          <cell r="J769" t="str">
            <v>131302F4302240014</v>
          </cell>
          <cell r="K769" t="str">
            <v>通景公路</v>
          </cell>
          <cell r="L769" t="str">
            <v>一类地区</v>
          </cell>
          <cell r="M769" t="str">
            <v>国家贫困县</v>
          </cell>
          <cell r="N769" t="str">
            <v>升级改造（提质改造）</v>
          </cell>
          <cell r="O769" t="str">
            <v>云阳山风景区</v>
          </cell>
          <cell r="R769" t="str">
            <v>4.5</v>
          </cell>
          <cell r="S769" t="str">
            <v>6</v>
          </cell>
          <cell r="T769" t="str">
            <v>Y429430224</v>
          </cell>
          <cell r="U769">
            <v>0</v>
          </cell>
          <cell r="V769">
            <v>12.301</v>
          </cell>
          <cell r="W769">
            <v>12.301</v>
          </cell>
        </row>
        <row r="770">
          <cell r="I770" t="str">
            <v>云阳山风景区（云阳山旅游公路）</v>
          </cell>
          <cell r="J770" t="str">
            <v>131302F4302240007</v>
          </cell>
          <cell r="K770" t="str">
            <v>通景公路</v>
          </cell>
          <cell r="L770" t="str">
            <v>一类地区</v>
          </cell>
          <cell r="M770" t="str">
            <v>国家贫困县</v>
          </cell>
          <cell r="N770" t="str">
            <v>升级改造（提质改造）</v>
          </cell>
          <cell r="O770" t="str">
            <v>云阳山风景区</v>
          </cell>
          <cell r="R770" t="str">
            <v>4.5</v>
          </cell>
          <cell r="S770" t="str">
            <v>6</v>
          </cell>
          <cell r="T770" t="str">
            <v>X167430224</v>
          </cell>
          <cell r="U770">
            <v>0</v>
          </cell>
          <cell r="V770">
            <v>13.944000000000001</v>
          </cell>
          <cell r="W770">
            <v>13.944000000000001</v>
          </cell>
        </row>
        <row r="771">
          <cell r="I771" t="str">
            <v>中国花湖谷景区旅游公路</v>
          </cell>
          <cell r="J771" t="str">
            <v>1312F4302240114</v>
          </cell>
          <cell r="K771" t="str">
            <v>通景公路</v>
          </cell>
          <cell r="L771" t="str">
            <v>一类地区</v>
          </cell>
          <cell r="M771" t="str">
            <v>国家贫困县</v>
          </cell>
          <cell r="N771" t="str">
            <v>新建</v>
          </cell>
          <cell r="O771" t="str">
            <v>花湖谷景区</v>
          </cell>
          <cell r="R771" t="str">
            <v>0</v>
          </cell>
          <cell r="S771" t="str">
            <v>6</v>
          </cell>
          <cell r="T771" t="str">
            <v>无</v>
          </cell>
          <cell r="U771">
            <v>0</v>
          </cell>
          <cell r="V771">
            <v>2.7160000000000002</v>
          </cell>
          <cell r="W771">
            <v>2.7160000000000002</v>
          </cell>
        </row>
        <row r="772">
          <cell r="I772" t="str">
            <v>朱岭村旅游公路</v>
          </cell>
          <cell r="J772" t="str">
            <v>131302F4302240052</v>
          </cell>
          <cell r="K772" t="str">
            <v>通景公路</v>
          </cell>
          <cell r="L772" t="str">
            <v>一类地区</v>
          </cell>
          <cell r="M772" t="str">
            <v>国家贫困县</v>
          </cell>
          <cell r="N772" t="str">
            <v>新建</v>
          </cell>
          <cell r="O772" t="str">
            <v>朱岭村风景区</v>
          </cell>
          <cell r="R772" t="str">
            <v>3.5</v>
          </cell>
          <cell r="S772" t="str">
            <v>6</v>
          </cell>
          <cell r="T772" t="str">
            <v>C692430224</v>
          </cell>
          <cell r="U772">
            <v>0</v>
          </cell>
          <cell r="V772">
            <v>2.0099999999999998</v>
          </cell>
          <cell r="W772">
            <v>2.0099999999999998</v>
          </cell>
        </row>
        <row r="773">
          <cell r="I773" t="str">
            <v>诸睦村旅游公路</v>
          </cell>
          <cell r="J773" t="str">
            <v>131302F4302240194</v>
          </cell>
          <cell r="K773" t="str">
            <v>通景公路</v>
          </cell>
          <cell r="L773" t="str">
            <v>一类地区</v>
          </cell>
          <cell r="M773" t="str">
            <v>国家贫困县</v>
          </cell>
          <cell r="N773" t="str">
            <v>升级改造（提质改造）</v>
          </cell>
          <cell r="O773" t="str">
            <v>诸睦村旅游景区</v>
          </cell>
          <cell r="R773" t="str">
            <v>0</v>
          </cell>
          <cell r="S773" t="str">
            <v>6</v>
          </cell>
          <cell r="T773" t="str">
            <v>无</v>
          </cell>
          <cell r="U773">
            <v>0</v>
          </cell>
          <cell r="V773">
            <v>5.17</v>
          </cell>
          <cell r="W773">
            <v>5.17</v>
          </cell>
        </row>
        <row r="774">
          <cell r="I774" t="str">
            <v>祖安村旅游风景区连接路</v>
          </cell>
          <cell r="J774" t="str">
            <v>13130201F4302240008</v>
          </cell>
          <cell r="K774" t="str">
            <v>通景公路</v>
          </cell>
          <cell r="L774" t="str">
            <v>一类地区</v>
          </cell>
          <cell r="M774" t="str">
            <v>国家贫困县</v>
          </cell>
          <cell r="N774" t="str">
            <v>升级改造（提质改造）</v>
          </cell>
          <cell r="O774" t="str">
            <v>祖安村旅游风景区</v>
          </cell>
          <cell r="R774" t="str">
            <v>0</v>
          </cell>
          <cell r="S774" t="str">
            <v>6</v>
          </cell>
          <cell r="T774" t="str">
            <v>无</v>
          </cell>
          <cell r="U774">
            <v>0</v>
          </cell>
          <cell r="V774">
            <v>3.1</v>
          </cell>
          <cell r="W774">
            <v>3.1</v>
          </cell>
        </row>
        <row r="775">
          <cell r="I775" t="str">
            <v>枧田村风景旅游公路</v>
          </cell>
          <cell r="J775" t="str">
            <v>13130201F4302240053</v>
          </cell>
          <cell r="K775" t="str">
            <v>通景公路</v>
          </cell>
          <cell r="L775" t="str">
            <v>一类地区</v>
          </cell>
          <cell r="M775" t="str">
            <v>国家贫困县</v>
          </cell>
          <cell r="N775" t="str">
            <v>升级改造（提质改造）</v>
          </cell>
          <cell r="O775" t="str">
            <v>枧田村风景旅游公路</v>
          </cell>
          <cell r="R775" t="str">
            <v>3.5</v>
          </cell>
          <cell r="S775" t="str">
            <v>6</v>
          </cell>
          <cell r="T775" t="str">
            <v>X148430224</v>
          </cell>
          <cell r="U775">
            <v>0</v>
          </cell>
          <cell r="V775">
            <v>11.2</v>
          </cell>
          <cell r="W775">
            <v>11.2</v>
          </cell>
        </row>
        <row r="776">
          <cell r="I776" t="str">
            <v>碣石村旅游公路</v>
          </cell>
          <cell r="J776" t="str">
            <v>131302F4302240152</v>
          </cell>
          <cell r="K776" t="str">
            <v>通景公路</v>
          </cell>
          <cell r="L776" t="str">
            <v>一类地区</v>
          </cell>
          <cell r="M776" t="str">
            <v>国家贫困县</v>
          </cell>
          <cell r="N776" t="str">
            <v>升级改造（提质改造）</v>
          </cell>
          <cell r="O776" t="str">
            <v>碣石村风景区</v>
          </cell>
          <cell r="R776" t="str">
            <v>3.5</v>
          </cell>
          <cell r="S776" t="str">
            <v>6</v>
          </cell>
          <cell r="T776" t="str">
            <v>C727430224</v>
          </cell>
          <cell r="U776">
            <v>0</v>
          </cell>
          <cell r="V776">
            <v>3.2080000000000002</v>
          </cell>
          <cell r="W776">
            <v>3.2080000000000002</v>
          </cell>
        </row>
        <row r="777">
          <cell r="I777" t="str">
            <v>策源板坑至牛塘通景公路</v>
          </cell>
          <cell r="J777" t="str">
            <v>131302F4302250005</v>
          </cell>
          <cell r="K777" t="str">
            <v>通景公路</v>
          </cell>
          <cell r="L777" t="str">
            <v>一类地区</v>
          </cell>
          <cell r="M777" t="str">
            <v>国家贫困县</v>
          </cell>
          <cell r="N777" t="str">
            <v>升级改造（提质改造）</v>
          </cell>
          <cell r="O777" t="str">
            <v>策源乡牛塘特色水果种植基地</v>
          </cell>
          <cell r="R777" t="str">
            <v>0</v>
          </cell>
          <cell r="S777" t="str">
            <v>6</v>
          </cell>
          <cell r="T777" t="str">
            <v>C177430225</v>
          </cell>
          <cell r="U777">
            <v>0</v>
          </cell>
          <cell r="V777">
            <v>4.05</v>
          </cell>
          <cell r="W777">
            <v>4.05</v>
          </cell>
        </row>
        <row r="778">
          <cell r="I778" t="str">
            <v>东风乡西草坪村通景公路</v>
          </cell>
          <cell r="J778" t="str">
            <v>131302F4302250004</v>
          </cell>
          <cell r="K778" t="str">
            <v>通景公路</v>
          </cell>
          <cell r="L778" t="str">
            <v>一类地区</v>
          </cell>
          <cell r="M778" t="str">
            <v>国家贫困县</v>
          </cell>
          <cell r="N778" t="str">
            <v>升级改造（提质改造）</v>
          </cell>
          <cell r="O778" t="str">
            <v>炎陵县西草坪村传统古村落</v>
          </cell>
          <cell r="R778" t="str">
            <v>4.5</v>
          </cell>
          <cell r="S778" t="str">
            <v>6</v>
          </cell>
          <cell r="T778" t="str">
            <v>X174430225</v>
          </cell>
          <cell r="U778">
            <v>0</v>
          </cell>
          <cell r="V778">
            <v>6.7</v>
          </cell>
          <cell r="W778">
            <v>6.7</v>
          </cell>
        </row>
        <row r="779">
          <cell r="I779" t="str">
            <v>垄溪乡茶垄村旅游集散公路</v>
          </cell>
          <cell r="J779" t="str">
            <v>131301F4302250004</v>
          </cell>
          <cell r="K779" t="str">
            <v>通景公路</v>
          </cell>
          <cell r="L779" t="str">
            <v>一类地区</v>
          </cell>
          <cell r="M779" t="str">
            <v>国家贫困县</v>
          </cell>
          <cell r="N779" t="str">
            <v>升级改造（提质改造）</v>
          </cell>
          <cell r="O779" t="str">
            <v>茶垄村</v>
          </cell>
          <cell r="R779" t="str">
            <v>5</v>
          </cell>
          <cell r="S779" t="str">
            <v>6</v>
          </cell>
          <cell r="T779" t="str">
            <v>Y501430225</v>
          </cell>
          <cell r="U779">
            <v>0</v>
          </cell>
          <cell r="V779">
            <v>2.605</v>
          </cell>
          <cell r="W779">
            <v>2.605</v>
          </cell>
        </row>
        <row r="780">
          <cell r="I780" t="str">
            <v>十都至井冈山大垅旅游集散连接路（一期）</v>
          </cell>
          <cell r="J780" t="str">
            <v>131302F4302250007</v>
          </cell>
          <cell r="K780" t="str">
            <v>通景公路</v>
          </cell>
          <cell r="L780" t="str">
            <v>一类地区</v>
          </cell>
          <cell r="M780" t="str">
            <v>国家贫困县</v>
          </cell>
          <cell r="O780" t="str">
            <v>井冈山</v>
          </cell>
          <cell r="R780" t="str">
            <v>4.5</v>
          </cell>
          <cell r="S780" t="str">
            <v>6.5</v>
          </cell>
          <cell r="T780" t="str">
            <v>X169430225</v>
          </cell>
          <cell r="U780">
            <v>0</v>
          </cell>
          <cell r="V780">
            <v>3.53</v>
          </cell>
          <cell r="W780">
            <v>3.53</v>
          </cell>
        </row>
        <row r="781">
          <cell r="I781" t="str">
            <v>下村乡酃峰景点旅游集散路</v>
          </cell>
          <cell r="J781" t="str">
            <v>131301F4302250002</v>
          </cell>
          <cell r="K781" t="str">
            <v>通景公路</v>
          </cell>
          <cell r="L781" t="str">
            <v>一类地区</v>
          </cell>
          <cell r="M781" t="str">
            <v>国家贫困县</v>
          </cell>
          <cell r="N781" t="str">
            <v>升级改造（提质改造）</v>
          </cell>
          <cell r="O781" t="str">
            <v>下村乡酃峰乡村旅游景点</v>
          </cell>
          <cell r="R781" t="str">
            <v>4.5</v>
          </cell>
          <cell r="S781" t="str">
            <v>6</v>
          </cell>
          <cell r="T781" t="str">
            <v>Y001430225</v>
          </cell>
          <cell r="U781">
            <v>0</v>
          </cell>
          <cell r="V781">
            <v>11.224</v>
          </cell>
          <cell r="W781">
            <v>11.224</v>
          </cell>
        </row>
        <row r="782">
          <cell r="I782" t="str">
            <v>炎陵县炎陵神农谷景区通景路</v>
          </cell>
          <cell r="J782" t="str">
            <v>13130201F4302250001</v>
          </cell>
          <cell r="K782" t="str">
            <v>通景公路</v>
          </cell>
          <cell r="L782" t="str">
            <v>一类地区</v>
          </cell>
          <cell r="M782" t="str">
            <v>国家贫困县</v>
          </cell>
          <cell r="N782" t="str">
            <v>升级改造（提质改造）</v>
          </cell>
          <cell r="O782" t="str">
            <v>炎陵神农谷景区</v>
          </cell>
          <cell r="R782" t="str">
            <v>6</v>
          </cell>
          <cell r="S782" t="str">
            <v>6.5</v>
          </cell>
          <cell r="T782" t="str">
            <v>X170430225</v>
          </cell>
          <cell r="U782">
            <v>18.864999999999998</v>
          </cell>
          <cell r="V782">
            <v>22.398</v>
          </cell>
          <cell r="W782">
            <v>3.5329999999999999</v>
          </cell>
        </row>
        <row r="783">
          <cell r="I783" t="str">
            <v>沔渡镇叶沙塘旅游通景公路</v>
          </cell>
          <cell r="J783" t="str">
            <v>131302F4302250006</v>
          </cell>
          <cell r="K783" t="str">
            <v>通景公路</v>
          </cell>
          <cell r="L783" t="str">
            <v>一类地区</v>
          </cell>
          <cell r="M783" t="str">
            <v>国家贫困县</v>
          </cell>
          <cell r="N783" t="str">
            <v>升级改造（提质改造）</v>
          </cell>
          <cell r="O783" t="str">
            <v>沔渡镇叶沙塘乡村旅游景点</v>
          </cell>
          <cell r="R783" t="str">
            <v>3.5</v>
          </cell>
          <cell r="S783" t="str">
            <v>6</v>
          </cell>
          <cell r="T783" t="str">
            <v>C101430225</v>
          </cell>
          <cell r="U783">
            <v>0</v>
          </cell>
          <cell r="V783">
            <v>4.5279999999999996</v>
          </cell>
          <cell r="W783">
            <v>4.5279999999999996</v>
          </cell>
        </row>
        <row r="784">
          <cell r="I784" t="str">
            <v>将军茶叶基地旅游通景路</v>
          </cell>
          <cell r="J784" t="str">
            <v>1312F4302810090</v>
          </cell>
          <cell r="K784" t="str">
            <v>通景公路</v>
          </cell>
          <cell r="L784" t="str">
            <v>三类地区</v>
          </cell>
          <cell r="M784"/>
          <cell r="N784" t="str">
            <v>升级改造（提质改造）</v>
          </cell>
          <cell r="O784" t="str">
            <v>将军茶叶种植基地</v>
          </cell>
          <cell r="R784" t="str">
            <v>4</v>
          </cell>
          <cell r="S784" t="str">
            <v>7</v>
          </cell>
          <cell r="T784" t="str">
            <v>C639430281</v>
          </cell>
          <cell r="U784">
            <v>0</v>
          </cell>
          <cell r="V784">
            <v>0.90500000000000003</v>
          </cell>
          <cell r="W784">
            <v>0.90500000000000003</v>
          </cell>
        </row>
        <row r="785">
          <cell r="I785" t="str">
            <v>李山村原始次森林旅游公路</v>
          </cell>
          <cell r="J785" t="str">
            <v>131302F4302810003</v>
          </cell>
          <cell r="K785" t="str">
            <v>通景公路</v>
          </cell>
          <cell r="L785" t="str">
            <v>三类地区</v>
          </cell>
          <cell r="M785"/>
          <cell r="N785" t="str">
            <v>升级改造（提质改造）</v>
          </cell>
          <cell r="O785" t="str">
            <v>原始次森林（丛树）景区</v>
          </cell>
          <cell r="R785" t="str">
            <v>5</v>
          </cell>
          <cell r="S785" t="str">
            <v>7</v>
          </cell>
          <cell r="T785" t="str">
            <v>X090430281</v>
          </cell>
          <cell r="U785">
            <v>0</v>
          </cell>
          <cell r="V785">
            <v>13.8</v>
          </cell>
          <cell r="W785">
            <v>13.8</v>
          </cell>
        </row>
        <row r="786">
          <cell r="I786" t="str">
            <v>清水湾畔通景公路</v>
          </cell>
          <cell r="J786" t="str">
            <v>131302F4302810001</v>
          </cell>
          <cell r="K786" t="str">
            <v>通景公路</v>
          </cell>
          <cell r="L786" t="str">
            <v>三类地区</v>
          </cell>
          <cell r="M786"/>
          <cell r="N786" t="str">
            <v>升级改造（提质改造）</v>
          </cell>
          <cell r="O786" t="str">
            <v>清水湾畔景区</v>
          </cell>
          <cell r="R786" t="str">
            <v>3.5</v>
          </cell>
          <cell r="S786" t="str">
            <v>7</v>
          </cell>
          <cell r="T786" t="str">
            <v>CA14430281</v>
          </cell>
          <cell r="U786">
            <v>0</v>
          </cell>
          <cell r="V786">
            <v>0.92800000000000005</v>
          </cell>
          <cell r="W786">
            <v>0.92800000000000005</v>
          </cell>
        </row>
        <row r="787">
          <cell r="I787" t="str">
            <v>水坪旅游风景区通景公路</v>
          </cell>
          <cell r="J787" t="str">
            <v>131302F4302810006</v>
          </cell>
          <cell r="K787" t="str">
            <v>通景公路</v>
          </cell>
          <cell r="L787" t="str">
            <v>三类地区</v>
          </cell>
          <cell r="M787"/>
          <cell r="N787" t="str">
            <v>升级改造（提质改造）</v>
          </cell>
          <cell r="O787" t="str">
            <v>水坪旅游风景区</v>
          </cell>
          <cell r="R787" t="str">
            <v>3.5</v>
          </cell>
          <cell r="S787" t="str">
            <v>7</v>
          </cell>
          <cell r="T787" t="str">
            <v>无</v>
          </cell>
          <cell r="U787">
            <v>0</v>
          </cell>
          <cell r="V787">
            <v>9.8740000000000006</v>
          </cell>
          <cell r="W787">
            <v>9.8740000000000006</v>
          </cell>
        </row>
        <row r="788">
          <cell r="I788" t="str">
            <v>桃花谷休闲山庄旅游通景公路</v>
          </cell>
          <cell r="J788" t="str">
            <v>1312F4302810068</v>
          </cell>
          <cell r="K788" t="str">
            <v>通景公路</v>
          </cell>
          <cell r="L788" t="str">
            <v>三类地区</v>
          </cell>
          <cell r="M788"/>
          <cell r="N788" t="str">
            <v>升级改造（提质改造）</v>
          </cell>
          <cell r="O788" t="str">
            <v>桃花谷休闲山庄</v>
          </cell>
          <cell r="R788" t="str">
            <v>4</v>
          </cell>
          <cell r="S788" t="str">
            <v>7</v>
          </cell>
          <cell r="T788" t="str">
            <v>C679430281</v>
          </cell>
          <cell r="U788">
            <v>0</v>
          </cell>
          <cell r="V788">
            <v>5.1479999999999997</v>
          </cell>
          <cell r="W788">
            <v>5.1479999999999997</v>
          </cell>
        </row>
        <row r="789">
          <cell r="I789" t="str">
            <v>先农坛红色旅游通景公路</v>
          </cell>
          <cell r="J789" t="str">
            <v>131302F4302810011</v>
          </cell>
          <cell r="K789" t="str">
            <v>通景公路</v>
          </cell>
          <cell r="L789" t="str">
            <v>三类地区</v>
          </cell>
          <cell r="M789"/>
          <cell r="N789" t="str">
            <v>升级改造（提质改造）</v>
          </cell>
          <cell r="O789" t="str">
            <v>先农坛红色旅游景区</v>
          </cell>
          <cell r="R789" t="str">
            <v>4</v>
          </cell>
          <cell r="S789" t="str">
            <v>7</v>
          </cell>
          <cell r="T789" t="str">
            <v>无</v>
          </cell>
          <cell r="U789">
            <v>0</v>
          </cell>
          <cell r="V789">
            <v>6</v>
          </cell>
          <cell r="W789">
            <v>6</v>
          </cell>
        </row>
        <row r="790">
          <cell r="I790" t="str">
            <v>雪峰山水库旅游通景公路</v>
          </cell>
          <cell r="J790" t="str">
            <v>131302F4302810009</v>
          </cell>
          <cell r="K790" t="str">
            <v>通景公路</v>
          </cell>
          <cell r="L790" t="str">
            <v>三类地区</v>
          </cell>
          <cell r="M790"/>
          <cell r="N790" t="str">
            <v>升级改造（提质改造）</v>
          </cell>
          <cell r="O790" t="str">
            <v>雪峰山水库旅游景区</v>
          </cell>
          <cell r="R790" t="str">
            <v>3.5</v>
          </cell>
          <cell r="S790" t="str">
            <v>7</v>
          </cell>
          <cell r="T790" t="str">
            <v>无</v>
          </cell>
          <cell r="U790">
            <v>0</v>
          </cell>
          <cell r="V790">
            <v>11.17</v>
          </cell>
          <cell r="W790">
            <v>11.17</v>
          </cell>
        </row>
        <row r="791">
          <cell r="I791" t="str">
            <v>云岩旅游公路</v>
          </cell>
          <cell r="J791" t="str">
            <v>1312F4302810006</v>
          </cell>
          <cell r="K791" t="str">
            <v>通景公路</v>
          </cell>
          <cell r="L791" t="str">
            <v>三类地区</v>
          </cell>
          <cell r="M791"/>
          <cell r="N791" t="str">
            <v>升级改造（提质改造）</v>
          </cell>
          <cell r="O791" t="str">
            <v>云岩寺</v>
          </cell>
          <cell r="R791" t="str">
            <v>5</v>
          </cell>
          <cell r="S791" t="str">
            <v>7</v>
          </cell>
          <cell r="T791" t="str">
            <v>Y014430281</v>
          </cell>
          <cell r="U791">
            <v>0</v>
          </cell>
          <cell r="V791">
            <v>6.9320000000000004</v>
          </cell>
          <cell r="W791">
            <v>6.9320000000000004</v>
          </cell>
        </row>
        <row r="792">
          <cell r="I792" t="str">
            <v>左权故居红色景区通景公路</v>
          </cell>
          <cell r="J792" t="str">
            <v>1312F4302810002</v>
          </cell>
          <cell r="K792" t="str">
            <v>通景公路</v>
          </cell>
          <cell r="L792" t="str">
            <v>三类地区</v>
          </cell>
          <cell r="M792"/>
          <cell r="N792" t="str">
            <v>升级改造（提质改造）</v>
          </cell>
          <cell r="O792" t="str">
            <v>左权故居</v>
          </cell>
          <cell r="R792" t="str">
            <v>5</v>
          </cell>
          <cell r="S792" t="str">
            <v>6</v>
          </cell>
          <cell r="T792" t="str">
            <v>C850430281</v>
          </cell>
          <cell r="U792">
            <v>0</v>
          </cell>
          <cell r="V792">
            <v>5.0999999999999996</v>
          </cell>
          <cell r="W792">
            <v>5.0999999999999996</v>
          </cell>
        </row>
        <row r="793">
          <cell r="I793" t="str">
            <v>沩山古窑旅游通景公路</v>
          </cell>
          <cell r="J793" t="str">
            <v>1312F4302810064</v>
          </cell>
          <cell r="K793" t="str">
            <v>通景公路</v>
          </cell>
          <cell r="L793" t="str">
            <v>三类地区</v>
          </cell>
          <cell r="M793"/>
          <cell r="N793" t="str">
            <v>升级改造（提质改造）</v>
          </cell>
          <cell r="O793" t="str">
            <v>沩山古窑景区</v>
          </cell>
          <cell r="R793" t="str">
            <v>3.5</v>
          </cell>
          <cell r="S793" t="str">
            <v>7</v>
          </cell>
          <cell r="T793" t="str">
            <v>C671430281</v>
          </cell>
          <cell r="U793">
            <v>0</v>
          </cell>
          <cell r="V793">
            <v>1.56</v>
          </cell>
          <cell r="W793">
            <v>1.56</v>
          </cell>
        </row>
        <row r="794">
          <cell r="I794" t="str">
            <v>梨树洲旅游集散公路</v>
          </cell>
          <cell r="J794" t="str">
            <v>131301F4302250005</v>
          </cell>
          <cell r="K794" t="str">
            <v>旅游集散公路</v>
          </cell>
          <cell r="L794" t="str">
            <v>一类地区</v>
          </cell>
          <cell r="M794" t="str">
            <v>国家贫困县</v>
          </cell>
          <cell r="N794" t="str">
            <v>升级改造（提质改造）</v>
          </cell>
          <cell r="O794" t="str">
            <v>梨树洲</v>
          </cell>
          <cell r="R794" t="str">
            <v>4.5</v>
          </cell>
          <cell r="S794" t="str">
            <v>6.5</v>
          </cell>
          <cell r="T794" t="str">
            <v>Y505430225</v>
          </cell>
          <cell r="U794">
            <v>0</v>
          </cell>
          <cell r="V794">
            <v>7.6970000000000001</v>
          </cell>
          <cell r="W794">
            <v>11.189</v>
          </cell>
        </row>
        <row r="795">
          <cell r="I795" t="str">
            <v>密花村旅游集散公路</v>
          </cell>
          <cell r="J795" t="str">
            <v>131301F4302250001</v>
          </cell>
          <cell r="K795" t="str">
            <v>旅游集散公路</v>
          </cell>
          <cell r="L795" t="str">
            <v>一类地区</v>
          </cell>
          <cell r="M795" t="str">
            <v>国家贫困县</v>
          </cell>
          <cell r="N795" t="str">
            <v>升级改造（提质改造）</v>
          </cell>
          <cell r="O795" t="str">
            <v>十都镇密花村生态旅游景点</v>
          </cell>
          <cell r="R795" t="str">
            <v>4.5</v>
          </cell>
          <cell r="S795" t="str">
            <v>6</v>
          </cell>
          <cell r="T795" t="str">
            <v>Y523430225</v>
          </cell>
          <cell r="U795">
            <v>0</v>
          </cell>
          <cell r="V795">
            <v>9.1579999999999995</v>
          </cell>
          <cell r="W795">
            <v>14.157999999999999</v>
          </cell>
        </row>
        <row r="796">
          <cell r="I796" t="str">
            <v>十都至井冈山大垅旅游集散连接路（二期）</v>
          </cell>
          <cell r="J796" t="str">
            <v>131301F4302250008</v>
          </cell>
          <cell r="K796" t="str">
            <v>旅游集散公路</v>
          </cell>
          <cell r="L796" t="str">
            <v>一类地区</v>
          </cell>
          <cell r="M796" t="str">
            <v>国家贫困县</v>
          </cell>
          <cell r="N796" t="str">
            <v>升级改造（提质改造）</v>
          </cell>
          <cell r="O796" t="str">
            <v>井冈山</v>
          </cell>
          <cell r="R796" t="str">
            <v>4.5</v>
          </cell>
          <cell r="S796" t="str">
            <v>6.5</v>
          </cell>
          <cell r="T796" t="str">
            <v>X169430225</v>
          </cell>
          <cell r="U796">
            <v>3.53</v>
          </cell>
          <cell r="V796">
            <v>11.44</v>
          </cell>
          <cell r="W796">
            <v>7.91</v>
          </cell>
        </row>
        <row r="797">
          <cell r="I797" t="str">
            <v>耕食记道路</v>
          </cell>
          <cell r="J797" t="str">
            <v>1312F4302020018</v>
          </cell>
          <cell r="K797" t="str">
            <v>资源产业路</v>
          </cell>
          <cell r="L797" t="str">
            <v>三类地区</v>
          </cell>
          <cell r="M797"/>
          <cell r="N797" t="str">
            <v>升级改造（提质改造）</v>
          </cell>
          <cell r="O797" t="str">
            <v>耕食记</v>
          </cell>
          <cell r="R797" t="str">
            <v>4.5</v>
          </cell>
          <cell r="S797" t="str">
            <v>6(5)</v>
          </cell>
          <cell r="T797" t="str">
            <v>C210430202</v>
          </cell>
          <cell r="U797">
            <v>0</v>
          </cell>
          <cell r="V797">
            <v>3.34</v>
          </cell>
          <cell r="W797">
            <v>3.34</v>
          </cell>
        </row>
        <row r="798">
          <cell r="I798" t="str">
            <v>耕食小镇道路</v>
          </cell>
          <cell r="J798" t="str">
            <v>1312F4302020005</v>
          </cell>
          <cell r="K798" t="str">
            <v>资源产业路</v>
          </cell>
          <cell r="L798" t="str">
            <v>三类地区</v>
          </cell>
          <cell r="M798"/>
          <cell r="N798" t="str">
            <v>升级改造（提质改造）</v>
          </cell>
          <cell r="O798" t="str">
            <v>耕食小镇</v>
          </cell>
          <cell r="R798" t="str">
            <v>5</v>
          </cell>
          <cell r="S798" t="str">
            <v>6(5.5)</v>
          </cell>
          <cell r="T798" t="str">
            <v>X017430202</v>
          </cell>
          <cell r="U798">
            <v>0</v>
          </cell>
          <cell r="V798">
            <v>5.6</v>
          </cell>
          <cell r="W798">
            <v>5.6</v>
          </cell>
        </row>
        <row r="799">
          <cell r="I799" t="str">
            <v>国宾生态农场道路</v>
          </cell>
          <cell r="J799" t="str">
            <v>1312F4302020020</v>
          </cell>
          <cell r="K799" t="str">
            <v>资源产业路</v>
          </cell>
          <cell r="L799" t="str">
            <v>三类地区</v>
          </cell>
          <cell r="M799"/>
          <cell r="N799" t="str">
            <v>新建</v>
          </cell>
          <cell r="O799" t="str">
            <v>国宾生态农场</v>
          </cell>
          <cell r="R799" t="str">
            <v>0</v>
          </cell>
          <cell r="S799" t="str">
            <v>6(4.5)</v>
          </cell>
          <cell r="T799" t="str">
            <v>无</v>
          </cell>
          <cell r="U799">
            <v>0</v>
          </cell>
          <cell r="V799">
            <v>0.43</v>
          </cell>
          <cell r="W799">
            <v>0.43</v>
          </cell>
        </row>
        <row r="800">
          <cell r="I800" t="str">
            <v>湖南世开花海农业科技有限公司连接路</v>
          </cell>
          <cell r="J800" t="str">
            <v>1312F4302020013</v>
          </cell>
          <cell r="K800" t="str">
            <v>资源产业路</v>
          </cell>
          <cell r="L800" t="str">
            <v>三类地区</v>
          </cell>
          <cell r="M800"/>
          <cell r="N800" t="str">
            <v>新建</v>
          </cell>
          <cell r="O800" t="str">
            <v>湖南世开花海农业科技有限公司产业园</v>
          </cell>
          <cell r="R800" t="str">
            <v>0</v>
          </cell>
          <cell r="S800" t="str">
            <v>6(4.5)</v>
          </cell>
          <cell r="T800" t="str">
            <v>无</v>
          </cell>
          <cell r="U800">
            <v>0</v>
          </cell>
          <cell r="V800">
            <v>1.32</v>
          </cell>
          <cell r="W800">
            <v>1.32</v>
          </cell>
        </row>
        <row r="801">
          <cell r="I801" t="str">
            <v>黄塘村优质高产粮食种植基地道路</v>
          </cell>
          <cell r="J801" t="str">
            <v>1312F4302020002</v>
          </cell>
          <cell r="K801" t="str">
            <v>资源产业路</v>
          </cell>
          <cell r="L801" t="str">
            <v>三类地区</v>
          </cell>
          <cell r="M801"/>
          <cell r="N801" t="str">
            <v>新建</v>
          </cell>
          <cell r="O801" t="str">
            <v>黄塘村优质高产粮食种植基地</v>
          </cell>
          <cell r="R801" t="str">
            <v>0</v>
          </cell>
          <cell r="S801" t="str">
            <v>6(4.5)</v>
          </cell>
          <cell r="T801" t="str">
            <v>无</v>
          </cell>
          <cell r="U801">
            <v>0</v>
          </cell>
          <cell r="V801">
            <v>1.1000000000000001</v>
          </cell>
          <cell r="W801">
            <v>1.1000000000000001</v>
          </cell>
        </row>
        <row r="802">
          <cell r="I802" t="str">
            <v>黄塘园林绿化有限公司连接路</v>
          </cell>
          <cell r="J802" t="str">
            <v>1312F4302020017</v>
          </cell>
          <cell r="K802" t="str">
            <v>资源产业路</v>
          </cell>
          <cell r="L802" t="str">
            <v>三类地区</v>
          </cell>
          <cell r="M802"/>
          <cell r="N802" t="str">
            <v>新建</v>
          </cell>
          <cell r="O802" t="str">
            <v>黄塘园林绿化有限公司园区</v>
          </cell>
          <cell r="R802" t="str">
            <v>5</v>
          </cell>
          <cell r="S802" t="str">
            <v>6(5.5)</v>
          </cell>
          <cell r="T802" t="str">
            <v>X020430202</v>
          </cell>
          <cell r="U802">
            <v>0</v>
          </cell>
          <cell r="V802">
            <v>1.06</v>
          </cell>
          <cell r="W802">
            <v>1.06</v>
          </cell>
        </row>
        <row r="803">
          <cell r="I803" t="str">
            <v>建忠养殖场连接路</v>
          </cell>
          <cell r="J803" t="str">
            <v>1312F4302020010</v>
          </cell>
          <cell r="K803" t="str">
            <v>资源产业路</v>
          </cell>
          <cell r="L803" t="str">
            <v>三类地区</v>
          </cell>
          <cell r="M803"/>
          <cell r="N803" t="str">
            <v>新建</v>
          </cell>
          <cell r="O803" t="str">
            <v>建忠养殖场产业园</v>
          </cell>
          <cell r="R803" t="str">
            <v>0</v>
          </cell>
          <cell r="S803" t="str">
            <v>6(4.5)</v>
          </cell>
          <cell r="T803" t="str">
            <v>无</v>
          </cell>
          <cell r="U803">
            <v>0</v>
          </cell>
          <cell r="V803">
            <v>0.68</v>
          </cell>
          <cell r="W803">
            <v>0.68</v>
          </cell>
        </row>
        <row r="804">
          <cell r="I804" t="str">
            <v>金桥油茶农民专业合作社连接路</v>
          </cell>
          <cell r="J804" t="str">
            <v>1312F4302020014</v>
          </cell>
          <cell r="K804" t="str">
            <v>资源产业路</v>
          </cell>
          <cell r="L804" t="str">
            <v>三类地区</v>
          </cell>
          <cell r="M804"/>
          <cell r="N804" t="str">
            <v>新建</v>
          </cell>
          <cell r="O804" t="str">
            <v>金桥油茶农民专业合作社园区</v>
          </cell>
          <cell r="R804" t="str">
            <v>3</v>
          </cell>
          <cell r="S804" t="str">
            <v>6(4.5)</v>
          </cell>
          <cell r="T804" t="str">
            <v>无</v>
          </cell>
          <cell r="U804">
            <v>0</v>
          </cell>
          <cell r="V804">
            <v>0.79</v>
          </cell>
          <cell r="W804">
            <v>0.79</v>
          </cell>
        </row>
        <row r="805">
          <cell r="I805" t="str">
            <v>奎园特色生态园道路</v>
          </cell>
          <cell r="J805" t="str">
            <v>1312F4302020027</v>
          </cell>
          <cell r="K805" t="str">
            <v>资源产业路</v>
          </cell>
          <cell r="L805" t="str">
            <v>三类地区</v>
          </cell>
          <cell r="M805"/>
          <cell r="N805" t="str">
            <v>升级改造（提质改造）</v>
          </cell>
          <cell r="O805" t="str">
            <v>奎园特色生态园</v>
          </cell>
          <cell r="R805" t="str">
            <v>0</v>
          </cell>
          <cell r="S805" t="str">
            <v>6(5)</v>
          </cell>
          <cell r="T805" t="str">
            <v>C119430202</v>
          </cell>
          <cell r="U805">
            <v>0</v>
          </cell>
          <cell r="V805">
            <v>1.1000000000000001</v>
          </cell>
          <cell r="W805">
            <v>1.1000000000000001</v>
          </cell>
        </row>
        <row r="806">
          <cell r="I806" t="str">
            <v>四季果园沃柑基地连接路</v>
          </cell>
          <cell r="J806" t="str">
            <v>1312F4302020015</v>
          </cell>
          <cell r="K806" t="str">
            <v>资源产业路</v>
          </cell>
          <cell r="L806" t="str">
            <v>三类地区</v>
          </cell>
          <cell r="M806"/>
          <cell r="N806" t="str">
            <v>新建</v>
          </cell>
          <cell r="O806" t="str">
            <v>四季果园沃柑基地园区</v>
          </cell>
          <cell r="R806" t="str">
            <v>3</v>
          </cell>
          <cell r="S806" t="str">
            <v>6(4.5)</v>
          </cell>
          <cell r="T806" t="str">
            <v>无</v>
          </cell>
          <cell r="U806">
            <v>0</v>
          </cell>
          <cell r="V806">
            <v>0.72</v>
          </cell>
          <cell r="W806">
            <v>0.72</v>
          </cell>
        </row>
        <row r="807">
          <cell r="I807" t="str">
            <v>太阳村柑橘基地连接路</v>
          </cell>
          <cell r="J807" t="str">
            <v>1312F4302020008</v>
          </cell>
          <cell r="K807" t="str">
            <v>资源产业路</v>
          </cell>
          <cell r="L807" t="str">
            <v>三类地区</v>
          </cell>
          <cell r="M807"/>
          <cell r="N807" t="str">
            <v>新建</v>
          </cell>
          <cell r="O807" t="str">
            <v>太阳村柑橘基地产业园</v>
          </cell>
          <cell r="R807" t="str">
            <v>3</v>
          </cell>
          <cell r="S807" t="str">
            <v>6(4.5)</v>
          </cell>
          <cell r="T807" t="str">
            <v>无</v>
          </cell>
          <cell r="U807">
            <v>0</v>
          </cell>
          <cell r="V807">
            <v>2.98</v>
          </cell>
          <cell r="W807">
            <v>2.98</v>
          </cell>
        </row>
        <row r="808">
          <cell r="I808" t="str">
            <v>霞山庄园道路</v>
          </cell>
          <cell r="J808" t="str">
            <v>1312F4302020001</v>
          </cell>
          <cell r="K808" t="str">
            <v>资源产业路</v>
          </cell>
          <cell r="L808" t="str">
            <v>三类地区</v>
          </cell>
          <cell r="M808"/>
          <cell r="N808" t="str">
            <v>新建</v>
          </cell>
          <cell r="O808" t="str">
            <v>霞山庄园</v>
          </cell>
          <cell r="R808" t="str">
            <v>3.5</v>
          </cell>
          <cell r="S808" t="str">
            <v>6(4.5)</v>
          </cell>
          <cell r="T808" t="str">
            <v>无</v>
          </cell>
          <cell r="U808">
            <v>0</v>
          </cell>
          <cell r="V808">
            <v>0.95</v>
          </cell>
          <cell r="W808">
            <v>0.95</v>
          </cell>
        </row>
        <row r="809">
          <cell r="I809" t="str">
            <v>湘民农村合作社连接路</v>
          </cell>
          <cell r="J809" t="str">
            <v>1312F4302020003</v>
          </cell>
          <cell r="K809" t="str">
            <v>资源产业路</v>
          </cell>
          <cell r="L809" t="str">
            <v>三类地区</v>
          </cell>
          <cell r="M809"/>
          <cell r="N809" t="str">
            <v>新建</v>
          </cell>
          <cell r="O809" t="str">
            <v>湘民农村合作社产业园</v>
          </cell>
          <cell r="R809" t="str">
            <v>0</v>
          </cell>
          <cell r="S809" t="str">
            <v>6(5)</v>
          </cell>
          <cell r="T809" t="str">
            <v>无</v>
          </cell>
          <cell r="U809">
            <v>0</v>
          </cell>
          <cell r="V809">
            <v>1.07</v>
          </cell>
          <cell r="W809">
            <v>1.07</v>
          </cell>
        </row>
        <row r="810">
          <cell r="I810" t="str">
            <v>远东产业园道路</v>
          </cell>
          <cell r="J810" t="str">
            <v>1312F4302020004</v>
          </cell>
          <cell r="K810" t="str">
            <v>资源产业路</v>
          </cell>
          <cell r="L810" t="str">
            <v>三类地区</v>
          </cell>
          <cell r="M810"/>
          <cell r="N810" t="str">
            <v>新建</v>
          </cell>
          <cell r="O810" t="str">
            <v>远东产业园</v>
          </cell>
          <cell r="R810" t="str">
            <v>4.5</v>
          </cell>
          <cell r="S810" t="str">
            <v>6(5)</v>
          </cell>
          <cell r="T810" t="str">
            <v>Y014430202</v>
          </cell>
          <cell r="U810">
            <v>0</v>
          </cell>
          <cell r="V810">
            <v>4.6100000000000003</v>
          </cell>
          <cell r="W810">
            <v>4.6100000000000003</v>
          </cell>
        </row>
        <row r="811">
          <cell r="I811" t="str">
            <v>月亮食用菌园区连接路</v>
          </cell>
          <cell r="J811" t="str">
            <v>1312F4302020011</v>
          </cell>
          <cell r="K811" t="str">
            <v>资源产业路</v>
          </cell>
          <cell r="L811" t="str">
            <v>三类地区</v>
          </cell>
          <cell r="M811"/>
          <cell r="N811" t="str">
            <v>新建</v>
          </cell>
          <cell r="O811" t="str">
            <v>月亮食用菌园区</v>
          </cell>
          <cell r="R811" t="str">
            <v>3</v>
          </cell>
          <cell r="S811" t="str">
            <v>6(4.5)</v>
          </cell>
          <cell r="T811" t="str">
            <v>C098430202</v>
          </cell>
          <cell r="U811">
            <v>0</v>
          </cell>
          <cell r="V811">
            <v>0.31</v>
          </cell>
          <cell r="W811">
            <v>0.31</v>
          </cell>
        </row>
        <row r="812">
          <cell r="I812" t="str">
            <v>樟霞村经济合作社蔬菜基地连接路</v>
          </cell>
          <cell r="J812" t="str">
            <v>1312F4302020016</v>
          </cell>
          <cell r="K812" t="str">
            <v>资源产业路</v>
          </cell>
          <cell r="L812" t="str">
            <v>三类地区</v>
          </cell>
          <cell r="M812"/>
          <cell r="N812" t="str">
            <v>新建</v>
          </cell>
          <cell r="O812" t="str">
            <v>樟霞村经济合作社蔬菜产业园</v>
          </cell>
          <cell r="R812" t="str">
            <v>4</v>
          </cell>
          <cell r="S812" t="str">
            <v>6(4.5)</v>
          </cell>
          <cell r="T812" t="str">
            <v>无</v>
          </cell>
          <cell r="U812">
            <v>0</v>
          </cell>
          <cell r="V812">
            <v>0.7</v>
          </cell>
          <cell r="W812">
            <v>0.7</v>
          </cell>
        </row>
        <row r="813">
          <cell r="I813" t="str">
            <v>中财路</v>
          </cell>
          <cell r="J813" t="str">
            <v>1312F4302020019</v>
          </cell>
          <cell r="K813" t="str">
            <v>资源产业路</v>
          </cell>
          <cell r="L813" t="str">
            <v>三类地区</v>
          </cell>
          <cell r="M813"/>
          <cell r="N813" t="str">
            <v>升级改造（提质改造）</v>
          </cell>
          <cell r="O813" t="str">
            <v>中财水泥</v>
          </cell>
          <cell r="R813" t="str">
            <v>5</v>
          </cell>
          <cell r="S813" t="str">
            <v>6(5.5)</v>
          </cell>
          <cell r="T813" t="str">
            <v>X003430202</v>
          </cell>
          <cell r="U813">
            <v>0</v>
          </cell>
          <cell r="V813">
            <v>5.2</v>
          </cell>
          <cell r="W813">
            <v>5.2</v>
          </cell>
        </row>
        <row r="814">
          <cell r="I814" t="str">
            <v>株洲凯东资源利用有限公司连接路</v>
          </cell>
          <cell r="J814" t="str">
            <v>1312F4302020009</v>
          </cell>
          <cell r="K814" t="str">
            <v>资源产业路</v>
          </cell>
          <cell r="L814" t="str">
            <v>三类地区</v>
          </cell>
          <cell r="M814"/>
          <cell r="N814" t="str">
            <v>新建</v>
          </cell>
          <cell r="O814" t="str">
            <v>株洲凯东资源利用有限公司园区</v>
          </cell>
          <cell r="R814" t="str">
            <v>3</v>
          </cell>
          <cell r="S814" t="str">
            <v>6(4.5)</v>
          </cell>
          <cell r="T814" t="str">
            <v>无</v>
          </cell>
          <cell r="U814">
            <v>0</v>
          </cell>
          <cell r="V814">
            <v>0.67</v>
          </cell>
          <cell r="W814">
            <v>0.67</v>
          </cell>
        </row>
        <row r="815">
          <cell r="I815" t="str">
            <v>株洲市巨盛实业有限公司连接路</v>
          </cell>
          <cell r="J815" t="str">
            <v>1312F4302020021</v>
          </cell>
          <cell r="K815" t="str">
            <v>资源产业路</v>
          </cell>
          <cell r="L815" t="str">
            <v>三类地区</v>
          </cell>
          <cell r="M815"/>
          <cell r="N815" t="str">
            <v>新建</v>
          </cell>
          <cell r="O815" t="str">
            <v>株洲市巨盛实业有限公司产业园</v>
          </cell>
          <cell r="R815" t="str">
            <v>0</v>
          </cell>
          <cell r="S815" t="str">
            <v>6(4.5)</v>
          </cell>
          <cell r="T815" t="str">
            <v>无</v>
          </cell>
          <cell r="U815">
            <v>0</v>
          </cell>
          <cell r="V815">
            <v>1.1299999999999999</v>
          </cell>
          <cell r="W815">
            <v>1.1299999999999999</v>
          </cell>
        </row>
        <row r="816">
          <cell r="I816" t="str">
            <v>株洲市杨家寨生态养殖有限公司连接路</v>
          </cell>
          <cell r="J816" t="str">
            <v>1312F4302020012</v>
          </cell>
          <cell r="K816" t="str">
            <v>资源产业路</v>
          </cell>
          <cell r="L816" t="str">
            <v>三类地区</v>
          </cell>
          <cell r="M816"/>
          <cell r="N816" t="str">
            <v>新建</v>
          </cell>
          <cell r="O816" t="str">
            <v>株洲市杨家寨生态园</v>
          </cell>
          <cell r="R816" t="str">
            <v>0</v>
          </cell>
          <cell r="S816" t="str">
            <v>6(4.5)</v>
          </cell>
          <cell r="T816" t="str">
            <v>无</v>
          </cell>
          <cell r="U816">
            <v>0</v>
          </cell>
          <cell r="V816">
            <v>0.61</v>
          </cell>
          <cell r="W816">
            <v>0.61</v>
          </cell>
        </row>
        <row r="817">
          <cell r="I817" t="str">
            <v>株洲颐民康养特色小镇连接路</v>
          </cell>
          <cell r="J817" t="str">
            <v>1312F4302020007</v>
          </cell>
          <cell r="K817" t="str">
            <v>资源产业路</v>
          </cell>
          <cell r="L817" t="str">
            <v>三类地区</v>
          </cell>
          <cell r="M817"/>
          <cell r="N817" t="str">
            <v>新建</v>
          </cell>
          <cell r="O817" t="str">
            <v>株洲颐民康养特色小镇园区</v>
          </cell>
          <cell r="R817" t="str">
            <v>0</v>
          </cell>
          <cell r="S817" t="str">
            <v>6(4.5)</v>
          </cell>
          <cell r="T817" t="str">
            <v>无</v>
          </cell>
          <cell r="U817">
            <v>0</v>
          </cell>
          <cell r="V817">
            <v>1.43</v>
          </cell>
          <cell r="W817">
            <v>1.43</v>
          </cell>
        </row>
        <row r="818">
          <cell r="I818" t="str">
            <v>自然园林道路</v>
          </cell>
          <cell r="J818" t="str">
            <v>1312F4302020006</v>
          </cell>
          <cell r="K818" t="str">
            <v>资源产业路</v>
          </cell>
          <cell r="L818" t="str">
            <v>三类地区</v>
          </cell>
          <cell r="M818"/>
          <cell r="N818" t="str">
            <v>升级改造（提质改造）</v>
          </cell>
          <cell r="O818" t="str">
            <v>自然园林产业园</v>
          </cell>
          <cell r="R818" t="str">
            <v>4</v>
          </cell>
          <cell r="S818" t="str">
            <v>6(4.5)</v>
          </cell>
          <cell r="T818" t="str">
            <v>C028430202</v>
          </cell>
          <cell r="U818">
            <v>0</v>
          </cell>
          <cell r="V818">
            <v>1.4450000000000001</v>
          </cell>
          <cell r="W818">
            <v>1.4450000000000001</v>
          </cell>
        </row>
        <row r="819">
          <cell r="I819" t="str">
            <v>美丽乡村路</v>
          </cell>
          <cell r="J819" t="str">
            <v>1312F4302030003</v>
          </cell>
          <cell r="K819" t="str">
            <v>资源产业路</v>
          </cell>
          <cell r="L819" t="str">
            <v>三类地区</v>
          </cell>
          <cell r="M819"/>
          <cell r="N819" t="str">
            <v>新建</v>
          </cell>
          <cell r="O819" t="str">
            <v>株洲市乃仙种养殖农民专业合作社</v>
          </cell>
          <cell r="R819" t="str">
            <v>5.5</v>
          </cell>
          <cell r="S819" t="str">
            <v>6</v>
          </cell>
          <cell r="T819" t="str">
            <v>X007430203</v>
          </cell>
          <cell r="U819">
            <v>0</v>
          </cell>
          <cell r="V819">
            <v>7.8</v>
          </cell>
          <cell r="W819">
            <v>7.8</v>
          </cell>
        </row>
        <row r="820">
          <cell r="I820" t="str">
            <v>旭日有机农业种养殖产业路</v>
          </cell>
          <cell r="J820" t="str">
            <v>1312F4302030009</v>
          </cell>
          <cell r="K820" t="str">
            <v>资源产业路</v>
          </cell>
          <cell r="L820" t="str">
            <v>三类地区</v>
          </cell>
          <cell r="M820"/>
          <cell r="N820" t="str">
            <v>升级改造（提质改造）</v>
          </cell>
          <cell r="O820" t="str">
            <v>旭日有机农业种养殖农民专业合作社</v>
          </cell>
          <cell r="R820" t="str">
            <v>6</v>
          </cell>
          <cell r="S820" t="str">
            <v>6.5</v>
          </cell>
          <cell r="T820" t="str">
            <v>X015430203</v>
          </cell>
          <cell r="U820">
            <v>0</v>
          </cell>
          <cell r="V820">
            <v>3.98</v>
          </cell>
          <cell r="W820">
            <v>3.98</v>
          </cell>
        </row>
        <row r="821">
          <cell r="I821" t="str">
            <v>大京湖环湖路</v>
          </cell>
          <cell r="J821" t="str">
            <v>1312F4302030006</v>
          </cell>
          <cell r="K821" t="str">
            <v>资源产业路</v>
          </cell>
          <cell r="L821" t="str">
            <v>三类地区</v>
          </cell>
          <cell r="M821"/>
          <cell r="N821" t="str">
            <v>升级改造（提质改造）</v>
          </cell>
          <cell r="O821" t="str">
            <v>大京湖</v>
          </cell>
          <cell r="R821" t="str">
            <v>3.5</v>
          </cell>
          <cell r="S821" t="str">
            <v>6(5.5)</v>
          </cell>
          <cell r="T821" t="str">
            <v>C164430203</v>
          </cell>
          <cell r="U821">
            <v>0</v>
          </cell>
          <cell r="V821">
            <v>3.56</v>
          </cell>
          <cell r="W821">
            <v>3.56</v>
          </cell>
        </row>
        <row r="822">
          <cell r="I822" t="str">
            <v>桐木村工业园通达路</v>
          </cell>
          <cell r="J822" t="str">
            <v>1312F4302030004</v>
          </cell>
          <cell r="K822" t="str">
            <v>资源产业路</v>
          </cell>
          <cell r="L822" t="str">
            <v>三类地区</v>
          </cell>
          <cell r="M822"/>
          <cell r="N822" t="str">
            <v>升级改造（提质改造）</v>
          </cell>
          <cell r="O822" t="str">
            <v>桐山村工业园区通达</v>
          </cell>
          <cell r="R822" t="str">
            <v>3.5</v>
          </cell>
          <cell r="S822" t="str">
            <v>6</v>
          </cell>
          <cell r="T822" t="str">
            <v>C107430203</v>
          </cell>
          <cell r="U822">
            <v>0</v>
          </cell>
          <cell r="V822">
            <v>1.7</v>
          </cell>
          <cell r="W822">
            <v>1.7</v>
          </cell>
        </row>
        <row r="823">
          <cell r="I823" t="str">
            <v>白关村新阳养殖产业路·</v>
          </cell>
          <cell r="J823" t="str">
            <v>1312F4302030008</v>
          </cell>
          <cell r="K823" t="str">
            <v>资源产业路</v>
          </cell>
          <cell r="L823" t="str">
            <v>三类地区</v>
          </cell>
          <cell r="M823"/>
          <cell r="N823" t="str">
            <v>新建</v>
          </cell>
          <cell r="O823" t="str">
            <v>白关村新阳养殖产业</v>
          </cell>
          <cell r="R823" t="str">
            <v>4</v>
          </cell>
          <cell r="S823" t="str">
            <v>6(4.5)</v>
          </cell>
          <cell r="T823" t="str">
            <v>C328430203</v>
          </cell>
          <cell r="U823">
            <v>0</v>
          </cell>
          <cell r="V823">
            <v>0.4</v>
          </cell>
          <cell r="W823">
            <v>0.4</v>
          </cell>
        </row>
        <row r="824">
          <cell r="I824" t="str">
            <v>大京风景区环湖1路</v>
          </cell>
          <cell r="J824" t="str">
            <v>1312F4302030002</v>
          </cell>
          <cell r="K824" t="str">
            <v>资源产业路</v>
          </cell>
          <cell r="L824" t="str">
            <v>三类地区</v>
          </cell>
          <cell r="M824"/>
          <cell r="N824" t="str">
            <v>升级改造（提质改造）</v>
          </cell>
          <cell r="O824" t="str">
            <v>大京风景区环湖</v>
          </cell>
          <cell r="R824" t="str">
            <v>4.5</v>
          </cell>
          <cell r="S824" t="str">
            <v>6(5.5)</v>
          </cell>
          <cell r="T824" t="str">
            <v>Y040430203</v>
          </cell>
          <cell r="U824">
            <v>0</v>
          </cell>
          <cell r="V824">
            <v>3.23</v>
          </cell>
          <cell r="W824">
            <v>3.23</v>
          </cell>
        </row>
        <row r="825">
          <cell r="I825" t="str">
            <v>龙凤庵集体合作社产业路·</v>
          </cell>
          <cell r="J825" t="str">
            <v>1312F4302030012</v>
          </cell>
          <cell r="K825" t="str">
            <v>资源产业路</v>
          </cell>
          <cell r="L825" t="str">
            <v>三类地区</v>
          </cell>
          <cell r="M825"/>
          <cell r="N825" t="str">
            <v>新建</v>
          </cell>
          <cell r="O825" t="str">
            <v>龙凤庵集体合作社</v>
          </cell>
          <cell r="R825" t="str">
            <v>4.5</v>
          </cell>
          <cell r="S825" t="str">
            <v>6(5)</v>
          </cell>
          <cell r="T825" t="str">
            <v>无</v>
          </cell>
          <cell r="U825">
            <v>0</v>
          </cell>
          <cell r="V825">
            <v>0.7</v>
          </cell>
          <cell r="W825">
            <v>0.7</v>
          </cell>
        </row>
        <row r="826">
          <cell r="I826" t="str">
            <v>芦淞区红福林农业资源产业路</v>
          </cell>
          <cell r="J826" t="str">
            <v>1312F4302030016</v>
          </cell>
          <cell r="K826" t="str">
            <v>资源产业路</v>
          </cell>
          <cell r="L826" t="str">
            <v>三类地区</v>
          </cell>
          <cell r="M826"/>
          <cell r="N826" t="str">
            <v>新建</v>
          </cell>
          <cell r="O826" t="str">
            <v>芦淞区红福林农业资源产业</v>
          </cell>
          <cell r="R826" t="str">
            <v>3</v>
          </cell>
          <cell r="S826" t="str">
            <v>6</v>
          </cell>
          <cell r="T826" t="str">
            <v>无</v>
          </cell>
          <cell r="U826">
            <v>0</v>
          </cell>
          <cell r="V826">
            <v>4.3</v>
          </cell>
          <cell r="W826">
            <v>4.3</v>
          </cell>
        </row>
        <row r="827">
          <cell r="I827" t="str">
            <v>曲尺农民合作社产业路</v>
          </cell>
          <cell r="J827" t="str">
            <v>1312F4302030013</v>
          </cell>
          <cell r="K827" t="str">
            <v>资源产业路</v>
          </cell>
          <cell r="L827" t="str">
            <v>三类地区</v>
          </cell>
          <cell r="M827"/>
          <cell r="N827" t="str">
            <v>升级改造（提质改造）</v>
          </cell>
          <cell r="O827" t="str">
            <v>曲尺农民合作社</v>
          </cell>
          <cell r="R827" t="str">
            <v>5.5</v>
          </cell>
          <cell r="S827" t="str">
            <v>6</v>
          </cell>
          <cell r="T827" t="str">
            <v>C197430203</v>
          </cell>
          <cell r="U827">
            <v>0</v>
          </cell>
          <cell r="V827">
            <v>4</v>
          </cell>
          <cell r="W827">
            <v>4</v>
          </cell>
        </row>
        <row r="828">
          <cell r="I828" t="str">
            <v>宋家湾集体经济组织合作社连接路</v>
          </cell>
          <cell r="J828" t="str">
            <v>1312F4302030010</v>
          </cell>
          <cell r="K828" t="str">
            <v>资源产业路</v>
          </cell>
          <cell r="L828" t="str">
            <v>三类地区</v>
          </cell>
          <cell r="M828"/>
          <cell r="N828" t="str">
            <v>新建</v>
          </cell>
          <cell r="O828" t="str">
            <v>宋家湾集体经济组织合作社</v>
          </cell>
          <cell r="R828" t="str">
            <v>4.5</v>
          </cell>
          <cell r="S828" t="str">
            <v>6(5)</v>
          </cell>
          <cell r="T828" t="str">
            <v>C153430203</v>
          </cell>
          <cell r="U828">
            <v>0</v>
          </cell>
          <cell r="V828">
            <v>0.9</v>
          </cell>
          <cell r="W828">
            <v>0.9</v>
          </cell>
        </row>
        <row r="829">
          <cell r="I829" t="str">
            <v>株洲市芦淞区清新蔬菜种植农民专业合作社产业路</v>
          </cell>
          <cell r="J829" t="str">
            <v>1312F4302030011</v>
          </cell>
          <cell r="K829" t="str">
            <v>资源产业路</v>
          </cell>
          <cell r="L829" t="str">
            <v>三类地区</v>
          </cell>
          <cell r="M829"/>
          <cell r="N829" t="str">
            <v>新建</v>
          </cell>
          <cell r="O829" t="str">
            <v>株洲市芦淞区清新蔬菜种植农民专业合作社</v>
          </cell>
          <cell r="R829" t="str">
            <v>3.5</v>
          </cell>
          <cell r="S829" t="str">
            <v>6(4.5)</v>
          </cell>
          <cell r="T829" t="str">
            <v>C086430203</v>
          </cell>
          <cell r="U829">
            <v>0</v>
          </cell>
          <cell r="V829">
            <v>0.57999999999999996</v>
          </cell>
          <cell r="W829">
            <v>0.57999999999999996</v>
          </cell>
        </row>
        <row r="830">
          <cell r="I830" t="str">
            <v>鑫桂园农民合作社路</v>
          </cell>
          <cell r="J830" t="str">
            <v>1312F4302030005</v>
          </cell>
          <cell r="K830" t="str">
            <v>资源产业路</v>
          </cell>
          <cell r="L830" t="str">
            <v>三类地区</v>
          </cell>
          <cell r="M830"/>
          <cell r="N830" t="str">
            <v>升级改造（提质改造）</v>
          </cell>
          <cell r="O830" t="str">
            <v>鑫桂园农民合作社</v>
          </cell>
          <cell r="R830" t="str">
            <v>4.5</v>
          </cell>
          <cell r="S830" t="str">
            <v>6(5)</v>
          </cell>
          <cell r="T830" t="str">
            <v>Y033430203</v>
          </cell>
          <cell r="U830">
            <v>0</v>
          </cell>
          <cell r="V830">
            <v>5.28</v>
          </cell>
          <cell r="W830">
            <v>5.28</v>
          </cell>
        </row>
        <row r="831">
          <cell r="I831" t="str">
            <v>霞长路（长白路）生态农业资源产业路改建工程</v>
          </cell>
          <cell r="J831" t="str">
            <v>1312F4302040002</v>
          </cell>
          <cell r="K831" t="str">
            <v>资源产业路</v>
          </cell>
          <cell r="L831" t="str">
            <v>三类地区</v>
          </cell>
          <cell r="M831"/>
          <cell r="N831" t="str">
            <v>升级改造（提质改造）</v>
          </cell>
          <cell r="O831" t="str">
            <v>石峰区长石生态农业基地</v>
          </cell>
          <cell r="R831" t="str">
            <v>4</v>
          </cell>
          <cell r="S831" t="str">
            <v>6</v>
          </cell>
          <cell r="T831" t="str">
            <v>Y005430204</v>
          </cell>
          <cell r="U831">
            <v>0</v>
          </cell>
          <cell r="V831">
            <v>8.5</v>
          </cell>
          <cell r="W831">
            <v>8.5</v>
          </cell>
        </row>
        <row r="832">
          <cell r="I832" t="str">
            <v>郭太路生态农业资源产业路改建工程</v>
          </cell>
          <cell r="J832" t="str">
            <v>1312F4302040001</v>
          </cell>
          <cell r="K832" t="str">
            <v>资源产业路</v>
          </cell>
          <cell r="L832" t="str">
            <v>三类地区</v>
          </cell>
          <cell r="M832"/>
          <cell r="N832" t="str">
            <v>升级改造（提质改造）</v>
          </cell>
          <cell r="O832" t="str">
            <v>石峰区茅太新村村生态农业基地</v>
          </cell>
          <cell r="R832" t="str">
            <v>5</v>
          </cell>
          <cell r="S832" t="str">
            <v>6</v>
          </cell>
          <cell r="T832" t="str">
            <v>Y004430204</v>
          </cell>
          <cell r="U832">
            <v>0</v>
          </cell>
          <cell r="V832">
            <v>4.1589999999999998</v>
          </cell>
          <cell r="W832">
            <v>4.1589999999999998</v>
          </cell>
        </row>
        <row r="833">
          <cell r="I833" t="str">
            <v>茅九路生态农业产业路</v>
          </cell>
          <cell r="J833" t="str">
            <v>1312F4302040003</v>
          </cell>
          <cell r="K833" t="str">
            <v>资源产业路</v>
          </cell>
          <cell r="L833" t="str">
            <v>三类地区</v>
          </cell>
          <cell r="M833"/>
          <cell r="N833" t="str">
            <v>升级改造（提质改造）</v>
          </cell>
          <cell r="O833" t="str">
            <v>石峰区九塘村生态农业基地</v>
          </cell>
          <cell r="R833" t="str">
            <v>5.5</v>
          </cell>
          <cell r="S833" t="str">
            <v>6</v>
          </cell>
          <cell r="T833" t="str">
            <v>X006430204</v>
          </cell>
          <cell r="U833">
            <v>0</v>
          </cell>
          <cell r="V833">
            <v>9.5299999999999994</v>
          </cell>
          <cell r="W833">
            <v>9.5299999999999994</v>
          </cell>
        </row>
        <row r="834">
          <cell r="I834" t="str">
            <v>C038改扩建工程</v>
          </cell>
          <cell r="J834" t="str">
            <v>1312F4302110034</v>
          </cell>
          <cell r="K834" t="str">
            <v>资源产业路</v>
          </cell>
          <cell r="L834" t="str">
            <v>三类地区</v>
          </cell>
          <cell r="M834"/>
          <cell r="N834" t="str">
            <v>新建</v>
          </cell>
          <cell r="O834" t="str">
            <v>月形村（美丽乡村）</v>
          </cell>
          <cell r="R834" t="str">
            <v>4</v>
          </cell>
          <cell r="S834" t="str">
            <v>6.5</v>
          </cell>
          <cell r="T834" t="str">
            <v>C038430211</v>
          </cell>
          <cell r="U834">
            <v>0</v>
          </cell>
          <cell r="V834">
            <v>6.0330000000000004</v>
          </cell>
          <cell r="W834">
            <v>6.0330000000000004</v>
          </cell>
        </row>
        <row r="835">
          <cell r="I835" t="str">
            <v>C042改扩建工程</v>
          </cell>
          <cell r="J835" t="str">
            <v>1312F4302110043</v>
          </cell>
          <cell r="K835" t="str">
            <v>资源产业路</v>
          </cell>
          <cell r="L835" t="str">
            <v>三类地区</v>
          </cell>
          <cell r="M835"/>
          <cell r="N835" t="str">
            <v>新建</v>
          </cell>
          <cell r="O835" t="str">
            <v>先锋村（美丽乡村）</v>
          </cell>
          <cell r="R835" t="str">
            <v>4</v>
          </cell>
          <cell r="S835" t="str">
            <v>6.5</v>
          </cell>
          <cell r="T835" t="str">
            <v>C042430211</v>
          </cell>
          <cell r="U835">
            <v>0</v>
          </cell>
          <cell r="V835">
            <v>1.863</v>
          </cell>
          <cell r="W835">
            <v>1.863</v>
          </cell>
        </row>
        <row r="836">
          <cell r="I836" t="str">
            <v>C313改扩建工程</v>
          </cell>
          <cell r="J836" t="str">
            <v>1312F4302110042</v>
          </cell>
          <cell r="K836" t="str">
            <v>资源产业路</v>
          </cell>
          <cell r="L836" t="str">
            <v>三类地区</v>
          </cell>
          <cell r="M836"/>
          <cell r="N836" t="str">
            <v>新建</v>
          </cell>
          <cell r="O836" t="str">
            <v>白石村（美丽乡村）</v>
          </cell>
          <cell r="R836" t="str">
            <v>4</v>
          </cell>
          <cell r="S836" t="str">
            <v>6.5</v>
          </cell>
          <cell r="T836" t="str">
            <v>C313430211</v>
          </cell>
          <cell r="U836">
            <v>0</v>
          </cell>
          <cell r="V836">
            <v>2.5619999999999998</v>
          </cell>
          <cell r="W836">
            <v>2.5619999999999998</v>
          </cell>
        </row>
        <row r="837">
          <cell r="I837" t="str">
            <v>V989(4号支线)道路工程</v>
          </cell>
          <cell r="J837" t="str">
            <v>1312F4302110051</v>
          </cell>
          <cell r="K837" t="str">
            <v>资源产业路</v>
          </cell>
          <cell r="L837" t="str">
            <v>三类地区</v>
          </cell>
          <cell r="M837"/>
          <cell r="N837" t="str">
            <v>新建</v>
          </cell>
          <cell r="O837" t="str">
            <v>白石村历史文化馆</v>
          </cell>
          <cell r="R837" t="str">
            <v>0</v>
          </cell>
          <cell r="S837" t="str">
            <v>6.5</v>
          </cell>
          <cell r="T837" t="str">
            <v>无</v>
          </cell>
          <cell r="U837">
            <v>0</v>
          </cell>
          <cell r="V837">
            <v>0.3</v>
          </cell>
          <cell r="W837">
            <v>0.3</v>
          </cell>
        </row>
        <row r="838">
          <cell r="I838" t="str">
            <v>V990（3号支路）道路工程</v>
          </cell>
          <cell r="J838" t="str">
            <v>1312F4302110050</v>
          </cell>
          <cell r="K838" t="str">
            <v>资源产业路</v>
          </cell>
          <cell r="L838" t="str">
            <v>三类地区</v>
          </cell>
          <cell r="M838"/>
          <cell r="N838" t="str">
            <v>新建</v>
          </cell>
          <cell r="O838" t="str">
            <v>白石村旅游观光项目</v>
          </cell>
          <cell r="R838" t="str">
            <v>0</v>
          </cell>
          <cell r="S838" t="str">
            <v>6.5</v>
          </cell>
          <cell r="T838" t="str">
            <v>无</v>
          </cell>
          <cell r="U838">
            <v>0</v>
          </cell>
          <cell r="V838">
            <v>0.45</v>
          </cell>
          <cell r="W838">
            <v>0.45</v>
          </cell>
        </row>
        <row r="839">
          <cell r="I839" t="str">
            <v>V991(2号支路)道路工程</v>
          </cell>
          <cell r="J839" t="str">
            <v>1312F4302110049</v>
          </cell>
          <cell r="K839" t="str">
            <v>资源产业路</v>
          </cell>
          <cell r="L839" t="str">
            <v>三类地区</v>
          </cell>
          <cell r="M839"/>
          <cell r="N839" t="str">
            <v>新建</v>
          </cell>
          <cell r="O839" t="str">
            <v>千亩老残油茶林改造示范片</v>
          </cell>
          <cell r="R839" t="str">
            <v>0</v>
          </cell>
          <cell r="S839" t="str">
            <v>6.5</v>
          </cell>
          <cell r="T839" t="str">
            <v>无</v>
          </cell>
          <cell r="U839">
            <v>0</v>
          </cell>
          <cell r="V839">
            <v>0.45</v>
          </cell>
          <cell r="W839">
            <v>0.45</v>
          </cell>
        </row>
        <row r="840">
          <cell r="I840" t="str">
            <v>V992（1号支路）道路工程</v>
          </cell>
          <cell r="J840" t="str">
            <v>1312F4302110048</v>
          </cell>
          <cell r="K840" t="str">
            <v>资源产业路</v>
          </cell>
          <cell r="L840" t="str">
            <v>三类地区</v>
          </cell>
          <cell r="M840"/>
          <cell r="N840" t="str">
            <v>新建</v>
          </cell>
          <cell r="O840" t="str">
            <v>白石村蔬菜加工园</v>
          </cell>
          <cell r="R840" t="str">
            <v>0</v>
          </cell>
          <cell r="S840" t="str">
            <v>6.5</v>
          </cell>
          <cell r="T840" t="str">
            <v>无</v>
          </cell>
          <cell r="U840">
            <v>0</v>
          </cell>
          <cell r="V840">
            <v>0.16</v>
          </cell>
          <cell r="W840">
            <v>0.16</v>
          </cell>
        </row>
        <row r="841">
          <cell r="I841" t="str">
            <v>雷谭路改扩建项目</v>
          </cell>
          <cell r="J841" t="str">
            <v>1312F4302110015</v>
          </cell>
          <cell r="K841" t="str">
            <v>资源产业路</v>
          </cell>
          <cell r="L841" t="str">
            <v>三类地区</v>
          </cell>
          <cell r="M841"/>
          <cell r="N841" t="str">
            <v>新建</v>
          </cell>
          <cell r="O841" t="str">
            <v>伞铺村（美丽乡村）</v>
          </cell>
          <cell r="R841" t="str">
            <v>5</v>
          </cell>
          <cell r="S841" t="str">
            <v>7</v>
          </cell>
          <cell r="T841" t="str">
            <v>X011430211</v>
          </cell>
          <cell r="U841">
            <v>0</v>
          </cell>
          <cell r="V841">
            <v>6.7640000000000002</v>
          </cell>
          <cell r="W841">
            <v>6.7640000000000002</v>
          </cell>
        </row>
        <row r="842">
          <cell r="I842" t="str">
            <v>三古线改扩建项目</v>
          </cell>
          <cell r="J842" t="str">
            <v>1312F4302110003</v>
          </cell>
          <cell r="K842" t="str">
            <v>资源产业路</v>
          </cell>
          <cell r="L842" t="str">
            <v>三类地区</v>
          </cell>
          <cell r="M842"/>
          <cell r="N842" t="str">
            <v>升级改造（提质改造）</v>
          </cell>
          <cell r="O842" t="str">
            <v>湖田村（美丽乡村）</v>
          </cell>
          <cell r="R842" t="str">
            <v>5</v>
          </cell>
          <cell r="S842" t="str">
            <v>7</v>
          </cell>
          <cell r="T842" t="str">
            <v>X057430211</v>
          </cell>
          <cell r="U842">
            <v>0</v>
          </cell>
          <cell r="V842">
            <v>13.64</v>
          </cell>
          <cell r="W842">
            <v>13.64</v>
          </cell>
        </row>
        <row r="843">
          <cell r="I843" t="str">
            <v>石三门大道</v>
          </cell>
          <cell r="J843" t="str">
            <v>1312F4302110001</v>
          </cell>
          <cell r="K843" t="str">
            <v>资源产业路</v>
          </cell>
          <cell r="L843" t="str">
            <v>三类地区</v>
          </cell>
          <cell r="M843"/>
          <cell r="N843" t="str">
            <v>新建</v>
          </cell>
          <cell r="O843" t="str">
            <v>株洲石三门现代农业公园响水园景区</v>
          </cell>
          <cell r="R843" t="str">
            <v>4.5</v>
          </cell>
          <cell r="S843" t="str">
            <v>7</v>
          </cell>
          <cell r="T843" t="str">
            <v>无</v>
          </cell>
          <cell r="U843">
            <v>0</v>
          </cell>
          <cell r="V843">
            <v>18</v>
          </cell>
          <cell r="W843">
            <v>18</v>
          </cell>
        </row>
        <row r="844">
          <cell r="I844" t="str">
            <v>先锋路改扩建项目</v>
          </cell>
          <cell r="J844" t="str">
            <v>1312F4302110010</v>
          </cell>
          <cell r="K844" t="str">
            <v>资源产业路</v>
          </cell>
          <cell r="L844" t="str">
            <v>三类地区</v>
          </cell>
          <cell r="M844"/>
          <cell r="N844" t="str">
            <v>新建</v>
          </cell>
          <cell r="O844" t="str">
            <v>台湾远扬农业项目</v>
          </cell>
          <cell r="R844" t="str">
            <v>0</v>
          </cell>
          <cell r="S844" t="str">
            <v>7</v>
          </cell>
          <cell r="T844" t="str">
            <v>无</v>
          </cell>
          <cell r="U844">
            <v>0</v>
          </cell>
          <cell r="V844">
            <v>5</v>
          </cell>
          <cell r="W844">
            <v>5</v>
          </cell>
        </row>
        <row r="845">
          <cell r="I845" t="str">
            <v>响水路改扩建项目</v>
          </cell>
          <cell r="J845" t="str">
            <v>1312F4302110012</v>
          </cell>
          <cell r="K845" t="str">
            <v>资源产业路</v>
          </cell>
          <cell r="L845" t="str">
            <v>三类地区</v>
          </cell>
          <cell r="M845"/>
          <cell r="N845" t="str">
            <v>新建</v>
          </cell>
          <cell r="O845" t="str">
            <v>响水村（美丽乡村）</v>
          </cell>
          <cell r="R845" t="str">
            <v>0</v>
          </cell>
          <cell r="S845" t="str">
            <v>6.5</v>
          </cell>
          <cell r="T845" t="str">
            <v>无</v>
          </cell>
          <cell r="U845">
            <v>0</v>
          </cell>
          <cell r="V845">
            <v>5.2</v>
          </cell>
          <cell r="W845">
            <v>5.2</v>
          </cell>
        </row>
        <row r="846">
          <cell r="I846" t="str">
            <v>月福大道改扩建项目</v>
          </cell>
          <cell r="J846" t="str">
            <v>1312F4302110009</v>
          </cell>
          <cell r="K846" t="str">
            <v>资源产业路</v>
          </cell>
          <cell r="L846" t="str">
            <v>三类地区</v>
          </cell>
          <cell r="M846"/>
          <cell r="N846" t="str">
            <v>新建</v>
          </cell>
          <cell r="O846" t="str">
            <v>月福村（美丽乡村）</v>
          </cell>
          <cell r="R846" t="str">
            <v>4.5</v>
          </cell>
          <cell r="S846" t="str">
            <v>7</v>
          </cell>
          <cell r="T846" t="str">
            <v>C043430211</v>
          </cell>
          <cell r="U846">
            <v>0</v>
          </cell>
          <cell r="V846">
            <v>6.2</v>
          </cell>
          <cell r="W846">
            <v>6.2</v>
          </cell>
        </row>
        <row r="847">
          <cell r="I847" t="str">
            <v>砖建路</v>
          </cell>
          <cell r="J847" t="str">
            <v>1312F4302110057</v>
          </cell>
          <cell r="K847" t="str">
            <v>资源产业路</v>
          </cell>
          <cell r="L847" t="str">
            <v>三类地区</v>
          </cell>
          <cell r="M847"/>
          <cell r="N847" t="str">
            <v>升级改造（提质改造）</v>
          </cell>
          <cell r="O847" t="str">
            <v>天元区雷打石镇铁篱村泰和城产业基地</v>
          </cell>
          <cell r="R847" t="str">
            <v>4.5</v>
          </cell>
          <cell r="S847" t="str">
            <v>7</v>
          </cell>
          <cell r="T847" t="str">
            <v>X029430211</v>
          </cell>
          <cell r="U847">
            <v>0</v>
          </cell>
          <cell r="V847">
            <v>8.157</v>
          </cell>
          <cell r="W847">
            <v>8.157</v>
          </cell>
        </row>
        <row r="848">
          <cell r="I848" t="str">
            <v>八斗集体经济合作社路</v>
          </cell>
          <cell r="J848" t="str">
            <v>1312F4302210144</v>
          </cell>
          <cell r="K848" t="str">
            <v>资源产业路</v>
          </cell>
          <cell r="L848" t="str">
            <v>三类地区</v>
          </cell>
          <cell r="M848"/>
          <cell r="N848" t="str">
            <v>新建</v>
          </cell>
          <cell r="O848" t="str">
            <v>八斗集体经济合作社</v>
          </cell>
          <cell r="R848" t="str">
            <v>3.5</v>
          </cell>
          <cell r="S848" t="str">
            <v>6.5</v>
          </cell>
          <cell r="T848" t="str">
            <v>S330430000</v>
          </cell>
          <cell r="U848">
            <v>0</v>
          </cell>
          <cell r="V848">
            <v>4.5</v>
          </cell>
          <cell r="W848">
            <v>4.5</v>
          </cell>
        </row>
        <row r="849">
          <cell r="I849" t="str">
            <v>八斗仙鹅合作社路</v>
          </cell>
          <cell r="J849" t="str">
            <v>1312F4302210143</v>
          </cell>
          <cell r="K849" t="str">
            <v>资源产业路</v>
          </cell>
          <cell r="L849" t="str">
            <v>三类地区</v>
          </cell>
          <cell r="M849"/>
          <cell r="N849" t="str">
            <v>新建</v>
          </cell>
          <cell r="O849" t="str">
            <v>八斗仙鹅合作社</v>
          </cell>
          <cell r="R849" t="str">
            <v>3.5</v>
          </cell>
          <cell r="S849" t="str">
            <v>6</v>
          </cell>
          <cell r="T849" t="str">
            <v>X039430212</v>
          </cell>
          <cell r="U849">
            <v>0</v>
          </cell>
          <cell r="V849">
            <v>3</v>
          </cell>
          <cell r="W849">
            <v>3</v>
          </cell>
        </row>
        <row r="850">
          <cell r="I850" t="str">
            <v>长宏生态养殖专业合作社路</v>
          </cell>
          <cell r="J850" t="str">
            <v>1312F4302210118</v>
          </cell>
          <cell r="K850" t="str">
            <v>资源产业路</v>
          </cell>
          <cell r="L850" t="str">
            <v>三类地区</v>
          </cell>
          <cell r="M850"/>
          <cell r="N850" t="str">
            <v>新建</v>
          </cell>
          <cell r="O850" t="str">
            <v>长宏生态养殖专业合作社</v>
          </cell>
          <cell r="R850" t="str">
            <v>3</v>
          </cell>
          <cell r="S850" t="str">
            <v>6(5.5)</v>
          </cell>
          <cell r="T850" t="str">
            <v>无</v>
          </cell>
          <cell r="U850">
            <v>0</v>
          </cell>
          <cell r="V850">
            <v>2</v>
          </cell>
          <cell r="W850">
            <v>2</v>
          </cell>
        </row>
        <row r="851">
          <cell r="I851" t="str">
            <v>长田坡种养殖专业合作社，旺达种养殖专业合作社连接路</v>
          </cell>
          <cell r="J851" t="str">
            <v>131201F4302210001</v>
          </cell>
          <cell r="K851" t="str">
            <v>资源产业路</v>
          </cell>
          <cell r="L851" t="str">
            <v>三类地区</v>
          </cell>
          <cell r="M851"/>
          <cell r="N851" t="str">
            <v>升级改造（提质改造）</v>
          </cell>
          <cell r="O851" t="str">
            <v>长田坡种养殖专业合作社，旺达种养殖专业合作社</v>
          </cell>
          <cell r="R851" t="str">
            <v>3.5</v>
          </cell>
          <cell r="S851" t="str">
            <v>6</v>
          </cell>
          <cell r="T851" t="str">
            <v>Y136430221</v>
          </cell>
          <cell r="U851">
            <v>0</v>
          </cell>
          <cell r="V851">
            <v>6.0810000000000004</v>
          </cell>
          <cell r="W851">
            <v>6.0810000000000004</v>
          </cell>
        </row>
        <row r="852">
          <cell r="I852" t="str">
            <v>大唐华银火力发电厂路</v>
          </cell>
          <cell r="J852" t="str">
            <v>1312F4302210140</v>
          </cell>
          <cell r="K852" t="str">
            <v>资源产业路</v>
          </cell>
          <cell r="L852" t="str">
            <v>三类地区</v>
          </cell>
          <cell r="M852"/>
          <cell r="N852" t="str">
            <v>新建</v>
          </cell>
          <cell r="O852" t="str">
            <v>大唐华银火力发电厂</v>
          </cell>
          <cell r="R852" t="str">
            <v>3.5</v>
          </cell>
          <cell r="S852" t="str">
            <v>6(5)</v>
          </cell>
          <cell r="T852" t="str">
            <v>X035430212</v>
          </cell>
          <cell r="U852">
            <v>0</v>
          </cell>
          <cell r="V852">
            <v>8</v>
          </cell>
          <cell r="W852">
            <v>8</v>
          </cell>
        </row>
        <row r="853">
          <cell r="I853" t="str">
            <v>大溪水库种养殖基地路</v>
          </cell>
          <cell r="J853" t="str">
            <v>1312F4302210099</v>
          </cell>
          <cell r="K853" t="str">
            <v>资源产业路</v>
          </cell>
          <cell r="L853" t="str">
            <v>三类地区</v>
          </cell>
          <cell r="M853"/>
          <cell r="N853" t="str">
            <v>新建</v>
          </cell>
          <cell r="O853" t="str">
            <v>大溪水库种养殖基地</v>
          </cell>
          <cell r="R853" t="str">
            <v>3.5</v>
          </cell>
          <cell r="S853" t="str">
            <v>6</v>
          </cell>
          <cell r="T853" t="str">
            <v>C166430221</v>
          </cell>
          <cell r="U853">
            <v>0</v>
          </cell>
          <cell r="V853">
            <v>2.17</v>
          </cell>
          <cell r="W853">
            <v>2.17</v>
          </cell>
        </row>
        <row r="854">
          <cell r="I854" t="str">
            <v>大乡村种养殖合作社路</v>
          </cell>
          <cell r="J854" t="str">
            <v>1312F4302210111</v>
          </cell>
          <cell r="K854" t="str">
            <v>资源产业路</v>
          </cell>
          <cell r="L854" t="str">
            <v>三类地区</v>
          </cell>
          <cell r="M854"/>
          <cell r="N854" t="str">
            <v>新建</v>
          </cell>
          <cell r="O854" t="str">
            <v>大乡村种养殖合作社</v>
          </cell>
          <cell r="R854" t="str">
            <v>3.5</v>
          </cell>
          <cell r="S854" t="str">
            <v>6(5.5)</v>
          </cell>
          <cell r="T854" t="str">
            <v>无</v>
          </cell>
          <cell r="U854">
            <v>0</v>
          </cell>
          <cell r="V854">
            <v>1.5</v>
          </cell>
          <cell r="W854">
            <v>1.5</v>
          </cell>
        </row>
        <row r="855">
          <cell r="I855" t="str">
            <v>凤凰山生态公园路</v>
          </cell>
          <cell r="J855" t="str">
            <v>1312F4302210154</v>
          </cell>
          <cell r="K855" t="str">
            <v>资源产业路</v>
          </cell>
          <cell r="L855" t="str">
            <v>三类地区</v>
          </cell>
          <cell r="M855"/>
          <cell r="N855" t="str">
            <v>新建</v>
          </cell>
          <cell r="O855" t="str">
            <v>凤凰山生态公园</v>
          </cell>
          <cell r="R855" t="str">
            <v>3.5</v>
          </cell>
          <cell r="S855" t="str">
            <v>6</v>
          </cell>
          <cell r="T855" t="str">
            <v>无</v>
          </cell>
          <cell r="U855">
            <v>0</v>
          </cell>
          <cell r="V855">
            <v>6.92</v>
          </cell>
          <cell r="W855">
            <v>6.92</v>
          </cell>
        </row>
        <row r="856">
          <cell r="I856" t="str">
            <v>古岳峰镇虎啸村富有综合农业种养农场路</v>
          </cell>
          <cell r="J856" t="str">
            <v>1312F4302210189</v>
          </cell>
          <cell r="K856" t="str">
            <v>资源产业路</v>
          </cell>
          <cell r="L856" t="str">
            <v>三类地区</v>
          </cell>
          <cell r="M856"/>
          <cell r="N856" t="str">
            <v>新建</v>
          </cell>
          <cell r="O856" t="str">
            <v>古岳峰镇虎啸村富有综合农业种养农场</v>
          </cell>
          <cell r="R856" t="str">
            <v>3.5</v>
          </cell>
          <cell r="S856" t="str">
            <v>6</v>
          </cell>
          <cell r="T856" t="str">
            <v>无</v>
          </cell>
          <cell r="U856">
            <v>0</v>
          </cell>
          <cell r="V856">
            <v>0.9</v>
          </cell>
          <cell r="W856">
            <v>0.9</v>
          </cell>
        </row>
        <row r="857">
          <cell r="I857" t="str">
            <v>古岳峰镇自强特种农业种养基地路</v>
          </cell>
          <cell r="J857" t="str">
            <v>1312F4302210174</v>
          </cell>
          <cell r="K857" t="str">
            <v>资源产业路</v>
          </cell>
          <cell r="L857" t="str">
            <v>三类地区</v>
          </cell>
          <cell r="M857"/>
          <cell r="N857" t="str">
            <v>新建</v>
          </cell>
          <cell r="O857" t="str">
            <v>古岳峰镇自强特种农业种养基地</v>
          </cell>
          <cell r="R857" t="str">
            <v>3.5</v>
          </cell>
          <cell r="S857" t="str">
            <v>6(4.5)</v>
          </cell>
          <cell r="T857" t="str">
            <v>无</v>
          </cell>
          <cell r="U857">
            <v>0</v>
          </cell>
          <cell r="V857">
            <v>1</v>
          </cell>
          <cell r="W857">
            <v>1</v>
          </cell>
        </row>
        <row r="858">
          <cell r="I858" t="str">
            <v>古岳峰镇渌湘莲农业发展基地路</v>
          </cell>
          <cell r="J858" t="str">
            <v>1312F4302210156</v>
          </cell>
          <cell r="K858" t="str">
            <v>资源产业路</v>
          </cell>
          <cell r="L858" t="str">
            <v>三类地区</v>
          </cell>
          <cell r="M858"/>
          <cell r="N858" t="str">
            <v>新建</v>
          </cell>
          <cell r="O858" t="str">
            <v>古岳峰镇渌湘莲农业发展基地</v>
          </cell>
          <cell r="R858" t="str">
            <v>3.5</v>
          </cell>
          <cell r="S858" t="str">
            <v>6(4.5)</v>
          </cell>
          <cell r="T858" t="str">
            <v>无</v>
          </cell>
          <cell r="U858">
            <v>0</v>
          </cell>
          <cell r="V858">
            <v>1.2</v>
          </cell>
          <cell r="W858">
            <v>1.2</v>
          </cell>
        </row>
        <row r="859">
          <cell r="I859" t="str">
            <v>海力水上乐园路</v>
          </cell>
          <cell r="J859" t="str">
            <v>1312F4302210234</v>
          </cell>
          <cell r="K859" t="str">
            <v>资源产业路</v>
          </cell>
          <cell r="L859" t="str">
            <v>三类地区</v>
          </cell>
          <cell r="M859"/>
          <cell r="N859" t="str">
            <v>新建</v>
          </cell>
          <cell r="O859" t="str">
            <v>海力水上乐园</v>
          </cell>
          <cell r="R859" t="str">
            <v>3.5</v>
          </cell>
          <cell r="S859" t="str">
            <v>7</v>
          </cell>
          <cell r="T859" t="str">
            <v>无</v>
          </cell>
          <cell r="U859">
            <v>0</v>
          </cell>
          <cell r="V859">
            <v>1.5</v>
          </cell>
          <cell r="W859">
            <v>1.5</v>
          </cell>
        </row>
        <row r="860">
          <cell r="I860" t="str">
            <v>荷塘村豌香生态林路</v>
          </cell>
          <cell r="J860" t="str">
            <v>1312F4302210157</v>
          </cell>
          <cell r="K860" t="str">
            <v>资源产业路</v>
          </cell>
          <cell r="L860" t="str">
            <v>三类地区</v>
          </cell>
          <cell r="M860"/>
          <cell r="N860" t="str">
            <v>升级改造（提质改造）</v>
          </cell>
          <cell r="O860" t="str">
            <v>荷塘村豌香生态林</v>
          </cell>
          <cell r="R860" t="str">
            <v>3.5</v>
          </cell>
          <cell r="S860" t="str">
            <v>7</v>
          </cell>
          <cell r="T860" t="str">
            <v>Y114430212</v>
          </cell>
          <cell r="U860">
            <v>0</v>
          </cell>
          <cell r="V860">
            <v>3.22</v>
          </cell>
          <cell r="W860">
            <v>3.22</v>
          </cell>
        </row>
        <row r="861">
          <cell r="I861" t="str">
            <v>荷塘水库产业路</v>
          </cell>
          <cell r="J861" t="str">
            <v>1312F4302210016</v>
          </cell>
          <cell r="K861" t="str">
            <v>资源产业路</v>
          </cell>
          <cell r="L861" t="str">
            <v>三类地区</v>
          </cell>
          <cell r="M861"/>
          <cell r="N861" t="str">
            <v>升级改造（提质改造）</v>
          </cell>
          <cell r="O861" t="str">
            <v>荷塘水库产业园</v>
          </cell>
          <cell r="R861" t="str">
            <v>3.5</v>
          </cell>
          <cell r="S861" t="str">
            <v>6</v>
          </cell>
          <cell r="T861" t="str">
            <v>C250430212</v>
          </cell>
          <cell r="U861">
            <v>0</v>
          </cell>
          <cell r="V861">
            <v>3</v>
          </cell>
          <cell r="W861">
            <v>3</v>
          </cell>
        </row>
        <row r="862">
          <cell r="I862" t="str">
            <v>宏鑫农林牧种养殖产业园路</v>
          </cell>
          <cell r="J862" t="str">
            <v>1312F4302210168</v>
          </cell>
          <cell r="K862" t="str">
            <v>资源产业路</v>
          </cell>
          <cell r="L862" t="str">
            <v>三类地区</v>
          </cell>
          <cell r="M862"/>
          <cell r="N862" t="str">
            <v>升级改造（提质改造）</v>
          </cell>
          <cell r="O862" t="str">
            <v>宏鑫农林牧种养殖产业园</v>
          </cell>
          <cell r="R862" t="str">
            <v>3.5</v>
          </cell>
          <cell r="S862" t="str">
            <v>6</v>
          </cell>
          <cell r="T862" t="str">
            <v>C232430212</v>
          </cell>
          <cell r="U862">
            <v>0</v>
          </cell>
          <cell r="V862">
            <v>0.95199999999999996</v>
          </cell>
          <cell r="W862">
            <v>0.95199999999999996</v>
          </cell>
        </row>
        <row r="863">
          <cell r="I863" t="str">
            <v>湖南新正德畜牧有限公司永福猪场连接路</v>
          </cell>
          <cell r="J863" t="str">
            <v>1312F4302210250</v>
          </cell>
          <cell r="K863" t="str">
            <v>资源产业路</v>
          </cell>
          <cell r="L863" t="str">
            <v>三类地区</v>
          </cell>
          <cell r="M863"/>
          <cell r="N863" t="str">
            <v>新建</v>
          </cell>
          <cell r="O863" t="str">
            <v>湖南新正德畜牧有限公司永福猪场</v>
          </cell>
          <cell r="R863" t="str">
            <v>4</v>
          </cell>
          <cell r="S863" t="str">
            <v>6</v>
          </cell>
          <cell r="T863" t="str">
            <v>无</v>
          </cell>
          <cell r="U863">
            <v>0</v>
          </cell>
          <cell r="V863">
            <v>2.21</v>
          </cell>
          <cell r="W863">
            <v>2.21</v>
          </cell>
        </row>
        <row r="864">
          <cell r="I864" t="str">
            <v>花田村集体经济合作社路2</v>
          </cell>
          <cell r="J864" t="str">
            <v>1312F4302210172</v>
          </cell>
          <cell r="K864" t="str">
            <v>资源产业路</v>
          </cell>
          <cell r="L864" t="str">
            <v>三类地区</v>
          </cell>
          <cell r="M864"/>
          <cell r="N864" t="str">
            <v>升级改造（提质改造）</v>
          </cell>
          <cell r="O864" t="str">
            <v>花田村集体经济合作社2</v>
          </cell>
          <cell r="R864" t="str">
            <v>5</v>
          </cell>
          <cell r="S864" t="str">
            <v>8</v>
          </cell>
          <cell r="T864" t="str">
            <v>X005430221</v>
          </cell>
          <cell r="U864">
            <v>0</v>
          </cell>
          <cell r="V864">
            <v>9.1</v>
          </cell>
          <cell r="W864">
            <v>9.1</v>
          </cell>
        </row>
        <row r="865">
          <cell r="I865" t="str">
            <v>滑翔基地产业道路</v>
          </cell>
          <cell r="J865" t="str">
            <v>1312F4302210028</v>
          </cell>
          <cell r="K865" t="str">
            <v>资源产业路</v>
          </cell>
          <cell r="L865" t="str">
            <v>三类地区</v>
          </cell>
          <cell r="M865"/>
          <cell r="N865" t="str">
            <v>新建</v>
          </cell>
          <cell r="O865" t="str">
            <v>滑翔基地产业园</v>
          </cell>
          <cell r="R865" t="str">
            <v>4</v>
          </cell>
          <cell r="S865" t="str">
            <v>6(5)</v>
          </cell>
          <cell r="T865" t="str">
            <v>无</v>
          </cell>
          <cell r="U865">
            <v>0</v>
          </cell>
          <cell r="V865">
            <v>5.5</v>
          </cell>
          <cell r="W865">
            <v>5.5</v>
          </cell>
        </row>
        <row r="866">
          <cell r="I866" t="str">
            <v>利达茶叶种养殖路</v>
          </cell>
          <cell r="J866" t="str">
            <v>1312F4302210257</v>
          </cell>
          <cell r="K866" t="str">
            <v>资源产业路</v>
          </cell>
          <cell r="L866" t="str">
            <v>三类地区</v>
          </cell>
          <cell r="M866"/>
          <cell r="O866" t="str">
            <v>利达茶叶种养殖</v>
          </cell>
          <cell r="R866" t="str">
            <v>3.5</v>
          </cell>
          <cell r="S866" t="str">
            <v>6</v>
          </cell>
          <cell r="T866" t="str">
            <v>无</v>
          </cell>
          <cell r="U866">
            <v>0</v>
          </cell>
          <cell r="V866">
            <v>1</v>
          </cell>
          <cell r="W866">
            <v>1</v>
          </cell>
        </row>
        <row r="867">
          <cell r="I867" t="str">
            <v>联丰种养殖专业合作社路</v>
          </cell>
          <cell r="J867" t="str">
            <v>1312F4302210132</v>
          </cell>
          <cell r="K867" t="str">
            <v>资源产业路</v>
          </cell>
          <cell r="L867" t="str">
            <v>三类地区</v>
          </cell>
          <cell r="M867"/>
          <cell r="N867" t="str">
            <v>新建</v>
          </cell>
          <cell r="O867" t="str">
            <v>联丰种养殖专业合作社</v>
          </cell>
          <cell r="R867" t="str">
            <v>4.5</v>
          </cell>
          <cell r="S867" t="str">
            <v>6</v>
          </cell>
          <cell r="T867" t="str">
            <v>无</v>
          </cell>
          <cell r="U867">
            <v>0</v>
          </cell>
          <cell r="V867">
            <v>1.1000000000000001</v>
          </cell>
          <cell r="W867">
            <v>1.1000000000000001</v>
          </cell>
        </row>
        <row r="868">
          <cell r="I868" t="str">
            <v>龙门镇永福村经济合作社路（C294段）</v>
          </cell>
          <cell r="J868" t="str">
            <v>1312F4302210092</v>
          </cell>
          <cell r="K868" t="str">
            <v>资源产业路</v>
          </cell>
          <cell r="L868" t="str">
            <v>三类地区</v>
          </cell>
          <cell r="M868"/>
          <cell r="N868" t="str">
            <v>升级改造（提质改造）</v>
          </cell>
          <cell r="O868" t="str">
            <v>龙门镇永福村经济合作社</v>
          </cell>
          <cell r="R868" t="str">
            <v>3.5</v>
          </cell>
          <cell r="S868" t="str">
            <v>6</v>
          </cell>
          <cell r="T868" t="str">
            <v>C294430212</v>
          </cell>
          <cell r="U868">
            <v>0</v>
          </cell>
          <cell r="V868">
            <v>3</v>
          </cell>
          <cell r="W868">
            <v>3</v>
          </cell>
        </row>
        <row r="869">
          <cell r="I869" t="str">
            <v>龙门镇永福村经济合作社路（新建段1）</v>
          </cell>
          <cell r="J869" t="str">
            <v>1312F4302210093</v>
          </cell>
          <cell r="K869" t="str">
            <v>资源产业路</v>
          </cell>
          <cell r="L869" t="str">
            <v>三类地区</v>
          </cell>
          <cell r="M869"/>
          <cell r="N869" t="str">
            <v>新建</v>
          </cell>
          <cell r="O869" t="str">
            <v>龙门镇永福村经济合作社</v>
          </cell>
          <cell r="R869" t="str">
            <v>3.5</v>
          </cell>
          <cell r="S869" t="str">
            <v>6(5)</v>
          </cell>
          <cell r="T869" t="str">
            <v>无</v>
          </cell>
          <cell r="U869">
            <v>0</v>
          </cell>
          <cell r="V869">
            <v>1.5</v>
          </cell>
          <cell r="W869">
            <v>1.5</v>
          </cell>
        </row>
        <row r="870">
          <cell r="I870" t="str">
            <v>龙门镇永福村经济合作社路（新建段2）</v>
          </cell>
          <cell r="J870" t="str">
            <v>1312F4302210094</v>
          </cell>
          <cell r="K870" t="str">
            <v>资源产业路</v>
          </cell>
          <cell r="L870" t="str">
            <v>三类地区</v>
          </cell>
          <cell r="M870"/>
          <cell r="N870" t="str">
            <v>升级改造（提质改造）</v>
          </cell>
          <cell r="O870" t="str">
            <v>龙门镇永福村经济合作社</v>
          </cell>
          <cell r="R870" t="str">
            <v>3.5</v>
          </cell>
          <cell r="S870" t="str">
            <v>6</v>
          </cell>
          <cell r="T870" t="str">
            <v>无</v>
          </cell>
          <cell r="U870">
            <v>0</v>
          </cell>
          <cell r="V870">
            <v>1.88</v>
          </cell>
          <cell r="W870">
            <v>1.88</v>
          </cell>
        </row>
        <row r="871">
          <cell r="I871" t="str">
            <v>南塘村经济合作社路</v>
          </cell>
          <cell r="J871" t="str">
            <v>1312F4302210134</v>
          </cell>
          <cell r="K871" t="str">
            <v>资源产业路</v>
          </cell>
          <cell r="L871" t="str">
            <v>三类地区</v>
          </cell>
          <cell r="M871"/>
          <cell r="N871" t="str">
            <v>升级改造（提质改造）</v>
          </cell>
          <cell r="O871" t="str">
            <v>南塘村经济合作社</v>
          </cell>
          <cell r="R871" t="str">
            <v>3.5</v>
          </cell>
          <cell r="S871" t="str">
            <v>6(5.5)</v>
          </cell>
          <cell r="T871" t="str">
            <v>Y121430212</v>
          </cell>
          <cell r="U871">
            <v>0</v>
          </cell>
          <cell r="V871">
            <v>4</v>
          </cell>
          <cell r="W871">
            <v>4</v>
          </cell>
        </row>
        <row r="872">
          <cell r="I872" t="str">
            <v>漂沙井种养殖基地路</v>
          </cell>
          <cell r="J872" t="str">
            <v>1312F4302210096</v>
          </cell>
          <cell r="K872" t="str">
            <v>资源产业路</v>
          </cell>
          <cell r="L872" t="str">
            <v>三类地区</v>
          </cell>
          <cell r="M872"/>
          <cell r="N872" t="str">
            <v>新建</v>
          </cell>
          <cell r="O872" t="str">
            <v>漂沙井种养殖基地</v>
          </cell>
          <cell r="R872" t="str">
            <v>3.5</v>
          </cell>
          <cell r="S872" t="str">
            <v>6(5)</v>
          </cell>
          <cell r="T872" t="str">
            <v>无</v>
          </cell>
          <cell r="U872">
            <v>0</v>
          </cell>
          <cell r="V872">
            <v>2.6</v>
          </cell>
          <cell r="W872">
            <v>2.6</v>
          </cell>
        </row>
        <row r="873">
          <cell r="I873" t="str">
            <v>泉天实业产业基地路</v>
          </cell>
          <cell r="J873" t="str">
            <v>1312F4302210256</v>
          </cell>
          <cell r="K873" t="str">
            <v>资源产业路</v>
          </cell>
          <cell r="L873" t="str">
            <v>三类地区</v>
          </cell>
          <cell r="M873"/>
          <cell r="N873" t="str">
            <v>新建</v>
          </cell>
          <cell r="O873" t="str">
            <v>泉天实业新型环保建筑产业化基地、泉天实业有限公司预拌砂浆基地</v>
          </cell>
          <cell r="R873" t="str">
            <v>3</v>
          </cell>
          <cell r="S873" t="str">
            <v>6</v>
          </cell>
          <cell r="T873" t="str">
            <v>无</v>
          </cell>
          <cell r="U873">
            <v>0</v>
          </cell>
          <cell r="V873">
            <v>1.18</v>
          </cell>
          <cell r="W873">
            <v>1.18</v>
          </cell>
        </row>
        <row r="874">
          <cell r="I874" t="str">
            <v>三旺村现代农业产业园路（二期）</v>
          </cell>
          <cell r="J874" t="str">
            <v>1312F4302210206</v>
          </cell>
          <cell r="K874" t="str">
            <v>资源产业路</v>
          </cell>
          <cell r="L874" t="str">
            <v>三类地区</v>
          </cell>
          <cell r="M874"/>
          <cell r="N874" t="str">
            <v>新建</v>
          </cell>
          <cell r="O874" t="str">
            <v>三旺村现代农业产业园</v>
          </cell>
          <cell r="R874" t="str">
            <v>3.5</v>
          </cell>
          <cell r="S874" t="str">
            <v>6(4.5)</v>
          </cell>
          <cell r="T874" t="str">
            <v>无</v>
          </cell>
          <cell r="U874">
            <v>0</v>
          </cell>
          <cell r="V874">
            <v>1.2</v>
          </cell>
          <cell r="W874">
            <v>1.2</v>
          </cell>
        </row>
        <row r="875">
          <cell r="I875" t="str">
            <v>三旺村现代农业产业园路（一起）</v>
          </cell>
          <cell r="J875" t="str">
            <v>1312F4302210201</v>
          </cell>
          <cell r="K875" t="str">
            <v>资源产业路</v>
          </cell>
          <cell r="L875" t="str">
            <v>三类地区</v>
          </cell>
          <cell r="M875"/>
          <cell r="N875" t="str">
            <v>新建</v>
          </cell>
          <cell r="O875" t="str">
            <v>三旺村现代农业产业园</v>
          </cell>
          <cell r="R875" t="str">
            <v>3.5</v>
          </cell>
          <cell r="S875" t="str">
            <v>6(4.5)</v>
          </cell>
          <cell r="T875" t="str">
            <v>无</v>
          </cell>
          <cell r="U875">
            <v>0</v>
          </cell>
          <cell r="V875">
            <v>1.2</v>
          </cell>
          <cell r="W875">
            <v>1.2</v>
          </cell>
        </row>
        <row r="876">
          <cell r="I876" t="str">
            <v>生田种养殖合作社路</v>
          </cell>
          <cell r="J876" t="str">
            <v>1312F4302210141</v>
          </cell>
          <cell r="K876" t="str">
            <v>资源产业路</v>
          </cell>
          <cell r="L876" t="str">
            <v>三类地区</v>
          </cell>
          <cell r="M876"/>
          <cell r="N876" t="str">
            <v>新建</v>
          </cell>
          <cell r="O876" t="str">
            <v>生田村种养殖合作社</v>
          </cell>
          <cell r="R876" t="str">
            <v>3.5</v>
          </cell>
          <cell r="S876" t="str">
            <v>6(5.5)</v>
          </cell>
          <cell r="T876" t="str">
            <v>无</v>
          </cell>
          <cell r="U876">
            <v>0</v>
          </cell>
          <cell r="V876">
            <v>1.7</v>
          </cell>
          <cell r="W876">
            <v>1.7</v>
          </cell>
        </row>
        <row r="877">
          <cell r="I877" t="str">
            <v>盛塘种养殖路</v>
          </cell>
          <cell r="J877" t="str">
            <v>1312F4302210161</v>
          </cell>
          <cell r="K877" t="str">
            <v>资源产业路</v>
          </cell>
          <cell r="L877" t="str">
            <v>三类地区</v>
          </cell>
          <cell r="M877"/>
          <cell r="N877" t="str">
            <v>升级改造（提质改造）</v>
          </cell>
          <cell r="O877" t="str">
            <v>盛塘种养殖</v>
          </cell>
          <cell r="R877" t="str">
            <v>4</v>
          </cell>
          <cell r="S877" t="str">
            <v>6</v>
          </cell>
          <cell r="T877" t="str">
            <v>C253430221</v>
          </cell>
          <cell r="U877">
            <v>0</v>
          </cell>
          <cell r="V877">
            <v>3.996</v>
          </cell>
          <cell r="W877">
            <v>3.996</v>
          </cell>
        </row>
        <row r="878">
          <cell r="I878" t="str">
            <v>市农作物基地路</v>
          </cell>
          <cell r="J878" t="str">
            <v>1312F4302210153</v>
          </cell>
          <cell r="K878" t="str">
            <v>资源产业路</v>
          </cell>
          <cell r="L878" t="str">
            <v>三类地区</v>
          </cell>
          <cell r="M878"/>
          <cell r="N878" t="str">
            <v>升级改造（提质改造）</v>
          </cell>
          <cell r="O878" t="str">
            <v>市农作物基地</v>
          </cell>
          <cell r="R878" t="str">
            <v>3.5</v>
          </cell>
          <cell r="S878" t="str">
            <v>6</v>
          </cell>
          <cell r="T878" t="str">
            <v>C236430212</v>
          </cell>
          <cell r="U878">
            <v>0</v>
          </cell>
          <cell r="V878">
            <v>2.92</v>
          </cell>
          <cell r="W878">
            <v>2.92</v>
          </cell>
        </row>
        <row r="879">
          <cell r="I879" t="str">
            <v>檀园工业园路</v>
          </cell>
          <cell r="J879" t="str">
            <v>1312F4302210101</v>
          </cell>
          <cell r="K879" t="str">
            <v>资源产业路</v>
          </cell>
          <cell r="L879" t="str">
            <v>三类地区</v>
          </cell>
          <cell r="M879"/>
          <cell r="N879" t="str">
            <v>新建</v>
          </cell>
          <cell r="O879" t="str">
            <v>檀园工业园</v>
          </cell>
          <cell r="R879" t="str">
            <v>3.5</v>
          </cell>
          <cell r="S879" t="str">
            <v>6</v>
          </cell>
          <cell r="T879" t="str">
            <v>无</v>
          </cell>
          <cell r="U879">
            <v>0</v>
          </cell>
          <cell r="V879">
            <v>2.2000000000000002</v>
          </cell>
          <cell r="W879">
            <v>2.2000000000000002</v>
          </cell>
        </row>
        <row r="880">
          <cell r="I880" t="str">
            <v>檀园种养殖产业路</v>
          </cell>
          <cell r="J880" t="str">
            <v>1312F4302210103</v>
          </cell>
          <cell r="K880" t="str">
            <v>资源产业路</v>
          </cell>
          <cell r="L880" t="str">
            <v>三类地区</v>
          </cell>
          <cell r="M880"/>
          <cell r="N880" t="str">
            <v>新建</v>
          </cell>
          <cell r="O880" t="str">
            <v>檀园种养殖产业园</v>
          </cell>
          <cell r="R880" t="str">
            <v>3.5</v>
          </cell>
          <cell r="S880" t="str">
            <v>6</v>
          </cell>
          <cell r="T880" t="str">
            <v>无</v>
          </cell>
          <cell r="U880">
            <v>0</v>
          </cell>
          <cell r="V880">
            <v>2.5</v>
          </cell>
          <cell r="W880">
            <v>2.5</v>
          </cell>
        </row>
        <row r="881">
          <cell r="I881" t="str">
            <v>唐氏种养殖专业合作社路</v>
          </cell>
          <cell r="J881" t="str">
            <v>1312F4302210012</v>
          </cell>
          <cell r="K881" t="str">
            <v>资源产业路</v>
          </cell>
          <cell r="L881" t="str">
            <v>三类地区</v>
          </cell>
          <cell r="M881"/>
          <cell r="N881" t="str">
            <v>新建</v>
          </cell>
          <cell r="O881" t="str">
            <v>唐氏种养殖专业合作社</v>
          </cell>
          <cell r="R881" t="str">
            <v>2.5</v>
          </cell>
          <cell r="S881" t="str">
            <v>6</v>
          </cell>
          <cell r="T881" t="str">
            <v>Y120430212</v>
          </cell>
          <cell r="U881">
            <v>0</v>
          </cell>
          <cell r="V881">
            <v>1</v>
          </cell>
          <cell r="W881">
            <v>1</v>
          </cell>
        </row>
        <row r="882">
          <cell r="I882" t="str">
            <v>唐园山庄生态农业产业路</v>
          </cell>
          <cell r="J882" t="str">
            <v>1312F4302210007</v>
          </cell>
          <cell r="K882" t="str">
            <v>资源产业路</v>
          </cell>
          <cell r="L882" t="str">
            <v>三类地区</v>
          </cell>
          <cell r="M882"/>
          <cell r="N882" t="str">
            <v>升级改造（提质改造）</v>
          </cell>
          <cell r="O882" t="str">
            <v>唐园山庄生态农业产业园</v>
          </cell>
          <cell r="R882" t="str">
            <v>5</v>
          </cell>
          <cell r="S882" t="str">
            <v>7</v>
          </cell>
          <cell r="T882" t="str">
            <v>X015430221</v>
          </cell>
          <cell r="U882">
            <v>0</v>
          </cell>
          <cell r="V882">
            <v>5.7</v>
          </cell>
          <cell r="W882">
            <v>5.7</v>
          </cell>
        </row>
        <row r="883">
          <cell r="I883" t="str">
            <v>天怡农产品加工有限公司产业路</v>
          </cell>
          <cell r="J883" t="str">
            <v>1312F4302210251</v>
          </cell>
          <cell r="K883" t="str">
            <v>资源产业路</v>
          </cell>
          <cell r="L883" t="str">
            <v>三类地区</v>
          </cell>
          <cell r="M883"/>
          <cell r="N883" t="str">
            <v>升级改造（提质改造）</v>
          </cell>
          <cell r="O883" t="str">
            <v>天怡农产品加工有限公司</v>
          </cell>
          <cell r="R883" t="str">
            <v>3.5</v>
          </cell>
          <cell r="S883" t="str">
            <v>6</v>
          </cell>
          <cell r="T883" t="str">
            <v>C344430212</v>
          </cell>
          <cell r="U883">
            <v>0</v>
          </cell>
          <cell r="V883">
            <v>2.1800000000000002</v>
          </cell>
          <cell r="W883">
            <v>2.1800000000000002</v>
          </cell>
        </row>
        <row r="884">
          <cell r="I884" t="str">
            <v>桐梓村毛家冲生态养殖路</v>
          </cell>
          <cell r="J884" t="str">
            <v>1312F4302210031</v>
          </cell>
          <cell r="K884" t="str">
            <v>资源产业路</v>
          </cell>
          <cell r="L884" t="str">
            <v>三类地区</v>
          </cell>
          <cell r="M884"/>
          <cell r="N884" t="str">
            <v>升级改造（提质改造）</v>
          </cell>
          <cell r="O884" t="str">
            <v>桐梓村毛家冲生态养殖</v>
          </cell>
          <cell r="R884" t="str">
            <v>3.5</v>
          </cell>
          <cell r="S884" t="str">
            <v>6</v>
          </cell>
          <cell r="T884" t="str">
            <v>C127430212</v>
          </cell>
          <cell r="U884">
            <v>0</v>
          </cell>
          <cell r="V884">
            <v>3.19</v>
          </cell>
          <cell r="W884">
            <v>3.19</v>
          </cell>
        </row>
        <row r="885">
          <cell r="I885" t="str">
            <v>旺亿展柜产业园路</v>
          </cell>
          <cell r="J885" t="str">
            <v>1312F4302210237</v>
          </cell>
          <cell r="K885" t="str">
            <v>资源产业路</v>
          </cell>
          <cell r="L885" t="str">
            <v>三类地区</v>
          </cell>
          <cell r="M885"/>
          <cell r="N885" t="str">
            <v>新建</v>
          </cell>
          <cell r="O885" t="str">
            <v>旺亿展柜产业园</v>
          </cell>
          <cell r="R885" t="str">
            <v>3</v>
          </cell>
          <cell r="S885" t="str">
            <v>6</v>
          </cell>
          <cell r="T885" t="str">
            <v>无</v>
          </cell>
          <cell r="U885">
            <v>0</v>
          </cell>
          <cell r="V885">
            <v>0.4</v>
          </cell>
          <cell r="W885">
            <v>0.4</v>
          </cell>
        </row>
        <row r="886">
          <cell r="I886" t="str">
            <v>五架桥苗木基地路</v>
          </cell>
          <cell r="J886" t="str">
            <v>1312F4302210018</v>
          </cell>
          <cell r="K886" t="str">
            <v>资源产业路</v>
          </cell>
          <cell r="L886" t="str">
            <v>三类地区</v>
          </cell>
          <cell r="M886"/>
          <cell r="N886" t="str">
            <v>升级改造（提质改造）</v>
          </cell>
          <cell r="O886" t="str">
            <v>五架桥苗木基地</v>
          </cell>
          <cell r="R886" t="str">
            <v>4</v>
          </cell>
          <cell r="S886" t="str">
            <v>6</v>
          </cell>
          <cell r="T886" t="str">
            <v>Y118430221</v>
          </cell>
          <cell r="U886">
            <v>0</v>
          </cell>
          <cell r="V886">
            <v>2.5</v>
          </cell>
          <cell r="W886">
            <v>2.5</v>
          </cell>
        </row>
        <row r="887">
          <cell r="I887" t="str">
            <v>湘江南温泉连接路</v>
          </cell>
          <cell r="J887" t="str">
            <v>1312F4302210252</v>
          </cell>
          <cell r="K887" t="str">
            <v>资源产业路</v>
          </cell>
          <cell r="L887" t="str">
            <v>三类地区</v>
          </cell>
          <cell r="M887"/>
          <cell r="N887" t="str">
            <v>新建</v>
          </cell>
          <cell r="O887" t="str">
            <v>湘江南温泉</v>
          </cell>
          <cell r="R887" t="str">
            <v>3.5</v>
          </cell>
          <cell r="S887" t="str">
            <v>6</v>
          </cell>
          <cell r="T887" t="str">
            <v>X045430212</v>
          </cell>
          <cell r="U887">
            <v>0</v>
          </cell>
          <cell r="V887">
            <v>5.57</v>
          </cell>
          <cell r="W887">
            <v>5.57</v>
          </cell>
        </row>
        <row r="888">
          <cell r="I888" t="str">
            <v>新材料产业园路</v>
          </cell>
          <cell r="J888" t="str">
            <v>1312F4302210173</v>
          </cell>
          <cell r="K888" t="str">
            <v>资源产业路</v>
          </cell>
          <cell r="L888" t="str">
            <v>三类地区</v>
          </cell>
          <cell r="M888"/>
          <cell r="N888" t="str">
            <v>新建</v>
          </cell>
          <cell r="O888" t="str">
            <v>新材料产业园路</v>
          </cell>
          <cell r="R888" t="str">
            <v>2</v>
          </cell>
          <cell r="S888" t="str">
            <v>8</v>
          </cell>
          <cell r="T888" t="str">
            <v>无</v>
          </cell>
          <cell r="U888">
            <v>0</v>
          </cell>
          <cell r="V888">
            <v>2.8</v>
          </cell>
          <cell r="W888">
            <v>2.8</v>
          </cell>
        </row>
        <row r="889">
          <cell r="I889" t="str">
            <v>新华村经济合作社路</v>
          </cell>
          <cell r="J889" t="str">
            <v>1312F4302210152</v>
          </cell>
          <cell r="K889" t="str">
            <v>资源产业路</v>
          </cell>
          <cell r="L889" t="str">
            <v>三类地区</v>
          </cell>
          <cell r="M889"/>
          <cell r="N889" t="str">
            <v>升级改造（提质改造）</v>
          </cell>
          <cell r="O889" t="str">
            <v>新华村经济合作社</v>
          </cell>
          <cell r="R889" t="str">
            <v>3.5</v>
          </cell>
          <cell r="S889" t="str">
            <v>6</v>
          </cell>
          <cell r="T889" t="str">
            <v>C342430212</v>
          </cell>
          <cell r="U889">
            <v>0</v>
          </cell>
          <cell r="V889">
            <v>4.2619999999999996</v>
          </cell>
          <cell r="W889">
            <v>4.2619999999999996</v>
          </cell>
        </row>
        <row r="890">
          <cell r="I890" t="str">
            <v xml:space="preserve">新燕村经济发展合作社路 </v>
          </cell>
          <cell r="J890" t="str">
            <v>1312F4302210166</v>
          </cell>
          <cell r="K890" t="str">
            <v>资源产业路</v>
          </cell>
          <cell r="L890" t="str">
            <v>三类地区</v>
          </cell>
          <cell r="M890"/>
          <cell r="N890" t="str">
            <v>新建</v>
          </cell>
          <cell r="O890" t="str">
            <v>新燕村经济发展合作社</v>
          </cell>
          <cell r="R890" t="str">
            <v>3.5</v>
          </cell>
          <cell r="S890" t="str">
            <v>6</v>
          </cell>
          <cell r="T890" t="str">
            <v>C336430212</v>
          </cell>
          <cell r="U890">
            <v>0</v>
          </cell>
          <cell r="V890">
            <v>2.89</v>
          </cell>
          <cell r="W890">
            <v>2.89</v>
          </cell>
        </row>
        <row r="891">
          <cell r="I891" t="str">
            <v>新众兴合作社路</v>
          </cell>
          <cell r="J891" t="str">
            <v>1312F4302210129</v>
          </cell>
          <cell r="K891" t="str">
            <v>资源产业路</v>
          </cell>
          <cell r="L891" t="str">
            <v>三类地区</v>
          </cell>
          <cell r="M891"/>
          <cell r="N891" t="str">
            <v>新建</v>
          </cell>
          <cell r="O891" t="str">
            <v>新众兴合作社</v>
          </cell>
          <cell r="R891" t="str">
            <v>3</v>
          </cell>
          <cell r="S891" t="str">
            <v>6(5.5)</v>
          </cell>
          <cell r="T891" t="str">
            <v>无</v>
          </cell>
          <cell r="U891">
            <v>0</v>
          </cell>
          <cell r="V891">
            <v>0.7</v>
          </cell>
          <cell r="W891">
            <v>0.7</v>
          </cell>
        </row>
        <row r="892">
          <cell r="I892" t="str">
            <v>许家冲种养殖产业路</v>
          </cell>
          <cell r="J892" t="str">
            <v>1312F4302210091</v>
          </cell>
          <cell r="K892" t="str">
            <v>资源产业路</v>
          </cell>
          <cell r="L892" t="str">
            <v>三类地区</v>
          </cell>
          <cell r="M892"/>
          <cell r="N892" t="str">
            <v>新建</v>
          </cell>
          <cell r="O892" t="str">
            <v>许家冲种养殖产业</v>
          </cell>
          <cell r="R892" t="str">
            <v>3.5</v>
          </cell>
          <cell r="S892" t="str">
            <v>6(5)</v>
          </cell>
          <cell r="T892" t="str">
            <v>无</v>
          </cell>
          <cell r="U892">
            <v>0</v>
          </cell>
          <cell r="V892">
            <v>1.2</v>
          </cell>
          <cell r="W892">
            <v>1.2</v>
          </cell>
        </row>
        <row r="893">
          <cell r="I893" t="str">
            <v>杨梅村集体合作社路</v>
          </cell>
          <cell r="J893" t="str">
            <v>1312F4302210258</v>
          </cell>
          <cell r="K893" t="str">
            <v>资源产业路</v>
          </cell>
          <cell r="L893" t="str">
            <v>三类地区</v>
          </cell>
          <cell r="M893"/>
          <cell r="O893" t="str">
            <v>杨梅村集体合作社</v>
          </cell>
          <cell r="R893" t="str">
            <v>3.5</v>
          </cell>
          <cell r="S893" t="str">
            <v>6</v>
          </cell>
          <cell r="T893" t="str">
            <v>X207430212</v>
          </cell>
          <cell r="U893">
            <v>0</v>
          </cell>
          <cell r="V893">
            <v>2.67</v>
          </cell>
          <cell r="W893">
            <v>2.67</v>
          </cell>
        </row>
        <row r="894">
          <cell r="I894" t="str">
            <v>株洲百益嘉农业综合开发特色产业路</v>
          </cell>
          <cell r="J894" t="str">
            <v>1312F4302210180</v>
          </cell>
          <cell r="K894" t="str">
            <v>资源产业路</v>
          </cell>
          <cell r="L894" t="str">
            <v>三类地区</v>
          </cell>
          <cell r="M894"/>
          <cell r="N894" t="str">
            <v>新建</v>
          </cell>
          <cell r="O894" t="str">
            <v>株洲百益嘉农业综合开发特色产业园</v>
          </cell>
          <cell r="R894" t="str">
            <v>3.5</v>
          </cell>
          <cell r="S894" t="str">
            <v>6(5)</v>
          </cell>
          <cell r="T894" t="str">
            <v>X017430212</v>
          </cell>
          <cell r="U894">
            <v>0</v>
          </cell>
          <cell r="V894">
            <v>4.66</v>
          </cell>
          <cell r="W894">
            <v>4.66</v>
          </cell>
        </row>
        <row r="895">
          <cell r="I895" t="str">
            <v>株洲福冲种养殖合作社路</v>
          </cell>
          <cell r="J895" t="str">
            <v>1312F4302210142</v>
          </cell>
          <cell r="K895" t="str">
            <v>资源产业路</v>
          </cell>
          <cell r="L895" t="str">
            <v>三类地区</v>
          </cell>
          <cell r="M895"/>
          <cell r="N895" t="str">
            <v>新建</v>
          </cell>
          <cell r="O895" t="str">
            <v>株洲福冲种养殖合作社</v>
          </cell>
          <cell r="R895" t="str">
            <v>4.5</v>
          </cell>
          <cell r="S895" t="str">
            <v>6</v>
          </cell>
          <cell r="T895" t="str">
            <v>无</v>
          </cell>
          <cell r="U895">
            <v>0</v>
          </cell>
          <cell r="V895">
            <v>2</v>
          </cell>
          <cell r="W895">
            <v>2</v>
          </cell>
        </row>
        <row r="896">
          <cell r="I896" t="str">
            <v>株洲华湘农机专业合作社路一期</v>
          </cell>
          <cell r="J896" t="str">
            <v>1312F4302210244</v>
          </cell>
          <cell r="K896" t="str">
            <v>资源产业路</v>
          </cell>
          <cell r="L896" t="str">
            <v>三类地区</v>
          </cell>
          <cell r="M896"/>
          <cell r="N896" t="str">
            <v>新建</v>
          </cell>
          <cell r="O896" t="str">
            <v>株洲富威电子生产加工项目</v>
          </cell>
          <cell r="R896" t="str">
            <v>3</v>
          </cell>
          <cell r="S896" t="str">
            <v>6</v>
          </cell>
          <cell r="T896" t="str">
            <v>C320430221</v>
          </cell>
          <cell r="U896">
            <v>0</v>
          </cell>
          <cell r="V896">
            <v>2</v>
          </cell>
          <cell r="W896">
            <v>2</v>
          </cell>
        </row>
        <row r="897">
          <cell r="I897" t="str">
            <v>株洲景源丰生态农业产业路</v>
          </cell>
          <cell r="J897" t="str">
            <v>1312F4302210006</v>
          </cell>
          <cell r="K897" t="str">
            <v>资源产业路</v>
          </cell>
          <cell r="L897" t="str">
            <v>三类地区</v>
          </cell>
          <cell r="M897"/>
          <cell r="N897" t="str">
            <v>升级改造（提质改造）</v>
          </cell>
          <cell r="O897" t="str">
            <v>株洲景源丰生态农业产业园</v>
          </cell>
          <cell r="R897" t="str">
            <v>3.5</v>
          </cell>
          <cell r="S897" t="str">
            <v>6</v>
          </cell>
          <cell r="T897" t="str">
            <v>C163430221</v>
          </cell>
          <cell r="U897">
            <v>0</v>
          </cell>
          <cell r="V897">
            <v>2.7</v>
          </cell>
          <cell r="W897">
            <v>2.7</v>
          </cell>
        </row>
        <row r="898">
          <cell r="I898" t="str">
            <v>株洲凯雯生态种养殖专业合作社路</v>
          </cell>
          <cell r="J898" t="str">
            <v>1312F4302210137</v>
          </cell>
          <cell r="K898" t="str">
            <v>资源产业路</v>
          </cell>
          <cell r="L898" t="str">
            <v>三类地区</v>
          </cell>
          <cell r="M898"/>
          <cell r="N898" t="str">
            <v>新建</v>
          </cell>
          <cell r="O898" t="str">
            <v>株洲凯雯生态种养殖专业合作社</v>
          </cell>
          <cell r="R898" t="str">
            <v>3.5</v>
          </cell>
          <cell r="S898" t="str">
            <v>6(5.5)</v>
          </cell>
          <cell r="T898" t="str">
            <v>无</v>
          </cell>
          <cell r="U898">
            <v>0</v>
          </cell>
          <cell r="V898">
            <v>0.7</v>
          </cell>
          <cell r="W898">
            <v>0.7</v>
          </cell>
        </row>
        <row r="899">
          <cell r="I899" t="str">
            <v>株洲绿源山泉饮用水有限公司连接路</v>
          </cell>
          <cell r="J899" t="str">
            <v>1312F4302210259</v>
          </cell>
          <cell r="K899" t="str">
            <v>资源产业路</v>
          </cell>
          <cell r="L899" t="str">
            <v>三类地区</v>
          </cell>
          <cell r="M899"/>
          <cell r="O899" t="str">
            <v>株洲绿源山泉饮用水有限公司</v>
          </cell>
          <cell r="R899" t="str">
            <v>3.5</v>
          </cell>
          <cell r="S899" t="str">
            <v>6</v>
          </cell>
          <cell r="T899" t="str">
            <v>X013430212</v>
          </cell>
          <cell r="U899">
            <v>0</v>
          </cell>
          <cell r="V899">
            <v>5.37</v>
          </cell>
          <cell r="W899">
            <v>5.37</v>
          </cell>
        </row>
        <row r="900">
          <cell r="I900" t="str">
            <v>株洲太湖振兴生态种养殖专业合作社路</v>
          </cell>
          <cell r="J900" t="str">
            <v>1312F4302210020</v>
          </cell>
          <cell r="K900" t="str">
            <v>资源产业路</v>
          </cell>
          <cell r="L900" t="str">
            <v>三类地区</v>
          </cell>
          <cell r="M900"/>
          <cell r="N900" t="str">
            <v>新建</v>
          </cell>
          <cell r="O900" t="str">
            <v>株洲太湖振兴生态种养殖专业合作社</v>
          </cell>
          <cell r="R900" t="str">
            <v>3.5</v>
          </cell>
          <cell r="S900" t="str">
            <v>8</v>
          </cell>
          <cell r="T900" t="str">
            <v>X048430212</v>
          </cell>
          <cell r="U900">
            <v>0</v>
          </cell>
          <cell r="V900">
            <v>1.4</v>
          </cell>
          <cell r="W900">
            <v>1.4</v>
          </cell>
        </row>
        <row r="901">
          <cell r="I901" t="str">
            <v>株洲县耀光种养殖专业合作社路</v>
          </cell>
          <cell r="J901" t="str">
            <v>1312F4302210179</v>
          </cell>
          <cell r="K901" t="str">
            <v>资源产业路</v>
          </cell>
          <cell r="L901" t="str">
            <v>三类地区</v>
          </cell>
          <cell r="M901"/>
          <cell r="N901" t="str">
            <v>新建</v>
          </cell>
          <cell r="O901" t="str">
            <v>株洲县耀光种养殖专业合作社</v>
          </cell>
          <cell r="R901" t="str">
            <v>3.5</v>
          </cell>
          <cell r="S901" t="str">
            <v>6</v>
          </cell>
          <cell r="T901" t="str">
            <v>无</v>
          </cell>
          <cell r="U901">
            <v>0</v>
          </cell>
          <cell r="V901">
            <v>1</v>
          </cell>
          <cell r="W901">
            <v>1</v>
          </cell>
        </row>
        <row r="902">
          <cell r="I902" t="str">
            <v>株洲新正德畜牧产业路</v>
          </cell>
          <cell r="J902" t="str">
            <v>1312F4302210017</v>
          </cell>
          <cell r="K902" t="str">
            <v>资源产业路</v>
          </cell>
          <cell r="L902" t="str">
            <v>三类地区</v>
          </cell>
          <cell r="M902"/>
          <cell r="N902" t="str">
            <v>新建</v>
          </cell>
          <cell r="O902" t="str">
            <v>湖南新正德畜牧有限公司种猪场</v>
          </cell>
          <cell r="R902" t="str">
            <v>3.5</v>
          </cell>
          <cell r="S902" t="str">
            <v>7</v>
          </cell>
          <cell r="T902" t="str">
            <v>无</v>
          </cell>
          <cell r="U902">
            <v>0</v>
          </cell>
          <cell r="V902">
            <v>3</v>
          </cell>
          <cell r="W902">
            <v>3</v>
          </cell>
        </row>
        <row r="903">
          <cell r="I903" t="str">
            <v>朱亭现代农业有限公司路（X003段）</v>
          </cell>
          <cell r="J903" t="str">
            <v>1312F4302210138</v>
          </cell>
          <cell r="K903" t="str">
            <v>资源产业路</v>
          </cell>
          <cell r="L903" t="str">
            <v>三类地区</v>
          </cell>
          <cell r="M903"/>
          <cell r="N903" t="str">
            <v>升级改造（提质改造）</v>
          </cell>
          <cell r="O903" t="str">
            <v>朱亭现代农业有限公司</v>
          </cell>
          <cell r="R903" t="str">
            <v>3.5</v>
          </cell>
          <cell r="S903" t="str">
            <v>7.5</v>
          </cell>
          <cell r="T903" t="str">
            <v>X003430221</v>
          </cell>
          <cell r="U903">
            <v>0</v>
          </cell>
          <cell r="V903">
            <v>6</v>
          </cell>
          <cell r="W903">
            <v>6</v>
          </cell>
        </row>
        <row r="904">
          <cell r="I904" t="str">
            <v>朱亭现代农业有限公司路（新建段）</v>
          </cell>
          <cell r="J904" t="str">
            <v>1312F4302210139</v>
          </cell>
          <cell r="K904" t="str">
            <v>资源产业路</v>
          </cell>
          <cell r="L904" t="str">
            <v>三类地区</v>
          </cell>
          <cell r="M904"/>
          <cell r="N904" t="str">
            <v>升级改造（提质改造）</v>
          </cell>
          <cell r="O904" t="str">
            <v>朱亭现代农业有限公司</v>
          </cell>
          <cell r="R904" t="str">
            <v>3</v>
          </cell>
          <cell r="S904" t="str">
            <v>6(4.5)</v>
          </cell>
          <cell r="T904" t="str">
            <v>无</v>
          </cell>
          <cell r="U904">
            <v>0</v>
          </cell>
          <cell r="V904">
            <v>1.2</v>
          </cell>
          <cell r="W904">
            <v>1.2</v>
          </cell>
        </row>
        <row r="905">
          <cell r="I905" t="str">
            <v>紫涵湖温泉度假产业路</v>
          </cell>
          <cell r="J905" t="str">
            <v>1312F4302210005</v>
          </cell>
          <cell r="K905" t="str">
            <v>资源产业路</v>
          </cell>
          <cell r="L905" t="str">
            <v>三类地区</v>
          </cell>
          <cell r="M905"/>
          <cell r="N905" t="str">
            <v>新建</v>
          </cell>
          <cell r="O905" t="str">
            <v>紫涵湖温泉度假产业园</v>
          </cell>
          <cell r="R905" t="str">
            <v>5</v>
          </cell>
          <cell r="S905" t="str">
            <v>7</v>
          </cell>
          <cell r="T905" t="str">
            <v>Y106430221</v>
          </cell>
          <cell r="U905">
            <v>0</v>
          </cell>
          <cell r="V905">
            <v>3</v>
          </cell>
          <cell r="W905">
            <v>3</v>
          </cell>
        </row>
        <row r="906">
          <cell r="I906" t="str">
            <v>淦田国家粮食储备库连接路</v>
          </cell>
          <cell r="J906" t="str">
            <v>1312F4302210249</v>
          </cell>
          <cell r="K906" t="str">
            <v>资源产业路</v>
          </cell>
          <cell r="L906" t="str">
            <v>三类地区</v>
          </cell>
          <cell r="M906"/>
          <cell r="N906" t="str">
            <v>升级改造（提质改造）</v>
          </cell>
          <cell r="O906" t="str">
            <v>淦田国家粮食储备库</v>
          </cell>
          <cell r="R906" t="str">
            <v>3.5</v>
          </cell>
          <cell r="S906" t="str">
            <v>6</v>
          </cell>
          <cell r="T906" t="str">
            <v>Y119430212</v>
          </cell>
          <cell r="U906">
            <v>0</v>
          </cell>
          <cell r="V906">
            <v>0.88</v>
          </cell>
          <cell r="W906">
            <v>0.88</v>
          </cell>
        </row>
        <row r="907">
          <cell r="I907" t="str">
            <v>渌口区龙门镇桐梓村毛家冲生态种养殖专业合作社路（二期）</v>
          </cell>
          <cell r="J907" t="str">
            <v>1312F4302210086</v>
          </cell>
          <cell r="K907" t="str">
            <v>资源产业路</v>
          </cell>
          <cell r="L907" t="str">
            <v>三类地区</v>
          </cell>
          <cell r="M907"/>
          <cell r="N907" t="str">
            <v>新建</v>
          </cell>
          <cell r="O907" t="str">
            <v>渌口区龙门镇桐梓村毛家冲生态种养殖专业合作社</v>
          </cell>
          <cell r="R907" t="str">
            <v>3.5</v>
          </cell>
          <cell r="S907" t="str">
            <v>6(5)</v>
          </cell>
          <cell r="T907" t="str">
            <v>无</v>
          </cell>
          <cell r="U907">
            <v>0</v>
          </cell>
          <cell r="V907">
            <v>7.6</v>
          </cell>
          <cell r="W907">
            <v>7.6</v>
          </cell>
        </row>
        <row r="908">
          <cell r="I908" t="str">
            <v>渌口区龙门镇桐梓村毛家冲生态种养殖专业合作社路（三期）</v>
          </cell>
          <cell r="J908" t="str">
            <v>1312F4302210088</v>
          </cell>
          <cell r="K908" t="str">
            <v>资源产业路</v>
          </cell>
          <cell r="L908" t="str">
            <v>三类地区</v>
          </cell>
          <cell r="M908"/>
          <cell r="N908" t="str">
            <v>新建</v>
          </cell>
          <cell r="O908" t="str">
            <v>渌口区龙门镇桐梓村毛家冲生态种养殖专业合作社</v>
          </cell>
          <cell r="R908" t="str">
            <v>2</v>
          </cell>
          <cell r="S908" t="str">
            <v>6(5)</v>
          </cell>
          <cell r="T908" t="str">
            <v>无</v>
          </cell>
          <cell r="U908">
            <v>0</v>
          </cell>
          <cell r="V908">
            <v>2</v>
          </cell>
          <cell r="W908">
            <v>2</v>
          </cell>
        </row>
        <row r="909">
          <cell r="I909" t="str">
            <v>渌口区龙门镇桐梓村毛家冲生态种养殖专业合作社路（一期）</v>
          </cell>
          <cell r="J909" t="str">
            <v>1312F4302210085</v>
          </cell>
          <cell r="K909" t="str">
            <v>资源产业路</v>
          </cell>
          <cell r="L909" t="str">
            <v>三类地区</v>
          </cell>
          <cell r="M909"/>
          <cell r="N909" t="str">
            <v>新建</v>
          </cell>
          <cell r="O909" t="str">
            <v>渌口区龙门镇桐梓村毛家冲生态种养殖专业合作社</v>
          </cell>
          <cell r="R909" t="str">
            <v>3</v>
          </cell>
          <cell r="S909" t="str">
            <v>6(5)</v>
          </cell>
          <cell r="T909" t="str">
            <v>无</v>
          </cell>
          <cell r="U909">
            <v>0</v>
          </cell>
          <cell r="V909">
            <v>3</v>
          </cell>
          <cell r="W909">
            <v>3</v>
          </cell>
        </row>
        <row r="910">
          <cell r="I910" t="str">
            <v>梓湖湘庄生态园路</v>
          </cell>
          <cell r="J910" t="str">
            <v>1312F4302210242</v>
          </cell>
          <cell r="K910" t="str">
            <v>资源产业路</v>
          </cell>
          <cell r="L910" t="str">
            <v>三类地区</v>
          </cell>
          <cell r="M910"/>
          <cell r="N910" t="str">
            <v>新建</v>
          </cell>
          <cell r="O910" t="str">
            <v>梓湖湘庄生态园</v>
          </cell>
          <cell r="R910" t="str">
            <v>2</v>
          </cell>
          <cell r="S910" t="str">
            <v>6(5)</v>
          </cell>
          <cell r="T910" t="str">
            <v>无</v>
          </cell>
          <cell r="U910">
            <v>0</v>
          </cell>
          <cell r="V910">
            <v>8</v>
          </cell>
          <cell r="W910">
            <v>8</v>
          </cell>
        </row>
        <row r="911">
          <cell r="I911" t="str">
            <v>湖南鹏义生态农业专业合作社连接路</v>
          </cell>
          <cell r="J911" t="str">
            <v>1312F4302230073</v>
          </cell>
          <cell r="K911" t="str">
            <v>资源产业路</v>
          </cell>
          <cell r="L911" t="str">
            <v>三类地区</v>
          </cell>
          <cell r="M911"/>
          <cell r="N911" t="str">
            <v>新建</v>
          </cell>
          <cell r="O911" t="str">
            <v>湖南鹏义生态农业专业合作社</v>
          </cell>
          <cell r="R911" t="str">
            <v>2.5</v>
          </cell>
          <cell r="S911" t="str">
            <v>6</v>
          </cell>
          <cell r="T911" t="str">
            <v>无</v>
          </cell>
          <cell r="U911">
            <v>0</v>
          </cell>
          <cell r="V911">
            <v>3</v>
          </cell>
          <cell r="W911">
            <v>3</v>
          </cell>
        </row>
        <row r="912">
          <cell r="I912" t="str">
            <v>湖南省凉热食品有限公司攸县香干特色产业园连接路</v>
          </cell>
          <cell r="J912" t="str">
            <v>1312F4302230005</v>
          </cell>
          <cell r="K912" t="str">
            <v>资源产业路</v>
          </cell>
          <cell r="L912" t="str">
            <v>三类地区</v>
          </cell>
          <cell r="M912"/>
          <cell r="N912" t="str">
            <v>升级改造（提质改造）</v>
          </cell>
          <cell r="O912" t="str">
            <v>湖南凉热食品有限公司</v>
          </cell>
          <cell r="R912" t="str">
            <v>4.5</v>
          </cell>
          <cell r="S912" t="str">
            <v>6</v>
          </cell>
          <cell r="T912" t="str">
            <v>X025430223</v>
          </cell>
          <cell r="U912">
            <v>0</v>
          </cell>
          <cell r="V912">
            <v>13.2</v>
          </cell>
          <cell r="W912">
            <v>13.2</v>
          </cell>
        </row>
        <row r="913">
          <cell r="I913" t="str">
            <v>天凯蚕桑文化体验园连接路</v>
          </cell>
          <cell r="J913" t="str">
            <v>1312F4302230001</v>
          </cell>
          <cell r="K913" t="str">
            <v>资源产业路</v>
          </cell>
          <cell r="L913" t="str">
            <v>三类地区</v>
          </cell>
          <cell r="M913"/>
          <cell r="N913" t="str">
            <v>升级改造（提质改造）</v>
          </cell>
          <cell r="O913" t="str">
            <v>天凯蚕桑文化体验园</v>
          </cell>
          <cell r="R913" t="str">
            <v>4.5</v>
          </cell>
          <cell r="S913" t="str">
            <v>6</v>
          </cell>
          <cell r="T913" t="str">
            <v>Y005430223</v>
          </cell>
          <cell r="U913">
            <v>0</v>
          </cell>
          <cell r="V913">
            <v>1.375</v>
          </cell>
          <cell r="W913">
            <v>1.375</v>
          </cell>
        </row>
        <row r="914">
          <cell r="I914" t="str">
            <v>湘天华油茶体验园连接路</v>
          </cell>
          <cell r="J914" t="str">
            <v>1312F4302230075</v>
          </cell>
          <cell r="K914" t="str">
            <v>资源产业路</v>
          </cell>
          <cell r="L914" t="str">
            <v>三类地区</v>
          </cell>
          <cell r="M914"/>
          <cell r="N914" t="str">
            <v>升级改造（提质改造）</v>
          </cell>
          <cell r="O914" t="str">
            <v>湘天华油茶体验园</v>
          </cell>
          <cell r="R914" t="str">
            <v>3.5</v>
          </cell>
          <cell r="S914" t="str">
            <v>6</v>
          </cell>
          <cell r="T914" t="str">
            <v>C057430223</v>
          </cell>
          <cell r="U914">
            <v>0</v>
          </cell>
          <cell r="V914">
            <v>2.5</v>
          </cell>
          <cell r="W914">
            <v>2.5</v>
          </cell>
        </row>
        <row r="915">
          <cell r="I915" t="str">
            <v>株洲丰绿农盛种养专业合作社连接路</v>
          </cell>
          <cell r="J915" t="str">
            <v>1312F4302230048</v>
          </cell>
          <cell r="K915" t="str">
            <v>资源产业路</v>
          </cell>
          <cell r="L915" t="str">
            <v>三类地区</v>
          </cell>
          <cell r="M915"/>
          <cell r="N915" t="str">
            <v>升级改造（提质改造）</v>
          </cell>
          <cell r="O915" t="str">
            <v>株洲丰绿农盛种养专业合作社</v>
          </cell>
          <cell r="R915" t="str">
            <v>4</v>
          </cell>
          <cell r="S915" t="str">
            <v>6</v>
          </cell>
          <cell r="T915" t="str">
            <v>X017430223</v>
          </cell>
          <cell r="U915">
            <v>0</v>
          </cell>
          <cell r="V915">
            <v>3.988</v>
          </cell>
          <cell r="W915">
            <v>3.988</v>
          </cell>
        </row>
        <row r="916">
          <cell r="I916" t="str">
            <v>株洲农夫谷生态农业有限公司连接路</v>
          </cell>
          <cell r="J916" t="str">
            <v>1312F4302230043</v>
          </cell>
          <cell r="K916" t="str">
            <v>资源产业路</v>
          </cell>
          <cell r="L916" t="str">
            <v>三类地区</v>
          </cell>
          <cell r="M916"/>
          <cell r="N916" t="str">
            <v>升级改造（提质改造）</v>
          </cell>
          <cell r="O916" t="str">
            <v>株洲农夫谷生态农业有限公司</v>
          </cell>
          <cell r="R916" t="str">
            <v>5</v>
          </cell>
          <cell r="S916" t="str">
            <v>6</v>
          </cell>
          <cell r="T916" t="str">
            <v>X005430223</v>
          </cell>
          <cell r="U916">
            <v>0</v>
          </cell>
          <cell r="V916">
            <v>4.532</v>
          </cell>
          <cell r="W916">
            <v>4.532</v>
          </cell>
        </row>
        <row r="917">
          <cell r="I917" t="str">
            <v>株洲市慈峰有机茶叶有限公司连接路</v>
          </cell>
          <cell r="J917" t="str">
            <v>1312F4302230068</v>
          </cell>
          <cell r="K917" t="str">
            <v>资源产业路</v>
          </cell>
          <cell r="L917" t="str">
            <v>三类地区</v>
          </cell>
          <cell r="M917"/>
          <cell r="N917" t="str">
            <v>升级改造（提质改造）</v>
          </cell>
          <cell r="O917" t="str">
            <v>株洲市慈峰有机茶叶有限公司</v>
          </cell>
          <cell r="R917" t="str">
            <v>3.5</v>
          </cell>
          <cell r="S917" t="str">
            <v>6</v>
          </cell>
          <cell r="T917" t="str">
            <v>C059430223</v>
          </cell>
          <cell r="U917">
            <v>0</v>
          </cell>
          <cell r="V917">
            <v>1.5920000000000001</v>
          </cell>
          <cell r="W917">
            <v>1.5920000000000001</v>
          </cell>
        </row>
        <row r="918">
          <cell r="I918" t="str">
            <v>株洲市丹陵花木有限责任公司连接路</v>
          </cell>
          <cell r="J918" t="str">
            <v>1312F4302230033</v>
          </cell>
          <cell r="K918" t="str">
            <v>资源产业路</v>
          </cell>
          <cell r="L918" t="str">
            <v>三类地区</v>
          </cell>
          <cell r="M918"/>
          <cell r="N918" t="str">
            <v>升级改造（提质改造）</v>
          </cell>
          <cell r="O918" t="str">
            <v>株洲市丹陵花木有限责任公司</v>
          </cell>
          <cell r="R918" t="str">
            <v>5</v>
          </cell>
          <cell r="S918" t="str">
            <v>6.5</v>
          </cell>
          <cell r="T918" t="str">
            <v>X122430223</v>
          </cell>
          <cell r="U918">
            <v>0</v>
          </cell>
          <cell r="V918">
            <v>1.22</v>
          </cell>
          <cell r="W918">
            <v>1.22</v>
          </cell>
        </row>
        <row r="919">
          <cell r="I919" t="str">
            <v>株洲市民达兴生态农业有限公司连接路</v>
          </cell>
          <cell r="J919" t="str">
            <v>1312F4302230055</v>
          </cell>
          <cell r="K919" t="str">
            <v>资源产业路</v>
          </cell>
          <cell r="L919" t="str">
            <v>三类地区</v>
          </cell>
          <cell r="M919"/>
          <cell r="N919" t="str">
            <v>升级改造（提质改造）</v>
          </cell>
          <cell r="O919" t="str">
            <v>株洲市民达兴生态农业有限公司</v>
          </cell>
          <cell r="R919" t="str">
            <v>3</v>
          </cell>
          <cell r="S919" t="str">
            <v>6</v>
          </cell>
          <cell r="T919" t="str">
            <v>C492430223</v>
          </cell>
          <cell r="U919">
            <v>0</v>
          </cell>
          <cell r="V919">
            <v>7.2</v>
          </cell>
          <cell r="W919">
            <v>7.2</v>
          </cell>
        </row>
        <row r="920">
          <cell r="I920" t="str">
            <v>株洲市亚材林业有限责任公司（生猪养殖场）连接路</v>
          </cell>
          <cell r="J920" t="str">
            <v>1312F4302230035</v>
          </cell>
          <cell r="K920" t="str">
            <v>资源产业路</v>
          </cell>
          <cell r="L920" t="str">
            <v>三类地区</v>
          </cell>
          <cell r="M920"/>
          <cell r="N920" t="str">
            <v>升级改造（提质改造）</v>
          </cell>
          <cell r="O920" t="str">
            <v>株洲市亚材林业有限责任公司（生猪养猪场）</v>
          </cell>
          <cell r="R920" t="str">
            <v>3.5</v>
          </cell>
          <cell r="S920" t="str">
            <v>6</v>
          </cell>
          <cell r="T920" t="str">
            <v>Y337430223</v>
          </cell>
          <cell r="U920">
            <v>0</v>
          </cell>
          <cell r="V920">
            <v>3.859</v>
          </cell>
          <cell r="W920">
            <v>3.859</v>
          </cell>
        </row>
        <row r="921">
          <cell r="I921" t="str">
            <v>株洲乡轩山茶油有限公司油茶种植加工产业园连接路</v>
          </cell>
          <cell r="J921" t="str">
            <v>1312F4302230027</v>
          </cell>
          <cell r="K921" t="str">
            <v>资源产业路</v>
          </cell>
          <cell r="L921" t="str">
            <v>三类地区</v>
          </cell>
          <cell r="M921"/>
          <cell r="N921" t="str">
            <v>升级改造（提质改造）</v>
          </cell>
          <cell r="O921" t="str">
            <v>株洲乡轩山茶油有限公司</v>
          </cell>
          <cell r="R921" t="str">
            <v>3.5</v>
          </cell>
          <cell r="S921" t="str">
            <v>6</v>
          </cell>
          <cell r="T921" t="str">
            <v>Y015430223</v>
          </cell>
          <cell r="U921">
            <v>0</v>
          </cell>
          <cell r="V921">
            <v>2.1869999999999998</v>
          </cell>
          <cell r="W921">
            <v>2.1869999999999998</v>
          </cell>
        </row>
        <row r="922">
          <cell r="I922" t="str">
            <v>株洲赞田农业机械专业合作社优质稻种植产业园连接路</v>
          </cell>
          <cell r="J922" t="str">
            <v>1312F4302230056</v>
          </cell>
          <cell r="K922" t="str">
            <v>资源产业路</v>
          </cell>
          <cell r="L922" t="str">
            <v>三类地区</v>
          </cell>
          <cell r="M922"/>
          <cell r="N922" t="str">
            <v>升级改造（提质改造）</v>
          </cell>
          <cell r="O922" t="str">
            <v>攸县赞田农业机械专业合作社</v>
          </cell>
          <cell r="R922" t="str">
            <v>3</v>
          </cell>
          <cell r="S922" t="str">
            <v>6</v>
          </cell>
          <cell r="T922" t="str">
            <v>Y320430223</v>
          </cell>
          <cell r="U922">
            <v>0</v>
          </cell>
          <cell r="V922">
            <v>1.4670000000000001</v>
          </cell>
          <cell r="W922">
            <v>1.4670000000000001</v>
          </cell>
        </row>
        <row r="923">
          <cell r="I923" t="str">
            <v>攸县宝山黄桃种植专业合作社连接路</v>
          </cell>
          <cell r="J923" t="str">
            <v>1312F4302230057</v>
          </cell>
          <cell r="K923" t="str">
            <v>资源产业路</v>
          </cell>
          <cell r="L923" t="str">
            <v>三类地区</v>
          </cell>
          <cell r="M923"/>
          <cell r="N923" t="str">
            <v>升级改造（提质改造）</v>
          </cell>
          <cell r="O923" t="str">
            <v>攸县宝山黄桃种植专业合作社</v>
          </cell>
          <cell r="R923" t="str">
            <v>3.5</v>
          </cell>
          <cell r="S923" t="str">
            <v>6.5</v>
          </cell>
          <cell r="T923" t="str">
            <v>X046430223</v>
          </cell>
          <cell r="U923">
            <v>0.13100000000000001</v>
          </cell>
          <cell r="V923">
            <v>6.2779999999999996</v>
          </cell>
          <cell r="W923">
            <v>6.1470000000000002</v>
          </cell>
        </row>
        <row r="924">
          <cell r="I924" t="str">
            <v>攸县博利生猪养殖场生猪养殖产业园连接路</v>
          </cell>
          <cell r="J924" t="str">
            <v>1312F4302230036</v>
          </cell>
          <cell r="K924" t="str">
            <v>资源产业路</v>
          </cell>
          <cell r="L924" t="str">
            <v>三类地区</v>
          </cell>
          <cell r="M924"/>
          <cell r="N924" t="str">
            <v>升级改造（提质改造）</v>
          </cell>
          <cell r="O924" t="str">
            <v>攸县博利生猪养殖场</v>
          </cell>
          <cell r="R924" t="str">
            <v>3.5</v>
          </cell>
          <cell r="S924" t="str">
            <v>6</v>
          </cell>
          <cell r="T924" t="str">
            <v>Y356430223</v>
          </cell>
          <cell r="U924">
            <v>6.2789999999999999</v>
          </cell>
          <cell r="V924">
            <v>9.0039999999999996</v>
          </cell>
          <cell r="W924">
            <v>2.7250000000000001</v>
          </cell>
        </row>
        <row r="925">
          <cell r="I925" t="str">
            <v>攸县长颐苗木培育专业合作社连接路</v>
          </cell>
          <cell r="J925" t="str">
            <v>1312F4302230060</v>
          </cell>
          <cell r="K925" t="str">
            <v>资源产业路</v>
          </cell>
          <cell r="L925" t="str">
            <v>三类地区</v>
          </cell>
          <cell r="M925"/>
          <cell r="N925" t="str">
            <v>升级改造（提质改造）</v>
          </cell>
          <cell r="O925" t="str">
            <v>攸县长颐苗木培训专业合作社</v>
          </cell>
          <cell r="R925" t="str">
            <v>3.5</v>
          </cell>
          <cell r="S925" t="str">
            <v>6</v>
          </cell>
          <cell r="T925" t="str">
            <v>Y330430223</v>
          </cell>
          <cell r="U925">
            <v>0</v>
          </cell>
          <cell r="V925">
            <v>1.3360000000000001</v>
          </cell>
          <cell r="W925">
            <v>1.3360000000000001</v>
          </cell>
        </row>
        <row r="926">
          <cell r="I926" t="str">
            <v>攸县德丰油茶种植专业合作社连接路</v>
          </cell>
          <cell r="J926" t="str">
            <v>1312F4302230029</v>
          </cell>
          <cell r="K926" t="str">
            <v>资源产业路</v>
          </cell>
          <cell r="L926" t="str">
            <v>三类地区</v>
          </cell>
          <cell r="M926"/>
          <cell r="N926" t="str">
            <v>升级改造（提质改造）</v>
          </cell>
          <cell r="O926" t="str">
            <v>攸县德丰油茶种植专业合作社</v>
          </cell>
          <cell r="R926" t="str">
            <v>4</v>
          </cell>
          <cell r="S926" t="str">
            <v>6</v>
          </cell>
          <cell r="T926" t="str">
            <v>X116430223</v>
          </cell>
          <cell r="U926">
            <v>0</v>
          </cell>
          <cell r="V926">
            <v>13.817</v>
          </cell>
          <cell r="W926">
            <v>13.817</v>
          </cell>
        </row>
        <row r="927">
          <cell r="I927" t="str">
            <v>攸县德华水果种植专业合作社连接路</v>
          </cell>
          <cell r="J927" t="str">
            <v>1312F4302230066</v>
          </cell>
          <cell r="K927" t="str">
            <v>资源产业路</v>
          </cell>
          <cell r="L927" t="str">
            <v>三类地区</v>
          </cell>
          <cell r="M927"/>
          <cell r="N927" t="str">
            <v>升级改造（提质改造）</v>
          </cell>
          <cell r="O927" t="str">
            <v>攸县德华水果种植专业合作社</v>
          </cell>
          <cell r="R927" t="str">
            <v>4</v>
          </cell>
          <cell r="S927" t="str">
            <v>6</v>
          </cell>
          <cell r="T927" t="str">
            <v>X138430223</v>
          </cell>
          <cell r="U927">
            <v>0</v>
          </cell>
          <cell r="V927">
            <v>6.9</v>
          </cell>
          <cell r="W927">
            <v>6.9</v>
          </cell>
        </row>
        <row r="928">
          <cell r="I928" t="str">
            <v>攸县德兴园生态农业有限公司中草药特色产业园连接路</v>
          </cell>
          <cell r="J928" t="str">
            <v>1312F4302230069</v>
          </cell>
          <cell r="K928" t="str">
            <v>资源产业路</v>
          </cell>
          <cell r="L928" t="str">
            <v>三类地区</v>
          </cell>
          <cell r="M928"/>
          <cell r="N928" t="str">
            <v>升级改造（提质改造）</v>
          </cell>
          <cell r="O928" t="str">
            <v>攸县德兴园生态农业有限公司</v>
          </cell>
          <cell r="R928" t="str">
            <v>4</v>
          </cell>
          <cell r="S928" t="str">
            <v>6</v>
          </cell>
          <cell r="T928" t="str">
            <v>X124430223</v>
          </cell>
          <cell r="U928">
            <v>0</v>
          </cell>
          <cell r="V928">
            <v>10.269</v>
          </cell>
          <cell r="W928">
            <v>10.269</v>
          </cell>
        </row>
        <row r="929">
          <cell r="I929" t="str">
            <v>攸县定旺水果种植专业合作社黄桃特色产业园连接路</v>
          </cell>
          <cell r="J929" t="str">
            <v>1312F4302230026</v>
          </cell>
          <cell r="K929" t="str">
            <v>资源产业路</v>
          </cell>
          <cell r="L929" t="str">
            <v>三类地区</v>
          </cell>
          <cell r="M929"/>
          <cell r="N929" t="str">
            <v>升级改造（提质改造）</v>
          </cell>
          <cell r="O929" t="str">
            <v>攸县定旺水果种植专业合作社</v>
          </cell>
          <cell r="R929" t="str">
            <v>3.5</v>
          </cell>
          <cell r="S929" t="str">
            <v>6</v>
          </cell>
          <cell r="T929" t="str">
            <v>Y367430223</v>
          </cell>
          <cell r="U929">
            <v>0</v>
          </cell>
          <cell r="V929">
            <v>1.5660000000000001</v>
          </cell>
          <cell r="W929">
            <v>1.5660000000000001</v>
          </cell>
        </row>
        <row r="930">
          <cell r="I930" t="str">
            <v>攸县广新生态农业有限公司连接路</v>
          </cell>
          <cell r="J930" t="str">
            <v>1312F4302230050</v>
          </cell>
          <cell r="K930" t="str">
            <v>资源产业路</v>
          </cell>
          <cell r="L930" t="str">
            <v>三类地区</v>
          </cell>
          <cell r="M930"/>
          <cell r="N930" t="str">
            <v>升级改造（提质改造）</v>
          </cell>
          <cell r="O930" t="str">
            <v>攸县广新生态农业有限公司</v>
          </cell>
          <cell r="R930" t="str">
            <v>3.5</v>
          </cell>
          <cell r="S930" t="str">
            <v>6</v>
          </cell>
          <cell r="T930" t="str">
            <v>X015430223</v>
          </cell>
          <cell r="U930">
            <v>0</v>
          </cell>
          <cell r="V930">
            <v>13.205</v>
          </cell>
          <cell r="W930">
            <v>13.205</v>
          </cell>
        </row>
        <row r="931">
          <cell r="I931" t="str">
            <v>攸县荷花源湘莲种植产业连接路</v>
          </cell>
          <cell r="J931" t="str">
            <v>1312F4302230038</v>
          </cell>
          <cell r="K931" t="str">
            <v>资源产业路</v>
          </cell>
          <cell r="L931" t="str">
            <v>三类地区</v>
          </cell>
          <cell r="M931"/>
          <cell r="N931" t="str">
            <v>升级改造（提质改造）</v>
          </cell>
          <cell r="O931" t="str">
            <v>攸县荷花源湘莲种植产业</v>
          </cell>
          <cell r="R931" t="str">
            <v>4</v>
          </cell>
          <cell r="S931" t="str">
            <v>6</v>
          </cell>
          <cell r="T931" t="str">
            <v>X037430223</v>
          </cell>
          <cell r="U931">
            <v>19.689</v>
          </cell>
          <cell r="V931">
            <v>28.350999999999999</v>
          </cell>
          <cell r="W931">
            <v>8.6620000000000008</v>
          </cell>
        </row>
        <row r="932">
          <cell r="I932" t="str">
            <v>攸县黄丰桥国有林场高湖工区高效楠竹产业园连接路</v>
          </cell>
          <cell r="J932" t="str">
            <v>1312F4302230028</v>
          </cell>
          <cell r="K932" t="str">
            <v>资源产业路</v>
          </cell>
          <cell r="L932" t="str">
            <v>三类地区</v>
          </cell>
          <cell r="M932"/>
          <cell r="N932" t="str">
            <v>升级改造（提质改造）</v>
          </cell>
          <cell r="O932" t="str">
            <v>攸县黄丰桥国有林场高湖工区高效楠竹产业园</v>
          </cell>
          <cell r="R932" t="str">
            <v>3.5</v>
          </cell>
          <cell r="S932" t="str">
            <v>6</v>
          </cell>
          <cell r="T932" t="str">
            <v>X134430223</v>
          </cell>
          <cell r="U932">
            <v>0</v>
          </cell>
          <cell r="V932">
            <v>5.0259999999999998</v>
          </cell>
          <cell r="W932">
            <v>5.0259999999999998</v>
          </cell>
        </row>
        <row r="933">
          <cell r="I933" t="str">
            <v>攸县黄丰桥世家冲养殖场生猪养殖产业园连接路</v>
          </cell>
          <cell r="J933" t="str">
            <v>1312F4302230034</v>
          </cell>
          <cell r="K933" t="str">
            <v>资源产业路</v>
          </cell>
          <cell r="L933" t="str">
            <v>三类地区</v>
          </cell>
          <cell r="M933"/>
          <cell r="N933" t="str">
            <v>新建</v>
          </cell>
          <cell r="O933" t="str">
            <v>攸县黄丰桥世家冲养殖场</v>
          </cell>
          <cell r="R933" t="str">
            <v>3.5</v>
          </cell>
          <cell r="S933" t="str">
            <v>6</v>
          </cell>
          <cell r="T933" t="str">
            <v>无</v>
          </cell>
          <cell r="U933">
            <v>0</v>
          </cell>
          <cell r="V933">
            <v>1.05</v>
          </cell>
          <cell r="W933">
            <v>1.05</v>
          </cell>
        </row>
        <row r="934">
          <cell r="I934" t="str">
            <v>攸县黄公牲畜养殖专业合作社生猪养殖产业园连接路</v>
          </cell>
          <cell r="J934" t="str">
            <v>1312F4302230042</v>
          </cell>
          <cell r="K934" t="str">
            <v>资源产业路</v>
          </cell>
          <cell r="L934" t="str">
            <v>三类地区</v>
          </cell>
          <cell r="M934"/>
          <cell r="N934" t="str">
            <v>升级改造（提质改造）</v>
          </cell>
          <cell r="O934" t="str">
            <v>攸县黄公牲畜养殖专业合作社</v>
          </cell>
          <cell r="R934" t="str">
            <v>3.5</v>
          </cell>
          <cell r="S934" t="str">
            <v>6</v>
          </cell>
          <cell r="T934" t="str">
            <v>C258430223</v>
          </cell>
          <cell r="U934">
            <v>0</v>
          </cell>
          <cell r="V934">
            <v>2.831</v>
          </cell>
          <cell r="W934">
            <v>2.831</v>
          </cell>
        </row>
        <row r="935">
          <cell r="I935" t="str">
            <v>攸县金慧杂交水稻种植专业合作社优质稻种种植产业园连接路</v>
          </cell>
          <cell r="J935" t="str">
            <v>1312F4302230045</v>
          </cell>
          <cell r="K935" t="str">
            <v>资源产业路</v>
          </cell>
          <cell r="L935" t="str">
            <v>三类地区</v>
          </cell>
          <cell r="M935"/>
          <cell r="N935" t="str">
            <v>升级改造（提质改造）</v>
          </cell>
          <cell r="O935" t="str">
            <v>攸县金慧杂交水稻种植专业合作社</v>
          </cell>
          <cell r="R935" t="str">
            <v>3.5</v>
          </cell>
          <cell r="S935" t="str">
            <v>6</v>
          </cell>
          <cell r="T935" t="str">
            <v>Y323430223</v>
          </cell>
          <cell r="U935">
            <v>0</v>
          </cell>
          <cell r="V935">
            <v>7.335</v>
          </cell>
          <cell r="W935">
            <v>7.335</v>
          </cell>
        </row>
        <row r="936">
          <cell r="I936" t="str">
            <v>攸县九艾种植专业合作社艾叶特色产业园连接路</v>
          </cell>
          <cell r="J936" t="str">
            <v>1312F4302230018</v>
          </cell>
          <cell r="K936" t="str">
            <v>资源产业路</v>
          </cell>
          <cell r="L936" t="str">
            <v>三类地区</v>
          </cell>
          <cell r="M936"/>
          <cell r="N936" t="str">
            <v>升级改造（提质改造）</v>
          </cell>
          <cell r="O936" t="str">
            <v>攸县九艾种植专业合作社</v>
          </cell>
          <cell r="R936" t="str">
            <v>3.5</v>
          </cell>
          <cell r="S936" t="str">
            <v>6(5)</v>
          </cell>
          <cell r="T936" t="str">
            <v>C776430223</v>
          </cell>
          <cell r="U936">
            <v>0</v>
          </cell>
          <cell r="V936">
            <v>2.2210000000000001</v>
          </cell>
          <cell r="W936">
            <v>2.2210000000000001</v>
          </cell>
        </row>
        <row r="937">
          <cell r="I937" t="str">
            <v>攸县凯德苗木培训专业合作社连接路</v>
          </cell>
          <cell r="J937" t="str">
            <v>1312F4302230058</v>
          </cell>
          <cell r="K937" t="str">
            <v>资源产业路</v>
          </cell>
          <cell r="L937" t="str">
            <v>三类地区</v>
          </cell>
          <cell r="M937"/>
          <cell r="N937" t="str">
            <v>升级改造（提质改造）</v>
          </cell>
          <cell r="O937" t="str">
            <v>攸县凯德苗木培训专业合作社</v>
          </cell>
          <cell r="R937" t="str">
            <v>4.5</v>
          </cell>
          <cell r="S937" t="str">
            <v>6</v>
          </cell>
          <cell r="T937" t="str">
            <v>Y330430223</v>
          </cell>
          <cell r="U937">
            <v>0</v>
          </cell>
          <cell r="V937">
            <v>4.0519999999999996</v>
          </cell>
          <cell r="W937">
            <v>4.0519999999999996</v>
          </cell>
        </row>
        <row r="938">
          <cell r="I938" t="str">
            <v>攸县康神龙水稻种植专业合作社优质稻种植产业园连接路</v>
          </cell>
          <cell r="J938" t="str">
            <v>1312F4302230049</v>
          </cell>
          <cell r="K938" t="str">
            <v>资源产业路</v>
          </cell>
          <cell r="L938" t="str">
            <v>三类地区</v>
          </cell>
          <cell r="M938"/>
          <cell r="N938" t="str">
            <v>升级改造（提质改造）</v>
          </cell>
          <cell r="O938" t="str">
            <v>攸县康神龙水稻种植专业合作社</v>
          </cell>
          <cell r="R938" t="str">
            <v>4</v>
          </cell>
          <cell r="S938" t="str">
            <v>6</v>
          </cell>
          <cell r="T938" t="str">
            <v>C053430223</v>
          </cell>
          <cell r="U938">
            <v>0</v>
          </cell>
          <cell r="V938">
            <v>1.323</v>
          </cell>
          <cell r="W938">
            <v>1.323</v>
          </cell>
        </row>
        <row r="939">
          <cell r="I939" t="str">
            <v>攸县凌盛油茶专业合作社道路</v>
          </cell>
          <cell r="J939" t="str">
            <v>1312F4302230065</v>
          </cell>
          <cell r="K939" t="str">
            <v>资源产业路</v>
          </cell>
          <cell r="L939" t="str">
            <v>三类地区</v>
          </cell>
          <cell r="M939"/>
          <cell r="N939" t="str">
            <v>升级改造（提质改造）</v>
          </cell>
          <cell r="O939" t="str">
            <v>攸县凌盛油茶专业合作社</v>
          </cell>
          <cell r="R939" t="str">
            <v>4.5</v>
          </cell>
          <cell r="S939" t="str">
            <v>6</v>
          </cell>
          <cell r="T939" t="str">
            <v>C756430223</v>
          </cell>
          <cell r="U939">
            <v>0</v>
          </cell>
          <cell r="V939">
            <v>1.994</v>
          </cell>
          <cell r="W939">
            <v>1.994</v>
          </cell>
        </row>
        <row r="940">
          <cell r="I940" t="str">
            <v>攸县绿美园林工程有限公司连接路</v>
          </cell>
          <cell r="J940" t="str">
            <v>1312F4302230041</v>
          </cell>
          <cell r="K940" t="str">
            <v>资源产业路</v>
          </cell>
          <cell r="L940" t="str">
            <v>三类地区</v>
          </cell>
          <cell r="M940"/>
          <cell r="N940" t="str">
            <v>升级改造（提质改造）</v>
          </cell>
          <cell r="O940" t="str">
            <v>攸县绿美园林工程有限公司</v>
          </cell>
          <cell r="R940" t="str">
            <v>4.5</v>
          </cell>
          <cell r="S940" t="str">
            <v>6</v>
          </cell>
          <cell r="T940" t="str">
            <v>Y358430223</v>
          </cell>
          <cell r="U940">
            <v>0</v>
          </cell>
          <cell r="V940">
            <v>4.8390000000000004</v>
          </cell>
          <cell r="W940">
            <v>4.8390000000000004</v>
          </cell>
        </row>
        <row r="941">
          <cell r="I941" t="str">
            <v>攸县绿水青山林业科技有限公司连接路</v>
          </cell>
          <cell r="J941" t="str">
            <v>1312F4302230072</v>
          </cell>
          <cell r="K941" t="str">
            <v>资源产业路</v>
          </cell>
          <cell r="L941" t="str">
            <v>三类地区</v>
          </cell>
          <cell r="M941"/>
          <cell r="N941" t="str">
            <v>升级改造（提质改造）</v>
          </cell>
          <cell r="O941" t="str">
            <v>攸县绿水青山林业科技有限公司</v>
          </cell>
          <cell r="R941" t="str">
            <v>4.5</v>
          </cell>
          <cell r="S941" t="str">
            <v>6</v>
          </cell>
          <cell r="T941" t="str">
            <v>C006430223</v>
          </cell>
          <cell r="U941">
            <v>0</v>
          </cell>
          <cell r="V941">
            <v>2.5920000000000001</v>
          </cell>
          <cell r="W941">
            <v>2.5920000000000001</v>
          </cell>
        </row>
        <row r="942">
          <cell r="I942" t="str">
            <v>攸县麦芒教育管理有限公司蓝焰基地连接路</v>
          </cell>
          <cell r="J942" t="str">
            <v>1312F4302230009</v>
          </cell>
          <cell r="K942" t="str">
            <v>资源产业路</v>
          </cell>
          <cell r="L942" t="str">
            <v>三类地区</v>
          </cell>
          <cell r="M942"/>
          <cell r="N942" t="str">
            <v>升级改造（提质改造）</v>
          </cell>
          <cell r="O942" t="str">
            <v>攸县麦芒教育管理有限公司蓝焰基地</v>
          </cell>
          <cell r="R942" t="str">
            <v>4.5</v>
          </cell>
          <cell r="S942" t="str">
            <v>6</v>
          </cell>
          <cell r="T942" t="str">
            <v>Y319430223</v>
          </cell>
          <cell r="U942">
            <v>0</v>
          </cell>
          <cell r="V942">
            <v>5.0540000000000003</v>
          </cell>
          <cell r="W942">
            <v>5.0540000000000003</v>
          </cell>
        </row>
        <row r="943">
          <cell r="I943" t="str">
            <v>攸县沁甜水果种植专业合作社黄桃特色产业园连接路</v>
          </cell>
          <cell r="J943" t="str">
            <v>1312F4302230025</v>
          </cell>
          <cell r="K943" t="str">
            <v>资源产业路</v>
          </cell>
          <cell r="L943" t="str">
            <v>三类地区</v>
          </cell>
          <cell r="M943"/>
          <cell r="N943" t="str">
            <v>升级改造（提质改造）</v>
          </cell>
          <cell r="O943" t="str">
            <v>攸县沁甜水果种植专业合作社</v>
          </cell>
          <cell r="R943" t="str">
            <v>4</v>
          </cell>
          <cell r="S943" t="str">
            <v>6</v>
          </cell>
          <cell r="T943" t="str">
            <v>Y336430223</v>
          </cell>
          <cell r="U943">
            <v>0</v>
          </cell>
          <cell r="V943">
            <v>0.97399999999999998</v>
          </cell>
          <cell r="W943">
            <v>0.97399999999999998</v>
          </cell>
        </row>
        <row r="944">
          <cell r="I944" t="str">
            <v>攸县容丰家庭农场连接路</v>
          </cell>
          <cell r="J944" t="str">
            <v>1312F4302230076</v>
          </cell>
          <cell r="K944" t="str">
            <v>资源产业路</v>
          </cell>
          <cell r="L944" t="str">
            <v>三类地区</v>
          </cell>
          <cell r="M944"/>
          <cell r="N944" t="str">
            <v>新建</v>
          </cell>
          <cell r="R944" t="str">
            <v>3.5</v>
          </cell>
          <cell r="S944" t="str">
            <v>6</v>
          </cell>
          <cell r="T944" t="str">
            <v>无</v>
          </cell>
          <cell r="U944">
            <v>0</v>
          </cell>
          <cell r="V944">
            <v>5.2</v>
          </cell>
          <cell r="W944">
            <v>5.2</v>
          </cell>
        </row>
        <row r="945">
          <cell r="I945" t="str">
            <v>攸县生和生态农业科技发展专业合作社生猪养殖产业园连接路</v>
          </cell>
          <cell r="J945" t="str">
            <v>1312F4302230063</v>
          </cell>
          <cell r="K945" t="str">
            <v>资源产业路</v>
          </cell>
          <cell r="L945" t="str">
            <v>三类地区</v>
          </cell>
          <cell r="M945"/>
          <cell r="N945" t="str">
            <v>升级改造（提质改造）</v>
          </cell>
          <cell r="O945" t="str">
            <v>攸县生和生态农业科技发展专业合作社</v>
          </cell>
          <cell r="R945" t="str">
            <v>5</v>
          </cell>
          <cell r="S945" t="str">
            <v>6</v>
          </cell>
          <cell r="T945" t="str">
            <v>X114430223</v>
          </cell>
          <cell r="U945">
            <v>0</v>
          </cell>
          <cell r="V945">
            <v>7.3419999999999996</v>
          </cell>
          <cell r="W945">
            <v>7.3419999999999996</v>
          </cell>
        </row>
        <row r="946">
          <cell r="I946" t="str">
            <v>攸县伟顺农业机械专业合作社湘莲特色产业园连接路</v>
          </cell>
          <cell r="J946" t="str">
            <v>1312F4302230052</v>
          </cell>
          <cell r="K946" t="str">
            <v>资源产业路</v>
          </cell>
          <cell r="L946" t="str">
            <v>三类地区</v>
          </cell>
          <cell r="M946"/>
          <cell r="N946" t="str">
            <v>升级改造（提质改造）</v>
          </cell>
          <cell r="O946" t="str">
            <v>攸县伟顺农业机械专业合作社</v>
          </cell>
          <cell r="R946" t="str">
            <v>3.5</v>
          </cell>
          <cell r="S946" t="str">
            <v>6</v>
          </cell>
          <cell r="T946" t="str">
            <v>X111430223</v>
          </cell>
          <cell r="U946">
            <v>0</v>
          </cell>
          <cell r="V946">
            <v>6.1</v>
          </cell>
          <cell r="W946">
            <v>6.1</v>
          </cell>
        </row>
        <row r="947">
          <cell r="I947" t="str">
            <v>攸县武仓中药种植专业合作社中草药特色产业园连接路</v>
          </cell>
          <cell r="J947" t="str">
            <v>1312F4302230059</v>
          </cell>
          <cell r="K947" t="str">
            <v>资源产业路</v>
          </cell>
          <cell r="L947" t="str">
            <v>三类地区</v>
          </cell>
          <cell r="M947"/>
          <cell r="N947" t="str">
            <v>升级改造（提质改造）</v>
          </cell>
          <cell r="O947" t="str">
            <v>攸县武仓中药种植专业合作社</v>
          </cell>
          <cell r="R947" t="str">
            <v>4</v>
          </cell>
          <cell r="S947" t="str">
            <v>6</v>
          </cell>
          <cell r="T947" t="str">
            <v>Y326430223</v>
          </cell>
          <cell r="U947">
            <v>0</v>
          </cell>
          <cell r="V947">
            <v>4.8150000000000004</v>
          </cell>
          <cell r="W947">
            <v>4.8150000000000004</v>
          </cell>
        </row>
        <row r="948">
          <cell r="I948" t="str">
            <v>攸县武平油茶种植专业合作社连接路</v>
          </cell>
          <cell r="J948" t="str">
            <v>1312F4302230062</v>
          </cell>
          <cell r="K948" t="str">
            <v>资源产业路</v>
          </cell>
          <cell r="L948" t="str">
            <v>三类地区</v>
          </cell>
          <cell r="M948"/>
          <cell r="N948" t="str">
            <v>升级改造（提质改造）</v>
          </cell>
          <cell r="O948" t="str">
            <v>攸县武平油茶种植专业合作社</v>
          </cell>
          <cell r="R948" t="str">
            <v>5</v>
          </cell>
          <cell r="S948" t="str">
            <v>6.5</v>
          </cell>
          <cell r="T948" t="str">
            <v>X108430223</v>
          </cell>
          <cell r="U948">
            <v>0</v>
          </cell>
          <cell r="V948">
            <v>3.5230000000000001</v>
          </cell>
          <cell r="W948">
            <v>3.5230000000000001</v>
          </cell>
        </row>
        <row r="949">
          <cell r="I949" t="str">
            <v>攸县新市镇协塘村经济合作社连接路</v>
          </cell>
          <cell r="J949" t="str">
            <v>1312F4302230046</v>
          </cell>
          <cell r="K949" t="str">
            <v>资源产业路</v>
          </cell>
          <cell r="L949" t="str">
            <v>三类地区</v>
          </cell>
          <cell r="M949"/>
          <cell r="N949" t="str">
            <v>升级改造（提质改造）</v>
          </cell>
          <cell r="O949" t="str">
            <v>攸县新市镇协塘村经济合作社</v>
          </cell>
          <cell r="R949" t="str">
            <v>3</v>
          </cell>
          <cell r="S949" t="str">
            <v>6.5</v>
          </cell>
          <cell r="T949" t="str">
            <v>Y324430223</v>
          </cell>
          <cell r="U949">
            <v>0</v>
          </cell>
          <cell r="V949">
            <v>3.52</v>
          </cell>
          <cell r="W949">
            <v>3.52</v>
          </cell>
        </row>
        <row r="950">
          <cell r="I950" t="str">
            <v>攸县兴林油茶育苗专业合作社连接路</v>
          </cell>
          <cell r="J950" t="str">
            <v>1312F4302230051</v>
          </cell>
          <cell r="K950" t="str">
            <v>资源产业路</v>
          </cell>
          <cell r="L950" t="str">
            <v>三类地区</v>
          </cell>
          <cell r="M950"/>
          <cell r="N950" t="str">
            <v>升级改造（提质改造）</v>
          </cell>
          <cell r="O950" t="str">
            <v>攸县兴林油茶育苗专业合作社</v>
          </cell>
          <cell r="R950" t="str">
            <v>4.5</v>
          </cell>
          <cell r="S950" t="str">
            <v>6</v>
          </cell>
          <cell r="T950" t="str">
            <v>Y331430223</v>
          </cell>
          <cell r="U950">
            <v>0</v>
          </cell>
          <cell r="V950">
            <v>1.79</v>
          </cell>
          <cell r="W950">
            <v>1.79</v>
          </cell>
        </row>
        <row r="951">
          <cell r="I951" t="str">
            <v>攸县阳记豆制品有限公司豆腐加工产业园连接路</v>
          </cell>
          <cell r="J951" t="str">
            <v>1312F4302230023</v>
          </cell>
          <cell r="K951" t="str">
            <v>资源产业路</v>
          </cell>
          <cell r="L951" t="str">
            <v>三类地区</v>
          </cell>
          <cell r="M951"/>
          <cell r="N951" t="str">
            <v>升级改造（提质改造）</v>
          </cell>
          <cell r="O951" t="str">
            <v>攸县阳记豆制品有限公司豆腐加工产业园</v>
          </cell>
          <cell r="R951" t="str">
            <v>3</v>
          </cell>
          <cell r="S951" t="str">
            <v>6</v>
          </cell>
          <cell r="T951" t="str">
            <v>Y362430223</v>
          </cell>
          <cell r="U951">
            <v>0</v>
          </cell>
          <cell r="V951">
            <v>2.9220000000000002</v>
          </cell>
          <cell r="W951">
            <v>2.9220000000000002</v>
          </cell>
        </row>
        <row r="952">
          <cell r="I952" t="str">
            <v>攸县亦格农场黄桃特色产业园连接路</v>
          </cell>
          <cell r="J952" t="str">
            <v>1312F4302230011</v>
          </cell>
          <cell r="K952" t="str">
            <v>资源产业路</v>
          </cell>
          <cell r="L952" t="str">
            <v>三类地区</v>
          </cell>
          <cell r="M952"/>
          <cell r="N952" t="str">
            <v>升级改造（提质改造）</v>
          </cell>
          <cell r="O952" t="str">
            <v>攸县亦格农场</v>
          </cell>
          <cell r="R952" t="str">
            <v>3.5</v>
          </cell>
          <cell r="S952" t="str">
            <v>6</v>
          </cell>
          <cell r="T952" t="str">
            <v>C353430223</v>
          </cell>
          <cell r="U952">
            <v>0</v>
          </cell>
          <cell r="V952">
            <v>2.3220000000000001</v>
          </cell>
          <cell r="W952">
            <v>2.3220000000000001</v>
          </cell>
        </row>
        <row r="953">
          <cell r="I953" t="str">
            <v>攸县意佳种养专业合作社连接路</v>
          </cell>
          <cell r="J953" t="str">
            <v>1312F4302230047</v>
          </cell>
          <cell r="K953" t="str">
            <v>资源产业路</v>
          </cell>
          <cell r="L953" t="str">
            <v>三类地区</v>
          </cell>
          <cell r="M953"/>
          <cell r="N953" t="str">
            <v>升级改造（提质改造）</v>
          </cell>
          <cell r="O953" t="str">
            <v>攸县意佳种养专业合作社</v>
          </cell>
          <cell r="R953" t="str">
            <v>3.5</v>
          </cell>
          <cell r="S953" t="str">
            <v>6</v>
          </cell>
          <cell r="T953" t="str">
            <v>C390430223</v>
          </cell>
          <cell r="U953">
            <v>0</v>
          </cell>
          <cell r="V953">
            <v>1.7</v>
          </cell>
          <cell r="W953">
            <v>1.7</v>
          </cell>
        </row>
        <row r="954">
          <cell r="I954" t="str">
            <v>攸县悠悠火龙果种植合作社火龙果特色产业园连接路</v>
          </cell>
          <cell r="J954" t="str">
            <v>1312F4302230016</v>
          </cell>
          <cell r="K954" t="str">
            <v>资源产业路</v>
          </cell>
          <cell r="L954" t="str">
            <v>三类地区</v>
          </cell>
          <cell r="M954"/>
          <cell r="N954" t="str">
            <v>升级改造（提质改造）</v>
          </cell>
          <cell r="O954" t="str">
            <v>攸县悠悠火龙果种植合作社</v>
          </cell>
          <cell r="R954" t="str">
            <v>3</v>
          </cell>
          <cell r="S954" t="str">
            <v>6</v>
          </cell>
          <cell r="T954" t="str">
            <v>C455430223</v>
          </cell>
          <cell r="U954">
            <v>0</v>
          </cell>
          <cell r="V954">
            <v>1.5</v>
          </cell>
          <cell r="W954">
            <v>1.5</v>
          </cell>
        </row>
        <row r="955">
          <cell r="I955" t="str">
            <v>攸县鑫德中药材种植园中草药特色产业园连接路</v>
          </cell>
          <cell r="J955" t="str">
            <v>1312F4302230061</v>
          </cell>
          <cell r="K955" t="str">
            <v>资源产业路</v>
          </cell>
          <cell r="L955" t="str">
            <v>三类地区</v>
          </cell>
          <cell r="M955"/>
          <cell r="N955" t="str">
            <v>升级改造（提质改造）</v>
          </cell>
          <cell r="O955" t="str">
            <v>攸县鑫德中药材种植园</v>
          </cell>
          <cell r="R955" t="str">
            <v>4</v>
          </cell>
          <cell r="S955" t="str">
            <v>6</v>
          </cell>
          <cell r="T955" t="str">
            <v>X185430223</v>
          </cell>
          <cell r="U955">
            <v>0</v>
          </cell>
          <cell r="V955">
            <v>5.5</v>
          </cell>
          <cell r="W955">
            <v>5.5</v>
          </cell>
        </row>
        <row r="956">
          <cell r="I956" t="str">
            <v>“茶乡花海”森林康养创新体验基地及配套设施建设项目连接路</v>
          </cell>
          <cell r="J956" t="str">
            <v>1312F4302240014</v>
          </cell>
          <cell r="K956" t="str">
            <v>资源产业路</v>
          </cell>
          <cell r="L956" t="str">
            <v>一类地区</v>
          </cell>
          <cell r="M956" t="str">
            <v>国家贫困县</v>
          </cell>
          <cell r="N956" t="str">
            <v>升级改造（提质改造）</v>
          </cell>
          <cell r="O956" t="str">
            <v>“茶乡花海”森林康养创新体验基地</v>
          </cell>
          <cell r="R956" t="str">
            <v>3.5</v>
          </cell>
          <cell r="S956" t="str">
            <v>6(5)</v>
          </cell>
          <cell r="T956" t="str">
            <v>C084430224</v>
          </cell>
          <cell r="U956">
            <v>0</v>
          </cell>
          <cell r="V956">
            <v>2.214</v>
          </cell>
          <cell r="W956">
            <v>2.214</v>
          </cell>
        </row>
        <row r="957">
          <cell r="I957" t="str">
            <v>茶陵宝丰生物无害化处理有限公司连接路</v>
          </cell>
          <cell r="J957" t="str">
            <v>131201F4302240006</v>
          </cell>
          <cell r="K957" t="str">
            <v>资源产业路</v>
          </cell>
          <cell r="L957" t="str">
            <v>一类地区</v>
          </cell>
          <cell r="M957" t="str">
            <v>国家贫困县</v>
          </cell>
          <cell r="N957" t="str">
            <v>升级改造（提质改造）</v>
          </cell>
          <cell r="O957" t="str">
            <v>茶陵宝丰生物无害化处理有限公司</v>
          </cell>
          <cell r="R957" t="str">
            <v>3.5</v>
          </cell>
          <cell r="S957" t="str">
            <v>6(5)</v>
          </cell>
          <cell r="T957" t="str">
            <v>Y005430224</v>
          </cell>
          <cell r="U957">
            <v>0</v>
          </cell>
          <cell r="V957">
            <v>1.1000000000000001</v>
          </cell>
          <cell r="W957">
            <v>1.1000000000000001</v>
          </cell>
        </row>
        <row r="958">
          <cell r="I958" t="str">
            <v>茶陵汉背农富油茶种植基地开发项目连接路</v>
          </cell>
          <cell r="J958" t="str">
            <v>1312F4302240137</v>
          </cell>
          <cell r="K958" t="str">
            <v>资源产业路</v>
          </cell>
          <cell r="L958" t="str">
            <v>一类地区</v>
          </cell>
          <cell r="M958" t="str">
            <v>国家贫困县</v>
          </cell>
          <cell r="O958" t="str">
            <v>茶陵汉背农富油茶种植基地</v>
          </cell>
          <cell r="R958" t="str">
            <v>0</v>
          </cell>
          <cell r="S958" t="str">
            <v>6(5)</v>
          </cell>
          <cell r="T958" t="str">
            <v>无</v>
          </cell>
          <cell r="U958">
            <v>0</v>
          </cell>
          <cell r="V958">
            <v>8</v>
          </cell>
          <cell r="W958">
            <v>8</v>
          </cell>
        </row>
        <row r="959">
          <cell r="I959" t="str">
            <v>茶陵潞水生态果园三红蜜柚种植基地开发项目连接路</v>
          </cell>
          <cell r="J959" t="str">
            <v>1312F4302240038</v>
          </cell>
          <cell r="K959" t="str">
            <v>资源产业路</v>
          </cell>
          <cell r="L959" t="str">
            <v>一类地区</v>
          </cell>
          <cell r="M959" t="str">
            <v>国家贫困县</v>
          </cell>
          <cell r="N959" t="str">
            <v>升级改造（提质改造）</v>
          </cell>
          <cell r="O959" t="str">
            <v>茶陵潞水生态果园三红蜜柚种植基地开发项目(产业园）</v>
          </cell>
          <cell r="R959" t="str">
            <v>0</v>
          </cell>
          <cell r="S959" t="str">
            <v>6(5)</v>
          </cell>
          <cell r="T959" t="str">
            <v>无</v>
          </cell>
          <cell r="U959">
            <v>0</v>
          </cell>
          <cell r="V959">
            <v>1.601</v>
          </cell>
          <cell r="W959">
            <v>1.601</v>
          </cell>
        </row>
        <row r="960">
          <cell r="I960" t="str">
            <v>茶陵石联富农油茶种植基地开发项目连接路</v>
          </cell>
          <cell r="J960" t="str">
            <v>1312F4302240112</v>
          </cell>
          <cell r="K960" t="str">
            <v>资源产业路</v>
          </cell>
          <cell r="L960" t="str">
            <v>一类地区</v>
          </cell>
          <cell r="M960" t="str">
            <v>国家贫困县</v>
          </cell>
          <cell r="N960" t="str">
            <v>升级改造（提质改造）</v>
          </cell>
          <cell r="O960" t="str">
            <v>茶陵石联富农油茶种植基地</v>
          </cell>
          <cell r="R960" t="str">
            <v>3</v>
          </cell>
          <cell r="S960" t="str">
            <v>6(5)</v>
          </cell>
          <cell r="T960" t="str">
            <v>CA66430224</v>
          </cell>
          <cell r="U960">
            <v>0</v>
          </cell>
          <cell r="V960">
            <v>1.82</v>
          </cell>
          <cell r="W960">
            <v>1.82</v>
          </cell>
        </row>
        <row r="961">
          <cell r="I961" t="str">
            <v>茶陵泰和高山种养农民合作社连接路</v>
          </cell>
          <cell r="J961" t="str">
            <v>1312F4302240081</v>
          </cell>
          <cell r="K961" t="str">
            <v>资源产业路</v>
          </cell>
          <cell r="L961" t="str">
            <v>一类地区</v>
          </cell>
          <cell r="M961" t="str">
            <v>国家贫困县</v>
          </cell>
          <cell r="N961" t="str">
            <v>新建</v>
          </cell>
          <cell r="O961" t="str">
            <v>茶陵泰和高山种养农民合作社(对外连接）</v>
          </cell>
          <cell r="R961" t="str">
            <v>0</v>
          </cell>
          <cell r="S961" t="str">
            <v>6(5)</v>
          </cell>
          <cell r="T961" t="str">
            <v>无</v>
          </cell>
          <cell r="U961">
            <v>0</v>
          </cell>
          <cell r="V961">
            <v>5</v>
          </cell>
          <cell r="W961">
            <v>5</v>
          </cell>
        </row>
        <row r="962">
          <cell r="I962" t="str">
            <v>茶陵味友生态农民专业合作社生态种养产业园项目连接路</v>
          </cell>
          <cell r="J962" t="str">
            <v>1312F4302240046</v>
          </cell>
          <cell r="K962" t="str">
            <v>资源产业路</v>
          </cell>
          <cell r="L962" t="str">
            <v>一类地区</v>
          </cell>
          <cell r="M962" t="str">
            <v>国家贫困县</v>
          </cell>
          <cell r="N962" t="str">
            <v>升级改造（提质改造）</v>
          </cell>
          <cell r="O962" t="str">
            <v>茶陵味友生态农民专业合作社生态种养产业园</v>
          </cell>
          <cell r="R962" t="str">
            <v>3.5</v>
          </cell>
          <cell r="S962" t="str">
            <v>6(5)</v>
          </cell>
          <cell r="T962" t="str">
            <v>C935430224</v>
          </cell>
          <cell r="U962">
            <v>0</v>
          </cell>
          <cell r="V962">
            <v>0.6</v>
          </cell>
          <cell r="W962">
            <v>0.6</v>
          </cell>
        </row>
        <row r="963">
          <cell r="I963" t="str">
            <v>茶陵县东生六八生态农场建设项目连接路</v>
          </cell>
          <cell r="J963" t="str">
            <v>1312F4302240049</v>
          </cell>
          <cell r="K963" t="str">
            <v>资源产业路</v>
          </cell>
          <cell r="L963" t="str">
            <v>一类地区</v>
          </cell>
          <cell r="M963" t="str">
            <v>国家贫困县</v>
          </cell>
          <cell r="N963" t="str">
            <v>升级改造（提质改造）</v>
          </cell>
          <cell r="O963" t="str">
            <v>茶陵县东生六八生态农场</v>
          </cell>
          <cell r="R963" t="str">
            <v>3.5</v>
          </cell>
          <cell r="S963" t="str">
            <v>6(5)</v>
          </cell>
          <cell r="T963" t="str">
            <v>C956430224</v>
          </cell>
          <cell r="U963">
            <v>0</v>
          </cell>
          <cell r="V963">
            <v>1.32</v>
          </cell>
          <cell r="W963">
            <v>1.32</v>
          </cell>
        </row>
        <row r="964">
          <cell r="I964" t="str">
            <v>茶陵县对家冲林下经济种养综合体建设项目连接路</v>
          </cell>
          <cell r="J964" t="str">
            <v>1312F4302240044</v>
          </cell>
          <cell r="K964" t="str">
            <v>资源产业路</v>
          </cell>
          <cell r="L964" t="str">
            <v>一类地区</v>
          </cell>
          <cell r="M964" t="str">
            <v>国家贫困县</v>
          </cell>
          <cell r="N964" t="str">
            <v>新建</v>
          </cell>
          <cell r="O964" t="str">
            <v>茶陵县对家冲林下经济种养综合体</v>
          </cell>
          <cell r="R964" t="str">
            <v>0</v>
          </cell>
          <cell r="S964" t="str">
            <v>6(5)</v>
          </cell>
          <cell r="T964" t="str">
            <v>无</v>
          </cell>
          <cell r="U964">
            <v>0</v>
          </cell>
          <cell r="V964">
            <v>3</v>
          </cell>
          <cell r="W964">
            <v>3</v>
          </cell>
        </row>
        <row r="965">
          <cell r="I965" t="str">
            <v>茶陵县奋青农业发展有限公司连接路</v>
          </cell>
          <cell r="J965" t="str">
            <v>1312F4302240093</v>
          </cell>
          <cell r="K965" t="str">
            <v>资源产业路</v>
          </cell>
          <cell r="L965" t="str">
            <v>一类地区</v>
          </cell>
          <cell r="M965" t="str">
            <v>国家贫困县</v>
          </cell>
          <cell r="N965" t="str">
            <v>升级改造（提质改造）</v>
          </cell>
          <cell r="O965" t="str">
            <v>茶陵县奋青农业发展有限公司（产业园）</v>
          </cell>
          <cell r="R965" t="str">
            <v>3.5</v>
          </cell>
          <cell r="S965" t="str">
            <v>6(5)</v>
          </cell>
          <cell r="T965" t="str">
            <v>Y408430224</v>
          </cell>
          <cell r="U965">
            <v>0</v>
          </cell>
          <cell r="V965">
            <v>3</v>
          </cell>
          <cell r="W965">
            <v>3</v>
          </cell>
        </row>
        <row r="966">
          <cell r="I966" t="str">
            <v>茶陵县富源油茶责任有限公司连接路</v>
          </cell>
          <cell r="J966" t="str">
            <v>1312F4302240131</v>
          </cell>
          <cell r="K966" t="str">
            <v>资源产业路</v>
          </cell>
          <cell r="L966" t="str">
            <v>一类地区</v>
          </cell>
          <cell r="M966" t="str">
            <v>国家贫困县</v>
          </cell>
          <cell r="N966" t="str">
            <v>新建</v>
          </cell>
          <cell r="O966" t="str">
            <v>茶陵县富源油茶责任有限公司</v>
          </cell>
          <cell r="R966" t="str">
            <v>0</v>
          </cell>
          <cell r="S966" t="str">
            <v>6(5)</v>
          </cell>
          <cell r="T966" t="str">
            <v>无</v>
          </cell>
          <cell r="U966">
            <v>0</v>
          </cell>
          <cell r="V966">
            <v>3.5</v>
          </cell>
          <cell r="W966">
            <v>3.5</v>
          </cell>
        </row>
        <row r="967">
          <cell r="I967" t="str">
            <v>茶陵县界首循环生态种养产业建设项目连接路</v>
          </cell>
          <cell r="J967" t="str">
            <v>1312F4302240004</v>
          </cell>
          <cell r="K967" t="str">
            <v>资源产业路</v>
          </cell>
          <cell r="L967" t="str">
            <v>一类地区</v>
          </cell>
          <cell r="M967" t="str">
            <v>国家贫困县</v>
          </cell>
          <cell r="N967" t="str">
            <v>新建</v>
          </cell>
          <cell r="O967" t="str">
            <v>茶陵县界首循环生态种养产业</v>
          </cell>
          <cell r="R967" t="str">
            <v>0</v>
          </cell>
          <cell r="S967" t="str">
            <v>6(5)</v>
          </cell>
          <cell r="T967" t="str">
            <v>无</v>
          </cell>
          <cell r="U967">
            <v>0</v>
          </cell>
          <cell r="V967">
            <v>2</v>
          </cell>
          <cell r="W967">
            <v>2</v>
          </cell>
        </row>
        <row r="968">
          <cell r="I968" t="str">
            <v>茶陵县康成庄园种植农民专业合作社茶叶科技产业园区连接路</v>
          </cell>
          <cell r="J968" t="str">
            <v>1312F4302240033</v>
          </cell>
          <cell r="K968" t="str">
            <v>资源产业路</v>
          </cell>
          <cell r="L968" t="str">
            <v>一类地区</v>
          </cell>
          <cell r="M968" t="str">
            <v>国家贫困县</v>
          </cell>
          <cell r="N968" t="str">
            <v>升级改造（提质改造）</v>
          </cell>
          <cell r="O968" t="str">
            <v>茶陵县康成庄园种植农民专业合作社茶叶科技产业园区</v>
          </cell>
          <cell r="R968" t="str">
            <v>3.5</v>
          </cell>
          <cell r="S968" t="str">
            <v>6(5)</v>
          </cell>
          <cell r="T968" t="str">
            <v>CZ98430224</v>
          </cell>
          <cell r="U968">
            <v>0</v>
          </cell>
          <cell r="V968">
            <v>5.5</v>
          </cell>
          <cell r="W968">
            <v>5.5</v>
          </cell>
        </row>
        <row r="969">
          <cell r="I969" t="str">
            <v>茶陵县明旺生态养殖场连接路</v>
          </cell>
          <cell r="J969" t="str">
            <v>1312F4302240116</v>
          </cell>
          <cell r="K969" t="str">
            <v>资源产业路</v>
          </cell>
          <cell r="L969" t="str">
            <v>一类地区</v>
          </cell>
          <cell r="M969" t="str">
            <v>国家贫困县</v>
          </cell>
          <cell r="N969" t="str">
            <v>新建</v>
          </cell>
          <cell r="O969" t="str">
            <v>茶陵县明旺生态养殖场</v>
          </cell>
          <cell r="R969" t="str">
            <v>0</v>
          </cell>
          <cell r="S969" t="str">
            <v>6(5)</v>
          </cell>
          <cell r="T969" t="str">
            <v>无</v>
          </cell>
          <cell r="U969">
            <v>0</v>
          </cell>
          <cell r="V969">
            <v>0.9</v>
          </cell>
          <cell r="W969">
            <v>0.9</v>
          </cell>
        </row>
        <row r="970">
          <cell r="I970" t="str">
            <v>茶陵县润鑫养殖场项目连接路</v>
          </cell>
          <cell r="J970" t="str">
            <v>1312F4302240136</v>
          </cell>
          <cell r="K970" t="str">
            <v>资源产业路</v>
          </cell>
          <cell r="L970" t="str">
            <v>一类地区</v>
          </cell>
          <cell r="M970" t="str">
            <v>国家贫困县</v>
          </cell>
          <cell r="N970" t="str">
            <v>新建</v>
          </cell>
          <cell r="O970" t="str">
            <v>茶陵县润鑫养殖场项目</v>
          </cell>
          <cell r="R970" t="str">
            <v>0</v>
          </cell>
          <cell r="S970" t="str">
            <v>6(5)</v>
          </cell>
          <cell r="T970" t="str">
            <v>无</v>
          </cell>
          <cell r="U970">
            <v>0</v>
          </cell>
          <cell r="V970">
            <v>1</v>
          </cell>
          <cell r="W970">
            <v>1</v>
          </cell>
        </row>
        <row r="971">
          <cell r="I971" t="str">
            <v>茶陵县枣市年丰农业合作社产业园建设项目连接路</v>
          </cell>
          <cell r="J971" t="str">
            <v>1312F4302240106</v>
          </cell>
          <cell r="K971" t="str">
            <v>资源产业路</v>
          </cell>
          <cell r="L971" t="str">
            <v>一类地区</v>
          </cell>
          <cell r="M971" t="str">
            <v>国家贫困县</v>
          </cell>
          <cell r="N971" t="str">
            <v>新建</v>
          </cell>
          <cell r="O971" t="str">
            <v>茶陵县枣市年丰农业合作社产业园</v>
          </cell>
          <cell r="R971" t="str">
            <v>0</v>
          </cell>
          <cell r="S971" t="str">
            <v>6(5)</v>
          </cell>
          <cell r="T971" t="str">
            <v>无</v>
          </cell>
          <cell r="U971">
            <v>0</v>
          </cell>
          <cell r="V971">
            <v>1.74</v>
          </cell>
          <cell r="W971">
            <v>1.74</v>
          </cell>
        </row>
        <row r="972">
          <cell r="I972" t="str">
            <v>茶陵县枣市镇曹柏养殖基地建设项目连接路</v>
          </cell>
          <cell r="J972" t="str">
            <v>1312F4302240031</v>
          </cell>
          <cell r="K972" t="str">
            <v>资源产业路</v>
          </cell>
          <cell r="L972" t="str">
            <v>一类地区</v>
          </cell>
          <cell r="M972" t="str">
            <v>国家贫困县</v>
          </cell>
          <cell r="N972" t="str">
            <v>新建</v>
          </cell>
          <cell r="O972" t="str">
            <v>茶陵县枣市镇曹柏养殖基地</v>
          </cell>
          <cell r="R972" t="str">
            <v>0</v>
          </cell>
          <cell r="S972" t="str">
            <v>6(5)</v>
          </cell>
          <cell r="T972" t="str">
            <v>无</v>
          </cell>
          <cell r="U972">
            <v>0</v>
          </cell>
          <cell r="V972">
            <v>1.5</v>
          </cell>
          <cell r="W972">
            <v>1.5</v>
          </cell>
        </row>
        <row r="973">
          <cell r="I973" t="str">
            <v>茶陵县众兴种养农民专业合作社连接路</v>
          </cell>
          <cell r="J973" t="str">
            <v>1312F4302240134</v>
          </cell>
          <cell r="K973" t="str">
            <v>资源产业路</v>
          </cell>
          <cell r="L973" t="str">
            <v>一类地区</v>
          </cell>
          <cell r="M973" t="str">
            <v>国家贫困县</v>
          </cell>
          <cell r="N973" t="str">
            <v>新建</v>
          </cell>
          <cell r="O973" t="str">
            <v>茶陵县众兴种养农民专业合作社</v>
          </cell>
          <cell r="R973" t="str">
            <v>0</v>
          </cell>
          <cell r="S973" t="str">
            <v>6(5)</v>
          </cell>
          <cell r="T973" t="str">
            <v>无</v>
          </cell>
          <cell r="U973">
            <v>0</v>
          </cell>
          <cell r="V973">
            <v>1</v>
          </cell>
          <cell r="W973">
            <v>1</v>
          </cell>
        </row>
        <row r="974">
          <cell r="I974" t="str">
            <v>茶陵县芙蓉农业生态种养一体化项目连接路</v>
          </cell>
          <cell r="J974" t="str">
            <v>1312F4302240099</v>
          </cell>
          <cell r="K974" t="str">
            <v>资源产业路</v>
          </cell>
          <cell r="L974" t="str">
            <v>一类地区</v>
          </cell>
          <cell r="M974" t="str">
            <v>国家贫困县</v>
          </cell>
          <cell r="N974" t="str">
            <v>新建</v>
          </cell>
          <cell r="O974" t="str">
            <v>茶陵县芙蓉农业生态种养一体化项目</v>
          </cell>
          <cell r="R974" t="str">
            <v>0</v>
          </cell>
          <cell r="S974" t="str">
            <v>6(5)</v>
          </cell>
          <cell r="T974" t="str">
            <v>无</v>
          </cell>
          <cell r="U974">
            <v>0</v>
          </cell>
          <cell r="V974">
            <v>0.45</v>
          </cell>
          <cell r="W974">
            <v>0.45</v>
          </cell>
        </row>
        <row r="975">
          <cell r="I975" t="str">
            <v>富源油茶责任有限公司连接路</v>
          </cell>
          <cell r="J975" t="str">
            <v>131201F4302240001</v>
          </cell>
          <cell r="K975" t="str">
            <v>资源产业路</v>
          </cell>
          <cell r="L975" t="str">
            <v>一类地区</v>
          </cell>
          <cell r="M975" t="str">
            <v>国家贫困县</v>
          </cell>
          <cell r="N975" t="str">
            <v>新建</v>
          </cell>
          <cell r="O975" t="str">
            <v>富源油茶责任有限公司</v>
          </cell>
          <cell r="R975" t="str">
            <v>0</v>
          </cell>
          <cell r="S975" t="str">
            <v>6(5)</v>
          </cell>
          <cell r="T975" t="str">
            <v>无</v>
          </cell>
          <cell r="U975">
            <v>0</v>
          </cell>
          <cell r="V975">
            <v>4</v>
          </cell>
          <cell r="W975">
            <v>4</v>
          </cell>
        </row>
        <row r="976">
          <cell r="I976" t="str">
            <v>高产油茶基地建设项目连接路</v>
          </cell>
          <cell r="J976" t="str">
            <v>1312F4302240021</v>
          </cell>
          <cell r="K976" t="str">
            <v>资源产业路</v>
          </cell>
          <cell r="L976" t="str">
            <v>一类地区</v>
          </cell>
          <cell r="M976" t="str">
            <v>国家贫困县</v>
          </cell>
          <cell r="N976" t="str">
            <v>升级改造（提质改造）</v>
          </cell>
          <cell r="O976" t="str">
            <v>高产油茶基地建设项目</v>
          </cell>
          <cell r="R976" t="str">
            <v>0</v>
          </cell>
          <cell r="S976" t="str">
            <v>6(5)</v>
          </cell>
          <cell r="T976" t="str">
            <v>无</v>
          </cell>
          <cell r="U976">
            <v>0</v>
          </cell>
          <cell r="V976">
            <v>12</v>
          </cell>
          <cell r="W976">
            <v>12</v>
          </cell>
        </row>
        <row r="977">
          <cell r="I977" t="str">
            <v>湖南东信棉业（茶陵）有限公司设备自动化、智能化技改及仓储扩建项目连接路</v>
          </cell>
          <cell r="J977" t="str">
            <v>1312F4302240128</v>
          </cell>
          <cell r="K977" t="str">
            <v>资源产业路</v>
          </cell>
          <cell r="L977" t="str">
            <v>一类地区</v>
          </cell>
          <cell r="M977" t="str">
            <v>国家贫困县</v>
          </cell>
          <cell r="N977" t="str">
            <v>升级改造（提质改造）</v>
          </cell>
          <cell r="O977" t="str">
            <v>湖南东信棉业（茶陵）有限公司</v>
          </cell>
          <cell r="R977" t="str">
            <v>3.5</v>
          </cell>
          <cell r="S977" t="str">
            <v>6(5)</v>
          </cell>
          <cell r="T977" t="str">
            <v>C422430224</v>
          </cell>
          <cell r="U977">
            <v>0</v>
          </cell>
          <cell r="V977">
            <v>2.2999999999999998</v>
          </cell>
          <cell r="W977">
            <v>2.2999999999999998</v>
          </cell>
        </row>
        <row r="978">
          <cell r="I978" t="str">
            <v>湖南宏昇现代农业产业园开发项目连接路</v>
          </cell>
          <cell r="J978" t="str">
            <v>1312F4302240113</v>
          </cell>
          <cell r="K978" t="str">
            <v>资源产业路</v>
          </cell>
          <cell r="L978" t="str">
            <v>一类地区</v>
          </cell>
          <cell r="M978" t="str">
            <v>国家贫困县</v>
          </cell>
          <cell r="N978" t="str">
            <v>升级改造（提质改造）</v>
          </cell>
          <cell r="O978" t="str">
            <v>湖南宏昇现代农业产业园</v>
          </cell>
          <cell r="R978" t="str">
            <v>3.5</v>
          </cell>
          <cell r="S978" t="str">
            <v>6(5)</v>
          </cell>
          <cell r="T978" t="str">
            <v>C330430224</v>
          </cell>
          <cell r="U978">
            <v>0</v>
          </cell>
          <cell r="V978">
            <v>1.121</v>
          </cell>
          <cell r="W978">
            <v>1.121</v>
          </cell>
        </row>
        <row r="979">
          <cell r="I979" t="str">
            <v>湖南慧科生态教育研学旅行基地建设项目连接路</v>
          </cell>
          <cell r="J979" t="str">
            <v>1312F4302240035</v>
          </cell>
          <cell r="K979" t="str">
            <v>资源产业路</v>
          </cell>
          <cell r="L979" t="str">
            <v>一类地区</v>
          </cell>
          <cell r="M979" t="str">
            <v>国家贫困县</v>
          </cell>
          <cell r="N979" t="str">
            <v>升级改造（提质改造）</v>
          </cell>
          <cell r="O979" t="str">
            <v>湖南慧科生态教育研学旅行基地</v>
          </cell>
          <cell r="R979" t="str">
            <v>3.5</v>
          </cell>
          <cell r="S979" t="str">
            <v>6(5)</v>
          </cell>
          <cell r="T979" t="str">
            <v>C389430224</v>
          </cell>
          <cell r="U979">
            <v>0</v>
          </cell>
          <cell r="V979">
            <v>1.5</v>
          </cell>
          <cell r="W979">
            <v>1.5</v>
          </cell>
        </row>
        <row r="980">
          <cell r="I980" t="str">
            <v>湖南惠科生态教育研学旅行基地有限公司连接路</v>
          </cell>
          <cell r="J980" t="str">
            <v>131201F4302240007</v>
          </cell>
          <cell r="K980" t="str">
            <v>资源产业路</v>
          </cell>
          <cell r="L980" t="str">
            <v>一类地区</v>
          </cell>
          <cell r="M980" t="str">
            <v>国家贫困县</v>
          </cell>
          <cell r="N980" t="str">
            <v>新建</v>
          </cell>
          <cell r="O980" t="str">
            <v>湖南惠科生态教育研学旅行基地有限公司</v>
          </cell>
          <cell r="R980" t="str">
            <v>0</v>
          </cell>
          <cell r="S980" t="str">
            <v>6(5)</v>
          </cell>
          <cell r="T980" t="str">
            <v>无</v>
          </cell>
          <cell r="U980">
            <v>0</v>
          </cell>
          <cell r="V980">
            <v>1.5</v>
          </cell>
          <cell r="W980">
            <v>1.5</v>
          </cell>
        </row>
        <row r="981">
          <cell r="I981" t="str">
            <v>湖南景弘农牧有限公司鼓石养殖基地项目连接路</v>
          </cell>
          <cell r="J981" t="str">
            <v>1312F4302240027</v>
          </cell>
          <cell r="K981" t="str">
            <v>资源产业路</v>
          </cell>
          <cell r="L981" t="str">
            <v>一类地区</v>
          </cell>
          <cell r="M981" t="str">
            <v>国家贫困县</v>
          </cell>
          <cell r="N981" t="str">
            <v>新建</v>
          </cell>
          <cell r="O981" t="str">
            <v>湖南景弘农牧有限公司鼓石养殖基地</v>
          </cell>
          <cell r="R981" t="str">
            <v>3.5</v>
          </cell>
          <cell r="S981" t="str">
            <v>6(5)</v>
          </cell>
          <cell r="T981" t="str">
            <v>C919430224</v>
          </cell>
          <cell r="U981">
            <v>0</v>
          </cell>
          <cell r="V981">
            <v>2.1059999999999999</v>
          </cell>
          <cell r="W981">
            <v>2.1059999999999999</v>
          </cell>
        </row>
        <row r="982">
          <cell r="I982" t="str">
            <v>湖南景弘农牧有限公司庙贝养殖基地建设项目（新华村）连接路</v>
          </cell>
          <cell r="J982" t="str">
            <v>131201F4302240011</v>
          </cell>
          <cell r="K982" t="str">
            <v>资源产业路</v>
          </cell>
          <cell r="L982" t="str">
            <v>一类地区</v>
          </cell>
          <cell r="M982" t="str">
            <v>国家贫困县</v>
          </cell>
          <cell r="N982" t="str">
            <v>新建</v>
          </cell>
          <cell r="O982" t="str">
            <v>湖南景弘农牧有限公司庙贝养殖基地建设项目（新华村）</v>
          </cell>
          <cell r="R982" t="str">
            <v>0</v>
          </cell>
          <cell r="S982" t="str">
            <v>6(5)</v>
          </cell>
          <cell r="T982" t="str">
            <v>无</v>
          </cell>
          <cell r="U982">
            <v>0</v>
          </cell>
          <cell r="V982">
            <v>3</v>
          </cell>
          <cell r="W982">
            <v>3</v>
          </cell>
        </row>
        <row r="983">
          <cell r="I983" t="str">
            <v>湖南龙华农牧发展有限公司连接路</v>
          </cell>
          <cell r="J983" t="str">
            <v>1312F4302240129</v>
          </cell>
          <cell r="K983" t="str">
            <v>资源产业路</v>
          </cell>
          <cell r="L983" t="str">
            <v>一类地区</v>
          </cell>
          <cell r="M983" t="str">
            <v>国家贫困县</v>
          </cell>
          <cell r="N983" t="str">
            <v>新建</v>
          </cell>
          <cell r="O983" t="str">
            <v>湖南龙华农牧发展有限公司</v>
          </cell>
          <cell r="R983" t="str">
            <v>0</v>
          </cell>
          <cell r="S983" t="str">
            <v>6(5)</v>
          </cell>
          <cell r="T983" t="str">
            <v>无</v>
          </cell>
          <cell r="U983">
            <v>0</v>
          </cell>
          <cell r="V983">
            <v>1.64</v>
          </cell>
          <cell r="W983">
            <v>1.64</v>
          </cell>
        </row>
        <row r="984">
          <cell r="I984" t="str">
            <v>湖南省茶陵县肉牛育繁推一体化示范项目连接路</v>
          </cell>
          <cell r="J984" t="str">
            <v>1312F4302240041</v>
          </cell>
          <cell r="K984" t="str">
            <v>资源产业路</v>
          </cell>
          <cell r="L984" t="str">
            <v>一类地区</v>
          </cell>
          <cell r="M984" t="str">
            <v>国家贫困县</v>
          </cell>
          <cell r="N984" t="str">
            <v>升级改造（提质改造）</v>
          </cell>
          <cell r="O984" t="str">
            <v>湖南省茶陵县肉牛育繁推一体化示范项目</v>
          </cell>
          <cell r="R984" t="str">
            <v>0</v>
          </cell>
          <cell r="S984" t="str">
            <v>6(5)</v>
          </cell>
          <cell r="T984" t="str">
            <v>无</v>
          </cell>
          <cell r="U984">
            <v>0</v>
          </cell>
          <cell r="V984">
            <v>2.1</v>
          </cell>
          <cell r="W984">
            <v>2.1</v>
          </cell>
        </row>
        <row r="985">
          <cell r="I985" t="str">
            <v>湖南盛康蜜柚庄园绿色生态种养基地项目连接路</v>
          </cell>
          <cell r="J985" t="str">
            <v>1312F4302240039</v>
          </cell>
          <cell r="K985" t="str">
            <v>资源产业路</v>
          </cell>
          <cell r="L985" t="str">
            <v>一类地区</v>
          </cell>
          <cell r="M985" t="str">
            <v>国家贫困县</v>
          </cell>
          <cell r="N985" t="str">
            <v>新建</v>
          </cell>
          <cell r="O985" t="str">
            <v>湖南盛康蜜柚庄园绿色生态种养基地项目</v>
          </cell>
          <cell r="R985" t="str">
            <v>0</v>
          </cell>
          <cell r="S985" t="str">
            <v>6(5)</v>
          </cell>
          <cell r="T985" t="str">
            <v>无</v>
          </cell>
          <cell r="U985">
            <v>0</v>
          </cell>
          <cell r="V985">
            <v>0.57999999999999996</v>
          </cell>
          <cell r="W985">
            <v>0.57999999999999996</v>
          </cell>
        </row>
        <row r="986">
          <cell r="I986" t="str">
            <v>生态农业种养基地连接路</v>
          </cell>
          <cell r="J986" t="str">
            <v>1312F4302240006</v>
          </cell>
          <cell r="K986" t="str">
            <v>资源产业路</v>
          </cell>
          <cell r="L986" t="str">
            <v>一类地区</v>
          </cell>
          <cell r="M986" t="str">
            <v>国家贫困县</v>
          </cell>
          <cell r="N986" t="str">
            <v>新建</v>
          </cell>
          <cell r="O986" t="str">
            <v>官溪洣水生态农业发展有限公司</v>
          </cell>
          <cell r="R986" t="str">
            <v>0</v>
          </cell>
          <cell r="S986" t="str">
            <v>6(5)</v>
          </cell>
          <cell r="T986" t="str">
            <v>无</v>
          </cell>
          <cell r="U986">
            <v>0</v>
          </cell>
          <cell r="V986">
            <v>1.5</v>
          </cell>
          <cell r="W986">
            <v>1.5</v>
          </cell>
        </row>
        <row r="987">
          <cell r="I987" t="str">
            <v>万樟园林现代农业产业示范园（暨中国花湖谷景区）（新加）连接路</v>
          </cell>
          <cell r="J987" t="str">
            <v>131201F4302240016</v>
          </cell>
          <cell r="K987" t="str">
            <v>资源产业路</v>
          </cell>
          <cell r="L987" t="str">
            <v>一类地区</v>
          </cell>
          <cell r="M987" t="str">
            <v>国家贫困县</v>
          </cell>
          <cell r="N987" t="str">
            <v>新建</v>
          </cell>
          <cell r="O987" t="str">
            <v>万樟园林现代农业产业示范园（暨中国花湖谷景区）</v>
          </cell>
          <cell r="R987" t="str">
            <v>0</v>
          </cell>
          <cell r="S987" t="str">
            <v>6(5)</v>
          </cell>
          <cell r="T987" t="str">
            <v>无</v>
          </cell>
          <cell r="U987">
            <v>0</v>
          </cell>
          <cell r="V987">
            <v>10.061</v>
          </cell>
          <cell r="W987">
            <v>10.061</v>
          </cell>
        </row>
        <row r="988">
          <cell r="I988" t="str">
            <v>月岭二十组油茶园项目连接路</v>
          </cell>
          <cell r="J988" t="str">
            <v>1312F4302240110</v>
          </cell>
          <cell r="K988" t="str">
            <v>资源产业路</v>
          </cell>
          <cell r="L988" t="str">
            <v>一类地区</v>
          </cell>
          <cell r="M988" t="str">
            <v>国家贫困县</v>
          </cell>
          <cell r="N988" t="str">
            <v>升级改造（提质改造）</v>
          </cell>
          <cell r="O988" t="str">
            <v>月岭二十组油茶园项目</v>
          </cell>
          <cell r="R988" t="str">
            <v>0</v>
          </cell>
          <cell r="S988" t="str">
            <v>6(5)</v>
          </cell>
          <cell r="T988" t="str">
            <v>无</v>
          </cell>
          <cell r="U988">
            <v>0</v>
          </cell>
          <cell r="V988">
            <v>0.59</v>
          </cell>
          <cell r="W988">
            <v>0.59</v>
          </cell>
        </row>
        <row r="989">
          <cell r="I989" t="str">
            <v>云阳林场二仙分场连接路</v>
          </cell>
          <cell r="J989" t="str">
            <v>1312F4302240121</v>
          </cell>
          <cell r="K989" t="str">
            <v>资源产业路</v>
          </cell>
          <cell r="L989" t="str">
            <v>一类地区</v>
          </cell>
          <cell r="M989" t="str">
            <v>国家贫困县</v>
          </cell>
          <cell r="N989" t="str">
            <v>升级改造（提质改造）</v>
          </cell>
          <cell r="O989" t="str">
            <v>云阳林场二仙分场</v>
          </cell>
          <cell r="R989" t="str">
            <v>3</v>
          </cell>
          <cell r="S989" t="str">
            <v>6(5)</v>
          </cell>
          <cell r="T989" t="str">
            <v>CF13430224</v>
          </cell>
          <cell r="U989">
            <v>0</v>
          </cell>
          <cell r="V989">
            <v>1.17</v>
          </cell>
          <cell r="W989">
            <v>1.17</v>
          </cell>
        </row>
        <row r="990">
          <cell r="I990" t="str">
            <v>云阳林场云阳分场连接路</v>
          </cell>
          <cell r="J990" t="str">
            <v>1312F4302240120</v>
          </cell>
          <cell r="K990" t="str">
            <v>资源产业路</v>
          </cell>
          <cell r="L990" t="str">
            <v>一类地区</v>
          </cell>
          <cell r="M990" t="str">
            <v>国家贫困县</v>
          </cell>
          <cell r="N990" t="str">
            <v>升级改造（提质改造）</v>
          </cell>
          <cell r="O990" t="str">
            <v>云阳林场云阳分场</v>
          </cell>
          <cell r="R990" t="str">
            <v>3.5</v>
          </cell>
          <cell r="S990" t="str">
            <v>6(5)</v>
          </cell>
          <cell r="T990" t="str">
            <v>C574430224</v>
          </cell>
          <cell r="U990">
            <v>0</v>
          </cell>
          <cell r="V990">
            <v>1.9259999999999999</v>
          </cell>
          <cell r="W990">
            <v>1.9259999999999999</v>
          </cell>
        </row>
        <row r="991">
          <cell r="I991" t="str">
            <v>株洲海潭生态种养项目连接路</v>
          </cell>
          <cell r="J991" t="str">
            <v>1312F4302240111</v>
          </cell>
          <cell r="K991" t="str">
            <v>资源产业路</v>
          </cell>
          <cell r="L991" t="str">
            <v>一类地区</v>
          </cell>
          <cell r="M991" t="str">
            <v>国家贫困县</v>
          </cell>
          <cell r="N991" t="str">
            <v>新建</v>
          </cell>
          <cell r="O991" t="str">
            <v>株洲海潭生态种养项目</v>
          </cell>
          <cell r="R991" t="str">
            <v>0</v>
          </cell>
          <cell r="S991" t="str">
            <v>6(5)</v>
          </cell>
          <cell r="T991" t="str">
            <v>无</v>
          </cell>
          <cell r="U991">
            <v>0</v>
          </cell>
          <cell r="V991">
            <v>0.51</v>
          </cell>
          <cell r="W991">
            <v>0.51</v>
          </cell>
        </row>
        <row r="992">
          <cell r="I992" t="str">
            <v>株洲市农盛种养专业合作社连接路</v>
          </cell>
          <cell r="J992" t="str">
            <v>1312F4302240133</v>
          </cell>
          <cell r="K992" t="str">
            <v>资源产业路</v>
          </cell>
          <cell r="L992" t="str">
            <v>一类地区</v>
          </cell>
          <cell r="M992" t="str">
            <v>国家贫困县</v>
          </cell>
          <cell r="N992" t="str">
            <v>新建</v>
          </cell>
          <cell r="O992" t="str">
            <v>株洲市农盛种养专业合作社</v>
          </cell>
          <cell r="R992" t="str">
            <v>0</v>
          </cell>
          <cell r="S992" t="str">
            <v>6(5)</v>
          </cell>
          <cell r="T992" t="str">
            <v>无</v>
          </cell>
          <cell r="U992">
            <v>0</v>
          </cell>
          <cell r="V992">
            <v>1.5</v>
          </cell>
          <cell r="W992">
            <v>1.5</v>
          </cell>
        </row>
        <row r="993">
          <cell r="I993" t="str">
            <v>株洲市顺丰农业生态产业园湘赣边界鲜肉供应中心产业链重点项目产业园连接路</v>
          </cell>
          <cell r="J993" t="str">
            <v>1312F4302240115</v>
          </cell>
          <cell r="K993" t="str">
            <v>资源产业路</v>
          </cell>
          <cell r="L993" t="str">
            <v>一类地区</v>
          </cell>
          <cell r="M993" t="str">
            <v>国家贫困县</v>
          </cell>
          <cell r="N993" t="str">
            <v>升级改造（提质改造）</v>
          </cell>
          <cell r="O993" t="str">
            <v>株洲市顺丰农业生态产业园湘赣边界鲜肉供应中心产业链重点项目产业园</v>
          </cell>
          <cell r="R993" t="str">
            <v>0</v>
          </cell>
          <cell r="S993" t="str">
            <v>6(5)</v>
          </cell>
          <cell r="T993" t="str">
            <v>无</v>
          </cell>
          <cell r="U993">
            <v>0</v>
          </cell>
          <cell r="V993">
            <v>1.62</v>
          </cell>
          <cell r="W993">
            <v>1.62</v>
          </cell>
        </row>
        <row r="994">
          <cell r="I994" t="str">
            <v>株洲市同兴林业有限公司连接路</v>
          </cell>
          <cell r="J994" t="str">
            <v>1312F4302240118</v>
          </cell>
          <cell r="K994" t="str">
            <v>资源产业路</v>
          </cell>
          <cell r="L994" t="str">
            <v>一类地区</v>
          </cell>
          <cell r="M994" t="str">
            <v>国家贫困县</v>
          </cell>
          <cell r="N994" t="str">
            <v>升级改造（提质改造）</v>
          </cell>
          <cell r="O994" t="str">
            <v>株洲市同兴林业有限公司</v>
          </cell>
          <cell r="R994" t="str">
            <v>3.5</v>
          </cell>
          <cell r="S994" t="str">
            <v>6(5)</v>
          </cell>
          <cell r="T994" t="str">
            <v>C685430224</v>
          </cell>
          <cell r="U994">
            <v>0</v>
          </cell>
          <cell r="V994">
            <v>1.1499999999999999</v>
          </cell>
          <cell r="W994">
            <v>1.1499999999999999</v>
          </cell>
        </row>
        <row r="995">
          <cell r="I995" t="str">
            <v>洣西至西塘产业公路</v>
          </cell>
          <cell r="J995" t="str">
            <v>1312F4302250016</v>
          </cell>
          <cell r="K995" t="str">
            <v>资源产业路</v>
          </cell>
          <cell r="L995" t="str">
            <v>一类地区</v>
          </cell>
          <cell r="M995" t="str">
            <v>国家贫困县</v>
          </cell>
          <cell r="N995" t="str">
            <v>升级改造（提质改造）</v>
          </cell>
          <cell r="O995" t="str">
            <v>炎陵县西塘生态养殖产业基地</v>
          </cell>
          <cell r="R995" t="str">
            <v>4.5</v>
          </cell>
          <cell r="S995" t="str">
            <v>6.5</v>
          </cell>
          <cell r="T995" t="str">
            <v>Y515430225</v>
          </cell>
          <cell r="U995">
            <v>6.6</v>
          </cell>
          <cell r="V995">
            <v>21.6</v>
          </cell>
          <cell r="W995">
            <v>15</v>
          </cell>
        </row>
        <row r="996">
          <cell r="I996" t="str">
            <v>龙凤检查站至王兆组产业公路</v>
          </cell>
          <cell r="J996" t="str">
            <v>1312F4302250020</v>
          </cell>
          <cell r="K996" t="str">
            <v>资源产业路</v>
          </cell>
          <cell r="L996" t="str">
            <v>一类地区</v>
          </cell>
          <cell r="M996" t="str">
            <v>国家贫困县</v>
          </cell>
          <cell r="N996" t="str">
            <v>升级改造（提质改造）</v>
          </cell>
          <cell r="O996" t="str">
            <v>中村瑶族黄桃特色示范园</v>
          </cell>
          <cell r="R996" t="str">
            <v>3.5</v>
          </cell>
          <cell r="S996" t="str">
            <v>6</v>
          </cell>
          <cell r="T996" t="str">
            <v>无</v>
          </cell>
          <cell r="U996">
            <v>0</v>
          </cell>
          <cell r="V996">
            <v>3.5</v>
          </cell>
          <cell r="W996">
            <v>3.5</v>
          </cell>
        </row>
        <row r="997">
          <cell r="I997" t="str">
            <v>垄溪至仙坪至将军山产业公路</v>
          </cell>
          <cell r="J997" t="str">
            <v>1312F4302250003</v>
          </cell>
          <cell r="K997" t="str">
            <v>资源产业路</v>
          </cell>
          <cell r="L997" t="str">
            <v>一类地区</v>
          </cell>
          <cell r="M997" t="str">
            <v>国家贫困县</v>
          </cell>
          <cell r="N997" t="str">
            <v>升级改造（提质改造）</v>
          </cell>
          <cell r="O997" t="str">
            <v>龙溪乡仙坪村黄桃产业园</v>
          </cell>
          <cell r="S997" t="str">
            <v>6.5</v>
          </cell>
          <cell r="T997" t="str">
            <v>Y502430225</v>
          </cell>
          <cell r="U997">
            <v>0</v>
          </cell>
          <cell r="V997">
            <v>28.06</v>
          </cell>
          <cell r="W997">
            <v>28.059000000000001</v>
          </cell>
        </row>
        <row r="998">
          <cell r="I998" t="str">
            <v>鹿原镇西塘村东方希望养殖产业公路</v>
          </cell>
          <cell r="J998" t="str">
            <v>1312F4302250022</v>
          </cell>
          <cell r="K998" t="str">
            <v>资源产业路</v>
          </cell>
          <cell r="L998" t="str">
            <v>一类地区</v>
          </cell>
          <cell r="M998" t="str">
            <v>国家贫困县</v>
          </cell>
          <cell r="N998" t="str">
            <v>升级改造（提质改造）</v>
          </cell>
          <cell r="O998" t="str">
            <v>鹿原镇西塘村东方希望养殖产业基地</v>
          </cell>
          <cell r="R998" t="str">
            <v>3.5</v>
          </cell>
          <cell r="S998" t="str">
            <v>6.5</v>
          </cell>
          <cell r="T998" t="str">
            <v>Y158430225</v>
          </cell>
          <cell r="U998">
            <v>0</v>
          </cell>
          <cell r="V998">
            <v>3.5</v>
          </cell>
          <cell r="W998">
            <v>3.5</v>
          </cell>
        </row>
        <row r="999">
          <cell r="I999" t="str">
            <v>罗元坳专业种植合作社连接路</v>
          </cell>
          <cell r="J999" t="str">
            <v>1312F4302250023</v>
          </cell>
          <cell r="K999" t="str">
            <v>资源产业路</v>
          </cell>
          <cell r="L999" t="str">
            <v>一类地区</v>
          </cell>
          <cell r="M999" t="str">
            <v>国家贫困县</v>
          </cell>
          <cell r="O999" t="str">
            <v>沔渡镇苍背村罗元坳种植产业园</v>
          </cell>
          <cell r="R999" t="str">
            <v>3</v>
          </cell>
          <cell r="S999" t="str">
            <v>6</v>
          </cell>
          <cell r="T999" t="str">
            <v>无</v>
          </cell>
          <cell r="U999">
            <v>0</v>
          </cell>
          <cell r="V999">
            <v>2.5</v>
          </cell>
          <cell r="W999">
            <v>2.5</v>
          </cell>
        </row>
        <row r="1000">
          <cell r="I1000" t="str">
            <v>十都镇南流至松木坪产业公路</v>
          </cell>
          <cell r="J1000" t="str">
            <v>1312F4302250007</v>
          </cell>
          <cell r="K1000" t="str">
            <v>资源产业路</v>
          </cell>
          <cell r="L1000" t="str">
            <v>一类地区</v>
          </cell>
          <cell r="M1000" t="str">
            <v>国家贫困县</v>
          </cell>
          <cell r="N1000" t="str">
            <v>升级改造（提质改造）</v>
          </cell>
          <cell r="O1000" t="str">
            <v>十都镇青石岗竹木产业基地</v>
          </cell>
          <cell r="R1000" t="str">
            <v>4.5</v>
          </cell>
          <cell r="S1000" t="str">
            <v>6.5</v>
          </cell>
          <cell r="T1000" t="str">
            <v>X171430225</v>
          </cell>
          <cell r="U1000">
            <v>0</v>
          </cell>
          <cell r="V1000">
            <v>9.9459999999999997</v>
          </cell>
          <cell r="W1000">
            <v>9.9459999999999997</v>
          </cell>
        </row>
        <row r="1001">
          <cell r="I1001" t="str">
            <v>水口镇坝头至浆村产业公路</v>
          </cell>
          <cell r="J1001" t="str">
            <v>1312F4302250019</v>
          </cell>
          <cell r="K1001" t="str">
            <v>资源产业路</v>
          </cell>
          <cell r="L1001" t="str">
            <v>一类地区</v>
          </cell>
          <cell r="M1001" t="str">
            <v>国家贫困县</v>
          </cell>
          <cell r="N1001" t="str">
            <v>升级改造（提质改造）</v>
          </cell>
          <cell r="O1001" t="str">
            <v>水口浆村种植产业发展基地</v>
          </cell>
          <cell r="R1001" t="str">
            <v>5.5</v>
          </cell>
          <cell r="S1001" t="str">
            <v>6.5</v>
          </cell>
          <cell r="T1001" t="str">
            <v>C173430225</v>
          </cell>
          <cell r="U1001">
            <v>0</v>
          </cell>
          <cell r="V1001">
            <v>3.4550000000000001</v>
          </cell>
          <cell r="W1001">
            <v>3.4550000000000001</v>
          </cell>
        </row>
        <row r="1002">
          <cell r="I1002" t="str">
            <v>水口镇水西至牌楼产业公路</v>
          </cell>
          <cell r="J1002" t="str">
            <v>1312F4302250018</v>
          </cell>
          <cell r="K1002" t="str">
            <v>资源产业路</v>
          </cell>
          <cell r="L1002" t="str">
            <v>一类地区</v>
          </cell>
          <cell r="M1002" t="str">
            <v>国家贫困县</v>
          </cell>
          <cell r="N1002" t="str">
            <v>升级改造（提质改造）</v>
          </cell>
          <cell r="O1002" t="str">
            <v>水口镇水西村生态养殖基地</v>
          </cell>
          <cell r="R1002" t="str">
            <v>3.5</v>
          </cell>
          <cell r="S1002" t="str">
            <v>6</v>
          </cell>
          <cell r="T1002" t="str">
            <v>无</v>
          </cell>
          <cell r="U1002">
            <v>0</v>
          </cell>
          <cell r="V1002">
            <v>0.45</v>
          </cell>
          <cell r="W1002">
            <v>0.45</v>
          </cell>
        </row>
        <row r="1003">
          <cell r="I1003" t="str">
            <v>中村至茅坪产业公路</v>
          </cell>
          <cell r="J1003" t="str">
            <v>1312F4302250011</v>
          </cell>
          <cell r="K1003" t="str">
            <v>资源产业路</v>
          </cell>
          <cell r="L1003" t="str">
            <v>一类地区</v>
          </cell>
          <cell r="M1003" t="str">
            <v>国家贫困县</v>
          </cell>
          <cell r="N1003" t="str">
            <v>升级改造（提质改造）</v>
          </cell>
          <cell r="O1003" t="str">
            <v>中村瑶族黄桃产业基地</v>
          </cell>
          <cell r="R1003" t="str">
            <v>4.5</v>
          </cell>
          <cell r="S1003" t="str">
            <v>6.5</v>
          </cell>
          <cell r="T1003" t="str">
            <v>C164430225</v>
          </cell>
          <cell r="U1003">
            <v>0</v>
          </cell>
          <cell r="V1003">
            <v>4.3010000000000002</v>
          </cell>
          <cell r="W1003">
            <v>4.3010000000000002</v>
          </cell>
        </row>
        <row r="1004">
          <cell r="I1004" t="str">
            <v>沔渡镇夏馆至大垅产业公路</v>
          </cell>
          <cell r="J1004" t="str">
            <v>1312F4302250004</v>
          </cell>
          <cell r="K1004" t="str">
            <v>资源产业路</v>
          </cell>
          <cell r="L1004" t="str">
            <v>一类地区</v>
          </cell>
          <cell r="M1004" t="str">
            <v>国家贫困县</v>
          </cell>
          <cell r="N1004" t="str">
            <v>升级改造（提质改造）</v>
          </cell>
          <cell r="O1004" t="str">
            <v>沔渡夏馆至大垅产业公路</v>
          </cell>
          <cell r="R1004" t="str">
            <v>4.5</v>
          </cell>
          <cell r="S1004" t="str">
            <v>6.5</v>
          </cell>
          <cell r="T1004" t="str">
            <v>Y168430225</v>
          </cell>
          <cell r="U1004">
            <v>0</v>
          </cell>
          <cell r="V1004">
            <v>8.8629999999999995</v>
          </cell>
          <cell r="W1004">
            <v>8.8629999999999995</v>
          </cell>
        </row>
        <row r="1005">
          <cell r="I1005" t="str">
            <v>白市农业生态产业基地资源产业路</v>
          </cell>
          <cell r="J1005" t="str">
            <v>1312F4302810153</v>
          </cell>
          <cell r="K1005" t="str">
            <v>资源产业路</v>
          </cell>
          <cell r="L1005" t="str">
            <v>三类地区</v>
          </cell>
          <cell r="M1005"/>
          <cell r="O1005" t="str">
            <v>白市农业生态产业基地</v>
          </cell>
          <cell r="R1005" t="str">
            <v>3.5</v>
          </cell>
          <cell r="S1005" t="str">
            <v>6</v>
          </cell>
          <cell r="T1005" t="str">
            <v>无</v>
          </cell>
          <cell r="U1005">
            <v>0</v>
          </cell>
          <cell r="V1005">
            <v>1.5</v>
          </cell>
          <cell r="W1005">
            <v>1.5</v>
          </cell>
        </row>
        <row r="1006">
          <cell r="I1006" t="str">
            <v>长岭村农业种植基地资源产业路</v>
          </cell>
          <cell r="J1006" t="str">
            <v>1312F4302810083</v>
          </cell>
          <cell r="K1006" t="str">
            <v>资源产业路</v>
          </cell>
          <cell r="L1006" t="str">
            <v>三类地区</v>
          </cell>
          <cell r="M1006"/>
          <cell r="N1006" t="str">
            <v>升级改造（提质改造）</v>
          </cell>
          <cell r="O1006" t="str">
            <v>长岭村农业种植基地</v>
          </cell>
          <cell r="R1006" t="str">
            <v>4</v>
          </cell>
          <cell r="S1006" t="str">
            <v>7</v>
          </cell>
          <cell r="T1006" t="str">
            <v>C617430281</v>
          </cell>
          <cell r="U1006">
            <v>0</v>
          </cell>
          <cell r="V1006">
            <v>2.27</v>
          </cell>
          <cell r="W1006">
            <v>2.27</v>
          </cell>
        </row>
        <row r="1007">
          <cell r="I1007" t="str">
            <v>长岭蔬菜种植基地资源产业路</v>
          </cell>
          <cell r="J1007" t="str">
            <v>1312F4302810127</v>
          </cell>
          <cell r="K1007" t="str">
            <v>资源产业路</v>
          </cell>
          <cell r="L1007" t="str">
            <v>三类地区</v>
          </cell>
          <cell r="M1007"/>
          <cell r="N1007" t="str">
            <v>升级改造（提质改造）</v>
          </cell>
          <cell r="O1007" t="str">
            <v>长岭蔬菜种植基地</v>
          </cell>
          <cell r="R1007" t="str">
            <v>4</v>
          </cell>
          <cell r="S1007" t="str">
            <v>6</v>
          </cell>
          <cell r="T1007" t="str">
            <v>X060430281</v>
          </cell>
          <cell r="U1007">
            <v>0</v>
          </cell>
          <cell r="V1007">
            <v>6.0190000000000001</v>
          </cell>
          <cell r="W1007">
            <v>6.0190000000000001</v>
          </cell>
        </row>
        <row r="1008">
          <cell r="I1008" t="str">
            <v>大口坪农业生态产业基地资源产业路</v>
          </cell>
          <cell r="J1008" t="str">
            <v>1312F4302810155</v>
          </cell>
          <cell r="K1008" t="str">
            <v>资源产业路</v>
          </cell>
          <cell r="L1008" t="str">
            <v>三类地区</v>
          </cell>
          <cell r="M1008"/>
          <cell r="O1008" t="str">
            <v>大口坪农业生态产业基地</v>
          </cell>
          <cell r="R1008" t="str">
            <v>3.5</v>
          </cell>
          <cell r="S1008" t="str">
            <v>6</v>
          </cell>
          <cell r="T1008" t="str">
            <v>无</v>
          </cell>
          <cell r="U1008">
            <v>0</v>
          </cell>
          <cell r="V1008">
            <v>3.3</v>
          </cell>
          <cell r="W1008">
            <v>3.3</v>
          </cell>
        </row>
        <row r="1009">
          <cell r="I1009" t="str">
            <v>大塘农业生态园资源产业路</v>
          </cell>
          <cell r="J1009" t="str">
            <v>1312F4302810132</v>
          </cell>
          <cell r="K1009" t="str">
            <v>资源产业路</v>
          </cell>
          <cell r="L1009" t="str">
            <v>三类地区</v>
          </cell>
          <cell r="M1009"/>
          <cell r="N1009" t="str">
            <v>升级改造（提质改造）</v>
          </cell>
          <cell r="O1009" t="str">
            <v>大塘农业生态园</v>
          </cell>
          <cell r="R1009" t="str">
            <v>5</v>
          </cell>
          <cell r="S1009" t="str">
            <v>6</v>
          </cell>
          <cell r="T1009" t="str">
            <v>X0B7430281</v>
          </cell>
          <cell r="U1009">
            <v>0</v>
          </cell>
          <cell r="V1009">
            <v>6.8</v>
          </cell>
          <cell r="W1009">
            <v>6.8</v>
          </cell>
        </row>
        <row r="1010">
          <cell r="I1010" t="str">
            <v>丹枫果业农业产业路</v>
          </cell>
          <cell r="J1010" t="str">
            <v>1312F4302810039</v>
          </cell>
          <cell r="K1010" t="str">
            <v>资源产业路</v>
          </cell>
          <cell r="L1010" t="str">
            <v>三类地区</v>
          </cell>
          <cell r="M1010"/>
          <cell r="N1010" t="str">
            <v>升级改造（提质改造）</v>
          </cell>
          <cell r="O1010" t="str">
            <v>丹枫果业农业生态园</v>
          </cell>
          <cell r="R1010" t="str">
            <v>4</v>
          </cell>
          <cell r="S1010" t="str">
            <v>7</v>
          </cell>
          <cell r="T1010" t="str">
            <v>C884430281</v>
          </cell>
          <cell r="U1010">
            <v>0</v>
          </cell>
          <cell r="V1010">
            <v>2.3460000000000001</v>
          </cell>
          <cell r="W1010">
            <v>2.3460000000000001</v>
          </cell>
        </row>
        <row r="1011">
          <cell r="I1011" t="str">
            <v>档梓山农业产业生态园资源产业路</v>
          </cell>
          <cell r="J1011" t="str">
            <v>1312F4302810156</v>
          </cell>
          <cell r="K1011" t="str">
            <v>资源产业路</v>
          </cell>
          <cell r="L1011" t="str">
            <v>三类地区</v>
          </cell>
          <cell r="M1011"/>
          <cell r="O1011" t="str">
            <v>档梓山农业产业生态园</v>
          </cell>
          <cell r="R1011" t="str">
            <v>3.5</v>
          </cell>
          <cell r="S1011" t="str">
            <v>6</v>
          </cell>
          <cell r="T1011" t="str">
            <v>无</v>
          </cell>
          <cell r="U1011">
            <v>0</v>
          </cell>
          <cell r="V1011">
            <v>1</v>
          </cell>
          <cell r="W1011">
            <v>1</v>
          </cell>
        </row>
        <row r="1012">
          <cell r="I1012" t="str">
            <v>东富农业生态园资源产业路</v>
          </cell>
          <cell r="J1012" t="str">
            <v>1312F4302810139</v>
          </cell>
          <cell r="K1012" t="str">
            <v>资源产业路</v>
          </cell>
          <cell r="L1012" t="str">
            <v>三类地区</v>
          </cell>
          <cell r="M1012"/>
          <cell r="N1012" t="str">
            <v>新建</v>
          </cell>
          <cell r="O1012" t="str">
            <v>东富农业生态园</v>
          </cell>
          <cell r="R1012" t="str">
            <v>3.5</v>
          </cell>
          <cell r="S1012" t="str">
            <v>6</v>
          </cell>
          <cell r="T1012" t="str">
            <v>无</v>
          </cell>
          <cell r="U1012">
            <v>0</v>
          </cell>
          <cell r="V1012">
            <v>1.8</v>
          </cell>
          <cell r="W1012">
            <v>1.8</v>
          </cell>
        </row>
        <row r="1013">
          <cell r="I1013" t="str">
            <v>枫林镇金阳农业蔬菜种植基地资源产业路</v>
          </cell>
          <cell r="J1013" t="str">
            <v>1312F4302810158</v>
          </cell>
          <cell r="K1013" t="str">
            <v>资源产业路</v>
          </cell>
          <cell r="L1013" t="str">
            <v>三类地区</v>
          </cell>
          <cell r="M1013"/>
          <cell r="O1013" t="str">
            <v>金阳农业蔬菜种植基地</v>
          </cell>
          <cell r="R1013" t="str">
            <v>3.5</v>
          </cell>
          <cell r="S1013" t="str">
            <v>6</v>
          </cell>
          <cell r="T1013" t="str">
            <v>无</v>
          </cell>
          <cell r="U1013">
            <v>0</v>
          </cell>
          <cell r="V1013">
            <v>6</v>
          </cell>
          <cell r="W1013">
            <v>6</v>
          </cell>
        </row>
        <row r="1014">
          <cell r="I1014" t="str">
            <v>灌冲农业产业园资源产业路</v>
          </cell>
          <cell r="J1014" t="str">
            <v>1312F4302810124</v>
          </cell>
          <cell r="K1014" t="str">
            <v>资源产业路</v>
          </cell>
          <cell r="L1014" t="str">
            <v>三类地区</v>
          </cell>
          <cell r="M1014"/>
          <cell r="N1014" t="str">
            <v>升级改造（提质改造）</v>
          </cell>
          <cell r="O1014" t="str">
            <v>灌冲农业产业园</v>
          </cell>
          <cell r="R1014" t="str">
            <v>3.5</v>
          </cell>
          <cell r="S1014" t="str">
            <v>6</v>
          </cell>
          <cell r="T1014" t="str">
            <v>X094430281</v>
          </cell>
          <cell r="U1014">
            <v>0</v>
          </cell>
          <cell r="V1014">
            <v>2</v>
          </cell>
          <cell r="W1014">
            <v>2</v>
          </cell>
        </row>
        <row r="1015">
          <cell r="I1015" t="str">
            <v>恒盛油茶基地资源产业路</v>
          </cell>
          <cell r="J1015" t="str">
            <v>1312F4302810138</v>
          </cell>
          <cell r="K1015" t="str">
            <v>资源产业路</v>
          </cell>
          <cell r="L1015" t="str">
            <v>三类地区</v>
          </cell>
          <cell r="M1015"/>
          <cell r="N1015" t="str">
            <v>新建</v>
          </cell>
          <cell r="O1015" t="str">
            <v>恒盛油茶基地</v>
          </cell>
          <cell r="R1015" t="str">
            <v>3.5</v>
          </cell>
          <cell r="S1015" t="str">
            <v>6</v>
          </cell>
          <cell r="T1015" t="str">
            <v>无</v>
          </cell>
          <cell r="U1015">
            <v>0</v>
          </cell>
          <cell r="V1015">
            <v>3</v>
          </cell>
          <cell r="W1015">
            <v>3</v>
          </cell>
        </row>
        <row r="1016">
          <cell r="I1016" t="str">
            <v>胡家坪农业种植产业基地资源产业路</v>
          </cell>
          <cell r="J1016" t="str">
            <v>1312F4302810125</v>
          </cell>
          <cell r="K1016" t="str">
            <v>资源产业路</v>
          </cell>
          <cell r="L1016" t="str">
            <v>三类地区</v>
          </cell>
          <cell r="M1016"/>
          <cell r="N1016" t="str">
            <v>新建</v>
          </cell>
          <cell r="O1016" t="str">
            <v>胡家坪农业种植产业基地</v>
          </cell>
          <cell r="R1016" t="str">
            <v>3.5</v>
          </cell>
          <cell r="S1016" t="str">
            <v>6</v>
          </cell>
          <cell r="T1016" t="str">
            <v>无</v>
          </cell>
          <cell r="U1016">
            <v>0</v>
          </cell>
          <cell r="V1016">
            <v>1.8</v>
          </cell>
          <cell r="W1016">
            <v>1.8</v>
          </cell>
        </row>
        <row r="1017">
          <cell r="I1017" t="str">
            <v>湖南省开开食品有限公司特色产业路</v>
          </cell>
          <cell r="J1017" t="str">
            <v>1312F4302810024</v>
          </cell>
          <cell r="K1017" t="str">
            <v>资源产业路</v>
          </cell>
          <cell r="L1017" t="str">
            <v>三类地区</v>
          </cell>
          <cell r="M1017"/>
          <cell r="N1017" t="str">
            <v>升级改造（提质改造）</v>
          </cell>
          <cell r="O1017" t="str">
            <v>湖南省开开食品有限公司</v>
          </cell>
          <cell r="S1017" t="str">
            <v>7</v>
          </cell>
          <cell r="T1017" t="str">
            <v>C598430281</v>
          </cell>
          <cell r="U1017">
            <v>0</v>
          </cell>
          <cell r="V1017">
            <v>3.37</v>
          </cell>
          <cell r="W1017">
            <v>3.37</v>
          </cell>
        </row>
        <row r="1018">
          <cell r="I1018" t="str">
            <v>湖南省耸立生态农业有限公司资源产业路</v>
          </cell>
          <cell r="J1018" t="str">
            <v>1312F4302810070</v>
          </cell>
          <cell r="K1018" t="str">
            <v>资源产业路</v>
          </cell>
          <cell r="L1018" t="str">
            <v>三类地区</v>
          </cell>
          <cell r="M1018"/>
          <cell r="N1018" t="str">
            <v>升级改造（提质改造）</v>
          </cell>
          <cell r="O1018" t="str">
            <v>湖南省耸立生态农业有限公司</v>
          </cell>
          <cell r="R1018" t="str">
            <v>3.5</v>
          </cell>
          <cell r="S1018" t="str">
            <v>6</v>
          </cell>
          <cell r="T1018" t="str">
            <v>C741430281</v>
          </cell>
          <cell r="U1018">
            <v>0</v>
          </cell>
          <cell r="V1018">
            <v>7.06</v>
          </cell>
          <cell r="W1018">
            <v>7.06</v>
          </cell>
        </row>
        <row r="1019">
          <cell r="I1019" t="str">
            <v>湖南指上美食品有限公司特色产业路</v>
          </cell>
          <cell r="J1019" t="str">
            <v>1312F4302810151</v>
          </cell>
          <cell r="K1019" t="str">
            <v>资源产业路</v>
          </cell>
          <cell r="L1019" t="str">
            <v>三类地区</v>
          </cell>
          <cell r="M1019"/>
          <cell r="N1019" t="str">
            <v>新建</v>
          </cell>
          <cell r="O1019" t="str">
            <v>湖南指上美食品有限公司</v>
          </cell>
          <cell r="R1019" t="str">
            <v>3.5</v>
          </cell>
          <cell r="S1019" t="str">
            <v>7</v>
          </cell>
          <cell r="T1019" t="str">
            <v>无</v>
          </cell>
          <cell r="U1019">
            <v>0</v>
          </cell>
          <cell r="V1019">
            <v>0.69</v>
          </cell>
          <cell r="W1019">
            <v>0.69</v>
          </cell>
        </row>
        <row r="1020">
          <cell r="I1020" t="str">
            <v>花石山农业生态园资源产业路</v>
          </cell>
          <cell r="J1020" t="str">
            <v>1312F4302810052</v>
          </cell>
          <cell r="K1020" t="str">
            <v>资源产业路</v>
          </cell>
          <cell r="L1020" t="str">
            <v>三类地区</v>
          </cell>
          <cell r="M1020"/>
          <cell r="N1020" t="str">
            <v>升级改造（提质改造）</v>
          </cell>
          <cell r="O1020" t="str">
            <v>花石山农业生态园</v>
          </cell>
          <cell r="R1020" t="str">
            <v>3.5</v>
          </cell>
          <cell r="S1020" t="str">
            <v>7</v>
          </cell>
          <cell r="T1020" t="str">
            <v>C174430281</v>
          </cell>
          <cell r="U1020">
            <v>0</v>
          </cell>
          <cell r="V1020">
            <v>0.86199999999999999</v>
          </cell>
          <cell r="W1020">
            <v>0.86199999999999999</v>
          </cell>
        </row>
        <row r="1021">
          <cell r="I1021" t="str">
            <v>花溪农业产业园资源产业路</v>
          </cell>
          <cell r="J1021" t="str">
            <v>1312F4302810123</v>
          </cell>
          <cell r="K1021" t="str">
            <v>资源产业路</v>
          </cell>
          <cell r="L1021" t="str">
            <v>三类地区</v>
          </cell>
          <cell r="M1021"/>
          <cell r="N1021" t="str">
            <v>新建</v>
          </cell>
          <cell r="O1021" t="str">
            <v>花溪农业产业园</v>
          </cell>
          <cell r="R1021" t="str">
            <v>4</v>
          </cell>
          <cell r="S1021" t="str">
            <v>6</v>
          </cell>
          <cell r="T1021" t="str">
            <v>无</v>
          </cell>
          <cell r="U1021">
            <v>0</v>
          </cell>
          <cell r="V1021">
            <v>7</v>
          </cell>
          <cell r="W1021">
            <v>7</v>
          </cell>
        </row>
        <row r="1022">
          <cell r="I1022" t="str">
            <v>集群农业种植基地资源产业路</v>
          </cell>
          <cell r="J1022" t="str">
            <v>1312F4302810105</v>
          </cell>
          <cell r="K1022" t="str">
            <v>资源产业路</v>
          </cell>
          <cell r="L1022" t="str">
            <v>三类地区</v>
          </cell>
          <cell r="M1022"/>
          <cell r="N1022" t="str">
            <v>升级改造（提质改造）</v>
          </cell>
          <cell r="O1022" t="str">
            <v>集群农业种植基地</v>
          </cell>
          <cell r="R1022" t="str">
            <v>3.5</v>
          </cell>
          <cell r="S1022" t="str">
            <v>7</v>
          </cell>
          <cell r="T1022" t="str">
            <v>无</v>
          </cell>
          <cell r="U1022">
            <v>0</v>
          </cell>
          <cell r="V1022">
            <v>2.5</v>
          </cell>
          <cell r="W1022">
            <v>2.5</v>
          </cell>
        </row>
        <row r="1023">
          <cell r="I1023" t="str">
            <v>金牛果蔬种植产业基地资源产业路</v>
          </cell>
          <cell r="J1023" t="str">
            <v>1312F4302810120</v>
          </cell>
          <cell r="K1023" t="str">
            <v>资源产业路</v>
          </cell>
          <cell r="L1023" t="str">
            <v>三类地区</v>
          </cell>
          <cell r="M1023"/>
          <cell r="N1023" t="str">
            <v>新建</v>
          </cell>
          <cell r="O1023" t="str">
            <v>金牛果蔬种植产业基地</v>
          </cell>
          <cell r="R1023" t="str">
            <v>3</v>
          </cell>
          <cell r="S1023" t="str">
            <v>6</v>
          </cell>
          <cell r="T1023" t="str">
            <v>无</v>
          </cell>
          <cell r="U1023">
            <v>0</v>
          </cell>
          <cell r="V1023">
            <v>1.3</v>
          </cell>
          <cell r="W1023">
            <v>1.3</v>
          </cell>
        </row>
        <row r="1024">
          <cell r="I1024" t="str">
            <v>均楚洪源农业生态园资源产业路</v>
          </cell>
          <cell r="J1024" t="str">
            <v>1312F4302810098</v>
          </cell>
          <cell r="K1024" t="str">
            <v>资源产业路</v>
          </cell>
          <cell r="L1024" t="str">
            <v>三类地区</v>
          </cell>
          <cell r="M1024"/>
          <cell r="N1024" t="str">
            <v>升级改造（提质改造）</v>
          </cell>
          <cell r="O1024" t="str">
            <v>均楚洪源农业生态园</v>
          </cell>
          <cell r="R1024" t="str">
            <v>4</v>
          </cell>
          <cell r="S1024" t="str">
            <v>7</v>
          </cell>
          <cell r="T1024" t="str">
            <v>Y282430281</v>
          </cell>
          <cell r="U1024">
            <v>0</v>
          </cell>
          <cell r="V1024">
            <v>3.625</v>
          </cell>
          <cell r="W1024">
            <v>3.625</v>
          </cell>
        </row>
        <row r="1025">
          <cell r="I1025" t="str">
            <v>老湾农业种植基地资源产业路</v>
          </cell>
          <cell r="J1025" t="str">
            <v>1312F4302810096</v>
          </cell>
          <cell r="K1025" t="str">
            <v>资源产业路</v>
          </cell>
          <cell r="L1025" t="str">
            <v>三类地区</v>
          </cell>
          <cell r="M1025"/>
          <cell r="N1025" t="str">
            <v>升级改造（提质改造）</v>
          </cell>
          <cell r="O1025" t="str">
            <v>老湾农业种植基地</v>
          </cell>
          <cell r="R1025" t="str">
            <v>5.5</v>
          </cell>
          <cell r="S1025" t="str">
            <v>7</v>
          </cell>
          <cell r="T1025" t="str">
            <v>X019430281</v>
          </cell>
          <cell r="U1025">
            <v>0</v>
          </cell>
          <cell r="V1025">
            <v>9.109</v>
          </cell>
          <cell r="W1025">
            <v>9.109</v>
          </cell>
        </row>
        <row r="1026">
          <cell r="I1026" t="str">
            <v>李畋镇大草坪农业生态产业园资源产业路</v>
          </cell>
          <cell r="J1026" t="str">
            <v>1312F4302810154</v>
          </cell>
          <cell r="K1026" t="str">
            <v>资源产业路</v>
          </cell>
          <cell r="L1026" t="str">
            <v>三类地区</v>
          </cell>
          <cell r="M1026"/>
          <cell r="O1026" t="str">
            <v>大草坪农业生态产业园</v>
          </cell>
          <cell r="R1026" t="str">
            <v>3.5</v>
          </cell>
          <cell r="S1026" t="str">
            <v>6</v>
          </cell>
          <cell r="T1026" t="str">
            <v>无</v>
          </cell>
          <cell r="U1026">
            <v>0</v>
          </cell>
          <cell r="V1026">
            <v>3.48</v>
          </cell>
          <cell r="W1026">
            <v>3.48</v>
          </cell>
        </row>
        <row r="1027">
          <cell r="I1027" t="str">
            <v>李畋镇东茅岗农业生态产业园资源产业路</v>
          </cell>
          <cell r="J1027" t="str">
            <v>1312F4302810157</v>
          </cell>
          <cell r="K1027" t="str">
            <v>资源产业路</v>
          </cell>
          <cell r="L1027" t="str">
            <v>三类地区</v>
          </cell>
          <cell r="M1027"/>
          <cell r="O1027" t="str">
            <v>东茅岗农业生态产业园</v>
          </cell>
          <cell r="R1027" t="str">
            <v>3.5</v>
          </cell>
          <cell r="S1027" t="str">
            <v>6</v>
          </cell>
          <cell r="T1027" t="str">
            <v>无</v>
          </cell>
          <cell r="U1027">
            <v>0</v>
          </cell>
          <cell r="V1027">
            <v>3.5</v>
          </cell>
          <cell r="W1027">
            <v>3.5</v>
          </cell>
        </row>
        <row r="1028">
          <cell r="I1028" t="str">
            <v>麻石农业生态园资源产业路</v>
          </cell>
          <cell r="J1028" t="str">
            <v>1312F4302810144</v>
          </cell>
          <cell r="K1028" t="str">
            <v>资源产业路</v>
          </cell>
          <cell r="L1028" t="str">
            <v>三类地区</v>
          </cell>
          <cell r="M1028"/>
          <cell r="N1028" t="str">
            <v>新建</v>
          </cell>
          <cell r="O1028" t="str">
            <v>麻石农业生态园</v>
          </cell>
          <cell r="R1028" t="str">
            <v>5</v>
          </cell>
          <cell r="S1028" t="str">
            <v>6</v>
          </cell>
          <cell r="T1028" t="str">
            <v>无</v>
          </cell>
          <cell r="U1028">
            <v>0</v>
          </cell>
          <cell r="V1028">
            <v>2</v>
          </cell>
          <cell r="W1028">
            <v>2</v>
          </cell>
        </row>
        <row r="1029">
          <cell r="I1029" t="str">
            <v>茅坪葡萄产业种植园资源产业路</v>
          </cell>
          <cell r="J1029" t="str">
            <v>1312F4302810135</v>
          </cell>
          <cell r="K1029" t="str">
            <v>资源产业路</v>
          </cell>
          <cell r="L1029" t="str">
            <v>三类地区</v>
          </cell>
          <cell r="M1029"/>
          <cell r="N1029" t="str">
            <v>新建</v>
          </cell>
          <cell r="O1029" t="str">
            <v>茅坪葡萄产业种植园</v>
          </cell>
          <cell r="R1029" t="str">
            <v>4</v>
          </cell>
          <cell r="S1029" t="str">
            <v>6</v>
          </cell>
          <cell r="T1029" t="str">
            <v>C914430281</v>
          </cell>
          <cell r="U1029">
            <v>0</v>
          </cell>
          <cell r="V1029">
            <v>3</v>
          </cell>
          <cell r="W1029">
            <v>3</v>
          </cell>
        </row>
        <row r="1030">
          <cell r="I1030" t="str">
            <v>明星农场资源产业路</v>
          </cell>
          <cell r="J1030" t="str">
            <v>1312F4302810081</v>
          </cell>
          <cell r="K1030" t="str">
            <v>资源产业路</v>
          </cell>
          <cell r="L1030" t="str">
            <v>三类地区</v>
          </cell>
          <cell r="M1030"/>
          <cell r="N1030" t="str">
            <v>升级改造（提质改造）</v>
          </cell>
          <cell r="O1030" t="str">
            <v>明星农场生态农业园</v>
          </cell>
          <cell r="R1030" t="str">
            <v>4.5</v>
          </cell>
          <cell r="S1030" t="str">
            <v>7</v>
          </cell>
          <cell r="T1030" t="str">
            <v>Y269430281</v>
          </cell>
          <cell r="U1030">
            <v>0</v>
          </cell>
          <cell r="V1030">
            <v>5.6</v>
          </cell>
          <cell r="W1030">
            <v>5.6</v>
          </cell>
        </row>
        <row r="1031">
          <cell r="I1031" t="str">
            <v>七里山农业生态园资源产业路</v>
          </cell>
          <cell r="J1031" t="str">
            <v>1312F4302810048</v>
          </cell>
          <cell r="K1031" t="str">
            <v>资源产业路</v>
          </cell>
          <cell r="L1031" t="str">
            <v>三类地区</v>
          </cell>
          <cell r="M1031"/>
          <cell r="N1031" t="str">
            <v>升级改造（提质改造）</v>
          </cell>
          <cell r="O1031" t="str">
            <v>七里山农业生态园</v>
          </cell>
          <cell r="R1031" t="str">
            <v>3.5</v>
          </cell>
          <cell r="S1031" t="str">
            <v>7</v>
          </cell>
          <cell r="T1031" t="str">
            <v>C502430281</v>
          </cell>
          <cell r="U1031">
            <v>0</v>
          </cell>
          <cell r="V1031">
            <v>2.4990000000000001</v>
          </cell>
          <cell r="W1031">
            <v>2.4990000000000001</v>
          </cell>
        </row>
        <row r="1032">
          <cell r="I1032" t="str">
            <v>清水江荷花基地资源产业路</v>
          </cell>
          <cell r="J1032" t="str">
            <v>1312F4302810122</v>
          </cell>
          <cell r="K1032" t="str">
            <v>资源产业路</v>
          </cell>
          <cell r="L1032" t="str">
            <v>三类地区</v>
          </cell>
          <cell r="M1032"/>
          <cell r="N1032" t="str">
            <v>新建</v>
          </cell>
          <cell r="O1032" t="str">
            <v>清水江荷花基地</v>
          </cell>
          <cell r="R1032" t="str">
            <v>4</v>
          </cell>
          <cell r="S1032" t="str">
            <v>6</v>
          </cell>
          <cell r="T1032" t="str">
            <v>无</v>
          </cell>
          <cell r="U1032">
            <v>0</v>
          </cell>
          <cell r="V1032">
            <v>2</v>
          </cell>
          <cell r="W1032">
            <v>2</v>
          </cell>
        </row>
        <row r="1033">
          <cell r="I1033" t="str">
            <v>泉沅农业生态园资源产业路</v>
          </cell>
          <cell r="J1033" t="str">
            <v>1312F4302810140</v>
          </cell>
          <cell r="K1033" t="str">
            <v>资源产业路</v>
          </cell>
          <cell r="L1033" t="str">
            <v>三类地区</v>
          </cell>
          <cell r="M1033"/>
          <cell r="N1033" t="str">
            <v>新建</v>
          </cell>
          <cell r="O1033" t="str">
            <v>泉沅农业生态园</v>
          </cell>
          <cell r="R1033" t="str">
            <v>3.5</v>
          </cell>
          <cell r="S1033" t="str">
            <v>6</v>
          </cell>
          <cell r="T1033" t="str">
            <v>无</v>
          </cell>
          <cell r="U1033">
            <v>0</v>
          </cell>
          <cell r="V1033">
            <v>1.5</v>
          </cell>
          <cell r="W1033">
            <v>1.5</v>
          </cell>
        </row>
        <row r="1034">
          <cell r="I1034" t="str">
            <v>上保农业生态园资源产业路</v>
          </cell>
          <cell r="J1034" t="str">
            <v>1312F4302810121</v>
          </cell>
          <cell r="K1034" t="str">
            <v>资源产业路</v>
          </cell>
          <cell r="L1034" t="str">
            <v>三类地区</v>
          </cell>
          <cell r="M1034"/>
          <cell r="N1034" t="str">
            <v>升级改造（提质改造）</v>
          </cell>
          <cell r="O1034" t="str">
            <v>上保农业生态园</v>
          </cell>
          <cell r="R1034" t="str">
            <v>4</v>
          </cell>
          <cell r="S1034" t="str">
            <v>6</v>
          </cell>
          <cell r="T1034" t="str">
            <v>X061430281</v>
          </cell>
          <cell r="U1034">
            <v>0</v>
          </cell>
          <cell r="V1034">
            <v>11.48</v>
          </cell>
          <cell r="W1034">
            <v>11.48</v>
          </cell>
        </row>
        <row r="1035">
          <cell r="I1035" t="str">
            <v>石塘岭农业生态园资源产业路</v>
          </cell>
          <cell r="J1035" t="str">
            <v>1312F4302810131</v>
          </cell>
          <cell r="K1035" t="str">
            <v>资源产业路</v>
          </cell>
          <cell r="L1035" t="str">
            <v>三类地区</v>
          </cell>
          <cell r="M1035"/>
          <cell r="N1035" t="str">
            <v>升级改造（提质改造）</v>
          </cell>
          <cell r="O1035" t="str">
            <v>石塘岭农业生态园</v>
          </cell>
          <cell r="R1035" t="str">
            <v>5</v>
          </cell>
          <cell r="S1035" t="str">
            <v>6</v>
          </cell>
          <cell r="T1035" t="str">
            <v>X059430281</v>
          </cell>
          <cell r="U1035">
            <v>0</v>
          </cell>
          <cell r="V1035">
            <v>8.7899999999999991</v>
          </cell>
          <cell r="W1035">
            <v>8.7899999999999991</v>
          </cell>
        </row>
        <row r="1036">
          <cell r="I1036" t="str">
            <v>石亭农业产业生产基地资源产业路</v>
          </cell>
          <cell r="J1036" t="str">
            <v>1312F4302810130</v>
          </cell>
          <cell r="K1036" t="str">
            <v>资源产业路</v>
          </cell>
          <cell r="L1036" t="str">
            <v>三类地区</v>
          </cell>
          <cell r="M1036"/>
          <cell r="N1036" t="str">
            <v>新建</v>
          </cell>
          <cell r="O1036" t="str">
            <v>石亭农业产业生产基地</v>
          </cell>
          <cell r="R1036" t="str">
            <v>5</v>
          </cell>
          <cell r="S1036" t="str">
            <v>6</v>
          </cell>
          <cell r="T1036" t="str">
            <v>无</v>
          </cell>
          <cell r="U1036">
            <v>0</v>
          </cell>
          <cell r="V1036">
            <v>1.5</v>
          </cell>
          <cell r="W1036">
            <v>1.5</v>
          </cell>
        </row>
        <row r="1037">
          <cell r="I1037" t="str">
            <v>双江农业产业基地资源产业路</v>
          </cell>
          <cell r="J1037" t="str">
            <v>1312F4302810143</v>
          </cell>
          <cell r="K1037" t="str">
            <v>资源产业路</v>
          </cell>
          <cell r="L1037" t="str">
            <v>三类地区</v>
          </cell>
          <cell r="M1037"/>
          <cell r="N1037" t="str">
            <v>新建</v>
          </cell>
          <cell r="O1037" t="str">
            <v>双江农业产业基地</v>
          </cell>
          <cell r="R1037" t="str">
            <v>5</v>
          </cell>
          <cell r="S1037" t="str">
            <v>6</v>
          </cell>
          <cell r="T1037" t="str">
            <v>无</v>
          </cell>
          <cell r="U1037">
            <v>0</v>
          </cell>
          <cell r="V1037">
            <v>4.2</v>
          </cell>
          <cell r="W1037">
            <v>4.2</v>
          </cell>
        </row>
        <row r="1038">
          <cell r="I1038" t="str">
            <v>双泉农业产业路</v>
          </cell>
          <cell r="J1038" t="str">
            <v>1312F4302810084</v>
          </cell>
          <cell r="K1038" t="str">
            <v>资源产业路</v>
          </cell>
          <cell r="L1038" t="str">
            <v>三类地区</v>
          </cell>
          <cell r="M1038"/>
          <cell r="N1038" t="str">
            <v>升级改造（提质改造）</v>
          </cell>
          <cell r="O1038" t="str">
            <v>双泉农业生态园</v>
          </cell>
          <cell r="R1038" t="str">
            <v>3.5</v>
          </cell>
          <cell r="S1038" t="str">
            <v>7</v>
          </cell>
          <cell r="T1038" t="str">
            <v>C616430281</v>
          </cell>
          <cell r="U1038">
            <v>0</v>
          </cell>
          <cell r="V1038">
            <v>0.47299999999999998</v>
          </cell>
          <cell r="W1038">
            <v>0.47299999999999998</v>
          </cell>
        </row>
        <row r="1039">
          <cell r="I1039" t="str">
            <v>桃花农业生态产业基地资源产业路</v>
          </cell>
          <cell r="J1039" t="str">
            <v>1312F4302810134</v>
          </cell>
          <cell r="K1039" t="str">
            <v>资源产业路</v>
          </cell>
          <cell r="L1039" t="str">
            <v>三类地区</v>
          </cell>
          <cell r="M1039"/>
          <cell r="N1039" t="str">
            <v>新建</v>
          </cell>
          <cell r="O1039" t="str">
            <v>桃花农业生态产业基地</v>
          </cell>
          <cell r="R1039" t="str">
            <v>3</v>
          </cell>
          <cell r="S1039" t="str">
            <v>6</v>
          </cell>
          <cell r="T1039" t="str">
            <v>无</v>
          </cell>
          <cell r="U1039">
            <v>0</v>
          </cell>
          <cell r="V1039">
            <v>4</v>
          </cell>
          <cell r="W1039">
            <v>4</v>
          </cell>
        </row>
        <row r="1040">
          <cell r="I1040" t="str">
            <v>田心农业生态园资源产业路</v>
          </cell>
          <cell r="J1040" t="str">
            <v>1312F4302810136</v>
          </cell>
          <cell r="K1040" t="str">
            <v>资源产业路</v>
          </cell>
          <cell r="L1040" t="str">
            <v>三类地区</v>
          </cell>
          <cell r="M1040"/>
          <cell r="N1040" t="str">
            <v>升级改造（提质改造）</v>
          </cell>
          <cell r="O1040" t="str">
            <v>田心农业生态园</v>
          </cell>
          <cell r="R1040" t="str">
            <v>5</v>
          </cell>
          <cell r="S1040" t="str">
            <v>6</v>
          </cell>
          <cell r="T1040" t="str">
            <v>X068430281</v>
          </cell>
          <cell r="U1040">
            <v>0</v>
          </cell>
          <cell r="V1040">
            <v>5.8</v>
          </cell>
          <cell r="W1040">
            <v>5.8</v>
          </cell>
        </row>
        <row r="1041">
          <cell r="I1041" t="str">
            <v>湾富农业生态园资源产业路</v>
          </cell>
          <cell r="J1041" t="str">
            <v>1312F4302810133</v>
          </cell>
          <cell r="K1041" t="str">
            <v>资源产业路</v>
          </cell>
          <cell r="L1041" t="str">
            <v>三类地区</v>
          </cell>
          <cell r="M1041"/>
          <cell r="N1041" t="str">
            <v>升级改造（提质改造）</v>
          </cell>
          <cell r="O1041" t="str">
            <v>湾富农业生态园</v>
          </cell>
          <cell r="R1041" t="str">
            <v>5</v>
          </cell>
          <cell r="S1041" t="str">
            <v>6</v>
          </cell>
          <cell r="T1041" t="str">
            <v>X077430281</v>
          </cell>
          <cell r="U1041">
            <v>0</v>
          </cell>
          <cell r="V1041">
            <v>4.5</v>
          </cell>
          <cell r="W1041">
            <v>4.5</v>
          </cell>
        </row>
        <row r="1042">
          <cell r="I1042" t="str">
            <v>温泉农业生态园资源产业路</v>
          </cell>
          <cell r="J1042" t="str">
            <v>1312F4302810160</v>
          </cell>
          <cell r="K1042" t="str">
            <v>资源产业路</v>
          </cell>
          <cell r="L1042" t="str">
            <v>三类地区</v>
          </cell>
          <cell r="M1042"/>
          <cell r="O1042" t="str">
            <v>温泉农业生态园</v>
          </cell>
          <cell r="R1042" t="str">
            <v>3.5</v>
          </cell>
          <cell r="S1042" t="str">
            <v>6</v>
          </cell>
          <cell r="T1042" t="str">
            <v>无</v>
          </cell>
          <cell r="U1042">
            <v>0</v>
          </cell>
          <cell r="V1042">
            <v>1.1000000000000001</v>
          </cell>
          <cell r="W1042">
            <v>1.1000000000000001</v>
          </cell>
        </row>
        <row r="1043">
          <cell r="I1043" t="str">
            <v>仙霞寺农业生态园资源产业路</v>
          </cell>
          <cell r="J1043" t="str">
            <v>1312F4302810042</v>
          </cell>
          <cell r="K1043" t="str">
            <v>资源产业路</v>
          </cell>
          <cell r="L1043" t="str">
            <v>三类地区</v>
          </cell>
          <cell r="M1043"/>
          <cell r="N1043" t="str">
            <v>升级改造（提质改造）</v>
          </cell>
          <cell r="O1043" t="str">
            <v>仙霞寺农业生态园</v>
          </cell>
          <cell r="R1043" t="str">
            <v>3.5</v>
          </cell>
          <cell r="S1043" t="str">
            <v>7</v>
          </cell>
          <cell r="T1043" t="str">
            <v>C632430281</v>
          </cell>
          <cell r="U1043">
            <v>0</v>
          </cell>
          <cell r="V1043">
            <v>2.359</v>
          </cell>
          <cell r="W1043">
            <v>2.359</v>
          </cell>
        </row>
        <row r="1044">
          <cell r="I1044" t="str">
            <v>星湖农业生态产业园资源产业路</v>
          </cell>
          <cell r="J1044" t="str">
            <v>1312F4302810146</v>
          </cell>
          <cell r="K1044" t="str">
            <v>资源产业路</v>
          </cell>
          <cell r="L1044" t="str">
            <v>三类地区</v>
          </cell>
          <cell r="M1044"/>
          <cell r="N1044" t="str">
            <v>新建</v>
          </cell>
          <cell r="O1044" t="str">
            <v>星湖农业生态产业园</v>
          </cell>
          <cell r="R1044" t="str">
            <v>3.5</v>
          </cell>
          <cell r="S1044" t="str">
            <v>6</v>
          </cell>
          <cell r="T1044" t="str">
            <v>无</v>
          </cell>
          <cell r="U1044">
            <v>0</v>
          </cell>
          <cell r="V1044">
            <v>3.3</v>
          </cell>
          <cell r="W1044">
            <v>3.3</v>
          </cell>
        </row>
        <row r="1045">
          <cell r="I1045" t="str">
            <v>阳坑农业生态产业园资源产业路</v>
          </cell>
          <cell r="J1045" t="str">
            <v>1312F4302810159</v>
          </cell>
          <cell r="K1045" t="str">
            <v>资源产业路</v>
          </cell>
          <cell r="L1045" t="str">
            <v>三类地区</v>
          </cell>
          <cell r="M1045"/>
          <cell r="O1045" t="str">
            <v>阳坑农业生态产业园</v>
          </cell>
          <cell r="R1045" t="str">
            <v>3.5</v>
          </cell>
          <cell r="S1045" t="str">
            <v>6</v>
          </cell>
          <cell r="T1045" t="str">
            <v>无</v>
          </cell>
          <cell r="U1045">
            <v>0</v>
          </cell>
          <cell r="V1045">
            <v>4</v>
          </cell>
          <cell r="W1045">
            <v>4</v>
          </cell>
        </row>
        <row r="1046">
          <cell r="I1046" t="str">
            <v>玉皇阁农业种植基地资源产业路</v>
          </cell>
          <cell r="J1046" t="str">
            <v>1312F4302810147</v>
          </cell>
          <cell r="K1046" t="str">
            <v>资源产业路</v>
          </cell>
          <cell r="L1046" t="str">
            <v>三类地区</v>
          </cell>
          <cell r="M1046"/>
          <cell r="N1046" t="str">
            <v>升级改造（提质改造）</v>
          </cell>
          <cell r="O1046" t="str">
            <v>玉皇阁农业种植基地</v>
          </cell>
          <cell r="R1046" t="str">
            <v>4.5</v>
          </cell>
          <cell r="S1046" t="str">
            <v>6</v>
          </cell>
          <cell r="T1046" t="str">
            <v>无</v>
          </cell>
          <cell r="U1046">
            <v>0</v>
          </cell>
          <cell r="V1046">
            <v>15</v>
          </cell>
          <cell r="W1046">
            <v>15</v>
          </cell>
        </row>
        <row r="1047">
          <cell r="I1047" t="str">
            <v>芷泉花木培育基地资源产业路</v>
          </cell>
          <cell r="J1047" t="str">
            <v>1312F4302810103</v>
          </cell>
          <cell r="K1047" t="str">
            <v>资源产业路</v>
          </cell>
          <cell r="L1047" t="str">
            <v>三类地区</v>
          </cell>
          <cell r="M1047"/>
          <cell r="N1047" t="str">
            <v>升级改造（提质改造）</v>
          </cell>
          <cell r="O1047" t="str">
            <v>芷泉花木培育基地</v>
          </cell>
          <cell r="R1047" t="str">
            <v>3.5</v>
          </cell>
          <cell r="S1047" t="str">
            <v>7</v>
          </cell>
          <cell r="T1047" t="str">
            <v>无</v>
          </cell>
          <cell r="U1047">
            <v>0</v>
          </cell>
          <cell r="V1047">
            <v>4.4400000000000004</v>
          </cell>
          <cell r="W1047">
            <v>4.4400000000000004</v>
          </cell>
        </row>
        <row r="1048">
          <cell r="I1048" t="str">
            <v>楠竹山农业生态园资源产业路</v>
          </cell>
          <cell r="J1048" t="str">
            <v>1312F4302810145</v>
          </cell>
          <cell r="K1048" t="str">
            <v>资源产业路</v>
          </cell>
          <cell r="L1048" t="str">
            <v>三类地区</v>
          </cell>
          <cell r="M1048"/>
          <cell r="N1048" t="str">
            <v>新建</v>
          </cell>
          <cell r="O1048" t="str">
            <v>楠竹山农业生态园</v>
          </cell>
          <cell r="R1048" t="str">
            <v>4</v>
          </cell>
          <cell r="S1048" t="str">
            <v>6</v>
          </cell>
          <cell r="T1048" t="str">
            <v>无</v>
          </cell>
          <cell r="U1048">
            <v>0</v>
          </cell>
          <cell r="V1048">
            <v>3</v>
          </cell>
          <cell r="W1048">
            <v>3</v>
          </cell>
        </row>
        <row r="1049">
          <cell r="I1049" t="str">
            <v>醴陵玻璃椒特色产业园连接路</v>
          </cell>
          <cell r="J1049" t="str">
            <v>1312F4302810020</v>
          </cell>
          <cell r="K1049" t="str">
            <v>资源产业路</v>
          </cell>
          <cell r="L1049" t="str">
            <v>三类地区</v>
          </cell>
          <cell r="M1049"/>
          <cell r="N1049" t="str">
            <v>升级改造（提质改造）</v>
          </cell>
          <cell r="O1049" t="str">
            <v>醴陵市岩泉生态农业开发有限公司玻璃椒产业园</v>
          </cell>
          <cell r="R1049" t="str">
            <v>3.5</v>
          </cell>
          <cell r="S1049" t="str">
            <v>6</v>
          </cell>
          <cell r="T1049" t="str">
            <v>C464430281</v>
          </cell>
          <cell r="U1049">
            <v>0</v>
          </cell>
          <cell r="V1049">
            <v>2.46</v>
          </cell>
          <cell r="W1049">
            <v>2.46</v>
          </cell>
        </row>
        <row r="1050">
          <cell r="I1050" t="str">
            <v>醴陵金鼎生态农业科技开发有限公司船湾基地连接路（车泥冲尾至贺家组）</v>
          </cell>
          <cell r="J1050" t="str">
            <v>1312F4302810149</v>
          </cell>
          <cell r="K1050" t="str">
            <v>资源产业路</v>
          </cell>
          <cell r="L1050" t="str">
            <v>三类地区</v>
          </cell>
          <cell r="M1050"/>
          <cell r="O1050" t="str">
            <v>醴陵金鼎生态农业科技开发有限公司船湾基地</v>
          </cell>
          <cell r="R1050" t="str">
            <v>3.5</v>
          </cell>
          <cell r="S1050" t="str">
            <v>6</v>
          </cell>
          <cell r="T1050" t="str">
            <v>无</v>
          </cell>
          <cell r="U1050">
            <v>0</v>
          </cell>
          <cell r="V1050">
            <v>1.75</v>
          </cell>
          <cell r="W1050">
            <v>1.75</v>
          </cell>
        </row>
        <row r="1051">
          <cell r="I1051" t="str">
            <v>醴陵金鼎生态农业科技开发有限公司船湾基地连接路（南恒至贺家）</v>
          </cell>
          <cell r="J1051" t="str">
            <v>1312F4302810150</v>
          </cell>
          <cell r="K1051" t="str">
            <v>资源产业路</v>
          </cell>
          <cell r="L1051" t="str">
            <v>三类地区</v>
          </cell>
          <cell r="M1051"/>
          <cell r="O1051" t="str">
            <v>醴陵金鼎生态农业科技开发有限公司船湾基地</v>
          </cell>
          <cell r="R1051" t="str">
            <v>3.5</v>
          </cell>
          <cell r="S1051" t="str">
            <v>6</v>
          </cell>
          <cell r="T1051" t="str">
            <v>无</v>
          </cell>
          <cell r="U1051">
            <v>0</v>
          </cell>
          <cell r="V1051">
            <v>1.2</v>
          </cell>
          <cell r="W1051">
            <v>1.2</v>
          </cell>
        </row>
        <row r="1052">
          <cell r="I1052" t="str">
            <v>醴陵金鼎生态农业科技开发有限公司沈潭基地连接路（庙西至柏叶塘）</v>
          </cell>
          <cell r="J1052" t="str">
            <v>1312F4302810148</v>
          </cell>
          <cell r="K1052" t="str">
            <v>资源产业路</v>
          </cell>
          <cell r="L1052" t="str">
            <v>三类地区</v>
          </cell>
          <cell r="M1052"/>
          <cell r="O1052" t="str">
            <v>醴陵金鼎生态农业科技开发有限公司沈潭基地</v>
          </cell>
          <cell r="R1052" t="str">
            <v>3.5</v>
          </cell>
          <cell r="S1052" t="str">
            <v>6</v>
          </cell>
          <cell r="T1052" t="str">
            <v>无</v>
          </cell>
          <cell r="U1052">
            <v>0</v>
          </cell>
          <cell r="V1052">
            <v>0.77</v>
          </cell>
          <cell r="W1052">
            <v>0.77</v>
          </cell>
        </row>
        <row r="1053">
          <cell r="I1053" t="str">
            <v>醴陵市茶田月色生态农庄资源产业路</v>
          </cell>
          <cell r="J1053" t="str">
            <v>1312F4302810115</v>
          </cell>
          <cell r="K1053" t="str">
            <v>资源产业路</v>
          </cell>
          <cell r="L1053" t="str">
            <v>三类地区</v>
          </cell>
          <cell r="M1053"/>
          <cell r="N1053" t="str">
            <v>新建</v>
          </cell>
          <cell r="O1053" t="str">
            <v>醴陵市茶田月色生态农庄</v>
          </cell>
          <cell r="R1053" t="str">
            <v>5</v>
          </cell>
          <cell r="S1053" t="str">
            <v>6</v>
          </cell>
          <cell r="T1053" t="str">
            <v>无</v>
          </cell>
          <cell r="U1053">
            <v>0</v>
          </cell>
          <cell r="V1053">
            <v>5.52</v>
          </cell>
          <cell r="W1053">
            <v>5.52</v>
          </cell>
        </row>
        <row r="1054">
          <cell r="I1054" t="str">
            <v>醴陵市长岭黄桃产业基地资源产业路</v>
          </cell>
          <cell r="J1054" t="str">
            <v>131201F4302810007</v>
          </cell>
          <cell r="K1054" t="str">
            <v>资源产业路</v>
          </cell>
          <cell r="L1054" t="str">
            <v>三类地区</v>
          </cell>
          <cell r="M1054"/>
          <cell r="N1054" t="str">
            <v>新建</v>
          </cell>
          <cell r="O1054" t="str">
            <v>醴陵市长岭黄桃产业基地</v>
          </cell>
          <cell r="R1054" t="str">
            <v>3.5</v>
          </cell>
          <cell r="S1054" t="str">
            <v>7</v>
          </cell>
          <cell r="T1054" t="str">
            <v>无</v>
          </cell>
          <cell r="U1054">
            <v>0</v>
          </cell>
          <cell r="V1054">
            <v>1.36</v>
          </cell>
          <cell r="W1054">
            <v>1.36</v>
          </cell>
        </row>
        <row r="1055">
          <cell r="I1055" t="str">
            <v>醴陵市东江农业生态园资源产业路</v>
          </cell>
          <cell r="J1055" t="str">
            <v>131201F4302810005</v>
          </cell>
          <cell r="K1055" t="str">
            <v>资源产业路</v>
          </cell>
          <cell r="L1055" t="str">
            <v>三类地区</v>
          </cell>
          <cell r="M1055"/>
          <cell r="N1055" t="str">
            <v>新建</v>
          </cell>
          <cell r="O1055" t="str">
            <v>醴陵市东江农业生态园</v>
          </cell>
          <cell r="R1055" t="str">
            <v>3.5</v>
          </cell>
          <cell r="S1055" t="str">
            <v>6</v>
          </cell>
          <cell r="T1055" t="str">
            <v>无</v>
          </cell>
          <cell r="U1055">
            <v>0</v>
          </cell>
          <cell r="V1055">
            <v>13.86</v>
          </cell>
          <cell r="W1055">
            <v>13.86</v>
          </cell>
        </row>
        <row r="1056">
          <cell r="I1056" t="str">
            <v>醴陵市金山农业产业基地资源产业路</v>
          </cell>
          <cell r="J1056" t="str">
            <v>131201F4302810009</v>
          </cell>
          <cell r="K1056" t="str">
            <v>资源产业路</v>
          </cell>
          <cell r="L1056" t="str">
            <v>三类地区</v>
          </cell>
          <cell r="M1056"/>
          <cell r="N1056" t="str">
            <v>新建</v>
          </cell>
          <cell r="O1056" t="str">
            <v>醴陵市金山农业产业基地</v>
          </cell>
          <cell r="R1056" t="str">
            <v>3.5</v>
          </cell>
          <cell r="S1056" t="str">
            <v>7</v>
          </cell>
          <cell r="T1056" t="str">
            <v>无</v>
          </cell>
          <cell r="U1056">
            <v>0</v>
          </cell>
          <cell r="V1056">
            <v>0.72</v>
          </cell>
          <cell r="W1056">
            <v>0.72</v>
          </cell>
        </row>
        <row r="1057">
          <cell r="I1057" t="str">
            <v>醴陵市老湾农业生态园资源产业路</v>
          </cell>
          <cell r="J1057" t="str">
            <v>1312F4302810112</v>
          </cell>
          <cell r="K1057" t="str">
            <v>资源产业路</v>
          </cell>
          <cell r="L1057" t="str">
            <v>三类地区</v>
          </cell>
          <cell r="M1057"/>
          <cell r="N1057" t="str">
            <v>新建</v>
          </cell>
          <cell r="O1057" t="str">
            <v>醴陵市老湾农业生态园</v>
          </cell>
          <cell r="R1057" t="str">
            <v>3.5</v>
          </cell>
          <cell r="S1057" t="str">
            <v>6</v>
          </cell>
          <cell r="T1057" t="str">
            <v>无</v>
          </cell>
          <cell r="U1057">
            <v>0</v>
          </cell>
          <cell r="V1057">
            <v>4.16</v>
          </cell>
          <cell r="W1057">
            <v>4.16</v>
          </cell>
        </row>
        <row r="1058">
          <cell r="I1058" t="str">
            <v>醴陵市擂鼓桥万亩油茶基地资源产业路</v>
          </cell>
          <cell r="J1058" t="str">
            <v>1312F4302810108</v>
          </cell>
          <cell r="K1058" t="str">
            <v>资源产业路</v>
          </cell>
          <cell r="L1058" t="str">
            <v>三类地区</v>
          </cell>
          <cell r="M1058"/>
          <cell r="N1058" t="str">
            <v>新建</v>
          </cell>
          <cell r="O1058" t="str">
            <v>醴陵市擂鼓桥万亩油茶基地</v>
          </cell>
          <cell r="R1058" t="str">
            <v>3.5</v>
          </cell>
          <cell r="S1058" t="str">
            <v>6</v>
          </cell>
          <cell r="T1058" t="str">
            <v>无</v>
          </cell>
          <cell r="U1058">
            <v>0</v>
          </cell>
          <cell r="V1058">
            <v>7.53</v>
          </cell>
          <cell r="W1058">
            <v>7.53</v>
          </cell>
        </row>
        <row r="1059">
          <cell r="I1059" t="str">
            <v>醴陵市流碧桥农业产业基地资源产业路</v>
          </cell>
          <cell r="J1059" t="str">
            <v>1312F4302810118</v>
          </cell>
          <cell r="K1059" t="str">
            <v>资源产业路</v>
          </cell>
          <cell r="L1059" t="str">
            <v>三类地区</v>
          </cell>
          <cell r="M1059"/>
          <cell r="N1059" t="str">
            <v>新建</v>
          </cell>
          <cell r="O1059" t="str">
            <v>醴陵市流碧桥农业产业基地</v>
          </cell>
          <cell r="R1059" t="str">
            <v>3.5</v>
          </cell>
          <cell r="S1059" t="str">
            <v>6</v>
          </cell>
          <cell r="T1059" t="str">
            <v>无</v>
          </cell>
          <cell r="U1059">
            <v>0</v>
          </cell>
          <cell r="V1059">
            <v>6.79</v>
          </cell>
          <cell r="W1059">
            <v>6.79</v>
          </cell>
        </row>
        <row r="1060">
          <cell r="I1060" t="str">
            <v>醴陵市浦缘特色蔬菜产业园特色产业路</v>
          </cell>
          <cell r="J1060" t="str">
            <v>1312F4302810152</v>
          </cell>
          <cell r="K1060" t="str">
            <v>资源产业路</v>
          </cell>
          <cell r="L1060" t="str">
            <v>三类地区</v>
          </cell>
          <cell r="M1060"/>
          <cell r="N1060" t="str">
            <v>升级改造（提质改造）</v>
          </cell>
          <cell r="O1060" t="str">
            <v>醴陵市浦缘特色蔬菜种植农民合作社</v>
          </cell>
          <cell r="R1060" t="str">
            <v>5</v>
          </cell>
          <cell r="S1060" t="str">
            <v>6</v>
          </cell>
          <cell r="T1060" t="str">
            <v>C919430281</v>
          </cell>
          <cell r="U1060">
            <v>0</v>
          </cell>
          <cell r="V1060">
            <v>1.5</v>
          </cell>
          <cell r="W1060">
            <v>1.5</v>
          </cell>
        </row>
        <row r="1061">
          <cell r="I1061" t="str">
            <v>醴陵市七星农业生态产业基地资源产业路</v>
          </cell>
          <cell r="J1061" t="str">
            <v>131201F4302810002</v>
          </cell>
          <cell r="K1061" t="str">
            <v>资源产业路</v>
          </cell>
          <cell r="L1061" t="str">
            <v>三类地区</v>
          </cell>
          <cell r="M1061"/>
          <cell r="N1061" t="str">
            <v>升级改造（提质改造）</v>
          </cell>
          <cell r="O1061" t="str">
            <v>醴陵市七星农业生态产业基地</v>
          </cell>
          <cell r="R1061" t="str">
            <v>4</v>
          </cell>
          <cell r="S1061" t="str">
            <v>6</v>
          </cell>
          <cell r="T1061" t="str">
            <v>C774430281</v>
          </cell>
          <cell r="U1061">
            <v>0</v>
          </cell>
          <cell r="V1061">
            <v>5.65</v>
          </cell>
          <cell r="W1061">
            <v>5.65</v>
          </cell>
        </row>
        <row r="1062">
          <cell r="I1062" t="str">
            <v>醴陵市清泥湾生态农业产业园资源产业路</v>
          </cell>
          <cell r="J1062" t="str">
            <v>131201F4302810003</v>
          </cell>
          <cell r="K1062" t="str">
            <v>资源产业路</v>
          </cell>
          <cell r="L1062" t="str">
            <v>三类地区</v>
          </cell>
          <cell r="M1062"/>
          <cell r="N1062" t="str">
            <v>新建</v>
          </cell>
          <cell r="O1062" t="str">
            <v>醴陵市清泥湾生态农业产业园</v>
          </cell>
          <cell r="R1062" t="str">
            <v>4</v>
          </cell>
          <cell r="S1062" t="str">
            <v>7</v>
          </cell>
          <cell r="T1062" t="str">
            <v>无</v>
          </cell>
          <cell r="U1062">
            <v>0</v>
          </cell>
          <cell r="V1062">
            <v>3.63</v>
          </cell>
          <cell r="W1062">
            <v>3.63</v>
          </cell>
        </row>
        <row r="1063">
          <cell r="I1063" t="str">
            <v>醴陵市唐家冲农业生态园资源产业路</v>
          </cell>
          <cell r="J1063" t="str">
            <v>1312F4302810109</v>
          </cell>
          <cell r="K1063" t="str">
            <v>资源产业路</v>
          </cell>
          <cell r="L1063" t="str">
            <v>三类地区</v>
          </cell>
          <cell r="M1063"/>
          <cell r="N1063" t="str">
            <v>新建</v>
          </cell>
          <cell r="O1063" t="str">
            <v>醴陵市唐家冲农业生态园</v>
          </cell>
          <cell r="R1063" t="str">
            <v>3.5</v>
          </cell>
          <cell r="S1063" t="str">
            <v>7</v>
          </cell>
          <cell r="T1063" t="str">
            <v>无</v>
          </cell>
          <cell r="U1063">
            <v>0</v>
          </cell>
          <cell r="V1063">
            <v>2.4900000000000002</v>
          </cell>
          <cell r="W1063">
            <v>2.4900000000000002</v>
          </cell>
        </row>
        <row r="1064">
          <cell r="I1064" t="str">
            <v>醴陵市桃花农业生态产业基地资源产业路</v>
          </cell>
          <cell r="J1064" t="str">
            <v>131201F4302810006</v>
          </cell>
          <cell r="K1064" t="str">
            <v>资源产业路</v>
          </cell>
          <cell r="L1064" t="str">
            <v>三类地区</v>
          </cell>
          <cell r="M1064"/>
          <cell r="N1064" t="str">
            <v>新建</v>
          </cell>
          <cell r="O1064" t="str">
            <v>醴陵市桃花农业生态产业基地</v>
          </cell>
          <cell r="R1064" t="str">
            <v>3.5</v>
          </cell>
          <cell r="S1064" t="str">
            <v>7</v>
          </cell>
          <cell r="T1064" t="str">
            <v>无</v>
          </cell>
          <cell r="U1064">
            <v>0</v>
          </cell>
          <cell r="V1064">
            <v>2.6549999999999998</v>
          </cell>
          <cell r="W1064">
            <v>2.6549999999999998</v>
          </cell>
        </row>
        <row r="1065">
          <cell r="I1065" t="str">
            <v>醴陵市天华农业产业生态园资源产业路</v>
          </cell>
          <cell r="J1065" t="str">
            <v>1312F4302810111</v>
          </cell>
          <cell r="K1065" t="str">
            <v>资源产业路</v>
          </cell>
          <cell r="L1065" t="str">
            <v>三类地区</v>
          </cell>
          <cell r="M1065"/>
          <cell r="N1065" t="str">
            <v>新建</v>
          </cell>
          <cell r="O1065" t="str">
            <v>醴陵市天华农业产业生态园</v>
          </cell>
          <cell r="R1065" t="str">
            <v>3.5</v>
          </cell>
          <cell r="S1065" t="str">
            <v>6</v>
          </cell>
          <cell r="T1065" t="str">
            <v>无</v>
          </cell>
          <cell r="U1065">
            <v>0</v>
          </cell>
          <cell r="V1065">
            <v>4.8600000000000003</v>
          </cell>
          <cell r="W1065">
            <v>4.8600000000000003</v>
          </cell>
        </row>
        <row r="1066">
          <cell r="I1066" t="str">
            <v>醴陵市万宜农业生态园资源产业路</v>
          </cell>
          <cell r="J1066" t="str">
            <v>1312F4302810117</v>
          </cell>
          <cell r="K1066" t="str">
            <v>资源产业路</v>
          </cell>
          <cell r="L1066" t="str">
            <v>三类地区</v>
          </cell>
          <cell r="M1066"/>
          <cell r="N1066" t="str">
            <v>新建</v>
          </cell>
          <cell r="O1066" t="str">
            <v>醴陵市万宜农业生态园</v>
          </cell>
          <cell r="R1066" t="str">
            <v>3.5</v>
          </cell>
          <cell r="S1066" t="str">
            <v>7</v>
          </cell>
          <cell r="T1066" t="str">
            <v>无</v>
          </cell>
          <cell r="U1066">
            <v>0</v>
          </cell>
          <cell r="V1066">
            <v>2.23</v>
          </cell>
          <cell r="W1066">
            <v>2.23</v>
          </cell>
        </row>
        <row r="1067">
          <cell r="I1067" t="str">
            <v>醴陵市望仙桥农业生态产业基地资源产业路</v>
          </cell>
          <cell r="J1067" t="str">
            <v>131201F4302810004</v>
          </cell>
          <cell r="K1067" t="str">
            <v>资源产业路</v>
          </cell>
          <cell r="L1067" t="str">
            <v>三类地区</v>
          </cell>
          <cell r="M1067"/>
          <cell r="N1067" t="str">
            <v>新建</v>
          </cell>
          <cell r="O1067" t="str">
            <v>醴陵市望仙桥农业生态产业基地</v>
          </cell>
          <cell r="R1067" t="str">
            <v>3.5</v>
          </cell>
          <cell r="S1067" t="str">
            <v>7</v>
          </cell>
          <cell r="T1067" t="str">
            <v>无</v>
          </cell>
          <cell r="U1067">
            <v>0</v>
          </cell>
          <cell r="V1067">
            <v>2.71</v>
          </cell>
          <cell r="W1067">
            <v>2.71</v>
          </cell>
        </row>
        <row r="1068">
          <cell r="I1068" t="str">
            <v>醴陵市小冲农业生态园资源产业路</v>
          </cell>
          <cell r="J1068" t="str">
            <v>1312F4302810119</v>
          </cell>
          <cell r="K1068" t="str">
            <v>资源产业路</v>
          </cell>
          <cell r="L1068" t="str">
            <v>三类地区</v>
          </cell>
          <cell r="M1068"/>
          <cell r="N1068" t="str">
            <v>新建</v>
          </cell>
          <cell r="O1068" t="str">
            <v>醴陵市小冲农业生态园</v>
          </cell>
          <cell r="R1068" t="str">
            <v>3.5</v>
          </cell>
          <cell r="S1068" t="str">
            <v>7</v>
          </cell>
          <cell r="T1068" t="str">
            <v>无</v>
          </cell>
          <cell r="U1068">
            <v>0</v>
          </cell>
          <cell r="V1068">
            <v>1.74</v>
          </cell>
          <cell r="W1068">
            <v>1.74</v>
          </cell>
        </row>
        <row r="1069">
          <cell r="I1069" t="str">
            <v>醴陵市畜禽无害化处理中心资源产业路</v>
          </cell>
          <cell r="J1069" t="str">
            <v>1312F4302810107</v>
          </cell>
          <cell r="K1069" t="str">
            <v>资源产业路</v>
          </cell>
          <cell r="L1069" t="str">
            <v>三类地区</v>
          </cell>
          <cell r="M1069"/>
          <cell r="N1069" t="str">
            <v>升级改造（提质改造）</v>
          </cell>
          <cell r="O1069" t="str">
            <v>醴陵市畜禽无害化处理中心</v>
          </cell>
          <cell r="R1069" t="str">
            <v>3.5</v>
          </cell>
          <cell r="S1069" t="str">
            <v>7</v>
          </cell>
          <cell r="T1069" t="str">
            <v>无</v>
          </cell>
          <cell r="U1069">
            <v>0</v>
          </cell>
          <cell r="V1069">
            <v>7.24</v>
          </cell>
          <cell r="W1069">
            <v>7.24</v>
          </cell>
        </row>
        <row r="1070">
          <cell r="I1070" t="str">
            <v>醴陵市筱溪农业生态产业园资源产业路</v>
          </cell>
          <cell r="J1070" t="str">
            <v>131201F4302810001</v>
          </cell>
          <cell r="K1070" t="str">
            <v>资源产业路</v>
          </cell>
          <cell r="L1070" t="str">
            <v>三类地区</v>
          </cell>
          <cell r="M1070"/>
          <cell r="N1070" t="str">
            <v>升级改造（提质改造）</v>
          </cell>
          <cell r="O1070" t="str">
            <v>醴陵市筱溪农业生态产业园</v>
          </cell>
          <cell r="R1070" t="str">
            <v>4</v>
          </cell>
          <cell r="S1070" t="str">
            <v>7</v>
          </cell>
          <cell r="T1070" t="str">
            <v>X006430281</v>
          </cell>
          <cell r="U1070">
            <v>0</v>
          </cell>
          <cell r="V1070">
            <v>7.5</v>
          </cell>
          <cell r="W1070">
            <v>7.5</v>
          </cell>
        </row>
        <row r="1071">
          <cell r="I1071" t="str">
            <v>醴陵市鑫源油茶种植农民专业合作社资源产业路</v>
          </cell>
          <cell r="J1071" t="str">
            <v>1312F4302810014</v>
          </cell>
          <cell r="K1071" t="str">
            <v>资源产业路</v>
          </cell>
          <cell r="L1071" t="str">
            <v>三类地区</v>
          </cell>
          <cell r="M1071"/>
          <cell r="N1071" t="str">
            <v>升级改造（提质改造）</v>
          </cell>
          <cell r="O1071" t="str">
            <v>醴陵市鑫源油茶种植农民专业合作社</v>
          </cell>
          <cell r="R1071" t="str">
            <v>3.5</v>
          </cell>
          <cell r="S1071" t="str">
            <v>7</v>
          </cell>
          <cell r="T1071" t="str">
            <v>CZ92430281</v>
          </cell>
          <cell r="U1071">
            <v>0</v>
          </cell>
          <cell r="V1071">
            <v>3.536</v>
          </cell>
          <cell r="W1071">
            <v>3.536</v>
          </cell>
        </row>
        <row r="1072">
          <cell r="I1072" t="str">
            <v>沙江村干冲组至伞铺村大塘组道路硬化项目</v>
          </cell>
          <cell r="J1072" t="str">
            <v>1327F4302110001</v>
          </cell>
          <cell r="K1072" t="str">
            <v>新村与撤并村便捷连通</v>
          </cell>
          <cell r="L1072" t="str">
            <v>三类地区</v>
          </cell>
          <cell r="M1072"/>
          <cell r="N1072" t="str">
            <v>新建</v>
          </cell>
          <cell r="O1072" t="str">
            <v>沙江村</v>
          </cell>
          <cell r="P1072" t="str">
            <v>无路</v>
          </cell>
          <cell r="R1072" t="str">
            <v>0</v>
          </cell>
          <cell r="S1072" t="str">
            <v>4.5</v>
          </cell>
          <cell r="T1072" t="str">
            <v>无</v>
          </cell>
          <cell r="U1072">
            <v>0</v>
          </cell>
          <cell r="V1072">
            <v>1.2</v>
          </cell>
          <cell r="W1072">
            <v>1.2</v>
          </cell>
        </row>
        <row r="1073">
          <cell r="I1073" t="str">
            <v>白壁村马安祖公路</v>
          </cell>
          <cell r="J1073" t="str">
            <v>1327F4302210001</v>
          </cell>
          <cell r="K1073" t="str">
            <v>新村与撤并村便捷连通</v>
          </cell>
          <cell r="L1073" t="str">
            <v>三类地区</v>
          </cell>
          <cell r="M1073"/>
          <cell r="N1073" t="str">
            <v>新建</v>
          </cell>
          <cell r="O1073" t="str">
            <v>白壁村</v>
          </cell>
          <cell r="P1073" t="str">
            <v>等外公路</v>
          </cell>
          <cell r="R1073" t="str">
            <v>3</v>
          </cell>
          <cell r="S1073" t="str">
            <v>3.5</v>
          </cell>
          <cell r="T1073" t="str">
            <v>无</v>
          </cell>
          <cell r="U1073">
            <v>0</v>
          </cell>
          <cell r="V1073">
            <v>1.5</v>
          </cell>
          <cell r="W1073">
            <v>1.5</v>
          </cell>
        </row>
        <row r="1074">
          <cell r="I1074" t="str">
            <v>艾拉线</v>
          </cell>
          <cell r="J1074" t="str">
            <v>1327F4302230049</v>
          </cell>
          <cell r="K1074" t="str">
            <v>新村与撤并村便捷连通</v>
          </cell>
          <cell r="L1074" t="str">
            <v>三类地区</v>
          </cell>
          <cell r="M1074"/>
          <cell r="N1074" t="str">
            <v>升级改造（提质改造）</v>
          </cell>
          <cell r="O1074" t="str">
            <v>樟树村</v>
          </cell>
          <cell r="P1074" t="str">
            <v>四级公路</v>
          </cell>
          <cell r="R1074" t="str">
            <v>3.5</v>
          </cell>
          <cell r="S1074" t="str">
            <v>5</v>
          </cell>
          <cell r="T1074" t="str">
            <v>C761430223</v>
          </cell>
          <cell r="U1074">
            <v>0</v>
          </cell>
          <cell r="V1074">
            <v>1.64</v>
          </cell>
          <cell r="W1074">
            <v>1.64</v>
          </cell>
        </row>
        <row r="1075">
          <cell r="I1075" t="str">
            <v>宝山村-严湖村连接路（一期）</v>
          </cell>
          <cell r="J1075" t="str">
            <v>1327F4302230062</v>
          </cell>
          <cell r="K1075" t="str">
            <v>新村与撤并村便捷连通</v>
          </cell>
          <cell r="L1075" t="str">
            <v>三类地区</v>
          </cell>
          <cell r="M1075"/>
          <cell r="N1075" t="str">
            <v>升级改造（提质改造）</v>
          </cell>
          <cell r="O1075" t="str">
            <v>宝山湖村</v>
          </cell>
          <cell r="P1075" t="str">
            <v>四级公路</v>
          </cell>
          <cell r="R1075" t="str">
            <v>3.5</v>
          </cell>
          <cell r="S1075" t="str">
            <v>6</v>
          </cell>
          <cell r="T1075" t="str">
            <v>无</v>
          </cell>
          <cell r="U1075">
            <v>0</v>
          </cell>
          <cell r="V1075">
            <v>11.2</v>
          </cell>
          <cell r="W1075">
            <v>11.2</v>
          </cell>
        </row>
        <row r="1076">
          <cell r="I1076" t="str">
            <v>北门-新屋场连接路</v>
          </cell>
          <cell r="J1076" t="str">
            <v>1327F4302230031</v>
          </cell>
          <cell r="K1076" t="str">
            <v>新村与撤并村便捷连通</v>
          </cell>
          <cell r="L1076" t="str">
            <v>三类地区</v>
          </cell>
          <cell r="M1076"/>
          <cell r="N1076" t="str">
            <v>升级改造（提质改造）</v>
          </cell>
          <cell r="O1076" t="str">
            <v>宏大村</v>
          </cell>
          <cell r="P1076" t="str">
            <v>四级公路</v>
          </cell>
          <cell r="R1076" t="str">
            <v>3.5</v>
          </cell>
          <cell r="S1076" t="str">
            <v>5</v>
          </cell>
          <cell r="T1076" t="str">
            <v>无</v>
          </cell>
          <cell r="U1076">
            <v>0</v>
          </cell>
          <cell r="V1076">
            <v>4.5</v>
          </cell>
          <cell r="W1076">
            <v>4.5</v>
          </cell>
        </row>
        <row r="1077">
          <cell r="I1077" t="str">
            <v>大苏线（一期）</v>
          </cell>
          <cell r="J1077" t="str">
            <v>1327F4302230051</v>
          </cell>
          <cell r="K1077" t="str">
            <v>新村与撤并村便捷连通</v>
          </cell>
          <cell r="L1077" t="str">
            <v>三类地区</v>
          </cell>
          <cell r="M1077"/>
          <cell r="N1077" t="str">
            <v>升级改造（提质改造）</v>
          </cell>
          <cell r="O1077" t="str">
            <v>罗潭村</v>
          </cell>
          <cell r="P1077" t="str">
            <v>四级公路</v>
          </cell>
          <cell r="R1077" t="str">
            <v>3.5</v>
          </cell>
          <cell r="S1077" t="str">
            <v>5</v>
          </cell>
          <cell r="T1077" t="str">
            <v>无</v>
          </cell>
          <cell r="U1077">
            <v>0</v>
          </cell>
          <cell r="V1077">
            <v>0.41899999999999998</v>
          </cell>
          <cell r="W1077">
            <v>0.41899999999999998</v>
          </cell>
        </row>
        <row r="1078">
          <cell r="I1078" t="str">
            <v>大屋桥-坳下（一期）</v>
          </cell>
          <cell r="J1078" t="str">
            <v>1327F4302230053</v>
          </cell>
          <cell r="K1078" t="str">
            <v>新村与撤并村便捷连通</v>
          </cell>
          <cell r="L1078" t="str">
            <v>三类地区</v>
          </cell>
          <cell r="M1078"/>
          <cell r="N1078" t="str">
            <v>升级改造（提质改造）</v>
          </cell>
          <cell r="O1078" t="str">
            <v>新江村</v>
          </cell>
          <cell r="P1078" t="str">
            <v>四级公路</v>
          </cell>
          <cell r="R1078" t="str">
            <v>3.5</v>
          </cell>
          <cell r="S1078" t="str">
            <v>5</v>
          </cell>
          <cell r="T1078" t="str">
            <v>无</v>
          </cell>
          <cell r="U1078">
            <v>0</v>
          </cell>
          <cell r="V1078">
            <v>1.113</v>
          </cell>
          <cell r="W1078">
            <v>1.113</v>
          </cell>
        </row>
        <row r="1079">
          <cell r="I1079" t="str">
            <v>大小线（一期）</v>
          </cell>
          <cell r="J1079" t="str">
            <v>1327F4302230033</v>
          </cell>
          <cell r="K1079" t="str">
            <v>新村与撤并村便捷连通</v>
          </cell>
          <cell r="L1079" t="str">
            <v>三类地区</v>
          </cell>
          <cell r="M1079"/>
          <cell r="N1079" t="str">
            <v>升级改造（提质改造）</v>
          </cell>
          <cell r="O1079" t="str">
            <v>兴和村</v>
          </cell>
          <cell r="P1079" t="str">
            <v>四级公路</v>
          </cell>
          <cell r="R1079" t="str">
            <v>3.5</v>
          </cell>
          <cell r="S1079" t="str">
            <v>5</v>
          </cell>
          <cell r="T1079" t="str">
            <v>C386430223</v>
          </cell>
          <cell r="U1079">
            <v>0</v>
          </cell>
          <cell r="V1079">
            <v>0.64700000000000002</v>
          </cell>
          <cell r="W1079">
            <v>0.64700000000000002</v>
          </cell>
        </row>
        <row r="1080">
          <cell r="I1080" t="str">
            <v>甘蔗塘-甘蔗塘连接路</v>
          </cell>
          <cell r="J1080" t="str">
            <v>1327F4302230007</v>
          </cell>
          <cell r="K1080" t="str">
            <v>新村与撤并村便捷连通</v>
          </cell>
          <cell r="L1080" t="str">
            <v>三类地区</v>
          </cell>
          <cell r="M1080"/>
          <cell r="N1080" t="str">
            <v>升级改造（提质改造）</v>
          </cell>
          <cell r="O1080" t="str">
            <v>茅坪村</v>
          </cell>
          <cell r="P1080" t="str">
            <v>四级公路</v>
          </cell>
          <cell r="R1080" t="str">
            <v>4</v>
          </cell>
          <cell r="S1080" t="str">
            <v>5</v>
          </cell>
          <cell r="T1080" t="str">
            <v>C012430223</v>
          </cell>
          <cell r="U1080">
            <v>0</v>
          </cell>
          <cell r="V1080">
            <v>1.609</v>
          </cell>
          <cell r="W1080">
            <v>1.609</v>
          </cell>
        </row>
        <row r="1081">
          <cell r="I1081" t="str">
            <v>高车头并村路</v>
          </cell>
          <cell r="J1081" t="str">
            <v>1327F4302230066</v>
          </cell>
          <cell r="K1081" t="str">
            <v>新村与撤并村便捷连通</v>
          </cell>
          <cell r="L1081" t="str">
            <v>三类地区</v>
          </cell>
          <cell r="M1081"/>
          <cell r="N1081" t="str">
            <v>新建</v>
          </cell>
          <cell r="O1081" t="str">
            <v>高车头</v>
          </cell>
          <cell r="P1081" t="str">
            <v>等外公路</v>
          </cell>
          <cell r="R1081" t="str">
            <v>2.5</v>
          </cell>
          <cell r="S1081" t="str">
            <v>3.5</v>
          </cell>
          <cell r="T1081" t="str">
            <v>无</v>
          </cell>
          <cell r="U1081">
            <v>0</v>
          </cell>
          <cell r="V1081">
            <v>2.5</v>
          </cell>
          <cell r="W1081">
            <v>2.5</v>
          </cell>
        </row>
        <row r="1082">
          <cell r="I1082" t="str">
            <v>豪水线</v>
          </cell>
          <cell r="J1082" t="str">
            <v>1327F4302230034</v>
          </cell>
          <cell r="K1082" t="str">
            <v>新村与撤并村便捷连通</v>
          </cell>
          <cell r="L1082" t="str">
            <v>三类地区</v>
          </cell>
          <cell r="M1082"/>
          <cell r="N1082" t="str">
            <v>升级改造（提质改造）</v>
          </cell>
          <cell r="O1082" t="str">
            <v>北坪村</v>
          </cell>
          <cell r="P1082" t="str">
            <v>四级公路</v>
          </cell>
          <cell r="R1082" t="str">
            <v>3.5</v>
          </cell>
          <cell r="S1082" t="str">
            <v>5</v>
          </cell>
          <cell r="T1082" t="str">
            <v>C395430223</v>
          </cell>
          <cell r="U1082">
            <v>0</v>
          </cell>
          <cell r="V1082">
            <v>2.1549999999999998</v>
          </cell>
          <cell r="W1082">
            <v>2.1549999999999998</v>
          </cell>
        </row>
        <row r="1083">
          <cell r="I1083" t="str">
            <v>何岭-何岭连接路</v>
          </cell>
          <cell r="J1083" t="str">
            <v>1327F4302230057</v>
          </cell>
          <cell r="K1083" t="str">
            <v>新村与撤并村便捷连通</v>
          </cell>
          <cell r="L1083" t="str">
            <v>三类地区</v>
          </cell>
          <cell r="M1083"/>
          <cell r="N1083" t="str">
            <v>升级改造（提质改造）</v>
          </cell>
          <cell r="O1083" t="str">
            <v>何岭村</v>
          </cell>
          <cell r="P1083" t="str">
            <v>四级公路</v>
          </cell>
          <cell r="R1083" t="str">
            <v>3.5</v>
          </cell>
          <cell r="S1083" t="str">
            <v>6</v>
          </cell>
          <cell r="T1083" t="str">
            <v>Y008430223</v>
          </cell>
          <cell r="U1083">
            <v>0</v>
          </cell>
          <cell r="V1083">
            <v>2.6150000000000002</v>
          </cell>
          <cell r="W1083">
            <v>2.6150000000000002</v>
          </cell>
        </row>
        <row r="1084">
          <cell r="I1084" t="str">
            <v>河峰村-长桥村连接路（一期）</v>
          </cell>
          <cell r="J1084" t="str">
            <v>1327F4302230059</v>
          </cell>
          <cell r="K1084" t="str">
            <v>新村与撤并村便捷连通</v>
          </cell>
          <cell r="L1084" t="str">
            <v>三类地区</v>
          </cell>
          <cell r="M1084"/>
          <cell r="N1084" t="str">
            <v>升级改造（提质改造）</v>
          </cell>
          <cell r="O1084" t="str">
            <v>长桥村</v>
          </cell>
          <cell r="P1084" t="str">
            <v>四级公路</v>
          </cell>
          <cell r="R1084" t="str">
            <v>3.5</v>
          </cell>
          <cell r="S1084" t="str">
            <v>6</v>
          </cell>
          <cell r="T1084" t="str">
            <v>无</v>
          </cell>
          <cell r="U1084">
            <v>0</v>
          </cell>
          <cell r="V1084">
            <v>2.0409999999999999</v>
          </cell>
          <cell r="W1084">
            <v>2.0409999999999999</v>
          </cell>
        </row>
        <row r="1085">
          <cell r="I1085" t="str">
            <v>贺红线（一期）</v>
          </cell>
          <cell r="J1085" t="str">
            <v>1327F4302230024</v>
          </cell>
          <cell r="K1085" t="str">
            <v>新村与撤并村便捷连通</v>
          </cell>
          <cell r="L1085" t="str">
            <v>三类地区</v>
          </cell>
          <cell r="M1085"/>
          <cell r="N1085" t="str">
            <v>升级改造（提质改造）</v>
          </cell>
          <cell r="O1085" t="str">
            <v>坪台村</v>
          </cell>
          <cell r="P1085" t="str">
            <v>四级公路</v>
          </cell>
          <cell r="R1085" t="str">
            <v>3.5</v>
          </cell>
          <cell r="S1085" t="str">
            <v>5</v>
          </cell>
          <cell r="T1085" t="str">
            <v>C272430223</v>
          </cell>
          <cell r="U1085">
            <v>0</v>
          </cell>
          <cell r="V1085">
            <v>0.66300000000000003</v>
          </cell>
          <cell r="W1085">
            <v>0.66300000000000003</v>
          </cell>
        </row>
        <row r="1086">
          <cell r="I1086" t="str">
            <v>虎竹冲-坑上连接路</v>
          </cell>
          <cell r="J1086" t="str">
            <v>1327F4302230015</v>
          </cell>
          <cell r="K1086" t="str">
            <v>新村与撤并村便捷连通</v>
          </cell>
          <cell r="L1086" t="str">
            <v>三类地区</v>
          </cell>
          <cell r="M1086"/>
          <cell r="N1086" t="str">
            <v>升级改造（提质改造）</v>
          </cell>
          <cell r="O1086" t="str">
            <v>黄竹村</v>
          </cell>
          <cell r="P1086" t="str">
            <v>四级公路</v>
          </cell>
          <cell r="R1086" t="str">
            <v>3.5</v>
          </cell>
          <cell r="S1086" t="str">
            <v>5</v>
          </cell>
          <cell r="T1086" t="str">
            <v>C128430223</v>
          </cell>
          <cell r="U1086">
            <v>0</v>
          </cell>
          <cell r="V1086">
            <v>1.2989999999999999</v>
          </cell>
          <cell r="W1086">
            <v>1.2989999999999999</v>
          </cell>
        </row>
        <row r="1087">
          <cell r="I1087" t="str">
            <v>黄马线（一期）</v>
          </cell>
          <cell r="J1087" t="str">
            <v>1327F4302230010</v>
          </cell>
          <cell r="K1087" t="str">
            <v>新村与撤并村便捷连通</v>
          </cell>
          <cell r="L1087" t="str">
            <v>三类地区</v>
          </cell>
          <cell r="M1087"/>
          <cell r="N1087" t="str">
            <v>升级改造（提质改造）</v>
          </cell>
          <cell r="O1087" t="str">
            <v>阴山港村</v>
          </cell>
          <cell r="P1087" t="str">
            <v>四级公路</v>
          </cell>
          <cell r="R1087" t="str">
            <v>3.5</v>
          </cell>
          <cell r="S1087" t="str">
            <v>5</v>
          </cell>
          <cell r="T1087" t="str">
            <v>C103430223</v>
          </cell>
          <cell r="U1087">
            <v>0</v>
          </cell>
          <cell r="V1087">
            <v>0.56599999999999995</v>
          </cell>
          <cell r="W1087">
            <v>0.56599999999999995</v>
          </cell>
        </row>
        <row r="1088">
          <cell r="I1088" t="str">
            <v>角村线</v>
          </cell>
          <cell r="J1088" t="str">
            <v>1327F4302230035</v>
          </cell>
          <cell r="K1088" t="str">
            <v>新村与撤并村便捷连通</v>
          </cell>
          <cell r="L1088" t="str">
            <v>三类地区</v>
          </cell>
          <cell r="M1088"/>
          <cell r="N1088" t="str">
            <v>升级改造（提质改造）</v>
          </cell>
          <cell r="O1088" t="str">
            <v>笙塘村</v>
          </cell>
          <cell r="P1088" t="str">
            <v>四级公路</v>
          </cell>
          <cell r="R1088" t="str">
            <v>3.5</v>
          </cell>
          <cell r="S1088" t="str">
            <v>5</v>
          </cell>
          <cell r="T1088" t="str">
            <v>C407430223</v>
          </cell>
          <cell r="U1088">
            <v>0</v>
          </cell>
          <cell r="V1088">
            <v>1.256</v>
          </cell>
          <cell r="W1088">
            <v>1.256</v>
          </cell>
        </row>
        <row r="1089">
          <cell r="I1089" t="str">
            <v>坑瑶线</v>
          </cell>
          <cell r="J1089" t="str">
            <v>1327F4302230040</v>
          </cell>
          <cell r="K1089" t="str">
            <v>新村与撤并村便捷连通</v>
          </cell>
          <cell r="L1089" t="str">
            <v>三类地区</v>
          </cell>
          <cell r="M1089"/>
          <cell r="N1089" t="str">
            <v>升级改造（提质改造）</v>
          </cell>
          <cell r="O1089" t="str">
            <v>慈联村</v>
          </cell>
          <cell r="P1089" t="str">
            <v>四级公路</v>
          </cell>
          <cell r="R1089" t="str">
            <v>3</v>
          </cell>
          <cell r="S1089" t="str">
            <v>5</v>
          </cell>
          <cell r="T1089" t="str">
            <v>C524430223</v>
          </cell>
          <cell r="U1089">
            <v>0</v>
          </cell>
          <cell r="V1089">
            <v>1.472</v>
          </cell>
          <cell r="W1089">
            <v>1.472</v>
          </cell>
        </row>
        <row r="1090">
          <cell r="I1090" t="str">
            <v>烂邓线</v>
          </cell>
          <cell r="J1090" t="str">
            <v>1327F4302230013</v>
          </cell>
          <cell r="K1090" t="str">
            <v>新村与撤并村便捷连通</v>
          </cell>
          <cell r="L1090" t="str">
            <v>三类地区</v>
          </cell>
          <cell r="M1090"/>
          <cell r="N1090" t="str">
            <v>升级改造（提质改造）</v>
          </cell>
          <cell r="O1090" t="str">
            <v>酒埠江村</v>
          </cell>
          <cell r="P1090" t="str">
            <v>四级公路</v>
          </cell>
          <cell r="R1090" t="str">
            <v>3.5</v>
          </cell>
          <cell r="S1090" t="str">
            <v>5</v>
          </cell>
          <cell r="T1090" t="str">
            <v>C120430223</v>
          </cell>
          <cell r="U1090">
            <v>0</v>
          </cell>
          <cell r="V1090">
            <v>1.538</v>
          </cell>
          <cell r="W1090">
            <v>1.538</v>
          </cell>
        </row>
        <row r="1091">
          <cell r="I1091" t="str">
            <v>老村线（一期）</v>
          </cell>
          <cell r="J1091" t="str">
            <v>1327F4302230022</v>
          </cell>
          <cell r="K1091" t="str">
            <v>新村与撤并村便捷连通</v>
          </cell>
          <cell r="L1091" t="str">
            <v>三类地区</v>
          </cell>
          <cell r="M1091"/>
          <cell r="N1091" t="str">
            <v>升级改造（提质改造）</v>
          </cell>
          <cell r="O1091" t="str">
            <v>邱家垅村</v>
          </cell>
          <cell r="P1091" t="str">
            <v>四级公路</v>
          </cell>
          <cell r="R1091" t="str">
            <v>3.5</v>
          </cell>
          <cell r="S1091" t="str">
            <v>5</v>
          </cell>
          <cell r="T1091" t="str">
            <v>无</v>
          </cell>
          <cell r="U1091">
            <v>0</v>
          </cell>
          <cell r="V1091">
            <v>1.3</v>
          </cell>
          <cell r="W1091">
            <v>1.3</v>
          </cell>
        </row>
        <row r="1092">
          <cell r="I1092" t="str">
            <v>老虎塘村-老虎塘村1连接路</v>
          </cell>
          <cell r="J1092" t="str">
            <v>1327F4302230064</v>
          </cell>
          <cell r="K1092" t="str">
            <v>新村与撤并村便捷连通</v>
          </cell>
          <cell r="L1092" t="str">
            <v>三类地区</v>
          </cell>
          <cell r="M1092"/>
          <cell r="N1092" t="str">
            <v>升级改造（提质改造）</v>
          </cell>
          <cell r="O1092" t="str">
            <v>新虎塘村</v>
          </cell>
          <cell r="P1092" t="str">
            <v>四级公路</v>
          </cell>
          <cell r="R1092" t="str">
            <v>3.5</v>
          </cell>
          <cell r="S1092" t="str">
            <v>6</v>
          </cell>
          <cell r="T1092" t="str">
            <v>无</v>
          </cell>
          <cell r="U1092">
            <v>0</v>
          </cell>
          <cell r="V1092">
            <v>2.16</v>
          </cell>
          <cell r="W1092">
            <v>2.16</v>
          </cell>
        </row>
        <row r="1093">
          <cell r="I1093" t="str">
            <v>涟龙线</v>
          </cell>
          <cell r="J1093" t="str">
            <v>1327F4302230032</v>
          </cell>
          <cell r="K1093" t="str">
            <v>新村与撤并村便捷连通</v>
          </cell>
          <cell r="L1093" t="str">
            <v>三类地区</v>
          </cell>
          <cell r="M1093"/>
          <cell r="N1093" t="str">
            <v>升级改造（提质改造）</v>
          </cell>
          <cell r="O1093" t="str">
            <v>涟滩村</v>
          </cell>
          <cell r="P1093" t="str">
            <v>四级公路</v>
          </cell>
          <cell r="R1093" t="str">
            <v>3.5</v>
          </cell>
          <cell r="S1093" t="str">
            <v>5</v>
          </cell>
          <cell r="T1093" t="str">
            <v>C384430223</v>
          </cell>
          <cell r="U1093">
            <v>0</v>
          </cell>
          <cell r="V1093">
            <v>1.7</v>
          </cell>
          <cell r="W1093">
            <v>1.7</v>
          </cell>
        </row>
        <row r="1094">
          <cell r="I1094" t="str">
            <v>岭旗线</v>
          </cell>
          <cell r="J1094" t="str">
            <v>1327F4302230012</v>
          </cell>
          <cell r="K1094" t="str">
            <v>新村与撤并村便捷连通</v>
          </cell>
          <cell r="L1094" t="str">
            <v>三类地区</v>
          </cell>
          <cell r="M1094"/>
          <cell r="N1094" t="str">
            <v>升级改造（提质改造）</v>
          </cell>
          <cell r="O1094" t="str">
            <v>酒仙湖村</v>
          </cell>
          <cell r="P1094" t="str">
            <v>四级公路</v>
          </cell>
          <cell r="R1094" t="str">
            <v>3.5</v>
          </cell>
          <cell r="S1094" t="str">
            <v>5</v>
          </cell>
          <cell r="T1094" t="str">
            <v>C117430223</v>
          </cell>
          <cell r="U1094">
            <v>0</v>
          </cell>
          <cell r="V1094">
            <v>1.7989999999999999</v>
          </cell>
          <cell r="W1094">
            <v>1.7989999999999999</v>
          </cell>
        </row>
        <row r="1095">
          <cell r="I1095" t="str">
            <v>龙界线（一期）</v>
          </cell>
          <cell r="J1095" t="str">
            <v>1327F4302230052</v>
          </cell>
          <cell r="K1095" t="str">
            <v>新村与撤并村便捷连通</v>
          </cell>
          <cell r="L1095" t="str">
            <v>三类地区</v>
          </cell>
          <cell r="M1095"/>
          <cell r="N1095" t="str">
            <v>升级改造（提质改造）</v>
          </cell>
          <cell r="O1095" t="str">
            <v>界联村</v>
          </cell>
          <cell r="P1095" t="str">
            <v>四级公路</v>
          </cell>
          <cell r="R1095" t="str">
            <v>3.5</v>
          </cell>
          <cell r="S1095" t="str">
            <v>5</v>
          </cell>
          <cell r="T1095" t="str">
            <v>C942430223</v>
          </cell>
          <cell r="U1095">
            <v>0</v>
          </cell>
          <cell r="V1095">
            <v>0.71199999999999997</v>
          </cell>
          <cell r="W1095">
            <v>0.71199999999999997</v>
          </cell>
        </row>
        <row r="1096">
          <cell r="I1096" t="str">
            <v>楼村线</v>
          </cell>
          <cell r="J1096" t="str">
            <v>1327F4302230025</v>
          </cell>
          <cell r="K1096" t="str">
            <v>新村与撤并村便捷连通</v>
          </cell>
          <cell r="L1096" t="str">
            <v>三类地区</v>
          </cell>
          <cell r="M1096"/>
          <cell r="N1096" t="str">
            <v>升级改造（提质改造）</v>
          </cell>
          <cell r="O1096" t="str">
            <v>兴联村</v>
          </cell>
          <cell r="P1096" t="str">
            <v>四级公路</v>
          </cell>
          <cell r="R1096" t="str">
            <v>3.5</v>
          </cell>
          <cell r="S1096" t="str">
            <v>5</v>
          </cell>
          <cell r="T1096" t="str">
            <v>C308430223</v>
          </cell>
          <cell r="U1096">
            <v>0</v>
          </cell>
          <cell r="V1096">
            <v>1.0549999999999999</v>
          </cell>
          <cell r="W1096">
            <v>1.0549999999999999</v>
          </cell>
        </row>
        <row r="1097">
          <cell r="I1097" t="str">
            <v>毛观线（一期）</v>
          </cell>
          <cell r="J1097" t="str">
            <v>1327F4302230043</v>
          </cell>
          <cell r="K1097" t="str">
            <v>新村与撤并村便捷连通</v>
          </cell>
          <cell r="L1097" t="str">
            <v>三类地区</v>
          </cell>
          <cell r="M1097"/>
          <cell r="N1097" t="str">
            <v>升级改造（提质改造）</v>
          </cell>
          <cell r="O1097" t="str">
            <v>联龙村</v>
          </cell>
          <cell r="P1097" t="str">
            <v>四级公路</v>
          </cell>
          <cell r="R1097" t="str">
            <v>3.5</v>
          </cell>
          <cell r="S1097" t="str">
            <v>5</v>
          </cell>
          <cell r="T1097" t="str">
            <v>C638430223</v>
          </cell>
          <cell r="U1097">
            <v>0</v>
          </cell>
          <cell r="V1097">
            <v>1.153</v>
          </cell>
          <cell r="W1097">
            <v>1.153</v>
          </cell>
        </row>
        <row r="1098">
          <cell r="I1098" t="str">
            <v>梅培线</v>
          </cell>
          <cell r="J1098" t="str">
            <v>1327F4302230020</v>
          </cell>
          <cell r="K1098" t="str">
            <v>新村与撤并村便捷连通</v>
          </cell>
          <cell r="L1098" t="str">
            <v>三类地区</v>
          </cell>
          <cell r="M1098"/>
          <cell r="N1098" t="str">
            <v>升级改造（提质改造）</v>
          </cell>
          <cell r="O1098" t="str">
            <v>平田村</v>
          </cell>
          <cell r="P1098" t="str">
            <v>四级公路</v>
          </cell>
          <cell r="R1098" t="str">
            <v>3</v>
          </cell>
          <cell r="S1098" t="str">
            <v>5</v>
          </cell>
          <cell r="T1098" t="str">
            <v>C221430223</v>
          </cell>
          <cell r="U1098">
            <v>0</v>
          </cell>
          <cell r="V1098">
            <v>1.21</v>
          </cell>
          <cell r="W1098">
            <v>1.21</v>
          </cell>
        </row>
        <row r="1099">
          <cell r="I1099" t="str">
            <v>明月村-新桥村连接路（一期）</v>
          </cell>
          <cell r="J1099" t="str">
            <v>1327F4302230061</v>
          </cell>
          <cell r="K1099" t="str">
            <v>新村与撤并村便捷连通</v>
          </cell>
          <cell r="L1099" t="str">
            <v>三类地区</v>
          </cell>
          <cell r="M1099"/>
          <cell r="N1099" t="str">
            <v>升级改造（提质改造）</v>
          </cell>
          <cell r="O1099" t="str">
            <v>松江村</v>
          </cell>
          <cell r="P1099" t="str">
            <v>四级公路</v>
          </cell>
          <cell r="R1099" t="str">
            <v>3.5</v>
          </cell>
          <cell r="S1099" t="str">
            <v>6</v>
          </cell>
          <cell r="T1099" t="str">
            <v>无</v>
          </cell>
          <cell r="U1099">
            <v>0</v>
          </cell>
          <cell r="V1099">
            <v>4.3440000000000003</v>
          </cell>
          <cell r="W1099">
            <v>4.3440000000000003</v>
          </cell>
        </row>
        <row r="1100">
          <cell r="I1100" t="str">
            <v>潘石线</v>
          </cell>
          <cell r="J1100" t="str">
            <v>1327F4302230006</v>
          </cell>
          <cell r="K1100" t="str">
            <v>新村与撤并村便捷连通</v>
          </cell>
          <cell r="L1100" t="str">
            <v>三类地区</v>
          </cell>
          <cell r="M1100"/>
          <cell r="N1100" t="str">
            <v>升级改造（提质改造）</v>
          </cell>
          <cell r="O1100" t="str">
            <v>巷口山村</v>
          </cell>
          <cell r="P1100" t="str">
            <v>四级公路</v>
          </cell>
          <cell r="R1100" t="str">
            <v>3.5</v>
          </cell>
          <cell r="S1100" t="str">
            <v>5</v>
          </cell>
          <cell r="T1100" t="str">
            <v>C004430223</v>
          </cell>
          <cell r="U1100">
            <v>0</v>
          </cell>
          <cell r="V1100">
            <v>0.82599999999999996</v>
          </cell>
          <cell r="W1100">
            <v>0.82599999999999996</v>
          </cell>
        </row>
        <row r="1101">
          <cell r="I1101" t="str">
            <v>上龙-下叶塘连接路（一期）</v>
          </cell>
          <cell r="J1101" t="str">
            <v>1327F4302230045</v>
          </cell>
          <cell r="K1101" t="str">
            <v>新村与撤并村便捷连通</v>
          </cell>
          <cell r="L1101" t="str">
            <v>三类地区</v>
          </cell>
          <cell r="M1101"/>
          <cell r="N1101" t="str">
            <v>升级改造（提质改造）</v>
          </cell>
          <cell r="O1101" t="str">
            <v>光明村</v>
          </cell>
          <cell r="P1101" t="str">
            <v>四级公路</v>
          </cell>
          <cell r="R1101" t="str">
            <v>3.5</v>
          </cell>
          <cell r="S1101" t="str">
            <v>5</v>
          </cell>
          <cell r="T1101" t="str">
            <v>无</v>
          </cell>
          <cell r="U1101">
            <v>0</v>
          </cell>
          <cell r="V1101">
            <v>3.98</v>
          </cell>
          <cell r="W1101">
            <v>3.98</v>
          </cell>
        </row>
        <row r="1102">
          <cell r="I1102" t="str">
            <v>上圳线</v>
          </cell>
          <cell r="J1102" t="str">
            <v>1327F4302230048</v>
          </cell>
          <cell r="K1102" t="str">
            <v>新村与撤并村便捷连通</v>
          </cell>
          <cell r="L1102" t="str">
            <v>三类地区</v>
          </cell>
          <cell r="M1102"/>
          <cell r="N1102" t="str">
            <v>升级改造（提质改造）</v>
          </cell>
          <cell r="O1102" t="str">
            <v>界江村</v>
          </cell>
          <cell r="P1102" t="str">
            <v>四级公路</v>
          </cell>
          <cell r="R1102" t="str">
            <v>3.5</v>
          </cell>
          <cell r="S1102" t="str">
            <v>5</v>
          </cell>
          <cell r="T1102" t="str">
            <v>C748430223</v>
          </cell>
          <cell r="U1102">
            <v>0</v>
          </cell>
          <cell r="V1102">
            <v>1.1930000000000001</v>
          </cell>
          <cell r="W1102">
            <v>1.1930000000000001</v>
          </cell>
        </row>
        <row r="1103">
          <cell r="I1103" t="str">
            <v>上坳-泉家冲连接路（一期）</v>
          </cell>
          <cell r="J1103" t="str">
            <v>1327F4302230008</v>
          </cell>
          <cell r="K1103" t="str">
            <v>新村与撤并村便捷连通</v>
          </cell>
          <cell r="L1103" t="str">
            <v>三类地区</v>
          </cell>
          <cell r="M1103"/>
          <cell r="N1103" t="str">
            <v>升级改造（提质改造）</v>
          </cell>
          <cell r="O1103" t="str">
            <v>苏塘西村</v>
          </cell>
          <cell r="P1103" t="str">
            <v>四级公路</v>
          </cell>
          <cell r="R1103" t="str">
            <v>3.5</v>
          </cell>
          <cell r="S1103" t="str">
            <v>5</v>
          </cell>
          <cell r="T1103" t="str">
            <v>C060430223</v>
          </cell>
          <cell r="U1103">
            <v>0</v>
          </cell>
          <cell r="V1103">
            <v>1.137</v>
          </cell>
          <cell r="W1103">
            <v>1.137</v>
          </cell>
        </row>
        <row r="1104">
          <cell r="I1104" t="str">
            <v>蛇田冲-上新组连接路</v>
          </cell>
          <cell r="J1104" t="str">
            <v>1327F4302230019</v>
          </cell>
          <cell r="K1104" t="str">
            <v>新村与撤并村便捷连通</v>
          </cell>
          <cell r="L1104" t="str">
            <v>三类地区</v>
          </cell>
          <cell r="M1104"/>
          <cell r="N1104" t="str">
            <v>升级改造（提质改造）</v>
          </cell>
          <cell r="O1104" t="str">
            <v>增佳新村</v>
          </cell>
          <cell r="P1104" t="str">
            <v>四级公路</v>
          </cell>
          <cell r="R1104" t="str">
            <v>2.5</v>
          </cell>
          <cell r="S1104" t="str">
            <v>5</v>
          </cell>
          <cell r="T1104" t="str">
            <v>C219430223</v>
          </cell>
          <cell r="U1104">
            <v>0</v>
          </cell>
          <cell r="V1104">
            <v>1.07</v>
          </cell>
          <cell r="W1104">
            <v>1.07</v>
          </cell>
        </row>
        <row r="1105">
          <cell r="I1105" t="str">
            <v>石莲线（一期）</v>
          </cell>
          <cell r="J1105" t="str">
            <v>1327F4302230009</v>
          </cell>
          <cell r="K1105" t="str">
            <v>新村与撤并村便捷连通</v>
          </cell>
          <cell r="L1105" t="str">
            <v>三类地区</v>
          </cell>
          <cell r="M1105"/>
          <cell r="N1105" t="str">
            <v>升级改造（提质改造）</v>
          </cell>
          <cell r="O1105" t="str">
            <v>廖公村</v>
          </cell>
          <cell r="P1105" t="str">
            <v>四级公路</v>
          </cell>
          <cell r="R1105" t="str">
            <v>3.5</v>
          </cell>
          <cell r="S1105" t="str">
            <v>5</v>
          </cell>
          <cell r="T1105" t="str">
            <v>C089430223</v>
          </cell>
          <cell r="U1105">
            <v>0</v>
          </cell>
          <cell r="V1105">
            <v>0.54</v>
          </cell>
          <cell r="W1105">
            <v>0.54</v>
          </cell>
        </row>
        <row r="1106">
          <cell r="I1106" t="str">
            <v>石卢线</v>
          </cell>
          <cell r="J1106" t="str">
            <v>1327F4302230029</v>
          </cell>
          <cell r="K1106" t="str">
            <v>新村与撤并村便捷连通</v>
          </cell>
          <cell r="L1106" t="str">
            <v>三类地区</v>
          </cell>
          <cell r="M1106"/>
          <cell r="N1106" t="str">
            <v>升级改造（提质改造）</v>
          </cell>
          <cell r="O1106" t="str">
            <v>里旺村</v>
          </cell>
          <cell r="P1106" t="str">
            <v>四级公路</v>
          </cell>
          <cell r="R1106" t="str">
            <v>3</v>
          </cell>
          <cell r="S1106" t="str">
            <v>5</v>
          </cell>
          <cell r="T1106" t="str">
            <v>C372430223</v>
          </cell>
          <cell r="U1106">
            <v>0</v>
          </cell>
          <cell r="V1106">
            <v>3.4</v>
          </cell>
          <cell r="W1106">
            <v>3.4</v>
          </cell>
        </row>
        <row r="1107">
          <cell r="I1107" t="str">
            <v>石庙线（一期）</v>
          </cell>
          <cell r="J1107" t="str">
            <v>1327F4302230038</v>
          </cell>
          <cell r="K1107" t="str">
            <v>新村与撤并村便捷连通</v>
          </cell>
          <cell r="L1107" t="str">
            <v>三类地区</v>
          </cell>
          <cell r="M1107"/>
          <cell r="N1107" t="str">
            <v>升级改造（提质改造）</v>
          </cell>
          <cell r="O1107" t="str">
            <v>联胜村</v>
          </cell>
          <cell r="P1107" t="str">
            <v>四级公路</v>
          </cell>
          <cell r="R1107" t="str">
            <v>3.5</v>
          </cell>
          <cell r="S1107" t="str">
            <v>5</v>
          </cell>
          <cell r="T1107" t="str">
            <v>C486430223</v>
          </cell>
          <cell r="U1107">
            <v>0</v>
          </cell>
          <cell r="V1107">
            <v>0.69</v>
          </cell>
          <cell r="W1107">
            <v>0.69</v>
          </cell>
        </row>
        <row r="1108">
          <cell r="I1108" t="str">
            <v>双东线（一期）</v>
          </cell>
          <cell r="J1108" t="str">
            <v>1327F4302230042</v>
          </cell>
          <cell r="K1108" t="str">
            <v>新村与撤并村便捷连通</v>
          </cell>
          <cell r="L1108" t="str">
            <v>三类地区</v>
          </cell>
          <cell r="M1108"/>
          <cell r="N1108" t="str">
            <v>升级改造（提质改造）</v>
          </cell>
          <cell r="O1108" t="str">
            <v>洪家洲村</v>
          </cell>
          <cell r="P1108" t="str">
            <v>四级公路</v>
          </cell>
          <cell r="R1108" t="str">
            <v>3.5</v>
          </cell>
          <cell r="S1108" t="str">
            <v>5</v>
          </cell>
          <cell r="T1108" t="str">
            <v>无</v>
          </cell>
          <cell r="U1108">
            <v>0</v>
          </cell>
          <cell r="V1108">
            <v>1.7</v>
          </cell>
          <cell r="W1108">
            <v>1.7</v>
          </cell>
        </row>
        <row r="1109">
          <cell r="I1109" t="str">
            <v>水口-桐树连接路</v>
          </cell>
          <cell r="J1109" t="str">
            <v>1327F4302230028</v>
          </cell>
          <cell r="K1109" t="str">
            <v>新村与撤并村便捷连通</v>
          </cell>
          <cell r="L1109" t="str">
            <v>三类地区</v>
          </cell>
          <cell r="M1109"/>
          <cell r="N1109" t="str">
            <v>升级改造（提质改造）</v>
          </cell>
          <cell r="O1109" t="str">
            <v>麻城村</v>
          </cell>
          <cell r="P1109" t="str">
            <v>四级公路</v>
          </cell>
          <cell r="R1109" t="str">
            <v>3.5</v>
          </cell>
          <cell r="S1109" t="str">
            <v>5</v>
          </cell>
          <cell r="T1109" t="str">
            <v>C361430223</v>
          </cell>
          <cell r="U1109">
            <v>0</v>
          </cell>
          <cell r="V1109">
            <v>1.6990000000000001</v>
          </cell>
          <cell r="W1109">
            <v>1.6990000000000001</v>
          </cell>
        </row>
        <row r="1110">
          <cell r="I1110" t="str">
            <v>谭长线（一期）</v>
          </cell>
          <cell r="J1110" t="str">
            <v>1327F4302230050</v>
          </cell>
          <cell r="K1110" t="str">
            <v>新村与撤并村便捷连通</v>
          </cell>
          <cell r="L1110" t="str">
            <v>三类地区</v>
          </cell>
          <cell r="M1110"/>
          <cell r="N1110" t="str">
            <v>升级改造（提质改造）</v>
          </cell>
          <cell r="O1110" t="str">
            <v>联塘村</v>
          </cell>
          <cell r="P1110" t="str">
            <v>四级公路</v>
          </cell>
          <cell r="R1110" t="str">
            <v>3.5</v>
          </cell>
          <cell r="S1110" t="str">
            <v>5</v>
          </cell>
          <cell r="T1110" t="str">
            <v>无</v>
          </cell>
          <cell r="U1110">
            <v>0</v>
          </cell>
          <cell r="V1110">
            <v>3.383</v>
          </cell>
          <cell r="W1110">
            <v>3.383</v>
          </cell>
        </row>
        <row r="1111">
          <cell r="I1111" t="str">
            <v>铁炉冲-新屋场连接路</v>
          </cell>
          <cell r="J1111" t="str">
            <v>1327F4302230041</v>
          </cell>
          <cell r="K1111" t="str">
            <v>新村与撤并村便捷连通</v>
          </cell>
          <cell r="L1111" t="str">
            <v>三类地区</v>
          </cell>
          <cell r="M1111"/>
          <cell r="N1111" t="str">
            <v>升级改造（提质改造）</v>
          </cell>
          <cell r="O1111" t="str">
            <v>牛头湖村</v>
          </cell>
          <cell r="P1111" t="str">
            <v>四级公路</v>
          </cell>
          <cell r="R1111" t="str">
            <v>3.5</v>
          </cell>
          <cell r="S1111" t="str">
            <v>5</v>
          </cell>
          <cell r="T1111" t="str">
            <v>C568430223</v>
          </cell>
          <cell r="U1111">
            <v>0</v>
          </cell>
          <cell r="V1111">
            <v>3.0209999999999999</v>
          </cell>
          <cell r="W1111">
            <v>3.0209999999999999</v>
          </cell>
        </row>
        <row r="1112">
          <cell r="I1112" t="str">
            <v>桐桐线（一期）</v>
          </cell>
          <cell r="J1112" t="str">
            <v>1327F4302230021</v>
          </cell>
          <cell r="K1112" t="str">
            <v>新村与撤并村便捷连通</v>
          </cell>
          <cell r="L1112" t="str">
            <v>三类地区</v>
          </cell>
          <cell r="M1112"/>
          <cell r="N1112" t="str">
            <v>升级改造（提质改造）</v>
          </cell>
          <cell r="O1112" t="str">
            <v>山门村</v>
          </cell>
          <cell r="P1112" t="str">
            <v>四级公路</v>
          </cell>
          <cell r="R1112" t="str">
            <v>3</v>
          </cell>
          <cell r="S1112" t="str">
            <v>5</v>
          </cell>
          <cell r="T1112" t="str">
            <v>C227430223</v>
          </cell>
          <cell r="U1112">
            <v>0</v>
          </cell>
          <cell r="V1112">
            <v>1.373</v>
          </cell>
          <cell r="W1112">
            <v>1.373</v>
          </cell>
        </row>
        <row r="1113">
          <cell r="I1113" t="str">
            <v>瓦叶塘-地税农场连接路</v>
          </cell>
          <cell r="J1113" t="str">
            <v>1327F4302230044</v>
          </cell>
          <cell r="K1113" t="str">
            <v>新村与撤并村便捷连通</v>
          </cell>
          <cell r="L1113" t="str">
            <v>三类地区</v>
          </cell>
          <cell r="M1113"/>
          <cell r="N1113" t="str">
            <v>升级改造（提质改造）</v>
          </cell>
          <cell r="O1113" t="str">
            <v>桐树村</v>
          </cell>
          <cell r="P1113" t="str">
            <v>四级公路</v>
          </cell>
          <cell r="R1113" t="str">
            <v>3.5</v>
          </cell>
          <cell r="S1113" t="str">
            <v>5</v>
          </cell>
          <cell r="T1113" t="str">
            <v>C652430223</v>
          </cell>
          <cell r="U1113">
            <v>0</v>
          </cell>
          <cell r="V1113">
            <v>1.5880000000000001</v>
          </cell>
          <cell r="W1113">
            <v>1.5880000000000001</v>
          </cell>
        </row>
        <row r="1114">
          <cell r="I1114" t="str">
            <v>枉秋线</v>
          </cell>
          <cell r="J1114" t="str">
            <v>1327F4302230026</v>
          </cell>
          <cell r="K1114" t="str">
            <v>新村与撤并村便捷连通</v>
          </cell>
          <cell r="L1114" t="str">
            <v>三类地区</v>
          </cell>
          <cell r="M1114"/>
          <cell r="N1114" t="str">
            <v>升级改造（提质改造）</v>
          </cell>
          <cell r="O1114" t="str">
            <v>潞浦村</v>
          </cell>
          <cell r="P1114" t="str">
            <v>四级公路</v>
          </cell>
          <cell r="R1114" t="str">
            <v>3.5</v>
          </cell>
          <cell r="S1114" t="str">
            <v>5</v>
          </cell>
          <cell r="T1114" t="str">
            <v>C314430223</v>
          </cell>
          <cell r="U1114">
            <v>0</v>
          </cell>
          <cell r="V1114">
            <v>2.0760000000000001</v>
          </cell>
          <cell r="W1114">
            <v>2.0760000000000001</v>
          </cell>
        </row>
        <row r="1115">
          <cell r="I1115" t="str">
            <v>下大线（一期）</v>
          </cell>
          <cell r="J1115" t="str">
            <v>1327F4302230036</v>
          </cell>
          <cell r="K1115" t="str">
            <v>新村与撤并村便捷连通</v>
          </cell>
          <cell r="L1115" t="str">
            <v>三类地区</v>
          </cell>
          <cell r="M1115"/>
          <cell r="N1115" t="str">
            <v>升级改造（提质改造）</v>
          </cell>
          <cell r="O1115" t="str">
            <v>龙蟠洲村</v>
          </cell>
          <cell r="P1115" t="str">
            <v>四级公路</v>
          </cell>
          <cell r="R1115" t="str">
            <v>3.5</v>
          </cell>
          <cell r="S1115" t="str">
            <v>5</v>
          </cell>
          <cell r="T1115" t="str">
            <v>无</v>
          </cell>
          <cell r="U1115">
            <v>0</v>
          </cell>
          <cell r="V1115">
            <v>1.2</v>
          </cell>
          <cell r="W1115">
            <v>1.2</v>
          </cell>
        </row>
        <row r="1116">
          <cell r="I1116" t="str">
            <v>下街-圳塘连接路</v>
          </cell>
          <cell r="J1116" t="str">
            <v>1327F4302230014</v>
          </cell>
          <cell r="K1116" t="str">
            <v>新村与撤并村便捷连通</v>
          </cell>
          <cell r="L1116" t="str">
            <v>三类地区</v>
          </cell>
          <cell r="M1116"/>
          <cell r="N1116" t="str">
            <v>升级改造（提质改造）</v>
          </cell>
          <cell r="O1116" t="str">
            <v>大田村</v>
          </cell>
          <cell r="P1116" t="str">
            <v>四级公路</v>
          </cell>
          <cell r="R1116" t="str">
            <v>3.5</v>
          </cell>
          <cell r="S1116" t="str">
            <v>5</v>
          </cell>
          <cell r="T1116" t="str">
            <v>C127430223</v>
          </cell>
          <cell r="U1116">
            <v>0</v>
          </cell>
          <cell r="V1116">
            <v>2</v>
          </cell>
          <cell r="W1116">
            <v>2</v>
          </cell>
        </row>
        <row r="1117">
          <cell r="I1117" t="str">
            <v>下水口-杨木港组连接路（一期）</v>
          </cell>
          <cell r="J1117" t="str">
            <v>1327F4302230055</v>
          </cell>
          <cell r="K1117" t="str">
            <v>新村与撤并村便捷连通</v>
          </cell>
          <cell r="L1117" t="str">
            <v>三类地区</v>
          </cell>
          <cell r="M1117"/>
          <cell r="N1117" t="str">
            <v>升级改造（提质改造）</v>
          </cell>
          <cell r="O1117" t="str">
            <v>杨木港村</v>
          </cell>
          <cell r="P1117" t="str">
            <v>四级公路</v>
          </cell>
          <cell r="R1117" t="str">
            <v>3.5</v>
          </cell>
          <cell r="S1117" t="str">
            <v>5</v>
          </cell>
          <cell r="T1117" t="str">
            <v>CA09430223</v>
          </cell>
          <cell r="U1117">
            <v>0</v>
          </cell>
          <cell r="V1117">
            <v>0.755</v>
          </cell>
          <cell r="W1117">
            <v>0.755</v>
          </cell>
        </row>
        <row r="1118">
          <cell r="I1118" t="str">
            <v>下谭线</v>
          </cell>
          <cell r="J1118" t="str">
            <v>1327F4302230046</v>
          </cell>
          <cell r="K1118" t="str">
            <v>新村与撤并村便捷连通</v>
          </cell>
          <cell r="L1118" t="str">
            <v>三类地区</v>
          </cell>
          <cell r="M1118"/>
          <cell r="N1118" t="str">
            <v>升级改造（提质改造）</v>
          </cell>
          <cell r="O1118" t="str">
            <v>存养村</v>
          </cell>
          <cell r="P1118" t="str">
            <v>四级公路</v>
          </cell>
          <cell r="R1118" t="str">
            <v>3.5</v>
          </cell>
          <cell r="S1118" t="str">
            <v>5</v>
          </cell>
          <cell r="T1118" t="str">
            <v>C705430223</v>
          </cell>
          <cell r="U1118">
            <v>0</v>
          </cell>
          <cell r="V1118">
            <v>1.6</v>
          </cell>
          <cell r="W1118">
            <v>1.6</v>
          </cell>
        </row>
        <row r="1119">
          <cell r="I1119" t="str">
            <v>下湾-酒仙湖连接路</v>
          </cell>
          <cell r="J1119" t="str">
            <v>1327F4302230002</v>
          </cell>
          <cell r="K1119" t="str">
            <v>新村与撤并村便捷连通</v>
          </cell>
          <cell r="L1119" t="str">
            <v>三类地区</v>
          </cell>
          <cell r="M1119"/>
          <cell r="N1119" t="str">
            <v>升级改造（提质改造）</v>
          </cell>
          <cell r="O1119" t="str">
            <v>下湾村</v>
          </cell>
          <cell r="P1119" t="str">
            <v>四级公路</v>
          </cell>
          <cell r="R1119" t="str">
            <v>3.5</v>
          </cell>
          <cell r="S1119" t="str">
            <v>5</v>
          </cell>
          <cell r="T1119" t="str">
            <v>C108430223</v>
          </cell>
          <cell r="U1119">
            <v>0</v>
          </cell>
          <cell r="V1119">
            <v>3.5</v>
          </cell>
          <cell r="W1119">
            <v>3.5</v>
          </cell>
        </row>
        <row r="1120">
          <cell r="I1120" t="str">
            <v>下湾-下垅连接路</v>
          </cell>
          <cell r="J1120" t="str">
            <v>1327F4302230037</v>
          </cell>
          <cell r="K1120" t="str">
            <v>新村与撤并村便捷连通</v>
          </cell>
          <cell r="L1120" t="str">
            <v>三类地区</v>
          </cell>
          <cell r="M1120"/>
          <cell r="N1120" t="str">
            <v>升级改造（提质改造）</v>
          </cell>
          <cell r="O1120" t="str">
            <v>伏陂村</v>
          </cell>
          <cell r="P1120" t="str">
            <v>四级公路</v>
          </cell>
          <cell r="R1120" t="str">
            <v>3.5</v>
          </cell>
          <cell r="S1120" t="str">
            <v>5</v>
          </cell>
          <cell r="T1120" t="str">
            <v>C472430223</v>
          </cell>
          <cell r="U1120">
            <v>0</v>
          </cell>
          <cell r="V1120">
            <v>2.532</v>
          </cell>
          <cell r="W1120">
            <v>2.532</v>
          </cell>
        </row>
        <row r="1121">
          <cell r="I1121" t="str">
            <v>协燕线</v>
          </cell>
          <cell r="J1121" t="str">
            <v>1327F4302230023</v>
          </cell>
          <cell r="K1121" t="str">
            <v>新村与撤并村便捷连通</v>
          </cell>
          <cell r="L1121" t="str">
            <v>三类地区</v>
          </cell>
          <cell r="M1121"/>
          <cell r="N1121" t="str">
            <v>升级改造（提质改造）</v>
          </cell>
          <cell r="O1121" t="str">
            <v>排楼村</v>
          </cell>
          <cell r="P1121" t="str">
            <v>四级公路</v>
          </cell>
          <cell r="R1121" t="str">
            <v>3</v>
          </cell>
          <cell r="S1121" t="str">
            <v>5</v>
          </cell>
          <cell r="T1121" t="str">
            <v>C245430223</v>
          </cell>
          <cell r="U1121">
            <v>0</v>
          </cell>
          <cell r="V1121">
            <v>0.7</v>
          </cell>
          <cell r="W1121">
            <v>0.7</v>
          </cell>
        </row>
        <row r="1122">
          <cell r="I1122" t="str">
            <v>新塘村-佳台村连接路（一期）</v>
          </cell>
          <cell r="J1122" t="str">
            <v>1327F4302230065</v>
          </cell>
          <cell r="K1122" t="str">
            <v>新村与撤并村便捷连通</v>
          </cell>
          <cell r="L1122" t="str">
            <v>三类地区</v>
          </cell>
          <cell r="M1122"/>
          <cell r="N1122" t="str">
            <v>升级改造（提质改造）</v>
          </cell>
          <cell r="O1122" t="str">
            <v>佳台村</v>
          </cell>
          <cell r="P1122" t="str">
            <v>四级公路</v>
          </cell>
          <cell r="R1122" t="str">
            <v>3.5</v>
          </cell>
          <cell r="S1122" t="str">
            <v>6</v>
          </cell>
          <cell r="T1122" t="str">
            <v>无</v>
          </cell>
          <cell r="U1122">
            <v>0</v>
          </cell>
          <cell r="V1122">
            <v>3.9329999999999998</v>
          </cell>
          <cell r="W1122">
            <v>3.9329999999999998</v>
          </cell>
        </row>
        <row r="1123">
          <cell r="I1123" t="str">
            <v>雄马线（一期）</v>
          </cell>
          <cell r="J1123" t="str">
            <v>1327F4302230011</v>
          </cell>
          <cell r="K1123" t="str">
            <v>新村与撤并村便捷连通</v>
          </cell>
          <cell r="L1123" t="str">
            <v>三类地区</v>
          </cell>
          <cell r="M1123"/>
          <cell r="N1123" t="str">
            <v>升级改造（提质改造）</v>
          </cell>
          <cell r="O1123" t="str">
            <v>普安桥村</v>
          </cell>
          <cell r="P1123" t="str">
            <v>四级公路</v>
          </cell>
          <cell r="R1123" t="str">
            <v>3.5</v>
          </cell>
          <cell r="S1123" t="str">
            <v>5</v>
          </cell>
          <cell r="T1123" t="str">
            <v>C111430223</v>
          </cell>
          <cell r="U1123">
            <v>0</v>
          </cell>
          <cell r="V1123">
            <v>3</v>
          </cell>
          <cell r="W1123">
            <v>3</v>
          </cell>
        </row>
        <row r="1124">
          <cell r="I1124" t="str">
            <v>易金线</v>
          </cell>
          <cell r="J1124" t="str">
            <v>1327F4302230030</v>
          </cell>
          <cell r="K1124" t="str">
            <v>新村与撤并村便捷连通</v>
          </cell>
          <cell r="L1124" t="str">
            <v>三类地区</v>
          </cell>
          <cell r="M1124"/>
          <cell r="N1124" t="str">
            <v>升级改造（提质改造）</v>
          </cell>
          <cell r="O1124" t="str">
            <v>罗家坪村</v>
          </cell>
          <cell r="P1124" t="str">
            <v>四级公路</v>
          </cell>
          <cell r="R1124" t="str">
            <v>3.5</v>
          </cell>
          <cell r="S1124" t="str">
            <v>5</v>
          </cell>
          <cell r="T1124" t="str">
            <v>C376430223</v>
          </cell>
          <cell r="U1124">
            <v>0</v>
          </cell>
          <cell r="V1124">
            <v>1.0209999999999999</v>
          </cell>
          <cell r="W1124">
            <v>1.0209999999999999</v>
          </cell>
        </row>
        <row r="1125">
          <cell r="I1125" t="str">
            <v>中长线（一期）</v>
          </cell>
          <cell r="J1125" t="str">
            <v>1327F4302230017</v>
          </cell>
          <cell r="K1125" t="str">
            <v>新村与撤并村便捷连通</v>
          </cell>
          <cell r="L1125" t="str">
            <v>三类地区</v>
          </cell>
          <cell r="M1125"/>
          <cell r="N1125" t="str">
            <v>升级改造（提质改造）</v>
          </cell>
          <cell r="O1125" t="str">
            <v>老漕村</v>
          </cell>
          <cell r="P1125" t="str">
            <v>四级公路</v>
          </cell>
          <cell r="R1125" t="str">
            <v>3.5</v>
          </cell>
          <cell r="S1125" t="str">
            <v>5</v>
          </cell>
          <cell r="T1125" t="str">
            <v>C184430223</v>
          </cell>
          <cell r="U1125">
            <v>0</v>
          </cell>
          <cell r="V1125">
            <v>1.613</v>
          </cell>
          <cell r="W1125">
            <v>1.613</v>
          </cell>
        </row>
        <row r="1126">
          <cell r="I1126" t="str">
            <v>周上线（一期）</v>
          </cell>
          <cell r="J1126" t="str">
            <v>1327F4302230047</v>
          </cell>
          <cell r="K1126" t="str">
            <v>新村与撤并村便捷连通</v>
          </cell>
          <cell r="L1126" t="str">
            <v>三类地区</v>
          </cell>
          <cell r="M1126"/>
          <cell r="N1126" t="str">
            <v>升级改造（提质改造）</v>
          </cell>
          <cell r="O1126" t="str">
            <v>福田村</v>
          </cell>
          <cell r="P1126" t="str">
            <v>四级公路</v>
          </cell>
          <cell r="R1126" t="str">
            <v>3.5</v>
          </cell>
          <cell r="S1126" t="str">
            <v>5</v>
          </cell>
          <cell r="T1126" t="str">
            <v>C722430223</v>
          </cell>
          <cell r="U1126">
            <v>0</v>
          </cell>
          <cell r="V1126">
            <v>1.3460000000000001</v>
          </cell>
          <cell r="W1126">
            <v>1.3460000000000001</v>
          </cell>
        </row>
        <row r="1127">
          <cell r="I1127" t="str">
            <v>朱梨线（一期）</v>
          </cell>
          <cell r="J1127" t="str">
            <v>1327F4302230027</v>
          </cell>
          <cell r="K1127" t="str">
            <v>新村与撤并村便捷连通</v>
          </cell>
          <cell r="L1127" t="str">
            <v>三类地区</v>
          </cell>
          <cell r="M1127"/>
          <cell r="N1127" t="str">
            <v>升级改造（提质改造）</v>
          </cell>
          <cell r="O1127" t="str">
            <v>鹏江村</v>
          </cell>
          <cell r="P1127" t="str">
            <v>四级公路</v>
          </cell>
          <cell r="R1127" t="str">
            <v>3.5</v>
          </cell>
          <cell r="S1127" t="str">
            <v>5</v>
          </cell>
          <cell r="T1127" t="str">
            <v>C347430223</v>
          </cell>
          <cell r="U1127">
            <v>0</v>
          </cell>
          <cell r="V1127">
            <v>4.5</v>
          </cell>
          <cell r="W1127">
            <v>4.5</v>
          </cell>
        </row>
        <row r="1128">
          <cell r="I1128" t="str">
            <v>庵铁线（一期）</v>
          </cell>
          <cell r="J1128" t="str">
            <v>1327F4302230016</v>
          </cell>
          <cell r="K1128" t="str">
            <v>新村与撤并村便捷连通</v>
          </cell>
          <cell r="L1128" t="str">
            <v>三类地区</v>
          </cell>
          <cell r="M1128"/>
          <cell r="N1128" t="str">
            <v>升级改造（提质改造）</v>
          </cell>
          <cell r="O1128" t="str">
            <v>广和村</v>
          </cell>
          <cell r="P1128" t="str">
            <v>四级公路</v>
          </cell>
          <cell r="R1128" t="str">
            <v>3</v>
          </cell>
          <cell r="S1128" t="str">
            <v>5</v>
          </cell>
          <cell r="T1128" t="str">
            <v>C173430223</v>
          </cell>
          <cell r="U1128">
            <v>0</v>
          </cell>
          <cell r="V1128">
            <v>7.2</v>
          </cell>
          <cell r="W1128">
            <v>7.2</v>
          </cell>
        </row>
        <row r="1129">
          <cell r="I1129" t="str">
            <v>白沙村-仓下村并村连通路</v>
          </cell>
          <cell r="J1129" t="str">
            <v>1327F4302240026</v>
          </cell>
          <cell r="K1129" t="str">
            <v>新村与撤并村便捷连通</v>
          </cell>
          <cell r="L1129" t="str">
            <v>一类地区</v>
          </cell>
          <cell r="M1129" t="str">
            <v>国家贫困县</v>
          </cell>
          <cell r="N1129" t="str">
            <v>升级改造（提质改造）</v>
          </cell>
          <cell r="O1129" t="str">
            <v>白沙村</v>
          </cell>
          <cell r="P1129" t="str">
            <v>四级公路</v>
          </cell>
          <cell r="R1129" t="str">
            <v>0</v>
          </cell>
          <cell r="S1129" t="str">
            <v>5</v>
          </cell>
          <cell r="T1129" t="str">
            <v>C762430224</v>
          </cell>
          <cell r="U1129">
            <v>0</v>
          </cell>
          <cell r="V1129">
            <v>0.373</v>
          </cell>
          <cell r="W1129">
            <v>0.373</v>
          </cell>
        </row>
        <row r="1130">
          <cell r="I1130" t="str">
            <v>白沙村并村连通路</v>
          </cell>
          <cell r="J1130" t="str">
            <v>1327F4302240035</v>
          </cell>
          <cell r="K1130" t="str">
            <v>新村与撤并村便捷连通</v>
          </cell>
          <cell r="L1130" t="str">
            <v>一类地区</v>
          </cell>
          <cell r="M1130" t="str">
            <v>国家贫困县</v>
          </cell>
          <cell r="N1130" t="str">
            <v>升级改造（提质改造）</v>
          </cell>
          <cell r="O1130" t="str">
            <v>白沙村</v>
          </cell>
          <cell r="P1130" t="str">
            <v>四级公路</v>
          </cell>
          <cell r="R1130" t="str">
            <v>0</v>
          </cell>
          <cell r="S1130" t="str">
            <v>3.5</v>
          </cell>
          <cell r="T1130" t="str">
            <v>C732430224</v>
          </cell>
          <cell r="U1130">
            <v>1.0840000000000001</v>
          </cell>
          <cell r="V1130">
            <v>1.3919999999999999</v>
          </cell>
          <cell r="W1130">
            <v>0.308</v>
          </cell>
        </row>
        <row r="1131">
          <cell r="I1131" t="str">
            <v>北岸村-泉山村并村连通路</v>
          </cell>
          <cell r="J1131" t="str">
            <v>1327F4302240021</v>
          </cell>
          <cell r="K1131" t="str">
            <v>新村与撤并村便捷连通</v>
          </cell>
          <cell r="L1131" t="str">
            <v>一类地区</v>
          </cell>
          <cell r="M1131" t="str">
            <v>国家贫困县</v>
          </cell>
          <cell r="N1131" t="str">
            <v>升级改造（提质改造）</v>
          </cell>
          <cell r="O1131" t="str">
            <v>北岸村</v>
          </cell>
          <cell r="P1131" t="str">
            <v>四级公路</v>
          </cell>
          <cell r="R1131" t="str">
            <v>0</v>
          </cell>
          <cell r="S1131" t="str">
            <v>4</v>
          </cell>
          <cell r="T1131" t="str">
            <v>C667430224</v>
          </cell>
          <cell r="U1131">
            <v>0</v>
          </cell>
          <cell r="V1131">
            <v>0.55000000000000004</v>
          </cell>
          <cell r="W1131">
            <v>0.55000000000000004</v>
          </cell>
        </row>
        <row r="1132">
          <cell r="I1132" t="str">
            <v>北斗村-江南村并村连通路</v>
          </cell>
          <cell r="J1132" t="str">
            <v>1327F4302240013</v>
          </cell>
          <cell r="K1132" t="str">
            <v>新村与撤并村便捷连通</v>
          </cell>
          <cell r="L1132" t="str">
            <v>一类地区</v>
          </cell>
          <cell r="M1132" t="str">
            <v>国家贫困县</v>
          </cell>
          <cell r="N1132" t="str">
            <v>升级改造（提质改造）</v>
          </cell>
          <cell r="O1132" t="str">
            <v>北斗村</v>
          </cell>
          <cell r="P1132" t="str">
            <v>等外公路</v>
          </cell>
          <cell r="R1132" t="str">
            <v>0</v>
          </cell>
          <cell r="S1132" t="str">
            <v>3.5</v>
          </cell>
          <cell r="T1132" t="str">
            <v>X165430224</v>
          </cell>
          <cell r="U1132">
            <v>6.56</v>
          </cell>
          <cell r="V1132">
            <v>10.125</v>
          </cell>
          <cell r="W1132">
            <v>3.5649999999999999</v>
          </cell>
        </row>
        <row r="1133">
          <cell r="I1133" t="str">
            <v>春风村-瓜坪村并村连通路</v>
          </cell>
          <cell r="J1133" t="str">
            <v>1327F4302240031</v>
          </cell>
          <cell r="K1133" t="str">
            <v>新村与撤并村便捷连通</v>
          </cell>
          <cell r="L1133" t="str">
            <v>一类地区</v>
          </cell>
          <cell r="M1133" t="str">
            <v>国家贫困县</v>
          </cell>
          <cell r="N1133" t="str">
            <v>升级改造（提质改造）</v>
          </cell>
          <cell r="O1133" t="str">
            <v>春风村</v>
          </cell>
          <cell r="P1133" t="str">
            <v>四级公路</v>
          </cell>
          <cell r="R1133" t="str">
            <v>0</v>
          </cell>
          <cell r="S1133" t="str">
            <v>4</v>
          </cell>
          <cell r="T1133" t="str">
            <v>C808430224</v>
          </cell>
          <cell r="U1133">
            <v>0</v>
          </cell>
          <cell r="V1133">
            <v>2.0110000000000001</v>
          </cell>
          <cell r="W1133">
            <v>2.0110000000000001</v>
          </cell>
        </row>
        <row r="1134">
          <cell r="I1134" t="str">
            <v>大龙村-大垅村并村连通路</v>
          </cell>
          <cell r="J1134" t="str">
            <v>1327F4302240004</v>
          </cell>
          <cell r="K1134" t="str">
            <v>新村与撤并村便捷连通</v>
          </cell>
          <cell r="L1134" t="str">
            <v>一类地区</v>
          </cell>
          <cell r="M1134" t="str">
            <v>国家贫困县</v>
          </cell>
          <cell r="N1134" t="str">
            <v>升级改造（提质改造）</v>
          </cell>
          <cell r="O1134" t="str">
            <v>大龙村</v>
          </cell>
          <cell r="P1134" t="str">
            <v>四级公路</v>
          </cell>
          <cell r="R1134" t="str">
            <v>0</v>
          </cell>
          <cell r="S1134" t="str">
            <v>3.5</v>
          </cell>
          <cell r="T1134" t="str">
            <v>C861430224</v>
          </cell>
          <cell r="U1134">
            <v>0</v>
          </cell>
          <cell r="V1134">
            <v>0.434</v>
          </cell>
          <cell r="W1134">
            <v>0.434</v>
          </cell>
        </row>
        <row r="1135">
          <cell r="I1135" t="str">
            <v>高水村-高迎村并村连通路</v>
          </cell>
          <cell r="J1135" t="str">
            <v>1327F4302240003</v>
          </cell>
          <cell r="K1135" t="str">
            <v>新村与撤并村便捷连通</v>
          </cell>
          <cell r="L1135" t="str">
            <v>一类地区</v>
          </cell>
          <cell r="M1135" t="str">
            <v>国家贫困县</v>
          </cell>
          <cell r="N1135" t="str">
            <v>升级改造（提质改造）</v>
          </cell>
          <cell r="O1135" t="str">
            <v>高水村</v>
          </cell>
          <cell r="P1135" t="str">
            <v>四级公路</v>
          </cell>
          <cell r="R1135" t="str">
            <v>0</v>
          </cell>
          <cell r="S1135" t="str">
            <v>5</v>
          </cell>
          <cell r="T1135" t="str">
            <v>C530430224</v>
          </cell>
          <cell r="U1135">
            <v>0</v>
          </cell>
          <cell r="V1135">
            <v>1.036</v>
          </cell>
          <cell r="W1135">
            <v>1.036</v>
          </cell>
        </row>
        <row r="1136">
          <cell r="I1136" t="str">
            <v>高水村并村连通路</v>
          </cell>
          <cell r="J1136" t="str">
            <v>1327F4302240002</v>
          </cell>
          <cell r="K1136" t="str">
            <v>新村与撤并村便捷连通</v>
          </cell>
          <cell r="L1136" t="str">
            <v>一类地区</v>
          </cell>
          <cell r="M1136" t="str">
            <v>国家贫困县</v>
          </cell>
          <cell r="N1136" t="str">
            <v>新改建</v>
          </cell>
          <cell r="O1136" t="str">
            <v>高水村</v>
          </cell>
          <cell r="P1136" t="str">
            <v>四级公路</v>
          </cell>
          <cell r="R1136" t="str">
            <v>0</v>
          </cell>
          <cell r="S1136" t="str">
            <v>3.5</v>
          </cell>
          <cell r="T1136" t="str">
            <v>C525430224</v>
          </cell>
          <cell r="U1136">
            <v>0</v>
          </cell>
          <cell r="V1136">
            <v>0.66500000000000004</v>
          </cell>
          <cell r="W1136">
            <v>0.66500000000000004</v>
          </cell>
        </row>
        <row r="1137">
          <cell r="I1137" t="str">
            <v>寒江村-溪江村并村连通路</v>
          </cell>
          <cell r="J1137" t="str">
            <v>1327F4302240028</v>
          </cell>
          <cell r="K1137" t="str">
            <v>新村与撤并村便捷连通</v>
          </cell>
          <cell r="L1137" t="str">
            <v>一类地区</v>
          </cell>
          <cell r="M1137" t="str">
            <v>国家贫困县</v>
          </cell>
          <cell r="N1137" t="str">
            <v>升级改造（提质改造）</v>
          </cell>
          <cell r="O1137" t="str">
            <v>寒江村</v>
          </cell>
          <cell r="P1137" t="str">
            <v>四级公路</v>
          </cell>
          <cell r="R1137" t="str">
            <v>0</v>
          </cell>
          <cell r="S1137" t="str">
            <v>3.5</v>
          </cell>
          <cell r="T1137" t="str">
            <v>C766430224</v>
          </cell>
          <cell r="U1137">
            <v>0</v>
          </cell>
          <cell r="V1137">
            <v>4.9160000000000004</v>
          </cell>
          <cell r="W1137">
            <v>4.9160000000000004</v>
          </cell>
        </row>
        <row r="1138">
          <cell r="I1138" t="str">
            <v>红旗村-长远村并村连通路</v>
          </cell>
          <cell r="J1138" t="str">
            <v>1327F4302240015</v>
          </cell>
          <cell r="K1138" t="str">
            <v>新村与撤并村便捷连通</v>
          </cell>
          <cell r="L1138" t="str">
            <v>一类地区</v>
          </cell>
          <cell r="M1138" t="str">
            <v>国家贫困县</v>
          </cell>
          <cell r="N1138" t="str">
            <v>升级改造（提质改造）</v>
          </cell>
          <cell r="O1138" t="str">
            <v>红旗村</v>
          </cell>
          <cell r="P1138" t="str">
            <v>等外公路</v>
          </cell>
          <cell r="R1138" t="str">
            <v>0</v>
          </cell>
          <cell r="S1138" t="str">
            <v>3.5</v>
          </cell>
          <cell r="T1138" t="str">
            <v>CB72430224</v>
          </cell>
          <cell r="U1138">
            <v>0</v>
          </cell>
          <cell r="V1138">
            <v>0.63</v>
          </cell>
          <cell r="W1138">
            <v>0.63</v>
          </cell>
        </row>
        <row r="1139">
          <cell r="I1139" t="str">
            <v>红桥村-和平村并村连通路</v>
          </cell>
          <cell r="J1139" t="str">
            <v>1327F4302240011</v>
          </cell>
          <cell r="K1139" t="str">
            <v>新村与撤并村便捷连通</v>
          </cell>
          <cell r="L1139" t="str">
            <v>一类地区</v>
          </cell>
          <cell r="M1139" t="str">
            <v>国家贫困县</v>
          </cell>
          <cell r="N1139" t="str">
            <v>升级改造（提质改造）</v>
          </cell>
          <cell r="O1139" t="str">
            <v>红桥村</v>
          </cell>
          <cell r="P1139" t="str">
            <v>等外公路</v>
          </cell>
          <cell r="R1139" t="str">
            <v>0</v>
          </cell>
          <cell r="S1139" t="str">
            <v>3.5</v>
          </cell>
          <cell r="T1139" t="str">
            <v>CE02430224</v>
          </cell>
          <cell r="U1139">
            <v>0</v>
          </cell>
          <cell r="V1139">
            <v>0.29499999999999998</v>
          </cell>
          <cell r="W1139">
            <v>0.29499999999999998</v>
          </cell>
        </row>
        <row r="1140">
          <cell r="I1140" t="str">
            <v>华里村-彩霞村并村连通路</v>
          </cell>
          <cell r="J1140" t="str">
            <v>1327F4302240027</v>
          </cell>
          <cell r="K1140" t="str">
            <v>新村与撤并村便捷连通</v>
          </cell>
          <cell r="L1140" t="str">
            <v>一类地区</v>
          </cell>
          <cell r="M1140" t="str">
            <v>国家贫困县</v>
          </cell>
          <cell r="N1140" t="str">
            <v>升级改造（提质改造）</v>
          </cell>
          <cell r="O1140" t="str">
            <v>华里村</v>
          </cell>
          <cell r="P1140" t="str">
            <v>等外公路</v>
          </cell>
          <cell r="R1140" t="str">
            <v>0</v>
          </cell>
          <cell r="S1140" t="str">
            <v>3.5</v>
          </cell>
          <cell r="T1140" t="str">
            <v>C807430224</v>
          </cell>
          <cell r="U1140">
            <v>0</v>
          </cell>
          <cell r="V1140">
            <v>4.2229999999999999</v>
          </cell>
          <cell r="W1140">
            <v>4.2229999999999999</v>
          </cell>
        </row>
        <row r="1141">
          <cell r="I1141" t="str">
            <v>华里村合并路</v>
          </cell>
          <cell r="J1141" t="str">
            <v>1327F4302240030</v>
          </cell>
          <cell r="K1141" t="str">
            <v>新村与撤并村便捷连通</v>
          </cell>
          <cell r="L1141" t="str">
            <v>一类地区</v>
          </cell>
          <cell r="M1141" t="str">
            <v>国家贫困县</v>
          </cell>
          <cell r="N1141" t="str">
            <v>升级改造（提质改造）</v>
          </cell>
          <cell r="O1141" t="str">
            <v>华里村</v>
          </cell>
          <cell r="P1141" t="str">
            <v>等外公路</v>
          </cell>
          <cell r="R1141" t="str">
            <v>0</v>
          </cell>
          <cell r="S1141" t="str">
            <v>3.5</v>
          </cell>
          <cell r="T1141" t="str">
            <v>C805430224</v>
          </cell>
          <cell r="U1141">
            <v>2.5569999999999999</v>
          </cell>
          <cell r="V1141">
            <v>5.1539999999999999</v>
          </cell>
          <cell r="W1141">
            <v>2.597</v>
          </cell>
        </row>
        <row r="1142">
          <cell r="I1142" t="str">
            <v>荔市村-松江村并村连通路</v>
          </cell>
          <cell r="J1142" t="str">
            <v>1327F4302240019</v>
          </cell>
          <cell r="K1142" t="str">
            <v>新村与撤并村便捷连通</v>
          </cell>
          <cell r="L1142" t="str">
            <v>一类地区</v>
          </cell>
          <cell r="M1142" t="str">
            <v>国家贫困县</v>
          </cell>
          <cell r="N1142" t="str">
            <v>升级改造（提质改造）</v>
          </cell>
          <cell r="O1142" t="str">
            <v>荔市村</v>
          </cell>
          <cell r="P1142" t="str">
            <v>四级公路</v>
          </cell>
          <cell r="R1142" t="str">
            <v>0</v>
          </cell>
          <cell r="S1142" t="str">
            <v>4.5</v>
          </cell>
          <cell r="T1142" t="str">
            <v>C601430224</v>
          </cell>
          <cell r="U1142">
            <v>0</v>
          </cell>
          <cell r="V1142">
            <v>0.52300000000000002</v>
          </cell>
          <cell r="W1142">
            <v>0.52300000000000002</v>
          </cell>
        </row>
        <row r="1143">
          <cell r="I1143" t="str">
            <v>莲荷村-镜岭村并村连通路</v>
          </cell>
          <cell r="J1143" t="str">
            <v>1327F4302240025</v>
          </cell>
          <cell r="K1143" t="str">
            <v>新村与撤并村便捷连通</v>
          </cell>
          <cell r="L1143" t="str">
            <v>一类地区</v>
          </cell>
          <cell r="M1143" t="str">
            <v>国家贫困县</v>
          </cell>
          <cell r="N1143" t="str">
            <v>升级改造（提质改造）</v>
          </cell>
          <cell r="O1143" t="str">
            <v>莲荷村</v>
          </cell>
          <cell r="P1143" t="str">
            <v>四级公路</v>
          </cell>
          <cell r="R1143" t="str">
            <v>0</v>
          </cell>
          <cell r="S1143" t="str">
            <v>3.5</v>
          </cell>
          <cell r="T1143" t="str">
            <v>C710430224</v>
          </cell>
          <cell r="U1143">
            <v>0</v>
          </cell>
          <cell r="V1143">
            <v>1.7130000000000001</v>
          </cell>
          <cell r="W1143">
            <v>1.7130000000000001</v>
          </cell>
        </row>
        <row r="1144">
          <cell r="I1144" t="str">
            <v>莲荷村并村连通路</v>
          </cell>
          <cell r="J1144" t="str">
            <v>1327F4302240023</v>
          </cell>
          <cell r="K1144" t="str">
            <v>新村与撤并村便捷连通</v>
          </cell>
          <cell r="L1144" t="str">
            <v>一类地区</v>
          </cell>
          <cell r="M1144" t="str">
            <v>国家贫困县</v>
          </cell>
          <cell r="N1144" t="str">
            <v>升级改造（提质改造）</v>
          </cell>
          <cell r="O1144" t="str">
            <v>莲荷村</v>
          </cell>
          <cell r="P1144" t="str">
            <v>四级公路</v>
          </cell>
          <cell r="R1144" t="str">
            <v>0</v>
          </cell>
          <cell r="S1144" t="str">
            <v>3.5</v>
          </cell>
          <cell r="T1144" t="str">
            <v>C702430224</v>
          </cell>
          <cell r="U1144">
            <v>0.83499999999999996</v>
          </cell>
          <cell r="V1144">
            <v>1.444</v>
          </cell>
          <cell r="W1144">
            <v>0.60899999999999999</v>
          </cell>
        </row>
        <row r="1145">
          <cell r="I1145" t="str">
            <v>潞水村-大台村并村连通路</v>
          </cell>
          <cell r="J1145" t="str">
            <v>1327F4302240005</v>
          </cell>
          <cell r="K1145" t="str">
            <v>新村与撤并村便捷连通</v>
          </cell>
          <cell r="L1145" t="str">
            <v>一类地区</v>
          </cell>
          <cell r="M1145" t="str">
            <v>国家贫困县</v>
          </cell>
          <cell r="N1145" t="str">
            <v>升级改造（提质改造）</v>
          </cell>
          <cell r="O1145" t="str">
            <v>潞水村</v>
          </cell>
          <cell r="P1145" t="str">
            <v>四级公路</v>
          </cell>
          <cell r="R1145" t="str">
            <v>0</v>
          </cell>
          <cell r="S1145" t="str">
            <v>4</v>
          </cell>
          <cell r="T1145" t="str">
            <v>C882430224</v>
          </cell>
          <cell r="U1145">
            <v>0</v>
          </cell>
          <cell r="V1145">
            <v>1.1859999999999999</v>
          </cell>
          <cell r="W1145">
            <v>1.1859999999999999</v>
          </cell>
        </row>
        <row r="1146">
          <cell r="I1146" t="str">
            <v>潞水村-农元村并村连通路</v>
          </cell>
          <cell r="J1146" t="str">
            <v>1327F4302240001</v>
          </cell>
          <cell r="K1146" t="str">
            <v>新村与撤并村便捷连通</v>
          </cell>
          <cell r="L1146" t="str">
            <v>一类地区</v>
          </cell>
          <cell r="M1146" t="str">
            <v>国家贫困县</v>
          </cell>
          <cell r="N1146" t="str">
            <v>新改建</v>
          </cell>
          <cell r="O1146" t="str">
            <v>潞水村</v>
          </cell>
          <cell r="P1146" t="str">
            <v>等外公路</v>
          </cell>
          <cell r="R1146" t="str">
            <v>0</v>
          </cell>
          <cell r="S1146" t="str">
            <v>5</v>
          </cell>
          <cell r="T1146" t="str">
            <v>C195430224</v>
          </cell>
          <cell r="U1146">
            <v>0</v>
          </cell>
          <cell r="V1146">
            <v>1.4610000000000001</v>
          </cell>
          <cell r="W1146">
            <v>1.4610000000000001</v>
          </cell>
        </row>
        <row r="1147">
          <cell r="I1147" t="str">
            <v>毛芫冲村-毛家村并村连通路</v>
          </cell>
          <cell r="J1147" t="str">
            <v>1327F4302240012</v>
          </cell>
          <cell r="K1147" t="str">
            <v>新村与撤并村便捷连通</v>
          </cell>
          <cell r="L1147" t="str">
            <v>一类地区</v>
          </cell>
          <cell r="M1147" t="str">
            <v>国家贫困县</v>
          </cell>
          <cell r="N1147" t="str">
            <v>升级改造（提质改造）</v>
          </cell>
          <cell r="O1147" t="str">
            <v>毛芫冲村</v>
          </cell>
          <cell r="P1147" t="str">
            <v>等外公路</v>
          </cell>
          <cell r="R1147" t="str">
            <v>0</v>
          </cell>
          <cell r="S1147" t="str">
            <v>3.5</v>
          </cell>
          <cell r="T1147" t="str">
            <v>Y005430224</v>
          </cell>
          <cell r="U1147">
            <v>1.1000000000000001</v>
          </cell>
          <cell r="V1147">
            <v>3.5419999999999998</v>
          </cell>
          <cell r="W1147">
            <v>2.4420000000000002</v>
          </cell>
        </row>
        <row r="1148">
          <cell r="I1148" t="str">
            <v>南坑村-利民村并村连通路</v>
          </cell>
          <cell r="J1148" t="str">
            <v>1327F4302240032</v>
          </cell>
          <cell r="K1148" t="str">
            <v>新村与撤并村便捷连通</v>
          </cell>
          <cell r="L1148" t="str">
            <v>一类地区</v>
          </cell>
          <cell r="M1148" t="str">
            <v>国家贫困县</v>
          </cell>
          <cell r="N1148" t="str">
            <v>升级改造（提质改造）</v>
          </cell>
          <cell r="O1148" t="str">
            <v>南坑村</v>
          </cell>
          <cell r="P1148" t="str">
            <v>四级公路</v>
          </cell>
          <cell r="R1148" t="str">
            <v>0</v>
          </cell>
          <cell r="S1148" t="str">
            <v>3.5</v>
          </cell>
          <cell r="T1148" t="str">
            <v>C806430224</v>
          </cell>
          <cell r="U1148">
            <v>0</v>
          </cell>
          <cell r="V1148">
            <v>1.8480000000000001</v>
          </cell>
          <cell r="W1148">
            <v>1.8480000000000001</v>
          </cell>
        </row>
        <row r="1149">
          <cell r="I1149" t="str">
            <v>彭家祠村-安坑村并村连通路</v>
          </cell>
          <cell r="J1149" t="str">
            <v>1327F4302240008</v>
          </cell>
          <cell r="K1149" t="str">
            <v>新村与撤并村便捷连通</v>
          </cell>
          <cell r="L1149" t="str">
            <v>一类地区</v>
          </cell>
          <cell r="M1149" t="str">
            <v>国家贫困县</v>
          </cell>
          <cell r="N1149" t="str">
            <v>升级改造（提质改造）</v>
          </cell>
          <cell r="O1149" t="str">
            <v>彭家祠村</v>
          </cell>
          <cell r="P1149" t="str">
            <v>四级公路</v>
          </cell>
          <cell r="R1149" t="str">
            <v>0</v>
          </cell>
          <cell r="S1149" t="str">
            <v>5</v>
          </cell>
          <cell r="T1149" t="str">
            <v>Y013430224</v>
          </cell>
          <cell r="U1149">
            <v>0</v>
          </cell>
          <cell r="V1149">
            <v>1.7949999999999999</v>
          </cell>
          <cell r="W1149">
            <v>1.7949999999999999</v>
          </cell>
        </row>
        <row r="1150">
          <cell r="I1150" t="str">
            <v>上合村-合心村并村连通路</v>
          </cell>
          <cell r="J1150" t="str">
            <v>1327F4302240033</v>
          </cell>
          <cell r="K1150" t="str">
            <v>新村与撤并村便捷连通</v>
          </cell>
          <cell r="L1150" t="str">
            <v>一类地区</v>
          </cell>
          <cell r="M1150" t="str">
            <v>国家贫困县</v>
          </cell>
          <cell r="N1150" t="str">
            <v>升级改造（提质改造）</v>
          </cell>
          <cell r="O1150" t="str">
            <v>上合村</v>
          </cell>
          <cell r="P1150" t="str">
            <v>四级公路</v>
          </cell>
          <cell r="R1150" t="str">
            <v>0</v>
          </cell>
          <cell r="S1150" t="str">
            <v>5</v>
          </cell>
          <cell r="T1150" t="str">
            <v>C516430224</v>
          </cell>
          <cell r="U1150">
            <v>0</v>
          </cell>
          <cell r="V1150">
            <v>0.56000000000000005</v>
          </cell>
          <cell r="W1150">
            <v>0.56000000000000005</v>
          </cell>
        </row>
        <row r="1151">
          <cell r="I1151" t="str">
            <v>上合村-上湾村并村连通路</v>
          </cell>
          <cell r="J1151" t="str">
            <v>1327F4302240034</v>
          </cell>
          <cell r="K1151" t="str">
            <v>新村与撤并村便捷连通</v>
          </cell>
          <cell r="L1151" t="str">
            <v>一类地区</v>
          </cell>
          <cell r="M1151" t="str">
            <v>国家贫困县</v>
          </cell>
          <cell r="N1151" t="str">
            <v>升级改造（提质改造）</v>
          </cell>
          <cell r="O1151" t="str">
            <v>上合村</v>
          </cell>
          <cell r="P1151" t="str">
            <v>四级公路</v>
          </cell>
          <cell r="R1151" t="str">
            <v>0</v>
          </cell>
          <cell r="S1151" t="str">
            <v>5</v>
          </cell>
          <cell r="T1151" t="str">
            <v>CB97430224</v>
          </cell>
          <cell r="U1151">
            <v>0.81299999999999994</v>
          </cell>
          <cell r="V1151">
            <v>1.171</v>
          </cell>
          <cell r="W1151">
            <v>0.35799999999999998</v>
          </cell>
        </row>
        <row r="1152">
          <cell r="I1152" t="str">
            <v>上坪村-大汾村并村连通路</v>
          </cell>
          <cell r="J1152" t="str">
            <v>1327F4302240024</v>
          </cell>
          <cell r="K1152" t="str">
            <v>新村与撤并村便捷连通</v>
          </cell>
          <cell r="L1152" t="str">
            <v>一类地区</v>
          </cell>
          <cell r="M1152" t="str">
            <v>国家贫困县</v>
          </cell>
          <cell r="N1152" t="str">
            <v>升级改造（提质改造）</v>
          </cell>
          <cell r="O1152" t="str">
            <v>上坪村</v>
          </cell>
          <cell r="P1152" t="str">
            <v>等外公路</v>
          </cell>
          <cell r="R1152" t="str">
            <v>0</v>
          </cell>
          <cell r="S1152" t="str">
            <v>5</v>
          </cell>
          <cell r="T1152" t="str">
            <v>C814430224</v>
          </cell>
          <cell r="U1152">
            <v>0</v>
          </cell>
          <cell r="V1152">
            <v>2.0110000000000001</v>
          </cell>
          <cell r="W1152">
            <v>2.0110000000000001</v>
          </cell>
        </row>
        <row r="1153">
          <cell r="I1153" t="str">
            <v>石冲村并村连通路</v>
          </cell>
          <cell r="J1153" t="str">
            <v>1327F4302240007</v>
          </cell>
          <cell r="K1153" t="str">
            <v>新村与撤并村便捷连通</v>
          </cell>
          <cell r="L1153" t="str">
            <v>一类地区</v>
          </cell>
          <cell r="M1153" t="str">
            <v>国家贫困县</v>
          </cell>
          <cell r="N1153" t="str">
            <v>升级改造（提质改造）</v>
          </cell>
          <cell r="O1153" t="str">
            <v>石冲村</v>
          </cell>
          <cell r="P1153" t="str">
            <v>四级公路</v>
          </cell>
          <cell r="R1153" t="str">
            <v>0</v>
          </cell>
          <cell r="S1153" t="str">
            <v>3.5</v>
          </cell>
          <cell r="T1153" t="str">
            <v>Y012430224</v>
          </cell>
          <cell r="U1153">
            <v>5.3840000000000003</v>
          </cell>
          <cell r="V1153">
            <v>6.1520000000000001</v>
          </cell>
          <cell r="W1153">
            <v>0.76800000000000002</v>
          </cell>
        </row>
        <row r="1154">
          <cell r="I1154" t="str">
            <v>双元村-上芫村并村连通路</v>
          </cell>
          <cell r="J1154" t="str">
            <v>1327F4302240029</v>
          </cell>
          <cell r="K1154" t="str">
            <v>新村与撤并村便捷连通</v>
          </cell>
          <cell r="L1154" t="str">
            <v>一类地区</v>
          </cell>
          <cell r="M1154" t="str">
            <v>国家贫困县</v>
          </cell>
          <cell r="N1154" t="str">
            <v>升级改造（提质改造）</v>
          </cell>
          <cell r="O1154" t="str">
            <v>双元村</v>
          </cell>
          <cell r="P1154" t="str">
            <v>四级公路</v>
          </cell>
          <cell r="R1154" t="str">
            <v>0</v>
          </cell>
          <cell r="S1154" t="str">
            <v>3.5</v>
          </cell>
          <cell r="T1154" t="str">
            <v>C780430224</v>
          </cell>
          <cell r="U1154">
            <v>0</v>
          </cell>
          <cell r="V1154">
            <v>1.23</v>
          </cell>
          <cell r="W1154">
            <v>1.23</v>
          </cell>
        </row>
        <row r="1155">
          <cell r="I1155" t="str">
            <v>西岸村-松江村并村连通路</v>
          </cell>
          <cell r="J1155" t="str">
            <v>1327F4302240018</v>
          </cell>
          <cell r="K1155" t="str">
            <v>新村与撤并村便捷连通</v>
          </cell>
          <cell r="L1155" t="str">
            <v>一类地区</v>
          </cell>
          <cell r="M1155" t="str">
            <v>国家贫困县</v>
          </cell>
          <cell r="N1155" t="str">
            <v>升级改造（提质改造）</v>
          </cell>
          <cell r="O1155" t="str">
            <v>西岸村</v>
          </cell>
          <cell r="P1155" t="str">
            <v>四级公路</v>
          </cell>
          <cell r="R1155" t="str">
            <v>0</v>
          </cell>
          <cell r="S1155" t="str">
            <v>4</v>
          </cell>
          <cell r="T1155" t="str">
            <v>C337430224</v>
          </cell>
          <cell r="U1155">
            <v>0.108</v>
          </cell>
          <cell r="V1155">
            <v>0.443</v>
          </cell>
          <cell r="W1155">
            <v>0.33500000000000002</v>
          </cell>
        </row>
        <row r="1156">
          <cell r="I1156" t="str">
            <v>西坑村-大塘村并村连通路</v>
          </cell>
          <cell r="J1156" t="str">
            <v>1327F4302240022</v>
          </cell>
          <cell r="K1156" t="str">
            <v>新村与撤并村便捷连通</v>
          </cell>
          <cell r="L1156" t="str">
            <v>一类地区</v>
          </cell>
          <cell r="M1156" t="str">
            <v>国家贫困县</v>
          </cell>
          <cell r="N1156" t="str">
            <v>升级改造（提质改造）</v>
          </cell>
          <cell r="O1156" t="str">
            <v>西坑村</v>
          </cell>
          <cell r="P1156" t="str">
            <v>等外公路</v>
          </cell>
          <cell r="R1156" t="str">
            <v>0</v>
          </cell>
          <cell r="S1156" t="str">
            <v>4</v>
          </cell>
          <cell r="T1156" t="str">
            <v>C843430224</v>
          </cell>
          <cell r="U1156">
            <v>0</v>
          </cell>
          <cell r="V1156">
            <v>0.57799999999999996</v>
          </cell>
          <cell r="W1156">
            <v>0.57799999999999996</v>
          </cell>
        </row>
        <row r="1157">
          <cell r="I1157" t="str">
            <v>严溪村-梅田村并村连通路</v>
          </cell>
          <cell r="J1157" t="str">
            <v>1327F4302240014</v>
          </cell>
          <cell r="K1157" t="str">
            <v>新村与撤并村便捷连通</v>
          </cell>
          <cell r="L1157" t="str">
            <v>一类地区</v>
          </cell>
          <cell r="M1157" t="str">
            <v>国家贫困县</v>
          </cell>
          <cell r="N1157" t="str">
            <v>升级改造（提质改造）</v>
          </cell>
          <cell r="O1157" t="str">
            <v>严溪村</v>
          </cell>
          <cell r="P1157" t="str">
            <v>四级公路</v>
          </cell>
          <cell r="R1157" t="str">
            <v>0</v>
          </cell>
          <cell r="S1157" t="str">
            <v>4</v>
          </cell>
          <cell r="T1157" t="str">
            <v>C295430224</v>
          </cell>
          <cell r="U1157">
            <v>0</v>
          </cell>
          <cell r="V1157">
            <v>0.35099999999999998</v>
          </cell>
          <cell r="W1157">
            <v>0.35099999999999998</v>
          </cell>
        </row>
        <row r="1158">
          <cell r="I1158" t="str">
            <v>杨塘村-塘井村并村连通路</v>
          </cell>
          <cell r="J1158" t="str">
            <v>1327F4302240016</v>
          </cell>
          <cell r="K1158" t="str">
            <v>新村与撤并村便捷连通</v>
          </cell>
          <cell r="L1158" t="str">
            <v>一类地区</v>
          </cell>
          <cell r="M1158" t="str">
            <v>国家贫困县</v>
          </cell>
          <cell r="N1158" t="str">
            <v>升级改造（提质改造）</v>
          </cell>
          <cell r="O1158" t="str">
            <v>杨塘村</v>
          </cell>
          <cell r="P1158" t="str">
            <v>四级公路</v>
          </cell>
          <cell r="R1158" t="str">
            <v>0</v>
          </cell>
          <cell r="S1158" t="str">
            <v>4</v>
          </cell>
          <cell r="T1158" t="str">
            <v>C299430224</v>
          </cell>
          <cell r="U1158">
            <v>0</v>
          </cell>
          <cell r="V1158">
            <v>0.67100000000000004</v>
          </cell>
          <cell r="W1158">
            <v>0.67100000000000004</v>
          </cell>
        </row>
        <row r="1159">
          <cell r="I1159" t="str">
            <v>腰陂村-巨田村并村连通路</v>
          </cell>
          <cell r="J1159" t="str">
            <v>1327F4302240017</v>
          </cell>
          <cell r="K1159" t="str">
            <v>新村与撤并村便捷连通</v>
          </cell>
          <cell r="L1159" t="str">
            <v>一类地区</v>
          </cell>
          <cell r="M1159" t="str">
            <v>国家贫困县</v>
          </cell>
          <cell r="N1159" t="str">
            <v>升级改造（提质改造）</v>
          </cell>
          <cell r="O1159" t="str">
            <v>腰陂村</v>
          </cell>
          <cell r="P1159" t="str">
            <v>等外公路</v>
          </cell>
          <cell r="R1159" t="str">
            <v>0</v>
          </cell>
          <cell r="S1159" t="str">
            <v>3.5</v>
          </cell>
          <cell r="T1159" t="str">
            <v>CA51430224</v>
          </cell>
          <cell r="U1159">
            <v>0</v>
          </cell>
          <cell r="V1159">
            <v>0.254</v>
          </cell>
          <cell r="W1159">
            <v>0.254</v>
          </cell>
        </row>
        <row r="1160">
          <cell r="I1160" t="str">
            <v>腰陂村合村路</v>
          </cell>
          <cell r="J1160" t="str">
            <v>1327F4302240020</v>
          </cell>
          <cell r="K1160" t="str">
            <v>新村与撤并村便捷连通</v>
          </cell>
          <cell r="L1160" t="str">
            <v>一类地区</v>
          </cell>
          <cell r="M1160" t="str">
            <v>国家贫困县</v>
          </cell>
          <cell r="N1160" t="str">
            <v>升级改造（提质改造）</v>
          </cell>
          <cell r="O1160" t="str">
            <v>腰陂村</v>
          </cell>
          <cell r="P1160" t="str">
            <v>等外公路</v>
          </cell>
          <cell r="R1160" t="str">
            <v>0</v>
          </cell>
          <cell r="S1160" t="str">
            <v>3.5</v>
          </cell>
          <cell r="T1160" t="str">
            <v>CA36430224</v>
          </cell>
          <cell r="U1160">
            <v>0</v>
          </cell>
          <cell r="V1160">
            <v>0.28100000000000003</v>
          </cell>
          <cell r="W1160">
            <v>0.28100000000000003</v>
          </cell>
        </row>
        <row r="1161">
          <cell r="I1161" t="str">
            <v>白沙井至荷叶塘连接路</v>
          </cell>
          <cell r="J1161" t="str">
            <v>1327F4302810043</v>
          </cell>
          <cell r="K1161" t="str">
            <v>新村与撤并村便捷连通</v>
          </cell>
          <cell r="L1161" t="str">
            <v>三类地区</v>
          </cell>
          <cell r="M1161"/>
          <cell r="N1161" t="str">
            <v>新建</v>
          </cell>
          <cell r="O1161" t="str">
            <v>寨下村</v>
          </cell>
          <cell r="P1161" t="str">
            <v>等外公路</v>
          </cell>
          <cell r="R1161" t="str">
            <v>3</v>
          </cell>
          <cell r="S1161" t="str">
            <v>3.5</v>
          </cell>
          <cell r="T1161" t="str">
            <v>无</v>
          </cell>
          <cell r="U1161">
            <v>0</v>
          </cell>
          <cell r="V1161">
            <v>0.83</v>
          </cell>
          <cell r="W1161">
            <v>0.83</v>
          </cell>
        </row>
        <row r="1162">
          <cell r="I1162" t="str">
            <v>草溪至石塘连接路</v>
          </cell>
          <cell r="J1162" t="str">
            <v>1327F4302810062</v>
          </cell>
          <cell r="K1162" t="str">
            <v>新村与撤并村便捷连通</v>
          </cell>
          <cell r="L1162" t="str">
            <v>三类地区</v>
          </cell>
          <cell r="M1162"/>
          <cell r="N1162" t="str">
            <v>新建</v>
          </cell>
          <cell r="O1162" t="str">
            <v>莲旗村</v>
          </cell>
          <cell r="P1162" t="str">
            <v>等外公路</v>
          </cell>
          <cell r="R1162" t="str">
            <v>4</v>
          </cell>
          <cell r="S1162" t="str">
            <v>5</v>
          </cell>
          <cell r="T1162" t="str">
            <v>无</v>
          </cell>
          <cell r="U1162">
            <v>0</v>
          </cell>
          <cell r="V1162">
            <v>0.55000000000000004</v>
          </cell>
          <cell r="W1162">
            <v>0.55000000000000004</v>
          </cell>
        </row>
        <row r="1163">
          <cell r="I1163" t="str">
            <v>茶园至南冲连接路</v>
          </cell>
          <cell r="J1163" t="str">
            <v>1327F4302810056</v>
          </cell>
          <cell r="K1163" t="str">
            <v>新村与撤并村便捷连通</v>
          </cell>
          <cell r="L1163" t="str">
            <v>三类地区</v>
          </cell>
          <cell r="M1163"/>
          <cell r="N1163" t="str">
            <v>新建</v>
          </cell>
          <cell r="O1163" t="str">
            <v>玉茶村</v>
          </cell>
          <cell r="P1163" t="str">
            <v>等外公路</v>
          </cell>
          <cell r="R1163" t="str">
            <v>3</v>
          </cell>
          <cell r="S1163" t="str">
            <v>3.5</v>
          </cell>
          <cell r="T1163" t="str">
            <v>无</v>
          </cell>
          <cell r="U1163">
            <v>0</v>
          </cell>
          <cell r="V1163">
            <v>1.23</v>
          </cell>
          <cell r="W1163">
            <v>1.23</v>
          </cell>
        </row>
        <row r="1164">
          <cell r="I1164" t="str">
            <v>车弓至瓦子坪连接路</v>
          </cell>
          <cell r="J1164" t="str">
            <v>1327F4302810020</v>
          </cell>
          <cell r="K1164" t="str">
            <v>新村与撤并村便捷连通</v>
          </cell>
          <cell r="L1164" t="str">
            <v>三类地区</v>
          </cell>
          <cell r="M1164"/>
          <cell r="N1164" t="str">
            <v>新建</v>
          </cell>
          <cell r="O1164" t="str">
            <v>四方社区</v>
          </cell>
          <cell r="P1164" t="str">
            <v>等外公路</v>
          </cell>
          <cell r="R1164" t="str">
            <v>3.5</v>
          </cell>
          <cell r="S1164" t="str">
            <v>4.5</v>
          </cell>
          <cell r="T1164" t="str">
            <v>无</v>
          </cell>
          <cell r="U1164">
            <v>0</v>
          </cell>
          <cell r="V1164">
            <v>2.96</v>
          </cell>
          <cell r="W1164">
            <v>2.96</v>
          </cell>
        </row>
        <row r="1165">
          <cell r="I1165" t="str">
            <v>陈家老屋至桃子园连接路</v>
          </cell>
          <cell r="J1165" t="str">
            <v>1327F4302810029</v>
          </cell>
          <cell r="K1165" t="str">
            <v>新村与撤并村便捷连通</v>
          </cell>
          <cell r="L1165" t="str">
            <v>三类地区</v>
          </cell>
          <cell r="M1165"/>
          <cell r="N1165" t="str">
            <v>新建</v>
          </cell>
          <cell r="O1165" t="str">
            <v>沩山村</v>
          </cell>
          <cell r="P1165" t="str">
            <v>等外公路</v>
          </cell>
          <cell r="R1165" t="str">
            <v>3</v>
          </cell>
          <cell r="S1165" t="str">
            <v>3.5</v>
          </cell>
          <cell r="T1165" t="str">
            <v>无</v>
          </cell>
          <cell r="U1165">
            <v>0</v>
          </cell>
          <cell r="V1165">
            <v>3.46</v>
          </cell>
          <cell r="W1165">
            <v>3.46</v>
          </cell>
        </row>
        <row r="1166">
          <cell r="I1166" t="str">
            <v>村委会至月形山连接路</v>
          </cell>
          <cell r="J1166" t="str">
            <v>1327F4302810040</v>
          </cell>
          <cell r="K1166" t="str">
            <v>新村与撤并村便捷连通</v>
          </cell>
          <cell r="L1166" t="str">
            <v>三类地区</v>
          </cell>
          <cell r="M1166"/>
          <cell r="N1166" t="str">
            <v>新建</v>
          </cell>
          <cell r="O1166" t="str">
            <v>东山村</v>
          </cell>
          <cell r="P1166" t="str">
            <v>等外公路</v>
          </cell>
          <cell r="R1166" t="str">
            <v>3</v>
          </cell>
          <cell r="S1166" t="str">
            <v>3.5</v>
          </cell>
          <cell r="T1166" t="str">
            <v>无</v>
          </cell>
          <cell r="U1166">
            <v>0</v>
          </cell>
          <cell r="V1166">
            <v>1.03</v>
          </cell>
          <cell r="W1166">
            <v>1.03</v>
          </cell>
        </row>
        <row r="1167">
          <cell r="I1167" t="str">
            <v>大西垅至新塘连接路</v>
          </cell>
          <cell r="J1167" t="str">
            <v>1327F4302810024</v>
          </cell>
          <cell r="K1167" t="str">
            <v>新村与撤并村便捷连通</v>
          </cell>
          <cell r="L1167" t="str">
            <v>三类地区</v>
          </cell>
          <cell r="M1167"/>
          <cell r="N1167" t="str">
            <v>新建</v>
          </cell>
          <cell r="O1167" t="str">
            <v>石均塘村</v>
          </cell>
          <cell r="P1167" t="str">
            <v>等外公路</v>
          </cell>
          <cell r="R1167" t="str">
            <v>3</v>
          </cell>
          <cell r="S1167" t="str">
            <v>3.5</v>
          </cell>
          <cell r="T1167" t="str">
            <v>无</v>
          </cell>
          <cell r="U1167">
            <v>0</v>
          </cell>
          <cell r="V1167">
            <v>0.75</v>
          </cell>
          <cell r="W1167">
            <v>0.75</v>
          </cell>
        </row>
        <row r="1168">
          <cell r="I1168" t="str">
            <v>东富大道至横岭连接路</v>
          </cell>
          <cell r="J1168" t="str">
            <v>1327F4302810019</v>
          </cell>
          <cell r="K1168" t="str">
            <v>新村与撤并村便捷连通</v>
          </cell>
          <cell r="L1168" t="str">
            <v>三类地区</v>
          </cell>
          <cell r="M1168"/>
          <cell r="N1168" t="str">
            <v>新建</v>
          </cell>
          <cell r="O1168" t="str">
            <v>莲旗村</v>
          </cell>
          <cell r="P1168" t="str">
            <v>四级公路</v>
          </cell>
          <cell r="R1168" t="str">
            <v>4</v>
          </cell>
          <cell r="S1168" t="str">
            <v>5</v>
          </cell>
          <cell r="T1168" t="str">
            <v>无</v>
          </cell>
          <cell r="U1168">
            <v>0</v>
          </cell>
          <cell r="V1168">
            <v>0.55000000000000004</v>
          </cell>
          <cell r="W1168">
            <v>0.55000000000000004</v>
          </cell>
        </row>
        <row r="1169">
          <cell r="I1169" t="str">
            <v>东沈线S330-蚂蟥塘组</v>
          </cell>
          <cell r="J1169" t="str">
            <v>1327F4302810047</v>
          </cell>
          <cell r="K1169" t="str">
            <v>新村与撤并村便捷连通</v>
          </cell>
          <cell r="L1169" t="str">
            <v>三类地区</v>
          </cell>
          <cell r="M1169"/>
          <cell r="N1169" t="str">
            <v>新建</v>
          </cell>
          <cell r="O1169" t="str">
            <v>东富村</v>
          </cell>
          <cell r="P1169" t="str">
            <v>无路</v>
          </cell>
          <cell r="R1169" t="str">
            <v>0</v>
          </cell>
          <cell r="S1169" t="str">
            <v>3.5</v>
          </cell>
          <cell r="T1169" t="str">
            <v>无</v>
          </cell>
          <cell r="U1169">
            <v>0</v>
          </cell>
          <cell r="V1169">
            <v>0.3</v>
          </cell>
          <cell r="W1169">
            <v>0.3</v>
          </cell>
        </row>
        <row r="1170">
          <cell r="I1170" t="str">
            <v>东头至八斗围连接路</v>
          </cell>
          <cell r="J1170" t="str">
            <v>1327F4302810014</v>
          </cell>
          <cell r="K1170" t="str">
            <v>新村与撤并村便捷连通</v>
          </cell>
          <cell r="L1170" t="str">
            <v>三类地区</v>
          </cell>
          <cell r="M1170"/>
          <cell r="N1170" t="str">
            <v>升级改造（提质改造）</v>
          </cell>
          <cell r="O1170" t="str">
            <v>黄谷村</v>
          </cell>
          <cell r="P1170" t="str">
            <v>四级公路</v>
          </cell>
          <cell r="R1170" t="str">
            <v>3.5</v>
          </cell>
          <cell r="S1170" t="str">
            <v>5</v>
          </cell>
          <cell r="T1170" t="str">
            <v>C533430281</v>
          </cell>
          <cell r="U1170">
            <v>0</v>
          </cell>
          <cell r="V1170">
            <v>1.97</v>
          </cell>
          <cell r="W1170">
            <v>1.97</v>
          </cell>
        </row>
        <row r="1171">
          <cell r="I1171" t="str">
            <v>肥株至杉坡连接路</v>
          </cell>
          <cell r="J1171" t="str">
            <v>1327F4302810018</v>
          </cell>
          <cell r="K1171" t="str">
            <v>新村与撤并村便捷连通</v>
          </cell>
          <cell r="L1171" t="str">
            <v>三类地区</v>
          </cell>
          <cell r="M1171"/>
          <cell r="N1171" t="str">
            <v>新建</v>
          </cell>
          <cell r="O1171" t="str">
            <v>四方社区</v>
          </cell>
          <cell r="P1171" t="str">
            <v>等外公路</v>
          </cell>
          <cell r="R1171" t="str">
            <v>3</v>
          </cell>
          <cell r="S1171" t="str">
            <v>3.5</v>
          </cell>
          <cell r="T1171" t="str">
            <v>无</v>
          </cell>
          <cell r="U1171">
            <v>0</v>
          </cell>
          <cell r="V1171">
            <v>0.71</v>
          </cell>
          <cell r="W1171">
            <v>0.71</v>
          </cell>
        </row>
        <row r="1172">
          <cell r="I1172" t="str">
            <v>丰本至朱吉山连接路</v>
          </cell>
          <cell r="J1172" t="str">
            <v>1327F4302810052</v>
          </cell>
          <cell r="K1172" t="str">
            <v>新村与撤并村便捷连通</v>
          </cell>
          <cell r="L1172" t="str">
            <v>三类地区</v>
          </cell>
          <cell r="M1172"/>
          <cell r="N1172" t="str">
            <v>新建</v>
          </cell>
          <cell r="O1172" t="str">
            <v>东兴社区</v>
          </cell>
          <cell r="P1172" t="str">
            <v>等外公路</v>
          </cell>
          <cell r="R1172" t="str">
            <v>2.5</v>
          </cell>
          <cell r="S1172" t="str">
            <v>3.5</v>
          </cell>
          <cell r="T1172" t="str">
            <v>无</v>
          </cell>
          <cell r="U1172">
            <v>0</v>
          </cell>
          <cell r="V1172">
            <v>0.18</v>
          </cell>
          <cell r="W1172">
            <v>0.18</v>
          </cell>
        </row>
        <row r="1173">
          <cell r="I1173" t="str">
            <v>和六塘至学校连接路</v>
          </cell>
          <cell r="J1173" t="str">
            <v>1327F4302810021</v>
          </cell>
          <cell r="K1173" t="str">
            <v>新村与撤并村便捷连通</v>
          </cell>
          <cell r="L1173" t="str">
            <v>三类地区</v>
          </cell>
          <cell r="M1173"/>
          <cell r="N1173" t="str">
            <v>新建</v>
          </cell>
          <cell r="O1173" t="str">
            <v>利群村</v>
          </cell>
          <cell r="P1173" t="str">
            <v>等外公路</v>
          </cell>
          <cell r="R1173" t="str">
            <v>3.5</v>
          </cell>
          <cell r="S1173" t="str">
            <v>4.5</v>
          </cell>
          <cell r="T1173" t="str">
            <v>无</v>
          </cell>
          <cell r="U1173">
            <v>0</v>
          </cell>
          <cell r="V1173">
            <v>1.6</v>
          </cell>
          <cell r="W1173">
            <v>1.6</v>
          </cell>
        </row>
        <row r="1174">
          <cell r="I1174" t="str">
            <v>贺家冲至维公祠连接路</v>
          </cell>
          <cell r="J1174" t="str">
            <v>1327F4302810054</v>
          </cell>
          <cell r="K1174" t="str">
            <v>新村与撤并村便捷连通</v>
          </cell>
          <cell r="L1174" t="str">
            <v>三类地区</v>
          </cell>
          <cell r="M1174"/>
          <cell r="N1174" t="str">
            <v>新建</v>
          </cell>
          <cell r="O1174" t="str">
            <v>樟树村</v>
          </cell>
          <cell r="P1174" t="str">
            <v>等外公路</v>
          </cell>
          <cell r="R1174" t="str">
            <v>3</v>
          </cell>
          <cell r="S1174" t="str">
            <v>3.5</v>
          </cell>
          <cell r="T1174" t="str">
            <v>无</v>
          </cell>
          <cell r="U1174">
            <v>0</v>
          </cell>
          <cell r="V1174">
            <v>1.07</v>
          </cell>
          <cell r="W1174">
            <v>1.07</v>
          </cell>
        </row>
        <row r="1175">
          <cell r="I1175" t="str">
            <v>横烟至建新连接路</v>
          </cell>
          <cell r="J1175" t="str">
            <v>1327F4302810041</v>
          </cell>
          <cell r="K1175" t="str">
            <v>新村与撤并村便捷连通</v>
          </cell>
          <cell r="L1175" t="str">
            <v>三类地区</v>
          </cell>
          <cell r="M1175"/>
          <cell r="N1175" t="str">
            <v>升级改造（提质改造）</v>
          </cell>
          <cell r="O1175" t="str">
            <v>横新村</v>
          </cell>
          <cell r="P1175" t="str">
            <v>等外公路</v>
          </cell>
          <cell r="R1175" t="str">
            <v>3.5</v>
          </cell>
          <cell r="S1175" t="str">
            <v>5.5</v>
          </cell>
          <cell r="T1175" t="str">
            <v>CA19430281</v>
          </cell>
          <cell r="U1175">
            <v>0</v>
          </cell>
          <cell r="V1175">
            <v>0.373</v>
          </cell>
          <cell r="W1175">
            <v>0.373</v>
          </cell>
        </row>
        <row r="1176">
          <cell r="I1176" t="str">
            <v>胡家至上竹山连接路</v>
          </cell>
          <cell r="J1176" t="str">
            <v>1327F4302810026</v>
          </cell>
          <cell r="K1176" t="str">
            <v>新村与撤并村便捷连通</v>
          </cell>
          <cell r="L1176" t="str">
            <v>三类地区</v>
          </cell>
          <cell r="M1176"/>
          <cell r="N1176" t="str">
            <v>新建</v>
          </cell>
          <cell r="O1176" t="str">
            <v>黄田村</v>
          </cell>
          <cell r="P1176" t="str">
            <v>无路</v>
          </cell>
          <cell r="R1176" t="str">
            <v>0</v>
          </cell>
          <cell r="S1176" t="str">
            <v>3.5</v>
          </cell>
          <cell r="T1176" t="str">
            <v>无</v>
          </cell>
          <cell r="U1176">
            <v>0</v>
          </cell>
          <cell r="V1176">
            <v>1.04</v>
          </cell>
          <cell r="W1176">
            <v>1.04</v>
          </cell>
        </row>
        <row r="1177">
          <cell r="I1177" t="str">
            <v>花门楼至炭眼连接路</v>
          </cell>
          <cell r="J1177" t="str">
            <v>1327F4302810063</v>
          </cell>
          <cell r="K1177" t="str">
            <v>新村与撤并村便捷连通</v>
          </cell>
          <cell r="L1177" t="str">
            <v>三类地区</v>
          </cell>
          <cell r="M1177"/>
          <cell r="N1177" t="str">
            <v>新建</v>
          </cell>
          <cell r="O1177" t="str">
            <v>石塘岭村</v>
          </cell>
          <cell r="P1177" t="str">
            <v>等外公路</v>
          </cell>
          <cell r="R1177" t="str">
            <v>3</v>
          </cell>
          <cell r="S1177" t="str">
            <v>3.5</v>
          </cell>
          <cell r="T1177" t="str">
            <v>无</v>
          </cell>
          <cell r="U1177">
            <v>0</v>
          </cell>
          <cell r="V1177">
            <v>1</v>
          </cell>
          <cell r="W1177">
            <v>1</v>
          </cell>
        </row>
        <row r="1178">
          <cell r="I1178" t="str">
            <v>江家组至井铺组连接路</v>
          </cell>
          <cell r="J1178" t="str">
            <v>1327F4302810031</v>
          </cell>
          <cell r="K1178" t="str">
            <v>新村与撤并村便捷连通</v>
          </cell>
          <cell r="L1178" t="str">
            <v>三类地区</v>
          </cell>
          <cell r="M1178"/>
          <cell r="N1178" t="str">
            <v>新建</v>
          </cell>
          <cell r="O1178" t="str">
            <v>新井村</v>
          </cell>
          <cell r="P1178" t="str">
            <v>无路</v>
          </cell>
          <cell r="R1178" t="str">
            <v>0</v>
          </cell>
          <cell r="S1178" t="str">
            <v>4.5</v>
          </cell>
          <cell r="T1178" t="str">
            <v>无</v>
          </cell>
          <cell r="U1178">
            <v>0</v>
          </cell>
          <cell r="V1178">
            <v>0.87</v>
          </cell>
          <cell r="W1178">
            <v>0.87</v>
          </cell>
        </row>
        <row r="1179">
          <cell r="I1179" t="str">
            <v>匡家圳至猫子冲连接路</v>
          </cell>
          <cell r="J1179" t="str">
            <v>1327F4302810007</v>
          </cell>
          <cell r="K1179" t="str">
            <v>新村与撤并村便捷连通</v>
          </cell>
          <cell r="L1179" t="str">
            <v>三类地区</v>
          </cell>
          <cell r="M1179"/>
          <cell r="N1179" t="str">
            <v>新建</v>
          </cell>
          <cell r="O1179" t="str">
            <v>将军村</v>
          </cell>
          <cell r="P1179" t="str">
            <v>四级公路</v>
          </cell>
          <cell r="R1179" t="str">
            <v>3.5</v>
          </cell>
          <cell r="S1179" t="str">
            <v>4.5</v>
          </cell>
          <cell r="T1179" t="str">
            <v>无</v>
          </cell>
          <cell r="U1179">
            <v>0</v>
          </cell>
          <cell r="V1179">
            <v>0.42</v>
          </cell>
          <cell r="W1179">
            <v>0.42</v>
          </cell>
        </row>
        <row r="1180">
          <cell r="I1180" t="str">
            <v>老虎岭至洪塘连接路</v>
          </cell>
          <cell r="J1180" t="str">
            <v>1327F4302810023</v>
          </cell>
          <cell r="K1180" t="str">
            <v>新村与撤并村便捷连通</v>
          </cell>
          <cell r="L1180" t="str">
            <v>三类地区</v>
          </cell>
          <cell r="M1180"/>
          <cell r="N1180" t="str">
            <v>新建</v>
          </cell>
          <cell r="O1180" t="str">
            <v>石均塘村</v>
          </cell>
          <cell r="P1180" t="str">
            <v>等外公路</v>
          </cell>
          <cell r="R1180" t="str">
            <v>3</v>
          </cell>
          <cell r="S1180" t="str">
            <v>3.5</v>
          </cell>
          <cell r="T1180" t="str">
            <v>无</v>
          </cell>
          <cell r="U1180">
            <v>0</v>
          </cell>
          <cell r="V1180">
            <v>1.97</v>
          </cell>
          <cell r="W1180">
            <v>1.97</v>
          </cell>
        </row>
        <row r="1181">
          <cell r="I1181" t="str">
            <v>老屋1组至老屋2组连接路</v>
          </cell>
          <cell r="J1181" t="str">
            <v>1327F4302810035</v>
          </cell>
          <cell r="K1181" t="str">
            <v>新村与撤并村便捷连通</v>
          </cell>
          <cell r="L1181" t="str">
            <v>三类地区</v>
          </cell>
          <cell r="M1181"/>
          <cell r="N1181" t="str">
            <v>新建</v>
          </cell>
          <cell r="O1181" t="str">
            <v>新井村</v>
          </cell>
          <cell r="P1181" t="str">
            <v>无路</v>
          </cell>
          <cell r="R1181" t="str">
            <v>0</v>
          </cell>
          <cell r="S1181" t="str">
            <v>3.5</v>
          </cell>
          <cell r="T1181" t="str">
            <v>无</v>
          </cell>
          <cell r="U1181">
            <v>0</v>
          </cell>
          <cell r="V1181">
            <v>0.41</v>
          </cell>
          <cell r="W1181">
            <v>0.41</v>
          </cell>
        </row>
        <row r="1182">
          <cell r="I1182" t="str">
            <v>老屋塘至石字街连接路</v>
          </cell>
          <cell r="J1182" t="str">
            <v>1327F4302810045</v>
          </cell>
          <cell r="K1182" t="str">
            <v>新村与撤并村便捷连通</v>
          </cell>
          <cell r="L1182" t="str">
            <v>三类地区</v>
          </cell>
          <cell r="M1182"/>
          <cell r="N1182" t="str">
            <v>新建</v>
          </cell>
          <cell r="O1182" t="str">
            <v>石塘岭村</v>
          </cell>
          <cell r="P1182" t="str">
            <v>等外公路</v>
          </cell>
          <cell r="R1182" t="str">
            <v>3</v>
          </cell>
          <cell r="S1182" t="str">
            <v>3.5</v>
          </cell>
          <cell r="T1182" t="str">
            <v>无</v>
          </cell>
          <cell r="U1182">
            <v>0</v>
          </cell>
          <cell r="V1182">
            <v>0.64</v>
          </cell>
          <cell r="W1182">
            <v>0.64</v>
          </cell>
        </row>
        <row r="1183">
          <cell r="I1183" t="str">
            <v>李家老屋至茅坡里连接路</v>
          </cell>
          <cell r="J1183" t="str">
            <v>1327F4302810003</v>
          </cell>
          <cell r="K1183" t="str">
            <v>新村与撤并村便捷连通</v>
          </cell>
          <cell r="L1183" t="str">
            <v>三类地区</v>
          </cell>
          <cell r="M1183"/>
          <cell r="N1183" t="str">
            <v>新建</v>
          </cell>
          <cell r="O1183" t="str">
            <v>文家湾村</v>
          </cell>
          <cell r="P1183" t="str">
            <v>四级公路</v>
          </cell>
          <cell r="R1183" t="str">
            <v>3.5</v>
          </cell>
          <cell r="S1183" t="str">
            <v>4.5</v>
          </cell>
          <cell r="T1183" t="str">
            <v>无</v>
          </cell>
          <cell r="U1183">
            <v>0</v>
          </cell>
          <cell r="V1183">
            <v>2.2200000000000002</v>
          </cell>
          <cell r="W1183">
            <v>2.2200000000000002</v>
          </cell>
        </row>
        <row r="1184">
          <cell r="I1184" t="str">
            <v>栗塘至宋家冲连接路</v>
          </cell>
          <cell r="J1184" t="str">
            <v>1327F4302810017</v>
          </cell>
          <cell r="K1184" t="str">
            <v>新村与撤并村便捷连通</v>
          </cell>
          <cell r="L1184" t="str">
            <v>三类地区</v>
          </cell>
          <cell r="M1184"/>
          <cell r="N1184" t="str">
            <v>新建</v>
          </cell>
          <cell r="O1184" t="str">
            <v>长午新村</v>
          </cell>
          <cell r="P1184" t="str">
            <v>四级公路</v>
          </cell>
          <cell r="R1184" t="str">
            <v>4</v>
          </cell>
          <cell r="S1184" t="str">
            <v>5</v>
          </cell>
          <cell r="T1184" t="str">
            <v>无</v>
          </cell>
          <cell r="U1184">
            <v>0</v>
          </cell>
          <cell r="V1184">
            <v>1.25</v>
          </cell>
          <cell r="W1184">
            <v>1.25</v>
          </cell>
        </row>
        <row r="1185">
          <cell r="I1185" t="str">
            <v>岭背屋场至安全连接路</v>
          </cell>
          <cell r="J1185" t="str">
            <v>1327F4302810037</v>
          </cell>
          <cell r="K1185" t="str">
            <v>新村与撤并村便捷连通</v>
          </cell>
          <cell r="L1185" t="str">
            <v>三类地区</v>
          </cell>
          <cell r="M1185"/>
          <cell r="N1185" t="str">
            <v>新建</v>
          </cell>
          <cell r="O1185" t="str">
            <v>东山村</v>
          </cell>
          <cell r="P1185" t="str">
            <v>等外公路</v>
          </cell>
          <cell r="R1185" t="str">
            <v>3</v>
          </cell>
          <cell r="S1185" t="str">
            <v>3.5</v>
          </cell>
          <cell r="T1185" t="str">
            <v>无</v>
          </cell>
          <cell r="U1185">
            <v>0</v>
          </cell>
          <cell r="V1185">
            <v>1.1499999999999999</v>
          </cell>
          <cell r="W1185">
            <v>1.1499999999999999</v>
          </cell>
        </row>
        <row r="1186">
          <cell r="I1186" t="str">
            <v>龙家至兰家屋场连接路</v>
          </cell>
          <cell r="J1186" t="str">
            <v>1327F4302810016</v>
          </cell>
          <cell r="K1186" t="str">
            <v>新村与撤并村便捷连通</v>
          </cell>
          <cell r="L1186" t="str">
            <v>三类地区</v>
          </cell>
          <cell r="M1186"/>
          <cell r="N1186" t="str">
            <v>升级改造（提质改造）</v>
          </cell>
          <cell r="O1186" t="str">
            <v>马家垅村</v>
          </cell>
          <cell r="P1186" t="str">
            <v>四级公路</v>
          </cell>
          <cell r="R1186" t="str">
            <v>3.5</v>
          </cell>
          <cell r="S1186" t="str">
            <v>4.5</v>
          </cell>
          <cell r="T1186" t="str">
            <v>Y284430281</v>
          </cell>
          <cell r="U1186">
            <v>0</v>
          </cell>
          <cell r="V1186">
            <v>2.91</v>
          </cell>
          <cell r="W1186">
            <v>2.91</v>
          </cell>
        </row>
        <row r="1187">
          <cell r="I1187" t="str">
            <v>龙塘至上背咀连接路</v>
          </cell>
          <cell r="J1187" t="str">
            <v>1327F4302810048</v>
          </cell>
          <cell r="K1187" t="str">
            <v>新村与撤并村便捷连通</v>
          </cell>
          <cell r="L1187" t="str">
            <v>三类地区</v>
          </cell>
          <cell r="M1187"/>
          <cell r="N1187" t="str">
            <v>新建</v>
          </cell>
          <cell r="O1187" t="str">
            <v>芷泉村</v>
          </cell>
          <cell r="P1187" t="str">
            <v>等外公路</v>
          </cell>
          <cell r="R1187" t="str">
            <v>3.5</v>
          </cell>
          <cell r="S1187" t="str">
            <v>4.5</v>
          </cell>
          <cell r="T1187" t="str">
            <v>无</v>
          </cell>
          <cell r="U1187">
            <v>0</v>
          </cell>
          <cell r="V1187">
            <v>2.0099999999999998</v>
          </cell>
          <cell r="W1187">
            <v>2.0099999999999998</v>
          </cell>
        </row>
        <row r="1188">
          <cell r="I1188" t="str">
            <v>牛角冲至夏坪桥连接路</v>
          </cell>
          <cell r="J1188" t="str">
            <v>1327F4302810005</v>
          </cell>
          <cell r="K1188" t="str">
            <v>新村与撤并村便捷连通</v>
          </cell>
          <cell r="L1188" t="str">
            <v>三类地区</v>
          </cell>
          <cell r="M1188"/>
          <cell r="N1188" t="str">
            <v>升级改造（提质改造）</v>
          </cell>
          <cell r="O1188" t="str">
            <v>永兴村</v>
          </cell>
          <cell r="P1188" t="str">
            <v>四级公路</v>
          </cell>
          <cell r="R1188" t="str">
            <v>3.5</v>
          </cell>
          <cell r="S1188" t="str">
            <v>4.5</v>
          </cell>
          <cell r="T1188" t="str">
            <v>C804430281</v>
          </cell>
          <cell r="U1188">
            <v>0</v>
          </cell>
          <cell r="V1188">
            <v>1.69</v>
          </cell>
          <cell r="W1188">
            <v>1.69</v>
          </cell>
        </row>
        <row r="1189">
          <cell r="I1189" t="str">
            <v>破塘组-S333连接路</v>
          </cell>
          <cell r="J1189" t="str">
            <v>1327F4302810049</v>
          </cell>
          <cell r="K1189" t="str">
            <v>新村与撤并村便捷连通</v>
          </cell>
          <cell r="L1189" t="str">
            <v>三类地区</v>
          </cell>
          <cell r="M1189"/>
          <cell r="N1189" t="str">
            <v>新建</v>
          </cell>
          <cell r="O1189" t="str">
            <v>东兴社区</v>
          </cell>
          <cell r="P1189" t="str">
            <v>无路</v>
          </cell>
          <cell r="R1189" t="str">
            <v>0</v>
          </cell>
          <cell r="S1189" t="str">
            <v>3.5</v>
          </cell>
          <cell r="T1189" t="str">
            <v>无</v>
          </cell>
          <cell r="U1189">
            <v>0</v>
          </cell>
          <cell r="V1189">
            <v>0.72</v>
          </cell>
          <cell r="W1189">
            <v>0.72</v>
          </cell>
        </row>
        <row r="1190">
          <cell r="I1190" t="str">
            <v>绕新组至华盖组连接路</v>
          </cell>
          <cell r="J1190" t="str">
            <v>1327F4302810046</v>
          </cell>
          <cell r="K1190" t="str">
            <v>新村与撤并村便捷连通</v>
          </cell>
          <cell r="L1190" t="str">
            <v>三类地区</v>
          </cell>
          <cell r="M1190"/>
          <cell r="N1190" t="str">
            <v>新建</v>
          </cell>
          <cell r="O1190" t="str">
            <v>上保村</v>
          </cell>
          <cell r="P1190" t="str">
            <v>等外公路</v>
          </cell>
          <cell r="R1190" t="str">
            <v>3</v>
          </cell>
          <cell r="S1190" t="str">
            <v>3.5</v>
          </cell>
          <cell r="T1190" t="str">
            <v>无</v>
          </cell>
          <cell r="U1190">
            <v>0</v>
          </cell>
          <cell r="V1190">
            <v>1.28</v>
          </cell>
          <cell r="W1190">
            <v>1.28</v>
          </cell>
        </row>
        <row r="1191">
          <cell r="I1191" t="str">
            <v>上坪村至苏家垅连接路</v>
          </cell>
          <cell r="J1191" t="str">
            <v>1327F4302810064</v>
          </cell>
          <cell r="K1191" t="str">
            <v>新村与撤并村便捷连通</v>
          </cell>
          <cell r="L1191" t="str">
            <v>三类地区</v>
          </cell>
          <cell r="M1191"/>
          <cell r="N1191" t="str">
            <v>新建</v>
          </cell>
          <cell r="O1191" t="str">
            <v>夏坪桥村</v>
          </cell>
          <cell r="P1191" t="str">
            <v>等外公路</v>
          </cell>
          <cell r="R1191" t="str">
            <v>4</v>
          </cell>
          <cell r="S1191" t="str">
            <v>5</v>
          </cell>
          <cell r="T1191" t="str">
            <v>无</v>
          </cell>
          <cell r="U1191">
            <v>0</v>
          </cell>
          <cell r="V1191">
            <v>0.86</v>
          </cell>
          <cell r="W1191">
            <v>0.86</v>
          </cell>
        </row>
        <row r="1192">
          <cell r="I1192" t="str">
            <v>上湾至万冲连接路</v>
          </cell>
          <cell r="J1192" t="str">
            <v>1327F4302810015</v>
          </cell>
          <cell r="K1192" t="str">
            <v>新村与撤并村便捷连通</v>
          </cell>
          <cell r="L1192" t="str">
            <v>三类地区</v>
          </cell>
          <cell r="M1192"/>
          <cell r="N1192" t="str">
            <v>新建</v>
          </cell>
          <cell r="O1192" t="str">
            <v>长午新村</v>
          </cell>
          <cell r="R1192" t="str">
            <v>4</v>
          </cell>
          <cell r="S1192" t="str">
            <v>5</v>
          </cell>
          <cell r="T1192" t="str">
            <v>无</v>
          </cell>
          <cell r="U1192">
            <v>0</v>
          </cell>
          <cell r="V1192">
            <v>0.87</v>
          </cell>
          <cell r="W1192">
            <v>0.87</v>
          </cell>
        </row>
        <row r="1193">
          <cell r="I1193" t="str">
            <v>上湾至下罗连接路</v>
          </cell>
          <cell r="J1193" t="str">
            <v>1327F4302810009</v>
          </cell>
          <cell r="K1193" t="str">
            <v>新村与撤并村便捷连通</v>
          </cell>
          <cell r="L1193" t="str">
            <v>三类地区</v>
          </cell>
          <cell r="M1193"/>
          <cell r="N1193" t="str">
            <v>新建</v>
          </cell>
          <cell r="O1193" t="str">
            <v>油田村</v>
          </cell>
          <cell r="P1193" t="str">
            <v>等外公路</v>
          </cell>
          <cell r="R1193" t="str">
            <v>3</v>
          </cell>
          <cell r="S1193" t="str">
            <v>3.5</v>
          </cell>
          <cell r="T1193" t="str">
            <v>无</v>
          </cell>
          <cell r="U1193">
            <v>0</v>
          </cell>
          <cell r="V1193">
            <v>0.83</v>
          </cell>
          <cell r="W1193">
            <v>0.83</v>
          </cell>
        </row>
        <row r="1194">
          <cell r="I1194" t="str">
            <v>上王至下王连接路</v>
          </cell>
          <cell r="J1194" t="str">
            <v>1327F4302810051</v>
          </cell>
          <cell r="K1194" t="str">
            <v>新村与撤并村便捷连通</v>
          </cell>
          <cell r="L1194" t="str">
            <v>三类地区</v>
          </cell>
          <cell r="M1194"/>
          <cell r="N1194" t="str">
            <v>升级改造（提质改造）</v>
          </cell>
          <cell r="O1194" t="str">
            <v>江田村</v>
          </cell>
          <cell r="P1194" t="str">
            <v>四级公路</v>
          </cell>
          <cell r="R1194" t="str">
            <v>3</v>
          </cell>
          <cell r="S1194" t="str">
            <v>3.5</v>
          </cell>
          <cell r="T1194" t="str">
            <v>C657430281</v>
          </cell>
          <cell r="U1194">
            <v>0</v>
          </cell>
          <cell r="V1194">
            <v>0.35</v>
          </cell>
          <cell r="W1194">
            <v>0.35</v>
          </cell>
        </row>
        <row r="1195">
          <cell r="I1195" t="str">
            <v>上周家屋场至老寺坡连接路</v>
          </cell>
          <cell r="J1195" t="str">
            <v>1327F4302810008</v>
          </cell>
          <cell r="K1195" t="str">
            <v>新村与撤并村便捷连通</v>
          </cell>
          <cell r="L1195" t="str">
            <v>三类地区</v>
          </cell>
          <cell r="M1195"/>
          <cell r="N1195" t="str">
            <v>新建</v>
          </cell>
          <cell r="O1195" t="str">
            <v>油田村</v>
          </cell>
          <cell r="P1195" t="str">
            <v>等外公路</v>
          </cell>
          <cell r="R1195" t="str">
            <v>3</v>
          </cell>
          <cell r="S1195" t="str">
            <v>3.5</v>
          </cell>
          <cell r="T1195" t="str">
            <v>无</v>
          </cell>
          <cell r="U1195">
            <v>0</v>
          </cell>
          <cell r="V1195">
            <v>1.26</v>
          </cell>
          <cell r="W1195">
            <v>1.26</v>
          </cell>
        </row>
        <row r="1196">
          <cell r="I1196" t="str">
            <v>沈家冲至分水坳连接路</v>
          </cell>
          <cell r="J1196" t="str">
            <v>1327F4302810004</v>
          </cell>
          <cell r="K1196" t="str">
            <v>新村与撤并村便捷连通</v>
          </cell>
          <cell r="L1196" t="str">
            <v>三类地区</v>
          </cell>
          <cell r="M1196"/>
          <cell r="N1196" t="str">
            <v>新建</v>
          </cell>
          <cell r="O1196" t="str">
            <v>将军村</v>
          </cell>
          <cell r="P1196" t="str">
            <v>四级公路</v>
          </cell>
          <cell r="R1196" t="str">
            <v>5</v>
          </cell>
          <cell r="S1196" t="str">
            <v>6</v>
          </cell>
          <cell r="T1196" t="str">
            <v>无</v>
          </cell>
          <cell r="U1196">
            <v>0</v>
          </cell>
          <cell r="V1196">
            <v>0.53</v>
          </cell>
          <cell r="W1196">
            <v>0.53</v>
          </cell>
        </row>
        <row r="1197">
          <cell r="I1197" t="str">
            <v>狮子岭至谭家冲连接路</v>
          </cell>
          <cell r="J1197" t="str">
            <v>1327F4302810013</v>
          </cell>
          <cell r="K1197" t="str">
            <v>新村与撤并村便捷连通</v>
          </cell>
          <cell r="L1197" t="str">
            <v>三类地区</v>
          </cell>
          <cell r="M1197"/>
          <cell r="N1197" t="str">
            <v>新建</v>
          </cell>
          <cell r="O1197" t="str">
            <v>长午新村</v>
          </cell>
          <cell r="P1197" t="str">
            <v>四级公路</v>
          </cell>
          <cell r="R1197" t="str">
            <v>4</v>
          </cell>
          <cell r="S1197" t="str">
            <v>5</v>
          </cell>
          <cell r="T1197" t="str">
            <v>无</v>
          </cell>
          <cell r="U1197">
            <v>0</v>
          </cell>
          <cell r="V1197">
            <v>0.74</v>
          </cell>
          <cell r="W1197">
            <v>0.74</v>
          </cell>
        </row>
        <row r="1198">
          <cell r="I1198" t="str">
            <v>十三祠至新华连接路</v>
          </cell>
          <cell r="J1198" t="str">
            <v>1327F4302810050</v>
          </cell>
          <cell r="K1198" t="str">
            <v>新村与撤并村便捷连通</v>
          </cell>
          <cell r="L1198" t="str">
            <v>三类地区</v>
          </cell>
          <cell r="M1198"/>
          <cell r="N1198" t="str">
            <v>新建</v>
          </cell>
          <cell r="O1198" t="str">
            <v>夏星社区</v>
          </cell>
          <cell r="P1198" t="str">
            <v>等外公路</v>
          </cell>
          <cell r="R1198" t="str">
            <v>3</v>
          </cell>
          <cell r="S1198" t="str">
            <v>3.5</v>
          </cell>
          <cell r="T1198" t="str">
            <v>无</v>
          </cell>
          <cell r="U1198">
            <v>0</v>
          </cell>
          <cell r="V1198">
            <v>0.43</v>
          </cell>
          <cell r="W1198">
            <v>0.43</v>
          </cell>
        </row>
        <row r="1199">
          <cell r="I1199" t="str">
            <v>水湾组至荷塘组连接路</v>
          </cell>
          <cell r="J1199" t="str">
            <v>1327F4302810033</v>
          </cell>
          <cell r="K1199" t="str">
            <v>新村与撤并村便捷连通</v>
          </cell>
          <cell r="L1199" t="str">
            <v>三类地区</v>
          </cell>
          <cell r="M1199"/>
          <cell r="N1199" t="str">
            <v>新建</v>
          </cell>
          <cell r="O1199" t="str">
            <v>新井村</v>
          </cell>
          <cell r="P1199" t="str">
            <v>无路</v>
          </cell>
          <cell r="R1199" t="str">
            <v>0</v>
          </cell>
          <cell r="S1199" t="str">
            <v>3.5</v>
          </cell>
          <cell r="T1199" t="str">
            <v>无</v>
          </cell>
          <cell r="U1199">
            <v>0</v>
          </cell>
          <cell r="V1199">
            <v>0.87</v>
          </cell>
          <cell r="W1199">
            <v>0.87</v>
          </cell>
        </row>
        <row r="1200">
          <cell r="I1200" t="str">
            <v>四斗冲连接路</v>
          </cell>
          <cell r="J1200" t="str">
            <v>1327F4302810032</v>
          </cell>
          <cell r="K1200" t="str">
            <v>新村与撤并村便捷连通</v>
          </cell>
          <cell r="L1200" t="str">
            <v>三类地区</v>
          </cell>
          <cell r="M1200"/>
          <cell r="N1200" t="str">
            <v>新建</v>
          </cell>
          <cell r="O1200" t="str">
            <v>金山社区</v>
          </cell>
          <cell r="P1200" t="str">
            <v>等外公路</v>
          </cell>
          <cell r="R1200" t="str">
            <v>3</v>
          </cell>
          <cell r="S1200" t="str">
            <v>3.5</v>
          </cell>
          <cell r="T1200" t="str">
            <v>无</v>
          </cell>
          <cell r="U1200">
            <v>0</v>
          </cell>
          <cell r="V1200">
            <v>0.66</v>
          </cell>
          <cell r="W1200">
            <v>0.66</v>
          </cell>
        </row>
        <row r="1201">
          <cell r="I1201" t="str">
            <v>四斗冲至下岭坡连接路</v>
          </cell>
          <cell r="J1201" t="str">
            <v>1327F4302810028</v>
          </cell>
          <cell r="K1201" t="str">
            <v>新村与撤并村便捷连通</v>
          </cell>
          <cell r="L1201" t="str">
            <v>三类地区</v>
          </cell>
          <cell r="M1201"/>
          <cell r="N1201" t="str">
            <v>新建</v>
          </cell>
          <cell r="O1201" t="str">
            <v>金山社区</v>
          </cell>
          <cell r="P1201" t="str">
            <v>等外公路</v>
          </cell>
          <cell r="R1201" t="str">
            <v>3</v>
          </cell>
          <cell r="S1201" t="str">
            <v>3.5</v>
          </cell>
          <cell r="T1201" t="str">
            <v>无</v>
          </cell>
          <cell r="U1201">
            <v>0</v>
          </cell>
          <cell r="V1201">
            <v>0.63</v>
          </cell>
          <cell r="W1201">
            <v>0.63</v>
          </cell>
        </row>
        <row r="1202">
          <cell r="I1202" t="str">
            <v>四斗冲至肖婆塘连接路</v>
          </cell>
          <cell r="J1202" t="str">
            <v>1327F4302810030</v>
          </cell>
          <cell r="K1202" t="str">
            <v>新村与撤并村便捷连通</v>
          </cell>
          <cell r="L1202" t="str">
            <v>三类地区</v>
          </cell>
          <cell r="M1202"/>
          <cell r="N1202" t="str">
            <v>新建</v>
          </cell>
          <cell r="O1202" t="str">
            <v>金山社区</v>
          </cell>
          <cell r="P1202" t="str">
            <v>等外公路</v>
          </cell>
          <cell r="R1202" t="str">
            <v>3</v>
          </cell>
          <cell r="S1202" t="str">
            <v>3.5</v>
          </cell>
          <cell r="T1202" t="str">
            <v>无</v>
          </cell>
          <cell r="U1202">
            <v>0</v>
          </cell>
          <cell r="V1202">
            <v>0.5</v>
          </cell>
          <cell r="W1202">
            <v>0.5</v>
          </cell>
        </row>
        <row r="1203">
          <cell r="I1203" t="str">
            <v>苏家垅至竹山屋场连接路</v>
          </cell>
          <cell r="J1203" t="str">
            <v>1327F4302810057</v>
          </cell>
          <cell r="K1203" t="str">
            <v>新村与撤并村便捷连通</v>
          </cell>
          <cell r="L1203" t="str">
            <v>三类地区</v>
          </cell>
          <cell r="M1203"/>
          <cell r="N1203" t="str">
            <v>新建</v>
          </cell>
          <cell r="O1203" t="str">
            <v>苏家垅村</v>
          </cell>
          <cell r="P1203" t="str">
            <v>无路</v>
          </cell>
          <cell r="R1203" t="str">
            <v>0</v>
          </cell>
          <cell r="S1203" t="str">
            <v>3.5</v>
          </cell>
          <cell r="T1203" t="str">
            <v>无</v>
          </cell>
          <cell r="U1203">
            <v>0</v>
          </cell>
          <cell r="V1203">
            <v>1.66</v>
          </cell>
          <cell r="W1203">
            <v>1.66</v>
          </cell>
        </row>
        <row r="1204">
          <cell r="I1204" t="str">
            <v>唐家湾至香坡里连接路</v>
          </cell>
          <cell r="J1204" t="str">
            <v>1327F4302810055</v>
          </cell>
          <cell r="K1204" t="str">
            <v>新村与撤并村便捷连通</v>
          </cell>
          <cell r="L1204" t="str">
            <v>三类地区</v>
          </cell>
          <cell r="M1204"/>
          <cell r="N1204" t="str">
            <v>新建</v>
          </cell>
          <cell r="O1204" t="str">
            <v>青山村</v>
          </cell>
          <cell r="P1204" t="str">
            <v>等外公路</v>
          </cell>
          <cell r="R1204" t="str">
            <v>3</v>
          </cell>
          <cell r="S1204" t="str">
            <v>3.5</v>
          </cell>
          <cell r="T1204" t="str">
            <v>无</v>
          </cell>
          <cell r="U1204">
            <v>0</v>
          </cell>
          <cell r="V1204">
            <v>0.54</v>
          </cell>
          <cell r="W1204">
            <v>0.54</v>
          </cell>
        </row>
        <row r="1205">
          <cell r="I1205" t="str">
            <v>田垅至凡家台连接路</v>
          </cell>
          <cell r="J1205" t="str">
            <v>1327F4302810012</v>
          </cell>
          <cell r="K1205" t="str">
            <v>新村与撤并村便捷连通</v>
          </cell>
          <cell r="L1205" t="str">
            <v>三类地区</v>
          </cell>
          <cell r="M1205"/>
          <cell r="N1205" t="str">
            <v>新建</v>
          </cell>
          <cell r="O1205" t="str">
            <v>黄谷</v>
          </cell>
          <cell r="P1205" t="str">
            <v>等外公路</v>
          </cell>
          <cell r="R1205" t="str">
            <v>3</v>
          </cell>
          <cell r="S1205" t="str">
            <v>3.5</v>
          </cell>
          <cell r="T1205" t="str">
            <v>无</v>
          </cell>
          <cell r="U1205">
            <v>0</v>
          </cell>
          <cell r="V1205">
            <v>1.53</v>
          </cell>
          <cell r="W1205">
            <v>1.53</v>
          </cell>
        </row>
        <row r="1206">
          <cell r="I1206" t="str">
            <v>团山至高桥组连接路</v>
          </cell>
          <cell r="J1206" t="str">
            <v>1327F4302810025</v>
          </cell>
          <cell r="K1206" t="str">
            <v>新村与撤并村便捷连通</v>
          </cell>
          <cell r="L1206" t="str">
            <v>三类地区</v>
          </cell>
          <cell r="M1206"/>
          <cell r="N1206" t="str">
            <v>新建</v>
          </cell>
          <cell r="O1206" t="str">
            <v>黄田村</v>
          </cell>
          <cell r="P1206" t="str">
            <v>无路</v>
          </cell>
          <cell r="R1206" t="str">
            <v>0</v>
          </cell>
          <cell r="S1206" t="str">
            <v>3.5</v>
          </cell>
          <cell r="T1206" t="str">
            <v>无</v>
          </cell>
          <cell r="U1206">
            <v>0</v>
          </cell>
          <cell r="V1206">
            <v>1.8</v>
          </cell>
          <cell r="W1206">
            <v>1.8</v>
          </cell>
        </row>
        <row r="1207">
          <cell r="I1207" t="str">
            <v>团山至上湾组连接路</v>
          </cell>
          <cell r="J1207" t="str">
            <v>1327F4302810027</v>
          </cell>
          <cell r="K1207" t="str">
            <v>新村与撤并村便捷连通</v>
          </cell>
          <cell r="L1207" t="str">
            <v>三类地区</v>
          </cell>
          <cell r="M1207"/>
          <cell r="N1207" t="str">
            <v>新建</v>
          </cell>
          <cell r="O1207" t="str">
            <v>黄田村</v>
          </cell>
          <cell r="P1207" t="str">
            <v>无路</v>
          </cell>
          <cell r="R1207" t="str">
            <v>0</v>
          </cell>
          <cell r="S1207" t="str">
            <v>3.5</v>
          </cell>
          <cell r="T1207" t="str">
            <v>无</v>
          </cell>
          <cell r="U1207">
            <v>0</v>
          </cell>
          <cell r="V1207">
            <v>0.42</v>
          </cell>
          <cell r="W1207">
            <v>0.42</v>
          </cell>
        </row>
        <row r="1208">
          <cell r="I1208" t="str">
            <v>下里都至石壁冲连接路</v>
          </cell>
          <cell r="J1208" t="str">
            <v>1327F4302810058</v>
          </cell>
          <cell r="K1208" t="str">
            <v>新村与撤并村便捷连通</v>
          </cell>
          <cell r="L1208" t="str">
            <v>三类地区</v>
          </cell>
          <cell r="M1208"/>
          <cell r="N1208" t="str">
            <v>新建</v>
          </cell>
          <cell r="O1208" t="str">
            <v>玉茶村</v>
          </cell>
          <cell r="P1208" t="str">
            <v>等外公路</v>
          </cell>
          <cell r="R1208" t="str">
            <v>3</v>
          </cell>
          <cell r="S1208" t="str">
            <v>3.5</v>
          </cell>
          <cell r="T1208" t="str">
            <v>无</v>
          </cell>
          <cell r="U1208">
            <v>0</v>
          </cell>
          <cell r="V1208">
            <v>1.1100000000000001</v>
          </cell>
          <cell r="W1208">
            <v>1.1100000000000001</v>
          </cell>
        </row>
        <row r="1209">
          <cell r="I1209" t="str">
            <v>下罗至上罗连接路</v>
          </cell>
          <cell r="J1209" t="str">
            <v>1327F4302810011</v>
          </cell>
          <cell r="K1209" t="str">
            <v>新村与撤并村便捷连通</v>
          </cell>
          <cell r="L1209" t="str">
            <v>三类地区</v>
          </cell>
          <cell r="M1209"/>
          <cell r="N1209" t="str">
            <v>新建</v>
          </cell>
          <cell r="O1209" t="str">
            <v>油田村</v>
          </cell>
          <cell r="P1209" t="str">
            <v>等外公路</v>
          </cell>
          <cell r="R1209" t="str">
            <v>3</v>
          </cell>
          <cell r="S1209" t="str">
            <v>3.5</v>
          </cell>
          <cell r="T1209" t="str">
            <v>无</v>
          </cell>
          <cell r="U1209">
            <v>0</v>
          </cell>
          <cell r="V1209">
            <v>1.06</v>
          </cell>
          <cell r="W1209">
            <v>1.06</v>
          </cell>
        </row>
        <row r="1210">
          <cell r="I1210" t="str">
            <v>小庞田村-土园路</v>
          </cell>
          <cell r="J1210" t="str">
            <v>1327F4302810039</v>
          </cell>
          <cell r="K1210" t="str">
            <v>新村与撤并村便捷连通</v>
          </cell>
          <cell r="L1210" t="str">
            <v>三类地区</v>
          </cell>
          <cell r="M1210"/>
          <cell r="N1210" t="str">
            <v>新建</v>
          </cell>
          <cell r="O1210" t="str">
            <v>石湾村</v>
          </cell>
          <cell r="P1210" t="str">
            <v>无路</v>
          </cell>
          <cell r="R1210" t="str">
            <v>0</v>
          </cell>
          <cell r="S1210" t="str">
            <v>3.5</v>
          </cell>
          <cell r="T1210" t="str">
            <v>无</v>
          </cell>
          <cell r="U1210">
            <v>0</v>
          </cell>
          <cell r="V1210">
            <v>0.65</v>
          </cell>
          <cell r="W1210">
            <v>0.65</v>
          </cell>
        </row>
        <row r="1211">
          <cell r="I1211" t="str">
            <v>新坊村古垱组至新屋组连接路</v>
          </cell>
          <cell r="J1211" t="str">
            <v>1327F4302810042</v>
          </cell>
          <cell r="K1211" t="str">
            <v>新村与撤并村便捷连通</v>
          </cell>
          <cell r="L1211" t="str">
            <v>三类地区</v>
          </cell>
          <cell r="M1211"/>
          <cell r="N1211" t="str">
            <v>新建</v>
          </cell>
          <cell r="O1211" t="str">
            <v>石湾村</v>
          </cell>
          <cell r="P1211" t="str">
            <v>无路</v>
          </cell>
          <cell r="R1211" t="str">
            <v>0</v>
          </cell>
          <cell r="S1211" t="str">
            <v>3.5</v>
          </cell>
          <cell r="T1211" t="str">
            <v>无</v>
          </cell>
          <cell r="U1211">
            <v>0</v>
          </cell>
          <cell r="V1211">
            <v>1.19</v>
          </cell>
          <cell r="W1211">
            <v>1.19</v>
          </cell>
        </row>
        <row r="1212">
          <cell r="I1212" t="str">
            <v>星火至新田冲连接路</v>
          </cell>
          <cell r="J1212" t="str">
            <v>1327F4302810065</v>
          </cell>
          <cell r="K1212" t="str">
            <v>新村与撤并村便捷连通</v>
          </cell>
          <cell r="L1212" t="str">
            <v>三类地区</v>
          </cell>
          <cell r="M1212"/>
          <cell r="N1212" t="str">
            <v>新建</v>
          </cell>
          <cell r="O1212" t="str">
            <v>筱溪村</v>
          </cell>
          <cell r="P1212" t="str">
            <v>四级公路</v>
          </cell>
          <cell r="R1212" t="str">
            <v>3.5</v>
          </cell>
          <cell r="S1212" t="str">
            <v>4.5</v>
          </cell>
          <cell r="T1212" t="str">
            <v>无</v>
          </cell>
          <cell r="U1212">
            <v>0</v>
          </cell>
          <cell r="V1212">
            <v>1.32</v>
          </cell>
          <cell r="W1212">
            <v>1.32</v>
          </cell>
        </row>
        <row r="1213">
          <cell r="I1213" t="str">
            <v>学校至黄家湾连接路</v>
          </cell>
          <cell r="J1213" t="str">
            <v>1327F4302810002</v>
          </cell>
          <cell r="K1213" t="str">
            <v>新村与撤并村便捷连通</v>
          </cell>
          <cell r="L1213" t="str">
            <v>三类地区</v>
          </cell>
          <cell r="M1213"/>
          <cell r="N1213" t="str">
            <v>新建</v>
          </cell>
          <cell r="O1213" t="str">
            <v>清潭村</v>
          </cell>
          <cell r="P1213" t="str">
            <v>等外公路</v>
          </cell>
          <cell r="R1213" t="str">
            <v>3</v>
          </cell>
          <cell r="S1213" t="str">
            <v>3.5</v>
          </cell>
          <cell r="T1213" t="str">
            <v>无</v>
          </cell>
          <cell r="U1213">
            <v>0</v>
          </cell>
          <cell r="V1213">
            <v>0.66</v>
          </cell>
          <cell r="W1213">
            <v>0.66</v>
          </cell>
        </row>
        <row r="1214">
          <cell r="I1214" t="str">
            <v>芽英坡至北斗连接路</v>
          </cell>
          <cell r="J1214" t="str">
            <v>1327F4302810010</v>
          </cell>
          <cell r="K1214" t="str">
            <v>新村与撤并村便捷连通</v>
          </cell>
          <cell r="L1214" t="str">
            <v>三类地区</v>
          </cell>
          <cell r="M1214"/>
          <cell r="N1214" t="str">
            <v>新建</v>
          </cell>
          <cell r="O1214" t="str">
            <v>将军村</v>
          </cell>
          <cell r="P1214" t="str">
            <v>等外公路</v>
          </cell>
          <cell r="R1214" t="str">
            <v>3</v>
          </cell>
          <cell r="S1214" t="str">
            <v>3.5</v>
          </cell>
          <cell r="T1214" t="str">
            <v>无</v>
          </cell>
          <cell r="U1214">
            <v>0</v>
          </cell>
          <cell r="V1214">
            <v>0.47</v>
          </cell>
          <cell r="W1214">
            <v>0.47</v>
          </cell>
        </row>
        <row r="1215">
          <cell r="I1215" t="str">
            <v>杨家塘至山塘连接路</v>
          </cell>
          <cell r="J1215" t="str">
            <v>1327F4302810022</v>
          </cell>
          <cell r="K1215" t="str">
            <v>新村与撤并村便捷连通</v>
          </cell>
          <cell r="L1215" t="str">
            <v>三类地区</v>
          </cell>
          <cell r="M1215"/>
          <cell r="N1215" t="str">
            <v>新建</v>
          </cell>
          <cell r="O1215" t="str">
            <v>长沙岭社区</v>
          </cell>
          <cell r="P1215" t="str">
            <v>等外公路</v>
          </cell>
          <cell r="R1215" t="str">
            <v>3.5</v>
          </cell>
          <cell r="S1215" t="str">
            <v>4.5</v>
          </cell>
          <cell r="T1215" t="str">
            <v>无</v>
          </cell>
          <cell r="U1215">
            <v>0</v>
          </cell>
          <cell r="V1215">
            <v>2.5499999999999998</v>
          </cell>
          <cell r="W1215">
            <v>2.5499999999999998</v>
          </cell>
        </row>
        <row r="1216">
          <cell r="I1216" t="str">
            <v>易家岸至驼子屋场连接路</v>
          </cell>
          <cell r="J1216" t="str">
            <v>1327F4302810059</v>
          </cell>
          <cell r="K1216" t="str">
            <v>新村与撤并村便捷连通</v>
          </cell>
          <cell r="L1216" t="str">
            <v>三类地区</v>
          </cell>
          <cell r="M1216"/>
          <cell r="N1216" t="str">
            <v>新建</v>
          </cell>
          <cell r="O1216" t="str">
            <v>苏家垅村</v>
          </cell>
          <cell r="P1216" t="str">
            <v>无路</v>
          </cell>
          <cell r="R1216" t="str">
            <v>0</v>
          </cell>
          <cell r="S1216" t="str">
            <v>3.5</v>
          </cell>
          <cell r="T1216" t="str">
            <v>无</v>
          </cell>
          <cell r="U1216">
            <v>0</v>
          </cell>
          <cell r="V1216">
            <v>2.12</v>
          </cell>
          <cell r="W1216">
            <v>2.12</v>
          </cell>
        </row>
        <row r="1217">
          <cell r="I1217" t="str">
            <v>月形山至甘谷冲连接路</v>
          </cell>
          <cell r="J1217" t="str">
            <v>1327F4302810038</v>
          </cell>
          <cell r="K1217" t="str">
            <v>新村与撤并村便捷连通</v>
          </cell>
          <cell r="L1217" t="str">
            <v>三类地区</v>
          </cell>
          <cell r="M1217"/>
          <cell r="N1217" t="str">
            <v>新建</v>
          </cell>
          <cell r="O1217" t="str">
            <v>东山村</v>
          </cell>
          <cell r="P1217" t="str">
            <v>等外公路</v>
          </cell>
          <cell r="R1217" t="str">
            <v>3</v>
          </cell>
          <cell r="S1217" t="str">
            <v>3.5</v>
          </cell>
          <cell r="T1217" t="str">
            <v>无</v>
          </cell>
          <cell r="U1217">
            <v>0</v>
          </cell>
          <cell r="V1217">
            <v>1.43</v>
          </cell>
          <cell r="W1217">
            <v>1.43</v>
          </cell>
        </row>
        <row r="1218">
          <cell r="I1218" t="str">
            <v>张家湾至李家湾连接路</v>
          </cell>
          <cell r="J1218" t="str">
            <v>1327F4302810036</v>
          </cell>
          <cell r="K1218" t="str">
            <v>新村与撤并村便捷连通</v>
          </cell>
          <cell r="L1218" t="str">
            <v>三类地区</v>
          </cell>
          <cell r="M1218"/>
          <cell r="N1218" t="str">
            <v>新建</v>
          </cell>
          <cell r="O1218" t="str">
            <v>金山社区</v>
          </cell>
          <cell r="P1218" t="str">
            <v>等外公路</v>
          </cell>
          <cell r="R1218" t="str">
            <v>3</v>
          </cell>
          <cell r="S1218" t="str">
            <v>3.5</v>
          </cell>
          <cell r="T1218" t="str">
            <v>无</v>
          </cell>
          <cell r="U1218">
            <v>0</v>
          </cell>
          <cell r="V1218">
            <v>0.4</v>
          </cell>
          <cell r="W1218">
            <v>0.4</v>
          </cell>
        </row>
        <row r="1219">
          <cell r="I1219" t="str">
            <v>张家湾至社下连接路</v>
          </cell>
          <cell r="J1219" t="str">
            <v>1327F4302810001</v>
          </cell>
          <cell r="K1219" t="str">
            <v>新村与撤并村便捷连通</v>
          </cell>
          <cell r="L1219" t="str">
            <v>三类地区</v>
          </cell>
          <cell r="M1219"/>
          <cell r="N1219" t="str">
            <v>新建</v>
          </cell>
          <cell r="O1219" t="str">
            <v>莲石村</v>
          </cell>
          <cell r="P1219" t="str">
            <v>等外公路</v>
          </cell>
          <cell r="R1219" t="str">
            <v>2</v>
          </cell>
          <cell r="S1219" t="str">
            <v>3.5</v>
          </cell>
          <cell r="T1219" t="str">
            <v>无</v>
          </cell>
          <cell r="U1219">
            <v>0</v>
          </cell>
          <cell r="V1219">
            <v>0.68</v>
          </cell>
          <cell r="W1219">
            <v>0.68</v>
          </cell>
        </row>
        <row r="1220">
          <cell r="I1220" t="str">
            <v>张家湾至招禾冲连接路</v>
          </cell>
          <cell r="J1220" t="str">
            <v>1327F4302810034</v>
          </cell>
          <cell r="K1220" t="str">
            <v>新村与撤并村便捷连通</v>
          </cell>
          <cell r="L1220" t="str">
            <v>三类地区</v>
          </cell>
          <cell r="M1220"/>
          <cell r="N1220" t="str">
            <v>新建</v>
          </cell>
          <cell r="O1220" t="str">
            <v>金山社区</v>
          </cell>
          <cell r="P1220" t="str">
            <v>等外公路</v>
          </cell>
          <cell r="R1220" t="str">
            <v>3</v>
          </cell>
          <cell r="S1220" t="str">
            <v>3.5</v>
          </cell>
          <cell r="T1220" t="str">
            <v>无</v>
          </cell>
          <cell r="U1220">
            <v>0</v>
          </cell>
          <cell r="V1220">
            <v>0.35</v>
          </cell>
          <cell r="W1220">
            <v>0.35</v>
          </cell>
        </row>
        <row r="1221">
          <cell r="I1221" t="str">
            <v>钟家垅至麻子坡连接路</v>
          </cell>
          <cell r="J1221" t="str">
            <v>1327F4302810044</v>
          </cell>
          <cell r="K1221" t="str">
            <v>新村与撤并村便捷连通</v>
          </cell>
          <cell r="L1221" t="str">
            <v>三类地区</v>
          </cell>
          <cell r="M1221"/>
          <cell r="N1221" t="str">
            <v>新建</v>
          </cell>
          <cell r="O1221" t="str">
            <v>上保村</v>
          </cell>
          <cell r="P1221" t="str">
            <v>等外公路</v>
          </cell>
          <cell r="R1221" t="str">
            <v>3</v>
          </cell>
          <cell r="S1221" t="str">
            <v>3.5</v>
          </cell>
          <cell r="T1221" t="str">
            <v>无</v>
          </cell>
          <cell r="U1221">
            <v>0</v>
          </cell>
          <cell r="V1221">
            <v>2.75</v>
          </cell>
          <cell r="W1221">
            <v>2.75</v>
          </cell>
        </row>
        <row r="1222">
          <cell r="I1222" t="str">
            <v>周家屋场至钟家台连接路</v>
          </cell>
          <cell r="J1222" t="str">
            <v>1327F4302810006</v>
          </cell>
          <cell r="K1222" t="str">
            <v>新村与撤并村便捷连通</v>
          </cell>
          <cell r="L1222" t="str">
            <v>三类地区</v>
          </cell>
          <cell r="M1222"/>
          <cell r="N1222" t="str">
            <v>升级改造（提质改造）</v>
          </cell>
          <cell r="O1222" t="str">
            <v>清潭村</v>
          </cell>
          <cell r="P1222" t="str">
            <v>四级公路</v>
          </cell>
          <cell r="R1222" t="str">
            <v>3.5</v>
          </cell>
          <cell r="S1222" t="str">
            <v>5</v>
          </cell>
          <cell r="T1222" t="str">
            <v>C262430281</v>
          </cell>
          <cell r="U1222">
            <v>0</v>
          </cell>
          <cell r="V1222">
            <v>1.63</v>
          </cell>
          <cell r="W1222">
            <v>1.63</v>
          </cell>
        </row>
        <row r="1223">
          <cell r="I1223" t="str">
            <v>综合文化站至横新村路段</v>
          </cell>
          <cell r="J1223" t="str">
            <v>1327F4302810053</v>
          </cell>
          <cell r="K1223" t="str">
            <v>新村与撤并村便捷连通</v>
          </cell>
          <cell r="L1223" t="str">
            <v>三类地区</v>
          </cell>
          <cell r="M1223"/>
          <cell r="N1223" t="str">
            <v>新建</v>
          </cell>
          <cell r="O1223" t="str">
            <v>森冲村</v>
          </cell>
          <cell r="P1223" t="str">
            <v>无路</v>
          </cell>
          <cell r="R1223" t="str">
            <v>0</v>
          </cell>
          <cell r="S1223" t="str">
            <v>3.5</v>
          </cell>
          <cell r="T1223" t="str">
            <v>无</v>
          </cell>
          <cell r="U1223">
            <v>0</v>
          </cell>
          <cell r="V1223">
            <v>2.29</v>
          </cell>
          <cell r="W1223">
            <v>2.29</v>
          </cell>
        </row>
        <row r="1224">
          <cell r="I1224" t="str">
            <v>江麓红色旅游基地连接路</v>
          </cell>
          <cell r="J1224" t="str">
            <v>131301F4303020002</v>
          </cell>
          <cell r="K1224" t="str">
            <v>通景公路</v>
          </cell>
          <cell r="L1224" t="str">
            <v>三类地区</v>
          </cell>
          <cell r="M1224"/>
          <cell r="N1224" t="str">
            <v>新建</v>
          </cell>
          <cell r="O1224" t="str">
            <v>江麓红色旅游基地</v>
          </cell>
          <cell r="R1224" t="str">
            <v>3.5</v>
          </cell>
          <cell r="S1224" t="str">
            <v>6</v>
          </cell>
          <cell r="T1224" t="str">
            <v>无</v>
          </cell>
          <cell r="U1224">
            <v>0</v>
          </cell>
          <cell r="V1224">
            <v>2.57</v>
          </cell>
          <cell r="W1224">
            <v>2.57</v>
          </cell>
        </row>
        <row r="1225">
          <cell r="I1225" t="str">
            <v>老铁生态农庄（湘潭市雨湖区伍家花园老铁生态农庄）连接路</v>
          </cell>
          <cell r="J1225" t="str">
            <v>13130201F4303020001</v>
          </cell>
          <cell r="K1225" t="str">
            <v>通景公路</v>
          </cell>
          <cell r="L1225" t="str">
            <v>三类地区</v>
          </cell>
          <cell r="M1225"/>
          <cell r="N1225" t="str">
            <v>升级改造（提质改造）</v>
          </cell>
          <cell r="O1225" t="str">
            <v>老铁生态农庄（湘潭市雨湖区伍家花园老铁生态农庄）</v>
          </cell>
          <cell r="R1225" t="str">
            <v>5</v>
          </cell>
          <cell r="S1225" t="str">
            <v>6(5.5)</v>
          </cell>
          <cell r="T1225" t="str">
            <v>C036430302</v>
          </cell>
          <cell r="U1225">
            <v>0</v>
          </cell>
          <cell r="V1225">
            <v>0.73499999999999999</v>
          </cell>
          <cell r="W1225">
            <v>0.73499999999999999</v>
          </cell>
        </row>
        <row r="1226">
          <cell r="I1226" t="str">
            <v>窑湾景区连通道路项目</v>
          </cell>
          <cell r="J1226" t="str">
            <v>131302F4303020001</v>
          </cell>
          <cell r="K1226" t="str">
            <v>通景公路</v>
          </cell>
          <cell r="L1226" t="str">
            <v>三类地区</v>
          </cell>
          <cell r="M1226"/>
          <cell r="N1226" t="str">
            <v>升级改造（提质改造）</v>
          </cell>
          <cell r="O1226" t="str">
            <v>窑湾旅游景区</v>
          </cell>
          <cell r="R1226" t="str">
            <v>4.5</v>
          </cell>
          <cell r="S1226" t="str">
            <v>6(5)</v>
          </cell>
          <cell r="T1226" t="str">
            <v>Y323430302</v>
          </cell>
          <cell r="U1226">
            <v>0</v>
          </cell>
          <cell r="V1226">
            <v>8.9</v>
          </cell>
          <cell r="W1226">
            <v>8.9</v>
          </cell>
        </row>
        <row r="1227">
          <cell r="I1227" t="str">
            <v>雨湖区皮影戏博物馆连通道路</v>
          </cell>
          <cell r="J1227" t="str">
            <v>131301F4303020001</v>
          </cell>
          <cell r="K1227" t="str">
            <v>通景公路</v>
          </cell>
          <cell r="L1227" t="str">
            <v>三类地区</v>
          </cell>
          <cell r="M1227"/>
          <cell r="N1227" t="str">
            <v>新建</v>
          </cell>
          <cell r="O1227" t="str">
            <v>雨湖区皮影戏博物馆</v>
          </cell>
          <cell r="R1227" t="str">
            <v>3.5</v>
          </cell>
          <cell r="S1227" t="str">
            <v>6</v>
          </cell>
          <cell r="T1227" t="str">
            <v>无</v>
          </cell>
          <cell r="U1227">
            <v>0</v>
          </cell>
          <cell r="V1227">
            <v>2.76</v>
          </cell>
          <cell r="W1227">
            <v>2.76</v>
          </cell>
        </row>
        <row r="1228">
          <cell r="I1228" t="str">
            <v>金空线</v>
          </cell>
          <cell r="J1228" t="str">
            <v>1302F4303040001</v>
          </cell>
          <cell r="K1228" t="str">
            <v>通景公路</v>
          </cell>
          <cell r="L1228" t="str">
            <v>三类地区</v>
          </cell>
          <cell r="M1228"/>
          <cell r="N1228" t="str">
            <v>升级改造（提质改造）</v>
          </cell>
          <cell r="O1228" t="str">
            <v>昭山镇白鹤村</v>
          </cell>
          <cell r="R1228" t="str">
            <v>4.2</v>
          </cell>
          <cell r="S1228" t="str">
            <v>6</v>
          </cell>
          <cell r="T1228" t="str">
            <v>C027430304</v>
          </cell>
          <cell r="U1228">
            <v>0</v>
          </cell>
          <cell r="V1228">
            <v>1.8</v>
          </cell>
          <cell r="W1228">
            <v>1.8</v>
          </cell>
        </row>
        <row r="1229">
          <cell r="I1229" t="str">
            <v>盘龙大观园连接路（C016旅游集散路）</v>
          </cell>
          <cell r="J1229" t="str">
            <v>131301F4303040001</v>
          </cell>
          <cell r="K1229" t="str">
            <v>通景公路</v>
          </cell>
          <cell r="L1229" t="str">
            <v>三类地区</v>
          </cell>
          <cell r="M1229"/>
          <cell r="N1229" t="str">
            <v>其他</v>
          </cell>
          <cell r="O1229" t="str">
            <v>盘龙大观园</v>
          </cell>
          <cell r="R1229" t="str">
            <v>3.5</v>
          </cell>
          <cell r="S1229" t="str">
            <v>6</v>
          </cell>
          <cell r="T1229" t="str">
            <v>C016430304</v>
          </cell>
          <cell r="U1229">
            <v>0</v>
          </cell>
          <cell r="V1229">
            <v>4.9800000000000004</v>
          </cell>
          <cell r="W1229">
            <v>4.9800000000000004</v>
          </cell>
        </row>
        <row r="1230">
          <cell r="I1230" t="str">
            <v>盘龙大观园连接路（栏石路）</v>
          </cell>
          <cell r="J1230" t="str">
            <v>13130201F4303040003</v>
          </cell>
          <cell r="K1230" t="str">
            <v>通景公路</v>
          </cell>
          <cell r="L1230" t="str">
            <v>三类地区</v>
          </cell>
          <cell r="M1230"/>
          <cell r="N1230" t="str">
            <v>升级改造（提质改造）</v>
          </cell>
          <cell r="O1230" t="str">
            <v>盘龙大观园</v>
          </cell>
          <cell r="R1230" t="str">
            <v>4</v>
          </cell>
          <cell r="S1230" t="str">
            <v>6</v>
          </cell>
          <cell r="T1230" t="str">
            <v>X156430304</v>
          </cell>
          <cell r="U1230">
            <v>0</v>
          </cell>
          <cell r="V1230">
            <v>5.069</v>
          </cell>
          <cell r="W1230">
            <v>5.069</v>
          </cell>
        </row>
        <row r="1231">
          <cell r="I1231" t="str">
            <v>盘龙大观园连接路（岳塘区盘龙大观园通景路）</v>
          </cell>
          <cell r="J1231" t="str">
            <v>13130201F4303040004</v>
          </cell>
          <cell r="K1231" t="str">
            <v>通景公路</v>
          </cell>
          <cell r="L1231" t="str">
            <v>三类地区</v>
          </cell>
          <cell r="M1231"/>
          <cell r="N1231" t="str">
            <v>升级改造（提质改造）</v>
          </cell>
          <cell r="O1231" t="str">
            <v>盘龙大观园</v>
          </cell>
          <cell r="R1231" t="str">
            <v>5.5</v>
          </cell>
          <cell r="S1231" t="str">
            <v>6</v>
          </cell>
          <cell r="T1231" t="str">
            <v>X157430304</v>
          </cell>
          <cell r="U1231">
            <v>0</v>
          </cell>
          <cell r="V1231">
            <v>3.69</v>
          </cell>
          <cell r="W1231">
            <v>3.6930000000000001</v>
          </cell>
        </row>
        <row r="1232">
          <cell r="I1232" t="str">
            <v>殷金路</v>
          </cell>
          <cell r="J1232" t="str">
            <v>131302F4303040002</v>
          </cell>
          <cell r="K1232" t="str">
            <v>通景公路</v>
          </cell>
          <cell r="L1232" t="str">
            <v>三类地区</v>
          </cell>
          <cell r="M1232"/>
          <cell r="N1232" t="str">
            <v>升级改造（提质改造）</v>
          </cell>
          <cell r="O1232" t="str">
            <v>湖南省同心美丽乡村</v>
          </cell>
          <cell r="R1232" t="str">
            <v>5.5</v>
          </cell>
          <cell r="S1232" t="str">
            <v>6</v>
          </cell>
          <cell r="T1232" t="str">
            <v>X160430304</v>
          </cell>
          <cell r="U1232">
            <v>0</v>
          </cell>
          <cell r="V1232">
            <v>1.7749999999999999</v>
          </cell>
          <cell r="W1232">
            <v>1.7749999999999999</v>
          </cell>
        </row>
        <row r="1233">
          <cell r="I1233" t="str">
            <v>湘潭县石潭镇石潭大桥至和平公路</v>
          </cell>
          <cell r="J1233" t="str">
            <v>131302F4303210004</v>
          </cell>
          <cell r="K1233" t="str">
            <v>通景公路</v>
          </cell>
          <cell r="L1233" t="str">
            <v>三类地区</v>
          </cell>
          <cell r="M1233"/>
          <cell r="N1233" t="str">
            <v>新建</v>
          </cell>
          <cell r="O1233" t="str">
            <v>湘潭县石潭镇</v>
          </cell>
          <cell r="R1233" t="str">
            <v>4</v>
          </cell>
          <cell r="S1233" t="str">
            <v>6</v>
          </cell>
          <cell r="T1233" t="str">
            <v>无</v>
          </cell>
          <cell r="U1233">
            <v>0</v>
          </cell>
          <cell r="V1233">
            <v>4.71</v>
          </cell>
          <cell r="W1233">
            <v>4.71</v>
          </cell>
        </row>
        <row r="1234">
          <cell r="I1234" t="str">
            <v>湘潭县石鼓镇环铜梁湖旅游通景公路</v>
          </cell>
          <cell r="J1234" t="str">
            <v>131302F4303210007</v>
          </cell>
          <cell r="K1234" t="str">
            <v>通景公路</v>
          </cell>
          <cell r="L1234" t="str">
            <v>三类地区</v>
          </cell>
          <cell r="M1234"/>
          <cell r="N1234" t="str">
            <v>新建</v>
          </cell>
          <cell r="O1234" t="str">
            <v>石鼓镇顶峰村</v>
          </cell>
          <cell r="S1234" t="str">
            <v>6</v>
          </cell>
          <cell r="T1234" t="str">
            <v>Y051430321</v>
          </cell>
          <cell r="U1234">
            <v>0</v>
          </cell>
          <cell r="V1234">
            <v>8.25</v>
          </cell>
          <cell r="W1234">
            <v>8.25</v>
          </cell>
        </row>
        <row r="1235">
          <cell r="I1235" t="str">
            <v>湘潭县乌石李子坑至乌石峰通景公路</v>
          </cell>
          <cell r="J1235" t="str">
            <v>131302F4303210003</v>
          </cell>
          <cell r="K1235" t="str">
            <v>通景公路</v>
          </cell>
          <cell r="L1235" t="str">
            <v>三类地区</v>
          </cell>
          <cell r="M1235"/>
          <cell r="N1235" t="str">
            <v>升级改造（提质改造）</v>
          </cell>
          <cell r="O1235" t="str">
            <v>湘潭县乌石镇乌石村</v>
          </cell>
          <cell r="S1235" t="str">
            <v>6</v>
          </cell>
          <cell r="T1235" t="str">
            <v>X042430321</v>
          </cell>
          <cell r="U1235">
            <v>0</v>
          </cell>
          <cell r="V1235">
            <v>3.35</v>
          </cell>
          <cell r="W1235">
            <v>4</v>
          </cell>
        </row>
        <row r="1236">
          <cell r="I1236" t="str">
            <v>湘潭县锦石文佳至唐家湖通景公路</v>
          </cell>
          <cell r="J1236" t="str">
            <v>131302F4303210006</v>
          </cell>
          <cell r="K1236" t="str">
            <v>通景公路</v>
          </cell>
          <cell r="L1236" t="str">
            <v>三类地区</v>
          </cell>
          <cell r="M1236"/>
          <cell r="N1236" t="str">
            <v>升级改造（提质改造）</v>
          </cell>
          <cell r="O1236" t="str">
            <v>唐家湖湿地公园</v>
          </cell>
          <cell r="R1236" t="str">
            <v>4.5</v>
          </cell>
          <cell r="S1236" t="str">
            <v>6</v>
          </cell>
          <cell r="T1236" t="str">
            <v>Y067430321</v>
          </cell>
          <cell r="U1236">
            <v>0</v>
          </cell>
          <cell r="V1236">
            <v>2.8149999999999999</v>
          </cell>
          <cell r="W1236">
            <v>2.8149999999999999</v>
          </cell>
        </row>
        <row r="1237">
          <cell r="I1237" t="str">
            <v>湘潭县梅林大道</v>
          </cell>
          <cell r="J1237" t="str">
            <v>131302F4303210010</v>
          </cell>
          <cell r="K1237" t="str">
            <v>通景公路</v>
          </cell>
          <cell r="L1237" t="str">
            <v>三类地区</v>
          </cell>
          <cell r="M1237"/>
          <cell r="N1237" t="str">
            <v>升级改造（提质改造）</v>
          </cell>
          <cell r="O1237" t="str">
            <v>梅林农业公园</v>
          </cell>
          <cell r="R1237" t="str">
            <v>4</v>
          </cell>
          <cell r="S1237" t="str">
            <v>6</v>
          </cell>
          <cell r="T1237" t="str">
            <v>X082430321</v>
          </cell>
          <cell r="U1237">
            <v>0</v>
          </cell>
          <cell r="V1237">
            <v>2.8</v>
          </cell>
          <cell r="W1237">
            <v>2.8</v>
          </cell>
        </row>
        <row r="1238">
          <cell r="I1238" t="str">
            <v>湘潭县马家堰至寺门前渡口公路</v>
          </cell>
          <cell r="J1238" t="str">
            <v>1312F4303210008</v>
          </cell>
          <cell r="K1238" t="str">
            <v>通景公路</v>
          </cell>
          <cell r="L1238" t="str">
            <v>三类地区</v>
          </cell>
          <cell r="M1238"/>
          <cell r="N1238" t="str">
            <v>新建</v>
          </cell>
          <cell r="O1238" t="str">
            <v>白石寺门前义渡</v>
          </cell>
          <cell r="R1238" t="str">
            <v>5</v>
          </cell>
          <cell r="S1238" t="str">
            <v>6</v>
          </cell>
          <cell r="T1238" t="str">
            <v>CV25430321</v>
          </cell>
          <cell r="U1238">
            <v>0</v>
          </cell>
          <cell r="V1238">
            <v>2.64</v>
          </cell>
          <cell r="W1238">
            <v>2.64</v>
          </cell>
        </row>
        <row r="1239">
          <cell r="I1239" t="str">
            <v>陈鹏年墓（湘潭县分水陈鹏年墓至S545通景公路）</v>
          </cell>
          <cell r="J1239" t="str">
            <v>131302F4303210001</v>
          </cell>
          <cell r="K1239" t="str">
            <v>通景公路</v>
          </cell>
          <cell r="L1239" t="str">
            <v>三类地区</v>
          </cell>
          <cell r="M1239"/>
          <cell r="N1239" t="str">
            <v>路面改善</v>
          </cell>
          <cell r="O1239" t="str">
            <v>陈鹏年墓</v>
          </cell>
          <cell r="R1239" t="str">
            <v>5</v>
          </cell>
          <cell r="S1239" t="str">
            <v>6</v>
          </cell>
          <cell r="T1239" t="str">
            <v>X050430321</v>
          </cell>
          <cell r="U1239">
            <v>7.8840000000000003</v>
          </cell>
          <cell r="V1239">
            <v>13.775</v>
          </cell>
          <cell r="W1239">
            <v>5.891</v>
          </cell>
        </row>
        <row r="1240">
          <cell r="I1240" t="str">
            <v>湘潭县曙顶公路</v>
          </cell>
          <cell r="J1240" t="str">
            <v>131302F4303210011</v>
          </cell>
          <cell r="K1240" t="str">
            <v>通景公路</v>
          </cell>
          <cell r="L1240" t="str">
            <v>三类地区</v>
          </cell>
          <cell r="M1240"/>
          <cell r="N1240" t="str">
            <v>升级改造（提质改造）</v>
          </cell>
          <cell r="O1240" t="str">
            <v>湘潭县易俗河镇梅林桥村</v>
          </cell>
          <cell r="R1240" t="str">
            <v>4</v>
          </cell>
          <cell r="S1240" t="str">
            <v>6</v>
          </cell>
          <cell r="T1240" t="str">
            <v>CR22430321</v>
          </cell>
          <cell r="U1240">
            <v>0</v>
          </cell>
          <cell r="V1240">
            <v>1.671</v>
          </cell>
          <cell r="W1240">
            <v>1.671</v>
          </cell>
        </row>
        <row r="1241">
          <cell r="I1241" t="str">
            <v>湘潭县梅林桥G107至谷洪公路</v>
          </cell>
          <cell r="J1241" t="str">
            <v>131302F4303210015</v>
          </cell>
          <cell r="K1241" t="str">
            <v>通景公路</v>
          </cell>
          <cell r="L1241" t="str">
            <v>三类地区</v>
          </cell>
          <cell r="M1241"/>
          <cell r="N1241" t="str">
            <v>新建</v>
          </cell>
          <cell r="O1241" t="str">
            <v>湘潭县易俗河镇谷洪村</v>
          </cell>
          <cell r="R1241" t="str">
            <v>3</v>
          </cell>
          <cell r="S1241" t="str">
            <v>6</v>
          </cell>
          <cell r="T1241" t="str">
            <v>无</v>
          </cell>
          <cell r="U1241">
            <v>0</v>
          </cell>
          <cell r="V1241">
            <v>0.78</v>
          </cell>
          <cell r="W1241">
            <v>0.78</v>
          </cell>
        </row>
        <row r="1242">
          <cell r="I1242" t="str">
            <v>湘潭县云湖桥闿运大道</v>
          </cell>
          <cell r="J1242" t="str">
            <v>131302F4303210009</v>
          </cell>
          <cell r="K1242" t="str">
            <v>通景公路</v>
          </cell>
          <cell r="L1242" t="str">
            <v>三类地区</v>
          </cell>
          <cell r="M1242"/>
          <cell r="N1242" t="str">
            <v>新建</v>
          </cell>
          <cell r="O1242" t="str">
            <v>湘潭县云湖森林小镇</v>
          </cell>
          <cell r="R1242" t="str">
            <v>0</v>
          </cell>
          <cell r="S1242" t="str">
            <v>6</v>
          </cell>
          <cell r="T1242" t="str">
            <v>无</v>
          </cell>
          <cell r="U1242">
            <v>0</v>
          </cell>
          <cell r="V1242">
            <v>0.5</v>
          </cell>
          <cell r="W1242">
            <v>0.5</v>
          </cell>
        </row>
        <row r="1243">
          <cell r="I1243" t="str">
            <v>湘潭县黄荆坪至胡安国墓通景公路</v>
          </cell>
          <cell r="J1243" t="str">
            <v>131302F4303210002</v>
          </cell>
          <cell r="K1243" t="str">
            <v>通景公路</v>
          </cell>
          <cell r="L1243" t="str">
            <v>三类地区</v>
          </cell>
          <cell r="M1243"/>
          <cell r="N1243" t="str">
            <v>新建</v>
          </cell>
          <cell r="O1243" t="str">
            <v>胡安国墓</v>
          </cell>
          <cell r="R1243" t="str">
            <v>4.5</v>
          </cell>
          <cell r="S1243" t="str">
            <v>6</v>
          </cell>
          <cell r="T1243" t="str">
            <v>X043430321</v>
          </cell>
          <cell r="U1243">
            <v>0</v>
          </cell>
          <cell r="V1243">
            <v>2.1</v>
          </cell>
          <cell r="W1243">
            <v>2.1</v>
          </cell>
        </row>
        <row r="1244">
          <cell r="I1244" t="str">
            <v>湘潭县彭德怀纪念馆环线通景公路</v>
          </cell>
          <cell r="J1244" t="str">
            <v>131302F4303210008</v>
          </cell>
          <cell r="K1244" t="str">
            <v>通景公路</v>
          </cell>
          <cell r="L1244" t="str">
            <v>三类地区</v>
          </cell>
          <cell r="M1244"/>
          <cell r="N1244" t="str">
            <v>新建</v>
          </cell>
          <cell r="O1244" t="str">
            <v>彭德怀纪念馆</v>
          </cell>
          <cell r="R1244" t="str">
            <v>0</v>
          </cell>
          <cell r="S1244" t="str">
            <v>6</v>
          </cell>
          <cell r="T1244" t="str">
            <v>无</v>
          </cell>
          <cell r="U1244">
            <v>0</v>
          </cell>
          <cell r="V1244">
            <v>3.88</v>
          </cell>
          <cell r="W1244">
            <v>3.88</v>
          </cell>
        </row>
        <row r="1245">
          <cell r="I1245" t="str">
            <v>湘潭县锦石金塘街至东剑通景公路</v>
          </cell>
          <cell r="J1245" t="str">
            <v>131302F4303210016</v>
          </cell>
          <cell r="K1245" t="str">
            <v>通景公路</v>
          </cell>
          <cell r="L1245" t="str">
            <v>三类地区</v>
          </cell>
          <cell r="M1245"/>
          <cell r="N1245" t="str">
            <v>升级改造（提质改造）</v>
          </cell>
          <cell r="O1245" t="str">
            <v>湘潭县锦石东剑农庄</v>
          </cell>
          <cell r="R1245" t="str">
            <v>4.5</v>
          </cell>
          <cell r="S1245" t="str">
            <v>6</v>
          </cell>
          <cell r="T1245" t="str">
            <v>X047430321</v>
          </cell>
          <cell r="U1245">
            <v>0</v>
          </cell>
          <cell r="V1245">
            <v>5</v>
          </cell>
          <cell r="W1245">
            <v>5</v>
          </cell>
        </row>
        <row r="1246">
          <cell r="I1246" t="str">
            <v>湘潭县中路铺镇G107至五龙山大杰寺公路</v>
          </cell>
          <cell r="J1246" t="str">
            <v>131302F4303210005</v>
          </cell>
          <cell r="K1246" t="str">
            <v>通景公路</v>
          </cell>
          <cell r="L1246" t="str">
            <v>三类地区</v>
          </cell>
          <cell r="M1246"/>
          <cell r="N1246" t="str">
            <v>升级改造（提质改造）</v>
          </cell>
          <cell r="O1246" t="str">
            <v>五龙山大杰寺</v>
          </cell>
          <cell r="R1246" t="str">
            <v>4</v>
          </cell>
          <cell r="S1246" t="str">
            <v>6</v>
          </cell>
          <cell r="T1246" t="str">
            <v>C112430321</v>
          </cell>
          <cell r="U1246">
            <v>0</v>
          </cell>
          <cell r="V1246">
            <v>0.83599999999999997</v>
          </cell>
          <cell r="W1246">
            <v>0.83599999999999997</v>
          </cell>
        </row>
        <row r="1247">
          <cell r="I1247" t="str">
            <v>滨河西路</v>
          </cell>
          <cell r="J1247" t="str">
            <v>131302F4303810048</v>
          </cell>
          <cell r="K1247" t="str">
            <v>通景公路</v>
          </cell>
          <cell r="L1247" t="str">
            <v>三类地区</v>
          </cell>
          <cell r="M1247"/>
          <cell r="N1247" t="str">
            <v>新建</v>
          </cell>
          <cell r="O1247" t="str">
            <v>抗日英雄纪念碑</v>
          </cell>
          <cell r="R1247" t="str">
            <v>4</v>
          </cell>
          <cell r="S1247" t="str">
            <v>6</v>
          </cell>
          <cell r="T1247" t="str">
            <v>无</v>
          </cell>
          <cell r="U1247">
            <v>0</v>
          </cell>
          <cell r="V1247">
            <v>2.9</v>
          </cell>
          <cell r="W1247">
            <v>2.9</v>
          </cell>
        </row>
        <row r="1248">
          <cell r="I1248" t="str">
            <v>陈庚故居公路</v>
          </cell>
          <cell r="J1248" t="str">
            <v>131302F4303810051</v>
          </cell>
          <cell r="K1248" t="str">
            <v>通景公路</v>
          </cell>
          <cell r="L1248" t="str">
            <v>三类地区</v>
          </cell>
          <cell r="M1248"/>
          <cell r="O1248" t="str">
            <v>陈庚故居公路</v>
          </cell>
          <cell r="R1248" t="str">
            <v>3.5</v>
          </cell>
          <cell r="S1248" t="str">
            <v>6</v>
          </cell>
          <cell r="T1248" t="str">
            <v>无</v>
          </cell>
          <cell r="U1248">
            <v>0</v>
          </cell>
          <cell r="V1248">
            <v>0.77</v>
          </cell>
          <cell r="W1248">
            <v>0.77</v>
          </cell>
        </row>
        <row r="1249">
          <cell r="I1249" t="str">
            <v>大将广场旅游连接道路</v>
          </cell>
          <cell r="J1249" t="str">
            <v>131302F4303810044</v>
          </cell>
          <cell r="K1249" t="str">
            <v>通景公路</v>
          </cell>
          <cell r="L1249" t="str">
            <v>三类地区</v>
          </cell>
          <cell r="M1249"/>
          <cell r="N1249" t="str">
            <v>新建</v>
          </cell>
          <cell r="O1249" t="str">
            <v>大将广场</v>
          </cell>
          <cell r="R1249" t="str">
            <v>5</v>
          </cell>
          <cell r="S1249" t="str">
            <v>6</v>
          </cell>
          <cell r="T1249" t="str">
            <v>无</v>
          </cell>
          <cell r="U1249">
            <v>0</v>
          </cell>
          <cell r="V1249">
            <v>1.5</v>
          </cell>
          <cell r="W1249">
            <v>1.5</v>
          </cell>
        </row>
        <row r="1250">
          <cell r="I1250" t="str">
            <v>东保线</v>
          </cell>
          <cell r="J1250" t="str">
            <v>131302F4303810046</v>
          </cell>
          <cell r="K1250" t="str">
            <v>通景公路</v>
          </cell>
          <cell r="L1250" t="str">
            <v>三类地区</v>
          </cell>
          <cell r="M1250"/>
          <cell r="N1250" t="str">
            <v>新建</v>
          </cell>
          <cell r="O1250" t="str">
            <v>七里山景区</v>
          </cell>
          <cell r="R1250" t="str">
            <v>4</v>
          </cell>
          <cell r="S1250" t="str">
            <v>6</v>
          </cell>
          <cell r="T1250" t="str">
            <v>无</v>
          </cell>
          <cell r="U1250">
            <v>0</v>
          </cell>
          <cell r="V1250">
            <v>1.3</v>
          </cell>
          <cell r="W1250">
            <v>1.3</v>
          </cell>
        </row>
        <row r="1251">
          <cell r="I1251" t="str">
            <v>东郊乡浒洲特色名村旅游公路</v>
          </cell>
          <cell r="J1251" t="str">
            <v>131302F4303810001</v>
          </cell>
          <cell r="K1251" t="str">
            <v>通景公路</v>
          </cell>
          <cell r="L1251" t="str">
            <v>三类地区</v>
          </cell>
          <cell r="M1251"/>
          <cell r="N1251" t="str">
            <v>新建</v>
          </cell>
          <cell r="O1251" t="str">
            <v>东郊乡浒洲特色名村旅游公路</v>
          </cell>
          <cell r="R1251" t="str">
            <v>3.5</v>
          </cell>
          <cell r="S1251" t="str">
            <v>6</v>
          </cell>
          <cell r="T1251" t="str">
            <v>无</v>
          </cell>
          <cell r="U1251">
            <v>0</v>
          </cell>
          <cell r="V1251">
            <v>6.07</v>
          </cell>
          <cell r="W1251">
            <v>6.07</v>
          </cell>
        </row>
        <row r="1252">
          <cell r="I1252" t="str">
            <v>东台山森林公园连接路</v>
          </cell>
          <cell r="J1252" t="str">
            <v>131302F4303810052</v>
          </cell>
          <cell r="K1252" t="str">
            <v>通景公路</v>
          </cell>
          <cell r="L1252" t="str">
            <v>三类地区</v>
          </cell>
          <cell r="M1252"/>
          <cell r="O1252" t="str">
            <v>东台山森林公园</v>
          </cell>
          <cell r="R1252" t="str">
            <v>5</v>
          </cell>
          <cell r="S1252" t="str">
            <v>18</v>
          </cell>
          <cell r="T1252" t="str">
            <v>无</v>
          </cell>
          <cell r="U1252">
            <v>0</v>
          </cell>
          <cell r="V1252">
            <v>1.1200000000000001</v>
          </cell>
          <cell r="W1252">
            <v>1.119</v>
          </cell>
        </row>
        <row r="1253">
          <cell r="I1253" t="str">
            <v>湖南古龙湖航天文旅小镇旅游公路</v>
          </cell>
          <cell r="J1253" t="str">
            <v>131302F4303810014</v>
          </cell>
          <cell r="K1253" t="str">
            <v>通景公路</v>
          </cell>
          <cell r="L1253" t="str">
            <v>三类地区</v>
          </cell>
          <cell r="M1253"/>
          <cell r="N1253" t="str">
            <v>升级改造（提质改造）</v>
          </cell>
          <cell r="O1253" t="str">
            <v>湖南古龙湖文旅小镇</v>
          </cell>
          <cell r="R1253" t="str">
            <v>5</v>
          </cell>
          <cell r="S1253" t="str">
            <v>7</v>
          </cell>
          <cell r="T1253" t="str">
            <v>x004430381</v>
          </cell>
          <cell r="U1253">
            <v>0</v>
          </cell>
          <cell r="V1253">
            <v>7.72</v>
          </cell>
          <cell r="W1253">
            <v>7.72</v>
          </cell>
        </row>
        <row r="1254">
          <cell r="I1254" t="str">
            <v>李卓然故居通景公路</v>
          </cell>
          <cell r="J1254" t="str">
            <v>131302F4303810030</v>
          </cell>
          <cell r="K1254" t="str">
            <v>通景公路</v>
          </cell>
          <cell r="L1254" t="str">
            <v>三类地区</v>
          </cell>
          <cell r="M1254"/>
          <cell r="N1254" t="str">
            <v>升级改造（提质改造）</v>
          </cell>
          <cell r="O1254" t="str">
            <v>李卓然故居</v>
          </cell>
          <cell r="R1254" t="str">
            <v>4</v>
          </cell>
          <cell r="S1254" t="str">
            <v>8</v>
          </cell>
          <cell r="T1254" t="str">
            <v>Y138430381</v>
          </cell>
          <cell r="U1254">
            <v>0</v>
          </cell>
          <cell r="V1254">
            <v>3.75</v>
          </cell>
          <cell r="W1254">
            <v>3.75</v>
          </cell>
        </row>
        <row r="1255">
          <cell r="I1255" t="str">
            <v>韶灌水利小镇公路</v>
          </cell>
          <cell r="J1255" t="str">
            <v>131302F4303810034</v>
          </cell>
          <cell r="K1255" t="str">
            <v>通景公路</v>
          </cell>
          <cell r="L1255" t="str">
            <v>三类地区</v>
          </cell>
          <cell r="M1255"/>
          <cell r="N1255" t="str">
            <v>新建</v>
          </cell>
          <cell r="O1255" t="str">
            <v>韶灌水利小镇</v>
          </cell>
          <cell r="R1255" t="str">
            <v>3.5</v>
          </cell>
          <cell r="S1255" t="str">
            <v>6</v>
          </cell>
          <cell r="T1255" t="str">
            <v>无</v>
          </cell>
          <cell r="U1255">
            <v>0</v>
          </cell>
          <cell r="V1255">
            <v>7.3</v>
          </cell>
          <cell r="W1255">
            <v>7.3</v>
          </cell>
        </row>
        <row r="1256">
          <cell r="I1256" t="str">
            <v>塔子山旅游公路</v>
          </cell>
          <cell r="J1256" t="str">
            <v>131302F4303810043</v>
          </cell>
          <cell r="K1256" t="str">
            <v>通景公路</v>
          </cell>
          <cell r="L1256" t="str">
            <v>三类地区</v>
          </cell>
          <cell r="M1256"/>
          <cell r="N1256" t="str">
            <v>升级改造（提质改造）</v>
          </cell>
          <cell r="O1256" t="str">
            <v>塔子山旅游景区</v>
          </cell>
          <cell r="R1256" t="str">
            <v>3.5</v>
          </cell>
          <cell r="S1256" t="str">
            <v>6</v>
          </cell>
          <cell r="T1256" t="str">
            <v>CT99430381</v>
          </cell>
          <cell r="U1256">
            <v>0</v>
          </cell>
          <cell r="V1256">
            <v>3</v>
          </cell>
          <cell r="W1256">
            <v>3</v>
          </cell>
        </row>
        <row r="1257">
          <cell r="I1257" t="str">
            <v>西山景区旅游道路（二期）</v>
          </cell>
          <cell r="J1257" t="str">
            <v>131302F4303810050</v>
          </cell>
          <cell r="K1257" t="str">
            <v>通景公路</v>
          </cell>
          <cell r="L1257" t="str">
            <v>三类地区</v>
          </cell>
          <cell r="M1257"/>
          <cell r="N1257" t="str">
            <v>新建</v>
          </cell>
          <cell r="O1257" t="str">
            <v>西山景区</v>
          </cell>
          <cell r="R1257" t="str">
            <v>3.5</v>
          </cell>
          <cell r="S1257" t="str">
            <v>6</v>
          </cell>
          <cell r="T1257" t="str">
            <v>无</v>
          </cell>
          <cell r="U1257">
            <v>0</v>
          </cell>
          <cell r="V1257">
            <v>4</v>
          </cell>
          <cell r="W1257">
            <v>4</v>
          </cell>
        </row>
        <row r="1258">
          <cell r="I1258" t="str">
            <v>西山景区旅游道路（一期）</v>
          </cell>
          <cell r="J1258" t="str">
            <v>131302F4303810042</v>
          </cell>
          <cell r="K1258" t="str">
            <v>通景公路</v>
          </cell>
          <cell r="L1258" t="str">
            <v>三类地区</v>
          </cell>
          <cell r="M1258"/>
          <cell r="N1258" t="str">
            <v>升级改造（提质改造）</v>
          </cell>
          <cell r="O1258" t="str">
            <v>西山景区</v>
          </cell>
          <cell r="R1258" t="str">
            <v>4</v>
          </cell>
          <cell r="S1258" t="str">
            <v>6</v>
          </cell>
          <cell r="T1258" t="str">
            <v>ck14430381</v>
          </cell>
          <cell r="U1258">
            <v>0</v>
          </cell>
          <cell r="V1258">
            <v>1.8</v>
          </cell>
          <cell r="W1258">
            <v>1.8</v>
          </cell>
        </row>
        <row r="1259">
          <cell r="I1259" t="str">
            <v>湘乡市白田镇黄龙山生态康养产业园连接路</v>
          </cell>
          <cell r="J1259" t="str">
            <v>131302F4303810017</v>
          </cell>
          <cell r="K1259" t="str">
            <v>通景公路</v>
          </cell>
          <cell r="L1259" t="str">
            <v>三类地区</v>
          </cell>
          <cell r="M1259"/>
          <cell r="N1259" t="str">
            <v>升级改造（提质改造）</v>
          </cell>
          <cell r="O1259" t="str">
            <v>白田镇黄龙山生态康养产业园</v>
          </cell>
          <cell r="R1259" t="str">
            <v>3.5</v>
          </cell>
          <cell r="S1259" t="str">
            <v>6</v>
          </cell>
          <cell r="T1259" t="str">
            <v>CB32430381</v>
          </cell>
          <cell r="U1259">
            <v>0</v>
          </cell>
          <cell r="V1259">
            <v>1.47</v>
          </cell>
          <cell r="W1259">
            <v>1.47</v>
          </cell>
        </row>
        <row r="1260">
          <cell r="I1260" t="str">
            <v>湘乡市白田镇雷祖寨生态园连接路</v>
          </cell>
          <cell r="J1260" t="str">
            <v>131302F4303810015</v>
          </cell>
          <cell r="K1260" t="str">
            <v>通景公路</v>
          </cell>
          <cell r="L1260" t="str">
            <v>三类地区</v>
          </cell>
          <cell r="M1260"/>
          <cell r="N1260" t="str">
            <v>升级改造（提质改造）</v>
          </cell>
          <cell r="O1260" t="str">
            <v>白田镇雷祖寨生态园</v>
          </cell>
          <cell r="R1260" t="str">
            <v>3.5</v>
          </cell>
          <cell r="S1260" t="str">
            <v>6</v>
          </cell>
          <cell r="T1260" t="str">
            <v>CQ30430381</v>
          </cell>
          <cell r="U1260">
            <v>0</v>
          </cell>
          <cell r="V1260">
            <v>2.19</v>
          </cell>
          <cell r="W1260">
            <v>2.19</v>
          </cell>
        </row>
        <row r="1261">
          <cell r="I1261" t="str">
            <v>湘乡市白田镇婷圣家庭农场连接路</v>
          </cell>
          <cell r="J1261" t="str">
            <v>131302F4303810016</v>
          </cell>
          <cell r="K1261" t="str">
            <v>通景公路</v>
          </cell>
          <cell r="L1261" t="str">
            <v>三类地区</v>
          </cell>
          <cell r="M1261"/>
          <cell r="N1261" t="str">
            <v>新建</v>
          </cell>
          <cell r="O1261" t="str">
            <v>白田镇婷圣家庭农场</v>
          </cell>
          <cell r="R1261" t="str">
            <v>3.5</v>
          </cell>
          <cell r="S1261" t="str">
            <v>8</v>
          </cell>
          <cell r="T1261" t="str">
            <v>无</v>
          </cell>
          <cell r="U1261">
            <v>0</v>
          </cell>
          <cell r="V1261">
            <v>3.59</v>
          </cell>
          <cell r="W1261">
            <v>3.59</v>
          </cell>
        </row>
        <row r="1262">
          <cell r="I1262" t="str">
            <v>湘乡市东台山文塔公路</v>
          </cell>
          <cell r="J1262" t="str">
            <v>131302F4303810018</v>
          </cell>
          <cell r="K1262" t="str">
            <v>通景公路</v>
          </cell>
          <cell r="L1262" t="str">
            <v>三类地区</v>
          </cell>
          <cell r="M1262"/>
          <cell r="N1262" t="str">
            <v>新建</v>
          </cell>
          <cell r="O1262" t="str">
            <v>东山办事处塔子山文塔</v>
          </cell>
          <cell r="R1262" t="str">
            <v>3.5</v>
          </cell>
          <cell r="S1262" t="str">
            <v>6</v>
          </cell>
          <cell r="T1262" t="str">
            <v>无</v>
          </cell>
          <cell r="U1262">
            <v>0</v>
          </cell>
          <cell r="V1262">
            <v>1.65</v>
          </cell>
          <cell r="W1262">
            <v>1.65</v>
          </cell>
        </row>
        <row r="1263">
          <cell r="I1263" t="str">
            <v>湘乡市金石镇状元塔旅游公路</v>
          </cell>
          <cell r="J1263" t="str">
            <v>131302F4303810019</v>
          </cell>
          <cell r="K1263" t="str">
            <v>通景公路</v>
          </cell>
          <cell r="L1263" t="str">
            <v>三类地区</v>
          </cell>
          <cell r="M1263"/>
          <cell r="N1263" t="str">
            <v>升级改造（提质改造）</v>
          </cell>
          <cell r="O1263" t="str">
            <v>金石镇状元塔</v>
          </cell>
          <cell r="R1263" t="str">
            <v>3.5</v>
          </cell>
          <cell r="S1263" t="str">
            <v>6</v>
          </cell>
          <cell r="T1263" t="str">
            <v>Y261430381</v>
          </cell>
          <cell r="U1263">
            <v>0</v>
          </cell>
          <cell r="V1263">
            <v>6.06</v>
          </cell>
          <cell r="W1263">
            <v>6.06</v>
          </cell>
        </row>
        <row r="1264">
          <cell r="I1264" t="str">
            <v>湘乡市金薮乡永乐灰仑峰风景区连接路</v>
          </cell>
          <cell r="J1264" t="str">
            <v>131302F4303810028</v>
          </cell>
          <cell r="K1264" t="str">
            <v>通景公路</v>
          </cell>
          <cell r="L1264" t="str">
            <v>三类地区</v>
          </cell>
          <cell r="M1264"/>
          <cell r="N1264" t="str">
            <v>新建</v>
          </cell>
          <cell r="O1264" t="str">
            <v>金薮乡永乐灰仑峰风景区</v>
          </cell>
          <cell r="R1264" t="str">
            <v>3.5</v>
          </cell>
          <cell r="S1264" t="str">
            <v>6</v>
          </cell>
          <cell r="T1264" t="str">
            <v>无</v>
          </cell>
          <cell r="U1264">
            <v>0</v>
          </cell>
          <cell r="V1264">
            <v>6.47</v>
          </cell>
          <cell r="W1264">
            <v>6.47</v>
          </cell>
        </row>
        <row r="1265">
          <cell r="I1265" t="str">
            <v>湘乡市龙洞镇楠香村花瓦屋山庄连接路</v>
          </cell>
          <cell r="J1265" t="str">
            <v>131302F4303810036</v>
          </cell>
          <cell r="K1265" t="str">
            <v>通景公路</v>
          </cell>
          <cell r="L1265" t="str">
            <v>三类地区</v>
          </cell>
          <cell r="M1265"/>
          <cell r="N1265" t="str">
            <v>升级改造（提质改造）</v>
          </cell>
          <cell r="O1265" t="str">
            <v>龙洞镇楠香村花瓦屋山庄</v>
          </cell>
          <cell r="R1265" t="str">
            <v>3.5</v>
          </cell>
          <cell r="S1265" t="str">
            <v>7</v>
          </cell>
          <cell r="T1265" t="str">
            <v>c084430381</v>
          </cell>
          <cell r="U1265">
            <v>0</v>
          </cell>
          <cell r="V1265">
            <v>2.0099999999999998</v>
          </cell>
          <cell r="W1265">
            <v>2.0099999999999998</v>
          </cell>
        </row>
        <row r="1266">
          <cell r="I1266" t="str">
            <v>湘乡市茅浒水乡旅游道路（二期）</v>
          </cell>
          <cell r="J1266" t="str">
            <v>131302F4303810047</v>
          </cell>
          <cell r="K1266" t="str">
            <v>通景公路</v>
          </cell>
          <cell r="L1266" t="str">
            <v>三类地区</v>
          </cell>
          <cell r="M1266"/>
          <cell r="N1266" t="str">
            <v>升级改造（提质改造）</v>
          </cell>
          <cell r="O1266" t="str">
            <v>茅浒水乡</v>
          </cell>
          <cell r="R1266" t="str">
            <v>0</v>
          </cell>
          <cell r="S1266" t="str">
            <v>6</v>
          </cell>
          <cell r="T1266" t="str">
            <v>ct96430381</v>
          </cell>
          <cell r="U1266">
            <v>0</v>
          </cell>
          <cell r="V1266">
            <v>3.2</v>
          </cell>
          <cell r="W1266">
            <v>3.2</v>
          </cell>
        </row>
        <row r="1267">
          <cell r="I1267" t="str">
            <v>湘乡市茅浒水乡旅游道路（一期）</v>
          </cell>
          <cell r="J1267" t="str">
            <v>131302F4303810031</v>
          </cell>
          <cell r="K1267" t="str">
            <v>通景公路</v>
          </cell>
          <cell r="L1267" t="str">
            <v>三类地区</v>
          </cell>
          <cell r="M1267"/>
          <cell r="N1267" t="str">
            <v>升级改造（提质改造）</v>
          </cell>
          <cell r="O1267" t="str">
            <v>茅浒水乡</v>
          </cell>
          <cell r="R1267" t="str">
            <v>5</v>
          </cell>
          <cell r="S1267" t="str">
            <v>6</v>
          </cell>
          <cell r="T1267" t="str">
            <v>Y164430381</v>
          </cell>
          <cell r="U1267">
            <v>0</v>
          </cell>
          <cell r="V1267">
            <v>4.99</v>
          </cell>
          <cell r="W1267">
            <v>4.99</v>
          </cell>
        </row>
        <row r="1268">
          <cell r="I1268" t="str">
            <v>湘乡市农之源农业科技有限公司连接路</v>
          </cell>
          <cell r="J1268" t="str">
            <v>131302F4303810011</v>
          </cell>
          <cell r="K1268" t="str">
            <v>通景公路</v>
          </cell>
          <cell r="L1268" t="str">
            <v>三类地区</v>
          </cell>
          <cell r="M1268"/>
          <cell r="N1268" t="str">
            <v>升级改造（提质改造）</v>
          </cell>
          <cell r="O1268" t="str">
            <v>农之源农业科技有限公司</v>
          </cell>
          <cell r="R1268" t="str">
            <v>5</v>
          </cell>
          <cell r="S1268" t="str">
            <v>6</v>
          </cell>
          <cell r="T1268" t="str">
            <v>Y274430381</v>
          </cell>
          <cell r="U1268">
            <v>0</v>
          </cell>
          <cell r="V1268">
            <v>6.85</v>
          </cell>
          <cell r="W1268">
            <v>6.85</v>
          </cell>
        </row>
        <row r="1269">
          <cell r="I1269" t="str">
            <v>湘乡市棋梓镇水乡小镇公路</v>
          </cell>
          <cell r="J1269" t="str">
            <v>131302F4303810035</v>
          </cell>
          <cell r="K1269" t="str">
            <v>通景公路</v>
          </cell>
          <cell r="L1269" t="str">
            <v>三类地区</v>
          </cell>
          <cell r="M1269"/>
          <cell r="N1269" t="str">
            <v>新建</v>
          </cell>
          <cell r="O1269" t="str">
            <v>水乡小镇</v>
          </cell>
          <cell r="R1269" t="str">
            <v>3.5</v>
          </cell>
          <cell r="S1269" t="str">
            <v>7</v>
          </cell>
          <cell r="T1269" t="str">
            <v>无</v>
          </cell>
          <cell r="U1269">
            <v>0</v>
          </cell>
          <cell r="V1269">
            <v>3.25</v>
          </cell>
          <cell r="W1269">
            <v>3.25</v>
          </cell>
        </row>
        <row r="1270">
          <cell r="I1270" t="str">
            <v>湘乡市泉塘镇彪家景区公路</v>
          </cell>
          <cell r="J1270" t="str">
            <v>131302F4303810008</v>
          </cell>
          <cell r="K1270" t="str">
            <v>通景公路</v>
          </cell>
          <cell r="L1270" t="str">
            <v>三类地区</v>
          </cell>
          <cell r="M1270"/>
          <cell r="N1270" t="str">
            <v>新建</v>
          </cell>
          <cell r="O1270" t="str">
            <v>泉塘镇彪家景区</v>
          </cell>
          <cell r="R1270" t="str">
            <v>3.5</v>
          </cell>
          <cell r="S1270" t="str">
            <v>6</v>
          </cell>
          <cell r="T1270" t="str">
            <v>无</v>
          </cell>
          <cell r="U1270">
            <v>0</v>
          </cell>
          <cell r="V1270">
            <v>2.58</v>
          </cell>
          <cell r="W1270">
            <v>2.58</v>
          </cell>
        </row>
        <row r="1271">
          <cell r="I1271" t="str">
            <v>湘乡市泉塘镇石鱼山化石遗址公园连接路</v>
          </cell>
          <cell r="J1271" t="str">
            <v>131302F4303810005</v>
          </cell>
          <cell r="K1271" t="str">
            <v>通景公路</v>
          </cell>
          <cell r="L1271" t="str">
            <v>三类地区</v>
          </cell>
          <cell r="M1271"/>
          <cell r="N1271" t="str">
            <v>升级改造（提质改造）</v>
          </cell>
          <cell r="O1271" t="str">
            <v>石鱼山化石遗址公园</v>
          </cell>
          <cell r="R1271" t="str">
            <v>3.5</v>
          </cell>
          <cell r="S1271" t="str">
            <v>6</v>
          </cell>
          <cell r="T1271" t="str">
            <v>CM41430381</v>
          </cell>
          <cell r="U1271">
            <v>0</v>
          </cell>
          <cell r="V1271">
            <v>1.99</v>
          </cell>
          <cell r="W1271">
            <v>1.99</v>
          </cell>
        </row>
        <row r="1272">
          <cell r="I1272" t="str">
            <v>湘乡市虞唐镇生庐洋潭里民宿酒店连接路</v>
          </cell>
          <cell r="J1272" t="str">
            <v>131302F4303810010</v>
          </cell>
          <cell r="K1272" t="str">
            <v>通景公路</v>
          </cell>
          <cell r="L1272" t="str">
            <v>三类地区</v>
          </cell>
          <cell r="M1272"/>
          <cell r="N1272" t="str">
            <v>升级改造（提质改造）</v>
          </cell>
          <cell r="O1272" t="str">
            <v>湘乡市生庐洋潭里景区</v>
          </cell>
          <cell r="R1272" t="str">
            <v>5</v>
          </cell>
          <cell r="S1272" t="str">
            <v>7</v>
          </cell>
          <cell r="T1272" t="str">
            <v>X031430381</v>
          </cell>
          <cell r="U1272">
            <v>0</v>
          </cell>
          <cell r="V1272">
            <v>5.23</v>
          </cell>
          <cell r="W1272">
            <v>5.23</v>
          </cell>
        </row>
        <row r="1273">
          <cell r="I1273" t="str">
            <v>湘乡市月山镇褒忠山旅游公路</v>
          </cell>
          <cell r="J1273" t="str">
            <v>131302F4303810026</v>
          </cell>
          <cell r="K1273" t="str">
            <v>通景公路</v>
          </cell>
          <cell r="L1273" t="str">
            <v>三类地区</v>
          </cell>
          <cell r="M1273"/>
          <cell r="N1273" t="str">
            <v>新建</v>
          </cell>
          <cell r="O1273" t="str">
            <v>月山镇褒忠山旅游公路</v>
          </cell>
          <cell r="R1273" t="str">
            <v>3.5</v>
          </cell>
          <cell r="S1273" t="str">
            <v>7</v>
          </cell>
          <cell r="T1273" t="str">
            <v>Y003430381</v>
          </cell>
          <cell r="U1273">
            <v>0</v>
          </cell>
          <cell r="V1273">
            <v>8.02</v>
          </cell>
          <cell r="W1273">
            <v>8.02</v>
          </cell>
        </row>
        <row r="1274">
          <cell r="I1274" t="str">
            <v>湘乡市中沙镇黄公略故居连接路</v>
          </cell>
          <cell r="J1274" t="str">
            <v>131302F4303810021</v>
          </cell>
          <cell r="K1274" t="str">
            <v>通景公路</v>
          </cell>
          <cell r="L1274" t="str">
            <v>三类地区</v>
          </cell>
          <cell r="M1274"/>
          <cell r="N1274" t="str">
            <v>升级改造（提质改造）</v>
          </cell>
          <cell r="O1274" t="str">
            <v>中沙镇黄公略故居</v>
          </cell>
          <cell r="R1274" t="str">
            <v>4</v>
          </cell>
          <cell r="S1274" t="str">
            <v>6</v>
          </cell>
          <cell r="T1274" t="str">
            <v>Y130430381</v>
          </cell>
          <cell r="U1274">
            <v>0</v>
          </cell>
          <cell r="V1274">
            <v>7.56</v>
          </cell>
          <cell r="W1274">
            <v>7.56</v>
          </cell>
        </row>
        <row r="1275">
          <cell r="I1275" t="str">
            <v>向韶站连接线（井冈山至韶山铁路）</v>
          </cell>
          <cell r="J1275" t="str">
            <v>131301F4303810005</v>
          </cell>
          <cell r="K1275" t="str">
            <v>通景公路</v>
          </cell>
          <cell r="L1275" t="str">
            <v>三类地区</v>
          </cell>
          <cell r="M1275"/>
          <cell r="N1275" t="str">
            <v>新建</v>
          </cell>
          <cell r="O1275" t="str">
            <v>井冈山至韶山铁路向韶车站</v>
          </cell>
          <cell r="R1275" t="str">
            <v>3.5</v>
          </cell>
          <cell r="S1275" t="str">
            <v>6</v>
          </cell>
          <cell r="T1275" t="str">
            <v>无</v>
          </cell>
          <cell r="U1275">
            <v>0</v>
          </cell>
          <cell r="V1275">
            <v>1.46</v>
          </cell>
          <cell r="W1275">
            <v>1.46</v>
          </cell>
        </row>
        <row r="1276">
          <cell r="I1276" t="str">
            <v>中沙镇公略水库旅游道路</v>
          </cell>
          <cell r="J1276" t="str">
            <v>131302F4303810040</v>
          </cell>
          <cell r="K1276" t="str">
            <v>通景公路</v>
          </cell>
          <cell r="L1276" t="str">
            <v>三类地区</v>
          </cell>
          <cell r="M1276"/>
          <cell r="N1276" t="str">
            <v>升级改造（提质改造）</v>
          </cell>
          <cell r="O1276" t="str">
            <v>公略水库</v>
          </cell>
          <cell r="R1276" t="str">
            <v>3.5</v>
          </cell>
          <cell r="S1276" t="str">
            <v>6</v>
          </cell>
          <cell r="T1276" t="str">
            <v>Y140430381</v>
          </cell>
          <cell r="U1276">
            <v>0</v>
          </cell>
          <cell r="V1276">
            <v>4.0599999999999996</v>
          </cell>
          <cell r="W1276">
            <v>4.0599999999999996</v>
          </cell>
        </row>
        <row r="1277">
          <cell r="I1277" t="str">
            <v>华南长湖美丽乡村连接路</v>
          </cell>
          <cell r="J1277" t="str">
            <v>131302F4303820004</v>
          </cell>
          <cell r="K1277" t="str">
            <v>通景公路</v>
          </cell>
          <cell r="L1277" t="str">
            <v>三类地区</v>
          </cell>
          <cell r="M1277"/>
          <cell r="N1277" t="str">
            <v>升级改造（提质改造）</v>
          </cell>
          <cell r="O1277" t="str">
            <v>华南长湖美丽乡村</v>
          </cell>
          <cell r="S1277" t="str">
            <v>6</v>
          </cell>
          <cell r="T1277" t="str">
            <v>XJ04430382</v>
          </cell>
          <cell r="U1277">
            <v>0</v>
          </cell>
          <cell r="V1277">
            <v>10.8</v>
          </cell>
          <cell r="W1277">
            <v>10.8</v>
          </cell>
        </row>
        <row r="1278">
          <cell r="I1278" t="str">
            <v>全国“一村一品示范村”、“乡村旅游重点村”连接路（二期）</v>
          </cell>
          <cell r="J1278" t="str">
            <v>1312F4303820033</v>
          </cell>
          <cell r="K1278" t="str">
            <v>通景公路</v>
          </cell>
          <cell r="L1278" t="str">
            <v>三类地区</v>
          </cell>
          <cell r="M1278"/>
          <cell r="N1278" t="str">
            <v>升级改造（提质改造）</v>
          </cell>
          <cell r="O1278" t="str">
            <v>毛泽东纪念园</v>
          </cell>
          <cell r="R1278" t="str">
            <v>3.5</v>
          </cell>
          <cell r="S1278" t="str">
            <v>6</v>
          </cell>
          <cell r="T1278" t="str">
            <v>C012430382</v>
          </cell>
          <cell r="U1278">
            <v>0</v>
          </cell>
          <cell r="V1278">
            <v>0.9</v>
          </cell>
          <cell r="W1278">
            <v>0.9</v>
          </cell>
        </row>
        <row r="1279">
          <cell r="I1279" t="str">
            <v>全国“一村一品示范村”、“乡村旅游重点村”连接路（一起）</v>
          </cell>
          <cell r="J1279" t="str">
            <v>1312F4303820036</v>
          </cell>
          <cell r="K1279" t="str">
            <v>通景公路</v>
          </cell>
          <cell r="L1279" t="str">
            <v>三类地区</v>
          </cell>
          <cell r="M1279"/>
          <cell r="N1279" t="str">
            <v>新建</v>
          </cell>
          <cell r="O1279" t="str">
            <v>毛泽东故居</v>
          </cell>
          <cell r="R1279" t="str">
            <v>3</v>
          </cell>
          <cell r="S1279" t="str">
            <v>6</v>
          </cell>
          <cell r="T1279" t="str">
            <v>无</v>
          </cell>
          <cell r="U1279">
            <v>0</v>
          </cell>
          <cell r="V1279">
            <v>0.6</v>
          </cell>
          <cell r="W1279">
            <v>0.6</v>
          </cell>
        </row>
        <row r="1280">
          <cell r="I1280" t="str">
            <v>全国“一村一品示范村”、“乡村旅游重点村”项目5连接路</v>
          </cell>
          <cell r="J1280" t="str">
            <v>1312F4303820035</v>
          </cell>
          <cell r="K1280" t="str">
            <v>通景公路</v>
          </cell>
          <cell r="L1280" t="str">
            <v>三类地区</v>
          </cell>
          <cell r="M1280"/>
          <cell r="N1280" t="str">
            <v>升级改造（提质改造）</v>
          </cell>
          <cell r="O1280" t="str">
            <v>滴水洞景区</v>
          </cell>
          <cell r="R1280" t="str">
            <v>3.5</v>
          </cell>
          <cell r="S1280" t="str">
            <v>6</v>
          </cell>
          <cell r="T1280" t="str">
            <v>Y011430382</v>
          </cell>
          <cell r="U1280">
            <v>0</v>
          </cell>
          <cell r="V1280">
            <v>1.01</v>
          </cell>
          <cell r="W1280">
            <v>1.01</v>
          </cell>
        </row>
        <row r="1281">
          <cell r="I1281" t="str">
            <v>杨荣美丽乡村连接路</v>
          </cell>
          <cell r="J1281" t="str">
            <v>131302F4303820001</v>
          </cell>
          <cell r="K1281" t="str">
            <v>通景公路</v>
          </cell>
          <cell r="L1281" t="str">
            <v>三类地区</v>
          </cell>
          <cell r="M1281"/>
          <cell r="N1281" t="str">
            <v>新建</v>
          </cell>
          <cell r="O1281" t="str">
            <v>杨荣美丽乡村</v>
          </cell>
          <cell r="R1281" t="str">
            <v>3.5</v>
          </cell>
          <cell r="S1281" t="str">
            <v>6</v>
          </cell>
          <cell r="T1281" t="str">
            <v>C072430382</v>
          </cell>
          <cell r="U1281">
            <v>0</v>
          </cell>
          <cell r="V1281">
            <v>2.06</v>
          </cell>
          <cell r="W1281">
            <v>2.06</v>
          </cell>
        </row>
        <row r="1282">
          <cell r="I1282" t="str">
            <v>银田美丽乡村连接路</v>
          </cell>
          <cell r="J1282" t="str">
            <v>131302F4303820002</v>
          </cell>
          <cell r="K1282" t="str">
            <v>通景公路</v>
          </cell>
          <cell r="L1282" t="str">
            <v>三类地区</v>
          </cell>
          <cell r="M1282"/>
          <cell r="N1282" t="str">
            <v>升级改造（提质改造）</v>
          </cell>
          <cell r="O1282" t="str">
            <v>银田美丽乡村</v>
          </cell>
          <cell r="S1282" t="str">
            <v>6</v>
          </cell>
          <cell r="T1282" t="str">
            <v>C255430382</v>
          </cell>
          <cell r="U1282">
            <v>0</v>
          </cell>
          <cell r="V1282">
            <v>3.08</v>
          </cell>
          <cell r="W1282">
            <v>3.08</v>
          </cell>
        </row>
        <row r="1283">
          <cell r="I1283" t="str">
            <v>银园村美丽乡村连接路</v>
          </cell>
          <cell r="J1283" t="str">
            <v>131302F4303820003</v>
          </cell>
          <cell r="K1283" t="str">
            <v>通景公路</v>
          </cell>
          <cell r="L1283" t="str">
            <v>三类地区</v>
          </cell>
          <cell r="M1283"/>
          <cell r="N1283" t="str">
            <v>升级改造（提质改造）</v>
          </cell>
          <cell r="O1283" t="str">
            <v>银园村美丽乡村</v>
          </cell>
          <cell r="S1283" t="str">
            <v>6</v>
          </cell>
          <cell r="T1283" t="str">
            <v>X030430382</v>
          </cell>
          <cell r="U1283">
            <v>0</v>
          </cell>
          <cell r="V1283">
            <v>6.3</v>
          </cell>
          <cell r="W1283">
            <v>6.3</v>
          </cell>
        </row>
        <row r="1284">
          <cell r="I1284" t="str">
            <v>湘潭县齐白石旅游环线公路</v>
          </cell>
          <cell r="J1284" t="str">
            <v>131301F4303210001</v>
          </cell>
          <cell r="K1284" t="str">
            <v>旅游集散公路</v>
          </cell>
          <cell r="L1284" t="str">
            <v>三类地区</v>
          </cell>
          <cell r="M1284"/>
          <cell r="N1284" t="str">
            <v>新建</v>
          </cell>
          <cell r="O1284" t="str">
            <v>齐白石文化旅游区</v>
          </cell>
          <cell r="R1284" t="str">
            <v>5</v>
          </cell>
          <cell r="S1284" t="str">
            <v>6</v>
          </cell>
          <cell r="T1284" t="str">
            <v>无</v>
          </cell>
          <cell r="U1284">
            <v>0</v>
          </cell>
          <cell r="V1284">
            <v>32</v>
          </cell>
          <cell r="W1284">
            <v>32</v>
          </cell>
        </row>
        <row r="1285">
          <cell r="I1285" t="str">
            <v>陈鹏年墓连接路（湘潭县排头乡回龙桥排较线至分水乡陈鹏年墓公路工程）</v>
          </cell>
          <cell r="J1285" t="str">
            <v>131301F4303210002</v>
          </cell>
          <cell r="K1285" t="str">
            <v>旅游集散公路</v>
          </cell>
          <cell r="L1285" t="str">
            <v>三类地区</v>
          </cell>
          <cell r="M1285"/>
          <cell r="N1285" t="str">
            <v>升级改造（提质改造）</v>
          </cell>
          <cell r="O1285" t="str">
            <v>陈鹏年墓</v>
          </cell>
          <cell r="R1285" t="str">
            <v>4</v>
          </cell>
          <cell r="S1285" t="str">
            <v>6</v>
          </cell>
          <cell r="T1285" t="str">
            <v>X050430321</v>
          </cell>
          <cell r="U1285">
            <v>0</v>
          </cell>
          <cell r="V1285">
            <v>24.55</v>
          </cell>
          <cell r="W1285">
            <v>24.55</v>
          </cell>
        </row>
        <row r="1286">
          <cell r="I1286" t="str">
            <v>湘乡市白田镇南熏山景区连接路</v>
          </cell>
          <cell r="J1286" t="str">
            <v>131301F4303810002</v>
          </cell>
          <cell r="K1286" t="str">
            <v>旅游集散公路</v>
          </cell>
          <cell r="L1286" t="str">
            <v>三类地区</v>
          </cell>
          <cell r="M1286"/>
          <cell r="N1286" t="str">
            <v>升级改造（提质改造）</v>
          </cell>
          <cell r="O1286" t="str">
            <v>白田镇南熏山景区</v>
          </cell>
          <cell r="R1286" t="str">
            <v>5</v>
          </cell>
          <cell r="S1286" t="str">
            <v>6</v>
          </cell>
          <cell r="T1286" t="str">
            <v>Y241430381</v>
          </cell>
          <cell r="U1286">
            <v>0</v>
          </cell>
          <cell r="V1286">
            <v>11.99</v>
          </cell>
          <cell r="W1286">
            <v>11.99</v>
          </cell>
        </row>
        <row r="1287">
          <cell r="I1287" t="str">
            <v>湘乡市毛田镇天门大山旅游公路</v>
          </cell>
          <cell r="J1287" t="str">
            <v>131301F4303810003</v>
          </cell>
          <cell r="K1287" t="str">
            <v>旅游集散公路</v>
          </cell>
          <cell r="L1287" t="str">
            <v>三类地区</v>
          </cell>
          <cell r="M1287"/>
          <cell r="N1287" t="str">
            <v>升级改造（提质改造）</v>
          </cell>
          <cell r="O1287" t="str">
            <v>毛田镇天门大山</v>
          </cell>
          <cell r="S1287" t="str">
            <v>7</v>
          </cell>
          <cell r="T1287" t="str">
            <v>Y248430381</v>
          </cell>
          <cell r="U1287">
            <v>0</v>
          </cell>
          <cell r="V1287">
            <v>10.43</v>
          </cell>
          <cell r="W1287">
            <v>10.43</v>
          </cell>
        </row>
        <row r="1288">
          <cell r="I1288" t="str">
            <v>湘乡至灰汤快捷公路</v>
          </cell>
          <cell r="J1288" t="str">
            <v>131301F4303810004</v>
          </cell>
          <cell r="K1288" t="str">
            <v>旅游集散公路</v>
          </cell>
          <cell r="L1288" t="str">
            <v>三类地区</v>
          </cell>
          <cell r="M1288"/>
          <cell r="N1288" t="str">
            <v>升级改造（提质改造）</v>
          </cell>
          <cell r="O1288" t="str">
            <v>灰汤国际温泉渡假村</v>
          </cell>
          <cell r="S1288" t="str">
            <v>7</v>
          </cell>
          <cell r="T1288" t="str">
            <v>X022430381</v>
          </cell>
          <cell r="U1288">
            <v>0</v>
          </cell>
          <cell r="V1288">
            <v>11.07</v>
          </cell>
          <cell r="W1288">
            <v>11.07</v>
          </cell>
        </row>
        <row r="1289">
          <cell r="I1289" t="str">
            <v>杨林通景公路</v>
          </cell>
          <cell r="J1289" t="str">
            <v>1312F4303820023</v>
          </cell>
          <cell r="K1289" t="str">
            <v>旅游集散公路</v>
          </cell>
          <cell r="L1289" t="str">
            <v>三类地区</v>
          </cell>
          <cell r="M1289"/>
          <cell r="N1289" t="str">
            <v>新建</v>
          </cell>
          <cell r="O1289" t="str">
            <v>杨林风景区</v>
          </cell>
          <cell r="S1289" t="str">
            <v>6</v>
          </cell>
          <cell r="T1289" t="str">
            <v>无</v>
          </cell>
          <cell r="U1289">
            <v>0</v>
          </cell>
          <cell r="V1289">
            <v>12.35</v>
          </cell>
          <cell r="W1289">
            <v>12.35</v>
          </cell>
        </row>
        <row r="1290">
          <cell r="I1290" t="str">
            <v>白龙路提质改造</v>
          </cell>
          <cell r="J1290" t="str">
            <v>1312F4303020015</v>
          </cell>
          <cell r="K1290" t="str">
            <v>资源产业路</v>
          </cell>
          <cell r="L1290" t="str">
            <v>三类地区</v>
          </cell>
          <cell r="M1290"/>
          <cell r="N1290" t="str">
            <v>升级改造（提质改造）</v>
          </cell>
          <cell r="O1290" t="str">
            <v>湖南湘艺源生态农业发展有限公司蔬菜特色产业园</v>
          </cell>
          <cell r="R1290" t="str">
            <v>4.5</v>
          </cell>
          <cell r="S1290" t="str">
            <v>6(5)</v>
          </cell>
          <cell r="T1290" t="str">
            <v>C121430302</v>
          </cell>
          <cell r="U1290">
            <v>0</v>
          </cell>
          <cell r="V1290">
            <v>4</v>
          </cell>
          <cell r="W1290">
            <v>4</v>
          </cell>
        </row>
        <row r="1291">
          <cell r="I1291" t="str">
            <v>湖南三汇农业园产业路</v>
          </cell>
          <cell r="J1291" t="str">
            <v>1312F4303020006</v>
          </cell>
          <cell r="K1291" t="str">
            <v>资源产业路</v>
          </cell>
          <cell r="L1291" t="str">
            <v>三类地区</v>
          </cell>
          <cell r="M1291"/>
          <cell r="N1291" t="str">
            <v>新建</v>
          </cell>
          <cell r="O1291" t="str">
            <v>湖南三汇农业园</v>
          </cell>
          <cell r="R1291" t="str">
            <v>4</v>
          </cell>
          <cell r="S1291" t="str">
            <v>6(5)</v>
          </cell>
          <cell r="T1291" t="str">
            <v>无</v>
          </cell>
          <cell r="U1291">
            <v>0</v>
          </cell>
          <cell r="V1291">
            <v>2.0099999999999998</v>
          </cell>
          <cell r="W1291">
            <v>2.0099999999999998</v>
          </cell>
        </row>
        <row r="1292">
          <cell r="I1292" t="str">
            <v>华银绿色生态产业园路</v>
          </cell>
          <cell r="J1292" t="str">
            <v>1312F4303020010</v>
          </cell>
          <cell r="K1292" t="str">
            <v>资源产业路</v>
          </cell>
          <cell r="L1292" t="str">
            <v>三类地区</v>
          </cell>
          <cell r="M1292"/>
          <cell r="N1292" t="str">
            <v>升级改造（提质改造）</v>
          </cell>
          <cell r="O1292" t="str">
            <v>华银绿色生态科技有限公司</v>
          </cell>
          <cell r="R1292" t="str">
            <v>4.5</v>
          </cell>
          <cell r="S1292" t="str">
            <v>6(5)</v>
          </cell>
          <cell r="T1292" t="str">
            <v>Y310430302</v>
          </cell>
          <cell r="U1292">
            <v>0</v>
          </cell>
          <cell r="V1292">
            <v>1.2</v>
          </cell>
          <cell r="W1292">
            <v>1.2</v>
          </cell>
        </row>
        <row r="1293">
          <cell r="I1293" t="str">
            <v>金茶园农业生态园路</v>
          </cell>
          <cell r="J1293" t="str">
            <v>1312F4303020009</v>
          </cell>
          <cell r="K1293" t="str">
            <v>资源产业路</v>
          </cell>
          <cell r="L1293" t="str">
            <v>三类地区</v>
          </cell>
          <cell r="M1293"/>
          <cell r="N1293" t="str">
            <v>新建</v>
          </cell>
          <cell r="O1293" t="str">
            <v>金茶园农业生态园</v>
          </cell>
          <cell r="R1293" t="str">
            <v>4.5</v>
          </cell>
          <cell r="S1293" t="str">
            <v>6(5)</v>
          </cell>
          <cell r="T1293" t="str">
            <v>Y997430302</v>
          </cell>
          <cell r="U1293">
            <v>0</v>
          </cell>
          <cell r="V1293">
            <v>0.81499999999999995</v>
          </cell>
          <cell r="W1293">
            <v>0.81499999999999995</v>
          </cell>
        </row>
        <row r="1294">
          <cell r="I1294" t="str">
            <v>绿丰农场深梅线</v>
          </cell>
          <cell r="J1294" t="str">
            <v>1312F4303020003</v>
          </cell>
          <cell r="K1294" t="str">
            <v>资源产业路</v>
          </cell>
          <cell r="L1294" t="str">
            <v>三类地区</v>
          </cell>
          <cell r="M1294"/>
          <cell r="N1294" t="str">
            <v>新建</v>
          </cell>
          <cell r="O1294" t="str">
            <v>绿丰农场现代蔬菜特色产业园</v>
          </cell>
          <cell r="R1294" t="str">
            <v>4.5</v>
          </cell>
          <cell r="S1294" t="str">
            <v>6(5)</v>
          </cell>
          <cell r="T1294" t="str">
            <v>C12D430302</v>
          </cell>
          <cell r="U1294">
            <v>0</v>
          </cell>
          <cell r="V1294">
            <v>4.99</v>
          </cell>
          <cell r="W1294">
            <v>4.99</v>
          </cell>
        </row>
        <row r="1295">
          <cell r="I1295" t="str">
            <v>梅花渠道提质改造</v>
          </cell>
          <cell r="J1295" t="str">
            <v>1312F4303020016</v>
          </cell>
          <cell r="K1295" t="str">
            <v>资源产业路</v>
          </cell>
          <cell r="L1295" t="str">
            <v>三类地区</v>
          </cell>
          <cell r="M1295"/>
          <cell r="N1295" t="str">
            <v>升级改造（提质改造）</v>
          </cell>
          <cell r="O1295" t="str">
            <v>湘潭绿新蔬菜产销专业合作社蘑蘑哒珍稀食用菌特色产业园</v>
          </cell>
          <cell r="R1295" t="str">
            <v>4.5</v>
          </cell>
          <cell r="S1295" t="str">
            <v>6(5)</v>
          </cell>
          <cell r="T1295" t="str">
            <v>Y072430302</v>
          </cell>
          <cell r="U1295">
            <v>0</v>
          </cell>
          <cell r="V1295">
            <v>2</v>
          </cell>
          <cell r="W1295">
            <v>2</v>
          </cell>
        </row>
        <row r="1296">
          <cell r="I1296" t="str">
            <v>宋仙路提质改造</v>
          </cell>
          <cell r="J1296" t="str">
            <v>1312F4303020002</v>
          </cell>
          <cell r="K1296" t="str">
            <v>资源产业路</v>
          </cell>
          <cell r="L1296" t="str">
            <v>三类地区</v>
          </cell>
          <cell r="M1296"/>
          <cell r="N1296" t="str">
            <v>升级改造（提质改造）</v>
          </cell>
          <cell r="O1296" t="str">
            <v>姜畲现代农业示范园</v>
          </cell>
          <cell r="R1296" t="str">
            <v>4.5</v>
          </cell>
          <cell r="S1296" t="str">
            <v>6(5)</v>
          </cell>
          <cell r="T1296" t="str">
            <v>X145430302</v>
          </cell>
          <cell r="U1296">
            <v>0</v>
          </cell>
          <cell r="V1296">
            <v>15.183</v>
          </cell>
          <cell r="W1296">
            <v>15.183</v>
          </cell>
        </row>
        <row r="1297">
          <cell r="I1297" t="str">
            <v>匣烟线提质改造</v>
          </cell>
          <cell r="J1297" t="str">
            <v>1312F4303020004</v>
          </cell>
          <cell r="K1297" t="str">
            <v>资源产业路</v>
          </cell>
          <cell r="L1297" t="str">
            <v>三类地区</v>
          </cell>
          <cell r="M1297"/>
          <cell r="N1297" t="str">
            <v>升级改造（提质改造）</v>
          </cell>
          <cell r="O1297" t="str">
            <v>雨湖高新技术产业园</v>
          </cell>
          <cell r="R1297" t="str">
            <v>4.5</v>
          </cell>
          <cell r="S1297" t="str">
            <v>6(5)</v>
          </cell>
          <cell r="T1297" t="str">
            <v>X001430302</v>
          </cell>
          <cell r="U1297">
            <v>0</v>
          </cell>
          <cell r="V1297">
            <v>16.02</v>
          </cell>
          <cell r="W1297">
            <v>16.02</v>
          </cell>
        </row>
        <row r="1298">
          <cell r="I1298" t="str">
            <v>响水乡红砂村狮子山户外运动休闲中心产业路</v>
          </cell>
          <cell r="J1298" t="str">
            <v>1312F4303020013</v>
          </cell>
          <cell r="K1298" t="str">
            <v>资源产业路</v>
          </cell>
          <cell r="L1298" t="str">
            <v>三类地区</v>
          </cell>
          <cell r="M1298"/>
          <cell r="N1298" t="str">
            <v>升级改造（提质改造）</v>
          </cell>
          <cell r="O1298" t="str">
            <v>狮子山户外运动休闲中心</v>
          </cell>
          <cell r="R1298" t="str">
            <v>3.5</v>
          </cell>
          <cell r="S1298" t="str">
            <v>6(4.5)</v>
          </cell>
          <cell r="T1298" t="str">
            <v>无</v>
          </cell>
          <cell r="U1298">
            <v>0</v>
          </cell>
          <cell r="V1298">
            <v>1.702</v>
          </cell>
          <cell r="W1298">
            <v>1.702</v>
          </cell>
        </row>
        <row r="1299">
          <cell r="I1299" t="str">
            <v>响水乡黄农村田园综合体产业路</v>
          </cell>
          <cell r="J1299" t="str">
            <v>1312F4303020017</v>
          </cell>
          <cell r="K1299" t="str">
            <v>资源产业路</v>
          </cell>
          <cell r="L1299" t="str">
            <v>三类地区</v>
          </cell>
          <cell r="M1299"/>
          <cell r="O1299" t="str">
            <v>黄农村田园综合体</v>
          </cell>
          <cell r="S1299" t="str">
            <v>6(4.5)</v>
          </cell>
          <cell r="T1299" t="str">
            <v>无</v>
          </cell>
          <cell r="U1299">
            <v>0</v>
          </cell>
          <cell r="V1299">
            <v>0</v>
          </cell>
          <cell r="W1299">
            <v>1.8240000000000001</v>
          </cell>
        </row>
        <row r="1300">
          <cell r="I1300" t="str">
            <v>响水乡塘高村麓线提质改造项目</v>
          </cell>
          <cell r="J1300" t="str">
            <v>1312F4303020014</v>
          </cell>
          <cell r="K1300" t="str">
            <v>资源产业路</v>
          </cell>
          <cell r="L1300" t="str">
            <v>三类地区</v>
          </cell>
          <cell r="M1300"/>
          <cell r="N1300" t="str">
            <v>升级改造（提质改造）</v>
          </cell>
          <cell r="O1300" t="str">
            <v>山林极客创业中心</v>
          </cell>
          <cell r="R1300" t="str">
            <v>5</v>
          </cell>
          <cell r="S1300" t="str">
            <v>6.5</v>
          </cell>
          <cell r="T1300" t="str">
            <v>无</v>
          </cell>
          <cell r="U1300">
            <v>0</v>
          </cell>
          <cell r="V1300">
            <v>1.762</v>
          </cell>
          <cell r="W1300">
            <v>1.762</v>
          </cell>
        </row>
        <row r="1301">
          <cell r="I1301" t="str">
            <v>新黄线提质改造项目</v>
          </cell>
          <cell r="J1301" t="str">
            <v>1312F4303020001</v>
          </cell>
          <cell r="K1301" t="str">
            <v>资源产业路</v>
          </cell>
          <cell r="L1301" t="str">
            <v>三类地区</v>
          </cell>
          <cell r="M1301"/>
          <cell r="N1301" t="str">
            <v>升级改造（提质改造）</v>
          </cell>
          <cell r="O1301" t="str">
            <v>金桥惠兴生态蔬菜特色产业园</v>
          </cell>
          <cell r="R1301" t="str">
            <v>5</v>
          </cell>
          <cell r="S1301" t="str">
            <v>6</v>
          </cell>
          <cell r="T1301" t="str">
            <v>X144430302</v>
          </cell>
          <cell r="U1301">
            <v>0</v>
          </cell>
          <cell r="V1301">
            <v>8.8659999999999997</v>
          </cell>
          <cell r="W1301">
            <v>8.8659999999999997</v>
          </cell>
        </row>
        <row r="1302">
          <cell r="I1302" t="str">
            <v>科林苗木新品种培植基地连接道路</v>
          </cell>
          <cell r="J1302" t="str">
            <v>1312F4303040002</v>
          </cell>
          <cell r="K1302" t="str">
            <v>资源产业路</v>
          </cell>
          <cell r="L1302" t="str">
            <v>三类地区</v>
          </cell>
          <cell r="M1302"/>
          <cell r="N1302" t="str">
            <v>新建</v>
          </cell>
          <cell r="O1302" t="str">
            <v>科林苗木新品种培植基地</v>
          </cell>
          <cell r="R1302" t="str">
            <v>4</v>
          </cell>
          <cell r="S1302" t="str">
            <v>6</v>
          </cell>
          <cell r="T1302" t="str">
            <v>无</v>
          </cell>
          <cell r="U1302">
            <v>0</v>
          </cell>
          <cell r="V1302">
            <v>0.15</v>
          </cell>
          <cell r="W1302">
            <v>0.15</v>
          </cell>
        </row>
        <row r="1303">
          <cell r="I1303" t="str">
            <v>湘潭县分水乡X049狗古线提质改造工程</v>
          </cell>
          <cell r="J1303" t="str">
            <v>1316F4303210001</v>
          </cell>
          <cell r="K1303" t="str">
            <v>资源产业路</v>
          </cell>
          <cell r="L1303" t="str">
            <v>三类地区</v>
          </cell>
          <cell r="M1303"/>
          <cell r="N1303" t="str">
            <v>升级改造（提质改造）</v>
          </cell>
          <cell r="O1303" t="str">
            <v>湖南润味生态农庄省级休闲农庄</v>
          </cell>
          <cell r="R1303" t="str">
            <v>4</v>
          </cell>
          <cell r="S1303" t="str">
            <v>6</v>
          </cell>
          <cell r="T1303" t="str">
            <v>X049430321</v>
          </cell>
          <cell r="U1303">
            <v>0</v>
          </cell>
          <cell r="V1303">
            <v>9.7149999999999999</v>
          </cell>
          <cell r="W1303">
            <v>9.7149999999999999</v>
          </cell>
        </row>
        <row r="1304">
          <cell r="I1304" t="str">
            <v>湘潭县湘莲大道至梅林桥公路</v>
          </cell>
          <cell r="J1304" t="str">
            <v>1312F4303210001</v>
          </cell>
          <cell r="K1304" t="str">
            <v>资源产业路</v>
          </cell>
          <cell r="L1304" t="str">
            <v>三类地区</v>
          </cell>
          <cell r="M1304"/>
          <cell r="N1304" t="str">
            <v>升级改造（提质改造）</v>
          </cell>
          <cell r="O1304" t="str">
            <v>梅林桥现代农业示范园</v>
          </cell>
          <cell r="R1304" t="str">
            <v>4</v>
          </cell>
          <cell r="S1304" t="str">
            <v>6</v>
          </cell>
          <cell r="T1304" t="str">
            <v>Y095430321</v>
          </cell>
          <cell r="U1304">
            <v>0</v>
          </cell>
          <cell r="V1304">
            <v>9.24</v>
          </cell>
          <cell r="W1304">
            <v>9.51</v>
          </cell>
        </row>
        <row r="1305">
          <cell r="I1305" t="str">
            <v>湘潭县排头韶茶干线至兴塘冲公路</v>
          </cell>
          <cell r="J1305" t="str">
            <v>1312F4303210032</v>
          </cell>
          <cell r="K1305" t="str">
            <v>资源产业路</v>
          </cell>
          <cell r="L1305" t="str">
            <v>三类地区</v>
          </cell>
          <cell r="M1305"/>
          <cell r="N1305" t="str">
            <v>升级改造（提质改造）</v>
          </cell>
          <cell r="O1305" t="str">
            <v>湘潭县湘之坊生态农庄</v>
          </cell>
          <cell r="R1305" t="str">
            <v>4</v>
          </cell>
          <cell r="S1305" t="str">
            <v>6</v>
          </cell>
          <cell r="T1305" t="str">
            <v>CJ59430321</v>
          </cell>
          <cell r="U1305">
            <v>0</v>
          </cell>
          <cell r="V1305">
            <v>1.25</v>
          </cell>
          <cell r="W1305">
            <v>1.25</v>
          </cell>
        </row>
        <row r="1306">
          <cell r="I1306" t="str">
            <v>湘潭县锦石文佳至碧泉公路</v>
          </cell>
          <cell r="J1306" t="str">
            <v>1312F4303210003</v>
          </cell>
          <cell r="K1306" t="str">
            <v>资源产业路</v>
          </cell>
          <cell r="L1306" t="str">
            <v>三类地区</v>
          </cell>
          <cell r="M1306"/>
          <cell r="N1306" t="str">
            <v>升级改造（提质改造）</v>
          </cell>
          <cell r="O1306" t="str">
            <v>碧泉潭现代农业示范园</v>
          </cell>
          <cell r="R1306" t="str">
            <v>5</v>
          </cell>
          <cell r="S1306" t="str">
            <v>6</v>
          </cell>
          <cell r="T1306" t="str">
            <v>X046430321</v>
          </cell>
          <cell r="U1306">
            <v>0</v>
          </cell>
          <cell r="V1306">
            <v>6.4829999999999997</v>
          </cell>
          <cell r="W1306">
            <v>6.4829999999999997</v>
          </cell>
        </row>
        <row r="1307">
          <cell r="I1307" t="str">
            <v>湘潭县花石金坪至天马公路</v>
          </cell>
          <cell r="J1307" t="str">
            <v>1312F4303210002</v>
          </cell>
          <cell r="K1307" t="str">
            <v>资源产业路</v>
          </cell>
          <cell r="L1307" t="str">
            <v>三类地区</v>
          </cell>
          <cell r="M1307"/>
          <cell r="N1307" t="str">
            <v>新建</v>
          </cell>
          <cell r="O1307" t="str">
            <v>天马现代农业示范园</v>
          </cell>
          <cell r="R1307" t="str">
            <v>4</v>
          </cell>
          <cell r="S1307" t="str">
            <v>6</v>
          </cell>
          <cell r="T1307" t="str">
            <v>X060430321</v>
          </cell>
          <cell r="U1307">
            <v>0</v>
          </cell>
          <cell r="V1307">
            <v>10.422000000000001</v>
          </cell>
          <cell r="W1307">
            <v>10.422000000000001</v>
          </cell>
        </row>
        <row r="1308">
          <cell r="I1308" t="str">
            <v>湘潭县谭家山矿区公路改造工程</v>
          </cell>
          <cell r="J1308" t="str">
            <v>1312F4303210054</v>
          </cell>
          <cell r="K1308" t="str">
            <v>资源产业路</v>
          </cell>
          <cell r="L1308" t="str">
            <v>三类地区</v>
          </cell>
          <cell r="M1308"/>
          <cell r="N1308" t="str">
            <v>升级改造（提质改造）</v>
          </cell>
          <cell r="O1308" t="str">
            <v>湘潭县谭家山煤矿区山水林田湖草生态保护修复</v>
          </cell>
          <cell r="S1308" t="str">
            <v>6</v>
          </cell>
          <cell r="T1308" t="str">
            <v>无</v>
          </cell>
          <cell r="U1308">
            <v>0</v>
          </cell>
          <cell r="V1308">
            <v>3.77</v>
          </cell>
          <cell r="W1308">
            <v>4.7699999999999996</v>
          </cell>
        </row>
        <row r="1309">
          <cell r="I1309" t="str">
            <v>湘潭县G107线至中路铺老街公路</v>
          </cell>
          <cell r="J1309" t="str">
            <v>1312F4303210030</v>
          </cell>
          <cell r="K1309" t="str">
            <v>资源产业路</v>
          </cell>
          <cell r="L1309" t="str">
            <v>三类地区</v>
          </cell>
          <cell r="M1309"/>
          <cell r="N1309" t="str">
            <v>新建</v>
          </cell>
          <cell r="O1309" t="str">
            <v>湘潭县龙凤庄园休闲农业特色产业园</v>
          </cell>
          <cell r="R1309" t="str">
            <v>3.5</v>
          </cell>
          <cell r="S1309" t="str">
            <v>6</v>
          </cell>
          <cell r="T1309" t="str">
            <v>C5I0430321</v>
          </cell>
          <cell r="U1309">
            <v>0</v>
          </cell>
          <cell r="V1309">
            <v>2.5</v>
          </cell>
          <cell r="W1309">
            <v>2.5</v>
          </cell>
        </row>
        <row r="1310">
          <cell r="I1310" t="str">
            <v>湘潭县石鼓镇四横线改造工程连接路</v>
          </cell>
          <cell r="J1310" t="str">
            <v>1312F4303210031</v>
          </cell>
          <cell r="K1310" t="str">
            <v>资源产业路</v>
          </cell>
          <cell r="L1310" t="str">
            <v>三类地区</v>
          </cell>
          <cell r="M1310"/>
          <cell r="N1310" t="str">
            <v>升级改造（提质改造）</v>
          </cell>
          <cell r="O1310" t="str">
            <v>湘潭县昌山风电场</v>
          </cell>
          <cell r="R1310" t="str">
            <v>4</v>
          </cell>
          <cell r="S1310" t="str">
            <v>6</v>
          </cell>
          <cell r="T1310" t="str">
            <v>Y052430321</v>
          </cell>
          <cell r="U1310">
            <v>0</v>
          </cell>
          <cell r="V1310">
            <v>4.5860000000000003</v>
          </cell>
          <cell r="W1310">
            <v>4.5860000000000003</v>
          </cell>
        </row>
        <row r="1311">
          <cell r="I1311" t="str">
            <v>湘潭县韶茶干线至花石水库公路</v>
          </cell>
          <cell r="J1311" t="str">
            <v>1312F4303210007</v>
          </cell>
          <cell r="K1311" t="str">
            <v>资源产业路</v>
          </cell>
          <cell r="L1311" t="str">
            <v>三类地区</v>
          </cell>
          <cell r="M1311"/>
          <cell r="N1311" t="str">
            <v>新建</v>
          </cell>
          <cell r="O1311" t="str">
            <v>华龙湘莲特色产业园</v>
          </cell>
          <cell r="R1311" t="str">
            <v>3.5</v>
          </cell>
          <cell r="S1311" t="str">
            <v>6</v>
          </cell>
          <cell r="T1311" t="str">
            <v>无</v>
          </cell>
          <cell r="U1311">
            <v>0</v>
          </cell>
          <cell r="V1311">
            <v>4.46</v>
          </cell>
          <cell r="W1311">
            <v>4.46</v>
          </cell>
        </row>
        <row r="1312">
          <cell r="I1312" t="str">
            <v>湘潭县韶茶干线至团结公路</v>
          </cell>
          <cell r="J1312" t="str">
            <v>1312F4303210022</v>
          </cell>
          <cell r="K1312" t="str">
            <v>资源产业路</v>
          </cell>
          <cell r="L1312" t="str">
            <v>三类地区</v>
          </cell>
          <cell r="M1312"/>
          <cell r="N1312" t="str">
            <v>升级改造（提质改造）</v>
          </cell>
          <cell r="O1312" t="str">
            <v>湖南华懿生态农业科技有限公司水生植物花卉园</v>
          </cell>
          <cell r="R1312" t="str">
            <v>4</v>
          </cell>
          <cell r="S1312" t="str">
            <v>6</v>
          </cell>
          <cell r="T1312" t="str">
            <v>Y043430321</v>
          </cell>
          <cell r="U1312">
            <v>0</v>
          </cell>
          <cell r="V1312">
            <v>2.64</v>
          </cell>
          <cell r="W1312">
            <v>2.64</v>
          </cell>
        </row>
        <row r="1313">
          <cell r="I1313" t="str">
            <v>湘潭县排头韶茶干线至双联集中公路</v>
          </cell>
          <cell r="J1313" t="str">
            <v>1312F4303210018</v>
          </cell>
          <cell r="K1313" t="str">
            <v>资源产业路</v>
          </cell>
          <cell r="L1313" t="str">
            <v>三类地区</v>
          </cell>
          <cell r="M1313"/>
          <cell r="N1313" t="str">
            <v>升级改造（提质改造）</v>
          </cell>
          <cell r="O1313" t="str">
            <v>湘潭县七兴生态蔬菜种植专业合作社</v>
          </cell>
          <cell r="R1313" t="str">
            <v>3.5</v>
          </cell>
          <cell r="S1313" t="str">
            <v>6</v>
          </cell>
          <cell r="T1313" t="str">
            <v>C450430321</v>
          </cell>
          <cell r="U1313">
            <v>0</v>
          </cell>
          <cell r="V1313">
            <v>2.3919999999999999</v>
          </cell>
          <cell r="W1313">
            <v>2.3919999999999999</v>
          </cell>
        </row>
        <row r="1314">
          <cell r="I1314" t="str">
            <v>湘潭县射埠谷合渡至吟江公路</v>
          </cell>
          <cell r="J1314" t="str">
            <v>1312F4303210004</v>
          </cell>
          <cell r="K1314" t="str">
            <v>资源产业路</v>
          </cell>
          <cell r="L1314" t="str">
            <v>三类地区</v>
          </cell>
          <cell r="M1314"/>
          <cell r="N1314" t="str">
            <v>升级改造（提质改造）</v>
          </cell>
          <cell r="O1314" t="str">
            <v>和力农牧砂子岭猪养殖场</v>
          </cell>
          <cell r="R1314" t="str">
            <v>4</v>
          </cell>
          <cell r="S1314" t="str">
            <v>6</v>
          </cell>
          <cell r="T1314" t="str">
            <v>Y076430321</v>
          </cell>
          <cell r="U1314">
            <v>0</v>
          </cell>
          <cell r="V1314">
            <v>7.12</v>
          </cell>
          <cell r="W1314">
            <v>7.12</v>
          </cell>
        </row>
        <row r="1315">
          <cell r="I1315" t="str">
            <v>湘潭县南苹南方苹果标准化种植特色产业园道路工程</v>
          </cell>
          <cell r="J1315" t="str">
            <v>1312F4303210005</v>
          </cell>
          <cell r="K1315" t="str">
            <v>资源产业路</v>
          </cell>
          <cell r="L1315" t="str">
            <v>三类地区</v>
          </cell>
          <cell r="M1315"/>
          <cell r="N1315" t="str">
            <v>新建</v>
          </cell>
          <cell r="O1315" t="str">
            <v>南苹南方苹果标准化种植特色园</v>
          </cell>
          <cell r="R1315" t="str">
            <v>3</v>
          </cell>
          <cell r="S1315" t="str">
            <v>6</v>
          </cell>
          <cell r="T1315" t="str">
            <v>无</v>
          </cell>
          <cell r="U1315">
            <v>0</v>
          </cell>
          <cell r="V1315">
            <v>2</v>
          </cell>
          <cell r="W1315">
            <v>2</v>
          </cell>
        </row>
        <row r="1316">
          <cell r="I1316" t="str">
            <v>湘潭县麦子石至石塘公路</v>
          </cell>
          <cell r="J1316" t="str">
            <v>1312F4303210033</v>
          </cell>
          <cell r="K1316" t="str">
            <v>资源产业路</v>
          </cell>
          <cell r="L1316" t="str">
            <v>三类地区</v>
          </cell>
          <cell r="M1316"/>
          <cell r="N1316" t="str">
            <v>升级改造（提质改造）</v>
          </cell>
          <cell r="O1316" t="str">
            <v>湘潭县竹盛休闲农业特色产业园</v>
          </cell>
          <cell r="R1316" t="str">
            <v>3.5</v>
          </cell>
          <cell r="S1316" t="str">
            <v>6</v>
          </cell>
          <cell r="T1316" t="str">
            <v>C176430321</v>
          </cell>
          <cell r="U1316">
            <v>0</v>
          </cell>
          <cell r="V1316">
            <v>1.222</v>
          </cell>
          <cell r="W1316">
            <v>1.222</v>
          </cell>
        </row>
        <row r="1317">
          <cell r="I1317" t="str">
            <v>湘潭县排头韶茶干线至甘塘公路</v>
          </cell>
          <cell r="J1317" t="str">
            <v>1312F4303210024</v>
          </cell>
          <cell r="K1317" t="str">
            <v>资源产业路</v>
          </cell>
          <cell r="L1317" t="str">
            <v>三类地区</v>
          </cell>
          <cell r="M1317"/>
          <cell r="N1317" t="str">
            <v>升级改造（提质改造）</v>
          </cell>
          <cell r="O1317" t="str">
            <v>湘潭县伯运水稻种植专业合作社</v>
          </cell>
          <cell r="R1317" t="str">
            <v>4</v>
          </cell>
          <cell r="S1317" t="str">
            <v>6</v>
          </cell>
          <cell r="T1317" t="str">
            <v>CJ49430321</v>
          </cell>
          <cell r="U1317">
            <v>0</v>
          </cell>
          <cell r="V1317">
            <v>1.127</v>
          </cell>
          <cell r="W1317">
            <v>1.127</v>
          </cell>
        </row>
        <row r="1318">
          <cell r="I1318" t="str">
            <v>湘潭县排头韶茶干线至鳌山公路</v>
          </cell>
          <cell r="J1318" t="str">
            <v>1312F4303210023</v>
          </cell>
          <cell r="K1318" t="str">
            <v>资源产业路</v>
          </cell>
          <cell r="L1318" t="str">
            <v>三类地区</v>
          </cell>
          <cell r="M1318"/>
          <cell r="N1318" t="str">
            <v>升级改造（提质改造）</v>
          </cell>
          <cell r="O1318" t="str">
            <v>湘潭县鳌山供销惠农服务公司</v>
          </cell>
          <cell r="R1318" t="str">
            <v>4</v>
          </cell>
          <cell r="S1318" t="str">
            <v>6</v>
          </cell>
          <cell r="T1318" t="str">
            <v>Y043430321</v>
          </cell>
          <cell r="U1318">
            <v>0</v>
          </cell>
          <cell r="V1318">
            <v>4.87</v>
          </cell>
          <cell r="W1318">
            <v>4.87</v>
          </cell>
        </row>
        <row r="1319">
          <cell r="I1319" t="str">
            <v>湘潭县排头双联至塘坝公路</v>
          </cell>
          <cell r="J1319" t="str">
            <v>1312F4303210025</v>
          </cell>
          <cell r="K1319" t="str">
            <v>资源产业路</v>
          </cell>
          <cell r="L1319" t="str">
            <v>三类地区</v>
          </cell>
          <cell r="M1319"/>
          <cell r="N1319" t="str">
            <v>升级改造（提质改造）</v>
          </cell>
          <cell r="O1319" t="str">
            <v>湘潭县双联供销惠农服务有限公司</v>
          </cell>
          <cell r="R1319" t="str">
            <v>3.5</v>
          </cell>
          <cell r="S1319" t="str">
            <v>6</v>
          </cell>
          <cell r="T1319" t="str">
            <v>C467430321</v>
          </cell>
          <cell r="U1319">
            <v>2.895</v>
          </cell>
          <cell r="V1319">
            <v>4.0010000000000003</v>
          </cell>
          <cell r="W1319">
            <v>1.1060000000000001</v>
          </cell>
        </row>
        <row r="1320">
          <cell r="I1320" t="str">
            <v>湘潭县排头狗古线至展农公路</v>
          </cell>
          <cell r="J1320" t="str">
            <v>1312F4303210026</v>
          </cell>
          <cell r="K1320" t="str">
            <v>资源产业路</v>
          </cell>
          <cell r="L1320" t="str">
            <v>三类地区</v>
          </cell>
          <cell r="M1320"/>
          <cell r="N1320" t="str">
            <v>新建</v>
          </cell>
          <cell r="O1320" t="str">
            <v>湘潭县展农土地股份专业合作社</v>
          </cell>
          <cell r="R1320" t="str">
            <v>3.5</v>
          </cell>
          <cell r="S1320" t="str">
            <v>6</v>
          </cell>
          <cell r="T1320" t="str">
            <v>无</v>
          </cell>
          <cell r="U1320">
            <v>0</v>
          </cell>
          <cell r="V1320">
            <v>0.74</v>
          </cell>
          <cell r="W1320">
            <v>0.74</v>
          </cell>
        </row>
        <row r="1321">
          <cell r="I1321" t="str">
            <v>湘潭县排头韶茶干线至华翰公路</v>
          </cell>
          <cell r="J1321" t="str">
            <v>1312F4303210027</v>
          </cell>
          <cell r="K1321" t="str">
            <v>资源产业路</v>
          </cell>
          <cell r="L1321" t="str">
            <v>三类地区</v>
          </cell>
          <cell r="M1321"/>
          <cell r="N1321" t="str">
            <v>新建</v>
          </cell>
          <cell r="O1321" t="str">
            <v>湘潭县华翰种养专业合作社</v>
          </cell>
          <cell r="R1321" t="str">
            <v>4</v>
          </cell>
          <cell r="S1321" t="str">
            <v>6</v>
          </cell>
          <cell r="T1321" t="str">
            <v>无</v>
          </cell>
          <cell r="U1321">
            <v>0</v>
          </cell>
          <cell r="V1321">
            <v>1.1000000000000001</v>
          </cell>
          <cell r="W1321">
            <v>1.1000000000000001</v>
          </cell>
        </row>
        <row r="1322">
          <cell r="I1322" t="str">
            <v>湘潭县茶恩寺G107至茶花公路</v>
          </cell>
          <cell r="J1322" t="str">
            <v>1312F4303210006</v>
          </cell>
          <cell r="K1322" t="str">
            <v>资源产业路</v>
          </cell>
          <cell r="L1322" t="str">
            <v>三类地区</v>
          </cell>
          <cell r="M1322"/>
          <cell r="N1322" t="str">
            <v>新建</v>
          </cell>
          <cell r="O1322" t="str">
            <v>农家汇猕猴桃特色产业园</v>
          </cell>
          <cell r="R1322" t="str">
            <v>4</v>
          </cell>
          <cell r="S1322" t="str">
            <v>6</v>
          </cell>
          <cell r="T1322" t="str">
            <v>CE17430321</v>
          </cell>
          <cell r="U1322">
            <v>0</v>
          </cell>
          <cell r="V1322">
            <v>5.56</v>
          </cell>
          <cell r="W1322">
            <v>5.56</v>
          </cell>
        </row>
        <row r="1323">
          <cell r="I1323" t="str">
            <v>湘潭县排头韶茶干线至豹子岭公路</v>
          </cell>
          <cell r="J1323" t="str">
            <v>1312F4303210017</v>
          </cell>
          <cell r="K1323" t="str">
            <v>资源产业路</v>
          </cell>
          <cell r="L1323" t="str">
            <v>三类地区</v>
          </cell>
          <cell r="M1323"/>
          <cell r="N1323" t="str">
            <v>升级改造（提质改造）</v>
          </cell>
          <cell r="O1323" t="str">
            <v>湘潭县振兴水稻种植专业合作社</v>
          </cell>
          <cell r="R1323" t="str">
            <v>4</v>
          </cell>
          <cell r="S1323" t="str">
            <v>6</v>
          </cell>
          <cell r="T1323" t="str">
            <v>Y044430321</v>
          </cell>
          <cell r="U1323">
            <v>4.1769999999999996</v>
          </cell>
          <cell r="V1323">
            <v>7.827</v>
          </cell>
          <cell r="W1323">
            <v>3.65</v>
          </cell>
        </row>
        <row r="1324">
          <cell r="I1324" t="str">
            <v>湘潭县茶恩寺莲花至双阳公路</v>
          </cell>
          <cell r="J1324" t="str">
            <v>1312F4303210020</v>
          </cell>
          <cell r="K1324" t="str">
            <v>资源产业路</v>
          </cell>
          <cell r="L1324" t="str">
            <v>三类地区</v>
          </cell>
          <cell r="M1324"/>
          <cell r="N1324" t="str">
            <v>升级改造（提质改造）</v>
          </cell>
          <cell r="O1324" t="str">
            <v>湘潭县双阳村白马油菜花基地</v>
          </cell>
          <cell r="R1324" t="str">
            <v>4</v>
          </cell>
          <cell r="S1324" t="str">
            <v>6</v>
          </cell>
          <cell r="T1324" t="str">
            <v>CX12430321</v>
          </cell>
          <cell r="U1324">
            <v>0</v>
          </cell>
          <cell r="V1324">
            <v>5.6420000000000003</v>
          </cell>
          <cell r="W1324">
            <v>5.6420000000000003</v>
          </cell>
        </row>
        <row r="1325">
          <cell r="I1325" t="str">
            <v>湘潭县谭家山镇S313至长塘公路</v>
          </cell>
          <cell r="J1325" t="str">
            <v>1312F4303210029</v>
          </cell>
          <cell r="K1325" t="str">
            <v>资源产业路</v>
          </cell>
          <cell r="L1325" t="str">
            <v>三类地区</v>
          </cell>
          <cell r="M1325"/>
          <cell r="N1325" t="str">
            <v>新建</v>
          </cell>
          <cell r="O1325" t="str">
            <v>湘潭县林泉山农林科技有限公司</v>
          </cell>
          <cell r="R1325" t="str">
            <v>3.5</v>
          </cell>
          <cell r="S1325" t="str">
            <v>6</v>
          </cell>
          <cell r="T1325" t="str">
            <v>CE09430321</v>
          </cell>
          <cell r="U1325">
            <v>0</v>
          </cell>
          <cell r="V1325">
            <v>1.94</v>
          </cell>
          <cell r="W1325">
            <v>1.94</v>
          </cell>
        </row>
        <row r="1326">
          <cell r="I1326" t="str">
            <v>湘潭县S216至110千伏河口变电站公路改造工程</v>
          </cell>
          <cell r="J1326" t="str">
            <v>1312F4303210035</v>
          </cell>
          <cell r="K1326" t="str">
            <v>资源产业路</v>
          </cell>
          <cell r="L1326" t="str">
            <v>三类地区</v>
          </cell>
          <cell r="M1326"/>
          <cell r="N1326" t="str">
            <v>路面改善</v>
          </cell>
          <cell r="O1326" t="str">
            <v>110千伏河口变电站</v>
          </cell>
          <cell r="R1326" t="str">
            <v>4</v>
          </cell>
          <cell r="S1326" t="str">
            <v>6</v>
          </cell>
          <cell r="T1326" t="str">
            <v>CG14430321</v>
          </cell>
          <cell r="U1326">
            <v>0</v>
          </cell>
          <cell r="V1326">
            <v>1.355</v>
          </cell>
          <cell r="W1326">
            <v>1.355</v>
          </cell>
        </row>
        <row r="1327">
          <cell r="I1327" t="str">
            <v>湘潭县茶恩寺镇大旺田至关王庙公路</v>
          </cell>
          <cell r="J1327" t="str">
            <v>1312F4303210041</v>
          </cell>
          <cell r="K1327" t="str">
            <v>资源产业路</v>
          </cell>
          <cell r="L1327" t="str">
            <v>三类地区</v>
          </cell>
          <cell r="M1327"/>
          <cell r="N1327" t="str">
            <v>升级改造（提质改造）</v>
          </cell>
          <cell r="O1327" t="str">
            <v>茶恩村茶恩竹木特色产业园</v>
          </cell>
          <cell r="R1327" t="str">
            <v>3.5</v>
          </cell>
          <cell r="S1327" t="str">
            <v>6</v>
          </cell>
          <cell r="T1327" t="str">
            <v>X061430321</v>
          </cell>
          <cell r="U1327">
            <v>0</v>
          </cell>
          <cell r="V1327">
            <v>6.6779999999999999</v>
          </cell>
          <cell r="W1327">
            <v>6.6779999999999999</v>
          </cell>
        </row>
        <row r="1328">
          <cell r="I1328" t="str">
            <v>湘潭县花石镇杨家渡至泥湾公路改造</v>
          </cell>
          <cell r="J1328" t="str">
            <v>1312F4303210048</v>
          </cell>
          <cell r="K1328" t="str">
            <v>资源产业路</v>
          </cell>
          <cell r="L1328" t="str">
            <v>三类地区</v>
          </cell>
          <cell r="M1328"/>
          <cell r="N1328" t="str">
            <v>升级改造（提质改造）</v>
          </cell>
          <cell r="O1328" t="str">
            <v>湘潭堂皇湘莲食杂果品特色产业园</v>
          </cell>
          <cell r="R1328" t="str">
            <v>3.5</v>
          </cell>
          <cell r="S1328" t="str">
            <v>6</v>
          </cell>
          <cell r="T1328" t="str">
            <v>C868430321</v>
          </cell>
          <cell r="U1328">
            <v>0</v>
          </cell>
          <cell r="V1328">
            <v>4.2</v>
          </cell>
          <cell r="W1328">
            <v>4.2</v>
          </cell>
        </row>
        <row r="1329">
          <cell r="I1329" t="str">
            <v>湘潭县锦石乡流河潭渡改桥至乌石公路</v>
          </cell>
          <cell r="J1329" t="str">
            <v>131201F4303210001</v>
          </cell>
          <cell r="K1329" t="str">
            <v>资源产业路</v>
          </cell>
          <cell r="L1329" t="str">
            <v>三类地区</v>
          </cell>
          <cell r="M1329"/>
          <cell r="N1329" t="str">
            <v>升级改造（提质改造）</v>
          </cell>
          <cell r="O1329" t="str">
            <v>“一村一品”示范村锦石乡碧泉村(水稻)</v>
          </cell>
          <cell r="R1329" t="str">
            <v>3.5</v>
          </cell>
          <cell r="S1329" t="str">
            <v>6</v>
          </cell>
          <cell r="T1329" t="str">
            <v>X045430321</v>
          </cell>
          <cell r="U1329">
            <v>0</v>
          </cell>
          <cell r="V1329">
            <v>20.71</v>
          </cell>
          <cell r="W1329">
            <v>20.71</v>
          </cell>
        </row>
        <row r="1330">
          <cell r="I1330" t="str">
            <v>湘潭县排头乡新水线公路改造</v>
          </cell>
          <cell r="J1330" t="str">
            <v>1312F4303210039</v>
          </cell>
          <cell r="K1330" t="str">
            <v>资源产业路</v>
          </cell>
          <cell r="L1330" t="str">
            <v>三类地区</v>
          </cell>
          <cell r="M1330"/>
          <cell r="N1330" t="str">
            <v>升级改造（提质改造）</v>
          </cell>
          <cell r="O1330" t="str">
            <v>湘潭弘茂湘莲特色产业园省级示范园</v>
          </cell>
          <cell r="R1330" t="str">
            <v>4</v>
          </cell>
          <cell r="S1330" t="str">
            <v>6</v>
          </cell>
          <cell r="T1330" t="str">
            <v>C475430321</v>
          </cell>
          <cell r="U1330">
            <v>0</v>
          </cell>
          <cell r="V1330">
            <v>2.9710000000000001</v>
          </cell>
          <cell r="W1330">
            <v>2.9710000000000001</v>
          </cell>
        </row>
        <row r="1331">
          <cell r="I1331" t="str">
            <v>湘潭县青山桥镇陈龙线公路改造</v>
          </cell>
          <cell r="J1331" t="str">
            <v>131201F4303210009</v>
          </cell>
          <cell r="K1331" t="str">
            <v>资源产业路</v>
          </cell>
          <cell r="L1331" t="str">
            <v>三类地区</v>
          </cell>
          <cell r="M1331"/>
          <cell r="N1331" t="str">
            <v>升级改造（提质改造）</v>
          </cell>
          <cell r="O1331" t="str">
            <v>湖南金隆绿色蔬菜种植特色产业园</v>
          </cell>
          <cell r="R1331" t="str">
            <v>4</v>
          </cell>
          <cell r="S1331" t="str">
            <v>6</v>
          </cell>
          <cell r="T1331" t="str">
            <v>X009430321</v>
          </cell>
          <cell r="U1331">
            <v>0</v>
          </cell>
          <cell r="V1331">
            <v>19.407</v>
          </cell>
          <cell r="W1331">
            <v>19.407</v>
          </cell>
        </row>
        <row r="1332">
          <cell r="I1332" t="str">
            <v>湘潭县射埠镇S216至800千伏特高压直流输换流站公路</v>
          </cell>
          <cell r="J1332" t="str">
            <v>131201F4303210004</v>
          </cell>
          <cell r="K1332" t="str">
            <v>资源产业路</v>
          </cell>
          <cell r="L1332" t="str">
            <v>三类地区</v>
          </cell>
          <cell r="M1332"/>
          <cell r="N1332" t="str">
            <v>升级改造（提质改造）</v>
          </cell>
          <cell r="O1332" t="str">
            <v>800千伏特高压直流输电工程</v>
          </cell>
          <cell r="S1332" t="str">
            <v>6</v>
          </cell>
          <cell r="T1332" t="str">
            <v>CH16430321</v>
          </cell>
          <cell r="U1332">
            <v>0</v>
          </cell>
          <cell r="V1332">
            <v>3.548</v>
          </cell>
          <cell r="W1332">
            <v>3.548</v>
          </cell>
        </row>
        <row r="1333">
          <cell r="I1333" t="str">
            <v>湘潭县射埠镇S330继述桥至团山公路</v>
          </cell>
          <cell r="J1333" t="str">
            <v>131201F4303210005</v>
          </cell>
          <cell r="K1333" t="str">
            <v>资源产业路</v>
          </cell>
          <cell r="L1333" t="str">
            <v>三类地区</v>
          </cell>
          <cell r="M1333"/>
          <cell r="N1333" t="str">
            <v>新建</v>
          </cell>
          <cell r="O1333" t="str">
            <v>湘潭团山黄牛养殖特色产业园</v>
          </cell>
          <cell r="R1333" t="str">
            <v>4</v>
          </cell>
          <cell r="S1333" t="str">
            <v>6</v>
          </cell>
          <cell r="T1333" t="str">
            <v>C038430321</v>
          </cell>
          <cell r="U1333">
            <v>0</v>
          </cell>
          <cell r="V1333">
            <v>1.3720000000000001</v>
          </cell>
          <cell r="W1333">
            <v>1.3720000000000001</v>
          </cell>
        </row>
        <row r="1334">
          <cell r="I1334" t="str">
            <v>湘潭县射埠镇快活岭至赛普公司公路</v>
          </cell>
          <cell r="J1334" t="str">
            <v>1312F4303210042</v>
          </cell>
          <cell r="K1334" t="str">
            <v>资源产业路</v>
          </cell>
          <cell r="L1334" t="str">
            <v>三类地区</v>
          </cell>
          <cell r="M1334"/>
          <cell r="N1334" t="str">
            <v>升级改造（提质改造）</v>
          </cell>
          <cell r="O1334" t="str">
            <v>湘潭金涛盛世蔬菜特色产业园</v>
          </cell>
          <cell r="R1334" t="str">
            <v>4</v>
          </cell>
          <cell r="S1334" t="str">
            <v>6</v>
          </cell>
          <cell r="T1334" t="str">
            <v>C677430321</v>
          </cell>
          <cell r="U1334">
            <v>0</v>
          </cell>
          <cell r="V1334">
            <v>3.1539999999999999</v>
          </cell>
          <cell r="W1334">
            <v>3.1539999999999999</v>
          </cell>
        </row>
        <row r="1335">
          <cell r="I1335" t="str">
            <v>湘潭县射埠镇赛普公司至碧泉公路</v>
          </cell>
          <cell r="J1335" t="str">
            <v>131201F4303210003</v>
          </cell>
          <cell r="K1335" t="str">
            <v>资源产业路</v>
          </cell>
          <cell r="L1335" t="str">
            <v>三类地区</v>
          </cell>
          <cell r="M1335"/>
          <cell r="N1335" t="str">
            <v>升级改造（提质改造）</v>
          </cell>
          <cell r="O1335" t="str">
            <v>省美丽乡村示范村锦石乡碧泉村</v>
          </cell>
          <cell r="S1335" t="str">
            <v>6</v>
          </cell>
          <cell r="T1335" t="str">
            <v>无</v>
          </cell>
          <cell r="U1335">
            <v>0</v>
          </cell>
          <cell r="V1335">
            <v>4.375</v>
          </cell>
          <cell r="W1335">
            <v>10.27</v>
          </cell>
        </row>
        <row r="1336">
          <cell r="I1336" t="str">
            <v>湘潭县石鼓镇木林线公路改造</v>
          </cell>
          <cell r="J1336" t="str">
            <v>1312F4303210038</v>
          </cell>
          <cell r="K1336" t="str">
            <v>资源产业路</v>
          </cell>
          <cell r="L1336" t="str">
            <v>三类地区</v>
          </cell>
          <cell r="M1336"/>
          <cell r="N1336" t="str">
            <v>升级改造（提质改造）</v>
          </cell>
          <cell r="O1336" t="str">
            <v>湘潭县丽平养殖国家农民合作社示范社</v>
          </cell>
          <cell r="R1336" t="str">
            <v>4</v>
          </cell>
          <cell r="S1336" t="str">
            <v>6</v>
          </cell>
          <cell r="T1336" t="str">
            <v>Y049430321</v>
          </cell>
          <cell r="U1336">
            <v>0</v>
          </cell>
          <cell r="V1336">
            <v>2.4129999999999998</v>
          </cell>
          <cell r="W1336">
            <v>2.4129999999999998</v>
          </cell>
        </row>
        <row r="1337">
          <cell r="I1337" t="str">
            <v>湘潭县石鼓镇新街口至歇马公路工程</v>
          </cell>
          <cell r="J1337" t="str">
            <v>1312F4303210036</v>
          </cell>
          <cell r="K1337" t="str">
            <v>资源产业路</v>
          </cell>
          <cell r="L1337" t="str">
            <v>三类地区</v>
          </cell>
          <cell r="M1337"/>
          <cell r="N1337" t="str">
            <v>升级改造（提质改造）</v>
          </cell>
          <cell r="O1337" t="str">
            <v>湘潭广成（德源）石业有限公司</v>
          </cell>
          <cell r="R1337" t="str">
            <v>4</v>
          </cell>
          <cell r="S1337" t="str">
            <v>6</v>
          </cell>
          <cell r="T1337" t="str">
            <v>C903430321</v>
          </cell>
          <cell r="U1337">
            <v>0</v>
          </cell>
          <cell r="V1337">
            <v>3.5</v>
          </cell>
          <cell r="W1337">
            <v>3.5</v>
          </cell>
        </row>
        <row r="1338">
          <cell r="I1338" t="str">
            <v>湘潭县石潭镇茶马线公路改造</v>
          </cell>
          <cell r="J1338" t="str">
            <v>1312F4303210053</v>
          </cell>
          <cell r="K1338" t="str">
            <v>资源产业路</v>
          </cell>
          <cell r="L1338" t="str">
            <v>三类地区</v>
          </cell>
          <cell r="M1338"/>
          <cell r="N1338" t="str">
            <v>升级改造（提质改造）</v>
          </cell>
          <cell r="O1338" t="str">
            <v>湖南强君生猪养殖特色示范园</v>
          </cell>
          <cell r="R1338" t="str">
            <v>4</v>
          </cell>
          <cell r="S1338" t="str">
            <v>6</v>
          </cell>
          <cell r="T1338" t="str">
            <v>X041430321</v>
          </cell>
          <cell r="U1338">
            <v>0</v>
          </cell>
          <cell r="V1338">
            <v>8.1370000000000005</v>
          </cell>
          <cell r="W1338">
            <v>8.1370000000000005</v>
          </cell>
        </row>
        <row r="1339">
          <cell r="I1339" t="str">
            <v>湘潭县乌石镇华龙栗塘至窑湾公路</v>
          </cell>
          <cell r="J1339" t="str">
            <v>1312F4303210037</v>
          </cell>
          <cell r="K1339" t="str">
            <v>资源产业路</v>
          </cell>
          <cell r="L1339" t="str">
            <v>三类地区</v>
          </cell>
          <cell r="M1339"/>
          <cell r="N1339" t="str">
            <v>升级改造（提质改造）</v>
          </cell>
          <cell r="O1339" t="str">
            <v>湘潭县科盛种养国家农民合作社示范社</v>
          </cell>
          <cell r="R1339" t="str">
            <v>4</v>
          </cell>
          <cell r="S1339" t="str">
            <v>6</v>
          </cell>
          <cell r="T1339" t="str">
            <v>CM42430321</v>
          </cell>
          <cell r="U1339">
            <v>0</v>
          </cell>
          <cell r="V1339">
            <v>4.3</v>
          </cell>
          <cell r="W1339">
            <v>4.3</v>
          </cell>
        </row>
        <row r="1340">
          <cell r="I1340" t="str">
            <v>湘潭县乌石镇双景线公路改造</v>
          </cell>
          <cell r="J1340" t="str">
            <v>1312F4303210043</v>
          </cell>
          <cell r="K1340" t="str">
            <v>资源产业路</v>
          </cell>
          <cell r="L1340" t="str">
            <v>三类地区</v>
          </cell>
          <cell r="M1340"/>
          <cell r="N1340" t="str">
            <v>升级改造（提质改造）</v>
          </cell>
          <cell r="O1340" t="str">
            <v>乌石军旅特色小镇</v>
          </cell>
          <cell r="R1340" t="str">
            <v>4.5</v>
          </cell>
          <cell r="S1340" t="str">
            <v>6</v>
          </cell>
          <cell r="T1340" t="str">
            <v>X011430321</v>
          </cell>
          <cell r="U1340">
            <v>0</v>
          </cell>
          <cell r="V1340">
            <v>12.643000000000001</v>
          </cell>
          <cell r="W1340">
            <v>12.643000000000001</v>
          </cell>
        </row>
        <row r="1341">
          <cell r="I1341" t="str">
            <v>湘潭县杨嘉桥镇石家至新合公路改造</v>
          </cell>
          <cell r="J1341" t="str">
            <v>1312F4303210044</v>
          </cell>
          <cell r="K1341" t="str">
            <v>资源产业路</v>
          </cell>
          <cell r="L1341" t="str">
            <v>三类地区</v>
          </cell>
          <cell r="M1341"/>
          <cell r="N1341" t="str">
            <v>升级改造（提质改造）</v>
          </cell>
          <cell r="O1341" t="str">
            <v>湘潭县好吃莲藕特色产业园</v>
          </cell>
          <cell r="R1341" t="str">
            <v>4</v>
          </cell>
          <cell r="S1341" t="str">
            <v>6</v>
          </cell>
          <cell r="T1341" t="str">
            <v>CX05430321</v>
          </cell>
          <cell r="U1341">
            <v>0</v>
          </cell>
          <cell r="V1341">
            <v>3.677</v>
          </cell>
          <cell r="W1341">
            <v>3.677</v>
          </cell>
        </row>
        <row r="1342">
          <cell r="I1342" t="str">
            <v>湘潭县杨嘉桥镇峡柳线公路改造</v>
          </cell>
          <cell r="J1342" t="str">
            <v>1312F4303210050</v>
          </cell>
          <cell r="K1342" t="str">
            <v>资源产业路</v>
          </cell>
          <cell r="L1342" t="str">
            <v>三类地区</v>
          </cell>
          <cell r="M1342"/>
          <cell r="N1342" t="str">
            <v>升级改造（提质改造）</v>
          </cell>
          <cell r="O1342" t="str">
            <v>湘潭羊鹿茶业种植特色产业园</v>
          </cell>
          <cell r="R1342" t="str">
            <v>4.5</v>
          </cell>
          <cell r="S1342" t="str">
            <v>6</v>
          </cell>
          <cell r="T1342" t="str">
            <v>X069430321</v>
          </cell>
          <cell r="U1342">
            <v>0</v>
          </cell>
          <cell r="V1342">
            <v>8.1219999999999999</v>
          </cell>
          <cell r="W1342">
            <v>8.1219999999999999</v>
          </cell>
        </row>
        <row r="1343">
          <cell r="I1343" t="str">
            <v>湘潭县杨嘉桥镇峡山口中学至金星公路</v>
          </cell>
          <cell r="J1343" t="str">
            <v>131201F4303210002</v>
          </cell>
          <cell r="K1343" t="str">
            <v>资源产业路</v>
          </cell>
          <cell r="L1343" t="str">
            <v>三类地区</v>
          </cell>
          <cell r="M1343"/>
          <cell r="N1343" t="str">
            <v>升级改造（提质改造）</v>
          </cell>
          <cell r="O1343" t="str">
            <v>湘潭县祥瑞黑山羊养殖特色产业园</v>
          </cell>
          <cell r="S1343" t="str">
            <v>6</v>
          </cell>
          <cell r="T1343" t="str">
            <v>Y073430321</v>
          </cell>
          <cell r="U1343">
            <v>0</v>
          </cell>
          <cell r="V1343">
            <v>5.93</v>
          </cell>
          <cell r="W1343">
            <v>5.93</v>
          </cell>
        </row>
        <row r="1344">
          <cell r="I1344" t="str">
            <v>湘潭县易俗河镇山柞线公路改造</v>
          </cell>
          <cell r="J1344" t="str">
            <v>1312F4303210040</v>
          </cell>
          <cell r="K1344" t="str">
            <v>资源产业路</v>
          </cell>
          <cell r="L1344" t="str">
            <v>三类地区</v>
          </cell>
          <cell r="M1344"/>
          <cell r="N1344" t="str">
            <v>升级改造（提质改造）</v>
          </cell>
          <cell r="O1344" t="str">
            <v>湘潭华阳构树特色产业园</v>
          </cell>
          <cell r="R1344" t="str">
            <v>4</v>
          </cell>
          <cell r="S1344" t="str">
            <v>6</v>
          </cell>
          <cell r="T1344" t="str">
            <v>X006430321</v>
          </cell>
          <cell r="U1344">
            <v>0</v>
          </cell>
          <cell r="V1344">
            <v>10.086</v>
          </cell>
          <cell r="W1344">
            <v>10.086</v>
          </cell>
        </row>
        <row r="1345">
          <cell r="I1345" t="str">
            <v>湘潭县云湖桥镇S325大安塘至向红公路</v>
          </cell>
          <cell r="J1345" t="str">
            <v>131201F4303210006</v>
          </cell>
          <cell r="K1345" t="str">
            <v>资源产业路</v>
          </cell>
          <cell r="L1345" t="str">
            <v>三类地区</v>
          </cell>
          <cell r="M1345"/>
          <cell r="N1345" t="str">
            <v>升级改造（提质改造）</v>
          </cell>
          <cell r="O1345" t="str">
            <v>湖南科星生猪养殖特色省级示范园</v>
          </cell>
          <cell r="R1345" t="str">
            <v>4</v>
          </cell>
          <cell r="S1345" t="str">
            <v>6</v>
          </cell>
          <cell r="T1345" t="str">
            <v>X039430321</v>
          </cell>
          <cell r="U1345">
            <v>0</v>
          </cell>
          <cell r="V1345">
            <v>5.758</v>
          </cell>
          <cell r="W1345">
            <v>5.758</v>
          </cell>
        </row>
        <row r="1346">
          <cell r="I1346" t="str">
            <v>湘潭县云湖桥镇桐子坪至托山桥公路</v>
          </cell>
          <cell r="J1346" t="str">
            <v>1312F4303210047</v>
          </cell>
          <cell r="K1346" t="str">
            <v>资源产业路</v>
          </cell>
          <cell r="L1346" t="str">
            <v>三类地区</v>
          </cell>
          <cell r="M1346"/>
          <cell r="N1346" t="str">
            <v>升级改造（提质改造）</v>
          </cell>
          <cell r="O1346" t="str">
            <v>湘潭县源博园省五星级休闲农庄</v>
          </cell>
          <cell r="R1346" t="str">
            <v>4</v>
          </cell>
          <cell r="S1346" t="str">
            <v>6</v>
          </cell>
          <cell r="T1346" t="str">
            <v>X010430321</v>
          </cell>
          <cell r="U1346">
            <v>0</v>
          </cell>
          <cell r="V1346">
            <v>11.403</v>
          </cell>
          <cell r="W1346">
            <v>11.403</v>
          </cell>
        </row>
        <row r="1347">
          <cell r="I1347" t="str">
            <v>湘潭县中路铺镇拗先线公路改造</v>
          </cell>
          <cell r="J1347" t="str">
            <v>1312F4303210046</v>
          </cell>
          <cell r="K1347" t="str">
            <v>资源产业路</v>
          </cell>
          <cell r="L1347" t="str">
            <v>三类地区</v>
          </cell>
          <cell r="M1347"/>
          <cell r="N1347" t="str">
            <v>升级改造（提质改造）</v>
          </cell>
          <cell r="O1347" t="str">
            <v>湘潭县佳佳中药特色产业园</v>
          </cell>
          <cell r="R1347" t="str">
            <v>4.5</v>
          </cell>
          <cell r="S1347" t="str">
            <v>6</v>
          </cell>
          <cell r="T1347" t="str">
            <v>X067430321</v>
          </cell>
          <cell r="U1347">
            <v>0</v>
          </cell>
          <cell r="V1347">
            <v>5</v>
          </cell>
          <cell r="W1347">
            <v>5</v>
          </cell>
        </row>
        <row r="1348">
          <cell r="I1348" t="str">
            <v>白沙龙虾基地公路</v>
          </cell>
          <cell r="J1348" t="str">
            <v>1312F4303810055</v>
          </cell>
          <cell r="K1348" t="str">
            <v>资源产业路</v>
          </cell>
          <cell r="L1348" t="str">
            <v>三类地区</v>
          </cell>
          <cell r="M1348"/>
          <cell r="N1348" t="str">
            <v>升级改造（提质改造）</v>
          </cell>
          <cell r="O1348" t="str">
            <v>湘乡市思方水稻种植专业合社</v>
          </cell>
          <cell r="S1348" t="str">
            <v>6</v>
          </cell>
          <cell r="T1348" t="str">
            <v>Y195430381</v>
          </cell>
          <cell r="U1348">
            <v>0</v>
          </cell>
          <cell r="V1348">
            <v>5.74</v>
          </cell>
          <cell r="W1348">
            <v>5.74</v>
          </cell>
        </row>
        <row r="1349">
          <cell r="I1349" t="str">
            <v>长巨线二期</v>
          </cell>
          <cell r="J1349" t="str">
            <v>1312F4303810002</v>
          </cell>
          <cell r="K1349" t="str">
            <v>资源产业路</v>
          </cell>
          <cell r="L1349" t="str">
            <v>三类地区</v>
          </cell>
          <cell r="M1349"/>
          <cell r="N1349" t="str">
            <v>升级改造（提质改造）</v>
          </cell>
          <cell r="O1349" t="str">
            <v>湘乡市东郊现代农业示范园</v>
          </cell>
          <cell r="R1349" t="str">
            <v>5</v>
          </cell>
          <cell r="S1349" t="str">
            <v>7</v>
          </cell>
          <cell r="T1349" t="str">
            <v>x131430381</v>
          </cell>
          <cell r="U1349">
            <v>0</v>
          </cell>
          <cell r="V1349">
            <v>2.54</v>
          </cell>
          <cell r="W1349">
            <v>2.54</v>
          </cell>
        </row>
        <row r="1350">
          <cell r="I1350" t="str">
            <v>厂青线提质改造</v>
          </cell>
          <cell r="J1350" t="str">
            <v>1312F4303810009</v>
          </cell>
          <cell r="K1350" t="str">
            <v>资源产业路</v>
          </cell>
          <cell r="L1350" t="str">
            <v>三类地区</v>
          </cell>
          <cell r="M1350"/>
          <cell r="N1350" t="str">
            <v>升级改造（提质改造）</v>
          </cell>
          <cell r="O1350" t="str">
            <v>湘乡市韶阳石材矿山厂</v>
          </cell>
          <cell r="R1350" t="str">
            <v>5</v>
          </cell>
          <cell r="S1350" t="str">
            <v>7</v>
          </cell>
          <cell r="T1350" t="str">
            <v>X115430381</v>
          </cell>
          <cell r="U1350">
            <v>0</v>
          </cell>
          <cell r="V1350">
            <v>7.03</v>
          </cell>
          <cell r="W1350">
            <v>7.03</v>
          </cell>
        </row>
        <row r="1351">
          <cell r="I1351" t="str">
            <v>冲顶公路</v>
          </cell>
          <cell r="J1351" t="str">
            <v>1312F4303810039</v>
          </cell>
          <cell r="K1351" t="str">
            <v>资源产业路</v>
          </cell>
          <cell r="L1351" t="str">
            <v>三类地区</v>
          </cell>
          <cell r="M1351"/>
          <cell r="N1351" t="str">
            <v>升级改造（提质改造）</v>
          </cell>
          <cell r="O1351" t="str">
            <v>湖南秀美农业综合开发有限公司</v>
          </cell>
          <cell r="R1351" t="str">
            <v>3.5</v>
          </cell>
          <cell r="S1351" t="str">
            <v>6</v>
          </cell>
          <cell r="T1351" t="str">
            <v>CC08430381</v>
          </cell>
          <cell r="U1351">
            <v>0</v>
          </cell>
          <cell r="V1351">
            <v>4.37</v>
          </cell>
          <cell r="W1351">
            <v>4.37</v>
          </cell>
        </row>
        <row r="1352">
          <cell r="I1352" t="str">
            <v>大清线提质改造</v>
          </cell>
          <cell r="J1352" t="str">
            <v>1312F4303810011</v>
          </cell>
          <cell r="K1352" t="str">
            <v>资源产业路</v>
          </cell>
          <cell r="L1352" t="str">
            <v>三类地区</v>
          </cell>
          <cell r="M1352"/>
          <cell r="N1352" t="str">
            <v>升级改造（提质改造）</v>
          </cell>
          <cell r="O1352" t="str">
            <v>湘乡市双飞园林休闲农业园</v>
          </cell>
          <cell r="R1352" t="str">
            <v>3.5</v>
          </cell>
          <cell r="S1352" t="str">
            <v>7</v>
          </cell>
          <cell r="T1352" t="str">
            <v>Y253430381</v>
          </cell>
          <cell r="U1352">
            <v>0</v>
          </cell>
          <cell r="V1352">
            <v>2</v>
          </cell>
          <cell r="W1352">
            <v>2</v>
          </cell>
        </row>
        <row r="1353">
          <cell r="I1353" t="str">
            <v>倒下线二期工程</v>
          </cell>
          <cell r="J1353" t="str">
            <v>1312F4303810015</v>
          </cell>
          <cell r="K1353" t="str">
            <v>资源产业路</v>
          </cell>
          <cell r="L1353" t="str">
            <v>三类地区</v>
          </cell>
          <cell r="M1353"/>
          <cell r="N1353" t="str">
            <v>新建</v>
          </cell>
          <cell r="O1353" t="str">
            <v>湖南楚山宝农业发展有限公司</v>
          </cell>
          <cell r="R1353" t="str">
            <v>4</v>
          </cell>
          <cell r="S1353" t="str">
            <v>6</v>
          </cell>
          <cell r="T1353" t="str">
            <v>X003430381</v>
          </cell>
          <cell r="U1353">
            <v>0</v>
          </cell>
          <cell r="V1353">
            <v>6.93</v>
          </cell>
          <cell r="W1353">
            <v>6.93</v>
          </cell>
        </row>
        <row r="1354">
          <cell r="I1354" t="str">
            <v>定上线提质改造</v>
          </cell>
          <cell r="J1354" t="str">
            <v>1312F4303810001</v>
          </cell>
          <cell r="K1354" t="str">
            <v>资源产业路</v>
          </cell>
          <cell r="L1354" t="str">
            <v>三类地区</v>
          </cell>
          <cell r="M1354"/>
          <cell r="N1354" t="str">
            <v>升级改造（提质改造）</v>
          </cell>
          <cell r="O1354" t="str">
            <v>湖南亚栖亚产业园</v>
          </cell>
          <cell r="R1354" t="str">
            <v>3.5</v>
          </cell>
          <cell r="S1354" t="str">
            <v>6</v>
          </cell>
          <cell r="T1354" t="str">
            <v>y166430381</v>
          </cell>
          <cell r="U1354">
            <v>0.63</v>
          </cell>
          <cell r="V1354">
            <v>3.64</v>
          </cell>
          <cell r="W1354">
            <v>3.01</v>
          </cell>
        </row>
        <row r="1355">
          <cell r="I1355" t="str">
            <v>湖南金石安泰牧业有限公司生猪养殖特色产业园连接路</v>
          </cell>
          <cell r="J1355" t="str">
            <v>1312F4303810073</v>
          </cell>
          <cell r="K1355" t="str">
            <v>资源产业路</v>
          </cell>
          <cell r="L1355" t="str">
            <v>三类地区</v>
          </cell>
          <cell r="M1355"/>
          <cell r="N1355" t="str">
            <v>升级改造（提质改造）</v>
          </cell>
          <cell r="O1355" t="str">
            <v>湖南金石镇安泰牧业有限公司生猪养殖特色产业园</v>
          </cell>
          <cell r="R1355" t="str">
            <v>3.5</v>
          </cell>
          <cell r="S1355" t="str">
            <v>6</v>
          </cell>
          <cell r="T1355" t="str">
            <v>y199430381</v>
          </cell>
          <cell r="U1355">
            <v>0</v>
          </cell>
          <cell r="V1355">
            <v>1.35</v>
          </cell>
          <cell r="W1355">
            <v>1.35</v>
          </cell>
        </row>
        <row r="1356">
          <cell r="I1356" t="str">
            <v>湖南金裕葡萄园基地公路</v>
          </cell>
          <cell r="J1356" t="str">
            <v>1312F4303810083</v>
          </cell>
          <cell r="K1356" t="str">
            <v>资源产业路</v>
          </cell>
          <cell r="L1356" t="str">
            <v>三类地区</v>
          </cell>
          <cell r="M1356"/>
          <cell r="N1356" t="str">
            <v>新建</v>
          </cell>
          <cell r="O1356" t="str">
            <v>湖南金裕葡萄种植专业合作社水果特色产业园</v>
          </cell>
          <cell r="R1356" t="str">
            <v>3.5</v>
          </cell>
          <cell r="S1356" t="str">
            <v>6</v>
          </cell>
          <cell r="T1356" t="str">
            <v>无</v>
          </cell>
          <cell r="U1356">
            <v>0</v>
          </cell>
          <cell r="V1356">
            <v>3.39</v>
          </cell>
          <cell r="W1356">
            <v>3.39</v>
          </cell>
        </row>
        <row r="1357">
          <cell r="I1357" t="str">
            <v>湖南湘乡湘魏蕾生态农业科技有限公司连接路</v>
          </cell>
          <cell r="J1357" t="str">
            <v>1312F4303810068</v>
          </cell>
          <cell r="K1357" t="str">
            <v>资源产业路</v>
          </cell>
          <cell r="L1357" t="str">
            <v>三类地区</v>
          </cell>
          <cell r="M1357"/>
          <cell r="N1357" t="str">
            <v>升级改造（提质改造）</v>
          </cell>
          <cell r="O1357" t="str">
            <v>湘魏蕾生态农业科技有限公司</v>
          </cell>
          <cell r="R1357" t="str">
            <v>5</v>
          </cell>
          <cell r="S1357" t="str">
            <v>6</v>
          </cell>
          <cell r="T1357" t="str">
            <v>X097430381</v>
          </cell>
          <cell r="U1357">
            <v>0</v>
          </cell>
          <cell r="V1357">
            <v>3.67</v>
          </cell>
          <cell r="W1357">
            <v>3.67</v>
          </cell>
        </row>
        <row r="1358">
          <cell r="I1358" t="str">
            <v>灰朱线改造</v>
          </cell>
          <cell r="J1358" t="str">
            <v>1312F4303810020</v>
          </cell>
          <cell r="K1358" t="str">
            <v>资源产业路</v>
          </cell>
          <cell r="L1358" t="str">
            <v>三类地区</v>
          </cell>
          <cell r="M1358"/>
          <cell r="N1358" t="str">
            <v>升级改造（提质改造）</v>
          </cell>
          <cell r="O1358" t="str">
            <v>湖南金满园农业科技开发有限公司</v>
          </cell>
          <cell r="R1358" t="str">
            <v>3.5</v>
          </cell>
          <cell r="S1358" t="str">
            <v>6(5)</v>
          </cell>
          <cell r="T1358" t="str">
            <v>CK70430381</v>
          </cell>
          <cell r="U1358">
            <v>0</v>
          </cell>
          <cell r="V1358">
            <v>1.8</v>
          </cell>
          <cell r="W1358">
            <v>1.8</v>
          </cell>
        </row>
        <row r="1359">
          <cell r="I1359" t="str">
            <v>江南农场公路</v>
          </cell>
          <cell r="J1359" t="str">
            <v>1312F4303810064</v>
          </cell>
          <cell r="K1359" t="str">
            <v>资源产业路</v>
          </cell>
          <cell r="L1359" t="str">
            <v>三类地区</v>
          </cell>
          <cell r="M1359"/>
          <cell r="N1359" t="str">
            <v>新建</v>
          </cell>
          <cell r="O1359" t="str">
            <v>湘乡市泉塘镇江南农场</v>
          </cell>
          <cell r="R1359" t="str">
            <v>3.5</v>
          </cell>
          <cell r="S1359" t="str">
            <v>6</v>
          </cell>
          <cell r="T1359" t="str">
            <v>CE92430381</v>
          </cell>
          <cell r="U1359">
            <v>0</v>
          </cell>
          <cell r="V1359">
            <v>2.74</v>
          </cell>
          <cell r="W1359">
            <v>2.74</v>
          </cell>
        </row>
        <row r="1360">
          <cell r="I1360" t="str">
            <v>金薮油茶林公路</v>
          </cell>
          <cell r="J1360" t="str">
            <v>1312F4303810019</v>
          </cell>
          <cell r="K1360" t="str">
            <v>资源产业路</v>
          </cell>
          <cell r="L1360" t="str">
            <v>三类地区</v>
          </cell>
          <cell r="M1360"/>
          <cell r="N1360" t="str">
            <v>升级改造（提质改造）</v>
          </cell>
          <cell r="O1360" t="str">
            <v>益阳市华林实业发展有限公司</v>
          </cell>
          <cell r="R1360" t="str">
            <v>3.5</v>
          </cell>
          <cell r="S1360" t="str">
            <v>6</v>
          </cell>
          <cell r="T1360" t="str">
            <v>Y193430381</v>
          </cell>
          <cell r="U1360">
            <v>3.5</v>
          </cell>
          <cell r="V1360">
            <v>8.75</v>
          </cell>
          <cell r="W1360">
            <v>5.25</v>
          </cell>
        </row>
        <row r="1361">
          <cell r="I1361" t="str">
            <v>康加油茶林基地公路</v>
          </cell>
          <cell r="J1361" t="str">
            <v>1312F4303810053</v>
          </cell>
          <cell r="K1361" t="str">
            <v>资源产业路</v>
          </cell>
          <cell r="L1361" t="str">
            <v>三类地区</v>
          </cell>
          <cell r="M1361"/>
          <cell r="N1361" t="str">
            <v>升级改造（提质改造）</v>
          </cell>
          <cell r="O1361" t="str">
            <v>湖南三志农业开发有限公司</v>
          </cell>
          <cell r="S1361" t="str">
            <v>6</v>
          </cell>
          <cell r="T1361" t="str">
            <v>CH20430381</v>
          </cell>
          <cell r="U1361">
            <v>0</v>
          </cell>
          <cell r="V1361">
            <v>2.37</v>
          </cell>
          <cell r="W1361">
            <v>2.37</v>
          </cell>
        </row>
        <row r="1362">
          <cell r="I1362" t="str">
            <v>雷易线</v>
          </cell>
          <cell r="J1362" t="str">
            <v>1312F4303810100</v>
          </cell>
          <cell r="K1362" t="str">
            <v>资源产业路</v>
          </cell>
          <cell r="L1362" t="str">
            <v>三类地区</v>
          </cell>
          <cell r="M1362"/>
          <cell r="N1362" t="str">
            <v>新建</v>
          </cell>
          <cell r="O1362" t="str">
            <v>湘龙茶叶有限公司</v>
          </cell>
          <cell r="R1362" t="str">
            <v>3.5</v>
          </cell>
          <cell r="S1362" t="str">
            <v>6</v>
          </cell>
          <cell r="T1362" t="str">
            <v>无</v>
          </cell>
          <cell r="U1362">
            <v>0</v>
          </cell>
          <cell r="V1362">
            <v>2.5</v>
          </cell>
          <cell r="W1362">
            <v>2.5</v>
          </cell>
        </row>
        <row r="1363">
          <cell r="I1363" t="str">
            <v>莲拦线改造工程序</v>
          </cell>
          <cell r="J1363" t="str">
            <v>1312F4303810048</v>
          </cell>
          <cell r="K1363" t="str">
            <v>资源产业路</v>
          </cell>
          <cell r="L1363" t="str">
            <v>三类地区</v>
          </cell>
          <cell r="M1363"/>
          <cell r="N1363" t="str">
            <v>升级改造（提质改造）</v>
          </cell>
          <cell r="O1363" t="str">
            <v>湘乡市旺盛农民土地股份专业合作社</v>
          </cell>
          <cell r="S1363" t="str">
            <v>6</v>
          </cell>
          <cell r="T1363" t="str">
            <v>Y256430381</v>
          </cell>
          <cell r="U1363">
            <v>0</v>
          </cell>
          <cell r="V1363">
            <v>2.76</v>
          </cell>
          <cell r="W1363">
            <v>2.76</v>
          </cell>
        </row>
        <row r="1364">
          <cell r="I1364" t="str">
            <v>涟水双泉连接路</v>
          </cell>
          <cell r="J1364" t="str">
            <v>1312F4303810008</v>
          </cell>
          <cell r="K1364" t="str">
            <v>资源产业路</v>
          </cell>
          <cell r="L1364" t="str">
            <v>三类地区</v>
          </cell>
          <cell r="M1364"/>
          <cell r="N1364" t="str">
            <v>新建</v>
          </cell>
          <cell r="O1364" t="str">
            <v>湖南省涟水双泉茶叶开发股份有限公司</v>
          </cell>
          <cell r="R1364" t="str">
            <v>3.5</v>
          </cell>
          <cell r="S1364" t="str">
            <v>6</v>
          </cell>
          <cell r="T1364" t="str">
            <v>无</v>
          </cell>
          <cell r="U1364">
            <v>0</v>
          </cell>
          <cell r="V1364">
            <v>0.52</v>
          </cell>
          <cell r="W1364">
            <v>0.52</v>
          </cell>
        </row>
        <row r="1365">
          <cell r="I1365" t="str">
            <v>龙洞镇小田村油茶林基地道路</v>
          </cell>
          <cell r="J1365" t="str">
            <v>1312F4303810052</v>
          </cell>
          <cell r="K1365" t="str">
            <v>资源产业路</v>
          </cell>
          <cell r="L1365" t="str">
            <v>三类地区</v>
          </cell>
          <cell r="M1365"/>
          <cell r="N1365" t="str">
            <v>升级改造（提质改造）</v>
          </cell>
          <cell r="O1365" t="str">
            <v>湖南江山沁园农业综合开发有限公司</v>
          </cell>
          <cell r="R1365" t="str">
            <v>3.5</v>
          </cell>
          <cell r="S1365" t="str">
            <v>6</v>
          </cell>
          <cell r="T1365" t="str">
            <v>无</v>
          </cell>
          <cell r="U1365">
            <v>0</v>
          </cell>
          <cell r="V1365">
            <v>1.24</v>
          </cell>
          <cell r="W1365">
            <v>1.24</v>
          </cell>
        </row>
        <row r="1366">
          <cell r="I1366" t="str">
            <v>麦窑线改造工程</v>
          </cell>
          <cell r="J1366" t="str">
            <v>1312F4303810047</v>
          </cell>
          <cell r="K1366" t="str">
            <v>资源产业路</v>
          </cell>
          <cell r="L1366" t="str">
            <v>三类地区</v>
          </cell>
          <cell r="M1366"/>
          <cell r="N1366" t="str">
            <v>升级改造（提质改造）</v>
          </cell>
          <cell r="O1366" t="str">
            <v>湘乡市揽月晖蔬菜种植专业合作社</v>
          </cell>
          <cell r="R1366" t="str">
            <v>4</v>
          </cell>
          <cell r="S1366" t="str">
            <v>6</v>
          </cell>
          <cell r="T1366" t="str">
            <v>Y138430381</v>
          </cell>
          <cell r="U1366">
            <v>3</v>
          </cell>
          <cell r="V1366">
            <v>6.42</v>
          </cell>
          <cell r="W1366">
            <v>3.42</v>
          </cell>
        </row>
        <row r="1367">
          <cell r="I1367" t="str">
            <v>孟桐线提质改造</v>
          </cell>
          <cell r="J1367" t="str">
            <v>1312F4303810057</v>
          </cell>
          <cell r="K1367" t="str">
            <v>资源产业路</v>
          </cell>
          <cell r="L1367" t="str">
            <v>三类地区</v>
          </cell>
          <cell r="M1367"/>
          <cell r="N1367" t="str">
            <v>升级改造（提质改造）</v>
          </cell>
          <cell r="O1367" t="str">
            <v>湘乡佳和农牧有限公司</v>
          </cell>
          <cell r="R1367" t="str">
            <v>5</v>
          </cell>
          <cell r="S1367" t="str">
            <v>6</v>
          </cell>
          <cell r="T1367" t="str">
            <v>x112430381</v>
          </cell>
          <cell r="U1367">
            <v>0</v>
          </cell>
          <cell r="V1367">
            <v>3.4</v>
          </cell>
          <cell r="W1367">
            <v>3.4</v>
          </cell>
        </row>
        <row r="1368">
          <cell r="I1368" t="str">
            <v>棋梓镇生态果园示范路</v>
          </cell>
          <cell r="J1368" t="str">
            <v>1312F4303810086</v>
          </cell>
          <cell r="K1368" t="str">
            <v>资源产业路</v>
          </cell>
          <cell r="L1368" t="str">
            <v>三类地区</v>
          </cell>
          <cell r="M1368"/>
          <cell r="N1368" t="str">
            <v>升级改造（提质改造）</v>
          </cell>
          <cell r="O1368" t="str">
            <v>湘乡市棋梓镇生态果园</v>
          </cell>
          <cell r="R1368" t="str">
            <v>3.5</v>
          </cell>
          <cell r="S1368" t="str">
            <v>8</v>
          </cell>
          <cell r="T1368" t="str">
            <v>CD91430381</v>
          </cell>
          <cell r="U1368">
            <v>0</v>
          </cell>
          <cell r="V1368">
            <v>3.43</v>
          </cell>
          <cell r="W1368">
            <v>3.43</v>
          </cell>
        </row>
        <row r="1369">
          <cell r="I1369" t="str">
            <v>泉龙果业连接路</v>
          </cell>
          <cell r="J1369" t="str">
            <v>1312F4303810004</v>
          </cell>
          <cell r="K1369" t="str">
            <v>资源产业路</v>
          </cell>
          <cell r="L1369" t="str">
            <v>三类地区</v>
          </cell>
          <cell r="M1369"/>
          <cell r="N1369" t="str">
            <v>升级改造（提质改造）</v>
          </cell>
          <cell r="O1369" t="str">
            <v>湖南泉龙果业开发有限公司</v>
          </cell>
          <cell r="S1369" t="str">
            <v>6</v>
          </cell>
          <cell r="T1369" t="str">
            <v>Y250430381</v>
          </cell>
          <cell r="U1369">
            <v>0</v>
          </cell>
          <cell r="V1369">
            <v>6.21</v>
          </cell>
          <cell r="W1369">
            <v>6.21</v>
          </cell>
        </row>
        <row r="1370">
          <cell r="I1370" t="str">
            <v>泉塘农业示范园连接路（春梅路）</v>
          </cell>
          <cell r="J1370" t="str">
            <v>1312F4303810106</v>
          </cell>
          <cell r="K1370" t="str">
            <v>资源产业路</v>
          </cell>
          <cell r="L1370" t="str">
            <v>三类地区</v>
          </cell>
          <cell r="M1370"/>
          <cell r="N1370" t="str">
            <v>升级改造（提质改造）</v>
          </cell>
          <cell r="O1370" t="str">
            <v>泉塘现代农业示范园</v>
          </cell>
          <cell r="R1370" t="str">
            <v>0</v>
          </cell>
          <cell r="S1370" t="str">
            <v>6</v>
          </cell>
          <cell r="T1370" t="str">
            <v>无</v>
          </cell>
          <cell r="U1370">
            <v>0</v>
          </cell>
          <cell r="V1370">
            <v>2.2069999999999999</v>
          </cell>
          <cell r="W1370">
            <v>2.2069999999999999</v>
          </cell>
        </row>
        <row r="1371">
          <cell r="I1371" t="str">
            <v>泉塘农业示范园连接路（泉丰路）</v>
          </cell>
          <cell r="J1371" t="str">
            <v>1312F4303810102</v>
          </cell>
          <cell r="K1371" t="str">
            <v>资源产业路</v>
          </cell>
          <cell r="L1371" t="str">
            <v>三类地区</v>
          </cell>
          <cell r="M1371"/>
          <cell r="N1371" t="str">
            <v>升级改造（提质改造）</v>
          </cell>
          <cell r="O1371" t="str">
            <v>泉塘现代农业示范园</v>
          </cell>
          <cell r="R1371" t="str">
            <v>5</v>
          </cell>
          <cell r="S1371" t="str">
            <v>6</v>
          </cell>
          <cell r="T1371" t="str">
            <v>CF31430381</v>
          </cell>
          <cell r="U1371">
            <v>0</v>
          </cell>
          <cell r="V1371">
            <v>2.1</v>
          </cell>
          <cell r="W1371">
            <v>2.1</v>
          </cell>
        </row>
        <row r="1372">
          <cell r="I1372" t="str">
            <v>泉塘农业示范园连接路（泉湖路）</v>
          </cell>
          <cell r="J1372" t="str">
            <v>1312F4303810105</v>
          </cell>
          <cell r="K1372" t="str">
            <v>资源产业路</v>
          </cell>
          <cell r="L1372" t="str">
            <v>三类地区</v>
          </cell>
          <cell r="M1372"/>
          <cell r="N1372" t="str">
            <v>新建</v>
          </cell>
          <cell r="O1372" t="str">
            <v>泉塘现代农业示范园</v>
          </cell>
          <cell r="R1372" t="str">
            <v>0</v>
          </cell>
          <cell r="S1372" t="str">
            <v>6</v>
          </cell>
          <cell r="T1372" t="str">
            <v>无</v>
          </cell>
          <cell r="U1372">
            <v>0</v>
          </cell>
          <cell r="V1372">
            <v>3.5990000000000002</v>
          </cell>
          <cell r="W1372">
            <v>3.5990000000000002</v>
          </cell>
        </row>
        <row r="1373">
          <cell r="I1373" t="str">
            <v>泉塘农业示范园连接路（泉涟路）</v>
          </cell>
          <cell r="J1373" t="str">
            <v>1312F4303810103</v>
          </cell>
          <cell r="K1373" t="str">
            <v>资源产业路</v>
          </cell>
          <cell r="L1373" t="str">
            <v>三类地区</v>
          </cell>
          <cell r="M1373"/>
          <cell r="N1373" t="str">
            <v>新建</v>
          </cell>
          <cell r="O1373" t="str">
            <v>泉塘现代农业示范园</v>
          </cell>
          <cell r="R1373" t="str">
            <v>0</v>
          </cell>
          <cell r="S1373" t="str">
            <v>6</v>
          </cell>
          <cell r="T1373" t="str">
            <v>无</v>
          </cell>
          <cell r="U1373">
            <v>0</v>
          </cell>
          <cell r="V1373">
            <v>3.5990000000000002</v>
          </cell>
          <cell r="W1373">
            <v>3.5990000000000002</v>
          </cell>
        </row>
        <row r="1374">
          <cell r="I1374" t="str">
            <v>泉塘农业示范园连接路（泉龙路）</v>
          </cell>
          <cell r="J1374" t="str">
            <v>1312F4303810104</v>
          </cell>
          <cell r="K1374" t="str">
            <v>资源产业路</v>
          </cell>
          <cell r="L1374" t="str">
            <v>三类地区</v>
          </cell>
          <cell r="M1374"/>
          <cell r="N1374" t="str">
            <v>新建</v>
          </cell>
          <cell r="O1374" t="str">
            <v>泉塘现代农业示范园</v>
          </cell>
          <cell r="R1374" t="str">
            <v>0</v>
          </cell>
          <cell r="S1374" t="str">
            <v>6</v>
          </cell>
          <cell r="T1374" t="str">
            <v>无</v>
          </cell>
          <cell r="U1374">
            <v>0</v>
          </cell>
          <cell r="V1374">
            <v>3.8889999999999998</v>
          </cell>
          <cell r="W1374">
            <v>3.8889999999999998</v>
          </cell>
        </row>
        <row r="1375">
          <cell r="I1375" t="str">
            <v>泉塘农业示范园连接路（双江平改立连接路）</v>
          </cell>
          <cell r="J1375" t="str">
            <v>1312F4303810101</v>
          </cell>
          <cell r="K1375" t="str">
            <v>资源产业路</v>
          </cell>
          <cell r="L1375" t="str">
            <v>三类地区</v>
          </cell>
          <cell r="M1375"/>
          <cell r="N1375" t="str">
            <v>升级改造（提质改造）</v>
          </cell>
          <cell r="O1375" t="str">
            <v>泉塘现代农业示范园</v>
          </cell>
          <cell r="R1375" t="str">
            <v>3.5</v>
          </cell>
          <cell r="S1375" t="str">
            <v>6</v>
          </cell>
          <cell r="T1375" t="str">
            <v>无</v>
          </cell>
          <cell r="U1375">
            <v>0</v>
          </cell>
          <cell r="V1375">
            <v>1.6</v>
          </cell>
          <cell r="W1375">
            <v>1.6</v>
          </cell>
        </row>
        <row r="1376">
          <cell r="I1376" t="str">
            <v>泉塘农业示范园连接路（主干道）</v>
          </cell>
          <cell r="J1376" t="str">
            <v>1312F4303810022</v>
          </cell>
          <cell r="K1376" t="str">
            <v>资源产业路</v>
          </cell>
          <cell r="L1376" t="str">
            <v>三类地区</v>
          </cell>
          <cell r="M1376"/>
          <cell r="N1376" t="str">
            <v>升级改造（提质改造）</v>
          </cell>
          <cell r="O1376" t="str">
            <v>泉塘现代农业示范园</v>
          </cell>
          <cell r="S1376" t="str">
            <v>6</v>
          </cell>
          <cell r="T1376" t="str">
            <v>CZ13430381</v>
          </cell>
          <cell r="U1376">
            <v>0</v>
          </cell>
          <cell r="V1376">
            <v>4.93</v>
          </cell>
          <cell r="W1376">
            <v>4.93</v>
          </cell>
        </row>
        <row r="1377">
          <cell r="I1377" t="str">
            <v>仁翻线提质改造二期</v>
          </cell>
          <cell r="J1377" t="str">
            <v>1312F4303810085</v>
          </cell>
          <cell r="K1377" t="str">
            <v>资源产业路</v>
          </cell>
          <cell r="L1377" t="str">
            <v>三类地区</v>
          </cell>
          <cell r="M1377"/>
          <cell r="N1377" t="str">
            <v>升级改造（提质改造）</v>
          </cell>
          <cell r="O1377" t="str">
            <v>湖南波比木业有限责任公司</v>
          </cell>
          <cell r="R1377" t="str">
            <v>5</v>
          </cell>
          <cell r="S1377" t="str">
            <v>7</v>
          </cell>
          <cell r="T1377" t="str">
            <v>X019430381</v>
          </cell>
          <cell r="U1377">
            <v>4.9000000000000004</v>
          </cell>
          <cell r="V1377">
            <v>8.1300000000000008</v>
          </cell>
          <cell r="W1377">
            <v>3.23</v>
          </cell>
        </row>
        <row r="1378">
          <cell r="I1378" t="str">
            <v>双波坨鱼塘连接路</v>
          </cell>
          <cell r="J1378" t="str">
            <v>1312F4303810013</v>
          </cell>
          <cell r="K1378" t="str">
            <v>资源产业路</v>
          </cell>
          <cell r="L1378" t="str">
            <v>三类地区</v>
          </cell>
          <cell r="M1378"/>
          <cell r="N1378" t="str">
            <v>新建</v>
          </cell>
          <cell r="O1378" t="str">
            <v>湘乡市良建养鱼专业合作社</v>
          </cell>
          <cell r="R1378" t="str">
            <v>3.5</v>
          </cell>
          <cell r="S1378" t="str">
            <v>6</v>
          </cell>
          <cell r="T1378" t="str">
            <v>无</v>
          </cell>
          <cell r="U1378">
            <v>0</v>
          </cell>
          <cell r="V1378">
            <v>0.54</v>
          </cell>
          <cell r="W1378">
            <v>0.54</v>
          </cell>
        </row>
        <row r="1379">
          <cell r="I1379" t="str">
            <v>潭市镇为奇农牧产业路</v>
          </cell>
          <cell r="J1379" t="str">
            <v>1312F4303810088</v>
          </cell>
          <cell r="K1379" t="str">
            <v>资源产业路</v>
          </cell>
          <cell r="L1379" t="str">
            <v>三类地区</v>
          </cell>
          <cell r="M1379"/>
          <cell r="N1379" t="str">
            <v>新建</v>
          </cell>
          <cell r="O1379" t="str">
            <v>湘乡潭市镇为奇农牧产业路</v>
          </cell>
          <cell r="R1379" t="str">
            <v>0</v>
          </cell>
          <cell r="S1379" t="str">
            <v>6(5)</v>
          </cell>
          <cell r="T1379" t="str">
            <v>无</v>
          </cell>
          <cell r="U1379">
            <v>0</v>
          </cell>
          <cell r="V1379">
            <v>1.0900000000000001</v>
          </cell>
          <cell r="W1379">
            <v>1.0900000000000001</v>
          </cell>
        </row>
        <row r="1380">
          <cell r="I1380" t="str">
            <v>潭月线改造工程</v>
          </cell>
          <cell r="J1380" t="str">
            <v>1312F4303810046</v>
          </cell>
          <cell r="K1380" t="str">
            <v>资源产业路</v>
          </cell>
          <cell r="L1380" t="str">
            <v>三类地区</v>
          </cell>
          <cell r="M1380"/>
          <cell r="N1380" t="str">
            <v>升级改造（提质改造）</v>
          </cell>
          <cell r="O1380" t="str">
            <v>湘乡市丰利油茶种植专业合作社</v>
          </cell>
          <cell r="R1380" t="str">
            <v>4</v>
          </cell>
          <cell r="S1380" t="str">
            <v>6</v>
          </cell>
          <cell r="T1380" t="str">
            <v>Y001430381</v>
          </cell>
          <cell r="U1380">
            <v>0</v>
          </cell>
          <cell r="V1380">
            <v>1.98</v>
          </cell>
          <cell r="W1380">
            <v>1.98</v>
          </cell>
        </row>
        <row r="1381">
          <cell r="I1381" t="str">
            <v>旺兴主干道连接路</v>
          </cell>
          <cell r="J1381" t="str">
            <v>1312F4303810025</v>
          </cell>
          <cell r="K1381" t="str">
            <v>资源产业路</v>
          </cell>
          <cell r="L1381" t="str">
            <v>三类地区</v>
          </cell>
          <cell r="M1381"/>
          <cell r="N1381" t="str">
            <v>新建</v>
          </cell>
          <cell r="O1381" t="str">
            <v>湘乡旺兴生态综合种养示范基地(学文）</v>
          </cell>
          <cell r="R1381" t="str">
            <v>3.5</v>
          </cell>
          <cell r="S1381" t="str">
            <v>6</v>
          </cell>
          <cell r="T1381" t="str">
            <v>C000430381</v>
          </cell>
          <cell r="U1381">
            <v>0</v>
          </cell>
          <cell r="V1381">
            <v>2.1</v>
          </cell>
          <cell r="W1381">
            <v>2.1</v>
          </cell>
        </row>
        <row r="1382">
          <cell r="I1382" t="str">
            <v>文家冲道路改造</v>
          </cell>
          <cell r="J1382" t="str">
            <v>1312F4303810023</v>
          </cell>
          <cell r="K1382" t="str">
            <v>资源产业路</v>
          </cell>
          <cell r="L1382" t="str">
            <v>三类地区</v>
          </cell>
          <cell r="M1382"/>
          <cell r="N1382" t="str">
            <v>新建</v>
          </cell>
          <cell r="O1382" t="str">
            <v>湘乡市绿生宝生态农业发展有限公司</v>
          </cell>
          <cell r="R1382" t="str">
            <v>3.5</v>
          </cell>
          <cell r="S1382" t="str">
            <v>6(5)</v>
          </cell>
          <cell r="T1382" t="str">
            <v>无</v>
          </cell>
          <cell r="U1382">
            <v>0</v>
          </cell>
          <cell r="V1382">
            <v>2.6</v>
          </cell>
          <cell r="W1382">
            <v>2.6</v>
          </cell>
        </row>
        <row r="1383">
          <cell r="I1383" t="str">
            <v>文景公路</v>
          </cell>
          <cell r="J1383" t="str">
            <v>1312F4303810063</v>
          </cell>
          <cell r="K1383" t="str">
            <v>资源产业路</v>
          </cell>
          <cell r="L1383" t="str">
            <v>三类地区</v>
          </cell>
          <cell r="M1383"/>
          <cell r="N1383" t="str">
            <v>新建</v>
          </cell>
          <cell r="O1383" t="str">
            <v>华能新能源股份有限公司湖南省湘乡市梅桥镇风电场</v>
          </cell>
          <cell r="R1383" t="str">
            <v>3.5</v>
          </cell>
          <cell r="S1383" t="str">
            <v>6</v>
          </cell>
          <cell r="T1383" t="str">
            <v>无</v>
          </cell>
          <cell r="U1383">
            <v>0</v>
          </cell>
          <cell r="V1383">
            <v>11.37</v>
          </cell>
          <cell r="W1383">
            <v>11.37</v>
          </cell>
        </row>
        <row r="1384">
          <cell r="I1384" t="str">
            <v>香妃茶叶基地公路改造</v>
          </cell>
          <cell r="J1384" t="str">
            <v>1312F4303810061</v>
          </cell>
          <cell r="K1384" t="str">
            <v>资源产业路</v>
          </cell>
          <cell r="L1384" t="str">
            <v>三类地区</v>
          </cell>
          <cell r="M1384"/>
          <cell r="N1384" t="str">
            <v>升级改造（提质改造）</v>
          </cell>
          <cell r="O1384" t="str">
            <v>湘乡市香妃茶叶种植专业合作社</v>
          </cell>
          <cell r="R1384" t="str">
            <v>3.5</v>
          </cell>
          <cell r="S1384" t="str">
            <v>6</v>
          </cell>
          <cell r="T1384" t="str">
            <v>无</v>
          </cell>
          <cell r="U1384">
            <v>0</v>
          </cell>
          <cell r="V1384">
            <v>2.35</v>
          </cell>
          <cell r="W1384">
            <v>2.35</v>
          </cell>
        </row>
        <row r="1385">
          <cell r="I1385" t="str">
            <v>湘潭市现代特色产业园连接路</v>
          </cell>
          <cell r="J1385" t="str">
            <v>1312F4303810016</v>
          </cell>
          <cell r="K1385" t="str">
            <v>资源产业路</v>
          </cell>
          <cell r="L1385" t="str">
            <v>三类地区</v>
          </cell>
          <cell r="M1385"/>
          <cell r="N1385" t="str">
            <v>新建</v>
          </cell>
          <cell r="O1385" t="str">
            <v>湘潭市现代农业特色产业园</v>
          </cell>
          <cell r="R1385" t="str">
            <v>0</v>
          </cell>
          <cell r="S1385" t="str">
            <v>6(5)</v>
          </cell>
          <cell r="T1385" t="str">
            <v>无</v>
          </cell>
          <cell r="U1385">
            <v>0</v>
          </cell>
          <cell r="V1385">
            <v>2.1</v>
          </cell>
          <cell r="W1385">
            <v>2.1</v>
          </cell>
        </row>
        <row r="1386">
          <cell r="I1386" t="str">
            <v>湘乡市白田镇长江水库园区公路</v>
          </cell>
          <cell r="J1386" t="str">
            <v>1312F4303810081</v>
          </cell>
          <cell r="K1386" t="str">
            <v>资源产业路</v>
          </cell>
          <cell r="L1386" t="str">
            <v>三类地区</v>
          </cell>
          <cell r="M1386"/>
          <cell r="N1386" t="str">
            <v>新建</v>
          </cell>
          <cell r="O1386" t="str">
            <v>白田现代农业产业园</v>
          </cell>
          <cell r="R1386" t="str">
            <v>3.5</v>
          </cell>
          <cell r="S1386" t="str">
            <v>8</v>
          </cell>
          <cell r="T1386" t="str">
            <v>无</v>
          </cell>
          <cell r="U1386">
            <v>0</v>
          </cell>
          <cell r="V1386">
            <v>3.78</v>
          </cell>
          <cell r="W1386">
            <v>3.78</v>
          </cell>
        </row>
        <row r="1387">
          <cell r="I1387" t="str">
            <v>湘乡市翻江镇喻牛吉长养牛专业合作社连接路</v>
          </cell>
          <cell r="J1387" t="str">
            <v>1312F4303810074</v>
          </cell>
          <cell r="K1387" t="str">
            <v>资源产业路</v>
          </cell>
          <cell r="L1387" t="str">
            <v>三类地区</v>
          </cell>
          <cell r="M1387"/>
          <cell r="N1387" t="str">
            <v>升级改造（提质改造）</v>
          </cell>
          <cell r="O1387" t="str">
            <v>翻江镇喻牛吉长养牛专业合作社</v>
          </cell>
          <cell r="R1387" t="str">
            <v>5</v>
          </cell>
          <cell r="S1387" t="str">
            <v>6</v>
          </cell>
          <cell r="T1387" t="str">
            <v>x019430381</v>
          </cell>
          <cell r="U1387">
            <v>0</v>
          </cell>
          <cell r="V1387">
            <v>4.83</v>
          </cell>
          <cell r="W1387">
            <v>4.83</v>
          </cell>
        </row>
        <row r="1388">
          <cell r="I1388" t="str">
            <v>湘乡市翻江镇喻牛养牛专业合作社连接路</v>
          </cell>
          <cell r="J1388" t="str">
            <v>1312F4303810087</v>
          </cell>
          <cell r="K1388" t="str">
            <v>资源产业路</v>
          </cell>
          <cell r="L1388" t="str">
            <v>三类地区</v>
          </cell>
          <cell r="M1388"/>
          <cell r="N1388" t="str">
            <v>升级改造（提质改造）</v>
          </cell>
          <cell r="O1388" t="str">
            <v>湘乡市翻江喻牛养牛专业合作社</v>
          </cell>
          <cell r="R1388" t="str">
            <v>5</v>
          </cell>
          <cell r="S1388" t="str">
            <v>6</v>
          </cell>
          <cell r="T1388" t="str">
            <v>X019430381</v>
          </cell>
          <cell r="U1388">
            <v>10.122</v>
          </cell>
          <cell r="V1388">
            <v>14.141999999999999</v>
          </cell>
          <cell r="W1388">
            <v>4.0199999999999996</v>
          </cell>
        </row>
        <row r="1389">
          <cell r="I1389" t="str">
            <v>湘乡市金石镇农夫宝生态农业有限公司休闲特色产业园连接路</v>
          </cell>
          <cell r="J1389" t="str">
            <v>1312F4303810072</v>
          </cell>
          <cell r="K1389" t="str">
            <v>资源产业路</v>
          </cell>
          <cell r="L1389" t="str">
            <v>三类地区</v>
          </cell>
          <cell r="M1389"/>
          <cell r="N1389" t="str">
            <v>升级改造（提质改造）</v>
          </cell>
          <cell r="O1389" t="str">
            <v>金石镇农夫宝生态农业有限公司休闲特色产业园</v>
          </cell>
          <cell r="R1389" t="str">
            <v>5</v>
          </cell>
          <cell r="S1389" t="str">
            <v>6</v>
          </cell>
          <cell r="T1389" t="str">
            <v>X018430381</v>
          </cell>
          <cell r="U1389">
            <v>0</v>
          </cell>
          <cell r="V1389">
            <v>5.07</v>
          </cell>
          <cell r="W1389">
            <v>5.07</v>
          </cell>
        </row>
        <row r="1390">
          <cell r="I1390" t="str">
            <v>湘乡市金薮乡金白公路</v>
          </cell>
          <cell r="J1390" t="str">
            <v>1312F4303810079</v>
          </cell>
          <cell r="K1390" t="str">
            <v>资源产业路</v>
          </cell>
          <cell r="L1390" t="str">
            <v>三类地区</v>
          </cell>
          <cell r="M1390"/>
          <cell r="N1390" t="str">
            <v>升级改造（提质改造）</v>
          </cell>
          <cell r="O1390" t="str">
            <v>湘乡市金薮乡洪新果油茶种植专业合作社</v>
          </cell>
          <cell r="R1390" t="str">
            <v>3.5</v>
          </cell>
          <cell r="S1390" t="str">
            <v>6</v>
          </cell>
          <cell r="T1390" t="str">
            <v>Y197430381</v>
          </cell>
          <cell r="U1390">
            <v>0</v>
          </cell>
          <cell r="V1390">
            <v>3.3</v>
          </cell>
          <cell r="W1390">
            <v>3.3</v>
          </cell>
        </row>
        <row r="1391">
          <cell r="I1391" t="str">
            <v>湘乡市泉塘镇长沙铁路顺安路料有限公司湘乡采石分厂</v>
          </cell>
          <cell r="J1391" t="str">
            <v>1312F4303810091</v>
          </cell>
          <cell r="K1391" t="str">
            <v>资源产业路</v>
          </cell>
          <cell r="L1391" t="str">
            <v>三类地区</v>
          </cell>
          <cell r="M1391"/>
          <cell r="N1391" t="str">
            <v>升级改造（提质改造）</v>
          </cell>
          <cell r="O1391" t="str">
            <v>泉塘镇长沙铁路顺安路料有限公司湘乡采石分厂</v>
          </cell>
          <cell r="S1391" t="str">
            <v>6</v>
          </cell>
          <cell r="T1391" t="str">
            <v>无</v>
          </cell>
          <cell r="U1391">
            <v>0</v>
          </cell>
          <cell r="V1391">
            <v>4.07</v>
          </cell>
          <cell r="W1391">
            <v>4.5</v>
          </cell>
        </row>
        <row r="1392">
          <cell r="I1392" t="str">
            <v>湘乡市虞唐镇金满园农业科技开发有限公司连接路</v>
          </cell>
          <cell r="J1392" t="str">
            <v>1312F4303810067</v>
          </cell>
          <cell r="K1392" t="str">
            <v>资源产业路</v>
          </cell>
          <cell r="L1392" t="str">
            <v>三类地区</v>
          </cell>
          <cell r="M1392"/>
          <cell r="N1392" t="str">
            <v>新建</v>
          </cell>
          <cell r="O1392" t="str">
            <v>虞唐镇金满园农业科技开发有限公司</v>
          </cell>
          <cell r="R1392" t="str">
            <v>3.5</v>
          </cell>
          <cell r="S1392" t="str">
            <v>6</v>
          </cell>
          <cell r="T1392" t="str">
            <v>无</v>
          </cell>
          <cell r="U1392">
            <v>0</v>
          </cell>
          <cell r="V1392">
            <v>1.67</v>
          </cell>
          <cell r="W1392">
            <v>1.67</v>
          </cell>
        </row>
        <row r="1393">
          <cell r="I1393" t="str">
            <v>湘乡市虞唐镇林生油茶种植专业合作社连接路</v>
          </cell>
          <cell r="J1393" t="str">
            <v>1312F4303810075</v>
          </cell>
          <cell r="K1393" t="str">
            <v>资源产业路</v>
          </cell>
          <cell r="L1393" t="str">
            <v>三类地区</v>
          </cell>
          <cell r="M1393"/>
          <cell r="N1393" t="str">
            <v>升级改造（提质改造）</v>
          </cell>
          <cell r="O1393" t="str">
            <v>虞唐镇林生油茶种植专业合作社</v>
          </cell>
          <cell r="R1393" t="str">
            <v>3.5</v>
          </cell>
          <cell r="S1393" t="str">
            <v>6</v>
          </cell>
          <cell r="T1393" t="str">
            <v>Y152430381</v>
          </cell>
          <cell r="U1393">
            <v>0</v>
          </cell>
          <cell r="V1393">
            <v>4.17</v>
          </cell>
          <cell r="W1393">
            <v>4.17</v>
          </cell>
        </row>
        <row r="1394">
          <cell r="I1394" t="str">
            <v>湘乡市月山镇神山庙家庭农场连接路</v>
          </cell>
          <cell r="J1394" t="str">
            <v>1312F4303810076</v>
          </cell>
          <cell r="K1394" t="str">
            <v>资源产业路</v>
          </cell>
          <cell r="L1394" t="str">
            <v>三类地区</v>
          </cell>
          <cell r="M1394"/>
          <cell r="N1394" t="str">
            <v>新建</v>
          </cell>
          <cell r="O1394" t="str">
            <v>月山镇神山庙家庭农场</v>
          </cell>
          <cell r="R1394" t="str">
            <v>3.5</v>
          </cell>
          <cell r="S1394" t="str">
            <v>6</v>
          </cell>
          <cell r="T1394" t="str">
            <v>CI39430381</v>
          </cell>
          <cell r="U1394">
            <v>0</v>
          </cell>
          <cell r="V1394">
            <v>2.68</v>
          </cell>
          <cell r="W1394">
            <v>2.68</v>
          </cell>
        </row>
        <row r="1395">
          <cell r="I1395" t="str">
            <v>湘中惠农农业产业连接道路</v>
          </cell>
          <cell r="J1395" t="str">
            <v>1312F4303810107</v>
          </cell>
          <cell r="K1395" t="str">
            <v>资源产业路</v>
          </cell>
          <cell r="L1395" t="str">
            <v>三类地区</v>
          </cell>
          <cell r="M1395"/>
          <cell r="N1395" t="str">
            <v>升级改造（提质改造）</v>
          </cell>
          <cell r="O1395" t="str">
            <v>湘中惠农农业综合开发有限公司</v>
          </cell>
          <cell r="R1395" t="str">
            <v>5.5</v>
          </cell>
          <cell r="S1395" t="str">
            <v>6</v>
          </cell>
          <cell r="T1395" t="str">
            <v>无</v>
          </cell>
          <cell r="U1395">
            <v>0</v>
          </cell>
          <cell r="V1395">
            <v>2.5</v>
          </cell>
          <cell r="W1395">
            <v>2.5</v>
          </cell>
        </row>
        <row r="1396">
          <cell r="I1396" t="str">
            <v>肖细线提质改造工程</v>
          </cell>
          <cell r="J1396" t="str">
            <v>1312F4303810084</v>
          </cell>
          <cell r="K1396" t="str">
            <v>资源产业路</v>
          </cell>
          <cell r="L1396" t="str">
            <v>三类地区</v>
          </cell>
          <cell r="M1396"/>
          <cell r="N1396" t="str">
            <v>升级改造（提质改造）</v>
          </cell>
          <cell r="O1396" t="str">
            <v>湖南湘乡绿港现代农业科技园公司</v>
          </cell>
          <cell r="R1396" t="str">
            <v>3.5</v>
          </cell>
          <cell r="S1396" t="str">
            <v>6</v>
          </cell>
          <cell r="T1396" t="str">
            <v>Y110430381</v>
          </cell>
          <cell r="U1396">
            <v>0</v>
          </cell>
          <cell r="V1396">
            <v>1.5</v>
          </cell>
          <cell r="W1396">
            <v>1.5</v>
          </cell>
        </row>
        <row r="1397">
          <cell r="I1397" t="str">
            <v>学茶公路</v>
          </cell>
          <cell r="J1397" t="str">
            <v>1312F4303810040</v>
          </cell>
          <cell r="K1397" t="str">
            <v>资源产业路</v>
          </cell>
          <cell r="L1397" t="str">
            <v>三类地区</v>
          </cell>
          <cell r="M1397"/>
          <cell r="N1397" t="str">
            <v>新建</v>
          </cell>
          <cell r="O1397" t="str">
            <v>湘乡市田象草水产品养殖专业合作社</v>
          </cell>
          <cell r="R1397" t="str">
            <v>0</v>
          </cell>
          <cell r="S1397" t="str">
            <v>6</v>
          </cell>
          <cell r="T1397" t="str">
            <v>无</v>
          </cell>
          <cell r="U1397">
            <v>0</v>
          </cell>
          <cell r="V1397">
            <v>1.02</v>
          </cell>
          <cell r="W1397">
            <v>1.02</v>
          </cell>
        </row>
        <row r="1398">
          <cell r="I1398" t="str">
            <v>永乐主干道工程</v>
          </cell>
          <cell r="J1398" t="str">
            <v>1312F4303810021</v>
          </cell>
          <cell r="K1398" t="str">
            <v>资源产业路</v>
          </cell>
          <cell r="L1398" t="str">
            <v>三类地区</v>
          </cell>
          <cell r="M1398"/>
          <cell r="N1398" t="str">
            <v>升级改造（提质改造）</v>
          </cell>
          <cell r="O1398" t="str">
            <v>湘乡市金薮乡集中供水处</v>
          </cell>
          <cell r="S1398" t="str">
            <v>6</v>
          </cell>
          <cell r="T1398" t="str">
            <v>X003430381</v>
          </cell>
          <cell r="U1398">
            <v>0</v>
          </cell>
          <cell r="V1398">
            <v>3.83</v>
          </cell>
          <cell r="W1398">
            <v>3.83</v>
          </cell>
        </row>
        <row r="1399">
          <cell r="I1399" t="str">
            <v>虞塘镇林生油茶种植专业合作社连接路</v>
          </cell>
          <cell r="J1399" t="str">
            <v>1312F4303810089</v>
          </cell>
          <cell r="K1399" t="str">
            <v>资源产业路</v>
          </cell>
          <cell r="L1399" t="str">
            <v>三类地区</v>
          </cell>
          <cell r="M1399"/>
          <cell r="N1399" t="str">
            <v>新建</v>
          </cell>
          <cell r="O1399" t="str">
            <v>湘乡市虞唐林生油茶种植专业合作社</v>
          </cell>
          <cell r="R1399" t="str">
            <v>3.5</v>
          </cell>
          <cell r="S1399" t="str">
            <v>6(5)</v>
          </cell>
          <cell r="T1399" t="str">
            <v>无</v>
          </cell>
          <cell r="U1399">
            <v>0</v>
          </cell>
          <cell r="V1399">
            <v>1.01</v>
          </cell>
          <cell r="W1399">
            <v>1.01</v>
          </cell>
        </row>
        <row r="1400">
          <cell r="I1400" t="str">
            <v>洄水湾道路</v>
          </cell>
          <cell r="J1400" t="str">
            <v>1312F4303810099</v>
          </cell>
          <cell r="K1400" t="str">
            <v>资源产业路</v>
          </cell>
          <cell r="L1400" t="str">
            <v>三类地区</v>
          </cell>
          <cell r="M1400"/>
          <cell r="N1400" t="str">
            <v>新建</v>
          </cell>
          <cell r="O1400" t="str">
            <v>湖南穗丰食品有限公司</v>
          </cell>
          <cell r="R1400" t="str">
            <v>0</v>
          </cell>
          <cell r="S1400" t="str">
            <v>6</v>
          </cell>
          <cell r="T1400" t="str">
            <v>无</v>
          </cell>
          <cell r="U1400">
            <v>0</v>
          </cell>
          <cell r="V1400">
            <v>3</v>
          </cell>
          <cell r="W1400">
            <v>3</v>
          </cell>
        </row>
        <row r="1401">
          <cell r="I1401" t="str">
            <v>宏发园区园林项目连接路</v>
          </cell>
          <cell r="J1401" t="str">
            <v>1312F4303820026</v>
          </cell>
          <cell r="K1401" t="str">
            <v>资源产业路</v>
          </cell>
          <cell r="L1401" t="str">
            <v>三类地区</v>
          </cell>
          <cell r="M1401"/>
          <cell r="N1401" t="str">
            <v>新建</v>
          </cell>
          <cell r="O1401" t="str">
            <v>宏发园区产业园区</v>
          </cell>
          <cell r="S1401" t="str">
            <v>6</v>
          </cell>
          <cell r="T1401" t="str">
            <v>无</v>
          </cell>
          <cell r="U1401">
            <v>0</v>
          </cell>
          <cell r="V1401">
            <v>2.4700000000000002</v>
          </cell>
          <cell r="W1401">
            <v>2.4700000000000002</v>
          </cell>
        </row>
        <row r="1402">
          <cell r="I1402" t="str">
            <v>红林花海项目连接路</v>
          </cell>
          <cell r="J1402" t="str">
            <v>1312F4303820019</v>
          </cell>
          <cell r="K1402" t="str">
            <v>资源产业路</v>
          </cell>
          <cell r="L1402" t="str">
            <v>三类地区</v>
          </cell>
          <cell r="M1402"/>
          <cell r="N1402" t="str">
            <v>新建</v>
          </cell>
          <cell r="O1402" t="str">
            <v>红林花海项目园区</v>
          </cell>
          <cell r="S1402" t="str">
            <v>6</v>
          </cell>
          <cell r="T1402" t="str">
            <v>无</v>
          </cell>
          <cell r="U1402">
            <v>0</v>
          </cell>
          <cell r="V1402">
            <v>2.11</v>
          </cell>
          <cell r="W1402">
            <v>2.11</v>
          </cell>
        </row>
        <row r="1403">
          <cell r="I1403" t="str">
            <v>华南药王谷基地项目连接路</v>
          </cell>
          <cell r="J1403" t="str">
            <v>1312F4303820025</v>
          </cell>
          <cell r="K1403" t="str">
            <v>资源产业路</v>
          </cell>
          <cell r="L1403" t="str">
            <v>三类地区</v>
          </cell>
          <cell r="M1403"/>
          <cell r="N1403" t="str">
            <v>新建</v>
          </cell>
          <cell r="O1403" t="str">
            <v>华南村药王产业园</v>
          </cell>
          <cell r="R1403" t="str">
            <v>3</v>
          </cell>
          <cell r="S1403" t="str">
            <v>6(5.5)</v>
          </cell>
          <cell r="T1403" t="str">
            <v>无</v>
          </cell>
          <cell r="U1403">
            <v>0</v>
          </cell>
          <cell r="V1403">
            <v>2.95</v>
          </cell>
          <cell r="W1403">
            <v>2.95</v>
          </cell>
        </row>
        <row r="1404">
          <cell r="I1404" t="str">
            <v>气象站建设项目连接路</v>
          </cell>
          <cell r="J1404" t="str">
            <v>1312F4303820037</v>
          </cell>
          <cell r="K1404" t="str">
            <v>资源产业路</v>
          </cell>
          <cell r="L1404" t="str">
            <v>三类地区</v>
          </cell>
          <cell r="M1404"/>
          <cell r="N1404" t="str">
            <v>新建</v>
          </cell>
          <cell r="O1404" t="str">
            <v>气象站园区建设项目</v>
          </cell>
          <cell r="R1404" t="str">
            <v>3</v>
          </cell>
          <cell r="S1404" t="str">
            <v>6</v>
          </cell>
          <cell r="T1404" t="str">
            <v>无</v>
          </cell>
          <cell r="U1404">
            <v>0</v>
          </cell>
          <cell r="V1404">
            <v>2.83</v>
          </cell>
          <cell r="W1404">
            <v>2.83</v>
          </cell>
        </row>
        <row r="1405">
          <cell r="I1405" t="str">
            <v>清溪镇金景丰葡萄园连接路</v>
          </cell>
          <cell r="J1405" t="str">
            <v>1312F4303820016</v>
          </cell>
          <cell r="K1405" t="str">
            <v>资源产业路</v>
          </cell>
          <cell r="L1405" t="str">
            <v>三类地区</v>
          </cell>
          <cell r="M1405"/>
          <cell r="N1405" t="str">
            <v>新建</v>
          </cell>
          <cell r="O1405" t="str">
            <v>清溪镇金景丰葡萄园区</v>
          </cell>
          <cell r="R1405" t="str">
            <v>5</v>
          </cell>
          <cell r="S1405" t="str">
            <v>6</v>
          </cell>
          <cell r="T1405" t="str">
            <v>Y024430382</v>
          </cell>
          <cell r="U1405">
            <v>0</v>
          </cell>
          <cell r="V1405">
            <v>2.5</v>
          </cell>
          <cell r="W1405">
            <v>2.5</v>
          </cell>
        </row>
        <row r="1406">
          <cell r="I1406" t="str">
            <v>韶河园区农旅生态园产业项目连接路</v>
          </cell>
          <cell r="J1406" t="str">
            <v>1312F4303820024</v>
          </cell>
          <cell r="K1406" t="str">
            <v>资源产业路</v>
          </cell>
          <cell r="L1406" t="str">
            <v>三类地区</v>
          </cell>
          <cell r="M1406"/>
          <cell r="N1406" t="str">
            <v>升级改造（提质改造）</v>
          </cell>
          <cell r="O1406" t="str">
            <v>华润五丰农旅生态园区</v>
          </cell>
          <cell r="S1406" t="str">
            <v>6</v>
          </cell>
          <cell r="T1406" t="str">
            <v>无</v>
          </cell>
          <cell r="U1406">
            <v>0</v>
          </cell>
          <cell r="V1406">
            <v>5.39</v>
          </cell>
          <cell r="W1406">
            <v>5.39</v>
          </cell>
        </row>
        <row r="1407">
          <cell r="I1407" t="str">
            <v>小红军基地项目连接路</v>
          </cell>
          <cell r="J1407" t="str">
            <v>1312F4303820039</v>
          </cell>
          <cell r="K1407" t="str">
            <v>资源产业路</v>
          </cell>
          <cell r="L1407" t="str">
            <v>三类地区</v>
          </cell>
          <cell r="M1407"/>
          <cell r="N1407" t="str">
            <v>新建</v>
          </cell>
          <cell r="O1407" t="str">
            <v>小红军基地产业园</v>
          </cell>
          <cell r="R1407" t="str">
            <v>3</v>
          </cell>
          <cell r="S1407" t="str">
            <v>6</v>
          </cell>
          <cell r="T1407" t="str">
            <v>无</v>
          </cell>
          <cell r="U1407">
            <v>0</v>
          </cell>
          <cell r="V1407">
            <v>1.17</v>
          </cell>
          <cell r="W1407">
            <v>1.74</v>
          </cell>
        </row>
        <row r="1408">
          <cell r="I1408" t="str">
            <v>凤凰村并村连通路建设</v>
          </cell>
          <cell r="J1408" t="str">
            <v>1327F4303020022</v>
          </cell>
          <cell r="K1408" t="str">
            <v>新村与撤并村便捷连通</v>
          </cell>
          <cell r="L1408" t="str">
            <v>三类地区</v>
          </cell>
          <cell r="M1408"/>
          <cell r="N1408" t="str">
            <v>新改建</v>
          </cell>
          <cell r="O1408" t="str">
            <v>凤凰村</v>
          </cell>
          <cell r="P1408" t="str">
            <v>无路</v>
          </cell>
          <cell r="R1408" t="str">
            <v>3.5</v>
          </cell>
          <cell r="S1408" t="str">
            <v>3.5</v>
          </cell>
          <cell r="T1408" t="str">
            <v>C45D430302</v>
          </cell>
          <cell r="U1408">
            <v>0</v>
          </cell>
          <cell r="V1408">
            <v>2</v>
          </cell>
          <cell r="W1408">
            <v>2</v>
          </cell>
        </row>
        <row r="1409">
          <cell r="I1409" t="str">
            <v>花园村便捷连通道路</v>
          </cell>
          <cell r="J1409" t="str">
            <v>1327F4303020003</v>
          </cell>
          <cell r="K1409" t="str">
            <v>新村与撤并村便捷连通</v>
          </cell>
          <cell r="L1409" t="str">
            <v>三类地区</v>
          </cell>
          <cell r="M1409"/>
          <cell r="N1409" t="str">
            <v>新改建</v>
          </cell>
          <cell r="O1409" t="str">
            <v>花园村</v>
          </cell>
          <cell r="P1409" t="str">
            <v>等外公路</v>
          </cell>
          <cell r="R1409" t="str">
            <v>3.5</v>
          </cell>
          <cell r="S1409" t="str">
            <v>4</v>
          </cell>
          <cell r="T1409" t="str">
            <v>无</v>
          </cell>
          <cell r="U1409">
            <v>0</v>
          </cell>
          <cell r="V1409">
            <v>0.8</v>
          </cell>
          <cell r="W1409">
            <v>0.8</v>
          </cell>
        </row>
        <row r="1410">
          <cell r="I1410" t="str">
            <v>姜畲村便捷连通道路</v>
          </cell>
          <cell r="J1410" t="str">
            <v>1327F4303020008</v>
          </cell>
          <cell r="K1410" t="str">
            <v>新村与撤并村便捷连通</v>
          </cell>
          <cell r="L1410" t="str">
            <v>三类地区</v>
          </cell>
          <cell r="M1410"/>
          <cell r="N1410" t="str">
            <v>新改建</v>
          </cell>
          <cell r="O1410" t="str">
            <v>姜畲村</v>
          </cell>
          <cell r="P1410" t="str">
            <v>无路</v>
          </cell>
          <cell r="R1410" t="str">
            <v>3.5</v>
          </cell>
          <cell r="S1410" t="str">
            <v>4</v>
          </cell>
          <cell r="T1410" t="str">
            <v>无</v>
          </cell>
          <cell r="U1410">
            <v>0</v>
          </cell>
          <cell r="V1410">
            <v>1.1100000000000001</v>
          </cell>
          <cell r="W1410">
            <v>1.1100000000000001</v>
          </cell>
        </row>
        <row r="1411">
          <cell r="I1411" t="str">
            <v>金陵村便捷连通道路</v>
          </cell>
          <cell r="J1411" t="str">
            <v>1327F4303020009</v>
          </cell>
          <cell r="K1411" t="str">
            <v>新村与撤并村便捷连通</v>
          </cell>
          <cell r="L1411" t="str">
            <v>三类地区</v>
          </cell>
          <cell r="M1411"/>
          <cell r="N1411" t="str">
            <v>新改建</v>
          </cell>
          <cell r="O1411" t="str">
            <v>姜畲村</v>
          </cell>
          <cell r="P1411" t="str">
            <v>无路</v>
          </cell>
          <cell r="R1411" t="str">
            <v>3.5</v>
          </cell>
          <cell r="S1411" t="str">
            <v>4</v>
          </cell>
          <cell r="T1411" t="str">
            <v>无</v>
          </cell>
          <cell r="U1411">
            <v>0</v>
          </cell>
          <cell r="V1411">
            <v>0.69</v>
          </cell>
          <cell r="W1411">
            <v>0.69</v>
          </cell>
        </row>
        <row r="1412">
          <cell r="I1412" t="str">
            <v>金马村便捷连通道路</v>
          </cell>
          <cell r="J1412" t="str">
            <v>1327F4303020014</v>
          </cell>
          <cell r="K1412" t="str">
            <v>新村与撤并村便捷连通</v>
          </cell>
          <cell r="L1412" t="str">
            <v>三类地区</v>
          </cell>
          <cell r="M1412"/>
          <cell r="N1412" t="str">
            <v>新改建</v>
          </cell>
          <cell r="O1412" t="str">
            <v>金马村</v>
          </cell>
          <cell r="P1412" t="str">
            <v>无路</v>
          </cell>
          <cell r="R1412" t="str">
            <v>3.5</v>
          </cell>
          <cell r="S1412" t="str">
            <v>4</v>
          </cell>
          <cell r="T1412" t="str">
            <v>无</v>
          </cell>
          <cell r="U1412">
            <v>0</v>
          </cell>
          <cell r="V1412">
            <v>0.93</v>
          </cell>
          <cell r="W1412">
            <v>0.93</v>
          </cell>
        </row>
        <row r="1413">
          <cell r="I1413" t="str">
            <v>金侨村并村连通路建设</v>
          </cell>
          <cell r="J1413" t="str">
            <v>1327F4303020053</v>
          </cell>
          <cell r="K1413" t="str">
            <v>新村与撤并村便捷连通</v>
          </cell>
          <cell r="L1413" t="str">
            <v>三类地区</v>
          </cell>
          <cell r="M1413"/>
          <cell r="N1413" t="str">
            <v>新改建</v>
          </cell>
          <cell r="O1413" t="str">
            <v>金侨村</v>
          </cell>
          <cell r="P1413" t="str">
            <v>无路</v>
          </cell>
          <cell r="R1413" t="str">
            <v>3.5</v>
          </cell>
          <cell r="S1413" t="str">
            <v>3.5</v>
          </cell>
          <cell r="T1413" t="str">
            <v>无</v>
          </cell>
          <cell r="U1413">
            <v>0</v>
          </cell>
          <cell r="V1413">
            <v>1</v>
          </cell>
          <cell r="W1413">
            <v>1</v>
          </cell>
        </row>
        <row r="1414">
          <cell r="I1414" t="str">
            <v>联映村便捷连通道路</v>
          </cell>
          <cell r="J1414" t="str">
            <v>1327F4303020005</v>
          </cell>
          <cell r="K1414" t="str">
            <v>新村与撤并村便捷连通</v>
          </cell>
          <cell r="L1414" t="str">
            <v>三类地区</v>
          </cell>
          <cell r="M1414"/>
          <cell r="N1414" t="str">
            <v>新改建</v>
          </cell>
          <cell r="O1414" t="str">
            <v>联映村</v>
          </cell>
          <cell r="P1414" t="str">
            <v>无路</v>
          </cell>
          <cell r="R1414" t="str">
            <v>3.5</v>
          </cell>
          <cell r="S1414" t="str">
            <v>4</v>
          </cell>
          <cell r="T1414" t="str">
            <v>无</v>
          </cell>
          <cell r="U1414">
            <v>0</v>
          </cell>
          <cell r="V1414">
            <v>0.7</v>
          </cell>
          <cell r="W1414">
            <v>0.7</v>
          </cell>
        </row>
        <row r="1415">
          <cell r="I1415" t="str">
            <v>棋盘村便捷连通道路</v>
          </cell>
          <cell r="J1415" t="str">
            <v>1327F4303020012</v>
          </cell>
          <cell r="K1415" t="str">
            <v>新村与撤并村便捷连通</v>
          </cell>
          <cell r="L1415" t="str">
            <v>三类地区</v>
          </cell>
          <cell r="M1415"/>
          <cell r="N1415" t="str">
            <v>新改建</v>
          </cell>
          <cell r="O1415" t="str">
            <v>棋盘村</v>
          </cell>
          <cell r="P1415" t="str">
            <v>无路</v>
          </cell>
          <cell r="R1415" t="str">
            <v>3.5</v>
          </cell>
          <cell r="S1415" t="str">
            <v>4</v>
          </cell>
          <cell r="T1415" t="str">
            <v>无</v>
          </cell>
          <cell r="U1415">
            <v>0</v>
          </cell>
          <cell r="V1415">
            <v>0.67</v>
          </cell>
          <cell r="W1415">
            <v>0.67</v>
          </cell>
        </row>
        <row r="1416">
          <cell r="I1416" t="str">
            <v>青亭村便捷连通道路</v>
          </cell>
          <cell r="J1416" t="str">
            <v>1327F4303020013</v>
          </cell>
          <cell r="K1416" t="str">
            <v>新村与撤并村便捷连通</v>
          </cell>
          <cell r="L1416" t="str">
            <v>三类地区</v>
          </cell>
          <cell r="M1416"/>
          <cell r="N1416" t="str">
            <v>新改建</v>
          </cell>
          <cell r="O1416" t="str">
            <v>青亭村</v>
          </cell>
          <cell r="P1416" t="str">
            <v>无路</v>
          </cell>
          <cell r="R1416" t="str">
            <v>3.5</v>
          </cell>
          <cell r="S1416" t="str">
            <v>4</v>
          </cell>
          <cell r="T1416" t="str">
            <v>无</v>
          </cell>
          <cell r="U1416">
            <v>0</v>
          </cell>
          <cell r="V1416">
            <v>0.72</v>
          </cell>
          <cell r="W1416">
            <v>0.72</v>
          </cell>
        </row>
        <row r="1417">
          <cell r="I1417" t="str">
            <v>上新村便捷连通道路（二期）</v>
          </cell>
          <cell r="J1417" t="str">
            <v>1327F4303020001</v>
          </cell>
          <cell r="K1417" t="str">
            <v>新村与撤并村便捷连通</v>
          </cell>
          <cell r="L1417" t="str">
            <v>三类地区</v>
          </cell>
          <cell r="M1417"/>
          <cell r="N1417" t="str">
            <v>新改建</v>
          </cell>
          <cell r="O1417" t="str">
            <v>上新村</v>
          </cell>
          <cell r="R1417" t="str">
            <v>3.5</v>
          </cell>
          <cell r="S1417" t="str">
            <v>4</v>
          </cell>
          <cell r="T1417" t="str">
            <v>无</v>
          </cell>
          <cell r="U1417">
            <v>0</v>
          </cell>
          <cell r="V1417">
            <v>0.36</v>
          </cell>
          <cell r="W1417">
            <v>0.36</v>
          </cell>
        </row>
        <row r="1418">
          <cell r="I1418" t="str">
            <v>上新村便捷连通道路（一期）</v>
          </cell>
          <cell r="J1418" t="str">
            <v>1327F4303020002</v>
          </cell>
          <cell r="K1418" t="str">
            <v>新村与撤并村便捷连通</v>
          </cell>
          <cell r="L1418" t="str">
            <v>三类地区</v>
          </cell>
          <cell r="M1418"/>
          <cell r="N1418" t="str">
            <v>新改建</v>
          </cell>
          <cell r="O1418" t="str">
            <v>上新村</v>
          </cell>
          <cell r="P1418" t="str">
            <v>无路</v>
          </cell>
          <cell r="R1418" t="str">
            <v>3.5</v>
          </cell>
          <cell r="S1418" t="str">
            <v>4</v>
          </cell>
          <cell r="T1418" t="str">
            <v>无</v>
          </cell>
          <cell r="U1418">
            <v>0</v>
          </cell>
          <cell r="V1418">
            <v>0.24</v>
          </cell>
          <cell r="W1418">
            <v>0.24</v>
          </cell>
        </row>
        <row r="1419">
          <cell r="I1419" t="str">
            <v>尚源新村便捷连通道路</v>
          </cell>
          <cell r="J1419" t="str">
            <v>1327F4303020011</v>
          </cell>
          <cell r="K1419" t="str">
            <v>新村与撤并村便捷连通</v>
          </cell>
          <cell r="L1419" t="str">
            <v>三类地区</v>
          </cell>
          <cell r="M1419"/>
          <cell r="N1419" t="str">
            <v>新改建</v>
          </cell>
          <cell r="O1419" t="str">
            <v>尚源新村</v>
          </cell>
          <cell r="P1419" t="str">
            <v>无路</v>
          </cell>
          <cell r="R1419" t="str">
            <v>3.5</v>
          </cell>
          <cell r="S1419" t="str">
            <v>4</v>
          </cell>
          <cell r="T1419" t="str">
            <v>无</v>
          </cell>
          <cell r="U1419">
            <v>0</v>
          </cell>
          <cell r="V1419">
            <v>0.65</v>
          </cell>
          <cell r="W1419">
            <v>0.65</v>
          </cell>
        </row>
        <row r="1420">
          <cell r="I1420" t="str">
            <v>石龙村便捷连通道路</v>
          </cell>
          <cell r="J1420" t="str">
            <v>1327F4303020010</v>
          </cell>
          <cell r="K1420" t="str">
            <v>新村与撤并村便捷连通</v>
          </cell>
          <cell r="L1420" t="str">
            <v>三类地区</v>
          </cell>
          <cell r="M1420"/>
          <cell r="N1420" t="str">
            <v>新改建</v>
          </cell>
          <cell r="O1420" t="str">
            <v>石龙村</v>
          </cell>
          <cell r="P1420" t="str">
            <v>无路</v>
          </cell>
          <cell r="R1420" t="str">
            <v>3.5</v>
          </cell>
          <cell r="S1420" t="str">
            <v>4</v>
          </cell>
          <cell r="T1420" t="str">
            <v>无</v>
          </cell>
          <cell r="U1420">
            <v>0</v>
          </cell>
          <cell r="V1420">
            <v>0.64</v>
          </cell>
          <cell r="W1420">
            <v>0.64</v>
          </cell>
        </row>
        <row r="1421">
          <cell r="I1421" t="str">
            <v>塔岭村村便捷连通道路</v>
          </cell>
          <cell r="J1421" t="str">
            <v>1327F4303020004</v>
          </cell>
          <cell r="K1421" t="str">
            <v>新村与撤并村便捷连通</v>
          </cell>
          <cell r="L1421" t="str">
            <v>三类地区</v>
          </cell>
          <cell r="M1421"/>
          <cell r="N1421" t="str">
            <v>新改建</v>
          </cell>
          <cell r="O1421" t="str">
            <v>塔岭村</v>
          </cell>
          <cell r="P1421" t="str">
            <v>等外公路</v>
          </cell>
          <cell r="R1421" t="str">
            <v>3.5</v>
          </cell>
          <cell r="S1421" t="str">
            <v>4</v>
          </cell>
          <cell r="T1421" t="str">
            <v>无</v>
          </cell>
          <cell r="U1421">
            <v>0</v>
          </cell>
          <cell r="V1421">
            <v>1.1100000000000001</v>
          </cell>
          <cell r="W1421">
            <v>1.1100000000000001</v>
          </cell>
        </row>
        <row r="1422">
          <cell r="I1422" t="str">
            <v>新城村便捷连通道路</v>
          </cell>
          <cell r="J1422" t="str">
            <v>1327F4303020019</v>
          </cell>
          <cell r="K1422" t="str">
            <v>新村与撤并村便捷连通</v>
          </cell>
          <cell r="L1422" t="str">
            <v>三类地区</v>
          </cell>
          <cell r="M1422"/>
          <cell r="N1422" t="str">
            <v>新改建</v>
          </cell>
          <cell r="O1422" t="str">
            <v>新城村</v>
          </cell>
          <cell r="P1422" t="str">
            <v>无路</v>
          </cell>
          <cell r="R1422" t="str">
            <v>3.5</v>
          </cell>
          <cell r="S1422" t="str">
            <v>4</v>
          </cell>
          <cell r="T1422" t="str">
            <v>无</v>
          </cell>
          <cell r="U1422">
            <v>0</v>
          </cell>
          <cell r="V1422">
            <v>0.56999999999999995</v>
          </cell>
          <cell r="W1422">
            <v>0.56999999999999995</v>
          </cell>
        </row>
        <row r="1423">
          <cell r="I1423" t="str">
            <v>新泉村并村连通路建设</v>
          </cell>
          <cell r="J1423" t="str">
            <v>1327F4303020029</v>
          </cell>
          <cell r="K1423" t="str">
            <v>新村与撤并村便捷连通</v>
          </cell>
          <cell r="L1423" t="str">
            <v>三类地区</v>
          </cell>
          <cell r="M1423"/>
          <cell r="N1423" t="str">
            <v>新改建</v>
          </cell>
          <cell r="O1423" t="str">
            <v>新泉村</v>
          </cell>
          <cell r="P1423" t="str">
            <v>无路</v>
          </cell>
          <cell r="R1423" t="str">
            <v>3.5</v>
          </cell>
          <cell r="S1423" t="str">
            <v>3.5</v>
          </cell>
          <cell r="T1423" t="str">
            <v>无</v>
          </cell>
          <cell r="U1423">
            <v>0</v>
          </cell>
          <cell r="V1423">
            <v>2</v>
          </cell>
          <cell r="W1423">
            <v>2</v>
          </cell>
        </row>
        <row r="1424">
          <cell r="I1424" t="str">
            <v>易建河村便捷连村道路（二期）</v>
          </cell>
          <cell r="J1424" t="str">
            <v>1327F4303020006</v>
          </cell>
          <cell r="K1424" t="str">
            <v>新村与撤并村便捷连通</v>
          </cell>
          <cell r="L1424" t="str">
            <v>三类地区</v>
          </cell>
          <cell r="M1424"/>
          <cell r="N1424" t="str">
            <v>新改建</v>
          </cell>
          <cell r="O1424" t="str">
            <v>易建河村</v>
          </cell>
          <cell r="R1424" t="str">
            <v>3.5</v>
          </cell>
          <cell r="S1424" t="str">
            <v>4</v>
          </cell>
          <cell r="T1424" t="str">
            <v>无</v>
          </cell>
          <cell r="U1424">
            <v>0</v>
          </cell>
          <cell r="V1424">
            <v>0.56999999999999995</v>
          </cell>
          <cell r="W1424">
            <v>0.56999999999999995</v>
          </cell>
        </row>
        <row r="1425">
          <cell r="I1425" t="str">
            <v>易建河村便捷连村道路（一期）</v>
          </cell>
          <cell r="J1425" t="str">
            <v>1327F4303020007</v>
          </cell>
          <cell r="K1425" t="str">
            <v>新村与撤并村便捷连通</v>
          </cell>
          <cell r="L1425" t="str">
            <v>三类地区</v>
          </cell>
          <cell r="M1425"/>
          <cell r="N1425" t="str">
            <v>新改建</v>
          </cell>
          <cell r="O1425" t="str">
            <v>易建河村</v>
          </cell>
          <cell r="P1425" t="str">
            <v>无路</v>
          </cell>
          <cell r="R1425" t="str">
            <v>3.5</v>
          </cell>
          <cell r="S1425" t="str">
            <v>4</v>
          </cell>
          <cell r="T1425" t="str">
            <v>无</v>
          </cell>
          <cell r="U1425">
            <v>0</v>
          </cell>
          <cell r="V1425">
            <v>0.24</v>
          </cell>
          <cell r="W1425">
            <v>0.24</v>
          </cell>
        </row>
        <row r="1426">
          <cell r="I1426" t="str">
            <v>C081新排线(新塘至排塘)</v>
          </cell>
          <cell r="J1426" t="str">
            <v>1327F4303210020</v>
          </cell>
          <cell r="K1426" t="str">
            <v>新村与撤并村便捷连通</v>
          </cell>
          <cell r="L1426" t="str">
            <v>三类地区</v>
          </cell>
          <cell r="M1426"/>
          <cell r="N1426" t="str">
            <v>新改建</v>
          </cell>
          <cell r="O1426" t="str">
            <v>碧云村</v>
          </cell>
          <cell r="P1426" t="str">
            <v>等外公路</v>
          </cell>
          <cell r="R1426" t="str">
            <v>3.5</v>
          </cell>
          <cell r="S1426" t="str">
            <v>5</v>
          </cell>
          <cell r="T1426" t="str">
            <v>C081430321</v>
          </cell>
          <cell r="U1426">
            <v>0</v>
          </cell>
          <cell r="V1426">
            <v>1.6639999999999999</v>
          </cell>
          <cell r="W1426">
            <v>1.6639999999999999</v>
          </cell>
        </row>
        <row r="1427">
          <cell r="I1427" t="str">
            <v>C141新养线(新屋至养殖基地)</v>
          </cell>
          <cell r="J1427" t="str">
            <v>1327F4303210021</v>
          </cell>
          <cell r="K1427" t="str">
            <v>新村与撤并村便捷连通</v>
          </cell>
          <cell r="L1427" t="str">
            <v>三类地区</v>
          </cell>
          <cell r="M1427"/>
          <cell r="N1427" t="str">
            <v>新改建</v>
          </cell>
          <cell r="O1427" t="str">
            <v>谭家山村</v>
          </cell>
          <cell r="P1427" t="str">
            <v>等外公路</v>
          </cell>
          <cell r="R1427" t="str">
            <v>3.5</v>
          </cell>
          <cell r="S1427" t="str">
            <v>5</v>
          </cell>
          <cell r="T1427" t="str">
            <v>C141430321</v>
          </cell>
          <cell r="U1427">
            <v>0</v>
          </cell>
          <cell r="V1427">
            <v>0.53300000000000003</v>
          </cell>
          <cell r="W1427">
            <v>0.53300000000000003</v>
          </cell>
        </row>
        <row r="1428">
          <cell r="I1428" t="str">
            <v>C363曾芍线(曾家巷子至芍药坝)</v>
          </cell>
          <cell r="J1428" t="str">
            <v>1327F4303210022</v>
          </cell>
          <cell r="K1428" t="str">
            <v>新村与撤并村便捷连通</v>
          </cell>
          <cell r="L1428" t="str">
            <v>三类地区</v>
          </cell>
          <cell r="M1428"/>
          <cell r="N1428" t="str">
            <v>新改建</v>
          </cell>
          <cell r="O1428" t="str">
            <v>响石村</v>
          </cell>
          <cell r="P1428" t="str">
            <v>等外公路</v>
          </cell>
          <cell r="R1428" t="str">
            <v>3.5</v>
          </cell>
          <cell r="S1428" t="str">
            <v>5</v>
          </cell>
          <cell r="T1428" t="str">
            <v>无</v>
          </cell>
          <cell r="U1428">
            <v>0</v>
          </cell>
          <cell r="V1428">
            <v>2.4020000000000001</v>
          </cell>
          <cell r="W1428">
            <v>2.4020000000000001</v>
          </cell>
        </row>
        <row r="1429">
          <cell r="I1429" t="str">
            <v>C392天鹅桥-唐家坝(光明至白冲)连接路</v>
          </cell>
          <cell r="J1429" t="str">
            <v>1327F4303210023</v>
          </cell>
          <cell r="K1429" t="str">
            <v>新村与撤并村便捷连通</v>
          </cell>
          <cell r="L1429" t="str">
            <v>三类地区</v>
          </cell>
          <cell r="M1429"/>
          <cell r="N1429" t="str">
            <v>新改建</v>
          </cell>
          <cell r="O1429" t="str">
            <v>天鹅村</v>
          </cell>
          <cell r="P1429" t="str">
            <v>等外公路</v>
          </cell>
          <cell r="R1429" t="str">
            <v>3.5</v>
          </cell>
          <cell r="S1429" t="str">
            <v>5</v>
          </cell>
          <cell r="T1429" t="str">
            <v>无</v>
          </cell>
          <cell r="U1429">
            <v>0</v>
          </cell>
          <cell r="V1429">
            <v>0.76200000000000001</v>
          </cell>
          <cell r="W1429">
            <v>0.76200000000000001</v>
          </cell>
        </row>
        <row r="1430">
          <cell r="I1430" t="str">
            <v>C450集黄线(集中至黄荆坪中学/大冲塘)</v>
          </cell>
          <cell r="J1430" t="str">
            <v>1327F4303210026</v>
          </cell>
          <cell r="K1430" t="str">
            <v>新村与撤并村便捷连通</v>
          </cell>
          <cell r="L1430" t="str">
            <v>三类地区</v>
          </cell>
          <cell r="M1430"/>
          <cell r="N1430" t="str">
            <v>新改建</v>
          </cell>
          <cell r="O1430" t="str">
            <v>双联村</v>
          </cell>
          <cell r="P1430" t="str">
            <v>等外公路</v>
          </cell>
          <cell r="R1430" t="str">
            <v>3.5</v>
          </cell>
          <cell r="S1430" t="str">
            <v>5</v>
          </cell>
          <cell r="T1430" t="str">
            <v>无</v>
          </cell>
          <cell r="U1430">
            <v>0</v>
          </cell>
          <cell r="V1430">
            <v>2.3919999999999999</v>
          </cell>
          <cell r="W1430">
            <v>2.3919999999999999</v>
          </cell>
        </row>
        <row r="1431">
          <cell r="I1431" t="str">
            <v>C557大邹线(大林塘至邹家冲/乌石中学)</v>
          </cell>
          <cell r="J1431" t="str">
            <v>1327F4303210014</v>
          </cell>
          <cell r="K1431" t="str">
            <v>新村与撤并村便捷连通</v>
          </cell>
          <cell r="L1431" t="str">
            <v>三类地区</v>
          </cell>
          <cell r="M1431"/>
          <cell r="N1431" t="str">
            <v>新改建</v>
          </cell>
          <cell r="O1431" t="str">
            <v>双庙村</v>
          </cell>
          <cell r="P1431" t="str">
            <v>等外公路</v>
          </cell>
          <cell r="R1431" t="str">
            <v>3.5</v>
          </cell>
          <cell r="S1431" t="str">
            <v>5</v>
          </cell>
          <cell r="T1431" t="str">
            <v>C557430321</v>
          </cell>
          <cell r="U1431">
            <v>0</v>
          </cell>
          <cell r="V1431">
            <v>0.56699999999999995</v>
          </cell>
          <cell r="W1431">
            <v>0.56699999999999995</v>
          </cell>
        </row>
        <row r="1432">
          <cell r="I1432" t="str">
            <v>C570宜黄线(黄竹至黄竹)</v>
          </cell>
          <cell r="J1432" t="str">
            <v>1327F4303210030</v>
          </cell>
          <cell r="K1432" t="str">
            <v>新村与撤并村便捷连通</v>
          </cell>
          <cell r="L1432" t="str">
            <v>三类地区</v>
          </cell>
          <cell r="M1432"/>
          <cell r="N1432" t="str">
            <v>新改建</v>
          </cell>
          <cell r="O1432" t="str">
            <v>清塘村</v>
          </cell>
          <cell r="P1432" t="str">
            <v>等外公路</v>
          </cell>
          <cell r="R1432" t="str">
            <v>3.5</v>
          </cell>
          <cell r="S1432" t="str">
            <v>5</v>
          </cell>
          <cell r="T1432" t="str">
            <v>C570430321</v>
          </cell>
          <cell r="U1432">
            <v>0.45800000000000002</v>
          </cell>
          <cell r="V1432">
            <v>1.0249999999999999</v>
          </cell>
          <cell r="W1432">
            <v>0.56699999999999995</v>
          </cell>
        </row>
        <row r="1433">
          <cell r="I1433" t="str">
            <v>C570宜黄线(宜群店至黄竹)</v>
          </cell>
          <cell r="J1433" t="str">
            <v>1327F4303210029</v>
          </cell>
          <cell r="K1433" t="str">
            <v>新村与撤并村便捷连通</v>
          </cell>
          <cell r="L1433" t="str">
            <v>三类地区</v>
          </cell>
          <cell r="M1433"/>
          <cell r="N1433" t="str">
            <v>新改建</v>
          </cell>
          <cell r="O1433" t="str">
            <v>清塘村</v>
          </cell>
          <cell r="P1433" t="str">
            <v>等外公路</v>
          </cell>
          <cell r="R1433" t="str">
            <v>3.5</v>
          </cell>
          <cell r="S1433" t="str">
            <v>5</v>
          </cell>
          <cell r="T1433" t="str">
            <v>C570430321</v>
          </cell>
          <cell r="U1433">
            <v>0</v>
          </cell>
          <cell r="V1433">
            <v>0.45800000000000002</v>
          </cell>
          <cell r="W1433">
            <v>0.45800000000000002</v>
          </cell>
        </row>
        <row r="1434">
          <cell r="I1434" t="str">
            <v>C659民独线(民众至独石)</v>
          </cell>
          <cell r="J1434" t="str">
            <v>1327F4303210034</v>
          </cell>
          <cell r="K1434" t="str">
            <v>新村与撤并村便捷连通</v>
          </cell>
          <cell r="L1434" t="str">
            <v>三类地区</v>
          </cell>
          <cell r="M1434"/>
          <cell r="N1434" t="str">
            <v>新改建</v>
          </cell>
          <cell r="O1434" t="str">
            <v>槐北村</v>
          </cell>
          <cell r="P1434" t="str">
            <v>等外公路</v>
          </cell>
          <cell r="R1434" t="str">
            <v>3.5</v>
          </cell>
          <cell r="S1434" t="str">
            <v>5</v>
          </cell>
          <cell r="T1434" t="str">
            <v>C659430321</v>
          </cell>
          <cell r="U1434">
            <v>0</v>
          </cell>
          <cell r="V1434">
            <v>2.0640000000000001</v>
          </cell>
          <cell r="W1434">
            <v>2.0640000000000001</v>
          </cell>
        </row>
        <row r="1435">
          <cell r="I1435" t="str">
            <v>C665铁英线(铁厂至英雄)</v>
          </cell>
          <cell r="J1435" t="str">
            <v>1327F4303210001</v>
          </cell>
          <cell r="K1435" t="str">
            <v>新村与撤并村便捷连通</v>
          </cell>
          <cell r="L1435" t="str">
            <v>三类地区</v>
          </cell>
          <cell r="M1435"/>
          <cell r="N1435" t="str">
            <v>新改建</v>
          </cell>
          <cell r="O1435" t="str">
            <v>高丰村</v>
          </cell>
          <cell r="P1435" t="str">
            <v>等外公路</v>
          </cell>
          <cell r="R1435" t="str">
            <v>3.5</v>
          </cell>
          <cell r="S1435" t="str">
            <v>5</v>
          </cell>
          <cell r="T1435" t="str">
            <v>C665430321</v>
          </cell>
          <cell r="U1435">
            <v>0</v>
          </cell>
          <cell r="V1435">
            <v>0.42299999999999999</v>
          </cell>
          <cell r="W1435">
            <v>0.42299999999999999</v>
          </cell>
        </row>
        <row r="1436">
          <cell r="I1436" t="str">
            <v>C667国横线(国土所至横塘)</v>
          </cell>
          <cell r="J1436" t="str">
            <v>1327F4303210002</v>
          </cell>
          <cell r="K1436" t="str">
            <v>新村与撤并村便捷连通</v>
          </cell>
          <cell r="L1436" t="str">
            <v>三类地区</v>
          </cell>
          <cell r="M1436"/>
          <cell r="N1436" t="str">
            <v>新改建</v>
          </cell>
          <cell r="O1436" t="str">
            <v>高丰村</v>
          </cell>
          <cell r="P1436" t="str">
            <v>等外公路</v>
          </cell>
          <cell r="R1436" t="str">
            <v>3.5</v>
          </cell>
          <cell r="S1436" t="str">
            <v>5</v>
          </cell>
          <cell r="T1436" t="str">
            <v>无</v>
          </cell>
          <cell r="U1436">
            <v>0</v>
          </cell>
          <cell r="V1436">
            <v>1.1279999999999999</v>
          </cell>
          <cell r="W1436">
            <v>1.1279999999999999</v>
          </cell>
        </row>
        <row r="1437">
          <cell r="I1437" t="str">
            <v>C675肖沈线(肖家大塘至沈家湾)</v>
          </cell>
          <cell r="J1437" t="str">
            <v>1327F4303210003</v>
          </cell>
          <cell r="K1437" t="str">
            <v>新村与撤并村便捷连通</v>
          </cell>
          <cell r="L1437" t="str">
            <v>三类地区</v>
          </cell>
          <cell r="M1437"/>
          <cell r="N1437" t="str">
            <v>新改建</v>
          </cell>
          <cell r="O1437" t="str">
            <v>金龙霞村</v>
          </cell>
          <cell r="P1437" t="str">
            <v>等外公路</v>
          </cell>
          <cell r="R1437" t="str">
            <v>3.5</v>
          </cell>
          <cell r="S1437" t="str">
            <v>5</v>
          </cell>
          <cell r="T1437" t="str">
            <v>C675430321</v>
          </cell>
          <cell r="U1437">
            <v>0</v>
          </cell>
          <cell r="V1437">
            <v>2.1059999999999999</v>
          </cell>
          <cell r="W1437">
            <v>2.1059999999999999</v>
          </cell>
        </row>
        <row r="1438">
          <cell r="I1438" t="str">
            <v>C705坪长线(坪塘至长山坳)</v>
          </cell>
          <cell r="J1438" t="str">
            <v>1327F4303210004</v>
          </cell>
          <cell r="K1438" t="str">
            <v>新村与撤并村便捷连通</v>
          </cell>
          <cell r="L1438" t="str">
            <v>三类地区</v>
          </cell>
          <cell r="M1438"/>
          <cell r="N1438" t="str">
            <v>新改建</v>
          </cell>
          <cell r="O1438" t="str">
            <v>来仪村</v>
          </cell>
          <cell r="P1438" t="str">
            <v>等外公路</v>
          </cell>
          <cell r="R1438" t="str">
            <v>3.5</v>
          </cell>
          <cell r="S1438" t="str">
            <v>5</v>
          </cell>
          <cell r="T1438" t="str">
            <v>C705430321</v>
          </cell>
          <cell r="U1438">
            <v>0</v>
          </cell>
          <cell r="V1438">
            <v>2.4929999999999999</v>
          </cell>
          <cell r="W1438">
            <v>2.4929999999999999</v>
          </cell>
        </row>
        <row r="1439">
          <cell r="I1439" t="str">
            <v>C713鸭莲线(鸭婆桥至莲塘/怡心商店)</v>
          </cell>
          <cell r="J1439" t="str">
            <v>1327F4303210005</v>
          </cell>
          <cell r="K1439" t="str">
            <v>新村与撤并村便捷连通</v>
          </cell>
          <cell r="L1439" t="str">
            <v>三类地区</v>
          </cell>
          <cell r="M1439"/>
          <cell r="N1439" t="str">
            <v>新改建</v>
          </cell>
          <cell r="O1439" t="str">
            <v>吟江村</v>
          </cell>
          <cell r="P1439" t="str">
            <v>等外公路</v>
          </cell>
          <cell r="R1439" t="str">
            <v>3.5</v>
          </cell>
          <cell r="S1439" t="str">
            <v>5</v>
          </cell>
          <cell r="T1439" t="str">
            <v>C713430321</v>
          </cell>
          <cell r="U1439">
            <v>0</v>
          </cell>
          <cell r="V1439">
            <v>1.28</v>
          </cell>
          <cell r="W1439">
            <v>1.28</v>
          </cell>
        </row>
        <row r="1440">
          <cell r="I1440" t="str">
            <v>C724麻园岭-金盘岭(麻园岭至七亩咀)</v>
          </cell>
          <cell r="J1440" t="str">
            <v>1327F4303210006</v>
          </cell>
          <cell r="K1440" t="str">
            <v>新村与撤并村便捷连通</v>
          </cell>
          <cell r="L1440" t="str">
            <v>三类地区</v>
          </cell>
          <cell r="M1440"/>
          <cell r="N1440" t="str">
            <v>新改建</v>
          </cell>
          <cell r="O1440" t="str">
            <v>先丰桥村</v>
          </cell>
          <cell r="P1440" t="str">
            <v>等外公路</v>
          </cell>
          <cell r="R1440" t="str">
            <v>3.5</v>
          </cell>
          <cell r="S1440" t="str">
            <v>5</v>
          </cell>
          <cell r="T1440" t="str">
            <v>无</v>
          </cell>
          <cell r="U1440">
            <v>0</v>
          </cell>
          <cell r="V1440">
            <v>3.258</v>
          </cell>
          <cell r="W1440">
            <v>3.258</v>
          </cell>
        </row>
        <row r="1441">
          <cell r="I1441" t="str">
            <v>C729黄良线(黄田至良山冲)</v>
          </cell>
          <cell r="J1441" t="str">
            <v>1327F4303210007</v>
          </cell>
          <cell r="K1441" t="str">
            <v>新村与撤并村便捷连通</v>
          </cell>
          <cell r="L1441" t="str">
            <v>三类地区</v>
          </cell>
          <cell r="M1441"/>
          <cell r="N1441" t="str">
            <v>新改建</v>
          </cell>
          <cell r="O1441" t="str">
            <v>华中村</v>
          </cell>
          <cell r="P1441" t="str">
            <v>等外公路</v>
          </cell>
          <cell r="R1441" t="str">
            <v>3.5</v>
          </cell>
          <cell r="S1441" t="str">
            <v>5</v>
          </cell>
          <cell r="T1441" t="str">
            <v>C729430321</v>
          </cell>
          <cell r="U1441">
            <v>0</v>
          </cell>
          <cell r="V1441">
            <v>1.6859999999999999</v>
          </cell>
          <cell r="W1441">
            <v>1.6859999999999999</v>
          </cell>
        </row>
        <row r="1442">
          <cell r="I1442" t="str">
            <v>C737竹马-明霞(明霞/八角组至竹马)连接路</v>
          </cell>
          <cell r="J1442" t="str">
            <v>1327F4303210008</v>
          </cell>
          <cell r="K1442" t="str">
            <v>新村与撤并村便捷连通</v>
          </cell>
          <cell r="L1442" t="str">
            <v>三类地区</v>
          </cell>
          <cell r="M1442"/>
          <cell r="N1442" t="str">
            <v>新改建</v>
          </cell>
          <cell r="O1442" t="str">
            <v>红陶村</v>
          </cell>
          <cell r="P1442" t="str">
            <v>等外公路</v>
          </cell>
          <cell r="R1442" t="str">
            <v>3.5</v>
          </cell>
          <cell r="S1442" t="str">
            <v>5</v>
          </cell>
          <cell r="T1442" t="str">
            <v>C737430321</v>
          </cell>
          <cell r="U1442">
            <v>0.35</v>
          </cell>
          <cell r="V1442">
            <v>1.85</v>
          </cell>
          <cell r="W1442">
            <v>1.5</v>
          </cell>
        </row>
        <row r="1443">
          <cell r="I1443" t="str">
            <v>C866大窑线(大叶塘至窑家)</v>
          </cell>
          <cell r="J1443" t="str">
            <v>1327F4303210018</v>
          </cell>
          <cell r="K1443" t="str">
            <v>新村与撤并村便捷连通</v>
          </cell>
          <cell r="L1443" t="str">
            <v>三类地区</v>
          </cell>
          <cell r="M1443"/>
          <cell r="N1443" t="str">
            <v>新改建</v>
          </cell>
          <cell r="O1443" t="str">
            <v>大兴塘村</v>
          </cell>
          <cell r="P1443" t="str">
            <v>等外公路</v>
          </cell>
          <cell r="R1443" t="str">
            <v>3.5</v>
          </cell>
          <cell r="S1443" t="str">
            <v>5</v>
          </cell>
          <cell r="T1443" t="str">
            <v>无</v>
          </cell>
          <cell r="U1443">
            <v>0</v>
          </cell>
          <cell r="V1443">
            <v>0.82799999999999996</v>
          </cell>
          <cell r="W1443">
            <v>0.82799999999999996</v>
          </cell>
        </row>
        <row r="1444">
          <cell r="I1444" t="str">
            <v>C901书化线(书笔至化山塘)</v>
          </cell>
          <cell r="J1444" t="str">
            <v>1327F4303210013</v>
          </cell>
          <cell r="K1444" t="str">
            <v>新村与撤并村便捷连通</v>
          </cell>
          <cell r="L1444" t="str">
            <v>三类地区</v>
          </cell>
          <cell r="M1444"/>
          <cell r="N1444" t="str">
            <v>新改建</v>
          </cell>
          <cell r="O1444" t="str">
            <v>明道村</v>
          </cell>
          <cell r="P1444" t="str">
            <v>等外公路</v>
          </cell>
          <cell r="R1444" t="str">
            <v>3.5</v>
          </cell>
          <cell r="S1444" t="str">
            <v>5</v>
          </cell>
          <cell r="T1444" t="str">
            <v>无</v>
          </cell>
          <cell r="U1444">
            <v>0</v>
          </cell>
          <cell r="V1444">
            <v>1.0640000000000001</v>
          </cell>
          <cell r="W1444">
            <v>1.0640000000000001</v>
          </cell>
        </row>
        <row r="1445">
          <cell r="I1445" t="str">
            <v>CD94心木线(心乐桥至木鱼嘴)</v>
          </cell>
          <cell r="J1445" t="str">
            <v>1327F4303210016</v>
          </cell>
          <cell r="K1445" t="str">
            <v>新村与撤并村便捷连通</v>
          </cell>
          <cell r="L1445" t="str">
            <v>三类地区</v>
          </cell>
          <cell r="M1445"/>
          <cell r="N1445" t="str">
            <v>新建</v>
          </cell>
          <cell r="O1445" t="str">
            <v>同庆村</v>
          </cell>
          <cell r="P1445" t="str">
            <v>等外公路</v>
          </cell>
          <cell r="R1445" t="str">
            <v>3.5</v>
          </cell>
          <cell r="S1445" t="str">
            <v>5</v>
          </cell>
          <cell r="T1445" t="str">
            <v>CD94430321</v>
          </cell>
          <cell r="U1445">
            <v>0</v>
          </cell>
          <cell r="V1445">
            <v>0.84099999999999997</v>
          </cell>
          <cell r="W1445">
            <v>0.84099999999999997</v>
          </cell>
        </row>
        <row r="1446">
          <cell r="I1446" t="str">
            <v>CDA3象铁线(象鼻山至拆分点)</v>
          </cell>
          <cell r="J1446" t="str">
            <v>1327F4303210017</v>
          </cell>
          <cell r="K1446" t="str">
            <v>新村与撤并村便捷连通</v>
          </cell>
          <cell r="L1446" t="str">
            <v>三类地区</v>
          </cell>
          <cell r="M1446"/>
          <cell r="N1446" t="str">
            <v>新改建</v>
          </cell>
          <cell r="O1446" t="str">
            <v>象塘新村</v>
          </cell>
          <cell r="P1446" t="str">
            <v>等外公路</v>
          </cell>
          <cell r="R1446" t="str">
            <v>3.5</v>
          </cell>
          <cell r="S1446" t="str">
            <v>5</v>
          </cell>
          <cell r="T1446" t="str">
            <v>CDA3430321</v>
          </cell>
          <cell r="U1446">
            <v>0</v>
          </cell>
          <cell r="V1446">
            <v>0.79600000000000004</v>
          </cell>
          <cell r="W1446">
            <v>0.79600000000000004</v>
          </cell>
        </row>
        <row r="1447">
          <cell r="I1447" t="str">
            <v>CE01东龙线(东山龙至龙潭)</v>
          </cell>
          <cell r="J1447" t="str">
            <v>1327F4303210009</v>
          </cell>
          <cell r="K1447" t="str">
            <v>新村与撤并村便捷连通</v>
          </cell>
          <cell r="L1447" t="str">
            <v>三类地区</v>
          </cell>
          <cell r="M1447"/>
          <cell r="N1447" t="str">
            <v>新改建</v>
          </cell>
          <cell r="O1447" t="str">
            <v>景泉村</v>
          </cell>
          <cell r="P1447" t="str">
            <v>等外公路</v>
          </cell>
          <cell r="R1447" t="str">
            <v>3.5</v>
          </cell>
          <cell r="S1447" t="str">
            <v>5</v>
          </cell>
          <cell r="T1447" t="str">
            <v>无</v>
          </cell>
          <cell r="U1447">
            <v>0</v>
          </cell>
          <cell r="V1447">
            <v>2.5619999999999998</v>
          </cell>
          <cell r="W1447">
            <v>2.5619999999999998</v>
          </cell>
        </row>
        <row r="1448">
          <cell r="I1448" t="str">
            <v>CE73新寺线(新圹至寺冲水库)</v>
          </cell>
          <cell r="J1448" t="str">
            <v>1327F4303210010</v>
          </cell>
          <cell r="K1448" t="str">
            <v>新村与撤并村便捷连通</v>
          </cell>
          <cell r="L1448" t="str">
            <v>三类地区</v>
          </cell>
          <cell r="M1448"/>
          <cell r="N1448" t="str">
            <v>新改建</v>
          </cell>
          <cell r="O1448" t="str">
            <v>乌石村</v>
          </cell>
          <cell r="P1448" t="str">
            <v>等外公路</v>
          </cell>
          <cell r="R1448" t="str">
            <v>3.5</v>
          </cell>
          <cell r="S1448" t="str">
            <v>5</v>
          </cell>
          <cell r="T1448" t="str">
            <v>CE73430321</v>
          </cell>
          <cell r="U1448">
            <v>0</v>
          </cell>
          <cell r="V1448">
            <v>1.3049999999999999</v>
          </cell>
          <cell r="W1448">
            <v>1.3049999999999999</v>
          </cell>
        </row>
        <row r="1449">
          <cell r="I1449" t="str">
            <v>CGL1进站线(火车站至云湖桥/石牛塘)</v>
          </cell>
          <cell r="J1449" t="str">
            <v>1327F4303210024</v>
          </cell>
          <cell r="K1449" t="str">
            <v>新村与撤并村便捷连通</v>
          </cell>
          <cell r="L1449" t="str">
            <v>三类地区</v>
          </cell>
          <cell r="M1449"/>
          <cell r="N1449" t="str">
            <v>新改建</v>
          </cell>
          <cell r="O1449" t="str">
            <v>石井铺村</v>
          </cell>
          <cell r="P1449" t="str">
            <v>等外公路</v>
          </cell>
          <cell r="R1449" t="str">
            <v>3.5</v>
          </cell>
          <cell r="S1449" t="str">
            <v>5</v>
          </cell>
          <cell r="T1449" t="str">
            <v>CGL1430321</v>
          </cell>
          <cell r="U1449">
            <v>0</v>
          </cell>
          <cell r="V1449">
            <v>0.35699999999999998</v>
          </cell>
          <cell r="W1449">
            <v>0.35699999999999998</v>
          </cell>
        </row>
        <row r="1450">
          <cell r="I1450" t="str">
            <v>CH19蔡管线(蔡家至管沙)</v>
          </cell>
          <cell r="J1450" t="str">
            <v>1327F4303210011</v>
          </cell>
          <cell r="K1450" t="str">
            <v>新村与撤并村便捷连通</v>
          </cell>
          <cell r="L1450" t="str">
            <v>三类地区</v>
          </cell>
          <cell r="M1450"/>
          <cell r="N1450" t="str">
            <v>新改建</v>
          </cell>
          <cell r="O1450" t="str">
            <v>高丰村</v>
          </cell>
          <cell r="P1450" t="str">
            <v>等外公路</v>
          </cell>
          <cell r="R1450" t="str">
            <v>3.5</v>
          </cell>
          <cell r="S1450" t="str">
            <v>5</v>
          </cell>
          <cell r="T1450" t="str">
            <v>CH19430321</v>
          </cell>
          <cell r="U1450">
            <v>0</v>
          </cell>
          <cell r="V1450">
            <v>0.82599999999999996</v>
          </cell>
          <cell r="W1450">
            <v>0.82599999999999996</v>
          </cell>
        </row>
        <row r="1451">
          <cell r="I1451" t="str">
            <v>CJ27红清线(红星至清泉)</v>
          </cell>
          <cell r="J1451" t="str">
            <v>1327F4303210027</v>
          </cell>
          <cell r="K1451" t="str">
            <v>新村与撤并村便捷连通</v>
          </cell>
          <cell r="L1451" t="str">
            <v>三类地区</v>
          </cell>
          <cell r="M1451"/>
          <cell r="N1451" t="str">
            <v>新改建</v>
          </cell>
          <cell r="O1451" t="str">
            <v>排头岭村</v>
          </cell>
          <cell r="P1451" t="str">
            <v>等外公路</v>
          </cell>
          <cell r="R1451" t="str">
            <v>3.5</v>
          </cell>
          <cell r="S1451" t="str">
            <v>5</v>
          </cell>
          <cell r="T1451" t="str">
            <v>CJ27430321</v>
          </cell>
          <cell r="U1451">
            <v>0</v>
          </cell>
          <cell r="V1451">
            <v>2.4790000000000001</v>
          </cell>
          <cell r="W1451">
            <v>2.4790000000000001</v>
          </cell>
        </row>
        <row r="1452">
          <cell r="I1452" t="str">
            <v>CJ29通宵水库-通宵水库(通宵水库至黑塘子)连接路</v>
          </cell>
          <cell r="J1452" t="str">
            <v>1327F4303210028</v>
          </cell>
          <cell r="K1452" t="str">
            <v>新村与撤并村便捷连通</v>
          </cell>
          <cell r="L1452" t="str">
            <v>三类地区</v>
          </cell>
          <cell r="M1452"/>
          <cell r="N1452" t="str">
            <v>新改建</v>
          </cell>
          <cell r="O1452" t="str">
            <v>红祺村</v>
          </cell>
          <cell r="P1452" t="str">
            <v>等外公路</v>
          </cell>
          <cell r="R1452" t="str">
            <v>3.5</v>
          </cell>
          <cell r="S1452" t="str">
            <v>5</v>
          </cell>
          <cell r="T1452" t="str">
            <v>CJ29430321</v>
          </cell>
          <cell r="U1452">
            <v>0</v>
          </cell>
          <cell r="V1452">
            <v>1.0549999999999999</v>
          </cell>
          <cell r="W1452">
            <v>1.0549999999999999</v>
          </cell>
        </row>
        <row r="1453">
          <cell r="I1453" t="str">
            <v>CM16观佳线(佳星至佳星)</v>
          </cell>
          <cell r="J1453" t="str">
            <v>1327F4303210019</v>
          </cell>
          <cell r="K1453" t="str">
            <v>新村与撤并村便捷连通</v>
          </cell>
          <cell r="L1453" t="str">
            <v>三类地区</v>
          </cell>
          <cell r="M1453"/>
          <cell r="N1453" t="str">
            <v>新改建</v>
          </cell>
          <cell r="O1453" t="str">
            <v>观元村</v>
          </cell>
          <cell r="P1453" t="str">
            <v>等外公路</v>
          </cell>
          <cell r="R1453" t="str">
            <v>3.5</v>
          </cell>
          <cell r="S1453" t="str">
            <v>5</v>
          </cell>
          <cell r="T1453" t="str">
            <v>CM16430321</v>
          </cell>
          <cell r="U1453">
            <v>2.0329999999999999</v>
          </cell>
          <cell r="V1453">
            <v>3.0529999999999999</v>
          </cell>
          <cell r="W1453">
            <v>1.02</v>
          </cell>
        </row>
        <row r="1454">
          <cell r="I1454" t="str">
            <v>CN21灵高线(灵公至高家)</v>
          </cell>
          <cell r="J1454" t="str">
            <v>1327F4303210012</v>
          </cell>
          <cell r="K1454" t="str">
            <v>新村与撤并村便捷连通</v>
          </cell>
          <cell r="L1454" t="str">
            <v>三类地区</v>
          </cell>
          <cell r="M1454"/>
          <cell r="N1454" t="str">
            <v>新改建</v>
          </cell>
          <cell r="O1454" t="str">
            <v>沿红村</v>
          </cell>
          <cell r="P1454" t="str">
            <v>等外公路</v>
          </cell>
          <cell r="R1454" t="str">
            <v>3.5</v>
          </cell>
          <cell r="S1454" t="str">
            <v>5</v>
          </cell>
          <cell r="T1454" t="str">
            <v>CN21430321</v>
          </cell>
          <cell r="U1454">
            <v>0</v>
          </cell>
          <cell r="V1454">
            <v>1.2410000000000001</v>
          </cell>
          <cell r="W1454">
            <v>1.2410000000000001</v>
          </cell>
        </row>
        <row r="1455">
          <cell r="I1455" t="str">
            <v>CP24旷枝线(枝木铺至旷家/唐山坳)</v>
          </cell>
          <cell r="J1455" t="str">
            <v>1327F4303210031</v>
          </cell>
          <cell r="K1455" t="str">
            <v>新村与撤并村便捷连通</v>
          </cell>
          <cell r="L1455" t="str">
            <v>三类地区</v>
          </cell>
          <cell r="M1455"/>
          <cell r="N1455" t="str">
            <v>新改建</v>
          </cell>
          <cell r="O1455" t="str">
            <v>珍鸽村</v>
          </cell>
          <cell r="P1455" t="str">
            <v>四级公路</v>
          </cell>
          <cell r="R1455" t="str">
            <v>3.5</v>
          </cell>
          <cell r="S1455" t="str">
            <v>5</v>
          </cell>
          <cell r="T1455" t="str">
            <v>CP24430321</v>
          </cell>
          <cell r="U1455">
            <v>0</v>
          </cell>
          <cell r="V1455">
            <v>1.069</v>
          </cell>
          <cell r="W1455">
            <v>1.069</v>
          </cell>
        </row>
        <row r="1456">
          <cell r="I1456" t="str">
            <v>CP35周龙线(周故场至龙圹湾)</v>
          </cell>
          <cell r="J1456" t="str">
            <v>1327F4303210032</v>
          </cell>
          <cell r="K1456" t="str">
            <v>新村与撤并村便捷连通</v>
          </cell>
          <cell r="L1456" t="str">
            <v>三类地区</v>
          </cell>
          <cell r="M1456"/>
          <cell r="N1456" t="str">
            <v>新改建</v>
          </cell>
          <cell r="O1456" t="str">
            <v>旗山村</v>
          </cell>
          <cell r="P1456" t="str">
            <v>等外公路</v>
          </cell>
          <cell r="R1456" t="str">
            <v>3.5</v>
          </cell>
          <cell r="S1456" t="str">
            <v>5</v>
          </cell>
          <cell r="T1456" t="str">
            <v>CP35430321</v>
          </cell>
          <cell r="U1456">
            <v>0</v>
          </cell>
          <cell r="V1456">
            <v>0.59099999999999997</v>
          </cell>
          <cell r="W1456">
            <v>0.59099999999999997</v>
          </cell>
        </row>
        <row r="1457">
          <cell r="I1457" t="str">
            <v>CP40同油线(油麻托至油麻托)</v>
          </cell>
          <cell r="J1457" t="str">
            <v>1327F4303210033</v>
          </cell>
          <cell r="K1457" t="str">
            <v>新村与撤并村便捷连通</v>
          </cell>
          <cell r="L1457" t="str">
            <v>三类地区</v>
          </cell>
          <cell r="M1457"/>
          <cell r="N1457" t="str">
            <v>新改建</v>
          </cell>
          <cell r="O1457" t="str">
            <v>湾头村</v>
          </cell>
          <cell r="P1457" t="str">
            <v>等外公路</v>
          </cell>
          <cell r="R1457" t="str">
            <v>3.5</v>
          </cell>
          <cell r="S1457" t="str">
            <v>5</v>
          </cell>
          <cell r="T1457" t="str">
            <v>CP40430321</v>
          </cell>
          <cell r="U1457">
            <v>0.41899999999999998</v>
          </cell>
          <cell r="V1457">
            <v>0.59499999999999997</v>
          </cell>
          <cell r="W1457">
            <v>0.17599999999999999</v>
          </cell>
        </row>
        <row r="1458">
          <cell r="I1458" t="str">
            <v>CR04新船线(新屋至船形)</v>
          </cell>
          <cell r="J1458" t="str">
            <v>1327F4303210035</v>
          </cell>
          <cell r="K1458" t="str">
            <v>新村与撤并村便捷连通</v>
          </cell>
          <cell r="L1458" t="str">
            <v>三类地区</v>
          </cell>
          <cell r="M1458"/>
          <cell r="N1458" t="str">
            <v>新改建</v>
          </cell>
          <cell r="O1458" t="str">
            <v>高岭村</v>
          </cell>
          <cell r="P1458" t="str">
            <v>等外公路</v>
          </cell>
          <cell r="R1458" t="str">
            <v>3.5</v>
          </cell>
          <cell r="S1458" t="str">
            <v>5</v>
          </cell>
          <cell r="T1458" t="str">
            <v>CR04430321</v>
          </cell>
          <cell r="U1458">
            <v>0</v>
          </cell>
          <cell r="V1458">
            <v>1.7190000000000001</v>
          </cell>
          <cell r="W1458">
            <v>1.7190000000000001</v>
          </cell>
        </row>
        <row r="1459">
          <cell r="I1459" t="str">
            <v>CR06长高线(长塘湾至高坳岭)</v>
          </cell>
          <cell r="J1459" t="str">
            <v>1327F4303210038</v>
          </cell>
          <cell r="K1459" t="str">
            <v>新村与撤并村便捷连通</v>
          </cell>
          <cell r="L1459" t="str">
            <v>三类地区</v>
          </cell>
          <cell r="M1459"/>
          <cell r="N1459" t="str">
            <v>新改建</v>
          </cell>
          <cell r="O1459" t="str">
            <v>杉荫村</v>
          </cell>
          <cell r="P1459" t="str">
            <v>等外公路</v>
          </cell>
          <cell r="R1459" t="str">
            <v>4</v>
          </cell>
          <cell r="S1459" t="str">
            <v>5</v>
          </cell>
          <cell r="T1459" t="str">
            <v>无</v>
          </cell>
          <cell r="U1459">
            <v>0</v>
          </cell>
          <cell r="V1459">
            <v>2.15</v>
          </cell>
          <cell r="W1459">
            <v>2.15</v>
          </cell>
        </row>
        <row r="1460">
          <cell r="I1460" t="str">
            <v>CU20水鳝线(水口2至鳝塘)</v>
          </cell>
          <cell r="J1460" t="str">
            <v>1327F4303210025</v>
          </cell>
          <cell r="K1460" t="str">
            <v>新村与撤并村便捷连通</v>
          </cell>
          <cell r="L1460" t="str">
            <v>三类地区</v>
          </cell>
          <cell r="M1460"/>
          <cell r="N1460" t="str">
            <v>新改建</v>
          </cell>
          <cell r="O1460" t="str">
            <v>水口桥村</v>
          </cell>
          <cell r="P1460" t="str">
            <v>等外公路</v>
          </cell>
          <cell r="R1460" t="str">
            <v>3.5</v>
          </cell>
          <cell r="S1460" t="str">
            <v>5</v>
          </cell>
          <cell r="T1460" t="str">
            <v>CU20430321</v>
          </cell>
          <cell r="U1460">
            <v>0.44900000000000001</v>
          </cell>
          <cell r="V1460">
            <v>1.274</v>
          </cell>
          <cell r="W1460">
            <v>0.82499999999999996</v>
          </cell>
        </row>
        <row r="1461">
          <cell r="I1461" t="str">
            <v>CV10小白线(小堰至白石水口)</v>
          </cell>
          <cell r="J1461" t="str">
            <v>1327F4303210036</v>
          </cell>
          <cell r="K1461" t="str">
            <v>新村与撤并村便捷连通</v>
          </cell>
          <cell r="L1461" t="str">
            <v>三类地区</v>
          </cell>
          <cell r="M1461"/>
          <cell r="N1461" t="str">
            <v>新改建</v>
          </cell>
          <cell r="O1461" t="str">
            <v>深溪村</v>
          </cell>
          <cell r="P1461" t="str">
            <v>等外公路</v>
          </cell>
          <cell r="R1461" t="str">
            <v>3.5</v>
          </cell>
          <cell r="S1461" t="str">
            <v>5</v>
          </cell>
          <cell r="T1461" t="str">
            <v>CV10430321</v>
          </cell>
          <cell r="U1461">
            <v>0</v>
          </cell>
          <cell r="V1461">
            <v>3.4820000000000002</v>
          </cell>
          <cell r="W1461">
            <v>3.4820000000000002</v>
          </cell>
        </row>
        <row r="1462">
          <cell r="I1462" t="str">
            <v>CZ13天C线(CV57至天林桥)</v>
          </cell>
          <cell r="J1462" t="str">
            <v>1327F4303210037</v>
          </cell>
          <cell r="K1462" t="str">
            <v>新村与撤并村便捷连通</v>
          </cell>
          <cell r="L1462" t="str">
            <v>三类地区</v>
          </cell>
          <cell r="M1462"/>
          <cell r="N1462" t="str">
            <v>新改建</v>
          </cell>
          <cell r="O1462" t="str">
            <v>柏棠村</v>
          </cell>
          <cell r="P1462" t="str">
            <v>等外公路</v>
          </cell>
          <cell r="R1462" t="str">
            <v>3.5</v>
          </cell>
          <cell r="S1462" t="str">
            <v>5</v>
          </cell>
          <cell r="T1462" t="str">
            <v>CZ13430321</v>
          </cell>
          <cell r="U1462">
            <v>0</v>
          </cell>
          <cell r="V1462">
            <v>0.154</v>
          </cell>
          <cell r="W1462">
            <v>0.154</v>
          </cell>
        </row>
        <row r="1463">
          <cell r="I1463" t="str">
            <v>X060茶花线(天马山至拆分点))</v>
          </cell>
          <cell r="J1463" t="str">
            <v>1327F4303210015</v>
          </cell>
          <cell r="K1463" t="str">
            <v>新村与撤并村便捷连通</v>
          </cell>
          <cell r="L1463" t="str">
            <v>三类地区</v>
          </cell>
          <cell r="M1463"/>
          <cell r="N1463" t="str">
            <v>新建</v>
          </cell>
          <cell r="O1463" t="str">
            <v>天马山村</v>
          </cell>
          <cell r="P1463" t="str">
            <v>等外公路</v>
          </cell>
          <cell r="R1463" t="str">
            <v>4</v>
          </cell>
          <cell r="S1463" t="str">
            <v>6</v>
          </cell>
          <cell r="T1463" t="str">
            <v>无</v>
          </cell>
          <cell r="U1463">
            <v>0</v>
          </cell>
          <cell r="V1463">
            <v>4.649</v>
          </cell>
          <cell r="W1463">
            <v>4.649</v>
          </cell>
        </row>
        <row r="1464">
          <cell r="I1464" t="str">
            <v>白田镇白田村连村道路</v>
          </cell>
          <cell r="J1464" t="str">
            <v>1327F4303810018</v>
          </cell>
          <cell r="K1464" t="str">
            <v>新村与撤并村便捷连通</v>
          </cell>
          <cell r="L1464" t="str">
            <v>三类地区</v>
          </cell>
          <cell r="M1464"/>
          <cell r="N1464" t="str">
            <v>升级改造（提质改造）</v>
          </cell>
          <cell r="O1464" t="str">
            <v>白田村</v>
          </cell>
          <cell r="P1464" t="str">
            <v>等外公路</v>
          </cell>
          <cell r="R1464" t="str">
            <v>3.5</v>
          </cell>
          <cell r="S1464" t="str">
            <v>4.5</v>
          </cell>
          <cell r="T1464" t="str">
            <v>CB62430381</v>
          </cell>
          <cell r="U1464">
            <v>0</v>
          </cell>
          <cell r="V1464">
            <v>0.5</v>
          </cell>
          <cell r="W1464">
            <v>0.5</v>
          </cell>
        </row>
        <row r="1465">
          <cell r="I1465" t="str">
            <v>白田镇高冲村连接村道</v>
          </cell>
          <cell r="J1465" t="str">
            <v>1327F4303810012</v>
          </cell>
          <cell r="K1465" t="str">
            <v>新村与撤并村便捷连通</v>
          </cell>
          <cell r="L1465" t="str">
            <v>三类地区</v>
          </cell>
          <cell r="M1465"/>
          <cell r="N1465" t="str">
            <v>升级改造（提质改造）</v>
          </cell>
          <cell r="O1465" t="str">
            <v>高冲村</v>
          </cell>
          <cell r="P1465" t="str">
            <v>等外公路</v>
          </cell>
          <cell r="R1465" t="str">
            <v>3.5</v>
          </cell>
          <cell r="S1465" t="str">
            <v>4.5</v>
          </cell>
          <cell r="T1465" t="str">
            <v>Y242430381</v>
          </cell>
          <cell r="U1465">
            <v>0</v>
          </cell>
          <cell r="V1465">
            <v>0.63</v>
          </cell>
          <cell r="W1465">
            <v>0.63</v>
          </cell>
        </row>
        <row r="1466">
          <cell r="I1466" t="str">
            <v>白田镇田新村连接道路</v>
          </cell>
          <cell r="J1466" t="str">
            <v>1327F4303810021</v>
          </cell>
          <cell r="K1466" t="str">
            <v>新村与撤并村便捷连通</v>
          </cell>
          <cell r="L1466" t="str">
            <v>三类地区</v>
          </cell>
          <cell r="M1466"/>
          <cell r="N1466" t="str">
            <v>升级改造（提质改造）</v>
          </cell>
          <cell r="O1466" t="str">
            <v>田新村</v>
          </cell>
          <cell r="P1466" t="str">
            <v>等外公路</v>
          </cell>
          <cell r="R1466" t="str">
            <v>3.5</v>
          </cell>
          <cell r="S1466" t="str">
            <v>4.5</v>
          </cell>
          <cell r="T1466" t="str">
            <v>CB62430381</v>
          </cell>
          <cell r="U1466">
            <v>0</v>
          </cell>
          <cell r="V1466">
            <v>0.6</v>
          </cell>
          <cell r="W1466">
            <v>0.6</v>
          </cell>
        </row>
        <row r="1467">
          <cell r="I1467" t="str">
            <v>白田镇五星村连村道路</v>
          </cell>
          <cell r="J1467" t="str">
            <v>1327F4303810023</v>
          </cell>
          <cell r="K1467" t="str">
            <v>新村与撤并村便捷连通</v>
          </cell>
          <cell r="L1467" t="str">
            <v>三类地区</v>
          </cell>
          <cell r="M1467"/>
          <cell r="N1467" t="str">
            <v>升级改造（提质改造）</v>
          </cell>
          <cell r="O1467" t="str">
            <v>五星村</v>
          </cell>
          <cell r="P1467" t="str">
            <v>等外公路</v>
          </cell>
          <cell r="R1467" t="str">
            <v>3.5</v>
          </cell>
          <cell r="S1467" t="str">
            <v>4.5</v>
          </cell>
          <cell r="T1467" t="str">
            <v>无</v>
          </cell>
          <cell r="U1467">
            <v>0</v>
          </cell>
          <cell r="V1467">
            <v>0.81</v>
          </cell>
          <cell r="W1467">
            <v>0.81</v>
          </cell>
        </row>
        <row r="1468">
          <cell r="I1468" t="str">
            <v>东郊乡向韶村连村道路</v>
          </cell>
          <cell r="J1468" t="str">
            <v>1327F4303810014</v>
          </cell>
          <cell r="K1468" t="str">
            <v>新村与撤并村便捷连通</v>
          </cell>
          <cell r="L1468" t="str">
            <v>三类地区</v>
          </cell>
          <cell r="M1468"/>
          <cell r="N1468" t="str">
            <v>升级改造（提质改造）</v>
          </cell>
          <cell r="O1468" t="str">
            <v>向韶村</v>
          </cell>
          <cell r="P1468" t="str">
            <v>等外公路</v>
          </cell>
          <cell r="R1468" t="str">
            <v>3.5</v>
          </cell>
          <cell r="S1468" t="str">
            <v>4</v>
          </cell>
          <cell r="T1468" t="str">
            <v>无</v>
          </cell>
          <cell r="U1468">
            <v>0</v>
          </cell>
          <cell r="V1468">
            <v>0.83</v>
          </cell>
          <cell r="W1468">
            <v>0.83</v>
          </cell>
        </row>
        <row r="1469">
          <cell r="I1469" t="str">
            <v>东郊乡永丰村连村道路</v>
          </cell>
          <cell r="J1469" t="str">
            <v>1327F4303810015</v>
          </cell>
          <cell r="K1469" t="str">
            <v>新村与撤并村便捷连通</v>
          </cell>
          <cell r="L1469" t="str">
            <v>三类地区</v>
          </cell>
          <cell r="M1469"/>
          <cell r="N1469" t="str">
            <v>升级改造（提质改造）</v>
          </cell>
          <cell r="O1469" t="str">
            <v>永丰村</v>
          </cell>
          <cell r="P1469" t="str">
            <v>等外公路</v>
          </cell>
          <cell r="R1469" t="str">
            <v>3.5</v>
          </cell>
          <cell r="S1469" t="str">
            <v>4</v>
          </cell>
          <cell r="T1469" t="str">
            <v>无</v>
          </cell>
          <cell r="U1469">
            <v>0</v>
          </cell>
          <cell r="V1469">
            <v>1.61</v>
          </cell>
          <cell r="W1469">
            <v>1.61</v>
          </cell>
        </row>
        <row r="1470">
          <cell r="I1470" t="str">
            <v>翻江镇高桥村连村道路</v>
          </cell>
          <cell r="J1470" t="str">
            <v>1327F4303810029</v>
          </cell>
          <cell r="K1470" t="str">
            <v>新村与撤并村便捷连通</v>
          </cell>
          <cell r="L1470" t="str">
            <v>三类地区</v>
          </cell>
          <cell r="M1470"/>
          <cell r="N1470" t="str">
            <v>升级改造（提质改造）</v>
          </cell>
          <cell r="O1470" t="str">
            <v>高桥村</v>
          </cell>
          <cell r="P1470" t="str">
            <v>等外公路</v>
          </cell>
          <cell r="R1470" t="str">
            <v>3.5</v>
          </cell>
          <cell r="S1470" t="str">
            <v>4</v>
          </cell>
          <cell r="T1470" t="str">
            <v>无</v>
          </cell>
          <cell r="U1470">
            <v>0</v>
          </cell>
          <cell r="V1470">
            <v>1</v>
          </cell>
          <cell r="W1470">
            <v>1</v>
          </cell>
        </row>
        <row r="1471">
          <cell r="I1471" t="str">
            <v>翻江镇岐山村连村道路</v>
          </cell>
          <cell r="J1471" t="str">
            <v>1327F4303810031</v>
          </cell>
          <cell r="K1471" t="str">
            <v>新村与撤并村便捷连通</v>
          </cell>
          <cell r="L1471" t="str">
            <v>三类地区</v>
          </cell>
          <cell r="M1471"/>
          <cell r="N1471" t="str">
            <v>升级改造（提质改造）</v>
          </cell>
          <cell r="O1471" t="str">
            <v>岐山村</v>
          </cell>
          <cell r="P1471" t="str">
            <v>等外公路</v>
          </cell>
          <cell r="R1471" t="str">
            <v>3.5</v>
          </cell>
          <cell r="S1471" t="str">
            <v>4</v>
          </cell>
          <cell r="T1471" t="str">
            <v>无</v>
          </cell>
          <cell r="U1471">
            <v>0</v>
          </cell>
          <cell r="V1471">
            <v>1.5</v>
          </cell>
          <cell r="W1471">
            <v>1.5</v>
          </cell>
        </row>
        <row r="1472">
          <cell r="I1472" t="str">
            <v>壶天镇大坪村连村公路</v>
          </cell>
          <cell r="J1472" t="str">
            <v>1327F4303810004</v>
          </cell>
          <cell r="K1472" t="str">
            <v>新村与撤并村便捷连通</v>
          </cell>
          <cell r="L1472" t="str">
            <v>三类地区</v>
          </cell>
          <cell r="M1472"/>
          <cell r="N1472" t="str">
            <v>新建</v>
          </cell>
          <cell r="O1472" t="str">
            <v>大坪村</v>
          </cell>
          <cell r="P1472" t="str">
            <v>等外公路</v>
          </cell>
          <cell r="R1472" t="str">
            <v>0</v>
          </cell>
          <cell r="S1472" t="str">
            <v>4</v>
          </cell>
          <cell r="T1472" t="str">
            <v>无</v>
          </cell>
          <cell r="U1472">
            <v>0</v>
          </cell>
          <cell r="V1472">
            <v>0.84</v>
          </cell>
          <cell r="W1472">
            <v>0.84</v>
          </cell>
        </row>
        <row r="1473">
          <cell r="I1473" t="str">
            <v>栗山镇永安村连村道路</v>
          </cell>
          <cell r="J1473" t="str">
            <v>1327F4303810017</v>
          </cell>
          <cell r="K1473" t="str">
            <v>新村与撤并村便捷连通</v>
          </cell>
          <cell r="L1473" t="str">
            <v>三类地区</v>
          </cell>
          <cell r="M1473"/>
          <cell r="N1473" t="str">
            <v>升级改造（提质改造）</v>
          </cell>
          <cell r="O1473" t="str">
            <v>永安村</v>
          </cell>
          <cell r="P1473" t="str">
            <v>等外公路</v>
          </cell>
          <cell r="R1473" t="str">
            <v>3.5</v>
          </cell>
          <cell r="S1473" t="str">
            <v>4</v>
          </cell>
          <cell r="T1473" t="str">
            <v>无</v>
          </cell>
          <cell r="U1473">
            <v>0</v>
          </cell>
          <cell r="V1473">
            <v>2</v>
          </cell>
          <cell r="W1473">
            <v>2</v>
          </cell>
        </row>
        <row r="1474">
          <cell r="I1474" t="str">
            <v>毛田镇万洲村连村道路</v>
          </cell>
          <cell r="J1474" t="str">
            <v>1327F4303810032</v>
          </cell>
          <cell r="K1474" t="str">
            <v>新村与撤并村便捷连通</v>
          </cell>
          <cell r="L1474" t="str">
            <v>三类地区</v>
          </cell>
          <cell r="M1474"/>
          <cell r="N1474" t="str">
            <v>升级改造（提质改造）</v>
          </cell>
          <cell r="O1474" t="str">
            <v>万洲村</v>
          </cell>
          <cell r="P1474" t="str">
            <v>等外公路</v>
          </cell>
          <cell r="R1474" t="str">
            <v>3.5</v>
          </cell>
          <cell r="S1474" t="str">
            <v>4</v>
          </cell>
          <cell r="T1474" t="str">
            <v>无</v>
          </cell>
          <cell r="U1474">
            <v>0</v>
          </cell>
          <cell r="V1474">
            <v>0.4</v>
          </cell>
          <cell r="W1474">
            <v>0.4</v>
          </cell>
        </row>
        <row r="1475">
          <cell r="I1475" t="str">
            <v>棋梓镇石潭村连村道路</v>
          </cell>
          <cell r="J1475" t="str">
            <v>1327F4303810028</v>
          </cell>
          <cell r="K1475" t="str">
            <v>新村与撤并村便捷连通</v>
          </cell>
          <cell r="L1475" t="str">
            <v>三类地区</v>
          </cell>
          <cell r="M1475"/>
          <cell r="N1475" t="str">
            <v>升级改造（提质改造）</v>
          </cell>
          <cell r="O1475" t="str">
            <v>石潭村</v>
          </cell>
          <cell r="P1475" t="str">
            <v>等外公路</v>
          </cell>
          <cell r="R1475" t="str">
            <v>3.5</v>
          </cell>
          <cell r="S1475" t="str">
            <v>4.5</v>
          </cell>
          <cell r="T1475" t="str">
            <v>无</v>
          </cell>
          <cell r="U1475">
            <v>0</v>
          </cell>
          <cell r="V1475">
            <v>1</v>
          </cell>
          <cell r="W1475">
            <v>1</v>
          </cell>
        </row>
        <row r="1476">
          <cell r="I1476" t="str">
            <v>棋梓镇拓木村连村道路</v>
          </cell>
          <cell r="J1476" t="str">
            <v>1327F4303810024</v>
          </cell>
          <cell r="K1476" t="str">
            <v>新村与撤并村便捷连通</v>
          </cell>
          <cell r="L1476" t="str">
            <v>三类地区</v>
          </cell>
          <cell r="M1476"/>
          <cell r="N1476" t="str">
            <v>升级改造（提质改造）</v>
          </cell>
          <cell r="O1476" t="str">
            <v>拓木村</v>
          </cell>
          <cell r="P1476" t="str">
            <v>等外公路</v>
          </cell>
          <cell r="R1476" t="str">
            <v>3.5</v>
          </cell>
          <cell r="S1476" t="str">
            <v>4</v>
          </cell>
          <cell r="T1476" t="str">
            <v>无</v>
          </cell>
          <cell r="U1476">
            <v>0</v>
          </cell>
          <cell r="V1476">
            <v>2</v>
          </cell>
          <cell r="W1476">
            <v>2</v>
          </cell>
        </row>
        <row r="1477">
          <cell r="I1477" t="str">
            <v>泉塘镇南薮村连村道路</v>
          </cell>
          <cell r="J1477" t="str">
            <v>1327F4303810007</v>
          </cell>
          <cell r="K1477" t="str">
            <v>新村与撤并村便捷连通</v>
          </cell>
          <cell r="L1477" t="str">
            <v>三类地区</v>
          </cell>
          <cell r="M1477"/>
          <cell r="N1477" t="str">
            <v>新建</v>
          </cell>
          <cell r="O1477" t="str">
            <v>南薮村</v>
          </cell>
          <cell r="R1477" t="str">
            <v>3.5</v>
          </cell>
          <cell r="S1477" t="str">
            <v>4</v>
          </cell>
          <cell r="T1477" t="str">
            <v>无</v>
          </cell>
          <cell r="U1477">
            <v>0</v>
          </cell>
          <cell r="V1477">
            <v>1.1000000000000001</v>
          </cell>
          <cell r="W1477">
            <v>1.1000000000000001</v>
          </cell>
        </row>
        <row r="1478">
          <cell r="I1478" t="str">
            <v>泉塘镇泉塘村连村公路</v>
          </cell>
          <cell r="J1478" t="str">
            <v>1327F4303810003</v>
          </cell>
          <cell r="K1478" t="str">
            <v>新村与撤并村便捷连通</v>
          </cell>
          <cell r="L1478" t="str">
            <v>三类地区</v>
          </cell>
          <cell r="M1478"/>
          <cell r="N1478" t="str">
            <v>升级改造（提质改造）</v>
          </cell>
          <cell r="O1478" t="str">
            <v>泉塘村</v>
          </cell>
          <cell r="R1478" t="str">
            <v>3.5</v>
          </cell>
          <cell r="S1478" t="str">
            <v>4</v>
          </cell>
          <cell r="T1478" t="str">
            <v>无</v>
          </cell>
          <cell r="U1478">
            <v>0</v>
          </cell>
          <cell r="V1478">
            <v>0.9</v>
          </cell>
          <cell r="W1478">
            <v>0.9</v>
          </cell>
        </row>
        <row r="1479">
          <cell r="I1479" t="str">
            <v>泉塘镇新汪村连村公路</v>
          </cell>
          <cell r="J1479" t="str">
            <v>1327F4303810001</v>
          </cell>
          <cell r="K1479" t="str">
            <v>新村与撤并村便捷连通</v>
          </cell>
          <cell r="L1479" t="str">
            <v>三类地区</v>
          </cell>
          <cell r="M1479"/>
          <cell r="N1479" t="str">
            <v>新建</v>
          </cell>
          <cell r="O1479" t="str">
            <v>新汪村</v>
          </cell>
          <cell r="R1479" t="str">
            <v>3.5</v>
          </cell>
          <cell r="S1479" t="str">
            <v>4</v>
          </cell>
          <cell r="T1479" t="str">
            <v>无</v>
          </cell>
          <cell r="U1479">
            <v>0</v>
          </cell>
          <cell r="V1479">
            <v>3.5</v>
          </cell>
          <cell r="W1479">
            <v>3.5</v>
          </cell>
        </row>
        <row r="1480">
          <cell r="I1480" t="str">
            <v>山枣镇莲花桥村连村道路</v>
          </cell>
          <cell r="J1480" t="str">
            <v>1327F4303810019</v>
          </cell>
          <cell r="K1480" t="str">
            <v>新村与撤并村便捷连通</v>
          </cell>
          <cell r="L1480" t="str">
            <v>三类地区</v>
          </cell>
          <cell r="M1480"/>
          <cell r="N1480" t="str">
            <v>升级改造（提质改造）</v>
          </cell>
          <cell r="O1480" t="str">
            <v>莲花桥村</v>
          </cell>
          <cell r="P1480" t="str">
            <v>等外公路</v>
          </cell>
          <cell r="R1480" t="str">
            <v>3.5</v>
          </cell>
          <cell r="S1480" t="str">
            <v>4</v>
          </cell>
          <cell r="T1480" t="str">
            <v>无</v>
          </cell>
          <cell r="U1480">
            <v>0</v>
          </cell>
          <cell r="V1480">
            <v>1.4</v>
          </cell>
          <cell r="W1480">
            <v>1.4</v>
          </cell>
        </row>
        <row r="1481">
          <cell r="I1481" t="str">
            <v>山枣镇莲兴村连村道路</v>
          </cell>
          <cell r="J1481" t="str">
            <v>1327F4303810026</v>
          </cell>
          <cell r="K1481" t="str">
            <v>新村与撤并村便捷连通</v>
          </cell>
          <cell r="L1481" t="str">
            <v>三类地区</v>
          </cell>
          <cell r="M1481"/>
          <cell r="N1481" t="str">
            <v>升级改造（提质改造）</v>
          </cell>
          <cell r="O1481" t="str">
            <v>莲兴村</v>
          </cell>
          <cell r="P1481" t="str">
            <v>等外公路</v>
          </cell>
          <cell r="R1481" t="str">
            <v>3.5</v>
          </cell>
          <cell r="S1481" t="str">
            <v>4</v>
          </cell>
          <cell r="T1481" t="str">
            <v>无</v>
          </cell>
          <cell r="U1481">
            <v>0</v>
          </cell>
          <cell r="V1481">
            <v>1.2</v>
          </cell>
          <cell r="W1481">
            <v>1.2</v>
          </cell>
        </row>
        <row r="1482">
          <cell r="I1482" t="str">
            <v>潭市镇双西村连村道路</v>
          </cell>
          <cell r="J1482" t="str">
            <v>1327F4303810025</v>
          </cell>
          <cell r="K1482" t="str">
            <v>新村与撤并村便捷连通</v>
          </cell>
          <cell r="L1482" t="str">
            <v>三类地区</v>
          </cell>
          <cell r="M1482"/>
          <cell r="N1482" t="str">
            <v>升级改造（提质改造）</v>
          </cell>
          <cell r="O1482" t="str">
            <v>双西村</v>
          </cell>
          <cell r="R1482" t="str">
            <v>3.5</v>
          </cell>
          <cell r="S1482" t="str">
            <v>4</v>
          </cell>
          <cell r="T1482" t="str">
            <v>无</v>
          </cell>
          <cell r="U1482">
            <v>0</v>
          </cell>
          <cell r="V1482">
            <v>1</v>
          </cell>
          <cell r="W1482">
            <v>1</v>
          </cell>
        </row>
        <row r="1483">
          <cell r="I1483" t="str">
            <v>虞塘镇大麓村连村道路</v>
          </cell>
          <cell r="J1483" t="str">
            <v>1327F4303810005</v>
          </cell>
          <cell r="K1483" t="str">
            <v>新村与撤并村便捷连通</v>
          </cell>
          <cell r="L1483" t="str">
            <v>三类地区</v>
          </cell>
          <cell r="M1483"/>
          <cell r="N1483" t="str">
            <v>升级改造（提质改造）</v>
          </cell>
          <cell r="O1483" t="str">
            <v>大麓村</v>
          </cell>
          <cell r="P1483" t="str">
            <v>等外公路</v>
          </cell>
          <cell r="R1483" t="str">
            <v>3.5</v>
          </cell>
          <cell r="S1483" t="str">
            <v>4.5</v>
          </cell>
          <cell r="T1483" t="str">
            <v>无</v>
          </cell>
          <cell r="U1483">
            <v>0</v>
          </cell>
          <cell r="V1483">
            <v>1.2</v>
          </cell>
          <cell r="W1483">
            <v>1.2</v>
          </cell>
        </row>
        <row r="1484">
          <cell r="I1484" t="str">
            <v>虞唐镇赤石村连村道路</v>
          </cell>
          <cell r="J1484" t="str">
            <v>1327F4303810022</v>
          </cell>
          <cell r="K1484" t="str">
            <v>新村与撤并村便捷连通</v>
          </cell>
          <cell r="L1484" t="str">
            <v>三类地区</v>
          </cell>
          <cell r="M1484"/>
          <cell r="N1484" t="str">
            <v>升级改造（提质改造）</v>
          </cell>
          <cell r="O1484" t="str">
            <v>赤石村</v>
          </cell>
          <cell r="P1484" t="str">
            <v>等外公路</v>
          </cell>
          <cell r="R1484" t="str">
            <v>3.5</v>
          </cell>
          <cell r="S1484" t="str">
            <v>4</v>
          </cell>
          <cell r="T1484" t="str">
            <v>无</v>
          </cell>
          <cell r="U1484">
            <v>0</v>
          </cell>
          <cell r="V1484">
            <v>1</v>
          </cell>
          <cell r="W1484">
            <v>1</v>
          </cell>
        </row>
        <row r="1485">
          <cell r="I1485" t="str">
            <v>月山镇红日村连村道路</v>
          </cell>
          <cell r="J1485" t="str">
            <v>1327F4303810016</v>
          </cell>
          <cell r="K1485" t="str">
            <v>新村与撤并村便捷连通</v>
          </cell>
          <cell r="L1485" t="str">
            <v>三类地区</v>
          </cell>
          <cell r="M1485"/>
          <cell r="N1485" t="str">
            <v>升级改造（提质改造）</v>
          </cell>
          <cell r="O1485" t="str">
            <v>红日村</v>
          </cell>
          <cell r="P1485" t="str">
            <v>无路</v>
          </cell>
          <cell r="R1485" t="str">
            <v>3</v>
          </cell>
          <cell r="S1485" t="str">
            <v>4.5</v>
          </cell>
          <cell r="T1485" t="str">
            <v>无</v>
          </cell>
          <cell r="U1485">
            <v>0</v>
          </cell>
          <cell r="V1485">
            <v>0.8</v>
          </cell>
          <cell r="W1485">
            <v>0.8</v>
          </cell>
        </row>
        <row r="1486">
          <cell r="I1486" t="str">
            <v>月山镇马龙村连村道路</v>
          </cell>
          <cell r="J1486" t="str">
            <v>1327F4303810027</v>
          </cell>
          <cell r="K1486" t="str">
            <v>新村与撤并村便捷连通</v>
          </cell>
          <cell r="L1486" t="str">
            <v>三类地区</v>
          </cell>
          <cell r="M1486"/>
          <cell r="N1486" t="str">
            <v>升级改造（提质改造）</v>
          </cell>
          <cell r="O1486" t="str">
            <v>马龙村</v>
          </cell>
          <cell r="P1486" t="str">
            <v>等外公路</v>
          </cell>
          <cell r="R1486" t="str">
            <v>3.5</v>
          </cell>
          <cell r="S1486" t="str">
            <v>4</v>
          </cell>
          <cell r="T1486" t="str">
            <v>无</v>
          </cell>
          <cell r="U1486">
            <v>0</v>
          </cell>
          <cell r="V1486">
            <v>1.4</v>
          </cell>
          <cell r="W1486">
            <v>1.4</v>
          </cell>
        </row>
        <row r="1487">
          <cell r="I1487" t="str">
            <v>中沙镇大沙村连村公路</v>
          </cell>
          <cell r="J1487" t="str">
            <v>1327F4303810002</v>
          </cell>
          <cell r="K1487" t="str">
            <v>新村与撤并村便捷连通</v>
          </cell>
          <cell r="L1487" t="str">
            <v>三类地区</v>
          </cell>
          <cell r="M1487"/>
          <cell r="N1487" t="str">
            <v>升级改造（提质改造）</v>
          </cell>
          <cell r="O1487" t="str">
            <v>大沙村</v>
          </cell>
          <cell r="P1487" t="str">
            <v>等外公路</v>
          </cell>
          <cell r="R1487" t="str">
            <v>3.5</v>
          </cell>
          <cell r="S1487" t="str">
            <v>4.5</v>
          </cell>
          <cell r="T1487" t="str">
            <v>cb87430381</v>
          </cell>
          <cell r="U1487">
            <v>0</v>
          </cell>
          <cell r="V1487">
            <v>0.6</v>
          </cell>
          <cell r="W1487">
            <v>0.6</v>
          </cell>
        </row>
        <row r="1488">
          <cell r="I1488" t="str">
            <v>中沙镇公略村连村道路</v>
          </cell>
          <cell r="J1488" t="str">
            <v>1327F4303810020</v>
          </cell>
          <cell r="K1488" t="str">
            <v>新村与撤并村便捷连通</v>
          </cell>
          <cell r="L1488" t="str">
            <v>三类地区</v>
          </cell>
          <cell r="M1488"/>
          <cell r="N1488" t="str">
            <v>升级改造（提质改造）</v>
          </cell>
          <cell r="O1488" t="str">
            <v>公略村</v>
          </cell>
          <cell r="P1488" t="str">
            <v>等外公路</v>
          </cell>
          <cell r="R1488" t="str">
            <v>3.5</v>
          </cell>
          <cell r="S1488" t="str">
            <v>4</v>
          </cell>
          <cell r="T1488" t="str">
            <v>无</v>
          </cell>
          <cell r="U1488">
            <v>0</v>
          </cell>
          <cell r="V1488">
            <v>1</v>
          </cell>
          <cell r="W1488">
            <v>1</v>
          </cell>
        </row>
        <row r="1489">
          <cell r="I1489" t="str">
            <v>中沙镇桂花村连村公路</v>
          </cell>
          <cell r="J1489" t="str">
            <v>1327F4303810006</v>
          </cell>
          <cell r="K1489" t="str">
            <v>新村与撤并村便捷连通</v>
          </cell>
          <cell r="L1489" t="str">
            <v>三类地区</v>
          </cell>
          <cell r="M1489"/>
          <cell r="N1489" t="str">
            <v>升级改造（提质改造）</v>
          </cell>
          <cell r="O1489" t="str">
            <v>桂花村</v>
          </cell>
          <cell r="P1489" t="str">
            <v>等外公路</v>
          </cell>
          <cell r="R1489" t="str">
            <v>3.5</v>
          </cell>
          <cell r="S1489" t="str">
            <v>4</v>
          </cell>
          <cell r="T1489" t="str">
            <v>无</v>
          </cell>
          <cell r="U1489">
            <v>0</v>
          </cell>
          <cell r="V1489">
            <v>0.8</v>
          </cell>
          <cell r="W1489">
            <v>0.8</v>
          </cell>
        </row>
        <row r="1490">
          <cell r="I1490" t="str">
            <v>中沙镇龙山村连村道路</v>
          </cell>
          <cell r="J1490" t="str">
            <v>1327F4303810008</v>
          </cell>
          <cell r="K1490" t="str">
            <v>新村与撤并村便捷连通</v>
          </cell>
          <cell r="L1490" t="str">
            <v>三类地区</v>
          </cell>
          <cell r="M1490"/>
          <cell r="N1490" t="str">
            <v>升级改造（提质改造）</v>
          </cell>
          <cell r="O1490" t="str">
            <v>龙山村</v>
          </cell>
          <cell r="P1490" t="str">
            <v>等外公路</v>
          </cell>
          <cell r="R1490" t="str">
            <v>3.5</v>
          </cell>
          <cell r="S1490" t="str">
            <v>4</v>
          </cell>
          <cell r="T1490" t="str">
            <v>无</v>
          </cell>
          <cell r="U1490">
            <v>0</v>
          </cell>
          <cell r="V1490">
            <v>0.41</v>
          </cell>
          <cell r="W1490">
            <v>0.41</v>
          </cell>
        </row>
        <row r="1491">
          <cell r="I1491" t="str">
            <v>中沙镇梅龙村连村道路</v>
          </cell>
          <cell r="J1491" t="str">
            <v>1327F4303810009</v>
          </cell>
          <cell r="K1491" t="str">
            <v>新村与撤并村便捷连通</v>
          </cell>
          <cell r="L1491" t="str">
            <v>三类地区</v>
          </cell>
          <cell r="M1491"/>
          <cell r="N1491" t="str">
            <v>升级改造（提质改造）</v>
          </cell>
          <cell r="O1491" t="str">
            <v>梅龙村</v>
          </cell>
          <cell r="P1491" t="str">
            <v>等外公路</v>
          </cell>
          <cell r="R1491" t="str">
            <v>3.5</v>
          </cell>
          <cell r="S1491" t="str">
            <v>4</v>
          </cell>
          <cell r="T1491" t="str">
            <v>无</v>
          </cell>
          <cell r="U1491">
            <v>0</v>
          </cell>
          <cell r="V1491">
            <v>0.7</v>
          </cell>
          <cell r="W1491">
            <v>0.7</v>
          </cell>
        </row>
        <row r="1492">
          <cell r="I1492" t="str">
            <v>中沙镇田心村连村道路</v>
          </cell>
          <cell r="J1492" t="str">
            <v>1327F4303810010</v>
          </cell>
          <cell r="K1492" t="str">
            <v>新村与撤并村便捷连通</v>
          </cell>
          <cell r="L1492" t="str">
            <v>三类地区</v>
          </cell>
          <cell r="M1492"/>
          <cell r="N1492" t="str">
            <v>升级改造（提质改造）</v>
          </cell>
          <cell r="O1492" t="str">
            <v>田心村</v>
          </cell>
          <cell r="P1492" t="str">
            <v>等外公路</v>
          </cell>
          <cell r="R1492" t="str">
            <v>3.5</v>
          </cell>
          <cell r="S1492" t="str">
            <v>4</v>
          </cell>
          <cell r="T1492" t="str">
            <v>无</v>
          </cell>
          <cell r="U1492">
            <v>0</v>
          </cell>
          <cell r="V1492">
            <v>0.3</v>
          </cell>
          <cell r="W1492">
            <v>0.3</v>
          </cell>
        </row>
        <row r="1493">
          <cell r="I1493" t="str">
            <v>中沙镇西冲村连村道路</v>
          </cell>
          <cell r="J1493" t="str">
            <v>1327F4303810011</v>
          </cell>
          <cell r="K1493" t="str">
            <v>新村与撤并村便捷连通</v>
          </cell>
          <cell r="L1493" t="str">
            <v>三类地区</v>
          </cell>
          <cell r="M1493"/>
          <cell r="N1493" t="str">
            <v>升级改造（提质改造）</v>
          </cell>
          <cell r="O1493" t="str">
            <v>西冲村</v>
          </cell>
          <cell r="P1493" t="str">
            <v>等外公路</v>
          </cell>
          <cell r="R1493" t="str">
            <v>3.5</v>
          </cell>
          <cell r="S1493" t="str">
            <v>4</v>
          </cell>
          <cell r="T1493" t="str">
            <v>无</v>
          </cell>
          <cell r="U1493">
            <v>0</v>
          </cell>
          <cell r="V1493">
            <v>0.41</v>
          </cell>
          <cell r="W1493">
            <v>0.41</v>
          </cell>
        </row>
        <row r="1494">
          <cell r="I1494" t="str">
            <v>中沙镇中沙村连村道路</v>
          </cell>
          <cell r="J1494" t="str">
            <v>1327F4303810013</v>
          </cell>
          <cell r="K1494" t="str">
            <v>新村与撤并村便捷连通</v>
          </cell>
          <cell r="L1494" t="str">
            <v>三类地区</v>
          </cell>
          <cell r="M1494"/>
          <cell r="N1494" t="str">
            <v>升级改造（提质改造）</v>
          </cell>
          <cell r="O1494" t="str">
            <v>中沙村</v>
          </cell>
          <cell r="P1494" t="str">
            <v>等外公路</v>
          </cell>
          <cell r="R1494" t="str">
            <v>3.5</v>
          </cell>
          <cell r="S1494" t="str">
            <v>4</v>
          </cell>
          <cell r="T1494" t="str">
            <v>无</v>
          </cell>
          <cell r="U1494">
            <v>0</v>
          </cell>
          <cell r="V1494">
            <v>0.45</v>
          </cell>
          <cell r="W1494">
            <v>0.45</v>
          </cell>
        </row>
        <row r="1495">
          <cell r="I1495" t="str">
            <v>角山乡通三级公路</v>
          </cell>
          <cell r="J1495" t="str">
            <v>1316F4304070001</v>
          </cell>
          <cell r="K1495" t="str">
            <v>乡镇通三级（路面宽7米）及以上农村公路</v>
          </cell>
          <cell r="L1495" t="str">
            <v>三类地区</v>
          </cell>
          <cell r="M1495"/>
          <cell r="O1495" t="str">
            <v>角山乡</v>
          </cell>
          <cell r="P1495" t="str">
            <v>四级公路</v>
          </cell>
          <cell r="Q1495" t="str">
            <v>三级公路</v>
          </cell>
          <cell r="T1495" t="str">
            <v>X008430407</v>
          </cell>
          <cell r="U1495">
            <v>0</v>
          </cell>
          <cell r="V1495">
            <v>8</v>
          </cell>
          <cell r="W1495">
            <v>8</v>
          </cell>
        </row>
        <row r="1496">
          <cell r="I1496" t="str">
            <v>衡阳市蒸湘区雨母山镇X007线(二塘-长岭街)提质改造工程</v>
          </cell>
          <cell r="J1496" t="str">
            <v>1316F4304080001</v>
          </cell>
          <cell r="K1496" t="str">
            <v>乡镇通三级（路面宽7米）及以上农村公路</v>
          </cell>
          <cell r="L1496" t="str">
            <v>三类地区</v>
          </cell>
          <cell r="M1496"/>
          <cell r="N1496" t="str">
            <v>改扩建</v>
          </cell>
          <cell r="O1496" t="str">
            <v>雨母山镇</v>
          </cell>
          <cell r="P1496" t="str">
            <v>四级公路</v>
          </cell>
          <cell r="Q1496" t="str">
            <v>二级公路</v>
          </cell>
          <cell r="T1496" t="str">
            <v>X007430408</v>
          </cell>
          <cell r="U1496">
            <v>0</v>
          </cell>
          <cell r="V1496">
            <v>7.5960000000000001</v>
          </cell>
          <cell r="W1496">
            <v>7.5960000000000001</v>
          </cell>
        </row>
        <row r="1497">
          <cell r="I1497" t="str">
            <v>X027衡阳县通金溪镇三级公路</v>
          </cell>
          <cell r="J1497" t="str">
            <v>1316F4304210010</v>
          </cell>
          <cell r="K1497" t="str">
            <v>乡镇通三级（路面宽7米）及以上农村公路</v>
          </cell>
          <cell r="L1497" t="str">
            <v>三类地区</v>
          </cell>
          <cell r="M1497"/>
          <cell r="N1497" t="str">
            <v>改扩建</v>
          </cell>
          <cell r="O1497" t="str">
            <v>金溪镇</v>
          </cell>
          <cell r="P1497" t="str">
            <v>四级公路</v>
          </cell>
          <cell r="Q1497" t="str">
            <v>三级公路</v>
          </cell>
          <cell r="T1497" t="str">
            <v>X027430421</v>
          </cell>
          <cell r="U1497">
            <v>0</v>
          </cell>
          <cell r="V1497">
            <v>22.18</v>
          </cell>
          <cell r="W1497">
            <v>22.18</v>
          </cell>
        </row>
        <row r="1498">
          <cell r="I1498" t="str">
            <v>通长安乡三级公路</v>
          </cell>
          <cell r="J1498" t="str">
            <v>1316F4304210004</v>
          </cell>
          <cell r="K1498" t="str">
            <v>乡镇通三级（路面宽7米）及以上农村公路</v>
          </cell>
          <cell r="L1498" t="str">
            <v>三类地区</v>
          </cell>
          <cell r="M1498"/>
          <cell r="N1498" t="str">
            <v>改扩建</v>
          </cell>
          <cell r="O1498" t="str">
            <v>长安乡</v>
          </cell>
          <cell r="P1498" t="str">
            <v>四级公路</v>
          </cell>
          <cell r="Q1498" t="str">
            <v>三级公路</v>
          </cell>
          <cell r="T1498" t="str">
            <v>X050430421</v>
          </cell>
          <cell r="U1498">
            <v>4.181</v>
          </cell>
          <cell r="V1498">
            <v>14.180999999999999</v>
          </cell>
          <cell r="W1498">
            <v>10</v>
          </cell>
        </row>
        <row r="1499">
          <cell r="I1499" t="str">
            <v>通大安乡三级公路</v>
          </cell>
          <cell r="J1499" t="str">
            <v>1316F4304210005</v>
          </cell>
          <cell r="K1499" t="str">
            <v>乡镇通三级（路面宽7米）及以上农村公路</v>
          </cell>
          <cell r="L1499" t="str">
            <v>三类地区</v>
          </cell>
          <cell r="M1499"/>
          <cell r="N1499" t="str">
            <v>改扩建</v>
          </cell>
          <cell r="O1499" t="str">
            <v>大安乡</v>
          </cell>
          <cell r="P1499" t="str">
            <v>四级公路</v>
          </cell>
          <cell r="Q1499" t="str">
            <v>三级公路</v>
          </cell>
          <cell r="T1499" t="str">
            <v>X033430421</v>
          </cell>
          <cell r="U1499">
            <v>0</v>
          </cell>
          <cell r="V1499">
            <v>8.1</v>
          </cell>
          <cell r="W1499">
            <v>8.1</v>
          </cell>
        </row>
        <row r="1500">
          <cell r="I1500" t="str">
            <v>通栏垅乡三级公路</v>
          </cell>
          <cell r="J1500" t="str">
            <v>1316F4304210003</v>
          </cell>
          <cell r="K1500" t="str">
            <v>乡镇通三级（路面宽7米）及以上农村公路</v>
          </cell>
          <cell r="L1500" t="str">
            <v>三类地区</v>
          </cell>
          <cell r="M1500"/>
          <cell r="N1500" t="str">
            <v>改扩建</v>
          </cell>
          <cell r="O1500" t="str">
            <v>栏垅乡</v>
          </cell>
          <cell r="P1500" t="str">
            <v>四级公路</v>
          </cell>
          <cell r="Q1500" t="str">
            <v>三级公路</v>
          </cell>
          <cell r="T1500" t="str">
            <v>X051430421</v>
          </cell>
          <cell r="U1500">
            <v>5.9130000000000003</v>
          </cell>
          <cell r="V1500">
            <v>16.913</v>
          </cell>
          <cell r="W1500">
            <v>11</v>
          </cell>
        </row>
        <row r="1501">
          <cell r="I1501" t="str">
            <v>通杉桥镇三级公路</v>
          </cell>
          <cell r="J1501" t="str">
            <v>1316F4304210001</v>
          </cell>
          <cell r="K1501" t="str">
            <v>乡镇通三级（路面宽7米）及以上农村公路</v>
          </cell>
          <cell r="L1501" t="str">
            <v>三类地区</v>
          </cell>
          <cell r="M1501"/>
          <cell r="N1501" t="str">
            <v>改扩建</v>
          </cell>
          <cell r="O1501" t="str">
            <v>杉桥镇</v>
          </cell>
          <cell r="P1501" t="str">
            <v>四级公路</v>
          </cell>
          <cell r="Q1501" t="str">
            <v>三级公路</v>
          </cell>
          <cell r="T1501" t="str">
            <v>X006430421</v>
          </cell>
          <cell r="U1501">
            <v>0</v>
          </cell>
          <cell r="V1501">
            <v>6.3410000000000002</v>
          </cell>
          <cell r="W1501">
            <v>6.3410000000000002</v>
          </cell>
        </row>
        <row r="1502">
          <cell r="I1502" t="str">
            <v>通蒸湘北路三级公路</v>
          </cell>
          <cell r="J1502" t="str">
            <v>1316F4304210006</v>
          </cell>
          <cell r="K1502" t="str">
            <v>乡镇通三级（路面宽7米）及以上农村公路</v>
          </cell>
          <cell r="L1502" t="str">
            <v>三类地区</v>
          </cell>
          <cell r="M1502"/>
          <cell r="N1502" t="str">
            <v>新建</v>
          </cell>
          <cell r="O1502" t="str">
            <v>集兵镇</v>
          </cell>
          <cell r="P1502" t="str">
            <v>等外公路</v>
          </cell>
          <cell r="Q1502" t="str">
            <v>三级公路</v>
          </cell>
          <cell r="T1502" t="str">
            <v>C740430421</v>
          </cell>
          <cell r="U1502">
            <v>0</v>
          </cell>
          <cell r="V1502">
            <v>5</v>
          </cell>
          <cell r="W1502">
            <v>5</v>
          </cell>
        </row>
        <row r="1503">
          <cell r="I1503" t="str">
            <v>X005X066衡南县栗江至长岭三级公路项目</v>
          </cell>
          <cell r="J1503" t="str">
            <v>1316F4304220003</v>
          </cell>
          <cell r="K1503" t="str">
            <v>乡镇通三级（路面宽7米）及以上农村公路</v>
          </cell>
          <cell r="L1503" t="str">
            <v>三类地区</v>
          </cell>
          <cell r="M1503"/>
          <cell r="N1503" t="str">
            <v>改扩建</v>
          </cell>
          <cell r="O1503" t="str">
            <v>栗江镇</v>
          </cell>
          <cell r="P1503" t="str">
            <v>四级公路</v>
          </cell>
          <cell r="Q1503" t="str">
            <v>三级公路</v>
          </cell>
          <cell r="T1503" t="str">
            <v>X066430422</v>
          </cell>
          <cell r="U1503">
            <v>0</v>
          </cell>
          <cell r="V1503">
            <v>17.420999999999999</v>
          </cell>
          <cell r="W1503">
            <v>17.420999999999999</v>
          </cell>
        </row>
        <row r="1504">
          <cell r="I1504" t="str">
            <v>X007衡南县铁丝塘至扬名三级公路项目</v>
          </cell>
          <cell r="J1504" t="str">
            <v>1316F4304220004</v>
          </cell>
          <cell r="K1504" t="str">
            <v>乡镇通三级（路面宽7米）及以上农村公路</v>
          </cell>
          <cell r="L1504" t="str">
            <v>三类地区</v>
          </cell>
          <cell r="M1504"/>
          <cell r="N1504" t="str">
            <v>改扩建</v>
          </cell>
          <cell r="O1504" t="str">
            <v>铁丝塘镇</v>
          </cell>
          <cell r="P1504" t="str">
            <v>四级公路</v>
          </cell>
          <cell r="Q1504" t="str">
            <v>三级公路</v>
          </cell>
          <cell r="T1504" t="str">
            <v>X007430422</v>
          </cell>
          <cell r="U1504">
            <v>14.087</v>
          </cell>
          <cell r="V1504">
            <v>25.414999999999999</v>
          </cell>
          <cell r="W1504">
            <v>11.327999999999999</v>
          </cell>
        </row>
        <row r="1505">
          <cell r="I1505" t="str">
            <v>X009衡南县江口至冠市三级公路项目</v>
          </cell>
          <cell r="J1505" t="str">
            <v>1316F4304220001</v>
          </cell>
          <cell r="K1505" t="str">
            <v>乡镇通三级（路面宽7米）及以上农村公路</v>
          </cell>
          <cell r="L1505" t="str">
            <v>三类地区</v>
          </cell>
          <cell r="M1505"/>
          <cell r="N1505" t="str">
            <v>改扩建</v>
          </cell>
          <cell r="O1505" t="str">
            <v>江口镇</v>
          </cell>
          <cell r="P1505" t="str">
            <v>四级公路</v>
          </cell>
          <cell r="Q1505" t="str">
            <v>三级公路</v>
          </cell>
          <cell r="T1505" t="str">
            <v>X064430422</v>
          </cell>
          <cell r="U1505">
            <v>0</v>
          </cell>
          <cell r="V1505">
            <v>6.7370000000000001</v>
          </cell>
          <cell r="W1505">
            <v>6.7370000000000001</v>
          </cell>
        </row>
        <row r="1506">
          <cell r="I1506" t="str">
            <v>X018衡南县冠市镇政府至G322国道三级公路项目</v>
          </cell>
          <cell r="J1506" t="str">
            <v>1316F4304220007</v>
          </cell>
          <cell r="K1506" t="str">
            <v>乡镇通三级（路面宽7米）及以上农村公路</v>
          </cell>
          <cell r="L1506" t="str">
            <v>三类地区</v>
          </cell>
          <cell r="M1506"/>
          <cell r="N1506" t="str">
            <v>改扩建</v>
          </cell>
          <cell r="O1506" t="str">
            <v>冠市镇</v>
          </cell>
          <cell r="P1506" t="str">
            <v>等外公路</v>
          </cell>
          <cell r="Q1506" t="str">
            <v>三级公路</v>
          </cell>
          <cell r="T1506" t="str">
            <v>X018430422</v>
          </cell>
          <cell r="U1506">
            <v>0</v>
          </cell>
          <cell r="V1506">
            <v>1.173</v>
          </cell>
          <cell r="W1506">
            <v>1.173</v>
          </cell>
        </row>
        <row r="1507">
          <cell r="I1507" t="str">
            <v>X074衡南县柞市至茅市三级公路项目</v>
          </cell>
          <cell r="J1507" t="str">
            <v>1316F4304220002</v>
          </cell>
          <cell r="K1507" t="str">
            <v>乡镇通三级（路面宽7米）及以上农村公路</v>
          </cell>
          <cell r="L1507" t="str">
            <v>三类地区</v>
          </cell>
          <cell r="M1507"/>
          <cell r="N1507" t="str">
            <v>改扩建</v>
          </cell>
          <cell r="O1507" t="str">
            <v>柞市镇</v>
          </cell>
          <cell r="P1507" t="str">
            <v>四级公路</v>
          </cell>
          <cell r="Q1507" t="str">
            <v>三级公路</v>
          </cell>
          <cell r="T1507" t="str">
            <v>X074430422</v>
          </cell>
          <cell r="U1507">
            <v>0</v>
          </cell>
          <cell r="V1507">
            <v>8.5670000000000002</v>
          </cell>
          <cell r="W1507">
            <v>8.5670000000000002</v>
          </cell>
        </row>
        <row r="1508">
          <cell r="I1508" t="str">
            <v>X075衡南县近尾洲至栗江三级公路</v>
          </cell>
          <cell r="J1508" t="str">
            <v>1316F4304220005</v>
          </cell>
          <cell r="K1508" t="str">
            <v>乡镇通三级（路面宽7米）及以上农村公路</v>
          </cell>
          <cell r="L1508" t="str">
            <v>三类地区</v>
          </cell>
          <cell r="M1508"/>
          <cell r="N1508" t="str">
            <v>改扩建</v>
          </cell>
          <cell r="O1508" t="str">
            <v>近尾洲镇</v>
          </cell>
          <cell r="P1508" t="str">
            <v>四级公路</v>
          </cell>
          <cell r="Q1508" t="str">
            <v>三级公路</v>
          </cell>
          <cell r="T1508" t="str">
            <v>X075430422</v>
          </cell>
          <cell r="U1508">
            <v>0</v>
          </cell>
          <cell r="V1508">
            <v>11.183</v>
          </cell>
          <cell r="W1508">
            <v>11.183</v>
          </cell>
        </row>
        <row r="1509">
          <cell r="I1509" t="str">
            <v>X090衡南县相市至贺新三级公路项目</v>
          </cell>
          <cell r="J1509" t="str">
            <v>1316F4304220006</v>
          </cell>
          <cell r="K1509" t="str">
            <v>乡镇通三级（路面宽7米）及以上农村公路</v>
          </cell>
          <cell r="L1509" t="str">
            <v>三类地区</v>
          </cell>
          <cell r="M1509"/>
          <cell r="N1509" t="str">
            <v>改扩建</v>
          </cell>
          <cell r="O1509" t="str">
            <v>相市乡</v>
          </cell>
          <cell r="P1509" t="str">
            <v>四级公路</v>
          </cell>
          <cell r="Q1509" t="str">
            <v>三级公路</v>
          </cell>
          <cell r="T1509" t="str">
            <v>X090430422</v>
          </cell>
          <cell r="U1509">
            <v>0</v>
          </cell>
          <cell r="V1509">
            <v>8.5749999999999993</v>
          </cell>
          <cell r="W1509">
            <v>8.5749999999999993</v>
          </cell>
        </row>
        <row r="1510">
          <cell r="I1510" t="str">
            <v>长江镇政府至107国道</v>
          </cell>
          <cell r="J1510" t="str">
            <v>1316F4304230004</v>
          </cell>
          <cell r="K1510" t="str">
            <v>乡镇通三级（路面宽7米）及以上农村公路</v>
          </cell>
          <cell r="L1510" t="str">
            <v>三类地区</v>
          </cell>
          <cell r="M1510"/>
          <cell r="N1510" t="str">
            <v>改扩建</v>
          </cell>
          <cell r="O1510" t="str">
            <v>长江镇</v>
          </cell>
          <cell r="P1510" t="str">
            <v>四级公路</v>
          </cell>
          <cell r="Q1510" t="str">
            <v>三级公路</v>
          </cell>
          <cell r="T1510" t="str">
            <v>X111430423</v>
          </cell>
          <cell r="U1510">
            <v>0</v>
          </cell>
          <cell r="V1510">
            <v>5.9829999999999997</v>
          </cell>
          <cell r="W1510">
            <v>5.9829999999999997</v>
          </cell>
        </row>
        <row r="1511">
          <cell r="I1511" t="str">
            <v>江东乡通三级公路</v>
          </cell>
          <cell r="J1511" t="str">
            <v>131601F4304230003</v>
          </cell>
          <cell r="K1511" t="str">
            <v>乡镇通三级（路面宽7米）及以上农村公路</v>
          </cell>
          <cell r="L1511" t="str">
            <v>三类地区</v>
          </cell>
          <cell r="M1511"/>
          <cell r="N1511" t="str">
            <v>改扩建</v>
          </cell>
          <cell r="O1511" t="str">
            <v>江东乡</v>
          </cell>
          <cell r="P1511" t="str">
            <v>四级公路</v>
          </cell>
          <cell r="Q1511" t="str">
            <v>三级公路</v>
          </cell>
          <cell r="T1511" t="str">
            <v>Ｘ104430423</v>
          </cell>
          <cell r="U1511">
            <v>0</v>
          </cell>
          <cell r="V1511">
            <v>6.45</v>
          </cell>
          <cell r="W1511">
            <v>6.45</v>
          </cell>
        </row>
        <row r="1512">
          <cell r="I1512" t="str">
            <v>永和乡通三级公路</v>
          </cell>
          <cell r="J1512" t="str">
            <v>131601F4304230002</v>
          </cell>
          <cell r="K1512" t="str">
            <v>乡镇通三级（路面宽7米）及以上农村公路</v>
          </cell>
          <cell r="L1512" t="str">
            <v>三类地区</v>
          </cell>
          <cell r="M1512"/>
          <cell r="N1512" t="str">
            <v>改扩建</v>
          </cell>
          <cell r="O1512" t="str">
            <v>永和乡</v>
          </cell>
          <cell r="P1512" t="str">
            <v>四级公路</v>
          </cell>
          <cell r="Q1512" t="str">
            <v>三级公路</v>
          </cell>
          <cell r="T1512" t="str">
            <v>Ｙ296430423</v>
          </cell>
          <cell r="U1512">
            <v>0</v>
          </cell>
          <cell r="V1512">
            <v>2.13</v>
          </cell>
          <cell r="W1512">
            <v>2.13</v>
          </cell>
        </row>
        <row r="1513">
          <cell r="I1513" t="str">
            <v>白莲镇通三级公路</v>
          </cell>
          <cell r="J1513" t="str">
            <v>1316F4304240008</v>
          </cell>
          <cell r="K1513" t="str">
            <v>乡镇通三级（路面宽7米）及以上农村公路</v>
          </cell>
          <cell r="L1513" t="str">
            <v>三类地区</v>
          </cell>
          <cell r="M1513"/>
          <cell r="O1513" t="str">
            <v>白莲镇</v>
          </cell>
          <cell r="P1513" t="str">
            <v>四级公路</v>
          </cell>
          <cell r="Q1513" t="str">
            <v>三级公路</v>
          </cell>
          <cell r="T1513" t="str">
            <v>X129430424</v>
          </cell>
          <cell r="U1513">
            <v>0</v>
          </cell>
          <cell r="V1513">
            <v>6.3129999999999997</v>
          </cell>
          <cell r="W1513">
            <v>6.3129999999999997</v>
          </cell>
        </row>
        <row r="1514">
          <cell r="I1514" t="str">
            <v>衡东县霞流镇通三级路(栗木至霞流)</v>
          </cell>
          <cell r="J1514" t="str">
            <v>1316F4304240005</v>
          </cell>
          <cell r="K1514" t="str">
            <v>乡镇通三级（路面宽7米）及以上农村公路</v>
          </cell>
          <cell r="L1514" t="str">
            <v>三类地区</v>
          </cell>
          <cell r="M1514"/>
          <cell r="N1514" t="str">
            <v>改扩建</v>
          </cell>
          <cell r="O1514" t="str">
            <v>霞流镇</v>
          </cell>
          <cell r="P1514" t="str">
            <v>四级公路</v>
          </cell>
          <cell r="Q1514" t="str">
            <v>三级公路</v>
          </cell>
          <cell r="T1514" t="str">
            <v>Y333430424、CX92430424</v>
          </cell>
          <cell r="U1514">
            <v>0</v>
          </cell>
          <cell r="V1514">
            <v>8.7680000000000007</v>
          </cell>
          <cell r="W1514">
            <v>8.7680000000000007</v>
          </cell>
        </row>
        <row r="1515">
          <cell r="I1515" t="str">
            <v>衡东县杨桥镇通三级路(X008线寒水至杨桥至石岗坳)</v>
          </cell>
          <cell r="J1515" t="str">
            <v>1316F4304240007</v>
          </cell>
          <cell r="K1515" t="str">
            <v>乡镇通三级（路面宽7米）及以上农村公路</v>
          </cell>
          <cell r="L1515" t="str">
            <v>三类地区</v>
          </cell>
          <cell r="M1515"/>
          <cell r="N1515" t="str">
            <v>改扩建</v>
          </cell>
          <cell r="O1515" t="str">
            <v>杨桥镇</v>
          </cell>
          <cell r="P1515" t="str">
            <v>四级公路</v>
          </cell>
          <cell r="Q1515" t="str">
            <v>三级公路</v>
          </cell>
          <cell r="T1515" t="str">
            <v>X008430424</v>
          </cell>
          <cell r="U1515">
            <v>0</v>
          </cell>
          <cell r="V1515">
            <v>12.891999999999999</v>
          </cell>
          <cell r="W1515">
            <v>12.891999999999999</v>
          </cell>
        </row>
        <row r="1516">
          <cell r="I1516" t="str">
            <v>蓬源镇通三级公路(云集至蓬源至杨桥)</v>
          </cell>
          <cell r="J1516" t="str">
            <v>1316F4304240003</v>
          </cell>
          <cell r="K1516" t="str">
            <v>乡镇通三级（路面宽7米）及以上农村公路</v>
          </cell>
          <cell r="L1516" t="str">
            <v>三类地区</v>
          </cell>
          <cell r="M1516"/>
          <cell r="N1516" t="str">
            <v>改扩建</v>
          </cell>
          <cell r="O1516" t="str">
            <v>蓬源镇</v>
          </cell>
          <cell r="P1516" t="str">
            <v>四级公路</v>
          </cell>
          <cell r="Q1516" t="str">
            <v>三级公路</v>
          </cell>
          <cell r="T1516" t="str">
            <v>X115430424</v>
          </cell>
          <cell r="U1516">
            <v>0</v>
          </cell>
          <cell r="V1516">
            <v>10.365</v>
          </cell>
          <cell r="W1516">
            <v>10.365</v>
          </cell>
        </row>
        <row r="1517">
          <cell r="I1517" t="str">
            <v>祁东县城至金桥镇</v>
          </cell>
          <cell r="J1517" t="str">
            <v>1316F4304260002</v>
          </cell>
          <cell r="K1517" t="str">
            <v>乡镇通三级（路面宽7米）及以上农村公路</v>
          </cell>
          <cell r="L1517" t="str">
            <v>二类地区</v>
          </cell>
          <cell r="M1517" t="str">
            <v>省级贫困县</v>
          </cell>
          <cell r="N1517" t="str">
            <v>改扩建</v>
          </cell>
          <cell r="O1517" t="str">
            <v>金桥镇</v>
          </cell>
          <cell r="P1517" t="str">
            <v>四级公路</v>
          </cell>
          <cell r="Q1517" t="str">
            <v>三级公路</v>
          </cell>
          <cell r="T1517" t="str">
            <v>X003430426</v>
          </cell>
          <cell r="U1517">
            <v>0</v>
          </cell>
          <cell r="V1517">
            <v>11.39</v>
          </cell>
          <cell r="W1517">
            <v>11.39</v>
          </cell>
        </row>
        <row r="1518">
          <cell r="I1518" t="str">
            <v>祁东县石亭子镇至大胜村</v>
          </cell>
          <cell r="J1518" t="str">
            <v>1316F4304260001</v>
          </cell>
          <cell r="K1518" t="str">
            <v>乡镇通三级（路面宽7米）及以上农村公路</v>
          </cell>
          <cell r="L1518" t="str">
            <v>二类地区</v>
          </cell>
          <cell r="M1518" t="str">
            <v>省级贫困县</v>
          </cell>
          <cell r="N1518" t="str">
            <v>新建</v>
          </cell>
          <cell r="O1518" t="str">
            <v>石亭子镇</v>
          </cell>
          <cell r="P1518" t="str">
            <v>等外公路</v>
          </cell>
          <cell r="Q1518" t="str">
            <v>二级公路</v>
          </cell>
          <cell r="T1518" t="str">
            <v>X148430426</v>
          </cell>
          <cell r="U1518">
            <v>0</v>
          </cell>
          <cell r="V1518">
            <v>5.63</v>
          </cell>
          <cell r="W1518">
            <v>5.63</v>
          </cell>
        </row>
        <row r="1519">
          <cell r="I1519" t="str">
            <v>淝江村至新和村</v>
          </cell>
          <cell r="J1519" t="str">
            <v>1312F4304810174</v>
          </cell>
          <cell r="K1519" t="str">
            <v>乡镇通三级（路面宽7米）及以上农村公路</v>
          </cell>
          <cell r="L1519" t="str">
            <v>三类地区</v>
          </cell>
          <cell r="M1519"/>
          <cell r="N1519" t="str">
            <v>改扩建</v>
          </cell>
          <cell r="O1519" t="str">
            <v>南阳镇</v>
          </cell>
          <cell r="P1519" t="str">
            <v>等外公路</v>
          </cell>
          <cell r="Q1519" t="str">
            <v>三级公路</v>
          </cell>
          <cell r="T1519" t="str">
            <v>X185430481</v>
          </cell>
          <cell r="U1519">
            <v>0</v>
          </cell>
          <cell r="V1519">
            <v>18.11</v>
          </cell>
          <cell r="W1519">
            <v>18.11</v>
          </cell>
        </row>
        <row r="1520">
          <cell r="I1520" t="str">
            <v>淝田镇乡镇通三级</v>
          </cell>
          <cell r="J1520" t="str">
            <v>1316F4304810022</v>
          </cell>
          <cell r="K1520" t="str">
            <v>乡镇通三级（路面宽7米）及以上农村公路</v>
          </cell>
          <cell r="L1520" t="str">
            <v>三类地区</v>
          </cell>
          <cell r="M1520"/>
          <cell r="N1520" t="str">
            <v>改扩建</v>
          </cell>
          <cell r="O1520" t="str">
            <v>淝田镇</v>
          </cell>
          <cell r="P1520" t="str">
            <v>四级公路</v>
          </cell>
          <cell r="Q1520" t="str">
            <v>三级公路</v>
          </cell>
          <cell r="T1520" t="str">
            <v>Y431430481</v>
          </cell>
          <cell r="U1520">
            <v>0</v>
          </cell>
          <cell r="V1520">
            <v>13.938000000000001</v>
          </cell>
          <cell r="W1520">
            <v>13.938000000000001</v>
          </cell>
        </row>
        <row r="1521">
          <cell r="I1521" t="str">
            <v>X183大和圩乡至樟田村</v>
          </cell>
          <cell r="J1521" t="str">
            <v>1316F4304810023</v>
          </cell>
          <cell r="K1521" t="str">
            <v>乡镇通三级（路面宽7米）及以上农村公路</v>
          </cell>
          <cell r="L1521" t="str">
            <v>三类地区</v>
          </cell>
          <cell r="M1521"/>
          <cell r="O1521" t="str">
            <v>大和圩乡</v>
          </cell>
          <cell r="P1521" t="str">
            <v>四级公路</v>
          </cell>
          <cell r="Q1521" t="str">
            <v>三级公路</v>
          </cell>
          <cell r="T1521" t="str">
            <v>X183430481</v>
          </cell>
          <cell r="U1521">
            <v>0</v>
          </cell>
          <cell r="V1521">
            <v>5</v>
          </cell>
          <cell r="W1521">
            <v>5</v>
          </cell>
        </row>
        <row r="1522">
          <cell r="I1522" t="str">
            <v>大义镇乡镇通三级</v>
          </cell>
          <cell r="J1522" t="str">
            <v>1316F4304810024</v>
          </cell>
          <cell r="K1522" t="str">
            <v>乡镇通三级（路面宽7米）及以上农村公路</v>
          </cell>
          <cell r="L1522" t="str">
            <v>三类地区</v>
          </cell>
          <cell r="M1522"/>
          <cell r="O1522" t="str">
            <v>大义镇</v>
          </cell>
          <cell r="P1522" t="str">
            <v>四级公路</v>
          </cell>
          <cell r="Q1522" t="str">
            <v>三级公路</v>
          </cell>
          <cell r="T1522" t="str">
            <v>X003430481</v>
          </cell>
          <cell r="U1522">
            <v>13.305999999999999</v>
          </cell>
          <cell r="V1522">
            <v>16.596</v>
          </cell>
          <cell r="W1522">
            <v>3.29</v>
          </cell>
        </row>
        <row r="1523">
          <cell r="I1523" t="str">
            <v>X208元目至大堡公路</v>
          </cell>
          <cell r="J1523" t="str">
            <v>1316F4304820002</v>
          </cell>
          <cell r="K1523" t="str">
            <v>乡镇通三级（路面宽7米）及以上农村公路</v>
          </cell>
          <cell r="L1523" t="str">
            <v>三类地区</v>
          </cell>
          <cell r="M1523"/>
          <cell r="O1523" t="str">
            <v>大堡乡</v>
          </cell>
          <cell r="P1523" t="str">
            <v>四级公路</v>
          </cell>
          <cell r="Q1523" t="str">
            <v>三级公路</v>
          </cell>
          <cell r="T1523" t="str">
            <v>X208430482、Y527430482</v>
          </cell>
          <cell r="U1523">
            <v>0</v>
          </cell>
          <cell r="V1523">
            <v>14.028</v>
          </cell>
          <cell r="W1523">
            <v>14.028</v>
          </cell>
        </row>
        <row r="1524">
          <cell r="I1524" t="str">
            <v>X228龙门至烟洲公路</v>
          </cell>
          <cell r="J1524" t="str">
            <v>1316F4304820006</v>
          </cell>
          <cell r="K1524" t="str">
            <v>乡镇通三级（路面宽7米）及以上农村公路</v>
          </cell>
          <cell r="L1524" t="str">
            <v>三类地区</v>
          </cell>
          <cell r="M1524"/>
          <cell r="N1524" t="str">
            <v>新建</v>
          </cell>
          <cell r="O1524" t="str">
            <v>烟洲镇</v>
          </cell>
          <cell r="P1524" t="str">
            <v>四级公路</v>
          </cell>
          <cell r="Q1524" t="str">
            <v>三级公路</v>
          </cell>
          <cell r="T1524" t="str">
            <v>X228430482</v>
          </cell>
          <cell r="U1524">
            <v>0</v>
          </cell>
          <cell r="V1524">
            <v>16.045999999999999</v>
          </cell>
          <cell r="W1524">
            <v>16.045999999999999</v>
          </cell>
        </row>
        <row r="1525">
          <cell r="I1525" t="str">
            <v>X235大市至蓬塘公路</v>
          </cell>
          <cell r="J1525" t="str">
            <v>1316F4304820004</v>
          </cell>
          <cell r="K1525" t="str">
            <v>乡镇通三级（路面宽7米）及以上农村公路</v>
          </cell>
          <cell r="L1525" t="str">
            <v>三类地区</v>
          </cell>
          <cell r="M1525"/>
          <cell r="N1525" t="str">
            <v>改扩建</v>
          </cell>
          <cell r="O1525" t="str">
            <v>蓬塘乡</v>
          </cell>
          <cell r="P1525" t="str">
            <v>四级公路</v>
          </cell>
          <cell r="Q1525" t="str">
            <v>三级公路</v>
          </cell>
          <cell r="T1525" t="str">
            <v>X 235+S338</v>
          </cell>
          <cell r="U1525">
            <v>0</v>
          </cell>
          <cell r="V1525">
            <v>9.8879999999999999</v>
          </cell>
          <cell r="W1525">
            <v>9.8879999999999999</v>
          </cell>
        </row>
        <row r="1526">
          <cell r="I1526" t="str">
            <v>X236张家坳至胜桥公路</v>
          </cell>
          <cell r="J1526" t="str">
            <v>1316F4304820013</v>
          </cell>
          <cell r="K1526" t="str">
            <v>乡镇通三级（路面宽7米）及以上农村公路</v>
          </cell>
          <cell r="L1526" t="str">
            <v>三类地区</v>
          </cell>
          <cell r="M1526"/>
          <cell r="N1526" t="str">
            <v>改扩建</v>
          </cell>
          <cell r="O1526" t="str">
            <v>胜桥镇</v>
          </cell>
          <cell r="P1526" t="str">
            <v>四级公路</v>
          </cell>
          <cell r="Q1526" t="str">
            <v>三级公路</v>
          </cell>
          <cell r="T1526" t="str">
            <v>X236430482</v>
          </cell>
          <cell r="U1526">
            <v>0</v>
          </cell>
          <cell r="V1526">
            <v>10.343</v>
          </cell>
          <cell r="W1526">
            <v>10.343</v>
          </cell>
        </row>
        <row r="1527">
          <cell r="I1527" t="str">
            <v>Y503回水湾至江南公路</v>
          </cell>
          <cell r="J1527" t="str">
            <v>1316F4304820009</v>
          </cell>
          <cell r="K1527" t="str">
            <v>乡镇通三级（路面宽7米）及以上农村公路</v>
          </cell>
          <cell r="L1527" t="str">
            <v>三类地区</v>
          </cell>
          <cell r="M1527"/>
          <cell r="N1527" t="str">
            <v>新建</v>
          </cell>
          <cell r="O1527" t="str">
            <v>三角塘镇</v>
          </cell>
          <cell r="P1527" t="str">
            <v>四级公路</v>
          </cell>
          <cell r="Q1527" t="str">
            <v>三级公路</v>
          </cell>
          <cell r="T1527" t="str">
            <v>X225430482</v>
          </cell>
          <cell r="U1527">
            <v>0</v>
          </cell>
          <cell r="V1527">
            <v>6.98</v>
          </cell>
          <cell r="W1527">
            <v>6.98</v>
          </cell>
        </row>
        <row r="1528">
          <cell r="I1528" t="str">
            <v>常宁市三湾至西岭</v>
          </cell>
          <cell r="J1528" t="str">
            <v>1316F4304820015</v>
          </cell>
          <cell r="K1528" t="str">
            <v>乡镇通三级（路面宽7米）及以上农村公路</v>
          </cell>
          <cell r="L1528" t="str">
            <v>三类地区</v>
          </cell>
          <cell r="M1528"/>
          <cell r="N1528" t="str">
            <v>升级改造（提质改造）</v>
          </cell>
          <cell r="O1528" t="str">
            <v>西岭镇</v>
          </cell>
          <cell r="P1528" t="str">
            <v>四级公路</v>
          </cell>
          <cell r="Q1528" t="str">
            <v>三级公路</v>
          </cell>
          <cell r="T1528" t="str">
            <v>Y998430482</v>
          </cell>
          <cell r="U1528">
            <v>0</v>
          </cell>
          <cell r="V1528">
            <v>12.722</v>
          </cell>
          <cell r="W1528">
            <v>12.722</v>
          </cell>
        </row>
        <row r="1529">
          <cell r="I1529" t="str">
            <v>常宁市宜阳至板桥</v>
          </cell>
          <cell r="J1529" t="str">
            <v>1316F4304820016</v>
          </cell>
          <cell r="K1529" t="str">
            <v>乡镇通三级（路面宽7米）及以上农村公路</v>
          </cell>
          <cell r="L1529" t="str">
            <v>三类地区</v>
          </cell>
          <cell r="M1529"/>
          <cell r="O1529" t="str">
            <v>板桥镇</v>
          </cell>
          <cell r="P1529" t="str">
            <v>四级公路</v>
          </cell>
          <cell r="Q1529" t="str">
            <v>三级公路</v>
          </cell>
          <cell r="T1529" t="str">
            <v>Y995430482</v>
          </cell>
          <cell r="U1529">
            <v>0</v>
          </cell>
          <cell r="V1529">
            <v>17.59</v>
          </cell>
          <cell r="W1529">
            <v>17.585000000000001</v>
          </cell>
        </row>
        <row r="1530">
          <cell r="I1530" t="str">
            <v>茶山坳风景区连接路</v>
          </cell>
          <cell r="J1530" t="str">
            <v>131302F4304050003</v>
          </cell>
          <cell r="K1530" t="str">
            <v>通景公路</v>
          </cell>
          <cell r="L1530" t="str">
            <v>三类地区</v>
          </cell>
          <cell r="M1530"/>
          <cell r="O1530" t="str">
            <v>茶山坳风景区</v>
          </cell>
          <cell r="R1530" t="str">
            <v>5.5</v>
          </cell>
          <cell r="S1530" t="str">
            <v>6</v>
          </cell>
          <cell r="T1530" t="str">
            <v>X001430405</v>
          </cell>
          <cell r="U1530">
            <v>0</v>
          </cell>
          <cell r="V1530">
            <v>4.92</v>
          </cell>
          <cell r="W1530">
            <v>4.92</v>
          </cell>
        </row>
        <row r="1531">
          <cell r="I1531" t="str">
            <v>金甲古镇旅游公路</v>
          </cell>
          <cell r="J1531" t="str">
            <v>131302F4304050001</v>
          </cell>
          <cell r="K1531" t="str">
            <v>通景公路</v>
          </cell>
          <cell r="L1531" t="str">
            <v>三类地区</v>
          </cell>
          <cell r="M1531"/>
          <cell r="N1531" t="str">
            <v>新建</v>
          </cell>
          <cell r="O1531" t="str">
            <v>衡阳市珠晖区茶山坳镇</v>
          </cell>
          <cell r="R1531" t="str">
            <v>5.5</v>
          </cell>
          <cell r="S1531" t="str">
            <v>6</v>
          </cell>
          <cell r="T1531" t="str">
            <v>X001430405</v>
          </cell>
          <cell r="U1531">
            <v>0</v>
          </cell>
          <cell r="V1531">
            <v>4.3899999999999997</v>
          </cell>
          <cell r="W1531">
            <v>4.3899999999999997</v>
          </cell>
        </row>
        <row r="1532">
          <cell r="I1532" t="str">
            <v>双水湾农业园（衡阳云野休闲农业股份有限公司）连接路</v>
          </cell>
          <cell r="J1532" t="str">
            <v>131302F4304050004</v>
          </cell>
          <cell r="K1532" t="str">
            <v>通景公路</v>
          </cell>
          <cell r="L1532" t="str">
            <v>三类地区</v>
          </cell>
          <cell r="M1532"/>
          <cell r="O1532" t="str">
            <v>双水湾农业园（衡阳云野休闲农业股份有限公司）</v>
          </cell>
          <cell r="R1532" t="str">
            <v>3.5</v>
          </cell>
          <cell r="S1532" t="str">
            <v>6</v>
          </cell>
          <cell r="T1532" t="str">
            <v>C101430405</v>
          </cell>
          <cell r="U1532">
            <v>0</v>
          </cell>
          <cell r="V1532">
            <v>1.23</v>
          </cell>
          <cell r="W1532">
            <v>1.23</v>
          </cell>
        </row>
        <row r="1533">
          <cell r="I1533" t="str">
            <v>珠晖区堰头村连接路</v>
          </cell>
          <cell r="J1533" t="str">
            <v>131302F4304050002</v>
          </cell>
          <cell r="K1533" t="str">
            <v>通景公路</v>
          </cell>
          <cell r="L1533" t="str">
            <v>三类地区</v>
          </cell>
          <cell r="M1533"/>
          <cell r="O1533" t="str">
            <v>珠晖区堰头村</v>
          </cell>
          <cell r="R1533" t="str">
            <v>4.5</v>
          </cell>
          <cell r="S1533" t="str">
            <v>6</v>
          </cell>
          <cell r="T1533" t="str">
            <v>Y011430405</v>
          </cell>
          <cell r="U1533">
            <v>0</v>
          </cell>
          <cell r="V1533">
            <v>1.1599999999999999</v>
          </cell>
          <cell r="W1533">
            <v>1.1599999999999999</v>
          </cell>
        </row>
        <row r="1534">
          <cell r="I1534" t="str">
            <v>灵官庙旅游度假村项目连接路</v>
          </cell>
          <cell r="J1534" t="str">
            <v>131301F4304070001</v>
          </cell>
          <cell r="K1534" t="str">
            <v>通景公路</v>
          </cell>
          <cell r="L1534" t="str">
            <v>三类地区</v>
          </cell>
          <cell r="M1534"/>
          <cell r="N1534" t="str">
            <v>升级改造（提质改造）</v>
          </cell>
          <cell r="O1534" t="str">
            <v>灵官庙旅游度假村</v>
          </cell>
          <cell r="R1534" t="str">
            <v>5</v>
          </cell>
          <cell r="S1534" t="str">
            <v>6</v>
          </cell>
          <cell r="T1534" t="str">
            <v>Y920430407</v>
          </cell>
          <cell r="U1534">
            <v>0</v>
          </cell>
          <cell r="V1534">
            <v>3.1709999999999998</v>
          </cell>
          <cell r="W1534">
            <v>3.1709999999999998</v>
          </cell>
        </row>
        <row r="1535">
          <cell r="I1535" t="str">
            <v>七里山景区公路</v>
          </cell>
          <cell r="J1535" t="str">
            <v>1313F4304080001</v>
          </cell>
          <cell r="K1535" t="str">
            <v>通景公路</v>
          </cell>
          <cell r="L1535" t="str">
            <v>三类地区</v>
          </cell>
          <cell r="M1535"/>
          <cell r="N1535" t="str">
            <v>升级改造（提质改造）</v>
          </cell>
          <cell r="O1535" t="str">
            <v>七里山景区</v>
          </cell>
          <cell r="R1535" t="str">
            <v>4.5</v>
          </cell>
          <cell r="S1535" t="str">
            <v>6</v>
          </cell>
          <cell r="T1535" t="str">
            <v>Y040430408</v>
          </cell>
          <cell r="U1535">
            <v>0</v>
          </cell>
          <cell r="V1535">
            <v>3.9220000000000002</v>
          </cell>
          <cell r="W1535">
            <v>3.9220000000000002</v>
          </cell>
        </row>
        <row r="1536">
          <cell r="I1536" t="str">
            <v>新天地休闲度假区连接路</v>
          </cell>
          <cell r="J1536" t="str">
            <v>131302F4304080001</v>
          </cell>
          <cell r="K1536" t="str">
            <v>通景公路</v>
          </cell>
          <cell r="L1536" t="str">
            <v>三类地区</v>
          </cell>
          <cell r="M1536"/>
          <cell r="N1536" t="str">
            <v>升级改造（提质改造）</v>
          </cell>
          <cell r="O1536" t="str">
            <v>新天地休闲度假区</v>
          </cell>
          <cell r="R1536" t="str">
            <v>3.5</v>
          </cell>
          <cell r="S1536" t="str">
            <v>6</v>
          </cell>
          <cell r="T1536" t="str">
            <v>CX50430408</v>
          </cell>
          <cell r="U1536">
            <v>0</v>
          </cell>
          <cell r="V1536">
            <v>1.278</v>
          </cell>
          <cell r="W1536">
            <v>1.278</v>
          </cell>
        </row>
        <row r="1537">
          <cell r="I1537" t="str">
            <v>蒸湘区雨母山镇临江村连接路</v>
          </cell>
          <cell r="J1537" t="str">
            <v>131302F4304080002</v>
          </cell>
          <cell r="K1537" t="str">
            <v>通景公路</v>
          </cell>
          <cell r="L1537" t="str">
            <v>三类地区</v>
          </cell>
          <cell r="M1537"/>
          <cell r="O1537" t="str">
            <v>蒸湘区雨母山镇临江村</v>
          </cell>
          <cell r="R1537" t="str">
            <v>3.5</v>
          </cell>
          <cell r="S1537" t="str">
            <v>6</v>
          </cell>
          <cell r="T1537" t="str">
            <v>X009430408</v>
          </cell>
          <cell r="U1537">
            <v>0</v>
          </cell>
          <cell r="V1537">
            <v>6.5910000000000002</v>
          </cell>
          <cell r="W1537">
            <v>6.5910000000000002</v>
          </cell>
        </row>
        <row r="1538">
          <cell r="I1538" t="str">
            <v>X111通景公路</v>
          </cell>
          <cell r="J1538" t="str">
            <v>131302F4304120008</v>
          </cell>
          <cell r="K1538" t="str">
            <v>通景公路</v>
          </cell>
          <cell r="L1538" t="str">
            <v>三类地区</v>
          </cell>
          <cell r="M1538"/>
          <cell r="N1538" t="str">
            <v>升级改造（提质改造）</v>
          </cell>
          <cell r="O1538" t="str">
            <v>南岳大庙景区</v>
          </cell>
          <cell r="R1538" t="str">
            <v>4.5</v>
          </cell>
          <cell r="S1538" t="str">
            <v>7</v>
          </cell>
          <cell r="T1538" t="str">
            <v>X111430423</v>
          </cell>
          <cell r="U1538">
            <v>26.678999999999998</v>
          </cell>
          <cell r="V1538">
            <v>28.187000000000001</v>
          </cell>
          <cell r="W1538">
            <v>1.508</v>
          </cell>
        </row>
        <row r="1539">
          <cell r="I1539" t="str">
            <v>黄竹桥--牛吃水圯连接路</v>
          </cell>
          <cell r="J1539" t="str">
            <v>131302F4304120005</v>
          </cell>
          <cell r="K1539" t="str">
            <v>通景公路</v>
          </cell>
          <cell r="L1539" t="str">
            <v>三类地区</v>
          </cell>
          <cell r="M1539"/>
          <cell r="N1539" t="str">
            <v>升级改造（提质改造）</v>
          </cell>
          <cell r="O1539" t="str">
            <v>万寿大鼎</v>
          </cell>
          <cell r="R1539" t="str">
            <v>3.5</v>
          </cell>
          <cell r="S1539" t="str">
            <v>6</v>
          </cell>
          <cell r="T1539" t="str">
            <v>C101430412</v>
          </cell>
          <cell r="U1539">
            <v>0</v>
          </cell>
          <cell r="V1539">
            <v>1.94</v>
          </cell>
          <cell r="W1539">
            <v>1.94</v>
          </cell>
        </row>
        <row r="1540">
          <cell r="I1540" t="str">
            <v>南岳镇红星村连接路（大坝头--杨家湾）</v>
          </cell>
          <cell r="J1540" t="str">
            <v>131302F4304120012</v>
          </cell>
          <cell r="K1540" t="str">
            <v>通景公路</v>
          </cell>
          <cell r="L1540" t="str">
            <v>三类地区</v>
          </cell>
          <cell r="M1540"/>
          <cell r="N1540" t="str">
            <v>升级改造（提质改造）</v>
          </cell>
          <cell r="O1540" t="str">
            <v>南岳镇红星村</v>
          </cell>
          <cell r="R1540" t="str">
            <v>3.5</v>
          </cell>
          <cell r="S1540" t="str">
            <v>8</v>
          </cell>
          <cell r="T1540" t="str">
            <v>CA01430412</v>
          </cell>
          <cell r="U1540">
            <v>0</v>
          </cell>
          <cell r="V1540">
            <v>2.0019999999999998</v>
          </cell>
          <cell r="W1540">
            <v>2.0019999999999998</v>
          </cell>
        </row>
        <row r="1541">
          <cell r="I1541" t="str">
            <v>南岳镇红星村连接路（红星村通景公路）</v>
          </cell>
          <cell r="J1541" t="str">
            <v>131302F4304120009</v>
          </cell>
          <cell r="K1541" t="str">
            <v>通景公路</v>
          </cell>
          <cell r="L1541" t="str">
            <v>三类地区</v>
          </cell>
          <cell r="M1541"/>
          <cell r="N1541" t="str">
            <v>升级改造（提质改造）</v>
          </cell>
          <cell r="O1541" t="str">
            <v>南岳镇红星村</v>
          </cell>
          <cell r="R1541" t="str">
            <v>3.5</v>
          </cell>
          <cell r="S1541" t="str">
            <v>8</v>
          </cell>
          <cell r="T1541" t="str">
            <v>Y048430412</v>
          </cell>
          <cell r="U1541">
            <v>0</v>
          </cell>
          <cell r="V1541">
            <v>4.4480000000000004</v>
          </cell>
          <cell r="W1541">
            <v>4.4480000000000004</v>
          </cell>
        </row>
        <row r="1542">
          <cell r="I1542" t="str">
            <v>南岳镇红星村连接路（荆田村-谭家桥村）</v>
          </cell>
          <cell r="J1542" t="str">
            <v>131302F4304120004</v>
          </cell>
          <cell r="K1542" t="str">
            <v>通景公路</v>
          </cell>
          <cell r="L1542" t="str">
            <v>三类地区</v>
          </cell>
          <cell r="M1542"/>
          <cell r="N1542" t="str">
            <v>升级改造（提质改造）</v>
          </cell>
          <cell r="O1542" t="str">
            <v>南岳镇红星村</v>
          </cell>
          <cell r="R1542" t="str">
            <v>3.5</v>
          </cell>
          <cell r="S1542" t="str">
            <v>6</v>
          </cell>
          <cell r="T1542" t="str">
            <v>Y050430412</v>
          </cell>
          <cell r="U1542">
            <v>0</v>
          </cell>
          <cell r="V1542">
            <v>4.8650000000000002</v>
          </cell>
          <cell r="W1542">
            <v>4.8650000000000002</v>
          </cell>
        </row>
        <row r="1543">
          <cell r="I1543" t="str">
            <v>沈家屋场--万寿广场连接路</v>
          </cell>
          <cell r="J1543" t="str">
            <v>131302F4304120006</v>
          </cell>
          <cell r="K1543" t="str">
            <v>通景公路</v>
          </cell>
          <cell r="L1543" t="str">
            <v>三类地区</v>
          </cell>
          <cell r="M1543"/>
          <cell r="N1543" t="str">
            <v>升级改造（提质改造）</v>
          </cell>
          <cell r="O1543" t="str">
            <v>万寿广场</v>
          </cell>
          <cell r="R1543" t="str">
            <v>3.5</v>
          </cell>
          <cell r="S1543" t="str">
            <v>7</v>
          </cell>
          <cell r="T1543" t="str">
            <v>C203430412</v>
          </cell>
          <cell r="U1543">
            <v>0</v>
          </cell>
          <cell r="V1543">
            <v>1.806</v>
          </cell>
          <cell r="W1543">
            <v>1.806</v>
          </cell>
        </row>
        <row r="1544">
          <cell r="I1544" t="str">
            <v>朱陵宫--白菜冲连接路</v>
          </cell>
          <cell r="J1544" t="str">
            <v>131302F4304120007</v>
          </cell>
          <cell r="K1544" t="str">
            <v>通景公路</v>
          </cell>
          <cell r="L1544" t="str">
            <v>三类地区</v>
          </cell>
          <cell r="M1544"/>
          <cell r="N1544" t="str">
            <v>升级改造（提质改造）</v>
          </cell>
          <cell r="O1544" t="str">
            <v>水濂洞景区</v>
          </cell>
          <cell r="R1544" t="str">
            <v>3.5</v>
          </cell>
          <cell r="S1544" t="str">
            <v>7</v>
          </cell>
          <cell r="T1544" t="str">
            <v>C094430412</v>
          </cell>
          <cell r="U1544">
            <v>0</v>
          </cell>
          <cell r="V1544">
            <v>1.9870000000000001</v>
          </cell>
          <cell r="W1544">
            <v>1.9870000000000001</v>
          </cell>
        </row>
        <row r="1545">
          <cell r="I1545" t="str">
            <v>衡阳县西渡镇新桥村连接路（C542清花湾乡村旅游公路）</v>
          </cell>
          <cell r="J1545" t="str">
            <v>131302F4304210012</v>
          </cell>
          <cell r="K1545" t="str">
            <v>通景公路</v>
          </cell>
          <cell r="L1545" t="str">
            <v>三类地区</v>
          </cell>
          <cell r="M1545"/>
          <cell r="N1545" t="str">
            <v>新建</v>
          </cell>
          <cell r="O1545" t="str">
            <v>衡阳县西渡镇新桥村</v>
          </cell>
          <cell r="R1545" t="str">
            <v>3</v>
          </cell>
          <cell r="S1545" t="str">
            <v>7</v>
          </cell>
          <cell r="T1545" t="str">
            <v>C542430421</v>
          </cell>
          <cell r="U1545">
            <v>0</v>
          </cell>
          <cell r="V1545">
            <v>2.9350000000000001</v>
          </cell>
          <cell r="W1545">
            <v>2.9350000000000001</v>
          </cell>
        </row>
        <row r="1546">
          <cell r="I1546" t="str">
            <v>衡阳县西渡镇新桥村连接路（X031新桥村乡村旅游公路）</v>
          </cell>
          <cell r="J1546" t="str">
            <v>131302F4304210009</v>
          </cell>
          <cell r="K1546" t="str">
            <v>通景公路</v>
          </cell>
          <cell r="L1546" t="str">
            <v>三类地区</v>
          </cell>
          <cell r="M1546"/>
          <cell r="N1546" t="str">
            <v>升级改造（提质改造）</v>
          </cell>
          <cell r="O1546" t="str">
            <v>衡阳县西渡镇新桥村</v>
          </cell>
          <cell r="R1546" t="str">
            <v>5</v>
          </cell>
          <cell r="S1546" t="str">
            <v>6</v>
          </cell>
          <cell r="T1546" t="str">
            <v>X031430421</v>
          </cell>
          <cell r="U1546">
            <v>0</v>
          </cell>
          <cell r="V1546">
            <v>11.743</v>
          </cell>
          <cell r="W1546">
            <v>11.743</v>
          </cell>
        </row>
        <row r="1547">
          <cell r="I1547" t="str">
            <v>衡阳县西渡镇新桥村连接路（Y128清花湾乡村旅游公路）</v>
          </cell>
          <cell r="J1547" t="str">
            <v>131302F4304210011</v>
          </cell>
          <cell r="K1547" t="str">
            <v>通景公路</v>
          </cell>
          <cell r="L1547" t="str">
            <v>三类地区</v>
          </cell>
          <cell r="M1547"/>
          <cell r="N1547" t="str">
            <v>升级改造（提质改造）</v>
          </cell>
          <cell r="O1547" t="str">
            <v>衡阳县西渡镇新桥村</v>
          </cell>
          <cell r="R1547" t="str">
            <v>5</v>
          </cell>
          <cell r="S1547" t="str">
            <v>6</v>
          </cell>
          <cell r="T1547" t="str">
            <v>Y128430421</v>
          </cell>
          <cell r="U1547">
            <v>0</v>
          </cell>
          <cell r="V1547">
            <v>8.39</v>
          </cell>
          <cell r="W1547">
            <v>8.39</v>
          </cell>
        </row>
        <row r="1548">
          <cell r="I1548" t="str">
            <v>衡阳县西渡镇新桥村连接路（Y129新桥村乡村旅游公路）</v>
          </cell>
          <cell r="J1548" t="str">
            <v>131302F4304210010</v>
          </cell>
          <cell r="K1548" t="str">
            <v>通景公路</v>
          </cell>
          <cell r="L1548" t="str">
            <v>三类地区</v>
          </cell>
          <cell r="M1548"/>
          <cell r="N1548" t="str">
            <v>升级改造（提质改造）</v>
          </cell>
          <cell r="O1548" t="str">
            <v>衡阳县西渡镇新桥村</v>
          </cell>
          <cell r="R1548" t="str">
            <v>4.5</v>
          </cell>
          <cell r="S1548" t="str">
            <v>7</v>
          </cell>
          <cell r="T1548" t="str">
            <v>Y129430421</v>
          </cell>
          <cell r="U1548">
            <v>0</v>
          </cell>
          <cell r="V1548">
            <v>4.2</v>
          </cell>
          <cell r="W1548">
            <v>4.2</v>
          </cell>
        </row>
        <row r="1549">
          <cell r="I1549" t="str">
            <v>衡阳县圆梦山庄连接路</v>
          </cell>
          <cell r="J1549" t="str">
            <v>131302F4304210004</v>
          </cell>
          <cell r="K1549" t="str">
            <v>通景公路</v>
          </cell>
          <cell r="L1549" t="str">
            <v>三类地区</v>
          </cell>
          <cell r="M1549"/>
          <cell r="N1549" t="str">
            <v>新建</v>
          </cell>
          <cell r="O1549" t="str">
            <v>衡阳县圆梦山庄</v>
          </cell>
          <cell r="R1549" t="str">
            <v>0</v>
          </cell>
          <cell r="S1549" t="str">
            <v>6</v>
          </cell>
          <cell r="T1549" t="str">
            <v>无</v>
          </cell>
          <cell r="U1549">
            <v>0</v>
          </cell>
          <cell r="V1549">
            <v>2.5</v>
          </cell>
          <cell r="W1549">
            <v>2.5</v>
          </cell>
        </row>
        <row r="1550">
          <cell r="I1550" t="str">
            <v>金兰镇瑞芝村聚湖峰景区连接路</v>
          </cell>
          <cell r="J1550" t="str">
            <v>131302F4304210001</v>
          </cell>
          <cell r="K1550" t="str">
            <v>通景公路</v>
          </cell>
          <cell r="L1550" t="str">
            <v>三类地区</v>
          </cell>
          <cell r="M1550"/>
          <cell r="N1550" t="str">
            <v>新建</v>
          </cell>
          <cell r="O1550" t="str">
            <v>金兰镇聚湖峰景区</v>
          </cell>
          <cell r="R1550" t="str">
            <v>3.5</v>
          </cell>
          <cell r="S1550" t="str">
            <v>6</v>
          </cell>
          <cell r="T1550" t="str">
            <v>C647430421</v>
          </cell>
          <cell r="U1550">
            <v>0</v>
          </cell>
          <cell r="V1550">
            <v>1.724</v>
          </cell>
          <cell r="W1550">
            <v>1.724</v>
          </cell>
        </row>
        <row r="1551">
          <cell r="I1551" t="str">
            <v>曲兰镇黄龙村黄龙山森林公园通景路</v>
          </cell>
          <cell r="J1551" t="str">
            <v>131302F4304220042</v>
          </cell>
          <cell r="K1551" t="str">
            <v>通景公路</v>
          </cell>
          <cell r="L1551" t="str">
            <v>三类地区</v>
          </cell>
          <cell r="M1551"/>
          <cell r="N1551" t="str">
            <v>升级改造（提质改造）</v>
          </cell>
          <cell r="O1551" t="str">
            <v>曲兰镇黄龙村黄龙山森林公园</v>
          </cell>
          <cell r="R1551" t="str">
            <v>3.5</v>
          </cell>
          <cell r="S1551" t="str">
            <v>6</v>
          </cell>
          <cell r="T1551" t="str">
            <v>CT87430421</v>
          </cell>
          <cell r="U1551">
            <v>0</v>
          </cell>
          <cell r="V1551">
            <v>3.6</v>
          </cell>
          <cell r="W1551">
            <v>3.6</v>
          </cell>
        </row>
        <row r="1552">
          <cell r="I1552" t="str">
            <v>王船山故里生态文化旅游区连接路</v>
          </cell>
          <cell r="J1552" t="str">
            <v>131302F4304210020</v>
          </cell>
          <cell r="K1552" t="str">
            <v>通景公路</v>
          </cell>
          <cell r="L1552" t="str">
            <v>三类地区</v>
          </cell>
          <cell r="M1552"/>
          <cell r="O1552" t="str">
            <v>王船山故里生态文化旅游区</v>
          </cell>
          <cell r="R1552" t="str">
            <v>5</v>
          </cell>
          <cell r="S1552" t="str">
            <v>6</v>
          </cell>
          <cell r="T1552" t="str">
            <v>Y067430421</v>
          </cell>
          <cell r="U1552">
            <v>4.609</v>
          </cell>
          <cell r="V1552">
            <v>8.08</v>
          </cell>
          <cell r="W1552">
            <v>3.4710000000000001</v>
          </cell>
        </row>
        <row r="1553">
          <cell r="I1553" t="str">
            <v>樟木乡南塘村G107至涂家组旅游公路（彭玉麟）</v>
          </cell>
          <cell r="J1553" t="str">
            <v>131302F4304210017</v>
          </cell>
          <cell r="K1553" t="str">
            <v>通景公路</v>
          </cell>
          <cell r="L1553" t="str">
            <v>三类地区</v>
          </cell>
          <cell r="M1553"/>
          <cell r="N1553" t="str">
            <v>新建</v>
          </cell>
          <cell r="O1553" t="str">
            <v>涂家组</v>
          </cell>
          <cell r="R1553" t="str">
            <v>3.5</v>
          </cell>
          <cell r="S1553" t="str">
            <v>6</v>
          </cell>
          <cell r="T1553" t="str">
            <v>CO92430421</v>
          </cell>
          <cell r="U1553">
            <v>0</v>
          </cell>
          <cell r="V1553">
            <v>0.39100000000000001</v>
          </cell>
          <cell r="W1553">
            <v>0.39100000000000001</v>
          </cell>
        </row>
        <row r="1554">
          <cell r="I1554" t="str">
            <v>岣嵝乡高峰村岣嵝林场至戴今吾故居旅游公路</v>
          </cell>
          <cell r="J1554" t="str">
            <v>131302F4304210018</v>
          </cell>
          <cell r="K1554" t="str">
            <v>通景公路</v>
          </cell>
          <cell r="L1554" t="str">
            <v>三类地区</v>
          </cell>
          <cell r="M1554"/>
          <cell r="N1554" t="str">
            <v>升级改造（提质改造）</v>
          </cell>
          <cell r="O1554" t="str">
            <v>戴今吾故居</v>
          </cell>
          <cell r="R1554" t="str">
            <v>5</v>
          </cell>
          <cell r="S1554" t="str">
            <v>6</v>
          </cell>
          <cell r="T1554" t="str">
            <v>C691430421</v>
          </cell>
          <cell r="U1554">
            <v>0</v>
          </cell>
          <cell r="V1554">
            <v>1.498</v>
          </cell>
          <cell r="W1554">
            <v>1.498</v>
          </cell>
        </row>
        <row r="1555">
          <cell r="I1555" t="str">
            <v>岣嵝乡岣嵝峰国家森林公园觉先村连接路</v>
          </cell>
          <cell r="J1555" t="str">
            <v>1312F4304210112</v>
          </cell>
          <cell r="K1555" t="str">
            <v>通景公路</v>
          </cell>
          <cell r="L1555" t="str">
            <v>三类地区</v>
          </cell>
          <cell r="M1555"/>
          <cell r="N1555" t="str">
            <v>新建</v>
          </cell>
          <cell r="O1555" t="str">
            <v>岣嵝峰国家森林公园</v>
          </cell>
          <cell r="R1555" t="str">
            <v>3</v>
          </cell>
          <cell r="S1555" t="str">
            <v>6</v>
          </cell>
          <cell r="T1555" t="str">
            <v>无</v>
          </cell>
          <cell r="U1555">
            <v>0</v>
          </cell>
          <cell r="V1555">
            <v>1.78</v>
          </cell>
          <cell r="W1555">
            <v>1.78</v>
          </cell>
        </row>
        <row r="1556">
          <cell r="I1556" t="str">
            <v>衡南县岐山国家森林公园石牛峰片区道路项目</v>
          </cell>
          <cell r="J1556" t="str">
            <v>131302F4304220005</v>
          </cell>
          <cell r="K1556" t="str">
            <v>通景公路</v>
          </cell>
          <cell r="L1556" t="str">
            <v>三类地区</v>
          </cell>
          <cell r="M1556"/>
          <cell r="N1556" t="str">
            <v>升级改造（提质改造）</v>
          </cell>
          <cell r="O1556" t="str">
            <v>衡南县岐山国家森林公园石牛峰景区</v>
          </cell>
          <cell r="R1556" t="str">
            <v>3</v>
          </cell>
          <cell r="S1556" t="str">
            <v>6</v>
          </cell>
          <cell r="T1556" t="str">
            <v>Y775430422</v>
          </cell>
          <cell r="U1556">
            <v>0</v>
          </cell>
          <cell r="V1556">
            <v>3.7330000000000001</v>
          </cell>
          <cell r="W1556">
            <v>3.7330000000000001</v>
          </cell>
        </row>
        <row r="1557">
          <cell r="I1557" t="str">
            <v>衡南县花桥镇高新村传统村落道路项目</v>
          </cell>
          <cell r="J1557" t="str">
            <v>131302F4304220002</v>
          </cell>
          <cell r="K1557" t="str">
            <v>通景公路</v>
          </cell>
          <cell r="L1557" t="str">
            <v>三类地区</v>
          </cell>
          <cell r="M1557"/>
          <cell r="N1557" t="str">
            <v>升级改造（提质改造）</v>
          </cell>
          <cell r="O1557" t="str">
            <v>衡南县花桥镇高新村蒋家大屋</v>
          </cell>
          <cell r="R1557" t="str">
            <v>6</v>
          </cell>
          <cell r="S1557" t="str">
            <v>6</v>
          </cell>
          <cell r="T1557" t="str">
            <v>无</v>
          </cell>
          <cell r="U1557">
            <v>0</v>
          </cell>
          <cell r="V1557">
            <v>1.706</v>
          </cell>
          <cell r="W1557">
            <v>1.706</v>
          </cell>
        </row>
        <row r="1558">
          <cell r="I1558" t="str">
            <v>衡南县宝盖镇宝盖村传统村落道路项目</v>
          </cell>
          <cell r="J1558" t="str">
            <v>1312,10313F4304220001</v>
          </cell>
          <cell r="K1558" t="str">
            <v>通景公路</v>
          </cell>
          <cell r="L1558" t="str">
            <v>三类地区</v>
          </cell>
          <cell r="M1558"/>
          <cell r="N1558" t="str">
            <v>新建</v>
          </cell>
          <cell r="O1558" t="str">
            <v>衡南县宝盖镇宝盖村传统村落</v>
          </cell>
          <cell r="R1558" t="str">
            <v>3.5</v>
          </cell>
          <cell r="S1558" t="str">
            <v>6</v>
          </cell>
          <cell r="T1558" t="str">
            <v>Y232430422</v>
          </cell>
          <cell r="U1558">
            <v>7.82</v>
          </cell>
          <cell r="V1558">
            <v>10.08</v>
          </cell>
          <cell r="W1558">
            <v>2.2599999999999998</v>
          </cell>
        </row>
        <row r="1559">
          <cell r="I1559" t="str">
            <v>衡南县栗江镇大渔村传统村落道路项目</v>
          </cell>
          <cell r="J1559" t="str">
            <v>131302F4304220001</v>
          </cell>
          <cell r="K1559" t="str">
            <v>通景公路</v>
          </cell>
          <cell r="L1559" t="str">
            <v>三类地区</v>
          </cell>
          <cell r="M1559"/>
          <cell r="N1559" t="str">
            <v>升级改造（提质改造）</v>
          </cell>
          <cell r="O1559" t="str">
            <v>衡南县王氏宗祠</v>
          </cell>
          <cell r="R1559" t="str">
            <v>3.5</v>
          </cell>
          <cell r="S1559" t="str">
            <v>6</v>
          </cell>
          <cell r="T1559" t="str">
            <v>Y820430422</v>
          </cell>
          <cell r="U1559">
            <v>0</v>
          </cell>
          <cell r="V1559">
            <v>6.0529999999999999</v>
          </cell>
          <cell r="W1559">
            <v>6.0529999999999999</v>
          </cell>
        </row>
        <row r="1560">
          <cell r="I1560" t="str">
            <v>大洲岛生态旅游区通景公路</v>
          </cell>
          <cell r="J1560" t="str">
            <v>131301F4304220008</v>
          </cell>
          <cell r="K1560" t="str">
            <v>通景公路</v>
          </cell>
          <cell r="L1560" t="str">
            <v>三类地区</v>
          </cell>
          <cell r="M1560"/>
          <cell r="N1560" t="str">
            <v>升级改造（提质改造）</v>
          </cell>
          <cell r="O1560" t="str">
            <v>大洲岛生态旅游区</v>
          </cell>
          <cell r="R1560" t="str">
            <v>4.5</v>
          </cell>
          <cell r="S1560" t="str">
            <v>6</v>
          </cell>
          <cell r="T1560" t="str">
            <v>无</v>
          </cell>
          <cell r="U1560">
            <v>0</v>
          </cell>
          <cell r="V1560">
            <v>7.2</v>
          </cell>
          <cell r="W1560">
            <v>7.2</v>
          </cell>
        </row>
        <row r="1561">
          <cell r="I1561" t="str">
            <v>衡南县大洲岛旅游区大山里共享农庄道路项目</v>
          </cell>
          <cell r="J1561" t="str">
            <v>131302F4304220009</v>
          </cell>
          <cell r="K1561" t="str">
            <v>通景公路</v>
          </cell>
          <cell r="L1561" t="str">
            <v>三类地区</v>
          </cell>
          <cell r="M1561"/>
          <cell r="N1561" t="str">
            <v>路面改善</v>
          </cell>
          <cell r="O1561" t="str">
            <v>衡南县大山里共享农庄</v>
          </cell>
          <cell r="R1561" t="str">
            <v>3.5</v>
          </cell>
          <cell r="S1561" t="str">
            <v>6</v>
          </cell>
          <cell r="T1561" t="str">
            <v>无</v>
          </cell>
          <cell r="U1561">
            <v>0</v>
          </cell>
          <cell r="V1561">
            <v>0.18</v>
          </cell>
          <cell r="W1561">
            <v>0.18</v>
          </cell>
        </row>
        <row r="1562">
          <cell r="I1562" t="str">
            <v>衡南县东方唐韵田园综合体道路项目</v>
          </cell>
          <cell r="J1562" t="str">
            <v>131302F4304220025</v>
          </cell>
          <cell r="K1562" t="str">
            <v>通景公路</v>
          </cell>
          <cell r="L1562" t="str">
            <v>三类地区</v>
          </cell>
          <cell r="M1562"/>
          <cell r="N1562" t="str">
            <v>升级改造（提质改造）</v>
          </cell>
          <cell r="O1562" t="str">
            <v>衡南县东方唐韵田园综合体</v>
          </cell>
          <cell r="S1562" t="str">
            <v>6</v>
          </cell>
          <cell r="T1562" t="str">
            <v>Y779430422</v>
          </cell>
          <cell r="U1562">
            <v>0</v>
          </cell>
          <cell r="V1562">
            <v>2.0739999999999998</v>
          </cell>
          <cell r="W1562">
            <v>2.0699999999999998</v>
          </cell>
        </row>
        <row r="1563">
          <cell r="I1563" t="str">
            <v>衡南县江口鸟洲景区连接路</v>
          </cell>
          <cell r="J1563" t="str">
            <v>131302F4304220003</v>
          </cell>
          <cell r="K1563" t="str">
            <v>通景公路</v>
          </cell>
          <cell r="L1563" t="str">
            <v>三类地区</v>
          </cell>
          <cell r="M1563"/>
          <cell r="N1563" t="str">
            <v>升级改造（提质改造）</v>
          </cell>
          <cell r="O1563" t="str">
            <v>衡南县江口鸟洲景区</v>
          </cell>
          <cell r="R1563" t="str">
            <v>5</v>
          </cell>
          <cell r="S1563" t="str">
            <v>6</v>
          </cell>
          <cell r="T1563" t="str">
            <v>无</v>
          </cell>
          <cell r="U1563">
            <v>0</v>
          </cell>
          <cell r="V1563">
            <v>2.4609999999999999</v>
          </cell>
          <cell r="W1563">
            <v>2.4180000000000001</v>
          </cell>
        </row>
        <row r="1564">
          <cell r="I1564" t="str">
            <v>衡南县莲湖湾生态农庄道路项目</v>
          </cell>
          <cell r="J1564" t="str">
            <v>131302F4304220026</v>
          </cell>
          <cell r="K1564" t="str">
            <v>通景公路</v>
          </cell>
          <cell r="L1564" t="str">
            <v>三类地区</v>
          </cell>
          <cell r="M1564"/>
          <cell r="N1564" t="str">
            <v>升级改造（提质改造）</v>
          </cell>
          <cell r="O1564" t="str">
            <v>衡南县莲湖湾生态农庄</v>
          </cell>
          <cell r="S1564" t="str">
            <v>6</v>
          </cell>
          <cell r="T1564" t="str">
            <v>C523430422</v>
          </cell>
          <cell r="U1564">
            <v>0</v>
          </cell>
          <cell r="V1564">
            <v>3.286</v>
          </cell>
          <cell r="W1564">
            <v>3.2829999999999999</v>
          </cell>
        </row>
        <row r="1565">
          <cell r="I1565" t="str">
            <v>衡南县六合滨水休闲山庄道路项目</v>
          </cell>
          <cell r="J1565" t="str">
            <v>131302F4304220018</v>
          </cell>
          <cell r="K1565" t="str">
            <v>通景公路</v>
          </cell>
          <cell r="L1565" t="str">
            <v>三类地区</v>
          </cell>
          <cell r="M1565"/>
          <cell r="N1565" t="str">
            <v>升级改造（提质改造）</v>
          </cell>
          <cell r="O1565" t="str">
            <v>衡南县六合滨水休闲山庄</v>
          </cell>
          <cell r="R1565" t="str">
            <v>3.5</v>
          </cell>
          <cell r="S1565" t="str">
            <v>6</v>
          </cell>
          <cell r="T1565" t="str">
            <v>C238430422</v>
          </cell>
          <cell r="U1565">
            <v>0</v>
          </cell>
          <cell r="V1565">
            <v>0.32200000000000001</v>
          </cell>
          <cell r="W1565">
            <v>0.32200000000000001</v>
          </cell>
        </row>
        <row r="1566">
          <cell r="I1566" t="str">
            <v>衡南县罗亮泗英雄纪念馆道路项目</v>
          </cell>
          <cell r="J1566" t="str">
            <v>131302F4304220027</v>
          </cell>
          <cell r="K1566" t="str">
            <v>通景公路</v>
          </cell>
          <cell r="L1566" t="str">
            <v>三类地区</v>
          </cell>
          <cell r="M1566"/>
          <cell r="N1566" t="str">
            <v>升级改造（提质改造）</v>
          </cell>
          <cell r="O1566" t="str">
            <v>衡南县罗亮泗英雄纪念馆</v>
          </cell>
          <cell r="S1566" t="str">
            <v>6</v>
          </cell>
          <cell r="T1566" t="str">
            <v>C363430422</v>
          </cell>
          <cell r="U1566">
            <v>0</v>
          </cell>
          <cell r="V1566">
            <v>3.8170000000000002</v>
          </cell>
          <cell r="W1566">
            <v>3.8069999999999999</v>
          </cell>
        </row>
        <row r="1567">
          <cell r="I1567" t="str">
            <v>衡南县洛夫旧居道路项目</v>
          </cell>
          <cell r="J1567" t="str">
            <v>131302F4304220033</v>
          </cell>
          <cell r="K1567" t="str">
            <v>通景公路</v>
          </cell>
          <cell r="L1567" t="str">
            <v>三类地区</v>
          </cell>
          <cell r="M1567"/>
          <cell r="N1567" t="str">
            <v>升级改造（提质改造）</v>
          </cell>
          <cell r="O1567" t="str">
            <v>衡南县洛夫久居</v>
          </cell>
          <cell r="S1567" t="str">
            <v>6</v>
          </cell>
          <cell r="T1567" t="str">
            <v>无</v>
          </cell>
          <cell r="U1567">
            <v>0</v>
          </cell>
          <cell r="V1567">
            <v>2.484</v>
          </cell>
          <cell r="W1567">
            <v>2.4790000000000001</v>
          </cell>
        </row>
        <row r="1568">
          <cell r="I1568" t="str">
            <v>衡南县农旺庄园道路项目</v>
          </cell>
          <cell r="J1568" t="str">
            <v>131302F4304220016</v>
          </cell>
          <cell r="K1568" t="str">
            <v>通景公路</v>
          </cell>
          <cell r="L1568" t="str">
            <v>三类地区</v>
          </cell>
          <cell r="M1568"/>
          <cell r="N1568" t="str">
            <v>升级改造（提质改造）</v>
          </cell>
          <cell r="O1568" t="str">
            <v>衡南县农旺庄园</v>
          </cell>
          <cell r="S1568" t="str">
            <v>6</v>
          </cell>
          <cell r="T1568" t="str">
            <v>C259430422</v>
          </cell>
          <cell r="U1568">
            <v>0</v>
          </cell>
          <cell r="V1568">
            <v>2.819</v>
          </cell>
          <cell r="W1568">
            <v>2.8140000000000001</v>
          </cell>
        </row>
        <row r="1569">
          <cell r="I1569" t="str">
            <v>衡南县权山生态农庄道路项目</v>
          </cell>
          <cell r="J1569" t="str">
            <v>131302F4304220024</v>
          </cell>
          <cell r="K1569" t="str">
            <v>通景公路</v>
          </cell>
          <cell r="L1569" t="str">
            <v>三类地区</v>
          </cell>
          <cell r="M1569"/>
          <cell r="N1569" t="str">
            <v>升级改造（提质改造）</v>
          </cell>
          <cell r="O1569" t="str">
            <v>衡南县权山生态农庄</v>
          </cell>
          <cell r="S1569" t="str">
            <v>6</v>
          </cell>
          <cell r="T1569" t="str">
            <v>X059430422</v>
          </cell>
          <cell r="U1569">
            <v>0</v>
          </cell>
          <cell r="V1569">
            <v>3.7690000000000001</v>
          </cell>
          <cell r="W1569">
            <v>3.766</v>
          </cell>
        </row>
        <row r="1570">
          <cell r="I1570" t="str">
            <v>衡南县神山村江雪书屋景区连接路</v>
          </cell>
          <cell r="J1570" t="str">
            <v>131302F4304220038</v>
          </cell>
          <cell r="K1570" t="str">
            <v>通景公路</v>
          </cell>
          <cell r="L1570" t="str">
            <v>三类地区</v>
          </cell>
          <cell r="M1570"/>
          <cell r="N1570" t="str">
            <v>新建</v>
          </cell>
          <cell r="O1570" t="str">
            <v>三塘神山村江雪书屋景区</v>
          </cell>
          <cell r="R1570" t="str">
            <v>3.5</v>
          </cell>
          <cell r="S1570" t="str">
            <v>6</v>
          </cell>
          <cell r="T1570" t="str">
            <v>无</v>
          </cell>
          <cell r="U1570">
            <v>0</v>
          </cell>
          <cell r="V1570">
            <v>0.56000000000000005</v>
          </cell>
          <cell r="W1570">
            <v>0.56000000000000005</v>
          </cell>
        </row>
        <row r="1571">
          <cell r="I1571" t="str">
            <v>衡南县谭子山杨湖山庄（烈士陵园）道路项目</v>
          </cell>
          <cell r="J1571" t="str">
            <v>131302F4304220012</v>
          </cell>
          <cell r="K1571" t="str">
            <v>通景公路</v>
          </cell>
          <cell r="L1571" t="str">
            <v>三类地区</v>
          </cell>
          <cell r="M1571"/>
          <cell r="N1571" t="str">
            <v>升级改造（提质改造）</v>
          </cell>
          <cell r="O1571" t="str">
            <v>衡南县谭子山杨湖山庄（烈士陵园）</v>
          </cell>
          <cell r="S1571" t="str">
            <v>6</v>
          </cell>
          <cell r="T1571" t="str">
            <v>无</v>
          </cell>
          <cell r="U1571">
            <v>0</v>
          </cell>
          <cell r="V1571">
            <v>5.4039999999999999</v>
          </cell>
          <cell r="W1571">
            <v>5.4950000000000001</v>
          </cell>
        </row>
        <row r="1572">
          <cell r="I1572" t="str">
            <v>衡南县铁丝塘巨麓峰景区道路项目</v>
          </cell>
          <cell r="J1572" t="str">
            <v>131302F4304220030</v>
          </cell>
          <cell r="K1572" t="str">
            <v>通景公路</v>
          </cell>
          <cell r="L1572" t="str">
            <v>三类地区</v>
          </cell>
          <cell r="M1572"/>
          <cell r="N1572" t="str">
            <v>新建</v>
          </cell>
          <cell r="O1572" t="str">
            <v>衡南县铁丝塘巨麓峰景区</v>
          </cell>
          <cell r="R1572" t="str">
            <v>4.5</v>
          </cell>
          <cell r="S1572" t="str">
            <v>6</v>
          </cell>
          <cell r="T1572" t="str">
            <v>CY41430422</v>
          </cell>
          <cell r="U1572">
            <v>0</v>
          </cell>
          <cell r="V1572">
            <v>3.9889999999999999</v>
          </cell>
          <cell r="W1572">
            <v>3.9889999999999999</v>
          </cell>
        </row>
        <row r="1573">
          <cell r="I1573" t="str">
            <v>衡南县旺丰园庄园道路项目</v>
          </cell>
          <cell r="J1573" t="str">
            <v>131302F4304220021</v>
          </cell>
          <cell r="K1573" t="str">
            <v>通景公路</v>
          </cell>
          <cell r="L1573" t="str">
            <v>三类地区</v>
          </cell>
          <cell r="M1573"/>
          <cell r="N1573" t="str">
            <v>升级改造（提质改造）</v>
          </cell>
          <cell r="O1573" t="str">
            <v>衡南县旺丰园庄园</v>
          </cell>
          <cell r="S1573" t="str">
            <v>6</v>
          </cell>
          <cell r="T1573" t="str">
            <v>C014430422</v>
          </cell>
          <cell r="U1573">
            <v>0</v>
          </cell>
          <cell r="V1573">
            <v>0.65</v>
          </cell>
          <cell r="W1573">
            <v>0.64900000000000002</v>
          </cell>
        </row>
        <row r="1574">
          <cell r="I1574" t="str">
            <v>衡南县亚皂山庄道路项目</v>
          </cell>
          <cell r="J1574" t="str">
            <v>131302F4304220019</v>
          </cell>
          <cell r="K1574" t="str">
            <v>通景公路</v>
          </cell>
          <cell r="L1574" t="str">
            <v>三类地区</v>
          </cell>
          <cell r="M1574"/>
          <cell r="N1574" t="str">
            <v>升级改造（提质改造）</v>
          </cell>
          <cell r="O1574" t="str">
            <v>衡南县亚皂山庄</v>
          </cell>
          <cell r="S1574" t="str">
            <v>6</v>
          </cell>
          <cell r="T1574" t="str">
            <v>C856430422</v>
          </cell>
          <cell r="U1574">
            <v>0</v>
          </cell>
          <cell r="V1574">
            <v>2.74</v>
          </cell>
          <cell r="W1574">
            <v>2.7320000000000002</v>
          </cell>
        </row>
        <row r="1575">
          <cell r="I1575" t="str">
            <v>衡南县柞市麒麟农场景区道路项目</v>
          </cell>
          <cell r="J1575" t="str">
            <v>131302F4304220007</v>
          </cell>
          <cell r="K1575" t="str">
            <v>通景公路</v>
          </cell>
          <cell r="L1575" t="str">
            <v>三类地区</v>
          </cell>
          <cell r="M1575"/>
          <cell r="N1575" t="str">
            <v>升级改造（提质改造）</v>
          </cell>
          <cell r="O1575" t="str">
            <v>衡南县柞市麒麟农场景区</v>
          </cell>
          <cell r="S1575" t="str">
            <v>6</v>
          </cell>
          <cell r="T1575" t="str">
            <v>CD08430422</v>
          </cell>
          <cell r="U1575">
            <v>0</v>
          </cell>
          <cell r="V1575">
            <v>2.6019999999999999</v>
          </cell>
          <cell r="W1575">
            <v>2.6019999999999999</v>
          </cell>
        </row>
        <row r="1576">
          <cell r="I1576" t="str">
            <v>衡南县岐山森林公园十牛峰片区旅游集散路项目</v>
          </cell>
          <cell r="J1576" t="str">
            <v>131301F4304220001</v>
          </cell>
          <cell r="K1576" t="str">
            <v>通景公路</v>
          </cell>
          <cell r="L1576" t="str">
            <v>三类地区</v>
          </cell>
          <cell r="M1576"/>
          <cell r="N1576" t="str">
            <v>升级改造（提质改造）</v>
          </cell>
          <cell r="O1576" t="str">
            <v>衡南县车江十牛峰景区、拾牛山庄、拾牛生态园</v>
          </cell>
          <cell r="R1576" t="str">
            <v>4.5</v>
          </cell>
          <cell r="S1576" t="str">
            <v>7</v>
          </cell>
          <cell r="T1576" t="str">
            <v>无</v>
          </cell>
          <cell r="U1576">
            <v>0</v>
          </cell>
          <cell r="V1576">
            <v>8.1029999999999998</v>
          </cell>
          <cell r="W1576">
            <v>8.1</v>
          </cell>
        </row>
        <row r="1577">
          <cell r="I1577" t="str">
            <v>衡阳蓝天绿地生态农庄道路项目</v>
          </cell>
          <cell r="J1577" t="str">
            <v>131302F4304220010</v>
          </cell>
          <cell r="K1577" t="str">
            <v>通景公路</v>
          </cell>
          <cell r="L1577" t="str">
            <v>三类地区</v>
          </cell>
          <cell r="M1577"/>
          <cell r="N1577" t="str">
            <v>升级改造（提质改造）</v>
          </cell>
          <cell r="O1577" t="str">
            <v>衡阳蓝天绿地生态农庄</v>
          </cell>
          <cell r="R1577" t="str">
            <v>3</v>
          </cell>
          <cell r="S1577" t="str">
            <v>6</v>
          </cell>
          <cell r="T1577" t="str">
            <v>X080430422</v>
          </cell>
          <cell r="U1577">
            <v>11.071999999999999</v>
          </cell>
          <cell r="V1577">
            <v>13.766</v>
          </cell>
          <cell r="W1577">
            <v>2.694</v>
          </cell>
        </row>
        <row r="1578">
          <cell r="I1578" t="str">
            <v>莲湖湾生态农庄道路项目</v>
          </cell>
          <cell r="J1578" t="str">
            <v>131302F4304220023</v>
          </cell>
          <cell r="K1578" t="str">
            <v>通景公路</v>
          </cell>
          <cell r="L1578" t="str">
            <v>三类地区</v>
          </cell>
          <cell r="M1578"/>
          <cell r="N1578" t="str">
            <v>升级改造（提质改造）</v>
          </cell>
          <cell r="O1578" t="str">
            <v>莲湖湾生态农庄</v>
          </cell>
          <cell r="S1578" t="str">
            <v>6</v>
          </cell>
          <cell r="T1578" t="str">
            <v>C523430422</v>
          </cell>
          <cell r="U1578">
            <v>0</v>
          </cell>
          <cell r="V1578">
            <v>3.286</v>
          </cell>
          <cell r="W1578">
            <v>3.2810000000000001</v>
          </cell>
        </row>
        <row r="1579">
          <cell r="I1579" t="str">
            <v>泉湖二月八农耕文化景区连接路</v>
          </cell>
          <cell r="J1579" t="str">
            <v>131302F4304220039</v>
          </cell>
          <cell r="K1579" t="str">
            <v>通景公路</v>
          </cell>
          <cell r="L1579" t="str">
            <v>三类地区</v>
          </cell>
          <cell r="M1579"/>
          <cell r="N1579" t="str">
            <v>新建</v>
          </cell>
          <cell r="O1579" t="str">
            <v>二月八农耕文化景区</v>
          </cell>
          <cell r="R1579" t="str">
            <v>3.5</v>
          </cell>
          <cell r="S1579" t="str">
            <v>6</v>
          </cell>
          <cell r="T1579" t="str">
            <v>无</v>
          </cell>
          <cell r="U1579">
            <v>0</v>
          </cell>
          <cell r="V1579">
            <v>8.6999999999999993</v>
          </cell>
          <cell r="W1579">
            <v>8.6999999999999993</v>
          </cell>
        </row>
        <row r="1580">
          <cell r="I1580" t="str">
            <v>杨氏宗祠景区通达路</v>
          </cell>
          <cell r="J1580" t="str">
            <v>131302F4304220041</v>
          </cell>
          <cell r="K1580" t="str">
            <v>通景公路</v>
          </cell>
          <cell r="L1580" t="str">
            <v>三类地区</v>
          </cell>
          <cell r="M1580"/>
          <cell r="N1580" t="str">
            <v>新建</v>
          </cell>
          <cell r="O1580" t="str">
            <v>杨氏宗祠</v>
          </cell>
          <cell r="R1580" t="str">
            <v>3.5</v>
          </cell>
          <cell r="S1580" t="str">
            <v>6</v>
          </cell>
          <cell r="T1580" t="str">
            <v>无</v>
          </cell>
          <cell r="U1580">
            <v>0</v>
          </cell>
          <cell r="V1580">
            <v>5.4</v>
          </cell>
          <cell r="W1580">
            <v>5.4</v>
          </cell>
        </row>
        <row r="1581">
          <cell r="I1581" t="str">
            <v>衡山县唐群英故居景区通景路</v>
          </cell>
          <cell r="J1581" t="str">
            <v>13130201F4304230001</v>
          </cell>
          <cell r="K1581" t="str">
            <v>通景公路</v>
          </cell>
          <cell r="L1581" t="str">
            <v>三类地区</v>
          </cell>
          <cell r="M1581"/>
          <cell r="N1581" t="str">
            <v>升级改造（提质改造）</v>
          </cell>
          <cell r="O1581" t="str">
            <v>唐群英故居景区</v>
          </cell>
          <cell r="R1581" t="str">
            <v>3.5</v>
          </cell>
          <cell r="S1581" t="str">
            <v>6</v>
          </cell>
          <cell r="T1581" t="str">
            <v>Ｃ099430423</v>
          </cell>
          <cell r="U1581">
            <v>0</v>
          </cell>
          <cell r="V1581">
            <v>0.70399999999999996</v>
          </cell>
          <cell r="W1581">
            <v>0.70399999999999996</v>
          </cell>
        </row>
        <row r="1582">
          <cell r="I1582" t="str">
            <v>花果山3A景区公路</v>
          </cell>
          <cell r="J1582" t="str">
            <v>131302F4304230002</v>
          </cell>
          <cell r="K1582" t="str">
            <v>通景公路</v>
          </cell>
          <cell r="L1582" t="str">
            <v>三类地区</v>
          </cell>
          <cell r="M1582"/>
          <cell r="N1582" t="str">
            <v>升级改造（提质改造）</v>
          </cell>
          <cell r="O1582" t="str">
            <v>花果山景区</v>
          </cell>
          <cell r="S1582" t="str">
            <v>6</v>
          </cell>
          <cell r="T1582" t="str">
            <v>C59A430423</v>
          </cell>
          <cell r="U1582">
            <v>0</v>
          </cell>
          <cell r="V1582">
            <v>3.6</v>
          </cell>
          <cell r="W1582">
            <v>3.6</v>
          </cell>
        </row>
        <row r="1583">
          <cell r="I1583" t="str">
            <v>天柱一组－天柱一组连接路</v>
          </cell>
          <cell r="J1583" t="str">
            <v>131302F4304230004</v>
          </cell>
          <cell r="K1583" t="str">
            <v>通景公路</v>
          </cell>
          <cell r="L1583" t="str">
            <v>三类地区</v>
          </cell>
          <cell r="M1583"/>
          <cell r="N1583" t="str">
            <v>升级改造（提质改造）</v>
          </cell>
          <cell r="O1583" t="str">
            <v>文立正故居</v>
          </cell>
          <cell r="R1583" t="str">
            <v>3.5</v>
          </cell>
          <cell r="S1583" t="str">
            <v>6</v>
          </cell>
          <cell r="T1583" t="str">
            <v>Ｃ243430423</v>
          </cell>
          <cell r="U1583">
            <v>0</v>
          </cell>
          <cell r="V1583">
            <v>2</v>
          </cell>
          <cell r="W1583">
            <v>2</v>
          </cell>
        </row>
        <row r="1584">
          <cell r="I1584" t="str">
            <v>紫盖峰景区公路</v>
          </cell>
          <cell r="J1584" t="str">
            <v>131302F4304230003</v>
          </cell>
          <cell r="K1584" t="str">
            <v>通景公路</v>
          </cell>
          <cell r="L1584" t="str">
            <v>三类地区</v>
          </cell>
          <cell r="M1584"/>
          <cell r="N1584" t="str">
            <v>新建</v>
          </cell>
          <cell r="O1584" t="str">
            <v>紫盖峰景区</v>
          </cell>
          <cell r="S1584" t="str">
            <v>6</v>
          </cell>
          <cell r="T1584" t="str">
            <v>无</v>
          </cell>
          <cell r="U1584">
            <v>0</v>
          </cell>
          <cell r="V1584">
            <v>8.1</v>
          </cell>
          <cell r="W1584">
            <v>8.1</v>
          </cell>
        </row>
        <row r="1585">
          <cell r="I1585" t="str">
            <v>紫金山森林公园通景公路</v>
          </cell>
          <cell r="J1585" t="str">
            <v>131302F4304230005</v>
          </cell>
          <cell r="K1585" t="str">
            <v>通景公路</v>
          </cell>
          <cell r="L1585" t="str">
            <v>三类地区</v>
          </cell>
          <cell r="M1585"/>
          <cell r="N1585" t="str">
            <v>新建</v>
          </cell>
          <cell r="O1585" t="str">
            <v>紫金山森林公园</v>
          </cell>
          <cell r="R1585" t="str">
            <v>3.5</v>
          </cell>
          <cell r="S1585" t="str">
            <v>6</v>
          </cell>
          <cell r="T1585" t="str">
            <v>CZ64430423</v>
          </cell>
          <cell r="U1585">
            <v>0</v>
          </cell>
          <cell r="V1585">
            <v>2</v>
          </cell>
          <cell r="W1585">
            <v>2</v>
          </cell>
        </row>
        <row r="1586">
          <cell r="I1586" t="str">
            <v>萱洲虎园景区公路</v>
          </cell>
          <cell r="J1586" t="str">
            <v>131302F4304230001</v>
          </cell>
          <cell r="K1586" t="str">
            <v>通景公路</v>
          </cell>
          <cell r="L1586" t="str">
            <v>三类地区</v>
          </cell>
          <cell r="M1586"/>
          <cell r="N1586" t="str">
            <v>新建</v>
          </cell>
          <cell r="O1586" t="str">
            <v>萱洲虎园景区</v>
          </cell>
          <cell r="R1586" t="str">
            <v>5.5</v>
          </cell>
          <cell r="S1586" t="str">
            <v>6</v>
          </cell>
          <cell r="T1586" t="str">
            <v>无</v>
          </cell>
          <cell r="U1586">
            <v>0</v>
          </cell>
          <cell r="V1586">
            <v>1.6</v>
          </cell>
          <cell r="W1586">
            <v>1.6</v>
          </cell>
        </row>
        <row r="1587">
          <cell r="I1587" t="str">
            <v>罗荣桓故居-纪念馆通景公路(故居至S207)</v>
          </cell>
          <cell r="J1587" t="str">
            <v>131302F4304240007</v>
          </cell>
          <cell r="K1587" t="str">
            <v>通景公路</v>
          </cell>
          <cell r="L1587" t="str">
            <v>三类地区</v>
          </cell>
          <cell r="M1587"/>
          <cell r="N1587" t="str">
            <v>新建</v>
          </cell>
          <cell r="O1587" t="str">
            <v>衡阳市罗荣桓故居-纪念馆</v>
          </cell>
          <cell r="R1587" t="str">
            <v>0</v>
          </cell>
          <cell r="S1587" t="str">
            <v>6</v>
          </cell>
          <cell r="T1587" t="str">
            <v>无</v>
          </cell>
          <cell r="U1587">
            <v>0</v>
          </cell>
          <cell r="V1587">
            <v>1.81</v>
          </cell>
          <cell r="W1587">
            <v>1.81</v>
          </cell>
        </row>
        <row r="1588">
          <cell r="I1588" t="str">
            <v>湖南盛和生态农业旅游示范园通景公路（盛和至S213）</v>
          </cell>
          <cell r="J1588" t="str">
            <v>131302F4304240012</v>
          </cell>
          <cell r="K1588" t="str">
            <v>通景公路</v>
          </cell>
          <cell r="L1588" t="str">
            <v>三类地区</v>
          </cell>
          <cell r="M1588"/>
          <cell r="N1588" t="str">
            <v>升级改造（提质改造）</v>
          </cell>
          <cell r="O1588" t="str">
            <v>湖南盛和生态农业旅游示范园</v>
          </cell>
          <cell r="R1588" t="str">
            <v>3.5</v>
          </cell>
          <cell r="S1588" t="str">
            <v>6</v>
          </cell>
          <cell r="T1588" t="str">
            <v>无</v>
          </cell>
          <cell r="U1588">
            <v>0</v>
          </cell>
          <cell r="V1588">
            <v>6.556</v>
          </cell>
          <cell r="W1588">
            <v>6.556</v>
          </cell>
        </row>
        <row r="1589">
          <cell r="I1589" t="str">
            <v>锡岩仙洞-洣水风景名胜区集散公路(洣水石峡至S207)</v>
          </cell>
          <cell r="J1589" t="str">
            <v>131301F4304240002</v>
          </cell>
          <cell r="K1589" t="str">
            <v>通景公路</v>
          </cell>
          <cell r="L1589" t="str">
            <v>三类地区</v>
          </cell>
          <cell r="M1589"/>
          <cell r="N1589" t="str">
            <v>升级改造（提质改造）</v>
          </cell>
          <cell r="O1589" t="str">
            <v>锡岩仙洞-洣水风景名胜区</v>
          </cell>
          <cell r="R1589" t="str">
            <v>4.5</v>
          </cell>
          <cell r="S1589" t="str">
            <v>6</v>
          </cell>
          <cell r="T1589" t="str">
            <v>无</v>
          </cell>
          <cell r="U1589">
            <v>0</v>
          </cell>
          <cell r="V1589">
            <v>12.708</v>
          </cell>
          <cell r="W1589">
            <v>12.708</v>
          </cell>
        </row>
        <row r="1590">
          <cell r="I1590" t="str">
            <v>衡东县洣江生态观光园通景公路(生态园至S207)</v>
          </cell>
          <cell r="J1590" t="str">
            <v>131302F4304240013</v>
          </cell>
          <cell r="K1590" t="str">
            <v>通景公路</v>
          </cell>
          <cell r="L1590" t="str">
            <v>三类地区</v>
          </cell>
          <cell r="M1590"/>
          <cell r="N1590" t="str">
            <v>升级改造（提质改造）</v>
          </cell>
          <cell r="O1590" t="str">
            <v>衡东县洣江生态观光园</v>
          </cell>
          <cell r="R1590" t="str">
            <v>3</v>
          </cell>
          <cell r="S1590" t="str">
            <v>6</v>
          </cell>
          <cell r="T1590" t="str">
            <v>无</v>
          </cell>
          <cell r="U1590">
            <v>0</v>
          </cell>
          <cell r="V1590">
            <v>4.9790000000000001</v>
          </cell>
          <cell r="W1590">
            <v>4.9790000000000001</v>
          </cell>
        </row>
        <row r="1591">
          <cell r="I1591" t="str">
            <v>湘江南文旅康养基地通景路（湘江南温泉至S207）</v>
          </cell>
          <cell r="J1591" t="str">
            <v>131302F4304240009</v>
          </cell>
          <cell r="K1591" t="str">
            <v>通景公路</v>
          </cell>
          <cell r="L1591" t="str">
            <v>三类地区</v>
          </cell>
          <cell r="M1591"/>
          <cell r="N1591" t="str">
            <v>升级改造（提质改造）</v>
          </cell>
          <cell r="O1591" t="str">
            <v>湘江南文旅康养基地湘江南温泉</v>
          </cell>
          <cell r="S1591" t="str">
            <v>6</v>
          </cell>
          <cell r="T1591" t="str">
            <v>无</v>
          </cell>
          <cell r="U1591">
            <v>0</v>
          </cell>
          <cell r="V1591">
            <v>7.0780000000000003</v>
          </cell>
          <cell r="W1591">
            <v>7.08</v>
          </cell>
        </row>
        <row r="1592">
          <cell r="I1592" t="str">
            <v>祁东县黄土铺黄花小镇连接路</v>
          </cell>
          <cell r="J1592" t="str">
            <v>131301F4304260001</v>
          </cell>
          <cell r="K1592" t="str">
            <v>通景公路</v>
          </cell>
          <cell r="L1592" t="str">
            <v>二类地区</v>
          </cell>
          <cell r="M1592" t="str">
            <v>省级贫困县</v>
          </cell>
          <cell r="N1592" t="str">
            <v>新建</v>
          </cell>
          <cell r="O1592" t="str">
            <v>祁东县黄土铺黄花小镇</v>
          </cell>
          <cell r="R1592" t="str">
            <v>3.5</v>
          </cell>
          <cell r="S1592" t="str">
            <v>6(4.5)</v>
          </cell>
          <cell r="T1592" t="str">
            <v>X146430426</v>
          </cell>
          <cell r="U1592">
            <v>0</v>
          </cell>
          <cell r="V1592">
            <v>12.5</v>
          </cell>
          <cell r="W1592">
            <v>12.5</v>
          </cell>
        </row>
        <row r="1593">
          <cell r="I1593" t="str">
            <v>祁东县御龙湾度假区连接路</v>
          </cell>
          <cell r="J1593" t="str">
            <v>131302F4304260001</v>
          </cell>
          <cell r="K1593" t="str">
            <v>通景公路</v>
          </cell>
          <cell r="L1593" t="str">
            <v>二类地区</v>
          </cell>
          <cell r="M1593" t="str">
            <v>省级贫困县</v>
          </cell>
          <cell r="N1593" t="str">
            <v>新建</v>
          </cell>
          <cell r="O1593" t="str">
            <v>御龙湾度假区</v>
          </cell>
          <cell r="R1593" t="str">
            <v>4</v>
          </cell>
          <cell r="S1593" t="str">
            <v>6</v>
          </cell>
          <cell r="T1593" t="str">
            <v>Y358430426</v>
          </cell>
          <cell r="U1593">
            <v>0</v>
          </cell>
          <cell r="V1593">
            <v>3.1</v>
          </cell>
          <cell r="W1593">
            <v>3.1</v>
          </cell>
        </row>
        <row r="1594">
          <cell r="I1594" t="str">
            <v>大河边村罗家塘至湾塘连接路</v>
          </cell>
          <cell r="J1594" t="str">
            <v>131302F4304810004</v>
          </cell>
          <cell r="K1594" t="str">
            <v>通景公路</v>
          </cell>
          <cell r="L1594" t="str">
            <v>三类地区</v>
          </cell>
          <cell r="M1594"/>
          <cell r="N1594" t="str">
            <v>新建</v>
          </cell>
          <cell r="O1594" t="str">
            <v>耒水国家湿地公园</v>
          </cell>
          <cell r="R1594" t="str">
            <v>0</v>
          </cell>
          <cell r="S1594" t="str">
            <v>7</v>
          </cell>
          <cell r="T1594" t="str">
            <v>无</v>
          </cell>
          <cell r="U1594">
            <v>0</v>
          </cell>
          <cell r="V1594">
            <v>3.18</v>
          </cell>
          <cell r="W1594">
            <v>3.18</v>
          </cell>
        </row>
        <row r="1595">
          <cell r="I1595" t="str">
            <v>未阳市永济镇大众村通景路</v>
          </cell>
          <cell r="J1595" t="str">
            <v>13130201F4304810003</v>
          </cell>
          <cell r="K1595" t="str">
            <v>通景公路</v>
          </cell>
          <cell r="L1595" t="str">
            <v>三类地区</v>
          </cell>
          <cell r="M1595"/>
          <cell r="N1595" t="str">
            <v>升级改造（提质改造）</v>
          </cell>
          <cell r="O1595" t="str">
            <v>未阳市大众村</v>
          </cell>
          <cell r="R1595" t="str">
            <v>3.5</v>
          </cell>
          <cell r="S1595" t="str">
            <v>6(4.5)</v>
          </cell>
          <cell r="T1595" t="str">
            <v>Y047430481</v>
          </cell>
          <cell r="U1595">
            <v>0</v>
          </cell>
          <cell r="V1595">
            <v>2.403</v>
          </cell>
          <cell r="W1595">
            <v>2.403</v>
          </cell>
        </row>
        <row r="1596">
          <cell r="I1596" t="str">
            <v>锡田村至五岳村连接路</v>
          </cell>
          <cell r="J1596" t="str">
            <v>131302F4304810005</v>
          </cell>
          <cell r="K1596" t="str">
            <v>通景公路</v>
          </cell>
          <cell r="L1596" t="str">
            <v>三类地区</v>
          </cell>
          <cell r="M1596"/>
          <cell r="N1596" t="str">
            <v>新建</v>
          </cell>
          <cell r="O1596" t="str">
            <v>耒阳市淝田镇锡田村</v>
          </cell>
          <cell r="R1596" t="str">
            <v>4.5</v>
          </cell>
          <cell r="S1596" t="str">
            <v>6</v>
          </cell>
          <cell r="T1596" t="str">
            <v>无</v>
          </cell>
          <cell r="U1596">
            <v>0</v>
          </cell>
          <cell r="V1596">
            <v>1.61</v>
          </cell>
          <cell r="W1596">
            <v>1.61</v>
          </cell>
        </row>
        <row r="1597">
          <cell r="I1597" t="str">
            <v>耒阳市仁义镇罗渡村通景路</v>
          </cell>
          <cell r="J1597" t="str">
            <v>13130201F4304810002</v>
          </cell>
          <cell r="K1597" t="str">
            <v>通景公路</v>
          </cell>
          <cell r="L1597" t="str">
            <v>三类地区</v>
          </cell>
          <cell r="M1597"/>
          <cell r="N1597" t="str">
            <v>升级改造（提质改造）</v>
          </cell>
          <cell r="O1597" t="str">
            <v>衡阳市耒阳市仁义镇罗渡村</v>
          </cell>
          <cell r="R1597" t="str">
            <v>4.5</v>
          </cell>
          <cell r="S1597" t="str">
            <v>6</v>
          </cell>
          <cell r="T1597" t="str">
            <v>X178430481</v>
          </cell>
          <cell r="U1597">
            <v>0</v>
          </cell>
          <cell r="V1597">
            <v>2.1190000000000002</v>
          </cell>
          <cell r="W1597">
            <v>2.1190000000000002</v>
          </cell>
        </row>
        <row r="1598">
          <cell r="I1598" t="str">
            <v>耒阳市余庆街道水口村通景路</v>
          </cell>
          <cell r="J1598" t="str">
            <v>13130201F4304810001</v>
          </cell>
          <cell r="K1598" t="str">
            <v>通景公路</v>
          </cell>
          <cell r="L1598" t="str">
            <v>三类地区</v>
          </cell>
          <cell r="M1598"/>
          <cell r="N1598" t="str">
            <v>升级改造（提质改造）</v>
          </cell>
          <cell r="O1598" t="str">
            <v>衡阳市耒阳市余庆街道水口村</v>
          </cell>
          <cell r="R1598" t="str">
            <v>3.5</v>
          </cell>
          <cell r="S1598" t="str">
            <v>6</v>
          </cell>
          <cell r="T1598" t="str">
            <v>X022430481</v>
          </cell>
          <cell r="U1598">
            <v>0</v>
          </cell>
          <cell r="V1598">
            <v>3.702</v>
          </cell>
          <cell r="W1598">
            <v>3.702</v>
          </cell>
        </row>
        <row r="1599">
          <cell r="I1599" t="str">
            <v>衡阳市常宁市天堂山景区旅游公路建设</v>
          </cell>
          <cell r="J1599" t="str">
            <v>131302F4304820004</v>
          </cell>
          <cell r="K1599" t="str">
            <v>通景公路</v>
          </cell>
          <cell r="L1599" t="str">
            <v>三类地区</v>
          </cell>
          <cell r="M1599"/>
          <cell r="N1599" t="str">
            <v>新建</v>
          </cell>
          <cell r="O1599" t="str">
            <v>天堂山景区</v>
          </cell>
          <cell r="R1599" t="str">
            <v>0</v>
          </cell>
          <cell r="S1599" t="str">
            <v>6</v>
          </cell>
          <cell r="T1599" t="str">
            <v>无</v>
          </cell>
          <cell r="U1599">
            <v>0</v>
          </cell>
          <cell r="V1599">
            <v>3.3</v>
          </cell>
          <cell r="W1599">
            <v>3.3</v>
          </cell>
        </row>
        <row r="1600">
          <cell r="I1600" t="str">
            <v>X232东桥-庙前连接路</v>
          </cell>
          <cell r="J1600" t="str">
            <v>131301F4304820011</v>
          </cell>
          <cell r="K1600" t="str">
            <v>通景公路</v>
          </cell>
          <cell r="L1600" t="str">
            <v>三类地区</v>
          </cell>
          <cell r="M1600"/>
          <cell r="N1600" t="str">
            <v>升级改造（提质改造）</v>
          </cell>
          <cell r="O1600" t="str">
            <v>庙前景区</v>
          </cell>
          <cell r="R1600" t="str">
            <v>5</v>
          </cell>
          <cell r="S1600" t="str">
            <v>7</v>
          </cell>
          <cell r="T1600" t="str">
            <v>X232430482</v>
          </cell>
          <cell r="U1600">
            <v>0</v>
          </cell>
          <cell r="V1600">
            <v>11.3</v>
          </cell>
          <cell r="W1600">
            <v>11.3</v>
          </cell>
        </row>
        <row r="1601">
          <cell r="I1601" t="str">
            <v>Y537谭井至农林公路</v>
          </cell>
          <cell r="J1601" t="str">
            <v>131302F4304820026</v>
          </cell>
          <cell r="K1601" t="str">
            <v>通景公路</v>
          </cell>
          <cell r="L1601" t="str">
            <v>三类地区</v>
          </cell>
          <cell r="M1601"/>
          <cell r="N1601" t="str">
            <v>升级改造（提质改造）</v>
          </cell>
          <cell r="O1601" t="str">
            <v>天堂山森林公园</v>
          </cell>
          <cell r="R1601" t="str">
            <v>4.5</v>
          </cell>
          <cell r="S1601" t="str">
            <v>7</v>
          </cell>
          <cell r="T1601" t="str">
            <v>Y537430482</v>
          </cell>
          <cell r="U1601">
            <v>0</v>
          </cell>
          <cell r="V1601">
            <v>8.7739999999999991</v>
          </cell>
          <cell r="W1601">
            <v>8.7739999999999991</v>
          </cell>
        </row>
        <row r="1602">
          <cell r="I1602" t="str">
            <v>常宁市萧石月革命烈士故居红色旅游景点公路</v>
          </cell>
          <cell r="J1602" t="str">
            <v>131302F4304820006</v>
          </cell>
          <cell r="K1602" t="str">
            <v>通景公路</v>
          </cell>
          <cell r="L1602" t="str">
            <v>三类地区</v>
          </cell>
          <cell r="M1602"/>
          <cell r="N1602" t="str">
            <v>新建</v>
          </cell>
          <cell r="O1602" t="str">
            <v>常宁市萧石月故居红色文化教育基地</v>
          </cell>
          <cell r="R1602" t="str">
            <v>0</v>
          </cell>
          <cell r="S1602" t="str">
            <v>6</v>
          </cell>
          <cell r="T1602" t="str">
            <v>无</v>
          </cell>
          <cell r="U1602">
            <v>0</v>
          </cell>
          <cell r="V1602">
            <v>1.5</v>
          </cell>
          <cell r="W1602">
            <v>1.5</v>
          </cell>
        </row>
        <row r="1603">
          <cell r="I1603" t="str">
            <v>衡阳市常宁市白沙镇光荣村传统村落公路建设项目</v>
          </cell>
          <cell r="J1603" t="str">
            <v>131302F4304820012</v>
          </cell>
          <cell r="K1603" t="str">
            <v>通景公路</v>
          </cell>
          <cell r="L1603" t="str">
            <v>三类地区</v>
          </cell>
          <cell r="M1603"/>
          <cell r="N1603" t="str">
            <v>新建</v>
          </cell>
          <cell r="O1603" t="str">
            <v>衡阳市常宁市白沙镇光荣村（中国传统村落）</v>
          </cell>
          <cell r="R1603" t="str">
            <v>4.5</v>
          </cell>
          <cell r="S1603" t="str">
            <v>6</v>
          </cell>
          <cell r="T1603" t="str">
            <v>无</v>
          </cell>
          <cell r="U1603">
            <v>0</v>
          </cell>
          <cell r="V1603">
            <v>1.1100000000000001</v>
          </cell>
          <cell r="W1603">
            <v>1.1100000000000001</v>
          </cell>
        </row>
        <row r="1604">
          <cell r="I1604" t="str">
            <v>衡阳市常宁市白沙镇上游村传统村落公路建设项目</v>
          </cell>
          <cell r="J1604" t="str">
            <v>131302F4304820008</v>
          </cell>
          <cell r="K1604" t="str">
            <v>通景公路</v>
          </cell>
          <cell r="L1604" t="str">
            <v>三类地区</v>
          </cell>
          <cell r="M1604"/>
          <cell r="N1604" t="str">
            <v>升级改造（提质改造）</v>
          </cell>
          <cell r="O1604" t="str">
            <v>衡阳市常宁市白沙镇上游村（中国传统村落）</v>
          </cell>
          <cell r="R1604" t="str">
            <v>4.5</v>
          </cell>
          <cell r="S1604" t="str">
            <v>6</v>
          </cell>
          <cell r="T1604" t="str">
            <v>CJJ8430482</v>
          </cell>
          <cell r="U1604">
            <v>0</v>
          </cell>
          <cell r="V1604">
            <v>2.2280000000000002</v>
          </cell>
          <cell r="W1604">
            <v>2.2280000000000002</v>
          </cell>
        </row>
        <row r="1605">
          <cell r="I1605" t="str">
            <v>衡阳市常宁市柏坊镇连接路</v>
          </cell>
          <cell r="J1605" t="str">
            <v>131302F4304820029</v>
          </cell>
          <cell r="K1605" t="str">
            <v>通景公路</v>
          </cell>
          <cell r="L1605" t="str">
            <v>三类地区</v>
          </cell>
          <cell r="M1605"/>
          <cell r="O1605" t="str">
            <v>常宁市水口山工人陈列馆</v>
          </cell>
          <cell r="R1605" t="str">
            <v>5</v>
          </cell>
          <cell r="S1605" t="str">
            <v>6</v>
          </cell>
          <cell r="T1605" t="str">
            <v>Y015430482</v>
          </cell>
          <cell r="U1605">
            <v>0</v>
          </cell>
          <cell r="V1605">
            <v>1.4359999999999999</v>
          </cell>
          <cell r="W1605">
            <v>1.4359999999999999</v>
          </cell>
        </row>
        <row r="1606">
          <cell r="I1606" t="str">
            <v>衡阳市常宁市官岭镇江边村连接路</v>
          </cell>
          <cell r="J1606" t="str">
            <v>131302F4304820028</v>
          </cell>
          <cell r="K1606" t="str">
            <v>通景公路</v>
          </cell>
          <cell r="L1606" t="str">
            <v>三类地区</v>
          </cell>
          <cell r="M1606"/>
          <cell r="O1606" t="str">
            <v>中国印山</v>
          </cell>
          <cell r="R1606" t="str">
            <v>5</v>
          </cell>
          <cell r="S1606" t="str">
            <v>6</v>
          </cell>
          <cell r="T1606" t="str">
            <v>X232430482</v>
          </cell>
          <cell r="U1606">
            <v>0</v>
          </cell>
          <cell r="V1606">
            <v>11.15</v>
          </cell>
          <cell r="W1606">
            <v>11.15</v>
          </cell>
        </row>
        <row r="1607">
          <cell r="I1607" t="str">
            <v>衡阳市常宁市聚远楼农庄公路建设项目</v>
          </cell>
          <cell r="J1607" t="str">
            <v>131302F4304820022</v>
          </cell>
          <cell r="K1607" t="str">
            <v>通景公路</v>
          </cell>
          <cell r="L1607" t="str">
            <v>三类地区</v>
          </cell>
          <cell r="M1607"/>
          <cell r="N1607" t="str">
            <v>新建</v>
          </cell>
          <cell r="O1607" t="str">
            <v>衡阳市常宁市聚远楼农庄</v>
          </cell>
          <cell r="R1607" t="str">
            <v>0</v>
          </cell>
          <cell r="S1607" t="str">
            <v>6</v>
          </cell>
          <cell r="T1607" t="str">
            <v>无</v>
          </cell>
          <cell r="U1607">
            <v>0</v>
          </cell>
          <cell r="V1607">
            <v>0.71</v>
          </cell>
          <cell r="W1607">
            <v>0.71</v>
          </cell>
        </row>
        <row r="1608">
          <cell r="I1608" t="str">
            <v>衡阳市常宁市罗桥镇石盘村传统村落公路建设项目</v>
          </cell>
          <cell r="J1608" t="str">
            <v>131302F4304820017</v>
          </cell>
          <cell r="K1608" t="str">
            <v>通景公路</v>
          </cell>
          <cell r="L1608" t="str">
            <v>三类地区</v>
          </cell>
          <cell r="M1608"/>
          <cell r="N1608" t="str">
            <v>新建</v>
          </cell>
          <cell r="O1608" t="str">
            <v>衡阳市常宁市罗桥镇石盘村（中国传统村落）</v>
          </cell>
          <cell r="R1608" t="str">
            <v>0</v>
          </cell>
          <cell r="S1608" t="str">
            <v>6</v>
          </cell>
          <cell r="T1608" t="str">
            <v>无</v>
          </cell>
          <cell r="U1608">
            <v>0</v>
          </cell>
          <cell r="V1608">
            <v>0.14000000000000001</v>
          </cell>
          <cell r="W1608">
            <v>0.14000000000000001</v>
          </cell>
        </row>
        <row r="1609">
          <cell r="I1609" t="str">
            <v>衡阳市常宁市罗桥镇下冲村传统村落公路建设项目</v>
          </cell>
          <cell r="J1609" t="str">
            <v>131302F4304820030</v>
          </cell>
          <cell r="K1609" t="str">
            <v>通景公路</v>
          </cell>
          <cell r="L1609" t="str">
            <v>三类地区</v>
          </cell>
          <cell r="M1609"/>
          <cell r="N1609" t="str">
            <v>新建</v>
          </cell>
          <cell r="O1609" t="str">
            <v>衡阳市常宁市罗桥镇下冲村（中国传统村落）</v>
          </cell>
          <cell r="R1609" t="str">
            <v>0</v>
          </cell>
          <cell r="S1609" t="str">
            <v>6</v>
          </cell>
          <cell r="T1609" t="str">
            <v>无</v>
          </cell>
          <cell r="U1609">
            <v>0</v>
          </cell>
          <cell r="V1609">
            <v>0.80300000000000005</v>
          </cell>
          <cell r="W1609">
            <v>1.47</v>
          </cell>
        </row>
        <row r="1610">
          <cell r="I1610" t="str">
            <v>衡阳市常宁市蓬塘乡荷花基地公路建设项目</v>
          </cell>
          <cell r="J1610" t="str">
            <v>131302F4304820020</v>
          </cell>
          <cell r="K1610" t="str">
            <v>通景公路</v>
          </cell>
          <cell r="L1610" t="str">
            <v>三类地区</v>
          </cell>
          <cell r="M1610"/>
          <cell r="N1610" t="str">
            <v>升级改造（提质改造）</v>
          </cell>
          <cell r="O1610" t="str">
            <v>衡阳市常宁市蓬塘乡荷花基地</v>
          </cell>
          <cell r="R1610" t="str">
            <v>3.5</v>
          </cell>
          <cell r="S1610" t="str">
            <v>6</v>
          </cell>
          <cell r="T1610" t="str">
            <v>Y017430482</v>
          </cell>
          <cell r="U1610">
            <v>0</v>
          </cell>
          <cell r="V1610">
            <v>4.1100000000000003</v>
          </cell>
          <cell r="W1610">
            <v>4.1100000000000003</v>
          </cell>
        </row>
        <row r="1611">
          <cell r="I1611" t="str">
            <v>衡阳市常宁市三角塘镇双湾村传统村落公路建设项目</v>
          </cell>
          <cell r="J1611" t="str">
            <v>131302F4304820015</v>
          </cell>
          <cell r="K1611" t="str">
            <v>通景公路</v>
          </cell>
          <cell r="L1611" t="str">
            <v>三类地区</v>
          </cell>
          <cell r="M1611"/>
          <cell r="N1611" t="str">
            <v>新建</v>
          </cell>
          <cell r="O1611" t="str">
            <v>衡阳市常宁市三角塘镇双湾村（中国传统村落）</v>
          </cell>
          <cell r="R1611" t="str">
            <v>0</v>
          </cell>
          <cell r="S1611" t="str">
            <v>6</v>
          </cell>
          <cell r="T1611" t="str">
            <v>无</v>
          </cell>
          <cell r="U1611">
            <v>0</v>
          </cell>
          <cell r="V1611">
            <v>0.63</v>
          </cell>
          <cell r="W1611">
            <v>0.63</v>
          </cell>
        </row>
        <row r="1612">
          <cell r="I1612" t="str">
            <v>衡阳市常宁市西岭镇大洪村传统村落公路建设项目(新屋景点)</v>
          </cell>
          <cell r="J1612" t="str">
            <v>131302F4304820013</v>
          </cell>
          <cell r="K1612" t="str">
            <v>通景公路</v>
          </cell>
          <cell r="L1612" t="str">
            <v>三类地区</v>
          </cell>
          <cell r="M1612"/>
          <cell r="N1612" t="str">
            <v>升级改造（提质改造）</v>
          </cell>
          <cell r="O1612" t="str">
            <v>衡阳市常宁市西岭镇大洪村（中国传统村落）</v>
          </cell>
          <cell r="R1612" t="str">
            <v>3.5</v>
          </cell>
          <cell r="S1612" t="str">
            <v>6</v>
          </cell>
          <cell r="T1612" t="str">
            <v>无</v>
          </cell>
          <cell r="U1612">
            <v>0</v>
          </cell>
          <cell r="V1612">
            <v>2.02</v>
          </cell>
          <cell r="W1612">
            <v>2.02</v>
          </cell>
        </row>
        <row r="1613">
          <cell r="I1613" t="str">
            <v>衡阳市常宁市西岭镇大洪村传统村落公路建设项目（月光明古居）</v>
          </cell>
          <cell r="J1613" t="str">
            <v>131302F4304820023</v>
          </cell>
          <cell r="K1613" t="str">
            <v>通景公路</v>
          </cell>
          <cell r="L1613" t="str">
            <v>三类地区</v>
          </cell>
          <cell r="M1613"/>
          <cell r="N1613" t="str">
            <v>升级改造（提质改造）</v>
          </cell>
          <cell r="O1613" t="str">
            <v>衡阳市常宁市西岭镇大洪村（中国传统村落）</v>
          </cell>
          <cell r="R1613" t="str">
            <v>0</v>
          </cell>
          <cell r="S1613" t="str">
            <v>6</v>
          </cell>
          <cell r="T1613" t="str">
            <v>无</v>
          </cell>
          <cell r="U1613">
            <v>0</v>
          </cell>
          <cell r="V1613">
            <v>3.11</v>
          </cell>
          <cell r="W1613">
            <v>3.11</v>
          </cell>
        </row>
        <row r="1614">
          <cell r="I1614" t="str">
            <v>衡阳市常宁市西岭镇六图村传统村落公路建设项目</v>
          </cell>
          <cell r="J1614" t="str">
            <v>131302F4304820009</v>
          </cell>
          <cell r="K1614" t="str">
            <v>通景公路</v>
          </cell>
          <cell r="L1614" t="str">
            <v>三类地区</v>
          </cell>
          <cell r="M1614"/>
          <cell r="N1614" t="str">
            <v>新建</v>
          </cell>
          <cell r="O1614" t="str">
            <v>衡阳市常宁市西岭镇六图村（中国传统村落）</v>
          </cell>
          <cell r="R1614" t="str">
            <v>0</v>
          </cell>
          <cell r="S1614" t="str">
            <v>6</v>
          </cell>
          <cell r="T1614" t="str">
            <v>无</v>
          </cell>
          <cell r="U1614">
            <v>0</v>
          </cell>
          <cell r="V1614">
            <v>0.17</v>
          </cell>
          <cell r="W1614">
            <v>0.17</v>
          </cell>
        </row>
        <row r="1615">
          <cell r="I1615" t="str">
            <v>衡阳市常宁市西岭镇五冲村传统村落公路建设项目</v>
          </cell>
          <cell r="J1615" t="str">
            <v>131302F4304820014</v>
          </cell>
          <cell r="K1615" t="str">
            <v>通景公路</v>
          </cell>
          <cell r="L1615" t="str">
            <v>三类地区</v>
          </cell>
          <cell r="M1615"/>
          <cell r="N1615" t="str">
            <v>新建</v>
          </cell>
          <cell r="O1615" t="str">
            <v>衡阳市常宁市西岭镇五冲村（中国传统村落）</v>
          </cell>
          <cell r="R1615" t="str">
            <v>0</v>
          </cell>
          <cell r="S1615" t="str">
            <v>6</v>
          </cell>
          <cell r="T1615" t="str">
            <v>无</v>
          </cell>
          <cell r="U1615">
            <v>0</v>
          </cell>
          <cell r="V1615">
            <v>2.72</v>
          </cell>
          <cell r="W1615">
            <v>2.72</v>
          </cell>
        </row>
        <row r="1616">
          <cell r="I1616" t="str">
            <v>衡阳市常宁市洋泉水库旅游公路</v>
          </cell>
          <cell r="J1616" t="str">
            <v>131302F4304820024</v>
          </cell>
          <cell r="K1616" t="str">
            <v>通景公路</v>
          </cell>
          <cell r="L1616" t="str">
            <v>三类地区</v>
          </cell>
          <cell r="M1616"/>
          <cell r="N1616" t="str">
            <v>升级改造（提质改造）</v>
          </cell>
          <cell r="O1616" t="str">
            <v>衡阳市常宁市洋泉水库</v>
          </cell>
          <cell r="R1616" t="str">
            <v>3.5</v>
          </cell>
          <cell r="S1616" t="str">
            <v>6</v>
          </cell>
          <cell r="T1616" t="str">
            <v>C089430482</v>
          </cell>
          <cell r="U1616">
            <v>0</v>
          </cell>
          <cell r="V1616">
            <v>1.41</v>
          </cell>
          <cell r="W1616">
            <v>1.41</v>
          </cell>
        </row>
        <row r="1617">
          <cell r="I1617" t="str">
            <v>衡阳市常宁市咏胜休闲农庄公路</v>
          </cell>
          <cell r="J1617" t="str">
            <v>131302F4304820025</v>
          </cell>
          <cell r="K1617" t="str">
            <v>通景公路</v>
          </cell>
          <cell r="L1617" t="str">
            <v>三类地区</v>
          </cell>
          <cell r="M1617"/>
          <cell r="N1617" t="str">
            <v>升级改造（提质改造）</v>
          </cell>
          <cell r="O1617" t="str">
            <v>常宁咏胜休闲农庄</v>
          </cell>
          <cell r="R1617" t="str">
            <v>0</v>
          </cell>
          <cell r="S1617" t="str">
            <v>6</v>
          </cell>
          <cell r="T1617" t="str">
            <v>无</v>
          </cell>
          <cell r="U1617">
            <v>0</v>
          </cell>
          <cell r="V1617">
            <v>2.48</v>
          </cell>
          <cell r="W1617">
            <v>2.48</v>
          </cell>
        </row>
        <row r="1618">
          <cell r="I1618" t="str">
            <v>佳鑫竹园（湖南佳鑫农林牧生态开发有限公司）连接路</v>
          </cell>
          <cell r="J1618" t="str">
            <v>131302F4304820031</v>
          </cell>
          <cell r="K1618" t="str">
            <v>通景公路</v>
          </cell>
          <cell r="L1618" t="str">
            <v>三类地区</v>
          </cell>
          <cell r="M1618"/>
          <cell r="O1618" t="str">
            <v>佳鑫竹园（湖南佳鑫农林牧生态开发有限公司）</v>
          </cell>
          <cell r="R1618" t="str">
            <v>4.5</v>
          </cell>
          <cell r="S1618" t="str">
            <v>6</v>
          </cell>
          <cell r="T1618" t="str">
            <v>C139430482</v>
          </cell>
          <cell r="U1618">
            <v>0</v>
          </cell>
          <cell r="V1618">
            <v>2.8370000000000002</v>
          </cell>
          <cell r="W1618">
            <v>2.8370000000000002</v>
          </cell>
        </row>
        <row r="1619">
          <cell r="I1619" t="str">
            <v>衡南县硫市至栗江旅游集散公路项目</v>
          </cell>
          <cell r="J1619" t="str">
            <v>131301F4304220004</v>
          </cell>
          <cell r="K1619" t="str">
            <v>旅游集散公路</v>
          </cell>
          <cell r="L1619" t="str">
            <v>三类地区</v>
          </cell>
          <cell r="M1619"/>
          <cell r="N1619" t="str">
            <v>升级改造（提质改造）</v>
          </cell>
          <cell r="O1619" t="str">
            <v>农旺山庄、王氏宗祠、长冲湖桃园、六合滨水山庄</v>
          </cell>
          <cell r="S1619" t="str">
            <v>6</v>
          </cell>
          <cell r="T1619" t="str">
            <v>X005430422</v>
          </cell>
          <cell r="U1619">
            <v>0</v>
          </cell>
          <cell r="V1619">
            <v>14.371</v>
          </cell>
          <cell r="W1619">
            <v>5.798</v>
          </cell>
        </row>
        <row r="1620">
          <cell r="I1620" t="str">
            <v>衡南县桐梓山工农游击队旧址旅游区道路项目</v>
          </cell>
          <cell r="J1620" t="str">
            <v>131301F4304220002</v>
          </cell>
          <cell r="K1620" t="str">
            <v>旅游集散公路</v>
          </cell>
          <cell r="L1620" t="str">
            <v>三类地区</v>
          </cell>
          <cell r="M1620"/>
          <cell r="N1620" t="str">
            <v>升级改造（提质改造）</v>
          </cell>
          <cell r="O1620" t="str">
            <v>衡南县桐梓山工农游击队旧址旅游区</v>
          </cell>
          <cell r="S1620" t="str">
            <v>7</v>
          </cell>
          <cell r="T1620" t="str">
            <v>Y006430422</v>
          </cell>
          <cell r="U1620">
            <v>0</v>
          </cell>
          <cell r="V1620">
            <v>10.388999999999999</v>
          </cell>
          <cell r="W1620">
            <v>10.366</v>
          </cell>
        </row>
        <row r="1621">
          <cell r="I1621" t="str">
            <v>黄竹至接观旅游集散公路</v>
          </cell>
          <cell r="J1621" t="str">
            <v>131301F4304220006</v>
          </cell>
          <cell r="K1621" t="str">
            <v>旅游集散公路</v>
          </cell>
          <cell r="L1621" t="str">
            <v>三类地区</v>
          </cell>
          <cell r="M1621"/>
          <cell r="N1621" t="str">
            <v>升级改造（提质改造）</v>
          </cell>
          <cell r="O1621" t="str">
            <v>衡南县东方唐韵田园综合体、权山生态农庄</v>
          </cell>
          <cell r="S1621" t="str">
            <v>7</v>
          </cell>
          <cell r="T1621" t="str">
            <v>X103430422</v>
          </cell>
          <cell r="U1621">
            <v>0</v>
          </cell>
          <cell r="V1621">
            <v>10.936999999999999</v>
          </cell>
          <cell r="W1621">
            <v>6.4409999999999998</v>
          </cell>
        </row>
        <row r="1622">
          <cell r="I1622" t="str">
            <v>湘江南文旅康养基地集散公路(湘江南温泉至S336)</v>
          </cell>
          <cell r="J1622" t="str">
            <v>131301F4304240003</v>
          </cell>
          <cell r="K1622" t="str">
            <v>旅游集散公路</v>
          </cell>
          <cell r="L1622" t="str">
            <v>三类地区</v>
          </cell>
          <cell r="M1622"/>
          <cell r="N1622" t="str">
            <v>升级改造（提质改造）</v>
          </cell>
          <cell r="O1622" t="str">
            <v>湘江南文旅康养基地湘江南温泉</v>
          </cell>
          <cell r="S1622" t="str">
            <v>6</v>
          </cell>
          <cell r="T1622" t="str">
            <v>无</v>
          </cell>
          <cell r="U1622">
            <v>0</v>
          </cell>
          <cell r="V1622">
            <v>16.54</v>
          </cell>
          <cell r="W1622">
            <v>16.54</v>
          </cell>
        </row>
        <row r="1623">
          <cell r="I1623" t="str">
            <v>衡东县洣水国家湿地公园旅游集散公路（洣水湿地东岸杨梓至雷市段）</v>
          </cell>
          <cell r="J1623" t="str">
            <v>131301F4304240007</v>
          </cell>
          <cell r="K1623" t="str">
            <v>旅游集散公路</v>
          </cell>
          <cell r="L1623" t="str">
            <v>三类地区</v>
          </cell>
          <cell r="M1623"/>
          <cell r="N1623" t="str">
            <v>升级改造（提质改造）</v>
          </cell>
          <cell r="O1623" t="str">
            <v>衡东县洣水国家湿地公园</v>
          </cell>
          <cell r="S1623" t="str">
            <v>6</v>
          </cell>
          <cell r="T1623" t="str">
            <v>无</v>
          </cell>
          <cell r="U1623">
            <v>0</v>
          </cell>
          <cell r="V1623">
            <v>13.968</v>
          </cell>
          <cell r="W1623">
            <v>13.968</v>
          </cell>
        </row>
        <row r="1624">
          <cell r="I1624" t="str">
            <v>茶山坳镇生态保护暨绿色产业园资源路</v>
          </cell>
          <cell r="J1624" t="str">
            <v>1312F4304050001</v>
          </cell>
          <cell r="K1624" t="str">
            <v>资源产业路</v>
          </cell>
          <cell r="L1624" t="str">
            <v>三类地区</v>
          </cell>
          <cell r="M1624"/>
          <cell r="N1624" t="str">
            <v>升级改造（提质改造）</v>
          </cell>
          <cell r="O1624" t="str">
            <v>茶山坳镇生态保护暨绿色产业园</v>
          </cell>
          <cell r="R1624" t="str">
            <v>4.5</v>
          </cell>
          <cell r="S1624" t="str">
            <v>6</v>
          </cell>
          <cell r="T1624" t="str">
            <v>Y010430405</v>
          </cell>
          <cell r="U1624">
            <v>0</v>
          </cell>
          <cell r="V1624">
            <v>2.34</v>
          </cell>
          <cell r="W1624">
            <v>2.34</v>
          </cell>
        </row>
        <row r="1625">
          <cell r="I1625" t="str">
            <v>高钙养心菜种植基地资源路</v>
          </cell>
          <cell r="J1625" t="str">
            <v>1312F4304050009</v>
          </cell>
          <cell r="K1625" t="str">
            <v>资源产业路</v>
          </cell>
          <cell r="L1625" t="str">
            <v>三类地区</v>
          </cell>
          <cell r="M1625"/>
          <cell r="N1625" t="str">
            <v>新建</v>
          </cell>
          <cell r="O1625" t="str">
            <v>高钙养心菜种植基地</v>
          </cell>
          <cell r="R1625" t="str">
            <v>3.5</v>
          </cell>
          <cell r="S1625" t="str">
            <v>6</v>
          </cell>
          <cell r="T1625" t="str">
            <v>c102430405</v>
          </cell>
          <cell r="U1625">
            <v>0</v>
          </cell>
          <cell r="V1625">
            <v>3.29</v>
          </cell>
          <cell r="W1625">
            <v>3.29</v>
          </cell>
        </row>
        <row r="1626">
          <cell r="I1626" t="str">
            <v>合兴先富种植有限公司资源路</v>
          </cell>
          <cell r="J1626" t="str">
            <v>1312F4304050012</v>
          </cell>
          <cell r="K1626" t="str">
            <v>资源产业路</v>
          </cell>
          <cell r="L1626" t="str">
            <v>三类地区</v>
          </cell>
          <cell r="M1626"/>
          <cell r="N1626" t="str">
            <v>新建</v>
          </cell>
          <cell r="O1626" t="str">
            <v>合兴先富种植有限公司</v>
          </cell>
          <cell r="R1626" t="str">
            <v>4.5</v>
          </cell>
          <cell r="S1626" t="str">
            <v>6</v>
          </cell>
          <cell r="T1626" t="str">
            <v>Y012430405</v>
          </cell>
          <cell r="U1626">
            <v>0</v>
          </cell>
          <cell r="V1626">
            <v>3.01</v>
          </cell>
          <cell r="W1626">
            <v>3.01</v>
          </cell>
        </row>
        <row r="1627">
          <cell r="I1627" t="str">
            <v>衡阳市春伟种养专业合作社资源路</v>
          </cell>
          <cell r="J1627" t="str">
            <v>1312F4304050011</v>
          </cell>
          <cell r="K1627" t="str">
            <v>资源产业路</v>
          </cell>
          <cell r="L1627" t="str">
            <v>三类地区</v>
          </cell>
          <cell r="M1627"/>
          <cell r="N1627" t="str">
            <v>新建</v>
          </cell>
          <cell r="O1627" t="str">
            <v>衡阳市春伟种养专业合作社</v>
          </cell>
          <cell r="R1627" t="str">
            <v>3.5</v>
          </cell>
          <cell r="S1627" t="str">
            <v>6</v>
          </cell>
          <cell r="T1627" t="str">
            <v>CJJ2430405</v>
          </cell>
          <cell r="U1627">
            <v>0</v>
          </cell>
          <cell r="V1627">
            <v>3.36</v>
          </cell>
          <cell r="W1627">
            <v>3.36</v>
          </cell>
        </row>
        <row r="1628">
          <cell r="I1628" t="str">
            <v>衡阳市交依生态休闲农业专业合作社资源路</v>
          </cell>
          <cell r="J1628" t="str">
            <v>1312F4304050007</v>
          </cell>
          <cell r="K1628" t="str">
            <v>资源产业路</v>
          </cell>
          <cell r="L1628" t="str">
            <v>三类地区</v>
          </cell>
          <cell r="M1628"/>
          <cell r="N1628" t="str">
            <v>新建</v>
          </cell>
          <cell r="O1628" t="str">
            <v>衡阳市交依生态休闲农业专业合作社</v>
          </cell>
          <cell r="R1628" t="str">
            <v>3.5</v>
          </cell>
          <cell r="S1628" t="str">
            <v>6</v>
          </cell>
          <cell r="T1628" t="str">
            <v>CA18430405</v>
          </cell>
          <cell r="U1628">
            <v>0</v>
          </cell>
          <cell r="V1628">
            <v>2.0299999999999998</v>
          </cell>
          <cell r="W1628">
            <v>2.0299999999999998</v>
          </cell>
        </row>
        <row r="1629">
          <cell r="I1629" t="str">
            <v>衡阳市名闻种养专业合作社资源路</v>
          </cell>
          <cell r="J1629" t="str">
            <v>1312F4304050008</v>
          </cell>
          <cell r="K1629" t="str">
            <v>资源产业路</v>
          </cell>
          <cell r="L1629" t="str">
            <v>三类地区</v>
          </cell>
          <cell r="M1629"/>
          <cell r="N1629" t="str">
            <v>新建</v>
          </cell>
          <cell r="O1629" t="str">
            <v>衡阳市名闻种养专业合作社</v>
          </cell>
          <cell r="R1629" t="str">
            <v>3.5</v>
          </cell>
          <cell r="S1629" t="str">
            <v>6</v>
          </cell>
          <cell r="T1629" t="str">
            <v>CA16430405</v>
          </cell>
          <cell r="U1629">
            <v>0</v>
          </cell>
          <cell r="V1629">
            <v>2.12</v>
          </cell>
          <cell r="W1629">
            <v>2.12</v>
          </cell>
        </row>
        <row r="1630">
          <cell r="I1630" t="str">
            <v>湖南创大玉兔化工园资源路</v>
          </cell>
          <cell r="J1630" t="str">
            <v>1312F4304050016</v>
          </cell>
          <cell r="K1630" t="str">
            <v>资源产业路</v>
          </cell>
          <cell r="L1630" t="str">
            <v>三类地区</v>
          </cell>
          <cell r="M1630"/>
          <cell r="N1630" t="str">
            <v>新建</v>
          </cell>
          <cell r="O1630" t="str">
            <v>湖南创大玉兔化工园</v>
          </cell>
          <cell r="R1630" t="str">
            <v>3.5</v>
          </cell>
          <cell r="S1630" t="str">
            <v>6</v>
          </cell>
          <cell r="T1630" t="str">
            <v>CJJ5430505</v>
          </cell>
          <cell r="U1630">
            <v>0</v>
          </cell>
          <cell r="V1630">
            <v>1.83</v>
          </cell>
          <cell r="W1630">
            <v>1.83</v>
          </cell>
        </row>
        <row r="1631">
          <cell r="I1631" t="str">
            <v>湖南创大玉兔化工资源路</v>
          </cell>
          <cell r="J1631" t="str">
            <v>1312F4304050015</v>
          </cell>
          <cell r="K1631" t="str">
            <v>资源产业路</v>
          </cell>
          <cell r="L1631" t="str">
            <v>三类地区</v>
          </cell>
          <cell r="M1631"/>
          <cell r="N1631" t="str">
            <v>新建</v>
          </cell>
          <cell r="O1631" t="str">
            <v>湖南创大玉兔化工</v>
          </cell>
          <cell r="R1631" t="str">
            <v>4.5</v>
          </cell>
          <cell r="S1631" t="str">
            <v>6</v>
          </cell>
          <cell r="T1631" t="str">
            <v>Y010430405</v>
          </cell>
          <cell r="U1631">
            <v>0</v>
          </cell>
          <cell r="V1631">
            <v>3.45</v>
          </cell>
          <cell r="W1631">
            <v>3.45</v>
          </cell>
        </row>
        <row r="1632">
          <cell r="I1632" t="str">
            <v>湖南省沅华种养专业合作社资源路</v>
          </cell>
          <cell r="J1632" t="str">
            <v>1312F4304050010</v>
          </cell>
          <cell r="K1632" t="str">
            <v>资源产业路</v>
          </cell>
          <cell r="L1632" t="str">
            <v>三类地区</v>
          </cell>
          <cell r="M1632"/>
          <cell r="N1632" t="str">
            <v>新建</v>
          </cell>
          <cell r="O1632" t="str">
            <v>湖南省沅华种养专业合作社</v>
          </cell>
          <cell r="R1632" t="str">
            <v>4.5</v>
          </cell>
          <cell r="S1632" t="str">
            <v>6</v>
          </cell>
          <cell r="T1632" t="str">
            <v>Y001430405</v>
          </cell>
          <cell r="U1632">
            <v>0</v>
          </cell>
          <cell r="V1632">
            <v>3.8</v>
          </cell>
          <cell r="W1632">
            <v>3.8</v>
          </cell>
        </row>
        <row r="1633">
          <cell r="I1633" t="str">
            <v>金松村渔业基地资源产业路</v>
          </cell>
          <cell r="J1633" t="str">
            <v>1312F4304050004</v>
          </cell>
          <cell r="K1633" t="str">
            <v>资源产业路</v>
          </cell>
          <cell r="L1633" t="str">
            <v>三类地区</v>
          </cell>
          <cell r="M1633"/>
          <cell r="N1633" t="str">
            <v>新建</v>
          </cell>
          <cell r="O1633" t="str">
            <v>金松村渔业产业园</v>
          </cell>
          <cell r="R1633" t="str">
            <v>3.5</v>
          </cell>
          <cell r="S1633" t="str">
            <v>6</v>
          </cell>
          <cell r="T1633" t="str">
            <v>CJJ4430405</v>
          </cell>
          <cell r="U1633">
            <v>0</v>
          </cell>
          <cell r="V1633">
            <v>3.29</v>
          </cell>
          <cell r="W1633">
            <v>3.29</v>
          </cell>
        </row>
        <row r="1634">
          <cell r="I1634" t="str">
            <v>群力蔬菜基地合作社资源路</v>
          </cell>
          <cell r="J1634" t="str">
            <v>1312F4304050014</v>
          </cell>
          <cell r="K1634" t="str">
            <v>资源产业路</v>
          </cell>
          <cell r="L1634" t="str">
            <v>三类地区</v>
          </cell>
          <cell r="M1634"/>
          <cell r="N1634" t="str">
            <v>新建</v>
          </cell>
          <cell r="O1634" t="str">
            <v>群力蔬菜基地合作社</v>
          </cell>
          <cell r="R1634" t="str">
            <v>3.5</v>
          </cell>
          <cell r="S1634" t="str">
            <v>6</v>
          </cell>
          <cell r="T1634" t="str">
            <v>C072430405</v>
          </cell>
          <cell r="U1634">
            <v>0</v>
          </cell>
          <cell r="V1634">
            <v>3.32</v>
          </cell>
          <cell r="W1634">
            <v>3.32</v>
          </cell>
        </row>
        <row r="1635">
          <cell r="I1635" t="str">
            <v>仙碧果蔬专业合作社资源路</v>
          </cell>
          <cell r="J1635" t="str">
            <v>1312F4304050013</v>
          </cell>
          <cell r="K1635" t="str">
            <v>资源产业路</v>
          </cell>
          <cell r="L1635" t="str">
            <v>三类地区</v>
          </cell>
          <cell r="M1635"/>
          <cell r="N1635" t="str">
            <v>新建</v>
          </cell>
          <cell r="O1635" t="str">
            <v>仙碧果蔬专业合作社</v>
          </cell>
          <cell r="R1635" t="str">
            <v>0</v>
          </cell>
          <cell r="S1635" t="str">
            <v>6</v>
          </cell>
          <cell r="T1635" t="str">
            <v>Y022430405</v>
          </cell>
          <cell r="U1635">
            <v>0</v>
          </cell>
          <cell r="V1635">
            <v>5.33</v>
          </cell>
          <cell r="W1635">
            <v>5.33</v>
          </cell>
        </row>
        <row r="1636">
          <cell r="I1636" t="str">
            <v>亚军养殖发展有限公司资源产业路</v>
          </cell>
          <cell r="J1636" t="str">
            <v>1312F4304050005</v>
          </cell>
          <cell r="K1636" t="str">
            <v>资源产业路</v>
          </cell>
          <cell r="L1636" t="str">
            <v>三类地区</v>
          </cell>
          <cell r="M1636"/>
          <cell r="N1636" t="str">
            <v>新建</v>
          </cell>
          <cell r="O1636" t="str">
            <v>亚军养殖发展有限公司</v>
          </cell>
          <cell r="R1636" t="str">
            <v>3.5</v>
          </cell>
          <cell r="S1636" t="str">
            <v>6</v>
          </cell>
          <cell r="T1636" t="str">
            <v>CA24430405</v>
          </cell>
          <cell r="U1636">
            <v>0</v>
          </cell>
          <cell r="V1636">
            <v>1.1000000000000001</v>
          </cell>
          <cell r="W1636">
            <v>1.1000000000000001</v>
          </cell>
        </row>
        <row r="1637">
          <cell r="I1637" t="str">
            <v>东福村采摘产业路</v>
          </cell>
          <cell r="J1637" t="str">
            <v>1312F4304060006</v>
          </cell>
          <cell r="K1637" t="str">
            <v>资源产业路</v>
          </cell>
          <cell r="L1637" t="str">
            <v>三类地区</v>
          </cell>
          <cell r="M1637"/>
          <cell r="N1637" t="str">
            <v>改建</v>
          </cell>
          <cell r="O1637" t="str">
            <v>东福村采摘产业园</v>
          </cell>
          <cell r="R1637" t="str">
            <v>4.5</v>
          </cell>
          <cell r="S1637" t="str">
            <v>7</v>
          </cell>
          <cell r="T1637" t="str">
            <v>Y661430406</v>
          </cell>
          <cell r="U1637">
            <v>1.2</v>
          </cell>
          <cell r="V1637">
            <v>4</v>
          </cell>
          <cell r="W1637">
            <v>2.8</v>
          </cell>
        </row>
        <row r="1638">
          <cell r="I1638" t="str">
            <v>公益村畜牧产业产业路</v>
          </cell>
          <cell r="J1638" t="str">
            <v>1312F4304060004</v>
          </cell>
          <cell r="K1638" t="str">
            <v>资源产业路</v>
          </cell>
          <cell r="L1638" t="str">
            <v>三类地区</v>
          </cell>
          <cell r="M1638"/>
          <cell r="N1638" t="str">
            <v>改建</v>
          </cell>
          <cell r="O1638" t="str">
            <v>公益村畜牧产业园</v>
          </cell>
          <cell r="R1638" t="str">
            <v>3.5</v>
          </cell>
          <cell r="S1638" t="str">
            <v>6</v>
          </cell>
          <cell r="T1638" t="str">
            <v>C032430406</v>
          </cell>
          <cell r="U1638">
            <v>0</v>
          </cell>
          <cell r="V1638">
            <v>3.1</v>
          </cell>
          <cell r="W1638">
            <v>3.1</v>
          </cell>
        </row>
        <row r="1639">
          <cell r="I1639" t="str">
            <v>南湖村采摘产业产业路</v>
          </cell>
          <cell r="J1639" t="str">
            <v>1312F4304060003</v>
          </cell>
          <cell r="K1639" t="str">
            <v>资源产业路</v>
          </cell>
          <cell r="L1639" t="str">
            <v>三类地区</v>
          </cell>
          <cell r="M1639"/>
          <cell r="N1639" t="str">
            <v>改建</v>
          </cell>
          <cell r="O1639" t="str">
            <v>南湖村采摘基地</v>
          </cell>
          <cell r="R1639" t="str">
            <v>4.5</v>
          </cell>
          <cell r="S1639" t="str">
            <v>6</v>
          </cell>
          <cell r="T1639" t="str">
            <v>Y028430406</v>
          </cell>
          <cell r="U1639">
            <v>0</v>
          </cell>
          <cell r="V1639">
            <v>3.9</v>
          </cell>
          <cell r="W1639">
            <v>3.9</v>
          </cell>
        </row>
        <row r="1640">
          <cell r="I1640" t="str">
            <v>山林村果木基地产业路</v>
          </cell>
          <cell r="J1640" t="str">
            <v>1312F4304060005</v>
          </cell>
          <cell r="K1640" t="str">
            <v>资源产业路</v>
          </cell>
          <cell r="L1640" t="str">
            <v>三类地区</v>
          </cell>
          <cell r="M1640"/>
          <cell r="N1640" t="str">
            <v>改建</v>
          </cell>
          <cell r="O1640" t="str">
            <v>山林村果木基地</v>
          </cell>
          <cell r="R1640" t="str">
            <v>3.5</v>
          </cell>
          <cell r="S1640" t="str">
            <v>6</v>
          </cell>
          <cell r="T1640" t="str">
            <v>C037430406</v>
          </cell>
          <cell r="U1640">
            <v>0</v>
          </cell>
          <cell r="V1640">
            <v>1.5</v>
          </cell>
          <cell r="W1640">
            <v>1.5</v>
          </cell>
        </row>
        <row r="1641">
          <cell r="I1641" t="str">
            <v>文昌村养殖产业产业路</v>
          </cell>
          <cell r="J1641" t="str">
            <v>1312F4304060002</v>
          </cell>
          <cell r="K1641" t="str">
            <v>资源产业路</v>
          </cell>
          <cell r="L1641" t="str">
            <v>三类地区</v>
          </cell>
          <cell r="M1641"/>
          <cell r="N1641" t="str">
            <v>改建</v>
          </cell>
          <cell r="O1641" t="str">
            <v>文昌村养殖产业园</v>
          </cell>
          <cell r="R1641" t="str">
            <v>3.5</v>
          </cell>
          <cell r="S1641" t="str">
            <v>6</v>
          </cell>
          <cell r="T1641" t="str">
            <v>C036430406</v>
          </cell>
          <cell r="U1641">
            <v>0</v>
          </cell>
          <cell r="V1641">
            <v>2.8</v>
          </cell>
          <cell r="W1641">
            <v>2.8</v>
          </cell>
        </row>
        <row r="1642">
          <cell r="I1642" t="str">
            <v>角山镇蔬菜特色小镇项目连接路</v>
          </cell>
          <cell r="J1642" t="str">
            <v>1312F4304070001</v>
          </cell>
          <cell r="K1642" t="str">
            <v>资源产业路</v>
          </cell>
          <cell r="L1642" t="str">
            <v>三类地区</v>
          </cell>
          <cell r="M1642"/>
          <cell r="N1642" t="str">
            <v>升级改造（提质改造）</v>
          </cell>
          <cell r="O1642" t="str">
            <v>角山镇蔬菜特色小镇</v>
          </cell>
          <cell r="R1642" t="str">
            <v>5</v>
          </cell>
          <cell r="S1642" t="str">
            <v>6</v>
          </cell>
          <cell r="T1642" t="str">
            <v>X044430407</v>
          </cell>
          <cell r="U1642">
            <v>0</v>
          </cell>
          <cell r="V1642">
            <v>6.9169999999999998</v>
          </cell>
          <cell r="W1642">
            <v>6.9169999999999998</v>
          </cell>
        </row>
        <row r="1643">
          <cell r="I1643" t="str">
            <v>现代都市农产业体验园连接路</v>
          </cell>
          <cell r="J1643" t="str">
            <v>1312F4304070002</v>
          </cell>
          <cell r="K1643" t="str">
            <v>资源产业路</v>
          </cell>
          <cell r="L1643" t="str">
            <v>三类地区</v>
          </cell>
          <cell r="M1643"/>
          <cell r="N1643" t="str">
            <v>升级改造（提质改造）</v>
          </cell>
          <cell r="O1643" t="str">
            <v>角山乡现代都市农产业体验园</v>
          </cell>
          <cell r="R1643" t="str">
            <v>5</v>
          </cell>
          <cell r="S1643" t="str">
            <v>6</v>
          </cell>
          <cell r="T1643" t="str">
            <v>X008430407</v>
          </cell>
          <cell r="U1643">
            <v>0</v>
          </cell>
          <cell r="V1643">
            <v>8.2780000000000005</v>
          </cell>
          <cell r="W1643">
            <v>8.2780000000000005</v>
          </cell>
        </row>
        <row r="1644">
          <cell r="I1644" t="str">
            <v>黄花村生态养殖园区资源产业连接路</v>
          </cell>
          <cell r="J1644" t="str">
            <v>1312F4304080011</v>
          </cell>
          <cell r="K1644" t="str">
            <v>资源产业路</v>
          </cell>
          <cell r="L1644" t="str">
            <v>三类地区</v>
          </cell>
          <cell r="M1644"/>
          <cell r="N1644" t="str">
            <v>新建</v>
          </cell>
          <cell r="O1644" t="str">
            <v>黄花村生态养殖园区</v>
          </cell>
          <cell r="R1644" t="str">
            <v>3.5</v>
          </cell>
          <cell r="S1644" t="str">
            <v>6</v>
          </cell>
          <cell r="T1644" t="str">
            <v>无</v>
          </cell>
          <cell r="U1644">
            <v>0</v>
          </cell>
          <cell r="V1644">
            <v>1.98</v>
          </cell>
          <cell r="W1644">
            <v>1.98</v>
          </cell>
        </row>
        <row r="1645">
          <cell r="I1645" t="str">
            <v>群益村蔬菜种植基地连接路</v>
          </cell>
          <cell r="J1645" t="str">
            <v>1312F4304080007</v>
          </cell>
          <cell r="K1645" t="str">
            <v>资源产业路</v>
          </cell>
          <cell r="L1645" t="str">
            <v>三类地区</v>
          </cell>
          <cell r="M1645"/>
          <cell r="N1645" t="str">
            <v>升级改造（提质改造）</v>
          </cell>
          <cell r="O1645" t="str">
            <v>群益村蔬菜种植产业园</v>
          </cell>
          <cell r="R1645" t="str">
            <v>4.5</v>
          </cell>
          <cell r="S1645" t="str">
            <v>6</v>
          </cell>
          <cell r="T1645" t="str">
            <v>Y665430408</v>
          </cell>
          <cell r="U1645">
            <v>0</v>
          </cell>
          <cell r="V1645">
            <v>6.8</v>
          </cell>
          <cell r="W1645">
            <v>6.8</v>
          </cell>
        </row>
        <row r="1646">
          <cell r="I1646" t="str">
            <v>土桥村水果基地资源路</v>
          </cell>
          <cell r="J1646" t="str">
            <v>1312F4304080005</v>
          </cell>
          <cell r="K1646" t="str">
            <v>资源产业路</v>
          </cell>
          <cell r="L1646" t="str">
            <v>三类地区</v>
          </cell>
          <cell r="M1646"/>
          <cell r="N1646" t="str">
            <v>升级改造（提质改造）</v>
          </cell>
          <cell r="O1646" t="str">
            <v>土桥村水果基地</v>
          </cell>
          <cell r="R1646" t="str">
            <v>3.5</v>
          </cell>
          <cell r="S1646" t="str">
            <v>6(5)</v>
          </cell>
          <cell r="T1646" t="str">
            <v>C014430408</v>
          </cell>
          <cell r="U1646">
            <v>0</v>
          </cell>
          <cell r="V1646">
            <v>4.1509999999999998</v>
          </cell>
          <cell r="W1646">
            <v>4.1509999999999998</v>
          </cell>
        </row>
        <row r="1647">
          <cell r="I1647" t="str">
            <v>新民村桃树基地资源路</v>
          </cell>
          <cell r="J1647" t="str">
            <v>1312F4304080004</v>
          </cell>
          <cell r="K1647" t="str">
            <v>资源产业路</v>
          </cell>
          <cell r="L1647" t="str">
            <v>三类地区</v>
          </cell>
          <cell r="M1647"/>
          <cell r="N1647" t="str">
            <v>升级改造（提质改造）</v>
          </cell>
          <cell r="O1647" t="str">
            <v>新民村桃花基地</v>
          </cell>
          <cell r="R1647" t="str">
            <v>3.5</v>
          </cell>
          <cell r="S1647" t="str">
            <v>6(5)</v>
          </cell>
          <cell r="T1647" t="str">
            <v>CZ05430408</v>
          </cell>
          <cell r="U1647">
            <v>0</v>
          </cell>
          <cell r="V1647">
            <v>1.758</v>
          </cell>
          <cell r="W1647">
            <v>1.758</v>
          </cell>
        </row>
        <row r="1648">
          <cell r="I1648" t="str">
            <v>新阳村苗木基地产业路</v>
          </cell>
          <cell r="J1648" t="str">
            <v>1312F4304080013</v>
          </cell>
          <cell r="K1648" t="str">
            <v>资源产业路</v>
          </cell>
          <cell r="L1648" t="str">
            <v>三类地区</v>
          </cell>
          <cell r="M1648"/>
          <cell r="N1648" t="str">
            <v>新建</v>
          </cell>
          <cell r="O1648" t="str">
            <v>新阳村苗木基地</v>
          </cell>
          <cell r="R1648" t="str">
            <v>3.5</v>
          </cell>
          <cell r="S1648" t="str">
            <v>6</v>
          </cell>
          <cell r="T1648" t="str">
            <v>无</v>
          </cell>
          <cell r="U1648">
            <v>0</v>
          </cell>
          <cell r="V1648">
            <v>0.56000000000000005</v>
          </cell>
          <cell r="W1648">
            <v>0.56000000000000005</v>
          </cell>
        </row>
        <row r="1649">
          <cell r="I1649" t="str">
            <v>幸福村蔬果种植基地产业路</v>
          </cell>
          <cell r="J1649" t="str">
            <v>1312F4304080014</v>
          </cell>
          <cell r="K1649" t="str">
            <v>资源产业路</v>
          </cell>
          <cell r="L1649" t="str">
            <v>三类地区</v>
          </cell>
          <cell r="M1649"/>
          <cell r="N1649" t="str">
            <v>新建</v>
          </cell>
          <cell r="O1649" t="str">
            <v>幸福村蔬果种植基地</v>
          </cell>
          <cell r="R1649" t="str">
            <v>3.5</v>
          </cell>
          <cell r="S1649" t="str">
            <v>6</v>
          </cell>
          <cell r="T1649" t="str">
            <v>无</v>
          </cell>
          <cell r="U1649">
            <v>0</v>
          </cell>
          <cell r="V1649">
            <v>1</v>
          </cell>
          <cell r="W1649">
            <v>1</v>
          </cell>
        </row>
        <row r="1650">
          <cell r="I1650" t="str">
            <v>杨柳村水产养殖基地资源路</v>
          </cell>
          <cell r="J1650" t="str">
            <v>1312F4304080012</v>
          </cell>
          <cell r="K1650" t="str">
            <v>资源产业路</v>
          </cell>
          <cell r="L1650" t="str">
            <v>三类地区</v>
          </cell>
          <cell r="M1650"/>
          <cell r="N1650" t="str">
            <v>新建</v>
          </cell>
          <cell r="O1650" t="str">
            <v>杨柳村水产养殖基地</v>
          </cell>
          <cell r="R1650" t="str">
            <v>3.5</v>
          </cell>
          <cell r="S1650" t="str">
            <v>6</v>
          </cell>
          <cell r="T1650" t="str">
            <v>无</v>
          </cell>
          <cell r="U1650">
            <v>0</v>
          </cell>
          <cell r="V1650">
            <v>1.7</v>
          </cell>
          <cell r="W1650">
            <v>1.7</v>
          </cell>
        </row>
        <row r="1651">
          <cell r="I1651" t="str">
            <v>雨母村生猪养殖基地资源路</v>
          </cell>
          <cell r="J1651" t="str">
            <v>1312F4304080008</v>
          </cell>
          <cell r="K1651" t="str">
            <v>资源产业路</v>
          </cell>
          <cell r="L1651" t="str">
            <v>三类地区</v>
          </cell>
          <cell r="M1651"/>
          <cell r="N1651" t="str">
            <v>升级改造（提质改造）</v>
          </cell>
          <cell r="O1651" t="str">
            <v>雨母村生猪养殖基地</v>
          </cell>
          <cell r="R1651" t="str">
            <v>3.5</v>
          </cell>
          <cell r="S1651" t="str">
            <v>6(4.5)</v>
          </cell>
          <cell r="T1651" t="str">
            <v>C027430408</v>
          </cell>
          <cell r="U1651">
            <v>0</v>
          </cell>
          <cell r="V1651">
            <v>1.2849999999999999</v>
          </cell>
          <cell r="W1651">
            <v>1.2849999999999999</v>
          </cell>
        </row>
        <row r="1652">
          <cell r="I1652" t="str">
            <v>黑家坳-菩提冲连接路</v>
          </cell>
          <cell r="J1652" t="str">
            <v>1312F4304120001</v>
          </cell>
          <cell r="K1652" t="str">
            <v>资源产业路</v>
          </cell>
          <cell r="L1652" t="str">
            <v>三类地区</v>
          </cell>
          <cell r="M1652"/>
          <cell r="N1652" t="str">
            <v>升级改造（提质改造）</v>
          </cell>
          <cell r="O1652" t="str">
            <v>衡阳市集贤生态农庄</v>
          </cell>
          <cell r="R1652" t="str">
            <v>3.5</v>
          </cell>
          <cell r="S1652" t="str">
            <v>7</v>
          </cell>
          <cell r="T1652" t="str">
            <v>CA05430412</v>
          </cell>
          <cell r="U1652">
            <v>0</v>
          </cell>
          <cell r="V1652">
            <v>1.2430000000000001</v>
          </cell>
          <cell r="W1652">
            <v>1.2430000000000001</v>
          </cell>
        </row>
        <row r="1653">
          <cell r="I1653" t="str">
            <v>荆田--旷家湾连接路</v>
          </cell>
          <cell r="J1653" t="str">
            <v>1312F4304120009</v>
          </cell>
          <cell r="K1653" t="str">
            <v>资源产业路</v>
          </cell>
          <cell r="L1653" t="str">
            <v>三类地区</v>
          </cell>
          <cell r="M1653"/>
          <cell r="N1653" t="str">
            <v>升级改造（提质改造）</v>
          </cell>
          <cell r="O1653" t="str">
            <v>荆田湾生态观光园</v>
          </cell>
          <cell r="R1653" t="str">
            <v>3.5</v>
          </cell>
          <cell r="S1653" t="str">
            <v>6</v>
          </cell>
          <cell r="T1653" t="str">
            <v>CA02430412</v>
          </cell>
          <cell r="U1653">
            <v>0</v>
          </cell>
          <cell r="V1653">
            <v>2.4300000000000002</v>
          </cell>
          <cell r="W1653">
            <v>2.4300000000000002</v>
          </cell>
        </row>
        <row r="1654">
          <cell r="I1654" t="str">
            <v>老龙山-老龙山连接路</v>
          </cell>
          <cell r="J1654" t="str">
            <v>1312F4304120010</v>
          </cell>
          <cell r="K1654" t="str">
            <v>资源产业路</v>
          </cell>
          <cell r="L1654" t="str">
            <v>三类地区</v>
          </cell>
          <cell r="M1654"/>
          <cell r="N1654" t="str">
            <v>升级改造（提质改造）</v>
          </cell>
          <cell r="O1654" t="str">
            <v>衡阳市南岳区拜殿生态油茶开发专业合作社</v>
          </cell>
          <cell r="R1654" t="str">
            <v>3.5</v>
          </cell>
          <cell r="S1654" t="str">
            <v>6</v>
          </cell>
          <cell r="T1654" t="str">
            <v>C084430412</v>
          </cell>
          <cell r="U1654">
            <v>0</v>
          </cell>
          <cell r="V1654">
            <v>6.1630000000000003</v>
          </cell>
          <cell r="W1654">
            <v>6.1630000000000003</v>
          </cell>
        </row>
        <row r="1655">
          <cell r="I1655" t="str">
            <v>烧田小学-烧田小学连接路</v>
          </cell>
          <cell r="J1655" t="str">
            <v>1312F4304120006</v>
          </cell>
          <cell r="K1655" t="str">
            <v>资源产业路</v>
          </cell>
          <cell r="L1655" t="str">
            <v>三类地区</v>
          </cell>
          <cell r="M1655"/>
          <cell r="N1655" t="str">
            <v>升级改造（提质改造）</v>
          </cell>
          <cell r="O1655" t="str">
            <v>南岳旅游产业园</v>
          </cell>
          <cell r="R1655" t="str">
            <v>3.5</v>
          </cell>
          <cell r="S1655" t="str">
            <v>6</v>
          </cell>
          <cell r="T1655" t="str">
            <v>C004430412</v>
          </cell>
          <cell r="U1655">
            <v>0</v>
          </cell>
          <cell r="V1655">
            <v>4.3929999999999998</v>
          </cell>
          <cell r="W1655">
            <v>4.3929999999999998</v>
          </cell>
        </row>
        <row r="1656">
          <cell r="I1656" t="str">
            <v>石壁湾产业路</v>
          </cell>
          <cell r="J1656" t="str">
            <v>1312F4304120008</v>
          </cell>
          <cell r="K1656" t="str">
            <v>资源产业路</v>
          </cell>
          <cell r="L1656" t="str">
            <v>三类地区</v>
          </cell>
          <cell r="M1656"/>
          <cell r="N1656" t="str">
            <v>升级改造（提质改造）</v>
          </cell>
          <cell r="O1656" t="str">
            <v>南岳龙凤红辉经济合作社</v>
          </cell>
          <cell r="R1656" t="str">
            <v>3.5</v>
          </cell>
          <cell r="S1656" t="str">
            <v>6</v>
          </cell>
          <cell r="T1656" t="str">
            <v>Y658430412</v>
          </cell>
          <cell r="U1656">
            <v>0</v>
          </cell>
          <cell r="V1656">
            <v>4.8650000000000002</v>
          </cell>
          <cell r="W1656">
            <v>4.8650000000000002</v>
          </cell>
        </row>
        <row r="1657">
          <cell r="I1657" t="str">
            <v>太平石圯--紫峰水库连接路</v>
          </cell>
          <cell r="J1657" t="str">
            <v>1312F4304120004</v>
          </cell>
          <cell r="K1657" t="str">
            <v>资源产业路</v>
          </cell>
          <cell r="L1657" t="str">
            <v>三类地区</v>
          </cell>
          <cell r="M1657"/>
          <cell r="N1657" t="str">
            <v>升级改造（提质改造）</v>
          </cell>
          <cell r="O1657" t="str">
            <v>衡阳禹晋果业有限公司</v>
          </cell>
          <cell r="R1657" t="str">
            <v>3.5</v>
          </cell>
          <cell r="S1657" t="str">
            <v>6</v>
          </cell>
          <cell r="T1657" t="str">
            <v>C010430412</v>
          </cell>
          <cell r="U1657">
            <v>0</v>
          </cell>
          <cell r="V1657">
            <v>2.472</v>
          </cell>
          <cell r="W1657">
            <v>2.472</v>
          </cell>
        </row>
        <row r="1658">
          <cell r="I1658" t="str">
            <v>文家圯--新坝嘴连接路</v>
          </cell>
          <cell r="J1658" t="str">
            <v>1312F4304120003</v>
          </cell>
          <cell r="K1658" t="str">
            <v>资源产业路</v>
          </cell>
          <cell r="L1658" t="str">
            <v>三类地区</v>
          </cell>
          <cell r="M1658"/>
          <cell r="N1658" t="str">
            <v>升级改造（提质改造）</v>
          </cell>
          <cell r="O1658" t="str">
            <v>辉灵生态农业有限公司</v>
          </cell>
          <cell r="R1658" t="str">
            <v>3.5</v>
          </cell>
          <cell r="S1658" t="str">
            <v>7</v>
          </cell>
          <cell r="T1658" t="str">
            <v>C002430412</v>
          </cell>
          <cell r="U1658">
            <v>0</v>
          </cell>
          <cell r="V1658">
            <v>3.26</v>
          </cell>
          <cell r="W1658">
            <v>3.26</v>
          </cell>
        </row>
        <row r="1659">
          <cell r="I1659" t="str">
            <v>Y113台源镇三鑫村水稻基地产业路</v>
          </cell>
          <cell r="J1659" t="str">
            <v>1312F4304210809</v>
          </cell>
          <cell r="K1659" t="str">
            <v>资源产业路</v>
          </cell>
          <cell r="L1659" t="str">
            <v>三类地区</v>
          </cell>
          <cell r="M1659"/>
          <cell r="N1659" t="str">
            <v>升级改造（提质改造）</v>
          </cell>
          <cell r="R1659" t="str">
            <v>3.5</v>
          </cell>
          <cell r="S1659" t="str">
            <v>6</v>
          </cell>
          <cell r="T1659" t="str">
            <v>无</v>
          </cell>
          <cell r="U1659">
            <v>0</v>
          </cell>
          <cell r="V1659">
            <v>5.24</v>
          </cell>
          <cell r="W1659">
            <v>5.24</v>
          </cell>
        </row>
        <row r="1660">
          <cell r="I1660" t="str">
            <v>板市乡板桥村水稻基地产业路一期</v>
          </cell>
          <cell r="J1660" t="str">
            <v>1312F4304210863</v>
          </cell>
          <cell r="K1660" t="str">
            <v>资源产业路</v>
          </cell>
          <cell r="L1660" t="str">
            <v>三类地区</v>
          </cell>
          <cell r="M1660"/>
          <cell r="N1660" t="str">
            <v>升级改造（提质改造）</v>
          </cell>
          <cell r="O1660" t="str">
            <v>板市乡板桥村水稻基地</v>
          </cell>
          <cell r="R1660" t="str">
            <v>3.5</v>
          </cell>
          <cell r="S1660" t="str">
            <v>6</v>
          </cell>
          <cell r="T1660" t="str">
            <v>C168430421</v>
          </cell>
          <cell r="U1660">
            <v>0</v>
          </cell>
          <cell r="V1660">
            <v>1.2150000000000001</v>
          </cell>
          <cell r="W1660">
            <v>1.2150000000000001</v>
          </cell>
        </row>
        <row r="1661">
          <cell r="I1661" t="str">
            <v>板市乡和友村老屋组养殖基地产业路</v>
          </cell>
          <cell r="J1661" t="str">
            <v>1312F4304210460</v>
          </cell>
          <cell r="K1661" t="str">
            <v>资源产业路</v>
          </cell>
          <cell r="L1661" t="str">
            <v>三类地区</v>
          </cell>
          <cell r="M1661"/>
          <cell r="N1661" t="str">
            <v>新建</v>
          </cell>
          <cell r="O1661" t="str">
            <v>板市乡和友村老屋组养殖基地</v>
          </cell>
          <cell r="R1661" t="str">
            <v>3.5</v>
          </cell>
          <cell r="S1661" t="str">
            <v>6</v>
          </cell>
          <cell r="T1661" t="str">
            <v>CM26430421</v>
          </cell>
          <cell r="U1661">
            <v>0</v>
          </cell>
          <cell r="V1661">
            <v>0.55300000000000005</v>
          </cell>
          <cell r="W1661">
            <v>0.55300000000000005</v>
          </cell>
        </row>
        <row r="1662">
          <cell r="I1662" t="str">
            <v>板市乡化成村刘老屋组蔬菜基地产业路</v>
          </cell>
          <cell r="J1662" t="str">
            <v>1312F4304210576</v>
          </cell>
          <cell r="K1662" t="str">
            <v>资源产业路</v>
          </cell>
          <cell r="L1662" t="str">
            <v>三类地区</v>
          </cell>
          <cell r="M1662"/>
          <cell r="N1662" t="str">
            <v>新建</v>
          </cell>
          <cell r="O1662" t="str">
            <v>板市乡化成村刘老屋组蔬菜基地</v>
          </cell>
          <cell r="R1662" t="str">
            <v>3.5</v>
          </cell>
          <cell r="S1662" t="str">
            <v>6</v>
          </cell>
          <cell r="T1662" t="str">
            <v>CO80430421</v>
          </cell>
          <cell r="U1662">
            <v>0</v>
          </cell>
          <cell r="V1662">
            <v>0.59599999999999997</v>
          </cell>
          <cell r="W1662">
            <v>0.59599999999999997</v>
          </cell>
        </row>
        <row r="1663">
          <cell r="I1663" t="str">
            <v>板市乡民康村养殖基地产业路</v>
          </cell>
          <cell r="J1663" t="str">
            <v>1312F4304210867</v>
          </cell>
          <cell r="K1663" t="str">
            <v>资源产业路</v>
          </cell>
          <cell r="L1663" t="str">
            <v>三类地区</v>
          </cell>
          <cell r="M1663"/>
          <cell r="N1663" t="str">
            <v>升级改造（提质改造）</v>
          </cell>
          <cell r="O1663" t="str">
            <v>板市乡民康村养殖基地</v>
          </cell>
          <cell r="R1663" t="str">
            <v>3.5</v>
          </cell>
          <cell r="S1663" t="str">
            <v>6</v>
          </cell>
          <cell r="T1663" t="str">
            <v>C142430421</v>
          </cell>
          <cell r="U1663">
            <v>0</v>
          </cell>
          <cell r="V1663">
            <v>2.06</v>
          </cell>
          <cell r="W1663">
            <v>2.06</v>
          </cell>
        </row>
        <row r="1664">
          <cell r="I1664" t="str">
            <v>板市乡同兴村水稻基地产业路</v>
          </cell>
          <cell r="J1664" t="str">
            <v>1312F4304210881</v>
          </cell>
          <cell r="K1664" t="str">
            <v>资源产业路</v>
          </cell>
          <cell r="L1664" t="str">
            <v>三类地区</v>
          </cell>
          <cell r="M1664"/>
          <cell r="N1664" t="str">
            <v>升级改造（提质改造）</v>
          </cell>
          <cell r="O1664" t="str">
            <v>同兴村水稻基地</v>
          </cell>
          <cell r="R1664" t="str">
            <v>3.5</v>
          </cell>
          <cell r="S1664" t="str">
            <v>6</v>
          </cell>
          <cell r="T1664" t="str">
            <v>无</v>
          </cell>
          <cell r="U1664">
            <v>0</v>
          </cell>
          <cell r="V1664">
            <v>2.7</v>
          </cell>
          <cell r="W1664">
            <v>2.7</v>
          </cell>
        </row>
        <row r="1665">
          <cell r="I1665" t="str">
            <v>长安乡长安村社公咀组水稻基地连接路</v>
          </cell>
          <cell r="J1665" t="str">
            <v>1312F4304210916</v>
          </cell>
          <cell r="K1665" t="str">
            <v>资源产业路</v>
          </cell>
          <cell r="L1665" t="str">
            <v>三类地区</v>
          </cell>
          <cell r="M1665"/>
          <cell r="N1665" t="str">
            <v>新建</v>
          </cell>
          <cell r="O1665" t="str">
            <v>长安乡长安村社公咀组水稻基地产业园</v>
          </cell>
          <cell r="R1665" t="str">
            <v>3.5</v>
          </cell>
          <cell r="S1665" t="str">
            <v>6</v>
          </cell>
          <cell r="T1665" t="str">
            <v>无</v>
          </cell>
          <cell r="U1665">
            <v>0</v>
          </cell>
          <cell r="V1665">
            <v>0.65</v>
          </cell>
          <cell r="W1665">
            <v>0.65</v>
          </cell>
        </row>
        <row r="1666">
          <cell r="I1666" t="str">
            <v>磻青村大石组水稻基地产业路</v>
          </cell>
          <cell r="J1666" t="str">
            <v>1312F4304210390</v>
          </cell>
          <cell r="K1666" t="str">
            <v>资源产业路</v>
          </cell>
          <cell r="L1666" t="str">
            <v>三类地区</v>
          </cell>
          <cell r="M1666"/>
          <cell r="N1666" t="str">
            <v>新建</v>
          </cell>
          <cell r="O1666" t="str">
            <v>磻青村大石组水稻基地</v>
          </cell>
          <cell r="R1666" t="str">
            <v>3.5</v>
          </cell>
          <cell r="S1666" t="str">
            <v>6</v>
          </cell>
          <cell r="T1666" t="str">
            <v>CL36430421</v>
          </cell>
          <cell r="U1666">
            <v>0</v>
          </cell>
          <cell r="V1666">
            <v>0.75</v>
          </cell>
          <cell r="W1666">
            <v>0.75</v>
          </cell>
        </row>
        <row r="1667">
          <cell r="I1667" t="str">
            <v>磻青村旦冲至刘家水稻基地产业路</v>
          </cell>
          <cell r="J1667" t="str">
            <v>1312F4304210394</v>
          </cell>
          <cell r="K1667" t="str">
            <v>资源产业路</v>
          </cell>
          <cell r="L1667" t="str">
            <v>三类地区</v>
          </cell>
          <cell r="M1667"/>
          <cell r="N1667" t="str">
            <v>新建</v>
          </cell>
          <cell r="O1667" t="str">
            <v>磻青村旦冲至刘家水稻基地</v>
          </cell>
          <cell r="R1667" t="str">
            <v>3.5</v>
          </cell>
          <cell r="S1667" t="str">
            <v>6</v>
          </cell>
          <cell r="T1667" t="str">
            <v>CL38430421</v>
          </cell>
          <cell r="U1667">
            <v>0</v>
          </cell>
          <cell r="V1667">
            <v>0.3</v>
          </cell>
          <cell r="W1667">
            <v>0.3</v>
          </cell>
        </row>
        <row r="1668">
          <cell r="I1668" t="str">
            <v>磻青村莫冲组至村部水稻基地产业路</v>
          </cell>
          <cell r="J1668" t="str">
            <v>1312F4304210389</v>
          </cell>
          <cell r="K1668" t="str">
            <v>资源产业路</v>
          </cell>
          <cell r="L1668" t="str">
            <v>三类地区</v>
          </cell>
          <cell r="M1668"/>
          <cell r="N1668" t="str">
            <v>新建</v>
          </cell>
          <cell r="O1668" t="str">
            <v>磻青村莫冲组至村部水稻基地</v>
          </cell>
          <cell r="R1668" t="str">
            <v>3.5</v>
          </cell>
          <cell r="S1668" t="str">
            <v>6</v>
          </cell>
          <cell r="T1668" t="str">
            <v>CL35430421</v>
          </cell>
          <cell r="U1668">
            <v>0</v>
          </cell>
          <cell r="V1668">
            <v>0.8</v>
          </cell>
          <cell r="W1668">
            <v>0.8</v>
          </cell>
        </row>
        <row r="1669">
          <cell r="I1669" t="str">
            <v>大安乡渡头滩村清水沃柑基地连接路</v>
          </cell>
          <cell r="J1669" t="str">
            <v>1312F4304210921</v>
          </cell>
          <cell r="K1669" t="str">
            <v>资源产业路</v>
          </cell>
          <cell r="L1669" t="str">
            <v>三类地区</v>
          </cell>
          <cell r="M1669"/>
          <cell r="N1669" t="str">
            <v>新建</v>
          </cell>
          <cell r="O1669" t="str">
            <v>大安乡渡头滩村清水沃柑基地产业园</v>
          </cell>
          <cell r="R1669" t="str">
            <v>3.5</v>
          </cell>
          <cell r="S1669" t="str">
            <v>6</v>
          </cell>
          <cell r="T1669" t="str">
            <v>无</v>
          </cell>
          <cell r="U1669">
            <v>0</v>
          </cell>
          <cell r="V1669">
            <v>0.4</v>
          </cell>
          <cell r="W1669">
            <v>0.4</v>
          </cell>
        </row>
        <row r="1670">
          <cell r="I1670" t="str">
            <v>大安乡河龙村俄眉至塘角养殖基地连接路</v>
          </cell>
          <cell r="J1670" t="str">
            <v>1312F4304000001</v>
          </cell>
          <cell r="K1670" t="str">
            <v>资源产业路</v>
          </cell>
          <cell r="L1670" t="str">
            <v>三类地区</v>
          </cell>
          <cell r="M1670"/>
          <cell r="N1670" t="str">
            <v>新建</v>
          </cell>
          <cell r="O1670" t="str">
            <v>大安乡河龙村俄眉至塘角养殖基地</v>
          </cell>
          <cell r="R1670" t="str">
            <v>3.5</v>
          </cell>
          <cell r="S1670" t="str">
            <v>6</v>
          </cell>
          <cell r="T1670" t="str">
            <v>ＣＵ20430421</v>
          </cell>
          <cell r="U1670">
            <v>0</v>
          </cell>
          <cell r="V1670">
            <v>0.65</v>
          </cell>
          <cell r="W1670">
            <v>0.65</v>
          </cell>
        </row>
        <row r="1671">
          <cell r="I1671" t="str">
            <v>大安乡河龙村塘角组油茶基地产业路</v>
          </cell>
          <cell r="J1671" t="str">
            <v>1312F4304210640</v>
          </cell>
          <cell r="K1671" t="str">
            <v>资源产业路</v>
          </cell>
          <cell r="L1671" t="str">
            <v>三类地区</v>
          </cell>
          <cell r="M1671"/>
          <cell r="N1671" t="str">
            <v>升级改造（提质改造）</v>
          </cell>
          <cell r="O1671" t="str">
            <v>大安乡河龙村塘角组油茶基地</v>
          </cell>
          <cell r="R1671" t="str">
            <v>3.5</v>
          </cell>
          <cell r="S1671" t="str">
            <v>6</v>
          </cell>
          <cell r="T1671" t="str">
            <v>CN50430421</v>
          </cell>
          <cell r="U1671">
            <v>0</v>
          </cell>
          <cell r="V1671">
            <v>0.6</v>
          </cell>
          <cell r="W1671">
            <v>0.6</v>
          </cell>
        </row>
        <row r="1672">
          <cell r="I1672" t="str">
            <v>大安乡河龙村新铺至石岭种植业产业路</v>
          </cell>
          <cell r="J1672" t="str">
            <v>1312F4304210401</v>
          </cell>
          <cell r="K1672" t="str">
            <v>资源产业路</v>
          </cell>
          <cell r="L1672" t="str">
            <v>三类地区</v>
          </cell>
          <cell r="M1672"/>
          <cell r="N1672" t="str">
            <v>新建</v>
          </cell>
          <cell r="O1672" t="str">
            <v>大安乡河龙村新铺至石岭种植业</v>
          </cell>
          <cell r="R1672" t="str">
            <v>3.5</v>
          </cell>
          <cell r="S1672" t="str">
            <v>6</v>
          </cell>
          <cell r="T1672" t="str">
            <v>CL68430421</v>
          </cell>
          <cell r="U1672">
            <v>0</v>
          </cell>
          <cell r="V1672">
            <v>0.3</v>
          </cell>
          <cell r="W1672">
            <v>0.3</v>
          </cell>
        </row>
        <row r="1673">
          <cell r="I1673" t="str">
            <v>大安乡黄塘村周家组水稻基地连接路</v>
          </cell>
          <cell r="J1673" t="str">
            <v>1312F4304210938</v>
          </cell>
          <cell r="K1673" t="str">
            <v>资源产业路</v>
          </cell>
          <cell r="L1673" t="str">
            <v>三类地区</v>
          </cell>
          <cell r="M1673"/>
          <cell r="N1673" t="str">
            <v>新建</v>
          </cell>
          <cell r="O1673" t="str">
            <v>大安乡黄塘村周家组水稻基地</v>
          </cell>
          <cell r="R1673" t="str">
            <v>3</v>
          </cell>
          <cell r="S1673" t="str">
            <v>6</v>
          </cell>
          <cell r="T1673" t="str">
            <v>ＣＵ21430421</v>
          </cell>
          <cell r="U1673">
            <v>0</v>
          </cell>
          <cell r="V1673">
            <v>1.2</v>
          </cell>
          <cell r="W1673">
            <v>1.2</v>
          </cell>
        </row>
        <row r="1674">
          <cell r="I1674" t="str">
            <v>大安乡马源村檀树组油茶基地产业路</v>
          </cell>
          <cell r="J1674" t="str">
            <v>1312F4304210500</v>
          </cell>
          <cell r="K1674" t="str">
            <v>资源产业路</v>
          </cell>
          <cell r="L1674" t="str">
            <v>三类地区</v>
          </cell>
          <cell r="M1674"/>
          <cell r="N1674" t="str">
            <v>新建</v>
          </cell>
          <cell r="O1674" t="str">
            <v>大安乡马源村檀树组油茶基地</v>
          </cell>
          <cell r="R1674" t="str">
            <v>3.5</v>
          </cell>
          <cell r="S1674" t="str">
            <v>6</v>
          </cell>
          <cell r="T1674" t="str">
            <v>CO53430421</v>
          </cell>
          <cell r="U1674">
            <v>0</v>
          </cell>
          <cell r="V1674">
            <v>0.3</v>
          </cell>
          <cell r="W1674">
            <v>0.3</v>
          </cell>
        </row>
        <row r="1675">
          <cell r="I1675" t="str">
            <v>大安乡育塘村河公组水稻基地连接路</v>
          </cell>
          <cell r="J1675" t="str">
            <v>1312F4304210971</v>
          </cell>
          <cell r="K1675" t="str">
            <v>资源产业路</v>
          </cell>
          <cell r="L1675" t="str">
            <v>三类地区</v>
          </cell>
          <cell r="M1675"/>
          <cell r="N1675" t="str">
            <v>新建</v>
          </cell>
          <cell r="O1675" t="str">
            <v>大安乡育塘村河公组水稻基地</v>
          </cell>
          <cell r="R1675" t="str">
            <v>3.5</v>
          </cell>
          <cell r="S1675" t="str">
            <v>6</v>
          </cell>
          <cell r="T1675" t="str">
            <v>无</v>
          </cell>
          <cell r="U1675">
            <v>0</v>
          </cell>
          <cell r="V1675">
            <v>1.2</v>
          </cell>
          <cell r="W1675">
            <v>1.2</v>
          </cell>
        </row>
        <row r="1676">
          <cell r="I1676" t="str">
            <v>关市镇保新村泥鳅养殖基地产业路</v>
          </cell>
          <cell r="J1676" t="str">
            <v>1312F4304210743</v>
          </cell>
          <cell r="K1676" t="str">
            <v>资源产业路</v>
          </cell>
          <cell r="L1676" t="str">
            <v>三类地区</v>
          </cell>
          <cell r="M1676"/>
          <cell r="N1676" t="str">
            <v>新建</v>
          </cell>
          <cell r="O1676" t="str">
            <v>关市镇保新村泥鳅养殖基地</v>
          </cell>
          <cell r="R1676" t="str">
            <v>3.5</v>
          </cell>
          <cell r="S1676" t="str">
            <v>6</v>
          </cell>
          <cell r="T1676" t="str">
            <v>CU16430421</v>
          </cell>
          <cell r="U1676">
            <v>0</v>
          </cell>
          <cell r="V1676">
            <v>0.6</v>
          </cell>
          <cell r="W1676">
            <v>0.6</v>
          </cell>
        </row>
        <row r="1677">
          <cell r="I1677" t="str">
            <v>关市镇保新村水稻基地产业路</v>
          </cell>
          <cell r="J1677" t="str">
            <v>1312F4304210428</v>
          </cell>
          <cell r="K1677" t="str">
            <v>资源产业路</v>
          </cell>
          <cell r="L1677" t="str">
            <v>三类地区</v>
          </cell>
          <cell r="M1677"/>
          <cell r="N1677" t="str">
            <v>新建</v>
          </cell>
          <cell r="O1677" t="str">
            <v>关市镇保新村水稻基地</v>
          </cell>
          <cell r="R1677" t="str">
            <v>3.5</v>
          </cell>
          <cell r="S1677" t="str">
            <v>6</v>
          </cell>
          <cell r="T1677" t="str">
            <v>CM14430421</v>
          </cell>
          <cell r="U1677">
            <v>0</v>
          </cell>
          <cell r="V1677">
            <v>0.88900000000000001</v>
          </cell>
          <cell r="W1677">
            <v>0.88900000000000001</v>
          </cell>
        </row>
        <row r="1678">
          <cell r="I1678" t="str">
            <v>关市镇保新村油茶、优质稲基地连接路</v>
          </cell>
          <cell r="J1678" t="str">
            <v>1312F4304210161</v>
          </cell>
          <cell r="K1678" t="str">
            <v>资源产业路</v>
          </cell>
          <cell r="L1678" t="str">
            <v>三类地区</v>
          </cell>
          <cell r="M1678"/>
          <cell r="N1678" t="str">
            <v>新建</v>
          </cell>
          <cell r="O1678" t="str">
            <v>关市镇保新村油茶、优质稲基地产业园</v>
          </cell>
          <cell r="R1678" t="str">
            <v>3.5</v>
          </cell>
          <cell r="S1678" t="str">
            <v>6</v>
          </cell>
          <cell r="T1678" t="str">
            <v>无</v>
          </cell>
          <cell r="U1678">
            <v>0</v>
          </cell>
          <cell r="V1678">
            <v>1.8</v>
          </cell>
          <cell r="W1678">
            <v>1.8</v>
          </cell>
        </row>
        <row r="1679">
          <cell r="I1679" t="str">
            <v>关市镇高平村养殖基地产业路</v>
          </cell>
          <cell r="J1679" t="str">
            <v>1312F4304210623</v>
          </cell>
          <cell r="K1679" t="str">
            <v>资源产业路</v>
          </cell>
          <cell r="L1679" t="str">
            <v>三类地区</v>
          </cell>
          <cell r="M1679"/>
          <cell r="N1679" t="str">
            <v>新建</v>
          </cell>
          <cell r="O1679" t="str">
            <v>关市镇高平村养殖基地</v>
          </cell>
          <cell r="R1679" t="str">
            <v>3.5</v>
          </cell>
          <cell r="S1679" t="str">
            <v>6</v>
          </cell>
          <cell r="T1679" t="str">
            <v>CN40430421</v>
          </cell>
          <cell r="U1679">
            <v>0</v>
          </cell>
          <cell r="V1679">
            <v>1.05</v>
          </cell>
          <cell r="W1679">
            <v>1.05</v>
          </cell>
        </row>
        <row r="1680">
          <cell r="I1680" t="str">
            <v>关市镇金马村祯源农业资源产业产业路</v>
          </cell>
          <cell r="J1680" t="str">
            <v>1312F4304210470</v>
          </cell>
          <cell r="K1680" t="str">
            <v>资源产业路</v>
          </cell>
          <cell r="L1680" t="str">
            <v>三类地区</v>
          </cell>
          <cell r="M1680"/>
          <cell r="N1680" t="str">
            <v>新建</v>
          </cell>
          <cell r="O1680" t="str">
            <v>关市镇金马村祯源农业资源产业</v>
          </cell>
          <cell r="R1680" t="str">
            <v>3.5</v>
          </cell>
          <cell r="S1680" t="str">
            <v>6</v>
          </cell>
          <cell r="T1680" t="str">
            <v>C413430421</v>
          </cell>
          <cell r="U1680">
            <v>0</v>
          </cell>
          <cell r="V1680">
            <v>2.0649999999999999</v>
          </cell>
          <cell r="W1680">
            <v>2.0649999999999999</v>
          </cell>
        </row>
        <row r="1681">
          <cell r="I1681" t="str">
            <v>关市镇兰山村大兴塘组至振兴社区新月蔬菜基地产业路</v>
          </cell>
          <cell r="J1681" t="str">
            <v>1312F4304210391</v>
          </cell>
          <cell r="K1681" t="str">
            <v>资源产业路</v>
          </cell>
          <cell r="L1681" t="str">
            <v>三类地区</v>
          </cell>
          <cell r="M1681"/>
          <cell r="N1681" t="str">
            <v>新建</v>
          </cell>
          <cell r="O1681" t="str">
            <v>关市镇兰山村大兴塘组至振兴社区新月蔬菜基地</v>
          </cell>
          <cell r="R1681" t="str">
            <v>3.5</v>
          </cell>
          <cell r="S1681" t="str">
            <v>6</v>
          </cell>
          <cell r="T1681" t="str">
            <v>VC87430421</v>
          </cell>
          <cell r="U1681">
            <v>0</v>
          </cell>
          <cell r="V1681">
            <v>1.0489999999999999</v>
          </cell>
          <cell r="W1681">
            <v>1.0489999999999999</v>
          </cell>
        </row>
        <row r="1682">
          <cell r="I1682" t="str">
            <v>关市镇兰山村花湾组至欧家组新月蔬菜基地产业路</v>
          </cell>
          <cell r="J1682" t="str">
            <v>1312F4304210393</v>
          </cell>
          <cell r="K1682" t="str">
            <v>资源产业路</v>
          </cell>
          <cell r="L1682" t="str">
            <v>三类地区</v>
          </cell>
          <cell r="M1682"/>
          <cell r="N1682" t="str">
            <v>新建</v>
          </cell>
          <cell r="O1682" t="str">
            <v>新月蔬菜基地</v>
          </cell>
          <cell r="R1682" t="str">
            <v>3.5</v>
          </cell>
          <cell r="S1682" t="str">
            <v>6</v>
          </cell>
          <cell r="T1682" t="str">
            <v>C414430421</v>
          </cell>
          <cell r="U1682">
            <v>0</v>
          </cell>
          <cell r="V1682">
            <v>0.51200000000000001</v>
          </cell>
          <cell r="W1682">
            <v>0.51200000000000001</v>
          </cell>
        </row>
        <row r="1683">
          <cell r="I1683" t="str">
            <v>关市镇双福村养殖场公路产业路</v>
          </cell>
          <cell r="J1683" t="str">
            <v>1312F4304210700</v>
          </cell>
          <cell r="K1683" t="str">
            <v>资源产业路</v>
          </cell>
          <cell r="L1683" t="str">
            <v>三类地区</v>
          </cell>
          <cell r="M1683"/>
          <cell r="N1683" t="str">
            <v>新建</v>
          </cell>
          <cell r="O1683" t="str">
            <v>关市镇双福村养殖场</v>
          </cell>
          <cell r="R1683" t="str">
            <v>3.5</v>
          </cell>
          <cell r="S1683" t="str">
            <v>6</v>
          </cell>
          <cell r="T1683" t="str">
            <v>CL98430421</v>
          </cell>
          <cell r="U1683">
            <v>0</v>
          </cell>
          <cell r="V1683">
            <v>0.4</v>
          </cell>
          <cell r="W1683">
            <v>0.4</v>
          </cell>
        </row>
        <row r="1684">
          <cell r="I1684" t="str">
            <v>关市镇众星村鑫粤蔬菜种植公路</v>
          </cell>
          <cell r="J1684" t="str">
            <v>1312F4304210946</v>
          </cell>
          <cell r="K1684" t="str">
            <v>资源产业路</v>
          </cell>
          <cell r="L1684" t="str">
            <v>三类地区</v>
          </cell>
          <cell r="M1684"/>
          <cell r="N1684" t="str">
            <v>新建</v>
          </cell>
          <cell r="O1684" t="str">
            <v>关市镇众星村鑫粤蔬菜种植公路</v>
          </cell>
          <cell r="R1684" t="str">
            <v>3</v>
          </cell>
          <cell r="S1684" t="str">
            <v>6</v>
          </cell>
          <cell r="T1684" t="str">
            <v>Ｃ874430421</v>
          </cell>
          <cell r="U1684">
            <v>0</v>
          </cell>
          <cell r="V1684">
            <v>1.2</v>
          </cell>
          <cell r="W1684">
            <v>1.2</v>
          </cell>
        </row>
        <row r="1685">
          <cell r="I1685" t="str">
            <v>荷叶塘农业产业园连接路</v>
          </cell>
          <cell r="J1685" t="str">
            <v>1312F4304210954</v>
          </cell>
          <cell r="K1685" t="str">
            <v>资源产业路</v>
          </cell>
          <cell r="L1685" t="str">
            <v>三类地区</v>
          </cell>
          <cell r="M1685"/>
          <cell r="N1685" t="str">
            <v>新建</v>
          </cell>
          <cell r="O1685" t="str">
            <v>荷叶塘农业产业园</v>
          </cell>
          <cell r="R1685" t="str">
            <v>3.5</v>
          </cell>
          <cell r="S1685" t="str">
            <v>6</v>
          </cell>
          <cell r="T1685" t="str">
            <v>无</v>
          </cell>
          <cell r="U1685">
            <v>0</v>
          </cell>
          <cell r="V1685">
            <v>0.35</v>
          </cell>
          <cell r="W1685">
            <v>0.35</v>
          </cell>
        </row>
        <row r="1686">
          <cell r="I1686" t="str">
            <v>和睦村龙辉种养油茶基地连接路</v>
          </cell>
          <cell r="J1686" t="str">
            <v>1312F4304210019</v>
          </cell>
          <cell r="K1686" t="str">
            <v>资源产业路</v>
          </cell>
          <cell r="L1686" t="str">
            <v>三类地区</v>
          </cell>
          <cell r="M1686"/>
          <cell r="N1686" t="str">
            <v>新建</v>
          </cell>
          <cell r="O1686" t="str">
            <v>和睦村龙辉种养油茶基地产业园</v>
          </cell>
          <cell r="R1686" t="str">
            <v>3.5</v>
          </cell>
          <cell r="S1686" t="str">
            <v>6</v>
          </cell>
          <cell r="T1686" t="str">
            <v>无</v>
          </cell>
          <cell r="U1686">
            <v>0</v>
          </cell>
          <cell r="V1686">
            <v>1.51</v>
          </cell>
          <cell r="W1686">
            <v>1.51</v>
          </cell>
        </row>
        <row r="1687">
          <cell r="I1687" t="str">
            <v>衡阳县金兰镇泉溪村油茶基地产业路</v>
          </cell>
          <cell r="J1687" t="str">
            <v>1312F4304210693</v>
          </cell>
          <cell r="K1687" t="str">
            <v>资源产业路</v>
          </cell>
          <cell r="L1687" t="str">
            <v>三类地区</v>
          </cell>
          <cell r="M1687"/>
          <cell r="N1687" t="str">
            <v>新建</v>
          </cell>
          <cell r="O1687" t="str">
            <v>衡阳县金兰镇泉溪村贯冲村油茶基地</v>
          </cell>
          <cell r="R1687" t="str">
            <v>3.5</v>
          </cell>
          <cell r="S1687" t="str">
            <v>6</v>
          </cell>
          <cell r="T1687" t="str">
            <v>CL13430421</v>
          </cell>
          <cell r="U1687">
            <v>0</v>
          </cell>
          <cell r="V1687">
            <v>1.5</v>
          </cell>
          <cell r="W1687">
            <v>1.5</v>
          </cell>
        </row>
        <row r="1688">
          <cell r="I1688" t="str">
            <v>衡阳县井头镇响水堰至翠牌水稻基地连接路</v>
          </cell>
          <cell r="J1688" t="str">
            <v>1312F4304210152</v>
          </cell>
          <cell r="K1688" t="str">
            <v>资源产业路</v>
          </cell>
          <cell r="L1688" t="str">
            <v>三类地区</v>
          </cell>
          <cell r="M1688"/>
          <cell r="N1688" t="str">
            <v>新建</v>
          </cell>
          <cell r="O1688" t="str">
            <v>井头镇响水堰至翠牌水稻基地</v>
          </cell>
          <cell r="R1688" t="str">
            <v>3.5</v>
          </cell>
          <cell r="S1688" t="str">
            <v>6</v>
          </cell>
          <cell r="T1688" t="str">
            <v>无</v>
          </cell>
          <cell r="U1688">
            <v>0</v>
          </cell>
          <cell r="V1688">
            <v>4.5</v>
          </cell>
          <cell r="W1688">
            <v>4.5</v>
          </cell>
        </row>
        <row r="1689">
          <cell r="I1689" t="str">
            <v>衡阳县杉桥镇伊山村丰山组养殖基地产业路产业路</v>
          </cell>
          <cell r="J1689" t="str">
            <v>1312F4304210309</v>
          </cell>
          <cell r="K1689" t="str">
            <v>资源产业路</v>
          </cell>
          <cell r="L1689" t="str">
            <v>三类地区</v>
          </cell>
          <cell r="M1689"/>
          <cell r="N1689" t="str">
            <v>新建</v>
          </cell>
          <cell r="O1689" t="str">
            <v>衡阳县杉桥镇伊山村丰山组养殖基地</v>
          </cell>
          <cell r="R1689" t="str">
            <v>3.5</v>
          </cell>
          <cell r="S1689" t="str">
            <v>6</v>
          </cell>
          <cell r="T1689" t="str">
            <v>CL12430421</v>
          </cell>
          <cell r="U1689">
            <v>0</v>
          </cell>
          <cell r="V1689">
            <v>1.6</v>
          </cell>
          <cell r="W1689">
            <v>1.6</v>
          </cell>
        </row>
        <row r="1690">
          <cell r="I1690" t="str">
            <v>衡阳县渣江镇群星村干子组水稻基地产业路</v>
          </cell>
          <cell r="J1690" t="str">
            <v>1312F4304210708</v>
          </cell>
          <cell r="K1690" t="str">
            <v>资源产业路</v>
          </cell>
          <cell r="L1690" t="str">
            <v>三类地区</v>
          </cell>
          <cell r="M1690"/>
          <cell r="N1690" t="str">
            <v>新建</v>
          </cell>
          <cell r="O1690" t="str">
            <v>衡阳县渣江镇群星村干子组水稻基地</v>
          </cell>
          <cell r="R1690" t="str">
            <v>3.5</v>
          </cell>
          <cell r="S1690" t="str">
            <v>6</v>
          </cell>
          <cell r="T1690" t="str">
            <v>CL14430421</v>
          </cell>
          <cell r="U1690">
            <v>0</v>
          </cell>
          <cell r="V1690">
            <v>0.6</v>
          </cell>
          <cell r="W1690">
            <v>0.6</v>
          </cell>
        </row>
        <row r="1691">
          <cell r="I1691" t="str">
            <v>洪市镇大印村划丈至划丈烟草基地产业路</v>
          </cell>
          <cell r="J1691" t="str">
            <v>1312F4304210680</v>
          </cell>
          <cell r="K1691" t="str">
            <v>资源产业路</v>
          </cell>
          <cell r="L1691" t="str">
            <v>三类地区</v>
          </cell>
          <cell r="M1691"/>
          <cell r="N1691" t="str">
            <v>新建</v>
          </cell>
          <cell r="O1691" t="str">
            <v>洪市镇大印村划丈至划丈烟草基地</v>
          </cell>
          <cell r="R1691" t="str">
            <v>3.5</v>
          </cell>
          <cell r="S1691" t="str">
            <v>6</v>
          </cell>
          <cell r="T1691" t="str">
            <v>CP58430421</v>
          </cell>
          <cell r="U1691">
            <v>0</v>
          </cell>
          <cell r="V1691">
            <v>0.23899999999999999</v>
          </cell>
          <cell r="W1691">
            <v>0.23899999999999999</v>
          </cell>
        </row>
        <row r="1692">
          <cell r="I1692" t="str">
            <v>洪市镇金龙桥村水稻基地产业路</v>
          </cell>
          <cell r="J1692" t="str">
            <v>1312F4304210358</v>
          </cell>
          <cell r="K1692" t="str">
            <v>资源产业路</v>
          </cell>
          <cell r="L1692" t="str">
            <v>三类地区</v>
          </cell>
          <cell r="M1692"/>
          <cell r="N1692" t="str">
            <v>新建</v>
          </cell>
          <cell r="O1692" t="str">
            <v>洪市镇金龙桥村水稻基地</v>
          </cell>
          <cell r="R1692" t="str">
            <v>3.5</v>
          </cell>
          <cell r="S1692" t="str">
            <v>6</v>
          </cell>
          <cell r="T1692" t="str">
            <v>CP28430421</v>
          </cell>
          <cell r="U1692">
            <v>0</v>
          </cell>
          <cell r="V1692">
            <v>0.42799999999999999</v>
          </cell>
          <cell r="W1692">
            <v>0.42799999999999999</v>
          </cell>
        </row>
        <row r="1693">
          <cell r="I1693" t="str">
            <v>洪市镇龙江村渡口至荷叶塘油茶基地产业路</v>
          </cell>
          <cell r="J1693" t="str">
            <v>1312F4304210563</v>
          </cell>
          <cell r="K1693" t="str">
            <v>资源产业路</v>
          </cell>
          <cell r="L1693" t="str">
            <v>三类地区</v>
          </cell>
          <cell r="M1693"/>
          <cell r="N1693" t="str">
            <v>新建</v>
          </cell>
          <cell r="O1693" t="str">
            <v>洪市镇龙江村渡口至荷叶塘油茶基地</v>
          </cell>
          <cell r="R1693" t="str">
            <v>3.5</v>
          </cell>
          <cell r="S1693" t="str">
            <v>6</v>
          </cell>
          <cell r="T1693" t="str">
            <v>CE01430421</v>
          </cell>
          <cell r="U1693">
            <v>0</v>
          </cell>
          <cell r="V1693">
            <v>1.53</v>
          </cell>
          <cell r="W1693">
            <v>1.53</v>
          </cell>
        </row>
        <row r="1694">
          <cell r="I1694" t="str">
            <v>洪市镇明翰村夏明翰故居至龙福水稻基地连接路</v>
          </cell>
          <cell r="J1694" t="str">
            <v>1312F4304210976</v>
          </cell>
          <cell r="K1694" t="str">
            <v>资源产业路</v>
          </cell>
          <cell r="L1694" t="str">
            <v>三类地区</v>
          </cell>
          <cell r="M1694"/>
          <cell r="N1694" t="str">
            <v>升级改造（提质改造）</v>
          </cell>
          <cell r="O1694" t="str">
            <v>洪市镇明翰村夏明翰故居至龙福水稻基地</v>
          </cell>
          <cell r="R1694" t="str">
            <v>3.5</v>
          </cell>
          <cell r="S1694" t="str">
            <v>6</v>
          </cell>
          <cell r="T1694" t="str">
            <v>C430430421</v>
          </cell>
          <cell r="U1694">
            <v>0</v>
          </cell>
          <cell r="V1694">
            <v>2.2000000000000002</v>
          </cell>
          <cell r="W1694">
            <v>2.2000000000000002</v>
          </cell>
        </row>
        <row r="1695">
          <cell r="I1695" t="str">
            <v>洪市镇明翰村夏明翰故居至小石口水稻基地连接路</v>
          </cell>
          <cell r="J1695" t="str">
            <v>1312F4304210975</v>
          </cell>
          <cell r="K1695" t="str">
            <v>资源产业路</v>
          </cell>
          <cell r="L1695" t="str">
            <v>三类地区</v>
          </cell>
          <cell r="M1695"/>
          <cell r="N1695" t="str">
            <v>新建</v>
          </cell>
          <cell r="O1695" t="str">
            <v>洪市镇明翰村夏明翰故居至小石口水稻基地</v>
          </cell>
          <cell r="R1695" t="str">
            <v>3.5</v>
          </cell>
          <cell r="S1695" t="str">
            <v>6</v>
          </cell>
          <cell r="T1695" t="str">
            <v>ＣＵ36430421</v>
          </cell>
          <cell r="U1695">
            <v>0</v>
          </cell>
          <cell r="V1695">
            <v>0.45</v>
          </cell>
          <cell r="W1695">
            <v>0.45</v>
          </cell>
        </row>
        <row r="1696">
          <cell r="I1696" t="str">
            <v>洪市镇明翰村竹花至石湾水稻基地连接路</v>
          </cell>
          <cell r="J1696" t="str">
            <v>1312F4304210977</v>
          </cell>
          <cell r="K1696" t="str">
            <v>资源产业路</v>
          </cell>
          <cell r="L1696" t="str">
            <v>三类地区</v>
          </cell>
          <cell r="M1696"/>
          <cell r="N1696" t="str">
            <v>新建</v>
          </cell>
          <cell r="O1696" t="str">
            <v>洪市镇明翰村竹花至石湾水稻基地</v>
          </cell>
          <cell r="R1696" t="str">
            <v>3</v>
          </cell>
          <cell r="S1696" t="str">
            <v>6</v>
          </cell>
          <cell r="T1696" t="str">
            <v>ＣＵ35430421</v>
          </cell>
          <cell r="U1696">
            <v>0</v>
          </cell>
          <cell r="V1696">
            <v>1</v>
          </cell>
          <cell r="W1696">
            <v>1</v>
          </cell>
        </row>
        <row r="1697">
          <cell r="I1697" t="str">
            <v>洪市镇清塘村大塘角水稻基地产业路</v>
          </cell>
          <cell r="J1697" t="str">
            <v>1312F4304210420</v>
          </cell>
          <cell r="K1697" t="str">
            <v>资源产业路</v>
          </cell>
          <cell r="L1697" t="str">
            <v>三类地区</v>
          </cell>
          <cell r="M1697"/>
          <cell r="N1697" t="str">
            <v>新建</v>
          </cell>
          <cell r="O1697" t="str">
            <v>洪市镇清塘村大塘角水稻基地</v>
          </cell>
          <cell r="R1697" t="str">
            <v>3.5</v>
          </cell>
          <cell r="S1697" t="str">
            <v>6</v>
          </cell>
          <cell r="T1697" t="str">
            <v>无</v>
          </cell>
          <cell r="U1697">
            <v>0</v>
          </cell>
          <cell r="V1697">
            <v>0.24099999999999999</v>
          </cell>
          <cell r="W1697">
            <v>0.24099999999999999</v>
          </cell>
        </row>
        <row r="1698">
          <cell r="I1698" t="str">
            <v>洪市镇清塘村畔里组水稻基地产业路</v>
          </cell>
          <cell r="J1698" t="str">
            <v>1312F4304210424</v>
          </cell>
          <cell r="K1698" t="str">
            <v>资源产业路</v>
          </cell>
          <cell r="L1698" t="str">
            <v>三类地区</v>
          </cell>
          <cell r="M1698"/>
          <cell r="N1698" t="str">
            <v>新建</v>
          </cell>
          <cell r="O1698" t="str">
            <v>洪市镇清塘村畔里组水稻基地</v>
          </cell>
          <cell r="R1698" t="str">
            <v>3.5</v>
          </cell>
          <cell r="S1698" t="str">
            <v>6</v>
          </cell>
          <cell r="T1698" t="str">
            <v>CO21430421</v>
          </cell>
          <cell r="U1698">
            <v>0</v>
          </cell>
          <cell r="V1698">
            <v>0.55800000000000005</v>
          </cell>
          <cell r="W1698">
            <v>0.55800000000000005</v>
          </cell>
        </row>
        <row r="1699">
          <cell r="I1699" t="str">
            <v>洪市镇天柱村楊门组水稻基地连接路</v>
          </cell>
          <cell r="J1699" t="str">
            <v>1312F4304210969</v>
          </cell>
          <cell r="K1699" t="str">
            <v>资源产业路</v>
          </cell>
          <cell r="L1699" t="str">
            <v>三类地区</v>
          </cell>
          <cell r="M1699"/>
          <cell r="N1699" t="str">
            <v>新建</v>
          </cell>
          <cell r="O1699" t="str">
            <v>洪市镇天柱村楊门组水稻基地</v>
          </cell>
          <cell r="R1699" t="str">
            <v>3.5</v>
          </cell>
          <cell r="S1699" t="str">
            <v>6</v>
          </cell>
          <cell r="T1699" t="str">
            <v>无</v>
          </cell>
          <cell r="U1699">
            <v>0</v>
          </cell>
          <cell r="V1699">
            <v>1.1000000000000001</v>
          </cell>
          <cell r="W1699">
            <v>1.1000000000000001</v>
          </cell>
        </row>
        <row r="1700">
          <cell r="I1700" t="str">
            <v>洪市镇杨池村木子组水稻基地连接路</v>
          </cell>
          <cell r="J1700" t="str">
            <v>1312F4304210823</v>
          </cell>
          <cell r="K1700" t="str">
            <v>资源产业路</v>
          </cell>
          <cell r="L1700" t="str">
            <v>三类地区</v>
          </cell>
          <cell r="M1700"/>
          <cell r="N1700" t="str">
            <v>新建</v>
          </cell>
          <cell r="O1700" t="str">
            <v>洪市镇杨池村木子组水稻基地产业园</v>
          </cell>
          <cell r="R1700" t="str">
            <v>3.5</v>
          </cell>
          <cell r="S1700" t="str">
            <v>6</v>
          </cell>
          <cell r="T1700" t="str">
            <v>无</v>
          </cell>
          <cell r="U1700">
            <v>0</v>
          </cell>
          <cell r="V1700">
            <v>0.6</v>
          </cell>
          <cell r="W1700">
            <v>0.6</v>
          </cell>
        </row>
        <row r="1701">
          <cell r="I1701" t="str">
            <v>洪市镇余田村文昌至新屋油茶基地产业路</v>
          </cell>
          <cell r="J1701" t="str">
            <v>1312F4304210357</v>
          </cell>
          <cell r="K1701" t="str">
            <v>资源产业路</v>
          </cell>
          <cell r="L1701" t="str">
            <v>三类地区</v>
          </cell>
          <cell r="M1701"/>
          <cell r="N1701" t="str">
            <v>新建</v>
          </cell>
          <cell r="O1701" t="str">
            <v>洪市镇余田村文昌至镇新屋油茶基地</v>
          </cell>
          <cell r="R1701" t="str">
            <v>3.5</v>
          </cell>
          <cell r="S1701" t="str">
            <v>6</v>
          </cell>
          <cell r="T1701" t="str">
            <v>CE03430421</v>
          </cell>
          <cell r="U1701">
            <v>0</v>
          </cell>
          <cell r="V1701">
            <v>0.69499999999999995</v>
          </cell>
          <cell r="W1701">
            <v>0.69499999999999995</v>
          </cell>
        </row>
        <row r="1702">
          <cell r="I1702" t="str">
            <v>洪市镇余雅村养殖基地产业路</v>
          </cell>
          <cell r="J1702" t="str">
            <v>1312F4304210562</v>
          </cell>
          <cell r="K1702" t="str">
            <v>资源产业路</v>
          </cell>
          <cell r="L1702" t="str">
            <v>三类地区</v>
          </cell>
          <cell r="M1702"/>
          <cell r="N1702" t="str">
            <v>新建</v>
          </cell>
          <cell r="O1702" t="str">
            <v>洪市镇余雅村养殖基地</v>
          </cell>
          <cell r="R1702" t="str">
            <v>3.5</v>
          </cell>
          <cell r="S1702" t="str">
            <v>6</v>
          </cell>
          <cell r="T1702" t="str">
            <v>C416430421</v>
          </cell>
          <cell r="U1702">
            <v>0</v>
          </cell>
          <cell r="V1702">
            <v>1.7</v>
          </cell>
          <cell r="W1702">
            <v>1.7</v>
          </cell>
        </row>
        <row r="1703">
          <cell r="I1703" t="str">
            <v>集兵镇法官庙村油茶基地产业路</v>
          </cell>
          <cell r="J1703" t="str">
            <v>1312F4304210729</v>
          </cell>
          <cell r="K1703" t="str">
            <v>资源产业路</v>
          </cell>
          <cell r="L1703" t="str">
            <v>三类地区</v>
          </cell>
          <cell r="M1703"/>
          <cell r="N1703" t="str">
            <v>新建</v>
          </cell>
          <cell r="O1703" t="str">
            <v>集兵镇法官庙村油茶基地</v>
          </cell>
          <cell r="R1703" t="str">
            <v>3.5</v>
          </cell>
          <cell r="S1703" t="str">
            <v>6</v>
          </cell>
          <cell r="T1703" t="str">
            <v>CL49430421</v>
          </cell>
          <cell r="U1703">
            <v>0</v>
          </cell>
          <cell r="V1703">
            <v>0.3</v>
          </cell>
          <cell r="W1703">
            <v>0.3</v>
          </cell>
        </row>
        <row r="1704">
          <cell r="I1704" t="str">
            <v>集兵镇法官庙村钟书房组养殖基地产业路</v>
          </cell>
          <cell r="J1704" t="str">
            <v>1312F4304210559</v>
          </cell>
          <cell r="K1704" t="str">
            <v>资源产业路</v>
          </cell>
          <cell r="L1704" t="str">
            <v>三类地区</v>
          </cell>
          <cell r="M1704"/>
          <cell r="N1704" t="str">
            <v>升级改造（提质改造）</v>
          </cell>
          <cell r="O1704" t="str">
            <v>集兵镇法官庙村钟书房组养殖基地</v>
          </cell>
          <cell r="R1704" t="str">
            <v>3.5</v>
          </cell>
          <cell r="S1704" t="str">
            <v>6</v>
          </cell>
          <cell r="T1704" t="str">
            <v>CN02430421</v>
          </cell>
          <cell r="U1704">
            <v>0</v>
          </cell>
          <cell r="V1704">
            <v>0.5</v>
          </cell>
          <cell r="W1704">
            <v>0.5</v>
          </cell>
        </row>
        <row r="1705">
          <cell r="I1705" t="str">
            <v>集兵镇利合村松木组蓝莓基地产业路</v>
          </cell>
          <cell r="J1705" t="str">
            <v>1312F4304210499</v>
          </cell>
          <cell r="K1705" t="str">
            <v>资源产业路</v>
          </cell>
          <cell r="L1705" t="str">
            <v>三类地区</v>
          </cell>
          <cell r="M1705"/>
          <cell r="N1705" t="str">
            <v>升级改造（提质改造）</v>
          </cell>
          <cell r="O1705" t="str">
            <v>集兵镇利合村松木组蓝莓基地</v>
          </cell>
          <cell r="R1705" t="str">
            <v>3.5</v>
          </cell>
          <cell r="S1705" t="str">
            <v>6</v>
          </cell>
          <cell r="T1705" t="str">
            <v>CM90430421</v>
          </cell>
          <cell r="U1705">
            <v>0</v>
          </cell>
          <cell r="V1705">
            <v>0.6</v>
          </cell>
          <cell r="W1705">
            <v>0.6</v>
          </cell>
        </row>
        <row r="1706">
          <cell r="I1706" t="str">
            <v>集兵镇麻町村破塘组油茶基地产业路</v>
          </cell>
          <cell r="J1706" t="str">
            <v>1312F4304210757</v>
          </cell>
          <cell r="K1706" t="str">
            <v>资源产业路</v>
          </cell>
          <cell r="L1706" t="str">
            <v>三类地区</v>
          </cell>
          <cell r="M1706"/>
          <cell r="N1706" t="str">
            <v>新建</v>
          </cell>
          <cell r="O1706" t="str">
            <v>集兵镇麻町村破塘组油茶基地</v>
          </cell>
          <cell r="R1706" t="str">
            <v>3.5</v>
          </cell>
          <cell r="S1706" t="str">
            <v>6</v>
          </cell>
          <cell r="T1706" t="str">
            <v>CM43430421</v>
          </cell>
          <cell r="U1706">
            <v>0</v>
          </cell>
          <cell r="V1706">
            <v>0.75</v>
          </cell>
          <cell r="W1706">
            <v>0.75</v>
          </cell>
        </row>
        <row r="1707">
          <cell r="I1707" t="str">
            <v>集兵镇三峰村象山组养殖基地连接路</v>
          </cell>
          <cell r="J1707" t="str">
            <v>1312F4304210918</v>
          </cell>
          <cell r="K1707" t="str">
            <v>资源产业路</v>
          </cell>
          <cell r="L1707" t="str">
            <v>三类地区</v>
          </cell>
          <cell r="M1707"/>
          <cell r="N1707" t="str">
            <v>新建</v>
          </cell>
          <cell r="O1707" t="str">
            <v>集兵镇三峰村象山组养殖基地产业园</v>
          </cell>
          <cell r="R1707" t="str">
            <v>3.5</v>
          </cell>
          <cell r="S1707" t="str">
            <v>6</v>
          </cell>
          <cell r="T1707" t="str">
            <v>无</v>
          </cell>
          <cell r="U1707">
            <v>0</v>
          </cell>
          <cell r="V1707">
            <v>0.51</v>
          </cell>
          <cell r="W1707">
            <v>0.51</v>
          </cell>
        </row>
        <row r="1708">
          <cell r="I1708" t="str">
            <v>集兵镇山峰村牛冲组油茶基地连接路</v>
          </cell>
          <cell r="J1708" t="str">
            <v>1312F4304210272</v>
          </cell>
          <cell r="K1708" t="str">
            <v>资源产业路</v>
          </cell>
          <cell r="L1708" t="str">
            <v>三类地区</v>
          </cell>
          <cell r="M1708"/>
          <cell r="N1708" t="str">
            <v>升级改造（提质改造）</v>
          </cell>
          <cell r="O1708" t="str">
            <v>集兵镇山峰村牛冲组油茶基地产业园</v>
          </cell>
          <cell r="R1708" t="str">
            <v>3.5</v>
          </cell>
          <cell r="S1708" t="str">
            <v>6</v>
          </cell>
          <cell r="T1708" t="str">
            <v>无</v>
          </cell>
          <cell r="U1708">
            <v>0</v>
          </cell>
          <cell r="V1708">
            <v>1.6</v>
          </cell>
          <cell r="W1708">
            <v>1.6</v>
          </cell>
        </row>
        <row r="1709">
          <cell r="I1709" t="str">
            <v>集兵镇山峰村小皂组花卉基地产业路</v>
          </cell>
          <cell r="J1709" t="str">
            <v>1312F4304210637</v>
          </cell>
          <cell r="K1709" t="str">
            <v>资源产业路</v>
          </cell>
          <cell r="L1709" t="str">
            <v>三类地区</v>
          </cell>
          <cell r="M1709"/>
          <cell r="N1709" t="str">
            <v>新建</v>
          </cell>
          <cell r="O1709" t="str">
            <v>集兵镇山峰村小皂组花卉基地</v>
          </cell>
          <cell r="R1709" t="str">
            <v>3.5</v>
          </cell>
          <cell r="S1709" t="str">
            <v>6</v>
          </cell>
          <cell r="T1709" t="str">
            <v>CN47430421</v>
          </cell>
          <cell r="U1709">
            <v>0</v>
          </cell>
          <cell r="V1709">
            <v>1.35</v>
          </cell>
          <cell r="W1709">
            <v>1.35</v>
          </cell>
        </row>
        <row r="1710">
          <cell r="I1710" t="str">
            <v>集兵镇通天村力山湾组水果基地产业路</v>
          </cell>
          <cell r="J1710" t="str">
            <v>1312F4304210462</v>
          </cell>
          <cell r="K1710" t="str">
            <v>资源产业路</v>
          </cell>
          <cell r="L1710" t="str">
            <v>三类地区</v>
          </cell>
          <cell r="M1710"/>
          <cell r="N1710" t="str">
            <v>新建</v>
          </cell>
          <cell r="O1710" t="str">
            <v>集兵镇通天村力山湾组水果基地</v>
          </cell>
          <cell r="R1710" t="str">
            <v>3.5</v>
          </cell>
          <cell r="S1710" t="str">
            <v>6</v>
          </cell>
          <cell r="T1710" t="str">
            <v>CK76430421</v>
          </cell>
          <cell r="U1710">
            <v>0</v>
          </cell>
          <cell r="V1710">
            <v>0.95</v>
          </cell>
          <cell r="W1710">
            <v>0.95</v>
          </cell>
        </row>
        <row r="1711">
          <cell r="I1711" t="str">
            <v>集兵镇同心村鲁冲组油茶基地连接路</v>
          </cell>
          <cell r="J1711" t="str">
            <v>1312F4304210278</v>
          </cell>
          <cell r="K1711" t="str">
            <v>资源产业路</v>
          </cell>
          <cell r="L1711" t="str">
            <v>三类地区</v>
          </cell>
          <cell r="M1711"/>
          <cell r="N1711" t="str">
            <v>升级改造（提质改造）</v>
          </cell>
          <cell r="O1711" t="str">
            <v>衡阳县集兵镇同心村鲁冲组油茶基地</v>
          </cell>
          <cell r="R1711" t="str">
            <v>3.5</v>
          </cell>
          <cell r="S1711" t="str">
            <v>6</v>
          </cell>
          <cell r="T1711" t="str">
            <v>C743430421</v>
          </cell>
          <cell r="U1711">
            <v>0</v>
          </cell>
          <cell r="V1711">
            <v>1.45</v>
          </cell>
          <cell r="W1711">
            <v>1.45</v>
          </cell>
        </row>
        <row r="1712">
          <cell r="I1712" t="str">
            <v>界牌园区南阳村枣坪组沃柑基地产业路</v>
          </cell>
          <cell r="J1712" t="str">
            <v>1312F4304210760</v>
          </cell>
          <cell r="K1712" t="str">
            <v>资源产业路</v>
          </cell>
          <cell r="L1712" t="str">
            <v>三类地区</v>
          </cell>
          <cell r="M1712"/>
          <cell r="N1712" t="str">
            <v>新建</v>
          </cell>
          <cell r="O1712" t="str">
            <v>界牌园区南阳村枣坪组沃柑基地</v>
          </cell>
          <cell r="R1712" t="str">
            <v>3.5</v>
          </cell>
          <cell r="S1712" t="str">
            <v>6</v>
          </cell>
          <cell r="T1712" t="str">
            <v>CM46430421</v>
          </cell>
          <cell r="U1712">
            <v>0</v>
          </cell>
          <cell r="V1712">
            <v>0.4</v>
          </cell>
          <cell r="W1712">
            <v>0.4</v>
          </cell>
        </row>
        <row r="1713">
          <cell r="I1713" t="str">
            <v>界牌园区唐福村果园基地连接路</v>
          </cell>
          <cell r="J1713" t="str">
            <v>1312F4304210187</v>
          </cell>
          <cell r="K1713" t="str">
            <v>资源产业路</v>
          </cell>
          <cell r="L1713" t="str">
            <v>三类地区</v>
          </cell>
          <cell r="M1713"/>
          <cell r="N1713" t="str">
            <v>新建</v>
          </cell>
          <cell r="O1713" t="str">
            <v>界牌园区唐福村果园基地产业园</v>
          </cell>
          <cell r="R1713" t="str">
            <v>3.5</v>
          </cell>
          <cell r="S1713" t="str">
            <v>6</v>
          </cell>
          <cell r="T1713" t="str">
            <v>无</v>
          </cell>
          <cell r="U1713">
            <v>0</v>
          </cell>
          <cell r="V1713">
            <v>2</v>
          </cell>
          <cell r="W1713">
            <v>2</v>
          </cell>
        </row>
        <row r="1714">
          <cell r="I1714" t="str">
            <v>界牌园区唐福村水稻基地连接路</v>
          </cell>
          <cell r="J1714" t="str">
            <v>1312F4304210188</v>
          </cell>
          <cell r="K1714" t="str">
            <v>资源产业路</v>
          </cell>
          <cell r="L1714" t="str">
            <v>三类地区</v>
          </cell>
          <cell r="M1714"/>
          <cell r="N1714" t="str">
            <v>新建</v>
          </cell>
          <cell r="O1714" t="str">
            <v>界牌镇界牌园区唐福村水稻基地</v>
          </cell>
          <cell r="R1714" t="str">
            <v>3.5</v>
          </cell>
          <cell r="S1714" t="str">
            <v>6</v>
          </cell>
          <cell r="T1714" t="str">
            <v>无</v>
          </cell>
          <cell r="U1714">
            <v>0</v>
          </cell>
          <cell r="V1714">
            <v>1.5</v>
          </cell>
          <cell r="W1714">
            <v>1.5</v>
          </cell>
        </row>
        <row r="1715">
          <cell r="I1715" t="str">
            <v>界牌镇上塔茶园连接路</v>
          </cell>
          <cell r="J1715" t="str">
            <v>1312F4304210075</v>
          </cell>
          <cell r="K1715" t="str">
            <v>资源产业路</v>
          </cell>
          <cell r="L1715" t="str">
            <v>三类地区</v>
          </cell>
          <cell r="M1715"/>
          <cell r="N1715" t="str">
            <v>新建</v>
          </cell>
          <cell r="O1715" t="str">
            <v>界牌镇上塔茶叶产业园</v>
          </cell>
          <cell r="R1715" t="str">
            <v>3.5</v>
          </cell>
          <cell r="S1715" t="str">
            <v>6</v>
          </cell>
          <cell r="T1715" t="str">
            <v>无</v>
          </cell>
          <cell r="U1715">
            <v>0</v>
          </cell>
          <cell r="V1715">
            <v>2.4500000000000002</v>
          </cell>
          <cell r="W1715">
            <v>2.4500000000000002</v>
          </cell>
        </row>
        <row r="1716">
          <cell r="I1716" t="str">
            <v>界牌镇银溪至将军庙水稻、油茶种产业园连接路</v>
          </cell>
          <cell r="J1716" t="str">
            <v>1312F4304210292</v>
          </cell>
          <cell r="K1716" t="str">
            <v>资源产业路</v>
          </cell>
          <cell r="L1716" t="str">
            <v>三类地区</v>
          </cell>
          <cell r="M1716"/>
          <cell r="N1716" t="str">
            <v>升级改造（提质改造）</v>
          </cell>
          <cell r="O1716" t="str">
            <v>界牌镇银溪至将军庙水稻、油茶种产业基地</v>
          </cell>
          <cell r="R1716" t="str">
            <v>3.5</v>
          </cell>
          <cell r="S1716" t="str">
            <v>6</v>
          </cell>
          <cell r="T1716" t="str">
            <v>Y062430421</v>
          </cell>
          <cell r="U1716">
            <v>0</v>
          </cell>
          <cell r="V1716">
            <v>11.621</v>
          </cell>
          <cell r="W1716">
            <v>11.621</v>
          </cell>
        </row>
        <row r="1717">
          <cell r="I1717" t="str">
            <v>金兰镇城坪村周家皂至茶子山油茶基地产业路</v>
          </cell>
          <cell r="J1717" t="str">
            <v>1312F4304210446</v>
          </cell>
          <cell r="K1717" t="str">
            <v>资源产业路</v>
          </cell>
          <cell r="L1717" t="str">
            <v>三类地区</v>
          </cell>
          <cell r="M1717"/>
          <cell r="N1717" t="str">
            <v>新建</v>
          </cell>
          <cell r="O1717" t="str">
            <v>金兰镇城坪村周家皂至茶子山</v>
          </cell>
          <cell r="R1717" t="str">
            <v>3.5</v>
          </cell>
          <cell r="S1717" t="str">
            <v>6</v>
          </cell>
          <cell r="T1717" t="str">
            <v>CM25430421</v>
          </cell>
          <cell r="U1717">
            <v>0</v>
          </cell>
          <cell r="V1717">
            <v>0.53</v>
          </cell>
          <cell r="W1717">
            <v>0.53</v>
          </cell>
        </row>
        <row r="1718">
          <cell r="I1718" t="str">
            <v>金兰镇官陂村塘边组至胡思组水稻基地产业路</v>
          </cell>
          <cell r="J1718" t="str">
            <v>1312F4304210477</v>
          </cell>
          <cell r="K1718" t="str">
            <v>资源产业路</v>
          </cell>
          <cell r="L1718" t="str">
            <v>三类地区</v>
          </cell>
          <cell r="M1718"/>
          <cell r="N1718" t="str">
            <v>新建</v>
          </cell>
          <cell r="O1718" t="str">
            <v>金兰镇官陂村塘边组至胡思组水稻基地</v>
          </cell>
          <cell r="R1718" t="str">
            <v>3.5</v>
          </cell>
          <cell r="S1718" t="str">
            <v>6</v>
          </cell>
          <cell r="T1718" t="str">
            <v>CM36430421</v>
          </cell>
          <cell r="U1718">
            <v>0</v>
          </cell>
          <cell r="V1718">
            <v>1.5640000000000001</v>
          </cell>
          <cell r="W1718">
            <v>1.5640000000000001</v>
          </cell>
        </row>
        <row r="1719">
          <cell r="I1719" t="str">
            <v>金兰镇贺市村茶家组养殖场产业路</v>
          </cell>
          <cell r="J1719" t="str">
            <v>1312F4304210627</v>
          </cell>
          <cell r="K1719" t="str">
            <v>资源产业路</v>
          </cell>
          <cell r="L1719" t="str">
            <v>三类地区</v>
          </cell>
          <cell r="M1719"/>
          <cell r="N1719" t="str">
            <v>新建</v>
          </cell>
          <cell r="O1719" t="str">
            <v>金兰镇贺市村茶家组养殖场</v>
          </cell>
          <cell r="R1719" t="str">
            <v>3.5</v>
          </cell>
          <cell r="S1719" t="str">
            <v>6</v>
          </cell>
          <cell r="T1719" t="str">
            <v>CN42430421</v>
          </cell>
          <cell r="U1719">
            <v>0</v>
          </cell>
          <cell r="V1719">
            <v>1</v>
          </cell>
          <cell r="W1719">
            <v>1</v>
          </cell>
        </row>
        <row r="1720">
          <cell r="I1720" t="str">
            <v>金兰镇贺市村肖祠组水稻基地产业路</v>
          </cell>
          <cell r="J1720" t="str">
            <v>1312F4304210316</v>
          </cell>
          <cell r="K1720" t="str">
            <v>资源产业路</v>
          </cell>
          <cell r="L1720" t="str">
            <v>三类地区</v>
          </cell>
          <cell r="M1720"/>
          <cell r="N1720" t="str">
            <v>新建</v>
          </cell>
          <cell r="O1720" t="str">
            <v>金兰镇贺市村肖祠组水稻基地</v>
          </cell>
          <cell r="R1720" t="str">
            <v>3.5</v>
          </cell>
          <cell r="S1720" t="str">
            <v>6</v>
          </cell>
          <cell r="T1720" t="str">
            <v>CO93430421</v>
          </cell>
          <cell r="U1720">
            <v>0</v>
          </cell>
          <cell r="V1720">
            <v>0.35</v>
          </cell>
          <cell r="W1720">
            <v>0.35</v>
          </cell>
        </row>
        <row r="1721">
          <cell r="I1721" t="str">
            <v>金兰镇贺市村尤铺村水稻基地产业路</v>
          </cell>
          <cell r="J1721" t="str">
            <v>1312F4304210315</v>
          </cell>
          <cell r="K1721" t="str">
            <v>资源产业路</v>
          </cell>
          <cell r="L1721" t="str">
            <v>三类地区</v>
          </cell>
          <cell r="M1721"/>
          <cell r="N1721" t="str">
            <v>升级改造（提质改造）</v>
          </cell>
          <cell r="O1721" t="str">
            <v>金兰镇贺市村尤铺村水稻基地</v>
          </cell>
          <cell r="R1721" t="str">
            <v>3.5</v>
          </cell>
          <cell r="S1721" t="str">
            <v>6</v>
          </cell>
          <cell r="T1721" t="str">
            <v>C082430421</v>
          </cell>
          <cell r="U1721">
            <v>0</v>
          </cell>
          <cell r="V1721">
            <v>0.59</v>
          </cell>
          <cell r="W1721">
            <v>0.59</v>
          </cell>
        </row>
        <row r="1722">
          <cell r="I1722" t="str">
            <v>金兰镇华连村养殖种殖基地产业路</v>
          </cell>
          <cell r="J1722" t="str">
            <v>1312F4304210473</v>
          </cell>
          <cell r="K1722" t="str">
            <v>资源产业路</v>
          </cell>
          <cell r="L1722" t="str">
            <v>三类地区</v>
          </cell>
          <cell r="M1722"/>
          <cell r="N1722" t="str">
            <v>新建</v>
          </cell>
          <cell r="O1722" t="str">
            <v>金兰镇华连村养殖种殖基地</v>
          </cell>
          <cell r="R1722" t="str">
            <v>3.5</v>
          </cell>
          <cell r="S1722" t="str">
            <v>6</v>
          </cell>
          <cell r="T1722" t="str">
            <v>CM88430421</v>
          </cell>
          <cell r="U1722">
            <v>0</v>
          </cell>
          <cell r="V1722">
            <v>1.72</v>
          </cell>
          <cell r="W1722">
            <v>1.72</v>
          </cell>
        </row>
        <row r="1723">
          <cell r="I1723" t="str">
            <v>金兰镇金家村优质稻及烟叶基地产业路</v>
          </cell>
          <cell r="J1723" t="str">
            <v>1312F4304210444</v>
          </cell>
          <cell r="K1723" t="str">
            <v>资源产业路</v>
          </cell>
          <cell r="L1723" t="str">
            <v>三类地区</v>
          </cell>
          <cell r="M1723"/>
          <cell r="N1723" t="str">
            <v>新建</v>
          </cell>
          <cell r="O1723" t="str">
            <v>金兰镇金家村优质稻及烟叶基地</v>
          </cell>
          <cell r="R1723" t="str">
            <v>3.5</v>
          </cell>
          <cell r="S1723" t="str">
            <v>6</v>
          </cell>
          <cell r="T1723" t="str">
            <v>CM22430421</v>
          </cell>
          <cell r="U1723">
            <v>0</v>
          </cell>
          <cell r="V1723">
            <v>0.9</v>
          </cell>
          <cell r="W1723">
            <v>0.9</v>
          </cell>
        </row>
        <row r="1724">
          <cell r="I1724" t="str">
            <v>金兰镇金家村优质稻及烟叶基地产业路一期</v>
          </cell>
          <cell r="J1724" t="str">
            <v>1312F4304210665</v>
          </cell>
          <cell r="K1724" t="str">
            <v>资源产业路</v>
          </cell>
          <cell r="L1724" t="str">
            <v>三类地区</v>
          </cell>
          <cell r="M1724"/>
          <cell r="N1724" t="str">
            <v>新建</v>
          </cell>
          <cell r="O1724" t="str">
            <v>2金兰镇金家村优质稻及烟叶基地</v>
          </cell>
          <cell r="R1724" t="str">
            <v>3.5</v>
          </cell>
          <cell r="S1724" t="str">
            <v>6</v>
          </cell>
          <cell r="T1724" t="str">
            <v>无</v>
          </cell>
          <cell r="U1724">
            <v>0</v>
          </cell>
          <cell r="V1724">
            <v>1.92</v>
          </cell>
          <cell r="W1724">
            <v>1.92</v>
          </cell>
        </row>
        <row r="1725">
          <cell r="I1725" t="str">
            <v>金兰镇龙兴村优质稻及养殖基地产业路</v>
          </cell>
          <cell r="J1725" t="str">
            <v>1312F4304210439</v>
          </cell>
          <cell r="K1725" t="str">
            <v>资源产业路</v>
          </cell>
          <cell r="L1725" t="str">
            <v>三类地区</v>
          </cell>
          <cell r="M1725"/>
          <cell r="N1725" t="str">
            <v>新建</v>
          </cell>
          <cell r="O1725" t="str">
            <v>金兰镇龙兴村优质稻及养殖基地</v>
          </cell>
          <cell r="R1725" t="str">
            <v>3.5</v>
          </cell>
          <cell r="S1725" t="str">
            <v>6</v>
          </cell>
          <cell r="T1725" t="str">
            <v>CM18430421</v>
          </cell>
          <cell r="U1725">
            <v>0</v>
          </cell>
          <cell r="V1725">
            <v>1.157</v>
          </cell>
          <cell r="W1725">
            <v>1.157</v>
          </cell>
        </row>
        <row r="1726">
          <cell r="I1726" t="str">
            <v>金兰镇瑞芝村水稻基地产业路</v>
          </cell>
          <cell r="J1726" t="str">
            <v>1312F4304210814</v>
          </cell>
          <cell r="K1726" t="str">
            <v>资源产业路</v>
          </cell>
          <cell r="L1726" t="str">
            <v>三类地区</v>
          </cell>
          <cell r="M1726"/>
          <cell r="N1726" t="str">
            <v>升级改造（提质改造）</v>
          </cell>
          <cell r="O1726" t="str">
            <v>金兰镇瑞芝村水稻基地</v>
          </cell>
          <cell r="R1726" t="str">
            <v>3</v>
          </cell>
          <cell r="S1726" t="str">
            <v>6</v>
          </cell>
          <cell r="T1726" t="str">
            <v>Y087430421</v>
          </cell>
          <cell r="U1726">
            <v>0</v>
          </cell>
          <cell r="V1726">
            <v>0.33</v>
          </cell>
          <cell r="W1726">
            <v>0.33</v>
          </cell>
        </row>
        <row r="1727">
          <cell r="I1727" t="str">
            <v>金兰镇山水村油茶基地产业路</v>
          </cell>
          <cell r="J1727" t="str">
            <v>1312F4304210905</v>
          </cell>
          <cell r="K1727" t="str">
            <v>资源产业路</v>
          </cell>
          <cell r="L1727" t="str">
            <v>三类地区</v>
          </cell>
          <cell r="M1727"/>
          <cell r="N1727" t="str">
            <v>升级改造（提质改造）</v>
          </cell>
          <cell r="O1727" t="str">
            <v>金兰镇山水村油茶基地</v>
          </cell>
          <cell r="R1727" t="str">
            <v>3.5</v>
          </cell>
          <cell r="S1727" t="str">
            <v>6</v>
          </cell>
          <cell r="T1727" t="str">
            <v>X007430421</v>
          </cell>
          <cell r="U1727">
            <v>0</v>
          </cell>
          <cell r="V1727">
            <v>9.7200000000000006</v>
          </cell>
          <cell r="W1727">
            <v>9.7200000000000006</v>
          </cell>
        </row>
        <row r="1728">
          <cell r="I1728" t="str">
            <v>金兰镇十里村优质稻基地产业路</v>
          </cell>
          <cell r="J1728" t="str">
            <v>1312F4304210441</v>
          </cell>
          <cell r="K1728" t="str">
            <v>资源产业路</v>
          </cell>
          <cell r="L1728" t="str">
            <v>三类地区</v>
          </cell>
          <cell r="M1728"/>
          <cell r="N1728" t="str">
            <v>新建</v>
          </cell>
          <cell r="O1728" t="str">
            <v>金兰镇十里村优质稻基地</v>
          </cell>
          <cell r="R1728" t="str">
            <v>3.5</v>
          </cell>
          <cell r="S1728" t="str">
            <v>6</v>
          </cell>
          <cell r="T1728" t="str">
            <v>CM19430421</v>
          </cell>
          <cell r="U1728">
            <v>0</v>
          </cell>
          <cell r="V1728">
            <v>0.64</v>
          </cell>
          <cell r="W1728">
            <v>0.64</v>
          </cell>
        </row>
        <row r="1729">
          <cell r="I1729" t="str">
            <v>金兰镇双河口村双河口至大木组林业基地产业路</v>
          </cell>
          <cell r="J1729" t="str">
            <v>1312F4304210377</v>
          </cell>
          <cell r="K1729" t="str">
            <v>资源产业路</v>
          </cell>
          <cell r="L1729" t="str">
            <v>三类地区</v>
          </cell>
          <cell r="M1729"/>
          <cell r="N1729" t="str">
            <v>新建</v>
          </cell>
          <cell r="O1729" t="str">
            <v>金兰镇双河口村双河口至大木组林业基地</v>
          </cell>
          <cell r="R1729" t="str">
            <v>3.5</v>
          </cell>
          <cell r="S1729" t="str">
            <v>6</v>
          </cell>
          <cell r="T1729" t="str">
            <v>CO18430421</v>
          </cell>
          <cell r="U1729">
            <v>0</v>
          </cell>
          <cell r="V1729">
            <v>2.923</v>
          </cell>
          <cell r="W1729">
            <v>2.923</v>
          </cell>
        </row>
        <row r="1730">
          <cell r="I1730" t="str">
            <v>金兰镇松家村油茶基地产业路</v>
          </cell>
          <cell r="J1730" t="str">
            <v>1312F4304210902</v>
          </cell>
          <cell r="K1730" t="str">
            <v>资源产业路</v>
          </cell>
          <cell r="L1730" t="str">
            <v>三类地区</v>
          </cell>
          <cell r="M1730"/>
          <cell r="N1730" t="str">
            <v>升级改造（提质改造）</v>
          </cell>
          <cell r="O1730" t="str">
            <v>金兰镇松家村油茶基地</v>
          </cell>
          <cell r="R1730" t="str">
            <v>3.5</v>
          </cell>
          <cell r="S1730" t="str">
            <v>6</v>
          </cell>
          <cell r="T1730" t="str">
            <v>C丅78430421</v>
          </cell>
          <cell r="U1730">
            <v>0</v>
          </cell>
          <cell r="V1730">
            <v>1.4</v>
          </cell>
          <cell r="W1730">
            <v>1.4</v>
          </cell>
        </row>
        <row r="1731">
          <cell r="I1731" t="str">
            <v>金溪镇横江村欧阳应城油茶基地产业路</v>
          </cell>
          <cell r="J1731" t="str">
            <v>1312F4304210379</v>
          </cell>
          <cell r="K1731" t="str">
            <v>资源产业路</v>
          </cell>
          <cell r="L1731" t="str">
            <v>三类地区</v>
          </cell>
          <cell r="M1731"/>
          <cell r="N1731" t="str">
            <v>新建</v>
          </cell>
          <cell r="O1731" t="str">
            <v>金溪镇横江村欧阳应城油茶基地</v>
          </cell>
          <cell r="R1731" t="str">
            <v>3.5</v>
          </cell>
          <cell r="S1731" t="str">
            <v>6</v>
          </cell>
          <cell r="T1731" t="str">
            <v>C901430421</v>
          </cell>
          <cell r="U1731">
            <v>0</v>
          </cell>
          <cell r="V1731">
            <v>1.8</v>
          </cell>
          <cell r="W1731">
            <v>1.8</v>
          </cell>
        </row>
        <row r="1732">
          <cell r="I1732" t="str">
            <v>金溪镇金溪村水稻基地产业路</v>
          </cell>
          <cell r="J1732" t="str">
            <v>1312F4304210786</v>
          </cell>
          <cell r="K1732" t="str">
            <v>资源产业路</v>
          </cell>
          <cell r="L1732" t="str">
            <v>三类地区</v>
          </cell>
          <cell r="M1732"/>
          <cell r="N1732" t="str">
            <v>新建</v>
          </cell>
          <cell r="O1732" t="str">
            <v>金溪镇金溪村水稻基地产业园</v>
          </cell>
          <cell r="R1732" t="str">
            <v>3.5</v>
          </cell>
          <cell r="S1732" t="str">
            <v>6</v>
          </cell>
          <cell r="T1732" t="str">
            <v>CN19430421</v>
          </cell>
          <cell r="U1732">
            <v>0</v>
          </cell>
          <cell r="V1732">
            <v>0.89100000000000001</v>
          </cell>
          <cell r="W1732">
            <v>0.89100000000000001</v>
          </cell>
        </row>
        <row r="1733">
          <cell r="I1733" t="str">
            <v>金溪镇金溪村水稻基地连接路</v>
          </cell>
          <cell r="J1733" t="str">
            <v>1312F4304210303</v>
          </cell>
          <cell r="K1733" t="str">
            <v>资源产业路</v>
          </cell>
          <cell r="L1733" t="str">
            <v>三类地区</v>
          </cell>
          <cell r="M1733"/>
          <cell r="N1733" t="str">
            <v>新建</v>
          </cell>
          <cell r="O1733" t="str">
            <v>金溪镇金溪村水稻产业园</v>
          </cell>
          <cell r="R1733" t="str">
            <v>3.5</v>
          </cell>
          <cell r="S1733" t="str">
            <v>6</v>
          </cell>
          <cell r="T1733" t="str">
            <v>无</v>
          </cell>
          <cell r="U1733">
            <v>0</v>
          </cell>
          <cell r="V1733">
            <v>0.35</v>
          </cell>
          <cell r="W1733">
            <v>0.35</v>
          </cell>
        </row>
        <row r="1734">
          <cell r="I1734" t="str">
            <v>金溪镇三余村楠竹基地产业路</v>
          </cell>
          <cell r="J1734" t="str">
            <v>1312F4304210532</v>
          </cell>
          <cell r="K1734" t="str">
            <v>资源产业路</v>
          </cell>
          <cell r="L1734" t="str">
            <v>三类地区</v>
          </cell>
          <cell r="M1734"/>
          <cell r="N1734" t="str">
            <v>新建</v>
          </cell>
          <cell r="O1734" t="str">
            <v>金溪镇三余村楠竹基地</v>
          </cell>
          <cell r="R1734" t="str">
            <v>3.5</v>
          </cell>
          <cell r="S1734" t="str">
            <v>6</v>
          </cell>
          <cell r="T1734" t="str">
            <v>CM97430421</v>
          </cell>
          <cell r="U1734">
            <v>0</v>
          </cell>
          <cell r="V1734">
            <v>1.3</v>
          </cell>
          <cell r="W1734">
            <v>1.3</v>
          </cell>
        </row>
        <row r="1735">
          <cell r="I1735" t="str">
            <v>金溪镇杨柳村大塘组楠竹生产基地产业路</v>
          </cell>
          <cell r="J1735" t="str">
            <v>1312F4304210555</v>
          </cell>
          <cell r="K1735" t="str">
            <v>资源产业路</v>
          </cell>
          <cell r="L1735" t="str">
            <v>三类地区</v>
          </cell>
          <cell r="M1735"/>
          <cell r="N1735" t="str">
            <v>新建</v>
          </cell>
          <cell r="O1735" t="str">
            <v>金溪镇杨柳村大塘组楠竹生产基地</v>
          </cell>
          <cell r="R1735" t="str">
            <v>3.5</v>
          </cell>
          <cell r="S1735" t="str">
            <v>6</v>
          </cell>
          <cell r="T1735" t="str">
            <v>CO76430421</v>
          </cell>
          <cell r="U1735">
            <v>0</v>
          </cell>
          <cell r="V1735">
            <v>0.81299999999999994</v>
          </cell>
          <cell r="W1735">
            <v>0.81299999999999994</v>
          </cell>
        </row>
        <row r="1736">
          <cell r="I1736" t="str">
            <v>金溪镇杨柳村拍冲组养殖基地产业路</v>
          </cell>
          <cell r="J1736" t="str">
            <v>1312F4304210558</v>
          </cell>
          <cell r="K1736" t="str">
            <v>资源产业路</v>
          </cell>
          <cell r="L1736" t="str">
            <v>三类地区</v>
          </cell>
          <cell r="M1736"/>
          <cell r="N1736" t="str">
            <v>新建</v>
          </cell>
          <cell r="O1736" t="str">
            <v>金溪镇杨柳村拍冲组养殖基地</v>
          </cell>
          <cell r="R1736" t="str">
            <v>3.5</v>
          </cell>
          <cell r="S1736" t="str">
            <v>6</v>
          </cell>
          <cell r="T1736" t="str">
            <v>CO78430421</v>
          </cell>
          <cell r="U1736">
            <v>0</v>
          </cell>
          <cell r="V1736">
            <v>0.40400000000000003</v>
          </cell>
          <cell r="W1736">
            <v>0.40400000000000003</v>
          </cell>
        </row>
        <row r="1737">
          <cell r="I1737" t="str">
            <v>井头镇大云村板冲组至水斗冲油茶基地连接路</v>
          </cell>
          <cell r="J1737" t="str">
            <v>1312F4304210966</v>
          </cell>
          <cell r="K1737" t="str">
            <v>资源产业路</v>
          </cell>
          <cell r="L1737" t="str">
            <v>三类地区</v>
          </cell>
          <cell r="M1737"/>
          <cell r="N1737" t="str">
            <v>升级改造（提质改造）</v>
          </cell>
          <cell r="O1737" t="str">
            <v>井头镇大云村板冲组至水斗冲油茶基地</v>
          </cell>
          <cell r="R1737" t="str">
            <v>5</v>
          </cell>
          <cell r="S1737" t="str">
            <v>6</v>
          </cell>
          <cell r="T1737" t="str">
            <v>Ｘ036430421</v>
          </cell>
          <cell r="U1737">
            <v>0</v>
          </cell>
          <cell r="V1737">
            <v>1.6</v>
          </cell>
          <cell r="W1737">
            <v>1.6</v>
          </cell>
        </row>
        <row r="1738">
          <cell r="I1738" t="str">
            <v>井头镇东坡村金家龙组水稻基地连接路</v>
          </cell>
          <cell r="J1738" t="str">
            <v>1312F4304210981</v>
          </cell>
          <cell r="K1738" t="str">
            <v>资源产业路</v>
          </cell>
          <cell r="L1738" t="str">
            <v>三类地区</v>
          </cell>
          <cell r="M1738"/>
          <cell r="O1738" t="str">
            <v>井头镇东坡村金家龙组水稻基地</v>
          </cell>
          <cell r="R1738" t="str">
            <v>3</v>
          </cell>
          <cell r="S1738" t="str">
            <v>6</v>
          </cell>
          <cell r="T1738" t="str">
            <v>无</v>
          </cell>
          <cell r="U1738">
            <v>0</v>
          </cell>
          <cell r="V1738">
            <v>1.6</v>
          </cell>
          <cell r="W1738">
            <v>1.6</v>
          </cell>
        </row>
        <row r="1739">
          <cell r="I1739" t="str">
            <v>井头镇东坡村油茶基地产业路产业路</v>
          </cell>
          <cell r="J1739" t="str">
            <v>1312F4304210330</v>
          </cell>
          <cell r="K1739" t="str">
            <v>资源产业路</v>
          </cell>
          <cell r="L1739" t="str">
            <v>三类地区</v>
          </cell>
          <cell r="M1739"/>
          <cell r="N1739" t="str">
            <v>新建</v>
          </cell>
          <cell r="O1739" t="str">
            <v>井头镇东坡村油茶基地</v>
          </cell>
          <cell r="R1739" t="str">
            <v>3.5</v>
          </cell>
          <cell r="S1739" t="str">
            <v>6</v>
          </cell>
          <cell r="T1739" t="str">
            <v>CL87430421</v>
          </cell>
          <cell r="U1739">
            <v>0</v>
          </cell>
          <cell r="V1739">
            <v>1.5</v>
          </cell>
          <cell r="W1739">
            <v>1.5</v>
          </cell>
        </row>
        <row r="1740">
          <cell r="I1740" t="str">
            <v>井头镇东山村年家至香花组养殖基地产业路</v>
          </cell>
          <cell r="J1740" t="str">
            <v>1312F4304210411</v>
          </cell>
          <cell r="K1740" t="str">
            <v>资源产业路</v>
          </cell>
          <cell r="L1740" t="str">
            <v>三类地区</v>
          </cell>
          <cell r="M1740"/>
          <cell r="N1740" t="str">
            <v>新建</v>
          </cell>
          <cell r="O1740" t="str">
            <v>井头镇东山村养殖基地</v>
          </cell>
          <cell r="R1740" t="str">
            <v>3.5</v>
          </cell>
          <cell r="S1740" t="str">
            <v>6</v>
          </cell>
          <cell r="T1740" t="str">
            <v>C303430421</v>
          </cell>
          <cell r="U1740">
            <v>0</v>
          </cell>
          <cell r="V1740">
            <v>2.12</v>
          </cell>
          <cell r="W1740">
            <v>2.12</v>
          </cell>
        </row>
        <row r="1741">
          <cell r="I1741" t="str">
            <v>井头镇皇城村皇城学校至水斗冲油茶基地产业路</v>
          </cell>
          <cell r="J1741" t="str">
            <v>1312F4304210381</v>
          </cell>
          <cell r="K1741" t="str">
            <v>资源产业路</v>
          </cell>
          <cell r="L1741" t="str">
            <v>三类地区</v>
          </cell>
          <cell r="M1741"/>
          <cell r="N1741" t="str">
            <v>新建</v>
          </cell>
          <cell r="O1741" t="str">
            <v>井头镇皇城村油茶基地</v>
          </cell>
          <cell r="R1741" t="str">
            <v>3.5</v>
          </cell>
          <cell r="S1741" t="str">
            <v>6</v>
          </cell>
          <cell r="T1741" t="str">
            <v>VWW2430421</v>
          </cell>
          <cell r="U1741">
            <v>0</v>
          </cell>
          <cell r="V1741">
            <v>1.8</v>
          </cell>
          <cell r="W1741">
            <v>1.8</v>
          </cell>
        </row>
        <row r="1742">
          <cell r="I1742" t="str">
            <v>井头镇井头社区南冲至麻岭种植基地产业路</v>
          </cell>
          <cell r="J1742" t="str">
            <v>1312F4304210413</v>
          </cell>
          <cell r="K1742" t="str">
            <v>资源产业路</v>
          </cell>
          <cell r="L1742" t="str">
            <v>三类地区</v>
          </cell>
          <cell r="M1742"/>
          <cell r="N1742" t="str">
            <v>新建</v>
          </cell>
          <cell r="O1742" t="str">
            <v>井头镇井头社区种植基地</v>
          </cell>
          <cell r="R1742" t="str">
            <v>3.5</v>
          </cell>
          <cell r="S1742" t="str">
            <v>6</v>
          </cell>
          <cell r="T1742" t="str">
            <v>CT52430421</v>
          </cell>
          <cell r="U1742">
            <v>0</v>
          </cell>
          <cell r="V1742">
            <v>1.3</v>
          </cell>
          <cell r="W1742">
            <v>1.3</v>
          </cell>
        </row>
        <row r="1743">
          <cell r="I1743" t="str">
            <v>井头镇麻岭社区烟田至斗必湾养殖基地产业路</v>
          </cell>
          <cell r="J1743" t="str">
            <v>1312F4304210457</v>
          </cell>
          <cell r="K1743" t="str">
            <v>资源产业路</v>
          </cell>
          <cell r="L1743" t="str">
            <v>三类地区</v>
          </cell>
          <cell r="M1743"/>
          <cell r="N1743" t="str">
            <v>新建</v>
          </cell>
          <cell r="O1743" t="str">
            <v>麻岭社区斗必湾养殖基地</v>
          </cell>
          <cell r="R1743" t="str">
            <v>3.5</v>
          </cell>
          <cell r="S1743" t="str">
            <v>6</v>
          </cell>
          <cell r="T1743" t="str">
            <v>CD04430421</v>
          </cell>
          <cell r="U1743">
            <v>0</v>
          </cell>
          <cell r="V1743">
            <v>0.66</v>
          </cell>
          <cell r="W1743">
            <v>0.66</v>
          </cell>
        </row>
        <row r="1744">
          <cell r="I1744" t="str">
            <v>井头镇麻岭社区堰上组至荷叶冲养殖基地产业路</v>
          </cell>
          <cell r="J1744" t="str">
            <v>1312F4304210458</v>
          </cell>
          <cell r="K1744" t="str">
            <v>资源产业路</v>
          </cell>
          <cell r="L1744" t="str">
            <v>三类地区</v>
          </cell>
          <cell r="M1744"/>
          <cell r="N1744" t="str">
            <v>新建</v>
          </cell>
          <cell r="O1744" t="str">
            <v>麻岭社区养殖基地</v>
          </cell>
          <cell r="R1744" t="str">
            <v>3.5</v>
          </cell>
          <cell r="S1744" t="str">
            <v>6</v>
          </cell>
          <cell r="T1744" t="str">
            <v>无</v>
          </cell>
          <cell r="U1744">
            <v>0</v>
          </cell>
          <cell r="V1744">
            <v>0.76</v>
          </cell>
          <cell r="W1744">
            <v>0.76</v>
          </cell>
        </row>
        <row r="1745">
          <cell r="I1745" t="str">
            <v>井头镇群星村特种养殖场产业路</v>
          </cell>
          <cell r="J1745" t="str">
            <v>1312F4304210543</v>
          </cell>
          <cell r="K1745" t="str">
            <v>资源产业路</v>
          </cell>
          <cell r="L1745" t="str">
            <v>三类地区</v>
          </cell>
          <cell r="M1745"/>
          <cell r="N1745" t="str">
            <v>升级改造（提质改造）</v>
          </cell>
          <cell r="O1745" t="str">
            <v>井头镇群星村特种养殖场</v>
          </cell>
          <cell r="R1745" t="str">
            <v>3.5</v>
          </cell>
          <cell r="S1745" t="str">
            <v>6</v>
          </cell>
          <cell r="T1745" t="str">
            <v>C805430421</v>
          </cell>
          <cell r="U1745">
            <v>0</v>
          </cell>
          <cell r="V1745">
            <v>1.3</v>
          </cell>
          <cell r="W1745">
            <v>1.3</v>
          </cell>
        </row>
        <row r="1746">
          <cell r="I1746" t="str">
            <v>井头镇石山村庙山组水稻基地产业路</v>
          </cell>
          <cell r="J1746" t="str">
            <v>1312F4304210703</v>
          </cell>
          <cell r="K1746" t="str">
            <v>资源产业路</v>
          </cell>
          <cell r="L1746" t="str">
            <v>三类地区</v>
          </cell>
          <cell r="M1746"/>
          <cell r="N1746" t="str">
            <v>新建</v>
          </cell>
          <cell r="O1746" t="str">
            <v>井头镇石山村庙山组水稻基地</v>
          </cell>
          <cell r="R1746" t="str">
            <v>3.5</v>
          </cell>
          <cell r="S1746" t="str">
            <v>6</v>
          </cell>
          <cell r="T1746" t="str">
            <v>CL26430421</v>
          </cell>
          <cell r="U1746">
            <v>0</v>
          </cell>
          <cell r="V1746">
            <v>0.3</v>
          </cell>
          <cell r="W1746">
            <v>0.3</v>
          </cell>
        </row>
        <row r="1747">
          <cell r="I1747" t="str">
            <v>井头镇响水村沙坪观组水稻基地连接路</v>
          </cell>
          <cell r="J1747" t="str">
            <v>1312F4304210967</v>
          </cell>
          <cell r="K1747" t="str">
            <v>资源产业路</v>
          </cell>
          <cell r="L1747" t="str">
            <v>三类地区</v>
          </cell>
          <cell r="M1747"/>
          <cell r="N1747" t="str">
            <v>新建</v>
          </cell>
          <cell r="O1747" t="str">
            <v>井头镇响水村沙坪观组水稻基地</v>
          </cell>
          <cell r="R1747" t="str">
            <v>3.5</v>
          </cell>
          <cell r="S1747" t="str">
            <v>6</v>
          </cell>
          <cell r="T1747" t="str">
            <v>无</v>
          </cell>
          <cell r="U1747">
            <v>0</v>
          </cell>
          <cell r="V1747">
            <v>0.3</v>
          </cell>
          <cell r="W1747">
            <v>0.3</v>
          </cell>
        </row>
        <row r="1748">
          <cell r="I1748" t="str">
            <v>井头镇小岭村福兴农场优质水稻基地产业路</v>
          </cell>
          <cell r="J1748" t="str">
            <v>1312F4304210419</v>
          </cell>
          <cell r="K1748" t="str">
            <v>资源产业路</v>
          </cell>
          <cell r="L1748" t="str">
            <v>三类地区</v>
          </cell>
          <cell r="M1748"/>
          <cell r="N1748" t="str">
            <v>新建</v>
          </cell>
          <cell r="O1748" t="str">
            <v>井头镇小岭村福兴农场优质水稻基地</v>
          </cell>
          <cell r="R1748" t="str">
            <v>3.5</v>
          </cell>
          <cell r="S1748" t="str">
            <v>6</v>
          </cell>
          <cell r="T1748" t="str">
            <v>CM10430421</v>
          </cell>
          <cell r="U1748">
            <v>0</v>
          </cell>
          <cell r="V1748">
            <v>0.85799999999999998</v>
          </cell>
          <cell r="W1748">
            <v>0.85799999999999998</v>
          </cell>
        </row>
        <row r="1749">
          <cell r="I1749" t="str">
            <v>井头镇小岭村福兴农场优质水果基地产业路</v>
          </cell>
          <cell r="J1749" t="str">
            <v>1312F4304210425</v>
          </cell>
          <cell r="K1749" t="str">
            <v>资源产业路</v>
          </cell>
          <cell r="L1749" t="str">
            <v>三类地区</v>
          </cell>
          <cell r="M1749"/>
          <cell r="N1749" t="str">
            <v>新建</v>
          </cell>
          <cell r="O1749" t="str">
            <v>井头镇小岭村福兴农场优质水果基地</v>
          </cell>
          <cell r="R1749" t="str">
            <v>3.5</v>
          </cell>
          <cell r="S1749" t="str">
            <v>6</v>
          </cell>
          <cell r="T1749" t="str">
            <v>CM12430421</v>
          </cell>
          <cell r="U1749">
            <v>0</v>
          </cell>
          <cell r="V1749">
            <v>0.71699999999999997</v>
          </cell>
          <cell r="W1749">
            <v>0.71699999999999997</v>
          </cell>
        </row>
        <row r="1750">
          <cell r="I1750" t="str">
            <v>井头镇烟田村井边至电管站油茶基地产业路</v>
          </cell>
          <cell r="J1750" t="str">
            <v>1312F4304210415</v>
          </cell>
          <cell r="K1750" t="str">
            <v>资源产业路</v>
          </cell>
          <cell r="L1750" t="str">
            <v>三类地区</v>
          </cell>
          <cell r="M1750"/>
          <cell r="N1750" t="str">
            <v>升级改造（提质改造）</v>
          </cell>
          <cell r="O1750" t="str">
            <v>井头镇烟田村井边至电管站油茶基地</v>
          </cell>
          <cell r="R1750" t="str">
            <v>3.5</v>
          </cell>
          <cell r="S1750" t="str">
            <v>6</v>
          </cell>
          <cell r="T1750" t="str">
            <v>CD03430421</v>
          </cell>
          <cell r="U1750">
            <v>0</v>
          </cell>
          <cell r="V1750">
            <v>1.26</v>
          </cell>
          <cell r="W1750">
            <v>1.26</v>
          </cell>
        </row>
        <row r="1751">
          <cell r="I1751" t="str">
            <v>井头镇总管村晏山湾组油茶养殖基地产业路</v>
          </cell>
          <cell r="J1751" t="str">
            <v>1312F4304210417</v>
          </cell>
          <cell r="K1751" t="str">
            <v>资源产业路</v>
          </cell>
          <cell r="L1751" t="str">
            <v>三类地区</v>
          </cell>
          <cell r="M1751"/>
          <cell r="N1751" t="str">
            <v>新建</v>
          </cell>
          <cell r="O1751" t="str">
            <v>井头镇总管村晏山湾组油茶养殖基地</v>
          </cell>
          <cell r="R1751" t="str">
            <v>3.5</v>
          </cell>
          <cell r="S1751" t="str">
            <v>6</v>
          </cell>
          <cell r="T1751" t="str">
            <v>CM09430421</v>
          </cell>
          <cell r="U1751">
            <v>0</v>
          </cell>
          <cell r="V1751">
            <v>0.5</v>
          </cell>
          <cell r="W1751">
            <v>0.5</v>
          </cell>
        </row>
        <row r="1752">
          <cell r="I1752" t="str">
            <v>库宗桥镇大兴堂村六公塘至水库养殖业产业路</v>
          </cell>
          <cell r="J1752" t="str">
            <v>1312F4304210527</v>
          </cell>
          <cell r="K1752" t="str">
            <v>资源产业路</v>
          </cell>
          <cell r="L1752" t="str">
            <v>三类地区</v>
          </cell>
          <cell r="M1752"/>
          <cell r="N1752" t="str">
            <v>新建</v>
          </cell>
          <cell r="O1752" t="str">
            <v>库宗桥镇大兴堂六公塘至水库养殖业</v>
          </cell>
          <cell r="R1752" t="str">
            <v>3.5</v>
          </cell>
          <cell r="S1752" t="str">
            <v>6</v>
          </cell>
          <cell r="T1752" t="str">
            <v>CN88430421</v>
          </cell>
          <cell r="U1752">
            <v>0</v>
          </cell>
          <cell r="V1752">
            <v>0.33300000000000002</v>
          </cell>
          <cell r="W1752">
            <v>0.33300000000000002</v>
          </cell>
        </row>
        <row r="1753">
          <cell r="I1753" t="str">
            <v>库宗桥镇关町村白石庙至泉塘水稻基地产业路</v>
          </cell>
          <cell r="J1753" t="str">
            <v>1312F4304210530</v>
          </cell>
          <cell r="K1753" t="str">
            <v>资源产业路</v>
          </cell>
          <cell r="L1753" t="str">
            <v>三类地区</v>
          </cell>
          <cell r="M1753"/>
          <cell r="N1753" t="str">
            <v>新建</v>
          </cell>
          <cell r="O1753" t="str">
            <v>库宗桥镇关町村白石庙至泉塘水稻基地</v>
          </cell>
          <cell r="R1753" t="str">
            <v>3.5</v>
          </cell>
          <cell r="S1753" t="str">
            <v>6</v>
          </cell>
          <cell r="T1753" t="str">
            <v>CN90430421</v>
          </cell>
          <cell r="U1753">
            <v>0</v>
          </cell>
          <cell r="V1753">
            <v>0.76400000000000001</v>
          </cell>
          <cell r="W1753">
            <v>0.76400000000000001</v>
          </cell>
        </row>
        <row r="1754">
          <cell r="I1754" t="str">
            <v>库宗桥镇禾源村陈家至浪泥油茶基地产业路</v>
          </cell>
          <cell r="J1754" t="str">
            <v>1312F4304210533</v>
          </cell>
          <cell r="K1754" t="str">
            <v>资源产业路</v>
          </cell>
          <cell r="L1754" t="str">
            <v>三类地区</v>
          </cell>
          <cell r="M1754"/>
          <cell r="N1754" t="str">
            <v>新建</v>
          </cell>
          <cell r="O1754" t="str">
            <v>库宗桥镇禾源村陈家至浪泥油茶基地</v>
          </cell>
          <cell r="R1754" t="str">
            <v>3.5</v>
          </cell>
          <cell r="S1754" t="str">
            <v>6</v>
          </cell>
          <cell r="T1754" t="str">
            <v>CN91430421</v>
          </cell>
          <cell r="U1754">
            <v>0</v>
          </cell>
          <cell r="V1754">
            <v>2.6030000000000002</v>
          </cell>
          <cell r="W1754">
            <v>2.6030000000000002</v>
          </cell>
        </row>
        <row r="1755">
          <cell r="I1755" t="str">
            <v>库宗桥镇建坪村小家至肖皂水稻基地产业路</v>
          </cell>
          <cell r="J1755" t="str">
            <v>1312F4304210624</v>
          </cell>
          <cell r="K1755" t="str">
            <v>资源产业路</v>
          </cell>
          <cell r="L1755" t="str">
            <v>三类地区</v>
          </cell>
          <cell r="M1755"/>
          <cell r="N1755" t="str">
            <v>新建</v>
          </cell>
          <cell r="O1755" t="str">
            <v>库宗桥镇建坪村小家至肖皂水稻基地</v>
          </cell>
          <cell r="R1755" t="str">
            <v>3.5</v>
          </cell>
          <cell r="S1755" t="str">
            <v>6</v>
          </cell>
          <cell r="T1755" t="str">
            <v>CN96430421</v>
          </cell>
          <cell r="U1755">
            <v>0</v>
          </cell>
          <cell r="V1755">
            <v>0.84599999999999997</v>
          </cell>
          <cell r="W1755">
            <v>0.84599999999999997</v>
          </cell>
        </row>
        <row r="1756">
          <cell r="I1756" t="str">
            <v>库宗桥镇金华村枫树组种植业产业路</v>
          </cell>
          <cell r="J1756" t="str">
            <v>1312F4304210626</v>
          </cell>
          <cell r="K1756" t="str">
            <v>资源产业路</v>
          </cell>
          <cell r="L1756" t="str">
            <v>三类地区</v>
          </cell>
          <cell r="M1756"/>
          <cell r="N1756" t="str">
            <v>新建</v>
          </cell>
          <cell r="O1756" t="str">
            <v>库宗桥镇金华村枫树组种植业基地</v>
          </cell>
          <cell r="R1756" t="str">
            <v>3.5</v>
          </cell>
          <cell r="S1756" t="str">
            <v>6</v>
          </cell>
          <cell r="T1756" t="str">
            <v>CN97430421</v>
          </cell>
          <cell r="U1756">
            <v>0</v>
          </cell>
          <cell r="V1756">
            <v>0.41499999999999998</v>
          </cell>
          <cell r="W1756">
            <v>0.41499999999999998</v>
          </cell>
        </row>
        <row r="1757">
          <cell r="I1757" t="str">
            <v>库宗桥镇金华村蒋新屋至汪家水稻基地产业路</v>
          </cell>
          <cell r="J1757" t="str">
            <v>1312F4304210628</v>
          </cell>
          <cell r="K1757" t="str">
            <v>资源产业路</v>
          </cell>
          <cell r="L1757" t="str">
            <v>三类地区</v>
          </cell>
          <cell r="M1757"/>
          <cell r="N1757" t="str">
            <v>新建</v>
          </cell>
          <cell r="O1757" t="str">
            <v>库宗桥镇金华村蒋新屋至汪家水稻基地</v>
          </cell>
          <cell r="R1757" t="str">
            <v>3.5</v>
          </cell>
          <cell r="S1757" t="str">
            <v>6</v>
          </cell>
          <cell r="T1757" t="str">
            <v>CN98430421</v>
          </cell>
          <cell r="U1757">
            <v>0</v>
          </cell>
          <cell r="V1757">
            <v>1.131</v>
          </cell>
          <cell r="W1757">
            <v>1.131</v>
          </cell>
        </row>
        <row r="1758">
          <cell r="I1758" t="str">
            <v>库宗桥镇库宗村仁冲至雷雅水稻基地产业路</v>
          </cell>
          <cell r="J1758" t="str">
            <v>1312F4304210631</v>
          </cell>
          <cell r="K1758" t="str">
            <v>资源产业路</v>
          </cell>
          <cell r="L1758" t="str">
            <v>三类地区</v>
          </cell>
          <cell r="M1758"/>
          <cell r="N1758" t="str">
            <v>新建</v>
          </cell>
          <cell r="O1758" t="str">
            <v>库宗桥镇库宗村仁冲至雷雅水稻基地</v>
          </cell>
          <cell r="R1758" t="str">
            <v>3.5</v>
          </cell>
          <cell r="S1758" t="str">
            <v>6</v>
          </cell>
          <cell r="T1758" t="str">
            <v>CN99430421</v>
          </cell>
          <cell r="U1758">
            <v>0</v>
          </cell>
          <cell r="V1758">
            <v>0.81699999999999995</v>
          </cell>
          <cell r="W1758">
            <v>0.81699999999999995</v>
          </cell>
        </row>
        <row r="1759">
          <cell r="I1759" t="str">
            <v>库宗桥镇联胜村黄家至邓诗水稻基地产业路</v>
          </cell>
          <cell r="J1759" t="str">
            <v>1312F4304210633</v>
          </cell>
          <cell r="K1759" t="str">
            <v>资源产业路</v>
          </cell>
          <cell r="L1759" t="str">
            <v>三类地区</v>
          </cell>
          <cell r="M1759"/>
          <cell r="N1759" t="str">
            <v>新建</v>
          </cell>
          <cell r="O1759" t="str">
            <v>库宗桥镇联胜村黄家至邓诗水稻基地</v>
          </cell>
          <cell r="R1759" t="str">
            <v>3.5</v>
          </cell>
          <cell r="S1759" t="str">
            <v>6</v>
          </cell>
          <cell r="T1759" t="str">
            <v>CO01430421</v>
          </cell>
          <cell r="U1759">
            <v>0</v>
          </cell>
          <cell r="V1759">
            <v>0.47399999999999998</v>
          </cell>
          <cell r="W1759">
            <v>0.47399999999999998</v>
          </cell>
        </row>
        <row r="1760">
          <cell r="I1760" t="str">
            <v>库宗桥镇牌楼村无主堂至新铺子油茶基地产业路</v>
          </cell>
          <cell r="J1760" t="str">
            <v>1312F4304210650</v>
          </cell>
          <cell r="K1760" t="str">
            <v>资源产业路</v>
          </cell>
          <cell r="L1760" t="str">
            <v>三类地区</v>
          </cell>
          <cell r="M1760"/>
          <cell r="N1760" t="str">
            <v>新建</v>
          </cell>
          <cell r="O1760" t="str">
            <v>库宗桥镇牌楼村无主堂至新铺子油茶基地</v>
          </cell>
          <cell r="R1760" t="str">
            <v>3.5</v>
          </cell>
          <cell r="S1760" t="str">
            <v>6</v>
          </cell>
          <cell r="T1760" t="str">
            <v>CO05430421</v>
          </cell>
          <cell r="U1760">
            <v>0</v>
          </cell>
          <cell r="V1760">
            <v>1.1839999999999999</v>
          </cell>
          <cell r="W1760">
            <v>1.1839999999999999</v>
          </cell>
        </row>
        <row r="1761">
          <cell r="I1761" t="str">
            <v>库宗桥镇牌楼村新铺子至车树水稻基地产业路</v>
          </cell>
          <cell r="J1761" t="str">
            <v>1312F4304210652</v>
          </cell>
          <cell r="K1761" t="str">
            <v>资源产业路</v>
          </cell>
          <cell r="L1761" t="str">
            <v>三类地区</v>
          </cell>
          <cell r="M1761"/>
          <cell r="N1761" t="str">
            <v>新建</v>
          </cell>
          <cell r="O1761" t="str">
            <v>库宗桥镇牌楼村新铺子至车树水稻基地</v>
          </cell>
          <cell r="R1761" t="str">
            <v>3.5</v>
          </cell>
          <cell r="S1761" t="str">
            <v>6</v>
          </cell>
          <cell r="T1761" t="str">
            <v>CO06430421</v>
          </cell>
          <cell r="U1761">
            <v>0</v>
          </cell>
          <cell r="V1761">
            <v>0.30399999999999999</v>
          </cell>
          <cell r="W1761">
            <v>0.30399999999999999</v>
          </cell>
        </row>
        <row r="1762">
          <cell r="I1762" t="str">
            <v>库宗桥镇石口村董冲组水稻基地产业路</v>
          </cell>
          <cell r="J1762" t="str">
            <v>1312F4304210404</v>
          </cell>
          <cell r="K1762" t="str">
            <v>资源产业路</v>
          </cell>
          <cell r="L1762" t="str">
            <v>三类地区</v>
          </cell>
          <cell r="M1762"/>
          <cell r="N1762" t="str">
            <v>新建</v>
          </cell>
          <cell r="O1762" t="str">
            <v>库宗桥镇石口村董冲组水稻基地</v>
          </cell>
          <cell r="R1762" t="str">
            <v>3.5</v>
          </cell>
          <cell r="S1762" t="str">
            <v>6</v>
          </cell>
          <cell r="T1762" t="str">
            <v>CL76430421</v>
          </cell>
          <cell r="U1762">
            <v>0</v>
          </cell>
          <cell r="V1762">
            <v>0.65</v>
          </cell>
          <cell r="W1762">
            <v>0.65</v>
          </cell>
        </row>
        <row r="1763">
          <cell r="I1763" t="str">
            <v>库宗桥镇石口村余陂组油茶基地产业路</v>
          </cell>
          <cell r="J1763" t="str">
            <v>1312F4304210405</v>
          </cell>
          <cell r="K1763" t="str">
            <v>资源产业路</v>
          </cell>
          <cell r="L1763" t="str">
            <v>三类地区</v>
          </cell>
          <cell r="M1763"/>
          <cell r="N1763" t="str">
            <v>新建</v>
          </cell>
          <cell r="O1763" t="str">
            <v>库宗桥镇石口村余陂组油茶基地</v>
          </cell>
          <cell r="R1763" t="str">
            <v>3.5</v>
          </cell>
          <cell r="S1763" t="str">
            <v>6</v>
          </cell>
          <cell r="T1763" t="str">
            <v>CL77430421</v>
          </cell>
          <cell r="U1763">
            <v>0</v>
          </cell>
          <cell r="V1763">
            <v>0.76</v>
          </cell>
          <cell r="W1763">
            <v>0.76</v>
          </cell>
        </row>
        <row r="1764">
          <cell r="I1764" t="str">
            <v>库宗桥镇石口村周丫组油茶基地产业路</v>
          </cell>
          <cell r="J1764" t="str">
            <v>1312F4304210317</v>
          </cell>
          <cell r="K1764" t="str">
            <v>资源产业路</v>
          </cell>
          <cell r="L1764" t="str">
            <v>三类地区</v>
          </cell>
          <cell r="M1764"/>
          <cell r="N1764" t="str">
            <v>新建</v>
          </cell>
          <cell r="O1764" t="str">
            <v>库宗桥镇石口村周丫组油茶基地</v>
          </cell>
          <cell r="R1764" t="str">
            <v>3.5</v>
          </cell>
          <cell r="S1764" t="str">
            <v>6</v>
          </cell>
          <cell r="T1764" t="str">
            <v>CO94430421</v>
          </cell>
          <cell r="U1764">
            <v>0</v>
          </cell>
          <cell r="V1764">
            <v>0.432</v>
          </cell>
          <cell r="W1764">
            <v>0.432</v>
          </cell>
        </row>
        <row r="1765">
          <cell r="I1765" t="str">
            <v>库宗桥镇小源村肖年至上游种殖业产业路</v>
          </cell>
          <cell r="J1765" t="str">
            <v>1312F4304210654</v>
          </cell>
          <cell r="K1765" t="str">
            <v>资源产业路</v>
          </cell>
          <cell r="L1765" t="str">
            <v>三类地区</v>
          </cell>
          <cell r="M1765"/>
          <cell r="N1765" t="str">
            <v>新建</v>
          </cell>
          <cell r="O1765" t="str">
            <v>库宗桥镇小源村肖年至上游种殖业基地</v>
          </cell>
          <cell r="R1765" t="str">
            <v>3.5</v>
          </cell>
          <cell r="S1765" t="str">
            <v>6</v>
          </cell>
          <cell r="T1765" t="str">
            <v>CO07430421</v>
          </cell>
          <cell r="U1765">
            <v>0</v>
          </cell>
          <cell r="V1765">
            <v>1.129</v>
          </cell>
          <cell r="W1765">
            <v>1.129</v>
          </cell>
        </row>
        <row r="1766">
          <cell r="I1766" t="str">
            <v>库宗桥镇新田村子塘组黄精药材基地连接路</v>
          </cell>
          <cell r="J1766" t="str">
            <v>1312F4304210965</v>
          </cell>
          <cell r="K1766" t="str">
            <v>资源产业路</v>
          </cell>
          <cell r="L1766" t="str">
            <v>三类地区</v>
          </cell>
          <cell r="M1766"/>
          <cell r="N1766" t="str">
            <v>新建</v>
          </cell>
          <cell r="O1766" t="str">
            <v>库宗桥镇新田村子塘组黄精药材基地</v>
          </cell>
          <cell r="R1766" t="str">
            <v>3.5</v>
          </cell>
          <cell r="S1766" t="str">
            <v>6</v>
          </cell>
          <cell r="T1766" t="str">
            <v>无</v>
          </cell>
          <cell r="U1766">
            <v>0</v>
          </cell>
          <cell r="V1766">
            <v>1.7</v>
          </cell>
          <cell r="W1766">
            <v>1.7</v>
          </cell>
        </row>
        <row r="1767">
          <cell r="I1767" t="str">
            <v>库宗桥镇永兴村竹园至俄头种植业产业路</v>
          </cell>
          <cell r="J1767" t="str">
            <v>1312F4304210634</v>
          </cell>
          <cell r="K1767" t="str">
            <v>资源产业路</v>
          </cell>
          <cell r="L1767" t="str">
            <v>三类地区</v>
          </cell>
          <cell r="M1767"/>
          <cell r="N1767" t="str">
            <v>新建</v>
          </cell>
          <cell r="O1767" t="str">
            <v>库宗桥镇永兴村竹园至俄头种植业</v>
          </cell>
          <cell r="R1767" t="str">
            <v>3.5</v>
          </cell>
          <cell r="S1767" t="str">
            <v>6</v>
          </cell>
          <cell r="T1767" t="str">
            <v>CO11430421</v>
          </cell>
          <cell r="U1767">
            <v>0</v>
          </cell>
          <cell r="V1767">
            <v>0.52600000000000002</v>
          </cell>
          <cell r="W1767">
            <v>0.52600000000000002</v>
          </cell>
        </row>
        <row r="1768">
          <cell r="I1768" t="str">
            <v>库宗桥镇栾木村栾木桥至河边水稻基地产业路</v>
          </cell>
          <cell r="J1768" t="str">
            <v>1312F4304210641</v>
          </cell>
          <cell r="K1768" t="str">
            <v>资源产业路</v>
          </cell>
          <cell r="L1768" t="str">
            <v>三类地区</v>
          </cell>
          <cell r="M1768"/>
          <cell r="N1768" t="str">
            <v>新建</v>
          </cell>
          <cell r="O1768" t="str">
            <v>库宗桥镇栾木村栾木桥至河边水稻基地</v>
          </cell>
          <cell r="R1768" t="str">
            <v>3.5</v>
          </cell>
          <cell r="S1768" t="str">
            <v>6</v>
          </cell>
          <cell r="T1768" t="str">
            <v>CO02430421</v>
          </cell>
          <cell r="U1768">
            <v>0</v>
          </cell>
          <cell r="V1768">
            <v>0.62</v>
          </cell>
          <cell r="W1768">
            <v>0.62</v>
          </cell>
        </row>
        <row r="1769">
          <cell r="I1769" t="str">
            <v>栏垅乡关庙村关庙组养殖场产业路</v>
          </cell>
          <cell r="J1769" t="str">
            <v>1312F4304210384</v>
          </cell>
          <cell r="K1769" t="str">
            <v>资源产业路</v>
          </cell>
          <cell r="L1769" t="str">
            <v>三类地区</v>
          </cell>
          <cell r="M1769"/>
          <cell r="N1769" t="str">
            <v>新建</v>
          </cell>
          <cell r="O1769" t="str">
            <v>栏垅乡关庙村关庙组养殖场</v>
          </cell>
          <cell r="R1769" t="str">
            <v>3.5</v>
          </cell>
          <cell r="S1769" t="str">
            <v>6</v>
          </cell>
          <cell r="T1769" t="str">
            <v>CL33430421</v>
          </cell>
          <cell r="U1769">
            <v>0</v>
          </cell>
          <cell r="V1769">
            <v>0.79</v>
          </cell>
          <cell r="W1769">
            <v>0.79</v>
          </cell>
        </row>
        <row r="1770">
          <cell r="I1770" t="str">
            <v>栏垅乡关庙村养殖场连接路</v>
          </cell>
          <cell r="J1770" t="str">
            <v>1312F4304210159</v>
          </cell>
          <cell r="K1770" t="str">
            <v>资源产业路</v>
          </cell>
          <cell r="L1770" t="str">
            <v>三类地区</v>
          </cell>
          <cell r="M1770"/>
          <cell r="N1770" t="str">
            <v>新建</v>
          </cell>
          <cell r="O1770" t="str">
            <v>栏垅乡关庙村养殖场产业园</v>
          </cell>
          <cell r="R1770" t="str">
            <v>3.5</v>
          </cell>
          <cell r="S1770" t="str">
            <v>6</v>
          </cell>
          <cell r="T1770" t="str">
            <v>CE78430421</v>
          </cell>
          <cell r="U1770">
            <v>0</v>
          </cell>
          <cell r="V1770">
            <v>1.5</v>
          </cell>
          <cell r="W1770">
            <v>1.5</v>
          </cell>
        </row>
        <row r="1771">
          <cell r="I1771" t="str">
            <v>栏垅乡关庙村月塘组水稻基地产业路</v>
          </cell>
          <cell r="J1771" t="str">
            <v>1312F4304210387</v>
          </cell>
          <cell r="K1771" t="str">
            <v>资源产业路</v>
          </cell>
          <cell r="L1771" t="str">
            <v>三类地区</v>
          </cell>
          <cell r="M1771"/>
          <cell r="N1771" t="str">
            <v>新建</v>
          </cell>
          <cell r="O1771" t="str">
            <v>栏垅乡关庙村月塘组水稻基地</v>
          </cell>
          <cell r="R1771" t="str">
            <v>3.5</v>
          </cell>
          <cell r="S1771" t="str">
            <v>6</v>
          </cell>
          <cell r="T1771" t="str">
            <v>CL34430421</v>
          </cell>
          <cell r="U1771">
            <v>0</v>
          </cell>
          <cell r="V1771">
            <v>0.55000000000000004</v>
          </cell>
          <cell r="W1771">
            <v>0.55000000000000004</v>
          </cell>
        </row>
        <row r="1772">
          <cell r="I1772" t="str">
            <v>栏垅乡千里马养殖场连接路</v>
          </cell>
          <cell r="J1772" t="str">
            <v>1312F4304210160</v>
          </cell>
          <cell r="K1772" t="str">
            <v>资源产业路</v>
          </cell>
          <cell r="L1772" t="str">
            <v>三类地区</v>
          </cell>
          <cell r="M1772"/>
          <cell r="N1772" t="str">
            <v>新建</v>
          </cell>
          <cell r="O1772" t="str">
            <v>栏垅乡千里马养殖场产业园</v>
          </cell>
          <cell r="R1772" t="str">
            <v>3.5</v>
          </cell>
          <cell r="S1772" t="str">
            <v>6</v>
          </cell>
          <cell r="T1772" t="str">
            <v>C306430421</v>
          </cell>
          <cell r="U1772">
            <v>0</v>
          </cell>
          <cell r="V1772">
            <v>3</v>
          </cell>
          <cell r="W1772">
            <v>3</v>
          </cell>
        </row>
        <row r="1773">
          <cell r="I1773" t="str">
            <v>栏垅乡三合村刘谷组养殖水果基地产业路</v>
          </cell>
          <cell r="J1773" t="str">
            <v>1312F4304210464</v>
          </cell>
          <cell r="K1773" t="str">
            <v>资源产业路</v>
          </cell>
          <cell r="L1773" t="str">
            <v>三类地区</v>
          </cell>
          <cell r="M1773"/>
          <cell r="N1773" t="str">
            <v>新建</v>
          </cell>
          <cell r="O1773" t="str">
            <v>栏垅乡三合村刘谷组养殖水果基地</v>
          </cell>
          <cell r="R1773" t="str">
            <v>3.5</v>
          </cell>
          <cell r="S1773" t="str">
            <v>6</v>
          </cell>
          <cell r="T1773" t="str">
            <v>CO36430421</v>
          </cell>
          <cell r="U1773">
            <v>0</v>
          </cell>
          <cell r="V1773">
            <v>0.55000000000000004</v>
          </cell>
          <cell r="W1773">
            <v>0.55000000000000004</v>
          </cell>
        </row>
        <row r="1774">
          <cell r="I1774" t="str">
            <v>栏垅乡三合村龙家组水稻基地产业路</v>
          </cell>
          <cell r="J1774" t="str">
            <v>1312F4304210466</v>
          </cell>
          <cell r="K1774" t="str">
            <v>资源产业路</v>
          </cell>
          <cell r="L1774" t="str">
            <v>三类地区</v>
          </cell>
          <cell r="M1774"/>
          <cell r="N1774" t="str">
            <v>新建</v>
          </cell>
          <cell r="O1774" t="str">
            <v>栏垅乡三合村龙家组水稻基地</v>
          </cell>
          <cell r="R1774" t="str">
            <v>3.5</v>
          </cell>
          <cell r="S1774" t="str">
            <v>6</v>
          </cell>
          <cell r="T1774" t="str">
            <v>CO37430421</v>
          </cell>
          <cell r="U1774">
            <v>0</v>
          </cell>
          <cell r="V1774">
            <v>0.44</v>
          </cell>
          <cell r="W1774">
            <v>0.44</v>
          </cell>
        </row>
        <row r="1775">
          <cell r="I1775" t="str">
            <v>栏垅乡三合村新民组水稻基地产业路</v>
          </cell>
          <cell r="J1775" t="str">
            <v>1312F4304210459</v>
          </cell>
          <cell r="K1775" t="str">
            <v>资源产业路</v>
          </cell>
          <cell r="L1775" t="str">
            <v>三类地区</v>
          </cell>
          <cell r="M1775"/>
          <cell r="N1775" t="str">
            <v>新建</v>
          </cell>
          <cell r="O1775" t="str">
            <v>栏垅乡三合村新民组水稻基地</v>
          </cell>
          <cell r="R1775" t="str">
            <v>3.5</v>
          </cell>
          <cell r="S1775" t="str">
            <v>6</v>
          </cell>
          <cell r="T1775" t="str">
            <v>CO33430421</v>
          </cell>
          <cell r="U1775">
            <v>0</v>
          </cell>
          <cell r="V1775">
            <v>0.36</v>
          </cell>
          <cell r="W1775">
            <v>0.36</v>
          </cell>
        </row>
        <row r="1776">
          <cell r="I1776" t="str">
            <v>栏垅乡三合村新民组水稻基地产业路2</v>
          </cell>
          <cell r="J1776" t="str">
            <v>1312F4304210461</v>
          </cell>
          <cell r="K1776" t="str">
            <v>资源产业路</v>
          </cell>
          <cell r="L1776" t="str">
            <v>三类地区</v>
          </cell>
          <cell r="M1776"/>
          <cell r="N1776" t="str">
            <v>新建</v>
          </cell>
          <cell r="O1776" t="str">
            <v>栏垅乡三合村新民组水稻基地2</v>
          </cell>
          <cell r="R1776" t="str">
            <v>3.5</v>
          </cell>
          <cell r="S1776" t="str">
            <v>6</v>
          </cell>
          <cell r="T1776" t="str">
            <v>CO34430421</v>
          </cell>
          <cell r="U1776">
            <v>0</v>
          </cell>
          <cell r="V1776">
            <v>0.1</v>
          </cell>
          <cell r="W1776">
            <v>0.1</v>
          </cell>
        </row>
        <row r="1777">
          <cell r="I1777" t="str">
            <v>栏垅乡三合村杨家组油茶基地产业路</v>
          </cell>
          <cell r="J1777" t="str">
            <v>1312F4304210463</v>
          </cell>
          <cell r="K1777" t="str">
            <v>资源产业路</v>
          </cell>
          <cell r="L1777" t="str">
            <v>三类地区</v>
          </cell>
          <cell r="M1777"/>
          <cell r="N1777" t="str">
            <v>新建</v>
          </cell>
          <cell r="O1777" t="str">
            <v>栏垅乡三合村杨家组油茶基地</v>
          </cell>
          <cell r="R1777" t="str">
            <v>3.5</v>
          </cell>
          <cell r="S1777" t="str">
            <v>6</v>
          </cell>
          <cell r="T1777" t="str">
            <v>CJJ4430421</v>
          </cell>
          <cell r="U1777">
            <v>0</v>
          </cell>
          <cell r="V1777">
            <v>0.7</v>
          </cell>
          <cell r="W1777">
            <v>0.7</v>
          </cell>
        </row>
        <row r="1778">
          <cell r="I1778" t="str">
            <v>栏垅乡贞一村胡冲组东笠家庭农场产业路</v>
          </cell>
          <cell r="J1778" t="str">
            <v>1312F4304210327</v>
          </cell>
          <cell r="K1778" t="str">
            <v>资源产业路</v>
          </cell>
          <cell r="L1778" t="str">
            <v>三类地区</v>
          </cell>
          <cell r="M1778"/>
          <cell r="N1778" t="str">
            <v>新建</v>
          </cell>
          <cell r="O1778" t="str">
            <v>栏垅乡贞一村胡冲组东笠家庭农场</v>
          </cell>
          <cell r="R1778" t="str">
            <v>3.5</v>
          </cell>
          <cell r="S1778" t="str">
            <v>6</v>
          </cell>
          <cell r="T1778" t="str">
            <v>CP04430421</v>
          </cell>
          <cell r="U1778">
            <v>0</v>
          </cell>
          <cell r="V1778">
            <v>1.992</v>
          </cell>
          <cell r="W1778">
            <v>1.992</v>
          </cell>
        </row>
        <row r="1779">
          <cell r="I1779" t="str">
            <v>梅麓村罗家岭油茶基地连接路</v>
          </cell>
          <cell r="J1779" t="str">
            <v>1312F4304210952</v>
          </cell>
          <cell r="K1779" t="str">
            <v>资源产业路</v>
          </cell>
          <cell r="L1779" t="str">
            <v>三类地区</v>
          </cell>
          <cell r="M1779"/>
          <cell r="N1779" t="str">
            <v>新建</v>
          </cell>
          <cell r="O1779" t="str">
            <v>梅麓村罗家岭油茶基地</v>
          </cell>
          <cell r="R1779" t="str">
            <v>3.5</v>
          </cell>
          <cell r="S1779" t="str">
            <v>6</v>
          </cell>
          <cell r="T1779" t="str">
            <v>C406430421</v>
          </cell>
          <cell r="U1779">
            <v>0</v>
          </cell>
          <cell r="V1779">
            <v>1.2</v>
          </cell>
          <cell r="W1779">
            <v>1.2</v>
          </cell>
        </row>
        <row r="1780">
          <cell r="I1780" t="str">
            <v>梅麓村五龙庵油茶基地连接路</v>
          </cell>
          <cell r="J1780" t="str">
            <v>1312F4304210953</v>
          </cell>
          <cell r="K1780" t="str">
            <v>资源产业路</v>
          </cell>
          <cell r="L1780" t="str">
            <v>三类地区</v>
          </cell>
          <cell r="M1780"/>
          <cell r="N1780" t="str">
            <v>新建</v>
          </cell>
          <cell r="O1780" t="str">
            <v>梅麓村五龙庵油茶基地</v>
          </cell>
          <cell r="R1780" t="str">
            <v>3.5</v>
          </cell>
          <cell r="S1780" t="str">
            <v>6</v>
          </cell>
          <cell r="T1780" t="str">
            <v>无</v>
          </cell>
          <cell r="U1780">
            <v>0</v>
          </cell>
          <cell r="V1780">
            <v>0.6</v>
          </cell>
          <cell r="W1780">
            <v>0.6</v>
          </cell>
        </row>
        <row r="1781">
          <cell r="I1781" t="str">
            <v>清潭村栗山组水稻基地产业路</v>
          </cell>
          <cell r="J1781" t="str">
            <v>1312F4304210846</v>
          </cell>
          <cell r="K1781" t="str">
            <v>资源产业路</v>
          </cell>
          <cell r="L1781" t="str">
            <v>三类地区</v>
          </cell>
          <cell r="M1781"/>
          <cell r="N1781" t="str">
            <v>升级改造（提质改造）</v>
          </cell>
          <cell r="O1781" t="str">
            <v>清潭村栗山组水稻基地</v>
          </cell>
          <cell r="R1781" t="str">
            <v>3.5</v>
          </cell>
          <cell r="S1781" t="str">
            <v>6</v>
          </cell>
          <cell r="T1781" t="str">
            <v>Y690430421</v>
          </cell>
          <cell r="U1781">
            <v>0</v>
          </cell>
          <cell r="V1781">
            <v>0.64</v>
          </cell>
          <cell r="W1781">
            <v>0.64</v>
          </cell>
        </row>
        <row r="1782">
          <cell r="I1782" t="str">
            <v>曲兰镇船山村陈家至王家油茶基地产业路</v>
          </cell>
          <cell r="J1782" t="str">
            <v>1312F4304210668</v>
          </cell>
          <cell r="K1782" t="str">
            <v>资源产业路</v>
          </cell>
          <cell r="L1782" t="str">
            <v>三类地区</v>
          </cell>
          <cell r="M1782"/>
          <cell r="N1782" t="str">
            <v>新建</v>
          </cell>
          <cell r="O1782" t="str">
            <v>曲兰镇船山村陈家至王家油茶基地</v>
          </cell>
          <cell r="R1782" t="str">
            <v>3.5</v>
          </cell>
          <cell r="S1782" t="str">
            <v>6</v>
          </cell>
          <cell r="T1782" t="str">
            <v>CP47430421</v>
          </cell>
          <cell r="U1782">
            <v>0</v>
          </cell>
          <cell r="V1782">
            <v>1.18</v>
          </cell>
          <cell r="W1782">
            <v>1.18</v>
          </cell>
        </row>
        <row r="1783">
          <cell r="I1783" t="str">
            <v>曲兰镇花桥村九锡至隆兴油茶基地产业路</v>
          </cell>
          <cell r="J1783" t="str">
            <v>1312F4304210418</v>
          </cell>
          <cell r="K1783" t="str">
            <v>资源产业路</v>
          </cell>
          <cell r="L1783" t="str">
            <v>三类地区</v>
          </cell>
          <cell r="M1783"/>
          <cell r="N1783" t="str">
            <v>新建</v>
          </cell>
          <cell r="O1783" t="str">
            <v>曲兰镇思中村九锡至隆兴油茶基地</v>
          </cell>
          <cell r="R1783" t="str">
            <v>3.5</v>
          </cell>
          <cell r="S1783" t="str">
            <v>6</v>
          </cell>
          <cell r="T1783" t="str">
            <v>CP42430421</v>
          </cell>
          <cell r="U1783">
            <v>0</v>
          </cell>
          <cell r="V1783">
            <v>0.35499999999999998</v>
          </cell>
          <cell r="W1783">
            <v>0.35499999999999998</v>
          </cell>
        </row>
        <row r="1784">
          <cell r="I1784" t="str">
            <v>曲兰镇花桥村堰上至堰上油茶基地产业路</v>
          </cell>
          <cell r="J1784" t="str">
            <v>1312F4304210423</v>
          </cell>
          <cell r="K1784" t="str">
            <v>资源产业路</v>
          </cell>
          <cell r="L1784" t="str">
            <v>三类地区</v>
          </cell>
          <cell r="M1784"/>
          <cell r="N1784" t="str">
            <v>新建</v>
          </cell>
          <cell r="O1784" t="str">
            <v>曲兰镇花桥村堰上至堰上油茶基地</v>
          </cell>
          <cell r="R1784" t="str">
            <v>3.5</v>
          </cell>
          <cell r="S1784" t="str">
            <v>6</v>
          </cell>
          <cell r="T1784" t="str">
            <v>CP43430421</v>
          </cell>
          <cell r="U1784">
            <v>0</v>
          </cell>
          <cell r="V1784">
            <v>0.34</v>
          </cell>
          <cell r="W1784">
            <v>0.34</v>
          </cell>
        </row>
        <row r="1785">
          <cell r="I1785" t="str">
            <v>曲兰镇清水村至洪市出口水稻基地连接路</v>
          </cell>
          <cell r="J1785" t="str">
            <v>1312F4304210929</v>
          </cell>
          <cell r="K1785" t="str">
            <v>资源产业路</v>
          </cell>
          <cell r="L1785" t="str">
            <v>三类地区</v>
          </cell>
          <cell r="M1785"/>
          <cell r="N1785" t="str">
            <v>新建</v>
          </cell>
          <cell r="O1785" t="str">
            <v>曲兰镇清水村水稻基地产业园</v>
          </cell>
          <cell r="R1785" t="str">
            <v>3.5</v>
          </cell>
          <cell r="S1785" t="str">
            <v>6</v>
          </cell>
          <cell r="T1785" t="str">
            <v>无</v>
          </cell>
          <cell r="U1785">
            <v>0</v>
          </cell>
          <cell r="V1785">
            <v>3.2</v>
          </cell>
          <cell r="W1785">
            <v>3.2</v>
          </cell>
        </row>
        <row r="1786">
          <cell r="I1786" t="str">
            <v>曲兰镇泉源村保德组油茶基地产业路</v>
          </cell>
          <cell r="J1786" t="str">
            <v>1312F4304210481</v>
          </cell>
          <cell r="K1786" t="str">
            <v>资源产业路</v>
          </cell>
          <cell r="L1786" t="str">
            <v>三类地区</v>
          </cell>
          <cell r="M1786"/>
          <cell r="N1786" t="str">
            <v>新建</v>
          </cell>
          <cell r="O1786" t="str">
            <v>曲兰镇泉源村保德组油茶基地</v>
          </cell>
          <cell r="R1786" t="str">
            <v>3.5</v>
          </cell>
          <cell r="S1786" t="str">
            <v>6</v>
          </cell>
          <cell r="T1786" t="str">
            <v>CM38430421</v>
          </cell>
          <cell r="U1786">
            <v>0</v>
          </cell>
          <cell r="V1786">
            <v>0.28499999999999998</v>
          </cell>
          <cell r="W1786">
            <v>0.28499999999999998</v>
          </cell>
        </row>
        <row r="1787">
          <cell r="I1787" t="str">
            <v>曲兰镇杨柳村干冲组水稻基地连接路</v>
          </cell>
          <cell r="J1787" t="str">
            <v>1312F4304210857</v>
          </cell>
          <cell r="K1787" t="str">
            <v>资源产业路</v>
          </cell>
          <cell r="L1787" t="str">
            <v>三类地区</v>
          </cell>
          <cell r="M1787"/>
          <cell r="N1787" t="str">
            <v>新建</v>
          </cell>
          <cell r="O1787" t="str">
            <v>曲兰镇杨柳村干冲组水稻基地产业园</v>
          </cell>
          <cell r="R1787" t="str">
            <v>3.5</v>
          </cell>
          <cell r="S1787" t="str">
            <v>6</v>
          </cell>
          <cell r="T1787" t="str">
            <v>无</v>
          </cell>
          <cell r="U1787">
            <v>0</v>
          </cell>
          <cell r="V1787">
            <v>0.42</v>
          </cell>
          <cell r="W1787">
            <v>0.42</v>
          </cell>
        </row>
        <row r="1788">
          <cell r="I1788" t="str">
            <v>曲兰镇杨柳村青草组水稻基地连接路</v>
          </cell>
          <cell r="J1788" t="str">
            <v>1312F4304210858</v>
          </cell>
          <cell r="K1788" t="str">
            <v>资源产业路</v>
          </cell>
          <cell r="L1788" t="str">
            <v>三类地区</v>
          </cell>
          <cell r="M1788"/>
          <cell r="N1788" t="str">
            <v>新建</v>
          </cell>
          <cell r="O1788" t="str">
            <v>曲兰镇杨柳村青草组水稻基地产业园</v>
          </cell>
          <cell r="R1788" t="str">
            <v>3.5</v>
          </cell>
          <cell r="S1788" t="str">
            <v>6</v>
          </cell>
          <cell r="T1788" t="str">
            <v>无</v>
          </cell>
          <cell r="U1788">
            <v>0</v>
          </cell>
          <cell r="V1788">
            <v>0.36299999999999999</v>
          </cell>
          <cell r="W1788">
            <v>0.36299999999999999</v>
          </cell>
        </row>
        <row r="1789">
          <cell r="I1789" t="str">
            <v>曲兰镇主堂村尧树组水稻基地连接路</v>
          </cell>
          <cell r="J1789" t="str">
            <v>1312F4304210301</v>
          </cell>
          <cell r="K1789" t="str">
            <v>资源产业路</v>
          </cell>
          <cell r="L1789" t="str">
            <v>三类地区</v>
          </cell>
          <cell r="M1789"/>
          <cell r="N1789" t="str">
            <v>新建</v>
          </cell>
          <cell r="O1789" t="str">
            <v>曲兰镇主堂村尧树组水稻基地产业园</v>
          </cell>
          <cell r="R1789" t="str">
            <v>3.5</v>
          </cell>
          <cell r="S1789" t="str">
            <v>6</v>
          </cell>
          <cell r="T1789" t="str">
            <v>无</v>
          </cell>
          <cell r="U1789">
            <v>0</v>
          </cell>
          <cell r="V1789">
            <v>0.89</v>
          </cell>
          <cell r="W1789">
            <v>0.89</v>
          </cell>
        </row>
        <row r="1790">
          <cell r="I1790" t="str">
            <v>曲兰镇主堂村余庆至余庆油茶基地产业路</v>
          </cell>
          <cell r="J1790" t="str">
            <v>1312F4304210667</v>
          </cell>
          <cell r="K1790" t="str">
            <v>资源产业路</v>
          </cell>
          <cell r="L1790" t="str">
            <v>三类地区</v>
          </cell>
          <cell r="M1790"/>
          <cell r="N1790" t="str">
            <v>新建</v>
          </cell>
          <cell r="O1790" t="str">
            <v>曲兰镇主堂村余庆至余庆油茶基地</v>
          </cell>
          <cell r="R1790" t="str">
            <v>3.5</v>
          </cell>
          <cell r="S1790" t="str">
            <v>6</v>
          </cell>
          <cell r="T1790" t="str">
            <v>CP46430421</v>
          </cell>
          <cell r="U1790">
            <v>0</v>
          </cell>
          <cell r="V1790">
            <v>0.28000000000000003</v>
          </cell>
          <cell r="W1790">
            <v>0.28000000000000003</v>
          </cell>
        </row>
        <row r="1791">
          <cell r="I1791" t="str">
            <v>三湖镇陈坳至中合产业路（绿态果业）</v>
          </cell>
          <cell r="J1791" t="str">
            <v>1312F4304210003</v>
          </cell>
          <cell r="K1791" t="str">
            <v>资源产业路</v>
          </cell>
          <cell r="L1791" t="str">
            <v>三类地区</v>
          </cell>
          <cell r="M1791"/>
          <cell r="N1791" t="str">
            <v>新建</v>
          </cell>
          <cell r="O1791" t="str">
            <v>三湖镇陈坳至中合产业路（绿态果业）产业园</v>
          </cell>
          <cell r="R1791" t="str">
            <v>4.5</v>
          </cell>
          <cell r="S1791" t="str">
            <v>6</v>
          </cell>
          <cell r="T1791" t="str">
            <v>X053430421</v>
          </cell>
          <cell r="U1791">
            <v>0</v>
          </cell>
          <cell r="V1791">
            <v>13.3</v>
          </cell>
          <cell r="W1791">
            <v>13.3</v>
          </cell>
        </row>
        <row r="1792">
          <cell r="I1792" t="str">
            <v>三湖镇大波村琼瑶故居水稻基地连接路</v>
          </cell>
          <cell r="J1792" t="str">
            <v>1312F4304210964</v>
          </cell>
          <cell r="K1792" t="str">
            <v>资源产业路</v>
          </cell>
          <cell r="L1792" t="str">
            <v>三类地区</v>
          </cell>
          <cell r="M1792"/>
          <cell r="N1792" t="str">
            <v>新建</v>
          </cell>
          <cell r="O1792" t="str">
            <v>三湖镇大波村琼瑶故居水稻基地</v>
          </cell>
          <cell r="R1792" t="str">
            <v>3.5</v>
          </cell>
          <cell r="S1792" t="str">
            <v>6</v>
          </cell>
          <cell r="T1792" t="str">
            <v>C225430421</v>
          </cell>
          <cell r="U1792">
            <v>0</v>
          </cell>
          <cell r="V1792">
            <v>1.4</v>
          </cell>
          <cell r="W1792">
            <v>1.4</v>
          </cell>
        </row>
        <row r="1793">
          <cell r="I1793" t="str">
            <v>三湖镇枫坳村铁冲规模养殖场连接路</v>
          </cell>
          <cell r="J1793" t="str">
            <v>1312F4304210018</v>
          </cell>
          <cell r="K1793" t="str">
            <v>资源产业路</v>
          </cell>
          <cell r="L1793" t="str">
            <v>三类地区</v>
          </cell>
          <cell r="M1793"/>
          <cell r="N1793" t="str">
            <v>新建</v>
          </cell>
          <cell r="O1793" t="str">
            <v>三湖镇枫坳村铁冲规模养殖场产业园</v>
          </cell>
          <cell r="R1793" t="str">
            <v>3.5</v>
          </cell>
          <cell r="S1793" t="str">
            <v>6</v>
          </cell>
          <cell r="T1793" t="str">
            <v>无</v>
          </cell>
          <cell r="U1793">
            <v>0</v>
          </cell>
          <cell r="V1793">
            <v>2.0049999999999999</v>
          </cell>
          <cell r="W1793">
            <v>2.0049999999999999</v>
          </cell>
        </row>
        <row r="1794">
          <cell r="I1794" t="str">
            <v>三湖镇福兴村大力至福兴村部水稻基地产业路</v>
          </cell>
          <cell r="J1794" t="str">
            <v>1312F4304210682</v>
          </cell>
          <cell r="K1794" t="str">
            <v>资源产业路</v>
          </cell>
          <cell r="L1794" t="str">
            <v>三类地区</v>
          </cell>
          <cell r="M1794"/>
          <cell r="N1794" t="str">
            <v>新建</v>
          </cell>
          <cell r="O1794" t="str">
            <v>三湖镇福兴村大力至福兴村部水稻基地</v>
          </cell>
          <cell r="R1794" t="str">
            <v>3.5</v>
          </cell>
          <cell r="S1794" t="str">
            <v>6</v>
          </cell>
          <cell r="T1794" t="str">
            <v>CP61430421</v>
          </cell>
          <cell r="U1794">
            <v>0</v>
          </cell>
          <cell r="V1794">
            <v>0.76</v>
          </cell>
          <cell r="W1794">
            <v>0.76</v>
          </cell>
        </row>
        <row r="1795">
          <cell r="I1795" t="str">
            <v>三湖镇福兴村王木塘至祥新水稻基地产业路</v>
          </cell>
          <cell r="J1795" t="str">
            <v>1312F4304210683</v>
          </cell>
          <cell r="K1795" t="str">
            <v>资源产业路</v>
          </cell>
          <cell r="L1795" t="str">
            <v>三类地区</v>
          </cell>
          <cell r="M1795"/>
          <cell r="N1795" t="str">
            <v>新建</v>
          </cell>
          <cell r="O1795" t="str">
            <v>三湖镇福兴村王木塘至祥新水稻基地</v>
          </cell>
          <cell r="R1795" t="str">
            <v>3.5</v>
          </cell>
          <cell r="S1795" t="str">
            <v>6</v>
          </cell>
          <cell r="T1795" t="str">
            <v>CP62430421</v>
          </cell>
          <cell r="U1795">
            <v>0</v>
          </cell>
          <cell r="V1795">
            <v>0.35899999999999999</v>
          </cell>
          <cell r="W1795">
            <v>0.35899999999999999</v>
          </cell>
        </row>
        <row r="1796">
          <cell r="I1796" t="str">
            <v>三湖镇龟石村水稻基地产业路</v>
          </cell>
          <cell r="J1796" t="str">
            <v>1312F4304210803</v>
          </cell>
          <cell r="K1796" t="str">
            <v>资源产业路</v>
          </cell>
          <cell r="L1796" t="str">
            <v>三类地区</v>
          </cell>
          <cell r="M1796"/>
          <cell r="N1796" t="str">
            <v>升级改造（提质改造）</v>
          </cell>
          <cell r="O1796" t="str">
            <v>三湖镇龟石村水稻基地</v>
          </cell>
          <cell r="R1796" t="str">
            <v>3.5</v>
          </cell>
          <cell r="S1796" t="str">
            <v>6</v>
          </cell>
          <cell r="T1796" t="str">
            <v>Y080430421</v>
          </cell>
          <cell r="U1796">
            <v>0</v>
          </cell>
          <cell r="V1796">
            <v>7.2320000000000002</v>
          </cell>
          <cell r="W1796">
            <v>7.2320000000000002</v>
          </cell>
        </row>
        <row r="1797">
          <cell r="I1797" t="str">
            <v>三湖镇红渡村界子组水稻基地产业路</v>
          </cell>
          <cell r="J1797" t="str">
            <v>1312F4304210483</v>
          </cell>
          <cell r="K1797" t="str">
            <v>资源产业路</v>
          </cell>
          <cell r="L1797" t="str">
            <v>三类地区</v>
          </cell>
          <cell r="M1797"/>
          <cell r="N1797" t="str">
            <v>新建</v>
          </cell>
          <cell r="O1797" t="str">
            <v>三湖镇红渡村界子组水稻基地</v>
          </cell>
          <cell r="R1797" t="str">
            <v>3.5</v>
          </cell>
          <cell r="S1797" t="str">
            <v>6</v>
          </cell>
          <cell r="T1797" t="str">
            <v>CM39430421</v>
          </cell>
          <cell r="U1797">
            <v>0</v>
          </cell>
          <cell r="V1797">
            <v>3.1429999999999998</v>
          </cell>
          <cell r="W1797">
            <v>3.1429999999999998</v>
          </cell>
        </row>
        <row r="1798">
          <cell r="I1798" t="str">
            <v>三湖镇红渡村至老庵村水稻基地产业路</v>
          </cell>
          <cell r="J1798" t="str">
            <v>1312F4304210485</v>
          </cell>
          <cell r="K1798" t="str">
            <v>资源产业路</v>
          </cell>
          <cell r="L1798" t="str">
            <v>三类地区</v>
          </cell>
          <cell r="M1798"/>
          <cell r="N1798" t="str">
            <v>新建</v>
          </cell>
          <cell r="O1798" t="str">
            <v>三湖镇红渡村至老庵村水稻基地</v>
          </cell>
          <cell r="R1798" t="str">
            <v>3.5</v>
          </cell>
          <cell r="S1798" t="str">
            <v>6</v>
          </cell>
          <cell r="T1798" t="str">
            <v>CM40430421</v>
          </cell>
          <cell r="U1798">
            <v>0</v>
          </cell>
          <cell r="V1798">
            <v>1.5880000000000001</v>
          </cell>
          <cell r="W1798">
            <v>1.5880000000000001</v>
          </cell>
        </row>
        <row r="1799">
          <cell r="I1799" t="str">
            <v>三湖镇联洋村早排至君盛农业基地产业路</v>
          </cell>
          <cell r="J1799" t="str">
            <v>1312F4304210349</v>
          </cell>
          <cell r="K1799" t="str">
            <v>资源产业路</v>
          </cell>
          <cell r="L1799" t="str">
            <v>三类地区</v>
          </cell>
          <cell r="M1799"/>
          <cell r="N1799" t="str">
            <v>新建</v>
          </cell>
          <cell r="O1799" t="str">
            <v>三湖镇联洋村早排至君盛农业基地</v>
          </cell>
          <cell r="R1799" t="str">
            <v>3.5</v>
          </cell>
          <cell r="S1799" t="str">
            <v>6</v>
          </cell>
          <cell r="T1799" t="str">
            <v>CP20430421</v>
          </cell>
          <cell r="U1799">
            <v>0</v>
          </cell>
          <cell r="V1799">
            <v>0.31900000000000001</v>
          </cell>
          <cell r="W1799">
            <v>0.31900000000000001</v>
          </cell>
        </row>
        <row r="1800">
          <cell r="I1800" t="str">
            <v>三湖镇群信村金安至罗陂水稻基地产业路</v>
          </cell>
          <cell r="J1800" t="str">
            <v>1312F4304210677</v>
          </cell>
          <cell r="K1800" t="str">
            <v>资源产业路</v>
          </cell>
          <cell r="L1800" t="str">
            <v>三类地区</v>
          </cell>
          <cell r="M1800"/>
          <cell r="N1800" t="str">
            <v>新建</v>
          </cell>
          <cell r="O1800" t="str">
            <v>三湖镇群信村金安至罗陂水稻基地</v>
          </cell>
          <cell r="R1800" t="str">
            <v>3.5</v>
          </cell>
          <cell r="S1800" t="str">
            <v>6</v>
          </cell>
          <cell r="T1800" t="str">
            <v>CP55430421</v>
          </cell>
          <cell r="U1800">
            <v>0</v>
          </cell>
          <cell r="V1800">
            <v>0.33100000000000002</v>
          </cell>
          <cell r="W1800">
            <v>0.33100000000000002</v>
          </cell>
        </row>
        <row r="1801">
          <cell r="I1801" t="str">
            <v>三湖镇群信村苏坪至井塘水稻基地产业路</v>
          </cell>
          <cell r="J1801" t="str">
            <v>1312F4304210674</v>
          </cell>
          <cell r="K1801" t="str">
            <v>资源产业路</v>
          </cell>
          <cell r="L1801" t="str">
            <v>三类地区</v>
          </cell>
          <cell r="M1801"/>
          <cell r="N1801" t="str">
            <v>新建</v>
          </cell>
          <cell r="O1801" t="str">
            <v>三湖镇群信村苏坪至井塘水稻基地</v>
          </cell>
          <cell r="R1801" t="str">
            <v>3.5</v>
          </cell>
          <cell r="S1801" t="str">
            <v>6</v>
          </cell>
          <cell r="T1801" t="str">
            <v>CP52430421</v>
          </cell>
          <cell r="U1801">
            <v>0</v>
          </cell>
          <cell r="V1801">
            <v>0.53600000000000003</v>
          </cell>
          <cell r="W1801">
            <v>0.53600000000000003</v>
          </cell>
        </row>
        <row r="1802">
          <cell r="I1802" t="str">
            <v>三湖镇群信村秧塘至彭安水稻基地产业路</v>
          </cell>
          <cell r="J1802" t="str">
            <v>1312F4304210673</v>
          </cell>
          <cell r="K1802" t="str">
            <v>资源产业路</v>
          </cell>
          <cell r="L1802" t="str">
            <v>三类地区</v>
          </cell>
          <cell r="M1802"/>
          <cell r="N1802" t="str">
            <v>新建</v>
          </cell>
          <cell r="O1802" t="str">
            <v>三湖镇群信村秧塘至彭安水稻基地</v>
          </cell>
          <cell r="R1802" t="str">
            <v>3.5</v>
          </cell>
          <cell r="S1802" t="str">
            <v>6</v>
          </cell>
          <cell r="T1802" t="str">
            <v>CP51430421</v>
          </cell>
          <cell r="U1802">
            <v>0</v>
          </cell>
          <cell r="V1802">
            <v>0.61399999999999999</v>
          </cell>
          <cell r="W1802">
            <v>0.61399999999999999</v>
          </cell>
        </row>
        <row r="1803">
          <cell r="I1803" t="str">
            <v>三湖镇祥民村水稻基地产业路</v>
          </cell>
          <cell r="J1803" t="str">
            <v>1312F4304210799</v>
          </cell>
          <cell r="K1803" t="str">
            <v>资源产业路</v>
          </cell>
          <cell r="L1803" t="str">
            <v>三类地区</v>
          </cell>
          <cell r="M1803"/>
          <cell r="N1803" t="str">
            <v>升级改造（提质改造）</v>
          </cell>
          <cell r="O1803" t="str">
            <v>三湖镇祥民村水稻基地</v>
          </cell>
          <cell r="R1803" t="str">
            <v>3.5</v>
          </cell>
          <cell r="S1803" t="str">
            <v>6</v>
          </cell>
          <cell r="T1803" t="str">
            <v>C482430421</v>
          </cell>
          <cell r="U1803">
            <v>0</v>
          </cell>
          <cell r="V1803">
            <v>3.137</v>
          </cell>
          <cell r="W1803">
            <v>3.137</v>
          </cell>
        </row>
        <row r="1804">
          <cell r="I1804" t="str">
            <v>三湖镇新丰村回安养殖基地连接路</v>
          </cell>
          <cell r="J1804" t="str">
            <v>1312F4304210017</v>
          </cell>
          <cell r="K1804" t="str">
            <v>资源产业路</v>
          </cell>
          <cell r="L1804" t="str">
            <v>三类地区</v>
          </cell>
          <cell r="M1804"/>
          <cell r="N1804" t="str">
            <v>新建</v>
          </cell>
          <cell r="O1804" t="str">
            <v>三湖镇新丰村回安养殖基地产业园</v>
          </cell>
          <cell r="R1804" t="str">
            <v>3.5</v>
          </cell>
          <cell r="S1804" t="str">
            <v>6</v>
          </cell>
          <cell r="T1804" t="str">
            <v>无</v>
          </cell>
          <cell r="U1804">
            <v>0</v>
          </cell>
          <cell r="V1804">
            <v>0.95</v>
          </cell>
          <cell r="W1804">
            <v>0.95</v>
          </cell>
        </row>
        <row r="1805">
          <cell r="I1805" t="str">
            <v>三湖镇新丰村有余组水稻基地产业路</v>
          </cell>
          <cell r="J1805" t="str">
            <v>1312F4304210685</v>
          </cell>
          <cell r="K1805" t="str">
            <v>资源产业路</v>
          </cell>
          <cell r="L1805" t="str">
            <v>三类地区</v>
          </cell>
          <cell r="M1805"/>
          <cell r="N1805" t="str">
            <v>新建</v>
          </cell>
          <cell r="O1805" t="str">
            <v>三湖镇新丰村有余组水稻基地</v>
          </cell>
          <cell r="R1805" t="str">
            <v>3.5</v>
          </cell>
          <cell r="S1805" t="str">
            <v>6</v>
          </cell>
          <cell r="T1805" t="str">
            <v>CU08430421</v>
          </cell>
          <cell r="U1805">
            <v>0</v>
          </cell>
          <cell r="V1805">
            <v>0.19500000000000001</v>
          </cell>
          <cell r="W1805">
            <v>0.19500000000000001</v>
          </cell>
        </row>
        <row r="1806">
          <cell r="I1806" t="str">
            <v>三湖镇新阳村邓山至邓山水稻基地.产业路</v>
          </cell>
          <cell r="J1806" t="str">
            <v>1312F4304210342</v>
          </cell>
          <cell r="K1806" t="str">
            <v>资源产业路</v>
          </cell>
          <cell r="L1806" t="str">
            <v>三类地区</v>
          </cell>
          <cell r="M1806"/>
          <cell r="N1806" t="str">
            <v>新建</v>
          </cell>
          <cell r="O1806" t="str">
            <v>三湖镇新阳村邓山至邓山水稻基地</v>
          </cell>
          <cell r="R1806" t="str">
            <v>3.5</v>
          </cell>
          <cell r="S1806" t="str">
            <v>6</v>
          </cell>
          <cell r="T1806" t="str">
            <v>CP13430421</v>
          </cell>
          <cell r="U1806">
            <v>0</v>
          </cell>
          <cell r="V1806">
            <v>0.128</v>
          </cell>
          <cell r="W1806">
            <v>0.128</v>
          </cell>
        </row>
        <row r="1807">
          <cell r="I1807" t="str">
            <v>三湖镇永安村竹冲油茶基地产业路</v>
          </cell>
          <cell r="J1807" t="str">
            <v>1312F4304210472</v>
          </cell>
          <cell r="K1807" t="str">
            <v>资源产业路</v>
          </cell>
          <cell r="L1807" t="str">
            <v>三类地区</v>
          </cell>
          <cell r="M1807"/>
          <cell r="N1807" t="str">
            <v>新建</v>
          </cell>
          <cell r="O1807" t="str">
            <v>三湖镇永安村竹冲油茶基地</v>
          </cell>
          <cell r="R1807" t="str">
            <v>3.5</v>
          </cell>
          <cell r="S1807" t="str">
            <v>6</v>
          </cell>
          <cell r="T1807" t="str">
            <v>CZ27430421</v>
          </cell>
          <cell r="U1807">
            <v>0</v>
          </cell>
          <cell r="V1807">
            <v>0.7</v>
          </cell>
          <cell r="W1807">
            <v>0.7</v>
          </cell>
        </row>
        <row r="1808">
          <cell r="I1808" t="str">
            <v>三湖镇中合村河边屋水稻基地产业路</v>
          </cell>
          <cell r="J1808" t="str">
            <v>1312F4304210402</v>
          </cell>
          <cell r="K1808" t="str">
            <v>资源产业路</v>
          </cell>
          <cell r="L1808" t="str">
            <v>三类地区</v>
          </cell>
          <cell r="M1808"/>
          <cell r="N1808" t="str">
            <v>新建</v>
          </cell>
          <cell r="O1808" t="str">
            <v>三湖镇中合村河边屋水稻基地</v>
          </cell>
          <cell r="R1808" t="str">
            <v>3.5</v>
          </cell>
          <cell r="S1808" t="str">
            <v>6</v>
          </cell>
          <cell r="T1808" t="str">
            <v>CL75430421</v>
          </cell>
          <cell r="U1808">
            <v>0</v>
          </cell>
          <cell r="V1808">
            <v>0.65</v>
          </cell>
          <cell r="W1808">
            <v>0.65</v>
          </cell>
        </row>
        <row r="1809">
          <cell r="I1809" t="str">
            <v>三湖镇中湖村红卫至皂角山水稻基地产业路</v>
          </cell>
          <cell r="J1809" t="str">
            <v>1312F4304210414</v>
          </cell>
          <cell r="K1809" t="str">
            <v>资源产业路</v>
          </cell>
          <cell r="L1809" t="str">
            <v>三类地区</v>
          </cell>
          <cell r="M1809"/>
          <cell r="N1809" t="str">
            <v>新建</v>
          </cell>
          <cell r="O1809" t="str">
            <v>三湖镇中湖村红卫至皂角山水稻基地</v>
          </cell>
          <cell r="R1809" t="str">
            <v>3.5</v>
          </cell>
          <cell r="S1809" t="str">
            <v>6</v>
          </cell>
          <cell r="T1809" t="str">
            <v>Y686430421</v>
          </cell>
          <cell r="U1809">
            <v>0</v>
          </cell>
          <cell r="V1809">
            <v>2.5</v>
          </cell>
          <cell r="W1809">
            <v>2.5</v>
          </cell>
        </row>
        <row r="1810">
          <cell r="I1810" t="str">
            <v>杉桥镇白石园雷祖峰油茶基地产业路</v>
          </cell>
          <cell r="J1810" t="str">
            <v>1312F4304210795</v>
          </cell>
          <cell r="K1810" t="str">
            <v>资源产业路</v>
          </cell>
          <cell r="L1810" t="str">
            <v>三类地区</v>
          </cell>
          <cell r="M1810"/>
          <cell r="N1810" t="str">
            <v>升级改造（提质改造）</v>
          </cell>
          <cell r="O1810" t="str">
            <v>杉桥镇白石园雷祖峰油茶基地</v>
          </cell>
          <cell r="R1810" t="str">
            <v>3.5</v>
          </cell>
          <cell r="S1810" t="str">
            <v>6</v>
          </cell>
          <cell r="T1810" t="str">
            <v>Y102430421</v>
          </cell>
          <cell r="U1810">
            <v>0</v>
          </cell>
          <cell r="V1810">
            <v>5.7</v>
          </cell>
          <cell r="W1810">
            <v>5.7</v>
          </cell>
        </row>
        <row r="1811">
          <cell r="I1811" t="str">
            <v>杉桥镇两塘村书园冲水稻基地连接路</v>
          </cell>
          <cell r="J1811" t="str">
            <v>1312F4304210924</v>
          </cell>
          <cell r="K1811" t="str">
            <v>资源产业路</v>
          </cell>
          <cell r="L1811" t="str">
            <v>三类地区</v>
          </cell>
          <cell r="M1811"/>
          <cell r="N1811" t="str">
            <v>新建</v>
          </cell>
          <cell r="O1811" t="str">
            <v>杉桥镇两塘村书园冲水稻基地产业园</v>
          </cell>
          <cell r="R1811" t="str">
            <v>3.5</v>
          </cell>
          <cell r="S1811" t="str">
            <v>6</v>
          </cell>
          <cell r="T1811" t="str">
            <v>无</v>
          </cell>
          <cell r="U1811">
            <v>0</v>
          </cell>
          <cell r="V1811">
            <v>1.1000000000000001</v>
          </cell>
          <cell r="W1811">
            <v>1.1000000000000001</v>
          </cell>
        </row>
        <row r="1812">
          <cell r="I1812" t="str">
            <v>石市镇白芍村新屋组楠竹基地产业路</v>
          </cell>
          <cell r="J1812" t="str">
            <v>1312F4304210323</v>
          </cell>
          <cell r="K1812" t="str">
            <v>资源产业路</v>
          </cell>
          <cell r="L1812" t="str">
            <v>三类地区</v>
          </cell>
          <cell r="M1812"/>
          <cell r="N1812" t="str">
            <v>新建</v>
          </cell>
          <cell r="O1812" t="str">
            <v>石市镇白芍村新屋组楠竹基地</v>
          </cell>
          <cell r="R1812" t="str">
            <v>3.5</v>
          </cell>
          <cell r="S1812" t="str">
            <v>6</v>
          </cell>
          <cell r="T1812" t="str">
            <v>CO99430421</v>
          </cell>
          <cell r="U1812">
            <v>0</v>
          </cell>
          <cell r="V1812">
            <v>2.1709999999999998</v>
          </cell>
          <cell r="W1812">
            <v>2.1709999999999998</v>
          </cell>
        </row>
        <row r="1813">
          <cell r="I1813" t="str">
            <v>石市镇恒升村高岭组油茶基地产业路</v>
          </cell>
          <cell r="J1813" t="str">
            <v>1312F4304210455</v>
          </cell>
          <cell r="K1813" t="str">
            <v>资源产业路</v>
          </cell>
          <cell r="L1813" t="str">
            <v>三类地区</v>
          </cell>
          <cell r="M1813"/>
          <cell r="N1813" t="str">
            <v>新建</v>
          </cell>
          <cell r="O1813" t="str">
            <v>石市镇恒升村高岭组油茶基地</v>
          </cell>
          <cell r="R1813" t="str">
            <v>3.5</v>
          </cell>
          <cell r="S1813" t="str">
            <v>6</v>
          </cell>
          <cell r="T1813" t="str">
            <v>C351430421</v>
          </cell>
          <cell r="U1813">
            <v>0</v>
          </cell>
          <cell r="V1813">
            <v>0.87</v>
          </cell>
          <cell r="W1813">
            <v>0.87</v>
          </cell>
        </row>
        <row r="1814">
          <cell r="I1814" t="str">
            <v>石市镇龙田村清水组水稻基地连接路</v>
          </cell>
          <cell r="J1814" t="str">
            <v>1312F4304210806</v>
          </cell>
          <cell r="K1814" t="str">
            <v>资源产业路</v>
          </cell>
          <cell r="L1814" t="str">
            <v>三类地区</v>
          </cell>
          <cell r="M1814"/>
          <cell r="N1814" t="str">
            <v>新建</v>
          </cell>
          <cell r="O1814" t="str">
            <v>石市镇龙田村清水组水稻基地产业园</v>
          </cell>
          <cell r="R1814" t="str">
            <v>3.5</v>
          </cell>
          <cell r="S1814" t="str">
            <v>6</v>
          </cell>
          <cell r="T1814" t="str">
            <v>无</v>
          </cell>
          <cell r="U1814">
            <v>0</v>
          </cell>
          <cell r="V1814">
            <v>1</v>
          </cell>
          <cell r="W1814">
            <v>1</v>
          </cell>
        </row>
        <row r="1815">
          <cell r="I1815" t="str">
            <v>石市镇龙田村油榨组油茶基地连接路</v>
          </cell>
          <cell r="J1815" t="str">
            <v>1312F4304210807</v>
          </cell>
          <cell r="K1815" t="str">
            <v>资源产业路</v>
          </cell>
          <cell r="L1815" t="str">
            <v>三类地区</v>
          </cell>
          <cell r="M1815"/>
          <cell r="N1815" t="str">
            <v>新建</v>
          </cell>
          <cell r="O1815" t="str">
            <v>石市镇龙田村油榨组油茶基地产业园</v>
          </cell>
          <cell r="R1815" t="str">
            <v>3</v>
          </cell>
          <cell r="S1815" t="str">
            <v>6</v>
          </cell>
          <cell r="T1815" t="str">
            <v>C327430421</v>
          </cell>
          <cell r="U1815">
            <v>0</v>
          </cell>
          <cell r="V1815">
            <v>1.86</v>
          </cell>
          <cell r="W1815">
            <v>1.86</v>
          </cell>
        </row>
        <row r="1816">
          <cell r="I1816" t="str">
            <v>石市镇梅树村凤凰山庄产业路</v>
          </cell>
          <cell r="J1816" t="str">
            <v>1312F4304210568</v>
          </cell>
          <cell r="K1816" t="str">
            <v>资源产业路</v>
          </cell>
          <cell r="L1816" t="str">
            <v>三类地区</v>
          </cell>
          <cell r="M1816"/>
          <cell r="N1816" t="str">
            <v>新建</v>
          </cell>
          <cell r="O1816" t="str">
            <v>石市镇梅树村凤凰山庄</v>
          </cell>
          <cell r="R1816" t="str">
            <v>3.5</v>
          </cell>
          <cell r="S1816" t="str">
            <v>6</v>
          </cell>
          <cell r="T1816" t="str">
            <v>CN07430421</v>
          </cell>
          <cell r="U1816">
            <v>0</v>
          </cell>
          <cell r="V1816">
            <v>1.4</v>
          </cell>
          <cell r="W1816">
            <v>1.4</v>
          </cell>
        </row>
        <row r="1817">
          <cell r="I1817" t="str">
            <v>石市镇梅树村净塘村水稻基地产业路</v>
          </cell>
          <cell r="J1817" t="str">
            <v>1312F4304210324</v>
          </cell>
          <cell r="K1817" t="str">
            <v>资源产业路</v>
          </cell>
          <cell r="L1817" t="str">
            <v>三类地区</v>
          </cell>
          <cell r="M1817"/>
          <cell r="N1817" t="str">
            <v>新建</v>
          </cell>
          <cell r="O1817" t="str">
            <v>石市镇梅树村净塘村水稻基地</v>
          </cell>
          <cell r="R1817" t="str">
            <v>3.5</v>
          </cell>
          <cell r="S1817" t="str">
            <v>6</v>
          </cell>
          <cell r="T1817" t="str">
            <v>CP01430421</v>
          </cell>
          <cell r="U1817">
            <v>0</v>
          </cell>
          <cell r="V1817">
            <v>1.0029999999999999</v>
          </cell>
          <cell r="W1817">
            <v>1.0029999999999999</v>
          </cell>
        </row>
        <row r="1818">
          <cell r="I1818" t="str">
            <v>石市镇梅树村志木组油菜基地连接路</v>
          </cell>
          <cell r="J1818" t="str">
            <v>1312F4304210813</v>
          </cell>
          <cell r="K1818" t="str">
            <v>资源产业路</v>
          </cell>
          <cell r="L1818" t="str">
            <v>三类地区</v>
          </cell>
          <cell r="M1818"/>
          <cell r="N1818" t="str">
            <v>新建</v>
          </cell>
          <cell r="O1818" t="str">
            <v>石市镇梅树村志木组油菜基地产业园</v>
          </cell>
          <cell r="R1818" t="str">
            <v>3.5</v>
          </cell>
          <cell r="S1818" t="str">
            <v>6</v>
          </cell>
          <cell r="T1818" t="str">
            <v>无</v>
          </cell>
          <cell r="U1818">
            <v>0</v>
          </cell>
          <cell r="V1818">
            <v>0.5</v>
          </cell>
          <cell r="W1818">
            <v>0.5</v>
          </cell>
        </row>
        <row r="1819">
          <cell r="I1819" t="str">
            <v>石市镇庆余村碧塘组水稻基地连接路</v>
          </cell>
          <cell r="J1819" t="str">
            <v>1312F4304210911</v>
          </cell>
          <cell r="K1819" t="str">
            <v>资源产业路</v>
          </cell>
          <cell r="L1819" t="str">
            <v>三类地区</v>
          </cell>
          <cell r="M1819"/>
          <cell r="N1819" t="str">
            <v>新建</v>
          </cell>
          <cell r="O1819" t="str">
            <v>石市镇庆余村碧塘组水稻基地产业园</v>
          </cell>
          <cell r="R1819" t="str">
            <v>3.5</v>
          </cell>
          <cell r="S1819" t="str">
            <v>6</v>
          </cell>
          <cell r="T1819" t="str">
            <v>无</v>
          </cell>
          <cell r="U1819">
            <v>0</v>
          </cell>
          <cell r="V1819">
            <v>0.7</v>
          </cell>
          <cell r="W1819">
            <v>0.7</v>
          </cell>
        </row>
        <row r="1820">
          <cell r="I1820" t="str">
            <v>石市镇石市村至金屏村农业产业路产业路</v>
          </cell>
          <cell r="J1820" t="str">
            <v>1312F4304210778</v>
          </cell>
          <cell r="K1820" t="str">
            <v>资源产业路</v>
          </cell>
          <cell r="L1820" t="str">
            <v>三类地区</v>
          </cell>
          <cell r="M1820"/>
          <cell r="N1820" t="str">
            <v>新建</v>
          </cell>
          <cell r="O1820" t="str">
            <v>石市镇石市村至金屏村农业产业园</v>
          </cell>
          <cell r="R1820" t="str">
            <v>3</v>
          </cell>
          <cell r="S1820" t="str">
            <v>6</v>
          </cell>
          <cell r="T1820" t="str">
            <v>X004430421</v>
          </cell>
          <cell r="U1820">
            <v>0</v>
          </cell>
          <cell r="V1820">
            <v>18.7</v>
          </cell>
          <cell r="W1820">
            <v>18.7</v>
          </cell>
        </row>
        <row r="1821">
          <cell r="I1821" t="str">
            <v>石市镇湘林村东山垅水稻基地连接路</v>
          </cell>
          <cell r="J1821" t="str">
            <v>1312F4304210909</v>
          </cell>
          <cell r="K1821" t="str">
            <v>资源产业路</v>
          </cell>
          <cell r="L1821" t="str">
            <v>三类地区</v>
          </cell>
          <cell r="M1821"/>
          <cell r="N1821" t="str">
            <v>新建</v>
          </cell>
          <cell r="O1821" t="str">
            <v>石市镇湘林村东山垅水稻基地产业园</v>
          </cell>
          <cell r="R1821" t="str">
            <v>3.5</v>
          </cell>
          <cell r="S1821" t="str">
            <v>6</v>
          </cell>
          <cell r="T1821" t="str">
            <v>无</v>
          </cell>
          <cell r="U1821">
            <v>0</v>
          </cell>
          <cell r="V1821">
            <v>1.7</v>
          </cell>
          <cell r="W1821">
            <v>1.7</v>
          </cell>
        </row>
        <row r="1822">
          <cell r="I1822" t="str">
            <v>石市镇湘林村藕塘组柑橘基地连接路</v>
          </cell>
          <cell r="J1822" t="str">
            <v>1312F4304210834</v>
          </cell>
          <cell r="K1822" t="str">
            <v>资源产业路</v>
          </cell>
          <cell r="L1822" t="str">
            <v>三类地区</v>
          </cell>
          <cell r="M1822"/>
          <cell r="N1822" t="str">
            <v>新建</v>
          </cell>
          <cell r="O1822" t="str">
            <v>石市镇湘林村藕塘组柑橘基地产业园</v>
          </cell>
          <cell r="R1822" t="str">
            <v>3.5</v>
          </cell>
          <cell r="S1822" t="str">
            <v>6</v>
          </cell>
          <cell r="T1822" t="str">
            <v>C342430421</v>
          </cell>
          <cell r="U1822">
            <v>0</v>
          </cell>
          <cell r="V1822">
            <v>0.85</v>
          </cell>
          <cell r="W1822">
            <v>0.85</v>
          </cell>
        </row>
        <row r="1823">
          <cell r="I1823" t="str">
            <v>石市镇醒狮村复兴组油茶基地产业路</v>
          </cell>
          <cell r="J1823" t="str">
            <v>1312F4304210456</v>
          </cell>
          <cell r="K1823" t="str">
            <v>资源产业路</v>
          </cell>
          <cell r="L1823" t="str">
            <v>三类地区</v>
          </cell>
          <cell r="M1823"/>
          <cell r="N1823" t="str">
            <v>新建</v>
          </cell>
          <cell r="O1823" t="str">
            <v>石市镇醒狮村复兴组油茶基地</v>
          </cell>
          <cell r="R1823" t="str">
            <v>3.5</v>
          </cell>
          <cell r="S1823" t="str">
            <v>6</v>
          </cell>
          <cell r="T1823" t="str">
            <v>CO32430421</v>
          </cell>
          <cell r="U1823">
            <v>0</v>
          </cell>
          <cell r="V1823">
            <v>0.4</v>
          </cell>
          <cell r="W1823">
            <v>0.4</v>
          </cell>
        </row>
        <row r="1824">
          <cell r="I1824" t="str">
            <v>台源镇东城村杜湘苗木水果基地（种植）连接路</v>
          </cell>
          <cell r="J1824" t="str">
            <v>1312F4304210031</v>
          </cell>
          <cell r="K1824" t="str">
            <v>资源产业路</v>
          </cell>
          <cell r="L1824" t="str">
            <v>三类地区</v>
          </cell>
          <cell r="M1824"/>
          <cell r="N1824" t="str">
            <v>新建</v>
          </cell>
          <cell r="O1824" t="str">
            <v>台源镇东城村杜湘苗木水果基地（种植）产业园</v>
          </cell>
          <cell r="R1824" t="str">
            <v>3.5</v>
          </cell>
          <cell r="S1824" t="str">
            <v>6</v>
          </cell>
          <cell r="T1824" t="str">
            <v>无</v>
          </cell>
          <cell r="U1824">
            <v>0</v>
          </cell>
          <cell r="V1824">
            <v>1</v>
          </cell>
          <cell r="W1824">
            <v>1</v>
          </cell>
        </row>
        <row r="1825">
          <cell r="I1825" t="str">
            <v>台源镇东湖寺村乌莲、小龙虾基地连接路</v>
          </cell>
          <cell r="J1825" t="str">
            <v>1312F4304210193</v>
          </cell>
          <cell r="K1825" t="str">
            <v>资源产业路</v>
          </cell>
          <cell r="L1825" t="str">
            <v>三类地区</v>
          </cell>
          <cell r="M1825"/>
          <cell r="N1825" t="str">
            <v>新建</v>
          </cell>
          <cell r="O1825" t="str">
            <v>台源镇东湖寺村乌莲、小龙虾基地产业园</v>
          </cell>
          <cell r="R1825" t="str">
            <v>3.5</v>
          </cell>
          <cell r="S1825" t="str">
            <v>6</v>
          </cell>
          <cell r="T1825" t="str">
            <v>无</v>
          </cell>
          <cell r="U1825">
            <v>0</v>
          </cell>
          <cell r="V1825">
            <v>2.6</v>
          </cell>
          <cell r="W1825">
            <v>2.6</v>
          </cell>
        </row>
        <row r="1826">
          <cell r="I1826" t="str">
            <v>台源镇花滩村上托组水稻基地产业路</v>
          </cell>
          <cell r="J1826" t="str">
            <v>1312F4304210410</v>
          </cell>
          <cell r="K1826" t="str">
            <v>资源产业路</v>
          </cell>
          <cell r="L1826" t="str">
            <v>三类地区</v>
          </cell>
          <cell r="M1826"/>
          <cell r="N1826" t="str">
            <v>新建</v>
          </cell>
          <cell r="O1826" t="str">
            <v>台源镇花滩村上托组水稻基地</v>
          </cell>
          <cell r="R1826" t="str">
            <v>3.5</v>
          </cell>
          <cell r="S1826" t="str">
            <v>6</v>
          </cell>
          <cell r="T1826" t="str">
            <v>CM04430421</v>
          </cell>
          <cell r="U1826">
            <v>0</v>
          </cell>
          <cell r="V1826">
            <v>1.35</v>
          </cell>
          <cell r="W1826">
            <v>1.35</v>
          </cell>
        </row>
        <row r="1827">
          <cell r="I1827" t="str">
            <v>台源镇寺山村养殖基地产业路</v>
          </cell>
          <cell r="J1827" t="str">
            <v>1312F4304210412</v>
          </cell>
          <cell r="K1827" t="str">
            <v>资源产业路</v>
          </cell>
          <cell r="L1827" t="str">
            <v>三类地区</v>
          </cell>
          <cell r="M1827"/>
          <cell r="N1827" t="str">
            <v>新建</v>
          </cell>
          <cell r="O1827" t="str">
            <v>台源镇寺山村养殖基地</v>
          </cell>
          <cell r="R1827" t="str">
            <v>3.5</v>
          </cell>
          <cell r="S1827" t="str">
            <v>6</v>
          </cell>
          <cell r="T1827" t="str">
            <v>CM05430421</v>
          </cell>
          <cell r="U1827">
            <v>0</v>
          </cell>
          <cell r="V1827">
            <v>1.55</v>
          </cell>
          <cell r="W1827">
            <v>1.55</v>
          </cell>
        </row>
        <row r="1828">
          <cell r="I1828" t="str">
            <v>台源镇台九村水稻基地产业路</v>
          </cell>
          <cell r="J1828" t="str">
            <v>1312F4304210866</v>
          </cell>
          <cell r="K1828" t="str">
            <v>资源产业路</v>
          </cell>
          <cell r="L1828" t="str">
            <v>三类地区</v>
          </cell>
          <cell r="M1828"/>
          <cell r="N1828" t="str">
            <v>升级改造（提质改造）</v>
          </cell>
          <cell r="O1828" t="str">
            <v>台源镇台九村水稻基地</v>
          </cell>
          <cell r="R1828" t="str">
            <v>4.5</v>
          </cell>
          <cell r="S1828" t="str">
            <v>6</v>
          </cell>
          <cell r="T1828" t="str">
            <v>Ｙ106430421</v>
          </cell>
          <cell r="U1828">
            <v>0</v>
          </cell>
          <cell r="V1828">
            <v>6.4630000000000001</v>
          </cell>
          <cell r="W1828">
            <v>6.4630000000000001</v>
          </cell>
        </row>
        <row r="1829">
          <cell r="I1829" t="str">
            <v>台源镇养殖、农业基地产业路</v>
          </cell>
          <cell r="J1829" t="str">
            <v>1312F4304210710</v>
          </cell>
          <cell r="K1829" t="str">
            <v>资源产业路</v>
          </cell>
          <cell r="L1829" t="str">
            <v>三类地区</v>
          </cell>
          <cell r="M1829"/>
          <cell r="N1829" t="str">
            <v>新建</v>
          </cell>
          <cell r="O1829" t="str">
            <v>台源镇养殖、农业基地</v>
          </cell>
          <cell r="R1829" t="str">
            <v>3</v>
          </cell>
          <cell r="S1829" t="str">
            <v>6</v>
          </cell>
          <cell r="T1829" t="str">
            <v>无</v>
          </cell>
          <cell r="U1829">
            <v>0</v>
          </cell>
          <cell r="V1829">
            <v>4.5</v>
          </cell>
          <cell r="W1829">
            <v>4.5</v>
          </cell>
        </row>
        <row r="1830">
          <cell r="I1830" t="str">
            <v>台源镇永宁村托脑头农业和养殖基地连接路</v>
          </cell>
          <cell r="J1830" t="str">
            <v>1312F4304210224</v>
          </cell>
          <cell r="K1830" t="str">
            <v>资源产业路</v>
          </cell>
          <cell r="L1830" t="str">
            <v>三类地区</v>
          </cell>
          <cell r="M1830"/>
          <cell r="N1830" t="str">
            <v>新建</v>
          </cell>
          <cell r="O1830" t="str">
            <v>台源镇永宁村托脑头农业和养殖基地产业园</v>
          </cell>
          <cell r="R1830" t="str">
            <v>3.5</v>
          </cell>
          <cell r="S1830" t="str">
            <v>6</v>
          </cell>
          <cell r="T1830" t="str">
            <v>无</v>
          </cell>
          <cell r="U1830">
            <v>0</v>
          </cell>
          <cell r="V1830">
            <v>1.45</v>
          </cell>
          <cell r="W1830">
            <v>1.45</v>
          </cell>
        </row>
        <row r="1831">
          <cell r="I1831" t="str">
            <v>西渡镇保安村阳公组水稻基地连接路</v>
          </cell>
          <cell r="J1831" t="str">
            <v>1312F4304210791</v>
          </cell>
          <cell r="K1831" t="str">
            <v>资源产业路</v>
          </cell>
          <cell r="L1831" t="str">
            <v>三类地区</v>
          </cell>
          <cell r="M1831"/>
          <cell r="N1831" t="str">
            <v>新建</v>
          </cell>
          <cell r="O1831" t="str">
            <v>西渡镇保安村阳公组水稻基地产业园</v>
          </cell>
          <cell r="R1831" t="str">
            <v>3</v>
          </cell>
          <cell r="S1831" t="str">
            <v>6</v>
          </cell>
          <cell r="T1831" t="str">
            <v>无</v>
          </cell>
          <cell r="U1831">
            <v>0</v>
          </cell>
          <cell r="V1831">
            <v>0.45</v>
          </cell>
          <cell r="W1831">
            <v>0.45</v>
          </cell>
        </row>
        <row r="1832">
          <cell r="I1832" t="str">
            <v>西渡镇保安村桌子组至园心组蔬菜基地连接路</v>
          </cell>
          <cell r="J1832" t="str">
            <v>1312F4304210787</v>
          </cell>
          <cell r="K1832" t="str">
            <v>资源产业路</v>
          </cell>
          <cell r="L1832" t="str">
            <v>三类地区</v>
          </cell>
          <cell r="M1832"/>
          <cell r="N1832" t="str">
            <v>新建</v>
          </cell>
          <cell r="O1832" t="str">
            <v>西渡镇保安村桌子组至园心组蔬菜基地产业园</v>
          </cell>
          <cell r="R1832" t="str">
            <v>3</v>
          </cell>
          <cell r="S1832" t="str">
            <v>6</v>
          </cell>
          <cell r="T1832" t="str">
            <v>C385430421</v>
          </cell>
          <cell r="U1832">
            <v>0</v>
          </cell>
          <cell r="V1832">
            <v>1.1499999999999999</v>
          </cell>
          <cell r="W1832">
            <v>1.1499999999999999</v>
          </cell>
        </row>
        <row r="1833">
          <cell r="I1833" t="str">
            <v>西渡镇福星村近家组贵鱼养殖果园种植基地产业路</v>
          </cell>
          <cell r="J1833" t="str">
            <v>1312F4304210311</v>
          </cell>
          <cell r="K1833" t="str">
            <v>资源产业路</v>
          </cell>
          <cell r="L1833" t="str">
            <v>三类地区</v>
          </cell>
          <cell r="M1833"/>
          <cell r="N1833" t="str">
            <v>新建</v>
          </cell>
          <cell r="O1833" t="str">
            <v>西渡镇福星村近家组贵鱼养殖果园种植基地</v>
          </cell>
          <cell r="R1833" t="str">
            <v>3.5</v>
          </cell>
          <cell r="S1833" t="str">
            <v>6</v>
          </cell>
          <cell r="T1833" t="str">
            <v>CO90430421</v>
          </cell>
          <cell r="U1833">
            <v>0</v>
          </cell>
          <cell r="V1833">
            <v>0.39800000000000002</v>
          </cell>
          <cell r="W1833">
            <v>0.39800000000000002</v>
          </cell>
        </row>
        <row r="1834">
          <cell r="I1834" t="str">
            <v>西渡镇梅花村村部水稻基地产业路</v>
          </cell>
          <cell r="J1834" t="str">
            <v>1312F4304210822</v>
          </cell>
          <cell r="K1834" t="str">
            <v>资源产业路</v>
          </cell>
          <cell r="L1834" t="str">
            <v>三类地区</v>
          </cell>
          <cell r="M1834"/>
          <cell r="N1834" t="str">
            <v>新建</v>
          </cell>
          <cell r="O1834" t="str">
            <v>西渡镇梅花村村部水稻基地</v>
          </cell>
          <cell r="R1834" t="str">
            <v>3</v>
          </cell>
          <cell r="S1834" t="str">
            <v>6</v>
          </cell>
          <cell r="T1834" t="str">
            <v>CZ93430421</v>
          </cell>
          <cell r="U1834">
            <v>0</v>
          </cell>
          <cell r="V1834">
            <v>0.33</v>
          </cell>
          <cell r="W1834">
            <v>0.33</v>
          </cell>
        </row>
        <row r="1835">
          <cell r="I1835" t="str">
            <v>西渡镇梅花村刘老屋沃柑翠冠梨种植基地连接路</v>
          </cell>
          <cell r="J1835" t="str">
            <v>1312F4304210068</v>
          </cell>
          <cell r="K1835" t="str">
            <v>资源产业路</v>
          </cell>
          <cell r="L1835" t="str">
            <v>三类地区</v>
          </cell>
          <cell r="M1835"/>
          <cell r="N1835" t="str">
            <v>新建</v>
          </cell>
          <cell r="O1835" t="str">
            <v>西渡镇梅花村刘老屋沃柑翠冠梨种植基地产业园</v>
          </cell>
          <cell r="R1835" t="str">
            <v>3.5</v>
          </cell>
          <cell r="S1835" t="str">
            <v>6</v>
          </cell>
          <cell r="T1835" t="str">
            <v>无</v>
          </cell>
          <cell r="U1835">
            <v>0</v>
          </cell>
          <cell r="V1835">
            <v>1.4</v>
          </cell>
          <cell r="W1835">
            <v>1.4</v>
          </cell>
        </row>
        <row r="1836">
          <cell r="I1836" t="str">
            <v>西渡镇天星村大泉组至英南村长岭组养殖基地连接路</v>
          </cell>
          <cell r="J1836" t="str">
            <v>1312F4304210792</v>
          </cell>
          <cell r="K1836" t="str">
            <v>资源产业路</v>
          </cell>
          <cell r="L1836" t="str">
            <v>三类地区</v>
          </cell>
          <cell r="M1836"/>
          <cell r="N1836" t="str">
            <v>新建</v>
          </cell>
          <cell r="O1836" t="str">
            <v>西渡镇天星村大泉组至英南村长岭组养殖基地产业园</v>
          </cell>
          <cell r="R1836" t="str">
            <v>3.5</v>
          </cell>
          <cell r="S1836" t="str">
            <v>6</v>
          </cell>
          <cell r="T1836" t="str">
            <v>CE92430421</v>
          </cell>
          <cell r="U1836">
            <v>0</v>
          </cell>
          <cell r="V1836">
            <v>0.51</v>
          </cell>
          <cell r="W1836">
            <v>0.51</v>
          </cell>
        </row>
        <row r="1837">
          <cell r="I1837" t="str">
            <v>西渡镇天星村刘湾组水稻基地连接路</v>
          </cell>
          <cell r="J1837" t="str">
            <v>1312F4304210794</v>
          </cell>
          <cell r="K1837" t="str">
            <v>资源产业路</v>
          </cell>
          <cell r="L1837" t="str">
            <v>三类地区</v>
          </cell>
          <cell r="M1837"/>
          <cell r="N1837" t="str">
            <v>新建</v>
          </cell>
          <cell r="O1837" t="str">
            <v>西渡镇天星村刘湾组水稻基地产业园</v>
          </cell>
          <cell r="R1837" t="str">
            <v>3.5</v>
          </cell>
          <cell r="S1837" t="str">
            <v>6</v>
          </cell>
          <cell r="T1837" t="str">
            <v>CU13430421</v>
          </cell>
          <cell r="U1837">
            <v>0</v>
          </cell>
          <cell r="V1837">
            <v>0.3</v>
          </cell>
          <cell r="W1837">
            <v>0.3</v>
          </cell>
        </row>
        <row r="1838">
          <cell r="I1838" t="str">
            <v>西渡镇天星村新福组至大利组养殖基地连接路</v>
          </cell>
          <cell r="J1838" t="str">
            <v>1312F4304210796</v>
          </cell>
          <cell r="K1838" t="str">
            <v>资源产业路</v>
          </cell>
          <cell r="L1838" t="str">
            <v>三类地区</v>
          </cell>
          <cell r="M1838"/>
          <cell r="N1838" t="str">
            <v>新建</v>
          </cell>
          <cell r="O1838" t="str">
            <v>西渡镇天星村新福组至大利组养殖基地产业园</v>
          </cell>
          <cell r="R1838" t="str">
            <v>3.5</v>
          </cell>
          <cell r="S1838" t="str">
            <v>6</v>
          </cell>
          <cell r="T1838" t="str">
            <v>C844430421</v>
          </cell>
          <cell r="U1838">
            <v>0</v>
          </cell>
          <cell r="V1838">
            <v>0.55000000000000004</v>
          </cell>
          <cell r="W1838">
            <v>0.55000000000000004</v>
          </cell>
        </row>
        <row r="1839">
          <cell r="I1839" t="str">
            <v>西渡镇桐桥村荷叶组水稻基地产业路</v>
          </cell>
          <cell r="J1839" t="str">
            <v>1312F4304210848</v>
          </cell>
          <cell r="K1839" t="str">
            <v>资源产业路</v>
          </cell>
          <cell r="L1839" t="str">
            <v>三类地区</v>
          </cell>
          <cell r="M1839"/>
          <cell r="N1839" t="str">
            <v>新建</v>
          </cell>
          <cell r="O1839" t="str">
            <v>西渡镇桐桥村荷叶组水稻基地</v>
          </cell>
          <cell r="R1839" t="str">
            <v>3.5</v>
          </cell>
          <cell r="S1839" t="str">
            <v>6</v>
          </cell>
          <cell r="T1839" t="str">
            <v>C319430421</v>
          </cell>
          <cell r="U1839">
            <v>0</v>
          </cell>
          <cell r="V1839">
            <v>0.70299999999999996</v>
          </cell>
          <cell r="W1839">
            <v>0.70299999999999996</v>
          </cell>
        </row>
        <row r="1840">
          <cell r="I1840" t="str">
            <v>西渡镇桐桥村石鼓至九乐水稻基地产业路</v>
          </cell>
          <cell r="J1840" t="str">
            <v>1312F4304210849</v>
          </cell>
          <cell r="K1840" t="str">
            <v>资源产业路</v>
          </cell>
          <cell r="L1840" t="str">
            <v>三类地区</v>
          </cell>
          <cell r="M1840"/>
          <cell r="N1840" t="str">
            <v>升级改造（提质改造）</v>
          </cell>
          <cell r="O1840" t="str">
            <v>西渡镇桐桥村石鼓至九乐水稻基地</v>
          </cell>
          <cell r="R1840" t="str">
            <v>3.5</v>
          </cell>
          <cell r="S1840" t="str">
            <v>6</v>
          </cell>
          <cell r="T1840" t="str">
            <v>Y008430421</v>
          </cell>
          <cell r="U1840">
            <v>0</v>
          </cell>
          <cell r="V1840">
            <v>2.4</v>
          </cell>
          <cell r="W1840">
            <v>2.4</v>
          </cell>
        </row>
        <row r="1841">
          <cell r="I1841" t="str">
            <v>溪江乡爱华村道合组养殖基地连接路</v>
          </cell>
          <cell r="J1841" t="str">
            <v>1312F4304210841</v>
          </cell>
          <cell r="K1841" t="str">
            <v>资源产业路</v>
          </cell>
          <cell r="L1841" t="str">
            <v>三类地区</v>
          </cell>
          <cell r="M1841"/>
          <cell r="N1841" t="str">
            <v>新建</v>
          </cell>
          <cell r="O1841" t="str">
            <v>溪江乡爱华村道合组养殖基地产业园</v>
          </cell>
          <cell r="R1841" t="str">
            <v>3.5</v>
          </cell>
          <cell r="S1841" t="str">
            <v>6</v>
          </cell>
          <cell r="T1841" t="str">
            <v>无</v>
          </cell>
          <cell r="U1841">
            <v>0</v>
          </cell>
          <cell r="V1841">
            <v>0.85</v>
          </cell>
          <cell r="W1841">
            <v>0.85</v>
          </cell>
        </row>
        <row r="1842">
          <cell r="I1842" t="str">
            <v>溪江乡爱华村庙山组水稻基地连接路</v>
          </cell>
          <cell r="J1842" t="str">
            <v>1312F4304210925</v>
          </cell>
          <cell r="K1842" t="str">
            <v>资源产业路</v>
          </cell>
          <cell r="L1842" t="str">
            <v>三类地区</v>
          </cell>
          <cell r="M1842"/>
          <cell r="N1842" t="str">
            <v>新建</v>
          </cell>
          <cell r="O1842" t="str">
            <v>溪江乡爱华村庙山组水稻基地产业园</v>
          </cell>
          <cell r="R1842" t="str">
            <v>3.5</v>
          </cell>
          <cell r="S1842" t="str">
            <v>6</v>
          </cell>
          <cell r="T1842" t="str">
            <v>无</v>
          </cell>
          <cell r="U1842">
            <v>0</v>
          </cell>
          <cell r="V1842">
            <v>0.51</v>
          </cell>
          <cell r="W1842">
            <v>0.51</v>
          </cell>
        </row>
        <row r="1843">
          <cell r="I1843" t="str">
            <v>溪江乡爱华村石头桥组水稻基地产业路</v>
          </cell>
          <cell r="J1843" t="str">
            <v>1312F4304210851</v>
          </cell>
          <cell r="K1843" t="str">
            <v>资源产业路</v>
          </cell>
          <cell r="L1843" t="str">
            <v>三类地区</v>
          </cell>
          <cell r="M1843"/>
          <cell r="N1843" t="str">
            <v>新建</v>
          </cell>
          <cell r="O1843" t="str">
            <v>溪江乡爱华村石头桥组水稻基地</v>
          </cell>
          <cell r="R1843" t="str">
            <v>3.5</v>
          </cell>
          <cell r="S1843" t="str">
            <v>6</v>
          </cell>
          <cell r="T1843" t="str">
            <v>CP97430421</v>
          </cell>
          <cell r="U1843">
            <v>0</v>
          </cell>
          <cell r="V1843">
            <v>0.65</v>
          </cell>
          <cell r="W1843">
            <v>0.65</v>
          </cell>
        </row>
        <row r="1844">
          <cell r="I1844" t="str">
            <v>溪江乡大坪村许冲组水稻基地连接路</v>
          </cell>
          <cell r="J1844" t="str">
            <v>1312F4304210836</v>
          </cell>
          <cell r="K1844" t="str">
            <v>资源产业路</v>
          </cell>
          <cell r="L1844" t="str">
            <v>三类地区</v>
          </cell>
          <cell r="M1844"/>
          <cell r="N1844" t="str">
            <v>新建</v>
          </cell>
          <cell r="O1844" t="str">
            <v>溪江乡大坪村许冲组水稻基地产业园</v>
          </cell>
          <cell r="R1844" t="str">
            <v>3.5</v>
          </cell>
          <cell r="S1844" t="str">
            <v>6</v>
          </cell>
          <cell r="T1844" t="str">
            <v>无</v>
          </cell>
          <cell r="U1844">
            <v>0</v>
          </cell>
          <cell r="V1844">
            <v>1.05</v>
          </cell>
          <cell r="W1844">
            <v>1.05</v>
          </cell>
        </row>
        <row r="1845">
          <cell r="I1845" t="str">
            <v>溪江乡富强村南桂塘组楠竹基地产业路</v>
          </cell>
          <cell r="J1845" t="str">
            <v>1312F4304210607</v>
          </cell>
          <cell r="K1845" t="str">
            <v>资源产业路</v>
          </cell>
          <cell r="L1845" t="str">
            <v>三类地区</v>
          </cell>
          <cell r="M1845"/>
          <cell r="N1845" t="str">
            <v>新建</v>
          </cell>
          <cell r="O1845" t="str">
            <v>溪江乡富强村南桂塘组楠竹基地</v>
          </cell>
          <cell r="R1845" t="str">
            <v>3.5</v>
          </cell>
          <cell r="S1845" t="str">
            <v>6</v>
          </cell>
          <cell r="T1845" t="str">
            <v>CO88430421</v>
          </cell>
          <cell r="U1845">
            <v>0</v>
          </cell>
          <cell r="V1845">
            <v>0.25700000000000001</v>
          </cell>
          <cell r="W1845">
            <v>0.25700000000000001</v>
          </cell>
        </row>
        <row r="1846">
          <cell r="I1846" t="str">
            <v>溪江乡富强村通冲组油茶基地产业路</v>
          </cell>
          <cell r="J1846" t="str">
            <v>1312F4304210602</v>
          </cell>
          <cell r="K1846" t="str">
            <v>资源产业路</v>
          </cell>
          <cell r="L1846" t="str">
            <v>三类地区</v>
          </cell>
          <cell r="M1846"/>
          <cell r="N1846" t="str">
            <v>新建</v>
          </cell>
          <cell r="O1846" t="str">
            <v>溪江乡富强村通冲组油茶基地</v>
          </cell>
          <cell r="R1846" t="str">
            <v>3.5</v>
          </cell>
          <cell r="S1846" t="str">
            <v>6</v>
          </cell>
          <cell r="T1846" t="str">
            <v>CO86430421</v>
          </cell>
          <cell r="U1846">
            <v>0</v>
          </cell>
          <cell r="V1846">
            <v>0.54500000000000004</v>
          </cell>
          <cell r="W1846">
            <v>0.54500000000000004</v>
          </cell>
        </row>
        <row r="1847">
          <cell r="I1847" t="str">
            <v>溪江乡华峰村何家组水果基地产业路</v>
          </cell>
          <cell r="J1847" t="str">
            <v>1312F4304210816</v>
          </cell>
          <cell r="K1847" t="str">
            <v>资源产业路</v>
          </cell>
          <cell r="L1847" t="str">
            <v>三类地区</v>
          </cell>
          <cell r="M1847"/>
          <cell r="N1847" t="str">
            <v>新建</v>
          </cell>
          <cell r="O1847" t="str">
            <v>溪江乡华峰村何家组水果基地</v>
          </cell>
          <cell r="R1847" t="str">
            <v>3.5</v>
          </cell>
          <cell r="S1847" t="str">
            <v>6</v>
          </cell>
          <cell r="T1847" t="str">
            <v>CZ91430421</v>
          </cell>
          <cell r="U1847">
            <v>0</v>
          </cell>
          <cell r="V1847">
            <v>1.22</v>
          </cell>
          <cell r="W1847">
            <v>1.22</v>
          </cell>
        </row>
        <row r="1848">
          <cell r="I1848" t="str">
            <v>溪江乡培兴村山背组油茶基地产业路</v>
          </cell>
          <cell r="J1848" t="str">
            <v>1312F4304210407</v>
          </cell>
          <cell r="K1848" t="str">
            <v>资源产业路</v>
          </cell>
          <cell r="L1848" t="str">
            <v>三类地区</v>
          </cell>
          <cell r="M1848"/>
          <cell r="N1848" t="str">
            <v>新建</v>
          </cell>
          <cell r="O1848" t="str">
            <v>溪江乡培兴村山背组油茶基地</v>
          </cell>
          <cell r="R1848" t="str">
            <v>3.5</v>
          </cell>
          <cell r="S1848" t="str">
            <v>6</v>
          </cell>
          <cell r="T1848" t="str">
            <v>CL78430421</v>
          </cell>
          <cell r="U1848">
            <v>0</v>
          </cell>
          <cell r="V1848">
            <v>0.45</v>
          </cell>
          <cell r="W1848">
            <v>0.45</v>
          </cell>
        </row>
        <row r="1849">
          <cell r="I1849" t="str">
            <v>溪江乡沙溪村庙山组优质稲基地产业路</v>
          </cell>
          <cell r="J1849" t="str">
            <v>1312F4304210766</v>
          </cell>
          <cell r="K1849" t="str">
            <v>资源产业路</v>
          </cell>
          <cell r="L1849" t="str">
            <v>三类地区</v>
          </cell>
          <cell r="M1849"/>
          <cell r="N1849" t="str">
            <v>新建</v>
          </cell>
          <cell r="O1849" t="str">
            <v>溪江乡沙溪村庙山组优质稲基地</v>
          </cell>
          <cell r="R1849" t="str">
            <v>3.5</v>
          </cell>
          <cell r="S1849" t="str">
            <v>6</v>
          </cell>
          <cell r="T1849" t="str">
            <v>CB15430421</v>
          </cell>
          <cell r="U1849">
            <v>0</v>
          </cell>
          <cell r="V1849">
            <v>1.1000000000000001</v>
          </cell>
          <cell r="W1849">
            <v>1.1000000000000001</v>
          </cell>
        </row>
        <row r="1850">
          <cell r="I1850" t="str">
            <v>溪江乡石笋村阳合组水稻基地连接路</v>
          </cell>
          <cell r="J1850" t="str">
            <v>1312F4304210843</v>
          </cell>
          <cell r="K1850" t="str">
            <v>资源产业路</v>
          </cell>
          <cell r="L1850" t="str">
            <v>三类地区</v>
          </cell>
          <cell r="M1850"/>
          <cell r="N1850" t="str">
            <v>新建</v>
          </cell>
          <cell r="O1850" t="str">
            <v>溪江乡石笋村阳合组水稻基地产业园</v>
          </cell>
          <cell r="R1850" t="str">
            <v>3.5</v>
          </cell>
          <cell r="S1850" t="str">
            <v>6</v>
          </cell>
          <cell r="T1850" t="str">
            <v>无</v>
          </cell>
          <cell r="U1850">
            <v>0</v>
          </cell>
          <cell r="V1850">
            <v>0.6</v>
          </cell>
          <cell r="W1850">
            <v>0.6</v>
          </cell>
        </row>
        <row r="1851">
          <cell r="I1851" t="str">
            <v>溪江乡松竹村培德组种植、养殖基地产业路</v>
          </cell>
          <cell r="J1851" t="str">
            <v>1312F4304210475</v>
          </cell>
          <cell r="K1851" t="str">
            <v>资源产业路</v>
          </cell>
          <cell r="L1851" t="str">
            <v>三类地区</v>
          </cell>
          <cell r="M1851"/>
          <cell r="N1851" t="str">
            <v>新建</v>
          </cell>
          <cell r="O1851" t="str">
            <v>溪江乡松竹村培德组种植、养殖基地</v>
          </cell>
          <cell r="R1851" t="str">
            <v>3.5</v>
          </cell>
          <cell r="S1851" t="str">
            <v>6</v>
          </cell>
          <cell r="T1851" t="str">
            <v>CM35430421</v>
          </cell>
          <cell r="U1851">
            <v>0</v>
          </cell>
          <cell r="V1851">
            <v>0.443</v>
          </cell>
          <cell r="W1851">
            <v>0.443</v>
          </cell>
        </row>
        <row r="1852">
          <cell r="I1852" t="str">
            <v>溪江乡友谊村诗成家庭农场产业路</v>
          </cell>
          <cell r="J1852" t="str">
            <v>1312F4304210773</v>
          </cell>
          <cell r="K1852" t="str">
            <v>资源产业路</v>
          </cell>
          <cell r="L1852" t="str">
            <v>三类地区</v>
          </cell>
          <cell r="M1852"/>
          <cell r="N1852" t="str">
            <v>新建</v>
          </cell>
          <cell r="O1852" t="str">
            <v>溪江乡友谊村诗成家庭农场</v>
          </cell>
          <cell r="R1852" t="str">
            <v>3.5</v>
          </cell>
          <cell r="S1852" t="str">
            <v>6</v>
          </cell>
          <cell r="T1852" t="str">
            <v>CM59430421</v>
          </cell>
          <cell r="U1852">
            <v>0</v>
          </cell>
          <cell r="V1852">
            <v>1.2</v>
          </cell>
          <cell r="W1852">
            <v>1.2</v>
          </cell>
        </row>
        <row r="1853">
          <cell r="I1853" t="str">
            <v>演陂桥河泉村新塘组水稻基地产业路</v>
          </cell>
          <cell r="J1853" t="str">
            <v>1312F4304210715</v>
          </cell>
          <cell r="K1853" t="str">
            <v>资源产业路</v>
          </cell>
          <cell r="L1853" t="str">
            <v>三类地区</v>
          </cell>
          <cell r="M1853"/>
          <cell r="N1853" t="str">
            <v>新建</v>
          </cell>
          <cell r="O1853" t="str">
            <v>演陂桥河泉村新塘组水稻基地</v>
          </cell>
          <cell r="R1853" t="str">
            <v>3.5</v>
          </cell>
          <cell r="S1853" t="str">
            <v>6</v>
          </cell>
          <cell r="T1853" t="str">
            <v>CL21430421</v>
          </cell>
          <cell r="U1853">
            <v>0</v>
          </cell>
          <cell r="V1853">
            <v>0.85</v>
          </cell>
          <cell r="W1853">
            <v>0.85</v>
          </cell>
        </row>
        <row r="1854">
          <cell r="I1854" t="str">
            <v>演陂镇百合园村水稻基地产业路</v>
          </cell>
          <cell r="J1854" t="str">
            <v>1312F4304210892</v>
          </cell>
          <cell r="K1854" t="str">
            <v>资源产业路</v>
          </cell>
          <cell r="L1854" t="str">
            <v>三类地区</v>
          </cell>
          <cell r="M1854"/>
          <cell r="N1854" t="str">
            <v>升级改造（提质改造）</v>
          </cell>
          <cell r="O1854" t="str">
            <v>演陂镇百合园村水稻基地</v>
          </cell>
          <cell r="R1854" t="str">
            <v>3.5</v>
          </cell>
          <cell r="S1854" t="str">
            <v>6</v>
          </cell>
          <cell r="T1854" t="str">
            <v>C612430421</v>
          </cell>
          <cell r="U1854">
            <v>0</v>
          </cell>
          <cell r="V1854">
            <v>1.07</v>
          </cell>
          <cell r="W1854">
            <v>1.07</v>
          </cell>
        </row>
        <row r="1855">
          <cell r="I1855" t="str">
            <v>演陂镇德聚农业养殖、油茶基地产业路</v>
          </cell>
          <cell r="J1855" t="str">
            <v>1312F4304210716</v>
          </cell>
          <cell r="K1855" t="str">
            <v>资源产业路</v>
          </cell>
          <cell r="L1855" t="str">
            <v>三类地区</v>
          </cell>
          <cell r="M1855"/>
          <cell r="N1855" t="str">
            <v>新建</v>
          </cell>
          <cell r="O1855" t="str">
            <v>演陂镇德聚农业养殖、油茶基地</v>
          </cell>
          <cell r="R1855" t="str">
            <v>3.5</v>
          </cell>
          <cell r="S1855" t="str">
            <v>6</v>
          </cell>
          <cell r="T1855" t="str">
            <v>CL24430421</v>
          </cell>
          <cell r="U1855">
            <v>0</v>
          </cell>
          <cell r="V1855">
            <v>1.4</v>
          </cell>
          <cell r="W1855">
            <v>1.4</v>
          </cell>
        </row>
        <row r="1856">
          <cell r="I1856" t="str">
            <v>演陂镇福盛村福元组至九公组水稻基地产业路</v>
          </cell>
          <cell r="J1856" t="str">
            <v>1312F4304210553</v>
          </cell>
          <cell r="K1856" t="str">
            <v>资源产业路</v>
          </cell>
          <cell r="L1856" t="str">
            <v>三类地区</v>
          </cell>
          <cell r="M1856"/>
          <cell r="N1856" t="str">
            <v>升级改造（提质改造）</v>
          </cell>
          <cell r="O1856" t="str">
            <v>演陂镇福盛村福元组至九公组水稻基地</v>
          </cell>
          <cell r="R1856" t="str">
            <v>3.5</v>
          </cell>
          <cell r="S1856" t="str">
            <v>6</v>
          </cell>
          <cell r="T1856" t="str">
            <v>C585430421</v>
          </cell>
          <cell r="U1856">
            <v>0</v>
          </cell>
          <cell r="V1856">
            <v>3.395</v>
          </cell>
          <cell r="W1856">
            <v>3.395</v>
          </cell>
        </row>
        <row r="1857">
          <cell r="I1857" t="str">
            <v>演陂镇将军头村厚冲财福优质稻基地产业路</v>
          </cell>
          <cell r="J1857" t="str">
            <v>1312F4304210596</v>
          </cell>
          <cell r="K1857" t="str">
            <v>资源产业路</v>
          </cell>
          <cell r="L1857" t="str">
            <v>三类地区</v>
          </cell>
          <cell r="M1857"/>
          <cell r="N1857" t="str">
            <v>新建</v>
          </cell>
          <cell r="O1857" t="str">
            <v>演陂镇将军头村厚冲财福优质稻基地</v>
          </cell>
          <cell r="R1857" t="str">
            <v>3.5</v>
          </cell>
          <cell r="S1857" t="str">
            <v>6</v>
          </cell>
          <cell r="T1857" t="str">
            <v>CN24430421</v>
          </cell>
          <cell r="U1857">
            <v>0</v>
          </cell>
          <cell r="V1857">
            <v>0.62</v>
          </cell>
          <cell r="W1857">
            <v>0.62</v>
          </cell>
        </row>
        <row r="1858">
          <cell r="I1858" t="str">
            <v>演陂镇江边村杉山至江边桥水稻基地产业路</v>
          </cell>
          <cell r="J1858" t="str">
            <v>1312F4304210494</v>
          </cell>
          <cell r="K1858" t="str">
            <v>资源产业路</v>
          </cell>
          <cell r="L1858" t="str">
            <v>三类地区</v>
          </cell>
          <cell r="M1858"/>
          <cell r="N1858" t="str">
            <v>新建</v>
          </cell>
          <cell r="O1858" t="str">
            <v>演陂镇江边村杉山至江边桥水稻基地</v>
          </cell>
          <cell r="R1858" t="str">
            <v>3.5</v>
          </cell>
          <cell r="S1858" t="str">
            <v>6</v>
          </cell>
          <cell r="T1858" t="str">
            <v>CN72430421</v>
          </cell>
          <cell r="U1858">
            <v>0</v>
          </cell>
          <cell r="V1858">
            <v>1.865</v>
          </cell>
          <cell r="W1858">
            <v>1.865</v>
          </cell>
        </row>
        <row r="1859">
          <cell r="I1859" t="str">
            <v>演陂镇六塘村背冲组至家塘水产养殖基地产业路</v>
          </cell>
          <cell r="J1859" t="str">
            <v>1312F4304210496</v>
          </cell>
          <cell r="K1859" t="str">
            <v>资源产业路</v>
          </cell>
          <cell r="L1859" t="str">
            <v>三类地区</v>
          </cell>
          <cell r="M1859"/>
          <cell r="N1859" t="str">
            <v>新建</v>
          </cell>
          <cell r="O1859" t="str">
            <v>演陂镇六塘村背冲组至家塘水产养殖基地</v>
          </cell>
          <cell r="R1859" t="str">
            <v>3.5</v>
          </cell>
          <cell r="S1859" t="str">
            <v>6</v>
          </cell>
          <cell r="T1859" t="str">
            <v>C591430421</v>
          </cell>
          <cell r="U1859">
            <v>0</v>
          </cell>
          <cell r="V1859">
            <v>0.99</v>
          </cell>
          <cell r="W1859">
            <v>0.99</v>
          </cell>
        </row>
        <row r="1860">
          <cell r="I1860" t="str">
            <v>演陂镇六塘村贺老屋至欧屋水稻基地产业路</v>
          </cell>
          <cell r="J1860" t="str">
            <v>1312F4304210551</v>
          </cell>
          <cell r="K1860" t="str">
            <v>资源产业路</v>
          </cell>
          <cell r="L1860" t="str">
            <v>三类地区</v>
          </cell>
          <cell r="M1860"/>
          <cell r="N1860" t="str">
            <v>升级改造（提质改造）</v>
          </cell>
          <cell r="O1860" t="str">
            <v>演陂镇六塘村贺老屋至欧屋水稻基地</v>
          </cell>
          <cell r="R1860" t="str">
            <v>3.5</v>
          </cell>
          <cell r="S1860" t="str">
            <v>6</v>
          </cell>
          <cell r="T1860" t="str">
            <v>C589430421</v>
          </cell>
          <cell r="U1860">
            <v>0</v>
          </cell>
          <cell r="V1860">
            <v>2.3149999999999999</v>
          </cell>
          <cell r="W1860">
            <v>2.3149999999999999</v>
          </cell>
        </row>
        <row r="1861">
          <cell r="I1861" t="str">
            <v>演陂镇鲁陂村水稻基地产业路</v>
          </cell>
          <cell r="J1861" t="str">
            <v>1312F4304210885</v>
          </cell>
          <cell r="K1861" t="str">
            <v>资源产业路</v>
          </cell>
          <cell r="L1861" t="str">
            <v>三类地区</v>
          </cell>
          <cell r="M1861"/>
          <cell r="N1861" t="str">
            <v>升级改造（提质改造）</v>
          </cell>
          <cell r="O1861" t="str">
            <v>演陂镇鲁陂村水稻基地</v>
          </cell>
          <cell r="R1861" t="str">
            <v>3.5</v>
          </cell>
          <cell r="S1861" t="str">
            <v>6</v>
          </cell>
          <cell r="T1861" t="str">
            <v>C606430421</v>
          </cell>
          <cell r="U1861">
            <v>0</v>
          </cell>
          <cell r="V1861">
            <v>1.44</v>
          </cell>
          <cell r="W1861">
            <v>1.44</v>
          </cell>
        </row>
        <row r="1862">
          <cell r="I1862" t="str">
            <v>演陂镇清泉村仇毛屋油茶基地产业路</v>
          </cell>
          <cell r="J1862" t="str">
            <v>1312F4304210756</v>
          </cell>
          <cell r="K1862" t="str">
            <v>资源产业路</v>
          </cell>
          <cell r="L1862" t="str">
            <v>三类地区</v>
          </cell>
          <cell r="M1862"/>
          <cell r="N1862" t="str">
            <v>新建</v>
          </cell>
          <cell r="O1862" t="str">
            <v>演陂镇清泉村仇毛屋油茶基地</v>
          </cell>
          <cell r="R1862" t="str">
            <v>3.5</v>
          </cell>
          <cell r="S1862" t="str">
            <v>6</v>
          </cell>
          <cell r="T1862" t="str">
            <v>C616430421</v>
          </cell>
          <cell r="U1862">
            <v>0</v>
          </cell>
          <cell r="V1862">
            <v>0.85</v>
          </cell>
          <cell r="W1862">
            <v>0.85</v>
          </cell>
        </row>
        <row r="1863">
          <cell r="I1863" t="str">
            <v>演陂镇五一村吴新屋至演陂村水稻基地产业路</v>
          </cell>
          <cell r="J1863" t="str">
            <v>1312F4304210545</v>
          </cell>
          <cell r="K1863" t="str">
            <v>资源产业路</v>
          </cell>
          <cell r="L1863" t="str">
            <v>三类地区</v>
          </cell>
          <cell r="M1863"/>
          <cell r="N1863" t="str">
            <v>升级改造（提质改造）</v>
          </cell>
          <cell r="O1863" t="str">
            <v>演陂镇五一村吴新屋至演陂村水稻基地</v>
          </cell>
          <cell r="R1863" t="str">
            <v>3.5</v>
          </cell>
          <cell r="S1863" t="str">
            <v>6</v>
          </cell>
          <cell r="T1863" t="str">
            <v>C609430421</v>
          </cell>
          <cell r="U1863">
            <v>0</v>
          </cell>
          <cell r="V1863">
            <v>3.14</v>
          </cell>
          <cell r="W1863">
            <v>3.14</v>
          </cell>
        </row>
        <row r="1864">
          <cell r="I1864" t="str">
            <v>演陂镇演陂桥村优质稻种植基地产业路</v>
          </cell>
          <cell r="J1864" t="str">
            <v>1312F4304210731</v>
          </cell>
          <cell r="K1864" t="str">
            <v>资源产业路</v>
          </cell>
          <cell r="L1864" t="str">
            <v>三类地区</v>
          </cell>
          <cell r="M1864"/>
          <cell r="N1864" t="str">
            <v>新建</v>
          </cell>
          <cell r="O1864" t="str">
            <v>演陂镇演陂桥村优质稻种植基地</v>
          </cell>
          <cell r="R1864" t="str">
            <v>3.5</v>
          </cell>
          <cell r="S1864" t="str">
            <v>6</v>
          </cell>
          <cell r="T1864" t="str">
            <v>CL51430421</v>
          </cell>
          <cell r="U1864">
            <v>0</v>
          </cell>
          <cell r="V1864">
            <v>1.2</v>
          </cell>
          <cell r="W1864">
            <v>1.2</v>
          </cell>
        </row>
        <row r="1865">
          <cell r="I1865" t="str">
            <v>演陂镇玉龙村水稻基地产业路</v>
          </cell>
          <cell r="J1865" t="str">
            <v>1312F4304210714</v>
          </cell>
          <cell r="K1865" t="str">
            <v>资源产业路</v>
          </cell>
          <cell r="L1865" t="str">
            <v>三类地区</v>
          </cell>
          <cell r="M1865"/>
          <cell r="N1865" t="str">
            <v>新建</v>
          </cell>
          <cell r="O1865" t="str">
            <v>演陂镇玉龙村水稻基地</v>
          </cell>
          <cell r="R1865" t="str">
            <v>3.5</v>
          </cell>
          <cell r="S1865" t="str">
            <v>6</v>
          </cell>
          <cell r="T1865" t="str">
            <v>CL20430421</v>
          </cell>
          <cell r="U1865">
            <v>0</v>
          </cell>
          <cell r="V1865">
            <v>0.4</v>
          </cell>
          <cell r="W1865">
            <v>0.4</v>
          </cell>
        </row>
        <row r="1866">
          <cell r="I1866" t="str">
            <v>渣江镇白马村农业发展基地连接路</v>
          </cell>
          <cell r="J1866" t="str">
            <v>1312F4304210232</v>
          </cell>
          <cell r="K1866" t="str">
            <v>资源产业路</v>
          </cell>
          <cell r="L1866" t="str">
            <v>三类地区</v>
          </cell>
          <cell r="M1866"/>
          <cell r="N1866" t="str">
            <v>新建</v>
          </cell>
          <cell r="O1866" t="str">
            <v>渣江镇白马村农业发展基地产业园</v>
          </cell>
          <cell r="R1866" t="str">
            <v>3.5</v>
          </cell>
          <cell r="S1866" t="str">
            <v>6</v>
          </cell>
          <cell r="T1866" t="str">
            <v>C218430421</v>
          </cell>
          <cell r="U1866">
            <v>0</v>
          </cell>
          <cell r="V1866">
            <v>1.75</v>
          </cell>
          <cell r="W1866">
            <v>1.75</v>
          </cell>
        </row>
        <row r="1867">
          <cell r="I1867" t="str">
            <v>渣江镇官埠村菜家组水稻基地连接路</v>
          </cell>
          <cell r="J1867" t="str">
            <v>1312F4304210824</v>
          </cell>
          <cell r="K1867" t="str">
            <v>资源产业路</v>
          </cell>
          <cell r="L1867" t="str">
            <v>三类地区</v>
          </cell>
          <cell r="M1867"/>
          <cell r="N1867" t="str">
            <v>新建</v>
          </cell>
          <cell r="O1867" t="str">
            <v>渣江镇官埠村菜家组水稻基地产业园</v>
          </cell>
          <cell r="R1867" t="str">
            <v>3.5</v>
          </cell>
          <cell r="S1867" t="str">
            <v>6</v>
          </cell>
          <cell r="T1867" t="str">
            <v>CU08430421</v>
          </cell>
          <cell r="U1867">
            <v>0</v>
          </cell>
          <cell r="V1867">
            <v>0.5</v>
          </cell>
          <cell r="W1867">
            <v>0.5</v>
          </cell>
        </row>
        <row r="1868">
          <cell r="I1868" t="str">
            <v>渣江镇官埠村水稻基地产业路</v>
          </cell>
          <cell r="J1868" t="str">
            <v>1312F4304210694</v>
          </cell>
          <cell r="K1868" t="str">
            <v>资源产业路</v>
          </cell>
          <cell r="L1868" t="str">
            <v>三类地区</v>
          </cell>
          <cell r="M1868"/>
          <cell r="N1868" t="str">
            <v>新建</v>
          </cell>
          <cell r="O1868" t="str">
            <v>渣江镇官埠村水稻基地</v>
          </cell>
          <cell r="R1868" t="str">
            <v>3.5</v>
          </cell>
          <cell r="S1868" t="str">
            <v>6</v>
          </cell>
          <cell r="T1868" t="str">
            <v>C220430421</v>
          </cell>
          <cell r="U1868">
            <v>0</v>
          </cell>
          <cell r="V1868">
            <v>2.4</v>
          </cell>
          <cell r="W1868">
            <v>2.4</v>
          </cell>
        </row>
        <row r="1869">
          <cell r="I1869" t="str">
            <v>渣江镇官埠村水果种植基地产业路产业路</v>
          </cell>
          <cell r="J1869" t="str">
            <v>1312F4304210312</v>
          </cell>
          <cell r="K1869" t="str">
            <v>资源产业路</v>
          </cell>
          <cell r="L1869" t="str">
            <v>三类地区</v>
          </cell>
          <cell r="M1869"/>
          <cell r="N1869" t="str">
            <v>新建</v>
          </cell>
          <cell r="O1869" t="str">
            <v>官埠村水果种植基地</v>
          </cell>
          <cell r="R1869" t="str">
            <v>3.5</v>
          </cell>
          <cell r="S1869" t="str">
            <v>6</v>
          </cell>
          <cell r="T1869" t="str">
            <v>C614430421</v>
          </cell>
          <cell r="U1869">
            <v>0</v>
          </cell>
          <cell r="V1869">
            <v>1.02</v>
          </cell>
          <cell r="W1869">
            <v>1.02</v>
          </cell>
        </row>
        <row r="1870">
          <cell r="I1870" t="str">
            <v>渣江镇何兴村岭底组茶叶基地产业路</v>
          </cell>
          <cell r="J1870" t="str">
            <v>1312F4304210747</v>
          </cell>
          <cell r="K1870" t="str">
            <v>资源产业路</v>
          </cell>
          <cell r="L1870" t="str">
            <v>三类地区</v>
          </cell>
          <cell r="M1870"/>
          <cell r="N1870" t="str">
            <v>新建</v>
          </cell>
          <cell r="O1870" t="str">
            <v>渣江镇何兴村岭底组茶叶基地</v>
          </cell>
          <cell r="R1870" t="str">
            <v>3.5</v>
          </cell>
          <cell r="S1870" t="str">
            <v>6</v>
          </cell>
          <cell r="T1870" t="str">
            <v>CL79430421</v>
          </cell>
          <cell r="U1870">
            <v>0</v>
          </cell>
          <cell r="V1870">
            <v>0.6</v>
          </cell>
          <cell r="W1870">
            <v>0.6</v>
          </cell>
        </row>
        <row r="1871">
          <cell r="I1871" t="str">
            <v>渣江镇秋夏村牛羊养殖基地产业路</v>
          </cell>
          <cell r="J1871" t="str">
            <v>1312F4304210314</v>
          </cell>
          <cell r="K1871" t="str">
            <v>资源产业路</v>
          </cell>
          <cell r="L1871" t="str">
            <v>三类地区</v>
          </cell>
          <cell r="M1871"/>
          <cell r="N1871" t="str">
            <v>新建</v>
          </cell>
          <cell r="O1871" t="str">
            <v>秋夏村牛羊养殖基地</v>
          </cell>
          <cell r="R1871" t="str">
            <v>3.5</v>
          </cell>
          <cell r="S1871" t="str">
            <v>6</v>
          </cell>
          <cell r="T1871" t="str">
            <v>C613430421</v>
          </cell>
          <cell r="U1871">
            <v>0</v>
          </cell>
          <cell r="V1871">
            <v>1.72</v>
          </cell>
          <cell r="W1871">
            <v>1.72</v>
          </cell>
        </row>
        <row r="1872">
          <cell r="I1872" t="str">
            <v>渣江镇水波村水波塘水稻基地产业路</v>
          </cell>
          <cell r="J1872" t="str">
            <v>1312F4304210328</v>
          </cell>
          <cell r="K1872" t="str">
            <v>资源产业路</v>
          </cell>
          <cell r="L1872" t="str">
            <v>三类地区</v>
          </cell>
          <cell r="M1872"/>
          <cell r="N1872" t="str">
            <v>升级改造（提质改造）</v>
          </cell>
          <cell r="O1872" t="str">
            <v>渣江镇水波村水波塘水稻基地</v>
          </cell>
          <cell r="R1872" t="str">
            <v>3.5</v>
          </cell>
          <cell r="S1872" t="str">
            <v>6</v>
          </cell>
          <cell r="T1872" t="str">
            <v>CA43430421</v>
          </cell>
          <cell r="U1872">
            <v>0</v>
          </cell>
          <cell r="V1872">
            <v>0.68300000000000005</v>
          </cell>
          <cell r="W1872">
            <v>0.68300000000000005</v>
          </cell>
        </row>
        <row r="1873">
          <cell r="I1873" t="str">
            <v>渣江镇同心村柏塘组茶叶基地连接路</v>
          </cell>
          <cell r="J1873" t="str">
            <v>1312F4304210153</v>
          </cell>
          <cell r="K1873" t="str">
            <v>资源产业路</v>
          </cell>
          <cell r="L1873" t="str">
            <v>三类地区</v>
          </cell>
          <cell r="M1873"/>
          <cell r="N1873" t="str">
            <v>新建</v>
          </cell>
          <cell r="O1873" t="str">
            <v>渣江镇同心村柏塘组茶叶基地产业园</v>
          </cell>
          <cell r="R1873" t="str">
            <v>3.5</v>
          </cell>
          <cell r="S1873" t="str">
            <v>6</v>
          </cell>
          <cell r="T1873" t="str">
            <v>无</v>
          </cell>
          <cell r="U1873">
            <v>0</v>
          </cell>
          <cell r="V1873">
            <v>1.4</v>
          </cell>
          <cell r="W1873">
            <v>1.4</v>
          </cell>
        </row>
        <row r="1874">
          <cell r="I1874" t="str">
            <v>渣江镇瓦铺村水稻基地产业路</v>
          </cell>
          <cell r="J1874" t="str">
            <v>1312F4304210855</v>
          </cell>
          <cell r="K1874" t="str">
            <v>资源产业路</v>
          </cell>
          <cell r="L1874" t="str">
            <v>三类地区</v>
          </cell>
          <cell r="M1874"/>
          <cell r="N1874" t="str">
            <v>升级改造（提质改造）</v>
          </cell>
          <cell r="O1874" t="str">
            <v>渣江镇瓦铺村水稻基地</v>
          </cell>
          <cell r="R1874" t="str">
            <v>3.5</v>
          </cell>
          <cell r="S1874" t="str">
            <v>6</v>
          </cell>
          <cell r="T1874" t="str">
            <v>C223430421</v>
          </cell>
          <cell r="U1874">
            <v>0</v>
          </cell>
          <cell r="V1874">
            <v>1.2</v>
          </cell>
          <cell r="W1874">
            <v>1.2</v>
          </cell>
        </row>
        <row r="1875">
          <cell r="I1875" t="str">
            <v>渣江镇文德村水稻基地连接路</v>
          </cell>
          <cell r="J1875" t="str">
            <v>1312F4304210955</v>
          </cell>
          <cell r="K1875" t="str">
            <v>资源产业路</v>
          </cell>
          <cell r="L1875" t="str">
            <v>三类地区</v>
          </cell>
          <cell r="M1875"/>
          <cell r="N1875" t="str">
            <v>新建</v>
          </cell>
          <cell r="O1875" t="str">
            <v>渣江镇文德村水稻基地</v>
          </cell>
          <cell r="R1875" t="str">
            <v>3.5</v>
          </cell>
          <cell r="S1875" t="str">
            <v>6</v>
          </cell>
          <cell r="T1875" t="str">
            <v>ＣＵ25430421</v>
          </cell>
          <cell r="U1875">
            <v>0</v>
          </cell>
          <cell r="V1875">
            <v>1.9</v>
          </cell>
          <cell r="W1875">
            <v>1.9</v>
          </cell>
        </row>
        <row r="1876">
          <cell r="I1876" t="str">
            <v>渣江镇五四村印子塘组水稻基地连接路</v>
          </cell>
          <cell r="J1876" t="str">
            <v>1312F4304210974</v>
          </cell>
          <cell r="K1876" t="str">
            <v>资源产业路</v>
          </cell>
          <cell r="L1876" t="str">
            <v>三类地区</v>
          </cell>
          <cell r="M1876"/>
          <cell r="N1876" t="str">
            <v>新建</v>
          </cell>
          <cell r="O1876" t="str">
            <v>渣江镇五四村印子塘组水稻基地</v>
          </cell>
          <cell r="R1876" t="str">
            <v>3.5</v>
          </cell>
          <cell r="S1876" t="str">
            <v>6</v>
          </cell>
          <cell r="T1876" t="str">
            <v>无</v>
          </cell>
          <cell r="U1876">
            <v>0</v>
          </cell>
          <cell r="V1876">
            <v>0.5</v>
          </cell>
          <cell r="W1876">
            <v>0.5</v>
          </cell>
        </row>
        <row r="1877">
          <cell r="I1877" t="str">
            <v>渣江镇沐林村孟公组水稻基地连接路</v>
          </cell>
          <cell r="J1877" t="str">
            <v>1312F4304210826</v>
          </cell>
          <cell r="K1877" t="str">
            <v>资源产业路</v>
          </cell>
          <cell r="L1877" t="str">
            <v>三类地区</v>
          </cell>
          <cell r="M1877"/>
          <cell r="N1877" t="str">
            <v>新建</v>
          </cell>
          <cell r="O1877" t="str">
            <v>渣江镇沐林村孟公组水稻基地产业园</v>
          </cell>
          <cell r="R1877" t="str">
            <v>3.5</v>
          </cell>
          <cell r="S1877" t="str">
            <v>6</v>
          </cell>
          <cell r="T1877" t="str">
            <v>C750430421</v>
          </cell>
          <cell r="U1877">
            <v>0</v>
          </cell>
          <cell r="V1877">
            <v>0.5</v>
          </cell>
          <cell r="W1877">
            <v>0.5</v>
          </cell>
        </row>
        <row r="1878">
          <cell r="I1878" t="str">
            <v>渣江镇沐林村木子塘组水稻基地连接路</v>
          </cell>
          <cell r="J1878" t="str">
            <v>1312F4304210972</v>
          </cell>
          <cell r="K1878" t="str">
            <v>资源产业路</v>
          </cell>
          <cell r="L1878" t="str">
            <v>三类地区</v>
          </cell>
          <cell r="M1878"/>
          <cell r="N1878" t="str">
            <v>新建</v>
          </cell>
          <cell r="O1878" t="str">
            <v>渣江镇沐林村木子塘组水稻基地</v>
          </cell>
          <cell r="R1878" t="str">
            <v>3.5</v>
          </cell>
          <cell r="S1878" t="str">
            <v>6</v>
          </cell>
          <cell r="T1878" t="str">
            <v>无</v>
          </cell>
          <cell r="U1878">
            <v>0</v>
          </cell>
          <cell r="V1878">
            <v>0.35</v>
          </cell>
          <cell r="W1878">
            <v>0.35</v>
          </cell>
        </row>
        <row r="1879">
          <cell r="I1879" t="str">
            <v>渣江镇沐林村聂家岭组水稻基地连接路</v>
          </cell>
          <cell r="J1879" t="str">
            <v>1312F4304210973</v>
          </cell>
          <cell r="K1879" t="str">
            <v>资源产业路</v>
          </cell>
          <cell r="L1879" t="str">
            <v>三类地区</v>
          </cell>
          <cell r="M1879"/>
          <cell r="N1879" t="str">
            <v>新建</v>
          </cell>
          <cell r="O1879" t="str">
            <v>渣江镇沐林村聂家岭组水稻基地</v>
          </cell>
          <cell r="R1879" t="str">
            <v>3.5</v>
          </cell>
          <cell r="S1879" t="str">
            <v>6</v>
          </cell>
          <cell r="T1879" t="str">
            <v>无</v>
          </cell>
          <cell r="U1879">
            <v>0</v>
          </cell>
          <cell r="V1879">
            <v>0.5</v>
          </cell>
          <cell r="W1879">
            <v>0.5</v>
          </cell>
        </row>
        <row r="1880">
          <cell r="I1880" t="str">
            <v>樟木乡伏下村油茶基地连接路</v>
          </cell>
          <cell r="J1880" t="str">
            <v>1312F4304210177</v>
          </cell>
          <cell r="K1880" t="str">
            <v>资源产业路</v>
          </cell>
          <cell r="L1880" t="str">
            <v>三类地区</v>
          </cell>
          <cell r="M1880"/>
          <cell r="N1880" t="str">
            <v>新建</v>
          </cell>
          <cell r="O1880" t="str">
            <v>樟木乡伏下村油茶产业园</v>
          </cell>
          <cell r="R1880" t="str">
            <v>3.5</v>
          </cell>
          <cell r="S1880" t="str">
            <v>6</v>
          </cell>
          <cell r="T1880" t="str">
            <v>无</v>
          </cell>
          <cell r="U1880">
            <v>0</v>
          </cell>
          <cell r="V1880">
            <v>1.7</v>
          </cell>
          <cell r="W1880">
            <v>1.7</v>
          </cell>
        </row>
        <row r="1881">
          <cell r="I1881" t="str">
            <v>樟木乡高城村蔬菜基地连接路</v>
          </cell>
          <cell r="J1881" t="str">
            <v>1312F4304210013</v>
          </cell>
          <cell r="K1881" t="str">
            <v>资源产业路</v>
          </cell>
          <cell r="L1881" t="str">
            <v>三类地区</v>
          </cell>
          <cell r="M1881"/>
          <cell r="N1881" t="str">
            <v>升级改造（提质改造）</v>
          </cell>
          <cell r="O1881" t="str">
            <v>樟木乡高城村蔬菜基地产业园</v>
          </cell>
          <cell r="R1881" t="str">
            <v>3.5</v>
          </cell>
          <cell r="S1881" t="str">
            <v>6</v>
          </cell>
          <cell r="T1881" t="str">
            <v>无</v>
          </cell>
          <cell r="U1881">
            <v>0</v>
          </cell>
          <cell r="V1881">
            <v>3.15</v>
          </cell>
          <cell r="W1881">
            <v>3.15</v>
          </cell>
        </row>
        <row r="1882">
          <cell r="I1882" t="str">
            <v>樟木乡九渡村谢家洲水稻基地产业路</v>
          </cell>
          <cell r="J1882" t="str">
            <v>1312F4304210707</v>
          </cell>
          <cell r="K1882" t="str">
            <v>资源产业路</v>
          </cell>
          <cell r="L1882" t="str">
            <v>三类地区</v>
          </cell>
          <cell r="M1882"/>
          <cell r="N1882" t="str">
            <v>新建</v>
          </cell>
          <cell r="O1882" t="str">
            <v>樟木乡九渡村谢家洲水稻基地</v>
          </cell>
          <cell r="R1882" t="str">
            <v>3.5</v>
          </cell>
          <cell r="S1882" t="str">
            <v>6</v>
          </cell>
          <cell r="T1882" t="str">
            <v>CL88430421</v>
          </cell>
          <cell r="U1882">
            <v>0</v>
          </cell>
          <cell r="V1882">
            <v>0.6</v>
          </cell>
          <cell r="W1882">
            <v>0.6</v>
          </cell>
        </row>
        <row r="1883">
          <cell r="I1883" t="str">
            <v>樟木乡里仁村曹公托油茶产业产业路</v>
          </cell>
          <cell r="J1883" t="str">
            <v>1312F4304210638</v>
          </cell>
          <cell r="K1883" t="str">
            <v>资源产业路</v>
          </cell>
          <cell r="L1883" t="str">
            <v>三类地区</v>
          </cell>
          <cell r="M1883"/>
          <cell r="N1883" t="str">
            <v>新建</v>
          </cell>
          <cell r="O1883" t="str">
            <v>樟木乡里仁村曹公托油茶产业</v>
          </cell>
          <cell r="R1883" t="str">
            <v>3.5</v>
          </cell>
          <cell r="S1883" t="str">
            <v>6</v>
          </cell>
          <cell r="T1883" t="str">
            <v>CN48430421</v>
          </cell>
          <cell r="U1883">
            <v>0</v>
          </cell>
          <cell r="V1883">
            <v>0.55000000000000004</v>
          </cell>
          <cell r="W1883">
            <v>0.55000000000000004</v>
          </cell>
        </row>
        <row r="1884">
          <cell r="I1884" t="str">
            <v>樟木乡里仁村罗家祠组油茶基地连接路</v>
          </cell>
          <cell r="J1884" t="str">
            <v>1312F4304210204</v>
          </cell>
          <cell r="K1884" t="str">
            <v>资源产业路</v>
          </cell>
          <cell r="L1884" t="str">
            <v>三类地区</v>
          </cell>
          <cell r="M1884"/>
          <cell r="N1884" t="str">
            <v>新建</v>
          </cell>
          <cell r="O1884" t="str">
            <v>樟木乡里仁村罗家祠组油茶基地产业园</v>
          </cell>
          <cell r="R1884" t="str">
            <v>3.5</v>
          </cell>
          <cell r="S1884" t="str">
            <v>6</v>
          </cell>
          <cell r="T1884" t="str">
            <v>无</v>
          </cell>
          <cell r="U1884">
            <v>0</v>
          </cell>
          <cell r="V1884">
            <v>1.25</v>
          </cell>
          <cell r="W1884">
            <v>1.25</v>
          </cell>
        </row>
        <row r="1885">
          <cell r="I1885" t="str">
            <v>樟木乡里仁村罗新屋组油茶基地产业路</v>
          </cell>
          <cell r="J1885" t="str">
            <v>1312F4304210620</v>
          </cell>
          <cell r="K1885" t="str">
            <v>资源产业路</v>
          </cell>
          <cell r="L1885" t="str">
            <v>三类地区</v>
          </cell>
          <cell r="M1885"/>
          <cell r="N1885" t="str">
            <v>新建</v>
          </cell>
          <cell r="O1885" t="str">
            <v>樟木乡里仁村罗新屋组油茶基地</v>
          </cell>
          <cell r="R1885" t="str">
            <v>3.5</v>
          </cell>
          <cell r="S1885" t="str">
            <v>6</v>
          </cell>
          <cell r="T1885" t="str">
            <v>CK83430421</v>
          </cell>
          <cell r="U1885">
            <v>0</v>
          </cell>
          <cell r="V1885">
            <v>0.75</v>
          </cell>
          <cell r="W1885">
            <v>0.75</v>
          </cell>
        </row>
        <row r="1886">
          <cell r="I1886" t="str">
            <v>樟木乡竹园村新屋组养殖基地连接路</v>
          </cell>
          <cell r="J1886" t="str">
            <v>1312F4304210970</v>
          </cell>
          <cell r="K1886" t="str">
            <v>资源产业路</v>
          </cell>
          <cell r="L1886" t="str">
            <v>三类地区</v>
          </cell>
          <cell r="M1886"/>
          <cell r="N1886" t="str">
            <v>新建</v>
          </cell>
          <cell r="O1886" t="str">
            <v>樟木乡竹园村新屋组养殖基地</v>
          </cell>
          <cell r="R1886" t="str">
            <v>3.5</v>
          </cell>
          <cell r="S1886" t="str">
            <v>6</v>
          </cell>
          <cell r="T1886" t="str">
            <v>无</v>
          </cell>
          <cell r="U1886">
            <v>0</v>
          </cell>
          <cell r="V1886">
            <v>1.2</v>
          </cell>
          <cell r="W1886">
            <v>1.2</v>
          </cell>
        </row>
        <row r="1887">
          <cell r="I1887" t="str">
            <v>樟树乡罗洪村新屋组油茶基地产业路</v>
          </cell>
          <cell r="J1887" t="str">
            <v>1312F4304210847</v>
          </cell>
          <cell r="K1887" t="str">
            <v>资源产业路</v>
          </cell>
          <cell r="L1887" t="str">
            <v>三类地区</v>
          </cell>
          <cell r="M1887"/>
          <cell r="N1887" t="str">
            <v>新建</v>
          </cell>
          <cell r="O1887" t="str">
            <v>樟树乡罗洪村新屋组油茶基地</v>
          </cell>
          <cell r="R1887" t="str">
            <v>3.5</v>
          </cell>
          <cell r="S1887" t="str">
            <v>6</v>
          </cell>
          <cell r="T1887" t="str">
            <v>CO91430421</v>
          </cell>
          <cell r="U1887">
            <v>0</v>
          </cell>
          <cell r="V1887">
            <v>0.47</v>
          </cell>
          <cell r="W1887">
            <v>0.47</v>
          </cell>
        </row>
        <row r="1888">
          <cell r="I1888" t="str">
            <v>樟树乡罗洪村养牛基地产业路</v>
          </cell>
          <cell r="J1888" t="str">
            <v>1312F4304210722</v>
          </cell>
          <cell r="K1888" t="str">
            <v>资源产业路</v>
          </cell>
          <cell r="L1888" t="str">
            <v>三类地区</v>
          </cell>
          <cell r="M1888"/>
          <cell r="N1888" t="str">
            <v>新建</v>
          </cell>
          <cell r="O1888" t="str">
            <v>樟树乡罗洪村养牛基地</v>
          </cell>
          <cell r="R1888" t="str">
            <v>3.5</v>
          </cell>
          <cell r="S1888" t="str">
            <v>6</v>
          </cell>
          <cell r="T1888" t="str">
            <v>CL42430421</v>
          </cell>
          <cell r="U1888">
            <v>0</v>
          </cell>
          <cell r="V1888">
            <v>2.2999999999999998</v>
          </cell>
          <cell r="W1888">
            <v>2.2999999999999998</v>
          </cell>
        </row>
        <row r="1889">
          <cell r="I1889" t="str">
            <v>樟树乡沃桔、葡萄种植基地连接路</v>
          </cell>
          <cell r="J1889" t="str">
            <v>1312F4304210057</v>
          </cell>
          <cell r="K1889" t="str">
            <v>资源产业路</v>
          </cell>
          <cell r="L1889" t="str">
            <v>三类地区</v>
          </cell>
          <cell r="M1889"/>
          <cell r="N1889" t="str">
            <v>新建</v>
          </cell>
          <cell r="O1889" t="str">
            <v>樟树乡沃桔、葡萄种植基地产业园</v>
          </cell>
          <cell r="R1889" t="str">
            <v>3.5</v>
          </cell>
          <cell r="S1889" t="str">
            <v>6</v>
          </cell>
          <cell r="T1889" t="str">
            <v>无</v>
          </cell>
          <cell r="U1889">
            <v>0</v>
          </cell>
          <cell r="V1889">
            <v>4.8</v>
          </cell>
          <cell r="W1889">
            <v>4.8</v>
          </cell>
        </row>
        <row r="1890">
          <cell r="I1890" t="str">
            <v>樟树乡永寿村养殖鸭鸡鱼基地产业路</v>
          </cell>
          <cell r="J1890" t="str">
            <v>1312F4304210571</v>
          </cell>
          <cell r="K1890" t="str">
            <v>资源产业路</v>
          </cell>
          <cell r="L1890" t="str">
            <v>三类地区</v>
          </cell>
          <cell r="M1890"/>
          <cell r="N1890" t="str">
            <v>新建</v>
          </cell>
          <cell r="O1890" t="str">
            <v>樟树乡永寿村养殖鸭鸡鱼基地</v>
          </cell>
          <cell r="R1890" t="str">
            <v>3.5</v>
          </cell>
          <cell r="S1890" t="str">
            <v>6</v>
          </cell>
          <cell r="T1890" t="str">
            <v>C546430421</v>
          </cell>
          <cell r="U1890">
            <v>0</v>
          </cell>
          <cell r="V1890">
            <v>1</v>
          </cell>
          <cell r="W1890">
            <v>1</v>
          </cell>
        </row>
        <row r="1891">
          <cell r="I1891" t="str">
            <v>樟树乡樟树村疏菜基地产业路</v>
          </cell>
          <cell r="J1891" t="str">
            <v>1312F4304210658</v>
          </cell>
          <cell r="K1891" t="str">
            <v>资源产业路</v>
          </cell>
          <cell r="L1891" t="str">
            <v>三类地区</v>
          </cell>
          <cell r="M1891"/>
          <cell r="N1891" t="str">
            <v>新建</v>
          </cell>
          <cell r="O1891" t="str">
            <v>樟树乡樟树村疏菜基地</v>
          </cell>
          <cell r="R1891" t="str">
            <v>3.5</v>
          </cell>
          <cell r="S1891" t="str">
            <v>6</v>
          </cell>
          <cell r="T1891" t="str">
            <v>CN60430421</v>
          </cell>
          <cell r="U1891">
            <v>0</v>
          </cell>
          <cell r="V1891">
            <v>1.2</v>
          </cell>
          <cell r="W1891">
            <v>1.2</v>
          </cell>
        </row>
        <row r="1892">
          <cell r="I1892" t="str">
            <v>樟树乡樟树村水稻基地产业路</v>
          </cell>
          <cell r="J1892" t="str">
            <v>1312F4304210880</v>
          </cell>
          <cell r="K1892" t="str">
            <v>资源产业路</v>
          </cell>
          <cell r="L1892" t="str">
            <v>三类地区</v>
          </cell>
          <cell r="M1892"/>
          <cell r="N1892" t="str">
            <v>升级改造（提质改造）</v>
          </cell>
          <cell r="O1892" t="str">
            <v>樟树村水稻基地</v>
          </cell>
          <cell r="R1892" t="str">
            <v>3.5</v>
          </cell>
          <cell r="S1892" t="str">
            <v>6</v>
          </cell>
          <cell r="T1892" t="str">
            <v>Y675430421</v>
          </cell>
          <cell r="U1892">
            <v>0</v>
          </cell>
          <cell r="V1892">
            <v>2.4580000000000002</v>
          </cell>
          <cell r="W1892">
            <v>2.4580000000000002</v>
          </cell>
        </row>
        <row r="1893">
          <cell r="I1893" t="str">
            <v>樟树乡樟树坳社区养殖种植基地连接路</v>
          </cell>
          <cell r="J1893" t="str">
            <v>1312F4304210078</v>
          </cell>
          <cell r="K1893" t="str">
            <v>资源产业路</v>
          </cell>
          <cell r="L1893" t="str">
            <v>三类地区</v>
          </cell>
          <cell r="M1893"/>
          <cell r="N1893" t="str">
            <v>新建</v>
          </cell>
          <cell r="O1893" t="str">
            <v>樟树乡樟树坳社区养殖种植基地产业园</v>
          </cell>
          <cell r="R1893" t="str">
            <v>3.5</v>
          </cell>
          <cell r="S1893" t="str">
            <v>6</v>
          </cell>
          <cell r="T1893" t="str">
            <v>无</v>
          </cell>
          <cell r="U1893">
            <v>0</v>
          </cell>
          <cell r="V1893">
            <v>1.5</v>
          </cell>
          <cell r="W1893">
            <v>1.5</v>
          </cell>
        </row>
        <row r="1894">
          <cell r="I1894" t="str">
            <v>岘山镇柏正村雷冲至永禄陈町水稻种植基地连接路</v>
          </cell>
          <cell r="J1894" t="str">
            <v>1312F4304210958</v>
          </cell>
          <cell r="K1894" t="str">
            <v>资源产业路</v>
          </cell>
          <cell r="L1894" t="str">
            <v>三类地区</v>
          </cell>
          <cell r="M1894"/>
          <cell r="N1894" t="str">
            <v>新建</v>
          </cell>
          <cell r="O1894" t="str">
            <v>岘山镇柏正村雷冲至永禄陈町水稻种植基地</v>
          </cell>
          <cell r="R1894" t="str">
            <v>3.5</v>
          </cell>
          <cell r="S1894" t="str">
            <v>6</v>
          </cell>
          <cell r="T1894" t="str">
            <v>CU31430421</v>
          </cell>
          <cell r="U1894">
            <v>0</v>
          </cell>
          <cell r="V1894">
            <v>0.87</v>
          </cell>
          <cell r="W1894">
            <v>0.87</v>
          </cell>
        </row>
        <row r="1895">
          <cell r="I1895" t="str">
            <v>岘山镇百叶村百叶组养殖基地产业路</v>
          </cell>
          <cell r="J1895" t="str">
            <v>1312F4304210720</v>
          </cell>
          <cell r="K1895" t="str">
            <v>资源产业路</v>
          </cell>
          <cell r="L1895" t="str">
            <v>三类地区</v>
          </cell>
          <cell r="M1895"/>
          <cell r="N1895" t="str">
            <v>新建</v>
          </cell>
          <cell r="O1895" t="str">
            <v>岘山镇百叶村百叶组养殖基地</v>
          </cell>
          <cell r="R1895" t="str">
            <v>3.5</v>
          </cell>
          <cell r="S1895" t="str">
            <v>6</v>
          </cell>
          <cell r="T1895" t="str">
            <v>CL31430421</v>
          </cell>
          <cell r="U1895">
            <v>0</v>
          </cell>
          <cell r="V1895">
            <v>0.68</v>
          </cell>
          <cell r="W1895">
            <v>0.68</v>
          </cell>
        </row>
        <row r="1896">
          <cell r="I1896" t="str">
            <v>岘山镇城头村秦家至崔公水稻基地连接路</v>
          </cell>
          <cell r="J1896" t="str">
            <v>1312F4304210961</v>
          </cell>
          <cell r="K1896" t="str">
            <v>资源产业路</v>
          </cell>
          <cell r="L1896" t="str">
            <v>三类地区</v>
          </cell>
          <cell r="M1896"/>
          <cell r="N1896" t="str">
            <v>新建</v>
          </cell>
          <cell r="O1896" t="str">
            <v>岘山镇城头村秦家至崔公水稻基地</v>
          </cell>
          <cell r="R1896" t="str">
            <v>3.5</v>
          </cell>
          <cell r="S1896" t="str">
            <v>6</v>
          </cell>
          <cell r="T1896" t="str">
            <v>CB40430421</v>
          </cell>
          <cell r="U1896">
            <v>0</v>
          </cell>
          <cell r="V1896">
            <v>0.79</v>
          </cell>
          <cell r="W1896">
            <v>0.79</v>
          </cell>
        </row>
        <row r="1897">
          <cell r="I1897" t="str">
            <v>岘山镇祡云村云峰组油茶基地产业路</v>
          </cell>
          <cell r="J1897" t="str">
            <v>1312F4304210630</v>
          </cell>
          <cell r="K1897" t="str">
            <v>资源产业路</v>
          </cell>
          <cell r="L1897" t="str">
            <v>三类地区</v>
          </cell>
          <cell r="M1897"/>
          <cell r="N1897" t="str">
            <v>升级改造（提质改造）</v>
          </cell>
          <cell r="O1897" t="str">
            <v>岘山镇祡云村云峰组油茶基地</v>
          </cell>
          <cell r="R1897" t="str">
            <v>3.5</v>
          </cell>
          <cell r="S1897" t="str">
            <v>6</v>
          </cell>
          <cell r="T1897" t="str">
            <v>C376430421</v>
          </cell>
          <cell r="U1897">
            <v>0</v>
          </cell>
          <cell r="V1897">
            <v>1.9</v>
          </cell>
          <cell r="W1897">
            <v>1.9</v>
          </cell>
        </row>
        <row r="1898">
          <cell r="I1898" t="str">
            <v>岘山镇木口村白祝组水稻基地连接路</v>
          </cell>
          <cell r="J1898" t="str">
            <v>1312F4304210933</v>
          </cell>
          <cell r="K1898" t="str">
            <v>资源产业路</v>
          </cell>
          <cell r="L1898" t="str">
            <v>三类地区</v>
          </cell>
          <cell r="M1898"/>
          <cell r="N1898" t="str">
            <v>新建</v>
          </cell>
          <cell r="O1898" t="str">
            <v>岘山镇木口村白祝组水稻基地产业园</v>
          </cell>
          <cell r="R1898" t="str">
            <v>3.5</v>
          </cell>
          <cell r="S1898" t="str">
            <v>6</v>
          </cell>
          <cell r="T1898" t="str">
            <v>无</v>
          </cell>
          <cell r="U1898">
            <v>0</v>
          </cell>
          <cell r="V1898">
            <v>0.95</v>
          </cell>
          <cell r="W1898">
            <v>0.95</v>
          </cell>
        </row>
        <row r="1899">
          <cell r="I1899" t="str">
            <v>岘山镇泉井村老虎坳至二年种植基地连接路</v>
          </cell>
          <cell r="J1899" t="str">
            <v>1312F4304210960</v>
          </cell>
          <cell r="K1899" t="str">
            <v>资源产业路</v>
          </cell>
          <cell r="L1899" t="str">
            <v>三类地区</v>
          </cell>
          <cell r="M1899"/>
          <cell r="N1899" t="str">
            <v>新建</v>
          </cell>
          <cell r="O1899" t="str">
            <v>岘山镇泉井村老虎坳至二年种植基地</v>
          </cell>
          <cell r="R1899" t="str">
            <v>3.5</v>
          </cell>
          <cell r="S1899" t="str">
            <v>6</v>
          </cell>
          <cell r="T1899" t="str">
            <v>Y139430421</v>
          </cell>
          <cell r="U1899">
            <v>0</v>
          </cell>
          <cell r="V1899">
            <v>0.91</v>
          </cell>
          <cell r="W1899">
            <v>0.91</v>
          </cell>
        </row>
        <row r="1900">
          <cell r="I1900" t="str">
            <v>岘山镇泉井村养殖基地产业路</v>
          </cell>
          <cell r="J1900" t="str">
            <v>1312F4304210681</v>
          </cell>
          <cell r="K1900" t="str">
            <v>资源产业路</v>
          </cell>
          <cell r="L1900" t="str">
            <v>三类地区</v>
          </cell>
          <cell r="M1900"/>
          <cell r="N1900" t="str">
            <v>新建</v>
          </cell>
          <cell r="O1900" t="str">
            <v>泉井村养殖基地</v>
          </cell>
          <cell r="R1900" t="str">
            <v>3.5</v>
          </cell>
          <cell r="S1900" t="str">
            <v>6</v>
          </cell>
          <cell r="T1900" t="str">
            <v>CP68430421</v>
          </cell>
          <cell r="U1900">
            <v>0</v>
          </cell>
          <cell r="V1900">
            <v>1.37</v>
          </cell>
          <cell r="W1900">
            <v>1.37</v>
          </cell>
        </row>
        <row r="1901">
          <cell r="I1901" t="str">
            <v>岘山镇星光村金槐基地连接路</v>
          </cell>
          <cell r="J1901" t="str">
            <v>1312F4304210096</v>
          </cell>
          <cell r="K1901" t="str">
            <v>资源产业路</v>
          </cell>
          <cell r="L1901" t="str">
            <v>三类地区</v>
          </cell>
          <cell r="M1901"/>
          <cell r="N1901" t="str">
            <v>新建</v>
          </cell>
          <cell r="O1901" t="str">
            <v>岘山镇星光村金槐基地产业园</v>
          </cell>
          <cell r="R1901" t="str">
            <v>3.5</v>
          </cell>
          <cell r="S1901" t="str">
            <v>6</v>
          </cell>
          <cell r="T1901" t="str">
            <v>无</v>
          </cell>
          <cell r="U1901">
            <v>0</v>
          </cell>
          <cell r="V1901">
            <v>1.2</v>
          </cell>
          <cell r="W1901">
            <v>1.2</v>
          </cell>
        </row>
        <row r="1902">
          <cell r="I1902" t="str">
            <v>岘山镇阳光村惠康农场产业路产业路</v>
          </cell>
          <cell r="J1902" t="str">
            <v>1312F4304210319</v>
          </cell>
          <cell r="K1902" t="str">
            <v>资源产业路</v>
          </cell>
          <cell r="L1902" t="str">
            <v>三类地区</v>
          </cell>
          <cell r="M1902"/>
          <cell r="N1902" t="str">
            <v>新建</v>
          </cell>
          <cell r="O1902" t="str">
            <v>岘山镇阳光村惠康农场</v>
          </cell>
          <cell r="R1902" t="str">
            <v>3.5</v>
          </cell>
          <cell r="S1902" t="str">
            <v>6</v>
          </cell>
          <cell r="T1902" t="str">
            <v>CL90430421</v>
          </cell>
          <cell r="U1902">
            <v>0</v>
          </cell>
          <cell r="V1902">
            <v>2.21</v>
          </cell>
          <cell r="W1902">
            <v>2.21</v>
          </cell>
        </row>
        <row r="1903">
          <cell r="I1903" t="str">
            <v>岘山镇阳光村油茶基地产业路</v>
          </cell>
          <cell r="J1903" t="str">
            <v>1312F4304210320</v>
          </cell>
          <cell r="K1903" t="str">
            <v>资源产业路</v>
          </cell>
          <cell r="L1903" t="str">
            <v>三类地区</v>
          </cell>
          <cell r="M1903"/>
          <cell r="N1903" t="str">
            <v>新建</v>
          </cell>
          <cell r="O1903" t="str">
            <v>岘山镇阳光村油茶基地</v>
          </cell>
          <cell r="R1903" t="str">
            <v>3.5</v>
          </cell>
          <cell r="S1903" t="str">
            <v>6</v>
          </cell>
          <cell r="T1903" t="str">
            <v>CL89430421</v>
          </cell>
          <cell r="U1903">
            <v>0</v>
          </cell>
          <cell r="V1903">
            <v>1.6</v>
          </cell>
          <cell r="W1903">
            <v>1.6</v>
          </cell>
        </row>
        <row r="1904">
          <cell r="I1904" t="str">
            <v>岘山镇渣冲村瓦子至胡冲水稻基地连接路</v>
          </cell>
          <cell r="J1904" t="str">
            <v>1312F4304210959</v>
          </cell>
          <cell r="K1904" t="str">
            <v>资源产业路</v>
          </cell>
          <cell r="L1904" t="str">
            <v>三类地区</v>
          </cell>
          <cell r="M1904"/>
          <cell r="N1904" t="str">
            <v>新建</v>
          </cell>
          <cell r="O1904" t="str">
            <v>岘山镇渣冲村瓦子至胡冲水稻基地</v>
          </cell>
          <cell r="R1904" t="str">
            <v>3.5</v>
          </cell>
          <cell r="S1904" t="str">
            <v>6</v>
          </cell>
          <cell r="T1904" t="str">
            <v>CU30430421</v>
          </cell>
          <cell r="U1904">
            <v>0</v>
          </cell>
          <cell r="V1904">
            <v>0.68</v>
          </cell>
          <cell r="W1904">
            <v>0.68</v>
          </cell>
        </row>
        <row r="1905">
          <cell r="I1905" t="str">
            <v>岣嵝乡白石峰村丹冲组油茶基地产业路</v>
          </cell>
          <cell r="J1905" t="str">
            <v>1312F4304210726</v>
          </cell>
          <cell r="K1905" t="str">
            <v>资源产业路</v>
          </cell>
          <cell r="L1905" t="str">
            <v>三类地区</v>
          </cell>
          <cell r="M1905"/>
          <cell r="N1905" t="str">
            <v>新建</v>
          </cell>
          <cell r="O1905" t="str">
            <v>岣嵝乡白石峰村丹冲组油茶基地</v>
          </cell>
          <cell r="R1905" t="str">
            <v>3.5</v>
          </cell>
          <cell r="S1905" t="str">
            <v>6</v>
          </cell>
          <cell r="T1905" t="str">
            <v>CL46430421</v>
          </cell>
          <cell r="U1905">
            <v>0</v>
          </cell>
          <cell r="V1905">
            <v>1.75</v>
          </cell>
          <cell r="W1905">
            <v>1.75</v>
          </cell>
        </row>
        <row r="1906">
          <cell r="I1906" t="str">
            <v>岣嵝乡陈海龙生态农业茶油基地产业路</v>
          </cell>
          <cell r="J1906" t="str">
            <v>1312F4304210754</v>
          </cell>
          <cell r="K1906" t="str">
            <v>资源产业路</v>
          </cell>
          <cell r="L1906" t="str">
            <v>三类地区</v>
          </cell>
          <cell r="M1906"/>
          <cell r="N1906" t="str">
            <v>新建</v>
          </cell>
          <cell r="O1906" t="str">
            <v>岣嵝乡陈海龙生态农业茶油基地</v>
          </cell>
          <cell r="R1906" t="str">
            <v>3.5</v>
          </cell>
          <cell r="S1906" t="str">
            <v>6</v>
          </cell>
          <cell r="T1906" t="str">
            <v>CM31430421</v>
          </cell>
          <cell r="U1906">
            <v>0</v>
          </cell>
          <cell r="V1906">
            <v>1.1000000000000001</v>
          </cell>
          <cell r="W1906">
            <v>1.1000000000000001</v>
          </cell>
        </row>
        <row r="1907">
          <cell r="I1907" t="str">
            <v>岣嵝乡高峰村铁路水鳅鱼养殖场产业路</v>
          </cell>
          <cell r="J1907" t="str">
            <v>1312F4304210663</v>
          </cell>
          <cell r="K1907" t="str">
            <v>资源产业路</v>
          </cell>
          <cell r="L1907" t="str">
            <v>三类地区</v>
          </cell>
          <cell r="M1907"/>
          <cell r="N1907" t="str">
            <v>新建</v>
          </cell>
          <cell r="O1907" t="str">
            <v>岣嵝乡高峰村铁路水鳅鱼养殖场产业园</v>
          </cell>
          <cell r="R1907" t="str">
            <v>3.5</v>
          </cell>
          <cell r="S1907" t="str">
            <v>6</v>
          </cell>
          <cell r="T1907" t="str">
            <v>无</v>
          </cell>
          <cell r="U1907">
            <v>0</v>
          </cell>
          <cell r="V1907">
            <v>1.62</v>
          </cell>
          <cell r="W1907">
            <v>1.62</v>
          </cell>
        </row>
        <row r="1908">
          <cell r="I1908" t="str">
            <v>岣嵝乡高峰村伍家排油茶基地产业路</v>
          </cell>
          <cell r="J1908" t="str">
            <v>1312F4304210363</v>
          </cell>
          <cell r="K1908" t="str">
            <v>资源产业路</v>
          </cell>
          <cell r="L1908" t="str">
            <v>三类地区</v>
          </cell>
          <cell r="M1908"/>
          <cell r="N1908" t="str">
            <v>升级改造（提质改造）</v>
          </cell>
          <cell r="O1908" t="str">
            <v>岣嵝乡高峰村伍家排油茶基地</v>
          </cell>
          <cell r="R1908" t="str">
            <v>3.5</v>
          </cell>
          <cell r="S1908" t="str">
            <v>6</v>
          </cell>
          <cell r="T1908" t="str">
            <v>CN65430421</v>
          </cell>
          <cell r="U1908">
            <v>0</v>
          </cell>
          <cell r="V1908">
            <v>1.05</v>
          </cell>
          <cell r="W1908">
            <v>1.05</v>
          </cell>
        </row>
        <row r="1909">
          <cell r="I1909" t="str">
            <v>岣嵝乡高峰村养殖基地产业路</v>
          </cell>
          <cell r="J1909" t="str">
            <v>1312F4304210557</v>
          </cell>
          <cell r="K1909" t="str">
            <v>资源产业路</v>
          </cell>
          <cell r="L1909" t="str">
            <v>三类地区</v>
          </cell>
          <cell r="M1909"/>
          <cell r="N1909" t="str">
            <v>新建</v>
          </cell>
          <cell r="O1909" t="str">
            <v>岣嵝乡高峰村养殖基地</v>
          </cell>
          <cell r="R1909" t="str">
            <v>3.5</v>
          </cell>
          <cell r="S1909" t="str">
            <v>6</v>
          </cell>
          <cell r="T1909" t="str">
            <v>CN01430421</v>
          </cell>
          <cell r="U1909">
            <v>0</v>
          </cell>
          <cell r="V1909">
            <v>0.5</v>
          </cell>
          <cell r="W1909">
            <v>0.5</v>
          </cell>
        </row>
        <row r="1910">
          <cell r="I1910" t="str">
            <v>岣嵝乡高峰村油茶基地产业路</v>
          </cell>
          <cell r="J1910" t="str">
            <v>1312F4304210613</v>
          </cell>
          <cell r="K1910" t="str">
            <v>资源产业路</v>
          </cell>
          <cell r="L1910" t="str">
            <v>三类地区</v>
          </cell>
          <cell r="M1910"/>
          <cell r="N1910" t="str">
            <v>新建</v>
          </cell>
          <cell r="O1910" t="str">
            <v>岣嵝乡高峰村油茶基地</v>
          </cell>
          <cell r="R1910" t="str">
            <v>3.5</v>
          </cell>
          <cell r="S1910" t="str">
            <v>6</v>
          </cell>
          <cell r="T1910" t="str">
            <v>CN36430421</v>
          </cell>
          <cell r="U1910">
            <v>0</v>
          </cell>
          <cell r="V1910">
            <v>0.75</v>
          </cell>
          <cell r="W1910">
            <v>0.75</v>
          </cell>
        </row>
        <row r="1911">
          <cell r="I1911" t="str">
            <v>岣嵝乡环洞村何大屋组油茶基地产业路</v>
          </cell>
          <cell r="J1911" t="str">
            <v>1312F4304210564</v>
          </cell>
          <cell r="K1911" t="str">
            <v>资源产业路</v>
          </cell>
          <cell r="L1911" t="str">
            <v>三类地区</v>
          </cell>
          <cell r="M1911"/>
          <cell r="N1911" t="str">
            <v>新建</v>
          </cell>
          <cell r="O1911" t="str">
            <v>岣嵝乡环洞村何大屋组油茶基地</v>
          </cell>
          <cell r="R1911" t="str">
            <v>3.5</v>
          </cell>
          <cell r="S1911" t="str">
            <v>6</v>
          </cell>
          <cell r="T1911" t="str">
            <v>CN04430421</v>
          </cell>
          <cell r="U1911">
            <v>0</v>
          </cell>
          <cell r="V1911">
            <v>1.2</v>
          </cell>
          <cell r="W1911">
            <v>1.2</v>
          </cell>
        </row>
        <row r="1912">
          <cell r="I1912" t="str">
            <v>岣嵝乡觉先村觉先组水稻基地连接路</v>
          </cell>
          <cell r="J1912" t="str">
            <v>1312F4304210968</v>
          </cell>
          <cell r="K1912" t="str">
            <v>资源产业路</v>
          </cell>
          <cell r="L1912" t="str">
            <v>三类地区</v>
          </cell>
          <cell r="M1912"/>
          <cell r="N1912" t="str">
            <v>新建</v>
          </cell>
          <cell r="O1912" t="str">
            <v>岣嵝乡觉先村觉先组水稻基地</v>
          </cell>
          <cell r="R1912" t="str">
            <v>3.5</v>
          </cell>
          <cell r="S1912" t="str">
            <v>6</v>
          </cell>
          <cell r="T1912" t="str">
            <v>无</v>
          </cell>
          <cell r="U1912">
            <v>0</v>
          </cell>
          <cell r="V1912">
            <v>1.6</v>
          </cell>
          <cell r="W1912">
            <v>1.6</v>
          </cell>
        </row>
        <row r="1913">
          <cell r="I1913" t="str">
            <v>岣嵝乡觉先村上大冲组水稻基地连接路</v>
          </cell>
          <cell r="J1913" t="str">
            <v>1312F4304210939</v>
          </cell>
          <cell r="K1913" t="str">
            <v>资源产业路</v>
          </cell>
          <cell r="L1913" t="str">
            <v>三类地区</v>
          </cell>
          <cell r="M1913"/>
          <cell r="N1913" t="str">
            <v>新建</v>
          </cell>
          <cell r="O1913" t="str">
            <v>岣嵝乡觉先村上大冲组水稻基地</v>
          </cell>
          <cell r="R1913" t="str">
            <v>3</v>
          </cell>
          <cell r="S1913" t="str">
            <v>6</v>
          </cell>
          <cell r="T1913" t="str">
            <v>无</v>
          </cell>
          <cell r="U1913">
            <v>0</v>
          </cell>
          <cell r="V1913">
            <v>1.7</v>
          </cell>
          <cell r="W1913">
            <v>1.7</v>
          </cell>
        </row>
        <row r="1914">
          <cell r="I1914" t="str">
            <v>岣嵝乡腊树村贯冲至古冲水稻基地产业路</v>
          </cell>
          <cell r="J1914" t="str">
            <v>1312F4304210313</v>
          </cell>
          <cell r="K1914" t="str">
            <v>资源产业路</v>
          </cell>
          <cell r="L1914" t="str">
            <v>三类地区</v>
          </cell>
          <cell r="M1914"/>
          <cell r="N1914" t="str">
            <v>升级改造（提质改造）</v>
          </cell>
          <cell r="O1914" t="str">
            <v>岣嵝乡腊树村贯冲至古冲水稻基地</v>
          </cell>
          <cell r="R1914" t="str">
            <v>3.5</v>
          </cell>
          <cell r="S1914" t="str">
            <v>6</v>
          </cell>
          <cell r="T1914" t="str">
            <v>C149430421</v>
          </cell>
          <cell r="U1914">
            <v>0</v>
          </cell>
          <cell r="V1914">
            <v>3.3519999999999999</v>
          </cell>
          <cell r="W1914">
            <v>3.3519999999999999</v>
          </cell>
        </row>
        <row r="1915">
          <cell r="I1915" t="str">
            <v>岣嵝乡印子山村前进组水稻基地连接路</v>
          </cell>
          <cell r="J1915" t="str">
            <v>1312F4304210917</v>
          </cell>
          <cell r="K1915" t="str">
            <v>资源产业路</v>
          </cell>
          <cell r="L1915" t="str">
            <v>三类地区</v>
          </cell>
          <cell r="M1915"/>
          <cell r="N1915" t="str">
            <v>新建</v>
          </cell>
          <cell r="O1915" t="str">
            <v>岣嵝乡印子山村前进组水稻基地产业园</v>
          </cell>
          <cell r="R1915" t="str">
            <v>3.5</v>
          </cell>
          <cell r="S1915" t="str">
            <v>6</v>
          </cell>
          <cell r="T1915" t="str">
            <v>无</v>
          </cell>
          <cell r="U1915">
            <v>0</v>
          </cell>
          <cell r="V1915">
            <v>0.2</v>
          </cell>
          <cell r="W1915">
            <v>0.2</v>
          </cell>
        </row>
        <row r="1916">
          <cell r="I1916" t="str">
            <v>峋嵝乡高峰村化石坪组四季果园基地连接路</v>
          </cell>
          <cell r="J1916" t="str">
            <v>1312F4304210919</v>
          </cell>
          <cell r="K1916" t="str">
            <v>资源产业路</v>
          </cell>
          <cell r="L1916" t="str">
            <v>三类地区</v>
          </cell>
          <cell r="M1916"/>
          <cell r="N1916" t="str">
            <v>新建</v>
          </cell>
          <cell r="O1916" t="str">
            <v>峋嵝乡高峰村化石坪组四季果园基地产业园</v>
          </cell>
          <cell r="R1916" t="str">
            <v>3.5</v>
          </cell>
          <cell r="S1916" t="str">
            <v>6</v>
          </cell>
          <cell r="T1916" t="str">
            <v>无</v>
          </cell>
          <cell r="U1916">
            <v>0</v>
          </cell>
          <cell r="V1916">
            <v>1.55</v>
          </cell>
          <cell r="W1916">
            <v>1.55</v>
          </cell>
        </row>
        <row r="1917">
          <cell r="I1917" t="str">
            <v>峋嵝乡印子山村钟家组水稻基地连接路</v>
          </cell>
          <cell r="J1917" t="str">
            <v>1312F4304210920</v>
          </cell>
          <cell r="K1917" t="str">
            <v>资源产业路</v>
          </cell>
          <cell r="L1917" t="str">
            <v>三类地区</v>
          </cell>
          <cell r="M1917"/>
          <cell r="N1917" t="str">
            <v>新建</v>
          </cell>
          <cell r="O1917" t="str">
            <v>峋嵝乡印子山村钟家组水稻基地产业园</v>
          </cell>
          <cell r="R1917" t="str">
            <v>3.5</v>
          </cell>
          <cell r="S1917" t="str">
            <v>6</v>
          </cell>
          <cell r="T1917" t="str">
            <v>无</v>
          </cell>
          <cell r="U1917">
            <v>0</v>
          </cell>
          <cell r="V1917">
            <v>0.46</v>
          </cell>
          <cell r="W1917">
            <v>0.46</v>
          </cell>
        </row>
        <row r="1918">
          <cell r="I1918" t="str">
            <v>宝盖绿康生态农业科技发展有限公司道路</v>
          </cell>
          <cell r="J1918" t="str">
            <v>131201F4304220001</v>
          </cell>
          <cell r="K1918" t="str">
            <v>资源产业路</v>
          </cell>
          <cell r="L1918" t="str">
            <v>三类地区</v>
          </cell>
          <cell r="M1918"/>
          <cell r="N1918" t="str">
            <v>升级改造（提质改造）</v>
          </cell>
          <cell r="O1918" t="str">
            <v>宝盖绿康生态农业科技发展有限公司</v>
          </cell>
          <cell r="R1918" t="str">
            <v>3.5</v>
          </cell>
          <cell r="S1918" t="str">
            <v>6</v>
          </cell>
          <cell r="T1918" t="str">
            <v>无</v>
          </cell>
          <cell r="U1918">
            <v>0</v>
          </cell>
          <cell r="V1918">
            <v>2.6539999999999999</v>
          </cell>
          <cell r="W1918">
            <v>2.6539999999999999</v>
          </cell>
        </row>
        <row r="1919">
          <cell r="I1919" t="str">
            <v>大佛山农业生态循环科技种养休闲一体化产业园道路</v>
          </cell>
          <cell r="J1919" t="str">
            <v>1312F4304220036</v>
          </cell>
          <cell r="K1919" t="str">
            <v>资源产业路</v>
          </cell>
          <cell r="L1919" t="str">
            <v>三类地区</v>
          </cell>
          <cell r="M1919"/>
          <cell r="N1919" t="str">
            <v>新建</v>
          </cell>
          <cell r="O1919" t="str">
            <v>大佛山农业生态循环科技种养休闲一体化产业园</v>
          </cell>
          <cell r="R1919" t="str">
            <v>3.5</v>
          </cell>
          <cell r="S1919" t="str">
            <v>6</v>
          </cell>
          <cell r="T1919" t="str">
            <v>无</v>
          </cell>
          <cell r="U1919">
            <v>0</v>
          </cell>
          <cell r="V1919">
            <v>3.24</v>
          </cell>
          <cell r="W1919">
            <v>3.238</v>
          </cell>
        </row>
        <row r="1920">
          <cell r="I1920" t="str">
            <v>大田鱼羊养殖专业合作社道路</v>
          </cell>
          <cell r="J1920" t="str">
            <v>1312F4304220023</v>
          </cell>
          <cell r="K1920" t="str">
            <v>资源产业路</v>
          </cell>
          <cell r="L1920" t="str">
            <v>三类地区</v>
          </cell>
          <cell r="M1920"/>
          <cell r="N1920" t="str">
            <v>新建</v>
          </cell>
          <cell r="O1920" t="str">
            <v>大田鱼羊养殖专业合作社</v>
          </cell>
          <cell r="R1920" t="str">
            <v>3</v>
          </cell>
          <cell r="S1920" t="str">
            <v>6</v>
          </cell>
          <cell r="T1920" t="str">
            <v>无</v>
          </cell>
          <cell r="U1920">
            <v>0</v>
          </cell>
          <cell r="V1920">
            <v>0.9</v>
          </cell>
          <cell r="W1920">
            <v>0.9</v>
          </cell>
        </row>
        <row r="1921">
          <cell r="I1921" t="str">
            <v>东方唐韵田园综合体道路</v>
          </cell>
          <cell r="J1921" t="str">
            <v>1312F4304220062</v>
          </cell>
          <cell r="K1921" t="str">
            <v>资源产业路</v>
          </cell>
          <cell r="L1921" t="str">
            <v>三类地区</v>
          </cell>
          <cell r="M1921"/>
          <cell r="N1921" t="str">
            <v>升级改造（提质改造）</v>
          </cell>
          <cell r="O1921" t="str">
            <v>东方唐韵田园综合体</v>
          </cell>
          <cell r="R1921" t="str">
            <v>3.5</v>
          </cell>
          <cell r="S1921" t="str">
            <v>6</v>
          </cell>
          <cell r="T1921" t="str">
            <v>CX40430422</v>
          </cell>
          <cell r="U1921">
            <v>0</v>
          </cell>
          <cell r="V1921">
            <v>3.4</v>
          </cell>
          <cell r="W1921">
            <v>3.4</v>
          </cell>
        </row>
        <row r="1922">
          <cell r="I1922" t="str">
            <v>福元农机农技种养专业合作社道路</v>
          </cell>
          <cell r="J1922" t="str">
            <v>1312F4304220042</v>
          </cell>
          <cell r="K1922" t="str">
            <v>资源产业路</v>
          </cell>
          <cell r="L1922" t="str">
            <v>三类地区</v>
          </cell>
          <cell r="M1922"/>
          <cell r="N1922" t="str">
            <v>新建</v>
          </cell>
          <cell r="O1922" t="str">
            <v>福元农机农技种养专业合作社</v>
          </cell>
          <cell r="R1922" t="str">
            <v>3</v>
          </cell>
          <cell r="S1922" t="str">
            <v>6</v>
          </cell>
          <cell r="T1922" t="str">
            <v>无</v>
          </cell>
          <cell r="U1922">
            <v>0</v>
          </cell>
          <cell r="V1922">
            <v>0.92</v>
          </cell>
          <cell r="W1922">
            <v>0.92</v>
          </cell>
        </row>
        <row r="1923">
          <cell r="I1923" t="str">
            <v>高桥村龙溪河绿色食品产业园道路</v>
          </cell>
          <cell r="J1923" t="str">
            <v>1312F4304220044</v>
          </cell>
          <cell r="K1923" t="str">
            <v>资源产业路</v>
          </cell>
          <cell r="L1923" t="str">
            <v>三类地区</v>
          </cell>
          <cell r="M1923"/>
          <cell r="N1923" t="str">
            <v>升级改造（提质改造）</v>
          </cell>
          <cell r="O1923" t="str">
            <v>高桥村龙溪河绿色食品产业园</v>
          </cell>
          <cell r="R1923" t="str">
            <v>3.5</v>
          </cell>
          <cell r="S1923" t="str">
            <v>6</v>
          </cell>
          <cell r="T1923" t="str">
            <v>CZ20430422</v>
          </cell>
          <cell r="U1923">
            <v>0</v>
          </cell>
          <cell r="V1923">
            <v>4</v>
          </cell>
          <cell r="W1923">
            <v>4</v>
          </cell>
        </row>
        <row r="1924">
          <cell r="I1924" t="str">
            <v>冠市镇衡南县虎形农机农技种养专业合作社道路</v>
          </cell>
          <cell r="J1924" t="str">
            <v>1312F4304220118</v>
          </cell>
          <cell r="K1924" t="str">
            <v>资源产业路</v>
          </cell>
          <cell r="L1924" t="str">
            <v>三类地区</v>
          </cell>
          <cell r="M1924"/>
          <cell r="N1924" t="str">
            <v>新建</v>
          </cell>
          <cell r="O1924" t="str">
            <v>冠市镇衡南县虎形农机农技种养专业合作社</v>
          </cell>
          <cell r="R1924" t="str">
            <v>3</v>
          </cell>
          <cell r="S1924" t="str">
            <v>6</v>
          </cell>
          <cell r="T1924" t="str">
            <v>无</v>
          </cell>
          <cell r="U1924">
            <v>0</v>
          </cell>
          <cell r="V1924">
            <v>4.9829999999999997</v>
          </cell>
          <cell r="W1924">
            <v>4.9829999999999997</v>
          </cell>
        </row>
        <row r="1925">
          <cell r="I1925" t="str">
            <v>衡南健绿种养专业合作社道路</v>
          </cell>
          <cell r="J1925" t="str">
            <v>1312F4304220103</v>
          </cell>
          <cell r="K1925" t="str">
            <v>资源产业路</v>
          </cell>
          <cell r="L1925" t="str">
            <v>三类地区</v>
          </cell>
          <cell r="M1925"/>
          <cell r="N1925" t="str">
            <v>新建</v>
          </cell>
          <cell r="O1925" t="str">
            <v>衡南健绿种养专业合作社</v>
          </cell>
          <cell r="R1925" t="str">
            <v>0</v>
          </cell>
          <cell r="S1925" t="str">
            <v>6</v>
          </cell>
          <cell r="T1925" t="str">
            <v>无</v>
          </cell>
          <cell r="U1925">
            <v>0</v>
          </cell>
          <cell r="V1925">
            <v>2.7490000000000001</v>
          </cell>
          <cell r="W1925">
            <v>2.7490000000000001</v>
          </cell>
        </row>
        <row r="1926">
          <cell r="I1926" t="str">
            <v>衡南京都农业有限公司道路</v>
          </cell>
          <cell r="J1926" t="str">
            <v>1312F4304220094</v>
          </cell>
          <cell r="K1926" t="str">
            <v>资源产业路</v>
          </cell>
          <cell r="L1926" t="str">
            <v>三类地区</v>
          </cell>
          <cell r="M1926"/>
          <cell r="N1926" t="str">
            <v>新建</v>
          </cell>
          <cell r="O1926" t="str">
            <v>衡南京都农业有限公司</v>
          </cell>
          <cell r="R1926" t="str">
            <v>3</v>
          </cell>
          <cell r="S1926" t="str">
            <v>6</v>
          </cell>
          <cell r="T1926" t="str">
            <v>无</v>
          </cell>
          <cell r="U1926">
            <v>0</v>
          </cell>
          <cell r="V1926">
            <v>2.6</v>
          </cell>
          <cell r="W1926">
            <v>2.6</v>
          </cell>
        </row>
        <row r="1927">
          <cell r="I1927" t="str">
            <v>衡南龙波城门生态种养专业合作社道路</v>
          </cell>
          <cell r="J1927" t="str">
            <v>1312F4304220054</v>
          </cell>
          <cell r="K1927" t="str">
            <v>资源产业路</v>
          </cell>
          <cell r="L1927" t="str">
            <v>三类地区</v>
          </cell>
          <cell r="M1927"/>
          <cell r="N1927" t="str">
            <v>升级改造（提质改造）</v>
          </cell>
          <cell r="O1927" t="str">
            <v>衡南龙波城门生态种养专业合作社</v>
          </cell>
          <cell r="R1927" t="str">
            <v>3.5</v>
          </cell>
          <cell r="S1927" t="str">
            <v>6</v>
          </cell>
          <cell r="T1927" t="str">
            <v>无</v>
          </cell>
          <cell r="U1927">
            <v>0</v>
          </cell>
          <cell r="V1927">
            <v>1.94</v>
          </cell>
          <cell r="W1927">
            <v>1.94</v>
          </cell>
        </row>
        <row r="1928">
          <cell r="I1928" t="str">
            <v>衡南山田生态农业科技发展有限公司道路</v>
          </cell>
          <cell r="J1928" t="str">
            <v>1312F4304220071</v>
          </cell>
          <cell r="K1928" t="str">
            <v>资源产业路</v>
          </cell>
          <cell r="L1928" t="str">
            <v>三类地区</v>
          </cell>
          <cell r="M1928"/>
          <cell r="N1928" t="str">
            <v>新建</v>
          </cell>
          <cell r="O1928" t="str">
            <v>衡南山田生态农业科技发展有限公司</v>
          </cell>
          <cell r="R1928" t="str">
            <v>3</v>
          </cell>
          <cell r="S1928" t="str">
            <v>6</v>
          </cell>
          <cell r="T1928" t="str">
            <v>无</v>
          </cell>
          <cell r="U1928">
            <v>0</v>
          </cell>
          <cell r="V1928">
            <v>1.7</v>
          </cell>
          <cell r="W1928">
            <v>1.7</v>
          </cell>
        </row>
        <row r="1929">
          <cell r="I1929" t="str">
            <v>衡南县斌诚农机农技种养专业合作社道路</v>
          </cell>
          <cell r="J1929" t="str">
            <v>1312F4304220119</v>
          </cell>
          <cell r="K1929" t="str">
            <v>资源产业路</v>
          </cell>
          <cell r="L1929" t="str">
            <v>三类地区</v>
          </cell>
          <cell r="M1929"/>
          <cell r="N1929" t="str">
            <v>新建</v>
          </cell>
          <cell r="O1929" t="str">
            <v>衡南县斌诚农机农技种养专业合作社</v>
          </cell>
          <cell r="R1929" t="str">
            <v>3.5</v>
          </cell>
          <cell r="S1929" t="str">
            <v>6</v>
          </cell>
          <cell r="T1929" t="str">
            <v>无</v>
          </cell>
          <cell r="U1929">
            <v>0</v>
          </cell>
          <cell r="V1929">
            <v>1</v>
          </cell>
          <cell r="W1929">
            <v>1</v>
          </cell>
        </row>
        <row r="1930">
          <cell r="I1930" t="str">
            <v>衡南县财富种养专业合作社道路产业路</v>
          </cell>
          <cell r="J1930" t="str">
            <v>1312F4304220091</v>
          </cell>
          <cell r="K1930" t="str">
            <v>资源产业路</v>
          </cell>
          <cell r="L1930" t="str">
            <v>三类地区</v>
          </cell>
          <cell r="M1930"/>
          <cell r="N1930" t="str">
            <v>新建</v>
          </cell>
          <cell r="O1930" t="str">
            <v>衡南县财富种养专业合作社</v>
          </cell>
          <cell r="R1930" t="str">
            <v>3</v>
          </cell>
          <cell r="S1930" t="str">
            <v>6</v>
          </cell>
          <cell r="T1930" t="str">
            <v>无</v>
          </cell>
          <cell r="U1930">
            <v>0</v>
          </cell>
          <cell r="V1930">
            <v>3.3</v>
          </cell>
          <cell r="W1930">
            <v>3.3</v>
          </cell>
        </row>
        <row r="1931">
          <cell r="I1931" t="str">
            <v>衡南县茶市镇何祠村彤盛农机农技种养专业合作社道路</v>
          </cell>
          <cell r="J1931" t="str">
            <v>1312F4304220108</v>
          </cell>
          <cell r="K1931" t="str">
            <v>资源产业路</v>
          </cell>
          <cell r="L1931" t="str">
            <v>三类地区</v>
          </cell>
          <cell r="M1931"/>
          <cell r="N1931" t="str">
            <v>新建</v>
          </cell>
          <cell r="O1931" t="str">
            <v>衡南县茶市镇何祠村彤盛农机农技种养专业合作社</v>
          </cell>
          <cell r="R1931" t="str">
            <v>3</v>
          </cell>
          <cell r="S1931" t="str">
            <v>6</v>
          </cell>
          <cell r="T1931" t="str">
            <v>无</v>
          </cell>
          <cell r="U1931">
            <v>0</v>
          </cell>
          <cell r="V1931">
            <v>1</v>
          </cell>
          <cell r="W1931">
            <v>1</v>
          </cell>
        </row>
        <row r="1932">
          <cell r="I1932" t="str">
            <v>衡南县晨华生态园发展有限公司道路</v>
          </cell>
          <cell r="J1932" t="str">
            <v>1312F4304220096</v>
          </cell>
          <cell r="K1932" t="str">
            <v>资源产业路</v>
          </cell>
          <cell r="L1932" t="str">
            <v>三类地区</v>
          </cell>
          <cell r="M1932"/>
          <cell r="N1932" t="str">
            <v>新建</v>
          </cell>
          <cell r="O1932" t="str">
            <v>衡南县晨华生态园发展有限公司</v>
          </cell>
          <cell r="R1932" t="str">
            <v>3</v>
          </cell>
          <cell r="S1932" t="str">
            <v>6</v>
          </cell>
          <cell r="T1932" t="str">
            <v>无</v>
          </cell>
          <cell r="U1932">
            <v>0</v>
          </cell>
          <cell r="V1932">
            <v>1</v>
          </cell>
          <cell r="W1932">
            <v>1</v>
          </cell>
        </row>
        <row r="1933">
          <cell r="I1933" t="str">
            <v>衡南县晨晖种养专业合作社产业路</v>
          </cell>
          <cell r="J1933" t="str">
            <v>1312F4304220078</v>
          </cell>
          <cell r="K1933" t="str">
            <v>资源产业路</v>
          </cell>
          <cell r="L1933" t="str">
            <v>三类地区</v>
          </cell>
          <cell r="M1933"/>
          <cell r="N1933" t="str">
            <v>新建</v>
          </cell>
          <cell r="O1933" t="str">
            <v>衡南县晨晖种养专业合作社</v>
          </cell>
          <cell r="R1933" t="str">
            <v>3</v>
          </cell>
          <cell r="S1933" t="str">
            <v>6</v>
          </cell>
          <cell r="T1933" t="str">
            <v>无</v>
          </cell>
          <cell r="U1933">
            <v>0</v>
          </cell>
          <cell r="V1933">
            <v>2.2000000000000002</v>
          </cell>
          <cell r="W1933">
            <v>2.2000000000000002</v>
          </cell>
        </row>
        <row r="1934">
          <cell r="I1934" t="str">
            <v>衡南县东兴农机种养专业合作社产业路</v>
          </cell>
          <cell r="J1934" t="str">
            <v>1312F4304220082</v>
          </cell>
          <cell r="K1934" t="str">
            <v>资源产业路</v>
          </cell>
          <cell r="L1934" t="str">
            <v>三类地区</v>
          </cell>
          <cell r="M1934"/>
          <cell r="N1934" t="str">
            <v>新建</v>
          </cell>
          <cell r="O1934" t="str">
            <v>衡南县东兴农机种养专业合作社</v>
          </cell>
          <cell r="R1934" t="str">
            <v>3.5</v>
          </cell>
          <cell r="S1934" t="str">
            <v>6</v>
          </cell>
          <cell r="T1934" t="str">
            <v>无</v>
          </cell>
          <cell r="U1934">
            <v>0</v>
          </cell>
          <cell r="V1934">
            <v>3.2</v>
          </cell>
          <cell r="W1934">
            <v>3.2</v>
          </cell>
        </row>
        <row r="1935">
          <cell r="I1935" t="str">
            <v>衡南县方红生态种养专业合作社道路</v>
          </cell>
          <cell r="J1935" t="str">
            <v>1312F4304000004</v>
          </cell>
          <cell r="K1935" t="str">
            <v>资源产业路</v>
          </cell>
          <cell r="L1935" t="str">
            <v>三类地区</v>
          </cell>
          <cell r="M1935"/>
          <cell r="N1935" t="str">
            <v>新建</v>
          </cell>
          <cell r="O1935" t="str">
            <v>衡南县方红生态种养专业合作社</v>
          </cell>
          <cell r="R1935" t="str">
            <v>3.5</v>
          </cell>
          <cell r="S1935" t="str">
            <v>6</v>
          </cell>
          <cell r="T1935" t="str">
            <v>无</v>
          </cell>
          <cell r="U1935">
            <v>0</v>
          </cell>
          <cell r="V1935">
            <v>1.6</v>
          </cell>
          <cell r="W1935">
            <v>1.6</v>
          </cell>
        </row>
        <row r="1936">
          <cell r="I1936" t="str">
            <v>衡南县丰泰赢和农业专业合作社道路</v>
          </cell>
          <cell r="J1936" t="str">
            <v>1312F4304220133</v>
          </cell>
          <cell r="K1936" t="str">
            <v>资源产业路</v>
          </cell>
          <cell r="L1936" t="str">
            <v>三类地区</v>
          </cell>
          <cell r="M1936"/>
          <cell r="N1936" t="str">
            <v>新建</v>
          </cell>
          <cell r="O1936" t="str">
            <v>衡南县丰泰赢和农业专业合作社</v>
          </cell>
          <cell r="R1936" t="str">
            <v>0</v>
          </cell>
          <cell r="S1936" t="str">
            <v>6</v>
          </cell>
          <cell r="T1936" t="str">
            <v>无</v>
          </cell>
          <cell r="U1936">
            <v>0</v>
          </cell>
          <cell r="V1936">
            <v>1.9</v>
          </cell>
          <cell r="W1936">
            <v>1.9</v>
          </cell>
        </row>
        <row r="1937">
          <cell r="I1937" t="str">
            <v>衡南县福源生态农业发展有限公司道路</v>
          </cell>
          <cell r="J1937" t="str">
            <v>1312F4304220109</v>
          </cell>
          <cell r="K1937" t="str">
            <v>资源产业路</v>
          </cell>
          <cell r="L1937" t="str">
            <v>三类地区</v>
          </cell>
          <cell r="M1937"/>
          <cell r="N1937" t="str">
            <v>新建</v>
          </cell>
          <cell r="O1937" t="str">
            <v>衡南县福源生态农业发展有限公司</v>
          </cell>
          <cell r="R1937" t="str">
            <v>3</v>
          </cell>
          <cell r="S1937" t="str">
            <v>6</v>
          </cell>
          <cell r="T1937" t="str">
            <v>无</v>
          </cell>
          <cell r="U1937">
            <v>0</v>
          </cell>
          <cell r="V1937">
            <v>1.1679999999999999</v>
          </cell>
          <cell r="W1937">
            <v>1.1679999999999999</v>
          </cell>
        </row>
        <row r="1938">
          <cell r="I1938" t="str">
            <v>衡南县谷元生态种养家庭农场道路</v>
          </cell>
          <cell r="J1938" t="str">
            <v>1312F4304220167</v>
          </cell>
          <cell r="K1938" t="str">
            <v>资源产业路</v>
          </cell>
          <cell r="L1938" t="str">
            <v>三类地区</v>
          </cell>
          <cell r="M1938"/>
          <cell r="N1938" t="str">
            <v>升级改造（提质改造）</v>
          </cell>
          <cell r="O1938" t="str">
            <v>衡南县谷元生态种养家庭农场</v>
          </cell>
          <cell r="R1938" t="str">
            <v>4.5</v>
          </cell>
          <cell r="S1938" t="str">
            <v>6</v>
          </cell>
          <cell r="T1938" t="str">
            <v>无</v>
          </cell>
          <cell r="U1938">
            <v>0</v>
          </cell>
          <cell r="V1938">
            <v>3</v>
          </cell>
          <cell r="W1938">
            <v>3</v>
          </cell>
        </row>
        <row r="1939">
          <cell r="I1939" t="str">
            <v>衡南县海平农机农技种养专业合作社道路</v>
          </cell>
          <cell r="J1939" t="str">
            <v>1312F4304220072</v>
          </cell>
          <cell r="K1939" t="str">
            <v>资源产业路</v>
          </cell>
          <cell r="L1939" t="str">
            <v>三类地区</v>
          </cell>
          <cell r="M1939"/>
          <cell r="N1939" t="str">
            <v>新建</v>
          </cell>
          <cell r="O1939" t="str">
            <v>衡南县海平农机农技种养专业合作社</v>
          </cell>
          <cell r="R1939" t="str">
            <v>3</v>
          </cell>
          <cell r="S1939" t="str">
            <v>6</v>
          </cell>
          <cell r="T1939" t="str">
            <v>无</v>
          </cell>
          <cell r="U1939">
            <v>0</v>
          </cell>
          <cell r="V1939">
            <v>1.6</v>
          </cell>
          <cell r="W1939">
            <v>1.6</v>
          </cell>
        </row>
        <row r="1940">
          <cell r="I1940" t="str">
            <v>衡南县洪山镇尚诚种养专业合作社道路</v>
          </cell>
          <cell r="J1940" t="str">
            <v>1312F4304220116</v>
          </cell>
          <cell r="K1940" t="str">
            <v>资源产业路</v>
          </cell>
          <cell r="L1940" t="str">
            <v>三类地区</v>
          </cell>
          <cell r="M1940"/>
          <cell r="N1940" t="str">
            <v>升级改造（提质改造）</v>
          </cell>
          <cell r="O1940" t="str">
            <v>衡南县洪山镇尚诚种养专业合作社</v>
          </cell>
          <cell r="S1940" t="str">
            <v>6</v>
          </cell>
          <cell r="T1940" t="str">
            <v>Y220430422</v>
          </cell>
          <cell r="U1940">
            <v>0</v>
          </cell>
          <cell r="V1940">
            <v>5.4569999999999999</v>
          </cell>
          <cell r="W1940">
            <v>5.5</v>
          </cell>
        </row>
        <row r="1941">
          <cell r="I1941" t="str">
            <v>衡南县回龙谷生态旅游有限公司连接路</v>
          </cell>
          <cell r="J1941" t="str">
            <v>1312F4304220157</v>
          </cell>
          <cell r="K1941" t="str">
            <v>资源产业路</v>
          </cell>
          <cell r="L1941" t="str">
            <v>三类地区</v>
          </cell>
          <cell r="M1941"/>
          <cell r="N1941" t="str">
            <v>新建</v>
          </cell>
          <cell r="O1941" t="str">
            <v>衡南县回龙谷生态旅游有限公司</v>
          </cell>
          <cell r="R1941" t="str">
            <v>3.5</v>
          </cell>
          <cell r="S1941" t="str">
            <v>6</v>
          </cell>
          <cell r="T1941" t="str">
            <v>无</v>
          </cell>
          <cell r="U1941">
            <v>0</v>
          </cell>
          <cell r="V1941">
            <v>0.86299999999999999</v>
          </cell>
          <cell r="W1941">
            <v>0.86299999999999999</v>
          </cell>
        </row>
        <row r="1942">
          <cell r="I1942" t="str">
            <v>衡南县金穗农机农技专业种养合作社连接路</v>
          </cell>
          <cell r="J1942" t="str">
            <v>1312F4304220169</v>
          </cell>
          <cell r="K1942" t="str">
            <v>资源产业路</v>
          </cell>
          <cell r="L1942" t="str">
            <v>三类地区</v>
          </cell>
          <cell r="M1942"/>
          <cell r="O1942" t="str">
            <v>衡南县金穗农机农技专业种养合作社道路</v>
          </cell>
          <cell r="R1942" t="str">
            <v>4.5</v>
          </cell>
          <cell r="S1942" t="str">
            <v>6</v>
          </cell>
          <cell r="T1942" t="str">
            <v>无</v>
          </cell>
          <cell r="U1942">
            <v>0</v>
          </cell>
          <cell r="V1942">
            <v>7.2910000000000004</v>
          </cell>
          <cell r="W1942">
            <v>7.2910000000000004</v>
          </cell>
        </row>
        <row r="1943">
          <cell r="I1943" t="str">
            <v>衡南县锦鸡生态种养专业合作社产业路</v>
          </cell>
          <cell r="J1943" t="str">
            <v>1312F4304220089</v>
          </cell>
          <cell r="K1943" t="str">
            <v>资源产业路</v>
          </cell>
          <cell r="L1943" t="str">
            <v>三类地区</v>
          </cell>
          <cell r="M1943"/>
          <cell r="N1943" t="str">
            <v>新建</v>
          </cell>
          <cell r="O1943" t="str">
            <v>衡南县锦鸡生态种养专业合作社</v>
          </cell>
          <cell r="R1943" t="str">
            <v>3.5</v>
          </cell>
          <cell r="S1943" t="str">
            <v>6</v>
          </cell>
          <cell r="T1943" t="str">
            <v>无</v>
          </cell>
          <cell r="U1943">
            <v>0</v>
          </cell>
          <cell r="V1943">
            <v>1.7390000000000001</v>
          </cell>
          <cell r="W1943">
            <v>1.7390000000000001</v>
          </cell>
        </row>
        <row r="1944">
          <cell r="I1944" t="str">
            <v>衡南县乐嘉村经济合作社连接路</v>
          </cell>
          <cell r="J1944" t="str">
            <v>1312F4304220166</v>
          </cell>
          <cell r="K1944" t="str">
            <v>资源产业路</v>
          </cell>
          <cell r="L1944" t="str">
            <v>三类地区</v>
          </cell>
          <cell r="M1944"/>
          <cell r="O1944" t="str">
            <v>衡南县乐嘉村经济合作社</v>
          </cell>
          <cell r="R1944" t="str">
            <v>4.5</v>
          </cell>
          <cell r="S1944" t="str">
            <v>6</v>
          </cell>
          <cell r="T1944" t="str">
            <v>无</v>
          </cell>
          <cell r="U1944">
            <v>0</v>
          </cell>
          <cell r="V1944">
            <v>1.5</v>
          </cell>
          <cell r="W1944">
            <v>1.5</v>
          </cell>
        </row>
        <row r="1945">
          <cell r="I1945" t="str">
            <v>衡南县利缘种养基地道路</v>
          </cell>
          <cell r="J1945" t="str">
            <v>1312F4304220124</v>
          </cell>
          <cell r="K1945" t="str">
            <v>资源产业路</v>
          </cell>
          <cell r="L1945" t="str">
            <v>三类地区</v>
          </cell>
          <cell r="M1945"/>
          <cell r="N1945" t="str">
            <v>升级改造（提质改造）</v>
          </cell>
          <cell r="O1945" t="str">
            <v>衡南县利缘种养基地</v>
          </cell>
          <cell r="R1945" t="str">
            <v>3.5</v>
          </cell>
          <cell r="S1945" t="str">
            <v>6</v>
          </cell>
          <cell r="T1945" t="str">
            <v>无</v>
          </cell>
          <cell r="U1945">
            <v>0</v>
          </cell>
          <cell r="V1945">
            <v>3</v>
          </cell>
          <cell r="W1945">
            <v>3</v>
          </cell>
        </row>
        <row r="1946">
          <cell r="I1946" t="str">
            <v>衡南县立康种养专业合作社道路</v>
          </cell>
          <cell r="J1946" t="str">
            <v>1312F4304220160</v>
          </cell>
          <cell r="K1946" t="str">
            <v>资源产业路</v>
          </cell>
          <cell r="L1946" t="str">
            <v>三类地区</v>
          </cell>
          <cell r="M1946"/>
          <cell r="N1946" t="str">
            <v>升级改造（提质改造）</v>
          </cell>
          <cell r="O1946" t="str">
            <v>衡南县立康种养专业合作社</v>
          </cell>
          <cell r="R1946" t="str">
            <v>3.5</v>
          </cell>
          <cell r="S1946" t="str">
            <v>6</v>
          </cell>
          <cell r="T1946" t="str">
            <v>CB34430422</v>
          </cell>
          <cell r="U1946">
            <v>0</v>
          </cell>
          <cell r="V1946">
            <v>3.734</v>
          </cell>
          <cell r="W1946">
            <v>3.734</v>
          </cell>
        </row>
        <row r="1947">
          <cell r="I1947" t="str">
            <v>衡南县亮晶晶种养建设项目产业园道路</v>
          </cell>
          <cell r="J1947" t="str">
            <v>1312F4304220065</v>
          </cell>
          <cell r="K1947" t="str">
            <v>资源产业路</v>
          </cell>
          <cell r="L1947" t="str">
            <v>三类地区</v>
          </cell>
          <cell r="M1947"/>
          <cell r="N1947" t="str">
            <v>其他</v>
          </cell>
          <cell r="O1947" t="str">
            <v>衡南县亮晶晶种养建设项目产业园</v>
          </cell>
          <cell r="R1947" t="str">
            <v>3.5</v>
          </cell>
          <cell r="S1947" t="str">
            <v>6</v>
          </cell>
          <cell r="T1947" t="str">
            <v>无</v>
          </cell>
          <cell r="U1947">
            <v>0</v>
          </cell>
          <cell r="V1947">
            <v>1</v>
          </cell>
          <cell r="W1947">
            <v>1</v>
          </cell>
        </row>
        <row r="1948">
          <cell r="I1948" t="str">
            <v>衡南县陆堡茶油基地连接路</v>
          </cell>
          <cell r="J1948" t="str">
            <v>1312F4304220156</v>
          </cell>
          <cell r="K1948" t="str">
            <v>资源产业路</v>
          </cell>
          <cell r="L1948" t="str">
            <v>三类地区</v>
          </cell>
          <cell r="M1948"/>
          <cell r="N1948" t="str">
            <v>升级改造（提质改造）</v>
          </cell>
          <cell r="O1948" t="str">
            <v>衡南县陆堡茶油基地</v>
          </cell>
          <cell r="R1948" t="str">
            <v>3.5</v>
          </cell>
          <cell r="S1948" t="str">
            <v>6</v>
          </cell>
          <cell r="T1948" t="str">
            <v>Y228430422，C252430422</v>
          </cell>
          <cell r="U1948">
            <v>0</v>
          </cell>
          <cell r="V1948">
            <v>2.843</v>
          </cell>
          <cell r="W1948">
            <v>2.843</v>
          </cell>
        </row>
        <row r="1949">
          <cell r="I1949" t="str">
            <v>衡南县品源生态农场连接路</v>
          </cell>
          <cell r="J1949" t="str">
            <v>1312F4304220162</v>
          </cell>
          <cell r="K1949" t="str">
            <v>资源产业路</v>
          </cell>
          <cell r="L1949" t="str">
            <v>三类地区</v>
          </cell>
          <cell r="M1949"/>
          <cell r="N1949" t="str">
            <v>新建</v>
          </cell>
          <cell r="O1949" t="str">
            <v>林泉村、中高村</v>
          </cell>
          <cell r="R1949" t="str">
            <v>3.5</v>
          </cell>
          <cell r="S1949" t="str">
            <v>6</v>
          </cell>
          <cell r="T1949" t="str">
            <v>X073430422，Y228430422，C252430422</v>
          </cell>
          <cell r="U1949">
            <v>0</v>
          </cell>
          <cell r="V1949">
            <v>2.3199999999999998</v>
          </cell>
          <cell r="W1949">
            <v>2.3199999999999998</v>
          </cell>
        </row>
        <row r="1950">
          <cell r="I1950" t="str">
            <v>衡南县齐天庙村经济合作社产业园连接路</v>
          </cell>
          <cell r="J1950" t="str">
            <v>1312F4304220064</v>
          </cell>
          <cell r="K1950" t="str">
            <v>资源产业路</v>
          </cell>
          <cell r="L1950" t="str">
            <v>三类地区</v>
          </cell>
          <cell r="M1950"/>
          <cell r="N1950" t="str">
            <v>升级改造（提质改造）</v>
          </cell>
          <cell r="O1950" t="str">
            <v>衡南县齐天庙村经济合作社产业园对外连接道路</v>
          </cell>
          <cell r="R1950" t="str">
            <v>3</v>
          </cell>
          <cell r="S1950" t="str">
            <v>6</v>
          </cell>
          <cell r="T1950" t="str">
            <v>无</v>
          </cell>
          <cell r="U1950">
            <v>0</v>
          </cell>
          <cell r="V1950">
            <v>1.319</v>
          </cell>
          <cell r="W1950">
            <v>1.319</v>
          </cell>
        </row>
        <row r="1951">
          <cell r="I1951" t="str">
            <v>衡南县前沿农机农机种养专业合作社道路</v>
          </cell>
          <cell r="J1951" t="str">
            <v>1312F4304000006</v>
          </cell>
          <cell r="K1951" t="str">
            <v>资源产业路</v>
          </cell>
          <cell r="L1951" t="str">
            <v>三类地区</v>
          </cell>
          <cell r="M1951"/>
          <cell r="N1951" t="str">
            <v>新建</v>
          </cell>
          <cell r="O1951" t="str">
            <v>衡南县前沿农机农机种养专业合作社</v>
          </cell>
          <cell r="R1951" t="str">
            <v>3.5</v>
          </cell>
          <cell r="S1951" t="str">
            <v>6</v>
          </cell>
          <cell r="T1951" t="str">
            <v>无</v>
          </cell>
          <cell r="U1951">
            <v>0</v>
          </cell>
          <cell r="V1951">
            <v>4.5199999999999996</v>
          </cell>
          <cell r="W1951">
            <v>4.5179999999999998</v>
          </cell>
        </row>
        <row r="1952">
          <cell r="I1952" t="str">
            <v>衡南县青山桥繁殖一体化建设项目道路</v>
          </cell>
          <cell r="J1952" t="str">
            <v>1312F4304220051</v>
          </cell>
          <cell r="K1952" t="str">
            <v>资源产业路</v>
          </cell>
          <cell r="L1952" t="str">
            <v>三类地区</v>
          </cell>
          <cell r="M1952"/>
          <cell r="N1952" t="str">
            <v>新建</v>
          </cell>
          <cell r="O1952" t="str">
            <v>衡南县青山桥繁殖一体化建设项目</v>
          </cell>
          <cell r="R1952" t="str">
            <v>3.5</v>
          </cell>
          <cell r="S1952" t="str">
            <v>6</v>
          </cell>
          <cell r="T1952" t="str">
            <v>无</v>
          </cell>
          <cell r="U1952">
            <v>0</v>
          </cell>
          <cell r="V1952">
            <v>1.97</v>
          </cell>
          <cell r="W1952">
            <v>1.97</v>
          </cell>
        </row>
        <row r="1953">
          <cell r="I1953" t="str">
            <v>衡南县清圆科技种养专业合作社道路</v>
          </cell>
          <cell r="J1953" t="str">
            <v>1312F4304220060</v>
          </cell>
          <cell r="K1953" t="str">
            <v>资源产业路</v>
          </cell>
          <cell r="L1953" t="str">
            <v>三类地区</v>
          </cell>
          <cell r="M1953"/>
          <cell r="N1953" t="str">
            <v>新建</v>
          </cell>
          <cell r="O1953" t="str">
            <v>衡南县清圆科技种养专业合作社</v>
          </cell>
          <cell r="R1953" t="str">
            <v>3.5</v>
          </cell>
          <cell r="S1953" t="str">
            <v>6</v>
          </cell>
          <cell r="T1953" t="str">
            <v>无</v>
          </cell>
          <cell r="U1953">
            <v>0</v>
          </cell>
          <cell r="V1953">
            <v>1.86</v>
          </cell>
          <cell r="W1953">
            <v>1.86</v>
          </cell>
        </row>
        <row r="1954">
          <cell r="I1954" t="str">
            <v>衡南县泉溪镇大安村经济合作社道路</v>
          </cell>
          <cell r="J1954" t="str">
            <v>1312F4304220110</v>
          </cell>
          <cell r="K1954" t="str">
            <v>资源产业路</v>
          </cell>
          <cell r="L1954" t="str">
            <v>三类地区</v>
          </cell>
          <cell r="M1954"/>
          <cell r="N1954" t="str">
            <v>新建</v>
          </cell>
          <cell r="O1954" t="str">
            <v>衡南县泉溪镇大安村经济合作社</v>
          </cell>
          <cell r="R1954" t="str">
            <v>3.5</v>
          </cell>
          <cell r="S1954" t="str">
            <v>6</v>
          </cell>
          <cell r="T1954" t="str">
            <v>无</v>
          </cell>
          <cell r="U1954">
            <v>0</v>
          </cell>
          <cell r="V1954">
            <v>1.3</v>
          </cell>
          <cell r="W1954">
            <v>1.3</v>
          </cell>
        </row>
        <row r="1955">
          <cell r="I1955" t="str">
            <v>衡南县三塘镇大山村群英荟种养农民专业合作社道路</v>
          </cell>
          <cell r="J1955" t="str">
            <v>1312F4304220008</v>
          </cell>
          <cell r="K1955" t="str">
            <v>资源产业路</v>
          </cell>
          <cell r="L1955" t="str">
            <v>三类地区</v>
          </cell>
          <cell r="M1955"/>
          <cell r="N1955" t="str">
            <v>升级改造（提质改造）</v>
          </cell>
          <cell r="O1955" t="str">
            <v>大山村群英荟种养农民专业合作社</v>
          </cell>
          <cell r="R1955" t="str">
            <v>3</v>
          </cell>
          <cell r="S1955" t="str">
            <v>6</v>
          </cell>
          <cell r="T1955" t="str">
            <v>无</v>
          </cell>
          <cell r="U1955">
            <v>0</v>
          </cell>
          <cell r="V1955">
            <v>0.72899999999999998</v>
          </cell>
          <cell r="W1955">
            <v>0.72899999999999998</v>
          </cell>
        </row>
        <row r="1956">
          <cell r="I1956" t="str">
            <v>衡南县尚德种养专业合作社道路</v>
          </cell>
          <cell r="J1956" t="str">
            <v>1312F4304220056</v>
          </cell>
          <cell r="K1956" t="str">
            <v>资源产业路</v>
          </cell>
          <cell r="L1956" t="str">
            <v>三类地区</v>
          </cell>
          <cell r="M1956"/>
          <cell r="N1956" t="str">
            <v>新建</v>
          </cell>
          <cell r="O1956" t="str">
            <v>衡南县尚德种养专业合作社</v>
          </cell>
          <cell r="R1956" t="str">
            <v>3.5</v>
          </cell>
          <cell r="S1956" t="str">
            <v>6</v>
          </cell>
          <cell r="T1956" t="str">
            <v>无</v>
          </cell>
          <cell r="U1956">
            <v>0</v>
          </cell>
          <cell r="V1956">
            <v>1.52</v>
          </cell>
          <cell r="W1956">
            <v>1.52</v>
          </cell>
        </row>
        <row r="1957">
          <cell r="I1957" t="str">
            <v>衡南县神龙种植种养专业合作社道路</v>
          </cell>
          <cell r="J1957" t="str">
            <v>1312F4304220057</v>
          </cell>
          <cell r="K1957" t="str">
            <v>资源产业路</v>
          </cell>
          <cell r="L1957" t="str">
            <v>三类地区</v>
          </cell>
          <cell r="M1957"/>
          <cell r="N1957" t="str">
            <v>新建</v>
          </cell>
          <cell r="O1957" t="str">
            <v>衡南县神龙种植种养主专业合作社</v>
          </cell>
          <cell r="R1957" t="str">
            <v>3.5</v>
          </cell>
          <cell r="S1957" t="str">
            <v>6</v>
          </cell>
          <cell r="T1957" t="str">
            <v>无</v>
          </cell>
          <cell r="U1957">
            <v>0</v>
          </cell>
          <cell r="V1957">
            <v>0.56000000000000005</v>
          </cell>
          <cell r="W1957">
            <v>0.56000000000000005</v>
          </cell>
        </row>
        <row r="1958">
          <cell r="I1958" t="str">
            <v>衡南县双惠种养专业合作社产业路</v>
          </cell>
          <cell r="J1958" t="str">
            <v>1312F4304220081</v>
          </cell>
          <cell r="K1958" t="str">
            <v>资源产业路</v>
          </cell>
          <cell r="L1958" t="str">
            <v>三类地区</v>
          </cell>
          <cell r="M1958"/>
          <cell r="N1958" t="str">
            <v>新建</v>
          </cell>
          <cell r="O1958" t="str">
            <v>衡南县双惠种养专业合作社</v>
          </cell>
          <cell r="R1958" t="str">
            <v>3.5</v>
          </cell>
          <cell r="S1958" t="str">
            <v>6</v>
          </cell>
          <cell r="T1958" t="str">
            <v>无</v>
          </cell>
          <cell r="U1958">
            <v>0</v>
          </cell>
          <cell r="V1958">
            <v>2.1</v>
          </cell>
          <cell r="W1958">
            <v>2.1</v>
          </cell>
        </row>
        <row r="1959">
          <cell r="I1959" t="str">
            <v>衡南县松江镇月堡村经济合作社道路</v>
          </cell>
          <cell r="J1959" t="str">
            <v>1312F4304220100</v>
          </cell>
          <cell r="K1959" t="str">
            <v>资源产业路</v>
          </cell>
          <cell r="L1959" t="str">
            <v>三类地区</v>
          </cell>
          <cell r="M1959"/>
          <cell r="N1959" t="str">
            <v>新建</v>
          </cell>
          <cell r="O1959" t="str">
            <v>衡南县松江镇月堡村经济合作社</v>
          </cell>
          <cell r="R1959" t="str">
            <v>3</v>
          </cell>
          <cell r="S1959" t="str">
            <v>6</v>
          </cell>
          <cell r="T1959" t="str">
            <v>无</v>
          </cell>
          <cell r="U1959">
            <v>0</v>
          </cell>
          <cell r="V1959">
            <v>0.51200000000000001</v>
          </cell>
          <cell r="W1959">
            <v>0.51200000000000001</v>
          </cell>
        </row>
        <row r="1960">
          <cell r="I1960" t="str">
            <v>衡南县谭子山镇杨湖村经济合作社道路</v>
          </cell>
          <cell r="J1960" t="str">
            <v>1312F4304220161</v>
          </cell>
          <cell r="K1960" t="str">
            <v>资源产业路</v>
          </cell>
          <cell r="L1960" t="str">
            <v>三类地区</v>
          </cell>
          <cell r="M1960"/>
          <cell r="N1960" t="str">
            <v>新建</v>
          </cell>
          <cell r="O1960" t="str">
            <v>衡南县谭子山镇杨湖村经济合作社</v>
          </cell>
          <cell r="R1960" t="str">
            <v>3.5</v>
          </cell>
          <cell r="S1960" t="str">
            <v>6</v>
          </cell>
          <cell r="T1960" t="str">
            <v>无</v>
          </cell>
          <cell r="U1960">
            <v>0</v>
          </cell>
          <cell r="V1960">
            <v>0.61</v>
          </cell>
          <cell r="W1960">
            <v>0.61</v>
          </cell>
        </row>
        <row r="1961">
          <cell r="I1961" t="str">
            <v>衡南县腾龙种植专业合作社道路</v>
          </cell>
          <cell r="J1961" t="str">
            <v>1312F4304220058</v>
          </cell>
          <cell r="K1961" t="str">
            <v>资源产业路</v>
          </cell>
          <cell r="L1961" t="str">
            <v>三类地区</v>
          </cell>
          <cell r="M1961"/>
          <cell r="N1961" t="str">
            <v>新建</v>
          </cell>
          <cell r="O1961" t="str">
            <v>衡南县腾龙种植种养专业合作社</v>
          </cell>
          <cell r="R1961" t="str">
            <v>3.5</v>
          </cell>
          <cell r="S1961" t="str">
            <v>6</v>
          </cell>
          <cell r="T1961" t="str">
            <v>无</v>
          </cell>
          <cell r="U1961">
            <v>0</v>
          </cell>
          <cell r="V1961">
            <v>1</v>
          </cell>
          <cell r="W1961">
            <v>1</v>
          </cell>
        </row>
        <row r="1962">
          <cell r="I1962" t="str">
            <v>衡南县同美源生态农业有限公司道路</v>
          </cell>
          <cell r="J1962" t="str">
            <v>1312F4304220150</v>
          </cell>
          <cell r="K1962" t="str">
            <v>资源产业路</v>
          </cell>
          <cell r="L1962" t="str">
            <v>三类地区</v>
          </cell>
          <cell r="M1962"/>
          <cell r="N1962" t="str">
            <v>升级改造（提质改造）</v>
          </cell>
          <cell r="O1962" t="str">
            <v>衡南县同美源生态农业有限公司</v>
          </cell>
          <cell r="R1962" t="str">
            <v>4.5</v>
          </cell>
          <cell r="S1962" t="str">
            <v>6</v>
          </cell>
          <cell r="T1962" t="str">
            <v>X083430422</v>
          </cell>
          <cell r="U1962">
            <v>0</v>
          </cell>
          <cell r="V1962">
            <v>12.58</v>
          </cell>
          <cell r="W1962">
            <v>12.58</v>
          </cell>
        </row>
        <row r="1963">
          <cell r="I1963" t="str">
            <v>衡南县同鑫农机农技种养专业合作社道路</v>
          </cell>
          <cell r="J1963" t="str">
            <v>1312F4304220026</v>
          </cell>
          <cell r="K1963" t="str">
            <v>资源产业路</v>
          </cell>
          <cell r="L1963" t="str">
            <v>三类地区</v>
          </cell>
          <cell r="M1963"/>
          <cell r="N1963" t="str">
            <v>升级改造（提质改造）</v>
          </cell>
          <cell r="O1963" t="str">
            <v>衡南县同鑫农机农技种养专业合作社</v>
          </cell>
          <cell r="R1963" t="str">
            <v>3.5</v>
          </cell>
          <cell r="S1963" t="str">
            <v>6</v>
          </cell>
          <cell r="T1963" t="str">
            <v>无</v>
          </cell>
          <cell r="U1963">
            <v>0</v>
          </cell>
          <cell r="V1963">
            <v>0.6</v>
          </cell>
          <cell r="W1963">
            <v>0.6</v>
          </cell>
        </row>
        <row r="1964">
          <cell r="I1964" t="str">
            <v>衡南县吐泉种养种植专业合作社产业路</v>
          </cell>
          <cell r="J1964" t="str">
            <v>1312F4304220077</v>
          </cell>
          <cell r="K1964" t="str">
            <v>资源产业路</v>
          </cell>
          <cell r="L1964" t="str">
            <v>三类地区</v>
          </cell>
          <cell r="M1964"/>
          <cell r="N1964" t="str">
            <v>新建</v>
          </cell>
          <cell r="O1964" t="str">
            <v>衡南县吐泉种养种植专业合作社</v>
          </cell>
          <cell r="R1964" t="str">
            <v>3</v>
          </cell>
          <cell r="S1964" t="str">
            <v>6</v>
          </cell>
          <cell r="T1964" t="str">
            <v>无</v>
          </cell>
          <cell r="U1964">
            <v>0</v>
          </cell>
          <cell r="V1964">
            <v>1</v>
          </cell>
          <cell r="W1964">
            <v>1</v>
          </cell>
        </row>
        <row r="1965">
          <cell r="I1965" t="str">
            <v>衡南县维胜科技种养专业合作社道路</v>
          </cell>
          <cell r="J1965" t="str">
            <v>1312F4304220053</v>
          </cell>
          <cell r="K1965" t="str">
            <v>资源产业路</v>
          </cell>
          <cell r="L1965" t="str">
            <v>三类地区</v>
          </cell>
          <cell r="M1965"/>
          <cell r="N1965" t="str">
            <v>新建</v>
          </cell>
          <cell r="O1965" t="str">
            <v>衡南县维胜科技种养专业合作社</v>
          </cell>
          <cell r="R1965" t="str">
            <v>3</v>
          </cell>
          <cell r="S1965" t="str">
            <v>6</v>
          </cell>
          <cell r="T1965" t="str">
            <v>Y277430422</v>
          </cell>
          <cell r="U1965">
            <v>0</v>
          </cell>
          <cell r="V1965">
            <v>1.29</v>
          </cell>
          <cell r="W1965">
            <v>1.29</v>
          </cell>
        </row>
        <row r="1966">
          <cell r="I1966" t="str">
            <v>衡南县咸塘镇柴冲村经济合作社桐各塘养殖园道路</v>
          </cell>
          <cell r="J1966" t="str">
            <v>1312F4304220074</v>
          </cell>
          <cell r="K1966" t="str">
            <v>资源产业路</v>
          </cell>
          <cell r="L1966" t="str">
            <v>三类地区</v>
          </cell>
          <cell r="M1966"/>
          <cell r="N1966" t="str">
            <v>新建</v>
          </cell>
          <cell r="O1966" t="str">
            <v xml:space="preserve">衡南县咸塘镇柴冲村经济合作社桐各塘养殖园 </v>
          </cell>
          <cell r="R1966" t="str">
            <v>3.5</v>
          </cell>
          <cell r="S1966" t="str">
            <v>6</v>
          </cell>
          <cell r="T1966" t="str">
            <v>无</v>
          </cell>
          <cell r="U1966">
            <v>0</v>
          </cell>
          <cell r="V1966">
            <v>0.8</v>
          </cell>
          <cell r="W1966">
            <v>0.8</v>
          </cell>
        </row>
        <row r="1967">
          <cell r="I1967" t="str">
            <v>衡南县新桥村经济合作社道路</v>
          </cell>
          <cell r="J1967" t="str">
            <v>1312F4304220092</v>
          </cell>
          <cell r="K1967" t="str">
            <v>资源产业路</v>
          </cell>
          <cell r="L1967" t="str">
            <v>三类地区</v>
          </cell>
          <cell r="M1967"/>
          <cell r="N1967" t="str">
            <v>新建</v>
          </cell>
          <cell r="O1967" t="str">
            <v>衡南县新桥村经济合作社</v>
          </cell>
          <cell r="R1967" t="str">
            <v>3.5</v>
          </cell>
          <cell r="S1967" t="str">
            <v>6</v>
          </cell>
          <cell r="T1967" t="str">
            <v>无</v>
          </cell>
          <cell r="U1967">
            <v>0</v>
          </cell>
          <cell r="V1967">
            <v>2.2999999999999998</v>
          </cell>
          <cell r="W1967">
            <v>2.2999999999999998</v>
          </cell>
        </row>
        <row r="1968">
          <cell r="I1968" t="str">
            <v>衡南县雅邦生态农业发展有限公司道路</v>
          </cell>
          <cell r="J1968" t="str">
            <v>1312F4304220159</v>
          </cell>
          <cell r="K1968" t="str">
            <v>资源产业路</v>
          </cell>
          <cell r="L1968" t="str">
            <v>三类地区</v>
          </cell>
          <cell r="M1968"/>
          <cell r="N1968" t="str">
            <v>新建</v>
          </cell>
          <cell r="O1968" t="str">
            <v>衡南县雅邦生态农业发展有限公司</v>
          </cell>
          <cell r="R1968" t="str">
            <v>3.5</v>
          </cell>
          <cell r="S1968" t="str">
            <v>6</v>
          </cell>
          <cell r="T1968" t="str">
            <v>无</v>
          </cell>
          <cell r="U1968">
            <v>0</v>
          </cell>
          <cell r="V1968">
            <v>0.42</v>
          </cell>
          <cell r="W1968">
            <v>0.42</v>
          </cell>
        </row>
        <row r="1969">
          <cell r="I1969" t="str">
            <v>衡南县一九农业专业合作社道路</v>
          </cell>
          <cell r="J1969" t="str">
            <v>1312F4304220111</v>
          </cell>
          <cell r="K1969" t="str">
            <v>资源产业路</v>
          </cell>
          <cell r="L1969" t="str">
            <v>三类地区</v>
          </cell>
          <cell r="M1969"/>
          <cell r="N1969" t="str">
            <v>新建</v>
          </cell>
          <cell r="O1969" t="str">
            <v>衡南县一九农业专业合作社</v>
          </cell>
          <cell r="R1969" t="str">
            <v>3</v>
          </cell>
          <cell r="S1969" t="str">
            <v>6</v>
          </cell>
          <cell r="T1969" t="str">
            <v>无</v>
          </cell>
          <cell r="U1969">
            <v>0</v>
          </cell>
          <cell r="V1969">
            <v>1.7</v>
          </cell>
          <cell r="W1969">
            <v>1.7</v>
          </cell>
        </row>
        <row r="1970">
          <cell r="I1970" t="str">
            <v>衡南县毅婷种植专业合作社道路</v>
          </cell>
          <cell r="J1970" t="str">
            <v>1312F4304220101</v>
          </cell>
          <cell r="K1970" t="str">
            <v>资源产业路</v>
          </cell>
          <cell r="L1970" t="str">
            <v>三类地区</v>
          </cell>
          <cell r="M1970"/>
          <cell r="N1970" t="str">
            <v>新建</v>
          </cell>
          <cell r="O1970" t="str">
            <v>衡南县毅婷种植专业合作社</v>
          </cell>
          <cell r="R1970" t="str">
            <v>3</v>
          </cell>
          <cell r="S1970" t="str">
            <v>6</v>
          </cell>
          <cell r="T1970" t="str">
            <v>无</v>
          </cell>
          <cell r="U1970">
            <v>0</v>
          </cell>
          <cell r="V1970">
            <v>1.3460000000000001</v>
          </cell>
          <cell r="W1970">
            <v>1.3460000000000001</v>
          </cell>
        </row>
        <row r="1971">
          <cell r="I1971" t="str">
            <v>衡南县永发畜禽渔业种养专业合作社产业路</v>
          </cell>
          <cell r="J1971" t="str">
            <v>1312F4304220090</v>
          </cell>
          <cell r="K1971" t="str">
            <v>资源产业路</v>
          </cell>
          <cell r="L1971" t="str">
            <v>三类地区</v>
          </cell>
          <cell r="M1971"/>
          <cell r="N1971" t="str">
            <v>新建</v>
          </cell>
          <cell r="O1971" t="str">
            <v>衡南县永发畜禽渔业种养专业合作社</v>
          </cell>
          <cell r="R1971" t="str">
            <v>3</v>
          </cell>
          <cell r="S1971" t="str">
            <v>6</v>
          </cell>
          <cell r="T1971" t="str">
            <v>无</v>
          </cell>
          <cell r="U1971">
            <v>0</v>
          </cell>
          <cell r="V1971">
            <v>2.2000000000000002</v>
          </cell>
          <cell r="W1971">
            <v>2.2000000000000002</v>
          </cell>
        </row>
        <row r="1972">
          <cell r="I1972" t="str">
            <v>衡南县友方农机农技种养科技合作社产业路</v>
          </cell>
          <cell r="J1972" t="str">
            <v>1312F4304220088</v>
          </cell>
          <cell r="K1972" t="str">
            <v>资源产业路</v>
          </cell>
          <cell r="L1972" t="str">
            <v>三类地区</v>
          </cell>
          <cell r="M1972"/>
          <cell r="N1972" t="str">
            <v>新建</v>
          </cell>
          <cell r="O1972" t="str">
            <v>衡南县友方农机农技种养科技合作社</v>
          </cell>
          <cell r="R1972" t="str">
            <v>3</v>
          </cell>
          <cell r="S1972" t="str">
            <v>6</v>
          </cell>
          <cell r="T1972" t="str">
            <v>无</v>
          </cell>
          <cell r="U1972">
            <v>0</v>
          </cell>
          <cell r="V1972">
            <v>1.48</v>
          </cell>
          <cell r="W1972">
            <v>1.48</v>
          </cell>
        </row>
        <row r="1973">
          <cell r="I1973" t="str">
            <v>衡南县雨荷生态种养专业合作社道路</v>
          </cell>
          <cell r="J1973" t="str">
            <v>1312F4304220041</v>
          </cell>
          <cell r="K1973" t="str">
            <v>资源产业路</v>
          </cell>
          <cell r="L1973" t="str">
            <v>三类地区</v>
          </cell>
          <cell r="M1973"/>
          <cell r="N1973" t="str">
            <v>新建</v>
          </cell>
          <cell r="O1973" t="str">
            <v>衡南县雨荷生态种养专业合作社</v>
          </cell>
          <cell r="R1973" t="str">
            <v>3.5</v>
          </cell>
          <cell r="S1973" t="str">
            <v>6</v>
          </cell>
          <cell r="T1973" t="str">
            <v>无</v>
          </cell>
          <cell r="U1973">
            <v>0</v>
          </cell>
          <cell r="V1973">
            <v>2.3199999999999998</v>
          </cell>
          <cell r="W1973">
            <v>2.3199999999999998</v>
          </cell>
        </row>
        <row r="1974">
          <cell r="I1974" t="str">
            <v>衡南县宇轩农机农技种养专业合作社道路</v>
          </cell>
          <cell r="J1974" t="str">
            <v>1312F4304220168</v>
          </cell>
          <cell r="K1974" t="str">
            <v>资源产业路</v>
          </cell>
          <cell r="L1974" t="str">
            <v>三类地区</v>
          </cell>
          <cell r="M1974"/>
          <cell r="N1974" t="str">
            <v>升级改造（提质改造）</v>
          </cell>
          <cell r="O1974" t="str">
            <v>衡南县宇轩农机农技种养专业合作社</v>
          </cell>
          <cell r="R1974" t="str">
            <v>3</v>
          </cell>
          <cell r="S1974" t="str">
            <v>6</v>
          </cell>
          <cell r="T1974" t="str">
            <v>无</v>
          </cell>
          <cell r="U1974">
            <v>0</v>
          </cell>
          <cell r="V1974">
            <v>5.95</v>
          </cell>
          <cell r="W1974">
            <v>5.95</v>
          </cell>
        </row>
        <row r="1975">
          <cell r="I1975" t="str">
            <v>衡南县梓祥农业专业合作社道路</v>
          </cell>
          <cell r="J1975" t="str">
            <v>1312F4304220098</v>
          </cell>
          <cell r="K1975" t="str">
            <v>资源产业路</v>
          </cell>
          <cell r="L1975" t="str">
            <v>三类地区</v>
          </cell>
          <cell r="M1975"/>
          <cell r="N1975" t="str">
            <v>新建</v>
          </cell>
          <cell r="O1975" t="str">
            <v>衡南县梓祥农业专业合作社</v>
          </cell>
          <cell r="R1975" t="str">
            <v>3</v>
          </cell>
          <cell r="S1975" t="str">
            <v>6</v>
          </cell>
          <cell r="T1975" t="str">
            <v>无</v>
          </cell>
          <cell r="U1975">
            <v>0</v>
          </cell>
          <cell r="V1975">
            <v>2.08</v>
          </cell>
          <cell r="W1975">
            <v>2.08</v>
          </cell>
        </row>
        <row r="1976">
          <cell r="I1976" t="str">
            <v>衡南县梓园种养专业合作社道路</v>
          </cell>
          <cell r="J1976" t="str">
            <v>1312F4304220144</v>
          </cell>
          <cell r="K1976" t="str">
            <v>资源产业路</v>
          </cell>
          <cell r="L1976" t="str">
            <v>三类地区</v>
          </cell>
          <cell r="M1976"/>
          <cell r="N1976" t="str">
            <v>升级改造（提质改造）</v>
          </cell>
          <cell r="O1976" t="str">
            <v>衡南县梓园种养专业合作社</v>
          </cell>
          <cell r="R1976" t="str">
            <v>4.5</v>
          </cell>
          <cell r="S1976" t="str">
            <v>6</v>
          </cell>
          <cell r="T1976" t="str">
            <v>无</v>
          </cell>
          <cell r="U1976">
            <v>0</v>
          </cell>
          <cell r="V1976">
            <v>10.3</v>
          </cell>
          <cell r="W1976">
            <v>10.3</v>
          </cell>
        </row>
        <row r="1977">
          <cell r="I1977" t="str">
            <v>衡南潇湘园生态农业开发有限公司道路</v>
          </cell>
          <cell r="J1977" t="str">
            <v>1312F4304000005</v>
          </cell>
          <cell r="K1977" t="str">
            <v>资源产业路</v>
          </cell>
          <cell r="L1977" t="str">
            <v>三类地区</v>
          </cell>
          <cell r="M1977"/>
          <cell r="N1977" t="str">
            <v>新建</v>
          </cell>
          <cell r="O1977" t="str">
            <v>衡南潇湘园生态农业开发有限公司</v>
          </cell>
          <cell r="R1977" t="str">
            <v>3.5</v>
          </cell>
          <cell r="S1977" t="str">
            <v>6</v>
          </cell>
          <cell r="T1977" t="str">
            <v>无</v>
          </cell>
          <cell r="U1977">
            <v>0</v>
          </cell>
          <cell r="V1977">
            <v>1.36</v>
          </cell>
          <cell r="W1977">
            <v>1.36</v>
          </cell>
        </row>
        <row r="1978">
          <cell r="I1978" t="str">
            <v>衡阳富升生态农业发展有限公司连接路</v>
          </cell>
          <cell r="J1978" t="str">
            <v>1312F4304220163</v>
          </cell>
          <cell r="K1978" t="str">
            <v>资源产业路</v>
          </cell>
          <cell r="L1978" t="str">
            <v>三类地区</v>
          </cell>
          <cell r="M1978"/>
          <cell r="N1978" t="str">
            <v>新建</v>
          </cell>
          <cell r="O1978" t="str">
            <v>衡阳富升生态农业发展有限公司</v>
          </cell>
          <cell r="R1978" t="str">
            <v>3.5</v>
          </cell>
          <cell r="S1978" t="str">
            <v>6</v>
          </cell>
          <cell r="T1978" t="str">
            <v>无</v>
          </cell>
          <cell r="U1978">
            <v>0</v>
          </cell>
          <cell r="V1978">
            <v>0.3</v>
          </cell>
          <cell r="W1978">
            <v>0.3</v>
          </cell>
        </row>
        <row r="1979">
          <cell r="I1979" t="str">
            <v>衡阳五丰达生态牧业有限公司道路</v>
          </cell>
          <cell r="J1979" t="str">
            <v>1312F4304220138</v>
          </cell>
          <cell r="K1979" t="str">
            <v>资源产业路</v>
          </cell>
          <cell r="L1979" t="str">
            <v>三类地区</v>
          </cell>
          <cell r="M1979"/>
          <cell r="N1979" t="str">
            <v>升级改造（提质改造）</v>
          </cell>
          <cell r="O1979" t="str">
            <v>衡阳五丰达生态牧业有限公司</v>
          </cell>
          <cell r="R1979" t="str">
            <v>4</v>
          </cell>
          <cell r="S1979" t="str">
            <v>6</v>
          </cell>
          <cell r="T1979" t="str">
            <v>X008430422</v>
          </cell>
          <cell r="U1979">
            <v>0</v>
          </cell>
          <cell r="V1979">
            <v>2.08</v>
          </cell>
          <cell r="W1979">
            <v>2.08</v>
          </cell>
        </row>
        <row r="1980">
          <cell r="I1980" t="str">
            <v>衡阳响鼓岭生态农业专业合作社道路</v>
          </cell>
          <cell r="J1980" t="str">
            <v>1312F4304220146</v>
          </cell>
          <cell r="K1980" t="str">
            <v>资源产业路</v>
          </cell>
          <cell r="L1980" t="str">
            <v>三类地区</v>
          </cell>
          <cell r="M1980"/>
          <cell r="N1980" t="str">
            <v>升级改造（提质改造）</v>
          </cell>
          <cell r="O1980" t="str">
            <v>衡阳响鼓岭生态农业专业合作社</v>
          </cell>
          <cell r="R1980" t="str">
            <v>4.5</v>
          </cell>
          <cell r="S1980" t="str">
            <v>6</v>
          </cell>
          <cell r="T1980" t="str">
            <v>无</v>
          </cell>
          <cell r="U1980">
            <v>0</v>
          </cell>
          <cell r="V1980">
            <v>17.399999999999999</v>
          </cell>
          <cell r="W1980">
            <v>17.399999999999999</v>
          </cell>
        </row>
        <row r="1981">
          <cell r="I1981" t="str">
            <v>衡阳鑫鸿生态农业有限公司道路</v>
          </cell>
          <cell r="J1981" t="str">
            <v>1312F4304220012</v>
          </cell>
          <cell r="K1981" t="str">
            <v>资源产业路</v>
          </cell>
          <cell r="L1981" t="str">
            <v>三类地区</v>
          </cell>
          <cell r="M1981"/>
          <cell r="N1981" t="str">
            <v>升级改造（提质改造）</v>
          </cell>
          <cell r="O1981" t="str">
            <v>衡阳鑫鸿生态农业有限公司</v>
          </cell>
          <cell r="S1981" t="str">
            <v>6</v>
          </cell>
          <cell r="T1981" t="str">
            <v>C678430422</v>
          </cell>
          <cell r="U1981">
            <v>0</v>
          </cell>
          <cell r="V1981">
            <v>0.64</v>
          </cell>
          <cell r="W1981">
            <v>0.64</v>
          </cell>
        </row>
        <row r="1982">
          <cell r="I1982" t="str">
            <v>湖南绿贝农业股份有限公司连接路</v>
          </cell>
          <cell r="J1982" t="str">
            <v>1312F4304220158</v>
          </cell>
          <cell r="K1982" t="str">
            <v>资源产业路</v>
          </cell>
          <cell r="L1982" t="str">
            <v>三类地区</v>
          </cell>
          <cell r="M1982"/>
          <cell r="N1982" t="str">
            <v>升级改造（提质改造）</v>
          </cell>
          <cell r="O1982" t="str">
            <v>湖南绿贝农业股份有限公司</v>
          </cell>
          <cell r="R1982" t="str">
            <v>3.5</v>
          </cell>
          <cell r="S1982" t="str">
            <v>6</v>
          </cell>
          <cell r="T1982" t="str">
            <v>无</v>
          </cell>
          <cell r="U1982">
            <v>0</v>
          </cell>
          <cell r="V1982">
            <v>10.736000000000001</v>
          </cell>
          <cell r="W1982">
            <v>10.736000000000001</v>
          </cell>
        </row>
        <row r="1983">
          <cell r="I1983" t="str">
            <v>湖南省民泰枇杷茶有限公司道路</v>
          </cell>
          <cell r="J1983" t="str">
            <v>1312F4304220069</v>
          </cell>
          <cell r="K1983" t="str">
            <v>资源产业路</v>
          </cell>
          <cell r="L1983" t="str">
            <v>三类地区</v>
          </cell>
          <cell r="M1983"/>
          <cell r="N1983" t="str">
            <v>新建</v>
          </cell>
          <cell r="O1983" t="str">
            <v>湖南省民泰枇杷茶有限公司</v>
          </cell>
          <cell r="R1983" t="str">
            <v>3</v>
          </cell>
          <cell r="S1983" t="str">
            <v>6</v>
          </cell>
          <cell r="T1983" t="str">
            <v>无</v>
          </cell>
          <cell r="U1983">
            <v>0</v>
          </cell>
          <cell r="V1983">
            <v>2.9</v>
          </cell>
          <cell r="W1983">
            <v>2.9</v>
          </cell>
        </row>
        <row r="1984">
          <cell r="I1984" t="str">
            <v>湖南省亿万生态养殖有限公司猪场产业园道路</v>
          </cell>
          <cell r="J1984" t="str">
            <v>1312F4304000003</v>
          </cell>
          <cell r="K1984" t="str">
            <v>资源产业路</v>
          </cell>
          <cell r="L1984" t="str">
            <v>三类地区</v>
          </cell>
          <cell r="M1984"/>
          <cell r="N1984" t="str">
            <v>新建</v>
          </cell>
          <cell r="O1984" t="str">
            <v>湖南省亿万生态养殖有限公司猪场产业园</v>
          </cell>
          <cell r="R1984" t="str">
            <v>3.5</v>
          </cell>
          <cell r="S1984" t="str">
            <v>6</v>
          </cell>
          <cell r="T1984" t="str">
            <v>无</v>
          </cell>
          <cell r="U1984">
            <v>0</v>
          </cell>
          <cell r="V1984">
            <v>0.87</v>
          </cell>
          <cell r="W1984">
            <v>0.87</v>
          </cell>
        </row>
        <row r="1985">
          <cell r="I1985" t="str">
            <v>湖南省晟峰农业科技有限公司产业路</v>
          </cell>
          <cell r="J1985" t="str">
            <v>1312F4304220079</v>
          </cell>
          <cell r="K1985" t="str">
            <v>资源产业路</v>
          </cell>
          <cell r="L1985" t="str">
            <v>三类地区</v>
          </cell>
          <cell r="M1985"/>
          <cell r="N1985" t="str">
            <v>新建</v>
          </cell>
          <cell r="O1985" t="str">
            <v>湖南省晟峰农业科技有限公司</v>
          </cell>
          <cell r="R1985" t="str">
            <v>3</v>
          </cell>
          <cell r="S1985" t="str">
            <v>6</v>
          </cell>
          <cell r="T1985" t="str">
            <v>无</v>
          </cell>
          <cell r="U1985">
            <v>0</v>
          </cell>
          <cell r="V1985">
            <v>2.4</v>
          </cell>
          <cell r="W1985">
            <v>2.4</v>
          </cell>
        </row>
        <row r="1986">
          <cell r="I1986" t="str">
            <v>加油站-三元组连接路</v>
          </cell>
          <cell r="J1986" t="str">
            <v>1312F4304220075</v>
          </cell>
          <cell r="K1986" t="str">
            <v>资源产业路</v>
          </cell>
          <cell r="L1986" t="str">
            <v>三类地区</v>
          </cell>
          <cell r="M1986"/>
          <cell r="N1986" t="str">
            <v>升级改造（提质改造）</v>
          </cell>
          <cell r="O1986" t="str">
            <v>湖南众梦绿乡生态农业科级发展优点公司衡南县分公司</v>
          </cell>
          <cell r="R1986" t="str">
            <v>5</v>
          </cell>
          <cell r="S1986" t="str">
            <v>6</v>
          </cell>
          <cell r="T1986" t="str">
            <v>Y743430422</v>
          </cell>
          <cell r="U1986">
            <v>0</v>
          </cell>
          <cell r="V1986">
            <v>6.6769999999999996</v>
          </cell>
          <cell r="W1986">
            <v>6.6769999999999996</v>
          </cell>
        </row>
        <row r="1987">
          <cell r="I1987" t="str">
            <v>粮食加工产业园（健安米业）道路</v>
          </cell>
          <cell r="J1987" t="str">
            <v>1312F4304220009</v>
          </cell>
          <cell r="K1987" t="str">
            <v>资源产业路</v>
          </cell>
          <cell r="L1987" t="str">
            <v>三类地区</v>
          </cell>
          <cell r="M1987"/>
          <cell r="N1987" t="str">
            <v>升级改造（提质改造）</v>
          </cell>
          <cell r="O1987" t="str">
            <v>衡阳市健安米业有限公司</v>
          </cell>
          <cell r="R1987" t="str">
            <v>3</v>
          </cell>
          <cell r="S1987" t="str">
            <v>6</v>
          </cell>
          <cell r="T1987" t="str">
            <v>CZ37430422</v>
          </cell>
          <cell r="U1987">
            <v>0</v>
          </cell>
          <cell r="V1987">
            <v>0.33100000000000002</v>
          </cell>
          <cell r="W1987">
            <v>0.33100000000000002</v>
          </cell>
        </row>
        <row r="1988">
          <cell r="I1988" t="str">
            <v>零度农村科技种植种养合作社产业路</v>
          </cell>
          <cell r="J1988" t="str">
            <v>1312F4304220083</v>
          </cell>
          <cell r="K1988" t="str">
            <v>资源产业路</v>
          </cell>
          <cell r="L1988" t="str">
            <v>三类地区</v>
          </cell>
          <cell r="M1988"/>
          <cell r="N1988" t="str">
            <v>新建</v>
          </cell>
          <cell r="O1988" t="str">
            <v>零度农村科技种植种养合作社</v>
          </cell>
          <cell r="R1988" t="str">
            <v>3</v>
          </cell>
          <cell r="S1988" t="str">
            <v>6</v>
          </cell>
          <cell r="T1988" t="str">
            <v>无</v>
          </cell>
          <cell r="U1988">
            <v>0</v>
          </cell>
          <cell r="V1988">
            <v>1.5</v>
          </cell>
          <cell r="W1988">
            <v>1.5</v>
          </cell>
        </row>
        <row r="1989">
          <cell r="I1989" t="str">
            <v>绿彤有机茶叶特色产业园资源产业路</v>
          </cell>
          <cell r="J1989" t="str">
            <v>1312F4304220001</v>
          </cell>
          <cell r="K1989" t="str">
            <v>资源产业路</v>
          </cell>
          <cell r="L1989" t="str">
            <v>三类地区</v>
          </cell>
          <cell r="M1989"/>
          <cell r="N1989" t="str">
            <v>升级改造（提质改造）</v>
          </cell>
          <cell r="O1989" t="str">
            <v>绿彤有机茶叶特色产业园</v>
          </cell>
          <cell r="R1989" t="str">
            <v>3</v>
          </cell>
          <cell r="S1989" t="str">
            <v>6</v>
          </cell>
          <cell r="T1989" t="str">
            <v>无</v>
          </cell>
          <cell r="U1989">
            <v>0</v>
          </cell>
          <cell r="V1989">
            <v>1</v>
          </cell>
          <cell r="W1989">
            <v>1</v>
          </cell>
        </row>
        <row r="1990">
          <cell r="I1990" t="str">
            <v>泉溪喇叭堰特色水果产业园道路</v>
          </cell>
          <cell r="J1990" t="str">
            <v>1312F4304220019</v>
          </cell>
          <cell r="K1990" t="str">
            <v>资源产业路</v>
          </cell>
          <cell r="L1990" t="str">
            <v>三类地区</v>
          </cell>
          <cell r="M1990"/>
          <cell r="N1990" t="str">
            <v>新建</v>
          </cell>
          <cell r="O1990" t="str">
            <v>泉溪喇叭堰特色水果产业园</v>
          </cell>
          <cell r="R1990" t="str">
            <v>3</v>
          </cell>
          <cell r="S1990" t="str">
            <v>6</v>
          </cell>
          <cell r="T1990" t="str">
            <v>无</v>
          </cell>
          <cell r="U1990">
            <v>0</v>
          </cell>
          <cell r="V1990">
            <v>0.67</v>
          </cell>
          <cell r="W1990">
            <v>0.67</v>
          </cell>
        </row>
        <row r="1991">
          <cell r="I1991" t="str">
            <v>谭子山镇杨梅村福星组连接路</v>
          </cell>
          <cell r="J1991" t="str">
            <v>1312F4304220165</v>
          </cell>
          <cell r="K1991" t="str">
            <v>资源产业路</v>
          </cell>
          <cell r="L1991" t="str">
            <v>三类地区</v>
          </cell>
          <cell r="M1991"/>
          <cell r="O1991" t="str">
            <v>谭子山镇杨梅村</v>
          </cell>
          <cell r="R1991" t="str">
            <v>3.5</v>
          </cell>
          <cell r="S1991" t="str">
            <v>6</v>
          </cell>
          <cell r="T1991" t="str">
            <v>无</v>
          </cell>
          <cell r="U1991">
            <v>0</v>
          </cell>
          <cell r="V1991">
            <v>1.2</v>
          </cell>
          <cell r="W1991">
            <v>1.2</v>
          </cell>
        </row>
        <row r="1992">
          <cell r="I1992" t="str">
            <v>天源种植种养专业合作社道路</v>
          </cell>
          <cell r="J1992" t="str">
            <v>1312F4304220140</v>
          </cell>
          <cell r="K1992" t="str">
            <v>资源产业路</v>
          </cell>
          <cell r="L1992" t="str">
            <v>三类地区</v>
          </cell>
          <cell r="M1992"/>
          <cell r="N1992" t="str">
            <v>升级改造（提质改造）</v>
          </cell>
          <cell r="O1992" t="str">
            <v>天源种植种养专业合作社</v>
          </cell>
          <cell r="R1992" t="str">
            <v>4</v>
          </cell>
          <cell r="S1992" t="str">
            <v>6</v>
          </cell>
          <cell r="T1992" t="str">
            <v>X015430422</v>
          </cell>
          <cell r="U1992">
            <v>0</v>
          </cell>
          <cell r="V1992">
            <v>11.923</v>
          </cell>
          <cell r="W1992">
            <v>11.923</v>
          </cell>
        </row>
        <row r="1993">
          <cell r="I1993" t="str">
            <v>详升农机农技合作社道路</v>
          </cell>
          <cell r="J1993" t="str">
            <v>1312F4304220152</v>
          </cell>
          <cell r="K1993" t="str">
            <v>资源产业路</v>
          </cell>
          <cell r="L1993" t="str">
            <v>三类地区</v>
          </cell>
          <cell r="M1993"/>
          <cell r="N1993" t="str">
            <v>升级改造（提质改造）</v>
          </cell>
          <cell r="O1993" t="str">
            <v>详升农机农技合作社</v>
          </cell>
          <cell r="R1993" t="str">
            <v>4</v>
          </cell>
          <cell r="S1993" t="str">
            <v>6</v>
          </cell>
          <cell r="T1993" t="str">
            <v>X004430422</v>
          </cell>
          <cell r="U1993">
            <v>0</v>
          </cell>
          <cell r="V1993">
            <v>9.7370000000000001</v>
          </cell>
          <cell r="W1993">
            <v>9.7370000000000001</v>
          </cell>
        </row>
        <row r="1994">
          <cell r="I1994" t="str">
            <v>杨武村平平养殖业扶贫基地道路</v>
          </cell>
          <cell r="J1994" t="str">
            <v>1312F4304220006</v>
          </cell>
          <cell r="K1994" t="str">
            <v>资源产业路</v>
          </cell>
          <cell r="L1994" t="str">
            <v>三类地区</v>
          </cell>
          <cell r="M1994"/>
          <cell r="N1994" t="str">
            <v>升级改造（提质改造）</v>
          </cell>
          <cell r="O1994" t="str">
            <v>杨武村平平养殖业扶贫基地</v>
          </cell>
          <cell r="R1994" t="str">
            <v>3</v>
          </cell>
          <cell r="S1994" t="str">
            <v>6</v>
          </cell>
          <cell r="T1994" t="str">
            <v>无</v>
          </cell>
          <cell r="U1994">
            <v>0</v>
          </cell>
          <cell r="V1994">
            <v>1.46</v>
          </cell>
          <cell r="W1994">
            <v>1.46</v>
          </cell>
        </row>
        <row r="1995">
          <cell r="I1995" t="str">
            <v>怡海农业发展产业园道路</v>
          </cell>
          <cell r="J1995" t="str">
            <v>1312F4304220004</v>
          </cell>
          <cell r="K1995" t="str">
            <v>资源产业路</v>
          </cell>
          <cell r="L1995" t="str">
            <v>三类地区</v>
          </cell>
          <cell r="M1995"/>
          <cell r="N1995" t="str">
            <v>新建</v>
          </cell>
          <cell r="O1995" t="str">
            <v>怡海农业发展产业园</v>
          </cell>
          <cell r="R1995" t="str">
            <v>3</v>
          </cell>
          <cell r="S1995" t="str">
            <v>6</v>
          </cell>
          <cell r="T1995" t="str">
            <v>无</v>
          </cell>
          <cell r="U1995">
            <v>0</v>
          </cell>
          <cell r="V1995">
            <v>0.94</v>
          </cell>
          <cell r="W1995">
            <v>0.94</v>
          </cell>
        </row>
        <row r="1996">
          <cell r="I1996" t="str">
            <v>晟晖农牧科技有限公司产业路</v>
          </cell>
          <cell r="J1996" t="str">
            <v>1312F4304220076</v>
          </cell>
          <cell r="K1996" t="str">
            <v>资源产业路</v>
          </cell>
          <cell r="L1996" t="str">
            <v>三类地区</v>
          </cell>
          <cell r="M1996"/>
          <cell r="N1996" t="str">
            <v>升级改造（提质改造）</v>
          </cell>
          <cell r="O1996" t="str">
            <v>晟晖农牧科技有限公司</v>
          </cell>
          <cell r="R1996" t="str">
            <v>3</v>
          </cell>
          <cell r="S1996" t="str">
            <v>6</v>
          </cell>
          <cell r="T1996" t="str">
            <v>无</v>
          </cell>
          <cell r="U1996">
            <v>0</v>
          </cell>
          <cell r="V1996">
            <v>1.2</v>
          </cell>
          <cell r="W1996">
            <v>1.2</v>
          </cell>
        </row>
        <row r="1997">
          <cell r="I1997" t="str">
            <v>鑫海农业公司现代农业产业园项目道路</v>
          </cell>
          <cell r="J1997" t="str">
            <v>1312F4304220025</v>
          </cell>
          <cell r="K1997" t="str">
            <v>资源产业路</v>
          </cell>
          <cell r="L1997" t="str">
            <v>三类地区</v>
          </cell>
          <cell r="M1997"/>
          <cell r="N1997" t="str">
            <v>新建</v>
          </cell>
          <cell r="O1997" t="str">
            <v>鑫海农业公司现代农业产业园</v>
          </cell>
          <cell r="R1997" t="str">
            <v>3</v>
          </cell>
          <cell r="S1997" t="str">
            <v>6</v>
          </cell>
          <cell r="T1997" t="str">
            <v>无</v>
          </cell>
          <cell r="U1997">
            <v>0</v>
          </cell>
          <cell r="V1997">
            <v>2.15</v>
          </cell>
          <cell r="W1997">
            <v>2.15</v>
          </cell>
        </row>
        <row r="1998">
          <cell r="I1998" t="str">
            <v>麒麟家禽养殖特色产业园道路</v>
          </cell>
          <cell r="J1998" t="str">
            <v>1312F4304220037</v>
          </cell>
          <cell r="K1998" t="str">
            <v>资源产业路</v>
          </cell>
          <cell r="L1998" t="str">
            <v>三类地区</v>
          </cell>
          <cell r="M1998"/>
          <cell r="N1998" t="str">
            <v>新建</v>
          </cell>
          <cell r="O1998" t="str">
            <v>麒麟家禽养殖特色产业园</v>
          </cell>
          <cell r="R1998" t="str">
            <v>3.5</v>
          </cell>
          <cell r="S1998" t="str">
            <v>6</v>
          </cell>
          <cell r="T1998" t="str">
            <v>CD08430422</v>
          </cell>
          <cell r="U1998">
            <v>0</v>
          </cell>
          <cell r="V1998">
            <v>2.5</v>
          </cell>
          <cell r="W1998">
            <v>2.5</v>
          </cell>
        </row>
        <row r="1999">
          <cell r="I1999" t="str">
            <v>槽门组－响水村大坪组连接路</v>
          </cell>
          <cell r="J1999" t="str">
            <v>1312F4304230029</v>
          </cell>
          <cell r="K1999" t="str">
            <v>资源产业路</v>
          </cell>
          <cell r="L1999" t="str">
            <v>三类地区</v>
          </cell>
          <cell r="M1999"/>
          <cell r="N1999" t="str">
            <v>新建</v>
          </cell>
          <cell r="O1999" t="str">
            <v>正邦养殖基地</v>
          </cell>
          <cell r="R1999" t="str">
            <v>3.5</v>
          </cell>
          <cell r="S1999" t="str">
            <v>6</v>
          </cell>
          <cell r="T1999" t="str">
            <v>Ｗ078430423</v>
          </cell>
          <cell r="U1999">
            <v>0</v>
          </cell>
          <cell r="V1999">
            <v>1.75</v>
          </cell>
          <cell r="W1999">
            <v>1.75</v>
          </cell>
        </row>
        <row r="2000">
          <cell r="I2000" t="str">
            <v>朝圣村部－乐晨农牧科技有限公司连接路</v>
          </cell>
          <cell r="J2000" t="str">
            <v>1312F4304230013</v>
          </cell>
          <cell r="K2000" t="str">
            <v>资源产业路</v>
          </cell>
          <cell r="L2000" t="str">
            <v>三类地区</v>
          </cell>
          <cell r="M2000"/>
          <cell r="N2000" t="str">
            <v>新建</v>
          </cell>
          <cell r="O2000" t="str">
            <v>乐晨生态农业综合开发基地</v>
          </cell>
          <cell r="R2000" t="str">
            <v>3.5</v>
          </cell>
          <cell r="S2000" t="str">
            <v>6</v>
          </cell>
          <cell r="T2000" t="str">
            <v>无</v>
          </cell>
          <cell r="U2000">
            <v>0</v>
          </cell>
          <cell r="V2000">
            <v>0.8</v>
          </cell>
          <cell r="W2000">
            <v>0.8</v>
          </cell>
        </row>
        <row r="2001">
          <cell r="I2001" t="str">
            <v>代销点－鲁子坳连接路</v>
          </cell>
          <cell r="J2001" t="str">
            <v>1312F4304230017</v>
          </cell>
          <cell r="K2001" t="str">
            <v>资源产业路</v>
          </cell>
          <cell r="L2001" t="str">
            <v>三类地区</v>
          </cell>
          <cell r="M2001"/>
          <cell r="N2001" t="str">
            <v>新建</v>
          </cell>
          <cell r="O2001" t="str">
            <v>东湖镇庆源牲猪养殖基地</v>
          </cell>
          <cell r="R2001" t="str">
            <v>4.5</v>
          </cell>
          <cell r="S2001" t="str">
            <v>6</v>
          </cell>
          <cell r="T2001" t="str">
            <v>Y003430423</v>
          </cell>
          <cell r="U2001">
            <v>0</v>
          </cell>
          <cell r="V2001">
            <v>2.5</v>
          </cell>
          <cell r="W2001">
            <v>2.5</v>
          </cell>
        </row>
        <row r="2002">
          <cell r="I2002" t="str">
            <v>干冲坳－九斗坳上连接路</v>
          </cell>
          <cell r="J2002" t="str">
            <v>1312F4304230016</v>
          </cell>
          <cell r="K2002" t="str">
            <v>资源产业路</v>
          </cell>
          <cell r="L2002" t="str">
            <v>三类地区</v>
          </cell>
          <cell r="M2002"/>
          <cell r="N2002" t="str">
            <v>升级改造（提质改造）</v>
          </cell>
          <cell r="O2002" t="str">
            <v>贯塘乡特色辣椒种植基地</v>
          </cell>
          <cell r="R2002" t="str">
            <v>4.5</v>
          </cell>
          <cell r="S2002" t="str">
            <v>6</v>
          </cell>
          <cell r="T2002" t="str">
            <v>Y264430423</v>
          </cell>
          <cell r="U2002">
            <v>0</v>
          </cell>
          <cell r="V2002">
            <v>8.7449999999999992</v>
          </cell>
          <cell r="W2002">
            <v>8.7449999999999992</v>
          </cell>
        </row>
        <row r="2003">
          <cell r="I2003" t="str">
            <v>何家岭－白茶基地连接路</v>
          </cell>
          <cell r="J2003" t="str">
            <v>1312F4304230002</v>
          </cell>
          <cell r="K2003" t="str">
            <v>资源产业路</v>
          </cell>
          <cell r="L2003" t="str">
            <v>三类地区</v>
          </cell>
          <cell r="M2003"/>
          <cell r="N2003" t="str">
            <v>升级改造（提质改造）</v>
          </cell>
          <cell r="O2003" t="str">
            <v>皇茶产业园</v>
          </cell>
          <cell r="R2003" t="str">
            <v>3.5</v>
          </cell>
          <cell r="S2003" t="str">
            <v>7</v>
          </cell>
          <cell r="T2003" t="str">
            <v>C726430423</v>
          </cell>
          <cell r="U2003">
            <v>0</v>
          </cell>
          <cell r="V2003">
            <v>4.8</v>
          </cell>
          <cell r="W2003">
            <v>4.8</v>
          </cell>
        </row>
        <row r="2004">
          <cell r="I2004" t="str">
            <v>衡山长栖生态农业有限公司油茶基地产业路</v>
          </cell>
          <cell r="J2004" t="str">
            <v>1312F4304230023</v>
          </cell>
          <cell r="K2004" t="str">
            <v>资源产业路</v>
          </cell>
          <cell r="L2004" t="str">
            <v>三类地区</v>
          </cell>
          <cell r="M2004"/>
          <cell r="N2004" t="str">
            <v>升级改造（提质改造）</v>
          </cell>
          <cell r="O2004" t="str">
            <v>衡山长栖生态农业有限公司油茶基地</v>
          </cell>
          <cell r="R2004" t="str">
            <v>3.5</v>
          </cell>
          <cell r="S2004" t="str">
            <v>6</v>
          </cell>
          <cell r="T2004" t="str">
            <v>C03C430423</v>
          </cell>
          <cell r="U2004">
            <v>0</v>
          </cell>
          <cell r="V2004">
            <v>2.2000000000000002</v>
          </cell>
          <cell r="W2004">
            <v>2.2000000000000002</v>
          </cell>
        </row>
        <row r="2005">
          <cell r="I2005" t="str">
            <v>衡山华文水果种植专业合作社产业路</v>
          </cell>
          <cell r="J2005" t="str">
            <v>1312F4304230026</v>
          </cell>
          <cell r="K2005" t="str">
            <v>资源产业路</v>
          </cell>
          <cell r="L2005" t="str">
            <v>三类地区</v>
          </cell>
          <cell r="M2005"/>
          <cell r="N2005" t="str">
            <v>升级改造（提质改造）</v>
          </cell>
          <cell r="O2005" t="str">
            <v>衡山华文水果种植专业合作社</v>
          </cell>
          <cell r="R2005" t="str">
            <v>3.5</v>
          </cell>
          <cell r="S2005" t="str">
            <v>6</v>
          </cell>
          <cell r="T2005" t="str">
            <v>VY85430423</v>
          </cell>
          <cell r="U2005">
            <v>0</v>
          </cell>
          <cell r="V2005">
            <v>1.1200000000000001</v>
          </cell>
          <cell r="W2005">
            <v>1.1200000000000001</v>
          </cell>
        </row>
        <row r="2006">
          <cell r="I2006" t="str">
            <v>衡山黄鸡养殖基地产业路</v>
          </cell>
          <cell r="J2006" t="str">
            <v>1312F4304230024</v>
          </cell>
          <cell r="K2006" t="str">
            <v>资源产业路</v>
          </cell>
          <cell r="L2006" t="str">
            <v>三类地区</v>
          </cell>
          <cell r="M2006"/>
          <cell r="N2006" t="str">
            <v>升级改造（提质改造）</v>
          </cell>
          <cell r="O2006" t="str">
            <v>衡山黄鸡养殖基地</v>
          </cell>
          <cell r="R2006" t="str">
            <v>3.5</v>
          </cell>
          <cell r="S2006" t="str">
            <v>6</v>
          </cell>
          <cell r="T2006" t="str">
            <v>Y808430423</v>
          </cell>
          <cell r="U2006">
            <v>0</v>
          </cell>
          <cell r="V2006">
            <v>1.5</v>
          </cell>
          <cell r="W2006">
            <v>1.5</v>
          </cell>
        </row>
        <row r="2007">
          <cell r="I2007" t="str">
            <v>衡山十里种养专业合作社产业路</v>
          </cell>
          <cell r="J2007" t="str">
            <v>1312F4304230028</v>
          </cell>
          <cell r="K2007" t="str">
            <v>资源产业路</v>
          </cell>
          <cell r="L2007" t="str">
            <v>三类地区</v>
          </cell>
          <cell r="M2007"/>
          <cell r="N2007" t="str">
            <v>升级改造（提质改造）</v>
          </cell>
          <cell r="O2007" t="str">
            <v>衡山十里种养专业合作社</v>
          </cell>
          <cell r="R2007" t="str">
            <v>3.5</v>
          </cell>
          <cell r="S2007" t="str">
            <v>6</v>
          </cell>
          <cell r="T2007" t="str">
            <v>C275430423</v>
          </cell>
          <cell r="U2007">
            <v>0</v>
          </cell>
          <cell r="V2007">
            <v>4.7</v>
          </cell>
          <cell r="W2007">
            <v>4.7</v>
          </cell>
        </row>
        <row r="2008">
          <cell r="I2008" t="str">
            <v>衡山文清水果种植专业合作社产业路</v>
          </cell>
          <cell r="J2008" t="str">
            <v>1312F4304230030</v>
          </cell>
          <cell r="K2008" t="str">
            <v>资源产业路</v>
          </cell>
          <cell r="L2008" t="str">
            <v>三类地区</v>
          </cell>
          <cell r="M2008"/>
          <cell r="N2008" t="str">
            <v>升级改造（提质改造）</v>
          </cell>
          <cell r="O2008" t="str">
            <v>衡山文青水果种植专业合作社</v>
          </cell>
          <cell r="R2008" t="str">
            <v>3.5</v>
          </cell>
          <cell r="S2008" t="str">
            <v>6</v>
          </cell>
          <cell r="T2008" t="str">
            <v>C706430423</v>
          </cell>
          <cell r="U2008">
            <v>0</v>
          </cell>
          <cell r="V2008">
            <v>4.9000000000000004</v>
          </cell>
          <cell r="W2008">
            <v>4.9000000000000004</v>
          </cell>
        </row>
        <row r="2009">
          <cell r="I2009" t="str">
            <v>衡阳福驰生态农业有限公司梅桥养殖基地产业路</v>
          </cell>
          <cell r="J2009" t="str">
            <v>1312F4304230027</v>
          </cell>
          <cell r="K2009" t="str">
            <v>资源产业路</v>
          </cell>
          <cell r="L2009" t="str">
            <v>三类地区</v>
          </cell>
          <cell r="M2009"/>
          <cell r="N2009" t="str">
            <v>新建</v>
          </cell>
          <cell r="O2009" t="str">
            <v>衡阳福驰生态农业有限公司梅桥养殖基地产业路</v>
          </cell>
          <cell r="R2009" t="str">
            <v>3.5</v>
          </cell>
          <cell r="S2009" t="str">
            <v>6</v>
          </cell>
          <cell r="T2009" t="str">
            <v>C14B430423</v>
          </cell>
          <cell r="U2009">
            <v>0</v>
          </cell>
          <cell r="V2009">
            <v>1</v>
          </cell>
          <cell r="W2009">
            <v>1</v>
          </cell>
        </row>
        <row r="2010">
          <cell r="I2010" t="str">
            <v>科润亲子农庄产业路</v>
          </cell>
          <cell r="J2010" t="str">
            <v>1312F4304230022</v>
          </cell>
          <cell r="K2010" t="str">
            <v>资源产业路</v>
          </cell>
          <cell r="L2010" t="str">
            <v>三类地区</v>
          </cell>
          <cell r="M2010"/>
          <cell r="N2010" t="str">
            <v>新建</v>
          </cell>
          <cell r="O2010" t="str">
            <v>科润亲子农庄</v>
          </cell>
          <cell r="R2010" t="str">
            <v>3.5</v>
          </cell>
          <cell r="S2010" t="str">
            <v>6</v>
          </cell>
          <cell r="T2010" t="str">
            <v>C238430423</v>
          </cell>
          <cell r="U2010">
            <v>0</v>
          </cell>
          <cell r="V2010">
            <v>3.8</v>
          </cell>
          <cell r="W2010">
            <v>3.8</v>
          </cell>
        </row>
        <row r="2011">
          <cell r="I2011" t="str">
            <v>龙荫桥－太平组连接路</v>
          </cell>
          <cell r="J2011" t="str">
            <v>1312F4304230009</v>
          </cell>
          <cell r="K2011" t="str">
            <v>资源产业路</v>
          </cell>
          <cell r="L2011" t="str">
            <v>三类地区</v>
          </cell>
          <cell r="M2011"/>
          <cell r="N2011" t="str">
            <v>新建</v>
          </cell>
          <cell r="O2011" t="str">
            <v>咸宜蓝宝石葡萄基地</v>
          </cell>
          <cell r="R2011" t="str">
            <v>5</v>
          </cell>
          <cell r="S2011" t="str">
            <v>6</v>
          </cell>
          <cell r="T2011" t="str">
            <v>CY22430423</v>
          </cell>
          <cell r="U2011">
            <v>0</v>
          </cell>
          <cell r="V2011">
            <v>2.88</v>
          </cell>
          <cell r="W2011">
            <v>2.88</v>
          </cell>
        </row>
        <row r="2012">
          <cell r="I2012" t="str">
            <v>罗汉塘－衡阳县毛田村连接路</v>
          </cell>
          <cell r="J2012" t="str">
            <v>1312F4304230014</v>
          </cell>
          <cell r="K2012" t="str">
            <v>资源产业路</v>
          </cell>
          <cell r="L2012" t="str">
            <v>三类地区</v>
          </cell>
          <cell r="M2012"/>
          <cell r="N2012" t="str">
            <v>升级改造（提质改造）</v>
          </cell>
          <cell r="O2012" t="str">
            <v>新桥镇生态农业综合项目园区</v>
          </cell>
          <cell r="R2012" t="str">
            <v>3.5</v>
          </cell>
          <cell r="S2012" t="str">
            <v>6</v>
          </cell>
          <cell r="T2012" t="str">
            <v>无</v>
          </cell>
          <cell r="U2012">
            <v>0</v>
          </cell>
          <cell r="V2012">
            <v>2.2130000000000001</v>
          </cell>
          <cell r="W2012">
            <v>2.2130000000000001</v>
          </cell>
        </row>
        <row r="2013">
          <cell r="I2013" t="str">
            <v>马鞍山－白云水库连接路</v>
          </cell>
          <cell r="J2013" t="str">
            <v>1312F4304230010</v>
          </cell>
          <cell r="K2013" t="str">
            <v>资源产业路</v>
          </cell>
          <cell r="L2013" t="str">
            <v>三类地区</v>
          </cell>
          <cell r="M2013"/>
          <cell r="N2013" t="str">
            <v>新建</v>
          </cell>
          <cell r="O2013" t="str">
            <v>永铭农庄</v>
          </cell>
          <cell r="R2013" t="str">
            <v>3.5</v>
          </cell>
          <cell r="S2013" t="str">
            <v>6</v>
          </cell>
          <cell r="T2013" t="str">
            <v>无</v>
          </cell>
          <cell r="U2013">
            <v>0</v>
          </cell>
          <cell r="V2013">
            <v>3.5</v>
          </cell>
          <cell r="W2013">
            <v>3.5</v>
          </cell>
        </row>
        <row r="2014">
          <cell r="I2014" t="str">
            <v>石门村中大屋－能仁村毛铺组连接路</v>
          </cell>
          <cell r="J2014" t="str">
            <v>1312F4304230015</v>
          </cell>
          <cell r="K2014" t="str">
            <v>资源产业路</v>
          </cell>
          <cell r="L2014" t="str">
            <v>三类地区</v>
          </cell>
          <cell r="M2014"/>
          <cell r="N2014" t="str">
            <v>升级改造（提质改造）</v>
          </cell>
          <cell r="O2014" t="str">
            <v>特色农耕文化体验示范基地</v>
          </cell>
          <cell r="R2014" t="str">
            <v>4.5</v>
          </cell>
          <cell r="S2014" t="str">
            <v>6</v>
          </cell>
          <cell r="T2014" t="str">
            <v>Y292430423</v>
          </cell>
          <cell r="U2014">
            <v>0</v>
          </cell>
          <cell r="V2014">
            <v>8.2230000000000008</v>
          </cell>
          <cell r="W2014">
            <v>8.2230000000000008</v>
          </cell>
        </row>
        <row r="2015">
          <cell r="I2015" t="str">
            <v>石桥铺街－107国道连接路</v>
          </cell>
          <cell r="J2015" t="str">
            <v>1312F4304230011</v>
          </cell>
          <cell r="K2015" t="str">
            <v>资源产业路</v>
          </cell>
          <cell r="L2015" t="str">
            <v>三类地区</v>
          </cell>
          <cell r="M2015"/>
          <cell r="N2015" t="str">
            <v>新建</v>
          </cell>
          <cell r="O2015" t="str">
            <v>佳和生态养殖有限公司</v>
          </cell>
          <cell r="R2015" t="str">
            <v>3.5</v>
          </cell>
          <cell r="S2015" t="str">
            <v>6</v>
          </cell>
          <cell r="T2015" t="str">
            <v>无</v>
          </cell>
          <cell r="U2015">
            <v>0</v>
          </cell>
          <cell r="V2015">
            <v>4.8</v>
          </cell>
          <cell r="W2015">
            <v>4.8</v>
          </cell>
        </row>
        <row r="2016">
          <cell r="I2016" t="str">
            <v>石狮子－水杉坪连接路</v>
          </cell>
          <cell r="J2016" t="str">
            <v>1312F4304230003</v>
          </cell>
          <cell r="K2016" t="str">
            <v>资源产业路</v>
          </cell>
          <cell r="L2016" t="str">
            <v>三类地区</v>
          </cell>
          <cell r="M2016"/>
          <cell r="N2016" t="str">
            <v>新建</v>
          </cell>
          <cell r="O2016" t="str">
            <v>开云镇世上村油茶产业园</v>
          </cell>
          <cell r="R2016" t="str">
            <v>3.5</v>
          </cell>
          <cell r="S2016" t="str">
            <v>6</v>
          </cell>
          <cell r="T2016" t="str">
            <v>无</v>
          </cell>
          <cell r="U2016">
            <v>0</v>
          </cell>
          <cell r="V2016">
            <v>1.7</v>
          </cell>
          <cell r="W2016">
            <v>1.7</v>
          </cell>
        </row>
        <row r="2017">
          <cell r="I2017" t="str">
            <v>仙逸人间产业路</v>
          </cell>
          <cell r="J2017" t="str">
            <v>1312F4304230021</v>
          </cell>
          <cell r="K2017" t="str">
            <v>资源产业路</v>
          </cell>
          <cell r="L2017" t="str">
            <v>三类地区</v>
          </cell>
          <cell r="M2017"/>
          <cell r="N2017" t="str">
            <v>升级改造（提质改造）</v>
          </cell>
          <cell r="O2017" t="str">
            <v>仙逸人间</v>
          </cell>
          <cell r="R2017" t="str">
            <v>3.5</v>
          </cell>
          <cell r="S2017" t="str">
            <v>6</v>
          </cell>
          <cell r="T2017" t="str">
            <v>C32D430423</v>
          </cell>
          <cell r="U2017">
            <v>0</v>
          </cell>
          <cell r="V2017">
            <v>1.5</v>
          </cell>
          <cell r="W2017">
            <v>1.5</v>
          </cell>
        </row>
        <row r="2018">
          <cell r="I2018" t="str">
            <v>祥鹏现代农业岭坡乡育肥基地产业路</v>
          </cell>
          <cell r="J2018" t="str">
            <v>1312F4304230020</v>
          </cell>
          <cell r="K2018" t="str">
            <v>资源产业路</v>
          </cell>
          <cell r="L2018" t="str">
            <v>三类地区</v>
          </cell>
          <cell r="M2018"/>
          <cell r="N2018" t="str">
            <v>新建</v>
          </cell>
          <cell r="O2018" t="str">
            <v>祥鹏现代农业岭坡乡育肥基地</v>
          </cell>
          <cell r="R2018" t="str">
            <v>3</v>
          </cell>
          <cell r="S2018" t="str">
            <v>6</v>
          </cell>
          <cell r="T2018" t="str">
            <v>VL43430423</v>
          </cell>
          <cell r="U2018">
            <v>0</v>
          </cell>
          <cell r="V2018">
            <v>0.9</v>
          </cell>
          <cell r="W2018">
            <v>0.9</v>
          </cell>
        </row>
        <row r="2019">
          <cell r="I2019" t="str">
            <v>新场市社区－龙桥3组连接路</v>
          </cell>
          <cell r="J2019" t="str">
            <v>1312F4304230007</v>
          </cell>
          <cell r="K2019" t="str">
            <v>资源产业路</v>
          </cell>
          <cell r="L2019" t="str">
            <v>三类地区</v>
          </cell>
          <cell r="M2019"/>
          <cell r="N2019" t="str">
            <v>新建</v>
          </cell>
          <cell r="O2019" t="str">
            <v>新顺源果蔬基地</v>
          </cell>
          <cell r="R2019" t="str">
            <v>3.5</v>
          </cell>
          <cell r="S2019" t="str">
            <v>6</v>
          </cell>
          <cell r="T2019" t="str">
            <v>C225430423</v>
          </cell>
          <cell r="U2019">
            <v>0</v>
          </cell>
          <cell r="V2019">
            <v>0.8</v>
          </cell>
          <cell r="W2019">
            <v>0.8</v>
          </cell>
        </row>
        <row r="2020">
          <cell r="I2020" t="str">
            <v>新屋湾－翔鹏现代农业养殖基地连接路</v>
          </cell>
          <cell r="J2020" t="str">
            <v>1312F4304230012</v>
          </cell>
          <cell r="K2020" t="str">
            <v>资源产业路</v>
          </cell>
          <cell r="L2020" t="str">
            <v>三类地区</v>
          </cell>
          <cell r="M2020"/>
          <cell r="N2020" t="str">
            <v>新建</v>
          </cell>
          <cell r="O2020" t="str">
            <v>翔鹏现代农业养殖基地产业园</v>
          </cell>
          <cell r="R2020" t="str">
            <v>3.5</v>
          </cell>
          <cell r="S2020" t="str">
            <v>6</v>
          </cell>
          <cell r="T2020" t="str">
            <v>无</v>
          </cell>
          <cell r="U2020">
            <v>0</v>
          </cell>
          <cell r="V2020">
            <v>1.6</v>
          </cell>
          <cell r="W2020">
            <v>1.6</v>
          </cell>
        </row>
        <row r="2021">
          <cell r="I2021" t="str">
            <v>永和松柏10组－开云镇山竹连接路</v>
          </cell>
          <cell r="J2021" t="str">
            <v>1312F4304230005</v>
          </cell>
          <cell r="K2021" t="str">
            <v>资源产业路</v>
          </cell>
          <cell r="L2021" t="str">
            <v>三类地区</v>
          </cell>
          <cell r="M2021"/>
          <cell r="N2021" t="str">
            <v>升级改造（提质改造）</v>
          </cell>
          <cell r="O2021" t="str">
            <v>龙凤沃柑基地</v>
          </cell>
          <cell r="R2021" t="str">
            <v>3.5</v>
          </cell>
          <cell r="S2021" t="str">
            <v>6</v>
          </cell>
          <cell r="T2021" t="str">
            <v>Y281430423</v>
          </cell>
          <cell r="U2021">
            <v>0</v>
          </cell>
          <cell r="V2021">
            <v>6.6</v>
          </cell>
          <cell r="W2021">
            <v>6.6</v>
          </cell>
        </row>
        <row r="2022">
          <cell r="I2022" t="str">
            <v>白莲镇美丽乡村田园综合体项目产业园资源产业路</v>
          </cell>
          <cell r="J2022" t="str">
            <v>1312F4304240039</v>
          </cell>
          <cell r="K2022" t="str">
            <v>资源产业路</v>
          </cell>
          <cell r="L2022" t="str">
            <v>三类地区</v>
          </cell>
          <cell r="M2022"/>
          <cell r="N2022" t="str">
            <v>升级改造（提质改造）</v>
          </cell>
          <cell r="O2022" t="str">
            <v>白莲镇美丽乡村田园综合体项目产业园</v>
          </cell>
          <cell r="R2022" t="str">
            <v>0</v>
          </cell>
          <cell r="S2022" t="str">
            <v>6</v>
          </cell>
          <cell r="T2022" t="str">
            <v>无</v>
          </cell>
          <cell r="U2022">
            <v>0</v>
          </cell>
          <cell r="V2022">
            <v>2.351</v>
          </cell>
          <cell r="W2022">
            <v>2.351</v>
          </cell>
        </row>
        <row r="2023">
          <cell r="I2023" t="str">
            <v>白莲镇美丽乡村田园综合体项目二产业园资源产业路</v>
          </cell>
          <cell r="J2023" t="str">
            <v>1312F4304240040</v>
          </cell>
          <cell r="K2023" t="str">
            <v>资源产业路</v>
          </cell>
          <cell r="L2023" t="str">
            <v>三类地区</v>
          </cell>
          <cell r="M2023"/>
          <cell r="N2023" t="str">
            <v>升级改造（提质改造）</v>
          </cell>
          <cell r="O2023" t="str">
            <v>白莲镇美丽乡村田园综合体项目二产业园</v>
          </cell>
          <cell r="R2023" t="str">
            <v>0</v>
          </cell>
          <cell r="S2023" t="str">
            <v>6</v>
          </cell>
          <cell r="T2023" t="str">
            <v>无</v>
          </cell>
          <cell r="U2023">
            <v>0</v>
          </cell>
          <cell r="V2023">
            <v>2</v>
          </cell>
          <cell r="W2023">
            <v>2</v>
          </cell>
        </row>
        <row r="2024">
          <cell r="I2024" t="str">
            <v>高湖农业综合开发有限公司万亩高产优良油茶示范基地资源产业路</v>
          </cell>
          <cell r="J2024" t="str">
            <v>1312F4304240037</v>
          </cell>
          <cell r="K2024" t="str">
            <v>资源产业路</v>
          </cell>
          <cell r="L2024" t="str">
            <v>三类地区</v>
          </cell>
          <cell r="M2024"/>
          <cell r="N2024" t="str">
            <v>升级改造（提质改造）</v>
          </cell>
          <cell r="O2024" t="str">
            <v>高湖农业综合开发有限公司万亩高产优良油茶示范基地</v>
          </cell>
          <cell r="R2024" t="str">
            <v>3</v>
          </cell>
          <cell r="S2024" t="str">
            <v>6</v>
          </cell>
          <cell r="T2024" t="str">
            <v>无</v>
          </cell>
          <cell r="U2024">
            <v>0</v>
          </cell>
          <cell r="V2024">
            <v>4.7830000000000004</v>
          </cell>
          <cell r="W2024">
            <v>4.7830000000000004</v>
          </cell>
        </row>
        <row r="2025">
          <cell r="I2025" t="str">
            <v>衡东福诚医养结合养老养生建设项目(衡东福诚)资源产业路</v>
          </cell>
          <cell r="J2025" t="str">
            <v>1312F4304240177</v>
          </cell>
          <cell r="K2025" t="str">
            <v>资源产业路</v>
          </cell>
          <cell r="L2025" t="str">
            <v>三类地区</v>
          </cell>
          <cell r="M2025"/>
          <cell r="N2025" t="str">
            <v>升级改造（提质改造）</v>
          </cell>
          <cell r="O2025" t="str">
            <v>衡东福诚医养结合养老养生建设项目(衡东福诚)</v>
          </cell>
          <cell r="R2025" t="str">
            <v>3.5</v>
          </cell>
          <cell r="S2025" t="str">
            <v>6</v>
          </cell>
          <cell r="T2025" t="str">
            <v>无</v>
          </cell>
          <cell r="U2025">
            <v>0</v>
          </cell>
          <cell r="V2025">
            <v>1.905</v>
          </cell>
          <cell r="W2025">
            <v>1.905</v>
          </cell>
        </row>
        <row r="2026">
          <cell r="I2026" t="str">
            <v>衡东广衡农业开发有限公司资源产业路</v>
          </cell>
          <cell r="J2026" t="str">
            <v>1312F4304240021</v>
          </cell>
          <cell r="K2026" t="str">
            <v>资源产业路</v>
          </cell>
          <cell r="L2026" t="str">
            <v>三类地区</v>
          </cell>
          <cell r="M2026"/>
          <cell r="N2026" t="str">
            <v>升级改造（提质改造）</v>
          </cell>
          <cell r="O2026" t="str">
            <v>衡东广衡农业开发有限公司</v>
          </cell>
          <cell r="S2026" t="str">
            <v>6</v>
          </cell>
          <cell r="T2026" t="str">
            <v>无</v>
          </cell>
          <cell r="U2026">
            <v>0</v>
          </cell>
          <cell r="V2026">
            <v>5.8440000000000003</v>
          </cell>
          <cell r="W2026">
            <v>5.8440000000000003</v>
          </cell>
        </row>
        <row r="2027">
          <cell r="I2027" t="str">
            <v>衡东荷家药材种植专业合作社资源产业路</v>
          </cell>
          <cell r="J2027" t="str">
            <v>1312F4304240122</v>
          </cell>
          <cell r="K2027" t="str">
            <v>资源产业路</v>
          </cell>
          <cell r="L2027" t="str">
            <v>三类地区</v>
          </cell>
          <cell r="M2027"/>
          <cell r="N2027" t="str">
            <v>升级改造（提质改造）</v>
          </cell>
          <cell r="O2027" t="str">
            <v>衡东荷家药材种植专业合作社</v>
          </cell>
          <cell r="R2027" t="str">
            <v>3.5</v>
          </cell>
          <cell r="S2027" t="str">
            <v>6</v>
          </cell>
          <cell r="T2027" t="str">
            <v>无</v>
          </cell>
          <cell r="U2027">
            <v>0</v>
          </cell>
          <cell r="V2027">
            <v>2.359</v>
          </cell>
          <cell r="W2027">
            <v>2.359</v>
          </cell>
        </row>
        <row r="2028">
          <cell r="I2028" t="str">
            <v>衡东红枫园林绿化工程有限公司资源产业路</v>
          </cell>
          <cell r="J2028" t="str">
            <v>1312F4304240041</v>
          </cell>
          <cell r="K2028" t="str">
            <v>资源产业路</v>
          </cell>
          <cell r="L2028" t="str">
            <v>三类地区</v>
          </cell>
          <cell r="M2028"/>
          <cell r="N2028" t="str">
            <v>升级改造（提质改造）</v>
          </cell>
          <cell r="O2028" t="str">
            <v>衡东红枫园林绿化工程有限公司</v>
          </cell>
          <cell r="R2028" t="str">
            <v>3</v>
          </cell>
          <cell r="S2028" t="str">
            <v>6</v>
          </cell>
          <cell r="T2028" t="str">
            <v>CB31430424</v>
          </cell>
          <cell r="U2028">
            <v>0</v>
          </cell>
          <cell r="V2028">
            <v>2.1</v>
          </cell>
          <cell r="W2028">
            <v>2.1</v>
          </cell>
        </row>
        <row r="2029">
          <cell r="I2029" t="str">
            <v>衡东辉诚养殖专业合作社资源产业路</v>
          </cell>
          <cell r="J2029" t="str">
            <v>1312F4304240191</v>
          </cell>
          <cell r="K2029" t="str">
            <v>资源产业路</v>
          </cell>
          <cell r="L2029" t="str">
            <v>三类地区</v>
          </cell>
          <cell r="M2029"/>
          <cell r="N2029" t="str">
            <v>升级改造（提质改造）</v>
          </cell>
          <cell r="O2029" t="str">
            <v>衡东辉诚养殖专业合作社</v>
          </cell>
          <cell r="S2029" t="str">
            <v>6</v>
          </cell>
          <cell r="T2029" t="str">
            <v>无</v>
          </cell>
          <cell r="U2029">
            <v>0</v>
          </cell>
          <cell r="V2029">
            <v>2</v>
          </cell>
          <cell r="W2029">
            <v>2</v>
          </cell>
        </row>
        <row r="2030">
          <cell r="I2030" t="str">
            <v>衡东嘉弘农业发展有限公司资源产业路</v>
          </cell>
          <cell r="J2030" t="str">
            <v>1312F4304240093</v>
          </cell>
          <cell r="K2030" t="str">
            <v>资源产业路</v>
          </cell>
          <cell r="L2030" t="str">
            <v>三类地区</v>
          </cell>
          <cell r="M2030"/>
          <cell r="N2030" t="str">
            <v>升级改造（提质改造）</v>
          </cell>
          <cell r="O2030" t="str">
            <v>衡东嘉弘农业发展有限公司</v>
          </cell>
          <cell r="R2030" t="str">
            <v>3.5</v>
          </cell>
          <cell r="S2030" t="str">
            <v>6</v>
          </cell>
          <cell r="T2030" t="str">
            <v>无</v>
          </cell>
          <cell r="U2030">
            <v>0</v>
          </cell>
          <cell r="V2030">
            <v>0.35</v>
          </cell>
          <cell r="W2030">
            <v>0.35</v>
          </cell>
        </row>
        <row r="2031">
          <cell r="I2031" t="str">
            <v>衡东聚凤农林开发有限公司资源产业路</v>
          </cell>
          <cell r="J2031" t="str">
            <v>1312F4304240027</v>
          </cell>
          <cell r="K2031" t="str">
            <v>资源产业路</v>
          </cell>
          <cell r="L2031" t="str">
            <v>三类地区</v>
          </cell>
          <cell r="M2031"/>
          <cell r="N2031" t="str">
            <v>升级改造（提质改造）</v>
          </cell>
          <cell r="O2031" t="str">
            <v>衡东聚凤农林开发有限公司</v>
          </cell>
          <cell r="R2031" t="str">
            <v>0</v>
          </cell>
          <cell r="S2031" t="str">
            <v>6</v>
          </cell>
          <cell r="T2031" t="str">
            <v>无</v>
          </cell>
          <cell r="U2031">
            <v>0</v>
          </cell>
          <cell r="V2031">
            <v>2.1150000000000002</v>
          </cell>
          <cell r="W2031">
            <v>2.1150000000000002</v>
          </cell>
        </row>
        <row r="2032">
          <cell r="I2032" t="str">
            <v>衡东立新塑料厂资源产业路</v>
          </cell>
          <cell r="J2032" t="str">
            <v>1312F4304240091</v>
          </cell>
          <cell r="K2032" t="str">
            <v>资源产业路</v>
          </cell>
          <cell r="L2032" t="str">
            <v>三类地区</v>
          </cell>
          <cell r="M2032"/>
          <cell r="N2032" t="str">
            <v>升级改造（提质改造）</v>
          </cell>
          <cell r="O2032" t="str">
            <v>衡东立新塑料厂</v>
          </cell>
          <cell r="R2032" t="str">
            <v>3.5</v>
          </cell>
          <cell r="S2032" t="str">
            <v>6</v>
          </cell>
          <cell r="T2032" t="str">
            <v>无</v>
          </cell>
          <cell r="U2032">
            <v>0</v>
          </cell>
          <cell r="V2032">
            <v>0.315</v>
          </cell>
          <cell r="W2032">
            <v>0.315</v>
          </cell>
        </row>
        <row r="2033">
          <cell r="I2033" t="str">
            <v>衡东绿领蜜梨种植专业合作社资源产业路</v>
          </cell>
          <cell r="J2033" t="str">
            <v>1312F4304240185</v>
          </cell>
          <cell r="K2033" t="str">
            <v>资源产业路</v>
          </cell>
          <cell r="L2033" t="str">
            <v>三类地区</v>
          </cell>
          <cell r="M2033"/>
          <cell r="N2033" t="str">
            <v>升级改造（提质改造）</v>
          </cell>
          <cell r="O2033" t="str">
            <v>衡东绿领蜜梨种植专业合作社</v>
          </cell>
          <cell r="R2033" t="str">
            <v>3.5</v>
          </cell>
          <cell r="S2033" t="str">
            <v>6</v>
          </cell>
          <cell r="T2033" t="str">
            <v>无</v>
          </cell>
          <cell r="U2033">
            <v>0</v>
          </cell>
          <cell r="V2033">
            <v>0.88400000000000001</v>
          </cell>
          <cell r="W2033">
            <v>0.88400000000000001</v>
          </cell>
        </row>
        <row r="2034">
          <cell r="I2034" t="str">
            <v>衡东满堂红农牧有限公司资源产业路</v>
          </cell>
          <cell r="J2034" t="str">
            <v>1312F4304240059</v>
          </cell>
          <cell r="K2034" t="str">
            <v>资源产业路</v>
          </cell>
          <cell r="L2034" t="str">
            <v>三类地区</v>
          </cell>
          <cell r="M2034"/>
          <cell r="N2034" t="str">
            <v>升级改造（提质改造）</v>
          </cell>
          <cell r="O2034" t="str">
            <v>衡东满堂红农牧有限公司</v>
          </cell>
          <cell r="R2034" t="str">
            <v>3.5</v>
          </cell>
          <cell r="S2034" t="str">
            <v>6</v>
          </cell>
          <cell r="T2034" t="str">
            <v>无</v>
          </cell>
          <cell r="U2034">
            <v>0</v>
          </cell>
          <cell r="V2034">
            <v>1.056</v>
          </cell>
          <cell r="W2034">
            <v>1.056</v>
          </cell>
        </row>
        <row r="2035">
          <cell r="I2035" t="str">
            <v>衡东农产品加工产业园资源产业路</v>
          </cell>
          <cell r="J2035" t="str">
            <v>1312F4304240175</v>
          </cell>
          <cell r="K2035" t="str">
            <v>资源产业路</v>
          </cell>
          <cell r="L2035" t="str">
            <v>三类地区</v>
          </cell>
          <cell r="M2035"/>
          <cell r="N2035" t="str">
            <v>升级改造（提质改造）</v>
          </cell>
          <cell r="O2035" t="str">
            <v>衡东农产品加工产业园</v>
          </cell>
          <cell r="R2035" t="str">
            <v>3.5</v>
          </cell>
          <cell r="S2035" t="str">
            <v>6</v>
          </cell>
          <cell r="T2035" t="str">
            <v>无</v>
          </cell>
          <cell r="U2035">
            <v>0</v>
          </cell>
          <cell r="V2035">
            <v>10.061</v>
          </cell>
          <cell r="W2035">
            <v>10.061</v>
          </cell>
        </row>
        <row r="2036">
          <cell r="I2036" t="str">
            <v>衡东平光农业发展有限公司资源产业路</v>
          </cell>
          <cell r="J2036" t="str">
            <v>1312F4304240026</v>
          </cell>
          <cell r="K2036" t="str">
            <v>资源产业路</v>
          </cell>
          <cell r="L2036" t="str">
            <v>三类地区</v>
          </cell>
          <cell r="M2036"/>
          <cell r="N2036" t="str">
            <v>升级改造（提质改造）</v>
          </cell>
          <cell r="O2036" t="str">
            <v>衡东平光农业发展有限公司</v>
          </cell>
          <cell r="R2036" t="str">
            <v>0</v>
          </cell>
          <cell r="S2036" t="str">
            <v>6</v>
          </cell>
          <cell r="T2036" t="str">
            <v>无</v>
          </cell>
          <cell r="U2036">
            <v>0</v>
          </cell>
          <cell r="V2036">
            <v>0.52800000000000002</v>
          </cell>
          <cell r="W2036">
            <v>0.52800000000000002</v>
          </cell>
        </row>
        <row r="2037">
          <cell r="I2037" t="str">
            <v>衡东奇顺农业开发有限公司资源产业路</v>
          </cell>
          <cell r="J2037" t="str">
            <v>1312F4304240154</v>
          </cell>
          <cell r="K2037" t="str">
            <v>资源产业路</v>
          </cell>
          <cell r="L2037" t="str">
            <v>三类地区</v>
          </cell>
          <cell r="M2037"/>
          <cell r="N2037" t="str">
            <v>升级改造（提质改造）</v>
          </cell>
          <cell r="O2037" t="str">
            <v>衡东奇顺农业开发有限公司</v>
          </cell>
          <cell r="R2037" t="str">
            <v>3.5</v>
          </cell>
          <cell r="S2037" t="str">
            <v>6</v>
          </cell>
          <cell r="T2037" t="str">
            <v>无</v>
          </cell>
          <cell r="U2037">
            <v>0</v>
          </cell>
          <cell r="V2037">
            <v>0.93500000000000005</v>
          </cell>
          <cell r="W2037">
            <v>0.93500000000000005</v>
          </cell>
        </row>
        <row r="2038">
          <cell r="I2038" t="str">
            <v>衡东沙港种养专业合作社资源产业路</v>
          </cell>
          <cell r="J2038" t="str">
            <v>1312F4304240180</v>
          </cell>
          <cell r="K2038" t="str">
            <v>资源产业路</v>
          </cell>
          <cell r="L2038" t="str">
            <v>三类地区</v>
          </cell>
          <cell r="M2038"/>
          <cell r="N2038" t="str">
            <v>升级改造（提质改造）</v>
          </cell>
          <cell r="O2038" t="str">
            <v>衡东沙巷种养专业合作社</v>
          </cell>
          <cell r="R2038" t="str">
            <v>3.5</v>
          </cell>
          <cell r="S2038" t="str">
            <v>6</v>
          </cell>
          <cell r="T2038" t="str">
            <v>无</v>
          </cell>
          <cell r="U2038">
            <v>0</v>
          </cell>
          <cell r="V2038">
            <v>0.86399999999999999</v>
          </cell>
          <cell r="W2038">
            <v>0.86399999999999999</v>
          </cell>
        </row>
        <row r="2039">
          <cell r="I2039" t="str">
            <v>衡东山里红种养专业合作联社资源产业路</v>
          </cell>
          <cell r="J2039" t="str">
            <v>1312F4304240125</v>
          </cell>
          <cell r="K2039" t="str">
            <v>资源产业路</v>
          </cell>
          <cell r="L2039" t="str">
            <v>三类地区</v>
          </cell>
          <cell r="M2039"/>
          <cell r="N2039" t="str">
            <v>升级改造（提质改造）</v>
          </cell>
          <cell r="O2039" t="str">
            <v>衡东山里红种养专业合作联社</v>
          </cell>
          <cell r="R2039" t="str">
            <v>3.5</v>
          </cell>
          <cell r="S2039" t="str">
            <v>6</v>
          </cell>
          <cell r="T2039" t="str">
            <v>无</v>
          </cell>
          <cell r="U2039">
            <v>0</v>
          </cell>
          <cell r="V2039">
            <v>1.2</v>
          </cell>
          <cell r="W2039">
            <v>1.2</v>
          </cell>
        </row>
        <row r="2040">
          <cell r="I2040" t="str">
            <v>衡东升升固体废物治理有限公司资源产业路</v>
          </cell>
          <cell r="J2040" t="str">
            <v>1312F4304240089</v>
          </cell>
          <cell r="K2040" t="str">
            <v>资源产业路</v>
          </cell>
          <cell r="L2040" t="str">
            <v>三类地区</v>
          </cell>
          <cell r="M2040"/>
          <cell r="N2040" t="str">
            <v>升级改造（提质改造）</v>
          </cell>
          <cell r="O2040" t="str">
            <v>衡东升升固体废物治理有限公司</v>
          </cell>
          <cell r="R2040" t="str">
            <v>3.5</v>
          </cell>
          <cell r="S2040" t="str">
            <v>6</v>
          </cell>
          <cell r="T2040" t="str">
            <v>无</v>
          </cell>
          <cell r="U2040">
            <v>0</v>
          </cell>
          <cell r="V2040">
            <v>2.3159999999999998</v>
          </cell>
          <cell r="W2040">
            <v>2.3159999999999998</v>
          </cell>
        </row>
        <row r="2041">
          <cell r="I2041" t="str">
            <v>衡东胜凡种植专业合作社资源产业路</v>
          </cell>
          <cell r="J2041" t="str">
            <v>1312F4304240016</v>
          </cell>
          <cell r="K2041" t="str">
            <v>资源产业路</v>
          </cell>
          <cell r="L2041" t="str">
            <v>三类地区</v>
          </cell>
          <cell r="M2041"/>
          <cell r="N2041" t="str">
            <v>升级改造（提质改造）</v>
          </cell>
          <cell r="O2041" t="str">
            <v>衡东胜凡种植专业合作社</v>
          </cell>
          <cell r="R2041" t="str">
            <v>3</v>
          </cell>
          <cell r="S2041" t="str">
            <v>6</v>
          </cell>
          <cell r="T2041" t="str">
            <v>CJJ5430424</v>
          </cell>
          <cell r="U2041">
            <v>0</v>
          </cell>
          <cell r="V2041">
            <v>0.59</v>
          </cell>
          <cell r="W2041">
            <v>0.59</v>
          </cell>
        </row>
        <row r="2042">
          <cell r="I2042" t="str">
            <v>衡东水竹生态有限公司资源产业路</v>
          </cell>
          <cell r="J2042" t="str">
            <v>1312F4304240017</v>
          </cell>
          <cell r="K2042" t="str">
            <v>资源产业路</v>
          </cell>
          <cell r="L2042" t="str">
            <v>三类地区</v>
          </cell>
          <cell r="M2042"/>
          <cell r="N2042" t="str">
            <v>升级改造（提质改造）</v>
          </cell>
          <cell r="O2042" t="str">
            <v>衡东水竹生态有限公司</v>
          </cell>
          <cell r="R2042" t="str">
            <v>3</v>
          </cell>
          <cell r="S2042" t="str">
            <v>6</v>
          </cell>
          <cell r="T2042" t="str">
            <v>无</v>
          </cell>
          <cell r="U2042">
            <v>0</v>
          </cell>
          <cell r="V2042">
            <v>0.56000000000000005</v>
          </cell>
          <cell r="W2042">
            <v>0.56000000000000005</v>
          </cell>
        </row>
        <row r="2043">
          <cell r="I2043" t="str">
            <v>衡东喜华水稻种植专业合作社资源产业路</v>
          </cell>
          <cell r="J2043" t="str">
            <v>1312F4304240132</v>
          </cell>
          <cell r="K2043" t="str">
            <v>资源产业路</v>
          </cell>
          <cell r="L2043" t="str">
            <v>三类地区</v>
          </cell>
          <cell r="M2043"/>
          <cell r="N2043" t="str">
            <v>升级改造（提质改造）</v>
          </cell>
          <cell r="O2043" t="str">
            <v>衡东喜华水稻种植专业合作社</v>
          </cell>
          <cell r="R2043" t="str">
            <v>3.5</v>
          </cell>
          <cell r="S2043" t="str">
            <v>6</v>
          </cell>
          <cell r="T2043" t="str">
            <v>无</v>
          </cell>
          <cell r="U2043">
            <v>0</v>
          </cell>
          <cell r="V2043">
            <v>0.499</v>
          </cell>
          <cell r="W2043">
            <v>0.499</v>
          </cell>
        </row>
        <row r="2044">
          <cell r="I2044" t="str">
            <v>衡东县爱平养殖有限公司鸿霞基地资源产业路</v>
          </cell>
          <cell r="J2044" t="str">
            <v>1312F4304260210</v>
          </cell>
          <cell r="K2044" t="str">
            <v>资源产业路</v>
          </cell>
          <cell r="L2044" t="str">
            <v>三类地区</v>
          </cell>
          <cell r="M2044"/>
          <cell r="N2044" t="str">
            <v>升级改造（提质改造）</v>
          </cell>
          <cell r="O2044" t="str">
            <v>衡东县爱平养殖有限公司鸿霞基地</v>
          </cell>
          <cell r="R2044" t="str">
            <v>3</v>
          </cell>
          <cell r="S2044" t="str">
            <v>6</v>
          </cell>
          <cell r="T2044" t="str">
            <v>无</v>
          </cell>
          <cell r="U2044">
            <v>0</v>
          </cell>
          <cell r="V2044">
            <v>2.2000000000000002</v>
          </cell>
          <cell r="W2044">
            <v>2.2000000000000002</v>
          </cell>
        </row>
        <row r="2045">
          <cell r="I2045" t="str">
            <v>衡东县爱平养殖有限公司资源产业路</v>
          </cell>
          <cell r="J2045" t="str">
            <v>1312F4304240025</v>
          </cell>
          <cell r="K2045" t="str">
            <v>资源产业路</v>
          </cell>
          <cell r="L2045" t="str">
            <v>三类地区</v>
          </cell>
          <cell r="M2045"/>
          <cell r="N2045" t="str">
            <v>升级改造（提质改造）</v>
          </cell>
          <cell r="O2045" t="str">
            <v>衡东县爱平养殖有限公司</v>
          </cell>
          <cell r="R2045" t="str">
            <v>3.5</v>
          </cell>
          <cell r="S2045" t="str">
            <v>6</v>
          </cell>
          <cell r="T2045" t="str">
            <v>Y333430424</v>
          </cell>
          <cell r="U2045">
            <v>4.3959999999999999</v>
          </cell>
          <cell r="V2045">
            <v>5.75</v>
          </cell>
          <cell r="W2045">
            <v>1.3540000000000001</v>
          </cell>
        </row>
        <row r="2046">
          <cell r="I2046" t="str">
            <v>衡东县草市镇沙港村经济合作社资源产业路</v>
          </cell>
          <cell r="J2046" t="str">
            <v>1312F4304240043</v>
          </cell>
          <cell r="K2046" t="str">
            <v>资源产业路</v>
          </cell>
          <cell r="L2046" t="str">
            <v>三类地区</v>
          </cell>
          <cell r="M2046"/>
          <cell r="N2046" t="str">
            <v>升级改造（提质改造）</v>
          </cell>
          <cell r="O2046" t="str">
            <v>衡东县草市镇沙港村经济合作社</v>
          </cell>
          <cell r="R2046" t="str">
            <v>3.5</v>
          </cell>
          <cell r="S2046" t="str">
            <v>6</v>
          </cell>
          <cell r="T2046" t="str">
            <v>无</v>
          </cell>
          <cell r="U2046">
            <v>0</v>
          </cell>
          <cell r="V2046">
            <v>2.8660000000000001</v>
          </cell>
          <cell r="W2046">
            <v>2.8660000000000001</v>
          </cell>
        </row>
        <row r="2047">
          <cell r="I2047" t="str">
            <v>衡东县昌瑞农业发展有限公司资源产业路</v>
          </cell>
          <cell r="J2047" t="str">
            <v>1312F4304240184</v>
          </cell>
          <cell r="K2047" t="str">
            <v>资源产业路</v>
          </cell>
          <cell r="L2047" t="str">
            <v>三类地区</v>
          </cell>
          <cell r="M2047"/>
          <cell r="N2047" t="str">
            <v>升级改造（提质改造）</v>
          </cell>
          <cell r="O2047" t="str">
            <v>衡东县昌瑞农业发展有限公司</v>
          </cell>
          <cell r="R2047" t="str">
            <v>3.5</v>
          </cell>
          <cell r="S2047" t="str">
            <v>6</v>
          </cell>
          <cell r="T2047" t="str">
            <v>无</v>
          </cell>
          <cell r="U2047">
            <v>0</v>
          </cell>
          <cell r="V2047">
            <v>0.126</v>
          </cell>
          <cell r="W2047">
            <v>0.126</v>
          </cell>
        </row>
        <row r="2048">
          <cell r="I2048" t="str">
            <v>衡东县常青黄椒绿色种植专业合作社资源产业路</v>
          </cell>
          <cell r="J2048" t="str">
            <v>1312F4304240013</v>
          </cell>
          <cell r="K2048" t="str">
            <v>资源产业路</v>
          </cell>
          <cell r="L2048" t="str">
            <v>三类地区</v>
          </cell>
          <cell r="M2048"/>
          <cell r="N2048" t="str">
            <v>升级改造（提质改造）</v>
          </cell>
          <cell r="O2048" t="str">
            <v>衡东县常青黄椒绿色种植专业合作社</v>
          </cell>
          <cell r="R2048" t="str">
            <v>3</v>
          </cell>
          <cell r="S2048" t="str">
            <v>6</v>
          </cell>
          <cell r="T2048" t="str">
            <v>无</v>
          </cell>
          <cell r="U2048">
            <v>0</v>
          </cell>
          <cell r="V2048">
            <v>0.85299999999999998</v>
          </cell>
          <cell r="W2048">
            <v>0.85299999999999998</v>
          </cell>
        </row>
        <row r="2049">
          <cell r="I2049" t="str">
            <v>衡东县东红种养专业合作社资源产业路</v>
          </cell>
          <cell r="J2049" t="str">
            <v>1312F4304240147</v>
          </cell>
          <cell r="K2049" t="str">
            <v>资源产业路</v>
          </cell>
          <cell r="L2049" t="str">
            <v>三类地区</v>
          </cell>
          <cell r="M2049"/>
          <cell r="N2049" t="str">
            <v>升级改造（提质改造）</v>
          </cell>
          <cell r="O2049" t="str">
            <v>衡东县东红种养专业合作社</v>
          </cell>
          <cell r="R2049" t="str">
            <v>3.5</v>
          </cell>
          <cell r="S2049" t="str">
            <v>6</v>
          </cell>
          <cell r="T2049" t="str">
            <v>CX10430424</v>
          </cell>
          <cell r="U2049">
            <v>0</v>
          </cell>
          <cell r="V2049">
            <v>0.38</v>
          </cell>
          <cell r="W2049">
            <v>0.38</v>
          </cell>
        </row>
        <row r="2050">
          <cell r="I2050" t="str">
            <v>衡东县丰食园种养合作社资源产业路</v>
          </cell>
          <cell r="J2050" t="str">
            <v>1312F4304240068</v>
          </cell>
          <cell r="K2050" t="str">
            <v>资源产业路</v>
          </cell>
          <cell r="L2050" t="str">
            <v>三类地区</v>
          </cell>
          <cell r="M2050"/>
          <cell r="N2050" t="str">
            <v>升级改造（提质改造）</v>
          </cell>
          <cell r="O2050" t="str">
            <v>衡东县丰食园种养合作社</v>
          </cell>
          <cell r="R2050" t="str">
            <v>3.5</v>
          </cell>
          <cell r="S2050" t="str">
            <v>6</v>
          </cell>
          <cell r="T2050" t="str">
            <v>无</v>
          </cell>
          <cell r="U2050">
            <v>0</v>
          </cell>
          <cell r="V2050">
            <v>0.40400000000000003</v>
          </cell>
          <cell r="W2050">
            <v>0.40400000000000003</v>
          </cell>
        </row>
        <row r="2051">
          <cell r="I2051" t="str">
            <v>衡东县高塘洲先油茶种植专业合作社资源产业路</v>
          </cell>
          <cell r="J2051" t="str">
            <v>1312F4304240127</v>
          </cell>
          <cell r="K2051" t="str">
            <v>资源产业路</v>
          </cell>
          <cell r="L2051" t="str">
            <v>三类地区</v>
          </cell>
          <cell r="M2051"/>
          <cell r="N2051" t="str">
            <v>升级改造（提质改造）</v>
          </cell>
          <cell r="O2051" t="str">
            <v>衡东县高塘洲先油茶种植专业合作社</v>
          </cell>
          <cell r="R2051" t="str">
            <v>3.5</v>
          </cell>
          <cell r="S2051" t="str">
            <v>6</v>
          </cell>
          <cell r="T2051" t="str">
            <v>无</v>
          </cell>
          <cell r="U2051">
            <v>0</v>
          </cell>
          <cell r="V2051">
            <v>4.8</v>
          </cell>
          <cell r="W2051">
            <v>4.8</v>
          </cell>
        </row>
        <row r="2052">
          <cell r="I2052" t="str">
            <v>衡东县官冲生态农业科技发展有限公司资源产业路</v>
          </cell>
          <cell r="J2052" t="str">
            <v>1312F4304240189</v>
          </cell>
          <cell r="K2052" t="str">
            <v>资源产业路</v>
          </cell>
          <cell r="L2052" t="str">
            <v>三类地区</v>
          </cell>
          <cell r="M2052"/>
          <cell r="N2052" t="str">
            <v>升级改造（提质改造）</v>
          </cell>
          <cell r="O2052" t="str">
            <v>衡东县官冲生态农业科技发展有限公司</v>
          </cell>
          <cell r="R2052" t="str">
            <v>4</v>
          </cell>
          <cell r="S2052" t="str">
            <v>6</v>
          </cell>
          <cell r="T2052" t="str">
            <v>无</v>
          </cell>
          <cell r="U2052">
            <v>0</v>
          </cell>
          <cell r="V2052">
            <v>0.83099999999999996</v>
          </cell>
          <cell r="W2052">
            <v>0.83099999999999996</v>
          </cell>
        </row>
        <row r="2053">
          <cell r="I2053" t="str">
            <v>衡东县光荣黄贡椒种植专业合作社资源产业路</v>
          </cell>
          <cell r="J2053" t="str">
            <v>1312F4304240123</v>
          </cell>
          <cell r="K2053" t="str">
            <v>资源产业路</v>
          </cell>
          <cell r="L2053" t="str">
            <v>三类地区</v>
          </cell>
          <cell r="M2053"/>
          <cell r="N2053" t="str">
            <v>升级改造（提质改造）</v>
          </cell>
          <cell r="O2053" t="str">
            <v>衡东县光荣黄贡椒种植专业合作社</v>
          </cell>
          <cell r="R2053" t="str">
            <v>3.5</v>
          </cell>
          <cell r="S2053" t="str">
            <v>6</v>
          </cell>
          <cell r="T2053" t="str">
            <v>无</v>
          </cell>
          <cell r="U2053">
            <v>0</v>
          </cell>
          <cell r="V2053">
            <v>0.68</v>
          </cell>
          <cell r="W2053">
            <v>0.68</v>
          </cell>
        </row>
        <row r="2054">
          <cell r="I2054" t="str">
            <v>衡东县合创生态养殖有限公司资源产业路</v>
          </cell>
          <cell r="J2054" t="str">
            <v>1312F4304240066</v>
          </cell>
          <cell r="K2054" t="str">
            <v>资源产业路</v>
          </cell>
          <cell r="L2054" t="str">
            <v>三类地区</v>
          </cell>
          <cell r="M2054"/>
          <cell r="N2054" t="str">
            <v>升级改造（提质改造）</v>
          </cell>
          <cell r="O2054" t="str">
            <v>衡东县合创生态养殖有限公司</v>
          </cell>
          <cell r="S2054" t="str">
            <v>6</v>
          </cell>
          <cell r="T2054" t="str">
            <v>无</v>
          </cell>
          <cell r="U2054">
            <v>0</v>
          </cell>
          <cell r="V2054">
            <v>1.268</v>
          </cell>
          <cell r="W2054">
            <v>1.268</v>
          </cell>
        </row>
        <row r="2055">
          <cell r="I2055" t="str">
            <v>衡东县鸿大种养专业合作社资源产业路</v>
          </cell>
          <cell r="J2055" t="str">
            <v>1312F4304240140</v>
          </cell>
          <cell r="K2055" t="str">
            <v>资源产业路</v>
          </cell>
          <cell r="L2055" t="str">
            <v>三类地区</v>
          </cell>
          <cell r="M2055"/>
          <cell r="N2055" t="str">
            <v>升级改造（提质改造）</v>
          </cell>
          <cell r="O2055" t="str">
            <v>衡东县鸿大种养专业合作社</v>
          </cell>
          <cell r="R2055" t="str">
            <v>3.5</v>
          </cell>
          <cell r="S2055" t="str">
            <v>6</v>
          </cell>
          <cell r="T2055" t="str">
            <v>无</v>
          </cell>
          <cell r="U2055">
            <v>0</v>
          </cell>
          <cell r="V2055">
            <v>0.17899999999999999</v>
          </cell>
          <cell r="W2055">
            <v>0.17899999999999999</v>
          </cell>
        </row>
        <row r="2056">
          <cell r="I2056" t="str">
            <v>衡东县鸿顺资源再生有限公司资源产业路</v>
          </cell>
          <cell r="J2056" t="str">
            <v>1312F4304240145</v>
          </cell>
          <cell r="K2056" t="str">
            <v>资源产业路</v>
          </cell>
          <cell r="L2056" t="str">
            <v>三类地区</v>
          </cell>
          <cell r="M2056"/>
          <cell r="N2056" t="str">
            <v>升级改造（提质改造）</v>
          </cell>
          <cell r="O2056" t="str">
            <v>衡东县鸿顺资源再生有限公司</v>
          </cell>
          <cell r="R2056" t="str">
            <v>3.5</v>
          </cell>
          <cell r="S2056" t="str">
            <v>6</v>
          </cell>
          <cell r="T2056" t="str">
            <v>无</v>
          </cell>
          <cell r="U2056">
            <v>0</v>
          </cell>
          <cell r="V2056">
            <v>0.80500000000000005</v>
          </cell>
          <cell r="W2056">
            <v>0.80500000000000005</v>
          </cell>
        </row>
        <row r="2057">
          <cell r="I2057" t="str">
            <v>衡东县建东油茶合作社产业路</v>
          </cell>
          <cell r="J2057" t="str">
            <v>1312F4304240201</v>
          </cell>
          <cell r="K2057" t="str">
            <v>资源产业路</v>
          </cell>
          <cell r="L2057" t="str">
            <v>三类地区</v>
          </cell>
          <cell r="M2057"/>
          <cell r="N2057" t="str">
            <v>升级改造（提质改造）</v>
          </cell>
          <cell r="O2057" t="str">
            <v>衡东县建东油茶合作社</v>
          </cell>
          <cell r="R2057" t="str">
            <v>5</v>
          </cell>
          <cell r="S2057" t="str">
            <v>6</v>
          </cell>
          <cell r="T2057" t="str">
            <v>X121430424</v>
          </cell>
          <cell r="U2057">
            <v>10.050000000000001</v>
          </cell>
          <cell r="V2057">
            <v>13.6</v>
          </cell>
          <cell r="W2057">
            <v>3.55</v>
          </cell>
        </row>
        <row r="2058">
          <cell r="I2058" t="str">
            <v>衡东县建衡农副产品加工厂资源产业路</v>
          </cell>
          <cell r="J2058" t="str">
            <v>1312F4304240011</v>
          </cell>
          <cell r="K2058" t="str">
            <v>资源产业路</v>
          </cell>
          <cell r="L2058" t="str">
            <v>三类地区</v>
          </cell>
          <cell r="M2058"/>
          <cell r="N2058" t="str">
            <v>升级改造（提质改造）</v>
          </cell>
          <cell r="O2058" t="str">
            <v>衡东县建衡农副产品加工厂</v>
          </cell>
          <cell r="R2058" t="str">
            <v>0</v>
          </cell>
          <cell r="S2058" t="str">
            <v>6</v>
          </cell>
          <cell r="T2058" t="str">
            <v>无</v>
          </cell>
          <cell r="U2058">
            <v>0</v>
          </cell>
          <cell r="V2058">
            <v>0.53900000000000003</v>
          </cell>
          <cell r="W2058">
            <v>0.53900000000000003</v>
          </cell>
        </row>
        <row r="2059">
          <cell r="I2059" t="str">
            <v>衡东县金觉峰一佳种养农民专业合作资源产业路</v>
          </cell>
          <cell r="J2059" t="str">
            <v>1312F4304240003</v>
          </cell>
          <cell r="K2059" t="str">
            <v>资源产业路</v>
          </cell>
          <cell r="L2059" t="str">
            <v>三类地区</v>
          </cell>
          <cell r="M2059"/>
          <cell r="N2059" t="str">
            <v>升级改造（提质改造）</v>
          </cell>
          <cell r="O2059" t="str">
            <v>衡东县金觉峰一佳种养农民专业合作社</v>
          </cell>
          <cell r="R2059" t="str">
            <v>0</v>
          </cell>
          <cell r="S2059" t="str">
            <v>6</v>
          </cell>
          <cell r="T2059" t="str">
            <v>无</v>
          </cell>
          <cell r="U2059">
            <v>0</v>
          </cell>
          <cell r="V2059">
            <v>8.2899999999999991</v>
          </cell>
          <cell r="W2059">
            <v>8.2899999999999991</v>
          </cell>
        </row>
        <row r="2060">
          <cell r="I2060" t="str">
            <v>衡东县立成家庭农场资源产业路</v>
          </cell>
          <cell r="J2060" t="str">
            <v>1312F4304240079</v>
          </cell>
          <cell r="K2060" t="str">
            <v>资源产业路</v>
          </cell>
          <cell r="L2060" t="str">
            <v>三类地区</v>
          </cell>
          <cell r="M2060"/>
          <cell r="N2060" t="str">
            <v>升级改造（提质改造）</v>
          </cell>
          <cell r="O2060" t="str">
            <v>衡东县立成家庭农场</v>
          </cell>
          <cell r="R2060" t="str">
            <v>3.5</v>
          </cell>
          <cell r="S2060" t="str">
            <v>6</v>
          </cell>
          <cell r="T2060" t="str">
            <v>无</v>
          </cell>
          <cell r="U2060">
            <v>0</v>
          </cell>
          <cell r="V2060">
            <v>0.96899999999999997</v>
          </cell>
          <cell r="W2060">
            <v>0.96899999999999997</v>
          </cell>
        </row>
        <row r="2061">
          <cell r="I2061" t="str">
            <v>衡东县联鑫种养专业合作社资源产业路</v>
          </cell>
          <cell r="J2061" t="str">
            <v>1312F4304240116</v>
          </cell>
          <cell r="K2061" t="str">
            <v>资源产业路</v>
          </cell>
          <cell r="L2061" t="str">
            <v>三类地区</v>
          </cell>
          <cell r="M2061"/>
          <cell r="N2061" t="str">
            <v>升级改造（提质改造）</v>
          </cell>
          <cell r="O2061" t="str">
            <v>衡东县联鑫种养专业合作社</v>
          </cell>
          <cell r="R2061" t="str">
            <v>3.5</v>
          </cell>
          <cell r="S2061" t="str">
            <v>6</v>
          </cell>
          <cell r="T2061" t="str">
            <v>C270430424</v>
          </cell>
          <cell r="U2061">
            <v>0</v>
          </cell>
          <cell r="V2061">
            <v>0.222</v>
          </cell>
          <cell r="W2061">
            <v>0.222</v>
          </cell>
        </row>
        <row r="2062">
          <cell r="I2062" t="str">
            <v>衡东县龙奉秋云种养专业合作社资源产业路</v>
          </cell>
          <cell r="J2062" t="str">
            <v>1312F4304240190</v>
          </cell>
          <cell r="K2062" t="str">
            <v>资源产业路</v>
          </cell>
          <cell r="L2062" t="str">
            <v>三类地区</v>
          </cell>
          <cell r="M2062"/>
          <cell r="N2062" t="str">
            <v>升级改造（提质改造）</v>
          </cell>
          <cell r="O2062" t="str">
            <v>衡东县龙奉秋云种养专业合作社</v>
          </cell>
          <cell r="R2062" t="str">
            <v>3.5</v>
          </cell>
          <cell r="S2062" t="str">
            <v>6</v>
          </cell>
          <cell r="T2062" t="str">
            <v>无</v>
          </cell>
          <cell r="U2062">
            <v>0</v>
          </cell>
          <cell r="V2062">
            <v>1</v>
          </cell>
          <cell r="W2062">
            <v>1</v>
          </cell>
        </row>
        <row r="2063">
          <cell r="I2063" t="str">
            <v>衡东县绿然家禽养殖专业合作社资源产业路</v>
          </cell>
          <cell r="J2063" t="str">
            <v>1312F4304240024</v>
          </cell>
          <cell r="K2063" t="str">
            <v>资源产业路</v>
          </cell>
          <cell r="L2063" t="str">
            <v>三类地区</v>
          </cell>
          <cell r="M2063"/>
          <cell r="N2063" t="str">
            <v>升级改造（提质改造）</v>
          </cell>
          <cell r="O2063" t="str">
            <v>衡东绿然家禽养殖专业合作社</v>
          </cell>
          <cell r="S2063" t="str">
            <v>6</v>
          </cell>
          <cell r="T2063" t="str">
            <v>无</v>
          </cell>
          <cell r="U2063">
            <v>0</v>
          </cell>
          <cell r="V2063">
            <v>4.9720000000000004</v>
          </cell>
          <cell r="W2063">
            <v>4.9720000000000004</v>
          </cell>
        </row>
        <row r="2064">
          <cell r="I2064" t="str">
            <v>衡东县蓬源镇姜军山家庭农场资源产业路</v>
          </cell>
          <cell r="J2064" t="str">
            <v>1312F4304240200</v>
          </cell>
          <cell r="K2064" t="str">
            <v>资源产业路</v>
          </cell>
          <cell r="L2064" t="str">
            <v>三类地区</v>
          </cell>
          <cell r="M2064"/>
          <cell r="N2064" t="str">
            <v>升级改造（提质改造）</v>
          </cell>
          <cell r="O2064" t="str">
            <v>衡东县蓬源镇姜军山家庭农场</v>
          </cell>
          <cell r="R2064" t="str">
            <v>3</v>
          </cell>
          <cell r="S2064" t="str">
            <v>6</v>
          </cell>
          <cell r="T2064" t="str">
            <v>无</v>
          </cell>
          <cell r="U2064">
            <v>0</v>
          </cell>
          <cell r="V2064">
            <v>0.72099999999999997</v>
          </cell>
          <cell r="W2064">
            <v>0.72099999999999997</v>
          </cell>
        </row>
        <row r="2065">
          <cell r="I2065" t="str">
            <v>衡东县蓬源镇双林养殖场资源产业路</v>
          </cell>
          <cell r="J2065" t="str">
            <v>1312F4304240199</v>
          </cell>
          <cell r="K2065" t="str">
            <v>资源产业路</v>
          </cell>
          <cell r="L2065" t="str">
            <v>三类地区</v>
          </cell>
          <cell r="M2065"/>
          <cell r="N2065" t="str">
            <v>升级改造（提质改造）</v>
          </cell>
          <cell r="O2065" t="str">
            <v>衡东县蓬源镇双林养殖场</v>
          </cell>
          <cell r="R2065" t="str">
            <v>3</v>
          </cell>
          <cell r="S2065" t="str">
            <v>6</v>
          </cell>
          <cell r="T2065" t="str">
            <v>C001430424</v>
          </cell>
          <cell r="U2065">
            <v>0.67600000000000005</v>
          </cell>
          <cell r="V2065">
            <v>1.5489999999999999</v>
          </cell>
          <cell r="W2065">
            <v>0.873</v>
          </cell>
        </row>
        <row r="2066">
          <cell r="I2066" t="str">
            <v>衡东县鹏禹畜牧养殖专业合作社资源产业路</v>
          </cell>
          <cell r="J2066" t="str">
            <v>1312F4304240152</v>
          </cell>
          <cell r="K2066" t="str">
            <v>资源产业路</v>
          </cell>
          <cell r="L2066" t="str">
            <v>三类地区</v>
          </cell>
          <cell r="M2066"/>
          <cell r="N2066" t="str">
            <v>升级改造（提质改造）</v>
          </cell>
          <cell r="O2066" t="str">
            <v>衡东县鹏禹畜牧养殖专业合作社</v>
          </cell>
          <cell r="R2066" t="str">
            <v>3.5</v>
          </cell>
          <cell r="S2066" t="str">
            <v>6</v>
          </cell>
          <cell r="T2066" t="str">
            <v>无</v>
          </cell>
          <cell r="U2066">
            <v>0</v>
          </cell>
          <cell r="V2066">
            <v>0.18</v>
          </cell>
          <cell r="W2066">
            <v>0.18</v>
          </cell>
        </row>
        <row r="2067">
          <cell r="I2067" t="str">
            <v>衡东县启军种养专业合作社资源产业路</v>
          </cell>
          <cell r="J2067" t="str">
            <v>1312F4304240193</v>
          </cell>
          <cell r="K2067" t="str">
            <v>资源产业路</v>
          </cell>
          <cell r="L2067" t="str">
            <v>三类地区</v>
          </cell>
          <cell r="M2067"/>
          <cell r="N2067" t="str">
            <v>升级改造（提质改造）</v>
          </cell>
          <cell r="O2067" t="str">
            <v>衡东县启军种养专业合作社</v>
          </cell>
          <cell r="R2067" t="str">
            <v>0</v>
          </cell>
          <cell r="S2067" t="str">
            <v>6</v>
          </cell>
          <cell r="T2067" t="str">
            <v>无</v>
          </cell>
          <cell r="U2067">
            <v>0</v>
          </cell>
          <cell r="V2067">
            <v>1.835</v>
          </cell>
          <cell r="W2067">
            <v>1.835</v>
          </cell>
        </row>
        <row r="2068">
          <cell r="I2068" t="str">
            <v>衡东县庆发食品有限公司资源产业路</v>
          </cell>
          <cell r="J2068" t="str">
            <v>1312F4304240014</v>
          </cell>
          <cell r="K2068" t="str">
            <v>资源产业路</v>
          </cell>
          <cell r="L2068" t="str">
            <v>三类地区</v>
          </cell>
          <cell r="M2068"/>
          <cell r="N2068" t="str">
            <v>升级改造（提质改造）</v>
          </cell>
          <cell r="O2068" t="str">
            <v>衡东县庆发食品有限公司</v>
          </cell>
          <cell r="R2068" t="str">
            <v>3</v>
          </cell>
          <cell r="S2068" t="str">
            <v>6</v>
          </cell>
          <cell r="T2068" t="str">
            <v>无</v>
          </cell>
          <cell r="U2068">
            <v>0</v>
          </cell>
          <cell r="V2068">
            <v>1</v>
          </cell>
          <cell r="W2068">
            <v>1</v>
          </cell>
        </row>
        <row r="2069">
          <cell r="I2069" t="str">
            <v>衡东县全达牲猪养殖专业合作社资源产业路</v>
          </cell>
          <cell r="J2069" t="str">
            <v>1312F4304240033</v>
          </cell>
          <cell r="K2069" t="str">
            <v>资源产业路</v>
          </cell>
          <cell r="L2069" t="str">
            <v>三类地区</v>
          </cell>
          <cell r="M2069"/>
          <cell r="N2069" t="str">
            <v>升级改造（提质改造）</v>
          </cell>
          <cell r="O2069" t="str">
            <v>衡东县全达牲猪养殖专业合作社</v>
          </cell>
          <cell r="S2069" t="str">
            <v>6</v>
          </cell>
          <cell r="T2069" t="str">
            <v>无</v>
          </cell>
          <cell r="U2069">
            <v>0</v>
          </cell>
          <cell r="V2069">
            <v>3.07</v>
          </cell>
          <cell r="W2069">
            <v>3.07</v>
          </cell>
        </row>
        <row r="2070">
          <cell r="I2070" t="str">
            <v>衡东县山河生态种养专业合作社资源产业路</v>
          </cell>
          <cell r="J2070" t="str">
            <v>1312F4304240118</v>
          </cell>
          <cell r="K2070" t="str">
            <v>资源产业路</v>
          </cell>
          <cell r="L2070" t="str">
            <v>三类地区</v>
          </cell>
          <cell r="M2070"/>
          <cell r="N2070" t="str">
            <v>升级改造（提质改造）</v>
          </cell>
          <cell r="O2070" t="str">
            <v>衡东县山河生态种养专业合作社</v>
          </cell>
          <cell r="R2070" t="str">
            <v>3.5</v>
          </cell>
          <cell r="S2070" t="str">
            <v>6</v>
          </cell>
          <cell r="T2070" t="str">
            <v>无</v>
          </cell>
          <cell r="U2070">
            <v>0</v>
          </cell>
          <cell r="V2070">
            <v>1.1299999999999999</v>
          </cell>
          <cell r="W2070">
            <v>1.1299999999999999</v>
          </cell>
        </row>
        <row r="2071">
          <cell r="I2071" t="str">
            <v>衡东县盛冠圆家禽养殖专业合作社资源产业路</v>
          </cell>
          <cell r="J2071" t="str">
            <v>1312F4304240053</v>
          </cell>
          <cell r="K2071" t="str">
            <v>资源产业路</v>
          </cell>
          <cell r="L2071" t="str">
            <v>三类地区</v>
          </cell>
          <cell r="M2071"/>
          <cell r="N2071" t="str">
            <v>升级改造（提质改造）</v>
          </cell>
          <cell r="O2071" t="str">
            <v>衡东县盛冠圆家禽养殖专业合作社</v>
          </cell>
          <cell r="S2071" t="str">
            <v>6</v>
          </cell>
          <cell r="T2071" t="str">
            <v>无</v>
          </cell>
          <cell r="U2071">
            <v>0</v>
          </cell>
          <cell r="V2071">
            <v>1.671</v>
          </cell>
          <cell r="W2071">
            <v>1.671</v>
          </cell>
        </row>
        <row r="2072">
          <cell r="I2072" t="str">
            <v>衡东县石滩思乡情养殖场资源产业路</v>
          </cell>
          <cell r="J2072" t="str">
            <v>1312F4304240151</v>
          </cell>
          <cell r="K2072" t="str">
            <v>资源产业路</v>
          </cell>
          <cell r="L2072" t="str">
            <v>三类地区</v>
          </cell>
          <cell r="M2072"/>
          <cell r="N2072" t="str">
            <v>升级改造（提质改造）</v>
          </cell>
          <cell r="O2072" t="str">
            <v>衡东县石滩思乡情养殖场</v>
          </cell>
          <cell r="R2072" t="str">
            <v>3.5</v>
          </cell>
          <cell r="S2072" t="str">
            <v>6</v>
          </cell>
          <cell r="T2072" t="str">
            <v>无</v>
          </cell>
          <cell r="U2072">
            <v>0</v>
          </cell>
          <cell r="V2072">
            <v>0.7</v>
          </cell>
          <cell r="W2072">
            <v>0.7</v>
          </cell>
        </row>
        <row r="2073">
          <cell r="I2073" t="str">
            <v>衡东县天逸农牧有限公司冲排百盛种养专业合作社基地资源产业路</v>
          </cell>
          <cell r="J2073" t="str">
            <v>1312F4304240196</v>
          </cell>
          <cell r="K2073" t="str">
            <v>资源产业路</v>
          </cell>
          <cell r="L2073" t="str">
            <v>三类地区</v>
          </cell>
          <cell r="M2073"/>
          <cell r="N2073" t="str">
            <v>升级改造（提质改造）</v>
          </cell>
          <cell r="O2073" t="str">
            <v>衡东县天逸农牧有限公司冲排百盛种养专业合作社基地</v>
          </cell>
          <cell r="R2073" t="str">
            <v>3</v>
          </cell>
          <cell r="S2073" t="str">
            <v>6</v>
          </cell>
          <cell r="T2073" t="str">
            <v>无</v>
          </cell>
          <cell r="U2073">
            <v>0</v>
          </cell>
          <cell r="V2073">
            <v>1.06</v>
          </cell>
          <cell r="W2073">
            <v>1.06</v>
          </cell>
        </row>
        <row r="2074">
          <cell r="I2074" t="str">
            <v>衡东县天逸农牧有限公司资源产业路</v>
          </cell>
          <cell r="J2074" t="str">
            <v>1312F4304240060</v>
          </cell>
          <cell r="K2074" t="str">
            <v>资源产业路</v>
          </cell>
          <cell r="L2074" t="str">
            <v>三类地区</v>
          </cell>
          <cell r="M2074"/>
          <cell r="N2074" t="str">
            <v>升级改造（提质改造）</v>
          </cell>
          <cell r="O2074" t="str">
            <v>衡东县天逸农牧有限公司</v>
          </cell>
          <cell r="R2074" t="str">
            <v>3.5</v>
          </cell>
          <cell r="S2074" t="str">
            <v>6</v>
          </cell>
          <cell r="T2074" t="str">
            <v>无</v>
          </cell>
          <cell r="U2074">
            <v>0</v>
          </cell>
          <cell r="V2074">
            <v>3.07</v>
          </cell>
          <cell r="W2074">
            <v>3.07</v>
          </cell>
        </row>
        <row r="2075">
          <cell r="I2075" t="str">
            <v>衡东县吴集镇龙奉村经济合作社资源产业路</v>
          </cell>
          <cell r="J2075" t="str">
            <v>1312F4304240179</v>
          </cell>
          <cell r="K2075" t="str">
            <v>资源产业路</v>
          </cell>
          <cell r="L2075" t="str">
            <v>三类地区</v>
          </cell>
          <cell r="M2075"/>
          <cell r="N2075" t="str">
            <v>升级改造（提质改造）</v>
          </cell>
          <cell r="O2075" t="str">
            <v>衡东县吴集镇龙奉村经济合作社</v>
          </cell>
          <cell r="R2075" t="str">
            <v>3.5</v>
          </cell>
          <cell r="S2075" t="str">
            <v>6</v>
          </cell>
          <cell r="T2075" t="str">
            <v>无</v>
          </cell>
          <cell r="U2075">
            <v>0</v>
          </cell>
          <cell r="V2075">
            <v>1.18</v>
          </cell>
          <cell r="W2075">
            <v>1.18</v>
          </cell>
        </row>
        <row r="2076">
          <cell r="I2076" t="str">
            <v>衡东县湘丰水稻种植专业合作社资源产业路</v>
          </cell>
          <cell r="J2076" t="str">
            <v>1312F4304240141</v>
          </cell>
          <cell r="K2076" t="str">
            <v>资源产业路</v>
          </cell>
          <cell r="L2076" t="str">
            <v>三类地区</v>
          </cell>
          <cell r="M2076"/>
          <cell r="N2076" t="str">
            <v>升级改造（提质改造）</v>
          </cell>
          <cell r="O2076" t="str">
            <v>衡东县湘丰水稻种植专业合作社</v>
          </cell>
          <cell r="R2076" t="str">
            <v>3.5</v>
          </cell>
          <cell r="S2076" t="str">
            <v>6</v>
          </cell>
          <cell r="T2076" t="str">
            <v>C645430424</v>
          </cell>
          <cell r="U2076">
            <v>0</v>
          </cell>
          <cell r="V2076">
            <v>1.2</v>
          </cell>
          <cell r="W2076">
            <v>1.2</v>
          </cell>
        </row>
        <row r="2077">
          <cell r="I2077" t="str">
            <v>衡东县乡间农家腌腊食品有限公司资源产业路</v>
          </cell>
          <cell r="J2077" t="str">
            <v>1312F4304240092</v>
          </cell>
          <cell r="K2077" t="str">
            <v>资源产业路</v>
          </cell>
          <cell r="L2077" t="str">
            <v>三类地区</v>
          </cell>
          <cell r="M2077"/>
          <cell r="N2077" t="str">
            <v>升级改造（提质改造）</v>
          </cell>
          <cell r="O2077" t="str">
            <v>衡东县乡间农家腌腊食品有限公司</v>
          </cell>
          <cell r="R2077" t="str">
            <v>3.5</v>
          </cell>
          <cell r="S2077" t="str">
            <v>6</v>
          </cell>
          <cell r="T2077" t="str">
            <v>无</v>
          </cell>
          <cell r="U2077">
            <v>0</v>
          </cell>
          <cell r="V2077">
            <v>2.5619999999999998</v>
          </cell>
          <cell r="W2077">
            <v>2.5619999999999998</v>
          </cell>
        </row>
        <row r="2078">
          <cell r="I2078" t="str">
            <v>衡东县亚荣黄贡椒种植专业合作社资源产业路（二期）</v>
          </cell>
          <cell r="J2078" t="str">
            <v>1312F4304240126</v>
          </cell>
          <cell r="K2078" t="str">
            <v>资源产业路</v>
          </cell>
          <cell r="L2078" t="str">
            <v>三类地区</v>
          </cell>
          <cell r="M2078"/>
          <cell r="N2078" t="str">
            <v>升级改造（提质改造）</v>
          </cell>
          <cell r="O2078" t="str">
            <v>衡东县亚荣黄贡椒种植专业合作社</v>
          </cell>
          <cell r="R2078" t="str">
            <v>3.5</v>
          </cell>
          <cell r="S2078" t="str">
            <v>6</v>
          </cell>
          <cell r="T2078" t="str">
            <v>无</v>
          </cell>
          <cell r="U2078">
            <v>0</v>
          </cell>
          <cell r="V2078">
            <v>0.78</v>
          </cell>
          <cell r="W2078">
            <v>0.78</v>
          </cell>
        </row>
        <row r="2079">
          <cell r="I2079" t="str">
            <v>衡东县亚荣黄贡椒种植专业合作社资源产业路（一期）</v>
          </cell>
          <cell r="J2079" t="str">
            <v>1312F4304240015</v>
          </cell>
          <cell r="K2079" t="str">
            <v>资源产业路</v>
          </cell>
          <cell r="L2079" t="str">
            <v>三类地区</v>
          </cell>
          <cell r="M2079"/>
          <cell r="N2079" t="str">
            <v>升级改造（提质改造）</v>
          </cell>
          <cell r="O2079" t="str">
            <v>衡东县亚荣黄贡椒种植专业合作社</v>
          </cell>
          <cell r="R2079" t="str">
            <v>0</v>
          </cell>
          <cell r="S2079" t="str">
            <v>6</v>
          </cell>
          <cell r="T2079" t="str">
            <v>无</v>
          </cell>
          <cell r="U2079">
            <v>0</v>
          </cell>
          <cell r="V2079">
            <v>2.282</v>
          </cell>
          <cell r="W2079">
            <v>2.282</v>
          </cell>
        </row>
        <row r="2080">
          <cell r="I2080" t="str">
            <v>衡东县艳清种养专业合作社资源产业路</v>
          </cell>
          <cell r="J2080" t="str">
            <v>1312F4304240173</v>
          </cell>
          <cell r="K2080" t="str">
            <v>资源产业路</v>
          </cell>
          <cell r="L2080" t="str">
            <v>三类地区</v>
          </cell>
          <cell r="M2080"/>
          <cell r="N2080" t="str">
            <v>升级改造（提质改造）</v>
          </cell>
          <cell r="O2080" t="str">
            <v>衡东县艳清种养专业合作社</v>
          </cell>
          <cell r="R2080" t="str">
            <v>3.5</v>
          </cell>
          <cell r="S2080" t="str">
            <v>6</v>
          </cell>
          <cell r="T2080" t="str">
            <v>无</v>
          </cell>
          <cell r="U2080">
            <v>0</v>
          </cell>
          <cell r="V2080">
            <v>0.67700000000000005</v>
          </cell>
          <cell r="W2080">
            <v>0.67700000000000005</v>
          </cell>
        </row>
        <row r="2081">
          <cell r="I2081" t="str">
            <v>衡东县友胜种养专业合作社资源产业路</v>
          </cell>
          <cell r="J2081" t="str">
            <v>1312F4304240080</v>
          </cell>
          <cell r="K2081" t="str">
            <v>资源产业路</v>
          </cell>
          <cell r="L2081" t="str">
            <v>三类地区</v>
          </cell>
          <cell r="M2081"/>
          <cell r="N2081" t="str">
            <v>升级改造（提质改造）</v>
          </cell>
          <cell r="O2081" t="str">
            <v>衡东县友胜种养专业合作社</v>
          </cell>
          <cell r="R2081" t="str">
            <v>3.5</v>
          </cell>
          <cell r="S2081" t="str">
            <v>6</v>
          </cell>
          <cell r="T2081" t="str">
            <v>无</v>
          </cell>
          <cell r="U2081">
            <v>0</v>
          </cell>
          <cell r="V2081">
            <v>1.02</v>
          </cell>
          <cell r="W2081">
            <v>1.02</v>
          </cell>
        </row>
        <row r="2082">
          <cell r="I2082" t="str">
            <v>衡东县振翔种养专业合作社资源产业路</v>
          </cell>
          <cell r="J2082" t="str">
            <v>1312F4304240134</v>
          </cell>
          <cell r="K2082" t="str">
            <v>资源产业路</v>
          </cell>
          <cell r="L2082" t="str">
            <v>三类地区</v>
          </cell>
          <cell r="M2082"/>
          <cell r="N2082" t="str">
            <v>升级改造（提质改造）</v>
          </cell>
          <cell r="O2082" t="str">
            <v>衡东县振翔种养专业合作社</v>
          </cell>
          <cell r="R2082" t="str">
            <v>3.5</v>
          </cell>
          <cell r="S2082" t="str">
            <v>6</v>
          </cell>
          <cell r="T2082" t="str">
            <v>无</v>
          </cell>
          <cell r="U2082">
            <v>0</v>
          </cell>
          <cell r="V2082">
            <v>1.76</v>
          </cell>
          <cell r="W2082">
            <v>1.76</v>
          </cell>
        </row>
        <row r="2083">
          <cell r="I2083" t="str">
            <v>衡东县中科源种养专业合作社资源产业路</v>
          </cell>
          <cell r="J2083" t="str">
            <v>1312F4304240042</v>
          </cell>
          <cell r="K2083" t="str">
            <v>资源产业路</v>
          </cell>
          <cell r="L2083" t="str">
            <v>三类地区</v>
          </cell>
          <cell r="M2083"/>
          <cell r="N2083" t="str">
            <v>升级改造（提质改造）</v>
          </cell>
          <cell r="O2083" t="str">
            <v>衡东县中科源种养专业合作社</v>
          </cell>
          <cell r="R2083" t="str">
            <v>3</v>
          </cell>
          <cell r="S2083" t="str">
            <v>6</v>
          </cell>
          <cell r="T2083" t="str">
            <v>无</v>
          </cell>
          <cell r="U2083">
            <v>0</v>
          </cell>
          <cell r="V2083">
            <v>2</v>
          </cell>
          <cell r="W2083">
            <v>2</v>
          </cell>
        </row>
        <row r="2084">
          <cell r="I2084" t="str">
            <v>衡东县鑫盛达种养专业合作社资源产业路</v>
          </cell>
          <cell r="J2084" t="str">
            <v>1312F4304240115</v>
          </cell>
          <cell r="K2084" t="str">
            <v>资源产业路</v>
          </cell>
          <cell r="L2084" t="str">
            <v>三类地区</v>
          </cell>
          <cell r="M2084"/>
          <cell r="N2084" t="str">
            <v>升级改造（提质改造）</v>
          </cell>
          <cell r="O2084" t="str">
            <v>衡东县鑫盛达种养专业合作社</v>
          </cell>
          <cell r="R2084" t="str">
            <v>3.5</v>
          </cell>
          <cell r="S2084" t="str">
            <v>6</v>
          </cell>
          <cell r="T2084" t="str">
            <v>无</v>
          </cell>
          <cell r="U2084">
            <v>0</v>
          </cell>
          <cell r="V2084">
            <v>0.4</v>
          </cell>
          <cell r="W2084">
            <v>0.4</v>
          </cell>
        </row>
        <row r="2085">
          <cell r="I2085" t="str">
            <v>衡东兴横种养专业合作社资源产业路</v>
          </cell>
          <cell r="J2085" t="str">
            <v>1312F4304240188</v>
          </cell>
          <cell r="K2085" t="str">
            <v>资源产业路</v>
          </cell>
          <cell r="L2085" t="str">
            <v>三类地区</v>
          </cell>
          <cell r="M2085"/>
          <cell r="N2085" t="str">
            <v>升级改造（提质改造）</v>
          </cell>
          <cell r="O2085" t="str">
            <v>衡东兴横种养专业合作社</v>
          </cell>
          <cell r="R2085" t="str">
            <v>3.5</v>
          </cell>
          <cell r="S2085" t="str">
            <v>6</v>
          </cell>
          <cell r="T2085" t="str">
            <v>无</v>
          </cell>
          <cell r="U2085">
            <v>0</v>
          </cell>
          <cell r="V2085">
            <v>0.24199999999999999</v>
          </cell>
          <cell r="W2085">
            <v>0.24199999999999999</v>
          </cell>
        </row>
        <row r="2086">
          <cell r="I2086" t="str">
            <v>衡东兴薇三樟黄贡农产品有限公司三樟黄贡椒蔬菜特色产业园资源产业路</v>
          </cell>
          <cell r="J2086" t="str">
            <v>1312F4304240006</v>
          </cell>
          <cell r="K2086" t="str">
            <v>资源产业路</v>
          </cell>
          <cell r="L2086" t="str">
            <v>三类地区</v>
          </cell>
          <cell r="M2086"/>
          <cell r="N2086" t="str">
            <v>升级改造（提质改造）</v>
          </cell>
          <cell r="O2086" t="str">
            <v>衡东兴薇三樟黄贡农产品有限公司三樟黄贡椒蔬菜特色产业园</v>
          </cell>
          <cell r="R2086" t="str">
            <v>3.5</v>
          </cell>
          <cell r="S2086" t="str">
            <v>6</v>
          </cell>
          <cell r="T2086" t="str">
            <v>Y319430424</v>
          </cell>
          <cell r="U2086">
            <v>0.97099999999999997</v>
          </cell>
          <cell r="V2086">
            <v>2.3359999999999999</v>
          </cell>
          <cell r="W2086">
            <v>1.365</v>
          </cell>
        </row>
        <row r="2087">
          <cell r="I2087" t="str">
            <v>衡东迎俊种养专业合作社资源产业路</v>
          </cell>
          <cell r="J2087" t="str">
            <v>1312F4304240186</v>
          </cell>
          <cell r="K2087" t="str">
            <v>资源产业路</v>
          </cell>
          <cell r="L2087" t="str">
            <v>三类地区</v>
          </cell>
          <cell r="M2087"/>
          <cell r="N2087" t="str">
            <v>升级改造（提质改造）</v>
          </cell>
          <cell r="O2087" t="str">
            <v>衡东迎俊种养专业合作社</v>
          </cell>
          <cell r="R2087" t="str">
            <v>3.5</v>
          </cell>
          <cell r="S2087" t="str">
            <v>6</v>
          </cell>
          <cell r="T2087" t="str">
            <v>无</v>
          </cell>
          <cell r="U2087">
            <v>0</v>
          </cell>
          <cell r="V2087">
            <v>0.76100000000000001</v>
          </cell>
          <cell r="W2087">
            <v>0.76100000000000001</v>
          </cell>
        </row>
        <row r="2088">
          <cell r="I2088" t="str">
            <v>衡东永燊养殖专业合作社资源产业路</v>
          </cell>
          <cell r="J2088" t="str">
            <v>1312F4304240131</v>
          </cell>
          <cell r="K2088" t="str">
            <v>资源产业路</v>
          </cell>
          <cell r="L2088" t="str">
            <v>三类地区</v>
          </cell>
          <cell r="M2088"/>
          <cell r="N2088" t="str">
            <v>升级改造（提质改造）</v>
          </cell>
          <cell r="O2088" t="str">
            <v>衡东永燊养殖专业合作社</v>
          </cell>
          <cell r="R2088" t="str">
            <v>3.5</v>
          </cell>
          <cell r="S2088" t="str">
            <v>6</v>
          </cell>
          <cell r="T2088" t="str">
            <v>无</v>
          </cell>
          <cell r="U2088">
            <v>0</v>
          </cell>
          <cell r="V2088">
            <v>0.433</v>
          </cell>
          <cell r="W2088">
            <v>0.433</v>
          </cell>
        </row>
        <row r="2089">
          <cell r="I2089" t="str">
            <v>衡东兆丰农业发展有限公司资源产业路</v>
          </cell>
          <cell r="J2089" t="str">
            <v>1312F4304240007</v>
          </cell>
          <cell r="K2089" t="str">
            <v>资源产业路</v>
          </cell>
          <cell r="L2089" t="str">
            <v>三类地区</v>
          </cell>
          <cell r="M2089"/>
          <cell r="N2089" t="str">
            <v>升级改造（提质改造）</v>
          </cell>
          <cell r="O2089" t="str">
            <v>衡东兆丰农业发展有限公司</v>
          </cell>
          <cell r="S2089" t="str">
            <v>6</v>
          </cell>
          <cell r="T2089" t="str">
            <v>无</v>
          </cell>
          <cell r="U2089">
            <v>0</v>
          </cell>
          <cell r="V2089">
            <v>2.91</v>
          </cell>
          <cell r="W2089">
            <v>2.91</v>
          </cell>
        </row>
        <row r="2090">
          <cell r="I2090" t="str">
            <v>衡东中保能菜篮子农业发展有限公司中保能现代农业产业园资源产业路</v>
          </cell>
          <cell r="J2090" t="str">
            <v>1312F4304240035</v>
          </cell>
          <cell r="K2090" t="str">
            <v>资源产业路</v>
          </cell>
          <cell r="L2090" t="str">
            <v>三类地区</v>
          </cell>
          <cell r="M2090"/>
          <cell r="N2090" t="str">
            <v>升级改造（提质改造）</v>
          </cell>
          <cell r="O2090" t="str">
            <v>衡东中保能菜篮子农业发展有限公司中保能现代农业产业园</v>
          </cell>
          <cell r="R2090" t="str">
            <v>0</v>
          </cell>
          <cell r="S2090" t="str">
            <v>6</v>
          </cell>
          <cell r="T2090" t="str">
            <v>无</v>
          </cell>
          <cell r="U2090">
            <v>0</v>
          </cell>
          <cell r="V2090">
            <v>3.2850000000000001</v>
          </cell>
          <cell r="W2090">
            <v>3.2850000000000001</v>
          </cell>
        </row>
        <row r="2091">
          <cell r="I2091" t="str">
            <v>衡东竹新种养专业合作社资源产业路</v>
          </cell>
          <cell r="J2091" t="str">
            <v>1312F4304240056</v>
          </cell>
          <cell r="K2091" t="str">
            <v>资源产业路</v>
          </cell>
          <cell r="L2091" t="str">
            <v>三类地区</v>
          </cell>
          <cell r="M2091"/>
          <cell r="N2091" t="str">
            <v>升级改造（提质改造）</v>
          </cell>
          <cell r="O2091" t="str">
            <v>衡东竹新种养专业合作社</v>
          </cell>
          <cell r="R2091" t="str">
            <v>3.5</v>
          </cell>
          <cell r="S2091" t="str">
            <v>6</v>
          </cell>
          <cell r="T2091" t="str">
            <v>无</v>
          </cell>
          <cell r="U2091">
            <v>0</v>
          </cell>
          <cell r="V2091">
            <v>4.7869999999999999</v>
          </cell>
          <cell r="W2091">
            <v>4.7869999999999999</v>
          </cell>
        </row>
        <row r="2092">
          <cell r="I2092" t="str">
            <v>衡东鑫巨源生态农业发展有限公司资源产业路</v>
          </cell>
          <cell r="J2092" t="str">
            <v>1312F4304240194</v>
          </cell>
          <cell r="K2092" t="str">
            <v>资源产业路</v>
          </cell>
          <cell r="L2092" t="str">
            <v>三类地区</v>
          </cell>
          <cell r="M2092"/>
          <cell r="N2092" t="str">
            <v>升级改造（提质改造）</v>
          </cell>
          <cell r="O2092" t="str">
            <v>衡东鑫巨源生态农业发展有限公司</v>
          </cell>
          <cell r="S2092" t="str">
            <v>6</v>
          </cell>
          <cell r="T2092" t="str">
            <v>无</v>
          </cell>
          <cell r="U2092">
            <v>0</v>
          </cell>
          <cell r="V2092">
            <v>3.1</v>
          </cell>
          <cell r="W2092">
            <v>3.1</v>
          </cell>
        </row>
        <row r="2093">
          <cell r="I2093" t="str">
            <v>衡阳丰食园粮油食品贸易有限公司资源产业路</v>
          </cell>
          <cell r="J2093" t="str">
            <v>1312F4304240020</v>
          </cell>
          <cell r="K2093" t="str">
            <v>资源产业路</v>
          </cell>
          <cell r="L2093" t="str">
            <v>三类地区</v>
          </cell>
          <cell r="M2093"/>
          <cell r="N2093" t="str">
            <v>升级改造（提质改造）</v>
          </cell>
          <cell r="O2093" t="str">
            <v>衡阳丰食园粮油食品贸易有限公司</v>
          </cell>
          <cell r="R2093" t="str">
            <v>0</v>
          </cell>
          <cell r="S2093" t="str">
            <v>6</v>
          </cell>
          <cell r="T2093" t="str">
            <v>无</v>
          </cell>
          <cell r="U2093">
            <v>0</v>
          </cell>
          <cell r="V2093">
            <v>0.41299999999999998</v>
          </cell>
          <cell r="W2093">
            <v>0.41299999999999998</v>
          </cell>
        </row>
        <row r="2094">
          <cell r="I2094" t="str">
            <v>衡阳腾越农业发展有限公司资源产业路</v>
          </cell>
          <cell r="J2094" t="str">
            <v>1312F4304240155</v>
          </cell>
          <cell r="K2094" t="str">
            <v>资源产业路</v>
          </cell>
          <cell r="L2094" t="str">
            <v>三类地区</v>
          </cell>
          <cell r="M2094"/>
          <cell r="N2094" t="str">
            <v>升级改造（提质改造）</v>
          </cell>
          <cell r="O2094" t="str">
            <v>衡阳腾越农业发展有限公司</v>
          </cell>
          <cell r="R2094" t="str">
            <v>3.5</v>
          </cell>
          <cell r="S2094" t="str">
            <v>6</v>
          </cell>
          <cell r="T2094" t="str">
            <v>无</v>
          </cell>
          <cell r="U2094">
            <v>0</v>
          </cell>
          <cell r="V2094">
            <v>1.46</v>
          </cell>
          <cell r="W2094">
            <v>1.46</v>
          </cell>
        </row>
        <row r="2095">
          <cell r="I2095" t="str">
            <v>衡阳中农高科生态农业发展有限公司资源产业路</v>
          </cell>
          <cell r="J2095" t="str">
            <v>1312F4304240004</v>
          </cell>
          <cell r="K2095" t="str">
            <v>资源产业路</v>
          </cell>
          <cell r="L2095" t="str">
            <v>三类地区</v>
          </cell>
          <cell r="M2095"/>
          <cell r="N2095" t="str">
            <v>升级改造（提质改造）</v>
          </cell>
          <cell r="O2095" t="str">
            <v>衡阳中农高科生态农业发展有限公司</v>
          </cell>
          <cell r="R2095" t="str">
            <v>0</v>
          </cell>
          <cell r="S2095" t="str">
            <v>6</v>
          </cell>
          <cell r="T2095" t="str">
            <v>无</v>
          </cell>
          <cell r="U2095">
            <v>0</v>
          </cell>
          <cell r="V2095">
            <v>1.089</v>
          </cell>
          <cell r="W2095">
            <v>1.089</v>
          </cell>
        </row>
        <row r="2096">
          <cell r="I2096" t="str">
            <v>湖南卜蜂生物科技有限公司资源产业路</v>
          </cell>
          <cell r="J2096" t="str">
            <v>1312F4304240064</v>
          </cell>
          <cell r="K2096" t="str">
            <v>资源产业路</v>
          </cell>
          <cell r="L2096" t="str">
            <v>三类地区</v>
          </cell>
          <cell r="M2096"/>
          <cell r="N2096" t="str">
            <v>升级改造（提质改造）</v>
          </cell>
          <cell r="O2096" t="str">
            <v>湖南卜蜂生物科技有限公司</v>
          </cell>
          <cell r="R2096" t="str">
            <v>3.5</v>
          </cell>
          <cell r="S2096" t="str">
            <v>6</v>
          </cell>
          <cell r="T2096" t="str">
            <v>无</v>
          </cell>
          <cell r="U2096">
            <v>0</v>
          </cell>
          <cell r="V2096">
            <v>0.61299999999999999</v>
          </cell>
          <cell r="W2096">
            <v>0.61299999999999999</v>
          </cell>
        </row>
        <row r="2097">
          <cell r="I2097" t="str">
            <v>湖南道恩荣第古艺文化发展有限公司资源产业路</v>
          </cell>
          <cell r="J2097" t="str">
            <v>1312F4304240050</v>
          </cell>
          <cell r="K2097" t="str">
            <v>资源产业路</v>
          </cell>
          <cell r="L2097" t="str">
            <v>三类地区</v>
          </cell>
          <cell r="M2097"/>
          <cell r="N2097" t="str">
            <v>升级改造（提质改造）</v>
          </cell>
          <cell r="O2097" t="str">
            <v>湖南道恩荣第古艺文化发展有限公司</v>
          </cell>
          <cell r="R2097" t="str">
            <v>3.5</v>
          </cell>
          <cell r="S2097" t="str">
            <v>6</v>
          </cell>
          <cell r="T2097" t="str">
            <v>无</v>
          </cell>
          <cell r="U2097">
            <v>0</v>
          </cell>
          <cell r="V2097">
            <v>3.98</v>
          </cell>
          <cell r="W2097">
            <v>3.98</v>
          </cell>
        </row>
        <row r="2098">
          <cell r="I2098" t="str">
            <v>湖南方星农产品有限公司资源产业路</v>
          </cell>
          <cell r="J2098" t="str">
            <v>1312F4304240023</v>
          </cell>
          <cell r="K2098" t="str">
            <v>资源产业路</v>
          </cell>
          <cell r="L2098" t="str">
            <v>三类地区</v>
          </cell>
          <cell r="M2098"/>
          <cell r="N2098" t="str">
            <v>升级改造（提质改造）</v>
          </cell>
          <cell r="O2098" t="str">
            <v>湖南方星农产品有限公司</v>
          </cell>
          <cell r="S2098" t="str">
            <v>6</v>
          </cell>
          <cell r="T2098" t="str">
            <v>无</v>
          </cell>
          <cell r="U2098">
            <v>0</v>
          </cell>
          <cell r="V2098">
            <v>1.1180000000000001</v>
          </cell>
          <cell r="W2098">
            <v>1.1180000000000001</v>
          </cell>
        </row>
        <row r="2099">
          <cell r="I2099" t="str">
            <v>湖南衡东县衡金优质农产品有限公司资源产业路</v>
          </cell>
          <cell r="J2099" t="str">
            <v>1312F4304240022</v>
          </cell>
          <cell r="K2099" t="str">
            <v>资源产业路</v>
          </cell>
          <cell r="L2099" t="str">
            <v>三类地区</v>
          </cell>
          <cell r="M2099"/>
          <cell r="N2099" t="str">
            <v>升级改造（提质改造）</v>
          </cell>
          <cell r="O2099" t="str">
            <v>湖南衡东县衡金优质农产品有限公司</v>
          </cell>
          <cell r="R2099" t="str">
            <v>5</v>
          </cell>
          <cell r="S2099" t="str">
            <v>7</v>
          </cell>
          <cell r="T2099" t="str">
            <v>X122430424</v>
          </cell>
          <cell r="U2099">
            <v>21.76</v>
          </cell>
          <cell r="V2099">
            <v>26.6</v>
          </cell>
          <cell r="W2099">
            <v>4.84</v>
          </cell>
        </row>
        <row r="2100">
          <cell r="I2100" t="str">
            <v>湖南恒建农林综合开发有限公司中国(衡东)油茶小镇资源产业路</v>
          </cell>
          <cell r="J2100" t="str">
            <v>1312F4304240009</v>
          </cell>
          <cell r="K2100" t="str">
            <v>资源产业路</v>
          </cell>
          <cell r="L2100" t="str">
            <v>三类地区</v>
          </cell>
          <cell r="M2100"/>
          <cell r="N2100" t="str">
            <v>升级改造（提质改造）</v>
          </cell>
          <cell r="O2100" t="str">
            <v>湖南恒建农林综合开发有限公司中国(衡东)油茶小镇</v>
          </cell>
          <cell r="S2100" t="str">
            <v>6</v>
          </cell>
          <cell r="T2100" t="str">
            <v>无</v>
          </cell>
          <cell r="U2100">
            <v>0</v>
          </cell>
          <cell r="V2100">
            <v>8.74</v>
          </cell>
          <cell r="W2100">
            <v>8.74</v>
          </cell>
        </row>
        <row r="2101">
          <cell r="I2101" t="str">
            <v>湖南聚味堂食品有限公司三樟产业园资源产业路</v>
          </cell>
          <cell r="J2101" t="str">
            <v>1312F4304240028</v>
          </cell>
          <cell r="K2101" t="str">
            <v>资源产业路</v>
          </cell>
          <cell r="L2101" t="str">
            <v>三类地区</v>
          </cell>
          <cell r="M2101"/>
          <cell r="N2101" t="str">
            <v>升级改造（提质改造）</v>
          </cell>
          <cell r="O2101" t="str">
            <v>湖南聚味堂食品有限公司三樟产业园</v>
          </cell>
          <cell r="R2101" t="str">
            <v>0</v>
          </cell>
          <cell r="S2101" t="str">
            <v>6</v>
          </cell>
          <cell r="T2101" t="str">
            <v>无</v>
          </cell>
          <cell r="U2101">
            <v>0</v>
          </cell>
          <cell r="V2101">
            <v>2.6190000000000002</v>
          </cell>
          <cell r="W2101">
            <v>2.6190000000000002</v>
          </cell>
        </row>
        <row r="2102">
          <cell r="I2102" t="str">
            <v>湖南聚味堂食品有限公司新塘产业园资源产业路</v>
          </cell>
          <cell r="J2102" t="str">
            <v>1312F4304240005</v>
          </cell>
          <cell r="K2102" t="str">
            <v>资源产业路</v>
          </cell>
          <cell r="L2102" t="str">
            <v>三类地区</v>
          </cell>
          <cell r="M2102"/>
          <cell r="N2102" t="str">
            <v>升级改造（提质改造）</v>
          </cell>
          <cell r="O2102" t="str">
            <v>湖南聚味堂食品有限公司新塘产业园</v>
          </cell>
          <cell r="R2102" t="str">
            <v>2.5</v>
          </cell>
          <cell r="S2102" t="str">
            <v>6</v>
          </cell>
          <cell r="T2102" t="str">
            <v>无</v>
          </cell>
          <cell r="U2102">
            <v>0</v>
          </cell>
          <cell r="V2102">
            <v>4.09</v>
          </cell>
          <cell r="W2102">
            <v>4.09</v>
          </cell>
        </row>
        <row r="2103">
          <cell r="I2103" t="str">
            <v>湖南聚味堂食品有限公司资源产业路</v>
          </cell>
          <cell r="J2103" t="str">
            <v>1312F4304240101</v>
          </cell>
          <cell r="K2103" t="str">
            <v>资源产业路</v>
          </cell>
          <cell r="L2103" t="str">
            <v>三类地区</v>
          </cell>
          <cell r="M2103"/>
          <cell r="N2103" t="str">
            <v>升级改造（提质改造）</v>
          </cell>
          <cell r="O2103" t="str">
            <v>湖南聚味堂食品有限公司</v>
          </cell>
          <cell r="R2103" t="str">
            <v>3.5</v>
          </cell>
          <cell r="S2103" t="str">
            <v>6</v>
          </cell>
          <cell r="T2103" t="str">
            <v>无</v>
          </cell>
          <cell r="U2103">
            <v>0</v>
          </cell>
          <cell r="V2103">
            <v>0.55000000000000004</v>
          </cell>
          <cell r="W2103">
            <v>0.55000000000000004</v>
          </cell>
        </row>
        <row r="2104">
          <cell r="I2104" t="str">
            <v>湖南三垅经济信息专业合作社资源产业路</v>
          </cell>
          <cell r="J2104" t="str">
            <v>1312F4304240104</v>
          </cell>
          <cell r="K2104" t="str">
            <v>资源产业路</v>
          </cell>
          <cell r="L2104" t="str">
            <v>三类地区</v>
          </cell>
          <cell r="M2104"/>
          <cell r="N2104" t="str">
            <v>升级改造（提质改造）</v>
          </cell>
          <cell r="O2104" t="str">
            <v>湖南三垅经济信息专业合作社</v>
          </cell>
          <cell r="R2104" t="str">
            <v>3.5</v>
          </cell>
          <cell r="S2104" t="str">
            <v>6</v>
          </cell>
          <cell r="T2104" t="str">
            <v>无</v>
          </cell>
          <cell r="U2104">
            <v>0</v>
          </cell>
          <cell r="V2104">
            <v>5.38</v>
          </cell>
          <cell r="W2104">
            <v>5.38</v>
          </cell>
        </row>
        <row r="2105">
          <cell r="I2105" t="str">
            <v>湖南省洣江农林综合开发有限公司资源产业路（二期）</v>
          </cell>
          <cell r="J2105" t="str">
            <v>1312F4304240049</v>
          </cell>
          <cell r="K2105" t="str">
            <v>资源产业路</v>
          </cell>
          <cell r="L2105" t="str">
            <v>三类地区</v>
          </cell>
          <cell r="M2105"/>
          <cell r="N2105" t="str">
            <v>升级改造（提质改造）</v>
          </cell>
          <cell r="O2105" t="str">
            <v>湖南省洣江农林综合开发有限公司</v>
          </cell>
          <cell r="R2105" t="str">
            <v>3.5</v>
          </cell>
          <cell r="S2105" t="str">
            <v>6</v>
          </cell>
          <cell r="T2105" t="str">
            <v>无</v>
          </cell>
          <cell r="U2105">
            <v>0</v>
          </cell>
          <cell r="V2105">
            <v>0.78200000000000003</v>
          </cell>
          <cell r="W2105">
            <v>0.78200000000000003</v>
          </cell>
        </row>
        <row r="2106">
          <cell r="I2106" t="str">
            <v>湖南省洣江农林综合开发有限公司资源产业路（一期）</v>
          </cell>
          <cell r="J2106" t="str">
            <v>1312F4304240030</v>
          </cell>
          <cell r="K2106" t="str">
            <v>资源产业路</v>
          </cell>
          <cell r="L2106" t="str">
            <v>三类地区</v>
          </cell>
          <cell r="M2106"/>
          <cell r="N2106" t="str">
            <v>升级改造（提质改造）</v>
          </cell>
          <cell r="O2106" t="str">
            <v>湖南省洣江农林综合开发有限公司</v>
          </cell>
          <cell r="R2106" t="str">
            <v>3</v>
          </cell>
          <cell r="S2106" t="str">
            <v>6</v>
          </cell>
          <cell r="T2106" t="str">
            <v>无</v>
          </cell>
          <cell r="U2106">
            <v>0</v>
          </cell>
          <cell r="V2106">
            <v>1.41</v>
          </cell>
          <cell r="W2106">
            <v>1.41</v>
          </cell>
        </row>
        <row r="2107">
          <cell r="I2107" t="str">
            <v>湖南省禾美生态农业发展有限公司资源产业路</v>
          </cell>
          <cell r="J2107" t="str">
            <v>1312F4304240074</v>
          </cell>
          <cell r="K2107" t="str">
            <v>资源产业路</v>
          </cell>
          <cell r="L2107" t="str">
            <v>三类地区</v>
          </cell>
          <cell r="M2107"/>
          <cell r="N2107" t="str">
            <v>升级改造（提质改造）</v>
          </cell>
          <cell r="O2107" t="str">
            <v>湖南省禾美生态农业发展有限公司</v>
          </cell>
          <cell r="R2107" t="str">
            <v>3.5</v>
          </cell>
          <cell r="S2107" t="str">
            <v>6</v>
          </cell>
          <cell r="T2107" t="str">
            <v>CE55430424</v>
          </cell>
          <cell r="U2107">
            <v>0</v>
          </cell>
          <cell r="V2107">
            <v>2.2010000000000001</v>
          </cell>
          <cell r="W2107">
            <v>2.2010000000000001</v>
          </cell>
        </row>
        <row r="2108">
          <cell r="I2108" t="str">
            <v>湖南省杰达农牧科技有限公司资源产业路</v>
          </cell>
          <cell r="J2108" t="str">
            <v>1312F4304240045</v>
          </cell>
          <cell r="K2108" t="str">
            <v>资源产业路</v>
          </cell>
          <cell r="L2108" t="str">
            <v>三类地区</v>
          </cell>
          <cell r="M2108"/>
          <cell r="N2108" t="str">
            <v>升级改造（提质改造）</v>
          </cell>
          <cell r="O2108" t="str">
            <v>湖南省杰达农牧科技有限公司</v>
          </cell>
          <cell r="R2108" t="str">
            <v>3.5</v>
          </cell>
          <cell r="S2108" t="str">
            <v>6</v>
          </cell>
          <cell r="T2108" t="str">
            <v>无</v>
          </cell>
          <cell r="U2108">
            <v>0</v>
          </cell>
          <cell r="V2108">
            <v>1.97</v>
          </cell>
          <cell r="W2108">
            <v>1.97</v>
          </cell>
        </row>
        <row r="2109">
          <cell r="I2109" t="str">
            <v>湖南省六牧农业有限公司资源产业路</v>
          </cell>
          <cell r="J2109" t="str">
            <v>1312F4304240169</v>
          </cell>
          <cell r="K2109" t="str">
            <v>资源产业路</v>
          </cell>
          <cell r="L2109" t="str">
            <v>三类地区</v>
          </cell>
          <cell r="M2109"/>
          <cell r="N2109" t="str">
            <v>升级改造（提质改造）</v>
          </cell>
          <cell r="O2109" t="str">
            <v>湖南省六牧农业有限公司</v>
          </cell>
          <cell r="R2109" t="str">
            <v>3.5</v>
          </cell>
          <cell r="S2109" t="str">
            <v>6</v>
          </cell>
          <cell r="T2109" t="str">
            <v>无</v>
          </cell>
          <cell r="U2109">
            <v>0</v>
          </cell>
          <cell r="V2109">
            <v>0.50800000000000001</v>
          </cell>
          <cell r="W2109">
            <v>0.50800000000000001</v>
          </cell>
        </row>
        <row r="2110">
          <cell r="I2110" t="str">
            <v>湖南盛和现代农业有限公司资源产业路</v>
          </cell>
          <cell r="J2110" t="str">
            <v>1312F4304240008</v>
          </cell>
          <cell r="K2110" t="str">
            <v>资源产业路</v>
          </cell>
          <cell r="L2110" t="str">
            <v>三类地区</v>
          </cell>
          <cell r="M2110"/>
          <cell r="N2110" t="str">
            <v>升级改造（提质改造）</v>
          </cell>
          <cell r="O2110" t="str">
            <v>湖南盛和现代农业有限公司</v>
          </cell>
          <cell r="R2110" t="str">
            <v>3.5</v>
          </cell>
          <cell r="S2110" t="str">
            <v>6</v>
          </cell>
          <cell r="T2110" t="str">
            <v>CA15430424</v>
          </cell>
          <cell r="U2110">
            <v>0</v>
          </cell>
          <cell r="V2110">
            <v>11.05</v>
          </cell>
          <cell r="W2110">
            <v>11.05</v>
          </cell>
        </row>
        <row r="2111">
          <cell r="I2111" t="str">
            <v>湖南塘荷冲生态农业开发有限公司资源产业路</v>
          </cell>
          <cell r="J2111" t="str">
            <v>1312F4304240069</v>
          </cell>
          <cell r="K2111" t="str">
            <v>资源产业路</v>
          </cell>
          <cell r="L2111" t="str">
            <v>三类地区</v>
          </cell>
          <cell r="M2111"/>
          <cell r="N2111" t="str">
            <v>升级改造（提质改造）</v>
          </cell>
          <cell r="O2111" t="str">
            <v>湖南塘荷冲生态农业开发有限公司</v>
          </cell>
          <cell r="R2111" t="str">
            <v>3.5</v>
          </cell>
          <cell r="S2111" t="str">
            <v>6</v>
          </cell>
          <cell r="T2111" t="str">
            <v>无</v>
          </cell>
          <cell r="U2111">
            <v>0</v>
          </cell>
          <cell r="V2111">
            <v>0.44</v>
          </cell>
          <cell r="W2111">
            <v>0.44</v>
          </cell>
        </row>
        <row r="2112">
          <cell r="I2112" t="str">
            <v>湖南霞流孔雀王国现代农业有限公司（孔雀王国农庄）资源产业路</v>
          </cell>
          <cell r="J2112" t="str">
            <v>1312F4304240038</v>
          </cell>
          <cell r="K2112" t="str">
            <v>资源产业路</v>
          </cell>
          <cell r="L2112" t="str">
            <v>三类地区</v>
          </cell>
          <cell r="M2112"/>
          <cell r="N2112" t="str">
            <v>升级改造（提质改造）</v>
          </cell>
          <cell r="O2112" t="str">
            <v>湖南霞流孔雀王国现代农业有限公司（孔雀王国农庄）</v>
          </cell>
          <cell r="R2112" t="str">
            <v>0</v>
          </cell>
          <cell r="S2112" t="str">
            <v>6</v>
          </cell>
          <cell r="T2112" t="str">
            <v>无</v>
          </cell>
          <cell r="U2112">
            <v>0</v>
          </cell>
          <cell r="V2112">
            <v>0.76</v>
          </cell>
          <cell r="W2112">
            <v>0.76</v>
          </cell>
        </row>
        <row r="2113">
          <cell r="I2113" t="str">
            <v>湖南雄冠农业发展有限公司资源产业路</v>
          </cell>
          <cell r="J2113" t="str">
            <v>1312F4304240034</v>
          </cell>
          <cell r="K2113" t="str">
            <v>资源产业路</v>
          </cell>
          <cell r="L2113" t="str">
            <v>三类地区</v>
          </cell>
          <cell r="M2113"/>
          <cell r="N2113" t="str">
            <v>升级改造（提质改造）</v>
          </cell>
          <cell r="O2113" t="str">
            <v>湖南雄冠农业发展有限公司</v>
          </cell>
          <cell r="R2113" t="str">
            <v>0</v>
          </cell>
          <cell r="S2113" t="str">
            <v>6</v>
          </cell>
          <cell r="T2113" t="str">
            <v>无</v>
          </cell>
          <cell r="U2113">
            <v>0</v>
          </cell>
          <cell r="V2113">
            <v>0.41699999999999998</v>
          </cell>
          <cell r="W2113">
            <v>0.41699999999999998</v>
          </cell>
        </row>
        <row r="2114">
          <cell r="I2114" t="str">
            <v>湖南旭达养老产业有限公司资源产业路</v>
          </cell>
          <cell r="J2114" t="str">
            <v>1312F4304240178</v>
          </cell>
          <cell r="K2114" t="str">
            <v>资源产业路</v>
          </cell>
          <cell r="L2114" t="str">
            <v>三类地区</v>
          </cell>
          <cell r="M2114"/>
          <cell r="N2114" t="str">
            <v>升级改造（提质改造）</v>
          </cell>
          <cell r="O2114" t="str">
            <v>湖南旭达养老产业有限公司</v>
          </cell>
          <cell r="R2114" t="str">
            <v>3.5</v>
          </cell>
          <cell r="S2114" t="str">
            <v>6</v>
          </cell>
          <cell r="T2114" t="str">
            <v>无</v>
          </cell>
          <cell r="U2114">
            <v>0</v>
          </cell>
          <cell r="V2114">
            <v>6</v>
          </cell>
          <cell r="W2114">
            <v>6</v>
          </cell>
        </row>
        <row r="2115">
          <cell r="I2115" t="str">
            <v>湖南一有味有限公司资源产业路</v>
          </cell>
          <cell r="J2115" t="str">
            <v>1312F4304240010</v>
          </cell>
          <cell r="K2115" t="str">
            <v>资源产业路</v>
          </cell>
          <cell r="L2115" t="str">
            <v>三类地区</v>
          </cell>
          <cell r="M2115"/>
          <cell r="N2115" t="str">
            <v>升级改造（提质改造）</v>
          </cell>
          <cell r="O2115" t="str">
            <v>湖南一有味农业开发有限公司黄贡椒特色产业园</v>
          </cell>
          <cell r="R2115" t="str">
            <v>0</v>
          </cell>
          <cell r="S2115" t="str">
            <v>6</v>
          </cell>
          <cell r="T2115" t="str">
            <v>无</v>
          </cell>
          <cell r="U2115">
            <v>0</v>
          </cell>
          <cell r="V2115">
            <v>0.5</v>
          </cell>
          <cell r="W2115">
            <v>0.5</v>
          </cell>
        </row>
        <row r="2116">
          <cell r="I2116" t="str">
            <v>湖南择润生态农业开发有限公司云集种养基地产业路</v>
          </cell>
          <cell r="J2116" t="str">
            <v>1312F4304240197</v>
          </cell>
          <cell r="K2116" t="str">
            <v>资源产业路</v>
          </cell>
          <cell r="L2116" t="str">
            <v>三类地区</v>
          </cell>
          <cell r="M2116"/>
          <cell r="N2116" t="str">
            <v>升级改造（提质改造）</v>
          </cell>
          <cell r="O2116" t="str">
            <v>湖南择润生态农业开发有限公司云集种养基地</v>
          </cell>
          <cell r="R2116" t="str">
            <v>4.5</v>
          </cell>
          <cell r="S2116" t="str">
            <v>6</v>
          </cell>
          <cell r="T2116" t="str">
            <v>X002430424</v>
          </cell>
          <cell r="U2116">
            <v>8.9</v>
          </cell>
          <cell r="V2116">
            <v>20.100000000000001</v>
          </cell>
          <cell r="W2116">
            <v>11.2</v>
          </cell>
        </row>
        <row r="2117">
          <cell r="I2117" t="str">
            <v>湖南正鑫三樟黄贡椒食品有限公司正鑫种猪场资源产业路</v>
          </cell>
          <cell r="J2117" t="str">
            <v>1312F4304240181</v>
          </cell>
          <cell r="K2117" t="str">
            <v>资源产业路</v>
          </cell>
          <cell r="L2117" t="str">
            <v>三类地区</v>
          </cell>
          <cell r="M2117"/>
          <cell r="N2117" t="str">
            <v>升级改造（提质改造）</v>
          </cell>
          <cell r="O2117" t="str">
            <v>湖南正鑫三樟黄贡椒食品有限公司正鑫种猪场</v>
          </cell>
          <cell r="R2117" t="str">
            <v>3.5</v>
          </cell>
          <cell r="S2117" t="str">
            <v>6</v>
          </cell>
          <cell r="T2117" t="str">
            <v>无</v>
          </cell>
          <cell r="U2117">
            <v>0</v>
          </cell>
          <cell r="V2117">
            <v>4.6120000000000001</v>
          </cell>
          <cell r="W2117">
            <v>4.6120000000000001</v>
          </cell>
        </row>
        <row r="2118">
          <cell r="I2118" t="str">
            <v>凯圣农作物种植专业合作社资源产业路</v>
          </cell>
          <cell r="J2118" t="str">
            <v>1312F4304240097</v>
          </cell>
          <cell r="K2118" t="str">
            <v>资源产业路</v>
          </cell>
          <cell r="L2118" t="str">
            <v>三类地区</v>
          </cell>
          <cell r="M2118"/>
          <cell r="N2118" t="str">
            <v>升级改造（提质改造）</v>
          </cell>
          <cell r="O2118" t="str">
            <v>凯圣农作物种植专业合作社</v>
          </cell>
          <cell r="R2118" t="str">
            <v>3.5</v>
          </cell>
          <cell r="S2118" t="str">
            <v>6</v>
          </cell>
          <cell r="T2118" t="str">
            <v>无</v>
          </cell>
          <cell r="U2118">
            <v>0</v>
          </cell>
          <cell r="V2118">
            <v>1.28</v>
          </cell>
          <cell r="W2118">
            <v>1.28</v>
          </cell>
        </row>
        <row r="2119">
          <cell r="I2119" t="str">
            <v>莫园村经济合作社资源产业路</v>
          </cell>
          <cell r="J2119" t="str">
            <v>1312F4304240095</v>
          </cell>
          <cell r="K2119" t="str">
            <v>资源产业路</v>
          </cell>
          <cell r="L2119" t="str">
            <v>三类地区</v>
          </cell>
          <cell r="M2119"/>
          <cell r="N2119" t="str">
            <v>升级改造（提质改造）</v>
          </cell>
          <cell r="O2119" t="str">
            <v>莫园村经济合作社</v>
          </cell>
          <cell r="S2119" t="str">
            <v>6</v>
          </cell>
          <cell r="T2119" t="str">
            <v>无</v>
          </cell>
          <cell r="U2119">
            <v>0</v>
          </cell>
          <cell r="V2119">
            <v>2.95</v>
          </cell>
          <cell r="W2119">
            <v>2.95</v>
          </cell>
        </row>
        <row r="2120">
          <cell r="I2120" t="str">
            <v>蓬源镇资源产业路</v>
          </cell>
          <cell r="J2120" t="str">
            <v>1312F4304240202</v>
          </cell>
          <cell r="K2120" t="str">
            <v>资源产业路</v>
          </cell>
          <cell r="L2120" t="str">
            <v>三类地区</v>
          </cell>
          <cell r="M2120"/>
          <cell r="O2120" t="str">
            <v>蓬源镇</v>
          </cell>
          <cell r="S2120" t="str">
            <v>6(5)</v>
          </cell>
          <cell r="T2120" t="str">
            <v>无</v>
          </cell>
          <cell r="U2120">
            <v>0</v>
          </cell>
          <cell r="V2120">
            <v>0</v>
          </cell>
          <cell r="W2120">
            <v>1.905</v>
          </cell>
        </row>
        <row r="2121">
          <cell r="I2121" t="str">
            <v>吴集镇江山村经济合作社资源产业路</v>
          </cell>
          <cell r="J2121" t="str">
            <v>1312F4304240098</v>
          </cell>
          <cell r="K2121" t="str">
            <v>资源产业路</v>
          </cell>
          <cell r="L2121" t="str">
            <v>三类地区</v>
          </cell>
          <cell r="M2121"/>
          <cell r="N2121" t="str">
            <v>升级改造（提质改造）</v>
          </cell>
          <cell r="O2121" t="str">
            <v>吴集镇江山村经济合作社</v>
          </cell>
          <cell r="R2121" t="str">
            <v>3.5</v>
          </cell>
          <cell r="S2121" t="str">
            <v>6</v>
          </cell>
          <cell r="T2121" t="str">
            <v>无</v>
          </cell>
          <cell r="U2121">
            <v>0</v>
          </cell>
          <cell r="V2121">
            <v>0.71499999999999997</v>
          </cell>
          <cell r="W2121">
            <v>0.71499999999999997</v>
          </cell>
        </row>
        <row r="2122">
          <cell r="I2122" t="str">
            <v>祁东县大胜油茶专业合作社（产业路）</v>
          </cell>
          <cell r="J2122" t="str">
            <v>1312F4304260011</v>
          </cell>
          <cell r="K2122" t="str">
            <v>资源产业路</v>
          </cell>
          <cell r="L2122" t="str">
            <v>二类地区</v>
          </cell>
          <cell r="M2122" t="str">
            <v>省级贫困县</v>
          </cell>
          <cell r="N2122" t="str">
            <v>新建</v>
          </cell>
          <cell r="O2122" t="str">
            <v>祁东县大胜油茶专业合作社</v>
          </cell>
          <cell r="R2122" t="str">
            <v>3.5</v>
          </cell>
          <cell r="S2122" t="str">
            <v>6(4.5)</v>
          </cell>
          <cell r="T2122" t="str">
            <v>无</v>
          </cell>
          <cell r="U2122">
            <v>0</v>
          </cell>
          <cell r="V2122">
            <v>1.83</v>
          </cell>
          <cell r="W2122">
            <v>1.83</v>
          </cell>
        </row>
        <row r="2123">
          <cell r="I2123" t="str">
            <v>湖南枣园村食品有限责任公司（产业路）</v>
          </cell>
          <cell r="J2123" t="str">
            <v>1312F4304260013</v>
          </cell>
          <cell r="K2123" t="str">
            <v>资源产业路</v>
          </cell>
          <cell r="L2123" t="str">
            <v>二类地区</v>
          </cell>
          <cell r="M2123" t="str">
            <v>省级贫困县</v>
          </cell>
          <cell r="N2123" t="str">
            <v>新建</v>
          </cell>
          <cell r="O2123" t="str">
            <v>湖南枣园村食品有限责任公司</v>
          </cell>
          <cell r="R2123" t="str">
            <v>3.5</v>
          </cell>
          <cell r="S2123" t="str">
            <v>6(4.5)</v>
          </cell>
          <cell r="T2123" t="str">
            <v>无</v>
          </cell>
          <cell r="U2123">
            <v>0</v>
          </cell>
          <cell r="V2123">
            <v>0.83</v>
          </cell>
          <cell r="W2123">
            <v>0.83</v>
          </cell>
        </row>
        <row r="2124">
          <cell r="I2124" t="str">
            <v>祁东县万亩油茶种植有限公司（产业路）</v>
          </cell>
          <cell r="J2124" t="str">
            <v>1312F4304260020</v>
          </cell>
          <cell r="K2124" t="str">
            <v>资源产业路</v>
          </cell>
          <cell r="L2124" t="str">
            <v>二类地区</v>
          </cell>
          <cell r="M2124" t="str">
            <v>省级贫困县</v>
          </cell>
          <cell r="N2124" t="str">
            <v>新建</v>
          </cell>
          <cell r="O2124" t="str">
            <v>祁东县万亩油茶种植有限公司</v>
          </cell>
          <cell r="R2124" t="str">
            <v>3.5</v>
          </cell>
          <cell r="S2124" t="str">
            <v>6(4.5)</v>
          </cell>
          <cell r="T2124" t="str">
            <v>无</v>
          </cell>
          <cell r="U2124">
            <v>0</v>
          </cell>
          <cell r="V2124">
            <v>5</v>
          </cell>
          <cell r="W2124">
            <v>5</v>
          </cell>
        </row>
        <row r="2125">
          <cell r="I2125" t="str">
            <v>祁东县铭翔农业科技开发有限公司（产业路）</v>
          </cell>
          <cell r="J2125" t="str">
            <v>1312F4304260014</v>
          </cell>
          <cell r="K2125" t="str">
            <v>资源产业路</v>
          </cell>
          <cell r="L2125" t="str">
            <v>二类地区</v>
          </cell>
          <cell r="M2125" t="str">
            <v>省级贫困县</v>
          </cell>
          <cell r="N2125" t="str">
            <v>新建</v>
          </cell>
          <cell r="O2125" t="str">
            <v>祁东县铭翔农业科技开发有限公司</v>
          </cell>
          <cell r="R2125" t="str">
            <v>3.5</v>
          </cell>
          <cell r="S2125" t="str">
            <v>6(4.5)</v>
          </cell>
          <cell r="T2125" t="str">
            <v>C184430426</v>
          </cell>
          <cell r="U2125">
            <v>0</v>
          </cell>
          <cell r="V2125">
            <v>0.62</v>
          </cell>
          <cell r="W2125">
            <v>0.62</v>
          </cell>
        </row>
        <row r="2126">
          <cell r="I2126" t="str">
            <v>裕兴合作社连接路CD04</v>
          </cell>
          <cell r="J2126" t="str">
            <v>1312F4304260001</v>
          </cell>
          <cell r="K2126" t="str">
            <v>资源产业路</v>
          </cell>
          <cell r="L2126" t="str">
            <v>二类地区</v>
          </cell>
          <cell r="M2126" t="str">
            <v>省级贫困县</v>
          </cell>
          <cell r="N2126" t="str">
            <v>升级改造（提质改造）</v>
          </cell>
          <cell r="O2126" t="str">
            <v>裕兴合作社</v>
          </cell>
          <cell r="R2126" t="str">
            <v>3.5</v>
          </cell>
          <cell r="S2126" t="str">
            <v>6(4.5)</v>
          </cell>
          <cell r="T2126" t="str">
            <v>CD04430426</v>
          </cell>
          <cell r="U2126">
            <v>0</v>
          </cell>
          <cell r="V2126">
            <v>1.7</v>
          </cell>
          <cell r="W2126">
            <v>1.7</v>
          </cell>
        </row>
        <row r="2127">
          <cell r="I2127" t="str">
            <v>湖南丰圆农业发展有限公司（产业路）</v>
          </cell>
          <cell r="J2127" t="str">
            <v>1312F4304260012</v>
          </cell>
          <cell r="K2127" t="str">
            <v>资源产业路</v>
          </cell>
          <cell r="L2127" t="str">
            <v>二类地区</v>
          </cell>
          <cell r="M2127" t="str">
            <v>省级贫困县</v>
          </cell>
          <cell r="N2127" t="str">
            <v>新建</v>
          </cell>
          <cell r="O2127" t="str">
            <v>湖南丰圆农业发展有限公司</v>
          </cell>
          <cell r="R2127" t="str">
            <v>3.5</v>
          </cell>
          <cell r="S2127" t="str">
            <v>6(4.5)</v>
          </cell>
          <cell r="T2127" t="str">
            <v>无</v>
          </cell>
          <cell r="U2127">
            <v>0</v>
          </cell>
          <cell r="V2127">
            <v>1.06</v>
          </cell>
          <cell r="W2127">
            <v>1.06</v>
          </cell>
        </row>
        <row r="2128">
          <cell r="I2128" t="str">
            <v>祁东县鼎山种养殖农民专业合作社（产业路）</v>
          </cell>
          <cell r="J2128" t="str">
            <v>1312F4304260015</v>
          </cell>
          <cell r="K2128" t="str">
            <v>资源产业路</v>
          </cell>
          <cell r="L2128" t="str">
            <v>二类地区</v>
          </cell>
          <cell r="M2128" t="str">
            <v>省级贫困县</v>
          </cell>
          <cell r="N2128" t="str">
            <v>新建</v>
          </cell>
          <cell r="O2128" t="str">
            <v>祁东县鼎山种养殖农民专业合作社</v>
          </cell>
          <cell r="R2128" t="str">
            <v>3.5</v>
          </cell>
          <cell r="S2128" t="str">
            <v>6(4.5)</v>
          </cell>
          <cell r="T2128" t="str">
            <v>无</v>
          </cell>
          <cell r="U2128">
            <v>0</v>
          </cell>
          <cell r="V2128">
            <v>0.47</v>
          </cell>
          <cell r="W2128">
            <v>0.47</v>
          </cell>
        </row>
        <row r="2129">
          <cell r="I2129" t="str">
            <v>祁东县高明生态农庄（产业路）</v>
          </cell>
          <cell r="J2129" t="str">
            <v>1312F4304260016</v>
          </cell>
          <cell r="K2129" t="str">
            <v>资源产业路</v>
          </cell>
          <cell r="L2129" t="str">
            <v>二类地区</v>
          </cell>
          <cell r="M2129" t="str">
            <v>省级贫困县</v>
          </cell>
          <cell r="N2129" t="str">
            <v>新建</v>
          </cell>
          <cell r="O2129" t="str">
            <v>祁东县高明生态农庄</v>
          </cell>
          <cell r="R2129" t="str">
            <v>3.5</v>
          </cell>
          <cell r="S2129" t="str">
            <v>6(4.5)</v>
          </cell>
          <cell r="T2129" t="str">
            <v>无</v>
          </cell>
          <cell r="U2129">
            <v>0</v>
          </cell>
          <cell r="V2129">
            <v>0.49</v>
          </cell>
          <cell r="W2129">
            <v>0.49</v>
          </cell>
        </row>
        <row r="2130">
          <cell r="I2130" t="str">
            <v>祁东县黎明油茶种植专业合作社产业路</v>
          </cell>
          <cell r="J2130" t="str">
            <v>131201F4304260003</v>
          </cell>
          <cell r="K2130" t="str">
            <v>资源产业路</v>
          </cell>
          <cell r="L2130" t="str">
            <v>二类地区</v>
          </cell>
          <cell r="M2130" t="str">
            <v>省级贫困县</v>
          </cell>
          <cell r="N2130" t="str">
            <v>新建</v>
          </cell>
          <cell r="O2130" t="str">
            <v>祁东县黎明茶种植专业合作社</v>
          </cell>
          <cell r="R2130" t="str">
            <v>3.5</v>
          </cell>
          <cell r="S2130" t="str">
            <v>6(4.5)</v>
          </cell>
          <cell r="T2130" t="str">
            <v>无</v>
          </cell>
          <cell r="U2130">
            <v>0</v>
          </cell>
          <cell r="V2130">
            <v>4.46</v>
          </cell>
          <cell r="W2130">
            <v>4.46</v>
          </cell>
        </row>
        <row r="2131">
          <cell r="I2131" t="str">
            <v>湖南启呈生态农业田园产业路</v>
          </cell>
          <cell r="J2131" t="str">
            <v>131201F4304260002</v>
          </cell>
          <cell r="K2131" t="str">
            <v>资源产业路</v>
          </cell>
          <cell r="L2131" t="str">
            <v>二类地区</v>
          </cell>
          <cell r="M2131" t="str">
            <v>省级贫困县</v>
          </cell>
          <cell r="N2131" t="str">
            <v>新建</v>
          </cell>
          <cell r="O2131" t="str">
            <v>湖南启呈生态农业田园综合体建设项目</v>
          </cell>
          <cell r="R2131" t="str">
            <v>3.5</v>
          </cell>
          <cell r="S2131" t="str">
            <v>6(4.5)</v>
          </cell>
          <cell r="T2131" t="str">
            <v>无</v>
          </cell>
          <cell r="U2131">
            <v>0</v>
          </cell>
          <cell r="V2131">
            <v>2.15</v>
          </cell>
          <cell r="W2131">
            <v>2.15</v>
          </cell>
        </row>
        <row r="2132">
          <cell r="I2132" t="str">
            <v>祁东县三冲种养专业合作社产业路</v>
          </cell>
          <cell r="J2132" t="str">
            <v>131201F4304260001</v>
          </cell>
          <cell r="K2132" t="str">
            <v>资源产业路</v>
          </cell>
          <cell r="L2132" t="str">
            <v>二类地区</v>
          </cell>
          <cell r="M2132" t="str">
            <v>省级贫困县</v>
          </cell>
          <cell r="N2132" t="str">
            <v>新建</v>
          </cell>
          <cell r="O2132" t="str">
            <v>祁东县三冲种养专业合作社</v>
          </cell>
          <cell r="R2132" t="str">
            <v>3</v>
          </cell>
          <cell r="S2132" t="str">
            <v>6(4.5)</v>
          </cell>
          <cell r="T2132" t="str">
            <v>无</v>
          </cell>
          <cell r="U2132">
            <v>0</v>
          </cell>
          <cell r="V2132">
            <v>0.53</v>
          </cell>
          <cell r="W2132">
            <v>0.53</v>
          </cell>
        </row>
        <row r="2133">
          <cell r="I2133" t="str">
            <v>湖南山里大叔食品有限公司产业路</v>
          </cell>
          <cell r="J2133" t="str">
            <v>131201F4304260004</v>
          </cell>
          <cell r="K2133" t="str">
            <v>资源产业路</v>
          </cell>
          <cell r="L2133" t="str">
            <v>二类地区</v>
          </cell>
          <cell r="M2133" t="str">
            <v>省级贫困县</v>
          </cell>
          <cell r="N2133" t="str">
            <v>新建</v>
          </cell>
          <cell r="O2133" t="str">
            <v>湖南山里大叔食品有限公司备案证明</v>
          </cell>
          <cell r="R2133" t="str">
            <v>3.5</v>
          </cell>
          <cell r="S2133" t="str">
            <v>6(4.5)</v>
          </cell>
          <cell r="T2133" t="str">
            <v>无</v>
          </cell>
          <cell r="U2133">
            <v>0</v>
          </cell>
          <cell r="V2133">
            <v>3.57</v>
          </cell>
          <cell r="W2133">
            <v>3.57</v>
          </cell>
        </row>
        <row r="2134">
          <cell r="I2134" t="str">
            <v>祁东县雁隆黄花菜加工生产线（产业路）</v>
          </cell>
          <cell r="J2134" t="str">
            <v>1312F4304260032</v>
          </cell>
          <cell r="K2134" t="str">
            <v>资源产业路</v>
          </cell>
          <cell r="L2134" t="str">
            <v>二类地区</v>
          </cell>
          <cell r="M2134" t="str">
            <v>省级贫困县</v>
          </cell>
          <cell r="N2134" t="str">
            <v>新建</v>
          </cell>
          <cell r="O2134" t="str">
            <v>祁东县雁隆黄花菜加工生产线</v>
          </cell>
          <cell r="R2134" t="str">
            <v>3.5</v>
          </cell>
          <cell r="S2134" t="str">
            <v>6(4.5)</v>
          </cell>
          <cell r="T2134" t="str">
            <v>无</v>
          </cell>
          <cell r="U2134">
            <v>0</v>
          </cell>
          <cell r="V2134">
            <v>5.0999999999999996</v>
          </cell>
          <cell r="W2134">
            <v>5.0999999999999996</v>
          </cell>
        </row>
        <row r="2135">
          <cell r="I2135" t="str">
            <v>祁东县黄土铺镇黄花菜特色小镇（产业路）</v>
          </cell>
          <cell r="J2135" t="str">
            <v>1312F4304260030</v>
          </cell>
          <cell r="K2135" t="str">
            <v>资源产业路</v>
          </cell>
          <cell r="L2135" t="str">
            <v>二类地区</v>
          </cell>
          <cell r="M2135" t="str">
            <v>省级贫困县</v>
          </cell>
          <cell r="N2135" t="str">
            <v>新建</v>
          </cell>
          <cell r="O2135" t="str">
            <v>祁东县黄土铺镇黄花菜特色小镇</v>
          </cell>
          <cell r="R2135" t="str">
            <v>3.5</v>
          </cell>
          <cell r="S2135" t="str">
            <v>6(4.5)</v>
          </cell>
          <cell r="T2135" t="str">
            <v>无</v>
          </cell>
          <cell r="U2135">
            <v>0</v>
          </cell>
          <cell r="V2135">
            <v>1</v>
          </cell>
          <cell r="W2135">
            <v>1</v>
          </cell>
        </row>
        <row r="2136">
          <cell r="I2136" t="str">
            <v>祁东县黄土铺黄花菜种植及加工项目（产业路）</v>
          </cell>
          <cell r="J2136" t="str">
            <v>1312F4304260208</v>
          </cell>
          <cell r="K2136" t="str">
            <v>资源产业路</v>
          </cell>
          <cell r="L2136" t="str">
            <v>二类地区</v>
          </cell>
          <cell r="M2136" t="str">
            <v>省级贫困县</v>
          </cell>
          <cell r="N2136" t="str">
            <v>新建</v>
          </cell>
          <cell r="O2136" t="str">
            <v>祁东县黄土铺黄花菜种植及加工基地</v>
          </cell>
          <cell r="R2136" t="str">
            <v>3.5</v>
          </cell>
          <cell r="S2136" t="str">
            <v>6(4.5)</v>
          </cell>
          <cell r="T2136" t="str">
            <v>无</v>
          </cell>
          <cell r="U2136">
            <v>0</v>
          </cell>
          <cell r="V2136">
            <v>4.9000000000000004</v>
          </cell>
          <cell r="W2136">
            <v>4.9000000000000004</v>
          </cell>
        </row>
        <row r="2137">
          <cell r="I2137" t="str">
            <v>国家农业综合开发优势特色产业园（产业路）</v>
          </cell>
          <cell r="J2137" t="str">
            <v>1312F4304260026</v>
          </cell>
          <cell r="K2137" t="str">
            <v>资源产业路</v>
          </cell>
          <cell r="L2137" t="str">
            <v>二类地区</v>
          </cell>
          <cell r="M2137" t="str">
            <v>省级贫困县</v>
          </cell>
          <cell r="N2137" t="str">
            <v>新建</v>
          </cell>
          <cell r="O2137" t="str">
            <v>国家农业综合开发优势特色产业园</v>
          </cell>
          <cell r="R2137" t="str">
            <v>3.5</v>
          </cell>
          <cell r="S2137" t="str">
            <v>6(4.5)</v>
          </cell>
          <cell r="T2137" t="str">
            <v>无</v>
          </cell>
          <cell r="U2137">
            <v>0</v>
          </cell>
          <cell r="V2137">
            <v>1</v>
          </cell>
          <cell r="W2137">
            <v>1</v>
          </cell>
        </row>
        <row r="2138">
          <cell r="I2138" t="str">
            <v>茅草岭林场种养生态内循环产业园(产业路)</v>
          </cell>
          <cell r="J2138" t="str">
            <v>1312F4304260027</v>
          </cell>
          <cell r="K2138" t="str">
            <v>资源产业路</v>
          </cell>
          <cell r="L2138" t="str">
            <v>二类地区</v>
          </cell>
          <cell r="M2138" t="str">
            <v>省级贫困县</v>
          </cell>
          <cell r="N2138" t="str">
            <v>新建</v>
          </cell>
          <cell r="O2138" t="str">
            <v>茅草岭林场种养生态内循环产业园</v>
          </cell>
          <cell r="R2138" t="str">
            <v>3.5</v>
          </cell>
          <cell r="S2138" t="str">
            <v>6(4.5)</v>
          </cell>
          <cell r="T2138" t="str">
            <v>无</v>
          </cell>
          <cell r="U2138">
            <v>0</v>
          </cell>
          <cell r="V2138">
            <v>2.9</v>
          </cell>
          <cell r="W2138">
            <v>2.9</v>
          </cell>
        </row>
        <row r="2139">
          <cell r="I2139" t="str">
            <v>湖南新丰果业有限公司（产业路）</v>
          </cell>
          <cell r="J2139" t="str">
            <v>1312F4304260021</v>
          </cell>
          <cell r="K2139" t="str">
            <v>资源产业路</v>
          </cell>
          <cell r="L2139" t="str">
            <v>二类地区</v>
          </cell>
          <cell r="M2139" t="str">
            <v>省级贫困县</v>
          </cell>
          <cell r="N2139" t="str">
            <v>新建</v>
          </cell>
          <cell r="O2139" t="str">
            <v>湖南新丰果业有限公司</v>
          </cell>
          <cell r="R2139" t="str">
            <v>3.5</v>
          </cell>
          <cell r="S2139" t="str">
            <v>6(4.5)</v>
          </cell>
          <cell r="T2139" t="str">
            <v>无</v>
          </cell>
          <cell r="U2139">
            <v>0</v>
          </cell>
          <cell r="V2139">
            <v>0.62</v>
          </cell>
          <cell r="W2139">
            <v>0.62</v>
          </cell>
        </row>
        <row r="2140">
          <cell r="I2140" t="str">
            <v>祁东县湖南有吉食品有限公司有吉黄花菜特色产业园连接路C537</v>
          </cell>
          <cell r="J2140" t="str">
            <v>1312F4304260005</v>
          </cell>
          <cell r="K2140" t="str">
            <v>资源产业路</v>
          </cell>
          <cell r="L2140" t="str">
            <v>二类地区</v>
          </cell>
          <cell r="M2140" t="str">
            <v>省级贫困县</v>
          </cell>
          <cell r="N2140" t="str">
            <v>新建</v>
          </cell>
          <cell r="O2140" t="str">
            <v>祁东县湖南有吉食品有限公司有吉黄花菜特色产业园</v>
          </cell>
          <cell r="R2140" t="str">
            <v>3.5</v>
          </cell>
          <cell r="S2140" t="str">
            <v>6(4.5)</v>
          </cell>
          <cell r="T2140" t="str">
            <v>C537430426</v>
          </cell>
          <cell r="U2140">
            <v>0</v>
          </cell>
          <cell r="V2140">
            <v>1.1000000000000001</v>
          </cell>
          <cell r="W2140">
            <v>1.1000000000000001</v>
          </cell>
        </row>
        <row r="2141">
          <cell r="I2141" t="str">
            <v>祁东云兴湖黄花菜特色产业园连接路C359</v>
          </cell>
          <cell r="J2141" t="str">
            <v>1312F4304260006</v>
          </cell>
          <cell r="K2141" t="str">
            <v>资源产业路</v>
          </cell>
          <cell r="L2141" t="str">
            <v>二类地区</v>
          </cell>
          <cell r="M2141" t="str">
            <v>省级贫困县</v>
          </cell>
          <cell r="N2141" t="str">
            <v>新建</v>
          </cell>
          <cell r="O2141" t="str">
            <v>祁东云兴湖黄花菜特色产业园</v>
          </cell>
          <cell r="R2141" t="str">
            <v>3.5</v>
          </cell>
          <cell r="S2141" t="str">
            <v>6(4.5)</v>
          </cell>
          <cell r="T2141" t="str">
            <v>C359430426</v>
          </cell>
          <cell r="U2141">
            <v>0</v>
          </cell>
          <cell r="V2141">
            <v>4.5</v>
          </cell>
          <cell r="W2141">
            <v>4.5</v>
          </cell>
        </row>
        <row r="2142">
          <cell r="I2142" t="str">
            <v>祁东县富康专业养猪合作社富康生猪养殖特色产业园连接路CD14</v>
          </cell>
          <cell r="J2142" t="str">
            <v>1312F4304260004</v>
          </cell>
          <cell r="K2142" t="str">
            <v>资源产业路</v>
          </cell>
          <cell r="L2142" t="str">
            <v>二类地区</v>
          </cell>
          <cell r="M2142" t="str">
            <v>省级贫困县</v>
          </cell>
          <cell r="N2142" t="str">
            <v>新建</v>
          </cell>
          <cell r="O2142" t="str">
            <v>祁东县富康专业养猪合作社富康生猪养殖特色产业园</v>
          </cell>
          <cell r="R2142" t="str">
            <v>3.5</v>
          </cell>
          <cell r="S2142" t="str">
            <v>6(4.5)</v>
          </cell>
          <cell r="T2142" t="str">
            <v>CD14430426</v>
          </cell>
          <cell r="U2142">
            <v>0</v>
          </cell>
          <cell r="V2142">
            <v>0.84</v>
          </cell>
          <cell r="W2142">
            <v>0.84</v>
          </cell>
        </row>
        <row r="2143">
          <cell r="I2143" t="str">
            <v>祁东县梦元种植养殖专业合作社（产业路）</v>
          </cell>
          <cell r="J2143" t="str">
            <v>1312F4304260038</v>
          </cell>
          <cell r="K2143" t="str">
            <v>资源产业路</v>
          </cell>
          <cell r="L2143" t="str">
            <v>二类地区</v>
          </cell>
          <cell r="M2143" t="str">
            <v>省级贫困县</v>
          </cell>
          <cell r="N2143" t="str">
            <v>新建</v>
          </cell>
          <cell r="O2143" t="str">
            <v>祁东县梦元种植养殖专业合作社</v>
          </cell>
          <cell r="R2143" t="str">
            <v>3.5</v>
          </cell>
          <cell r="S2143" t="str">
            <v>6(4.5)</v>
          </cell>
          <cell r="T2143" t="str">
            <v>无</v>
          </cell>
          <cell r="U2143">
            <v>0</v>
          </cell>
          <cell r="V2143">
            <v>2</v>
          </cell>
          <cell r="W2143">
            <v>2</v>
          </cell>
        </row>
        <row r="2144">
          <cell r="I2144" t="str">
            <v>湖南百品汇农业科技有限公司（产业路）</v>
          </cell>
          <cell r="J2144" t="str">
            <v>1312F4304260019</v>
          </cell>
          <cell r="K2144" t="str">
            <v>资源产业路</v>
          </cell>
          <cell r="L2144" t="str">
            <v>二类地区</v>
          </cell>
          <cell r="M2144" t="str">
            <v>省级贫困县</v>
          </cell>
          <cell r="N2144" t="str">
            <v>新建</v>
          </cell>
          <cell r="O2144" t="str">
            <v>湖南百品汇农业科技有限公司</v>
          </cell>
          <cell r="R2144" t="str">
            <v>3.5</v>
          </cell>
          <cell r="S2144" t="str">
            <v>6(4.5)</v>
          </cell>
          <cell r="T2144" t="str">
            <v>无</v>
          </cell>
          <cell r="U2144">
            <v>0</v>
          </cell>
          <cell r="V2144">
            <v>0.5</v>
          </cell>
          <cell r="W2144">
            <v>0.5</v>
          </cell>
        </row>
        <row r="2145">
          <cell r="I2145" t="str">
            <v>祁东县志华生态农业发展有限公司连接路C052</v>
          </cell>
          <cell r="J2145" t="str">
            <v>1312F4304260008</v>
          </cell>
          <cell r="K2145" t="str">
            <v>资源产业路</v>
          </cell>
          <cell r="L2145" t="str">
            <v>二类地区</v>
          </cell>
          <cell r="M2145" t="str">
            <v>省级贫困县</v>
          </cell>
          <cell r="N2145" t="str">
            <v>新建</v>
          </cell>
          <cell r="O2145" t="str">
            <v>祁东县志华生态农业发展有限公司</v>
          </cell>
          <cell r="R2145" t="str">
            <v>3.5</v>
          </cell>
          <cell r="S2145" t="str">
            <v>6(4.5)</v>
          </cell>
          <cell r="T2145" t="str">
            <v>C052430426</v>
          </cell>
          <cell r="U2145">
            <v>0</v>
          </cell>
          <cell r="V2145">
            <v>1.65</v>
          </cell>
          <cell r="W2145">
            <v>1.65</v>
          </cell>
        </row>
        <row r="2146">
          <cell r="I2146" t="str">
            <v>祁东县跃华黄花菜粉丝特色产业有限公司产业路</v>
          </cell>
          <cell r="J2146" t="str">
            <v>1312F4304260029</v>
          </cell>
          <cell r="K2146" t="str">
            <v>资源产业路</v>
          </cell>
          <cell r="L2146" t="str">
            <v>二类地区</v>
          </cell>
          <cell r="M2146" t="str">
            <v>省级贫困县</v>
          </cell>
          <cell r="N2146" t="str">
            <v>新建</v>
          </cell>
          <cell r="O2146" t="str">
            <v>祁东县跃华黄花菜粉丝特色产业有限公司</v>
          </cell>
          <cell r="R2146" t="str">
            <v>3.5</v>
          </cell>
          <cell r="S2146" t="str">
            <v>6(4.5)</v>
          </cell>
          <cell r="T2146" t="str">
            <v>无</v>
          </cell>
          <cell r="U2146">
            <v>0</v>
          </cell>
          <cell r="V2146">
            <v>1.5</v>
          </cell>
          <cell r="W2146">
            <v>1.5</v>
          </cell>
        </row>
        <row r="2147">
          <cell r="I2147" t="str">
            <v>祁东县石亭子镇万吨油菜加工厂连接路C636</v>
          </cell>
          <cell r="J2147" t="str">
            <v>1312F4304260010</v>
          </cell>
          <cell r="K2147" t="str">
            <v>资源产业路</v>
          </cell>
          <cell r="L2147" t="str">
            <v>二类地区</v>
          </cell>
          <cell r="M2147" t="str">
            <v>省级贫困县</v>
          </cell>
          <cell r="N2147" t="str">
            <v>新建</v>
          </cell>
          <cell r="O2147" t="str">
            <v>祁东县石亭子镇万吨油菜加工厂</v>
          </cell>
          <cell r="R2147" t="str">
            <v>3.5</v>
          </cell>
          <cell r="S2147" t="str">
            <v>6(4.5)</v>
          </cell>
          <cell r="T2147" t="str">
            <v>C636430426</v>
          </cell>
          <cell r="U2147">
            <v>0</v>
          </cell>
          <cell r="V2147">
            <v>2.21</v>
          </cell>
          <cell r="W2147">
            <v>2.21</v>
          </cell>
        </row>
        <row r="2148">
          <cell r="I2148" t="str">
            <v>祁东县奇林油茶专业合作社连接路CE03</v>
          </cell>
          <cell r="J2148" t="str">
            <v>1312F4304260009</v>
          </cell>
          <cell r="K2148" t="str">
            <v>资源产业路</v>
          </cell>
          <cell r="L2148" t="str">
            <v>二类地区</v>
          </cell>
          <cell r="M2148" t="str">
            <v>省级贫困县</v>
          </cell>
          <cell r="N2148" t="str">
            <v>新建</v>
          </cell>
          <cell r="O2148" t="str">
            <v>祁东县奇林油茶专业合作社</v>
          </cell>
          <cell r="R2148" t="str">
            <v>3.5</v>
          </cell>
          <cell r="S2148" t="str">
            <v>6(4.5)</v>
          </cell>
          <cell r="T2148" t="str">
            <v>CE03430426</v>
          </cell>
          <cell r="U2148">
            <v>0</v>
          </cell>
          <cell r="V2148">
            <v>2.29</v>
          </cell>
          <cell r="W2148">
            <v>2.29</v>
          </cell>
        </row>
        <row r="2149">
          <cell r="I2149" t="str">
            <v>湖南又桥农业科技发展有限公司（资源路）</v>
          </cell>
          <cell r="J2149" t="str">
            <v>1312F4304260018</v>
          </cell>
          <cell r="K2149" t="str">
            <v>资源产业路</v>
          </cell>
          <cell r="L2149" t="str">
            <v>二类地区</v>
          </cell>
          <cell r="M2149" t="str">
            <v>省级贫困县</v>
          </cell>
          <cell r="N2149" t="str">
            <v>新建</v>
          </cell>
          <cell r="O2149" t="str">
            <v>湖南又桥农业科技发展有限公司</v>
          </cell>
          <cell r="R2149" t="str">
            <v>3.5</v>
          </cell>
          <cell r="S2149" t="str">
            <v>6(4.5)</v>
          </cell>
          <cell r="T2149" t="str">
            <v>无</v>
          </cell>
          <cell r="U2149">
            <v>0</v>
          </cell>
          <cell r="V2149">
            <v>1.47</v>
          </cell>
          <cell r="W2149">
            <v>1.47</v>
          </cell>
        </row>
        <row r="2150">
          <cell r="I2150" t="str">
            <v>湖南省正海生态农业发展有限公司（产业路）</v>
          </cell>
          <cell r="J2150" t="str">
            <v>1312F4304260035</v>
          </cell>
          <cell r="K2150" t="str">
            <v>资源产业路</v>
          </cell>
          <cell r="L2150" t="str">
            <v>二类地区</v>
          </cell>
          <cell r="M2150" t="str">
            <v>省级贫困县</v>
          </cell>
          <cell r="N2150" t="str">
            <v>新建</v>
          </cell>
          <cell r="O2150" t="str">
            <v>湖南省正海生态农业发展有限公司</v>
          </cell>
          <cell r="R2150" t="str">
            <v>3.5</v>
          </cell>
          <cell r="S2150" t="str">
            <v>6(4.5)</v>
          </cell>
          <cell r="T2150" t="str">
            <v>无</v>
          </cell>
          <cell r="U2150">
            <v>0</v>
          </cell>
          <cell r="V2150">
            <v>0.8</v>
          </cell>
          <cell r="W2150">
            <v>0.8</v>
          </cell>
        </row>
        <row r="2151">
          <cell r="I2151" t="str">
            <v>祁东县龙旺食品有限公司黄花菜加工生产线（产业路）</v>
          </cell>
          <cell r="J2151" t="str">
            <v>1312F4304260039</v>
          </cell>
          <cell r="K2151" t="str">
            <v>资源产业路</v>
          </cell>
          <cell r="L2151" t="str">
            <v>二类地区</v>
          </cell>
          <cell r="M2151" t="str">
            <v>省级贫困县</v>
          </cell>
          <cell r="N2151" t="str">
            <v>新建</v>
          </cell>
          <cell r="O2151" t="str">
            <v>祁东县龙旺食品有限公司黄花菜加工生产线基地</v>
          </cell>
          <cell r="R2151" t="str">
            <v>3.5</v>
          </cell>
          <cell r="S2151" t="str">
            <v>6(4.5)</v>
          </cell>
          <cell r="T2151" t="str">
            <v>无</v>
          </cell>
          <cell r="U2151">
            <v>0</v>
          </cell>
          <cell r="V2151">
            <v>1.29</v>
          </cell>
          <cell r="W2151">
            <v>1.29</v>
          </cell>
        </row>
        <row r="2152">
          <cell r="I2152" t="str">
            <v>文妹子乌骨鸡畜禽养殖特色产业园产业路</v>
          </cell>
          <cell r="J2152" t="str">
            <v>1312F4304260209</v>
          </cell>
          <cell r="K2152" t="str">
            <v>资源产业路</v>
          </cell>
          <cell r="L2152" t="str">
            <v>二类地区</v>
          </cell>
          <cell r="M2152" t="str">
            <v>省级贫困县</v>
          </cell>
          <cell r="N2152" t="str">
            <v>新建</v>
          </cell>
          <cell r="O2152" t="str">
            <v>文妹子乌骨鸡畜禽养殖特色产业园</v>
          </cell>
          <cell r="R2152" t="str">
            <v>3.5</v>
          </cell>
          <cell r="S2152" t="str">
            <v>6</v>
          </cell>
          <cell r="T2152" t="str">
            <v>Y996430426</v>
          </cell>
          <cell r="U2152">
            <v>0</v>
          </cell>
          <cell r="V2152">
            <v>2.56</v>
          </cell>
          <cell r="W2152">
            <v>2.56</v>
          </cell>
        </row>
        <row r="2153">
          <cell r="I2153" t="str">
            <v>祁东县茂宏种养殖合作社（产业路）</v>
          </cell>
          <cell r="J2153" t="str">
            <v>1312F4304260031</v>
          </cell>
          <cell r="K2153" t="str">
            <v>资源产业路</v>
          </cell>
          <cell r="L2153" t="str">
            <v>二类地区</v>
          </cell>
          <cell r="M2153" t="str">
            <v>省级贫困县</v>
          </cell>
          <cell r="N2153" t="str">
            <v>新建</v>
          </cell>
          <cell r="O2153" t="str">
            <v>祁东县茂宏种养殖合作社</v>
          </cell>
          <cell r="R2153" t="str">
            <v>3.5</v>
          </cell>
          <cell r="S2153" t="str">
            <v>6(4.5)</v>
          </cell>
          <cell r="T2153" t="str">
            <v>无</v>
          </cell>
          <cell r="U2153">
            <v>0</v>
          </cell>
          <cell r="V2153">
            <v>1</v>
          </cell>
          <cell r="W2153">
            <v>1</v>
          </cell>
        </row>
        <row r="2154">
          <cell r="I2154" t="str">
            <v>祁东县回水科技农业种植养殖专业合作社吴茱萸产业园（产业路）</v>
          </cell>
          <cell r="J2154" t="str">
            <v>1312F4304260040</v>
          </cell>
          <cell r="K2154" t="str">
            <v>资源产业路</v>
          </cell>
          <cell r="L2154" t="str">
            <v>二类地区</v>
          </cell>
          <cell r="M2154" t="str">
            <v>省级贫困县</v>
          </cell>
          <cell r="N2154" t="str">
            <v>新建</v>
          </cell>
          <cell r="O2154" t="str">
            <v>祁东县回水科技农业种植养殖专业合作社吴茱萸产业园</v>
          </cell>
          <cell r="R2154" t="str">
            <v>3.5</v>
          </cell>
          <cell r="S2154" t="str">
            <v>6(4.5)</v>
          </cell>
          <cell r="T2154" t="str">
            <v>无</v>
          </cell>
          <cell r="U2154">
            <v>0</v>
          </cell>
          <cell r="V2154">
            <v>0.8</v>
          </cell>
          <cell r="W2154">
            <v>0.8</v>
          </cell>
        </row>
        <row r="2155">
          <cell r="I2155" t="str">
            <v>祁东县鑫海种植养殖专业合作社（产业路）</v>
          </cell>
          <cell r="J2155" t="str">
            <v>1312F4304260036</v>
          </cell>
          <cell r="K2155" t="str">
            <v>资源产业路</v>
          </cell>
          <cell r="L2155" t="str">
            <v>二类地区</v>
          </cell>
          <cell r="M2155" t="str">
            <v>省级贫困县</v>
          </cell>
          <cell r="N2155" t="str">
            <v>新建</v>
          </cell>
          <cell r="O2155" t="str">
            <v>祁东县鑫海种植养殖专业合作社</v>
          </cell>
          <cell r="R2155" t="str">
            <v>3.5</v>
          </cell>
          <cell r="S2155" t="str">
            <v>6(4.5)</v>
          </cell>
          <cell r="T2155" t="str">
            <v>无</v>
          </cell>
          <cell r="U2155">
            <v>0</v>
          </cell>
          <cell r="V2155">
            <v>1.8</v>
          </cell>
          <cell r="W2155">
            <v>1.8</v>
          </cell>
        </row>
        <row r="2156">
          <cell r="I2156" t="str">
            <v>江南华兴特色蔬菜（西兰花）产业园连接路C459</v>
          </cell>
          <cell r="J2156" t="str">
            <v>1312F4304260007</v>
          </cell>
          <cell r="K2156" t="str">
            <v>资源产业路</v>
          </cell>
          <cell r="L2156" t="str">
            <v>二类地区</v>
          </cell>
          <cell r="M2156" t="str">
            <v>省级贫困县</v>
          </cell>
          <cell r="N2156" t="str">
            <v>新建</v>
          </cell>
          <cell r="O2156" t="str">
            <v>江南华兴特色蔬菜（西兰花）产业园</v>
          </cell>
          <cell r="R2156" t="str">
            <v>3.5</v>
          </cell>
          <cell r="S2156" t="str">
            <v>6(4.5)</v>
          </cell>
          <cell r="T2156" t="str">
            <v>C459430426</v>
          </cell>
          <cell r="U2156">
            <v>0</v>
          </cell>
          <cell r="V2156">
            <v>0.3</v>
          </cell>
          <cell r="W2156">
            <v>0.3</v>
          </cell>
        </row>
        <row r="2157">
          <cell r="I2157" t="str">
            <v>CAC9祁东县金鸡油茶专业合作社（产业路）</v>
          </cell>
          <cell r="J2157" t="str">
            <v>1312F4304260403</v>
          </cell>
          <cell r="K2157" t="str">
            <v>资源产业路</v>
          </cell>
          <cell r="L2157" t="str">
            <v>二类地区</v>
          </cell>
          <cell r="M2157" t="str">
            <v>省级贫困县</v>
          </cell>
          <cell r="O2157" t="str">
            <v>祁东县金鸡油茶专业合作社</v>
          </cell>
          <cell r="R2157" t="str">
            <v>2.5</v>
          </cell>
          <cell r="S2157" t="str">
            <v>6(4.5)</v>
          </cell>
          <cell r="T2157" t="str">
            <v>CAC9430426</v>
          </cell>
          <cell r="U2157">
            <v>0</v>
          </cell>
          <cell r="V2157">
            <v>2.9</v>
          </cell>
          <cell r="W2157">
            <v>2.9</v>
          </cell>
        </row>
        <row r="2158">
          <cell r="I2158" t="str">
            <v>CBZ9祁东县唐家村水果种植园（产业路）</v>
          </cell>
          <cell r="J2158" t="str">
            <v>1312F4304260425</v>
          </cell>
          <cell r="K2158" t="str">
            <v>资源产业路</v>
          </cell>
          <cell r="L2158" t="str">
            <v>二类地区</v>
          </cell>
          <cell r="M2158" t="str">
            <v>省级贫困县</v>
          </cell>
          <cell r="O2158" t="str">
            <v>祁东县唐家村水果种植园</v>
          </cell>
          <cell r="R2158" t="str">
            <v>2.5</v>
          </cell>
          <cell r="S2158" t="str">
            <v>6(4.5)</v>
          </cell>
          <cell r="T2158" t="str">
            <v>CBZ9430426</v>
          </cell>
          <cell r="U2158">
            <v>0</v>
          </cell>
          <cell r="V2158">
            <v>0.60099999999999998</v>
          </cell>
          <cell r="W2158">
            <v>0.60099999999999998</v>
          </cell>
        </row>
        <row r="2159">
          <cell r="I2159" t="str">
            <v>祁东县百寿油茶专业合作社连接路CDQ8</v>
          </cell>
          <cell r="J2159" t="str">
            <v>1312F4304260382</v>
          </cell>
          <cell r="K2159" t="str">
            <v>资源产业路</v>
          </cell>
          <cell r="L2159" t="str">
            <v>二类地区</v>
          </cell>
          <cell r="M2159" t="str">
            <v>省级贫困县</v>
          </cell>
          <cell r="O2159" t="str">
            <v>祁东县百寿油茶专业合作社</v>
          </cell>
          <cell r="R2159" t="str">
            <v>2.5</v>
          </cell>
          <cell r="S2159" t="str">
            <v>6(4.5)</v>
          </cell>
          <cell r="T2159" t="str">
            <v>CDQ8430426</v>
          </cell>
          <cell r="U2159">
            <v>0</v>
          </cell>
          <cell r="V2159">
            <v>0.6</v>
          </cell>
          <cell r="W2159">
            <v>0.6</v>
          </cell>
        </row>
        <row r="2160">
          <cell r="I2160" t="str">
            <v>祁东县百仙草中药材种植专业合作社（产业路）</v>
          </cell>
          <cell r="J2160" t="str">
            <v>1312F4304260317</v>
          </cell>
          <cell r="K2160" t="str">
            <v>资源产业路</v>
          </cell>
          <cell r="L2160" t="str">
            <v>二类地区</v>
          </cell>
          <cell r="M2160" t="str">
            <v>省级贫困县</v>
          </cell>
          <cell r="N2160" t="str">
            <v>新建</v>
          </cell>
          <cell r="O2160" t="str">
            <v>祁东县百仙草中药材种植专业合作社</v>
          </cell>
          <cell r="R2160" t="str">
            <v>3.5</v>
          </cell>
          <cell r="S2160" t="str">
            <v>6(4.5)</v>
          </cell>
          <cell r="T2160" t="str">
            <v>VB58430426</v>
          </cell>
          <cell r="U2160">
            <v>0</v>
          </cell>
          <cell r="V2160">
            <v>1.044</v>
          </cell>
          <cell r="W2160">
            <v>1.3089999999999999</v>
          </cell>
        </row>
        <row r="2161">
          <cell r="I2161" t="str">
            <v>祁东县草席种植合作社（产业路)</v>
          </cell>
          <cell r="J2161" t="str">
            <v>1312F4304260383</v>
          </cell>
          <cell r="K2161" t="str">
            <v>资源产业路</v>
          </cell>
          <cell r="L2161" t="str">
            <v>二类地区</v>
          </cell>
          <cell r="M2161" t="str">
            <v>省级贫困县</v>
          </cell>
          <cell r="O2161" t="str">
            <v>祁东县草席种植合作社</v>
          </cell>
          <cell r="R2161" t="str">
            <v>2.5</v>
          </cell>
          <cell r="S2161" t="str">
            <v>6(4.5)</v>
          </cell>
          <cell r="T2161" t="str">
            <v>无</v>
          </cell>
          <cell r="U2161">
            <v>0</v>
          </cell>
          <cell r="V2161">
            <v>0.219</v>
          </cell>
          <cell r="W2161">
            <v>0.219</v>
          </cell>
        </row>
        <row r="2162">
          <cell r="I2162" t="str">
            <v>祁东县冲安优质稻种植专业合作社（产业路）</v>
          </cell>
          <cell r="J2162" t="str">
            <v>1312F4304260226</v>
          </cell>
          <cell r="K2162" t="str">
            <v>资源产业路</v>
          </cell>
          <cell r="L2162" t="str">
            <v>二类地区</v>
          </cell>
          <cell r="M2162" t="str">
            <v>省级贫困县</v>
          </cell>
          <cell r="N2162" t="str">
            <v>新建</v>
          </cell>
          <cell r="O2162" t="str">
            <v>祁东县冲安优质稻种植专业合作社</v>
          </cell>
          <cell r="R2162" t="str">
            <v>3.5</v>
          </cell>
          <cell r="S2162" t="str">
            <v>6(4.5)</v>
          </cell>
          <cell r="T2162" t="str">
            <v>无</v>
          </cell>
          <cell r="U2162">
            <v>0</v>
          </cell>
          <cell r="V2162">
            <v>2</v>
          </cell>
          <cell r="W2162">
            <v>2</v>
          </cell>
        </row>
        <row r="2163">
          <cell r="I2163" t="str">
            <v>祁东县大成种养殖农民专业合作社连接路C028</v>
          </cell>
          <cell r="J2163" t="str">
            <v>1312F4304260378</v>
          </cell>
          <cell r="K2163" t="str">
            <v>资源产业路</v>
          </cell>
          <cell r="L2163" t="str">
            <v>二类地区</v>
          </cell>
          <cell r="M2163" t="str">
            <v>省级贫困县</v>
          </cell>
          <cell r="O2163" t="str">
            <v>祁东县大成种养殖农民专业合作社</v>
          </cell>
          <cell r="R2163" t="str">
            <v>2.5</v>
          </cell>
          <cell r="S2163" t="str">
            <v>6(4.5)</v>
          </cell>
          <cell r="T2163" t="str">
            <v>C028430426</v>
          </cell>
          <cell r="U2163">
            <v>0</v>
          </cell>
          <cell r="V2163">
            <v>0.65</v>
          </cell>
          <cell r="W2163">
            <v>0.65</v>
          </cell>
        </row>
        <row r="2164">
          <cell r="I2164" t="str">
            <v>祁东县大岭合作社连接路CG19</v>
          </cell>
          <cell r="J2164" t="str">
            <v>1312F4304260379</v>
          </cell>
          <cell r="K2164" t="str">
            <v>资源产业路</v>
          </cell>
          <cell r="L2164" t="str">
            <v>二类地区</v>
          </cell>
          <cell r="M2164" t="str">
            <v>省级贫困县</v>
          </cell>
          <cell r="O2164" t="str">
            <v>祁东县大岭合作社</v>
          </cell>
          <cell r="R2164" t="str">
            <v>2.5</v>
          </cell>
          <cell r="S2164" t="str">
            <v>6(4.5)</v>
          </cell>
          <cell r="T2164" t="str">
            <v>CG19430426</v>
          </cell>
          <cell r="U2164">
            <v>0</v>
          </cell>
          <cell r="V2164">
            <v>0.97199999999999998</v>
          </cell>
          <cell r="W2164">
            <v>0.97199999999999998</v>
          </cell>
        </row>
        <row r="2165">
          <cell r="I2165" t="str">
            <v>祁东县大云油茶专业合作社连接路X154</v>
          </cell>
          <cell r="J2165" t="str">
            <v>1312F4304260380</v>
          </cell>
          <cell r="K2165" t="str">
            <v>资源产业路</v>
          </cell>
          <cell r="L2165" t="str">
            <v>二类地区</v>
          </cell>
          <cell r="M2165" t="str">
            <v>省级贫困县</v>
          </cell>
          <cell r="O2165" t="str">
            <v>祁东县大云油茶专业合作社</v>
          </cell>
          <cell r="R2165" t="str">
            <v>2.5</v>
          </cell>
          <cell r="S2165" t="str">
            <v>6(4.5)</v>
          </cell>
          <cell r="T2165" t="str">
            <v>X154430426</v>
          </cell>
          <cell r="U2165">
            <v>0</v>
          </cell>
          <cell r="V2165">
            <v>8.7289999999999992</v>
          </cell>
          <cell r="W2165">
            <v>8.7289999999999992</v>
          </cell>
        </row>
        <row r="2166">
          <cell r="I2166" t="str">
            <v>祁东县道口养猪场（产业路）</v>
          </cell>
          <cell r="J2166" t="str">
            <v>1312F4304260381</v>
          </cell>
          <cell r="K2166" t="str">
            <v>资源产业路</v>
          </cell>
          <cell r="L2166" t="str">
            <v>二类地区</v>
          </cell>
          <cell r="M2166" t="str">
            <v>省级贫困县</v>
          </cell>
          <cell r="O2166" t="str">
            <v>祁东县道口养猪场</v>
          </cell>
          <cell r="R2166" t="str">
            <v>2.5</v>
          </cell>
          <cell r="S2166" t="str">
            <v>6(4.5)</v>
          </cell>
          <cell r="T2166" t="str">
            <v>无</v>
          </cell>
          <cell r="U2166">
            <v>0</v>
          </cell>
          <cell r="V2166">
            <v>0.7</v>
          </cell>
          <cell r="W2166">
            <v>0.7</v>
          </cell>
        </row>
        <row r="2167">
          <cell r="I2167" t="str">
            <v>祁东县丁字农庄连接路VA66</v>
          </cell>
          <cell r="J2167" t="str">
            <v>1312F4304260389</v>
          </cell>
          <cell r="K2167" t="str">
            <v>资源产业路</v>
          </cell>
          <cell r="L2167" t="str">
            <v>二类地区</v>
          </cell>
          <cell r="M2167" t="str">
            <v>省级贫困县</v>
          </cell>
          <cell r="O2167" t="str">
            <v>祁东县丁字农庄</v>
          </cell>
          <cell r="R2167" t="str">
            <v>2.5</v>
          </cell>
          <cell r="S2167" t="str">
            <v>6(4.5)</v>
          </cell>
          <cell r="T2167" t="str">
            <v>VA66430426</v>
          </cell>
          <cell r="U2167">
            <v>0</v>
          </cell>
          <cell r="V2167">
            <v>0.45600000000000002</v>
          </cell>
          <cell r="W2167">
            <v>0.45600000000000002</v>
          </cell>
        </row>
        <row r="2168">
          <cell r="I2168" t="str">
            <v>祁东县定丰村合作社（产业路）</v>
          </cell>
          <cell r="J2168" t="str">
            <v>1312F4304260390</v>
          </cell>
          <cell r="K2168" t="str">
            <v>资源产业路</v>
          </cell>
          <cell r="L2168" t="str">
            <v>二类地区</v>
          </cell>
          <cell r="M2168" t="str">
            <v>省级贫困县</v>
          </cell>
          <cell r="O2168" t="str">
            <v>祁东县定丰村合作社</v>
          </cell>
          <cell r="R2168" t="str">
            <v>2.5</v>
          </cell>
          <cell r="S2168" t="str">
            <v>6(4.5)</v>
          </cell>
          <cell r="T2168" t="str">
            <v>无</v>
          </cell>
          <cell r="U2168">
            <v>0</v>
          </cell>
          <cell r="V2168">
            <v>0.26</v>
          </cell>
          <cell r="W2168">
            <v>0.26</v>
          </cell>
        </row>
        <row r="2169">
          <cell r="I2169" t="str">
            <v>祁东县东安农庄连接路X071</v>
          </cell>
          <cell r="J2169" t="str">
            <v>1312F4304260391</v>
          </cell>
          <cell r="K2169" t="str">
            <v>资源产业路</v>
          </cell>
          <cell r="L2169" t="str">
            <v>二类地区</v>
          </cell>
          <cell r="M2169" t="str">
            <v>省级贫困县</v>
          </cell>
          <cell r="O2169" t="str">
            <v>祁东县东安农庄</v>
          </cell>
          <cell r="R2169" t="str">
            <v>2.5</v>
          </cell>
          <cell r="S2169" t="str">
            <v>6(4.5)</v>
          </cell>
          <cell r="T2169" t="str">
            <v>X071430426</v>
          </cell>
          <cell r="U2169">
            <v>0</v>
          </cell>
          <cell r="V2169">
            <v>6.6</v>
          </cell>
          <cell r="W2169">
            <v>6.6</v>
          </cell>
        </row>
        <row r="2170">
          <cell r="I2170" t="str">
            <v>祁东县段家生猪合作社连接路C319</v>
          </cell>
          <cell r="J2170" t="str">
            <v>1312F4304260388</v>
          </cell>
          <cell r="K2170" t="str">
            <v>资源产业路</v>
          </cell>
          <cell r="L2170" t="str">
            <v>二类地区</v>
          </cell>
          <cell r="M2170" t="str">
            <v>省级贫困县</v>
          </cell>
          <cell r="O2170" t="str">
            <v>祁东县段家生猪合作社</v>
          </cell>
          <cell r="R2170" t="str">
            <v>2.5</v>
          </cell>
          <cell r="S2170" t="str">
            <v>6(4.5)</v>
          </cell>
          <cell r="T2170" t="str">
            <v>C319430426</v>
          </cell>
          <cell r="U2170">
            <v>0</v>
          </cell>
          <cell r="V2170">
            <v>1.1000000000000001</v>
          </cell>
          <cell r="W2170">
            <v>1.1000000000000001</v>
          </cell>
        </row>
        <row r="2171">
          <cell r="I2171" t="str">
            <v>祁东县福星农业科技有限公司连接路C47F</v>
          </cell>
          <cell r="J2171" t="str">
            <v>1312F4304260385</v>
          </cell>
          <cell r="K2171" t="str">
            <v>资源产业路</v>
          </cell>
          <cell r="L2171" t="str">
            <v>二类地区</v>
          </cell>
          <cell r="M2171" t="str">
            <v>省级贫困县</v>
          </cell>
          <cell r="O2171" t="str">
            <v>祁东县福星农业科技有限公司</v>
          </cell>
          <cell r="R2171" t="str">
            <v>2.5</v>
          </cell>
          <cell r="S2171" t="str">
            <v>6(4.5)</v>
          </cell>
          <cell r="T2171" t="str">
            <v>C47F430426</v>
          </cell>
          <cell r="U2171">
            <v>0</v>
          </cell>
          <cell r="V2171">
            <v>1.3</v>
          </cell>
          <cell r="W2171">
            <v>1.3</v>
          </cell>
        </row>
        <row r="2172">
          <cell r="I2172" t="str">
            <v>祁东县福炎断河种植养殖专业合作社资源产业路</v>
          </cell>
          <cell r="J2172" t="str">
            <v>1312F4304260386</v>
          </cell>
          <cell r="K2172" t="str">
            <v>资源产业路</v>
          </cell>
          <cell r="L2172" t="str">
            <v>二类地区</v>
          </cell>
          <cell r="M2172" t="str">
            <v>省级贫困县</v>
          </cell>
          <cell r="O2172" t="str">
            <v>祁东县福炎断河种植养殖专业合作社</v>
          </cell>
          <cell r="R2172" t="str">
            <v>2.5</v>
          </cell>
          <cell r="S2172" t="str">
            <v>6(4.5)</v>
          </cell>
          <cell r="T2172" t="str">
            <v>无</v>
          </cell>
          <cell r="U2172">
            <v>0</v>
          </cell>
          <cell r="V2172">
            <v>1.3</v>
          </cell>
          <cell r="W2172">
            <v>1.3</v>
          </cell>
        </row>
        <row r="2173">
          <cell r="I2173" t="str">
            <v>祁东县高龙村油茶种植基地（产业路）</v>
          </cell>
          <cell r="J2173" t="str">
            <v>1312F4304260387</v>
          </cell>
          <cell r="K2173" t="str">
            <v>资源产业路</v>
          </cell>
          <cell r="L2173" t="str">
            <v>二类地区</v>
          </cell>
          <cell r="M2173" t="str">
            <v>省级贫困县</v>
          </cell>
          <cell r="O2173" t="str">
            <v>祁东县高龙村油茶种植基地</v>
          </cell>
          <cell r="R2173" t="str">
            <v>2.5</v>
          </cell>
          <cell r="S2173" t="str">
            <v>6(4.5)</v>
          </cell>
          <cell r="T2173" t="str">
            <v>VN02430426</v>
          </cell>
          <cell r="U2173">
            <v>0</v>
          </cell>
          <cell r="V2173">
            <v>0.75</v>
          </cell>
          <cell r="W2173">
            <v>0.75</v>
          </cell>
        </row>
        <row r="2174">
          <cell r="I2174" t="str">
            <v>祁东县归阳现代农业专业合作社（产业路）</v>
          </cell>
          <cell r="J2174" t="str">
            <v>1312F4304260288</v>
          </cell>
          <cell r="K2174" t="str">
            <v>资源产业路</v>
          </cell>
          <cell r="L2174" t="str">
            <v>二类地区</v>
          </cell>
          <cell r="M2174" t="str">
            <v>省级贫困县</v>
          </cell>
          <cell r="N2174" t="str">
            <v>新建</v>
          </cell>
          <cell r="O2174" t="str">
            <v>祁东县归阳现代农业专业合作社</v>
          </cell>
          <cell r="R2174" t="str">
            <v>3.5</v>
          </cell>
          <cell r="S2174" t="str">
            <v>6(4.5)</v>
          </cell>
          <cell r="T2174" t="str">
            <v>无</v>
          </cell>
          <cell r="U2174">
            <v>0</v>
          </cell>
          <cell r="V2174">
            <v>0.86</v>
          </cell>
          <cell r="W2174">
            <v>2.96</v>
          </cell>
        </row>
        <row r="2175">
          <cell r="I2175" t="str">
            <v>祁东县衡祁村黄花菜种植园连接路C071</v>
          </cell>
          <cell r="J2175" t="str">
            <v>1312F4304260394</v>
          </cell>
          <cell r="K2175" t="str">
            <v>资源产业路</v>
          </cell>
          <cell r="L2175" t="str">
            <v>二类地区</v>
          </cell>
          <cell r="M2175" t="str">
            <v>省级贫困县</v>
          </cell>
          <cell r="O2175" t="str">
            <v>祁东县衡祁村黄花菜种植园</v>
          </cell>
          <cell r="R2175" t="str">
            <v>2.5</v>
          </cell>
          <cell r="S2175" t="str">
            <v>6(4.5)</v>
          </cell>
          <cell r="T2175" t="str">
            <v>C071430426</v>
          </cell>
          <cell r="U2175">
            <v>0</v>
          </cell>
          <cell r="V2175">
            <v>1</v>
          </cell>
          <cell r="W2175">
            <v>1</v>
          </cell>
        </row>
        <row r="2176">
          <cell r="I2176" t="str">
            <v>祁东县红茶村油茶合作社连接路CC06</v>
          </cell>
          <cell r="J2176" t="str">
            <v>1312F4304260395</v>
          </cell>
          <cell r="K2176" t="str">
            <v>资源产业路</v>
          </cell>
          <cell r="L2176" t="str">
            <v>二类地区</v>
          </cell>
          <cell r="M2176" t="str">
            <v>省级贫困县</v>
          </cell>
          <cell r="O2176" t="str">
            <v>祁东县红茶村油茶合作社</v>
          </cell>
          <cell r="R2176" t="str">
            <v>2.5</v>
          </cell>
          <cell r="S2176" t="str">
            <v>6(4.5)</v>
          </cell>
          <cell r="T2176" t="str">
            <v>CC06430426</v>
          </cell>
          <cell r="U2176">
            <v>0</v>
          </cell>
          <cell r="V2176">
            <v>2.95</v>
          </cell>
          <cell r="W2176">
            <v>2.95</v>
          </cell>
        </row>
        <row r="2177">
          <cell r="I2177" t="str">
            <v>祁东县花卉种植园连接路CE85</v>
          </cell>
          <cell r="J2177" t="str">
            <v>1312F4304260401</v>
          </cell>
          <cell r="K2177" t="str">
            <v>资源产业路</v>
          </cell>
          <cell r="L2177" t="str">
            <v>二类地区</v>
          </cell>
          <cell r="M2177" t="str">
            <v>省级贫困县</v>
          </cell>
          <cell r="O2177" t="str">
            <v>祁东县花卉种植园</v>
          </cell>
          <cell r="R2177" t="str">
            <v>2.5</v>
          </cell>
          <cell r="S2177" t="str">
            <v>6(4.5)</v>
          </cell>
          <cell r="T2177" t="str">
            <v>CE85430426</v>
          </cell>
          <cell r="U2177">
            <v>0</v>
          </cell>
          <cell r="V2177">
            <v>1.5329999999999999</v>
          </cell>
          <cell r="W2177">
            <v>1.5329999999999999</v>
          </cell>
        </row>
        <row r="2178">
          <cell r="I2178" t="str">
            <v>祁东县黄龙村梦翔专业合作社连接路C208</v>
          </cell>
          <cell r="J2178" t="str">
            <v>1312F4304260402</v>
          </cell>
          <cell r="K2178" t="str">
            <v>资源产业路</v>
          </cell>
          <cell r="L2178" t="str">
            <v>二类地区</v>
          </cell>
          <cell r="M2178" t="str">
            <v>省级贫困县</v>
          </cell>
          <cell r="O2178" t="str">
            <v>祁东县黄龙村梦翔专业合作社</v>
          </cell>
          <cell r="R2178" t="str">
            <v>2.5</v>
          </cell>
          <cell r="S2178" t="str">
            <v>6(4.5)</v>
          </cell>
          <cell r="T2178" t="str">
            <v>C208430426</v>
          </cell>
          <cell r="U2178">
            <v>0</v>
          </cell>
          <cell r="V2178">
            <v>2.5</v>
          </cell>
          <cell r="W2178">
            <v>2.5</v>
          </cell>
        </row>
        <row r="2179">
          <cell r="I2179" t="str">
            <v>祁东县建翔养殖合作社连接路CTB2</v>
          </cell>
          <cell r="J2179" t="str">
            <v>1312F4304260392</v>
          </cell>
          <cell r="K2179" t="str">
            <v>资源产业路</v>
          </cell>
          <cell r="L2179" t="str">
            <v>二类地区</v>
          </cell>
          <cell r="M2179" t="str">
            <v>省级贫困县</v>
          </cell>
          <cell r="O2179" t="str">
            <v>祁东县建翔养殖合作社</v>
          </cell>
          <cell r="R2179" t="str">
            <v>2.5</v>
          </cell>
          <cell r="S2179" t="str">
            <v>6(4.5)</v>
          </cell>
          <cell r="T2179" t="str">
            <v>CTB2430426</v>
          </cell>
          <cell r="U2179">
            <v>0</v>
          </cell>
          <cell r="V2179">
            <v>0.82</v>
          </cell>
          <cell r="W2179">
            <v>0.82</v>
          </cell>
        </row>
        <row r="2180">
          <cell r="I2180" t="str">
            <v>祁东县金城村水果种植园连接路CCA4</v>
          </cell>
          <cell r="J2180" t="str">
            <v>1312F4304260393</v>
          </cell>
          <cell r="K2180" t="str">
            <v>资源产业路</v>
          </cell>
          <cell r="L2180" t="str">
            <v>二类地区</v>
          </cell>
          <cell r="M2180" t="str">
            <v>省级贫困县</v>
          </cell>
          <cell r="O2180" t="str">
            <v>祁东县金城村水果种植园</v>
          </cell>
          <cell r="R2180" t="str">
            <v>2.5</v>
          </cell>
          <cell r="S2180" t="str">
            <v>6(4.5)</v>
          </cell>
          <cell r="T2180" t="str">
            <v>CCA4430426</v>
          </cell>
          <cell r="U2180">
            <v>0</v>
          </cell>
          <cell r="V2180">
            <v>1.7</v>
          </cell>
          <cell r="W2180">
            <v>1.7</v>
          </cell>
        </row>
        <row r="2181">
          <cell r="I2181" t="str">
            <v>祁东县金城村养殖花卉园连接路CCA5</v>
          </cell>
          <cell r="J2181" t="str">
            <v>1312F4304260398</v>
          </cell>
          <cell r="K2181" t="str">
            <v>资源产业路</v>
          </cell>
          <cell r="L2181" t="str">
            <v>二类地区</v>
          </cell>
          <cell r="M2181" t="str">
            <v>省级贫困县</v>
          </cell>
          <cell r="O2181" t="str">
            <v>祁东县金城村养殖花卉园</v>
          </cell>
          <cell r="R2181" t="str">
            <v>2.5</v>
          </cell>
          <cell r="S2181" t="str">
            <v>6(4.5)</v>
          </cell>
          <cell r="T2181" t="str">
            <v>CCA5430426</v>
          </cell>
          <cell r="U2181">
            <v>0</v>
          </cell>
          <cell r="V2181">
            <v>1.6</v>
          </cell>
          <cell r="W2181">
            <v>1.6</v>
          </cell>
        </row>
        <row r="2182">
          <cell r="I2182" t="str">
            <v>祁东县井塘农民合作社连接路C45D</v>
          </cell>
          <cell r="J2182" t="str">
            <v>1312F4304260404</v>
          </cell>
          <cell r="K2182" t="str">
            <v>资源产业路</v>
          </cell>
          <cell r="L2182" t="str">
            <v>二类地区</v>
          </cell>
          <cell r="M2182" t="str">
            <v>省级贫困县</v>
          </cell>
          <cell r="O2182" t="str">
            <v>祁东县井塘农民合作社</v>
          </cell>
          <cell r="R2182" t="str">
            <v>2.5</v>
          </cell>
          <cell r="S2182" t="str">
            <v>6(4.5)</v>
          </cell>
          <cell r="T2182" t="str">
            <v>C45D430426</v>
          </cell>
          <cell r="U2182">
            <v>0</v>
          </cell>
          <cell r="V2182">
            <v>0.40699999999999997</v>
          </cell>
          <cell r="W2182">
            <v>0.40699999999999997</v>
          </cell>
        </row>
        <row r="2183">
          <cell r="I2183" t="str">
            <v>祁东县韭菜坪农庄（产业路）</v>
          </cell>
          <cell r="J2183" t="str">
            <v>1312F4304260396</v>
          </cell>
          <cell r="K2183" t="str">
            <v>资源产业路</v>
          </cell>
          <cell r="L2183" t="str">
            <v>二类地区</v>
          </cell>
          <cell r="M2183" t="str">
            <v>省级贫困县</v>
          </cell>
          <cell r="O2183" t="str">
            <v>祁东县韭菜坪农庄</v>
          </cell>
          <cell r="R2183" t="str">
            <v>2.5</v>
          </cell>
          <cell r="S2183" t="str">
            <v>6(4.5)</v>
          </cell>
          <cell r="T2183" t="str">
            <v>C681430426</v>
          </cell>
          <cell r="U2183">
            <v>0</v>
          </cell>
          <cell r="V2183">
            <v>1.448</v>
          </cell>
          <cell r="W2183">
            <v>1.448</v>
          </cell>
        </row>
        <row r="2184">
          <cell r="I2184" t="str">
            <v>祁东县粮市镇枫冲黄家岭养殖专业社产业路</v>
          </cell>
          <cell r="J2184" t="str">
            <v>1312F4304260397</v>
          </cell>
          <cell r="K2184" t="str">
            <v>资源产业路</v>
          </cell>
          <cell r="L2184" t="str">
            <v>二类地区</v>
          </cell>
          <cell r="M2184" t="str">
            <v>省级贫困县</v>
          </cell>
          <cell r="O2184" t="str">
            <v>祁东县粮市镇枫冲黄家岭养殖专业社</v>
          </cell>
          <cell r="R2184" t="str">
            <v>2.5</v>
          </cell>
          <cell r="S2184" t="str">
            <v>6(4.5)</v>
          </cell>
          <cell r="T2184" t="str">
            <v>CCY3430426</v>
          </cell>
          <cell r="U2184">
            <v>0</v>
          </cell>
          <cell r="V2184">
            <v>1</v>
          </cell>
          <cell r="W2184">
            <v>1</v>
          </cell>
        </row>
        <row r="2185">
          <cell r="I2185" t="str">
            <v>祁东县粮市镇广积养猪场产业路</v>
          </cell>
          <cell r="J2185" t="str">
            <v>1312F4304260399</v>
          </cell>
          <cell r="K2185" t="str">
            <v>资源产业路</v>
          </cell>
          <cell r="L2185" t="str">
            <v>二类地区</v>
          </cell>
          <cell r="M2185" t="str">
            <v>省级贫困县</v>
          </cell>
          <cell r="O2185" t="str">
            <v>祁东县粮市镇广积养猪场</v>
          </cell>
          <cell r="R2185" t="str">
            <v>2.5</v>
          </cell>
          <cell r="S2185" t="str">
            <v>6(4.5)</v>
          </cell>
          <cell r="T2185" t="str">
            <v>CCY4430426</v>
          </cell>
          <cell r="U2185">
            <v>0</v>
          </cell>
          <cell r="V2185">
            <v>1.3</v>
          </cell>
          <cell r="W2185">
            <v>1.3</v>
          </cell>
        </row>
        <row r="2186">
          <cell r="I2186" t="str">
            <v>祁东县林场种养生态内循环产业园连接路C121</v>
          </cell>
          <cell r="J2186" t="str">
            <v>1312F4304260400</v>
          </cell>
          <cell r="K2186" t="str">
            <v>资源产业路</v>
          </cell>
          <cell r="L2186" t="str">
            <v>二类地区</v>
          </cell>
          <cell r="M2186" t="str">
            <v>省级贫困县</v>
          </cell>
          <cell r="O2186" t="str">
            <v>祁东县林场种养生态内循环产业园</v>
          </cell>
          <cell r="R2186" t="str">
            <v>2.5</v>
          </cell>
          <cell r="S2186" t="str">
            <v>6(4.5)</v>
          </cell>
          <cell r="T2186" t="str">
            <v>C121430426</v>
          </cell>
          <cell r="U2186">
            <v>0</v>
          </cell>
          <cell r="V2186">
            <v>1.528</v>
          </cell>
          <cell r="W2186">
            <v>1.528</v>
          </cell>
        </row>
        <row r="2187">
          <cell r="I2187" t="str">
            <v>祁东县林角农民合作社连接路VRY1</v>
          </cell>
          <cell r="J2187" t="str">
            <v>1312F4304260406</v>
          </cell>
          <cell r="K2187" t="str">
            <v>资源产业路</v>
          </cell>
          <cell r="L2187" t="str">
            <v>二类地区</v>
          </cell>
          <cell r="M2187" t="str">
            <v>省级贫困县</v>
          </cell>
          <cell r="O2187" t="str">
            <v>祁东县林角农民合作社</v>
          </cell>
          <cell r="R2187" t="str">
            <v>2.5</v>
          </cell>
          <cell r="S2187" t="str">
            <v>6(4.5)</v>
          </cell>
          <cell r="T2187" t="str">
            <v>VRY1430426</v>
          </cell>
          <cell r="U2187">
            <v>0</v>
          </cell>
          <cell r="V2187">
            <v>0.307</v>
          </cell>
          <cell r="W2187">
            <v>0.307</v>
          </cell>
        </row>
        <row r="2188">
          <cell r="I2188" t="str">
            <v>祁东县留余黄花种植园连接路CCA1</v>
          </cell>
          <cell r="J2188" t="str">
            <v>1312F4304260407</v>
          </cell>
          <cell r="K2188" t="str">
            <v>资源产业路</v>
          </cell>
          <cell r="L2188" t="str">
            <v>二类地区</v>
          </cell>
          <cell r="M2188" t="str">
            <v>省级贫困县</v>
          </cell>
          <cell r="O2188" t="str">
            <v>祁东县留余黄花种植园</v>
          </cell>
          <cell r="R2188" t="str">
            <v>2.5</v>
          </cell>
          <cell r="S2188" t="str">
            <v>6(4.5)</v>
          </cell>
          <cell r="T2188" t="str">
            <v>CCA1430426</v>
          </cell>
          <cell r="U2188">
            <v>0</v>
          </cell>
          <cell r="V2188">
            <v>1</v>
          </cell>
          <cell r="W2188">
            <v>1</v>
          </cell>
        </row>
        <row r="2189">
          <cell r="I2189" t="str">
            <v>祁东县龙兴村油茶种植基地连接路CM32</v>
          </cell>
          <cell r="J2189" t="str">
            <v>1312F4304260408</v>
          </cell>
          <cell r="K2189" t="str">
            <v>资源产业路</v>
          </cell>
          <cell r="L2189" t="str">
            <v>二类地区</v>
          </cell>
          <cell r="M2189" t="str">
            <v>省级贫困县</v>
          </cell>
          <cell r="O2189" t="str">
            <v>祁东县龙兴村油茶种植基地</v>
          </cell>
          <cell r="R2189" t="str">
            <v>2.5</v>
          </cell>
          <cell r="S2189" t="str">
            <v>6(4.5)</v>
          </cell>
          <cell r="T2189" t="str">
            <v>CM32430426</v>
          </cell>
          <cell r="U2189">
            <v>0</v>
          </cell>
          <cell r="V2189">
            <v>4.5</v>
          </cell>
          <cell r="W2189">
            <v>4.5</v>
          </cell>
        </row>
        <row r="2190">
          <cell r="I2190" t="str">
            <v>祁东县炉门养殖合作社连接路V23B</v>
          </cell>
          <cell r="J2190" t="str">
            <v>1312F4304260409</v>
          </cell>
          <cell r="K2190" t="str">
            <v>资源产业路</v>
          </cell>
          <cell r="L2190" t="str">
            <v>二类地区</v>
          </cell>
          <cell r="M2190" t="str">
            <v>省级贫困县</v>
          </cell>
          <cell r="O2190" t="str">
            <v>祁东县炉门养殖合作社</v>
          </cell>
          <cell r="R2190" t="str">
            <v>2.5</v>
          </cell>
          <cell r="S2190" t="str">
            <v>6(4.5)</v>
          </cell>
          <cell r="T2190" t="str">
            <v>V23B430426</v>
          </cell>
          <cell r="U2190">
            <v>0</v>
          </cell>
          <cell r="V2190">
            <v>0.35</v>
          </cell>
          <cell r="W2190">
            <v>0.35</v>
          </cell>
        </row>
        <row r="2191">
          <cell r="I2191" t="str">
            <v>祁东县年塘生态农庄连接路CZ94</v>
          </cell>
          <cell r="J2191" t="str">
            <v>1312F4304260449</v>
          </cell>
          <cell r="K2191" t="str">
            <v>资源产业路</v>
          </cell>
          <cell r="L2191" t="str">
            <v>二类地区</v>
          </cell>
          <cell r="M2191" t="str">
            <v>省级贫困县</v>
          </cell>
          <cell r="O2191" t="str">
            <v xml:space="preserve">祁东县年塘生态农庄 </v>
          </cell>
          <cell r="R2191" t="str">
            <v>2.5</v>
          </cell>
          <cell r="S2191" t="str">
            <v>6(4.5)</v>
          </cell>
          <cell r="T2191" t="str">
            <v>CZ94430426</v>
          </cell>
          <cell r="U2191">
            <v>0</v>
          </cell>
          <cell r="V2191">
            <v>5.4850000000000003</v>
          </cell>
          <cell r="W2191">
            <v>5.4850000000000003</v>
          </cell>
        </row>
        <row r="2192">
          <cell r="I2192" t="str">
            <v>祁东县鸟江村农业公司连接路CG22</v>
          </cell>
          <cell r="J2192" t="str">
            <v>1312F4304260405</v>
          </cell>
          <cell r="K2192" t="str">
            <v>资源产业路</v>
          </cell>
          <cell r="L2192" t="str">
            <v>二类地区</v>
          </cell>
          <cell r="M2192" t="str">
            <v>省级贫困县</v>
          </cell>
          <cell r="O2192" t="str">
            <v>祁东县鸟江村农业公司</v>
          </cell>
          <cell r="R2192" t="str">
            <v>2.5</v>
          </cell>
          <cell r="S2192" t="str">
            <v>6(4.5)</v>
          </cell>
          <cell r="T2192" t="str">
            <v>CG22430426</v>
          </cell>
          <cell r="U2192">
            <v>0</v>
          </cell>
          <cell r="V2192">
            <v>1.284</v>
          </cell>
          <cell r="W2192">
            <v>1.284</v>
          </cell>
        </row>
        <row r="2193">
          <cell r="I2193" t="str">
            <v>祁东县农民伯伯长禾服务站连接路CBY6</v>
          </cell>
          <cell r="J2193" t="str">
            <v>1312F4304260418</v>
          </cell>
          <cell r="K2193" t="str">
            <v>资源产业路</v>
          </cell>
          <cell r="L2193" t="str">
            <v>二类地区</v>
          </cell>
          <cell r="M2193" t="str">
            <v>省级贫困县</v>
          </cell>
          <cell r="O2193" t="str">
            <v>祁东县农民伯伯长禾服务站</v>
          </cell>
          <cell r="R2193" t="str">
            <v>2.5</v>
          </cell>
          <cell r="S2193" t="str">
            <v>6(4.5)</v>
          </cell>
          <cell r="T2193" t="str">
            <v>CBY6430426</v>
          </cell>
          <cell r="U2193">
            <v>0</v>
          </cell>
          <cell r="V2193">
            <v>0.85599999999999998</v>
          </cell>
          <cell r="W2193">
            <v>0.85599999999999998</v>
          </cell>
        </row>
        <row r="2194">
          <cell r="I2194" t="str">
            <v>祁东县农民伯伯服务站连接路VD25</v>
          </cell>
          <cell r="J2194" t="str">
            <v>1312F4304260410</v>
          </cell>
          <cell r="K2194" t="str">
            <v>资源产业路</v>
          </cell>
          <cell r="L2194" t="str">
            <v>二类地区</v>
          </cell>
          <cell r="M2194" t="str">
            <v>省级贫困县</v>
          </cell>
          <cell r="O2194" t="str">
            <v>祁东县农民伯伯服务站</v>
          </cell>
          <cell r="R2194" t="str">
            <v>2.5</v>
          </cell>
          <cell r="S2194" t="str">
            <v>6(4.5)</v>
          </cell>
          <cell r="T2194" t="str">
            <v>VD25430426</v>
          </cell>
          <cell r="U2194">
            <v>0</v>
          </cell>
          <cell r="V2194">
            <v>0.30099999999999999</v>
          </cell>
          <cell r="W2194">
            <v>0.30099999999999999</v>
          </cell>
        </row>
        <row r="2195">
          <cell r="I2195" t="str">
            <v>祁东县农民伯伯青丝坳服务站连接路C244</v>
          </cell>
          <cell r="J2195" t="str">
            <v>1312F4304260411</v>
          </cell>
          <cell r="K2195" t="str">
            <v>资源产业路</v>
          </cell>
          <cell r="L2195" t="str">
            <v>二类地区</v>
          </cell>
          <cell r="M2195" t="str">
            <v>省级贫困县</v>
          </cell>
          <cell r="O2195" t="str">
            <v>祁东县农民伯伯青丝坳服务站</v>
          </cell>
          <cell r="R2195" t="str">
            <v>2.5</v>
          </cell>
          <cell r="S2195" t="str">
            <v>6(4.5)</v>
          </cell>
          <cell r="T2195" t="str">
            <v>C244430426</v>
          </cell>
          <cell r="U2195">
            <v>0</v>
          </cell>
          <cell r="V2195">
            <v>0.59499999999999997</v>
          </cell>
          <cell r="W2195">
            <v>0.59499999999999997</v>
          </cell>
        </row>
        <row r="2196">
          <cell r="I2196" t="str">
            <v>祁东县农民伯伯云鹤村部服务站连接路C197</v>
          </cell>
          <cell r="J2196" t="str">
            <v>1312F4304260412</v>
          </cell>
          <cell r="K2196" t="str">
            <v>资源产业路</v>
          </cell>
          <cell r="L2196" t="str">
            <v>二类地区</v>
          </cell>
          <cell r="M2196" t="str">
            <v>省级贫困县</v>
          </cell>
          <cell r="O2196" t="str">
            <v>祁东县农民伯伯云鹤村部服务站</v>
          </cell>
          <cell r="R2196" t="str">
            <v>2.5</v>
          </cell>
          <cell r="S2196" t="str">
            <v>6(4.5)</v>
          </cell>
          <cell r="T2196" t="str">
            <v>C197430426</v>
          </cell>
          <cell r="U2196">
            <v>0</v>
          </cell>
          <cell r="V2196">
            <v>0.90500000000000003</v>
          </cell>
          <cell r="W2196">
            <v>0.90500000000000003</v>
          </cell>
        </row>
        <row r="2197">
          <cell r="I2197" t="str">
            <v>祁东县彭家大院农庄连接路CBY6</v>
          </cell>
          <cell r="J2197" t="str">
            <v>1312F4304260419</v>
          </cell>
          <cell r="K2197" t="str">
            <v>资源产业路</v>
          </cell>
          <cell r="L2197" t="str">
            <v>二类地区</v>
          </cell>
          <cell r="M2197" t="str">
            <v>省级贫困县</v>
          </cell>
          <cell r="O2197" t="str">
            <v>祁东县彭家大院农庄</v>
          </cell>
          <cell r="R2197" t="str">
            <v>2.5</v>
          </cell>
          <cell r="S2197" t="str">
            <v>6(4.5)</v>
          </cell>
          <cell r="T2197" t="str">
            <v>CBY6430426</v>
          </cell>
          <cell r="U2197">
            <v>0</v>
          </cell>
          <cell r="V2197">
            <v>0.66100000000000003</v>
          </cell>
          <cell r="W2197">
            <v>0.66100000000000003</v>
          </cell>
        </row>
        <row r="2198">
          <cell r="I2198" t="str">
            <v>祁东县启呈生态农业田园综合体连接路X140</v>
          </cell>
          <cell r="J2198" t="str">
            <v>1312F4304260415</v>
          </cell>
          <cell r="K2198" t="str">
            <v>资源产业路</v>
          </cell>
          <cell r="L2198" t="str">
            <v>二类地区</v>
          </cell>
          <cell r="M2198" t="str">
            <v>省级贫困县</v>
          </cell>
          <cell r="O2198" t="str">
            <v>祁东县启呈生态农业田园综合体</v>
          </cell>
          <cell r="R2198" t="str">
            <v>2.5</v>
          </cell>
          <cell r="S2198" t="str">
            <v>6(4.5)</v>
          </cell>
          <cell r="T2198" t="str">
            <v>X140430426</v>
          </cell>
          <cell r="U2198">
            <v>0</v>
          </cell>
          <cell r="V2198">
            <v>2.8</v>
          </cell>
          <cell r="W2198">
            <v>2.8</v>
          </cell>
        </row>
        <row r="2199">
          <cell r="I2199" t="str">
            <v>祁东县前锦生态农业发展有限公司连接路C052</v>
          </cell>
          <cell r="J2199" t="str">
            <v>1312F4304260450</v>
          </cell>
          <cell r="K2199" t="str">
            <v>资源产业路</v>
          </cell>
          <cell r="L2199" t="str">
            <v>二类地区</v>
          </cell>
          <cell r="M2199" t="str">
            <v>省级贫困县</v>
          </cell>
          <cell r="O2199" t="str">
            <v>祁东县前锦生态农业发展有限公司</v>
          </cell>
          <cell r="R2199" t="str">
            <v>2.5</v>
          </cell>
          <cell r="S2199" t="str">
            <v>6(4.5)</v>
          </cell>
          <cell r="T2199" t="str">
            <v>C052430426</v>
          </cell>
          <cell r="U2199">
            <v>0</v>
          </cell>
          <cell r="V2199">
            <v>2.5099999999999998</v>
          </cell>
          <cell r="W2199">
            <v>2.5099999999999998</v>
          </cell>
        </row>
        <row r="2200">
          <cell r="I2200" t="str">
            <v>祁东县青蓝庄园生态农业开发有限公司（产业路）</v>
          </cell>
          <cell r="J2200" t="str">
            <v>1312F4304260224</v>
          </cell>
          <cell r="K2200" t="str">
            <v>资源产业路</v>
          </cell>
          <cell r="L2200" t="str">
            <v>二类地区</v>
          </cell>
          <cell r="M2200" t="str">
            <v>省级贫困县</v>
          </cell>
          <cell r="N2200" t="str">
            <v>新建</v>
          </cell>
          <cell r="O2200" t="str">
            <v>祁东县青蓝庄园生态农业开发有限公司</v>
          </cell>
          <cell r="R2200" t="str">
            <v>3.5</v>
          </cell>
          <cell r="S2200" t="str">
            <v>6(4.5)</v>
          </cell>
          <cell r="T2200" t="str">
            <v>X004430426</v>
          </cell>
          <cell r="U2200">
            <v>0</v>
          </cell>
          <cell r="V2200">
            <v>3.5289999999999999</v>
          </cell>
          <cell r="W2200">
            <v>5.5289999999999999</v>
          </cell>
        </row>
        <row r="2201">
          <cell r="I2201" t="str">
            <v>祁东县青塘油茶基地连接路CCA7</v>
          </cell>
          <cell r="J2201" t="str">
            <v>1312F4304260416</v>
          </cell>
          <cell r="K2201" t="str">
            <v>资源产业路</v>
          </cell>
          <cell r="L2201" t="str">
            <v>二类地区</v>
          </cell>
          <cell r="M2201" t="str">
            <v>省级贫困县</v>
          </cell>
          <cell r="O2201" t="str">
            <v>祁东县青塘油茶基地</v>
          </cell>
          <cell r="R2201" t="str">
            <v>2.5</v>
          </cell>
          <cell r="S2201" t="str">
            <v>6(4.5)</v>
          </cell>
          <cell r="T2201" t="str">
            <v>CCA7430426</v>
          </cell>
          <cell r="U2201">
            <v>0</v>
          </cell>
          <cell r="V2201">
            <v>2.8</v>
          </cell>
          <cell r="W2201">
            <v>2.8</v>
          </cell>
        </row>
        <row r="2202">
          <cell r="I2202" t="str">
            <v>祁东县青堰油茶基地连接路CCA8</v>
          </cell>
          <cell r="J2202" t="str">
            <v>1312F4304260417</v>
          </cell>
          <cell r="K2202" t="str">
            <v>资源产业路</v>
          </cell>
          <cell r="L2202" t="str">
            <v>二类地区</v>
          </cell>
          <cell r="M2202" t="str">
            <v>省级贫困县</v>
          </cell>
          <cell r="O2202" t="str">
            <v>祁东县青堰油茶基地</v>
          </cell>
          <cell r="R2202" t="str">
            <v>2.5</v>
          </cell>
          <cell r="S2202" t="str">
            <v>6(4.5)</v>
          </cell>
          <cell r="T2202" t="str">
            <v>CCA8430426</v>
          </cell>
          <cell r="U2202">
            <v>0</v>
          </cell>
          <cell r="V2202">
            <v>2</v>
          </cell>
          <cell r="W2202">
            <v>2</v>
          </cell>
        </row>
        <row r="2203">
          <cell r="I2203" t="str">
            <v>祁东县庆凯园林有限公司连接路C211</v>
          </cell>
          <cell r="J2203" t="str">
            <v>1312F4304260451</v>
          </cell>
          <cell r="K2203" t="str">
            <v>资源产业路</v>
          </cell>
          <cell r="L2203" t="str">
            <v>二类地区</v>
          </cell>
          <cell r="M2203" t="str">
            <v>省级贫困县</v>
          </cell>
          <cell r="O2203" t="str">
            <v>祁东县庆凯园林有限公司</v>
          </cell>
          <cell r="R2203" t="str">
            <v>2.5</v>
          </cell>
          <cell r="S2203" t="str">
            <v>6(4.5)</v>
          </cell>
          <cell r="T2203" t="str">
            <v>C211430426</v>
          </cell>
          <cell r="U2203">
            <v>0</v>
          </cell>
          <cell r="V2203">
            <v>1.1000000000000001</v>
          </cell>
          <cell r="W2203">
            <v>1.1000000000000001</v>
          </cell>
        </row>
        <row r="2204">
          <cell r="I2204" t="str">
            <v>祁东县三角村养殖合作社连接路C529</v>
          </cell>
          <cell r="J2204" t="str">
            <v>1312F4304260452</v>
          </cell>
          <cell r="K2204" t="str">
            <v>资源产业路</v>
          </cell>
          <cell r="L2204" t="str">
            <v>二类地区</v>
          </cell>
          <cell r="M2204" t="str">
            <v>省级贫困县</v>
          </cell>
          <cell r="O2204" t="str">
            <v>祁东县三角村养殖合作社</v>
          </cell>
          <cell r="R2204" t="str">
            <v>2.5</v>
          </cell>
          <cell r="S2204" t="str">
            <v>6(4.5)</v>
          </cell>
          <cell r="T2204" t="str">
            <v>C529430426</v>
          </cell>
          <cell r="U2204">
            <v>0</v>
          </cell>
          <cell r="V2204">
            <v>0.8</v>
          </cell>
          <cell r="W2204">
            <v>0.8</v>
          </cell>
        </row>
        <row r="2205">
          <cell r="I2205" t="str">
            <v>祁东县三庙农业发展有限公司连接路C25D</v>
          </cell>
          <cell r="J2205" t="str">
            <v>1312F4304260413</v>
          </cell>
          <cell r="K2205" t="str">
            <v>资源产业路</v>
          </cell>
          <cell r="L2205" t="str">
            <v>二类地区</v>
          </cell>
          <cell r="M2205" t="str">
            <v>省级贫困县</v>
          </cell>
          <cell r="O2205" t="str">
            <v>祁东县三庙农业发展有限公司</v>
          </cell>
          <cell r="R2205" t="str">
            <v>2.5</v>
          </cell>
          <cell r="S2205" t="str">
            <v>6(4.5)</v>
          </cell>
          <cell r="T2205" t="str">
            <v>C25D430426</v>
          </cell>
          <cell r="U2205">
            <v>0</v>
          </cell>
          <cell r="V2205">
            <v>0.94499999999999995</v>
          </cell>
          <cell r="W2205">
            <v>0.94499999999999995</v>
          </cell>
        </row>
        <row r="2206">
          <cell r="I2206" t="str">
            <v>祁东县砂糖橘种植基地连接路C186</v>
          </cell>
          <cell r="J2206" t="str">
            <v>1312F4304260414</v>
          </cell>
          <cell r="K2206" t="str">
            <v>资源产业路</v>
          </cell>
          <cell r="L2206" t="str">
            <v>二类地区</v>
          </cell>
          <cell r="M2206" t="str">
            <v>省级贫困县</v>
          </cell>
          <cell r="O2206" t="str">
            <v>祁东县砂糖橘种植基地</v>
          </cell>
          <cell r="R2206" t="str">
            <v>2.5</v>
          </cell>
          <cell r="S2206" t="str">
            <v>6(4.5)</v>
          </cell>
          <cell r="T2206" t="str">
            <v>C186430426</v>
          </cell>
          <cell r="U2206">
            <v>0</v>
          </cell>
          <cell r="V2206">
            <v>0.53700000000000003</v>
          </cell>
          <cell r="W2206">
            <v>0.53700000000000003</v>
          </cell>
        </row>
        <row r="2207">
          <cell r="I2207" t="str">
            <v>祁东县生猪养殖合作社连接路CBQ3</v>
          </cell>
          <cell r="J2207" t="str">
            <v>1312F4304260427</v>
          </cell>
          <cell r="K2207" t="str">
            <v>资源产业路</v>
          </cell>
          <cell r="L2207" t="str">
            <v>二类地区</v>
          </cell>
          <cell r="M2207" t="str">
            <v>省级贫困县</v>
          </cell>
          <cell r="O2207" t="str">
            <v>祁东县生猪养殖合作社</v>
          </cell>
          <cell r="R2207" t="str">
            <v>2.5</v>
          </cell>
          <cell r="S2207" t="str">
            <v>6(4.5)</v>
          </cell>
          <cell r="T2207" t="str">
            <v>CBQ3430426</v>
          </cell>
          <cell r="U2207">
            <v>0</v>
          </cell>
          <cell r="V2207">
            <v>0.44500000000000001</v>
          </cell>
          <cell r="W2207">
            <v>0.44500000000000001</v>
          </cell>
        </row>
        <row r="2208">
          <cell r="I2208" t="str">
            <v>祁东县石埠油茶专业合作社连接路C004</v>
          </cell>
          <cell r="J2208" t="str">
            <v>1312F4304260428</v>
          </cell>
          <cell r="K2208" t="str">
            <v>资源产业路</v>
          </cell>
          <cell r="L2208" t="str">
            <v>二类地区</v>
          </cell>
          <cell r="M2208" t="str">
            <v>省级贫困县</v>
          </cell>
          <cell r="O2208" t="str">
            <v>祁东县石埠油茶专业合作社</v>
          </cell>
          <cell r="R2208" t="str">
            <v>2.5</v>
          </cell>
          <cell r="S2208" t="str">
            <v>6(4.5)</v>
          </cell>
          <cell r="T2208" t="str">
            <v>C004430426</v>
          </cell>
          <cell r="U2208">
            <v>0</v>
          </cell>
          <cell r="V2208">
            <v>4.3</v>
          </cell>
          <cell r="W2208">
            <v>4.3</v>
          </cell>
        </row>
        <row r="2209">
          <cell r="I2209" t="str">
            <v>祁东县石亭子镇黄花菜产业基地产业路</v>
          </cell>
          <cell r="J2209" t="str">
            <v>1312F4304260211</v>
          </cell>
          <cell r="K2209" t="str">
            <v>资源产业路</v>
          </cell>
          <cell r="L2209" t="str">
            <v>二类地区</v>
          </cell>
          <cell r="M2209" t="str">
            <v>省级贫困县</v>
          </cell>
          <cell r="N2209" t="str">
            <v>新建</v>
          </cell>
          <cell r="O2209" t="str">
            <v>祁东县石亭子镇黄花菜产业基地</v>
          </cell>
          <cell r="R2209" t="str">
            <v>3.5</v>
          </cell>
          <cell r="S2209" t="str">
            <v>6(4.5)</v>
          </cell>
          <cell r="T2209" t="str">
            <v>无</v>
          </cell>
          <cell r="U2209">
            <v>0</v>
          </cell>
          <cell r="V2209">
            <v>8.99</v>
          </cell>
          <cell r="W2209">
            <v>8.99</v>
          </cell>
        </row>
        <row r="2210">
          <cell r="I2210" t="str">
            <v>祁东县水稻种植合作社（产业路）</v>
          </cell>
          <cell r="J2210" t="str">
            <v>1312F4304260424</v>
          </cell>
          <cell r="K2210" t="str">
            <v>资源产业路</v>
          </cell>
          <cell r="L2210" t="str">
            <v>二类地区</v>
          </cell>
          <cell r="M2210" t="str">
            <v>省级贫困县</v>
          </cell>
          <cell r="O2210" t="str">
            <v>祁东县水稻种植合作社</v>
          </cell>
          <cell r="R2210" t="str">
            <v>2.5</v>
          </cell>
          <cell r="S2210" t="str">
            <v>6(4.5)</v>
          </cell>
          <cell r="T2210" t="str">
            <v>VN07430426</v>
          </cell>
          <cell r="U2210">
            <v>0</v>
          </cell>
          <cell r="V2210">
            <v>1.1000000000000001</v>
          </cell>
          <cell r="W2210">
            <v>1.1000000000000001</v>
          </cell>
        </row>
        <row r="2211">
          <cell r="I2211" t="str">
            <v>祁东县水果种植园连接路C894</v>
          </cell>
          <cell r="J2211" t="str">
            <v>1312F4304260420</v>
          </cell>
          <cell r="K2211" t="str">
            <v>资源产业路</v>
          </cell>
          <cell r="L2211" t="str">
            <v>二类地区</v>
          </cell>
          <cell r="M2211" t="str">
            <v>省级贫困县</v>
          </cell>
          <cell r="O2211" t="str">
            <v>祁东县水果种植园</v>
          </cell>
          <cell r="R2211" t="str">
            <v>2.5</v>
          </cell>
          <cell r="S2211" t="str">
            <v>6(4.5)</v>
          </cell>
          <cell r="T2211" t="str">
            <v>C894430426</v>
          </cell>
          <cell r="U2211">
            <v>0</v>
          </cell>
          <cell r="V2211">
            <v>0.628</v>
          </cell>
          <cell r="W2211">
            <v>0.628</v>
          </cell>
        </row>
        <row r="2212">
          <cell r="I2212" t="str">
            <v>祁东县顺意种植合作社连接路W169(CDN5)</v>
          </cell>
          <cell r="J2212" t="str">
            <v>1312F4304260421</v>
          </cell>
          <cell r="K2212" t="str">
            <v>资源产业路</v>
          </cell>
          <cell r="L2212" t="str">
            <v>二类地区</v>
          </cell>
          <cell r="M2212" t="str">
            <v>省级贫困县</v>
          </cell>
          <cell r="O2212" t="str">
            <v>祁东县顺意种植合作社</v>
          </cell>
          <cell r="R2212" t="str">
            <v>2.5</v>
          </cell>
          <cell r="S2212" t="str">
            <v>6(4.5)</v>
          </cell>
          <cell r="T2212" t="str">
            <v>W169430426(CDN5430426)</v>
          </cell>
          <cell r="U2212">
            <v>0</v>
          </cell>
          <cell r="V2212">
            <v>1.1000000000000001</v>
          </cell>
          <cell r="W2212">
            <v>1.1000000000000001</v>
          </cell>
        </row>
        <row r="2213">
          <cell r="I2213" t="str">
            <v>祁东县思农种植养殖专业合作社联合社连接路C552</v>
          </cell>
          <cell r="J2213" t="str">
            <v>1312F4304260422</v>
          </cell>
          <cell r="K2213" t="str">
            <v>资源产业路</v>
          </cell>
          <cell r="L2213" t="str">
            <v>二类地区</v>
          </cell>
          <cell r="M2213" t="str">
            <v>省级贫困县</v>
          </cell>
          <cell r="O2213" t="str">
            <v>祁东县思农种植养殖专业合作社联合社</v>
          </cell>
          <cell r="R2213" t="str">
            <v>2.5</v>
          </cell>
          <cell r="S2213" t="str">
            <v>6(4.5)</v>
          </cell>
          <cell r="T2213" t="str">
            <v>C552430426</v>
          </cell>
          <cell r="U2213">
            <v>0</v>
          </cell>
          <cell r="V2213">
            <v>1.22</v>
          </cell>
          <cell r="W2213">
            <v>1.22</v>
          </cell>
        </row>
        <row r="2214">
          <cell r="I2214" t="str">
            <v>祁东县松亭生态农庄连接路C85D</v>
          </cell>
          <cell r="J2214" t="str">
            <v>1312F4304260423</v>
          </cell>
          <cell r="K2214" t="str">
            <v>资源产业路</v>
          </cell>
          <cell r="L2214" t="str">
            <v>二类地区</v>
          </cell>
          <cell r="M2214" t="str">
            <v>省级贫困县</v>
          </cell>
          <cell r="O2214" t="str">
            <v>祁东县松亭生态农庄</v>
          </cell>
          <cell r="R2214" t="str">
            <v>2.5</v>
          </cell>
          <cell r="S2214" t="str">
            <v>6(4.5)</v>
          </cell>
          <cell r="T2214" t="str">
            <v>C85D430426</v>
          </cell>
          <cell r="U2214">
            <v>0</v>
          </cell>
          <cell r="V2214">
            <v>2.1</v>
          </cell>
          <cell r="W2214">
            <v>2.1</v>
          </cell>
        </row>
        <row r="2215">
          <cell r="I2215" t="str">
            <v>祁东县素杨种植养殖专业合作社（C94B段）</v>
          </cell>
          <cell r="J2215" t="str">
            <v>1312F4304260331</v>
          </cell>
          <cell r="K2215" t="str">
            <v>资源产业路</v>
          </cell>
          <cell r="L2215" t="str">
            <v>二类地区</v>
          </cell>
          <cell r="M2215" t="str">
            <v>省级贫困县</v>
          </cell>
          <cell r="N2215" t="str">
            <v>新建</v>
          </cell>
          <cell r="O2215" t="str">
            <v>祁东县素杨种植养殖专业合作社</v>
          </cell>
          <cell r="R2215" t="str">
            <v>3.5</v>
          </cell>
          <cell r="S2215" t="str">
            <v>6(4.5)</v>
          </cell>
          <cell r="T2215" t="str">
            <v>C94B430426</v>
          </cell>
          <cell r="U2215">
            <v>0</v>
          </cell>
          <cell r="V2215">
            <v>0.73399999999999999</v>
          </cell>
          <cell r="W2215">
            <v>0.73399999999999999</v>
          </cell>
        </row>
        <row r="2216">
          <cell r="I2216" t="str">
            <v>祁东县素杨种植养殖专业合作社（CDF6段）</v>
          </cell>
          <cell r="J2216" t="str">
            <v>1312F4304260310</v>
          </cell>
          <cell r="K2216" t="str">
            <v>资源产业路</v>
          </cell>
          <cell r="L2216" t="str">
            <v>二类地区</v>
          </cell>
          <cell r="M2216" t="str">
            <v>省级贫困县</v>
          </cell>
          <cell r="N2216" t="str">
            <v>新建</v>
          </cell>
          <cell r="O2216" t="str">
            <v>祁东县素杨种植养殖专业合作社</v>
          </cell>
          <cell r="R2216" t="str">
            <v>3.5</v>
          </cell>
          <cell r="S2216" t="str">
            <v>6(4.5)</v>
          </cell>
          <cell r="T2216" t="str">
            <v>CDF6430426</v>
          </cell>
          <cell r="U2216">
            <v>0</v>
          </cell>
          <cell r="V2216">
            <v>0.80500000000000005</v>
          </cell>
          <cell r="W2216">
            <v>0.80500000000000005</v>
          </cell>
        </row>
        <row r="2217">
          <cell r="I2217" t="str">
            <v>祁东县素杨种植养殖专业合作社（CDJ5段）</v>
          </cell>
          <cell r="J2217" t="str">
            <v>1312F4304260328</v>
          </cell>
          <cell r="K2217" t="str">
            <v>资源产业路</v>
          </cell>
          <cell r="L2217" t="str">
            <v>二类地区</v>
          </cell>
          <cell r="M2217" t="str">
            <v>省级贫困县</v>
          </cell>
          <cell r="N2217" t="str">
            <v>新建</v>
          </cell>
          <cell r="O2217" t="str">
            <v>祁东县素杨种植养殖专业合作社</v>
          </cell>
          <cell r="R2217" t="str">
            <v>3.5</v>
          </cell>
          <cell r="S2217" t="str">
            <v>6(4.5)</v>
          </cell>
          <cell r="T2217" t="str">
            <v>CDJ5430426</v>
          </cell>
          <cell r="U2217">
            <v>0</v>
          </cell>
          <cell r="V2217">
            <v>1.736</v>
          </cell>
          <cell r="W2217">
            <v>1.736</v>
          </cell>
        </row>
        <row r="2218">
          <cell r="I2218" t="str">
            <v>祁东县素杨种植养殖专业合作社（VQH7段）</v>
          </cell>
          <cell r="J2218" t="str">
            <v>1312F4304260322</v>
          </cell>
          <cell r="K2218" t="str">
            <v>资源产业路</v>
          </cell>
          <cell r="L2218" t="str">
            <v>二类地区</v>
          </cell>
          <cell r="M2218" t="str">
            <v>省级贫困县</v>
          </cell>
          <cell r="N2218" t="str">
            <v>新建</v>
          </cell>
          <cell r="O2218" t="str">
            <v>祁东县素杨种植养殖专业合作社</v>
          </cell>
          <cell r="R2218" t="str">
            <v>3.5</v>
          </cell>
          <cell r="S2218" t="str">
            <v>6(4.5)</v>
          </cell>
          <cell r="T2218" t="str">
            <v>VQH7430426</v>
          </cell>
          <cell r="U2218">
            <v>0</v>
          </cell>
          <cell r="V2218">
            <v>0.20799999999999999</v>
          </cell>
          <cell r="W2218">
            <v>0.20799999999999999</v>
          </cell>
        </row>
        <row r="2219">
          <cell r="I2219" t="str">
            <v>祁东县桃红村种植合作社（产业路）</v>
          </cell>
          <cell r="J2219" t="str">
            <v>1312F4304260426</v>
          </cell>
          <cell r="K2219" t="str">
            <v>资源产业路</v>
          </cell>
          <cell r="L2219" t="str">
            <v>二类地区</v>
          </cell>
          <cell r="M2219" t="str">
            <v>省级贫困县</v>
          </cell>
          <cell r="O2219" t="str">
            <v>祁东县桃红村种植合作社</v>
          </cell>
          <cell r="R2219" t="str">
            <v>2.5</v>
          </cell>
          <cell r="S2219" t="str">
            <v>6(4.5)</v>
          </cell>
          <cell r="T2219" t="str">
            <v>VN08430426</v>
          </cell>
          <cell r="U2219">
            <v>0</v>
          </cell>
          <cell r="V2219">
            <v>1.5</v>
          </cell>
          <cell r="W2219">
            <v>1.5</v>
          </cell>
        </row>
        <row r="2220">
          <cell r="I2220" t="str">
            <v>祁东县桃花源油茶专业合作社连接路CAE2</v>
          </cell>
          <cell r="J2220" t="str">
            <v>1312F4304260429</v>
          </cell>
          <cell r="K2220" t="str">
            <v>资源产业路</v>
          </cell>
          <cell r="L2220" t="str">
            <v>二类地区</v>
          </cell>
          <cell r="M2220" t="str">
            <v>省级贫困县</v>
          </cell>
          <cell r="O2220" t="str">
            <v>祁东县桃花源油茶专业合作社</v>
          </cell>
          <cell r="R2220" t="str">
            <v>2.5</v>
          </cell>
          <cell r="S2220" t="str">
            <v>6(4.5)</v>
          </cell>
          <cell r="T2220" t="str">
            <v>CAE2430426</v>
          </cell>
          <cell r="U2220">
            <v>0</v>
          </cell>
          <cell r="V2220">
            <v>2.2000000000000002</v>
          </cell>
          <cell r="W2220">
            <v>2.2000000000000002</v>
          </cell>
        </row>
        <row r="2221">
          <cell r="I2221" t="str">
            <v>祁东县特色蔬菜产业园连接路VB37</v>
          </cell>
          <cell r="J2221" t="str">
            <v>1312F4304260430</v>
          </cell>
          <cell r="K2221" t="str">
            <v>资源产业路</v>
          </cell>
          <cell r="L2221" t="str">
            <v>二类地区</v>
          </cell>
          <cell r="M2221" t="str">
            <v>省级贫困县</v>
          </cell>
          <cell r="O2221" t="str">
            <v>祁东县特色蔬菜产业园</v>
          </cell>
          <cell r="R2221" t="str">
            <v>2.5</v>
          </cell>
          <cell r="S2221" t="str">
            <v>6(4.5)</v>
          </cell>
          <cell r="T2221" t="str">
            <v>VB37430426</v>
          </cell>
          <cell r="U2221">
            <v>0</v>
          </cell>
          <cell r="V2221">
            <v>0.38</v>
          </cell>
          <cell r="W2221">
            <v>0.38</v>
          </cell>
        </row>
        <row r="2222">
          <cell r="I2222" t="str">
            <v>祁东县铁桥农民合作社连接路CBY7</v>
          </cell>
          <cell r="J2222" t="str">
            <v>1312F4304260431</v>
          </cell>
          <cell r="K2222" t="str">
            <v>资源产业路</v>
          </cell>
          <cell r="L2222" t="str">
            <v>二类地区</v>
          </cell>
          <cell r="M2222" t="str">
            <v>省级贫困县</v>
          </cell>
          <cell r="O2222" t="str">
            <v>祁东县铁桥农民合作社</v>
          </cell>
          <cell r="R2222" t="str">
            <v>2.5</v>
          </cell>
          <cell r="S2222" t="str">
            <v>6(4.5)</v>
          </cell>
          <cell r="T2222" t="str">
            <v>CBY7430426</v>
          </cell>
          <cell r="U2222">
            <v>0</v>
          </cell>
          <cell r="V2222">
            <v>1.0309999999999999</v>
          </cell>
          <cell r="W2222">
            <v>1.0309999999999999</v>
          </cell>
        </row>
        <row r="2223">
          <cell r="I2223" t="str">
            <v>祁东县土地庙种植养殖农民合作社连接路C088</v>
          </cell>
          <cell r="J2223" t="str">
            <v>1312F4304260432</v>
          </cell>
          <cell r="K2223" t="str">
            <v>资源产业路</v>
          </cell>
          <cell r="L2223" t="str">
            <v>二类地区</v>
          </cell>
          <cell r="M2223" t="str">
            <v>省级贫困县</v>
          </cell>
          <cell r="O2223" t="str">
            <v>祁东县土地庙种植养殖农民合作社</v>
          </cell>
          <cell r="R2223" t="str">
            <v>2.5</v>
          </cell>
          <cell r="S2223" t="str">
            <v>6(4.5)</v>
          </cell>
          <cell r="T2223" t="str">
            <v>C088430426</v>
          </cell>
          <cell r="U2223">
            <v>0</v>
          </cell>
          <cell r="V2223">
            <v>1.1379999999999999</v>
          </cell>
          <cell r="W2223">
            <v>1.1379999999999999</v>
          </cell>
        </row>
        <row r="2224">
          <cell r="I2224" t="str">
            <v>祁东县伟瑞种植专业合作社（产业路）</v>
          </cell>
          <cell r="J2224" t="str">
            <v>1312F4304260237</v>
          </cell>
          <cell r="K2224" t="str">
            <v>资源产业路</v>
          </cell>
          <cell r="L2224" t="str">
            <v>二类地区</v>
          </cell>
          <cell r="M2224" t="str">
            <v>省级贫困县</v>
          </cell>
          <cell r="N2224" t="str">
            <v>新建</v>
          </cell>
          <cell r="O2224" t="str">
            <v>祁东县伟瑞种植专业合作社</v>
          </cell>
          <cell r="R2224" t="str">
            <v>3.5</v>
          </cell>
          <cell r="S2224" t="str">
            <v>6(4.5)</v>
          </cell>
          <cell r="T2224" t="str">
            <v>无</v>
          </cell>
          <cell r="U2224">
            <v>0</v>
          </cell>
          <cell r="V2224">
            <v>1.2</v>
          </cell>
          <cell r="W2224">
            <v>1.2</v>
          </cell>
        </row>
        <row r="2225">
          <cell r="I2225" t="str">
            <v>祁东县先锋村养殖合作社（产业路）</v>
          </cell>
          <cell r="J2225" t="str">
            <v>1312F4304260433</v>
          </cell>
          <cell r="K2225" t="str">
            <v>资源产业路</v>
          </cell>
          <cell r="L2225" t="str">
            <v>二类地区</v>
          </cell>
          <cell r="M2225" t="str">
            <v>省级贫困县</v>
          </cell>
          <cell r="O2225" t="str">
            <v>祁东县先锋村养殖合作社</v>
          </cell>
          <cell r="R2225" t="str">
            <v>2.5</v>
          </cell>
          <cell r="S2225" t="str">
            <v>6(4.5)</v>
          </cell>
          <cell r="T2225" t="str">
            <v>Y977430426</v>
          </cell>
          <cell r="U2225">
            <v>0</v>
          </cell>
          <cell r="V2225">
            <v>1.32</v>
          </cell>
          <cell r="W2225">
            <v>1.32</v>
          </cell>
        </row>
        <row r="2226">
          <cell r="I2226" t="str">
            <v>祁东县先锋生猪养殖场（产业路）</v>
          </cell>
          <cell r="J2226" t="str">
            <v>1312F4304260437</v>
          </cell>
          <cell r="K2226" t="str">
            <v>资源产业路</v>
          </cell>
          <cell r="L2226" t="str">
            <v>二类地区</v>
          </cell>
          <cell r="M2226" t="str">
            <v>省级贫困县</v>
          </cell>
          <cell r="O2226" t="str">
            <v>祁东县先锋生猪养殖场</v>
          </cell>
          <cell r="R2226" t="str">
            <v>2.5</v>
          </cell>
          <cell r="S2226" t="str">
            <v>6(4.5)</v>
          </cell>
          <cell r="T2226" t="str">
            <v>C706430426</v>
          </cell>
          <cell r="U2226">
            <v>0</v>
          </cell>
          <cell r="V2226">
            <v>3.2</v>
          </cell>
          <cell r="W2226">
            <v>3.2</v>
          </cell>
        </row>
        <row r="2227">
          <cell r="I2227" t="str">
            <v>祁东县湘一油茶基地连接路CBR7</v>
          </cell>
          <cell r="J2227" t="str">
            <v>1312F4304260453</v>
          </cell>
          <cell r="K2227" t="str">
            <v>资源产业路</v>
          </cell>
          <cell r="L2227" t="str">
            <v>二类地区</v>
          </cell>
          <cell r="M2227" t="str">
            <v>省级贫困县</v>
          </cell>
          <cell r="O2227" t="str">
            <v>祁东县湘一油茶基地</v>
          </cell>
          <cell r="R2227" t="str">
            <v>2.5</v>
          </cell>
          <cell r="S2227" t="str">
            <v>6(4.5)</v>
          </cell>
          <cell r="T2227" t="str">
            <v>CBR7430426</v>
          </cell>
          <cell r="U2227">
            <v>0</v>
          </cell>
          <cell r="V2227">
            <v>0.45</v>
          </cell>
          <cell r="W2227">
            <v>0.45</v>
          </cell>
        </row>
        <row r="2228">
          <cell r="I2228" t="str">
            <v>祁东县小坪村合作社（产业路）</v>
          </cell>
          <cell r="J2228" t="str">
            <v>1312F4304260434</v>
          </cell>
          <cell r="K2228" t="str">
            <v>资源产业路</v>
          </cell>
          <cell r="L2228" t="str">
            <v>二类地区</v>
          </cell>
          <cell r="M2228" t="str">
            <v>省级贫困县</v>
          </cell>
          <cell r="O2228" t="str">
            <v>祁东县小坪村合作社</v>
          </cell>
          <cell r="R2228" t="str">
            <v>2.5</v>
          </cell>
          <cell r="S2228" t="str">
            <v>6(4.5)</v>
          </cell>
          <cell r="T2228" t="str">
            <v>CEC6430426</v>
          </cell>
          <cell r="U2228">
            <v>0</v>
          </cell>
          <cell r="V2228">
            <v>1.8</v>
          </cell>
          <cell r="W2228">
            <v>1.8</v>
          </cell>
        </row>
        <row r="2229">
          <cell r="I2229" t="str">
            <v>祁东县新书房养殖合作社（产业路）</v>
          </cell>
          <cell r="J2229" t="str">
            <v>1312F4304260435</v>
          </cell>
          <cell r="K2229" t="str">
            <v>资源产业路</v>
          </cell>
          <cell r="L2229" t="str">
            <v>二类地区</v>
          </cell>
          <cell r="M2229" t="str">
            <v>省级贫困县</v>
          </cell>
          <cell r="O2229" t="str">
            <v>祁东县新书房养殖合作社</v>
          </cell>
          <cell r="R2229" t="str">
            <v>2.5</v>
          </cell>
          <cell r="S2229" t="str">
            <v>6(4.5)</v>
          </cell>
          <cell r="T2229" t="str">
            <v>VU71430426</v>
          </cell>
          <cell r="U2229">
            <v>0</v>
          </cell>
          <cell r="V2229">
            <v>0.7</v>
          </cell>
          <cell r="W2229">
            <v>0.7</v>
          </cell>
        </row>
        <row r="2230">
          <cell r="I2230" t="str">
            <v>祁东县新堂坪种养殖基地产业路</v>
          </cell>
          <cell r="J2230" t="str">
            <v>1312F4304260436</v>
          </cell>
          <cell r="K2230" t="str">
            <v>资源产业路</v>
          </cell>
          <cell r="L2230" t="str">
            <v>二类地区</v>
          </cell>
          <cell r="M2230" t="str">
            <v>省级贫困县</v>
          </cell>
          <cell r="O2230" t="str">
            <v>祁东县新堂坪种养殖基地</v>
          </cell>
          <cell r="R2230" t="str">
            <v>3.5</v>
          </cell>
          <cell r="S2230" t="str">
            <v>6(4.5)</v>
          </cell>
          <cell r="T2230" t="str">
            <v>无</v>
          </cell>
          <cell r="U2230">
            <v>0</v>
          </cell>
          <cell r="V2230">
            <v>1.2</v>
          </cell>
          <cell r="W2230">
            <v>1.2</v>
          </cell>
        </row>
        <row r="2231">
          <cell r="I2231" t="str">
            <v>祁东县星源社区马斯种殖专业社产业路</v>
          </cell>
          <cell r="J2231" t="str">
            <v>1312F4304260446</v>
          </cell>
          <cell r="K2231" t="str">
            <v>资源产业路</v>
          </cell>
          <cell r="L2231" t="str">
            <v>二类地区</v>
          </cell>
          <cell r="M2231" t="str">
            <v>省级贫困县</v>
          </cell>
          <cell r="O2231" t="str">
            <v>祁东县星源社区马斯种殖专业社</v>
          </cell>
          <cell r="R2231" t="str">
            <v>2.5</v>
          </cell>
          <cell r="S2231" t="str">
            <v>6(4.5)</v>
          </cell>
          <cell r="T2231" t="str">
            <v>CCY2430426</v>
          </cell>
          <cell r="U2231">
            <v>0</v>
          </cell>
          <cell r="V2231">
            <v>1</v>
          </cell>
          <cell r="W2231">
            <v>1</v>
          </cell>
        </row>
        <row r="2232">
          <cell r="I2232" t="str">
            <v>祁东县星源社区裕润种养专业社产业路</v>
          </cell>
          <cell r="J2232" t="str">
            <v>1312F4304260447</v>
          </cell>
          <cell r="K2232" t="str">
            <v>资源产业路</v>
          </cell>
          <cell r="L2232" t="str">
            <v>二类地区</v>
          </cell>
          <cell r="M2232" t="str">
            <v>省级贫困县</v>
          </cell>
          <cell r="O2232" t="str">
            <v>祁东县星源社区裕润种养专业社</v>
          </cell>
          <cell r="R2232" t="str">
            <v>2.5</v>
          </cell>
          <cell r="S2232" t="str">
            <v>6(4.5)</v>
          </cell>
          <cell r="T2232" t="str">
            <v>CCY1430426</v>
          </cell>
          <cell r="U2232">
            <v>0</v>
          </cell>
          <cell r="V2232">
            <v>1</v>
          </cell>
          <cell r="W2232">
            <v>1</v>
          </cell>
        </row>
        <row r="2233">
          <cell r="I2233" t="str">
            <v>祁东县畜禽养殖特色产业园连接路C26D</v>
          </cell>
          <cell r="J2233" t="str">
            <v>1312F4304260384</v>
          </cell>
          <cell r="K2233" t="str">
            <v>资源产业路</v>
          </cell>
          <cell r="L2233" t="str">
            <v>二类地区</v>
          </cell>
          <cell r="M2233" t="str">
            <v>省级贫困县</v>
          </cell>
          <cell r="O2233" t="str">
            <v>祁东县畜禽养殖特色产业园</v>
          </cell>
          <cell r="R2233" t="str">
            <v>2.5</v>
          </cell>
          <cell r="S2233" t="str">
            <v>6(4.5)</v>
          </cell>
          <cell r="T2233" t="str">
            <v>C26D430426</v>
          </cell>
          <cell r="U2233">
            <v>0</v>
          </cell>
          <cell r="V2233">
            <v>0.997</v>
          </cell>
          <cell r="W2233">
            <v>0.997</v>
          </cell>
        </row>
        <row r="2234">
          <cell r="I2234" t="str">
            <v>祁东县延山溧泉种植养殖专业合作社连接路WCP6(VR07)</v>
          </cell>
          <cell r="J2234" t="str">
            <v>1312F4304260448</v>
          </cell>
          <cell r="K2234" t="str">
            <v>资源产业路</v>
          </cell>
          <cell r="L2234" t="str">
            <v>二类地区</v>
          </cell>
          <cell r="M2234" t="str">
            <v>省级贫困县</v>
          </cell>
          <cell r="O2234" t="str">
            <v>祁东县延山溧泉种植养殖专业合作社</v>
          </cell>
          <cell r="R2234" t="str">
            <v>2.5</v>
          </cell>
          <cell r="S2234" t="str">
            <v>6(4.5)</v>
          </cell>
          <cell r="T2234" t="str">
            <v>WCP6430426(VR07430426)</v>
          </cell>
          <cell r="U2234">
            <v>0</v>
          </cell>
          <cell r="V2234">
            <v>1.3</v>
          </cell>
          <cell r="W2234">
            <v>1.3</v>
          </cell>
        </row>
        <row r="2235">
          <cell r="I2235" t="str">
            <v>祁东县养牛合作社连接路CBV1</v>
          </cell>
          <cell r="J2235" t="str">
            <v>1312F4304260438</v>
          </cell>
          <cell r="K2235" t="str">
            <v>资源产业路</v>
          </cell>
          <cell r="L2235" t="str">
            <v>二类地区</v>
          </cell>
          <cell r="M2235" t="str">
            <v>省级贫困县</v>
          </cell>
          <cell r="O2235" t="str">
            <v>祁东县养牛合作社</v>
          </cell>
          <cell r="R2235" t="str">
            <v>2.5</v>
          </cell>
          <cell r="S2235" t="str">
            <v>6(4.5)</v>
          </cell>
          <cell r="T2235" t="str">
            <v>CBV1430426</v>
          </cell>
          <cell r="U2235">
            <v>0</v>
          </cell>
          <cell r="V2235">
            <v>1.478</v>
          </cell>
          <cell r="W2235">
            <v>1.478</v>
          </cell>
        </row>
        <row r="2236">
          <cell r="I2236" t="str">
            <v>祁东县养羊合作社连接路CAB0</v>
          </cell>
          <cell r="J2236" t="str">
            <v>1312F4304260439</v>
          </cell>
          <cell r="K2236" t="str">
            <v>资源产业路</v>
          </cell>
          <cell r="L2236" t="str">
            <v>二类地区</v>
          </cell>
          <cell r="M2236" t="str">
            <v>省级贫困县</v>
          </cell>
          <cell r="O2236" t="str">
            <v>祁东县养羊合作社</v>
          </cell>
          <cell r="R2236" t="str">
            <v>2.5</v>
          </cell>
          <cell r="S2236" t="str">
            <v>6(4.5)</v>
          </cell>
          <cell r="T2236" t="str">
            <v>CAB0430426</v>
          </cell>
          <cell r="U2236">
            <v>0</v>
          </cell>
          <cell r="V2236">
            <v>0.83199999999999996</v>
          </cell>
          <cell r="W2236">
            <v>0.83199999999999996</v>
          </cell>
        </row>
        <row r="2237">
          <cell r="I2237" t="str">
            <v>祁东县印塘油茶专业合作社连接路C076</v>
          </cell>
          <cell r="J2237" t="str">
            <v>1312F4304260440</v>
          </cell>
          <cell r="K2237" t="str">
            <v>资源产业路</v>
          </cell>
          <cell r="L2237" t="str">
            <v>二类地区</v>
          </cell>
          <cell r="M2237" t="str">
            <v>省级贫困县</v>
          </cell>
          <cell r="O2237" t="str">
            <v>祁东县印塘油茶专业合作社</v>
          </cell>
          <cell r="R2237" t="str">
            <v>2.5</v>
          </cell>
          <cell r="S2237" t="str">
            <v>6(4.5)</v>
          </cell>
          <cell r="T2237" t="str">
            <v>C076430426</v>
          </cell>
          <cell r="U2237">
            <v>0</v>
          </cell>
          <cell r="V2237">
            <v>1.03</v>
          </cell>
          <cell r="W2237">
            <v>1.03</v>
          </cell>
        </row>
        <row r="2238">
          <cell r="I2238" t="str">
            <v>祁东县油茶合作社连接路CCA6</v>
          </cell>
          <cell r="J2238" t="str">
            <v>1312F4304260441</v>
          </cell>
          <cell r="K2238" t="str">
            <v>资源产业路</v>
          </cell>
          <cell r="L2238" t="str">
            <v>二类地区</v>
          </cell>
          <cell r="M2238" t="str">
            <v>省级贫困县</v>
          </cell>
          <cell r="O2238" t="str">
            <v>祁东县油茶合作社</v>
          </cell>
          <cell r="R2238" t="str">
            <v>2.5</v>
          </cell>
          <cell r="S2238" t="str">
            <v>6(4.5)</v>
          </cell>
          <cell r="T2238" t="str">
            <v>CCA6430426</v>
          </cell>
          <cell r="U2238">
            <v>0</v>
          </cell>
          <cell r="V2238">
            <v>1.3</v>
          </cell>
          <cell r="W2238">
            <v>1.3</v>
          </cell>
        </row>
        <row r="2239">
          <cell r="I2239" t="str">
            <v>祁东县鱼苗养殖合作社连接路VH05</v>
          </cell>
          <cell r="J2239" t="str">
            <v>1312F4304260442</v>
          </cell>
          <cell r="K2239" t="str">
            <v>资源产业路</v>
          </cell>
          <cell r="L2239" t="str">
            <v>二类地区</v>
          </cell>
          <cell r="M2239" t="str">
            <v>省级贫困县</v>
          </cell>
          <cell r="O2239" t="str">
            <v>祁东县鱼苗养殖合作社</v>
          </cell>
          <cell r="R2239" t="str">
            <v>2.5</v>
          </cell>
          <cell r="S2239" t="str">
            <v>6(4.5)</v>
          </cell>
          <cell r="T2239" t="str">
            <v>VH05430426</v>
          </cell>
          <cell r="U2239">
            <v>0</v>
          </cell>
          <cell r="V2239">
            <v>0.5</v>
          </cell>
          <cell r="W2239">
            <v>0.5</v>
          </cell>
        </row>
        <row r="2240">
          <cell r="I2240" t="str">
            <v>祁东县枣园村柑橘种植基地产业路</v>
          </cell>
          <cell r="J2240" t="str">
            <v>1312F4304260443</v>
          </cell>
          <cell r="K2240" t="str">
            <v>资源产业路</v>
          </cell>
          <cell r="L2240" t="str">
            <v>二类地区</v>
          </cell>
          <cell r="M2240" t="str">
            <v>省级贫困县</v>
          </cell>
          <cell r="O2240" t="str">
            <v>祁东县枣园村柑橘种植基地</v>
          </cell>
          <cell r="R2240" t="str">
            <v>2.5</v>
          </cell>
          <cell r="S2240" t="str">
            <v>6(4.5)</v>
          </cell>
          <cell r="T2240" t="str">
            <v>C437430426</v>
          </cell>
          <cell r="U2240">
            <v>0</v>
          </cell>
          <cell r="V2240">
            <v>0.8</v>
          </cell>
          <cell r="W2240">
            <v>0.8</v>
          </cell>
        </row>
        <row r="2241">
          <cell r="I2241" t="str">
            <v>祁东县战己生态养殖专业合作社连接路CCA9</v>
          </cell>
          <cell r="J2241" t="str">
            <v>1312F4304260444</v>
          </cell>
          <cell r="K2241" t="str">
            <v>资源产业路</v>
          </cell>
          <cell r="L2241" t="str">
            <v>二类地区</v>
          </cell>
          <cell r="M2241" t="str">
            <v>省级贫困县</v>
          </cell>
          <cell r="O2241" t="str">
            <v>祁东县战己生态养殖专业合作社</v>
          </cell>
          <cell r="R2241" t="str">
            <v>2.5</v>
          </cell>
          <cell r="S2241" t="str">
            <v>6(4.5)</v>
          </cell>
          <cell r="T2241" t="str">
            <v>CC49430426</v>
          </cell>
          <cell r="U2241">
            <v>0</v>
          </cell>
          <cell r="V2241">
            <v>2.1</v>
          </cell>
          <cell r="W2241">
            <v>2.1</v>
          </cell>
        </row>
        <row r="2242">
          <cell r="I2242" t="str">
            <v>祁东县智农种植养殖专业合作社产业路</v>
          </cell>
          <cell r="J2242" t="str">
            <v>1312F4304260294</v>
          </cell>
          <cell r="K2242" t="str">
            <v>资源产业路</v>
          </cell>
          <cell r="L2242" t="str">
            <v>二类地区</v>
          </cell>
          <cell r="M2242" t="str">
            <v>省级贫困县</v>
          </cell>
          <cell r="N2242" t="str">
            <v>新建</v>
          </cell>
          <cell r="O2242" t="str">
            <v>祁东县智农种植养殖专业合作社</v>
          </cell>
          <cell r="R2242" t="str">
            <v>3.5</v>
          </cell>
          <cell r="S2242" t="str">
            <v>6(4.5)</v>
          </cell>
          <cell r="T2242" t="str">
            <v>CG38430426</v>
          </cell>
          <cell r="U2242">
            <v>0</v>
          </cell>
          <cell r="V2242">
            <v>1.1000000000000001</v>
          </cell>
          <cell r="W2242">
            <v>1.53</v>
          </cell>
        </row>
        <row r="2243">
          <cell r="I2243" t="str">
            <v>祁东县壮凯农业连接路C212</v>
          </cell>
          <cell r="J2243" t="str">
            <v>1312F4304260454</v>
          </cell>
          <cell r="K2243" t="str">
            <v>资源产业路</v>
          </cell>
          <cell r="L2243" t="str">
            <v>二类地区</v>
          </cell>
          <cell r="M2243" t="str">
            <v>省级贫困县</v>
          </cell>
          <cell r="O2243" t="str">
            <v>祁东县壮凯农业</v>
          </cell>
          <cell r="R2243" t="str">
            <v>2.5</v>
          </cell>
          <cell r="S2243" t="str">
            <v>6(4.5)</v>
          </cell>
          <cell r="T2243" t="str">
            <v>C212430426</v>
          </cell>
          <cell r="U2243">
            <v>0</v>
          </cell>
          <cell r="V2243">
            <v>1.9</v>
          </cell>
          <cell r="W2243">
            <v>1.9</v>
          </cell>
        </row>
        <row r="2244">
          <cell r="I2244" t="str">
            <v>祁东县戽塘种植养殖专业合作社（产业路）</v>
          </cell>
          <cell r="J2244" t="str">
            <v>1312F4304260220</v>
          </cell>
          <cell r="K2244" t="str">
            <v>资源产业路</v>
          </cell>
          <cell r="L2244" t="str">
            <v>二类地区</v>
          </cell>
          <cell r="M2244" t="str">
            <v>省级贫困县</v>
          </cell>
          <cell r="N2244" t="str">
            <v>新建</v>
          </cell>
          <cell r="O2244" t="str">
            <v>祁东县戽塘种植养殖专业合作社</v>
          </cell>
          <cell r="R2244" t="str">
            <v>3.5</v>
          </cell>
          <cell r="S2244" t="str">
            <v>6(4.5)</v>
          </cell>
          <cell r="T2244" t="str">
            <v>无</v>
          </cell>
          <cell r="U2244">
            <v>0</v>
          </cell>
          <cell r="V2244">
            <v>6.7670000000000003</v>
          </cell>
          <cell r="W2244">
            <v>6.7670000000000003</v>
          </cell>
        </row>
        <row r="2245">
          <cell r="I2245" t="str">
            <v>祁东县鑫丰种植养殖合作社连接路CC80</v>
          </cell>
          <cell r="J2245" t="str">
            <v>1312F4304260445</v>
          </cell>
          <cell r="K2245" t="str">
            <v>资源产业路</v>
          </cell>
          <cell r="L2245" t="str">
            <v>二类地区</v>
          </cell>
          <cell r="M2245" t="str">
            <v>省级贫困县</v>
          </cell>
          <cell r="O2245" t="str">
            <v>祁东县鑫丰种植养殖合作社</v>
          </cell>
          <cell r="R2245" t="str">
            <v>2.5</v>
          </cell>
          <cell r="S2245" t="str">
            <v>6(4.5)</v>
          </cell>
          <cell r="T2245" t="str">
            <v>CC80430426</v>
          </cell>
          <cell r="U2245">
            <v>0</v>
          </cell>
          <cell r="V2245">
            <v>1.42</v>
          </cell>
          <cell r="W2245">
            <v>1.42</v>
          </cell>
        </row>
        <row r="2246">
          <cell r="I2246" t="str">
            <v>双桥村养殖合作社产业路</v>
          </cell>
          <cell r="J2246" t="str">
            <v>1312F4304260303</v>
          </cell>
          <cell r="K2246" t="str">
            <v>资源产业路</v>
          </cell>
          <cell r="L2246" t="str">
            <v>二类地区</v>
          </cell>
          <cell r="M2246" t="str">
            <v>省级贫困县</v>
          </cell>
          <cell r="N2246" t="str">
            <v>新建</v>
          </cell>
          <cell r="O2246" t="str">
            <v>双桥村养殖合作社</v>
          </cell>
          <cell r="R2246" t="str">
            <v>3.5</v>
          </cell>
          <cell r="S2246" t="str">
            <v>6(4.5)</v>
          </cell>
          <cell r="T2246" t="str">
            <v>无</v>
          </cell>
          <cell r="U2246">
            <v>0</v>
          </cell>
          <cell r="V2246">
            <v>0.248</v>
          </cell>
          <cell r="W2246">
            <v>0.248</v>
          </cell>
        </row>
        <row r="2247">
          <cell r="I2247" t="str">
            <v>大湾洞合作社连接路（坛下天保至余庆黎明）</v>
          </cell>
          <cell r="J2247" t="str">
            <v>1316F4304810012</v>
          </cell>
          <cell r="K2247" t="str">
            <v>资源产业路</v>
          </cell>
          <cell r="L2247" t="str">
            <v>三类地区</v>
          </cell>
          <cell r="M2247"/>
          <cell r="N2247" t="str">
            <v>升级改造（提质改造）</v>
          </cell>
          <cell r="O2247" t="str">
            <v>大湾洞合作社</v>
          </cell>
          <cell r="S2247" t="str">
            <v>7</v>
          </cell>
          <cell r="T2247" t="str">
            <v>Y997430481</v>
          </cell>
          <cell r="U2247">
            <v>0</v>
          </cell>
          <cell r="V2247">
            <v>13.538</v>
          </cell>
          <cell r="W2247">
            <v>13.538</v>
          </cell>
        </row>
        <row r="2248">
          <cell r="I2248" t="str">
            <v>积明至坪田连接路</v>
          </cell>
          <cell r="J2248" t="str">
            <v>1312F4304810022</v>
          </cell>
          <cell r="K2248" t="str">
            <v>资源产业路</v>
          </cell>
          <cell r="L2248" t="str">
            <v>三类地区</v>
          </cell>
          <cell r="M2248"/>
          <cell r="N2248" t="str">
            <v>升级改造（提质改造）</v>
          </cell>
          <cell r="O2248" t="str">
            <v>关王塘水库</v>
          </cell>
          <cell r="S2248" t="str">
            <v>6</v>
          </cell>
          <cell r="T2248" t="str">
            <v>无</v>
          </cell>
          <cell r="U2248">
            <v>0</v>
          </cell>
          <cell r="V2248">
            <v>9.08</v>
          </cell>
          <cell r="W2248">
            <v>7.8360000000000003</v>
          </cell>
        </row>
        <row r="2249">
          <cell r="I2249" t="str">
            <v>良坡至积明连接路</v>
          </cell>
          <cell r="J2249" t="str">
            <v>1312F4304810191</v>
          </cell>
          <cell r="K2249" t="str">
            <v>资源产业路</v>
          </cell>
          <cell r="L2249" t="str">
            <v>三类地区</v>
          </cell>
          <cell r="M2249"/>
          <cell r="N2249" t="str">
            <v>升级改造（提质改造）</v>
          </cell>
          <cell r="O2249" t="str">
            <v>良坡至积明产业园</v>
          </cell>
          <cell r="R2249" t="str">
            <v>4.5</v>
          </cell>
          <cell r="S2249" t="str">
            <v>7</v>
          </cell>
          <cell r="T2249" t="str">
            <v>无</v>
          </cell>
          <cell r="U2249">
            <v>0</v>
          </cell>
          <cell r="V2249">
            <v>6.33</v>
          </cell>
          <cell r="W2249">
            <v>6.33</v>
          </cell>
        </row>
        <row r="2250">
          <cell r="I2250" t="str">
            <v>马水坪田至导子圩连接路</v>
          </cell>
          <cell r="J2250" t="str">
            <v>1316F4304810016</v>
          </cell>
          <cell r="K2250" t="str">
            <v>资源产业路</v>
          </cell>
          <cell r="L2250" t="str">
            <v>三类地区</v>
          </cell>
          <cell r="M2250"/>
          <cell r="N2250" t="str">
            <v>升级改造（提质改造）</v>
          </cell>
          <cell r="O2250" t="str">
            <v>凉水冲水库养殖基地</v>
          </cell>
          <cell r="S2250" t="str">
            <v>7</v>
          </cell>
          <cell r="T2250" t="str">
            <v>Y401430481</v>
          </cell>
          <cell r="U2250">
            <v>0</v>
          </cell>
          <cell r="V2250">
            <v>41.27</v>
          </cell>
          <cell r="W2250">
            <v>41.27</v>
          </cell>
        </row>
        <row r="2251">
          <cell r="I2251" t="str">
            <v>元峰冲至泥湾连接路</v>
          </cell>
          <cell r="J2251" t="str">
            <v>1316F4304810015</v>
          </cell>
          <cell r="K2251" t="str">
            <v>资源产业路</v>
          </cell>
          <cell r="L2251" t="str">
            <v>三类地区</v>
          </cell>
          <cell r="M2251"/>
          <cell r="N2251" t="str">
            <v>升级改造（提质改造）</v>
          </cell>
          <cell r="O2251" t="str">
            <v>元峰冲至泥湾产业园</v>
          </cell>
          <cell r="R2251" t="str">
            <v>5</v>
          </cell>
          <cell r="S2251" t="str">
            <v>7</v>
          </cell>
          <cell r="T2251" t="str">
            <v>X003430481</v>
          </cell>
          <cell r="U2251">
            <v>0</v>
          </cell>
          <cell r="V2251">
            <v>16.596</v>
          </cell>
          <cell r="W2251">
            <v>16.596</v>
          </cell>
        </row>
        <row r="2252">
          <cell r="I2252" t="str">
            <v>瑶洞至天保连接路</v>
          </cell>
          <cell r="J2252" t="str">
            <v>1312F4304810001</v>
          </cell>
          <cell r="K2252" t="str">
            <v>资源产业路</v>
          </cell>
          <cell r="L2252" t="str">
            <v>三类地区</v>
          </cell>
          <cell r="M2252"/>
          <cell r="N2252" t="str">
            <v>升级改造（提质改造）</v>
          </cell>
          <cell r="O2252" t="str">
            <v>大和鱼养殖基地</v>
          </cell>
          <cell r="R2252" t="str">
            <v>3.5</v>
          </cell>
          <cell r="S2252" t="str">
            <v>7</v>
          </cell>
          <cell r="T2252" t="str">
            <v>无</v>
          </cell>
          <cell r="U2252">
            <v>0</v>
          </cell>
          <cell r="V2252">
            <v>6.8840000000000003</v>
          </cell>
          <cell r="W2252">
            <v>6.8840000000000003</v>
          </cell>
        </row>
        <row r="2253">
          <cell r="I2253" t="str">
            <v>狗老堰至石铺万连接路</v>
          </cell>
          <cell r="J2253" t="str">
            <v>1316F4304810011</v>
          </cell>
          <cell r="K2253" t="str">
            <v>资源产业路</v>
          </cell>
          <cell r="L2253" t="str">
            <v>三类地区</v>
          </cell>
          <cell r="M2253"/>
          <cell r="N2253" t="str">
            <v>升级改造（提质改造）</v>
          </cell>
          <cell r="O2253" t="str">
            <v>大市镇长洲村合作社</v>
          </cell>
          <cell r="R2253" t="str">
            <v>5</v>
          </cell>
          <cell r="S2253" t="str">
            <v>6</v>
          </cell>
          <cell r="T2253" t="str">
            <v>X181430481</v>
          </cell>
          <cell r="U2253">
            <v>0</v>
          </cell>
          <cell r="V2253">
            <v>18.420000000000002</v>
          </cell>
          <cell r="W2253">
            <v>18.417000000000002</v>
          </cell>
        </row>
        <row r="2254">
          <cell r="I2254" t="str">
            <v>大义至石镜连接路</v>
          </cell>
          <cell r="J2254" t="str">
            <v>1312F4304810014</v>
          </cell>
          <cell r="K2254" t="str">
            <v>资源产业路</v>
          </cell>
          <cell r="L2254" t="str">
            <v>三类地区</v>
          </cell>
          <cell r="M2254"/>
          <cell r="N2254" t="str">
            <v>升级改造（提质改造）</v>
          </cell>
          <cell r="O2254" t="str">
            <v>大义养殖场</v>
          </cell>
          <cell r="R2254" t="str">
            <v>4.5</v>
          </cell>
          <cell r="S2254" t="str">
            <v>7</v>
          </cell>
          <cell r="T2254" t="str">
            <v>无</v>
          </cell>
          <cell r="U2254">
            <v>0</v>
          </cell>
          <cell r="V2254">
            <v>12.81</v>
          </cell>
          <cell r="W2254">
            <v>12.81</v>
          </cell>
        </row>
        <row r="2255">
          <cell r="I2255" t="str">
            <v>东口至南阳连接路</v>
          </cell>
          <cell r="J2255" t="str">
            <v>1312F4304810011</v>
          </cell>
          <cell r="K2255" t="str">
            <v>资源产业路</v>
          </cell>
          <cell r="L2255" t="str">
            <v>三类地区</v>
          </cell>
          <cell r="M2255"/>
          <cell r="N2255" t="str">
            <v>升级改造（提质改造）</v>
          </cell>
          <cell r="O2255" t="str">
            <v>南阳农产品加工场</v>
          </cell>
          <cell r="R2255" t="str">
            <v>5</v>
          </cell>
          <cell r="S2255" t="str">
            <v>7</v>
          </cell>
          <cell r="T2255" t="str">
            <v>无</v>
          </cell>
          <cell r="U2255">
            <v>0</v>
          </cell>
          <cell r="V2255">
            <v>10.47</v>
          </cell>
          <cell r="W2255">
            <v>10.47</v>
          </cell>
        </row>
        <row r="2256">
          <cell r="I2256" t="str">
            <v>坪上曾家至亲仁河坝连接路</v>
          </cell>
          <cell r="J2256" t="str">
            <v>1312F4304810005</v>
          </cell>
          <cell r="K2256" t="str">
            <v>资源产业路</v>
          </cell>
          <cell r="L2256" t="str">
            <v>三类地区</v>
          </cell>
          <cell r="M2256"/>
          <cell r="N2256" t="str">
            <v>升级改造（提质改造）</v>
          </cell>
          <cell r="O2256" t="str">
            <v>泉塘边养殖场</v>
          </cell>
          <cell r="R2256" t="str">
            <v>4.5</v>
          </cell>
          <cell r="S2256" t="str">
            <v>7</v>
          </cell>
          <cell r="T2256" t="str">
            <v>无</v>
          </cell>
          <cell r="U2256">
            <v>0</v>
          </cell>
          <cell r="V2256">
            <v>9.31</v>
          </cell>
          <cell r="W2256">
            <v>9.31</v>
          </cell>
        </row>
        <row r="2257">
          <cell r="I2257" t="str">
            <v>大胜至G107连接路</v>
          </cell>
          <cell r="J2257" t="str">
            <v>1312F4304810003</v>
          </cell>
          <cell r="K2257" t="str">
            <v>资源产业路</v>
          </cell>
          <cell r="L2257" t="str">
            <v>三类地区</v>
          </cell>
          <cell r="M2257"/>
          <cell r="N2257" t="str">
            <v>升级改造（提质改造）</v>
          </cell>
          <cell r="O2257" t="str">
            <v>蔡伦现代科技园</v>
          </cell>
          <cell r="R2257" t="str">
            <v>3.5</v>
          </cell>
          <cell r="S2257" t="str">
            <v>7</v>
          </cell>
          <cell r="T2257" t="str">
            <v>无</v>
          </cell>
          <cell r="U2257">
            <v>0</v>
          </cell>
          <cell r="V2257">
            <v>4.2300000000000004</v>
          </cell>
          <cell r="W2257">
            <v>4.2300000000000004</v>
          </cell>
        </row>
        <row r="2258">
          <cell r="I2258" t="str">
            <v>小圩至磨形连接路</v>
          </cell>
          <cell r="J2258" t="str">
            <v>1312F4304810008</v>
          </cell>
          <cell r="K2258" t="str">
            <v>资源产业路</v>
          </cell>
          <cell r="L2258" t="str">
            <v>三类地区</v>
          </cell>
          <cell r="M2258"/>
          <cell r="N2258" t="str">
            <v>升级改造（提质改造）</v>
          </cell>
          <cell r="O2258" t="str">
            <v>小圩至磨形产业园</v>
          </cell>
          <cell r="R2258" t="str">
            <v>5</v>
          </cell>
          <cell r="S2258" t="str">
            <v>7</v>
          </cell>
          <cell r="T2258" t="str">
            <v>X237430481</v>
          </cell>
          <cell r="U2258">
            <v>0</v>
          </cell>
          <cell r="V2258">
            <v>7.4</v>
          </cell>
          <cell r="W2258">
            <v>7.4</v>
          </cell>
        </row>
        <row r="2259">
          <cell r="I2259" t="str">
            <v>生成油茶林至石枧中学（生成油茶林）连接路</v>
          </cell>
          <cell r="J2259" t="str">
            <v>1312F4304810135</v>
          </cell>
          <cell r="K2259" t="str">
            <v>资源产业路</v>
          </cell>
          <cell r="L2259" t="str">
            <v>三类地区</v>
          </cell>
          <cell r="M2259"/>
          <cell r="N2259" t="str">
            <v>新建</v>
          </cell>
          <cell r="O2259" t="str">
            <v>生成油茶林</v>
          </cell>
          <cell r="R2259" t="str">
            <v>0</v>
          </cell>
          <cell r="S2259" t="str">
            <v>6(5)</v>
          </cell>
          <cell r="T2259" t="str">
            <v>无</v>
          </cell>
          <cell r="U2259">
            <v>0</v>
          </cell>
          <cell r="V2259">
            <v>1.49</v>
          </cell>
          <cell r="W2259">
            <v>1.49</v>
          </cell>
        </row>
        <row r="2260">
          <cell r="I2260" t="str">
            <v>石林合作社至石枧（石枧石林合作社）连接路</v>
          </cell>
          <cell r="J2260" t="str">
            <v>1312F4304810134</v>
          </cell>
          <cell r="K2260" t="str">
            <v>资源产业路</v>
          </cell>
          <cell r="L2260" t="str">
            <v>三类地区</v>
          </cell>
          <cell r="M2260"/>
          <cell r="N2260" t="str">
            <v>新建</v>
          </cell>
          <cell r="O2260" t="str">
            <v>长坪石枧石林合作社</v>
          </cell>
          <cell r="R2260" t="str">
            <v>0</v>
          </cell>
          <cell r="S2260" t="str">
            <v>6(5)</v>
          </cell>
          <cell r="T2260" t="str">
            <v>无</v>
          </cell>
          <cell r="U2260">
            <v>0</v>
          </cell>
          <cell r="V2260">
            <v>2.1800000000000002</v>
          </cell>
          <cell r="W2260">
            <v>2.1800000000000002</v>
          </cell>
        </row>
        <row r="2261">
          <cell r="I2261" t="str">
            <v>大成至长塘（大成养殖）连接路</v>
          </cell>
          <cell r="J2261" t="str">
            <v>1312F4304810024</v>
          </cell>
          <cell r="K2261" t="str">
            <v>资源产业路</v>
          </cell>
          <cell r="L2261" t="str">
            <v>三类地区</v>
          </cell>
          <cell r="M2261"/>
          <cell r="N2261" t="str">
            <v>新建</v>
          </cell>
          <cell r="O2261" t="str">
            <v>大成养殖场</v>
          </cell>
          <cell r="R2261" t="str">
            <v>0</v>
          </cell>
          <cell r="S2261" t="str">
            <v>6(4.5)</v>
          </cell>
          <cell r="T2261" t="str">
            <v>无</v>
          </cell>
          <cell r="U2261">
            <v>0</v>
          </cell>
          <cell r="V2261">
            <v>1.81</v>
          </cell>
          <cell r="W2261">
            <v>1.81</v>
          </cell>
        </row>
        <row r="2262">
          <cell r="I2262" t="str">
            <v>蓝莓基地至鹿岐峰（蓝丫头蓝莓）连接路</v>
          </cell>
          <cell r="J2262" t="str">
            <v>1312F4304810161</v>
          </cell>
          <cell r="K2262" t="str">
            <v>资源产业路</v>
          </cell>
          <cell r="L2262" t="str">
            <v>三类地区</v>
          </cell>
          <cell r="M2262"/>
          <cell r="N2262" t="str">
            <v>新建</v>
          </cell>
          <cell r="O2262" t="str">
            <v>耒阳蓝丫头蓝莓加工厂</v>
          </cell>
          <cell r="R2262" t="str">
            <v>0</v>
          </cell>
          <cell r="S2262" t="str">
            <v>6(4.5)</v>
          </cell>
          <cell r="T2262" t="str">
            <v>无</v>
          </cell>
          <cell r="U2262">
            <v>0</v>
          </cell>
          <cell r="V2262">
            <v>1.23</v>
          </cell>
          <cell r="W2262">
            <v>1.23</v>
          </cell>
        </row>
        <row r="2263">
          <cell r="I2263" t="str">
            <v>大众至永济（旭莲生态产业园）连接路</v>
          </cell>
          <cell r="J2263" t="str">
            <v>1312F4304810037</v>
          </cell>
          <cell r="K2263" t="str">
            <v>资源产业路</v>
          </cell>
          <cell r="L2263" t="str">
            <v>三类地区</v>
          </cell>
          <cell r="M2263"/>
          <cell r="N2263" t="str">
            <v>新建</v>
          </cell>
          <cell r="O2263" t="str">
            <v>旭莲生态产业园</v>
          </cell>
          <cell r="R2263" t="str">
            <v>3.5</v>
          </cell>
          <cell r="S2263" t="str">
            <v>6(5)</v>
          </cell>
          <cell r="T2263" t="str">
            <v>无</v>
          </cell>
          <cell r="U2263">
            <v>0</v>
          </cell>
          <cell r="V2263">
            <v>3.84</v>
          </cell>
          <cell r="W2263">
            <v>3.84</v>
          </cell>
        </row>
        <row r="2264">
          <cell r="I2264" t="str">
            <v>大岭坳至S343线（双岭村合成合作社）</v>
          </cell>
          <cell r="J2264" t="str">
            <v>131201F4304810006</v>
          </cell>
          <cell r="K2264" t="str">
            <v>资源产业路</v>
          </cell>
          <cell r="L2264" t="str">
            <v>三类地区</v>
          </cell>
          <cell r="M2264"/>
          <cell r="N2264" t="str">
            <v>新建</v>
          </cell>
          <cell r="O2264" t="str">
            <v>双岭村合成合作社</v>
          </cell>
          <cell r="R2264" t="str">
            <v>0</v>
          </cell>
          <cell r="S2264" t="str">
            <v>6(5)</v>
          </cell>
          <cell r="T2264" t="str">
            <v>无</v>
          </cell>
          <cell r="U2264">
            <v>0</v>
          </cell>
          <cell r="V2264">
            <v>1</v>
          </cell>
          <cell r="W2264">
            <v>1</v>
          </cell>
        </row>
        <row r="2265">
          <cell r="I2265" t="str">
            <v>大石桥至金钩村连接路</v>
          </cell>
          <cell r="J2265" t="str">
            <v>131201F4304810011</v>
          </cell>
          <cell r="K2265" t="str">
            <v>资源产业路</v>
          </cell>
          <cell r="L2265" t="str">
            <v>三类地区</v>
          </cell>
          <cell r="M2265"/>
          <cell r="N2265" t="str">
            <v>新建</v>
          </cell>
          <cell r="O2265" t="str">
            <v>远宏村种养合作社</v>
          </cell>
          <cell r="R2265" t="str">
            <v>3.5</v>
          </cell>
          <cell r="S2265" t="str">
            <v>6(5)</v>
          </cell>
          <cell r="T2265" t="str">
            <v>无</v>
          </cell>
          <cell r="U2265">
            <v>0</v>
          </cell>
          <cell r="V2265">
            <v>4</v>
          </cell>
          <cell r="W2265">
            <v>4</v>
          </cell>
        </row>
        <row r="2266">
          <cell r="I2266" t="str">
            <v>大塘家庭农场至红卫工区（大塘家庭农场）连接路</v>
          </cell>
          <cell r="J2266" t="str">
            <v>1312F4304810099</v>
          </cell>
          <cell r="K2266" t="str">
            <v>资源产业路</v>
          </cell>
          <cell r="L2266" t="str">
            <v>三类地区</v>
          </cell>
          <cell r="M2266"/>
          <cell r="N2266" t="str">
            <v>新建</v>
          </cell>
          <cell r="O2266" t="str">
            <v>耒阳市大塘家庭农场</v>
          </cell>
          <cell r="R2266" t="str">
            <v>0</v>
          </cell>
          <cell r="S2266" t="str">
            <v>6(5)</v>
          </cell>
          <cell r="T2266" t="str">
            <v>无</v>
          </cell>
          <cell r="U2266">
            <v>0</v>
          </cell>
          <cell r="V2266">
            <v>0.97</v>
          </cell>
          <cell r="W2266">
            <v>0.97</v>
          </cell>
        </row>
        <row r="2267">
          <cell r="I2267" t="str">
            <v>大湾洞合作社连接路（大湾洞至Y453线）</v>
          </cell>
          <cell r="J2267" t="str">
            <v>131201F4304810012</v>
          </cell>
          <cell r="K2267" t="str">
            <v>资源产业路</v>
          </cell>
          <cell r="L2267" t="str">
            <v>三类地区</v>
          </cell>
          <cell r="M2267"/>
          <cell r="N2267" t="str">
            <v>新建</v>
          </cell>
          <cell r="O2267" t="str">
            <v>大湾洞合作社</v>
          </cell>
          <cell r="R2267" t="str">
            <v>0</v>
          </cell>
          <cell r="S2267" t="str">
            <v>6(5)</v>
          </cell>
          <cell r="T2267" t="str">
            <v>无</v>
          </cell>
          <cell r="U2267">
            <v>0</v>
          </cell>
          <cell r="V2267">
            <v>0.82</v>
          </cell>
          <cell r="W2267">
            <v>0.82</v>
          </cell>
        </row>
        <row r="2268">
          <cell r="I2268" t="str">
            <v>大义至尧隆连接路</v>
          </cell>
          <cell r="J2268" t="str">
            <v>131201F4304810002</v>
          </cell>
          <cell r="K2268" t="str">
            <v>资源产业路</v>
          </cell>
          <cell r="L2268" t="str">
            <v>三类地区</v>
          </cell>
          <cell r="M2268"/>
          <cell r="N2268" t="str">
            <v>升级改造（提质改造）</v>
          </cell>
          <cell r="O2268" t="str">
            <v>饶隆养殖场</v>
          </cell>
          <cell r="R2268" t="str">
            <v>4.5</v>
          </cell>
          <cell r="S2268" t="str">
            <v>6</v>
          </cell>
          <cell r="T2268" t="str">
            <v>X202430481</v>
          </cell>
          <cell r="U2268">
            <v>0</v>
          </cell>
          <cell r="V2268">
            <v>5.2910000000000004</v>
          </cell>
          <cell r="W2268">
            <v>5.2910000000000004</v>
          </cell>
        </row>
        <row r="2269">
          <cell r="I2269" t="str">
            <v>导子至沙明连接路</v>
          </cell>
          <cell r="J2269" t="str">
            <v>1316F4304810020</v>
          </cell>
          <cell r="K2269" t="str">
            <v>资源产业路</v>
          </cell>
          <cell r="L2269" t="str">
            <v>三类地区</v>
          </cell>
          <cell r="M2269"/>
          <cell r="N2269" t="str">
            <v>升级改造（提质改造）</v>
          </cell>
          <cell r="O2269" t="str">
            <v>导子至沙明产业园</v>
          </cell>
          <cell r="R2269" t="str">
            <v>5</v>
          </cell>
          <cell r="S2269" t="str">
            <v>6.5</v>
          </cell>
          <cell r="T2269" t="str">
            <v>X186430481</v>
          </cell>
          <cell r="U2269">
            <v>0</v>
          </cell>
          <cell r="V2269">
            <v>13.2</v>
          </cell>
          <cell r="W2269">
            <v>13.2</v>
          </cell>
        </row>
        <row r="2270">
          <cell r="I2270" t="str">
            <v>东坪至红泉连接路</v>
          </cell>
          <cell r="J2270" t="str">
            <v>131201F4304810003</v>
          </cell>
          <cell r="K2270" t="str">
            <v>资源产业路</v>
          </cell>
          <cell r="L2270" t="str">
            <v>三类地区</v>
          </cell>
          <cell r="M2270"/>
          <cell r="N2270" t="str">
            <v>升级改造（提质改造）</v>
          </cell>
          <cell r="O2270" t="str">
            <v>东坪养殖场</v>
          </cell>
          <cell r="R2270" t="str">
            <v>4.5</v>
          </cell>
          <cell r="S2270" t="str">
            <v>6</v>
          </cell>
          <cell r="T2270" t="str">
            <v>X185430481</v>
          </cell>
          <cell r="U2270">
            <v>0</v>
          </cell>
          <cell r="V2270">
            <v>30.95</v>
          </cell>
          <cell r="W2270">
            <v>30.95</v>
          </cell>
        </row>
        <row r="2271">
          <cell r="I2271" t="str">
            <v>枫水村至排一村连接路</v>
          </cell>
          <cell r="J2271" t="str">
            <v>1312F4304810190</v>
          </cell>
          <cell r="K2271" t="str">
            <v>资源产业路</v>
          </cell>
          <cell r="L2271" t="str">
            <v>三类地区</v>
          </cell>
          <cell r="M2271"/>
          <cell r="N2271" t="str">
            <v>升级改造（提质改造）</v>
          </cell>
          <cell r="O2271" t="str">
            <v>大市镇排一村合作社</v>
          </cell>
          <cell r="R2271" t="str">
            <v>4.5</v>
          </cell>
          <cell r="S2271" t="str">
            <v>6(5)</v>
          </cell>
          <cell r="T2271" t="str">
            <v>Y426430481</v>
          </cell>
          <cell r="U2271">
            <v>0</v>
          </cell>
          <cell r="V2271">
            <v>9.8170000000000002</v>
          </cell>
          <cell r="W2271">
            <v>9.8170000000000002</v>
          </cell>
        </row>
        <row r="2272">
          <cell r="I2272" t="str">
            <v>狗尾冲水库至打靶场连接路</v>
          </cell>
          <cell r="J2272" t="str">
            <v>1312F4304810185</v>
          </cell>
          <cell r="K2272" t="str">
            <v>资源产业路</v>
          </cell>
          <cell r="L2272" t="str">
            <v>三类地区</v>
          </cell>
          <cell r="M2272"/>
          <cell r="N2272" t="str">
            <v>新建</v>
          </cell>
          <cell r="O2272" t="str">
            <v>鱼佬农庄</v>
          </cell>
          <cell r="R2272" t="str">
            <v>0</v>
          </cell>
          <cell r="S2272" t="str">
            <v>6(4.5)</v>
          </cell>
          <cell r="T2272" t="str">
            <v>无</v>
          </cell>
          <cell r="U2272">
            <v>0</v>
          </cell>
          <cell r="V2272">
            <v>0.65</v>
          </cell>
          <cell r="W2272">
            <v>0.65</v>
          </cell>
        </row>
        <row r="2273">
          <cell r="I2273" t="str">
            <v>观音塘至狮子岭（碧蓝农业）连接路</v>
          </cell>
          <cell r="J2273" t="str">
            <v>1312F4304810176</v>
          </cell>
          <cell r="K2273" t="str">
            <v>资源产业路</v>
          </cell>
          <cell r="L2273" t="str">
            <v>三类地区</v>
          </cell>
          <cell r="M2273"/>
          <cell r="N2273" t="str">
            <v>新建</v>
          </cell>
          <cell r="O2273" t="str">
            <v>南京镇碧蓝农业开发有限公司</v>
          </cell>
          <cell r="R2273" t="str">
            <v>0</v>
          </cell>
          <cell r="S2273" t="str">
            <v>6(5)</v>
          </cell>
          <cell r="T2273" t="str">
            <v>无</v>
          </cell>
          <cell r="U2273">
            <v>0</v>
          </cell>
          <cell r="V2273">
            <v>2.52</v>
          </cell>
          <cell r="W2273">
            <v>2.52</v>
          </cell>
        </row>
        <row r="2274">
          <cell r="I2274" t="str">
            <v>光明合作社至Y024线（大兴村光明合作社）</v>
          </cell>
          <cell r="J2274" t="str">
            <v>131201F4304810009</v>
          </cell>
          <cell r="K2274" t="str">
            <v>资源产业路</v>
          </cell>
          <cell r="L2274" t="str">
            <v>三类地区</v>
          </cell>
          <cell r="M2274"/>
          <cell r="N2274" t="str">
            <v>新建</v>
          </cell>
          <cell r="O2274" t="str">
            <v>大兴村光明合作社</v>
          </cell>
          <cell r="R2274" t="str">
            <v>0</v>
          </cell>
          <cell r="S2274" t="str">
            <v>6(5)</v>
          </cell>
          <cell r="T2274" t="str">
            <v>无</v>
          </cell>
          <cell r="U2274">
            <v>0</v>
          </cell>
          <cell r="V2274">
            <v>0.48</v>
          </cell>
          <cell r="W2274">
            <v>0.48</v>
          </cell>
        </row>
        <row r="2275">
          <cell r="I2275" t="str">
            <v>黄家至三岑村（五峰仙林场）连接路</v>
          </cell>
          <cell r="J2275" t="str">
            <v>1312F4304810035</v>
          </cell>
          <cell r="K2275" t="str">
            <v>资源产业路</v>
          </cell>
          <cell r="L2275" t="str">
            <v>三类地区</v>
          </cell>
          <cell r="M2275"/>
          <cell r="N2275" t="str">
            <v>新建</v>
          </cell>
          <cell r="O2275" t="str">
            <v>五峰仙林场</v>
          </cell>
          <cell r="R2275" t="str">
            <v>0</v>
          </cell>
          <cell r="S2275" t="str">
            <v>6(5)</v>
          </cell>
          <cell r="T2275" t="str">
            <v>无</v>
          </cell>
          <cell r="U2275">
            <v>0</v>
          </cell>
          <cell r="V2275">
            <v>1.28</v>
          </cell>
          <cell r="W2275">
            <v>1.28</v>
          </cell>
        </row>
        <row r="2276">
          <cell r="I2276" t="str">
            <v>加油站至砖厂（金汤温泉小镇）连接路</v>
          </cell>
          <cell r="J2276" t="str">
            <v>1312F4304810045</v>
          </cell>
          <cell r="K2276" t="str">
            <v>资源产业路</v>
          </cell>
          <cell r="L2276" t="str">
            <v>三类地区</v>
          </cell>
          <cell r="M2276"/>
          <cell r="N2276" t="str">
            <v>新建</v>
          </cell>
          <cell r="O2276" t="str">
            <v>金汤温泉小镇</v>
          </cell>
          <cell r="R2276" t="str">
            <v>0</v>
          </cell>
          <cell r="S2276" t="str">
            <v>8</v>
          </cell>
          <cell r="T2276" t="str">
            <v>无</v>
          </cell>
          <cell r="U2276">
            <v>0</v>
          </cell>
          <cell r="V2276">
            <v>4.38</v>
          </cell>
          <cell r="W2276">
            <v>4.38</v>
          </cell>
        </row>
        <row r="2277">
          <cell r="I2277" t="str">
            <v>建民种植场至CX77线（石枧村十二组建民种植场）</v>
          </cell>
          <cell r="J2277" t="str">
            <v>131201F4304810007</v>
          </cell>
          <cell r="K2277" t="str">
            <v>资源产业路</v>
          </cell>
          <cell r="L2277" t="str">
            <v>三类地区</v>
          </cell>
          <cell r="M2277"/>
          <cell r="N2277" t="str">
            <v>新建</v>
          </cell>
          <cell r="O2277" t="str">
            <v>石枧村十二组建民种植场</v>
          </cell>
          <cell r="R2277" t="str">
            <v>0</v>
          </cell>
          <cell r="S2277" t="str">
            <v>6(5)</v>
          </cell>
          <cell r="T2277" t="str">
            <v>无</v>
          </cell>
          <cell r="U2277">
            <v>0</v>
          </cell>
          <cell r="V2277">
            <v>0.6</v>
          </cell>
          <cell r="W2277">
            <v>0.6</v>
          </cell>
        </row>
        <row r="2278">
          <cell r="I2278" t="str">
            <v>江头茶园至江头村委（江头贡茶庄园）连接路</v>
          </cell>
          <cell r="J2278" t="str">
            <v>1312F4304810078</v>
          </cell>
          <cell r="K2278" t="str">
            <v>资源产业路</v>
          </cell>
          <cell r="L2278" t="str">
            <v>三类地区</v>
          </cell>
          <cell r="M2278"/>
          <cell r="N2278" t="str">
            <v>新建</v>
          </cell>
          <cell r="O2278" t="str">
            <v>耒阳市江头生态农业开发有限公司</v>
          </cell>
          <cell r="R2278" t="str">
            <v>0</v>
          </cell>
          <cell r="S2278" t="str">
            <v>6</v>
          </cell>
          <cell r="T2278" t="str">
            <v>无</v>
          </cell>
          <cell r="U2278">
            <v>0</v>
          </cell>
          <cell r="V2278">
            <v>9.48</v>
          </cell>
          <cell r="W2278">
            <v>9.48</v>
          </cell>
        </row>
        <row r="2279">
          <cell r="I2279" t="str">
            <v>老湾里至坳背（泗门洲杨梅基地）连接路</v>
          </cell>
          <cell r="J2279" t="str">
            <v>1312F4304810171</v>
          </cell>
          <cell r="K2279" t="str">
            <v>资源产业路</v>
          </cell>
          <cell r="L2279" t="str">
            <v>三类地区</v>
          </cell>
          <cell r="M2279"/>
          <cell r="N2279" t="str">
            <v>新建</v>
          </cell>
          <cell r="O2279" t="str">
            <v>耒阳市泗门洲杨梅基地</v>
          </cell>
          <cell r="R2279" t="str">
            <v>0</v>
          </cell>
          <cell r="S2279" t="str">
            <v>6(4.5)</v>
          </cell>
          <cell r="T2279" t="str">
            <v>无</v>
          </cell>
          <cell r="U2279">
            <v>0</v>
          </cell>
          <cell r="V2279">
            <v>0.42</v>
          </cell>
          <cell r="W2279">
            <v>0.42</v>
          </cell>
        </row>
        <row r="2280">
          <cell r="I2280" t="str">
            <v>刘功叶养猪场至曾家冲（龙塘镇刘功叶养猪场）连接路</v>
          </cell>
          <cell r="J2280" t="str">
            <v>1312F4304810172</v>
          </cell>
          <cell r="K2280" t="str">
            <v>资源产业路</v>
          </cell>
          <cell r="L2280" t="str">
            <v>三类地区</v>
          </cell>
          <cell r="M2280"/>
          <cell r="N2280" t="str">
            <v>新建</v>
          </cell>
          <cell r="O2280" t="str">
            <v>龙塘镇刘功叶养猪场</v>
          </cell>
          <cell r="R2280" t="str">
            <v>0</v>
          </cell>
          <cell r="S2280" t="str">
            <v>6(4.5)</v>
          </cell>
          <cell r="T2280" t="str">
            <v>无</v>
          </cell>
          <cell r="U2280">
            <v>0</v>
          </cell>
          <cell r="V2280">
            <v>1</v>
          </cell>
          <cell r="W2280">
            <v>1</v>
          </cell>
        </row>
        <row r="2281">
          <cell r="I2281" t="str">
            <v>罗小军养猪场至村道连接路</v>
          </cell>
          <cell r="J2281" t="str">
            <v>1312F4304810183</v>
          </cell>
          <cell r="K2281" t="str">
            <v>资源产业路</v>
          </cell>
          <cell r="L2281" t="str">
            <v>三类地区</v>
          </cell>
          <cell r="M2281"/>
          <cell r="N2281" t="str">
            <v>新建</v>
          </cell>
          <cell r="O2281" t="str">
            <v>罗小军养猪场</v>
          </cell>
          <cell r="R2281" t="str">
            <v>0</v>
          </cell>
          <cell r="S2281" t="str">
            <v>6(4.5)</v>
          </cell>
          <cell r="T2281" t="str">
            <v>无</v>
          </cell>
          <cell r="U2281">
            <v>0</v>
          </cell>
          <cell r="V2281">
            <v>0.47</v>
          </cell>
          <cell r="W2281">
            <v>0.47</v>
          </cell>
        </row>
        <row r="2282">
          <cell r="I2282" t="str">
            <v>牛屎塘至青山陵园连接路</v>
          </cell>
          <cell r="J2282" t="str">
            <v>131201F4304810010</v>
          </cell>
          <cell r="K2282" t="str">
            <v>资源产业路</v>
          </cell>
          <cell r="L2282" t="str">
            <v>三类地区</v>
          </cell>
          <cell r="M2282"/>
          <cell r="N2282" t="str">
            <v>新建</v>
          </cell>
          <cell r="O2282" t="str">
            <v>兴竹村种养基地</v>
          </cell>
          <cell r="R2282" t="str">
            <v>0</v>
          </cell>
          <cell r="S2282" t="str">
            <v>6(5)</v>
          </cell>
          <cell r="T2282" t="str">
            <v>无</v>
          </cell>
          <cell r="U2282">
            <v>0</v>
          </cell>
          <cell r="V2282">
            <v>4.92</v>
          </cell>
          <cell r="W2282">
            <v>4.92</v>
          </cell>
        </row>
        <row r="2283">
          <cell r="I2283" t="str">
            <v>普丰农牧至Z026线（普丰农牧）连接路</v>
          </cell>
          <cell r="J2283" t="str">
            <v>131201F4304810004</v>
          </cell>
          <cell r="K2283" t="str">
            <v>资源产业路</v>
          </cell>
          <cell r="L2283" t="str">
            <v>三类地区</v>
          </cell>
          <cell r="M2283"/>
          <cell r="N2283" t="str">
            <v>新建</v>
          </cell>
          <cell r="O2283" t="str">
            <v>耒阳市普丰农牧有限公司</v>
          </cell>
          <cell r="R2283" t="str">
            <v>0</v>
          </cell>
          <cell r="S2283" t="str">
            <v>6(5)</v>
          </cell>
          <cell r="T2283" t="str">
            <v>无</v>
          </cell>
          <cell r="U2283">
            <v>0</v>
          </cell>
          <cell r="V2283">
            <v>3.28</v>
          </cell>
          <cell r="W2283">
            <v>3.28</v>
          </cell>
        </row>
        <row r="2284">
          <cell r="I2284" t="str">
            <v>强丰公司至X006线（强丰生猪养殖）</v>
          </cell>
          <cell r="J2284" t="str">
            <v>1312F4304810089</v>
          </cell>
          <cell r="K2284" t="str">
            <v>资源产业路</v>
          </cell>
          <cell r="L2284" t="str">
            <v>三类地区</v>
          </cell>
          <cell r="M2284"/>
          <cell r="N2284" t="str">
            <v>新建</v>
          </cell>
          <cell r="O2284" t="str">
            <v>强丰生猪养殖有限公司</v>
          </cell>
          <cell r="R2284" t="str">
            <v>0</v>
          </cell>
          <cell r="S2284" t="str">
            <v>6</v>
          </cell>
          <cell r="T2284" t="str">
            <v>无</v>
          </cell>
          <cell r="U2284">
            <v>0</v>
          </cell>
          <cell r="V2284">
            <v>0.78</v>
          </cell>
          <cell r="W2284">
            <v>0.78</v>
          </cell>
        </row>
        <row r="2285">
          <cell r="I2285" t="str">
            <v>群阳至软石（黄谷冲养殖场）连接路</v>
          </cell>
          <cell r="J2285" t="str">
            <v>131302F4304810006</v>
          </cell>
          <cell r="K2285" t="str">
            <v>资源产业路</v>
          </cell>
          <cell r="L2285" t="str">
            <v>三类地区</v>
          </cell>
          <cell r="M2285"/>
          <cell r="N2285" t="str">
            <v>升级改造（提质改造）</v>
          </cell>
          <cell r="O2285" t="str">
            <v>黄谷冲养殖场</v>
          </cell>
          <cell r="R2285" t="str">
            <v>4.5</v>
          </cell>
          <cell r="S2285" t="str">
            <v>6</v>
          </cell>
          <cell r="T2285" t="str">
            <v>无</v>
          </cell>
          <cell r="U2285">
            <v>0</v>
          </cell>
          <cell r="V2285">
            <v>6.88</v>
          </cell>
          <cell r="W2285">
            <v>6.88</v>
          </cell>
        </row>
        <row r="2286">
          <cell r="I2286" t="str">
            <v>杉木冲至陈家（山木冲中药材种植）连接路</v>
          </cell>
          <cell r="J2286" t="str">
            <v>1312F4304810177</v>
          </cell>
          <cell r="K2286" t="str">
            <v>资源产业路</v>
          </cell>
          <cell r="L2286" t="str">
            <v>三类地区</v>
          </cell>
          <cell r="M2286"/>
          <cell r="N2286" t="str">
            <v>新建</v>
          </cell>
          <cell r="O2286" t="str">
            <v>山木冲中药材种植及生态农庄</v>
          </cell>
          <cell r="R2286" t="str">
            <v>0</v>
          </cell>
          <cell r="S2286" t="str">
            <v>6(5)</v>
          </cell>
          <cell r="T2286" t="str">
            <v>无</v>
          </cell>
          <cell r="U2286">
            <v>0</v>
          </cell>
          <cell r="V2286">
            <v>1.53</v>
          </cell>
          <cell r="W2286">
            <v>1.53</v>
          </cell>
        </row>
        <row r="2287">
          <cell r="I2287" t="str">
            <v>山顶坪至清水塘（皂田种养专业）连接路</v>
          </cell>
          <cell r="J2287" t="str">
            <v>1312F4304810142</v>
          </cell>
          <cell r="K2287" t="str">
            <v>资源产业路</v>
          </cell>
          <cell r="L2287" t="str">
            <v>三类地区</v>
          </cell>
          <cell r="M2287"/>
          <cell r="N2287" t="str">
            <v>新建</v>
          </cell>
          <cell r="O2287" t="str">
            <v>耒阳市皂田种养专业合作社</v>
          </cell>
          <cell r="R2287" t="str">
            <v>0</v>
          </cell>
          <cell r="S2287" t="str">
            <v>6(4.5)</v>
          </cell>
          <cell r="T2287" t="str">
            <v>无</v>
          </cell>
          <cell r="U2287">
            <v>0</v>
          </cell>
          <cell r="V2287">
            <v>0.66</v>
          </cell>
          <cell r="W2287">
            <v>0.66</v>
          </cell>
        </row>
        <row r="2288">
          <cell r="I2288" t="str">
            <v>善良合作社至C560线（农林村善良合作社）</v>
          </cell>
          <cell r="J2288" t="str">
            <v>131201F4304810008</v>
          </cell>
          <cell r="K2288" t="str">
            <v>资源产业路</v>
          </cell>
          <cell r="L2288" t="str">
            <v>三类地区</v>
          </cell>
          <cell r="M2288"/>
          <cell r="N2288" t="str">
            <v>新建</v>
          </cell>
          <cell r="O2288" t="str">
            <v>农林村善良合作社</v>
          </cell>
          <cell r="R2288" t="str">
            <v>0</v>
          </cell>
          <cell r="S2288" t="str">
            <v>6(5)</v>
          </cell>
          <cell r="T2288" t="str">
            <v>无</v>
          </cell>
          <cell r="U2288">
            <v>0</v>
          </cell>
          <cell r="V2288">
            <v>1.6</v>
          </cell>
          <cell r="W2288">
            <v>1.6</v>
          </cell>
        </row>
        <row r="2289">
          <cell r="I2289" t="str">
            <v>上丹田三组至下丹田七组连接路</v>
          </cell>
          <cell r="J2289" t="str">
            <v>131201F4304810015</v>
          </cell>
          <cell r="K2289" t="str">
            <v>资源产业路</v>
          </cell>
          <cell r="L2289" t="str">
            <v>三类地区</v>
          </cell>
          <cell r="M2289"/>
          <cell r="N2289" t="str">
            <v>新建</v>
          </cell>
          <cell r="O2289" t="str">
            <v>丹田村合作社</v>
          </cell>
          <cell r="R2289" t="str">
            <v>0</v>
          </cell>
          <cell r="S2289" t="str">
            <v>6(5)</v>
          </cell>
          <cell r="T2289" t="str">
            <v>无</v>
          </cell>
          <cell r="U2289">
            <v>0</v>
          </cell>
          <cell r="V2289">
            <v>1.7</v>
          </cell>
          <cell r="W2289">
            <v>1.7</v>
          </cell>
        </row>
        <row r="2290">
          <cell r="I2290" t="str">
            <v>神岭至农林（德丰种养）连接路</v>
          </cell>
          <cell r="J2290" t="str">
            <v>1312F4304810140</v>
          </cell>
          <cell r="K2290" t="str">
            <v>资源产业路</v>
          </cell>
          <cell r="L2290" t="str">
            <v>三类地区</v>
          </cell>
          <cell r="M2290"/>
          <cell r="N2290" t="str">
            <v>新建</v>
          </cell>
          <cell r="O2290" t="str">
            <v>耒阳市德丰种养专业合作社</v>
          </cell>
          <cell r="R2290" t="str">
            <v>0</v>
          </cell>
          <cell r="S2290" t="str">
            <v>6(5)</v>
          </cell>
          <cell r="T2290" t="str">
            <v>无</v>
          </cell>
          <cell r="U2290">
            <v>0</v>
          </cell>
          <cell r="V2290">
            <v>1.36</v>
          </cell>
          <cell r="W2290">
            <v>1.36</v>
          </cell>
        </row>
        <row r="2291">
          <cell r="I2291" t="str">
            <v>谭家湾至贺家湾（兴民养殖场）连接路</v>
          </cell>
          <cell r="J2291" t="str">
            <v>1312F4304810148</v>
          </cell>
          <cell r="K2291" t="str">
            <v>资源产业路</v>
          </cell>
          <cell r="L2291" t="str">
            <v>三类地区</v>
          </cell>
          <cell r="M2291"/>
          <cell r="N2291" t="str">
            <v>新建</v>
          </cell>
          <cell r="O2291" t="str">
            <v>南阳镇兴民养殖场</v>
          </cell>
          <cell r="R2291" t="str">
            <v>0</v>
          </cell>
          <cell r="S2291" t="str">
            <v>6(4.5)</v>
          </cell>
          <cell r="T2291" t="str">
            <v>无</v>
          </cell>
          <cell r="U2291">
            <v>0</v>
          </cell>
          <cell r="V2291">
            <v>1.52</v>
          </cell>
          <cell r="W2291">
            <v>1.52</v>
          </cell>
        </row>
        <row r="2292">
          <cell r="I2292" t="str">
            <v>下屋冲至沙明（五峰仙林场二期）连接路</v>
          </cell>
          <cell r="J2292" t="str">
            <v>1312F4304810036</v>
          </cell>
          <cell r="K2292" t="str">
            <v>资源产业路</v>
          </cell>
          <cell r="L2292" t="str">
            <v>三类地区</v>
          </cell>
          <cell r="M2292"/>
          <cell r="N2292" t="str">
            <v>新建</v>
          </cell>
          <cell r="O2292" t="str">
            <v>五峰仙林场二期</v>
          </cell>
          <cell r="R2292" t="str">
            <v>0</v>
          </cell>
          <cell r="S2292" t="str">
            <v>6(5)</v>
          </cell>
          <cell r="T2292" t="str">
            <v>无</v>
          </cell>
          <cell r="U2292">
            <v>0</v>
          </cell>
          <cell r="V2292">
            <v>3.77</v>
          </cell>
          <cell r="W2292">
            <v>3.77</v>
          </cell>
        </row>
        <row r="2293">
          <cell r="I2293" t="str">
            <v>新泉养殖至Y614线（新泉特种养殖）</v>
          </cell>
          <cell r="J2293" t="str">
            <v>131201F4304810005</v>
          </cell>
          <cell r="K2293" t="str">
            <v>资源产业路</v>
          </cell>
          <cell r="L2293" t="str">
            <v>三类地区</v>
          </cell>
          <cell r="M2293"/>
          <cell r="N2293" t="str">
            <v>新建</v>
          </cell>
          <cell r="O2293" t="str">
            <v>夏塘新泉特种鱼养殖基地</v>
          </cell>
          <cell r="R2293" t="str">
            <v>0</v>
          </cell>
          <cell r="S2293" t="str">
            <v>6(5)</v>
          </cell>
          <cell r="T2293" t="str">
            <v>无</v>
          </cell>
          <cell r="U2293">
            <v>0</v>
          </cell>
          <cell r="V2293">
            <v>1.1100000000000001</v>
          </cell>
          <cell r="W2293">
            <v>1.1100000000000001</v>
          </cell>
        </row>
        <row r="2294">
          <cell r="I2294" t="str">
            <v>徐家至南京圩（畜旺种养）连接路</v>
          </cell>
          <cell r="J2294" t="str">
            <v>1312F4304810090</v>
          </cell>
          <cell r="K2294" t="str">
            <v>资源产业路</v>
          </cell>
          <cell r="L2294" t="str">
            <v>三类地区</v>
          </cell>
          <cell r="M2294"/>
          <cell r="N2294" t="str">
            <v>新建</v>
          </cell>
          <cell r="O2294" t="str">
            <v>畜旺种养专业合作社</v>
          </cell>
          <cell r="R2294" t="str">
            <v>0</v>
          </cell>
          <cell r="S2294" t="str">
            <v>6(5)</v>
          </cell>
          <cell r="T2294" t="str">
            <v>无</v>
          </cell>
          <cell r="U2294">
            <v>0</v>
          </cell>
          <cell r="V2294">
            <v>5.0199999999999996</v>
          </cell>
          <cell r="W2294">
            <v>5.0199999999999996</v>
          </cell>
        </row>
        <row r="2295">
          <cell r="I2295" t="str">
            <v>旭源至谭家（旭源生态农业）连接路</v>
          </cell>
          <cell r="J2295" t="str">
            <v>1312F4304810073</v>
          </cell>
          <cell r="K2295" t="str">
            <v>资源产业路</v>
          </cell>
          <cell r="L2295" t="str">
            <v>三类地区</v>
          </cell>
          <cell r="M2295"/>
          <cell r="N2295" t="str">
            <v>新建</v>
          </cell>
          <cell r="O2295" t="str">
            <v>耒阳市旭源生态农业发展有限公司</v>
          </cell>
          <cell r="R2295" t="str">
            <v>0</v>
          </cell>
          <cell r="S2295" t="str">
            <v>6(5)</v>
          </cell>
          <cell r="T2295" t="str">
            <v>无</v>
          </cell>
          <cell r="U2295">
            <v>0</v>
          </cell>
          <cell r="V2295">
            <v>1.74</v>
          </cell>
          <cell r="W2295">
            <v>1.74</v>
          </cell>
        </row>
        <row r="2296">
          <cell r="I2296" t="str">
            <v>雅江养殖场连接路（龙水台至雅江）</v>
          </cell>
          <cell r="J2296" t="str">
            <v>131201F4304810001</v>
          </cell>
          <cell r="K2296" t="str">
            <v>资源产业路</v>
          </cell>
          <cell r="L2296" t="str">
            <v>三类地区</v>
          </cell>
          <cell r="M2296"/>
          <cell r="N2296" t="str">
            <v>升级改造（提质改造）</v>
          </cell>
          <cell r="O2296" t="str">
            <v>雅江养殖场</v>
          </cell>
          <cell r="S2296" t="str">
            <v>6</v>
          </cell>
          <cell r="T2296" t="str">
            <v>Y448430481</v>
          </cell>
          <cell r="U2296">
            <v>0</v>
          </cell>
          <cell r="V2296">
            <v>1.37</v>
          </cell>
          <cell r="W2296">
            <v>1.37</v>
          </cell>
        </row>
        <row r="2297">
          <cell r="I2297" t="str">
            <v>雅江养殖场连接路（樟田圩至新华）</v>
          </cell>
          <cell r="J2297" t="str">
            <v>1316F4304810017</v>
          </cell>
          <cell r="K2297" t="str">
            <v>资源产业路</v>
          </cell>
          <cell r="L2297" t="str">
            <v>三类地区</v>
          </cell>
          <cell r="M2297"/>
          <cell r="N2297" t="str">
            <v>升级改造（提质改造）</v>
          </cell>
          <cell r="O2297" t="str">
            <v>雅江养殖场</v>
          </cell>
          <cell r="R2297" t="str">
            <v>5</v>
          </cell>
          <cell r="S2297" t="str">
            <v>6</v>
          </cell>
          <cell r="T2297" t="str">
            <v>X183430481</v>
          </cell>
          <cell r="U2297">
            <v>0</v>
          </cell>
          <cell r="V2297">
            <v>11.535</v>
          </cell>
          <cell r="W2297">
            <v>11.535</v>
          </cell>
        </row>
        <row r="2298">
          <cell r="I2298" t="str">
            <v>永济至遥田连接路</v>
          </cell>
          <cell r="J2298" t="str">
            <v>1312F4304810184</v>
          </cell>
          <cell r="K2298" t="str">
            <v>资源产业路</v>
          </cell>
          <cell r="L2298" t="str">
            <v>三类地区</v>
          </cell>
          <cell r="M2298"/>
          <cell r="N2298" t="str">
            <v>升级改造（提质改造）</v>
          </cell>
          <cell r="O2298" t="str">
            <v>永济至遥田产业园</v>
          </cell>
          <cell r="R2298" t="str">
            <v>3.5</v>
          </cell>
          <cell r="S2298" t="str">
            <v>7</v>
          </cell>
          <cell r="T2298" t="str">
            <v>Y430430481</v>
          </cell>
          <cell r="U2298">
            <v>0</v>
          </cell>
          <cell r="V2298">
            <v>10.25</v>
          </cell>
          <cell r="W2298">
            <v>10.25</v>
          </cell>
        </row>
        <row r="2299">
          <cell r="I2299" t="str">
            <v>永牧丰种养合作社至X183（永牧丰种养合作社）连接路</v>
          </cell>
          <cell r="J2299" t="str">
            <v>1312F4304810186</v>
          </cell>
          <cell r="K2299" t="str">
            <v>资源产业路</v>
          </cell>
          <cell r="L2299" t="str">
            <v>三类地区</v>
          </cell>
          <cell r="M2299"/>
          <cell r="N2299" t="str">
            <v>升级改造（提质改造）</v>
          </cell>
          <cell r="O2299" t="str">
            <v>永牧丰种养合作社</v>
          </cell>
          <cell r="R2299" t="str">
            <v>0</v>
          </cell>
          <cell r="S2299" t="str">
            <v>6(4.5)</v>
          </cell>
          <cell r="T2299" t="str">
            <v>无</v>
          </cell>
          <cell r="U2299">
            <v>0</v>
          </cell>
          <cell r="V2299">
            <v>1.55</v>
          </cell>
          <cell r="W2299">
            <v>1.55</v>
          </cell>
        </row>
        <row r="2300">
          <cell r="I2300" t="str">
            <v>油榨下至江家冲（田园绿洲）连接路</v>
          </cell>
          <cell r="J2300" t="str">
            <v>1312F4304810143</v>
          </cell>
          <cell r="K2300" t="str">
            <v>资源产业路</v>
          </cell>
          <cell r="L2300" t="str">
            <v>三类地区</v>
          </cell>
          <cell r="M2300"/>
          <cell r="N2300" t="str">
            <v>新建</v>
          </cell>
          <cell r="O2300" t="str">
            <v>耒阳市田园绿洲生态农业发展有限公司</v>
          </cell>
          <cell r="R2300" t="str">
            <v>0</v>
          </cell>
          <cell r="S2300" t="str">
            <v>6(4.5)</v>
          </cell>
          <cell r="T2300" t="str">
            <v>无</v>
          </cell>
          <cell r="U2300">
            <v>0</v>
          </cell>
          <cell r="V2300">
            <v>0.91</v>
          </cell>
          <cell r="W2300">
            <v>0.91</v>
          </cell>
        </row>
        <row r="2301">
          <cell r="I2301" t="str">
            <v>元峰冲至万人坳连接路</v>
          </cell>
          <cell r="J2301" t="str">
            <v>1312F4304810189</v>
          </cell>
          <cell r="K2301" t="str">
            <v>资源产业路</v>
          </cell>
          <cell r="L2301" t="str">
            <v>三类地区</v>
          </cell>
          <cell r="M2301"/>
          <cell r="N2301" t="str">
            <v>升级改造（提质改造）</v>
          </cell>
          <cell r="O2301" t="str">
            <v>大义镇田心村合作社</v>
          </cell>
          <cell r="R2301" t="str">
            <v>5</v>
          </cell>
          <cell r="S2301" t="str">
            <v>6</v>
          </cell>
          <cell r="T2301" t="str">
            <v>无</v>
          </cell>
          <cell r="U2301">
            <v>0</v>
          </cell>
          <cell r="V2301">
            <v>13.846</v>
          </cell>
          <cell r="W2301">
            <v>13.846</v>
          </cell>
        </row>
        <row r="2302">
          <cell r="I2302" t="str">
            <v>哲桥圩至坪上曾家连接路</v>
          </cell>
          <cell r="J2302" t="str">
            <v>131601F4304810002</v>
          </cell>
          <cell r="K2302" t="str">
            <v>资源产业路</v>
          </cell>
          <cell r="L2302" t="str">
            <v>三类地区</v>
          </cell>
          <cell r="M2302"/>
          <cell r="N2302" t="str">
            <v>升级改造（提质改造）</v>
          </cell>
          <cell r="O2302" t="str">
            <v>哲桥圩至坪上曾家产业园</v>
          </cell>
          <cell r="R2302" t="str">
            <v>4.5</v>
          </cell>
          <cell r="S2302" t="str">
            <v>6.5</v>
          </cell>
          <cell r="T2302" t="str">
            <v>无</v>
          </cell>
          <cell r="U2302">
            <v>0</v>
          </cell>
          <cell r="V2302">
            <v>17.78</v>
          </cell>
          <cell r="W2302">
            <v>17.78</v>
          </cell>
        </row>
        <row r="2303">
          <cell r="I2303" t="str">
            <v>紫云农庄至新市五中（紫云农庄）连接路</v>
          </cell>
          <cell r="J2303" t="str">
            <v>1312F4304810082</v>
          </cell>
          <cell r="K2303" t="str">
            <v>资源产业路</v>
          </cell>
          <cell r="L2303" t="str">
            <v>三类地区</v>
          </cell>
          <cell r="M2303"/>
          <cell r="N2303" t="str">
            <v>新建</v>
          </cell>
          <cell r="O2303" t="str">
            <v>耒阳市新市镇金湾农业开发有限公司紫云农庄</v>
          </cell>
          <cell r="R2303" t="str">
            <v>0</v>
          </cell>
          <cell r="S2303" t="str">
            <v>6</v>
          </cell>
          <cell r="T2303" t="str">
            <v>无</v>
          </cell>
          <cell r="U2303">
            <v>0</v>
          </cell>
          <cell r="V2303">
            <v>1.73</v>
          </cell>
          <cell r="W2303">
            <v>1.73</v>
          </cell>
        </row>
        <row r="2304">
          <cell r="I2304" t="str">
            <v>昊辉农业至山坡（昊辉生态农业）连接路</v>
          </cell>
          <cell r="J2304" t="str">
            <v>1312F4304810181</v>
          </cell>
          <cell r="K2304" t="str">
            <v>资源产业路</v>
          </cell>
          <cell r="L2304" t="str">
            <v>三类地区</v>
          </cell>
          <cell r="M2304"/>
          <cell r="N2304" t="str">
            <v>新建</v>
          </cell>
          <cell r="O2304" t="str">
            <v>昊辉生态农业发展有限公司</v>
          </cell>
          <cell r="R2304" t="str">
            <v>0</v>
          </cell>
          <cell r="S2304" t="str">
            <v>6</v>
          </cell>
          <cell r="T2304" t="str">
            <v>无</v>
          </cell>
          <cell r="U2304">
            <v>0</v>
          </cell>
          <cell r="V2304">
            <v>2.06</v>
          </cell>
          <cell r="W2304">
            <v>2.06</v>
          </cell>
        </row>
        <row r="2305">
          <cell r="I2305" t="str">
            <v>白竹生态农林专业合作社新建道路</v>
          </cell>
          <cell r="J2305" t="str">
            <v>1312F4304820052</v>
          </cell>
          <cell r="K2305" t="str">
            <v>资源产业路</v>
          </cell>
          <cell r="L2305" t="str">
            <v>三类地区</v>
          </cell>
          <cell r="M2305"/>
          <cell r="N2305" t="str">
            <v>新建</v>
          </cell>
          <cell r="O2305" t="str">
            <v>白竹生态农林专业合作社</v>
          </cell>
          <cell r="R2305" t="str">
            <v>3.5</v>
          </cell>
          <cell r="S2305" t="str">
            <v>6(4.5)</v>
          </cell>
          <cell r="T2305" t="str">
            <v>无</v>
          </cell>
          <cell r="U2305">
            <v>0</v>
          </cell>
          <cell r="V2305">
            <v>1.25</v>
          </cell>
          <cell r="W2305">
            <v>1.25</v>
          </cell>
        </row>
        <row r="2306">
          <cell r="I2306" t="str">
            <v>柏坊镇连接路</v>
          </cell>
          <cell r="J2306" t="str">
            <v>1312F4304820189</v>
          </cell>
          <cell r="K2306" t="str">
            <v>资源产业路</v>
          </cell>
          <cell r="L2306" t="str">
            <v>三类地区</v>
          </cell>
          <cell r="M2306"/>
          <cell r="N2306" t="str">
            <v>新建</v>
          </cell>
          <cell r="O2306" t="str">
            <v>志军种养殖专业合作社</v>
          </cell>
          <cell r="R2306" t="str">
            <v>3</v>
          </cell>
          <cell r="S2306" t="str">
            <v>6(4.5)</v>
          </cell>
          <cell r="T2306" t="str">
            <v>无</v>
          </cell>
          <cell r="U2306">
            <v>0</v>
          </cell>
          <cell r="V2306">
            <v>0.6</v>
          </cell>
          <cell r="W2306">
            <v>0.6</v>
          </cell>
        </row>
        <row r="2307">
          <cell r="I2307" t="str">
            <v>茶叶冲合作社新建道路</v>
          </cell>
          <cell r="J2307" t="str">
            <v>1312F4304820023</v>
          </cell>
          <cell r="K2307" t="str">
            <v>资源产业路</v>
          </cell>
          <cell r="L2307" t="str">
            <v>三类地区</v>
          </cell>
          <cell r="M2307"/>
          <cell r="N2307" t="str">
            <v>新建</v>
          </cell>
          <cell r="O2307" t="str">
            <v>茶叶冲合作社</v>
          </cell>
          <cell r="R2307" t="str">
            <v>3</v>
          </cell>
          <cell r="S2307" t="str">
            <v>6(4.5)</v>
          </cell>
          <cell r="T2307" t="str">
            <v>无</v>
          </cell>
          <cell r="U2307">
            <v>0</v>
          </cell>
          <cell r="V2307">
            <v>0.9</v>
          </cell>
          <cell r="W2307">
            <v>0.9</v>
          </cell>
        </row>
        <row r="2308">
          <cell r="I2308" t="str">
            <v>常发种养专业合作社新建道路</v>
          </cell>
          <cell r="J2308" t="str">
            <v>1312F4304820247</v>
          </cell>
          <cell r="K2308" t="str">
            <v>资源产业路</v>
          </cell>
          <cell r="L2308" t="str">
            <v>三类地区</v>
          </cell>
          <cell r="M2308"/>
          <cell r="N2308" t="str">
            <v>新建</v>
          </cell>
          <cell r="O2308" t="str">
            <v>常发种养专业合作社</v>
          </cell>
          <cell r="R2308" t="str">
            <v>3.5</v>
          </cell>
          <cell r="S2308" t="str">
            <v>6(4.5)</v>
          </cell>
          <cell r="T2308" t="str">
            <v>无</v>
          </cell>
          <cell r="U2308">
            <v>0</v>
          </cell>
          <cell r="V2308">
            <v>0.8</v>
          </cell>
          <cell r="W2308">
            <v>0.8</v>
          </cell>
        </row>
        <row r="2309">
          <cell r="I2309" t="str">
            <v>常宁洪日农业专业合作社新建道路</v>
          </cell>
          <cell r="J2309" t="str">
            <v>131201F4304820065</v>
          </cell>
          <cell r="K2309" t="str">
            <v>资源产业路</v>
          </cell>
          <cell r="L2309" t="str">
            <v>三类地区</v>
          </cell>
          <cell r="M2309"/>
          <cell r="N2309" t="str">
            <v>新建</v>
          </cell>
          <cell r="O2309" t="str">
            <v>常宁洪日农业专业合作社</v>
          </cell>
          <cell r="R2309" t="str">
            <v>3.5</v>
          </cell>
          <cell r="S2309" t="str">
            <v>6(4.5)</v>
          </cell>
          <cell r="T2309" t="str">
            <v>无</v>
          </cell>
          <cell r="U2309">
            <v>0</v>
          </cell>
          <cell r="V2309">
            <v>0.4</v>
          </cell>
          <cell r="W2309">
            <v>0.4</v>
          </cell>
        </row>
        <row r="2310">
          <cell r="I2310" t="str">
            <v>常宁红雨养殖场新建道路</v>
          </cell>
          <cell r="J2310" t="str">
            <v>1312F4304820028</v>
          </cell>
          <cell r="K2310" t="str">
            <v>资源产业路</v>
          </cell>
          <cell r="L2310" t="str">
            <v>三类地区</v>
          </cell>
          <cell r="M2310"/>
          <cell r="N2310" t="str">
            <v>新建</v>
          </cell>
          <cell r="O2310" t="str">
            <v>常宁红雨养殖场</v>
          </cell>
          <cell r="R2310" t="str">
            <v>3.5</v>
          </cell>
          <cell r="S2310" t="str">
            <v>6(4.5)</v>
          </cell>
          <cell r="T2310" t="str">
            <v>无</v>
          </cell>
          <cell r="U2310">
            <v>0</v>
          </cell>
          <cell r="V2310">
            <v>2.5</v>
          </cell>
          <cell r="W2310">
            <v>2.5</v>
          </cell>
        </row>
        <row r="2311">
          <cell r="I2311" t="str">
            <v>常宁市爱成种养专业合作社新建道路</v>
          </cell>
          <cell r="J2311" t="str">
            <v>1312F4304820180</v>
          </cell>
          <cell r="K2311" t="str">
            <v>资源产业路</v>
          </cell>
          <cell r="L2311" t="str">
            <v>三类地区</v>
          </cell>
          <cell r="M2311"/>
          <cell r="N2311" t="str">
            <v>新建</v>
          </cell>
          <cell r="O2311" t="str">
            <v>常宁市爱成种养专业合作社</v>
          </cell>
          <cell r="R2311" t="str">
            <v>3</v>
          </cell>
          <cell r="S2311" t="str">
            <v>6(4.5)</v>
          </cell>
          <cell r="T2311" t="str">
            <v>无</v>
          </cell>
          <cell r="U2311">
            <v>0</v>
          </cell>
          <cell r="V2311">
            <v>0.55000000000000004</v>
          </cell>
          <cell r="W2311">
            <v>0.55000000000000004</v>
          </cell>
        </row>
        <row r="2312">
          <cell r="I2312" t="str">
            <v>常宁市版画文化园建设项目新建道路</v>
          </cell>
          <cell r="J2312" t="str">
            <v>1312F4304820424</v>
          </cell>
          <cell r="K2312" t="str">
            <v>资源产业路</v>
          </cell>
          <cell r="L2312" t="str">
            <v>三类地区</v>
          </cell>
          <cell r="M2312"/>
          <cell r="N2312" t="str">
            <v>新建</v>
          </cell>
          <cell r="O2312" t="str">
            <v>常宁市版画文化园建设项目</v>
          </cell>
          <cell r="R2312" t="str">
            <v>3.5</v>
          </cell>
          <cell r="S2312" t="str">
            <v>6(4.5)</v>
          </cell>
          <cell r="T2312" t="str">
            <v>无</v>
          </cell>
          <cell r="U2312">
            <v>0</v>
          </cell>
          <cell r="V2312">
            <v>0.5</v>
          </cell>
          <cell r="W2312">
            <v>0.5</v>
          </cell>
        </row>
        <row r="2313">
          <cell r="I2313" t="str">
            <v>常宁市豹泉农业田园新建道路</v>
          </cell>
          <cell r="J2313" t="str">
            <v>1312F4304820188</v>
          </cell>
          <cell r="K2313" t="str">
            <v>资源产业路</v>
          </cell>
          <cell r="L2313" t="str">
            <v>三类地区</v>
          </cell>
          <cell r="M2313"/>
          <cell r="N2313" t="str">
            <v>新建</v>
          </cell>
          <cell r="O2313" t="str">
            <v>常宁市豹泉农业田园</v>
          </cell>
          <cell r="R2313" t="str">
            <v>3.5</v>
          </cell>
          <cell r="S2313" t="str">
            <v>6(4.5)</v>
          </cell>
          <cell r="T2313" t="str">
            <v>无</v>
          </cell>
          <cell r="U2313">
            <v>0</v>
          </cell>
          <cell r="V2313">
            <v>0.51</v>
          </cell>
          <cell r="W2313">
            <v>0.51</v>
          </cell>
        </row>
        <row r="2314">
          <cell r="I2314" t="str">
            <v>常宁市北头山种养专业合作社新建道路</v>
          </cell>
          <cell r="J2314" t="str">
            <v>1312F4304820406</v>
          </cell>
          <cell r="K2314" t="str">
            <v>资源产业路</v>
          </cell>
          <cell r="L2314" t="str">
            <v>三类地区</v>
          </cell>
          <cell r="M2314"/>
          <cell r="N2314" t="str">
            <v>新建</v>
          </cell>
          <cell r="O2314" t="str">
            <v>常宁市北头山种养专业合作社</v>
          </cell>
          <cell r="R2314" t="str">
            <v>3</v>
          </cell>
          <cell r="S2314" t="str">
            <v>6(4.5)</v>
          </cell>
          <cell r="T2314" t="str">
            <v>无</v>
          </cell>
          <cell r="U2314">
            <v>0</v>
          </cell>
          <cell r="V2314">
            <v>0.4</v>
          </cell>
          <cell r="W2314">
            <v>0.4</v>
          </cell>
        </row>
        <row r="2315">
          <cell r="I2315" t="str">
            <v>常宁市常盛农机专业合作社新建路</v>
          </cell>
          <cell r="J2315" t="str">
            <v>1312F4304820217</v>
          </cell>
          <cell r="K2315" t="str">
            <v>资源产业路</v>
          </cell>
          <cell r="L2315" t="str">
            <v>三类地区</v>
          </cell>
          <cell r="M2315"/>
          <cell r="N2315" t="str">
            <v>新建</v>
          </cell>
          <cell r="O2315" t="str">
            <v>常宁市常盛农机专业合作社</v>
          </cell>
          <cell r="R2315" t="str">
            <v>3</v>
          </cell>
          <cell r="S2315" t="str">
            <v>6(4.5)</v>
          </cell>
          <cell r="T2315" t="str">
            <v>无</v>
          </cell>
          <cell r="U2315">
            <v>0</v>
          </cell>
          <cell r="V2315">
            <v>0.27</v>
          </cell>
          <cell r="W2315">
            <v>0.27</v>
          </cell>
        </row>
        <row r="2316">
          <cell r="I2316" t="str">
            <v>常宁市成玲种养专业合作社新建道路</v>
          </cell>
          <cell r="J2316" t="str">
            <v>131201F4304820019</v>
          </cell>
          <cell r="K2316" t="str">
            <v>资源产业路</v>
          </cell>
          <cell r="L2316" t="str">
            <v>三类地区</v>
          </cell>
          <cell r="M2316"/>
          <cell r="N2316" t="str">
            <v>新建</v>
          </cell>
          <cell r="O2316" t="str">
            <v>常宁市成玲种养专业合作社</v>
          </cell>
          <cell r="R2316" t="str">
            <v>3.5</v>
          </cell>
          <cell r="S2316" t="str">
            <v>6(4.5)</v>
          </cell>
          <cell r="T2316" t="str">
            <v>无</v>
          </cell>
          <cell r="U2316">
            <v>0</v>
          </cell>
          <cell r="V2316">
            <v>3</v>
          </cell>
          <cell r="W2316">
            <v>3</v>
          </cell>
        </row>
        <row r="2317">
          <cell r="I2317" t="str">
            <v>常宁市创兴生态种养专业合作社新建道路</v>
          </cell>
          <cell r="J2317" t="str">
            <v>131201F4304820039</v>
          </cell>
          <cell r="K2317" t="str">
            <v>资源产业路</v>
          </cell>
          <cell r="L2317" t="str">
            <v>三类地区</v>
          </cell>
          <cell r="M2317"/>
          <cell r="N2317" t="str">
            <v>新建</v>
          </cell>
          <cell r="O2317" t="str">
            <v>常宁市创兴生态种养专业合作社</v>
          </cell>
          <cell r="R2317" t="str">
            <v>0</v>
          </cell>
          <cell r="S2317" t="str">
            <v>6(4.5)</v>
          </cell>
          <cell r="T2317" t="str">
            <v>无</v>
          </cell>
          <cell r="U2317">
            <v>0</v>
          </cell>
          <cell r="V2317">
            <v>2.2000000000000002</v>
          </cell>
          <cell r="W2317">
            <v>2.2000000000000002</v>
          </cell>
        </row>
        <row r="2318">
          <cell r="I2318" t="str">
            <v>常宁市创鑫生态农业专业合作社新建道路</v>
          </cell>
          <cell r="J2318" t="str">
            <v>1312F4304820432</v>
          </cell>
          <cell r="K2318" t="str">
            <v>资源产业路</v>
          </cell>
          <cell r="L2318" t="str">
            <v>三类地区</v>
          </cell>
          <cell r="M2318"/>
          <cell r="N2318" t="str">
            <v>新建</v>
          </cell>
          <cell r="O2318" t="str">
            <v>常宁市创鑫生态农业专业合作社</v>
          </cell>
          <cell r="R2318" t="str">
            <v>3</v>
          </cell>
          <cell r="S2318" t="str">
            <v>6(4.5)</v>
          </cell>
          <cell r="T2318" t="str">
            <v>C818430482</v>
          </cell>
          <cell r="U2318">
            <v>0</v>
          </cell>
          <cell r="V2318">
            <v>1.21</v>
          </cell>
          <cell r="W2318">
            <v>1.21</v>
          </cell>
        </row>
        <row r="2319">
          <cell r="I2319" t="str">
            <v>常宁市大华农业开发有限公司新建道路</v>
          </cell>
          <cell r="J2319" t="str">
            <v>1312F4304820152</v>
          </cell>
          <cell r="K2319" t="str">
            <v>资源产业路</v>
          </cell>
          <cell r="L2319" t="str">
            <v>三类地区</v>
          </cell>
          <cell r="M2319"/>
          <cell r="N2319" t="str">
            <v>新建</v>
          </cell>
          <cell r="O2319" t="str">
            <v>常宁市大华农业开发有限公司</v>
          </cell>
          <cell r="R2319" t="str">
            <v>3.5</v>
          </cell>
          <cell r="S2319" t="str">
            <v>6(4.5)</v>
          </cell>
          <cell r="T2319" t="str">
            <v>无</v>
          </cell>
          <cell r="U2319">
            <v>0</v>
          </cell>
          <cell r="V2319">
            <v>0.73</v>
          </cell>
          <cell r="W2319">
            <v>0.73</v>
          </cell>
        </row>
        <row r="2320">
          <cell r="I2320" t="str">
            <v>常宁市大力农业专业合作社提质改造连接路</v>
          </cell>
          <cell r="J2320" t="str">
            <v>1312F4304820219</v>
          </cell>
          <cell r="K2320" t="str">
            <v>资源产业路</v>
          </cell>
          <cell r="L2320" t="str">
            <v>三类地区</v>
          </cell>
          <cell r="M2320"/>
          <cell r="N2320" t="str">
            <v>升级改造（提质改造）</v>
          </cell>
          <cell r="O2320" t="str">
            <v>常宁市大力农业专业合作社加宽需求</v>
          </cell>
          <cell r="R2320" t="str">
            <v>3</v>
          </cell>
          <cell r="S2320" t="str">
            <v>6(4.5)</v>
          </cell>
          <cell r="T2320" t="str">
            <v>C010430482</v>
          </cell>
          <cell r="U2320">
            <v>0</v>
          </cell>
          <cell r="V2320">
            <v>1.39</v>
          </cell>
          <cell r="W2320">
            <v>1.39</v>
          </cell>
        </row>
        <row r="2321">
          <cell r="I2321" t="str">
            <v>常宁市大新村蒋家皂种养殖专业合作社种养结合项目连接路</v>
          </cell>
          <cell r="J2321" t="str">
            <v>1312F4304820446</v>
          </cell>
          <cell r="K2321" t="str">
            <v>资源产业路</v>
          </cell>
          <cell r="L2321" t="str">
            <v>三类地区</v>
          </cell>
          <cell r="M2321"/>
          <cell r="N2321" t="str">
            <v>新建</v>
          </cell>
          <cell r="O2321" t="str">
            <v>常宁市大新村蒋家皂种养殖专业合作社</v>
          </cell>
          <cell r="R2321" t="str">
            <v>3</v>
          </cell>
          <cell r="S2321" t="str">
            <v>6(4.5)</v>
          </cell>
          <cell r="T2321" t="str">
            <v>CY02430482</v>
          </cell>
          <cell r="U2321">
            <v>0</v>
          </cell>
          <cell r="V2321">
            <v>0.7</v>
          </cell>
          <cell r="W2321">
            <v>0.7</v>
          </cell>
        </row>
        <row r="2322">
          <cell r="I2322" t="str">
            <v>常宁市代发生态农业有限公司新建道路</v>
          </cell>
          <cell r="J2322" t="str">
            <v>1312F4304820123</v>
          </cell>
          <cell r="K2322" t="str">
            <v>资源产业路</v>
          </cell>
          <cell r="L2322" t="str">
            <v>三类地区</v>
          </cell>
          <cell r="M2322"/>
          <cell r="N2322" t="str">
            <v>新建</v>
          </cell>
          <cell r="O2322" t="str">
            <v>常宁市代发生态农业有限公司</v>
          </cell>
          <cell r="R2322" t="str">
            <v>3</v>
          </cell>
          <cell r="S2322" t="str">
            <v>6(4.5)</v>
          </cell>
          <cell r="T2322" t="str">
            <v>无</v>
          </cell>
          <cell r="U2322">
            <v>0</v>
          </cell>
          <cell r="V2322">
            <v>4</v>
          </cell>
          <cell r="W2322">
            <v>4</v>
          </cell>
        </row>
        <row r="2323">
          <cell r="I2323" t="str">
            <v>常宁市德方林业专业合作社新建道路</v>
          </cell>
          <cell r="J2323" t="str">
            <v>131201F4304820016</v>
          </cell>
          <cell r="K2323" t="str">
            <v>资源产业路</v>
          </cell>
          <cell r="L2323" t="str">
            <v>三类地区</v>
          </cell>
          <cell r="M2323"/>
          <cell r="N2323" t="str">
            <v>新建</v>
          </cell>
          <cell r="O2323" t="str">
            <v>常宁市德方林业专业合作社</v>
          </cell>
          <cell r="R2323" t="str">
            <v>3</v>
          </cell>
          <cell r="S2323" t="str">
            <v>6(4.5)</v>
          </cell>
          <cell r="T2323" t="str">
            <v>无</v>
          </cell>
          <cell r="U2323">
            <v>0</v>
          </cell>
          <cell r="V2323">
            <v>0.5</v>
          </cell>
          <cell r="W2323">
            <v>0.5</v>
          </cell>
        </row>
        <row r="2324">
          <cell r="I2324" t="str">
            <v>常宁市德伟生态农业专业合作社新建道路</v>
          </cell>
          <cell r="J2324" t="str">
            <v>131201F4304820002</v>
          </cell>
          <cell r="K2324" t="str">
            <v>资源产业路</v>
          </cell>
          <cell r="L2324" t="str">
            <v>三类地区</v>
          </cell>
          <cell r="M2324"/>
          <cell r="N2324" t="str">
            <v>新建</v>
          </cell>
          <cell r="O2324" t="str">
            <v>常宁市德伟生态农业专业合作社</v>
          </cell>
          <cell r="R2324" t="str">
            <v>3.5</v>
          </cell>
          <cell r="S2324" t="str">
            <v>6(4.5)</v>
          </cell>
          <cell r="T2324" t="str">
            <v>无</v>
          </cell>
          <cell r="U2324">
            <v>0</v>
          </cell>
          <cell r="V2324">
            <v>1</v>
          </cell>
          <cell r="W2324">
            <v>1</v>
          </cell>
        </row>
        <row r="2325">
          <cell r="I2325" t="str">
            <v>常宁市鼎科生态农业发展有限责任公司新建道路</v>
          </cell>
          <cell r="J2325" t="str">
            <v>1312F4304820078</v>
          </cell>
          <cell r="K2325" t="str">
            <v>资源产业路</v>
          </cell>
          <cell r="L2325" t="str">
            <v>三类地区</v>
          </cell>
          <cell r="M2325"/>
          <cell r="N2325" t="str">
            <v>新建</v>
          </cell>
          <cell r="O2325" t="str">
            <v>常宁市鼎科生态农业发展有限责任公司</v>
          </cell>
          <cell r="R2325" t="str">
            <v>3</v>
          </cell>
          <cell r="S2325" t="str">
            <v>6(4.5)</v>
          </cell>
          <cell r="T2325" t="str">
            <v>无</v>
          </cell>
          <cell r="U2325">
            <v>0</v>
          </cell>
          <cell r="V2325">
            <v>0.78</v>
          </cell>
          <cell r="W2325">
            <v>0.78</v>
          </cell>
        </row>
        <row r="2326">
          <cell r="I2326" t="str">
            <v>常宁市鼎立生态农业专业合作社新建道路</v>
          </cell>
          <cell r="J2326" t="str">
            <v>131201F4304820001</v>
          </cell>
          <cell r="K2326" t="str">
            <v>资源产业路</v>
          </cell>
          <cell r="L2326" t="str">
            <v>三类地区</v>
          </cell>
          <cell r="M2326"/>
          <cell r="N2326" t="str">
            <v>新建</v>
          </cell>
          <cell r="O2326" t="str">
            <v>常宁市鼎立生态农业专业合作社</v>
          </cell>
          <cell r="R2326" t="str">
            <v>3</v>
          </cell>
          <cell r="S2326" t="str">
            <v>6(4.5)</v>
          </cell>
          <cell r="T2326" t="str">
            <v>无</v>
          </cell>
          <cell r="U2326">
            <v>0</v>
          </cell>
          <cell r="V2326">
            <v>1.6</v>
          </cell>
          <cell r="W2326">
            <v>1.6</v>
          </cell>
        </row>
        <row r="2327">
          <cell r="I2327" t="str">
            <v>常宁市东江峡谷生态专业合作社连接路（二期）</v>
          </cell>
          <cell r="J2327" t="str">
            <v>131201F4304820010</v>
          </cell>
          <cell r="K2327" t="str">
            <v>资源产业路</v>
          </cell>
          <cell r="L2327" t="str">
            <v>三类地区</v>
          </cell>
          <cell r="M2327"/>
          <cell r="N2327" t="str">
            <v>新建</v>
          </cell>
          <cell r="O2327" t="str">
            <v>常宁市东江峡谷生态专业合作社</v>
          </cell>
          <cell r="R2327" t="str">
            <v>3</v>
          </cell>
          <cell r="S2327" t="str">
            <v>6(4.5)</v>
          </cell>
          <cell r="T2327" t="str">
            <v>无</v>
          </cell>
          <cell r="U2327">
            <v>0</v>
          </cell>
          <cell r="V2327">
            <v>1.4</v>
          </cell>
          <cell r="W2327">
            <v>1.4</v>
          </cell>
        </row>
        <row r="2328">
          <cell r="I2328" t="str">
            <v>常宁市东江峡谷生态专业合作社连接路（一期）</v>
          </cell>
          <cell r="J2328" t="str">
            <v>1312F4304820443</v>
          </cell>
          <cell r="K2328" t="str">
            <v>资源产业路</v>
          </cell>
          <cell r="L2328" t="str">
            <v>三类地区</v>
          </cell>
          <cell r="M2328"/>
          <cell r="N2328" t="str">
            <v>新建</v>
          </cell>
          <cell r="O2328" t="str">
            <v>常宁市东江峡谷生态专业合作社</v>
          </cell>
          <cell r="R2328" t="str">
            <v>3</v>
          </cell>
          <cell r="S2328" t="str">
            <v>6(5)</v>
          </cell>
          <cell r="T2328" t="str">
            <v>CY03430482</v>
          </cell>
          <cell r="U2328">
            <v>0</v>
          </cell>
          <cell r="V2328">
            <v>1.6</v>
          </cell>
          <cell r="W2328">
            <v>1.6</v>
          </cell>
        </row>
        <row r="2329">
          <cell r="I2329" t="str">
            <v>常宁市洞山种养专业合作社新建道路</v>
          </cell>
          <cell r="J2329" t="str">
            <v>1312F4304820170</v>
          </cell>
          <cell r="K2329" t="str">
            <v>资源产业路</v>
          </cell>
          <cell r="L2329" t="str">
            <v>三类地区</v>
          </cell>
          <cell r="M2329"/>
          <cell r="N2329" t="str">
            <v>新建</v>
          </cell>
          <cell r="O2329" t="str">
            <v>常宁市洞山种养专业合作社</v>
          </cell>
          <cell r="R2329" t="str">
            <v>3.5</v>
          </cell>
          <cell r="S2329" t="str">
            <v>6(4.5)</v>
          </cell>
          <cell r="T2329" t="str">
            <v>无</v>
          </cell>
          <cell r="U2329">
            <v>0</v>
          </cell>
          <cell r="V2329">
            <v>1.67</v>
          </cell>
          <cell r="W2329">
            <v>1.67</v>
          </cell>
        </row>
        <row r="2330">
          <cell r="I2330" t="str">
            <v>常宁市帆兴农业农机专业合作社年存栏500头藏香猪场新建道路</v>
          </cell>
          <cell r="J2330" t="str">
            <v>1312F4304820095</v>
          </cell>
          <cell r="K2330" t="str">
            <v>资源产业路</v>
          </cell>
          <cell r="L2330" t="str">
            <v>三类地区</v>
          </cell>
          <cell r="M2330"/>
          <cell r="N2330" t="str">
            <v>新建</v>
          </cell>
          <cell r="O2330" t="str">
            <v>常宁市帆兴农业农机专业合作社年存栏500头藏香猪场</v>
          </cell>
          <cell r="R2330" t="str">
            <v>3</v>
          </cell>
          <cell r="S2330" t="str">
            <v>6(4.5)</v>
          </cell>
          <cell r="T2330" t="str">
            <v>无</v>
          </cell>
          <cell r="U2330">
            <v>0</v>
          </cell>
          <cell r="V2330">
            <v>0.92</v>
          </cell>
          <cell r="W2330">
            <v>0.92</v>
          </cell>
        </row>
        <row r="2331">
          <cell r="I2331" t="str">
            <v>常宁市帆兴农业农机专业合作社新建道路</v>
          </cell>
          <cell r="J2331" t="str">
            <v>1312F4304820122</v>
          </cell>
          <cell r="K2331" t="str">
            <v>资源产业路</v>
          </cell>
          <cell r="L2331" t="str">
            <v>三类地区</v>
          </cell>
          <cell r="M2331"/>
          <cell r="N2331" t="str">
            <v>新建</v>
          </cell>
          <cell r="O2331" t="str">
            <v>常宁市帆兴农业农机专业合作社</v>
          </cell>
          <cell r="R2331" t="str">
            <v>3.5</v>
          </cell>
          <cell r="S2331" t="str">
            <v>6(4.5)</v>
          </cell>
          <cell r="T2331" t="str">
            <v>无</v>
          </cell>
          <cell r="U2331">
            <v>0</v>
          </cell>
          <cell r="V2331">
            <v>0.52700000000000002</v>
          </cell>
          <cell r="W2331">
            <v>0.52700000000000002</v>
          </cell>
        </row>
        <row r="2332">
          <cell r="I2332" t="str">
            <v>常宁市丰胜农业专业合作社种养项目连接路</v>
          </cell>
          <cell r="J2332" t="str">
            <v>1312F4304820445</v>
          </cell>
          <cell r="K2332" t="str">
            <v>资源产业路</v>
          </cell>
          <cell r="L2332" t="str">
            <v>三类地区</v>
          </cell>
          <cell r="M2332"/>
          <cell r="N2332" t="str">
            <v>新建</v>
          </cell>
          <cell r="O2332" t="str">
            <v>常宁市丰胜农业专业合作社</v>
          </cell>
          <cell r="R2332" t="str">
            <v>3.5</v>
          </cell>
          <cell r="S2332" t="str">
            <v>6(5)</v>
          </cell>
          <cell r="T2332" t="str">
            <v>Y047430482</v>
          </cell>
          <cell r="U2332">
            <v>0</v>
          </cell>
          <cell r="V2332">
            <v>2.4</v>
          </cell>
          <cell r="W2332">
            <v>2.4</v>
          </cell>
        </row>
        <row r="2333">
          <cell r="I2333" t="str">
            <v>常宁市峰林山茶油业开发有限公司新建道路</v>
          </cell>
          <cell r="J2333" t="str">
            <v>1312F4304820199</v>
          </cell>
          <cell r="K2333" t="str">
            <v>资源产业路</v>
          </cell>
          <cell r="L2333" t="str">
            <v>三类地区</v>
          </cell>
          <cell r="M2333"/>
          <cell r="N2333" t="str">
            <v>新建</v>
          </cell>
          <cell r="O2333" t="str">
            <v>常宁市峰林山油茶业开发有限公司</v>
          </cell>
          <cell r="R2333" t="str">
            <v>3</v>
          </cell>
          <cell r="S2333" t="str">
            <v>6(4.5)</v>
          </cell>
          <cell r="T2333" t="str">
            <v>无</v>
          </cell>
          <cell r="U2333">
            <v>0</v>
          </cell>
          <cell r="V2333">
            <v>1</v>
          </cell>
          <cell r="W2333">
            <v>1</v>
          </cell>
        </row>
        <row r="2334">
          <cell r="I2334" t="str">
            <v>常宁市富恒得生态种养植专业合作社种植项目连接路</v>
          </cell>
          <cell r="J2334" t="str">
            <v>1312F4304820444</v>
          </cell>
          <cell r="K2334" t="str">
            <v>资源产业路</v>
          </cell>
          <cell r="L2334" t="str">
            <v>三类地区</v>
          </cell>
          <cell r="M2334"/>
          <cell r="N2334" t="str">
            <v>新建</v>
          </cell>
          <cell r="O2334" t="str">
            <v>常宁市富恒得生态种养植专业合作社</v>
          </cell>
          <cell r="R2334" t="str">
            <v>3</v>
          </cell>
          <cell r="S2334" t="str">
            <v>6(4.5)</v>
          </cell>
          <cell r="T2334" t="str">
            <v>CY09430482</v>
          </cell>
          <cell r="U2334">
            <v>0</v>
          </cell>
          <cell r="V2334">
            <v>0.85</v>
          </cell>
          <cell r="W2334">
            <v>0.85</v>
          </cell>
        </row>
        <row r="2335">
          <cell r="I2335" t="str">
            <v>常宁市富农生态农林专业合作社新建道路</v>
          </cell>
          <cell r="J2335" t="str">
            <v>131201F4304820051</v>
          </cell>
          <cell r="K2335" t="str">
            <v>资源产业路</v>
          </cell>
          <cell r="L2335" t="str">
            <v>三类地区</v>
          </cell>
          <cell r="M2335"/>
          <cell r="N2335" t="str">
            <v>新建</v>
          </cell>
          <cell r="O2335" t="str">
            <v>常宁市富农生态农林专业合作社</v>
          </cell>
          <cell r="R2335" t="str">
            <v>0</v>
          </cell>
          <cell r="S2335" t="str">
            <v>6(4.5)</v>
          </cell>
          <cell r="T2335" t="str">
            <v>无</v>
          </cell>
          <cell r="U2335">
            <v>0</v>
          </cell>
          <cell r="V2335">
            <v>3.5</v>
          </cell>
          <cell r="W2335">
            <v>3.5</v>
          </cell>
        </row>
        <row r="2336">
          <cell r="I2336" t="str">
            <v>常宁市富亭专业合作社新建道路</v>
          </cell>
          <cell r="J2336" t="str">
            <v>1312F4304820148</v>
          </cell>
          <cell r="K2336" t="str">
            <v>资源产业路</v>
          </cell>
          <cell r="L2336" t="str">
            <v>三类地区</v>
          </cell>
          <cell r="M2336"/>
          <cell r="N2336" t="str">
            <v>新建</v>
          </cell>
          <cell r="O2336" t="str">
            <v>常宁市富亭专业合作社</v>
          </cell>
          <cell r="R2336" t="str">
            <v>3.5</v>
          </cell>
          <cell r="S2336" t="str">
            <v>6(4.5)</v>
          </cell>
          <cell r="T2336" t="str">
            <v>无</v>
          </cell>
          <cell r="U2336">
            <v>0</v>
          </cell>
          <cell r="V2336">
            <v>2.14</v>
          </cell>
          <cell r="W2336">
            <v>2.14</v>
          </cell>
        </row>
        <row r="2337">
          <cell r="I2337" t="str">
            <v>常宁市高标俊农业农机专业合作社新建道路</v>
          </cell>
          <cell r="J2337" t="str">
            <v>1312F4304820108</v>
          </cell>
          <cell r="K2337" t="str">
            <v>资源产业路</v>
          </cell>
          <cell r="L2337" t="str">
            <v>三类地区</v>
          </cell>
          <cell r="M2337"/>
          <cell r="N2337" t="str">
            <v>新建</v>
          </cell>
          <cell r="O2337" t="str">
            <v>常宁市高标俊农业农机专业合作社</v>
          </cell>
          <cell r="R2337" t="str">
            <v>3.5</v>
          </cell>
          <cell r="S2337" t="str">
            <v>6(4.5)</v>
          </cell>
          <cell r="T2337" t="str">
            <v>无</v>
          </cell>
          <cell r="U2337">
            <v>0</v>
          </cell>
          <cell r="V2337">
            <v>0.6</v>
          </cell>
          <cell r="W2337">
            <v>0.6</v>
          </cell>
        </row>
        <row r="2338">
          <cell r="I2338" t="str">
            <v>常宁市观坪农业专业合作社新建道路</v>
          </cell>
          <cell r="J2338" t="str">
            <v>1312F4304820401</v>
          </cell>
          <cell r="K2338" t="str">
            <v>资源产业路</v>
          </cell>
          <cell r="L2338" t="str">
            <v>三类地区</v>
          </cell>
          <cell r="M2338"/>
          <cell r="N2338" t="str">
            <v>新建</v>
          </cell>
          <cell r="O2338" t="str">
            <v>常宁市观坪农业专业合作社</v>
          </cell>
          <cell r="R2338" t="str">
            <v>2.5</v>
          </cell>
          <cell r="S2338" t="str">
            <v>6(4.5)</v>
          </cell>
          <cell r="T2338" t="str">
            <v>无</v>
          </cell>
          <cell r="U2338">
            <v>0</v>
          </cell>
          <cell r="V2338">
            <v>0.97</v>
          </cell>
          <cell r="W2338">
            <v>0.97</v>
          </cell>
        </row>
        <row r="2339">
          <cell r="I2339" t="str">
            <v>常宁市光华生态种养专业合作社新建道路</v>
          </cell>
          <cell r="J2339" t="str">
            <v>1312F4304820175</v>
          </cell>
          <cell r="K2339" t="str">
            <v>资源产业路</v>
          </cell>
          <cell r="L2339" t="str">
            <v>三类地区</v>
          </cell>
          <cell r="M2339"/>
          <cell r="N2339" t="str">
            <v>新建</v>
          </cell>
          <cell r="O2339" t="str">
            <v>常宁市光华生态种养专业合作社</v>
          </cell>
          <cell r="R2339" t="str">
            <v>3</v>
          </cell>
          <cell r="S2339" t="str">
            <v>6(4.5)</v>
          </cell>
          <cell r="T2339" t="str">
            <v>无</v>
          </cell>
          <cell r="U2339">
            <v>0</v>
          </cell>
          <cell r="V2339">
            <v>2.15</v>
          </cell>
          <cell r="W2339">
            <v>2.15</v>
          </cell>
        </row>
        <row r="2340">
          <cell r="I2340" t="str">
            <v>常宁市龟山背生态养殖专业合作社新建道路</v>
          </cell>
          <cell r="J2340" t="str">
            <v>131201F4304820070</v>
          </cell>
          <cell r="K2340" t="str">
            <v>资源产业路</v>
          </cell>
          <cell r="L2340" t="str">
            <v>三类地区</v>
          </cell>
          <cell r="M2340"/>
          <cell r="N2340" t="str">
            <v>新建</v>
          </cell>
          <cell r="O2340" t="str">
            <v>常宁市龟山背生态养殖专业合作社</v>
          </cell>
          <cell r="R2340" t="str">
            <v>3.5</v>
          </cell>
          <cell r="S2340" t="str">
            <v>6(4.5)</v>
          </cell>
          <cell r="T2340" t="str">
            <v>C856430482</v>
          </cell>
          <cell r="U2340">
            <v>0</v>
          </cell>
          <cell r="V2340">
            <v>1.3</v>
          </cell>
          <cell r="W2340">
            <v>1.3</v>
          </cell>
        </row>
        <row r="2341">
          <cell r="I2341" t="str">
            <v>常宁市锅底塘农林牧专业合作社新建道路</v>
          </cell>
          <cell r="J2341" t="str">
            <v>131201F4304820030</v>
          </cell>
          <cell r="K2341" t="str">
            <v>资源产业路</v>
          </cell>
          <cell r="L2341" t="str">
            <v>三类地区</v>
          </cell>
          <cell r="M2341"/>
          <cell r="N2341" t="str">
            <v>新建</v>
          </cell>
          <cell r="O2341" t="str">
            <v>常宁市锅底塘农林牧专业合作社</v>
          </cell>
          <cell r="R2341" t="str">
            <v>0</v>
          </cell>
          <cell r="S2341" t="str">
            <v>6(4.5)</v>
          </cell>
          <cell r="T2341" t="str">
            <v>无</v>
          </cell>
          <cell r="U2341">
            <v>0</v>
          </cell>
          <cell r="V2341">
            <v>0.43</v>
          </cell>
          <cell r="W2341">
            <v>0.43</v>
          </cell>
        </row>
        <row r="2342">
          <cell r="I2342" t="str">
            <v>常宁市国凤家庭农场新建道路</v>
          </cell>
          <cell r="J2342" t="str">
            <v>1312F4304820431</v>
          </cell>
          <cell r="K2342" t="str">
            <v>资源产业路</v>
          </cell>
          <cell r="L2342" t="str">
            <v>三类地区</v>
          </cell>
          <cell r="M2342"/>
          <cell r="N2342" t="str">
            <v>新建</v>
          </cell>
          <cell r="O2342" t="str">
            <v>常宁市国凤家庭农场</v>
          </cell>
          <cell r="R2342" t="str">
            <v>3</v>
          </cell>
          <cell r="S2342" t="str">
            <v>6(4.5)</v>
          </cell>
          <cell r="T2342" t="str">
            <v>无</v>
          </cell>
          <cell r="U2342">
            <v>0</v>
          </cell>
          <cell r="V2342">
            <v>1.2</v>
          </cell>
          <cell r="W2342">
            <v>1.2</v>
          </cell>
        </row>
        <row r="2343">
          <cell r="I2343" t="str">
            <v>常宁市国洪生态农业发展有限公司新建道路</v>
          </cell>
          <cell r="J2343" t="str">
            <v>1312F4304820435</v>
          </cell>
          <cell r="K2343" t="str">
            <v>资源产业路</v>
          </cell>
          <cell r="L2343" t="str">
            <v>三类地区</v>
          </cell>
          <cell r="M2343"/>
          <cell r="N2343" t="str">
            <v>新建</v>
          </cell>
          <cell r="O2343" t="str">
            <v>常宁市国洪生态农业发展有限公司</v>
          </cell>
          <cell r="R2343" t="str">
            <v>3.5</v>
          </cell>
          <cell r="S2343" t="str">
            <v>6(4.5)</v>
          </cell>
          <cell r="T2343" t="str">
            <v>无</v>
          </cell>
          <cell r="U2343">
            <v>0</v>
          </cell>
          <cell r="V2343">
            <v>1.78</v>
          </cell>
          <cell r="W2343">
            <v>1.78</v>
          </cell>
        </row>
        <row r="2344">
          <cell r="I2344" t="str">
            <v>常宁市国生生态种养专业合作社新建道路</v>
          </cell>
          <cell r="J2344" t="str">
            <v>1312F4304820350</v>
          </cell>
          <cell r="K2344" t="str">
            <v>资源产业路</v>
          </cell>
          <cell r="L2344" t="str">
            <v>三类地区</v>
          </cell>
          <cell r="M2344"/>
          <cell r="N2344" t="str">
            <v>新建</v>
          </cell>
          <cell r="O2344" t="str">
            <v>常宁市国生生态种养专业合作社</v>
          </cell>
          <cell r="R2344" t="str">
            <v>3.5</v>
          </cell>
          <cell r="S2344" t="str">
            <v>6(4.5)</v>
          </cell>
          <cell r="T2344" t="str">
            <v>无</v>
          </cell>
          <cell r="U2344">
            <v>0</v>
          </cell>
          <cell r="V2344">
            <v>0.56999999999999995</v>
          </cell>
          <cell r="W2344">
            <v>0.56999999999999995</v>
          </cell>
        </row>
        <row r="2345">
          <cell r="I2345" t="str">
            <v>常宁市和泉农牧有限责任公司新建道路</v>
          </cell>
          <cell r="J2345" t="str">
            <v>131201F4304820066</v>
          </cell>
          <cell r="K2345" t="str">
            <v>资源产业路</v>
          </cell>
          <cell r="L2345" t="str">
            <v>三类地区</v>
          </cell>
          <cell r="M2345"/>
          <cell r="N2345" t="str">
            <v>新建</v>
          </cell>
          <cell r="O2345" t="str">
            <v>常宁市和泉农牧有限责任公司</v>
          </cell>
          <cell r="R2345" t="str">
            <v>0</v>
          </cell>
          <cell r="S2345" t="str">
            <v>6(4.5)</v>
          </cell>
          <cell r="T2345" t="str">
            <v>无</v>
          </cell>
          <cell r="U2345">
            <v>0</v>
          </cell>
          <cell r="V2345">
            <v>1.85</v>
          </cell>
          <cell r="W2345">
            <v>1.85</v>
          </cell>
        </row>
        <row r="2346">
          <cell r="I2346" t="str">
            <v>常宁市恒创农业科技发展有限公司新建道路</v>
          </cell>
          <cell r="J2346" t="str">
            <v>1312F4304820113</v>
          </cell>
          <cell r="K2346" t="str">
            <v>资源产业路</v>
          </cell>
          <cell r="L2346" t="str">
            <v>三类地区</v>
          </cell>
          <cell r="M2346"/>
          <cell r="N2346" t="str">
            <v>新建</v>
          </cell>
          <cell r="O2346" t="str">
            <v>常宁市恒创农业科技发展有限公司</v>
          </cell>
          <cell r="R2346" t="str">
            <v>3.5</v>
          </cell>
          <cell r="S2346" t="str">
            <v>6(4.5)</v>
          </cell>
          <cell r="T2346" t="str">
            <v>无</v>
          </cell>
          <cell r="U2346">
            <v>0</v>
          </cell>
          <cell r="V2346">
            <v>0.33</v>
          </cell>
          <cell r="W2346">
            <v>0.33</v>
          </cell>
        </row>
        <row r="2347">
          <cell r="I2347" t="str">
            <v>常宁市恒盛隆生态农业有限公司新建道路</v>
          </cell>
          <cell r="J2347" t="str">
            <v>1312F4304820192</v>
          </cell>
          <cell r="K2347" t="str">
            <v>资源产业路</v>
          </cell>
          <cell r="L2347" t="str">
            <v>三类地区</v>
          </cell>
          <cell r="M2347"/>
          <cell r="N2347" t="str">
            <v>新建</v>
          </cell>
          <cell r="O2347" t="str">
            <v>常宁市恒盛隆生态农业有限公司</v>
          </cell>
          <cell r="R2347" t="str">
            <v>3.5</v>
          </cell>
          <cell r="S2347" t="str">
            <v>6(4.5)</v>
          </cell>
          <cell r="T2347" t="str">
            <v>无</v>
          </cell>
          <cell r="U2347">
            <v>0</v>
          </cell>
          <cell r="V2347">
            <v>0.92</v>
          </cell>
          <cell r="W2347">
            <v>0.92</v>
          </cell>
        </row>
        <row r="2348">
          <cell r="I2348" t="str">
            <v>常宁市鸿旺农业专业合作社新建道路</v>
          </cell>
          <cell r="J2348" t="str">
            <v>1312F4304820290</v>
          </cell>
          <cell r="K2348" t="str">
            <v>资源产业路</v>
          </cell>
          <cell r="L2348" t="str">
            <v>三类地区</v>
          </cell>
          <cell r="M2348"/>
          <cell r="N2348" t="str">
            <v>新建</v>
          </cell>
          <cell r="O2348" t="str">
            <v>常宁市鸿旺农业专业合作社</v>
          </cell>
          <cell r="R2348" t="str">
            <v>3.5</v>
          </cell>
          <cell r="S2348" t="str">
            <v>6(4.5)</v>
          </cell>
          <cell r="T2348" t="str">
            <v>无</v>
          </cell>
          <cell r="U2348">
            <v>0</v>
          </cell>
          <cell r="V2348">
            <v>0.53</v>
          </cell>
          <cell r="W2348">
            <v>0.53</v>
          </cell>
        </row>
        <row r="2349">
          <cell r="I2349" t="str">
            <v>常宁市宏运生态农业专业合作社新建道路</v>
          </cell>
          <cell r="J2349" t="str">
            <v>1312F4304820387</v>
          </cell>
          <cell r="K2349" t="str">
            <v>资源产业路</v>
          </cell>
          <cell r="L2349" t="str">
            <v>三类地区</v>
          </cell>
          <cell r="M2349"/>
          <cell r="N2349" t="str">
            <v>新建</v>
          </cell>
          <cell r="O2349" t="str">
            <v>常宁市宏运生态农业专业合作社</v>
          </cell>
          <cell r="R2349" t="str">
            <v>3</v>
          </cell>
          <cell r="S2349" t="str">
            <v>6(4.5)</v>
          </cell>
          <cell r="T2349" t="str">
            <v>无</v>
          </cell>
          <cell r="U2349">
            <v>0</v>
          </cell>
          <cell r="V2349">
            <v>0.52</v>
          </cell>
          <cell r="W2349">
            <v>0.52</v>
          </cell>
        </row>
        <row r="2350">
          <cell r="I2350" t="str">
            <v>常宁市慧成牧专业合作社新建道路</v>
          </cell>
          <cell r="J2350" t="str">
            <v>131201F4304820020</v>
          </cell>
          <cell r="K2350" t="str">
            <v>资源产业路</v>
          </cell>
          <cell r="L2350" t="str">
            <v>三类地区</v>
          </cell>
          <cell r="M2350"/>
          <cell r="N2350" t="str">
            <v>新建</v>
          </cell>
          <cell r="O2350" t="str">
            <v>常宁市慧成农牧专业合作社</v>
          </cell>
          <cell r="R2350" t="str">
            <v>3</v>
          </cell>
          <cell r="S2350" t="str">
            <v>6(4.5)</v>
          </cell>
          <cell r="T2350" t="str">
            <v>无</v>
          </cell>
          <cell r="U2350">
            <v>0</v>
          </cell>
          <cell r="V2350">
            <v>2.4</v>
          </cell>
          <cell r="W2350">
            <v>2.4</v>
          </cell>
        </row>
        <row r="2351">
          <cell r="I2351" t="str">
            <v>常宁市汇智生态农业发展有限公司新建道路</v>
          </cell>
          <cell r="J2351" t="str">
            <v>1312F4304820190</v>
          </cell>
          <cell r="K2351" t="str">
            <v>资源产业路</v>
          </cell>
          <cell r="L2351" t="str">
            <v>三类地区</v>
          </cell>
          <cell r="M2351"/>
          <cell r="N2351" t="str">
            <v>新建</v>
          </cell>
          <cell r="O2351" t="str">
            <v>常宁市汇智生态农业发展有限公司</v>
          </cell>
          <cell r="R2351" t="str">
            <v>3.5</v>
          </cell>
          <cell r="S2351" t="str">
            <v>6(4.5)</v>
          </cell>
          <cell r="T2351" t="str">
            <v>无</v>
          </cell>
          <cell r="U2351">
            <v>0</v>
          </cell>
          <cell r="V2351">
            <v>1.75</v>
          </cell>
          <cell r="W2351">
            <v>1.75</v>
          </cell>
        </row>
        <row r="2352">
          <cell r="I2352" t="str">
            <v>常宁市吉发农业农民专业合作社新建道路</v>
          </cell>
          <cell r="J2352" t="str">
            <v>1312F4304820068</v>
          </cell>
          <cell r="K2352" t="str">
            <v>资源产业路</v>
          </cell>
          <cell r="L2352" t="str">
            <v>三类地区</v>
          </cell>
          <cell r="M2352"/>
          <cell r="N2352" t="str">
            <v>新建</v>
          </cell>
          <cell r="O2352" t="str">
            <v>常宁市吉发农业农民专业合作社</v>
          </cell>
          <cell r="R2352" t="str">
            <v>0</v>
          </cell>
          <cell r="S2352" t="str">
            <v>6(4.5)</v>
          </cell>
          <cell r="T2352" t="str">
            <v>无</v>
          </cell>
          <cell r="U2352">
            <v>0</v>
          </cell>
          <cell r="V2352">
            <v>2.31</v>
          </cell>
          <cell r="W2352">
            <v>2.31</v>
          </cell>
        </row>
        <row r="2353">
          <cell r="I2353" t="str">
            <v>常宁市嘉蒸农林专业合作社新建道路</v>
          </cell>
          <cell r="J2353" t="str">
            <v>1312F4304820101</v>
          </cell>
          <cell r="K2353" t="str">
            <v>资源产业路</v>
          </cell>
          <cell r="L2353" t="str">
            <v>三类地区</v>
          </cell>
          <cell r="M2353"/>
          <cell r="N2353" t="str">
            <v>新建</v>
          </cell>
          <cell r="O2353" t="str">
            <v>常宁市嘉蒸农林专业合作社</v>
          </cell>
          <cell r="R2353" t="str">
            <v>3</v>
          </cell>
          <cell r="S2353" t="str">
            <v>6(4.5)</v>
          </cell>
          <cell r="T2353" t="str">
            <v>无</v>
          </cell>
          <cell r="U2353">
            <v>0</v>
          </cell>
          <cell r="V2353">
            <v>1.4</v>
          </cell>
          <cell r="W2353">
            <v>1.4</v>
          </cell>
        </row>
        <row r="2354">
          <cell r="I2354" t="str">
            <v>常宁市家康养殖农民专业合作社新建道路</v>
          </cell>
          <cell r="J2354" t="str">
            <v>1312F4304820110</v>
          </cell>
          <cell r="K2354" t="str">
            <v>资源产业路</v>
          </cell>
          <cell r="L2354" t="str">
            <v>三类地区</v>
          </cell>
          <cell r="M2354"/>
          <cell r="N2354" t="str">
            <v>新建</v>
          </cell>
          <cell r="O2354" t="str">
            <v>常宁市家康养殖农民专业合作社</v>
          </cell>
          <cell r="R2354" t="str">
            <v>3.5</v>
          </cell>
          <cell r="S2354" t="str">
            <v>6(4.5)</v>
          </cell>
          <cell r="T2354" t="str">
            <v>无</v>
          </cell>
          <cell r="U2354">
            <v>0</v>
          </cell>
          <cell r="V2354">
            <v>0.51</v>
          </cell>
          <cell r="W2354">
            <v>0.51</v>
          </cell>
        </row>
        <row r="2355">
          <cell r="I2355" t="str">
            <v>常宁市九月种养专业合作社新建道路</v>
          </cell>
          <cell r="J2355" t="str">
            <v>1312F4304820125</v>
          </cell>
          <cell r="K2355" t="str">
            <v>资源产业路</v>
          </cell>
          <cell r="L2355" t="str">
            <v>三类地区</v>
          </cell>
          <cell r="M2355"/>
          <cell r="N2355" t="str">
            <v>新建</v>
          </cell>
          <cell r="O2355" t="str">
            <v>常宁市九月种养专业合作社</v>
          </cell>
          <cell r="R2355" t="str">
            <v>3</v>
          </cell>
          <cell r="S2355" t="str">
            <v>6(4.5)</v>
          </cell>
          <cell r="T2355" t="str">
            <v>无</v>
          </cell>
          <cell r="U2355">
            <v>0</v>
          </cell>
          <cell r="V2355">
            <v>0.55300000000000005</v>
          </cell>
          <cell r="W2355">
            <v>0.55300000000000005</v>
          </cell>
        </row>
        <row r="2356">
          <cell r="I2356" t="str">
            <v>常宁市军丽家园种养殖专业合作社新建道路</v>
          </cell>
          <cell r="J2356" t="str">
            <v>131201F4304820026</v>
          </cell>
          <cell r="K2356" t="str">
            <v>资源产业路</v>
          </cell>
          <cell r="L2356" t="str">
            <v>三类地区</v>
          </cell>
          <cell r="M2356"/>
          <cell r="N2356" t="str">
            <v>新建</v>
          </cell>
          <cell r="O2356" t="str">
            <v>常宁市军丽家园种养殖专业合作社</v>
          </cell>
          <cell r="R2356" t="str">
            <v>0</v>
          </cell>
          <cell r="S2356" t="str">
            <v>6(4.5)</v>
          </cell>
          <cell r="T2356" t="str">
            <v>无</v>
          </cell>
          <cell r="U2356">
            <v>0</v>
          </cell>
          <cell r="V2356">
            <v>1</v>
          </cell>
          <cell r="W2356">
            <v>1</v>
          </cell>
        </row>
        <row r="2357">
          <cell r="I2357" t="str">
            <v>常宁市雷鹏养殖场新建道路</v>
          </cell>
          <cell r="J2357" t="str">
            <v>1312F4304820345</v>
          </cell>
          <cell r="K2357" t="str">
            <v>资源产业路</v>
          </cell>
          <cell r="L2357" t="str">
            <v>三类地区</v>
          </cell>
          <cell r="M2357"/>
          <cell r="N2357" t="str">
            <v>新建</v>
          </cell>
          <cell r="O2357" t="str">
            <v>常宁市雷鹏养殖场</v>
          </cell>
          <cell r="R2357" t="str">
            <v>3.5</v>
          </cell>
          <cell r="S2357" t="str">
            <v>6(4.5)</v>
          </cell>
          <cell r="T2357" t="str">
            <v>无</v>
          </cell>
          <cell r="U2357">
            <v>0</v>
          </cell>
          <cell r="V2357">
            <v>0.85</v>
          </cell>
          <cell r="W2357">
            <v>0.85</v>
          </cell>
        </row>
        <row r="2358">
          <cell r="I2358" t="str">
            <v>常宁市丽华种养殖专业合作社新建道路</v>
          </cell>
          <cell r="J2358" t="str">
            <v>1312F4304820450</v>
          </cell>
          <cell r="K2358" t="str">
            <v>资源产业路</v>
          </cell>
          <cell r="L2358" t="str">
            <v>三类地区</v>
          </cell>
          <cell r="M2358"/>
          <cell r="N2358" t="str">
            <v>新建</v>
          </cell>
          <cell r="O2358" t="str">
            <v>常宁市丽华种养殖专业合作社</v>
          </cell>
          <cell r="R2358" t="str">
            <v>3.5</v>
          </cell>
          <cell r="S2358" t="str">
            <v>6(4.5)</v>
          </cell>
          <cell r="T2358" t="str">
            <v>CY04430482</v>
          </cell>
          <cell r="U2358">
            <v>0</v>
          </cell>
          <cell r="V2358">
            <v>0.9</v>
          </cell>
          <cell r="W2358">
            <v>0.9</v>
          </cell>
        </row>
        <row r="2359">
          <cell r="I2359" t="str">
            <v>常宁市留田家庭农场新建道路</v>
          </cell>
          <cell r="J2359" t="str">
            <v>1312F4304820160</v>
          </cell>
          <cell r="K2359" t="str">
            <v>资源产业路</v>
          </cell>
          <cell r="L2359" t="str">
            <v>三类地区</v>
          </cell>
          <cell r="M2359"/>
          <cell r="N2359" t="str">
            <v>新建</v>
          </cell>
          <cell r="O2359" t="str">
            <v>常宁市留田家庭农场</v>
          </cell>
          <cell r="R2359" t="str">
            <v>3.5</v>
          </cell>
          <cell r="S2359" t="str">
            <v>6(4.5)</v>
          </cell>
          <cell r="T2359" t="str">
            <v>无</v>
          </cell>
          <cell r="U2359">
            <v>0</v>
          </cell>
          <cell r="V2359">
            <v>1.1000000000000001</v>
          </cell>
          <cell r="W2359">
            <v>1.1000000000000001</v>
          </cell>
        </row>
        <row r="2360">
          <cell r="I2360" t="str">
            <v>常宁市绿环种养专业合作社新建道路</v>
          </cell>
          <cell r="J2360" t="str">
            <v>1312F4304820368</v>
          </cell>
          <cell r="K2360" t="str">
            <v>资源产业路</v>
          </cell>
          <cell r="L2360" t="str">
            <v>三类地区</v>
          </cell>
          <cell r="M2360"/>
          <cell r="N2360" t="str">
            <v>新建</v>
          </cell>
          <cell r="O2360" t="str">
            <v>常宁市绿环种养专业合作社</v>
          </cell>
          <cell r="R2360" t="str">
            <v>3.5</v>
          </cell>
          <cell r="S2360" t="str">
            <v>6(4.5)</v>
          </cell>
          <cell r="T2360" t="str">
            <v>无</v>
          </cell>
          <cell r="U2360">
            <v>0</v>
          </cell>
          <cell r="V2360">
            <v>0.5</v>
          </cell>
          <cell r="W2360">
            <v>0.5</v>
          </cell>
        </row>
        <row r="2361">
          <cell r="I2361" t="str">
            <v>常宁市梅子园茶叶种植专业合作社新建道路</v>
          </cell>
          <cell r="J2361" t="str">
            <v>1312F4304820244</v>
          </cell>
          <cell r="K2361" t="str">
            <v>资源产业路</v>
          </cell>
          <cell r="L2361" t="str">
            <v>三类地区</v>
          </cell>
          <cell r="M2361"/>
          <cell r="N2361" t="str">
            <v>新建</v>
          </cell>
          <cell r="O2361" t="str">
            <v>常宁市梅子园茶叶种植专业合作社</v>
          </cell>
          <cell r="R2361" t="str">
            <v>3.5</v>
          </cell>
          <cell r="S2361" t="str">
            <v>6(4.5)</v>
          </cell>
          <cell r="T2361" t="str">
            <v>无</v>
          </cell>
          <cell r="U2361">
            <v>0</v>
          </cell>
          <cell r="V2361">
            <v>1.1000000000000001</v>
          </cell>
          <cell r="W2361">
            <v>1.1000000000000001</v>
          </cell>
        </row>
        <row r="2362">
          <cell r="I2362" t="str">
            <v>常宁市民泰生态种养殖专业合作社新建道路</v>
          </cell>
          <cell r="J2362" t="str">
            <v>131201F4304820062</v>
          </cell>
          <cell r="K2362" t="str">
            <v>资源产业路</v>
          </cell>
          <cell r="L2362" t="str">
            <v>三类地区</v>
          </cell>
          <cell r="M2362"/>
          <cell r="N2362" t="str">
            <v>新建</v>
          </cell>
          <cell r="O2362" t="str">
            <v>常宁市民泰生态种养殖专业合作社</v>
          </cell>
          <cell r="R2362" t="str">
            <v>3.5</v>
          </cell>
          <cell r="S2362" t="str">
            <v>6(4.5)</v>
          </cell>
          <cell r="T2362" t="str">
            <v>无</v>
          </cell>
          <cell r="U2362">
            <v>0</v>
          </cell>
          <cell r="V2362">
            <v>1.8</v>
          </cell>
          <cell r="W2362">
            <v>1.8</v>
          </cell>
        </row>
        <row r="2363">
          <cell r="I2363" t="str">
            <v>常宁市鸣天农业科技发展有限公司新建道路</v>
          </cell>
          <cell r="J2363" t="str">
            <v>1312F4304820257</v>
          </cell>
          <cell r="K2363" t="str">
            <v>资源产业路</v>
          </cell>
          <cell r="L2363" t="str">
            <v>三类地区</v>
          </cell>
          <cell r="M2363"/>
          <cell r="N2363" t="str">
            <v>新建</v>
          </cell>
          <cell r="O2363" t="str">
            <v>常宁市鸣天农业科技发展有限公司</v>
          </cell>
          <cell r="R2363" t="str">
            <v>3</v>
          </cell>
          <cell r="S2363" t="str">
            <v>6(4.5)</v>
          </cell>
          <cell r="T2363" t="str">
            <v>无</v>
          </cell>
          <cell r="U2363">
            <v>0</v>
          </cell>
          <cell r="V2363">
            <v>0.88</v>
          </cell>
          <cell r="W2363">
            <v>0.88</v>
          </cell>
        </row>
        <row r="2364">
          <cell r="I2364" t="str">
            <v>常宁市南珠生态农业开发有限责任公司新建道路</v>
          </cell>
          <cell r="J2364" t="str">
            <v>1312F4304820062</v>
          </cell>
          <cell r="K2364" t="str">
            <v>资源产业路</v>
          </cell>
          <cell r="L2364" t="str">
            <v>三类地区</v>
          </cell>
          <cell r="M2364"/>
          <cell r="N2364" t="str">
            <v>新建</v>
          </cell>
          <cell r="O2364" t="str">
            <v>常宁市南珠生态农业开发有限责任公司</v>
          </cell>
          <cell r="R2364" t="str">
            <v>3</v>
          </cell>
          <cell r="S2364" t="str">
            <v>6(4.5)</v>
          </cell>
          <cell r="T2364" t="str">
            <v>无</v>
          </cell>
          <cell r="U2364">
            <v>0</v>
          </cell>
          <cell r="V2364">
            <v>0.63</v>
          </cell>
          <cell r="W2364">
            <v>0.63</v>
          </cell>
        </row>
        <row r="2365">
          <cell r="I2365" t="str">
            <v>常宁市宁心种养专业合作社种养项目连接路</v>
          </cell>
          <cell r="J2365" t="str">
            <v>1312F4304820451</v>
          </cell>
          <cell r="K2365" t="str">
            <v>资源产业路</v>
          </cell>
          <cell r="L2365" t="str">
            <v>三类地区</v>
          </cell>
          <cell r="M2365"/>
          <cell r="N2365" t="str">
            <v>新建</v>
          </cell>
          <cell r="O2365" t="str">
            <v>常宁市宁心种养专业合作社</v>
          </cell>
          <cell r="R2365" t="str">
            <v>3</v>
          </cell>
          <cell r="S2365" t="str">
            <v>6(4.5)</v>
          </cell>
          <cell r="T2365" t="str">
            <v>CY08430482</v>
          </cell>
          <cell r="U2365">
            <v>0</v>
          </cell>
          <cell r="V2365">
            <v>1.5</v>
          </cell>
          <cell r="W2365">
            <v>1.5</v>
          </cell>
        </row>
        <row r="2366">
          <cell r="I2366" t="str">
            <v>常宁市启佳生态农业发展有限公司新建道路</v>
          </cell>
          <cell r="J2366" t="str">
            <v>1312F4304820438</v>
          </cell>
          <cell r="K2366" t="str">
            <v>资源产业路</v>
          </cell>
          <cell r="L2366" t="str">
            <v>三类地区</v>
          </cell>
          <cell r="M2366"/>
          <cell r="N2366" t="str">
            <v>新建</v>
          </cell>
          <cell r="O2366" t="str">
            <v>常宁市启佳生态农业发展有限公司</v>
          </cell>
          <cell r="R2366" t="str">
            <v>3.5</v>
          </cell>
          <cell r="S2366" t="str">
            <v>6(4.5)</v>
          </cell>
          <cell r="T2366" t="str">
            <v>无</v>
          </cell>
          <cell r="U2366">
            <v>0</v>
          </cell>
          <cell r="V2366">
            <v>0.6</v>
          </cell>
          <cell r="W2366">
            <v>0.6</v>
          </cell>
        </row>
        <row r="2367">
          <cell r="I2367" t="str">
            <v>常宁市桥园种养专业合作社新建道路</v>
          </cell>
          <cell r="J2367" t="str">
            <v>1312F4304820399</v>
          </cell>
          <cell r="K2367" t="str">
            <v>资源产业路</v>
          </cell>
          <cell r="L2367" t="str">
            <v>三类地区</v>
          </cell>
          <cell r="M2367"/>
          <cell r="N2367" t="str">
            <v>新建</v>
          </cell>
          <cell r="O2367" t="str">
            <v>常宁市桥园种养专业合作社</v>
          </cell>
          <cell r="R2367" t="str">
            <v>2.5</v>
          </cell>
          <cell r="S2367" t="str">
            <v>6(4.5)</v>
          </cell>
          <cell r="T2367" t="str">
            <v>无</v>
          </cell>
          <cell r="U2367">
            <v>0</v>
          </cell>
          <cell r="V2367">
            <v>1.2</v>
          </cell>
          <cell r="W2367">
            <v>1.2</v>
          </cell>
        </row>
        <row r="2368">
          <cell r="I2368" t="str">
            <v>常宁市青众养殖场新建道路</v>
          </cell>
          <cell r="J2368" t="str">
            <v>1312F4304820226</v>
          </cell>
          <cell r="K2368" t="str">
            <v>资源产业路</v>
          </cell>
          <cell r="L2368" t="str">
            <v>三类地区</v>
          </cell>
          <cell r="M2368"/>
          <cell r="N2368" t="str">
            <v>新建</v>
          </cell>
          <cell r="O2368" t="str">
            <v>常宁市青众养殖场</v>
          </cell>
          <cell r="R2368" t="str">
            <v>3</v>
          </cell>
          <cell r="S2368" t="str">
            <v>6(4.5)</v>
          </cell>
          <cell r="T2368" t="str">
            <v>无</v>
          </cell>
          <cell r="U2368">
            <v>0</v>
          </cell>
          <cell r="V2368">
            <v>0.93</v>
          </cell>
          <cell r="W2368">
            <v>0.93</v>
          </cell>
        </row>
        <row r="2369">
          <cell r="I2369" t="str">
            <v>常宁市清泉农业专业合作社新建道路</v>
          </cell>
          <cell r="J2369" t="str">
            <v>1312F4304820297</v>
          </cell>
          <cell r="K2369" t="str">
            <v>资源产业路</v>
          </cell>
          <cell r="L2369" t="str">
            <v>三类地区</v>
          </cell>
          <cell r="M2369"/>
          <cell r="N2369" t="str">
            <v>新建</v>
          </cell>
          <cell r="O2369" t="str">
            <v>常宁市清泉农业专业合作社</v>
          </cell>
          <cell r="R2369" t="str">
            <v>3</v>
          </cell>
          <cell r="S2369" t="str">
            <v>6(4.5)</v>
          </cell>
          <cell r="T2369" t="str">
            <v>无</v>
          </cell>
          <cell r="U2369">
            <v>0</v>
          </cell>
          <cell r="V2369">
            <v>0.55000000000000004</v>
          </cell>
          <cell r="W2369">
            <v>0.55000000000000004</v>
          </cell>
        </row>
        <row r="2370">
          <cell r="I2370" t="str">
            <v>常宁市晴天生态种养专业合作社新建道路</v>
          </cell>
          <cell r="J2370" t="str">
            <v>1312F4304820231</v>
          </cell>
          <cell r="K2370" t="str">
            <v>资源产业路</v>
          </cell>
          <cell r="L2370" t="str">
            <v>三类地区</v>
          </cell>
          <cell r="M2370"/>
          <cell r="N2370" t="str">
            <v>新建</v>
          </cell>
          <cell r="O2370" t="str">
            <v>常宁市晴天生态种养专业合作社</v>
          </cell>
          <cell r="R2370" t="str">
            <v>3</v>
          </cell>
          <cell r="S2370" t="str">
            <v>6(4.5)</v>
          </cell>
          <cell r="T2370" t="str">
            <v>无</v>
          </cell>
          <cell r="U2370">
            <v>0</v>
          </cell>
          <cell r="V2370">
            <v>1.1000000000000001</v>
          </cell>
          <cell r="W2370">
            <v>1.1000000000000001</v>
          </cell>
        </row>
        <row r="2371">
          <cell r="I2371" t="str">
            <v>常宁市群畅家庭农场新建道路</v>
          </cell>
          <cell r="J2371" t="str">
            <v>1312F4304820182</v>
          </cell>
          <cell r="K2371" t="str">
            <v>资源产业路</v>
          </cell>
          <cell r="L2371" t="str">
            <v>三类地区</v>
          </cell>
          <cell r="M2371"/>
          <cell r="N2371" t="str">
            <v>新建</v>
          </cell>
          <cell r="O2371" t="str">
            <v>常宁市群畅家庭农场</v>
          </cell>
          <cell r="R2371" t="str">
            <v>3</v>
          </cell>
          <cell r="S2371" t="str">
            <v>6(4.5)</v>
          </cell>
          <cell r="T2371" t="str">
            <v>无</v>
          </cell>
          <cell r="U2371">
            <v>0</v>
          </cell>
          <cell r="V2371">
            <v>0.22</v>
          </cell>
          <cell r="W2371">
            <v>0.22</v>
          </cell>
        </row>
        <row r="2372">
          <cell r="I2372" t="str">
            <v>常宁市瑞成生猪养殖场新建道路</v>
          </cell>
          <cell r="J2372" t="str">
            <v>1312F4304820422</v>
          </cell>
          <cell r="K2372" t="str">
            <v>资源产业路</v>
          </cell>
          <cell r="L2372" t="str">
            <v>三类地区</v>
          </cell>
          <cell r="M2372"/>
          <cell r="N2372" t="str">
            <v>新建</v>
          </cell>
          <cell r="O2372" t="str">
            <v>常宁市瑞成生猪养殖场</v>
          </cell>
          <cell r="R2372" t="str">
            <v>3.5</v>
          </cell>
          <cell r="S2372" t="str">
            <v>6(4.5)</v>
          </cell>
          <cell r="T2372" t="str">
            <v>无</v>
          </cell>
          <cell r="U2372">
            <v>0</v>
          </cell>
          <cell r="V2372">
            <v>0.4</v>
          </cell>
          <cell r="W2372">
            <v>0.4</v>
          </cell>
        </row>
        <row r="2373">
          <cell r="I2373" t="str">
            <v>常宁市三角塘镇官冲村新建道路</v>
          </cell>
          <cell r="J2373" t="str">
            <v>1312F4304820346</v>
          </cell>
          <cell r="K2373" t="str">
            <v>资源产业路</v>
          </cell>
          <cell r="L2373" t="str">
            <v>三类地区</v>
          </cell>
          <cell r="M2373"/>
          <cell r="N2373" t="str">
            <v>新建</v>
          </cell>
          <cell r="O2373" t="str">
            <v>常宁市容华种养殖场</v>
          </cell>
          <cell r="R2373" t="str">
            <v>3.5</v>
          </cell>
          <cell r="S2373" t="str">
            <v>6(4.5)</v>
          </cell>
          <cell r="T2373" t="str">
            <v>无</v>
          </cell>
          <cell r="U2373">
            <v>0</v>
          </cell>
          <cell r="V2373">
            <v>0.53</v>
          </cell>
          <cell r="W2373">
            <v>0.53</v>
          </cell>
        </row>
        <row r="2374">
          <cell r="I2374" t="str">
            <v>常宁市善之水生态农业专业合作社新建道路</v>
          </cell>
          <cell r="J2374" t="str">
            <v>1312F4304820203</v>
          </cell>
          <cell r="K2374" t="str">
            <v>资源产业路</v>
          </cell>
          <cell r="L2374" t="str">
            <v>三类地区</v>
          </cell>
          <cell r="M2374"/>
          <cell r="N2374" t="str">
            <v>新建</v>
          </cell>
          <cell r="O2374" t="str">
            <v>常宁市善之水生态农业专业合作社</v>
          </cell>
          <cell r="R2374" t="str">
            <v>3.5</v>
          </cell>
          <cell r="S2374" t="str">
            <v>6(4.5)</v>
          </cell>
          <cell r="T2374" t="str">
            <v>无</v>
          </cell>
          <cell r="U2374">
            <v>0</v>
          </cell>
          <cell r="V2374">
            <v>0.56000000000000005</v>
          </cell>
          <cell r="W2374">
            <v>0.56000000000000005</v>
          </cell>
        </row>
        <row r="2375">
          <cell r="I2375" t="str">
            <v>常宁市升彭农业发展有限公司新建道路</v>
          </cell>
          <cell r="J2375" t="str">
            <v>1312F4304820260</v>
          </cell>
          <cell r="K2375" t="str">
            <v>资源产业路</v>
          </cell>
          <cell r="L2375" t="str">
            <v>三类地区</v>
          </cell>
          <cell r="M2375"/>
          <cell r="N2375" t="str">
            <v>新建</v>
          </cell>
          <cell r="O2375" t="str">
            <v>常宁市升彭农业发展有限公司</v>
          </cell>
          <cell r="R2375" t="str">
            <v>3.5</v>
          </cell>
          <cell r="S2375" t="str">
            <v>6(4.5)</v>
          </cell>
          <cell r="T2375" t="str">
            <v>无</v>
          </cell>
          <cell r="U2375">
            <v>0</v>
          </cell>
          <cell r="V2375">
            <v>0.98</v>
          </cell>
          <cell r="W2375">
            <v>0.98</v>
          </cell>
        </row>
        <row r="2376">
          <cell r="I2376" t="str">
            <v>常宁市盛源生态种养殖专业合作社新建道路</v>
          </cell>
          <cell r="J2376" t="str">
            <v>1312F4304820161</v>
          </cell>
          <cell r="K2376" t="str">
            <v>资源产业路</v>
          </cell>
          <cell r="L2376" t="str">
            <v>三类地区</v>
          </cell>
          <cell r="M2376"/>
          <cell r="N2376" t="str">
            <v>新建</v>
          </cell>
          <cell r="O2376" t="str">
            <v>常宁市盛源生态种养殖专业合作社</v>
          </cell>
          <cell r="R2376" t="str">
            <v>3</v>
          </cell>
          <cell r="S2376" t="str">
            <v>6(4.5)</v>
          </cell>
          <cell r="T2376" t="str">
            <v>无</v>
          </cell>
          <cell r="U2376">
            <v>0</v>
          </cell>
          <cell r="V2376">
            <v>0.56000000000000005</v>
          </cell>
          <cell r="W2376">
            <v>0.56000000000000005</v>
          </cell>
        </row>
        <row r="2377">
          <cell r="I2377" t="str">
            <v>常宁市胜运石材有限公司新建道路</v>
          </cell>
          <cell r="J2377" t="str">
            <v>131201F4304820063</v>
          </cell>
          <cell r="K2377" t="str">
            <v>资源产业路</v>
          </cell>
          <cell r="L2377" t="str">
            <v>三类地区</v>
          </cell>
          <cell r="M2377"/>
          <cell r="N2377" t="str">
            <v>新建</v>
          </cell>
          <cell r="O2377" t="str">
            <v>常宁市胜运石材有限公司</v>
          </cell>
          <cell r="R2377" t="str">
            <v>3.5</v>
          </cell>
          <cell r="S2377" t="str">
            <v>6</v>
          </cell>
          <cell r="T2377" t="str">
            <v>无</v>
          </cell>
          <cell r="U2377">
            <v>0</v>
          </cell>
          <cell r="V2377">
            <v>0.81</v>
          </cell>
          <cell r="W2377">
            <v>0.81</v>
          </cell>
        </row>
        <row r="2378">
          <cell r="I2378" t="str">
            <v>常宁市市荣锦家庭农场养殖基地新建道路</v>
          </cell>
          <cell r="J2378" t="str">
            <v>1312F4304820171</v>
          </cell>
          <cell r="K2378" t="str">
            <v>资源产业路</v>
          </cell>
          <cell r="L2378" t="str">
            <v>三类地区</v>
          </cell>
          <cell r="M2378"/>
          <cell r="N2378" t="str">
            <v>新建</v>
          </cell>
          <cell r="O2378" t="str">
            <v>常宁市荣锦家庭农场养殖基地</v>
          </cell>
          <cell r="R2378" t="str">
            <v>3.5</v>
          </cell>
          <cell r="S2378" t="str">
            <v>6(4.5)</v>
          </cell>
          <cell r="T2378" t="str">
            <v>无</v>
          </cell>
          <cell r="U2378">
            <v>0</v>
          </cell>
          <cell r="V2378">
            <v>0.6</v>
          </cell>
          <cell r="W2378">
            <v>0.6</v>
          </cell>
        </row>
        <row r="2379">
          <cell r="I2379" t="str">
            <v>常宁市水口山镇舂林村油茶、黄桃产业园新建连接路</v>
          </cell>
          <cell r="J2379" t="str">
            <v>1312F4304820088</v>
          </cell>
          <cell r="K2379" t="str">
            <v>资源产业路</v>
          </cell>
          <cell r="L2379" t="str">
            <v>三类地区</v>
          </cell>
          <cell r="M2379"/>
          <cell r="N2379" t="str">
            <v>新建</v>
          </cell>
          <cell r="O2379" t="str">
            <v>常宁市移民生态农业专业合作社</v>
          </cell>
          <cell r="R2379" t="str">
            <v>2</v>
          </cell>
          <cell r="S2379" t="str">
            <v>6(4.5)</v>
          </cell>
          <cell r="T2379" t="str">
            <v>无</v>
          </cell>
          <cell r="U2379">
            <v>0</v>
          </cell>
          <cell r="V2379">
            <v>1.5</v>
          </cell>
          <cell r="W2379">
            <v>1.5</v>
          </cell>
        </row>
        <row r="2380">
          <cell r="I2380" t="str">
            <v>常宁市顺利种养专业合作社新建道路</v>
          </cell>
          <cell r="J2380" t="str">
            <v>131201F4304820005</v>
          </cell>
          <cell r="K2380" t="str">
            <v>资源产业路</v>
          </cell>
          <cell r="L2380" t="str">
            <v>三类地区</v>
          </cell>
          <cell r="M2380"/>
          <cell r="N2380" t="str">
            <v>新建</v>
          </cell>
          <cell r="O2380" t="str">
            <v>常宁市顺利种养专业合作社</v>
          </cell>
          <cell r="R2380" t="str">
            <v>3</v>
          </cell>
          <cell r="S2380" t="str">
            <v>6(4.5)</v>
          </cell>
          <cell r="T2380" t="str">
            <v>无</v>
          </cell>
          <cell r="U2380">
            <v>0</v>
          </cell>
          <cell r="V2380">
            <v>0.8</v>
          </cell>
          <cell r="W2380">
            <v>0.8</v>
          </cell>
        </row>
        <row r="2381">
          <cell r="I2381" t="str">
            <v>常宁市顺意种养农业合作社新建道路</v>
          </cell>
          <cell r="J2381" t="str">
            <v>1312F4304820150</v>
          </cell>
          <cell r="K2381" t="str">
            <v>资源产业路</v>
          </cell>
          <cell r="L2381" t="str">
            <v>三类地区</v>
          </cell>
          <cell r="M2381"/>
          <cell r="N2381" t="str">
            <v>新建</v>
          </cell>
          <cell r="O2381" t="str">
            <v>常宁市顺意种养农业合作社</v>
          </cell>
          <cell r="R2381" t="str">
            <v>3</v>
          </cell>
          <cell r="S2381" t="str">
            <v>6(4.5)</v>
          </cell>
          <cell r="T2381" t="str">
            <v>无</v>
          </cell>
          <cell r="U2381">
            <v>0</v>
          </cell>
          <cell r="V2381">
            <v>0.3</v>
          </cell>
          <cell r="W2381">
            <v>0.3</v>
          </cell>
        </row>
        <row r="2382">
          <cell r="I2382" t="str">
            <v>常宁市太阳农林专业合作社新建道路</v>
          </cell>
          <cell r="J2382" t="str">
            <v>1312F4304820173</v>
          </cell>
          <cell r="K2382" t="str">
            <v>资源产业路</v>
          </cell>
          <cell r="L2382" t="str">
            <v>三类地区</v>
          </cell>
          <cell r="M2382"/>
          <cell r="N2382" t="str">
            <v>新建</v>
          </cell>
          <cell r="O2382" t="str">
            <v>常宁市太阳农林专业合作社</v>
          </cell>
          <cell r="R2382" t="str">
            <v>3</v>
          </cell>
          <cell r="S2382" t="str">
            <v>6(4.5)</v>
          </cell>
          <cell r="T2382" t="str">
            <v>无</v>
          </cell>
          <cell r="U2382">
            <v>0</v>
          </cell>
          <cell r="V2382">
            <v>0.81</v>
          </cell>
          <cell r="W2382">
            <v>0.81</v>
          </cell>
        </row>
        <row r="2383">
          <cell r="I2383" t="str">
            <v>常宁市天爱生态农业有限公司新建道路</v>
          </cell>
          <cell r="J2383" t="str">
            <v>1312F4304820270</v>
          </cell>
          <cell r="K2383" t="str">
            <v>资源产业路</v>
          </cell>
          <cell r="L2383" t="str">
            <v>三类地区</v>
          </cell>
          <cell r="M2383"/>
          <cell r="N2383" t="str">
            <v>新建</v>
          </cell>
          <cell r="O2383" t="str">
            <v>常宁市天爱生态农业有限公司</v>
          </cell>
          <cell r="R2383" t="str">
            <v>3</v>
          </cell>
          <cell r="S2383" t="str">
            <v>6(4.5)</v>
          </cell>
          <cell r="T2383" t="str">
            <v>无</v>
          </cell>
          <cell r="U2383">
            <v>0</v>
          </cell>
          <cell r="V2383">
            <v>0.36</v>
          </cell>
          <cell r="W2383">
            <v>0.36</v>
          </cell>
        </row>
        <row r="2384">
          <cell r="I2384" t="str">
            <v>常宁市天利生态农业有限公司新建道路</v>
          </cell>
          <cell r="J2384" t="str">
            <v>1312F4304820109</v>
          </cell>
          <cell r="K2384" t="str">
            <v>资源产业路</v>
          </cell>
          <cell r="L2384" t="str">
            <v>三类地区</v>
          </cell>
          <cell r="M2384"/>
          <cell r="N2384" t="str">
            <v>新建</v>
          </cell>
          <cell r="O2384" t="str">
            <v>常宁市天利生态农业有限公司</v>
          </cell>
          <cell r="R2384" t="str">
            <v>3.5</v>
          </cell>
          <cell r="S2384" t="str">
            <v>6(4.5)</v>
          </cell>
          <cell r="T2384" t="str">
            <v>无</v>
          </cell>
          <cell r="U2384">
            <v>0</v>
          </cell>
          <cell r="V2384">
            <v>1.02</v>
          </cell>
          <cell r="W2384">
            <v>1.02</v>
          </cell>
        </row>
        <row r="2385">
          <cell r="I2385" t="str">
            <v>常宁市桐江油茶农民专业合作社新建道路</v>
          </cell>
          <cell r="J2385" t="str">
            <v>1312F4304820134</v>
          </cell>
          <cell r="K2385" t="str">
            <v>资源产业路</v>
          </cell>
          <cell r="L2385" t="str">
            <v>三类地区</v>
          </cell>
          <cell r="M2385"/>
          <cell r="N2385" t="str">
            <v>新建</v>
          </cell>
          <cell r="O2385" t="str">
            <v>常宁市桐江油茶农民专业合作社</v>
          </cell>
          <cell r="R2385" t="str">
            <v>3.5</v>
          </cell>
          <cell r="S2385" t="str">
            <v>6(4.5)</v>
          </cell>
          <cell r="T2385" t="str">
            <v>无</v>
          </cell>
          <cell r="U2385">
            <v>0</v>
          </cell>
          <cell r="V2385">
            <v>1.62</v>
          </cell>
          <cell r="W2385">
            <v>1.62</v>
          </cell>
        </row>
        <row r="2386">
          <cell r="I2386" t="str">
            <v>常宁市拓耘庄生态农业专业合作社新建道路</v>
          </cell>
          <cell r="J2386" t="str">
            <v>1312F4304820155</v>
          </cell>
          <cell r="K2386" t="str">
            <v>资源产业路</v>
          </cell>
          <cell r="L2386" t="str">
            <v>三类地区</v>
          </cell>
          <cell r="M2386"/>
          <cell r="N2386" t="str">
            <v>新建</v>
          </cell>
          <cell r="O2386" t="str">
            <v>常宁市拓耘庄生态农业专业合作社</v>
          </cell>
          <cell r="R2386" t="str">
            <v>3</v>
          </cell>
          <cell r="S2386" t="str">
            <v>6(4.5)</v>
          </cell>
          <cell r="T2386" t="str">
            <v>无</v>
          </cell>
          <cell r="U2386">
            <v>0</v>
          </cell>
          <cell r="V2386">
            <v>0.47</v>
          </cell>
          <cell r="W2386">
            <v>0.47</v>
          </cell>
        </row>
        <row r="2387">
          <cell r="I2387" t="str">
            <v>常宁市万丰蛋鸡养殖专业合作社改建道路</v>
          </cell>
          <cell r="J2387" t="str">
            <v>1312F4304820103</v>
          </cell>
          <cell r="K2387" t="str">
            <v>资源产业路</v>
          </cell>
          <cell r="L2387" t="str">
            <v>三类地区</v>
          </cell>
          <cell r="M2387"/>
          <cell r="N2387" t="str">
            <v>升级改造（提质改造）</v>
          </cell>
          <cell r="O2387" t="str">
            <v>常宁市万丰蛋鸡养殖专业合作社</v>
          </cell>
          <cell r="R2387" t="str">
            <v>3.5</v>
          </cell>
          <cell r="S2387" t="str">
            <v>6(4.5)</v>
          </cell>
          <cell r="T2387" t="str">
            <v>无</v>
          </cell>
          <cell r="U2387">
            <v>0</v>
          </cell>
          <cell r="V2387">
            <v>0.7</v>
          </cell>
          <cell r="W2387">
            <v>0.7</v>
          </cell>
        </row>
        <row r="2388">
          <cell r="I2388" t="str">
            <v>常宁市万豪农业农机专业合作社新建道路</v>
          </cell>
          <cell r="J2388" t="str">
            <v>1312F4304820072</v>
          </cell>
          <cell r="K2388" t="str">
            <v>资源产业路</v>
          </cell>
          <cell r="L2388" t="str">
            <v>三类地区</v>
          </cell>
          <cell r="M2388"/>
          <cell r="N2388" t="str">
            <v>新建</v>
          </cell>
          <cell r="O2388" t="str">
            <v>常宁市万豪农业农机专业合作社</v>
          </cell>
          <cell r="R2388" t="str">
            <v>3</v>
          </cell>
          <cell r="S2388" t="str">
            <v>6(4.5)</v>
          </cell>
          <cell r="T2388" t="str">
            <v>无</v>
          </cell>
          <cell r="U2388">
            <v>0</v>
          </cell>
          <cell r="V2388">
            <v>1.28</v>
          </cell>
          <cell r="W2388">
            <v>1.28</v>
          </cell>
        </row>
        <row r="2389">
          <cell r="I2389" t="str">
            <v>常宁市伟富明农业专业合作社新建道路</v>
          </cell>
          <cell r="J2389" t="str">
            <v>1312F4304820316</v>
          </cell>
          <cell r="K2389" t="str">
            <v>资源产业路</v>
          </cell>
          <cell r="L2389" t="str">
            <v>三类地区</v>
          </cell>
          <cell r="M2389"/>
          <cell r="N2389" t="str">
            <v>新建</v>
          </cell>
          <cell r="O2389" t="str">
            <v>常宁市伟富明农业专业合作社</v>
          </cell>
          <cell r="R2389" t="str">
            <v>3.5</v>
          </cell>
          <cell r="S2389" t="str">
            <v>6(4.5)</v>
          </cell>
          <cell r="T2389" t="str">
            <v>无</v>
          </cell>
          <cell r="U2389">
            <v>0</v>
          </cell>
          <cell r="V2389">
            <v>1.66</v>
          </cell>
          <cell r="W2389">
            <v>1.66</v>
          </cell>
        </row>
        <row r="2390">
          <cell r="I2390" t="str">
            <v>常宁市喜福种养专业合作社新建道路</v>
          </cell>
          <cell r="J2390" t="str">
            <v>131201F4304820043</v>
          </cell>
          <cell r="K2390" t="str">
            <v>资源产业路</v>
          </cell>
          <cell r="L2390" t="str">
            <v>三类地区</v>
          </cell>
          <cell r="M2390"/>
          <cell r="N2390" t="str">
            <v>新建</v>
          </cell>
          <cell r="O2390" t="str">
            <v>常宁市喜福种养专业合作社</v>
          </cell>
          <cell r="R2390" t="str">
            <v>3</v>
          </cell>
          <cell r="S2390" t="str">
            <v>6(4.5)</v>
          </cell>
          <cell r="T2390" t="str">
            <v>无</v>
          </cell>
          <cell r="U2390">
            <v>0</v>
          </cell>
          <cell r="V2390">
            <v>0.7</v>
          </cell>
          <cell r="W2390">
            <v>0.7</v>
          </cell>
        </row>
        <row r="2391">
          <cell r="I2391" t="str">
            <v>常宁市湘红农业专业合作社新建道路</v>
          </cell>
          <cell r="J2391" t="str">
            <v>131201F4304820017</v>
          </cell>
          <cell r="K2391" t="str">
            <v>资源产业路</v>
          </cell>
          <cell r="L2391" t="str">
            <v>三类地区</v>
          </cell>
          <cell r="M2391"/>
          <cell r="N2391" t="str">
            <v>新建</v>
          </cell>
          <cell r="O2391" t="str">
            <v>常宁市湘红农业专业合作社</v>
          </cell>
          <cell r="R2391" t="str">
            <v>3</v>
          </cell>
          <cell r="S2391" t="str">
            <v>6(4.5)</v>
          </cell>
          <cell r="T2391" t="str">
            <v>无</v>
          </cell>
          <cell r="U2391">
            <v>0</v>
          </cell>
          <cell r="V2391">
            <v>1</v>
          </cell>
          <cell r="W2391">
            <v>1</v>
          </cell>
        </row>
        <row r="2392">
          <cell r="I2392" t="str">
            <v>常宁市祥泰生态养殖专业合作社新建道路</v>
          </cell>
          <cell r="J2392" t="str">
            <v>1312F4304820198</v>
          </cell>
          <cell r="K2392" t="str">
            <v>资源产业路</v>
          </cell>
          <cell r="L2392" t="str">
            <v>三类地区</v>
          </cell>
          <cell r="M2392"/>
          <cell r="N2392" t="str">
            <v>新建</v>
          </cell>
          <cell r="O2392" t="str">
            <v>常宁市祥泰生态养殖专业合作社</v>
          </cell>
          <cell r="R2392" t="str">
            <v>3</v>
          </cell>
          <cell r="S2392" t="str">
            <v>6(4.5)</v>
          </cell>
          <cell r="T2392" t="str">
            <v>无</v>
          </cell>
          <cell r="U2392">
            <v>0</v>
          </cell>
          <cell r="V2392">
            <v>0.41</v>
          </cell>
          <cell r="W2392">
            <v>0.41</v>
          </cell>
        </row>
        <row r="2393">
          <cell r="I2393" t="str">
            <v>常宁市晓斌养殖场新建道路</v>
          </cell>
          <cell r="J2393" t="str">
            <v>1312F4304820154</v>
          </cell>
          <cell r="K2393" t="str">
            <v>资源产业路</v>
          </cell>
          <cell r="L2393" t="str">
            <v>三类地区</v>
          </cell>
          <cell r="M2393"/>
          <cell r="N2393" t="str">
            <v>新建</v>
          </cell>
          <cell r="O2393" t="str">
            <v>常宁市晓斌养殖场</v>
          </cell>
          <cell r="R2393" t="str">
            <v>3</v>
          </cell>
          <cell r="S2393" t="str">
            <v>6(4.5)</v>
          </cell>
          <cell r="T2393" t="str">
            <v>无</v>
          </cell>
          <cell r="U2393">
            <v>0</v>
          </cell>
          <cell r="V2393">
            <v>1.6</v>
          </cell>
          <cell r="W2393">
            <v>1.6</v>
          </cell>
        </row>
        <row r="2394">
          <cell r="I2394" t="str">
            <v>常宁市小栗农牧农民专业合作社新建道路</v>
          </cell>
          <cell r="J2394" t="str">
            <v>1312F4304820060</v>
          </cell>
          <cell r="K2394" t="str">
            <v>资源产业路</v>
          </cell>
          <cell r="L2394" t="str">
            <v>三类地区</v>
          </cell>
          <cell r="M2394"/>
          <cell r="N2394" t="str">
            <v>新建</v>
          </cell>
          <cell r="O2394" t="str">
            <v>常宁市小栗农牧农民专业合作社</v>
          </cell>
          <cell r="R2394" t="str">
            <v>3</v>
          </cell>
          <cell r="S2394" t="str">
            <v>6(4.5)</v>
          </cell>
          <cell r="T2394" t="str">
            <v>无</v>
          </cell>
          <cell r="U2394">
            <v>0</v>
          </cell>
          <cell r="V2394">
            <v>1.54</v>
          </cell>
          <cell r="W2394">
            <v>1.54</v>
          </cell>
        </row>
        <row r="2395">
          <cell r="I2395" t="str">
            <v>常宁市新林农林农牧农民专业合作社新建道路</v>
          </cell>
          <cell r="J2395" t="str">
            <v>1312F4304820131</v>
          </cell>
          <cell r="K2395" t="str">
            <v>资源产业路</v>
          </cell>
          <cell r="L2395" t="str">
            <v>三类地区</v>
          </cell>
          <cell r="M2395"/>
          <cell r="N2395" t="str">
            <v>新建</v>
          </cell>
          <cell r="O2395" t="str">
            <v>常宁市新林农林农牧农民专业合作社</v>
          </cell>
          <cell r="R2395" t="str">
            <v>3</v>
          </cell>
          <cell r="S2395" t="str">
            <v>6(4.5)</v>
          </cell>
          <cell r="T2395" t="str">
            <v>无</v>
          </cell>
          <cell r="U2395">
            <v>0</v>
          </cell>
          <cell r="V2395">
            <v>0.59599999999999997</v>
          </cell>
          <cell r="W2395">
            <v>0.59599999999999997</v>
          </cell>
        </row>
        <row r="2396">
          <cell r="I2396" t="str">
            <v>常宁市新平农业专业合作社新建道路</v>
          </cell>
          <cell r="J2396" t="str">
            <v>1312F4304820328</v>
          </cell>
          <cell r="K2396" t="str">
            <v>资源产业路</v>
          </cell>
          <cell r="L2396" t="str">
            <v>三类地区</v>
          </cell>
          <cell r="M2396"/>
          <cell r="N2396" t="str">
            <v>新建</v>
          </cell>
          <cell r="O2396" t="str">
            <v>常宁市新平农业专业合作社</v>
          </cell>
          <cell r="R2396" t="str">
            <v>3</v>
          </cell>
          <cell r="S2396" t="str">
            <v>6(4.5)</v>
          </cell>
          <cell r="T2396" t="str">
            <v>无</v>
          </cell>
          <cell r="U2396">
            <v>0</v>
          </cell>
          <cell r="V2396">
            <v>1.64</v>
          </cell>
          <cell r="W2396">
            <v>1.64</v>
          </cell>
        </row>
        <row r="2397">
          <cell r="I2397" t="str">
            <v>常宁市新生家庭农场新建道路</v>
          </cell>
          <cell r="J2397" t="str">
            <v>1312F4304820112</v>
          </cell>
          <cell r="K2397" t="str">
            <v>资源产业路</v>
          </cell>
          <cell r="L2397" t="str">
            <v>三类地区</v>
          </cell>
          <cell r="M2397"/>
          <cell r="N2397" t="str">
            <v>新建</v>
          </cell>
          <cell r="O2397" t="str">
            <v>常宁市新生家庭农场</v>
          </cell>
          <cell r="R2397" t="str">
            <v>3.5</v>
          </cell>
          <cell r="S2397" t="str">
            <v>6(4.5)</v>
          </cell>
          <cell r="T2397" t="str">
            <v>无</v>
          </cell>
          <cell r="U2397">
            <v>0</v>
          </cell>
          <cell r="V2397">
            <v>0.48</v>
          </cell>
          <cell r="W2397">
            <v>0.48</v>
          </cell>
        </row>
        <row r="2398">
          <cell r="I2398" t="str">
            <v>常宁市新星种养专业合作社新建道路</v>
          </cell>
          <cell r="J2398" t="str">
            <v>1312F4304820097</v>
          </cell>
          <cell r="K2398" t="str">
            <v>资源产业路</v>
          </cell>
          <cell r="L2398" t="str">
            <v>三类地区</v>
          </cell>
          <cell r="M2398"/>
          <cell r="N2398" t="str">
            <v>新建</v>
          </cell>
          <cell r="O2398" t="str">
            <v>常宁市新星种养专业合作社</v>
          </cell>
          <cell r="R2398" t="str">
            <v>3</v>
          </cell>
          <cell r="S2398" t="str">
            <v>6(4.5)</v>
          </cell>
          <cell r="T2398" t="str">
            <v>无</v>
          </cell>
          <cell r="U2398">
            <v>0</v>
          </cell>
          <cell r="V2398">
            <v>0.41</v>
          </cell>
          <cell r="W2398">
            <v>0.41</v>
          </cell>
        </row>
        <row r="2399">
          <cell r="I2399" t="str">
            <v>常宁市星星种养专业合作社新建道路</v>
          </cell>
          <cell r="J2399" t="str">
            <v>1312F4304820259</v>
          </cell>
          <cell r="K2399" t="str">
            <v>资源产业路</v>
          </cell>
          <cell r="L2399" t="str">
            <v>三类地区</v>
          </cell>
          <cell r="M2399"/>
          <cell r="N2399" t="str">
            <v>新建</v>
          </cell>
          <cell r="O2399" t="str">
            <v>常宁市星星种养专业合作社</v>
          </cell>
          <cell r="R2399" t="str">
            <v>3.5</v>
          </cell>
          <cell r="S2399" t="str">
            <v>6(4.5)</v>
          </cell>
          <cell r="T2399" t="str">
            <v>无</v>
          </cell>
          <cell r="U2399">
            <v>0</v>
          </cell>
          <cell r="V2399">
            <v>1.38</v>
          </cell>
          <cell r="W2399">
            <v>1.38</v>
          </cell>
        </row>
        <row r="2400">
          <cell r="I2400" t="str">
            <v>常宁市兴江农机专业合作社新建道路</v>
          </cell>
          <cell r="J2400" t="str">
            <v>1312F4304820146</v>
          </cell>
          <cell r="K2400" t="str">
            <v>资源产业路</v>
          </cell>
          <cell r="L2400" t="str">
            <v>三类地区</v>
          </cell>
          <cell r="M2400"/>
          <cell r="N2400" t="str">
            <v>新建</v>
          </cell>
          <cell r="O2400" t="str">
            <v>常宁市兴江农机专业合作社</v>
          </cell>
          <cell r="R2400" t="str">
            <v>3.5</v>
          </cell>
          <cell r="S2400" t="str">
            <v>6(4.5)</v>
          </cell>
          <cell r="T2400" t="str">
            <v>无</v>
          </cell>
          <cell r="U2400">
            <v>0</v>
          </cell>
          <cell r="V2400">
            <v>1.36</v>
          </cell>
          <cell r="W2400">
            <v>1.36</v>
          </cell>
        </row>
        <row r="2401">
          <cell r="I2401" t="str">
            <v>常宁市兴业种养专业合作社新建道路</v>
          </cell>
          <cell r="J2401" t="str">
            <v>1312F4304820284</v>
          </cell>
          <cell r="K2401" t="str">
            <v>资源产业路</v>
          </cell>
          <cell r="L2401" t="str">
            <v>三类地区</v>
          </cell>
          <cell r="M2401"/>
          <cell r="N2401" t="str">
            <v>新建</v>
          </cell>
          <cell r="O2401" t="str">
            <v>常宁市兴业种养专业合作社</v>
          </cell>
          <cell r="R2401" t="str">
            <v>3.5</v>
          </cell>
          <cell r="S2401" t="str">
            <v>6(4.5)</v>
          </cell>
          <cell r="T2401" t="str">
            <v>无</v>
          </cell>
          <cell r="U2401">
            <v>0</v>
          </cell>
          <cell r="V2401">
            <v>1</v>
          </cell>
          <cell r="W2401">
            <v>1</v>
          </cell>
        </row>
        <row r="2402">
          <cell r="I2402" t="str">
            <v>常宁市艳容生态休闲家庭农场新建道路</v>
          </cell>
          <cell r="J2402" t="str">
            <v>1312F4304820417</v>
          </cell>
          <cell r="K2402" t="str">
            <v>资源产业路</v>
          </cell>
          <cell r="L2402" t="str">
            <v>三类地区</v>
          </cell>
          <cell r="M2402"/>
          <cell r="N2402" t="str">
            <v>新建</v>
          </cell>
          <cell r="O2402" t="str">
            <v>常宁市艳容生态休闲家庭农场</v>
          </cell>
          <cell r="R2402" t="str">
            <v>3.5</v>
          </cell>
          <cell r="S2402" t="str">
            <v>6(4.5)</v>
          </cell>
          <cell r="T2402" t="str">
            <v>无</v>
          </cell>
          <cell r="U2402">
            <v>0</v>
          </cell>
          <cell r="V2402">
            <v>0.69</v>
          </cell>
          <cell r="W2402">
            <v>0.69</v>
          </cell>
        </row>
        <row r="2403">
          <cell r="I2403" t="str">
            <v>常宁市阳光家庭农场新建道路</v>
          </cell>
          <cell r="J2403" t="str">
            <v>1312F4304820070</v>
          </cell>
          <cell r="K2403" t="str">
            <v>资源产业路</v>
          </cell>
          <cell r="L2403" t="str">
            <v>三类地区</v>
          </cell>
          <cell r="M2403"/>
          <cell r="N2403" t="str">
            <v>新建</v>
          </cell>
          <cell r="O2403" t="str">
            <v>常宁市阳光家庭农场</v>
          </cell>
          <cell r="R2403" t="str">
            <v>3.5</v>
          </cell>
          <cell r="S2403" t="str">
            <v>6(4.5)</v>
          </cell>
          <cell r="T2403" t="str">
            <v>无</v>
          </cell>
          <cell r="U2403">
            <v>0</v>
          </cell>
          <cell r="V2403">
            <v>1.71</v>
          </cell>
          <cell r="W2403">
            <v>1.71</v>
          </cell>
        </row>
        <row r="2404">
          <cell r="I2404" t="str">
            <v>常宁市阳辉生态养殖专业合作社新建道路</v>
          </cell>
          <cell r="J2404" t="str">
            <v>1312F4304820430</v>
          </cell>
          <cell r="K2404" t="str">
            <v>资源产业路</v>
          </cell>
          <cell r="L2404" t="str">
            <v>三类地区</v>
          </cell>
          <cell r="M2404"/>
          <cell r="N2404" t="str">
            <v>新建</v>
          </cell>
          <cell r="O2404" t="str">
            <v>常宁市阳辉生态养殖专业合作社</v>
          </cell>
          <cell r="R2404" t="str">
            <v>3</v>
          </cell>
          <cell r="S2404" t="str">
            <v>6</v>
          </cell>
          <cell r="T2404" t="str">
            <v>无</v>
          </cell>
          <cell r="U2404">
            <v>0</v>
          </cell>
          <cell r="V2404">
            <v>0.61</v>
          </cell>
          <cell r="W2404">
            <v>0.61</v>
          </cell>
        </row>
        <row r="2405">
          <cell r="I2405" t="str">
            <v>常宁市野奢生态循环农业有限责任公司新建道路</v>
          </cell>
          <cell r="J2405" t="str">
            <v>1312F4304820234</v>
          </cell>
          <cell r="K2405" t="str">
            <v>资源产业路</v>
          </cell>
          <cell r="L2405" t="str">
            <v>三类地区</v>
          </cell>
          <cell r="M2405"/>
          <cell r="N2405" t="str">
            <v>新建</v>
          </cell>
          <cell r="O2405" t="str">
            <v>常宁市野奢生态循环农业有限责任公司</v>
          </cell>
          <cell r="R2405" t="str">
            <v>3</v>
          </cell>
          <cell r="S2405" t="str">
            <v>6(4.5)</v>
          </cell>
          <cell r="T2405" t="str">
            <v>无</v>
          </cell>
          <cell r="U2405">
            <v>0</v>
          </cell>
          <cell r="V2405">
            <v>0.81</v>
          </cell>
          <cell r="W2405">
            <v>0.81</v>
          </cell>
        </row>
        <row r="2406">
          <cell r="I2406" t="str">
            <v>常宁市壹捌捌种养专业合作社新建道路</v>
          </cell>
          <cell r="J2406" t="str">
            <v>1312F4304820164</v>
          </cell>
          <cell r="K2406" t="str">
            <v>资源产业路</v>
          </cell>
          <cell r="L2406" t="str">
            <v>三类地区</v>
          </cell>
          <cell r="M2406"/>
          <cell r="N2406" t="str">
            <v>新建</v>
          </cell>
          <cell r="O2406" t="str">
            <v>常宁市壹捌捌种养专业合作社</v>
          </cell>
          <cell r="R2406" t="str">
            <v>3</v>
          </cell>
          <cell r="S2406" t="str">
            <v>6(4.5)</v>
          </cell>
          <cell r="T2406" t="str">
            <v>无</v>
          </cell>
          <cell r="U2406">
            <v>0</v>
          </cell>
          <cell r="V2406">
            <v>1.91</v>
          </cell>
          <cell r="W2406">
            <v>1.91</v>
          </cell>
        </row>
        <row r="2407">
          <cell r="I2407" t="str">
            <v>常宁市荫田澎湖湾生态农林农牧农民专业合作社新建道路</v>
          </cell>
          <cell r="J2407" t="str">
            <v>1312F4304820067</v>
          </cell>
          <cell r="K2407" t="str">
            <v>资源产业路</v>
          </cell>
          <cell r="L2407" t="str">
            <v>三类地区</v>
          </cell>
          <cell r="M2407"/>
          <cell r="N2407" t="str">
            <v>新建</v>
          </cell>
          <cell r="O2407" t="str">
            <v>常宁市荫田澎湖湾生态农林农牧农民专业合作社</v>
          </cell>
          <cell r="R2407" t="str">
            <v>3.5</v>
          </cell>
          <cell r="S2407" t="str">
            <v>6(4.5)</v>
          </cell>
          <cell r="T2407" t="str">
            <v>无</v>
          </cell>
          <cell r="U2407">
            <v>0</v>
          </cell>
          <cell r="V2407">
            <v>0.5</v>
          </cell>
          <cell r="W2407">
            <v>0.5</v>
          </cell>
        </row>
        <row r="2408">
          <cell r="I2408" t="str">
            <v>常宁市咏胜休闲农庄新建路</v>
          </cell>
          <cell r="J2408" t="str">
            <v>1312F4304820238</v>
          </cell>
          <cell r="K2408" t="str">
            <v>资源产业路</v>
          </cell>
          <cell r="L2408" t="str">
            <v>三类地区</v>
          </cell>
          <cell r="M2408"/>
          <cell r="N2408" t="str">
            <v>新建</v>
          </cell>
          <cell r="O2408" t="str">
            <v>常宁市咏胜休闲农庄</v>
          </cell>
          <cell r="R2408" t="str">
            <v>3</v>
          </cell>
          <cell r="S2408" t="str">
            <v>6(4.5)</v>
          </cell>
          <cell r="T2408" t="str">
            <v>无</v>
          </cell>
          <cell r="U2408">
            <v>0</v>
          </cell>
          <cell r="V2408">
            <v>0.96</v>
          </cell>
          <cell r="W2408">
            <v>0.96</v>
          </cell>
        </row>
        <row r="2409">
          <cell r="I2409" t="str">
            <v>常宁市有容生态农牧业专业合作社新建道路</v>
          </cell>
          <cell r="J2409" t="str">
            <v>1312F4304820082</v>
          </cell>
          <cell r="K2409" t="str">
            <v>资源产业路</v>
          </cell>
          <cell r="L2409" t="str">
            <v>三类地区</v>
          </cell>
          <cell r="M2409"/>
          <cell r="N2409" t="str">
            <v>新建</v>
          </cell>
          <cell r="O2409" t="str">
            <v>常宁市有容生态农牧业专业合作社</v>
          </cell>
          <cell r="R2409" t="str">
            <v>3</v>
          </cell>
          <cell r="S2409" t="str">
            <v>6(4.5)</v>
          </cell>
          <cell r="T2409" t="str">
            <v>无</v>
          </cell>
          <cell r="U2409">
            <v>0</v>
          </cell>
          <cell r="V2409">
            <v>1.6</v>
          </cell>
          <cell r="W2409">
            <v>1.6</v>
          </cell>
        </row>
        <row r="2410">
          <cell r="I2410" t="str">
            <v>常宁市裕华农业专业合作社新建道路</v>
          </cell>
          <cell r="J2410" t="str">
            <v>1312F4304820115</v>
          </cell>
          <cell r="K2410" t="str">
            <v>资源产业路</v>
          </cell>
          <cell r="L2410" t="str">
            <v>三类地区</v>
          </cell>
          <cell r="M2410"/>
          <cell r="N2410" t="str">
            <v>新建</v>
          </cell>
          <cell r="O2410" t="str">
            <v>常宁市裕华农业专业合作社</v>
          </cell>
          <cell r="R2410" t="str">
            <v>3</v>
          </cell>
          <cell r="S2410" t="str">
            <v>6(4.5)</v>
          </cell>
          <cell r="T2410" t="str">
            <v>无</v>
          </cell>
          <cell r="U2410">
            <v>0</v>
          </cell>
          <cell r="V2410">
            <v>0.87</v>
          </cell>
          <cell r="W2410">
            <v>0.87</v>
          </cell>
        </row>
        <row r="2411">
          <cell r="I2411" t="str">
            <v>常宁市振利养殖专业合作社新建道路</v>
          </cell>
          <cell r="J2411" t="str">
            <v>1312F4304820275</v>
          </cell>
          <cell r="K2411" t="str">
            <v>资源产业路</v>
          </cell>
          <cell r="L2411" t="str">
            <v>三类地区</v>
          </cell>
          <cell r="M2411"/>
          <cell r="N2411" t="str">
            <v>新建</v>
          </cell>
          <cell r="O2411" t="str">
            <v>常宁市振利养殖专业合作社</v>
          </cell>
          <cell r="R2411" t="str">
            <v>3.5</v>
          </cell>
          <cell r="S2411" t="str">
            <v>6(4.5)</v>
          </cell>
          <cell r="T2411" t="str">
            <v>C763430482</v>
          </cell>
          <cell r="U2411">
            <v>0</v>
          </cell>
          <cell r="V2411">
            <v>0.48099999999999998</v>
          </cell>
          <cell r="W2411">
            <v>0.48099999999999998</v>
          </cell>
        </row>
        <row r="2412">
          <cell r="I2412" t="str">
            <v>常宁市致富科技有限公司新建道路</v>
          </cell>
          <cell r="J2412" t="str">
            <v>1312F4304820059</v>
          </cell>
          <cell r="K2412" t="str">
            <v>资源产业路</v>
          </cell>
          <cell r="L2412" t="str">
            <v>三类地区</v>
          </cell>
          <cell r="M2412"/>
          <cell r="N2412" t="str">
            <v>新建</v>
          </cell>
          <cell r="O2412" t="str">
            <v>常宁市致富科技有限公司</v>
          </cell>
          <cell r="R2412" t="str">
            <v>3.5</v>
          </cell>
          <cell r="S2412" t="str">
            <v>6(4.5)</v>
          </cell>
          <cell r="T2412" t="str">
            <v>无</v>
          </cell>
          <cell r="U2412">
            <v>0</v>
          </cell>
          <cell r="V2412">
            <v>0.95</v>
          </cell>
          <cell r="W2412">
            <v>0.95</v>
          </cell>
        </row>
        <row r="2413">
          <cell r="I2413" t="str">
            <v>常宁市致富农林专业合作社新建道路</v>
          </cell>
          <cell r="J2413" t="str">
            <v>1312F4304820077</v>
          </cell>
          <cell r="K2413" t="str">
            <v>资源产业路</v>
          </cell>
          <cell r="L2413" t="str">
            <v>三类地区</v>
          </cell>
          <cell r="M2413"/>
          <cell r="N2413" t="str">
            <v>新建</v>
          </cell>
          <cell r="O2413" t="str">
            <v>常宁市致富农林专业合作社</v>
          </cell>
          <cell r="R2413" t="str">
            <v>3.5</v>
          </cell>
          <cell r="S2413" t="str">
            <v>6(4.5)</v>
          </cell>
          <cell r="T2413" t="str">
            <v>无</v>
          </cell>
          <cell r="U2413">
            <v>0</v>
          </cell>
          <cell r="V2413">
            <v>1.5</v>
          </cell>
          <cell r="W2413">
            <v>1.5</v>
          </cell>
        </row>
        <row r="2414">
          <cell r="I2414" t="str">
            <v>常宁市中鑫生态农牧专业合作社新建道路</v>
          </cell>
          <cell r="J2414" t="str">
            <v>131201F4304820054</v>
          </cell>
          <cell r="K2414" t="str">
            <v>资源产业路</v>
          </cell>
          <cell r="L2414" t="str">
            <v>三类地区</v>
          </cell>
          <cell r="M2414"/>
          <cell r="N2414" t="str">
            <v>新建</v>
          </cell>
          <cell r="O2414" t="str">
            <v>常宁市中鑫生态农牧专业合作社</v>
          </cell>
          <cell r="R2414" t="str">
            <v>3</v>
          </cell>
          <cell r="S2414" t="str">
            <v>6(4.5)</v>
          </cell>
          <cell r="T2414" t="str">
            <v>无</v>
          </cell>
          <cell r="U2414">
            <v>0</v>
          </cell>
          <cell r="V2414">
            <v>0.6</v>
          </cell>
          <cell r="W2414">
            <v>0.6</v>
          </cell>
        </row>
        <row r="2415">
          <cell r="I2415" t="str">
            <v>常宁市卓旺农业农机专业合作社新建道路</v>
          </cell>
          <cell r="J2415" t="str">
            <v>131201F4304820042</v>
          </cell>
          <cell r="K2415" t="str">
            <v>资源产业路</v>
          </cell>
          <cell r="L2415" t="str">
            <v>三类地区</v>
          </cell>
          <cell r="M2415"/>
          <cell r="N2415" t="str">
            <v>新建</v>
          </cell>
          <cell r="O2415" t="str">
            <v>常宁市卓旺农业农机专业合作社</v>
          </cell>
          <cell r="R2415" t="str">
            <v>3.5</v>
          </cell>
          <cell r="S2415" t="str">
            <v>6(4.5)</v>
          </cell>
          <cell r="T2415" t="str">
            <v>无</v>
          </cell>
          <cell r="U2415">
            <v>0</v>
          </cell>
          <cell r="V2415">
            <v>1.84</v>
          </cell>
          <cell r="W2415">
            <v>1.84</v>
          </cell>
        </row>
        <row r="2416">
          <cell r="I2416" t="str">
            <v>常宁市子茵养殖场新建道路</v>
          </cell>
          <cell r="J2416" t="str">
            <v>1312F4304820440</v>
          </cell>
          <cell r="K2416" t="str">
            <v>资源产业路</v>
          </cell>
          <cell r="L2416" t="str">
            <v>三类地区</v>
          </cell>
          <cell r="M2416"/>
          <cell r="N2416" t="str">
            <v>新建</v>
          </cell>
          <cell r="O2416" t="str">
            <v>常宁市子茵养殖场</v>
          </cell>
          <cell r="R2416" t="str">
            <v>3.5</v>
          </cell>
          <cell r="S2416" t="str">
            <v>6(4.5)</v>
          </cell>
          <cell r="T2416" t="str">
            <v>无</v>
          </cell>
          <cell r="U2416">
            <v>0</v>
          </cell>
          <cell r="V2416">
            <v>0.75</v>
          </cell>
          <cell r="W2416">
            <v>0.75</v>
          </cell>
        </row>
        <row r="2417">
          <cell r="I2417" t="str">
            <v>常宁市邬家鸿泰生态农业专业合作社新建公路</v>
          </cell>
          <cell r="J2417" t="str">
            <v>1312F4304820141</v>
          </cell>
          <cell r="K2417" t="str">
            <v>资源产业路</v>
          </cell>
          <cell r="L2417" t="str">
            <v>三类地区</v>
          </cell>
          <cell r="M2417"/>
          <cell r="N2417" t="str">
            <v>新建</v>
          </cell>
          <cell r="O2417" t="str">
            <v>常宁市邬家鸿泰生态农业专业合作社</v>
          </cell>
          <cell r="R2417" t="str">
            <v>3.5</v>
          </cell>
          <cell r="S2417" t="str">
            <v>6(4.5)</v>
          </cell>
          <cell r="T2417" t="str">
            <v>无</v>
          </cell>
          <cell r="U2417">
            <v>0</v>
          </cell>
          <cell r="V2417">
            <v>1.2</v>
          </cell>
          <cell r="W2417">
            <v>1.2</v>
          </cell>
        </row>
        <row r="2418">
          <cell r="I2418" t="str">
            <v>常宁市璜氏生态农业科技有限公司高标准油茶示范林新建道路</v>
          </cell>
          <cell r="J2418" t="str">
            <v>1312F4304820157</v>
          </cell>
          <cell r="K2418" t="str">
            <v>资源产业路</v>
          </cell>
          <cell r="L2418" t="str">
            <v>三类地区</v>
          </cell>
          <cell r="M2418"/>
          <cell r="N2418" t="str">
            <v>新建</v>
          </cell>
          <cell r="O2418" t="str">
            <v>常宁市璜氏生态农业科技有限公司高标准油茶示范林</v>
          </cell>
          <cell r="R2418" t="str">
            <v>3</v>
          </cell>
          <cell r="S2418" t="str">
            <v>6(4.5)</v>
          </cell>
          <cell r="T2418" t="str">
            <v>无</v>
          </cell>
          <cell r="U2418">
            <v>0</v>
          </cell>
          <cell r="V2418">
            <v>3.81</v>
          </cell>
          <cell r="W2418">
            <v>3.81</v>
          </cell>
        </row>
        <row r="2419">
          <cell r="I2419" t="str">
            <v>常宁市鑫隆生态养殖园新建道路</v>
          </cell>
          <cell r="J2419" t="str">
            <v>1312F4304820149</v>
          </cell>
          <cell r="K2419" t="str">
            <v>资源产业路</v>
          </cell>
          <cell r="L2419" t="str">
            <v>三类地区</v>
          </cell>
          <cell r="M2419"/>
          <cell r="N2419" t="str">
            <v>新建</v>
          </cell>
          <cell r="O2419" t="str">
            <v>常宁市鑫隆生态养殖园</v>
          </cell>
          <cell r="R2419" t="str">
            <v>3</v>
          </cell>
          <cell r="S2419" t="str">
            <v>6(4.5)</v>
          </cell>
          <cell r="T2419" t="str">
            <v>无</v>
          </cell>
          <cell r="U2419">
            <v>0</v>
          </cell>
          <cell r="V2419">
            <v>0.34</v>
          </cell>
          <cell r="W2419">
            <v>0.34</v>
          </cell>
        </row>
        <row r="2420">
          <cell r="I2420" t="str">
            <v>常宁市鑫业生态种养殖专业合作社新建道路</v>
          </cell>
          <cell r="J2420" t="str">
            <v>1312F4304820201</v>
          </cell>
          <cell r="K2420" t="str">
            <v>资源产业路</v>
          </cell>
          <cell r="L2420" t="str">
            <v>三类地区</v>
          </cell>
          <cell r="M2420"/>
          <cell r="N2420" t="str">
            <v>新建</v>
          </cell>
          <cell r="O2420" t="str">
            <v>常宁市鑫业生态种养殖专业合作社</v>
          </cell>
          <cell r="R2420" t="str">
            <v>3</v>
          </cell>
          <cell r="S2420" t="str">
            <v>6(4.5)</v>
          </cell>
          <cell r="T2420" t="str">
            <v>无</v>
          </cell>
          <cell r="U2420">
            <v>0</v>
          </cell>
          <cell r="V2420">
            <v>1.31</v>
          </cell>
          <cell r="W2420">
            <v>1.31</v>
          </cell>
        </row>
        <row r="2421">
          <cell r="I2421" t="str">
            <v>常宁天农食品有限公司牲猪养殖柏坊基地连接路</v>
          </cell>
          <cell r="J2421" t="str">
            <v>1312F4304820384</v>
          </cell>
          <cell r="K2421" t="str">
            <v>资源产业路</v>
          </cell>
          <cell r="L2421" t="str">
            <v>三类地区</v>
          </cell>
          <cell r="M2421"/>
          <cell r="N2421" t="str">
            <v>新建</v>
          </cell>
          <cell r="O2421" t="str">
            <v>常宁市天农食品有限公司牲猪养殖柏坊基地</v>
          </cell>
          <cell r="R2421" t="str">
            <v>3.5</v>
          </cell>
          <cell r="S2421" t="str">
            <v>6</v>
          </cell>
          <cell r="T2421" t="str">
            <v>无</v>
          </cell>
          <cell r="U2421">
            <v>0</v>
          </cell>
          <cell r="V2421">
            <v>2.8</v>
          </cell>
          <cell r="W2421">
            <v>2.8</v>
          </cell>
        </row>
        <row r="2422">
          <cell r="I2422" t="str">
            <v>常宁天农食品有限公司牲猪养殖柏坊新建道路</v>
          </cell>
          <cell r="J2422" t="str">
            <v>1312F4304820380</v>
          </cell>
          <cell r="K2422" t="str">
            <v>资源产业路</v>
          </cell>
          <cell r="L2422" t="str">
            <v>三类地区</v>
          </cell>
          <cell r="M2422"/>
          <cell r="N2422" t="str">
            <v>新建</v>
          </cell>
          <cell r="O2422" t="str">
            <v>常宁天农食品有限公司牲猪养殖柏坊</v>
          </cell>
          <cell r="R2422" t="str">
            <v>3</v>
          </cell>
          <cell r="S2422" t="str">
            <v>6</v>
          </cell>
          <cell r="T2422" t="str">
            <v>无</v>
          </cell>
          <cell r="U2422">
            <v>0</v>
          </cell>
          <cell r="V2422">
            <v>4</v>
          </cell>
          <cell r="W2422">
            <v>4</v>
          </cell>
        </row>
        <row r="2423">
          <cell r="I2423" t="str">
            <v>常宁天农食品有限公司牲猪养殖兰江新建道路</v>
          </cell>
          <cell r="J2423" t="str">
            <v>1312F4304820381</v>
          </cell>
          <cell r="K2423" t="str">
            <v>资源产业路</v>
          </cell>
          <cell r="L2423" t="str">
            <v>三类地区</v>
          </cell>
          <cell r="M2423"/>
          <cell r="N2423" t="str">
            <v>新建</v>
          </cell>
          <cell r="O2423" t="str">
            <v>常宁天农食品有限公司牲猪养殖兰江</v>
          </cell>
          <cell r="R2423" t="str">
            <v>3.5</v>
          </cell>
          <cell r="S2423" t="str">
            <v>6</v>
          </cell>
          <cell r="T2423" t="str">
            <v>无</v>
          </cell>
          <cell r="U2423">
            <v>0</v>
          </cell>
          <cell r="V2423">
            <v>1.8</v>
          </cell>
          <cell r="W2423">
            <v>1.8</v>
          </cell>
        </row>
        <row r="2424">
          <cell r="I2424" t="str">
            <v>常宁天农食品有限公司牲猪养殖蓬塘基地新建道路</v>
          </cell>
          <cell r="J2424" t="str">
            <v>1312F4304820382</v>
          </cell>
          <cell r="K2424" t="str">
            <v>资源产业路</v>
          </cell>
          <cell r="L2424" t="str">
            <v>三类地区</v>
          </cell>
          <cell r="M2424"/>
          <cell r="N2424" t="str">
            <v>新建</v>
          </cell>
          <cell r="O2424" t="str">
            <v>常宁市天农食品有限公司牲猪养殖蓬塘基地</v>
          </cell>
          <cell r="R2424" t="str">
            <v>3.5</v>
          </cell>
          <cell r="S2424" t="str">
            <v>6</v>
          </cell>
          <cell r="T2424" t="str">
            <v>无</v>
          </cell>
          <cell r="U2424">
            <v>0</v>
          </cell>
          <cell r="V2424">
            <v>1.2</v>
          </cell>
          <cell r="W2424">
            <v>1.2</v>
          </cell>
        </row>
        <row r="2425">
          <cell r="I2425" t="str">
            <v>常宁天农食品有限公司牲猪养殖项目板桥新建道路</v>
          </cell>
          <cell r="J2425" t="str">
            <v>1312F4304820439</v>
          </cell>
          <cell r="K2425" t="str">
            <v>资源产业路</v>
          </cell>
          <cell r="L2425" t="str">
            <v>三类地区</v>
          </cell>
          <cell r="M2425"/>
          <cell r="N2425" t="str">
            <v>新建</v>
          </cell>
          <cell r="O2425" t="str">
            <v>常宁天农食品有限公司牲猪养殖项目板桥镇</v>
          </cell>
          <cell r="R2425" t="str">
            <v>0</v>
          </cell>
          <cell r="S2425" t="str">
            <v>6</v>
          </cell>
          <cell r="T2425" t="str">
            <v>无</v>
          </cell>
          <cell r="U2425">
            <v>0</v>
          </cell>
          <cell r="V2425">
            <v>1</v>
          </cell>
          <cell r="W2425">
            <v>1</v>
          </cell>
        </row>
        <row r="2426">
          <cell r="I2426" t="str">
            <v>常宁天农食品有限公司牲猪养殖项目罗桥基地新建道路</v>
          </cell>
          <cell r="J2426" t="str">
            <v>1312F4304820437</v>
          </cell>
          <cell r="K2426" t="str">
            <v>资源产业路</v>
          </cell>
          <cell r="L2426" t="str">
            <v>三类地区</v>
          </cell>
          <cell r="M2426"/>
          <cell r="N2426" t="str">
            <v>新建</v>
          </cell>
          <cell r="O2426" t="str">
            <v>常宁天农食品有限公司牲猪养殖罗桥基地</v>
          </cell>
          <cell r="R2426" t="str">
            <v>0</v>
          </cell>
          <cell r="S2426" t="str">
            <v>6</v>
          </cell>
          <cell r="T2426" t="str">
            <v>无</v>
          </cell>
          <cell r="U2426">
            <v>0</v>
          </cell>
          <cell r="V2426">
            <v>1.6</v>
          </cell>
          <cell r="W2426">
            <v>1.6</v>
          </cell>
        </row>
        <row r="2427">
          <cell r="I2427" t="str">
            <v>常宁天农食品有限公司牲猪养殖项目烟洲新建道路</v>
          </cell>
          <cell r="J2427" t="str">
            <v>1312F4304820441</v>
          </cell>
          <cell r="K2427" t="str">
            <v>资源产业路</v>
          </cell>
          <cell r="L2427" t="str">
            <v>三类地区</v>
          </cell>
          <cell r="M2427"/>
          <cell r="N2427" t="str">
            <v>新建</v>
          </cell>
          <cell r="O2427" t="str">
            <v>常宁天农食品有限公司牲猪养殖项目烟洲</v>
          </cell>
          <cell r="R2427" t="str">
            <v>0</v>
          </cell>
          <cell r="S2427" t="str">
            <v>6</v>
          </cell>
          <cell r="T2427" t="str">
            <v>无</v>
          </cell>
          <cell r="U2427">
            <v>0</v>
          </cell>
          <cell r="V2427">
            <v>1.2</v>
          </cell>
          <cell r="W2427">
            <v>1.2</v>
          </cell>
        </row>
        <row r="2428">
          <cell r="I2428" t="str">
            <v>常宁天农食品有限公司牲猪养殖烟洲连接路</v>
          </cell>
          <cell r="J2428" t="str">
            <v>1312F4304820385</v>
          </cell>
          <cell r="K2428" t="str">
            <v>资源产业路</v>
          </cell>
          <cell r="L2428" t="str">
            <v>三类地区</v>
          </cell>
          <cell r="M2428"/>
          <cell r="N2428" t="str">
            <v>新建</v>
          </cell>
          <cell r="O2428" t="str">
            <v>常宁市天农食品有限公司牲猪养殖烟洲</v>
          </cell>
          <cell r="R2428" t="str">
            <v>3</v>
          </cell>
          <cell r="S2428" t="str">
            <v>6</v>
          </cell>
          <cell r="T2428" t="str">
            <v>无</v>
          </cell>
          <cell r="U2428">
            <v>0</v>
          </cell>
          <cell r="V2428">
            <v>1.7</v>
          </cell>
          <cell r="W2428">
            <v>1.7</v>
          </cell>
        </row>
        <row r="2429">
          <cell r="I2429" t="str">
            <v>朝阳生态合作社新建路</v>
          </cell>
          <cell r="J2429" t="str">
            <v>1312F4304820015</v>
          </cell>
          <cell r="K2429" t="str">
            <v>资源产业路</v>
          </cell>
          <cell r="L2429" t="str">
            <v>三类地区</v>
          </cell>
          <cell r="M2429"/>
          <cell r="N2429" t="str">
            <v>新建</v>
          </cell>
          <cell r="O2429" t="str">
            <v>朝阳生态合作社</v>
          </cell>
          <cell r="R2429" t="str">
            <v>3</v>
          </cell>
          <cell r="S2429" t="str">
            <v>6(4.5)</v>
          </cell>
          <cell r="T2429" t="str">
            <v>无</v>
          </cell>
          <cell r="U2429">
            <v>0</v>
          </cell>
          <cell r="V2429">
            <v>1.33</v>
          </cell>
          <cell r="W2429">
            <v>1.33</v>
          </cell>
        </row>
        <row r="2430">
          <cell r="I2430" t="str">
            <v>春风农业农民专业合作社新建道路</v>
          </cell>
          <cell r="J2430" t="str">
            <v>1312F4304820235</v>
          </cell>
          <cell r="K2430" t="str">
            <v>资源产业路</v>
          </cell>
          <cell r="L2430" t="str">
            <v>三类地区</v>
          </cell>
          <cell r="M2430"/>
          <cell r="N2430" t="str">
            <v>新建</v>
          </cell>
          <cell r="O2430" t="str">
            <v>春风农业农民专业合作社</v>
          </cell>
          <cell r="R2430" t="str">
            <v>3</v>
          </cell>
          <cell r="S2430" t="str">
            <v>6(4.5)</v>
          </cell>
          <cell r="T2430" t="str">
            <v>无</v>
          </cell>
          <cell r="U2430">
            <v>0</v>
          </cell>
          <cell r="V2430">
            <v>0.8</v>
          </cell>
          <cell r="W2430">
            <v>0.8</v>
          </cell>
        </row>
        <row r="2431">
          <cell r="I2431" t="str">
            <v>代清农业专业合作社新建道路</v>
          </cell>
          <cell r="J2431" t="str">
            <v>1312F4304820046</v>
          </cell>
          <cell r="K2431" t="str">
            <v>资源产业路</v>
          </cell>
          <cell r="L2431" t="str">
            <v>三类地区</v>
          </cell>
          <cell r="M2431"/>
          <cell r="N2431" t="str">
            <v>新建</v>
          </cell>
          <cell r="O2431" t="str">
            <v>代清农业专业合作社</v>
          </cell>
          <cell r="R2431" t="str">
            <v>3</v>
          </cell>
          <cell r="S2431" t="str">
            <v>6(4.5)</v>
          </cell>
          <cell r="T2431" t="str">
            <v>无</v>
          </cell>
          <cell r="U2431">
            <v>0</v>
          </cell>
          <cell r="V2431">
            <v>0.5</v>
          </cell>
          <cell r="W2431">
            <v>0.5</v>
          </cell>
        </row>
        <row r="2432">
          <cell r="I2432" t="str">
            <v>德方林业专业合作社新建道路</v>
          </cell>
          <cell r="J2432" t="str">
            <v>1312F4306230219</v>
          </cell>
          <cell r="K2432" t="str">
            <v>资源产业路</v>
          </cell>
          <cell r="L2432" t="str">
            <v>三类地区</v>
          </cell>
          <cell r="M2432"/>
          <cell r="N2432" t="str">
            <v>新建</v>
          </cell>
          <cell r="O2432" t="str">
            <v>德方林业专业合作社</v>
          </cell>
          <cell r="R2432" t="str">
            <v>3</v>
          </cell>
          <cell r="S2432" t="str">
            <v>6(4.5)</v>
          </cell>
          <cell r="T2432" t="str">
            <v>无</v>
          </cell>
          <cell r="U2432">
            <v>0</v>
          </cell>
          <cell r="V2432">
            <v>0.8</v>
          </cell>
          <cell r="W2432">
            <v>0.8</v>
          </cell>
        </row>
        <row r="2433">
          <cell r="I2433" t="str">
            <v>富农生态农林专业合作社新建道路</v>
          </cell>
          <cell r="J2433" t="str">
            <v>1312F4304820016</v>
          </cell>
          <cell r="K2433" t="str">
            <v>资源产业路</v>
          </cell>
          <cell r="L2433" t="str">
            <v>三类地区</v>
          </cell>
          <cell r="M2433"/>
          <cell r="N2433" t="str">
            <v>新建</v>
          </cell>
          <cell r="O2433" t="str">
            <v>富农生态农林专业合作社</v>
          </cell>
          <cell r="R2433" t="str">
            <v>3.5</v>
          </cell>
          <cell r="S2433" t="str">
            <v>6(4.5)</v>
          </cell>
          <cell r="T2433" t="str">
            <v>无</v>
          </cell>
          <cell r="U2433">
            <v>0</v>
          </cell>
          <cell r="V2433">
            <v>1.9</v>
          </cell>
          <cell r="W2433">
            <v>1.9</v>
          </cell>
        </row>
        <row r="2434">
          <cell r="I2434" t="str">
            <v>湖南省天塘湖生态茶叶有限责任公司新建茶园新建道路</v>
          </cell>
          <cell r="J2434" t="str">
            <v>131201F4304820013</v>
          </cell>
          <cell r="K2434" t="str">
            <v>资源产业路</v>
          </cell>
          <cell r="L2434" t="str">
            <v>三类地区</v>
          </cell>
          <cell r="M2434"/>
          <cell r="N2434" t="str">
            <v>新建</v>
          </cell>
          <cell r="O2434" t="str">
            <v>湖南省天塘湖生态茶叶有限责任公司新建茶园</v>
          </cell>
          <cell r="R2434" t="str">
            <v>3</v>
          </cell>
          <cell r="S2434" t="str">
            <v>6(4.5)</v>
          </cell>
          <cell r="T2434" t="str">
            <v>无</v>
          </cell>
          <cell r="U2434">
            <v>0</v>
          </cell>
          <cell r="V2434">
            <v>1.2</v>
          </cell>
          <cell r="W2434">
            <v>1.2</v>
          </cell>
        </row>
        <row r="2435">
          <cell r="I2435" t="str">
            <v>佳鑫农林牧农民专业合作社新建道路</v>
          </cell>
          <cell r="J2435" t="str">
            <v>1312F4304820049</v>
          </cell>
          <cell r="K2435" t="str">
            <v>资源产业路</v>
          </cell>
          <cell r="L2435" t="str">
            <v>三类地区</v>
          </cell>
          <cell r="M2435"/>
          <cell r="N2435" t="str">
            <v>新建</v>
          </cell>
          <cell r="O2435" t="str">
            <v>佳鑫农林牧农民专业合作社</v>
          </cell>
          <cell r="R2435" t="str">
            <v>3</v>
          </cell>
          <cell r="S2435" t="str">
            <v>6(4.5)</v>
          </cell>
          <cell r="T2435" t="str">
            <v>无</v>
          </cell>
          <cell r="U2435">
            <v>0</v>
          </cell>
          <cell r="V2435">
            <v>0.5</v>
          </cell>
          <cell r="W2435">
            <v>0.5</v>
          </cell>
        </row>
        <row r="2436">
          <cell r="I2436" t="str">
            <v>佳鑫农林牧生态开发有限公司新建道路</v>
          </cell>
          <cell r="J2436" t="str">
            <v>1312F4304820048</v>
          </cell>
          <cell r="K2436" t="str">
            <v>资源产业路</v>
          </cell>
          <cell r="L2436" t="str">
            <v>三类地区</v>
          </cell>
          <cell r="M2436"/>
          <cell r="N2436" t="str">
            <v>新建</v>
          </cell>
          <cell r="O2436" t="str">
            <v>佳鑫农林牧生态开发有限公司</v>
          </cell>
          <cell r="R2436" t="str">
            <v>3</v>
          </cell>
          <cell r="S2436" t="str">
            <v>6(4.5)</v>
          </cell>
          <cell r="T2436" t="str">
            <v>无</v>
          </cell>
          <cell r="U2436">
            <v>0</v>
          </cell>
          <cell r="V2436">
            <v>0.5</v>
          </cell>
          <cell r="W2436">
            <v>0.5</v>
          </cell>
        </row>
        <row r="2437">
          <cell r="I2437" t="str">
            <v>联创农业专业合作社新建道路</v>
          </cell>
          <cell r="J2437" t="str">
            <v>1312F4304820083</v>
          </cell>
          <cell r="K2437" t="str">
            <v>资源产业路</v>
          </cell>
          <cell r="L2437" t="str">
            <v>三类地区</v>
          </cell>
          <cell r="M2437"/>
          <cell r="N2437" t="str">
            <v>新建</v>
          </cell>
          <cell r="O2437" t="str">
            <v>联创农业专业合作社</v>
          </cell>
          <cell r="R2437" t="str">
            <v>3.5</v>
          </cell>
          <cell r="S2437" t="str">
            <v>6(4.5)</v>
          </cell>
          <cell r="T2437" t="str">
            <v>无</v>
          </cell>
          <cell r="U2437">
            <v>0</v>
          </cell>
          <cell r="V2437">
            <v>0.7</v>
          </cell>
          <cell r="W2437">
            <v>0.7</v>
          </cell>
        </row>
        <row r="2438">
          <cell r="I2438" t="str">
            <v>龙博士生态农场新建道路</v>
          </cell>
          <cell r="J2438" t="str">
            <v>1312F4304820025</v>
          </cell>
          <cell r="K2438" t="str">
            <v>资源产业路</v>
          </cell>
          <cell r="L2438" t="str">
            <v>三类地区</v>
          </cell>
          <cell r="M2438"/>
          <cell r="N2438" t="str">
            <v>新建</v>
          </cell>
          <cell r="O2438" t="str">
            <v>龙博士生态农场</v>
          </cell>
          <cell r="R2438" t="str">
            <v>3</v>
          </cell>
          <cell r="S2438" t="str">
            <v>6(4.5)</v>
          </cell>
          <cell r="T2438" t="str">
            <v>无</v>
          </cell>
          <cell r="U2438">
            <v>0</v>
          </cell>
          <cell r="V2438">
            <v>1</v>
          </cell>
          <cell r="W2438">
            <v>1</v>
          </cell>
        </row>
        <row r="2439">
          <cell r="I2439" t="str">
            <v>明生农业农机专业合作社新建道路</v>
          </cell>
          <cell r="J2439" t="str">
            <v>1312F4304820069</v>
          </cell>
          <cell r="K2439" t="str">
            <v>资源产业路</v>
          </cell>
          <cell r="L2439" t="str">
            <v>三类地区</v>
          </cell>
          <cell r="M2439"/>
          <cell r="N2439" t="str">
            <v>新建</v>
          </cell>
          <cell r="O2439" t="str">
            <v>明生农业农机专业合作社</v>
          </cell>
          <cell r="R2439" t="str">
            <v>3</v>
          </cell>
          <cell r="S2439" t="str">
            <v>6(4.5)</v>
          </cell>
          <cell r="T2439" t="str">
            <v>无</v>
          </cell>
          <cell r="U2439">
            <v>0</v>
          </cell>
          <cell r="V2439">
            <v>1</v>
          </cell>
          <cell r="W2439">
            <v>1</v>
          </cell>
        </row>
        <row r="2440">
          <cell r="I2440" t="str">
            <v>年存栏10000羽山黄鸡种养基地新建道路</v>
          </cell>
          <cell r="J2440" t="str">
            <v>1312F4304820204</v>
          </cell>
          <cell r="K2440" t="str">
            <v>资源产业路</v>
          </cell>
          <cell r="L2440" t="str">
            <v>三类地区</v>
          </cell>
          <cell r="M2440"/>
          <cell r="N2440" t="str">
            <v>新建</v>
          </cell>
          <cell r="O2440" t="str">
            <v>年存栏10000羽山黄鸡种养基地</v>
          </cell>
          <cell r="R2440" t="str">
            <v>3</v>
          </cell>
          <cell r="S2440" t="str">
            <v>6(4.5)</v>
          </cell>
          <cell r="T2440" t="str">
            <v>无</v>
          </cell>
          <cell r="U2440">
            <v>0</v>
          </cell>
          <cell r="V2440">
            <v>0.7</v>
          </cell>
          <cell r="W2440">
            <v>0.7</v>
          </cell>
        </row>
        <row r="2441">
          <cell r="I2441" t="str">
            <v>彭佰洋种养专业合作社新建道路</v>
          </cell>
          <cell r="J2441" t="str">
            <v>1312F4304820449</v>
          </cell>
          <cell r="K2441" t="str">
            <v>资源产业路</v>
          </cell>
          <cell r="L2441" t="str">
            <v>三类地区</v>
          </cell>
          <cell r="M2441"/>
          <cell r="N2441" t="str">
            <v>新建</v>
          </cell>
          <cell r="O2441" t="str">
            <v>伯洋种养专业合作社</v>
          </cell>
          <cell r="R2441" t="str">
            <v>3</v>
          </cell>
          <cell r="S2441" t="str">
            <v>6(4.5)</v>
          </cell>
          <cell r="T2441" t="str">
            <v>CY01430482</v>
          </cell>
          <cell r="U2441">
            <v>0</v>
          </cell>
          <cell r="V2441">
            <v>0.8</v>
          </cell>
          <cell r="W2441">
            <v>0.8</v>
          </cell>
        </row>
        <row r="2442">
          <cell r="I2442" t="str">
            <v>泉义种养专业合作社新建道路</v>
          </cell>
          <cell r="J2442" t="str">
            <v>1312F4304820447</v>
          </cell>
          <cell r="K2442" t="str">
            <v>资源产业路</v>
          </cell>
          <cell r="L2442" t="str">
            <v>三类地区</v>
          </cell>
          <cell r="M2442"/>
          <cell r="N2442" t="str">
            <v>新建</v>
          </cell>
          <cell r="O2442" t="str">
            <v>泉义种养专业合作社</v>
          </cell>
          <cell r="R2442" t="str">
            <v>3.5</v>
          </cell>
          <cell r="S2442" t="str">
            <v>6(4.5)</v>
          </cell>
          <cell r="T2442" t="str">
            <v>CY06430482</v>
          </cell>
          <cell r="U2442">
            <v>0</v>
          </cell>
          <cell r="V2442">
            <v>1</v>
          </cell>
          <cell r="W2442">
            <v>1</v>
          </cell>
        </row>
        <row r="2443">
          <cell r="I2443" t="str">
            <v>山水林林业专业合作社新建道路</v>
          </cell>
          <cell r="J2443" t="str">
            <v>1312F4304820050</v>
          </cell>
          <cell r="K2443" t="str">
            <v>资源产业路</v>
          </cell>
          <cell r="L2443" t="str">
            <v>三类地区</v>
          </cell>
          <cell r="M2443"/>
          <cell r="N2443" t="str">
            <v>新建</v>
          </cell>
          <cell r="O2443" t="str">
            <v>山水林林业专业合作社</v>
          </cell>
          <cell r="R2443" t="str">
            <v>3</v>
          </cell>
          <cell r="S2443" t="str">
            <v>6(4.5)</v>
          </cell>
          <cell r="T2443" t="str">
            <v>无</v>
          </cell>
          <cell r="U2443">
            <v>0</v>
          </cell>
          <cell r="V2443">
            <v>2.84</v>
          </cell>
          <cell r="W2443">
            <v>2.84</v>
          </cell>
        </row>
        <row r="2444">
          <cell r="I2444" t="str">
            <v>胜桥镇田园养殖场连接路</v>
          </cell>
          <cell r="J2444" t="str">
            <v>1312F4304820156</v>
          </cell>
          <cell r="K2444" t="str">
            <v>资源产业路</v>
          </cell>
          <cell r="L2444" t="str">
            <v>三类地区</v>
          </cell>
          <cell r="M2444"/>
          <cell r="N2444" t="str">
            <v>新建</v>
          </cell>
          <cell r="O2444" t="str">
            <v>板桥镇田园养殖场</v>
          </cell>
          <cell r="R2444" t="str">
            <v>3</v>
          </cell>
          <cell r="S2444" t="str">
            <v>6(4.5)</v>
          </cell>
          <cell r="T2444" t="str">
            <v>无</v>
          </cell>
          <cell r="U2444">
            <v>0</v>
          </cell>
          <cell r="V2444">
            <v>0.6</v>
          </cell>
          <cell r="W2444">
            <v>0.6</v>
          </cell>
        </row>
        <row r="2445">
          <cell r="I2445" t="str">
            <v>狮园种养专业合作社新建道路</v>
          </cell>
          <cell r="J2445" t="str">
            <v>1312F4304820273</v>
          </cell>
          <cell r="K2445" t="str">
            <v>资源产业路</v>
          </cell>
          <cell r="L2445" t="str">
            <v>三类地区</v>
          </cell>
          <cell r="M2445"/>
          <cell r="N2445" t="str">
            <v>新建</v>
          </cell>
          <cell r="O2445" t="str">
            <v>狮园种养专业合作社</v>
          </cell>
          <cell r="R2445" t="str">
            <v>3</v>
          </cell>
          <cell r="S2445" t="str">
            <v>6(4.5)</v>
          </cell>
          <cell r="T2445" t="str">
            <v>无</v>
          </cell>
          <cell r="U2445">
            <v>0</v>
          </cell>
          <cell r="V2445">
            <v>1.2</v>
          </cell>
          <cell r="W2445">
            <v>1.2</v>
          </cell>
        </row>
        <row r="2446">
          <cell r="I2446" t="str">
            <v>石崖山生态农业专业合作社新建道路</v>
          </cell>
          <cell r="J2446" t="str">
            <v>1312F4304820194</v>
          </cell>
          <cell r="K2446" t="str">
            <v>资源产业路</v>
          </cell>
          <cell r="L2446" t="str">
            <v>三类地区</v>
          </cell>
          <cell r="M2446"/>
          <cell r="N2446" t="str">
            <v>新建</v>
          </cell>
          <cell r="O2446" t="str">
            <v>石崖山生态农业专业合作社</v>
          </cell>
          <cell r="R2446" t="str">
            <v>3</v>
          </cell>
          <cell r="S2446" t="str">
            <v>6(4.5)</v>
          </cell>
          <cell r="T2446" t="str">
            <v>无</v>
          </cell>
          <cell r="U2446">
            <v>0</v>
          </cell>
          <cell r="V2446">
            <v>0.6</v>
          </cell>
          <cell r="W2446">
            <v>0.6</v>
          </cell>
        </row>
        <row r="2447">
          <cell r="I2447" t="str">
            <v>四泉生态农业专业合作社新建道路</v>
          </cell>
          <cell r="J2447" t="str">
            <v>1312F4304820019</v>
          </cell>
          <cell r="K2447" t="str">
            <v>资源产业路</v>
          </cell>
          <cell r="L2447" t="str">
            <v>三类地区</v>
          </cell>
          <cell r="M2447"/>
          <cell r="N2447" t="str">
            <v>新建</v>
          </cell>
          <cell r="O2447" t="str">
            <v>四泉生态农业专业合作社</v>
          </cell>
          <cell r="R2447" t="str">
            <v>3</v>
          </cell>
          <cell r="S2447" t="str">
            <v>6(4.5)</v>
          </cell>
          <cell r="T2447" t="str">
            <v>无</v>
          </cell>
          <cell r="U2447">
            <v>0</v>
          </cell>
          <cell r="V2447">
            <v>0.5</v>
          </cell>
          <cell r="W2447">
            <v>0.5</v>
          </cell>
        </row>
        <row r="2448">
          <cell r="I2448" t="str">
            <v>陶岭种养专业合作社新建道路</v>
          </cell>
          <cell r="J2448" t="str">
            <v>1312F4304820080</v>
          </cell>
          <cell r="K2448" t="str">
            <v>资源产业路</v>
          </cell>
          <cell r="L2448" t="str">
            <v>三类地区</v>
          </cell>
          <cell r="M2448"/>
          <cell r="N2448" t="str">
            <v>新建</v>
          </cell>
          <cell r="O2448" t="str">
            <v>陶岭种养专业合作社</v>
          </cell>
          <cell r="R2448" t="str">
            <v>3</v>
          </cell>
          <cell r="S2448" t="str">
            <v>6(4.5)</v>
          </cell>
          <cell r="T2448" t="str">
            <v>无</v>
          </cell>
          <cell r="U2448">
            <v>0</v>
          </cell>
          <cell r="V2448">
            <v>1.2</v>
          </cell>
          <cell r="W2448">
            <v>1.2</v>
          </cell>
        </row>
        <row r="2449">
          <cell r="I2449" t="str">
            <v>天成农牧有限公司新建道路</v>
          </cell>
          <cell r="J2449" t="str">
            <v>1312F4304820162</v>
          </cell>
          <cell r="K2449" t="str">
            <v>资源产业路</v>
          </cell>
          <cell r="L2449" t="str">
            <v>三类地区</v>
          </cell>
          <cell r="M2449"/>
          <cell r="N2449" t="str">
            <v>新建</v>
          </cell>
          <cell r="O2449" t="str">
            <v>天成农牧有限公司</v>
          </cell>
          <cell r="R2449" t="str">
            <v>3</v>
          </cell>
          <cell r="S2449" t="str">
            <v>6(4.5)</v>
          </cell>
          <cell r="T2449" t="str">
            <v>无</v>
          </cell>
          <cell r="U2449">
            <v>0</v>
          </cell>
          <cell r="V2449">
            <v>0.5</v>
          </cell>
          <cell r="W2449">
            <v>0.5</v>
          </cell>
        </row>
        <row r="2450">
          <cell r="I2450" t="str">
            <v>天农食品有限公司牲猪养殖新建3连接路</v>
          </cell>
          <cell r="J2450" t="str">
            <v>1312F4304820102</v>
          </cell>
          <cell r="K2450" t="str">
            <v>资源产业路</v>
          </cell>
          <cell r="L2450" t="str">
            <v>三类地区</v>
          </cell>
          <cell r="M2450"/>
          <cell r="N2450" t="str">
            <v>新建</v>
          </cell>
          <cell r="O2450" t="str">
            <v>天农食品有限公司牲猪养殖3</v>
          </cell>
          <cell r="R2450" t="str">
            <v>3</v>
          </cell>
          <cell r="S2450" t="str">
            <v>6</v>
          </cell>
          <cell r="T2450" t="str">
            <v>无</v>
          </cell>
          <cell r="U2450">
            <v>0</v>
          </cell>
          <cell r="V2450">
            <v>1.9</v>
          </cell>
          <cell r="W2450">
            <v>1.9</v>
          </cell>
        </row>
        <row r="2451">
          <cell r="I2451" t="str">
            <v>天佑农牧有限公司新建道路</v>
          </cell>
          <cell r="J2451" t="str">
            <v>1312F4304820003</v>
          </cell>
          <cell r="K2451" t="str">
            <v>资源产业路</v>
          </cell>
          <cell r="L2451" t="str">
            <v>三类地区</v>
          </cell>
          <cell r="M2451"/>
          <cell r="N2451" t="str">
            <v>新建</v>
          </cell>
          <cell r="O2451" t="str">
            <v>天佑农牧有限公司</v>
          </cell>
          <cell r="R2451" t="str">
            <v>3</v>
          </cell>
          <cell r="S2451" t="str">
            <v>6(4.5)</v>
          </cell>
          <cell r="T2451" t="str">
            <v>无</v>
          </cell>
          <cell r="U2451">
            <v>0</v>
          </cell>
          <cell r="V2451">
            <v>0.85</v>
          </cell>
          <cell r="W2451">
            <v>0.85</v>
          </cell>
        </row>
        <row r="2452">
          <cell r="I2452" t="str">
            <v>文慧生态养殖专业合作社新建道路</v>
          </cell>
          <cell r="J2452" t="str">
            <v>1312F4304820010</v>
          </cell>
          <cell r="K2452" t="str">
            <v>资源产业路</v>
          </cell>
          <cell r="L2452" t="str">
            <v>三类地区</v>
          </cell>
          <cell r="M2452"/>
          <cell r="N2452" t="str">
            <v>新建</v>
          </cell>
          <cell r="O2452" t="str">
            <v>文慧生态养殖专业合作社</v>
          </cell>
          <cell r="R2452" t="str">
            <v>3.5</v>
          </cell>
          <cell r="S2452" t="str">
            <v>6(4.5)</v>
          </cell>
          <cell r="T2452" t="str">
            <v>无</v>
          </cell>
          <cell r="U2452">
            <v>0</v>
          </cell>
          <cell r="V2452">
            <v>0.75</v>
          </cell>
          <cell r="W2452">
            <v>0.75</v>
          </cell>
        </row>
        <row r="2453">
          <cell r="I2453" t="str">
            <v>小王子生态种养合作社新建道路</v>
          </cell>
          <cell r="J2453" t="str">
            <v>1312F4304820017</v>
          </cell>
          <cell r="K2453" t="str">
            <v>资源产业路</v>
          </cell>
          <cell r="L2453" t="str">
            <v>三类地区</v>
          </cell>
          <cell r="M2453"/>
          <cell r="N2453" t="str">
            <v>新建</v>
          </cell>
          <cell r="O2453" t="str">
            <v>小王子生态种养合作社</v>
          </cell>
          <cell r="R2453" t="str">
            <v>3</v>
          </cell>
          <cell r="S2453" t="str">
            <v>6(4.5)</v>
          </cell>
          <cell r="T2453" t="str">
            <v>无</v>
          </cell>
          <cell r="U2453">
            <v>0</v>
          </cell>
          <cell r="V2453">
            <v>1.4</v>
          </cell>
          <cell r="W2453">
            <v>1.4</v>
          </cell>
        </row>
        <row r="2454">
          <cell r="I2454" t="str">
            <v>一滴香油茶有限公司新建道路</v>
          </cell>
          <cell r="J2454" t="str">
            <v>1312F4304820002</v>
          </cell>
          <cell r="K2454" t="str">
            <v>资源产业路</v>
          </cell>
          <cell r="L2454" t="str">
            <v>三类地区</v>
          </cell>
          <cell r="M2454"/>
          <cell r="N2454" t="str">
            <v>新建</v>
          </cell>
          <cell r="O2454" t="str">
            <v>一滴香油茶有限公司</v>
          </cell>
          <cell r="R2454" t="str">
            <v>2.5</v>
          </cell>
          <cell r="S2454" t="str">
            <v>6(4.5)</v>
          </cell>
          <cell r="T2454" t="str">
            <v>无</v>
          </cell>
          <cell r="U2454">
            <v>0</v>
          </cell>
          <cell r="V2454">
            <v>1.5</v>
          </cell>
          <cell r="W2454">
            <v>1.5</v>
          </cell>
        </row>
        <row r="2455">
          <cell r="I2455" t="str">
            <v>益康兴林业专业合作社新建公路</v>
          </cell>
          <cell r="J2455" t="str">
            <v>1312F4304820008</v>
          </cell>
          <cell r="K2455" t="str">
            <v>资源产业路</v>
          </cell>
          <cell r="L2455" t="str">
            <v>三类地区</v>
          </cell>
          <cell r="M2455"/>
          <cell r="N2455" t="str">
            <v>新建</v>
          </cell>
          <cell r="O2455" t="str">
            <v>益康兴林业专业合作社</v>
          </cell>
          <cell r="R2455" t="str">
            <v>3</v>
          </cell>
          <cell r="S2455" t="str">
            <v>6(4.5)</v>
          </cell>
          <cell r="T2455" t="str">
            <v>无</v>
          </cell>
          <cell r="U2455">
            <v>0</v>
          </cell>
          <cell r="V2455">
            <v>0.6</v>
          </cell>
          <cell r="W2455">
            <v>0.6</v>
          </cell>
        </row>
        <row r="2456">
          <cell r="I2456" t="str">
            <v>油海林业农民专业合作社新建道路</v>
          </cell>
          <cell r="J2456" t="str">
            <v>1312F4304820045</v>
          </cell>
          <cell r="K2456" t="str">
            <v>资源产业路</v>
          </cell>
          <cell r="L2456" t="str">
            <v>三类地区</v>
          </cell>
          <cell r="M2456"/>
          <cell r="N2456" t="str">
            <v>新建</v>
          </cell>
          <cell r="O2456" t="str">
            <v>油海林业农民专业合作社</v>
          </cell>
          <cell r="R2456" t="str">
            <v>3.5</v>
          </cell>
          <cell r="S2456" t="str">
            <v>6(4.5)</v>
          </cell>
          <cell r="T2456" t="str">
            <v>无</v>
          </cell>
          <cell r="U2456">
            <v>0</v>
          </cell>
          <cell r="V2456">
            <v>1.05</v>
          </cell>
          <cell r="W2456">
            <v>1.05</v>
          </cell>
        </row>
        <row r="2457">
          <cell r="I2457" t="str">
            <v>裕花种养专业合作社新建道路</v>
          </cell>
          <cell r="J2457" t="str">
            <v>1312F4304820029</v>
          </cell>
          <cell r="K2457" t="str">
            <v>资源产业路</v>
          </cell>
          <cell r="L2457" t="str">
            <v>三类地区</v>
          </cell>
          <cell r="M2457"/>
          <cell r="N2457" t="str">
            <v>新建</v>
          </cell>
          <cell r="O2457" t="str">
            <v>裕花种养专业合作社</v>
          </cell>
          <cell r="R2457" t="str">
            <v>3</v>
          </cell>
          <cell r="S2457" t="str">
            <v>6(4.5)</v>
          </cell>
          <cell r="T2457" t="str">
            <v>无</v>
          </cell>
          <cell r="U2457">
            <v>0</v>
          </cell>
          <cell r="V2457">
            <v>0.9</v>
          </cell>
          <cell r="W2457">
            <v>0.9</v>
          </cell>
        </row>
        <row r="2458">
          <cell r="I2458" t="str">
            <v>渣石生态种养专业合作社新建道路</v>
          </cell>
          <cell r="J2458" t="str">
            <v>1312F4304820236</v>
          </cell>
          <cell r="K2458" t="str">
            <v>资源产业路</v>
          </cell>
          <cell r="L2458" t="str">
            <v>三类地区</v>
          </cell>
          <cell r="M2458"/>
          <cell r="N2458" t="str">
            <v>新建</v>
          </cell>
          <cell r="O2458" t="str">
            <v>渣石生态种养专业合作社</v>
          </cell>
          <cell r="R2458" t="str">
            <v>3</v>
          </cell>
          <cell r="S2458" t="str">
            <v>6(4.5)</v>
          </cell>
          <cell r="T2458" t="str">
            <v>无</v>
          </cell>
          <cell r="U2458">
            <v>0</v>
          </cell>
          <cell r="V2458">
            <v>1</v>
          </cell>
          <cell r="W2458">
            <v>1</v>
          </cell>
        </row>
        <row r="2459">
          <cell r="I2459" t="str">
            <v>张诗牛种养专业合作社新建道路</v>
          </cell>
          <cell r="J2459" t="str">
            <v>1312F4304820448</v>
          </cell>
          <cell r="K2459" t="str">
            <v>资源产业路</v>
          </cell>
          <cell r="L2459" t="str">
            <v>三类地区</v>
          </cell>
          <cell r="M2459"/>
          <cell r="N2459" t="str">
            <v>新建</v>
          </cell>
          <cell r="O2459" t="str">
            <v>诗牛种养专业合作社</v>
          </cell>
          <cell r="R2459" t="str">
            <v>3</v>
          </cell>
          <cell r="S2459" t="str">
            <v>6</v>
          </cell>
          <cell r="T2459" t="str">
            <v>CY07430482</v>
          </cell>
          <cell r="U2459">
            <v>0</v>
          </cell>
          <cell r="V2459">
            <v>0.3</v>
          </cell>
          <cell r="W2459">
            <v>0.3</v>
          </cell>
        </row>
        <row r="2460">
          <cell r="I2460" t="str">
            <v>振旺种养专业合作社新建道路</v>
          </cell>
          <cell r="J2460" t="str">
            <v>1312F4304820006</v>
          </cell>
          <cell r="K2460" t="str">
            <v>资源产业路</v>
          </cell>
          <cell r="L2460" t="str">
            <v>三类地区</v>
          </cell>
          <cell r="M2460"/>
          <cell r="N2460" t="str">
            <v>新建</v>
          </cell>
          <cell r="O2460" t="str">
            <v>振旺种养专业合作社</v>
          </cell>
          <cell r="R2460" t="str">
            <v>3.5</v>
          </cell>
          <cell r="S2460" t="str">
            <v>6(4.5)</v>
          </cell>
          <cell r="T2460" t="str">
            <v>无</v>
          </cell>
          <cell r="U2460">
            <v>0</v>
          </cell>
          <cell r="V2460">
            <v>0.7</v>
          </cell>
          <cell r="W2460">
            <v>0.7</v>
          </cell>
        </row>
        <row r="2461">
          <cell r="I2461" t="str">
            <v>金甲村撤并村便捷连通路</v>
          </cell>
          <cell r="J2461" t="str">
            <v>1327F4304050001</v>
          </cell>
          <cell r="K2461" t="str">
            <v>新村与撤并村便捷连通</v>
          </cell>
          <cell r="L2461" t="str">
            <v>三类地区</v>
          </cell>
          <cell r="M2461"/>
          <cell r="N2461" t="str">
            <v>新建</v>
          </cell>
          <cell r="O2461" t="str">
            <v>金甲村</v>
          </cell>
          <cell r="P2461" t="str">
            <v>无路</v>
          </cell>
          <cell r="R2461" t="str">
            <v>3</v>
          </cell>
          <cell r="S2461" t="str">
            <v>3.5</v>
          </cell>
          <cell r="T2461" t="str">
            <v>c501430405</v>
          </cell>
          <cell r="U2461">
            <v>0</v>
          </cell>
          <cell r="V2461">
            <v>0.374</v>
          </cell>
          <cell r="W2461">
            <v>0.374</v>
          </cell>
        </row>
        <row r="2462">
          <cell r="I2462" t="str">
            <v>CX69连接路</v>
          </cell>
          <cell r="J2462" t="str">
            <v>1327F4304070001</v>
          </cell>
          <cell r="K2462" t="str">
            <v>新村与撤并村便捷连通</v>
          </cell>
          <cell r="L2462" t="str">
            <v>三类地区</v>
          </cell>
          <cell r="M2462"/>
          <cell r="N2462" t="str">
            <v>升级改造（提质改造）</v>
          </cell>
          <cell r="O2462" t="str">
            <v>和平村</v>
          </cell>
          <cell r="P2462" t="str">
            <v>四级公路</v>
          </cell>
          <cell r="R2462" t="str">
            <v>5</v>
          </cell>
          <cell r="S2462" t="str">
            <v>6</v>
          </cell>
          <cell r="T2462" t="str">
            <v>CX69430407</v>
          </cell>
          <cell r="U2462">
            <v>0</v>
          </cell>
          <cell r="V2462">
            <v>1.48</v>
          </cell>
          <cell r="W2462">
            <v>1.48</v>
          </cell>
        </row>
        <row r="2463">
          <cell r="I2463" t="str">
            <v>黄花至临江村部便捷连通路</v>
          </cell>
          <cell r="J2463" t="str">
            <v>1327F4304080002</v>
          </cell>
          <cell r="K2463" t="str">
            <v>新村与撤并村便捷连通</v>
          </cell>
          <cell r="L2463" t="str">
            <v>三类地区</v>
          </cell>
          <cell r="M2463"/>
          <cell r="N2463" t="str">
            <v>升级改造（提质改造）</v>
          </cell>
          <cell r="O2463" t="str">
            <v>临江村</v>
          </cell>
          <cell r="P2463" t="str">
            <v>等外公路</v>
          </cell>
          <cell r="R2463" t="str">
            <v>3.5</v>
          </cell>
          <cell r="S2463" t="str">
            <v>4.5</v>
          </cell>
          <cell r="T2463" t="str">
            <v>CZ04430408</v>
          </cell>
          <cell r="U2463">
            <v>0</v>
          </cell>
          <cell r="V2463">
            <v>2.73</v>
          </cell>
          <cell r="W2463">
            <v>2.73</v>
          </cell>
        </row>
        <row r="2464">
          <cell r="I2464" t="str">
            <v>群胜至幸福村部便捷连通路</v>
          </cell>
          <cell r="J2464" t="str">
            <v>1327F4304080001</v>
          </cell>
          <cell r="K2464" t="str">
            <v>新村与撤并村便捷连通</v>
          </cell>
          <cell r="L2464" t="str">
            <v>三类地区</v>
          </cell>
          <cell r="M2464"/>
          <cell r="N2464" t="str">
            <v>升级改造（提质改造）</v>
          </cell>
          <cell r="O2464" t="str">
            <v>幸福村</v>
          </cell>
          <cell r="P2464" t="str">
            <v>等外公路</v>
          </cell>
          <cell r="R2464" t="str">
            <v>3.5</v>
          </cell>
          <cell r="S2464" t="str">
            <v>4.5</v>
          </cell>
          <cell r="T2464" t="str">
            <v>C028430408</v>
          </cell>
          <cell r="U2464">
            <v>0</v>
          </cell>
          <cell r="V2464">
            <v>2.7509999999999999</v>
          </cell>
          <cell r="W2464">
            <v>2.7509999999999999</v>
          </cell>
        </row>
        <row r="2465">
          <cell r="I2465" t="str">
            <v>中心至中平村部便捷连通路</v>
          </cell>
          <cell r="J2465" t="str">
            <v>1327F4304080003</v>
          </cell>
          <cell r="K2465" t="str">
            <v>新村与撤并村便捷连通</v>
          </cell>
          <cell r="L2465" t="str">
            <v>三类地区</v>
          </cell>
          <cell r="M2465"/>
          <cell r="N2465" t="str">
            <v>升级改造（提质改造）</v>
          </cell>
          <cell r="O2465" t="str">
            <v>中平村</v>
          </cell>
          <cell r="P2465" t="str">
            <v>等外公路</v>
          </cell>
          <cell r="R2465" t="str">
            <v>3.5</v>
          </cell>
          <cell r="S2465" t="str">
            <v>4.5</v>
          </cell>
          <cell r="T2465" t="str">
            <v>C018430408</v>
          </cell>
          <cell r="U2465">
            <v>0</v>
          </cell>
          <cell r="V2465">
            <v>1.7889999999999999</v>
          </cell>
          <cell r="W2465">
            <v>1.7889999999999999</v>
          </cell>
        </row>
        <row r="2466">
          <cell r="I2466" t="str">
            <v>白象村并村路</v>
          </cell>
          <cell r="J2466" t="str">
            <v>1327F4304210113</v>
          </cell>
          <cell r="K2466" t="str">
            <v>新村与撤并村便捷连通</v>
          </cell>
          <cell r="L2466" t="str">
            <v>三类地区</v>
          </cell>
          <cell r="M2466"/>
          <cell r="N2466" t="str">
            <v>新建</v>
          </cell>
          <cell r="O2466" t="str">
            <v>白象村</v>
          </cell>
          <cell r="P2466" t="str">
            <v>等外公路</v>
          </cell>
          <cell r="R2466" t="str">
            <v>3</v>
          </cell>
          <cell r="S2466" t="str">
            <v>3.5</v>
          </cell>
          <cell r="T2466" t="str">
            <v>无</v>
          </cell>
          <cell r="U2466">
            <v>0</v>
          </cell>
          <cell r="V2466">
            <v>1.8</v>
          </cell>
          <cell r="W2466">
            <v>1.8</v>
          </cell>
        </row>
        <row r="2467">
          <cell r="I2467" t="str">
            <v>板市乡和友村并村路（二期）</v>
          </cell>
          <cell r="J2467" t="str">
            <v>1327F4304210075</v>
          </cell>
          <cell r="K2467" t="str">
            <v>新村与撤并村便捷连通</v>
          </cell>
          <cell r="L2467" t="str">
            <v>三类地区</v>
          </cell>
          <cell r="M2467"/>
          <cell r="N2467" t="str">
            <v>新建</v>
          </cell>
          <cell r="O2467" t="str">
            <v>松林村</v>
          </cell>
          <cell r="P2467" t="str">
            <v>等外公路</v>
          </cell>
          <cell r="R2467" t="str">
            <v>2.5</v>
          </cell>
          <cell r="S2467" t="str">
            <v>3.5</v>
          </cell>
          <cell r="T2467" t="str">
            <v>无</v>
          </cell>
          <cell r="U2467">
            <v>0</v>
          </cell>
          <cell r="V2467">
            <v>0.55000000000000004</v>
          </cell>
          <cell r="W2467">
            <v>0.55000000000000004</v>
          </cell>
        </row>
        <row r="2468">
          <cell r="I2468" t="str">
            <v>板市乡和友村并村路（一期）</v>
          </cell>
          <cell r="J2468" t="str">
            <v>1327F4304210003</v>
          </cell>
          <cell r="K2468" t="str">
            <v>新村与撤并村便捷连通</v>
          </cell>
          <cell r="L2468" t="str">
            <v>三类地区</v>
          </cell>
          <cell r="M2468"/>
          <cell r="N2468" t="str">
            <v>新建</v>
          </cell>
          <cell r="O2468" t="str">
            <v>和友村</v>
          </cell>
          <cell r="P2468" t="str">
            <v>等外公路</v>
          </cell>
          <cell r="R2468" t="str">
            <v>2.5</v>
          </cell>
          <cell r="S2468" t="str">
            <v>3.5</v>
          </cell>
          <cell r="T2468" t="str">
            <v>无</v>
          </cell>
          <cell r="U2468">
            <v>0</v>
          </cell>
          <cell r="V2468">
            <v>0.55300000000000005</v>
          </cell>
          <cell r="W2468">
            <v>0.55300000000000005</v>
          </cell>
        </row>
        <row r="2469">
          <cell r="I2469" t="str">
            <v>板市乡化成村并村路（二期）</v>
          </cell>
          <cell r="J2469" t="str">
            <v>1327F4304210076</v>
          </cell>
          <cell r="K2469" t="str">
            <v>新村与撤并村便捷连通</v>
          </cell>
          <cell r="L2469" t="str">
            <v>三类地区</v>
          </cell>
          <cell r="M2469"/>
          <cell r="N2469" t="str">
            <v>新建</v>
          </cell>
          <cell r="O2469" t="str">
            <v>板桥村</v>
          </cell>
          <cell r="P2469" t="str">
            <v>等外公路</v>
          </cell>
          <cell r="R2469" t="str">
            <v>2.5</v>
          </cell>
          <cell r="S2469" t="str">
            <v>3.5</v>
          </cell>
          <cell r="T2469" t="str">
            <v>无</v>
          </cell>
          <cell r="U2469">
            <v>0</v>
          </cell>
          <cell r="V2469">
            <v>1.2</v>
          </cell>
          <cell r="W2469">
            <v>1.2</v>
          </cell>
        </row>
        <row r="2470">
          <cell r="I2470" t="str">
            <v>板市乡化成村并村路（一期）</v>
          </cell>
          <cell r="J2470" t="str">
            <v>1327F4304210004</v>
          </cell>
          <cell r="K2470" t="str">
            <v>新村与撤并村便捷连通</v>
          </cell>
          <cell r="L2470" t="str">
            <v>三类地区</v>
          </cell>
          <cell r="M2470"/>
          <cell r="N2470" t="str">
            <v>新改建</v>
          </cell>
          <cell r="O2470" t="str">
            <v>化成村</v>
          </cell>
          <cell r="P2470" t="str">
            <v>等外公路</v>
          </cell>
          <cell r="R2470" t="str">
            <v>2.5</v>
          </cell>
          <cell r="S2470" t="str">
            <v>3.5</v>
          </cell>
          <cell r="T2470" t="str">
            <v>无</v>
          </cell>
          <cell r="U2470">
            <v>0</v>
          </cell>
          <cell r="V2470">
            <v>1.1000000000000001</v>
          </cell>
          <cell r="W2470">
            <v>1.1000000000000001</v>
          </cell>
        </row>
        <row r="2471">
          <cell r="I2471" t="str">
            <v>板市乡民康村并村路</v>
          </cell>
          <cell r="J2471" t="str">
            <v>1327F4304210005</v>
          </cell>
          <cell r="K2471" t="str">
            <v>新村与撤并村便捷连通</v>
          </cell>
          <cell r="L2471" t="str">
            <v>三类地区</v>
          </cell>
          <cell r="M2471"/>
          <cell r="N2471" t="str">
            <v>新改建</v>
          </cell>
          <cell r="O2471" t="str">
            <v>民康村</v>
          </cell>
          <cell r="P2471" t="str">
            <v>四级公路</v>
          </cell>
          <cell r="R2471" t="str">
            <v>2.5</v>
          </cell>
          <cell r="S2471" t="str">
            <v>3.5</v>
          </cell>
          <cell r="T2471" t="str">
            <v>无</v>
          </cell>
          <cell r="U2471">
            <v>0</v>
          </cell>
          <cell r="V2471">
            <v>0.95</v>
          </cell>
          <cell r="W2471">
            <v>0.95</v>
          </cell>
        </row>
        <row r="2472">
          <cell r="I2472" t="str">
            <v>板市乡民主村并村路</v>
          </cell>
          <cell r="J2472" t="str">
            <v>1327F4304210077</v>
          </cell>
          <cell r="K2472" t="str">
            <v>新村与撤并村便捷连通</v>
          </cell>
          <cell r="L2472" t="str">
            <v>三类地区</v>
          </cell>
          <cell r="M2472"/>
          <cell r="N2472" t="str">
            <v>新建</v>
          </cell>
          <cell r="O2472" t="str">
            <v>民康村</v>
          </cell>
          <cell r="P2472" t="str">
            <v>等外公路</v>
          </cell>
          <cell r="R2472" t="str">
            <v>2.5</v>
          </cell>
          <cell r="S2472" t="str">
            <v>3.5</v>
          </cell>
          <cell r="T2472" t="str">
            <v>无</v>
          </cell>
          <cell r="U2472">
            <v>0</v>
          </cell>
          <cell r="V2472">
            <v>1.2</v>
          </cell>
          <cell r="W2472">
            <v>1.2</v>
          </cell>
        </row>
        <row r="2473">
          <cell r="I2473" t="str">
            <v>板市乡往宜村并村路</v>
          </cell>
          <cell r="J2473" t="str">
            <v>1327F4304210006</v>
          </cell>
          <cell r="K2473" t="str">
            <v>新村与撤并村便捷连通</v>
          </cell>
          <cell r="L2473" t="str">
            <v>三类地区</v>
          </cell>
          <cell r="M2473"/>
          <cell r="N2473" t="str">
            <v>新改建</v>
          </cell>
          <cell r="O2473" t="str">
            <v>同心村</v>
          </cell>
          <cell r="P2473" t="str">
            <v>等外公路</v>
          </cell>
          <cell r="R2473" t="str">
            <v>2.5</v>
          </cell>
          <cell r="S2473" t="str">
            <v>3.5</v>
          </cell>
          <cell r="T2473" t="str">
            <v>无</v>
          </cell>
          <cell r="U2473">
            <v>0</v>
          </cell>
          <cell r="V2473">
            <v>0.7</v>
          </cell>
          <cell r="W2473">
            <v>0.7</v>
          </cell>
        </row>
        <row r="2474">
          <cell r="I2474" t="str">
            <v>长安村并村路</v>
          </cell>
          <cell r="J2474" t="str">
            <v>1327F4304210160</v>
          </cell>
          <cell r="K2474" t="str">
            <v>新村与撤并村便捷连通</v>
          </cell>
          <cell r="L2474" t="str">
            <v>三类地区</v>
          </cell>
          <cell r="M2474"/>
          <cell r="N2474" t="str">
            <v>新建</v>
          </cell>
          <cell r="O2474" t="str">
            <v>长安村</v>
          </cell>
          <cell r="P2474" t="str">
            <v>等外公路</v>
          </cell>
          <cell r="R2474" t="str">
            <v>2.5</v>
          </cell>
          <cell r="S2474" t="str">
            <v>3.5</v>
          </cell>
          <cell r="T2474" t="str">
            <v>无</v>
          </cell>
          <cell r="U2474">
            <v>0</v>
          </cell>
          <cell r="V2474">
            <v>0.8</v>
          </cell>
          <cell r="W2474">
            <v>0.8</v>
          </cell>
        </row>
        <row r="2475">
          <cell r="I2475" t="str">
            <v>长冲组至石口村连通路</v>
          </cell>
          <cell r="J2475" t="str">
            <v>1327F4304210074</v>
          </cell>
          <cell r="K2475" t="str">
            <v>新村与撤并村便捷连通</v>
          </cell>
          <cell r="L2475" t="str">
            <v>三类地区</v>
          </cell>
          <cell r="M2475"/>
          <cell r="N2475" t="str">
            <v>新建</v>
          </cell>
          <cell r="O2475" t="str">
            <v>兴田村</v>
          </cell>
          <cell r="P2475" t="str">
            <v>四级公路</v>
          </cell>
          <cell r="R2475" t="str">
            <v>2.5</v>
          </cell>
          <cell r="S2475" t="str">
            <v>3.5</v>
          </cell>
          <cell r="T2475" t="str">
            <v>无</v>
          </cell>
          <cell r="U2475">
            <v>0</v>
          </cell>
          <cell r="V2475">
            <v>0.53</v>
          </cell>
          <cell r="W2475">
            <v>0.53</v>
          </cell>
        </row>
        <row r="2476">
          <cell r="I2476" t="str">
            <v>长永村至藕塘连通路</v>
          </cell>
          <cell r="J2476" t="str">
            <v>1327F4304210061</v>
          </cell>
          <cell r="K2476" t="str">
            <v>新村与撤并村便捷连通</v>
          </cell>
          <cell r="L2476" t="str">
            <v>三类地区</v>
          </cell>
          <cell r="M2476"/>
          <cell r="N2476" t="str">
            <v>新建</v>
          </cell>
          <cell r="O2476" t="str">
            <v>永禄村</v>
          </cell>
          <cell r="P2476" t="str">
            <v>等外公路</v>
          </cell>
          <cell r="R2476" t="str">
            <v>2.5</v>
          </cell>
          <cell r="S2476" t="str">
            <v>3.5</v>
          </cell>
          <cell r="T2476" t="str">
            <v>无</v>
          </cell>
          <cell r="U2476">
            <v>0</v>
          </cell>
          <cell r="V2476">
            <v>0.49399999999999999</v>
          </cell>
          <cell r="W2476">
            <v>0.49399999999999999</v>
          </cell>
        </row>
        <row r="2477">
          <cell r="I2477" t="str">
            <v>车头村至高明村连通路</v>
          </cell>
          <cell r="J2477" t="str">
            <v>1327F4304210038</v>
          </cell>
          <cell r="K2477" t="str">
            <v>新村与撤并村便捷连通</v>
          </cell>
          <cell r="L2477" t="str">
            <v>三类地区</v>
          </cell>
          <cell r="M2477"/>
          <cell r="N2477" t="str">
            <v>新建</v>
          </cell>
          <cell r="O2477" t="str">
            <v>福音村</v>
          </cell>
          <cell r="P2477" t="str">
            <v>等外公路</v>
          </cell>
          <cell r="R2477" t="str">
            <v>2.5</v>
          </cell>
          <cell r="S2477" t="str">
            <v>3.5</v>
          </cell>
          <cell r="T2477" t="str">
            <v>无</v>
          </cell>
          <cell r="U2477">
            <v>0</v>
          </cell>
          <cell r="V2477">
            <v>0.311</v>
          </cell>
          <cell r="W2477">
            <v>0.311</v>
          </cell>
        </row>
        <row r="2478">
          <cell r="I2478" t="str">
            <v>磻湖村并村路</v>
          </cell>
          <cell r="J2478" t="str">
            <v>1327F4304210183</v>
          </cell>
          <cell r="K2478" t="str">
            <v>新村与撤并村便捷连通</v>
          </cell>
          <cell r="L2478" t="str">
            <v>三类地区</v>
          </cell>
          <cell r="M2478"/>
          <cell r="N2478" t="str">
            <v>新建</v>
          </cell>
          <cell r="O2478" t="str">
            <v>磻青村</v>
          </cell>
          <cell r="P2478" t="str">
            <v>等外公路</v>
          </cell>
          <cell r="R2478" t="str">
            <v>2.5</v>
          </cell>
          <cell r="S2478" t="str">
            <v>3.5</v>
          </cell>
          <cell r="T2478" t="str">
            <v>无</v>
          </cell>
          <cell r="U2478">
            <v>0</v>
          </cell>
          <cell r="V2478">
            <v>0.37</v>
          </cell>
          <cell r="W2478">
            <v>0.37</v>
          </cell>
        </row>
        <row r="2479">
          <cell r="I2479" t="str">
            <v>大安乡渡头滩村谢步组并村路</v>
          </cell>
          <cell r="J2479" t="str">
            <v>1327F4304210040</v>
          </cell>
          <cell r="K2479" t="str">
            <v>新村与撤并村便捷连通</v>
          </cell>
          <cell r="L2479" t="str">
            <v>三类地区</v>
          </cell>
          <cell r="M2479"/>
          <cell r="N2479" t="str">
            <v>新建</v>
          </cell>
          <cell r="O2479" t="str">
            <v>渡头滩村</v>
          </cell>
          <cell r="P2479" t="str">
            <v>等外公路</v>
          </cell>
          <cell r="R2479" t="str">
            <v>2.5</v>
          </cell>
          <cell r="S2479" t="str">
            <v>3.5</v>
          </cell>
          <cell r="T2479" t="str">
            <v>无</v>
          </cell>
          <cell r="U2479">
            <v>0</v>
          </cell>
          <cell r="V2479">
            <v>0.21</v>
          </cell>
          <cell r="W2479">
            <v>0.21</v>
          </cell>
        </row>
        <row r="2480">
          <cell r="I2480" t="str">
            <v>大安乡黄塘村毛岭并村路</v>
          </cell>
          <cell r="J2480" t="str">
            <v>1327F4304210035</v>
          </cell>
          <cell r="K2480" t="str">
            <v>新村与撤并村便捷连通</v>
          </cell>
          <cell r="L2480" t="str">
            <v>三类地区</v>
          </cell>
          <cell r="M2480"/>
          <cell r="N2480" t="str">
            <v>新建</v>
          </cell>
          <cell r="O2480" t="str">
            <v>三阳村</v>
          </cell>
          <cell r="P2480" t="str">
            <v>等外公路</v>
          </cell>
          <cell r="R2480" t="str">
            <v>2.5</v>
          </cell>
          <cell r="S2480" t="str">
            <v>3.5</v>
          </cell>
          <cell r="T2480" t="str">
            <v>无</v>
          </cell>
          <cell r="U2480">
            <v>0</v>
          </cell>
          <cell r="V2480">
            <v>2.8</v>
          </cell>
          <cell r="W2480">
            <v>2.8</v>
          </cell>
        </row>
        <row r="2481">
          <cell r="I2481" t="str">
            <v>大安乡黄塘村周家一扁塘并村路</v>
          </cell>
          <cell r="J2481" t="str">
            <v>1327F4304210030</v>
          </cell>
          <cell r="K2481" t="str">
            <v>新村与撤并村便捷连通</v>
          </cell>
          <cell r="L2481" t="str">
            <v>三类地区</v>
          </cell>
          <cell r="M2481"/>
          <cell r="N2481" t="str">
            <v>新建</v>
          </cell>
          <cell r="O2481" t="str">
            <v>黄塘村</v>
          </cell>
          <cell r="P2481" t="str">
            <v>等外公路</v>
          </cell>
          <cell r="R2481" t="str">
            <v>2.5</v>
          </cell>
          <cell r="S2481" t="str">
            <v>3.5</v>
          </cell>
          <cell r="T2481" t="str">
            <v>无</v>
          </cell>
          <cell r="U2481">
            <v>0</v>
          </cell>
          <cell r="V2481">
            <v>0.68</v>
          </cell>
          <cell r="W2481">
            <v>0.68</v>
          </cell>
        </row>
        <row r="2482">
          <cell r="I2482" t="str">
            <v>大安乡龙桥村并村路（三期）</v>
          </cell>
          <cell r="J2482" t="str">
            <v>1327F4304210055</v>
          </cell>
          <cell r="K2482" t="str">
            <v>新村与撤并村便捷连通</v>
          </cell>
          <cell r="L2482" t="str">
            <v>三类地区</v>
          </cell>
          <cell r="M2482"/>
          <cell r="N2482" t="str">
            <v>新建</v>
          </cell>
          <cell r="O2482" t="str">
            <v>贵华村</v>
          </cell>
          <cell r="P2482" t="str">
            <v>等外公路</v>
          </cell>
          <cell r="R2482" t="str">
            <v>2.5</v>
          </cell>
          <cell r="S2482" t="str">
            <v>3.5</v>
          </cell>
          <cell r="T2482" t="str">
            <v>无</v>
          </cell>
          <cell r="U2482">
            <v>0</v>
          </cell>
          <cell r="V2482">
            <v>0.66100000000000003</v>
          </cell>
          <cell r="W2482">
            <v>0.66100000000000003</v>
          </cell>
        </row>
        <row r="2483">
          <cell r="I2483" t="str">
            <v>大安乡龙桥村荷叶组并村路（二期）</v>
          </cell>
          <cell r="J2483" t="str">
            <v>1327F4304210053</v>
          </cell>
          <cell r="K2483" t="str">
            <v>新村与撤并村便捷连通</v>
          </cell>
          <cell r="L2483" t="str">
            <v>三类地区</v>
          </cell>
          <cell r="M2483"/>
          <cell r="N2483" t="str">
            <v>新建</v>
          </cell>
          <cell r="O2483" t="str">
            <v>水寺村</v>
          </cell>
          <cell r="P2483" t="str">
            <v>等外公路</v>
          </cell>
          <cell r="R2483" t="str">
            <v>2.5</v>
          </cell>
          <cell r="S2483" t="str">
            <v>3.5</v>
          </cell>
          <cell r="T2483" t="str">
            <v>无</v>
          </cell>
          <cell r="U2483">
            <v>0</v>
          </cell>
          <cell r="V2483">
            <v>0.32400000000000001</v>
          </cell>
          <cell r="W2483">
            <v>0.32400000000000001</v>
          </cell>
        </row>
        <row r="2484">
          <cell r="I2484" t="str">
            <v>大安乡龙桥村荷叶组至楚西组并村路（一期）</v>
          </cell>
          <cell r="J2484" t="str">
            <v>1327F4304210049</v>
          </cell>
          <cell r="K2484" t="str">
            <v>新村与撤并村便捷连通</v>
          </cell>
          <cell r="L2484" t="str">
            <v>三类地区</v>
          </cell>
          <cell r="M2484"/>
          <cell r="N2484" t="str">
            <v>新建</v>
          </cell>
          <cell r="O2484" t="str">
            <v>龙桥村</v>
          </cell>
          <cell r="P2484" t="str">
            <v>等外公路</v>
          </cell>
          <cell r="R2484" t="str">
            <v>2.5</v>
          </cell>
          <cell r="S2484" t="str">
            <v>3.5</v>
          </cell>
          <cell r="T2484" t="str">
            <v>无</v>
          </cell>
          <cell r="U2484">
            <v>0</v>
          </cell>
          <cell r="V2484">
            <v>0.41</v>
          </cell>
          <cell r="W2484">
            <v>0.41</v>
          </cell>
        </row>
        <row r="2485">
          <cell r="I2485" t="str">
            <v>大安乡马源村富友组并村路</v>
          </cell>
          <cell r="J2485" t="str">
            <v>1327F4304210069</v>
          </cell>
          <cell r="K2485" t="str">
            <v>新村与撤并村便捷连通</v>
          </cell>
          <cell r="L2485" t="str">
            <v>三类地区</v>
          </cell>
          <cell r="M2485"/>
          <cell r="N2485" t="str">
            <v>新建</v>
          </cell>
          <cell r="O2485" t="str">
            <v>马源村</v>
          </cell>
          <cell r="P2485" t="str">
            <v>等外公路</v>
          </cell>
          <cell r="R2485" t="str">
            <v>2.5</v>
          </cell>
          <cell r="S2485" t="str">
            <v>3.5</v>
          </cell>
          <cell r="T2485" t="str">
            <v>无</v>
          </cell>
          <cell r="U2485">
            <v>0</v>
          </cell>
          <cell r="V2485">
            <v>0.56699999999999995</v>
          </cell>
          <cell r="W2485">
            <v>0.56699999999999995</v>
          </cell>
        </row>
        <row r="2486">
          <cell r="I2486" t="str">
            <v>大安乡延寿村并村路</v>
          </cell>
          <cell r="J2486" t="str">
            <v>1327F4304210060</v>
          </cell>
          <cell r="K2486" t="str">
            <v>新村与撤并村便捷连通</v>
          </cell>
          <cell r="L2486" t="str">
            <v>三类地区</v>
          </cell>
          <cell r="M2486"/>
          <cell r="N2486" t="str">
            <v>新建</v>
          </cell>
          <cell r="O2486" t="str">
            <v>延寿村</v>
          </cell>
          <cell r="P2486" t="str">
            <v>等外公路</v>
          </cell>
          <cell r="R2486" t="str">
            <v>2.5</v>
          </cell>
          <cell r="S2486" t="str">
            <v>3.5</v>
          </cell>
          <cell r="T2486" t="str">
            <v>无</v>
          </cell>
          <cell r="U2486">
            <v>0</v>
          </cell>
          <cell r="V2486">
            <v>0.35699999999999998</v>
          </cell>
          <cell r="W2486">
            <v>0.35699999999999998</v>
          </cell>
        </row>
        <row r="2487">
          <cell r="I2487" t="str">
            <v>大安乡延寿村新建组并村路（二期）</v>
          </cell>
          <cell r="J2487" t="str">
            <v>1327F4304210064</v>
          </cell>
          <cell r="K2487" t="str">
            <v>新村与撤并村便捷连通</v>
          </cell>
          <cell r="L2487" t="str">
            <v>三类地区</v>
          </cell>
          <cell r="M2487"/>
          <cell r="N2487" t="str">
            <v>新建</v>
          </cell>
          <cell r="O2487" t="str">
            <v>双隆村</v>
          </cell>
          <cell r="P2487" t="str">
            <v>等外公路</v>
          </cell>
          <cell r="R2487" t="str">
            <v>2.5</v>
          </cell>
          <cell r="S2487" t="str">
            <v>3.5</v>
          </cell>
          <cell r="T2487" t="str">
            <v>无</v>
          </cell>
          <cell r="U2487">
            <v>0</v>
          </cell>
          <cell r="V2487">
            <v>0.69899999999999995</v>
          </cell>
          <cell r="W2487">
            <v>0.69899999999999995</v>
          </cell>
        </row>
        <row r="2488">
          <cell r="I2488" t="str">
            <v>大安乡育塘村并村路</v>
          </cell>
          <cell r="J2488" t="str">
            <v>1327F4304210042</v>
          </cell>
          <cell r="K2488" t="str">
            <v>新村与撤并村便捷连通</v>
          </cell>
          <cell r="L2488" t="str">
            <v>三类地区</v>
          </cell>
          <cell r="M2488"/>
          <cell r="N2488" t="str">
            <v>新建</v>
          </cell>
          <cell r="O2488" t="str">
            <v>育塘村</v>
          </cell>
          <cell r="P2488" t="str">
            <v>等外公路</v>
          </cell>
          <cell r="R2488" t="str">
            <v>2.5</v>
          </cell>
          <cell r="S2488" t="str">
            <v>3.5</v>
          </cell>
          <cell r="T2488" t="str">
            <v>无</v>
          </cell>
          <cell r="U2488">
            <v>0</v>
          </cell>
          <cell r="V2488">
            <v>1</v>
          </cell>
          <cell r="W2488">
            <v>1</v>
          </cell>
        </row>
        <row r="2489">
          <cell r="I2489" t="str">
            <v>大安乡邹岗村毛岭并村路</v>
          </cell>
          <cell r="J2489" t="str">
            <v>1327F4304210037</v>
          </cell>
          <cell r="K2489" t="str">
            <v>新村与撤并村便捷连通</v>
          </cell>
          <cell r="L2489" t="str">
            <v>三类地区</v>
          </cell>
          <cell r="M2489"/>
          <cell r="N2489" t="str">
            <v>新建</v>
          </cell>
          <cell r="O2489" t="str">
            <v>邹岗村</v>
          </cell>
          <cell r="P2489" t="str">
            <v>等外公路</v>
          </cell>
          <cell r="R2489" t="str">
            <v>2.5</v>
          </cell>
          <cell r="S2489" t="str">
            <v>3.5</v>
          </cell>
          <cell r="T2489" t="str">
            <v>无</v>
          </cell>
          <cell r="U2489">
            <v>0</v>
          </cell>
          <cell r="V2489">
            <v>0.79400000000000004</v>
          </cell>
          <cell r="W2489">
            <v>0.79400000000000004</v>
          </cell>
        </row>
        <row r="2490">
          <cell r="I2490" t="str">
            <v>大沙组至上冲连通路</v>
          </cell>
          <cell r="J2490" t="str">
            <v>1327F4304210070</v>
          </cell>
          <cell r="K2490" t="str">
            <v>新村与撤并村便捷连通</v>
          </cell>
          <cell r="L2490" t="str">
            <v>三类地区</v>
          </cell>
          <cell r="M2490"/>
          <cell r="N2490" t="str">
            <v>新建</v>
          </cell>
          <cell r="O2490" t="str">
            <v>雄虎村</v>
          </cell>
          <cell r="P2490" t="str">
            <v>等外公路</v>
          </cell>
          <cell r="R2490" t="str">
            <v>2.5</v>
          </cell>
          <cell r="S2490" t="str">
            <v>3.5</v>
          </cell>
          <cell r="T2490" t="str">
            <v>无</v>
          </cell>
          <cell r="U2490">
            <v>0</v>
          </cell>
          <cell r="V2490">
            <v>0.64500000000000002</v>
          </cell>
          <cell r="W2490">
            <v>0.64500000000000002</v>
          </cell>
        </row>
        <row r="2491">
          <cell r="I2491" t="str">
            <v>大胜村并村路</v>
          </cell>
          <cell r="J2491" t="str">
            <v>1327F4304210154</v>
          </cell>
          <cell r="K2491" t="str">
            <v>新村与撤并村便捷连通</v>
          </cell>
          <cell r="L2491" t="str">
            <v>三类地区</v>
          </cell>
          <cell r="M2491"/>
          <cell r="N2491" t="str">
            <v>新建</v>
          </cell>
          <cell r="O2491" t="str">
            <v>大胜村</v>
          </cell>
          <cell r="P2491" t="str">
            <v>等外公路</v>
          </cell>
          <cell r="R2491" t="str">
            <v>2.5</v>
          </cell>
          <cell r="S2491" t="str">
            <v>3.5</v>
          </cell>
          <cell r="T2491" t="str">
            <v>无</v>
          </cell>
          <cell r="U2491">
            <v>0</v>
          </cell>
          <cell r="V2491">
            <v>0.6</v>
          </cell>
          <cell r="W2491">
            <v>0.6</v>
          </cell>
        </row>
        <row r="2492">
          <cell r="I2492" t="str">
            <v>大兴堂村至林冲连通路</v>
          </cell>
          <cell r="J2492" t="str">
            <v>1327F4304210072</v>
          </cell>
          <cell r="K2492" t="str">
            <v>新村与撤并村便捷连通</v>
          </cell>
          <cell r="L2492" t="str">
            <v>三类地区</v>
          </cell>
          <cell r="M2492"/>
          <cell r="N2492" t="str">
            <v>新建</v>
          </cell>
          <cell r="O2492" t="str">
            <v>谷兴村</v>
          </cell>
          <cell r="P2492" t="str">
            <v>等外公路</v>
          </cell>
          <cell r="R2492" t="str">
            <v>2.5</v>
          </cell>
          <cell r="S2492" t="str">
            <v>3.5</v>
          </cell>
          <cell r="T2492" t="str">
            <v>无</v>
          </cell>
          <cell r="U2492">
            <v>0</v>
          </cell>
          <cell r="V2492">
            <v>0.4</v>
          </cell>
          <cell r="W2492">
            <v>0.4</v>
          </cell>
        </row>
        <row r="2493">
          <cell r="I2493" t="str">
            <v>大云村至白云联通路</v>
          </cell>
          <cell r="J2493" t="str">
            <v>1327F4304210044</v>
          </cell>
          <cell r="K2493" t="str">
            <v>新村与撤并村便捷连通</v>
          </cell>
          <cell r="L2493" t="str">
            <v>三类地区</v>
          </cell>
          <cell r="M2493"/>
          <cell r="N2493" t="str">
            <v>新建</v>
          </cell>
          <cell r="O2493" t="str">
            <v>大云村</v>
          </cell>
          <cell r="P2493" t="str">
            <v>等外公路</v>
          </cell>
          <cell r="R2493" t="str">
            <v>2.5</v>
          </cell>
          <cell r="S2493" t="str">
            <v>3.5</v>
          </cell>
          <cell r="T2493" t="str">
            <v>无</v>
          </cell>
          <cell r="U2493">
            <v>0</v>
          </cell>
          <cell r="V2493">
            <v>0.92700000000000005</v>
          </cell>
          <cell r="W2493">
            <v>0.92700000000000005</v>
          </cell>
        </row>
        <row r="2494">
          <cell r="I2494" t="str">
            <v>丹竹村并村路（二期）</v>
          </cell>
          <cell r="J2494" t="str">
            <v>1327F4304210213</v>
          </cell>
          <cell r="K2494" t="str">
            <v>新村与撤并村便捷连通</v>
          </cell>
          <cell r="L2494" t="str">
            <v>三类地区</v>
          </cell>
          <cell r="M2494"/>
          <cell r="N2494" t="str">
            <v>新建</v>
          </cell>
          <cell r="O2494" t="str">
            <v>丹竹村</v>
          </cell>
          <cell r="P2494" t="str">
            <v>等外公路</v>
          </cell>
          <cell r="R2494" t="str">
            <v>3</v>
          </cell>
          <cell r="S2494" t="str">
            <v>3.5</v>
          </cell>
          <cell r="T2494" t="str">
            <v>无</v>
          </cell>
          <cell r="U2494">
            <v>0</v>
          </cell>
          <cell r="V2494">
            <v>0.85</v>
          </cell>
          <cell r="W2494">
            <v>0.85</v>
          </cell>
        </row>
        <row r="2495">
          <cell r="I2495" t="str">
            <v>丹竹村并村路（一期）</v>
          </cell>
          <cell r="J2495" t="str">
            <v>1327F4304210191</v>
          </cell>
          <cell r="K2495" t="str">
            <v>新村与撤并村便捷连通</v>
          </cell>
          <cell r="L2495" t="str">
            <v>三类地区</v>
          </cell>
          <cell r="M2495"/>
          <cell r="N2495" t="str">
            <v>新建</v>
          </cell>
          <cell r="O2495" t="str">
            <v>金溪村</v>
          </cell>
          <cell r="P2495" t="str">
            <v>等外公路</v>
          </cell>
          <cell r="R2495" t="str">
            <v>2.5</v>
          </cell>
          <cell r="S2495" t="str">
            <v>3.5</v>
          </cell>
          <cell r="T2495" t="str">
            <v>无</v>
          </cell>
          <cell r="U2495">
            <v>0</v>
          </cell>
          <cell r="V2495">
            <v>0.35</v>
          </cell>
          <cell r="W2495">
            <v>0.35</v>
          </cell>
        </row>
        <row r="2496">
          <cell r="I2496" t="str">
            <v>东成村并村路</v>
          </cell>
          <cell r="J2496" t="str">
            <v>1327F4304210111</v>
          </cell>
          <cell r="K2496" t="str">
            <v>新村与撤并村便捷连通</v>
          </cell>
          <cell r="L2496" t="str">
            <v>三类地区</v>
          </cell>
          <cell r="M2496"/>
          <cell r="N2496" t="str">
            <v>新建</v>
          </cell>
          <cell r="O2496" t="str">
            <v>东成村</v>
          </cell>
          <cell r="P2496" t="str">
            <v>等外公路</v>
          </cell>
          <cell r="R2496" t="str">
            <v>2.5</v>
          </cell>
          <cell r="S2496" t="str">
            <v>3.5</v>
          </cell>
          <cell r="T2496" t="str">
            <v>无</v>
          </cell>
          <cell r="U2496">
            <v>0</v>
          </cell>
          <cell r="V2496">
            <v>1.3</v>
          </cell>
          <cell r="W2496">
            <v>1.3</v>
          </cell>
        </row>
        <row r="2497">
          <cell r="I2497" t="str">
            <v>东井村并村路</v>
          </cell>
          <cell r="J2497" t="str">
            <v>1327F4304210118</v>
          </cell>
          <cell r="K2497" t="str">
            <v>新村与撤并村便捷连通</v>
          </cell>
          <cell r="L2497" t="str">
            <v>三类地区</v>
          </cell>
          <cell r="M2497"/>
          <cell r="N2497" t="str">
            <v>新建</v>
          </cell>
          <cell r="O2497" t="str">
            <v>东井村</v>
          </cell>
          <cell r="P2497" t="str">
            <v>等外公路</v>
          </cell>
          <cell r="R2497" t="str">
            <v>2.5</v>
          </cell>
          <cell r="S2497" t="str">
            <v>3.5</v>
          </cell>
          <cell r="T2497" t="str">
            <v>无</v>
          </cell>
          <cell r="U2497">
            <v>0</v>
          </cell>
          <cell r="V2497">
            <v>0.82</v>
          </cell>
          <cell r="W2497">
            <v>0.82</v>
          </cell>
        </row>
        <row r="2498">
          <cell r="I2498" t="str">
            <v>东田村并村路</v>
          </cell>
          <cell r="J2498" t="str">
            <v>1327F4304210211</v>
          </cell>
          <cell r="K2498" t="str">
            <v>新村与撤并村便捷连通</v>
          </cell>
          <cell r="L2498" t="str">
            <v>三类地区</v>
          </cell>
          <cell r="M2498"/>
          <cell r="N2498" t="str">
            <v>新建</v>
          </cell>
          <cell r="O2498" t="str">
            <v>东田村</v>
          </cell>
          <cell r="P2498" t="str">
            <v>等外公路</v>
          </cell>
          <cell r="R2498" t="str">
            <v>2.5</v>
          </cell>
          <cell r="S2498" t="str">
            <v>3.5</v>
          </cell>
          <cell r="T2498" t="str">
            <v>无</v>
          </cell>
          <cell r="U2498">
            <v>0</v>
          </cell>
          <cell r="V2498">
            <v>1.31</v>
          </cell>
          <cell r="W2498">
            <v>1.31</v>
          </cell>
        </row>
        <row r="2499">
          <cell r="I2499" t="str">
            <v>东震村并村路</v>
          </cell>
          <cell r="J2499" t="str">
            <v>1327F4304210193</v>
          </cell>
          <cell r="K2499" t="str">
            <v>新村与撤并村便捷连通</v>
          </cell>
          <cell r="L2499" t="str">
            <v>三类地区</v>
          </cell>
          <cell r="M2499"/>
          <cell r="N2499" t="str">
            <v>新建</v>
          </cell>
          <cell r="O2499" t="str">
            <v>东震村</v>
          </cell>
          <cell r="R2499" t="str">
            <v>3</v>
          </cell>
          <cell r="S2499" t="str">
            <v>3.5</v>
          </cell>
          <cell r="T2499" t="str">
            <v>无</v>
          </cell>
          <cell r="U2499">
            <v>0</v>
          </cell>
          <cell r="V2499">
            <v>1.4</v>
          </cell>
          <cell r="W2499">
            <v>1.4</v>
          </cell>
        </row>
        <row r="2500">
          <cell r="I2500" t="str">
            <v>陡岭村并村路</v>
          </cell>
          <cell r="J2500" t="str">
            <v>1327F4304210114</v>
          </cell>
          <cell r="K2500" t="str">
            <v>新村与撤并村便捷连通</v>
          </cell>
          <cell r="L2500" t="str">
            <v>三类地区</v>
          </cell>
          <cell r="M2500"/>
          <cell r="N2500" t="str">
            <v>新建</v>
          </cell>
          <cell r="O2500" t="str">
            <v>陡岭村</v>
          </cell>
          <cell r="P2500" t="str">
            <v>等外公路</v>
          </cell>
          <cell r="R2500" t="str">
            <v>2.5</v>
          </cell>
          <cell r="S2500" t="str">
            <v>3.5</v>
          </cell>
          <cell r="T2500" t="str">
            <v>无</v>
          </cell>
          <cell r="U2500">
            <v>0</v>
          </cell>
          <cell r="V2500">
            <v>1.1499999999999999</v>
          </cell>
          <cell r="W2500">
            <v>1.1499999999999999</v>
          </cell>
        </row>
        <row r="2501">
          <cell r="I2501" t="str">
            <v>福星村并村路</v>
          </cell>
          <cell r="J2501" t="str">
            <v>1327F4304210099</v>
          </cell>
          <cell r="K2501" t="str">
            <v>新村与撤并村便捷连通</v>
          </cell>
          <cell r="L2501" t="str">
            <v>三类地区</v>
          </cell>
          <cell r="M2501"/>
          <cell r="N2501" t="str">
            <v>新建</v>
          </cell>
          <cell r="O2501" t="str">
            <v>福星村</v>
          </cell>
          <cell r="P2501" t="str">
            <v>等外公路</v>
          </cell>
          <cell r="R2501" t="str">
            <v>2.5</v>
          </cell>
          <cell r="S2501" t="str">
            <v>3.5</v>
          </cell>
          <cell r="T2501" t="str">
            <v>无</v>
          </cell>
          <cell r="U2501">
            <v>0</v>
          </cell>
          <cell r="V2501">
            <v>0.92</v>
          </cell>
          <cell r="W2501">
            <v>0.92</v>
          </cell>
        </row>
        <row r="2502">
          <cell r="I2502" t="str">
            <v>富强村并村连接路</v>
          </cell>
          <cell r="J2502" t="str">
            <v>1327F4304210196</v>
          </cell>
          <cell r="K2502" t="str">
            <v>新村与撤并村便捷连通</v>
          </cell>
          <cell r="L2502" t="str">
            <v>三类地区</v>
          </cell>
          <cell r="M2502"/>
          <cell r="N2502" t="str">
            <v>新建</v>
          </cell>
          <cell r="O2502" t="str">
            <v>富强村</v>
          </cell>
          <cell r="P2502" t="str">
            <v>等外公路</v>
          </cell>
          <cell r="R2502" t="str">
            <v>3</v>
          </cell>
          <cell r="S2502" t="str">
            <v>3.5</v>
          </cell>
          <cell r="T2502" t="str">
            <v>无</v>
          </cell>
          <cell r="U2502">
            <v>0</v>
          </cell>
          <cell r="V2502">
            <v>0.25700000000000001</v>
          </cell>
          <cell r="W2502">
            <v>0.25700000000000001</v>
          </cell>
        </row>
        <row r="2503">
          <cell r="I2503" t="str">
            <v>富田村并村路</v>
          </cell>
          <cell r="J2503" t="str">
            <v>1327F4304210188</v>
          </cell>
          <cell r="K2503" t="str">
            <v>新村与撤并村便捷连通</v>
          </cell>
          <cell r="L2503" t="str">
            <v>三类地区</v>
          </cell>
          <cell r="M2503"/>
          <cell r="N2503" t="str">
            <v>新建</v>
          </cell>
          <cell r="O2503" t="str">
            <v>富田村</v>
          </cell>
          <cell r="P2503" t="str">
            <v>等外公路</v>
          </cell>
          <cell r="R2503" t="str">
            <v>3</v>
          </cell>
          <cell r="S2503" t="str">
            <v>3.5</v>
          </cell>
          <cell r="T2503" t="str">
            <v>无</v>
          </cell>
          <cell r="U2503">
            <v>0</v>
          </cell>
          <cell r="V2503">
            <v>0.85</v>
          </cell>
          <cell r="W2503">
            <v>0.85</v>
          </cell>
        </row>
        <row r="2504">
          <cell r="I2504" t="str">
            <v>高峰组连通路</v>
          </cell>
          <cell r="J2504" t="str">
            <v>1327F4304210052</v>
          </cell>
          <cell r="K2504" t="str">
            <v>新村与撤并村便捷连通</v>
          </cell>
          <cell r="L2504" t="str">
            <v>三类地区</v>
          </cell>
          <cell r="M2504"/>
          <cell r="N2504" t="str">
            <v>新建</v>
          </cell>
          <cell r="O2504" t="str">
            <v>东山村</v>
          </cell>
          <cell r="P2504" t="str">
            <v>等外公路</v>
          </cell>
          <cell r="R2504" t="str">
            <v>2.5</v>
          </cell>
          <cell r="S2504" t="str">
            <v>3.5</v>
          </cell>
          <cell r="T2504" t="str">
            <v>无</v>
          </cell>
          <cell r="U2504">
            <v>0</v>
          </cell>
          <cell r="V2504">
            <v>0.42599999999999999</v>
          </cell>
          <cell r="W2504">
            <v>0.42599999999999999</v>
          </cell>
        </row>
        <row r="2505">
          <cell r="I2505" t="str">
            <v>高余村并村路</v>
          </cell>
          <cell r="J2505" t="str">
            <v>1327F4304210190</v>
          </cell>
          <cell r="K2505" t="str">
            <v>新村与撤并村便捷连通</v>
          </cell>
          <cell r="L2505" t="str">
            <v>三类地区</v>
          </cell>
          <cell r="M2505"/>
          <cell r="N2505" t="str">
            <v>新建</v>
          </cell>
          <cell r="O2505" t="str">
            <v>高余村</v>
          </cell>
          <cell r="P2505" t="str">
            <v>等外公路</v>
          </cell>
          <cell r="R2505" t="str">
            <v>2.5</v>
          </cell>
          <cell r="S2505" t="str">
            <v>3.5</v>
          </cell>
          <cell r="T2505" t="str">
            <v>无</v>
          </cell>
          <cell r="U2505">
            <v>0</v>
          </cell>
          <cell r="V2505">
            <v>0.83399999999999996</v>
          </cell>
          <cell r="W2505">
            <v>0.83399999999999996</v>
          </cell>
        </row>
        <row r="2506">
          <cell r="I2506" t="str">
            <v>戈子塘至夏家冲连通路</v>
          </cell>
          <cell r="J2506" t="str">
            <v>1327F4304210047</v>
          </cell>
          <cell r="K2506" t="str">
            <v>新村与撤并村便捷连通</v>
          </cell>
          <cell r="L2506" t="str">
            <v>三类地区</v>
          </cell>
          <cell r="M2506"/>
          <cell r="N2506" t="str">
            <v>新建</v>
          </cell>
          <cell r="O2506" t="str">
            <v>仁德村</v>
          </cell>
          <cell r="P2506" t="str">
            <v>等外公路</v>
          </cell>
          <cell r="R2506" t="str">
            <v>2.5</v>
          </cell>
          <cell r="S2506" t="str">
            <v>3.5</v>
          </cell>
          <cell r="T2506" t="str">
            <v>无</v>
          </cell>
          <cell r="U2506">
            <v>0</v>
          </cell>
          <cell r="V2506">
            <v>0.996</v>
          </cell>
          <cell r="W2506">
            <v>0.996</v>
          </cell>
        </row>
        <row r="2507">
          <cell r="I2507" t="str">
            <v>关花村并村路</v>
          </cell>
          <cell r="J2507" t="str">
            <v>1327F4304210162</v>
          </cell>
          <cell r="K2507" t="str">
            <v>新村与撤并村便捷连通</v>
          </cell>
          <cell r="L2507" t="str">
            <v>三类地区</v>
          </cell>
          <cell r="M2507"/>
          <cell r="N2507" t="str">
            <v>新建</v>
          </cell>
          <cell r="O2507" t="str">
            <v>观花村</v>
          </cell>
          <cell r="P2507" t="str">
            <v>等外公路</v>
          </cell>
          <cell r="R2507" t="str">
            <v>2.5</v>
          </cell>
          <cell r="S2507" t="str">
            <v>3.5</v>
          </cell>
          <cell r="T2507" t="str">
            <v>无</v>
          </cell>
          <cell r="U2507">
            <v>0</v>
          </cell>
          <cell r="V2507">
            <v>0.5</v>
          </cell>
          <cell r="W2507">
            <v>0.5</v>
          </cell>
        </row>
        <row r="2508">
          <cell r="I2508" t="str">
            <v>观山村至梅岭村连通路</v>
          </cell>
          <cell r="J2508" t="str">
            <v>1327F4304210036</v>
          </cell>
          <cell r="K2508" t="str">
            <v>新村与撤并村便捷连通</v>
          </cell>
          <cell r="L2508" t="str">
            <v>三类地区</v>
          </cell>
          <cell r="M2508"/>
          <cell r="N2508" t="str">
            <v>新建</v>
          </cell>
          <cell r="O2508" t="str">
            <v>永康村</v>
          </cell>
          <cell r="P2508" t="str">
            <v>等外公路</v>
          </cell>
          <cell r="R2508" t="str">
            <v>2.5</v>
          </cell>
          <cell r="S2508" t="str">
            <v>3.5</v>
          </cell>
          <cell r="T2508" t="str">
            <v>无</v>
          </cell>
          <cell r="U2508">
            <v>0</v>
          </cell>
          <cell r="V2508">
            <v>0.311</v>
          </cell>
          <cell r="W2508">
            <v>0.311</v>
          </cell>
        </row>
        <row r="2509">
          <cell r="I2509" t="str">
            <v>国庆村并村路</v>
          </cell>
          <cell r="J2509" t="str">
            <v>1327F4304210178</v>
          </cell>
          <cell r="K2509" t="str">
            <v>新村与撤并村便捷连通</v>
          </cell>
          <cell r="L2509" t="str">
            <v>三类地区</v>
          </cell>
          <cell r="M2509"/>
          <cell r="N2509" t="str">
            <v>新建</v>
          </cell>
          <cell r="O2509" t="str">
            <v>国庆村</v>
          </cell>
          <cell r="R2509" t="str">
            <v>2.5</v>
          </cell>
          <cell r="S2509" t="str">
            <v>3.5</v>
          </cell>
          <cell r="T2509" t="str">
            <v>无</v>
          </cell>
          <cell r="U2509">
            <v>0</v>
          </cell>
          <cell r="V2509">
            <v>0.8</v>
          </cell>
          <cell r="W2509">
            <v>0.8</v>
          </cell>
        </row>
        <row r="2510">
          <cell r="I2510" t="str">
            <v>荷溪村利冲组并村路</v>
          </cell>
          <cell r="J2510" t="str">
            <v>1327F4304210177</v>
          </cell>
          <cell r="K2510" t="str">
            <v>新村与撤并村便捷连通</v>
          </cell>
          <cell r="L2510" t="str">
            <v>三类地区</v>
          </cell>
          <cell r="M2510"/>
          <cell r="N2510" t="str">
            <v>新建</v>
          </cell>
          <cell r="O2510" t="str">
            <v>荷溪村</v>
          </cell>
          <cell r="P2510" t="str">
            <v>等外公路</v>
          </cell>
          <cell r="R2510" t="str">
            <v>2.5</v>
          </cell>
          <cell r="S2510" t="str">
            <v>3.5</v>
          </cell>
          <cell r="T2510" t="str">
            <v>无</v>
          </cell>
          <cell r="U2510">
            <v>0</v>
          </cell>
          <cell r="V2510">
            <v>0.68500000000000005</v>
          </cell>
          <cell r="W2510">
            <v>0.68500000000000005</v>
          </cell>
        </row>
        <row r="2511">
          <cell r="I2511" t="str">
            <v>何兴村-红渡村连接路</v>
          </cell>
          <cell r="J2511" t="str">
            <v>1327F4304210189</v>
          </cell>
          <cell r="K2511" t="str">
            <v>新村与撤并村便捷连通</v>
          </cell>
          <cell r="L2511" t="str">
            <v>三类地区</v>
          </cell>
          <cell r="M2511"/>
          <cell r="N2511" t="str">
            <v>新建</v>
          </cell>
          <cell r="O2511" t="str">
            <v>双兴村</v>
          </cell>
          <cell r="P2511" t="str">
            <v>等外公路</v>
          </cell>
          <cell r="R2511" t="str">
            <v>2.5</v>
          </cell>
          <cell r="S2511" t="str">
            <v>3.5</v>
          </cell>
          <cell r="T2511" t="str">
            <v>无</v>
          </cell>
          <cell r="U2511">
            <v>0</v>
          </cell>
          <cell r="V2511">
            <v>2.1</v>
          </cell>
          <cell r="W2511">
            <v>2.1</v>
          </cell>
        </row>
        <row r="2512">
          <cell r="I2512" t="str">
            <v>河田村并村路</v>
          </cell>
          <cell r="J2512" t="str">
            <v>1327F4304210172</v>
          </cell>
          <cell r="K2512" t="str">
            <v>新村与撤并村便捷连通</v>
          </cell>
          <cell r="L2512" t="str">
            <v>三类地区</v>
          </cell>
          <cell r="M2512"/>
          <cell r="N2512" t="str">
            <v>新建</v>
          </cell>
          <cell r="O2512" t="str">
            <v>河田村</v>
          </cell>
          <cell r="P2512" t="str">
            <v>等外公路</v>
          </cell>
          <cell r="R2512" t="str">
            <v>2.5</v>
          </cell>
          <cell r="S2512" t="str">
            <v>3.5</v>
          </cell>
          <cell r="T2512" t="str">
            <v>无</v>
          </cell>
          <cell r="U2512">
            <v>0</v>
          </cell>
          <cell r="V2512">
            <v>0.4</v>
          </cell>
          <cell r="W2512">
            <v>0.4</v>
          </cell>
        </row>
        <row r="2513">
          <cell r="I2513" t="str">
            <v>横江村并村路（二期）</v>
          </cell>
          <cell r="J2513" t="str">
            <v>1327F4304210197</v>
          </cell>
          <cell r="K2513" t="str">
            <v>新村与撤并村便捷连通</v>
          </cell>
          <cell r="L2513" t="str">
            <v>三类地区</v>
          </cell>
          <cell r="M2513"/>
          <cell r="N2513" t="str">
            <v>新建</v>
          </cell>
          <cell r="O2513" t="str">
            <v>隆兴村</v>
          </cell>
          <cell r="P2513" t="str">
            <v>等外公路</v>
          </cell>
          <cell r="R2513" t="str">
            <v>2.5</v>
          </cell>
          <cell r="S2513" t="str">
            <v>3.5</v>
          </cell>
          <cell r="T2513" t="str">
            <v>无</v>
          </cell>
          <cell r="U2513">
            <v>0</v>
          </cell>
          <cell r="V2513">
            <v>0.5</v>
          </cell>
          <cell r="W2513">
            <v>0.5</v>
          </cell>
        </row>
        <row r="2514">
          <cell r="I2514" t="str">
            <v>横江村并村路（一期）</v>
          </cell>
          <cell r="J2514" t="str">
            <v>1327F4304210180</v>
          </cell>
          <cell r="K2514" t="str">
            <v>新村与撤并村便捷连通</v>
          </cell>
          <cell r="L2514" t="str">
            <v>三类地区</v>
          </cell>
          <cell r="M2514"/>
          <cell r="N2514" t="str">
            <v>新建</v>
          </cell>
          <cell r="O2514" t="str">
            <v>横江村</v>
          </cell>
          <cell r="R2514" t="str">
            <v>2.5</v>
          </cell>
          <cell r="S2514" t="str">
            <v>3.5</v>
          </cell>
          <cell r="T2514" t="str">
            <v>无</v>
          </cell>
          <cell r="U2514">
            <v>0</v>
          </cell>
          <cell r="V2514">
            <v>0.26800000000000002</v>
          </cell>
          <cell r="W2514">
            <v>0.26800000000000002</v>
          </cell>
        </row>
        <row r="2515">
          <cell r="I2515" t="str">
            <v>洪冲村-沙溪村连接路</v>
          </cell>
          <cell r="J2515" t="str">
            <v>1327F4304210201</v>
          </cell>
          <cell r="K2515" t="str">
            <v>新村与撤并村便捷连通</v>
          </cell>
          <cell r="L2515" t="str">
            <v>三类地区</v>
          </cell>
          <cell r="M2515"/>
          <cell r="N2515" t="str">
            <v>新建</v>
          </cell>
          <cell r="O2515" t="str">
            <v>洪山村</v>
          </cell>
          <cell r="P2515" t="str">
            <v>等外公路</v>
          </cell>
          <cell r="R2515" t="str">
            <v>2.5</v>
          </cell>
          <cell r="S2515" t="str">
            <v>3.5</v>
          </cell>
          <cell r="T2515" t="str">
            <v>无</v>
          </cell>
          <cell r="U2515">
            <v>0</v>
          </cell>
          <cell r="V2515">
            <v>0.85</v>
          </cell>
          <cell r="W2515">
            <v>0.85</v>
          </cell>
        </row>
        <row r="2516">
          <cell r="I2516" t="str">
            <v>洪市镇财源村圆塘至益乐并村路</v>
          </cell>
          <cell r="J2516" t="str">
            <v>1327F4304210073</v>
          </cell>
          <cell r="K2516" t="str">
            <v>新村与撤并村便捷连通</v>
          </cell>
          <cell r="L2516" t="str">
            <v>三类地区</v>
          </cell>
          <cell r="M2516"/>
          <cell r="N2516" t="str">
            <v>新建</v>
          </cell>
          <cell r="O2516" t="str">
            <v>财源村</v>
          </cell>
          <cell r="P2516" t="str">
            <v>等外公路</v>
          </cell>
          <cell r="R2516" t="str">
            <v>2.5</v>
          </cell>
          <cell r="S2516" t="str">
            <v>3.5</v>
          </cell>
          <cell r="T2516" t="str">
            <v>无</v>
          </cell>
          <cell r="U2516">
            <v>0</v>
          </cell>
          <cell r="V2516">
            <v>1</v>
          </cell>
          <cell r="W2516">
            <v>1</v>
          </cell>
        </row>
        <row r="2517">
          <cell r="I2517" t="str">
            <v>洪市镇高炉村桃湾组并村路</v>
          </cell>
          <cell r="J2517" t="str">
            <v>1327F4304210148</v>
          </cell>
          <cell r="K2517" t="str">
            <v>新村与撤并村便捷连通</v>
          </cell>
          <cell r="L2517" t="str">
            <v>三类地区</v>
          </cell>
          <cell r="M2517"/>
          <cell r="N2517" t="str">
            <v>新建</v>
          </cell>
          <cell r="O2517" t="str">
            <v>高炉村</v>
          </cell>
          <cell r="P2517" t="str">
            <v>等外公路</v>
          </cell>
          <cell r="R2517" t="str">
            <v>2.5</v>
          </cell>
          <cell r="S2517" t="str">
            <v>3.5</v>
          </cell>
          <cell r="T2517" t="str">
            <v>无</v>
          </cell>
          <cell r="U2517">
            <v>0</v>
          </cell>
          <cell r="V2517">
            <v>0.84599999999999997</v>
          </cell>
          <cell r="W2517">
            <v>0.84599999999999997</v>
          </cell>
        </row>
        <row r="2518">
          <cell r="I2518" t="str">
            <v>洪市镇明翰村上文至明翰大道连接路</v>
          </cell>
          <cell r="J2518" t="str">
            <v>1327F4304210088</v>
          </cell>
          <cell r="K2518" t="str">
            <v>新村与撤并村便捷连通</v>
          </cell>
          <cell r="L2518" t="str">
            <v>三类地区</v>
          </cell>
          <cell r="M2518"/>
          <cell r="N2518" t="str">
            <v>新建</v>
          </cell>
          <cell r="O2518" t="str">
            <v>明翰村</v>
          </cell>
          <cell r="P2518" t="str">
            <v>等外公路</v>
          </cell>
          <cell r="R2518" t="str">
            <v>2.5</v>
          </cell>
          <cell r="S2518" t="str">
            <v>3.5</v>
          </cell>
          <cell r="T2518" t="str">
            <v>无</v>
          </cell>
          <cell r="U2518">
            <v>0</v>
          </cell>
          <cell r="V2518">
            <v>1.8</v>
          </cell>
          <cell r="W2518">
            <v>1.8</v>
          </cell>
        </row>
        <row r="2519">
          <cell r="I2519" t="str">
            <v>洪市镇太平村新塘至东湖并村路（一期）</v>
          </cell>
          <cell r="J2519" t="str">
            <v>1327F4304210081</v>
          </cell>
          <cell r="K2519" t="str">
            <v>新村与撤并村便捷连通</v>
          </cell>
          <cell r="L2519" t="str">
            <v>三类地区</v>
          </cell>
          <cell r="M2519"/>
          <cell r="N2519" t="str">
            <v>新建</v>
          </cell>
          <cell r="O2519" t="str">
            <v>太平村</v>
          </cell>
          <cell r="P2519" t="str">
            <v>等外公路</v>
          </cell>
          <cell r="R2519" t="str">
            <v>2.5</v>
          </cell>
          <cell r="S2519" t="str">
            <v>3.5</v>
          </cell>
          <cell r="T2519" t="str">
            <v>无</v>
          </cell>
          <cell r="U2519">
            <v>0</v>
          </cell>
          <cell r="V2519">
            <v>0.35</v>
          </cell>
          <cell r="W2519">
            <v>0.35</v>
          </cell>
        </row>
        <row r="2520">
          <cell r="I2520" t="str">
            <v>洪市镇太平桥村并村路</v>
          </cell>
          <cell r="J2520" t="str">
            <v>1327F4304210122</v>
          </cell>
          <cell r="K2520" t="str">
            <v>新村与撤并村便捷连通</v>
          </cell>
          <cell r="L2520" t="str">
            <v>三类地区</v>
          </cell>
          <cell r="M2520"/>
          <cell r="N2520" t="str">
            <v>新建</v>
          </cell>
          <cell r="O2520" t="str">
            <v>龙江村</v>
          </cell>
          <cell r="P2520" t="str">
            <v>等外公路</v>
          </cell>
          <cell r="R2520" t="str">
            <v>3</v>
          </cell>
          <cell r="S2520" t="str">
            <v>3.5</v>
          </cell>
          <cell r="T2520" t="str">
            <v>无</v>
          </cell>
          <cell r="U2520">
            <v>0</v>
          </cell>
          <cell r="V2520">
            <v>1.9</v>
          </cell>
          <cell r="W2520">
            <v>1.9</v>
          </cell>
        </row>
        <row r="2521">
          <cell r="I2521" t="str">
            <v>洪市镇天柱村并村路</v>
          </cell>
          <cell r="J2521" t="str">
            <v>1327F4304210079</v>
          </cell>
          <cell r="K2521" t="str">
            <v>新村与撤并村便捷连通</v>
          </cell>
          <cell r="L2521" t="str">
            <v>三类地区</v>
          </cell>
          <cell r="M2521"/>
          <cell r="N2521" t="str">
            <v>新建</v>
          </cell>
          <cell r="O2521" t="str">
            <v>天柱村</v>
          </cell>
          <cell r="P2521" t="str">
            <v>等外公路</v>
          </cell>
          <cell r="R2521" t="str">
            <v>2.5</v>
          </cell>
          <cell r="S2521" t="str">
            <v>3.5</v>
          </cell>
          <cell r="T2521" t="str">
            <v>无</v>
          </cell>
          <cell r="U2521">
            <v>0</v>
          </cell>
          <cell r="V2521">
            <v>0.5</v>
          </cell>
          <cell r="W2521">
            <v>0.5</v>
          </cell>
        </row>
        <row r="2522">
          <cell r="I2522" t="str">
            <v>洪市镇咸欣村并村路</v>
          </cell>
          <cell r="J2522" t="str">
            <v>1327F4304210084</v>
          </cell>
          <cell r="K2522" t="str">
            <v>新村与撤并村便捷连通</v>
          </cell>
          <cell r="L2522" t="str">
            <v>三类地区</v>
          </cell>
          <cell r="M2522"/>
          <cell r="N2522" t="str">
            <v>新建</v>
          </cell>
          <cell r="O2522" t="str">
            <v>咸欣村</v>
          </cell>
          <cell r="P2522" t="str">
            <v>等外公路</v>
          </cell>
          <cell r="R2522" t="str">
            <v>2.5</v>
          </cell>
          <cell r="S2522" t="str">
            <v>3.5</v>
          </cell>
          <cell r="T2522" t="str">
            <v>无</v>
          </cell>
          <cell r="U2522">
            <v>0</v>
          </cell>
          <cell r="V2522">
            <v>0.5</v>
          </cell>
          <cell r="W2522">
            <v>0.5</v>
          </cell>
        </row>
        <row r="2523">
          <cell r="I2523" t="str">
            <v>洪市镇杨池村团结一村部并村路</v>
          </cell>
          <cell r="J2523" t="str">
            <v>1327F4304210144</v>
          </cell>
          <cell r="K2523" t="str">
            <v>新村与撤并村便捷连通</v>
          </cell>
          <cell r="L2523" t="str">
            <v>三类地区</v>
          </cell>
          <cell r="M2523"/>
          <cell r="N2523" t="str">
            <v>新建</v>
          </cell>
          <cell r="O2523" t="str">
            <v>杨池村</v>
          </cell>
          <cell r="P2523" t="str">
            <v>等外公路</v>
          </cell>
          <cell r="R2523" t="str">
            <v>2.5</v>
          </cell>
          <cell r="S2523" t="str">
            <v>3.5</v>
          </cell>
          <cell r="T2523" t="str">
            <v>无</v>
          </cell>
          <cell r="U2523">
            <v>0</v>
          </cell>
          <cell r="V2523">
            <v>0.38</v>
          </cell>
          <cell r="W2523">
            <v>0.38</v>
          </cell>
        </row>
        <row r="2524">
          <cell r="I2524" t="str">
            <v>洪市镇杨泉村千目至立升并村路</v>
          </cell>
          <cell r="J2524" t="str">
            <v>1327F4304210090</v>
          </cell>
          <cell r="K2524" t="str">
            <v>新村与撤并村便捷连通</v>
          </cell>
          <cell r="L2524" t="str">
            <v>三类地区</v>
          </cell>
          <cell r="M2524"/>
          <cell r="N2524" t="str">
            <v>新建</v>
          </cell>
          <cell r="O2524" t="str">
            <v>盘古村</v>
          </cell>
          <cell r="P2524" t="str">
            <v>等外公路</v>
          </cell>
          <cell r="R2524" t="str">
            <v>2.5</v>
          </cell>
          <cell r="S2524" t="str">
            <v>3.5</v>
          </cell>
          <cell r="T2524" t="str">
            <v>无</v>
          </cell>
          <cell r="U2524">
            <v>0</v>
          </cell>
          <cell r="V2524">
            <v>0.32600000000000001</v>
          </cell>
          <cell r="W2524">
            <v>0.32600000000000001</v>
          </cell>
        </row>
        <row r="2525">
          <cell r="I2525" t="str">
            <v>洪市镇杨泉村石升至泉塘并村路</v>
          </cell>
          <cell r="J2525" t="str">
            <v>1327F4304210071</v>
          </cell>
          <cell r="K2525" t="str">
            <v>新村与撤并村便捷连通</v>
          </cell>
          <cell r="L2525" t="str">
            <v>三类地区</v>
          </cell>
          <cell r="M2525"/>
          <cell r="N2525" t="str">
            <v>新建</v>
          </cell>
          <cell r="O2525" t="str">
            <v>杨泉村</v>
          </cell>
          <cell r="P2525" t="str">
            <v>等外公路</v>
          </cell>
          <cell r="R2525" t="str">
            <v>2.5</v>
          </cell>
          <cell r="S2525" t="str">
            <v>3.5</v>
          </cell>
          <cell r="T2525" t="str">
            <v>无</v>
          </cell>
          <cell r="U2525">
            <v>0</v>
          </cell>
          <cell r="V2525">
            <v>0.48499999999999999</v>
          </cell>
          <cell r="W2525">
            <v>0.48499999999999999</v>
          </cell>
        </row>
        <row r="2526">
          <cell r="I2526" t="str">
            <v>胡古冲至石塘组连通路</v>
          </cell>
          <cell r="J2526" t="str">
            <v>1327F4304210056</v>
          </cell>
          <cell r="K2526" t="str">
            <v>新村与撤并村便捷连通</v>
          </cell>
          <cell r="L2526" t="str">
            <v>三类地区</v>
          </cell>
          <cell r="M2526"/>
          <cell r="N2526" t="str">
            <v>新建</v>
          </cell>
          <cell r="O2526" t="str">
            <v>太福村</v>
          </cell>
          <cell r="P2526" t="str">
            <v>等外公路</v>
          </cell>
          <cell r="R2526" t="str">
            <v>2.5</v>
          </cell>
          <cell r="S2526" t="str">
            <v>3.5</v>
          </cell>
          <cell r="T2526" t="str">
            <v>无</v>
          </cell>
          <cell r="U2526">
            <v>0</v>
          </cell>
          <cell r="V2526">
            <v>2.3220000000000001</v>
          </cell>
          <cell r="W2526">
            <v>2.3220000000000001</v>
          </cell>
        </row>
        <row r="2527">
          <cell r="I2527" t="str">
            <v>虎塘至培塘连通路</v>
          </cell>
          <cell r="J2527" t="str">
            <v>1327F4304210063</v>
          </cell>
          <cell r="K2527" t="str">
            <v>新村与撤并村便捷连通</v>
          </cell>
          <cell r="L2527" t="str">
            <v>三类地区</v>
          </cell>
          <cell r="M2527"/>
          <cell r="N2527" t="str">
            <v>新建</v>
          </cell>
          <cell r="O2527" t="str">
            <v>安福村</v>
          </cell>
          <cell r="P2527" t="str">
            <v>等外公路</v>
          </cell>
          <cell r="R2527" t="str">
            <v>2.5</v>
          </cell>
          <cell r="S2527" t="str">
            <v>3.5</v>
          </cell>
          <cell r="T2527" t="str">
            <v>无</v>
          </cell>
          <cell r="U2527">
            <v>0</v>
          </cell>
          <cell r="V2527">
            <v>0.57799999999999996</v>
          </cell>
          <cell r="W2527">
            <v>0.57799999999999996</v>
          </cell>
        </row>
        <row r="2528">
          <cell r="I2528" t="str">
            <v>花江村并村路</v>
          </cell>
          <cell r="J2528" t="str">
            <v>1327F4304210096</v>
          </cell>
          <cell r="K2528" t="str">
            <v>新村与撤并村便捷连通</v>
          </cell>
          <cell r="L2528" t="str">
            <v>三类地区</v>
          </cell>
          <cell r="M2528"/>
          <cell r="N2528" t="str">
            <v>新建</v>
          </cell>
          <cell r="O2528" t="str">
            <v>花江村</v>
          </cell>
          <cell r="P2528" t="str">
            <v>等外公路</v>
          </cell>
          <cell r="R2528" t="str">
            <v>2.5</v>
          </cell>
          <cell r="S2528" t="str">
            <v>3.5</v>
          </cell>
          <cell r="T2528" t="str">
            <v>无</v>
          </cell>
          <cell r="U2528">
            <v>0</v>
          </cell>
          <cell r="V2528">
            <v>2.1</v>
          </cell>
          <cell r="W2528">
            <v>2.1</v>
          </cell>
        </row>
        <row r="2529">
          <cell r="I2529" t="str">
            <v>黄家组至石头组连接路</v>
          </cell>
          <cell r="J2529" t="str">
            <v>1327F4304210020</v>
          </cell>
          <cell r="K2529" t="str">
            <v>新村与撤并村便捷连通</v>
          </cell>
          <cell r="L2529" t="str">
            <v>三类地区</v>
          </cell>
          <cell r="M2529"/>
          <cell r="N2529" t="str">
            <v>新建</v>
          </cell>
          <cell r="O2529" t="str">
            <v>黄泥村</v>
          </cell>
          <cell r="P2529" t="str">
            <v>等外公路</v>
          </cell>
          <cell r="R2529" t="str">
            <v>2.5</v>
          </cell>
          <cell r="S2529" t="str">
            <v>3.5</v>
          </cell>
          <cell r="T2529" t="str">
            <v>无</v>
          </cell>
          <cell r="U2529">
            <v>0</v>
          </cell>
          <cell r="V2529">
            <v>0.75</v>
          </cell>
          <cell r="W2529">
            <v>0.75</v>
          </cell>
        </row>
        <row r="2530">
          <cell r="I2530" t="str">
            <v>黄龙村增家组连通路</v>
          </cell>
          <cell r="J2530" t="str">
            <v>1327F4304210019</v>
          </cell>
          <cell r="K2530" t="str">
            <v>新村与撤并村便捷连通</v>
          </cell>
          <cell r="L2530" t="str">
            <v>三类地区</v>
          </cell>
          <cell r="M2530"/>
          <cell r="N2530" t="str">
            <v>新建</v>
          </cell>
          <cell r="O2530" t="str">
            <v>黄龙村</v>
          </cell>
          <cell r="P2530" t="str">
            <v>等外公路</v>
          </cell>
          <cell r="R2530" t="str">
            <v>2.5</v>
          </cell>
          <cell r="S2530" t="str">
            <v>3.5</v>
          </cell>
          <cell r="T2530" t="str">
            <v>无</v>
          </cell>
          <cell r="U2530">
            <v>0</v>
          </cell>
          <cell r="V2530">
            <v>0.55600000000000005</v>
          </cell>
          <cell r="W2530">
            <v>0.55600000000000005</v>
          </cell>
        </row>
        <row r="2531">
          <cell r="I2531" t="str">
            <v>黄泥山村并村路</v>
          </cell>
          <cell r="J2531" t="str">
            <v>1327F4304210175</v>
          </cell>
          <cell r="K2531" t="str">
            <v>新村与撤并村便捷连通</v>
          </cell>
          <cell r="L2531" t="str">
            <v>三类地区</v>
          </cell>
          <cell r="M2531"/>
          <cell r="N2531" t="str">
            <v>新建</v>
          </cell>
          <cell r="O2531" t="str">
            <v>太平桥村</v>
          </cell>
          <cell r="P2531" t="str">
            <v>等外公路</v>
          </cell>
          <cell r="R2531" t="str">
            <v>2.5</v>
          </cell>
          <cell r="S2531" t="str">
            <v>3.5</v>
          </cell>
          <cell r="T2531" t="str">
            <v>无</v>
          </cell>
          <cell r="U2531">
            <v>0</v>
          </cell>
          <cell r="V2531">
            <v>0.5</v>
          </cell>
          <cell r="W2531">
            <v>0.5</v>
          </cell>
        </row>
        <row r="2532">
          <cell r="I2532" t="str">
            <v>汇水桥至马岭桥联通路</v>
          </cell>
          <cell r="J2532" t="str">
            <v>1327F4304210031</v>
          </cell>
          <cell r="K2532" t="str">
            <v>新村与撤并村便捷连通</v>
          </cell>
          <cell r="L2532" t="str">
            <v>三类地区</v>
          </cell>
          <cell r="M2532"/>
          <cell r="N2532" t="str">
            <v>新建</v>
          </cell>
          <cell r="O2532" t="str">
            <v>关市村</v>
          </cell>
          <cell r="R2532" t="str">
            <v>2.5</v>
          </cell>
          <cell r="S2532" t="str">
            <v>3.5</v>
          </cell>
          <cell r="T2532" t="str">
            <v>无</v>
          </cell>
          <cell r="U2532">
            <v>0</v>
          </cell>
          <cell r="V2532">
            <v>1.24</v>
          </cell>
          <cell r="W2532">
            <v>1.24</v>
          </cell>
        </row>
        <row r="2533">
          <cell r="I2533" t="str">
            <v>汇水至金马村连接路</v>
          </cell>
          <cell r="J2533" t="str">
            <v>1327F4304210026</v>
          </cell>
          <cell r="K2533" t="str">
            <v>新村与撤并村便捷连通</v>
          </cell>
          <cell r="L2533" t="str">
            <v>三类地区</v>
          </cell>
          <cell r="M2533"/>
          <cell r="N2533" t="str">
            <v>新建</v>
          </cell>
          <cell r="O2533" t="str">
            <v>汇水村</v>
          </cell>
          <cell r="P2533" t="str">
            <v>等外公路</v>
          </cell>
          <cell r="R2533" t="str">
            <v>2.5</v>
          </cell>
          <cell r="S2533" t="str">
            <v>3.5</v>
          </cell>
          <cell r="T2533" t="str">
            <v>无</v>
          </cell>
          <cell r="U2533">
            <v>0</v>
          </cell>
          <cell r="V2533">
            <v>0.248</v>
          </cell>
          <cell r="W2533">
            <v>0.248</v>
          </cell>
        </row>
        <row r="2534">
          <cell r="I2534" t="str">
            <v>集兵镇红星村并村路（二期）</v>
          </cell>
          <cell r="J2534" t="str">
            <v>1327F4304210078</v>
          </cell>
          <cell r="K2534" t="str">
            <v>新村与撤并村便捷连通</v>
          </cell>
          <cell r="L2534" t="str">
            <v>三类地区</v>
          </cell>
          <cell r="M2534"/>
          <cell r="N2534" t="str">
            <v>新建</v>
          </cell>
          <cell r="O2534" t="str">
            <v>通天村</v>
          </cell>
          <cell r="P2534" t="str">
            <v>等外公路</v>
          </cell>
          <cell r="R2534" t="str">
            <v>2.5</v>
          </cell>
          <cell r="S2534" t="str">
            <v>3.5</v>
          </cell>
          <cell r="T2534" t="str">
            <v>无</v>
          </cell>
          <cell r="U2534">
            <v>0</v>
          </cell>
          <cell r="V2534">
            <v>1.2</v>
          </cell>
          <cell r="W2534">
            <v>1.2</v>
          </cell>
        </row>
        <row r="2535">
          <cell r="I2535" t="str">
            <v>集兵镇红星村并村路（一期）</v>
          </cell>
          <cell r="J2535" t="str">
            <v>1327F4304210009</v>
          </cell>
          <cell r="K2535" t="str">
            <v>新村与撤并村便捷连通</v>
          </cell>
          <cell r="L2535" t="str">
            <v>三类地区</v>
          </cell>
          <cell r="M2535"/>
          <cell r="N2535" t="str">
            <v>新改建</v>
          </cell>
          <cell r="O2535" t="str">
            <v>红星村</v>
          </cell>
          <cell r="P2535" t="str">
            <v>等外公路</v>
          </cell>
          <cell r="R2535" t="str">
            <v>2.5</v>
          </cell>
          <cell r="S2535" t="str">
            <v>3.5</v>
          </cell>
          <cell r="T2535" t="str">
            <v>无</v>
          </cell>
          <cell r="U2535">
            <v>0</v>
          </cell>
          <cell r="V2535">
            <v>0.7</v>
          </cell>
          <cell r="W2535">
            <v>0.7</v>
          </cell>
        </row>
        <row r="2536">
          <cell r="I2536" t="str">
            <v>集兵镇麻町村并村路</v>
          </cell>
          <cell r="J2536" t="str">
            <v>1327F4304210010</v>
          </cell>
          <cell r="K2536" t="str">
            <v>新村与撤并村便捷连通</v>
          </cell>
          <cell r="L2536" t="str">
            <v>三类地区</v>
          </cell>
          <cell r="M2536"/>
          <cell r="N2536" t="str">
            <v>新改建</v>
          </cell>
          <cell r="O2536" t="str">
            <v>麻町村</v>
          </cell>
          <cell r="P2536" t="str">
            <v>等外公路</v>
          </cell>
          <cell r="R2536" t="str">
            <v>2.5</v>
          </cell>
          <cell r="S2536" t="str">
            <v>3.5</v>
          </cell>
          <cell r="T2536" t="str">
            <v>无</v>
          </cell>
          <cell r="U2536">
            <v>0</v>
          </cell>
          <cell r="V2536">
            <v>0.9</v>
          </cell>
          <cell r="W2536">
            <v>0.9</v>
          </cell>
        </row>
        <row r="2537">
          <cell r="I2537" t="str">
            <v>集兵镇山峰村并村路</v>
          </cell>
          <cell r="J2537" t="str">
            <v>1327F4304210013</v>
          </cell>
          <cell r="K2537" t="str">
            <v>新村与撤并村便捷连通</v>
          </cell>
          <cell r="L2537" t="str">
            <v>三类地区</v>
          </cell>
          <cell r="M2537"/>
          <cell r="N2537" t="str">
            <v>新改建</v>
          </cell>
          <cell r="O2537" t="str">
            <v>山峰村</v>
          </cell>
          <cell r="P2537" t="str">
            <v>等外公路</v>
          </cell>
          <cell r="R2537" t="str">
            <v>2.5</v>
          </cell>
          <cell r="S2537" t="str">
            <v>3.5</v>
          </cell>
          <cell r="T2537" t="str">
            <v>无</v>
          </cell>
          <cell r="U2537">
            <v>0</v>
          </cell>
          <cell r="V2537">
            <v>0.5</v>
          </cell>
          <cell r="W2537">
            <v>0.5</v>
          </cell>
        </row>
        <row r="2538">
          <cell r="I2538" t="str">
            <v>集兵镇松桂村并村路</v>
          </cell>
          <cell r="J2538" t="str">
            <v>1327F4304210011</v>
          </cell>
          <cell r="K2538" t="str">
            <v>新村与撤并村便捷连通</v>
          </cell>
          <cell r="L2538" t="str">
            <v>三类地区</v>
          </cell>
          <cell r="M2538"/>
          <cell r="N2538" t="str">
            <v>新改建</v>
          </cell>
          <cell r="O2538" t="str">
            <v>松桂村</v>
          </cell>
          <cell r="P2538" t="str">
            <v>等外公路</v>
          </cell>
          <cell r="R2538" t="str">
            <v>2.5</v>
          </cell>
          <cell r="S2538" t="str">
            <v>3.5</v>
          </cell>
          <cell r="T2538" t="str">
            <v>无</v>
          </cell>
          <cell r="U2538">
            <v>0</v>
          </cell>
          <cell r="V2538">
            <v>0.23</v>
          </cell>
          <cell r="W2538">
            <v>0.23</v>
          </cell>
        </row>
        <row r="2539">
          <cell r="I2539" t="str">
            <v>集兵镇永乐村并村路</v>
          </cell>
          <cell r="J2539" t="str">
            <v>1327F4304210012</v>
          </cell>
          <cell r="K2539" t="str">
            <v>新村与撤并村便捷连通</v>
          </cell>
          <cell r="L2539" t="str">
            <v>三类地区</v>
          </cell>
          <cell r="M2539"/>
          <cell r="N2539" t="str">
            <v>新改建</v>
          </cell>
          <cell r="O2539" t="str">
            <v>永乐村</v>
          </cell>
          <cell r="P2539" t="str">
            <v>等外公路</v>
          </cell>
          <cell r="R2539" t="str">
            <v>2.5</v>
          </cell>
          <cell r="S2539" t="str">
            <v>3.5</v>
          </cell>
          <cell r="T2539" t="str">
            <v>无</v>
          </cell>
          <cell r="U2539">
            <v>0</v>
          </cell>
          <cell r="V2539">
            <v>0.95</v>
          </cell>
          <cell r="W2539">
            <v>0.95</v>
          </cell>
        </row>
        <row r="2540">
          <cell r="I2540" t="str">
            <v>金辉村连通路</v>
          </cell>
          <cell r="J2540" t="str">
            <v>1327F4304210066</v>
          </cell>
          <cell r="K2540" t="str">
            <v>新村与撤并村便捷连通</v>
          </cell>
          <cell r="L2540" t="str">
            <v>三类地区</v>
          </cell>
          <cell r="M2540"/>
          <cell r="N2540" t="str">
            <v>新建</v>
          </cell>
          <cell r="O2540" t="str">
            <v>金辉村</v>
          </cell>
          <cell r="P2540" t="str">
            <v>等外公路</v>
          </cell>
          <cell r="R2540" t="str">
            <v>2.5</v>
          </cell>
          <cell r="S2540" t="str">
            <v>3.5</v>
          </cell>
          <cell r="T2540" t="str">
            <v>无</v>
          </cell>
          <cell r="U2540">
            <v>0</v>
          </cell>
          <cell r="V2540">
            <v>0.35</v>
          </cell>
          <cell r="W2540">
            <v>0.35</v>
          </cell>
        </row>
        <row r="2541">
          <cell r="I2541" t="str">
            <v>金兰镇拌塘村并村路</v>
          </cell>
          <cell r="J2541" t="str">
            <v>1327F4304210091</v>
          </cell>
          <cell r="K2541" t="str">
            <v>新村与撤并村便捷连通</v>
          </cell>
          <cell r="L2541" t="str">
            <v>三类地区</v>
          </cell>
          <cell r="M2541"/>
          <cell r="N2541" t="str">
            <v>新建</v>
          </cell>
          <cell r="O2541" t="str">
            <v>龙兴村</v>
          </cell>
          <cell r="P2541" t="str">
            <v>等外公路</v>
          </cell>
          <cell r="R2541" t="str">
            <v>2.5</v>
          </cell>
          <cell r="S2541" t="str">
            <v>3.5</v>
          </cell>
          <cell r="T2541" t="str">
            <v>无</v>
          </cell>
          <cell r="U2541">
            <v>0</v>
          </cell>
          <cell r="V2541">
            <v>1.1000000000000001</v>
          </cell>
          <cell r="W2541">
            <v>1.1000000000000001</v>
          </cell>
        </row>
        <row r="2542">
          <cell r="I2542" t="str">
            <v>金兰镇贺市村并村路</v>
          </cell>
          <cell r="J2542" t="str">
            <v>1327F4304210103</v>
          </cell>
          <cell r="K2542" t="str">
            <v>新村与撤并村便捷连通</v>
          </cell>
          <cell r="L2542" t="str">
            <v>三类地区</v>
          </cell>
          <cell r="M2542"/>
          <cell r="N2542" t="str">
            <v>新建</v>
          </cell>
          <cell r="O2542" t="str">
            <v>贺市村</v>
          </cell>
          <cell r="P2542" t="str">
            <v>等外公路</v>
          </cell>
          <cell r="R2542" t="str">
            <v>2.5</v>
          </cell>
          <cell r="S2542" t="str">
            <v>3.5</v>
          </cell>
          <cell r="T2542" t="str">
            <v>无</v>
          </cell>
          <cell r="U2542">
            <v>0</v>
          </cell>
          <cell r="V2542">
            <v>0.4</v>
          </cell>
          <cell r="W2542">
            <v>0.4</v>
          </cell>
        </row>
        <row r="2543">
          <cell r="I2543" t="str">
            <v>金兰镇华连村并村路</v>
          </cell>
          <cell r="J2543" t="str">
            <v>1327F4304210085</v>
          </cell>
          <cell r="K2543" t="str">
            <v>新村与撤并村便捷连通</v>
          </cell>
          <cell r="L2543" t="str">
            <v>三类地区</v>
          </cell>
          <cell r="M2543"/>
          <cell r="N2543" t="str">
            <v>新建</v>
          </cell>
          <cell r="O2543" t="str">
            <v>华连村</v>
          </cell>
          <cell r="P2543" t="str">
            <v>等外公路</v>
          </cell>
          <cell r="R2543" t="str">
            <v>2.5</v>
          </cell>
          <cell r="S2543" t="str">
            <v>3.5</v>
          </cell>
          <cell r="T2543" t="str">
            <v>无</v>
          </cell>
          <cell r="U2543">
            <v>0</v>
          </cell>
          <cell r="V2543">
            <v>0.5</v>
          </cell>
          <cell r="W2543">
            <v>0.5</v>
          </cell>
        </row>
        <row r="2544">
          <cell r="I2544" t="str">
            <v>金兰镇金家村并村路</v>
          </cell>
          <cell r="J2544" t="str">
            <v>1327F4304210086</v>
          </cell>
          <cell r="K2544" t="str">
            <v>新村与撤并村便捷连通</v>
          </cell>
          <cell r="L2544" t="str">
            <v>三类地区</v>
          </cell>
          <cell r="M2544"/>
          <cell r="N2544" t="str">
            <v>新建</v>
          </cell>
          <cell r="O2544" t="str">
            <v>金家村</v>
          </cell>
          <cell r="P2544" t="str">
            <v>等外公路</v>
          </cell>
          <cell r="R2544" t="str">
            <v>2.5</v>
          </cell>
          <cell r="S2544" t="str">
            <v>3.5</v>
          </cell>
          <cell r="T2544" t="str">
            <v>无</v>
          </cell>
          <cell r="U2544">
            <v>0</v>
          </cell>
          <cell r="V2544">
            <v>1.66</v>
          </cell>
          <cell r="W2544">
            <v>1.66</v>
          </cell>
        </row>
        <row r="2545">
          <cell r="I2545" t="str">
            <v>金兰镇联龙村并村路</v>
          </cell>
          <cell r="J2545" t="str">
            <v>1327F4304210087</v>
          </cell>
          <cell r="K2545" t="str">
            <v>新村与撤并村便捷连通</v>
          </cell>
          <cell r="L2545" t="str">
            <v>三类地区</v>
          </cell>
          <cell r="M2545"/>
          <cell r="N2545" t="str">
            <v>新建</v>
          </cell>
          <cell r="O2545" t="str">
            <v>联龙村</v>
          </cell>
          <cell r="P2545" t="str">
            <v>等外公路</v>
          </cell>
          <cell r="R2545" t="str">
            <v>2.5</v>
          </cell>
          <cell r="S2545" t="str">
            <v>3.5</v>
          </cell>
          <cell r="T2545" t="str">
            <v>无</v>
          </cell>
          <cell r="U2545">
            <v>0</v>
          </cell>
          <cell r="V2545">
            <v>3.4</v>
          </cell>
          <cell r="W2545">
            <v>3.4</v>
          </cell>
        </row>
        <row r="2546">
          <cell r="I2546" t="str">
            <v>金兰镇泉溪村并村路</v>
          </cell>
          <cell r="J2546" t="str">
            <v>1327F4304210108</v>
          </cell>
          <cell r="K2546" t="str">
            <v>新村与撤并村便捷连通</v>
          </cell>
          <cell r="L2546" t="str">
            <v>三类地区</v>
          </cell>
          <cell r="M2546"/>
          <cell r="N2546" t="str">
            <v>新建</v>
          </cell>
          <cell r="O2546" t="str">
            <v>泉溪村</v>
          </cell>
          <cell r="P2546" t="str">
            <v>等外公路</v>
          </cell>
          <cell r="R2546" t="str">
            <v>2.5</v>
          </cell>
          <cell r="S2546" t="str">
            <v>3.5</v>
          </cell>
          <cell r="T2546" t="str">
            <v>无</v>
          </cell>
          <cell r="U2546">
            <v>0</v>
          </cell>
          <cell r="V2546">
            <v>0.6</v>
          </cell>
          <cell r="W2546">
            <v>0.6</v>
          </cell>
        </row>
        <row r="2547">
          <cell r="I2547" t="str">
            <v>金兰镇石坳村并村路</v>
          </cell>
          <cell r="J2547" t="str">
            <v>1327F4304210097</v>
          </cell>
          <cell r="K2547" t="str">
            <v>新村与撤并村便捷连通</v>
          </cell>
          <cell r="L2547" t="str">
            <v>三类地区</v>
          </cell>
          <cell r="M2547"/>
          <cell r="N2547" t="str">
            <v>新建</v>
          </cell>
          <cell r="O2547" t="str">
            <v>石坳村</v>
          </cell>
          <cell r="P2547" t="str">
            <v>等外公路</v>
          </cell>
          <cell r="R2547" t="str">
            <v>2.5</v>
          </cell>
          <cell r="S2547" t="str">
            <v>3.5</v>
          </cell>
          <cell r="T2547" t="str">
            <v>无</v>
          </cell>
          <cell r="U2547">
            <v>0</v>
          </cell>
          <cell r="V2547">
            <v>0.55000000000000004</v>
          </cell>
          <cell r="W2547">
            <v>0.55000000000000004</v>
          </cell>
        </row>
        <row r="2548">
          <cell r="I2548" t="str">
            <v>金兰镇双泉村并村路</v>
          </cell>
          <cell r="J2548" t="str">
            <v>1327F4304210089</v>
          </cell>
          <cell r="K2548" t="str">
            <v>新村与撤并村便捷连通</v>
          </cell>
          <cell r="L2548" t="str">
            <v>三类地区</v>
          </cell>
          <cell r="M2548"/>
          <cell r="N2548" t="str">
            <v>新建</v>
          </cell>
          <cell r="O2548" t="str">
            <v>泉隆村</v>
          </cell>
          <cell r="P2548" t="str">
            <v>等外公路</v>
          </cell>
          <cell r="R2548" t="str">
            <v>2.5</v>
          </cell>
          <cell r="S2548" t="str">
            <v>3.5</v>
          </cell>
          <cell r="T2548" t="str">
            <v>无</v>
          </cell>
          <cell r="U2548">
            <v>0</v>
          </cell>
          <cell r="V2548">
            <v>2.25</v>
          </cell>
          <cell r="W2548">
            <v>2.25</v>
          </cell>
        </row>
        <row r="2549">
          <cell r="I2549" t="str">
            <v>金兰镇同古村并村路</v>
          </cell>
          <cell r="J2549" t="str">
            <v>1327F4304210094</v>
          </cell>
          <cell r="K2549" t="str">
            <v>新村与撤并村便捷连通</v>
          </cell>
          <cell r="L2549" t="str">
            <v>三类地区</v>
          </cell>
          <cell r="M2549"/>
          <cell r="N2549" t="str">
            <v>新建</v>
          </cell>
          <cell r="O2549" t="str">
            <v>同古村</v>
          </cell>
          <cell r="P2549" t="str">
            <v>等外公路</v>
          </cell>
          <cell r="R2549" t="str">
            <v>2.5</v>
          </cell>
          <cell r="S2549" t="str">
            <v>3.5</v>
          </cell>
          <cell r="T2549" t="str">
            <v>无</v>
          </cell>
          <cell r="U2549">
            <v>0</v>
          </cell>
          <cell r="V2549">
            <v>3.75</v>
          </cell>
          <cell r="W2549">
            <v>3.75</v>
          </cell>
        </row>
        <row r="2550">
          <cell r="I2550" t="str">
            <v>金龙村并村路</v>
          </cell>
          <cell r="J2550" t="str">
            <v>1327F4304210187</v>
          </cell>
          <cell r="K2550" t="str">
            <v>新村与撤并村便捷连通</v>
          </cell>
          <cell r="L2550" t="str">
            <v>三类地区</v>
          </cell>
          <cell r="M2550"/>
          <cell r="N2550" t="str">
            <v>新建</v>
          </cell>
          <cell r="O2550" t="str">
            <v>金龙村</v>
          </cell>
          <cell r="P2550" t="str">
            <v>等外公路</v>
          </cell>
          <cell r="R2550" t="str">
            <v>2.5</v>
          </cell>
          <cell r="S2550" t="str">
            <v>3.5</v>
          </cell>
          <cell r="T2550" t="str">
            <v>无</v>
          </cell>
          <cell r="U2550">
            <v>0</v>
          </cell>
          <cell r="V2550">
            <v>0.35699999999999998</v>
          </cell>
          <cell r="W2550">
            <v>0.35699999999999998</v>
          </cell>
        </row>
        <row r="2551">
          <cell r="I2551" t="str">
            <v>金马至井头孟山新建连接路</v>
          </cell>
          <cell r="J2551" t="str">
            <v>1327F4304210028</v>
          </cell>
          <cell r="K2551" t="str">
            <v>新村与撤并村便捷连通</v>
          </cell>
          <cell r="L2551" t="str">
            <v>三类地区</v>
          </cell>
          <cell r="M2551"/>
          <cell r="N2551" t="str">
            <v>新建</v>
          </cell>
          <cell r="O2551" t="str">
            <v>高平村</v>
          </cell>
          <cell r="P2551" t="str">
            <v>等外公路</v>
          </cell>
          <cell r="R2551" t="str">
            <v>2.5</v>
          </cell>
          <cell r="S2551" t="str">
            <v>3.5</v>
          </cell>
          <cell r="T2551" t="str">
            <v>无</v>
          </cell>
          <cell r="U2551">
            <v>0</v>
          </cell>
          <cell r="V2551">
            <v>0.45600000000000002</v>
          </cell>
          <cell r="W2551">
            <v>0.45600000000000002</v>
          </cell>
        </row>
        <row r="2552">
          <cell r="I2552" t="str">
            <v>金溪村并村连接路</v>
          </cell>
          <cell r="J2552" t="str">
            <v>1327F4304210208</v>
          </cell>
          <cell r="K2552" t="str">
            <v>新村与撤并村便捷连通</v>
          </cell>
          <cell r="L2552" t="str">
            <v>三类地区</v>
          </cell>
          <cell r="M2552"/>
          <cell r="N2552" t="str">
            <v>新建</v>
          </cell>
          <cell r="O2552" t="str">
            <v>金溪村</v>
          </cell>
          <cell r="P2552" t="str">
            <v>等外公路</v>
          </cell>
          <cell r="R2552" t="str">
            <v>2.5</v>
          </cell>
          <cell r="S2552" t="str">
            <v>3.5</v>
          </cell>
          <cell r="T2552" t="str">
            <v>无</v>
          </cell>
          <cell r="U2552">
            <v>0</v>
          </cell>
          <cell r="V2552">
            <v>0.89100000000000001</v>
          </cell>
          <cell r="W2552">
            <v>0.89100000000000001</v>
          </cell>
        </row>
        <row r="2553">
          <cell r="I2553" t="str">
            <v>金溪村并村路</v>
          </cell>
          <cell r="J2553" t="str">
            <v>1327F4304210204</v>
          </cell>
          <cell r="K2553" t="str">
            <v>新村与撤并村便捷连通</v>
          </cell>
          <cell r="L2553" t="str">
            <v>三类地区</v>
          </cell>
          <cell r="M2553"/>
          <cell r="N2553" t="str">
            <v>新建</v>
          </cell>
          <cell r="O2553" t="str">
            <v>丹竹村</v>
          </cell>
          <cell r="P2553" t="str">
            <v>等外公路</v>
          </cell>
          <cell r="R2553" t="str">
            <v>2.5</v>
          </cell>
          <cell r="S2553" t="str">
            <v>3.5</v>
          </cell>
          <cell r="T2553" t="str">
            <v>无</v>
          </cell>
          <cell r="U2553">
            <v>0</v>
          </cell>
          <cell r="V2553">
            <v>0.35</v>
          </cell>
          <cell r="W2553">
            <v>0.35</v>
          </cell>
        </row>
        <row r="2554">
          <cell r="I2554" t="str">
            <v>九市村并村路</v>
          </cell>
          <cell r="J2554" t="str">
            <v>1327F4304210095</v>
          </cell>
          <cell r="K2554" t="str">
            <v>新村与撤并村便捷连通</v>
          </cell>
          <cell r="L2554" t="str">
            <v>三类地区</v>
          </cell>
          <cell r="M2554"/>
          <cell r="N2554" t="str">
            <v>新建</v>
          </cell>
          <cell r="O2554" t="str">
            <v>九市村</v>
          </cell>
          <cell r="P2554" t="str">
            <v>等外公路</v>
          </cell>
          <cell r="R2554" t="str">
            <v>2.5</v>
          </cell>
          <cell r="S2554" t="str">
            <v>3.5</v>
          </cell>
          <cell r="T2554" t="str">
            <v>无</v>
          </cell>
          <cell r="U2554">
            <v>0</v>
          </cell>
          <cell r="V2554">
            <v>4.5</v>
          </cell>
          <cell r="W2554">
            <v>4.5</v>
          </cell>
        </row>
        <row r="2555">
          <cell r="I2555" t="str">
            <v>均龙村并村路</v>
          </cell>
          <cell r="J2555" t="str">
            <v>1327F4304210092</v>
          </cell>
          <cell r="K2555" t="str">
            <v>新村与撤并村便捷连通</v>
          </cell>
          <cell r="L2555" t="str">
            <v>三类地区</v>
          </cell>
          <cell r="M2555"/>
          <cell r="N2555" t="str">
            <v>新建</v>
          </cell>
          <cell r="O2555" t="str">
            <v>均龙村</v>
          </cell>
          <cell r="P2555" t="str">
            <v>等外公路</v>
          </cell>
          <cell r="R2555" t="str">
            <v>2.5</v>
          </cell>
          <cell r="S2555" t="str">
            <v>3.5</v>
          </cell>
          <cell r="T2555" t="str">
            <v>无</v>
          </cell>
          <cell r="U2555">
            <v>0</v>
          </cell>
          <cell r="V2555">
            <v>0.38800000000000001</v>
          </cell>
          <cell r="W2555">
            <v>0.38800000000000001</v>
          </cell>
        </row>
        <row r="2556">
          <cell r="I2556" t="str">
            <v>坎塘村至下塘冲连通路</v>
          </cell>
          <cell r="J2556" t="str">
            <v>1327F4304210050</v>
          </cell>
          <cell r="K2556" t="str">
            <v>新村与撤并村便捷连通</v>
          </cell>
          <cell r="L2556" t="str">
            <v>三类地区</v>
          </cell>
          <cell r="M2556"/>
          <cell r="N2556" t="str">
            <v>新建</v>
          </cell>
          <cell r="O2556" t="str">
            <v>孟山村</v>
          </cell>
          <cell r="P2556" t="str">
            <v>等外公路</v>
          </cell>
          <cell r="R2556" t="str">
            <v>2.5</v>
          </cell>
          <cell r="S2556" t="str">
            <v>3.5</v>
          </cell>
          <cell r="T2556" t="str">
            <v>无</v>
          </cell>
          <cell r="U2556">
            <v>0</v>
          </cell>
          <cell r="V2556">
            <v>1.03</v>
          </cell>
          <cell r="W2556">
            <v>1.03</v>
          </cell>
        </row>
        <row r="2557">
          <cell r="I2557" t="str">
            <v>库宗桥镇城建村并村路</v>
          </cell>
          <cell r="J2557" t="str">
            <v>1327F4304210128</v>
          </cell>
          <cell r="K2557" t="str">
            <v>新村与撤并村便捷连通</v>
          </cell>
          <cell r="L2557" t="str">
            <v>三类地区</v>
          </cell>
          <cell r="M2557"/>
          <cell r="N2557" t="str">
            <v>新建</v>
          </cell>
          <cell r="O2557" t="str">
            <v>城建村</v>
          </cell>
          <cell r="P2557" t="str">
            <v>等外公路</v>
          </cell>
          <cell r="R2557" t="str">
            <v>2.5</v>
          </cell>
          <cell r="S2557" t="str">
            <v>3.5</v>
          </cell>
          <cell r="T2557" t="str">
            <v>无</v>
          </cell>
          <cell r="U2557">
            <v>0</v>
          </cell>
          <cell r="V2557">
            <v>0.32</v>
          </cell>
          <cell r="W2557">
            <v>0.32</v>
          </cell>
        </row>
        <row r="2558">
          <cell r="I2558" t="str">
            <v>库宗桥镇飞龙山村并村路</v>
          </cell>
          <cell r="J2558" t="str">
            <v>1327F4304210120</v>
          </cell>
          <cell r="K2558" t="str">
            <v>新村与撤并村便捷连通</v>
          </cell>
          <cell r="L2558" t="str">
            <v>三类地区</v>
          </cell>
          <cell r="M2558"/>
          <cell r="N2558" t="str">
            <v>新建</v>
          </cell>
          <cell r="O2558" t="str">
            <v>飞龙山村</v>
          </cell>
          <cell r="P2558" t="str">
            <v>等外公路</v>
          </cell>
          <cell r="R2558" t="str">
            <v>2.5</v>
          </cell>
          <cell r="S2558" t="str">
            <v>3.5</v>
          </cell>
          <cell r="T2558" t="str">
            <v>无</v>
          </cell>
          <cell r="U2558">
            <v>0</v>
          </cell>
          <cell r="V2558">
            <v>0.75</v>
          </cell>
          <cell r="W2558">
            <v>0.75</v>
          </cell>
        </row>
        <row r="2559">
          <cell r="I2559" t="str">
            <v>库宗桥镇联胜村并村路</v>
          </cell>
          <cell r="J2559" t="str">
            <v>1327F4304210131</v>
          </cell>
          <cell r="K2559" t="str">
            <v>新村与撤并村便捷连通</v>
          </cell>
          <cell r="L2559" t="str">
            <v>三类地区</v>
          </cell>
          <cell r="M2559"/>
          <cell r="N2559" t="str">
            <v>新建</v>
          </cell>
          <cell r="O2559" t="str">
            <v>联胜村</v>
          </cell>
          <cell r="P2559" t="str">
            <v>等外公路</v>
          </cell>
          <cell r="R2559" t="str">
            <v>2.5</v>
          </cell>
          <cell r="S2559" t="str">
            <v>3.5</v>
          </cell>
          <cell r="T2559" t="str">
            <v>无</v>
          </cell>
          <cell r="U2559">
            <v>0</v>
          </cell>
          <cell r="V2559">
            <v>0.41</v>
          </cell>
          <cell r="W2559">
            <v>0.41</v>
          </cell>
        </row>
        <row r="2560">
          <cell r="I2560" t="str">
            <v>兰泉村并村路（一期）</v>
          </cell>
          <cell r="J2560" t="str">
            <v>1327F4304210195</v>
          </cell>
          <cell r="K2560" t="str">
            <v>新村与撤并村便捷连通</v>
          </cell>
          <cell r="L2560" t="str">
            <v>三类地区</v>
          </cell>
          <cell r="M2560"/>
          <cell r="N2560" t="str">
            <v>新建</v>
          </cell>
          <cell r="O2560" t="str">
            <v>兰泉村</v>
          </cell>
          <cell r="P2560" t="str">
            <v>等外公路</v>
          </cell>
          <cell r="R2560" t="str">
            <v>2.5</v>
          </cell>
          <cell r="S2560" t="str">
            <v>3.5</v>
          </cell>
          <cell r="T2560" t="str">
            <v>无</v>
          </cell>
          <cell r="U2560">
            <v>0</v>
          </cell>
          <cell r="V2560">
            <v>2.5</v>
          </cell>
          <cell r="W2560">
            <v>2.5</v>
          </cell>
        </row>
        <row r="2561">
          <cell r="I2561" t="str">
            <v>老丫至蒋家娄冲连通路</v>
          </cell>
          <cell r="J2561" t="str">
            <v>1327F4304210043</v>
          </cell>
          <cell r="K2561" t="str">
            <v>新村与撤并村便捷连通</v>
          </cell>
          <cell r="L2561" t="str">
            <v>三类地区</v>
          </cell>
          <cell r="M2561"/>
          <cell r="N2561" t="str">
            <v>新建</v>
          </cell>
          <cell r="O2561" t="str">
            <v>黄龙村</v>
          </cell>
          <cell r="P2561" t="str">
            <v>等外公路</v>
          </cell>
          <cell r="R2561" t="str">
            <v>2.5</v>
          </cell>
          <cell r="S2561" t="str">
            <v>3.5</v>
          </cell>
          <cell r="T2561" t="str">
            <v>无</v>
          </cell>
          <cell r="U2561">
            <v>0</v>
          </cell>
          <cell r="V2561">
            <v>0.26</v>
          </cell>
          <cell r="W2561">
            <v>0.26</v>
          </cell>
        </row>
        <row r="2562">
          <cell r="I2562" t="str">
            <v>李家油组连通路</v>
          </cell>
          <cell r="J2562" t="str">
            <v>1327F4304210022</v>
          </cell>
          <cell r="K2562" t="str">
            <v>新村与撤并村便捷连通</v>
          </cell>
          <cell r="L2562" t="str">
            <v>三类地区</v>
          </cell>
          <cell r="M2562"/>
          <cell r="N2562" t="str">
            <v>新建</v>
          </cell>
          <cell r="O2562" t="str">
            <v>保新村</v>
          </cell>
          <cell r="P2562" t="str">
            <v>等外公路</v>
          </cell>
          <cell r="R2562" t="str">
            <v>2.5</v>
          </cell>
          <cell r="S2562" t="str">
            <v>3.5</v>
          </cell>
          <cell r="T2562" t="str">
            <v>无</v>
          </cell>
          <cell r="U2562">
            <v>0</v>
          </cell>
          <cell r="V2562">
            <v>1.96</v>
          </cell>
          <cell r="W2562">
            <v>1.96</v>
          </cell>
        </row>
        <row r="2563">
          <cell r="I2563" t="str">
            <v>灵川村并村路</v>
          </cell>
          <cell r="J2563" t="str">
            <v>1327F4304210212</v>
          </cell>
          <cell r="K2563" t="str">
            <v>新村与撤并村便捷连通</v>
          </cell>
          <cell r="L2563" t="str">
            <v>三类地区</v>
          </cell>
          <cell r="M2563"/>
          <cell r="N2563" t="str">
            <v>新建</v>
          </cell>
          <cell r="O2563" t="str">
            <v>灵川村</v>
          </cell>
          <cell r="P2563" t="str">
            <v>等外公路</v>
          </cell>
          <cell r="R2563" t="str">
            <v>2.5</v>
          </cell>
          <cell r="S2563" t="str">
            <v>3.5</v>
          </cell>
          <cell r="T2563" t="str">
            <v>无</v>
          </cell>
          <cell r="U2563">
            <v>0</v>
          </cell>
          <cell r="V2563">
            <v>0.31</v>
          </cell>
          <cell r="W2563">
            <v>0.31</v>
          </cell>
        </row>
        <row r="2564">
          <cell r="I2564" t="str">
            <v>六斗丘至黄家组连通路</v>
          </cell>
          <cell r="J2564" t="str">
            <v>1327F4304210215</v>
          </cell>
          <cell r="K2564" t="str">
            <v>新村与撤并村便捷连通</v>
          </cell>
          <cell r="L2564" t="str">
            <v>三类地区</v>
          </cell>
          <cell r="M2564"/>
          <cell r="O2564" t="str">
            <v>高碧村</v>
          </cell>
          <cell r="R2564" t="str">
            <v>2.5</v>
          </cell>
          <cell r="S2564" t="str">
            <v>3.5</v>
          </cell>
          <cell r="T2564" t="str">
            <v>无</v>
          </cell>
          <cell r="U2564">
            <v>0</v>
          </cell>
          <cell r="V2564">
            <v>0.70399999999999996</v>
          </cell>
          <cell r="W2564">
            <v>0.70399999999999996</v>
          </cell>
        </row>
        <row r="2565">
          <cell r="I2565" t="str">
            <v>六印村六印组并村路</v>
          </cell>
          <cell r="J2565" t="str">
            <v>1327F4304210186</v>
          </cell>
          <cell r="K2565" t="str">
            <v>新村与撤并村便捷连通</v>
          </cell>
          <cell r="L2565" t="str">
            <v>三类地区</v>
          </cell>
          <cell r="M2565"/>
          <cell r="N2565" t="str">
            <v>新建</v>
          </cell>
          <cell r="O2565" t="str">
            <v>六印村</v>
          </cell>
          <cell r="P2565" t="str">
            <v>等外公路</v>
          </cell>
          <cell r="R2565" t="str">
            <v>2.5</v>
          </cell>
          <cell r="S2565" t="str">
            <v>3.5</v>
          </cell>
          <cell r="T2565" t="str">
            <v>无</v>
          </cell>
          <cell r="U2565">
            <v>0</v>
          </cell>
          <cell r="V2565">
            <v>2.0270000000000001</v>
          </cell>
          <cell r="W2565">
            <v>2.0270000000000001</v>
          </cell>
        </row>
        <row r="2566">
          <cell r="I2566" t="str">
            <v>龙家潭村并村路</v>
          </cell>
          <cell r="J2566" t="str">
            <v>1327F4304210129</v>
          </cell>
          <cell r="K2566" t="str">
            <v>新村与撤并村便捷连通</v>
          </cell>
          <cell r="L2566" t="str">
            <v>三类地区</v>
          </cell>
          <cell r="M2566"/>
          <cell r="N2566" t="str">
            <v>新建</v>
          </cell>
          <cell r="O2566" t="str">
            <v>龙家塘村</v>
          </cell>
          <cell r="P2566" t="str">
            <v>等外公路</v>
          </cell>
          <cell r="R2566" t="str">
            <v>2.5</v>
          </cell>
          <cell r="S2566" t="str">
            <v>3.5</v>
          </cell>
          <cell r="T2566" t="str">
            <v>无</v>
          </cell>
          <cell r="U2566">
            <v>0</v>
          </cell>
          <cell r="V2566">
            <v>0.88</v>
          </cell>
          <cell r="W2566">
            <v>0.88</v>
          </cell>
        </row>
        <row r="2567">
          <cell r="I2567" t="str">
            <v>马骑村并村路</v>
          </cell>
          <cell r="J2567" t="str">
            <v>1327F4304210210</v>
          </cell>
          <cell r="K2567" t="str">
            <v>新村与撤并村便捷连通</v>
          </cell>
          <cell r="L2567" t="str">
            <v>三类地区</v>
          </cell>
          <cell r="M2567"/>
          <cell r="N2567" t="str">
            <v>新建</v>
          </cell>
          <cell r="O2567" t="str">
            <v>马骑村</v>
          </cell>
          <cell r="P2567" t="str">
            <v>等外公路</v>
          </cell>
          <cell r="R2567" t="str">
            <v>2.5</v>
          </cell>
          <cell r="S2567" t="str">
            <v>3.5</v>
          </cell>
          <cell r="T2567" t="str">
            <v>无</v>
          </cell>
          <cell r="U2567">
            <v>0</v>
          </cell>
          <cell r="V2567">
            <v>0.75</v>
          </cell>
          <cell r="W2567">
            <v>0.75</v>
          </cell>
        </row>
        <row r="2568">
          <cell r="I2568" t="str">
            <v>茅坪村至龙头塘连通路</v>
          </cell>
          <cell r="J2568" t="str">
            <v>1327F4304210021</v>
          </cell>
          <cell r="K2568" t="str">
            <v>新村与撤并村便捷连通</v>
          </cell>
          <cell r="L2568" t="str">
            <v>三类地区</v>
          </cell>
          <cell r="M2568"/>
          <cell r="N2568" t="str">
            <v>新建</v>
          </cell>
          <cell r="O2568" t="str">
            <v>众星村</v>
          </cell>
          <cell r="P2568" t="str">
            <v>等外公路</v>
          </cell>
          <cell r="R2568" t="str">
            <v>2.5</v>
          </cell>
          <cell r="S2568" t="str">
            <v>3.5</v>
          </cell>
          <cell r="T2568" t="str">
            <v>无</v>
          </cell>
          <cell r="U2568">
            <v>0</v>
          </cell>
          <cell r="V2568">
            <v>0.48499999999999999</v>
          </cell>
          <cell r="W2568">
            <v>0.48499999999999999</v>
          </cell>
        </row>
        <row r="2569">
          <cell r="I2569" t="str">
            <v>梅花村并村路（二期）</v>
          </cell>
          <cell r="J2569" t="str">
            <v>1327F4304210101</v>
          </cell>
          <cell r="K2569" t="str">
            <v>新村与撤并村便捷连通</v>
          </cell>
          <cell r="L2569" t="str">
            <v>三类地区</v>
          </cell>
          <cell r="M2569"/>
          <cell r="N2569" t="str">
            <v>新建</v>
          </cell>
          <cell r="O2569" t="str">
            <v>梅花村</v>
          </cell>
          <cell r="P2569" t="str">
            <v>等外公路</v>
          </cell>
          <cell r="R2569" t="str">
            <v>2.5</v>
          </cell>
          <cell r="S2569" t="str">
            <v>3.5</v>
          </cell>
          <cell r="T2569" t="str">
            <v>无</v>
          </cell>
          <cell r="U2569">
            <v>0</v>
          </cell>
          <cell r="V2569">
            <v>0.65</v>
          </cell>
          <cell r="W2569">
            <v>0.65</v>
          </cell>
        </row>
        <row r="2570">
          <cell r="I2570" t="str">
            <v>梅花村并村路（一期)</v>
          </cell>
          <cell r="J2570" t="str">
            <v>1327F4304210002</v>
          </cell>
          <cell r="K2570" t="str">
            <v>新村与撤并村便捷连通</v>
          </cell>
          <cell r="L2570" t="str">
            <v>三类地区</v>
          </cell>
          <cell r="M2570"/>
          <cell r="N2570" t="str">
            <v>新改建</v>
          </cell>
          <cell r="O2570" t="str">
            <v>梅花村</v>
          </cell>
          <cell r="P2570" t="str">
            <v>等外公路</v>
          </cell>
          <cell r="R2570" t="str">
            <v>2.5</v>
          </cell>
          <cell r="S2570" t="str">
            <v>3.5</v>
          </cell>
          <cell r="T2570" t="str">
            <v>无</v>
          </cell>
          <cell r="U2570">
            <v>0</v>
          </cell>
          <cell r="V2570">
            <v>1.1000000000000001</v>
          </cell>
          <cell r="W2570">
            <v>1.1000000000000001</v>
          </cell>
        </row>
        <row r="2571">
          <cell r="I2571" t="str">
            <v>梅麓至黄泥连通路</v>
          </cell>
          <cell r="J2571" t="str">
            <v>1327F4304210024</v>
          </cell>
          <cell r="K2571" t="str">
            <v>新村与撤并村便捷连通</v>
          </cell>
          <cell r="L2571" t="str">
            <v>三类地区</v>
          </cell>
          <cell r="M2571"/>
          <cell r="N2571" t="str">
            <v>新建</v>
          </cell>
          <cell r="O2571" t="str">
            <v>梅麓村</v>
          </cell>
          <cell r="P2571" t="str">
            <v>等外公路</v>
          </cell>
          <cell r="R2571" t="str">
            <v>2.5</v>
          </cell>
          <cell r="S2571" t="str">
            <v>3.5</v>
          </cell>
          <cell r="T2571" t="str">
            <v>无</v>
          </cell>
          <cell r="U2571">
            <v>0</v>
          </cell>
          <cell r="V2571">
            <v>0.69199999999999995</v>
          </cell>
          <cell r="W2571">
            <v>0.69199999999999995</v>
          </cell>
        </row>
        <row r="2572">
          <cell r="I2572" t="str">
            <v>梅树村并村路</v>
          </cell>
          <cell r="J2572" t="str">
            <v>1327F4304210203</v>
          </cell>
          <cell r="K2572" t="str">
            <v>新村与撤并村便捷连通</v>
          </cell>
          <cell r="L2572" t="str">
            <v>三类地区</v>
          </cell>
          <cell r="M2572"/>
          <cell r="N2572" t="str">
            <v>新建</v>
          </cell>
          <cell r="O2572" t="str">
            <v>梅树村</v>
          </cell>
          <cell r="P2572" t="str">
            <v>等外公路</v>
          </cell>
          <cell r="R2572" t="str">
            <v>2.5</v>
          </cell>
          <cell r="S2572" t="str">
            <v>3.5</v>
          </cell>
          <cell r="T2572" t="str">
            <v>无</v>
          </cell>
          <cell r="U2572">
            <v>0</v>
          </cell>
          <cell r="V2572">
            <v>0.3</v>
          </cell>
          <cell r="W2572">
            <v>0.3</v>
          </cell>
        </row>
        <row r="2573">
          <cell r="I2573" t="str">
            <v>明星村并村路</v>
          </cell>
          <cell r="J2573" t="str">
            <v>1327F4304210184</v>
          </cell>
          <cell r="K2573" t="str">
            <v>新村与撤并村便捷连通</v>
          </cell>
          <cell r="L2573" t="str">
            <v>三类地区</v>
          </cell>
          <cell r="M2573"/>
          <cell r="N2573" t="str">
            <v>新建</v>
          </cell>
          <cell r="O2573" t="str">
            <v>明星村</v>
          </cell>
          <cell r="P2573" t="str">
            <v>等外公路</v>
          </cell>
          <cell r="R2573" t="str">
            <v>2.5</v>
          </cell>
          <cell r="S2573" t="str">
            <v>3.5</v>
          </cell>
          <cell r="T2573" t="str">
            <v>无</v>
          </cell>
          <cell r="U2573">
            <v>0</v>
          </cell>
          <cell r="V2573">
            <v>0.98</v>
          </cell>
          <cell r="W2573">
            <v>0.98</v>
          </cell>
        </row>
        <row r="2574">
          <cell r="I2574" t="str">
            <v>排翅村并村路</v>
          </cell>
          <cell r="J2574" t="str">
            <v>1327F4304210198</v>
          </cell>
          <cell r="K2574" t="str">
            <v>新村与撤并村便捷连通</v>
          </cell>
          <cell r="L2574" t="str">
            <v>三类地区</v>
          </cell>
          <cell r="M2574"/>
          <cell r="N2574" t="str">
            <v>新建</v>
          </cell>
          <cell r="O2574" t="str">
            <v>排翅村</v>
          </cell>
          <cell r="P2574" t="str">
            <v>等外公路</v>
          </cell>
          <cell r="R2574" t="str">
            <v>3</v>
          </cell>
          <cell r="S2574" t="str">
            <v>3.5</v>
          </cell>
          <cell r="T2574" t="str">
            <v>无</v>
          </cell>
          <cell r="U2574">
            <v>0</v>
          </cell>
          <cell r="V2574">
            <v>0.54500000000000004</v>
          </cell>
          <cell r="W2574">
            <v>0.54500000000000004</v>
          </cell>
        </row>
        <row r="2575">
          <cell r="I2575" t="str">
            <v>平安组至衡南县灯塔村连接路</v>
          </cell>
          <cell r="J2575" t="str">
            <v>1327F4304210059</v>
          </cell>
          <cell r="K2575" t="str">
            <v>新村与撤并村便捷连通</v>
          </cell>
          <cell r="L2575" t="str">
            <v>三类地区</v>
          </cell>
          <cell r="M2575"/>
          <cell r="N2575" t="str">
            <v>新建</v>
          </cell>
          <cell r="O2575" t="str">
            <v>阳光村</v>
          </cell>
          <cell r="P2575" t="str">
            <v>四级公路</v>
          </cell>
          <cell r="R2575" t="str">
            <v>2.5</v>
          </cell>
          <cell r="S2575" t="str">
            <v>3.5</v>
          </cell>
          <cell r="T2575" t="str">
            <v>无</v>
          </cell>
          <cell r="U2575">
            <v>0</v>
          </cell>
          <cell r="V2575">
            <v>0.34399999999999997</v>
          </cell>
          <cell r="W2575">
            <v>0.34399999999999997</v>
          </cell>
        </row>
        <row r="2576">
          <cell r="I2576" t="str">
            <v>前进村并村路</v>
          </cell>
          <cell r="J2576" t="str">
            <v>1327F4304210123</v>
          </cell>
          <cell r="K2576" t="str">
            <v>新村与撤并村便捷连通</v>
          </cell>
          <cell r="L2576" t="str">
            <v>三类地区</v>
          </cell>
          <cell r="M2576"/>
          <cell r="N2576" t="str">
            <v>新建</v>
          </cell>
          <cell r="O2576" t="str">
            <v>前进村</v>
          </cell>
          <cell r="P2576" t="str">
            <v>等外公路</v>
          </cell>
          <cell r="R2576" t="str">
            <v>2.5</v>
          </cell>
          <cell r="S2576" t="str">
            <v>3.5</v>
          </cell>
          <cell r="T2576" t="str">
            <v>无</v>
          </cell>
          <cell r="U2576">
            <v>0</v>
          </cell>
          <cell r="V2576">
            <v>2.35</v>
          </cell>
          <cell r="W2576">
            <v>2.35</v>
          </cell>
        </row>
        <row r="2577">
          <cell r="I2577" t="str">
            <v>清江村并村路</v>
          </cell>
          <cell r="J2577" t="str">
            <v>1327F4304210102</v>
          </cell>
          <cell r="K2577" t="str">
            <v>新村与撤并村便捷连通</v>
          </cell>
          <cell r="L2577" t="str">
            <v>三类地区</v>
          </cell>
          <cell r="M2577"/>
          <cell r="N2577" t="str">
            <v>新建</v>
          </cell>
          <cell r="O2577" t="str">
            <v>清江村</v>
          </cell>
          <cell r="P2577" t="str">
            <v>等外公路</v>
          </cell>
          <cell r="R2577" t="str">
            <v>2.5</v>
          </cell>
          <cell r="S2577" t="str">
            <v>3.5</v>
          </cell>
          <cell r="T2577" t="str">
            <v>无</v>
          </cell>
          <cell r="U2577">
            <v>0</v>
          </cell>
          <cell r="V2577">
            <v>2</v>
          </cell>
          <cell r="W2577">
            <v>2</v>
          </cell>
        </row>
        <row r="2578">
          <cell r="I2578" t="str">
            <v>清平村并村路</v>
          </cell>
          <cell r="J2578" t="str">
            <v>1327F4304210151</v>
          </cell>
          <cell r="K2578" t="str">
            <v>新村与撤并村便捷连通</v>
          </cell>
          <cell r="L2578" t="str">
            <v>三类地区</v>
          </cell>
          <cell r="M2578"/>
          <cell r="N2578" t="str">
            <v>新建</v>
          </cell>
          <cell r="O2578" t="str">
            <v>清平村</v>
          </cell>
          <cell r="P2578" t="str">
            <v>等外公路</v>
          </cell>
          <cell r="R2578" t="str">
            <v>2.5</v>
          </cell>
          <cell r="S2578" t="str">
            <v>3.5</v>
          </cell>
          <cell r="T2578" t="str">
            <v>无</v>
          </cell>
          <cell r="U2578">
            <v>0</v>
          </cell>
          <cell r="V2578">
            <v>0.96199999999999997</v>
          </cell>
          <cell r="W2578">
            <v>0.96199999999999997</v>
          </cell>
        </row>
        <row r="2579">
          <cell r="I2579" t="str">
            <v>清潭村电上组联通路</v>
          </cell>
          <cell r="J2579" t="str">
            <v>1327F4304210051</v>
          </cell>
          <cell r="K2579" t="str">
            <v>新村与撤并村便捷连通</v>
          </cell>
          <cell r="L2579" t="str">
            <v>三类地区</v>
          </cell>
          <cell r="M2579"/>
          <cell r="N2579" t="str">
            <v>新建</v>
          </cell>
          <cell r="O2579" t="str">
            <v>清潭村</v>
          </cell>
          <cell r="P2579" t="str">
            <v>等外公路</v>
          </cell>
          <cell r="R2579" t="str">
            <v>2.5</v>
          </cell>
          <cell r="S2579" t="str">
            <v>3.5</v>
          </cell>
          <cell r="T2579" t="str">
            <v>无</v>
          </cell>
          <cell r="U2579">
            <v>0</v>
          </cell>
          <cell r="V2579">
            <v>0.56000000000000005</v>
          </cell>
          <cell r="W2579">
            <v>0.56000000000000005</v>
          </cell>
        </row>
        <row r="2580">
          <cell r="I2580" t="str">
            <v>秋塘村并村路</v>
          </cell>
          <cell r="J2580" t="str">
            <v>1327F4304210116</v>
          </cell>
          <cell r="K2580" t="str">
            <v>新村与撤并村便捷连通</v>
          </cell>
          <cell r="L2580" t="str">
            <v>三类地区</v>
          </cell>
          <cell r="M2580"/>
          <cell r="N2580" t="str">
            <v>新建</v>
          </cell>
          <cell r="O2580" t="str">
            <v>秋塘村</v>
          </cell>
          <cell r="P2580" t="str">
            <v>等外公路</v>
          </cell>
          <cell r="R2580" t="str">
            <v>2.5</v>
          </cell>
          <cell r="S2580" t="str">
            <v>3.5</v>
          </cell>
          <cell r="T2580" t="str">
            <v>无</v>
          </cell>
          <cell r="U2580">
            <v>0</v>
          </cell>
          <cell r="V2580">
            <v>1.4</v>
          </cell>
          <cell r="W2580">
            <v>1.4</v>
          </cell>
        </row>
        <row r="2581">
          <cell r="I2581" t="str">
            <v>曲兰镇船山村并村路（二期）</v>
          </cell>
          <cell r="J2581" t="str">
            <v>1327F4304210082</v>
          </cell>
          <cell r="K2581" t="str">
            <v>新村与撤并村便捷连通</v>
          </cell>
          <cell r="L2581" t="str">
            <v>三类地区</v>
          </cell>
          <cell r="M2581"/>
          <cell r="N2581" t="str">
            <v>新建</v>
          </cell>
          <cell r="O2581" t="str">
            <v>大塘村</v>
          </cell>
          <cell r="P2581" t="str">
            <v>等外公路</v>
          </cell>
          <cell r="R2581" t="str">
            <v>2.5</v>
          </cell>
          <cell r="S2581" t="str">
            <v>3.5</v>
          </cell>
          <cell r="T2581" t="str">
            <v>无</v>
          </cell>
          <cell r="U2581">
            <v>0</v>
          </cell>
          <cell r="V2581">
            <v>0.56100000000000005</v>
          </cell>
          <cell r="W2581">
            <v>0.56100000000000005</v>
          </cell>
        </row>
        <row r="2582">
          <cell r="I2582" t="str">
            <v>曲兰镇船山村并村路（三期）</v>
          </cell>
          <cell r="J2582" t="str">
            <v>1327F4304210083</v>
          </cell>
          <cell r="K2582" t="str">
            <v>新村与撤并村便捷连通</v>
          </cell>
          <cell r="L2582" t="str">
            <v>三类地区</v>
          </cell>
          <cell r="M2582"/>
          <cell r="N2582" t="str">
            <v>新建</v>
          </cell>
          <cell r="O2582" t="str">
            <v>船山村</v>
          </cell>
          <cell r="P2582" t="str">
            <v>等外公路</v>
          </cell>
          <cell r="R2582" t="str">
            <v>2.5</v>
          </cell>
          <cell r="S2582" t="str">
            <v>3.5</v>
          </cell>
          <cell r="T2582" t="str">
            <v>无</v>
          </cell>
          <cell r="U2582">
            <v>0</v>
          </cell>
          <cell r="V2582">
            <v>0.60199999999999998</v>
          </cell>
          <cell r="W2582">
            <v>0.60199999999999998</v>
          </cell>
        </row>
        <row r="2583">
          <cell r="I2583" t="str">
            <v>曲兰镇船山村并村路（一期）</v>
          </cell>
          <cell r="J2583" t="str">
            <v>1327F4304210033</v>
          </cell>
          <cell r="K2583" t="str">
            <v>新村与撤并村便捷连通</v>
          </cell>
          <cell r="L2583" t="str">
            <v>三类地区</v>
          </cell>
          <cell r="M2583"/>
          <cell r="N2583" t="str">
            <v>新建</v>
          </cell>
          <cell r="O2583" t="str">
            <v>湘西村</v>
          </cell>
          <cell r="P2583" t="str">
            <v>等外公路</v>
          </cell>
          <cell r="R2583" t="str">
            <v>2.5</v>
          </cell>
          <cell r="S2583" t="str">
            <v>3.5</v>
          </cell>
          <cell r="T2583" t="str">
            <v>无</v>
          </cell>
          <cell r="U2583">
            <v>0</v>
          </cell>
          <cell r="V2583">
            <v>1.1000000000000001</v>
          </cell>
          <cell r="W2583">
            <v>1.1000000000000001</v>
          </cell>
        </row>
        <row r="2584">
          <cell r="I2584" t="str">
            <v>曲兰镇高冲村新建至新家并村路</v>
          </cell>
          <cell r="J2584" t="str">
            <v>1327F4304210124</v>
          </cell>
          <cell r="K2584" t="str">
            <v>新村与撤并村便捷连通</v>
          </cell>
          <cell r="L2584" t="str">
            <v>三类地区</v>
          </cell>
          <cell r="M2584"/>
          <cell r="N2584" t="str">
            <v>新建</v>
          </cell>
          <cell r="O2584" t="str">
            <v>高冲村</v>
          </cell>
          <cell r="R2584" t="str">
            <v>3</v>
          </cell>
          <cell r="S2584" t="str">
            <v>3.5</v>
          </cell>
          <cell r="T2584" t="str">
            <v>无</v>
          </cell>
          <cell r="U2584">
            <v>0</v>
          </cell>
          <cell r="V2584">
            <v>0.59799999999999998</v>
          </cell>
          <cell r="W2584">
            <v>0.59799999999999998</v>
          </cell>
        </row>
        <row r="2585">
          <cell r="I2585" t="str">
            <v>曲兰镇花桥村并村路（二期）</v>
          </cell>
          <cell r="J2585" t="str">
            <v>1327F4304210159</v>
          </cell>
          <cell r="K2585" t="str">
            <v>新村与撤并村便捷连通</v>
          </cell>
          <cell r="L2585" t="str">
            <v>三类地区</v>
          </cell>
          <cell r="M2585"/>
          <cell r="N2585" t="str">
            <v>新建</v>
          </cell>
          <cell r="O2585" t="str">
            <v>云步村</v>
          </cell>
          <cell r="P2585" t="str">
            <v>等外公路</v>
          </cell>
          <cell r="R2585" t="str">
            <v>2.5</v>
          </cell>
          <cell r="S2585" t="str">
            <v>3.5</v>
          </cell>
          <cell r="T2585" t="str">
            <v>无</v>
          </cell>
          <cell r="U2585">
            <v>0</v>
          </cell>
          <cell r="V2585">
            <v>0.318</v>
          </cell>
          <cell r="W2585">
            <v>0.318</v>
          </cell>
        </row>
        <row r="2586">
          <cell r="I2586" t="str">
            <v>曲兰镇花桥村并村路（一期）</v>
          </cell>
          <cell r="J2586" t="str">
            <v>1327F4304210127</v>
          </cell>
          <cell r="K2586" t="str">
            <v>新村与撤并村便捷连通</v>
          </cell>
          <cell r="L2586" t="str">
            <v>三类地区</v>
          </cell>
          <cell r="M2586"/>
          <cell r="N2586" t="str">
            <v>新建</v>
          </cell>
          <cell r="O2586" t="str">
            <v>花桥村</v>
          </cell>
          <cell r="P2586" t="str">
            <v>等外公路</v>
          </cell>
          <cell r="R2586" t="str">
            <v>3</v>
          </cell>
          <cell r="S2586" t="str">
            <v>3.5</v>
          </cell>
          <cell r="T2586" t="str">
            <v>无</v>
          </cell>
          <cell r="U2586">
            <v>0</v>
          </cell>
          <cell r="V2586">
            <v>0.55500000000000005</v>
          </cell>
          <cell r="W2586">
            <v>0.55500000000000005</v>
          </cell>
        </row>
        <row r="2587">
          <cell r="I2587" t="str">
            <v>曲兰镇回龙村楠冲组并村路</v>
          </cell>
          <cell r="J2587" t="str">
            <v>1327F4304210138</v>
          </cell>
          <cell r="K2587" t="str">
            <v>新村与撤并村便捷连通</v>
          </cell>
          <cell r="L2587" t="str">
            <v>三类地区</v>
          </cell>
          <cell r="M2587"/>
          <cell r="N2587" t="str">
            <v>新建</v>
          </cell>
          <cell r="O2587" t="str">
            <v>黄龙村</v>
          </cell>
          <cell r="P2587" t="str">
            <v>等外公路</v>
          </cell>
          <cell r="R2587" t="str">
            <v>2.5</v>
          </cell>
          <cell r="S2587" t="str">
            <v>3.5</v>
          </cell>
          <cell r="T2587" t="str">
            <v>无</v>
          </cell>
          <cell r="U2587">
            <v>0</v>
          </cell>
          <cell r="V2587">
            <v>0.435</v>
          </cell>
          <cell r="W2587">
            <v>0.435</v>
          </cell>
        </row>
        <row r="2588">
          <cell r="I2588" t="str">
            <v>曲兰镇木山村鄢家组并村路</v>
          </cell>
          <cell r="J2588" t="str">
            <v>1327F4304210141</v>
          </cell>
          <cell r="K2588" t="str">
            <v>新村与撤并村便捷连通</v>
          </cell>
          <cell r="L2588" t="str">
            <v>三类地区</v>
          </cell>
          <cell r="M2588"/>
          <cell r="N2588" t="str">
            <v>新建</v>
          </cell>
          <cell r="O2588" t="str">
            <v>木山村</v>
          </cell>
          <cell r="P2588" t="str">
            <v>等外公路</v>
          </cell>
          <cell r="R2588" t="str">
            <v>2.5</v>
          </cell>
          <cell r="S2588" t="str">
            <v>3.5</v>
          </cell>
          <cell r="T2588" t="str">
            <v>无</v>
          </cell>
          <cell r="U2588">
            <v>0</v>
          </cell>
          <cell r="V2588">
            <v>0.91200000000000003</v>
          </cell>
          <cell r="W2588">
            <v>0.91200000000000003</v>
          </cell>
        </row>
        <row r="2589">
          <cell r="I2589" t="str">
            <v>曲兰镇曲兰村并村路</v>
          </cell>
          <cell r="J2589" t="str">
            <v>1327F4304210153</v>
          </cell>
          <cell r="K2589" t="str">
            <v>新村与撤并村便捷连通</v>
          </cell>
          <cell r="L2589" t="str">
            <v>三类地区</v>
          </cell>
          <cell r="M2589"/>
          <cell r="N2589" t="str">
            <v>新建</v>
          </cell>
          <cell r="O2589" t="str">
            <v>曲兰村</v>
          </cell>
          <cell r="P2589" t="str">
            <v>等外公路</v>
          </cell>
          <cell r="R2589" t="str">
            <v>2.5</v>
          </cell>
          <cell r="S2589" t="str">
            <v>3.5</v>
          </cell>
          <cell r="T2589" t="str">
            <v>无</v>
          </cell>
          <cell r="U2589">
            <v>0</v>
          </cell>
          <cell r="V2589">
            <v>0.6</v>
          </cell>
          <cell r="W2589">
            <v>0.6</v>
          </cell>
        </row>
        <row r="2590">
          <cell r="I2590" t="str">
            <v>曲兰镇思中村并村路</v>
          </cell>
          <cell r="J2590" t="str">
            <v>1327F4304210133</v>
          </cell>
          <cell r="K2590" t="str">
            <v>新村与撤并村便捷连通</v>
          </cell>
          <cell r="L2590" t="str">
            <v>三类地区</v>
          </cell>
          <cell r="M2590"/>
          <cell r="N2590" t="str">
            <v>新建</v>
          </cell>
          <cell r="O2590" t="str">
            <v>思中村</v>
          </cell>
          <cell r="P2590" t="str">
            <v>等外公路</v>
          </cell>
          <cell r="R2590" t="str">
            <v>3</v>
          </cell>
          <cell r="S2590" t="str">
            <v>3.5</v>
          </cell>
          <cell r="T2590" t="str">
            <v>无</v>
          </cell>
          <cell r="U2590">
            <v>0</v>
          </cell>
          <cell r="V2590">
            <v>0.35499999999999998</v>
          </cell>
          <cell r="W2590">
            <v>0.35499999999999998</v>
          </cell>
        </row>
        <row r="2591">
          <cell r="I2591" t="str">
            <v>曲兰镇桐梓村并村路</v>
          </cell>
          <cell r="J2591" t="str">
            <v>1327F4304210132</v>
          </cell>
          <cell r="K2591" t="str">
            <v>新村与撤并村便捷连通</v>
          </cell>
          <cell r="L2591" t="str">
            <v>三类地区</v>
          </cell>
          <cell r="M2591"/>
          <cell r="N2591" t="str">
            <v>新建</v>
          </cell>
          <cell r="O2591" t="str">
            <v>桐梓村</v>
          </cell>
          <cell r="P2591" t="str">
            <v>等外公路</v>
          </cell>
          <cell r="R2591" t="str">
            <v>3</v>
          </cell>
          <cell r="S2591" t="str">
            <v>3.5</v>
          </cell>
          <cell r="T2591" t="str">
            <v>无</v>
          </cell>
          <cell r="U2591">
            <v>0</v>
          </cell>
          <cell r="V2591">
            <v>0.21</v>
          </cell>
          <cell r="W2591">
            <v>0.21</v>
          </cell>
        </row>
        <row r="2592">
          <cell r="I2592" t="str">
            <v>曲兰镇星星村并村路</v>
          </cell>
          <cell r="J2592" t="str">
            <v>1327F4304210157</v>
          </cell>
          <cell r="K2592" t="str">
            <v>新村与撤并村便捷连通</v>
          </cell>
          <cell r="L2592" t="str">
            <v>三类地区</v>
          </cell>
          <cell r="M2592"/>
          <cell r="N2592" t="str">
            <v>新建</v>
          </cell>
          <cell r="O2592" t="str">
            <v>前进村</v>
          </cell>
          <cell r="R2592" t="str">
            <v>2.5</v>
          </cell>
          <cell r="S2592" t="str">
            <v>3.5</v>
          </cell>
          <cell r="T2592" t="str">
            <v>无</v>
          </cell>
          <cell r="U2592">
            <v>0</v>
          </cell>
          <cell r="V2592">
            <v>0.53</v>
          </cell>
          <cell r="W2592">
            <v>0.53</v>
          </cell>
        </row>
        <row r="2593">
          <cell r="I2593" t="str">
            <v>曲兰镇阳亭村并村路</v>
          </cell>
          <cell r="J2593" t="str">
            <v>1327F4304210139</v>
          </cell>
          <cell r="K2593" t="str">
            <v>新村与撤并村便捷连通</v>
          </cell>
          <cell r="L2593" t="str">
            <v>三类地区</v>
          </cell>
          <cell r="M2593"/>
          <cell r="N2593" t="str">
            <v>新建</v>
          </cell>
          <cell r="O2593" t="str">
            <v>杨柳村</v>
          </cell>
          <cell r="R2593" t="str">
            <v>3</v>
          </cell>
          <cell r="S2593" t="str">
            <v>3.5</v>
          </cell>
          <cell r="T2593" t="str">
            <v>无</v>
          </cell>
          <cell r="U2593">
            <v>0</v>
          </cell>
          <cell r="V2593">
            <v>1.3</v>
          </cell>
          <cell r="W2593">
            <v>1.3</v>
          </cell>
        </row>
        <row r="2594">
          <cell r="I2594" t="str">
            <v>曲兰镇月形村并村路</v>
          </cell>
          <cell r="J2594" t="str">
            <v>1327F4304210145</v>
          </cell>
          <cell r="K2594" t="str">
            <v>新村与撤并村便捷连通</v>
          </cell>
          <cell r="L2594" t="str">
            <v>三类地区</v>
          </cell>
          <cell r="M2594"/>
          <cell r="N2594" t="str">
            <v>新建</v>
          </cell>
          <cell r="O2594" t="str">
            <v>月形村</v>
          </cell>
          <cell r="P2594" t="str">
            <v>等外公路</v>
          </cell>
          <cell r="R2594" t="str">
            <v>3</v>
          </cell>
          <cell r="S2594" t="str">
            <v>3.5</v>
          </cell>
          <cell r="T2594" t="str">
            <v>无</v>
          </cell>
          <cell r="U2594">
            <v>0</v>
          </cell>
          <cell r="V2594">
            <v>0.94</v>
          </cell>
          <cell r="W2594">
            <v>0.94</v>
          </cell>
        </row>
        <row r="2595">
          <cell r="I2595" t="str">
            <v>曲兰镇召田村并村路（二期）</v>
          </cell>
          <cell r="J2595" t="str">
            <v>1327F4304210150</v>
          </cell>
          <cell r="K2595" t="str">
            <v>新村与撤并村便捷连通</v>
          </cell>
          <cell r="L2595" t="str">
            <v>三类地区</v>
          </cell>
          <cell r="M2595"/>
          <cell r="N2595" t="str">
            <v>新建</v>
          </cell>
          <cell r="O2595" t="str">
            <v>清水村</v>
          </cell>
          <cell r="P2595" t="str">
            <v>等外公路</v>
          </cell>
          <cell r="R2595" t="str">
            <v>3</v>
          </cell>
          <cell r="S2595" t="str">
            <v>3.5</v>
          </cell>
          <cell r="T2595" t="str">
            <v>无</v>
          </cell>
          <cell r="U2595">
            <v>0</v>
          </cell>
          <cell r="V2595">
            <v>0.30599999999999999</v>
          </cell>
          <cell r="W2595">
            <v>0.30599999999999999</v>
          </cell>
        </row>
        <row r="2596">
          <cell r="I2596" t="str">
            <v>曲兰镇召田村并村路（一期）</v>
          </cell>
          <cell r="J2596" t="str">
            <v>1327F4304210147</v>
          </cell>
          <cell r="K2596" t="str">
            <v>新村与撤并村便捷连通</v>
          </cell>
          <cell r="L2596" t="str">
            <v>三类地区</v>
          </cell>
          <cell r="M2596"/>
          <cell r="N2596" t="str">
            <v>新建</v>
          </cell>
          <cell r="O2596" t="str">
            <v>召田村</v>
          </cell>
          <cell r="P2596" t="str">
            <v>等外公路</v>
          </cell>
          <cell r="R2596" t="str">
            <v>3</v>
          </cell>
          <cell r="S2596" t="str">
            <v>3.5</v>
          </cell>
          <cell r="T2596" t="str">
            <v>无</v>
          </cell>
          <cell r="U2596">
            <v>0</v>
          </cell>
          <cell r="V2596">
            <v>0.496</v>
          </cell>
          <cell r="W2596">
            <v>0.496</v>
          </cell>
        </row>
        <row r="2597">
          <cell r="I2597" t="str">
            <v>曲兰镇馥郁莲村并村路</v>
          </cell>
          <cell r="J2597" t="str">
            <v>1327F4304210152</v>
          </cell>
          <cell r="K2597" t="str">
            <v>新村与撤并村便捷连通</v>
          </cell>
          <cell r="L2597" t="str">
            <v>三类地区</v>
          </cell>
          <cell r="M2597"/>
          <cell r="N2597" t="str">
            <v>新建</v>
          </cell>
          <cell r="O2597" t="str">
            <v>星星村</v>
          </cell>
          <cell r="P2597" t="str">
            <v>等外公路</v>
          </cell>
          <cell r="R2597" t="str">
            <v>3</v>
          </cell>
          <cell r="S2597" t="str">
            <v>3.5</v>
          </cell>
          <cell r="T2597" t="str">
            <v>无</v>
          </cell>
          <cell r="U2597">
            <v>0</v>
          </cell>
          <cell r="V2597">
            <v>0.4</v>
          </cell>
          <cell r="W2597">
            <v>0.4</v>
          </cell>
        </row>
        <row r="2598">
          <cell r="I2598" t="str">
            <v>群星村并村路</v>
          </cell>
          <cell r="J2598" t="str">
            <v>1327F4304210173</v>
          </cell>
          <cell r="K2598" t="str">
            <v>新村与撤并村便捷连通</v>
          </cell>
          <cell r="L2598" t="str">
            <v>三类地区</v>
          </cell>
          <cell r="M2598"/>
          <cell r="N2598" t="str">
            <v>新建</v>
          </cell>
          <cell r="O2598" t="str">
            <v>群星村</v>
          </cell>
          <cell r="P2598" t="str">
            <v>等外公路</v>
          </cell>
          <cell r="R2598" t="str">
            <v>2.5</v>
          </cell>
          <cell r="S2598" t="str">
            <v>3.5</v>
          </cell>
          <cell r="T2598" t="str">
            <v>无</v>
          </cell>
          <cell r="U2598">
            <v>0</v>
          </cell>
          <cell r="V2598">
            <v>0.82</v>
          </cell>
          <cell r="W2598">
            <v>0.82</v>
          </cell>
        </row>
        <row r="2599">
          <cell r="I2599" t="str">
            <v>三和村并村路</v>
          </cell>
          <cell r="J2599" t="str">
            <v>1327F4304210167</v>
          </cell>
          <cell r="K2599" t="str">
            <v>新村与撤并村便捷连通</v>
          </cell>
          <cell r="L2599" t="str">
            <v>三类地区</v>
          </cell>
          <cell r="M2599"/>
          <cell r="N2599" t="str">
            <v>新建</v>
          </cell>
          <cell r="O2599" t="str">
            <v>三和村</v>
          </cell>
          <cell r="P2599" t="str">
            <v>等外公路</v>
          </cell>
          <cell r="R2599" t="str">
            <v>2.5</v>
          </cell>
          <cell r="S2599" t="str">
            <v>3.5</v>
          </cell>
          <cell r="T2599" t="str">
            <v>无</v>
          </cell>
          <cell r="U2599">
            <v>0</v>
          </cell>
          <cell r="V2599">
            <v>0.155</v>
          </cell>
          <cell r="W2599">
            <v>0.155</v>
          </cell>
        </row>
        <row r="2600">
          <cell r="I2600" t="str">
            <v>三湖镇大波村并村路</v>
          </cell>
          <cell r="J2600" t="str">
            <v>1327F4304210121</v>
          </cell>
          <cell r="K2600" t="str">
            <v>新村与撤并村便捷连通</v>
          </cell>
          <cell r="L2600" t="str">
            <v>三类地区</v>
          </cell>
          <cell r="M2600"/>
          <cell r="N2600" t="str">
            <v>新建</v>
          </cell>
          <cell r="O2600" t="str">
            <v>大兴村</v>
          </cell>
          <cell r="P2600" t="str">
            <v>等外公路</v>
          </cell>
          <cell r="R2600" t="str">
            <v>2.5</v>
          </cell>
          <cell r="S2600" t="str">
            <v>3.5</v>
          </cell>
          <cell r="T2600" t="str">
            <v>无</v>
          </cell>
          <cell r="U2600">
            <v>0</v>
          </cell>
          <cell r="V2600">
            <v>0.51100000000000001</v>
          </cell>
          <cell r="W2600">
            <v>0.51100000000000001</v>
          </cell>
        </row>
        <row r="2601">
          <cell r="I2601" t="str">
            <v>三湖镇群信村张庙至白马并村路（一期）</v>
          </cell>
          <cell r="J2601" t="str">
            <v>1327F4304210100</v>
          </cell>
          <cell r="K2601" t="str">
            <v>新村与撤并村便捷连通</v>
          </cell>
          <cell r="L2601" t="str">
            <v>三类地区</v>
          </cell>
          <cell r="M2601"/>
          <cell r="N2601" t="str">
            <v>新建</v>
          </cell>
          <cell r="O2601" t="str">
            <v>群信村</v>
          </cell>
          <cell r="P2601" t="str">
            <v>等外公路</v>
          </cell>
          <cell r="R2601" t="str">
            <v>2.5</v>
          </cell>
          <cell r="S2601" t="str">
            <v>3.5</v>
          </cell>
          <cell r="T2601" t="str">
            <v>无</v>
          </cell>
          <cell r="U2601">
            <v>0</v>
          </cell>
          <cell r="V2601">
            <v>0.92200000000000004</v>
          </cell>
          <cell r="W2601">
            <v>0.92200000000000004</v>
          </cell>
        </row>
        <row r="2602">
          <cell r="I2602" t="str">
            <v>三湖镇群信村张庙至上塘并村路（二期）</v>
          </cell>
          <cell r="J2602" t="str">
            <v>1327F4304210104</v>
          </cell>
          <cell r="K2602" t="str">
            <v>新村与撤并村便捷连通</v>
          </cell>
          <cell r="L2602" t="str">
            <v>三类地区</v>
          </cell>
          <cell r="M2602"/>
          <cell r="N2602" t="str">
            <v>新建</v>
          </cell>
          <cell r="O2602" t="str">
            <v>新阳村</v>
          </cell>
          <cell r="P2602" t="str">
            <v>等外公路</v>
          </cell>
          <cell r="R2602" t="str">
            <v>2.5</v>
          </cell>
          <cell r="S2602" t="str">
            <v>3.5</v>
          </cell>
          <cell r="T2602" t="str">
            <v>无</v>
          </cell>
          <cell r="U2602">
            <v>0</v>
          </cell>
          <cell r="V2602">
            <v>0.51300000000000001</v>
          </cell>
          <cell r="W2602">
            <v>0.51300000000000001</v>
          </cell>
        </row>
        <row r="2603">
          <cell r="I2603" t="str">
            <v>三湖镇祥丰村并村路</v>
          </cell>
          <cell r="J2603" t="str">
            <v>1327F4304210112</v>
          </cell>
          <cell r="K2603" t="str">
            <v>新村与撤并村便捷连通</v>
          </cell>
          <cell r="L2603" t="str">
            <v>三类地区</v>
          </cell>
          <cell r="M2603"/>
          <cell r="N2603" t="str">
            <v>新建</v>
          </cell>
          <cell r="O2603" t="str">
            <v>祥丰村</v>
          </cell>
          <cell r="P2603" t="str">
            <v>等外公路</v>
          </cell>
          <cell r="R2603" t="str">
            <v>2.5</v>
          </cell>
          <cell r="S2603" t="str">
            <v>3.5</v>
          </cell>
          <cell r="T2603" t="str">
            <v>无</v>
          </cell>
          <cell r="U2603">
            <v>0</v>
          </cell>
          <cell r="V2603">
            <v>0.56899999999999995</v>
          </cell>
          <cell r="W2603">
            <v>0.56899999999999995</v>
          </cell>
        </row>
        <row r="2604">
          <cell r="I2604" t="str">
            <v>三湖镇中合并村路（二期）</v>
          </cell>
          <cell r="J2604" t="str">
            <v>1327F4304210130</v>
          </cell>
          <cell r="K2604" t="str">
            <v>新村与撤并村便捷连通</v>
          </cell>
          <cell r="L2604" t="str">
            <v>三类地区</v>
          </cell>
          <cell r="M2604"/>
          <cell r="N2604" t="str">
            <v>新建</v>
          </cell>
          <cell r="O2604" t="str">
            <v>新丰村</v>
          </cell>
          <cell r="P2604" t="str">
            <v>等外公路</v>
          </cell>
          <cell r="R2604" t="str">
            <v>2.5</v>
          </cell>
          <cell r="S2604" t="str">
            <v>3.5</v>
          </cell>
          <cell r="T2604" t="str">
            <v>无</v>
          </cell>
          <cell r="U2604">
            <v>0</v>
          </cell>
          <cell r="V2604">
            <v>0.61</v>
          </cell>
          <cell r="W2604">
            <v>0.61</v>
          </cell>
        </row>
        <row r="2605">
          <cell r="I2605" t="str">
            <v>三湖镇中合并村路（三期）</v>
          </cell>
          <cell r="J2605" t="str">
            <v>1327F4304210134</v>
          </cell>
          <cell r="K2605" t="str">
            <v>新村与撤并村便捷连通</v>
          </cell>
          <cell r="L2605" t="str">
            <v>三类地区</v>
          </cell>
          <cell r="M2605"/>
          <cell r="N2605" t="str">
            <v>新建</v>
          </cell>
          <cell r="O2605" t="str">
            <v>枫坳村</v>
          </cell>
          <cell r="P2605" t="str">
            <v>等外公路</v>
          </cell>
          <cell r="R2605" t="str">
            <v>2.5</v>
          </cell>
          <cell r="S2605" t="str">
            <v>3.5</v>
          </cell>
          <cell r="T2605" t="str">
            <v>无</v>
          </cell>
          <cell r="U2605">
            <v>0</v>
          </cell>
          <cell r="V2605">
            <v>0.5</v>
          </cell>
          <cell r="W2605">
            <v>0.5</v>
          </cell>
        </row>
        <row r="2606">
          <cell r="I2606" t="str">
            <v>三湖镇中合并村路（四期）</v>
          </cell>
          <cell r="J2606" t="str">
            <v>1327F4304210137</v>
          </cell>
          <cell r="K2606" t="str">
            <v>新村与撤并村便捷连通</v>
          </cell>
          <cell r="L2606" t="str">
            <v>三类地区</v>
          </cell>
          <cell r="M2606"/>
          <cell r="N2606" t="str">
            <v>新建</v>
          </cell>
          <cell r="O2606" t="str">
            <v>龟石村</v>
          </cell>
          <cell r="P2606" t="str">
            <v>等外公路</v>
          </cell>
          <cell r="R2606" t="str">
            <v>2.5</v>
          </cell>
          <cell r="S2606" t="str">
            <v>3.5</v>
          </cell>
          <cell r="T2606" t="str">
            <v>无</v>
          </cell>
          <cell r="U2606">
            <v>0</v>
          </cell>
          <cell r="V2606">
            <v>0.45</v>
          </cell>
          <cell r="W2606">
            <v>0.45</v>
          </cell>
        </row>
        <row r="2607">
          <cell r="I2607" t="str">
            <v>三湖镇中合并村路（一期）</v>
          </cell>
          <cell r="J2607" t="str">
            <v>1327F4304210125</v>
          </cell>
          <cell r="K2607" t="str">
            <v>新村与撤并村便捷连通</v>
          </cell>
          <cell r="L2607" t="str">
            <v>三类地区</v>
          </cell>
          <cell r="M2607"/>
          <cell r="N2607" t="str">
            <v>新建</v>
          </cell>
          <cell r="O2607" t="str">
            <v>新建村</v>
          </cell>
          <cell r="P2607" t="str">
            <v>等外公路</v>
          </cell>
          <cell r="R2607" t="str">
            <v>2.5</v>
          </cell>
          <cell r="S2607" t="str">
            <v>3.5</v>
          </cell>
          <cell r="T2607" t="str">
            <v>无</v>
          </cell>
          <cell r="U2607">
            <v>0</v>
          </cell>
          <cell r="V2607">
            <v>0.55700000000000005</v>
          </cell>
          <cell r="W2607">
            <v>0.55700000000000005</v>
          </cell>
        </row>
        <row r="2608">
          <cell r="I2608" t="str">
            <v>三阳村至龟山连通路</v>
          </cell>
          <cell r="J2608" t="str">
            <v>1327F4304210034</v>
          </cell>
          <cell r="K2608" t="str">
            <v>新村与撤并村便捷连通</v>
          </cell>
          <cell r="L2608" t="str">
            <v>三类地区</v>
          </cell>
          <cell r="M2608"/>
          <cell r="N2608" t="str">
            <v>新建</v>
          </cell>
          <cell r="O2608" t="str">
            <v>三阳村</v>
          </cell>
          <cell r="P2608" t="str">
            <v>等外公路</v>
          </cell>
          <cell r="R2608" t="str">
            <v>2.5</v>
          </cell>
          <cell r="S2608" t="str">
            <v>3.5</v>
          </cell>
          <cell r="T2608" t="str">
            <v>无</v>
          </cell>
          <cell r="U2608">
            <v>0</v>
          </cell>
          <cell r="V2608">
            <v>1.1000000000000001</v>
          </cell>
          <cell r="W2608">
            <v>1.1000000000000001</v>
          </cell>
        </row>
        <row r="2609">
          <cell r="I2609" t="str">
            <v>三鑫村并村路</v>
          </cell>
          <cell r="J2609" t="str">
            <v>1327F4304210093</v>
          </cell>
          <cell r="K2609" t="str">
            <v>新村与撤并村便捷连通</v>
          </cell>
          <cell r="L2609" t="str">
            <v>三类地区</v>
          </cell>
          <cell r="M2609"/>
          <cell r="N2609" t="str">
            <v>新建</v>
          </cell>
          <cell r="O2609" t="str">
            <v>三鑫村</v>
          </cell>
          <cell r="P2609" t="str">
            <v>等外公路</v>
          </cell>
          <cell r="R2609" t="str">
            <v>2.5</v>
          </cell>
          <cell r="S2609" t="str">
            <v>3.5</v>
          </cell>
          <cell r="T2609" t="str">
            <v>无</v>
          </cell>
          <cell r="U2609">
            <v>0</v>
          </cell>
          <cell r="V2609">
            <v>2.5</v>
          </cell>
          <cell r="W2609">
            <v>2.5</v>
          </cell>
        </row>
        <row r="2610">
          <cell r="I2610" t="str">
            <v>沙溪村并村路（二期）</v>
          </cell>
          <cell r="J2610" t="str">
            <v>1327F4304210202</v>
          </cell>
          <cell r="K2610" t="str">
            <v>新村与撤并村便捷连通</v>
          </cell>
          <cell r="L2610" t="str">
            <v>三类地区</v>
          </cell>
          <cell r="M2610"/>
          <cell r="N2610" t="str">
            <v>新建</v>
          </cell>
          <cell r="O2610" t="str">
            <v>连防村</v>
          </cell>
          <cell r="P2610" t="str">
            <v>等外公路</v>
          </cell>
          <cell r="R2610" t="str">
            <v>2.5</v>
          </cell>
          <cell r="S2610" t="str">
            <v>3.5</v>
          </cell>
          <cell r="T2610" t="str">
            <v>无</v>
          </cell>
          <cell r="U2610">
            <v>0</v>
          </cell>
          <cell r="V2610">
            <v>1.1000000000000001</v>
          </cell>
          <cell r="W2610">
            <v>1.1000000000000001</v>
          </cell>
        </row>
        <row r="2611">
          <cell r="I2611" t="str">
            <v>沙溪村并村路（一期）</v>
          </cell>
          <cell r="J2611" t="str">
            <v>1327F4304210199</v>
          </cell>
          <cell r="K2611" t="str">
            <v>新村与撤并村便捷连通</v>
          </cell>
          <cell r="L2611" t="str">
            <v>三类地区</v>
          </cell>
          <cell r="M2611"/>
          <cell r="N2611" t="str">
            <v>新建</v>
          </cell>
          <cell r="O2611" t="str">
            <v>沙溪村</v>
          </cell>
          <cell r="P2611" t="str">
            <v>四级公路</v>
          </cell>
          <cell r="R2611" t="str">
            <v>3</v>
          </cell>
          <cell r="S2611" t="str">
            <v>3.5</v>
          </cell>
          <cell r="T2611" t="str">
            <v>无</v>
          </cell>
          <cell r="U2611">
            <v>0</v>
          </cell>
          <cell r="V2611">
            <v>1.2</v>
          </cell>
          <cell r="W2611">
            <v>1.2</v>
          </cell>
        </row>
        <row r="2612">
          <cell r="I2612" t="str">
            <v>杉桥镇白石园村并村路</v>
          </cell>
          <cell r="J2612" t="str">
            <v>1327F4304210014</v>
          </cell>
          <cell r="K2612" t="str">
            <v>新村与撤并村便捷连通</v>
          </cell>
          <cell r="L2612" t="str">
            <v>三类地区</v>
          </cell>
          <cell r="M2612"/>
          <cell r="N2612" t="str">
            <v>新建</v>
          </cell>
          <cell r="O2612" t="str">
            <v>白石园村</v>
          </cell>
          <cell r="P2612" t="str">
            <v>等外公路</v>
          </cell>
          <cell r="R2612" t="str">
            <v>2.5</v>
          </cell>
          <cell r="S2612" t="str">
            <v>3.5</v>
          </cell>
          <cell r="T2612" t="str">
            <v>无</v>
          </cell>
          <cell r="U2612">
            <v>0</v>
          </cell>
          <cell r="V2612">
            <v>0.33400000000000002</v>
          </cell>
          <cell r="W2612">
            <v>0.33400000000000002</v>
          </cell>
        </row>
        <row r="2613">
          <cell r="I2613" t="str">
            <v>上塔村至两冬村并村路</v>
          </cell>
          <cell r="J2613" t="str">
            <v>1327F4304210155</v>
          </cell>
          <cell r="K2613" t="str">
            <v>新村与撤并村便捷连通</v>
          </cell>
          <cell r="L2613" t="str">
            <v>三类地区</v>
          </cell>
          <cell r="M2613"/>
          <cell r="N2613" t="str">
            <v>新建</v>
          </cell>
          <cell r="O2613" t="str">
            <v>上塔村</v>
          </cell>
          <cell r="P2613" t="str">
            <v>等外公路</v>
          </cell>
          <cell r="R2613" t="str">
            <v>3</v>
          </cell>
          <cell r="S2613" t="str">
            <v>3.5</v>
          </cell>
          <cell r="T2613" t="str">
            <v>无</v>
          </cell>
          <cell r="U2613">
            <v>0</v>
          </cell>
          <cell r="V2613">
            <v>1.1000000000000001</v>
          </cell>
          <cell r="W2613">
            <v>1.1000000000000001</v>
          </cell>
        </row>
        <row r="2614">
          <cell r="I2614" t="str">
            <v>上斛村唐市村连通路</v>
          </cell>
          <cell r="J2614" t="str">
            <v>1327F4304210171</v>
          </cell>
          <cell r="K2614" t="str">
            <v>新村与撤并村便捷连通</v>
          </cell>
          <cell r="L2614" t="str">
            <v>三类地区</v>
          </cell>
          <cell r="M2614"/>
          <cell r="N2614" t="str">
            <v>新建</v>
          </cell>
          <cell r="O2614" t="str">
            <v>上斛村</v>
          </cell>
          <cell r="P2614" t="str">
            <v>等外公路</v>
          </cell>
          <cell r="R2614" t="str">
            <v>2.5</v>
          </cell>
          <cell r="S2614" t="str">
            <v>3.5</v>
          </cell>
          <cell r="T2614" t="str">
            <v>无</v>
          </cell>
          <cell r="U2614">
            <v>0</v>
          </cell>
          <cell r="V2614">
            <v>0.34899999999999998</v>
          </cell>
          <cell r="W2614">
            <v>0.34899999999999998</v>
          </cell>
        </row>
        <row r="2615">
          <cell r="I2615" t="str">
            <v>石麓村至石头村连接路</v>
          </cell>
          <cell r="J2615" t="str">
            <v>1327F4304210025</v>
          </cell>
          <cell r="K2615" t="str">
            <v>新村与撤并村便捷连通</v>
          </cell>
          <cell r="L2615" t="str">
            <v>三类地区</v>
          </cell>
          <cell r="M2615"/>
          <cell r="N2615" t="str">
            <v>新建</v>
          </cell>
          <cell r="O2615" t="str">
            <v>石麓村</v>
          </cell>
          <cell r="P2615" t="str">
            <v>等外公路</v>
          </cell>
          <cell r="R2615" t="str">
            <v>2.5</v>
          </cell>
          <cell r="S2615" t="str">
            <v>3.5</v>
          </cell>
          <cell r="T2615" t="str">
            <v>无</v>
          </cell>
          <cell r="U2615">
            <v>0</v>
          </cell>
          <cell r="V2615">
            <v>1.74</v>
          </cell>
          <cell r="W2615">
            <v>1.74</v>
          </cell>
        </row>
        <row r="2616">
          <cell r="I2616" t="str">
            <v>石笋村并村路</v>
          </cell>
          <cell r="J2616" t="str">
            <v>1327F4304210206</v>
          </cell>
          <cell r="K2616" t="str">
            <v>新村与撤并村便捷连通</v>
          </cell>
          <cell r="L2616" t="str">
            <v>三类地区</v>
          </cell>
          <cell r="M2616"/>
          <cell r="N2616" t="str">
            <v>新建</v>
          </cell>
          <cell r="O2616" t="str">
            <v>石笋村</v>
          </cell>
          <cell r="P2616" t="str">
            <v>等外公路</v>
          </cell>
          <cell r="R2616" t="str">
            <v>2.5</v>
          </cell>
          <cell r="S2616" t="str">
            <v>3.5</v>
          </cell>
          <cell r="T2616" t="str">
            <v>无</v>
          </cell>
          <cell r="U2616">
            <v>0</v>
          </cell>
          <cell r="V2616">
            <v>0.98</v>
          </cell>
          <cell r="W2616">
            <v>0.98</v>
          </cell>
        </row>
        <row r="2617">
          <cell r="I2617" t="str">
            <v>双福村唐市村与联村公路</v>
          </cell>
          <cell r="J2617" t="str">
            <v>1327F4304210181</v>
          </cell>
          <cell r="K2617" t="str">
            <v>新村与撤并村便捷连通</v>
          </cell>
          <cell r="L2617" t="str">
            <v>三类地区</v>
          </cell>
          <cell r="M2617"/>
          <cell r="N2617" t="str">
            <v>新建</v>
          </cell>
          <cell r="O2617" t="str">
            <v>双福村</v>
          </cell>
          <cell r="P2617" t="str">
            <v>等外公路</v>
          </cell>
          <cell r="R2617" t="str">
            <v>2.5</v>
          </cell>
          <cell r="S2617" t="str">
            <v>3.5</v>
          </cell>
          <cell r="T2617" t="str">
            <v>无</v>
          </cell>
          <cell r="U2617">
            <v>0</v>
          </cell>
          <cell r="V2617">
            <v>0.34399999999999997</v>
          </cell>
          <cell r="W2617">
            <v>0.34399999999999997</v>
          </cell>
        </row>
        <row r="2618">
          <cell r="I2618" t="str">
            <v>唐市村与关市村联村公路</v>
          </cell>
          <cell r="J2618" t="str">
            <v>1327F4304210174</v>
          </cell>
          <cell r="K2618" t="str">
            <v>新村与撤并村便捷连通</v>
          </cell>
          <cell r="L2618" t="str">
            <v>三类地区</v>
          </cell>
          <cell r="M2618"/>
          <cell r="N2618" t="str">
            <v>新建</v>
          </cell>
          <cell r="O2618" t="str">
            <v>关市村</v>
          </cell>
          <cell r="P2618" t="str">
            <v>等外公路</v>
          </cell>
          <cell r="R2618" t="str">
            <v>2.5</v>
          </cell>
          <cell r="S2618" t="str">
            <v>3.5</v>
          </cell>
          <cell r="T2618" t="str">
            <v>无</v>
          </cell>
          <cell r="U2618">
            <v>0</v>
          </cell>
          <cell r="V2618">
            <v>0.312</v>
          </cell>
          <cell r="W2618">
            <v>0.312</v>
          </cell>
        </row>
        <row r="2619">
          <cell r="I2619" t="str">
            <v>唐市村至马安村联村公路</v>
          </cell>
          <cell r="J2619" t="str">
            <v>1327F4304210176</v>
          </cell>
          <cell r="K2619" t="str">
            <v>新村与撤并村便捷连通</v>
          </cell>
          <cell r="L2619" t="str">
            <v>三类地区</v>
          </cell>
          <cell r="M2619"/>
          <cell r="N2619" t="str">
            <v>新建</v>
          </cell>
          <cell r="O2619" t="str">
            <v>唐市村</v>
          </cell>
          <cell r="P2619" t="str">
            <v>等外公路</v>
          </cell>
          <cell r="R2619" t="str">
            <v>2.5</v>
          </cell>
          <cell r="S2619" t="str">
            <v>3.5</v>
          </cell>
          <cell r="T2619" t="str">
            <v>无</v>
          </cell>
          <cell r="U2619">
            <v>0</v>
          </cell>
          <cell r="V2619">
            <v>0.22500000000000001</v>
          </cell>
          <cell r="W2619">
            <v>0.22500000000000001</v>
          </cell>
        </row>
        <row r="2620">
          <cell r="I2620" t="str">
            <v>唐市村至马安村连接路</v>
          </cell>
          <cell r="J2620" t="str">
            <v>1327F4304210179</v>
          </cell>
          <cell r="K2620" t="str">
            <v>新村与撤并村便捷连通</v>
          </cell>
          <cell r="L2620" t="str">
            <v>三类地区</v>
          </cell>
          <cell r="M2620"/>
          <cell r="N2620" t="str">
            <v>新建</v>
          </cell>
          <cell r="O2620" t="str">
            <v>马安村</v>
          </cell>
          <cell r="P2620" t="str">
            <v>等外公路</v>
          </cell>
          <cell r="R2620" t="str">
            <v>2.5</v>
          </cell>
          <cell r="S2620" t="str">
            <v>3.5</v>
          </cell>
          <cell r="T2620" t="str">
            <v>无</v>
          </cell>
          <cell r="U2620">
            <v>0</v>
          </cell>
          <cell r="V2620">
            <v>0.20699999999999999</v>
          </cell>
          <cell r="W2620">
            <v>0.20699999999999999</v>
          </cell>
        </row>
        <row r="2621">
          <cell r="I2621" t="str">
            <v>天星村并村路</v>
          </cell>
          <cell r="J2621" t="str">
            <v>1327F4304210105</v>
          </cell>
          <cell r="K2621" t="str">
            <v>新村与撤并村便捷连通</v>
          </cell>
          <cell r="L2621" t="str">
            <v>三类地区</v>
          </cell>
          <cell r="M2621"/>
          <cell r="N2621" t="str">
            <v>新建</v>
          </cell>
          <cell r="O2621" t="str">
            <v>天星村</v>
          </cell>
          <cell r="P2621" t="str">
            <v>等外公路</v>
          </cell>
          <cell r="R2621" t="str">
            <v>2.5</v>
          </cell>
          <cell r="S2621" t="str">
            <v>3.5</v>
          </cell>
          <cell r="T2621" t="str">
            <v>无</v>
          </cell>
          <cell r="U2621">
            <v>0</v>
          </cell>
          <cell r="V2621">
            <v>0.65</v>
          </cell>
          <cell r="W2621">
            <v>0.65</v>
          </cell>
        </row>
        <row r="2622">
          <cell r="I2622" t="str">
            <v>铁流-龙田村并村路</v>
          </cell>
          <cell r="J2622" t="str">
            <v>1327F4304210205</v>
          </cell>
          <cell r="K2622" t="str">
            <v>新村与撤并村便捷连通</v>
          </cell>
          <cell r="L2622" t="str">
            <v>三类地区</v>
          </cell>
          <cell r="M2622"/>
          <cell r="N2622" t="str">
            <v>新建</v>
          </cell>
          <cell r="O2622" t="str">
            <v>石狮村</v>
          </cell>
          <cell r="P2622" t="str">
            <v>等外公路</v>
          </cell>
          <cell r="R2622" t="str">
            <v>3</v>
          </cell>
          <cell r="S2622" t="str">
            <v>3.5</v>
          </cell>
          <cell r="T2622" t="str">
            <v>无</v>
          </cell>
          <cell r="U2622">
            <v>0</v>
          </cell>
          <cell r="V2622">
            <v>0.4</v>
          </cell>
          <cell r="W2622">
            <v>0.4</v>
          </cell>
        </row>
        <row r="2623">
          <cell r="I2623" t="str">
            <v>桐桥村并村路</v>
          </cell>
          <cell r="J2623" t="str">
            <v>1327F4304210106</v>
          </cell>
          <cell r="K2623" t="str">
            <v>新村与撤并村便捷连通</v>
          </cell>
          <cell r="L2623" t="str">
            <v>三类地区</v>
          </cell>
          <cell r="M2623"/>
          <cell r="N2623" t="str">
            <v>新建</v>
          </cell>
          <cell r="O2623" t="str">
            <v>桐桥村</v>
          </cell>
          <cell r="P2623" t="str">
            <v>等外公路</v>
          </cell>
          <cell r="R2623" t="str">
            <v>2.5</v>
          </cell>
          <cell r="S2623" t="str">
            <v>3.5</v>
          </cell>
          <cell r="T2623" t="str">
            <v>无</v>
          </cell>
          <cell r="U2623">
            <v>0</v>
          </cell>
          <cell r="V2623">
            <v>0.55000000000000004</v>
          </cell>
          <cell r="W2623">
            <v>0.55000000000000004</v>
          </cell>
        </row>
        <row r="2624">
          <cell r="I2624" t="str">
            <v>桐子组至顺大连通路</v>
          </cell>
          <cell r="J2624" t="str">
            <v>1327F4304210039</v>
          </cell>
          <cell r="K2624" t="str">
            <v>新村与撤并村便捷连通</v>
          </cell>
          <cell r="L2624" t="str">
            <v>三类地区</v>
          </cell>
          <cell r="M2624"/>
          <cell r="N2624" t="str">
            <v>新建</v>
          </cell>
          <cell r="O2624" t="str">
            <v>寄龙村</v>
          </cell>
          <cell r="P2624" t="str">
            <v>等外公路</v>
          </cell>
          <cell r="R2624" t="str">
            <v>2.5</v>
          </cell>
          <cell r="S2624" t="str">
            <v>3.5</v>
          </cell>
          <cell r="T2624" t="str">
            <v>无</v>
          </cell>
          <cell r="U2624">
            <v>0</v>
          </cell>
          <cell r="V2624">
            <v>1.1000000000000001</v>
          </cell>
          <cell r="W2624">
            <v>1.1000000000000001</v>
          </cell>
        </row>
        <row r="2625">
          <cell r="I2625" t="str">
            <v>瓦铺子至清潭村连通路</v>
          </cell>
          <cell r="J2625" t="str">
            <v>1327F4304210054</v>
          </cell>
          <cell r="K2625" t="str">
            <v>新村与撤并村便捷连通</v>
          </cell>
          <cell r="L2625" t="str">
            <v>三类地区</v>
          </cell>
          <cell r="M2625"/>
          <cell r="N2625" t="str">
            <v>新建</v>
          </cell>
          <cell r="O2625" t="str">
            <v>自培村</v>
          </cell>
          <cell r="P2625" t="str">
            <v>等外公路</v>
          </cell>
          <cell r="R2625" t="str">
            <v>2.5</v>
          </cell>
          <cell r="S2625" t="str">
            <v>3.5</v>
          </cell>
          <cell r="T2625" t="str">
            <v>无</v>
          </cell>
          <cell r="U2625">
            <v>0</v>
          </cell>
          <cell r="V2625">
            <v>2.8679999999999999</v>
          </cell>
          <cell r="W2625">
            <v>2.8679999999999999</v>
          </cell>
        </row>
        <row r="2626">
          <cell r="I2626" t="str">
            <v>王家组连通路</v>
          </cell>
          <cell r="J2626" t="str">
            <v>1327F4304210068</v>
          </cell>
          <cell r="K2626" t="str">
            <v>新村与撤并村便捷连通</v>
          </cell>
          <cell r="L2626" t="str">
            <v>三类地区</v>
          </cell>
          <cell r="M2626"/>
          <cell r="N2626" t="str">
            <v>新建</v>
          </cell>
          <cell r="O2626" t="str">
            <v>弹弦村</v>
          </cell>
          <cell r="P2626" t="str">
            <v>等外公路</v>
          </cell>
          <cell r="R2626" t="str">
            <v>2.5</v>
          </cell>
          <cell r="S2626" t="str">
            <v>3.5</v>
          </cell>
          <cell r="T2626" t="str">
            <v>无</v>
          </cell>
          <cell r="U2626">
            <v>0</v>
          </cell>
          <cell r="V2626">
            <v>0.75</v>
          </cell>
          <cell r="W2626">
            <v>0.75</v>
          </cell>
        </row>
        <row r="2627">
          <cell r="I2627" t="str">
            <v>乌石村至马岭村易家组连通路</v>
          </cell>
          <cell r="J2627" t="str">
            <v>1327F4304210041</v>
          </cell>
          <cell r="K2627" t="str">
            <v>新村与撤并村便捷连通</v>
          </cell>
          <cell r="L2627" t="str">
            <v>三类地区</v>
          </cell>
          <cell r="M2627"/>
          <cell r="N2627" t="str">
            <v>新建</v>
          </cell>
          <cell r="O2627" t="str">
            <v>兰山村</v>
          </cell>
          <cell r="P2627" t="str">
            <v>等外公路</v>
          </cell>
          <cell r="R2627" t="str">
            <v>2.5</v>
          </cell>
          <cell r="S2627" t="str">
            <v>3.5</v>
          </cell>
          <cell r="T2627" t="str">
            <v>无</v>
          </cell>
          <cell r="U2627">
            <v>0</v>
          </cell>
          <cell r="V2627">
            <v>0.14000000000000001</v>
          </cell>
          <cell r="W2627">
            <v>0.14000000000000001</v>
          </cell>
        </row>
        <row r="2628">
          <cell r="I2628" t="str">
            <v>西村联喜组并村路</v>
          </cell>
          <cell r="J2628" t="str">
            <v>1327F4304210158</v>
          </cell>
          <cell r="K2628" t="str">
            <v>新村与撤并村便捷连通</v>
          </cell>
          <cell r="L2628" t="str">
            <v>三类地区</v>
          </cell>
          <cell r="M2628"/>
          <cell r="N2628" t="str">
            <v>新建</v>
          </cell>
          <cell r="O2628" t="str">
            <v>西村村</v>
          </cell>
          <cell r="P2628" t="str">
            <v>等外公路</v>
          </cell>
          <cell r="R2628" t="str">
            <v>3</v>
          </cell>
          <cell r="S2628" t="str">
            <v>3.5</v>
          </cell>
          <cell r="T2628" t="str">
            <v>无</v>
          </cell>
          <cell r="U2628">
            <v>0</v>
          </cell>
          <cell r="V2628">
            <v>1.2</v>
          </cell>
          <cell r="W2628">
            <v>1.2</v>
          </cell>
        </row>
        <row r="2629">
          <cell r="I2629" t="str">
            <v>咸水村并村路</v>
          </cell>
          <cell r="J2629" t="str">
            <v>1327F4304210109</v>
          </cell>
          <cell r="K2629" t="str">
            <v>新村与撤并村便捷连通</v>
          </cell>
          <cell r="L2629" t="str">
            <v>三类地区</v>
          </cell>
          <cell r="M2629"/>
          <cell r="N2629" t="str">
            <v>新建</v>
          </cell>
          <cell r="O2629" t="str">
            <v>咸水村</v>
          </cell>
          <cell r="P2629" t="str">
            <v>等外公路</v>
          </cell>
          <cell r="R2629" t="str">
            <v>2.5</v>
          </cell>
          <cell r="S2629" t="str">
            <v>3.5</v>
          </cell>
          <cell r="T2629" t="str">
            <v>无</v>
          </cell>
          <cell r="U2629">
            <v>0</v>
          </cell>
          <cell r="V2629">
            <v>0.55000000000000004</v>
          </cell>
          <cell r="W2629">
            <v>0.55000000000000004</v>
          </cell>
        </row>
        <row r="2630">
          <cell r="I2630" t="str">
            <v>湘林村并村路</v>
          </cell>
          <cell r="J2630" t="str">
            <v>1327F4304210107</v>
          </cell>
          <cell r="K2630" t="str">
            <v>新村与撤并村便捷连通</v>
          </cell>
          <cell r="L2630" t="str">
            <v>三类地区</v>
          </cell>
          <cell r="M2630"/>
          <cell r="N2630" t="str">
            <v>新建</v>
          </cell>
          <cell r="O2630" t="str">
            <v>湘琳村</v>
          </cell>
          <cell r="P2630" t="str">
            <v>等外公路</v>
          </cell>
          <cell r="R2630" t="str">
            <v>3</v>
          </cell>
          <cell r="S2630" t="str">
            <v>3.5</v>
          </cell>
          <cell r="T2630" t="str">
            <v>无</v>
          </cell>
          <cell r="U2630">
            <v>0</v>
          </cell>
          <cell r="V2630">
            <v>0.85</v>
          </cell>
          <cell r="W2630">
            <v>0.85</v>
          </cell>
        </row>
        <row r="2631">
          <cell r="I2631" t="str">
            <v>肖马组至陈町组连通路</v>
          </cell>
          <cell r="J2631" t="str">
            <v>1327F4304210062</v>
          </cell>
          <cell r="K2631" t="str">
            <v>新村与撤并村便捷连通</v>
          </cell>
          <cell r="L2631" t="str">
            <v>三类地区</v>
          </cell>
          <cell r="M2631"/>
          <cell r="N2631" t="str">
            <v>新建</v>
          </cell>
          <cell r="O2631" t="str">
            <v>万山村</v>
          </cell>
          <cell r="P2631" t="str">
            <v>等外公路</v>
          </cell>
          <cell r="R2631" t="str">
            <v>2.5</v>
          </cell>
          <cell r="S2631" t="str">
            <v>3.5</v>
          </cell>
          <cell r="T2631" t="str">
            <v>无</v>
          </cell>
          <cell r="U2631">
            <v>0</v>
          </cell>
          <cell r="V2631">
            <v>0.11</v>
          </cell>
          <cell r="W2631">
            <v>0.11</v>
          </cell>
        </row>
        <row r="2632">
          <cell r="I2632" t="str">
            <v>肖坳至坳上组连通路</v>
          </cell>
          <cell r="J2632" t="str">
            <v>1327F4304210023</v>
          </cell>
          <cell r="K2632" t="str">
            <v>新村与撤并村便捷连通</v>
          </cell>
          <cell r="L2632" t="str">
            <v>三类地区</v>
          </cell>
          <cell r="M2632"/>
          <cell r="N2632" t="str">
            <v>新建</v>
          </cell>
          <cell r="O2632" t="str">
            <v>金马村</v>
          </cell>
          <cell r="P2632" t="str">
            <v>无路</v>
          </cell>
          <cell r="R2632" t="str">
            <v>2.5</v>
          </cell>
          <cell r="S2632" t="str">
            <v>3.5</v>
          </cell>
          <cell r="T2632" t="str">
            <v>无</v>
          </cell>
          <cell r="U2632">
            <v>0</v>
          </cell>
          <cell r="V2632">
            <v>0.36</v>
          </cell>
          <cell r="W2632">
            <v>0.36</v>
          </cell>
        </row>
        <row r="2633">
          <cell r="I2633" t="str">
            <v>新桥村并村路</v>
          </cell>
          <cell r="J2633" t="str">
            <v>1327F4304210098</v>
          </cell>
          <cell r="K2633" t="str">
            <v>新村与撤并村便捷连通</v>
          </cell>
          <cell r="L2633" t="str">
            <v>三类地区</v>
          </cell>
          <cell r="M2633"/>
          <cell r="N2633" t="str">
            <v>新建</v>
          </cell>
          <cell r="O2633" t="str">
            <v>新桥村</v>
          </cell>
          <cell r="P2633" t="str">
            <v>等外公路</v>
          </cell>
          <cell r="R2633" t="str">
            <v>2.5</v>
          </cell>
          <cell r="S2633" t="str">
            <v>3.5</v>
          </cell>
          <cell r="T2633" t="str">
            <v>无</v>
          </cell>
          <cell r="U2633">
            <v>0</v>
          </cell>
          <cell r="V2633">
            <v>2.2999999999999998</v>
          </cell>
          <cell r="W2633">
            <v>2.2999999999999998</v>
          </cell>
        </row>
        <row r="2634">
          <cell r="I2634" t="str">
            <v>星光村万福组连通路</v>
          </cell>
          <cell r="J2634" t="str">
            <v>1327F4304210058</v>
          </cell>
          <cell r="K2634" t="str">
            <v>新村与撤并村便捷连通</v>
          </cell>
          <cell r="L2634" t="str">
            <v>三类地区</v>
          </cell>
          <cell r="M2634"/>
          <cell r="N2634" t="str">
            <v>新建</v>
          </cell>
          <cell r="O2634" t="str">
            <v>星光村</v>
          </cell>
          <cell r="P2634" t="str">
            <v>等外公路</v>
          </cell>
          <cell r="R2634" t="str">
            <v>2.5</v>
          </cell>
          <cell r="S2634" t="str">
            <v>3.5</v>
          </cell>
          <cell r="T2634" t="str">
            <v>无</v>
          </cell>
          <cell r="U2634">
            <v>0</v>
          </cell>
          <cell r="V2634">
            <v>0.23599999999999999</v>
          </cell>
          <cell r="W2634">
            <v>0.23599999999999999</v>
          </cell>
        </row>
        <row r="2635">
          <cell r="I2635" t="str">
            <v>兴安村并村路</v>
          </cell>
          <cell r="J2635" t="str">
            <v>1327F4304210165</v>
          </cell>
          <cell r="K2635" t="str">
            <v>新村与撤并村便捷连通</v>
          </cell>
          <cell r="L2635" t="str">
            <v>三类地区</v>
          </cell>
          <cell r="M2635"/>
          <cell r="N2635" t="str">
            <v>新建</v>
          </cell>
          <cell r="O2635" t="str">
            <v>兴安村</v>
          </cell>
          <cell r="P2635" t="str">
            <v>等外公路</v>
          </cell>
          <cell r="R2635" t="str">
            <v>2.5</v>
          </cell>
          <cell r="S2635" t="str">
            <v>3.5</v>
          </cell>
          <cell r="T2635" t="str">
            <v>无</v>
          </cell>
          <cell r="U2635">
            <v>0</v>
          </cell>
          <cell r="V2635">
            <v>0.5</v>
          </cell>
          <cell r="W2635">
            <v>0.5</v>
          </cell>
        </row>
        <row r="2636">
          <cell r="I2636" t="str">
            <v>演陂镇百荷园村并村路</v>
          </cell>
          <cell r="J2636" t="str">
            <v>1327F4304210140</v>
          </cell>
          <cell r="K2636" t="str">
            <v>新村与撤并村便捷连通</v>
          </cell>
          <cell r="L2636" t="str">
            <v>三类地区</v>
          </cell>
          <cell r="M2636"/>
          <cell r="N2636" t="str">
            <v>新建</v>
          </cell>
          <cell r="O2636" t="str">
            <v>百荷园村</v>
          </cell>
          <cell r="P2636" t="str">
            <v>等外公路</v>
          </cell>
          <cell r="R2636" t="str">
            <v>2.5</v>
          </cell>
          <cell r="S2636" t="str">
            <v>3.5</v>
          </cell>
          <cell r="T2636" t="str">
            <v>无</v>
          </cell>
          <cell r="U2636">
            <v>0</v>
          </cell>
          <cell r="V2636">
            <v>0.54</v>
          </cell>
          <cell r="W2636">
            <v>0.54</v>
          </cell>
        </row>
        <row r="2637">
          <cell r="I2637" t="str">
            <v>燕子塘至白丫塘联通路</v>
          </cell>
          <cell r="J2637" t="str">
            <v>1327F4304210029</v>
          </cell>
          <cell r="K2637" t="str">
            <v>新村与撤并村便捷连通</v>
          </cell>
          <cell r="L2637" t="str">
            <v>三类地区</v>
          </cell>
          <cell r="M2637"/>
          <cell r="N2637" t="str">
            <v>新建</v>
          </cell>
          <cell r="O2637" t="str">
            <v>马岭村</v>
          </cell>
          <cell r="P2637" t="str">
            <v>等外公路</v>
          </cell>
          <cell r="R2637" t="str">
            <v>2.5</v>
          </cell>
          <cell r="S2637" t="str">
            <v>3.5</v>
          </cell>
          <cell r="T2637" t="str">
            <v>无</v>
          </cell>
          <cell r="U2637">
            <v>0</v>
          </cell>
          <cell r="V2637">
            <v>0.6</v>
          </cell>
          <cell r="W2637">
            <v>0.6</v>
          </cell>
        </row>
        <row r="2638">
          <cell r="I2638" t="str">
            <v>杨柳村并村连接路</v>
          </cell>
          <cell r="J2638" t="str">
            <v>1327F4304210200</v>
          </cell>
          <cell r="K2638" t="str">
            <v>新村与撤并村便捷连通</v>
          </cell>
          <cell r="L2638" t="str">
            <v>三类地区</v>
          </cell>
          <cell r="M2638"/>
          <cell r="N2638" t="str">
            <v>新建</v>
          </cell>
          <cell r="O2638" t="str">
            <v>桂海村</v>
          </cell>
          <cell r="P2638" t="str">
            <v>等外公路</v>
          </cell>
          <cell r="R2638" t="str">
            <v>2.5</v>
          </cell>
          <cell r="S2638" t="str">
            <v>3.5</v>
          </cell>
          <cell r="T2638" t="str">
            <v>无</v>
          </cell>
          <cell r="U2638">
            <v>0</v>
          </cell>
          <cell r="V2638">
            <v>0.77900000000000003</v>
          </cell>
          <cell r="W2638">
            <v>0.77900000000000003</v>
          </cell>
        </row>
        <row r="2639">
          <cell r="I2639" t="str">
            <v>杨柳村并村路</v>
          </cell>
          <cell r="J2639" t="str">
            <v>1327F4304210182</v>
          </cell>
          <cell r="K2639" t="str">
            <v>新村与撤并村便捷连通</v>
          </cell>
          <cell r="L2639" t="str">
            <v>三类地区</v>
          </cell>
          <cell r="M2639"/>
          <cell r="N2639" t="str">
            <v>新建</v>
          </cell>
          <cell r="O2639" t="str">
            <v>杨柳村</v>
          </cell>
          <cell r="R2639" t="str">
            <v>2.5</v>
          </cell>
          <cell r="S2639" t="str">
            <v>3.5</v>
          </cell>
          <cell r="T2639" t="str">
            <v>无</v>
          </cell>
          <cell r="U2639">
            <v>0</v>
          </cell>
          <cell r="V2639">
            <v>0.70499999999999996</v>
          </cell>
          <cell r="W2639">
            <v>0.70499999999999996</v>
          </cell>
        </row>
        <row r="2640">
          <cell r="I2640" t="str">
            <v>阳家组至合兴组连通路</v>
          </cell>
          <cell r="J2640" t="str">
            <v>1327F4304210214</v>
          </cell>
          <cell r="K2640" t="str">
            <v>新村与撤并村便捷连通</v>
          </cell>
          <cell r="L2640" t="str">
            <v>三类地区</v>
          </cell>
          <cell r="M2640"/>
          <cell r="O2640" t="str">
            <v>高碧村</v>
          </cell>
          <cell r="R2640" t="str">
            <v>3</v>
          </cell>
          <cell r="S2640" t="str">
            <v>3.5</v>
          </cell>
          <cell r="T2640" t="str">
            <v>无</v>
          </cell>
          <cell r="U2640">
            <v>0</v>
          </cell>
          <cell r="V2640">
            <v>1.927</v>
          </cell>
          <cell r="W2640">
            <v>1.927</v>
          </cell>
        </row>
        <row r="2641">
          <cell r="I2641" t="str">
            <v>瑶边组连通路</v>
          </cell>
          <cell r="J2641" t="str">
            <v>1327F4304210067</v>
          </cell>
          <cell r="K2641" t="str">
            <v>新村与撤并村便捷连通</v>
          </cell>
          <cell r="L2641" t="str">
            <v>三类地区</v>
          </cell>
          <cell r="M2641"/>
          <cell r="N2641" t="str">
            <v>新建</v>
          </cell>
          <cell r="O2641" t="str">
            <v>紫云村</v>
          </cell>
          <cell r="P2641" t="str">
            <v>等外公路</v>
          </cell>
          <cell r="R2641" t="str">
            <v>2.5</v>
          </cell>
          <cell r="S2641" t="str">
            <v>3.5</v>
          </cell>
          <cell r="T2641" t="str">
            <v>无</v>
          </cell>
          <cell r="U2641">
            <v>0</v>
          </cell>
          <cell r="V2641">
            <v>0.6</v>
          </cell>
          <cell r="W2641">
            <v>0.6</v>
          </cell>
        </row>
        <row r="2642">
          <cell r="I2642" t="str">
            <v>友谊村并村路</v>
          </cell>
          <cell r="J2642" t="str">
            <v>1327F4304210207</v>
          </cell>
          <cell r="K2642" t="str">
            <v>新村与撤并村便捷连通</v>
          </cell>
          <cell r="L2642" t="str">
            <v>三类地区</v>
          </cell>
          <cell r="M2642"/>
          <cell r="N2642" t="str">
            <v>新建</v>
          </cell>
          <cell r="O2642" t="str">
            <v>友谊村</v>
          </cell>
          <cell r="R2642" t="str">
            <v>2.5</v>
          </cell>
          <cell r="S2642" t="str">
            <v>3.5</v>
          </cell>
          <cell r="T2642" t="str">
            <v>无</v>
          </cell>
          <cell r="U2642">
            <v>0</v>
          </cell>
          <cell r="V2642">
            <v>1.2</v>
          </cell>
          <cell r="W2642">
            <v>1.2</v>
          </cell>
        </row>
        <row r="2643">
          <cell r="I2643" t="str">
            <v>源江小学至茶园组连接路</v>
          </cell>
          <cell r="J2643" t="str">
            <v>1327F4304210027</v>
          </cell>
          <cell r="K2643" t="str">
            <v>新村与撤并村便捷连通</v>
          </cell>
          <cell r="L2643" t="str">
            <v>三类地区</v>
          </cell>
          <cell r="M2643"/>
          <cell r="N2643" t="str">
            <v>新建</v>
          </cell>
          <cell r="O2643" t="str">
            <v>源江村</v>
          </cell>
          <cell r="P2643" t="str">
            <v>等外公路</v>
          </cell>
          <cell r="R2643" t="str">
            <v>2.5</v>
          </cell>
          <cell r="S2643" t="str">
            <v>3.5</v>
          </cell>
          <cell r="T2643" t="str">
            <v>无</v>
          </cell>
          <cell r="U2643">
            <v>0</v>
          </cell>
          <cell r="V2643">
            <v>0.81299999999999994</v>
          </cell>
          <cell r="W2643">
            <v>0.81299999999999994</v>
          </cell>
        </row>
        <row r="2644">
          <cell r="I2644" t="str">
            <v>云山村桐梓坪连通路</v>
          </cell>
          <cell r="J2644" t="str">
            <v>1327F4304210045</v>
          </cell>
          <cell r="K2644" t="str">
            <v>新村与撤并村便捷连通</v>
          </cell>
          <cell r="L2644" t="str">
            <v>三类地区</v>
          </cell>
          <cell r="M2644"/>
          <cell r="N2644" t="str">
            <v>新建</v>
          </cell>
          <cell r="O2644" t="str">
            <v>石山村</v>
          </cell>
          <cell r="P2644" t="str">
            <v>等外公路</v>
          </cell>
          <cell r="R2644" t="str">
            <v>2.5</v>
          </cell>
          <cell r="S2644" t="str">
            <v>3.5</v>
          </cell>
          <cell r="T2644" t="str">
            <v>无</v>
          </cell>
          <cell r="U2644">
            <v>0</v>
          </cell>
          <cell r="V2644">
            <v>1.9</v>
          </cell>
          <cell r="W2644">
            <v>1.9</v>
          </cell>
        </row>
        <row r="2645">
          <cell r="I2645" t="str">
            <v>增加垅至大云山连通路</v>
          </cell>
          <cell r="J2645" t="str">
            <v>1327F4304210057</v>
          </cell>
          <cell r="K2645" t="str">
            <v>新村与撤并村便捷连通</v>
          </cell>
          <cell r="L2645" t="str">
            <v>三类地区</v>
          </cell>
          <cell r="M2645"/>
          <cell r="N2645" t="str">
            <v>新建</v>
          </cell>
          <cell r="O2645" t="str">
            <v>青山村</v>
          </cell>
          <cell r="P2645" t="str">
            <v>等外公路</v>
          </cell>
          <cell r="R2645" t="str">
            <v>2.5</v>
          </cell>
          <cell r="S2645" t="str">
            <v>3.5</v>
          </cell>
          <cell r="T2645" t="str">
            <v>无</v>
          </cell>
          <cell r="U2645">
            <v>0</v>
          </cell>
          <cell r="V2645">
            <v>2.4900000000000002</v>
          </cell>
          <cell r="W2645">
            <v>2.4900000000000002</v>
          </cell>
        </row>
        <row r="2646">
          <cell r="I2646" t="str">
            <v>樟木冲连通路</v>
          </cell>
          <cell r="J2646" t="str">
            <v>1327F4304210065</v>
          </cell>
          <cell r="K2646" t="str">
            <v>新村与撤并村便捷连通</v>
          </cell>
          <cell r="L2646" t="str">
            <v>三类地区</v>
          </cell>
          <cell r="M2646"/>
          <cell r="N2646" t="str">
            <v>新建</v>
          </cell>
          <cell r="O2646" t="str">
            <v>班竹村</v>
          </cell>
          <cell r="P2646" t="str">
            <v>等外公路</v>
          </cell>
          <cell r="R2646" t="str">
            <v>2.5</v>
          </cell>
          <cell r="S2646" t="str">
            <v>3.5</v>
          </cell>
          <cell r="T2646" t="str">
            <v>无</v>
          </cell>
          <cell r="U2646">
            <v>0</v>
          </cell>
          <cell r="V2646">
            <v>1.2</v>
          </cell>
          <cell r="W2646">
            <v>1.2</v>
          </cell>
        </row>
        <row r="2647">
          <cell r="I2647" t="str">
            <v>樟木乡里仁村并村路（二期）</v>
          </cell>
          <cell r="J2647" t="str">
            <v>1327F4304210080</v>
          </cell>
          <cell r="K2647" t="str">
            <v>新村与撤并村便捷连通</v>
          </cell>
          <cell r="L2647" t="str">
            <v>三类地区</v>
          </cell>
          <cell r="M2647"/>
          <cell r="N2647" t="str">
            <v>新建</v>
          </cell>
          <cell r="O2647" t="str">
            <v>仁爱村</v>
          </cell>
          <cell r="P2647" t="str">
            <v>等外公路</v>
          </cell>
          <cell r="R2647" t="str">
            <v>2.5</v>
          </cell>
          <cell r="S2647" t="str">
            <v>3.5</v>
          </cell>
          <cell r="T2647" t="str">
            <v>无</v>
          </cell>
          <cell r="U2647">
            <v>0</v>
          </cell>
          <cell r="V2647">
            <v>1.3879999999999999</v>
          </cell>
          <cell r="W2647">
            <v>1.3879999999999999</v>
          </cell>
        </row>
        <row r="2648">
          <cell r="I2648" t="str">
            <v>樟木乡里仁村并村路（一期）</v>
          </cell>
          <cell r="J2648" t="str">
            <v>1327F4304210015</v>
          </cell>
          <cell r="K2648" t="str">
            <v>新村与撤并村便捷连通</v>
          </cell>
          <cell r="L2648" t="str">
            <v>三类地区</v>
          </cell>
          <cell r="M2648"/>
          <cell r="N2648" t="str">
            <v>新建</v>
          </cell>
          <cell r="O2648" t="str">
            <v>里仁村</v>
          </cell>
          <cell r="P2648" t="str">
            <v>等外公路</v>
          </cell>
          <cell r="R2648" t="str">
            <v>2.5</v>
          </cell>
          <cell r="S2648" t="str">
            <v>3.5</v>
          </cell>
          <cell r="T2648" t="str">
            <v>无</v>
          </cell>
          <cell r="U2648">
            <v>0</v>
          </cell>
          <cell r="V2648">
            <v>1.681</v>
          </cell>
          <cell r="W2648">
            <v>1.681</v>
          </cell>
        </row>
        <row r="2649">
          <cell r="I2649" t="str">
            <v>樟木乡迎水村并村路</v>
          </cell>
          <cell r="J2649" t="str">
            <v>1327F4304210016</v>
          </cell>
          <cell r="K2649" t="str">
            <v>新村与撤并村便捷连通</v>
          </cell>
          <cell r="L2649" t="str">
            <v>三类地区</v>
          </cell>
          <cell r="M2649"/>
          <cell r="N2649" t="str">
            <v>新建</v>
          </cell>
          <cell r="O2649" t="str">
            <v>迎水村</v>
          </cell>
          <cell r="P2649" t="str">
            <v>等外公路</v>
          </cell>
          <cell r="R2649" t="str">
            <v>2.5</v>
          </cell>
          <cell r="S2649" t="str">
            <v>3.5</v>
          </cell>
          <cell r="T2649" t="str">
            <v>无</v>
          </cell>
          <cell r="U2649">
            <v>0</v>
          </cell>
          <cell r="V2649">
            <v>1.57</v>
          </cell>
          <cell r="W2649">
            <v>1.57</v>
          </cell>
        </row>
        <row r="2650">
          <cell r="I2650" t="str">
            <v>樟树乡罗洪村并村路</v>
          </cell>
          <cell r="J2650" t="str">
            <v>1327F4304210018</v>
          </cell>
          <cell r="K2650" t="str">
            <v>新村与撤并村便捷连通</v>
          </cell>
          <cell r="L2650" t="str">
            <v>三类地区</v>
          </cell>
          <cell r="M2650"/>
          <cell r="N2650" t="str">
            <v>新建</v>
          </cell>
          <cell r="O2650" t="str">
            <v>罗洪村</v>
          </cell>
          <cell r="P2650" t="str">
            <v>等外公路</v>
          </cell>
          <cell r="R2650" t="str">
            <v>2.5</v>
          </cell>
          <cell r="S2650" t="str">
            <v>3.5</v>
          </cell>
          <cell r="T2650" t="str">
            <v>无</v>
          </cell>
          <cell r="U2650">
            <v>0</v>
          </cell>
          <cell r="V2650">
            <v>1</v>
          </cell>
          <cell r="W2650">
            <v>1</v>
          </cell>
        </row>
        <row r="2651">
          <cell r="I2651" t="str">
            <v>樟树乡永禄村并村路</v>
          </cell>
          <cell r="J2651" t="str">
            <v>1327F4304210017</v>
          </cell>
          <cell r="K2651" t="str">
            <v>新村与撤并村便捷连通</v>
          </cell>
          <cell r="L2651" t="str">
            <v>三类地区</v>
          </cell>
          <cell r="M2651"/>
          <cell r="N2651" t="str">
            <v>新建</v>
          </cell>
          <cell r="O2651" t="str">
            <v>永禄村</v>
          </cell>
          <cell r="P2651" t="str">
            <v>等外公路</v>
          </cell>
          <cell r="R2651" t="str">
            <v>2.5</v>
          </cell>
          <cell r="S2651" t="str">
            <v>3.5</v>
          </cell>
          <cell r="T2651" t="str">
            <v>无</v>
          </cell>
          <cell r="U2651">
            <v>0</v>
          </cell>
          <cell r="V2651">
            <v>4.2750000000000004</v>
          </cell>
          <cell r="W2651">
            <v>4.2750000000000004</v>
          </cell>
        </row>
        <row r="2652">
          <cell r="I2652" t="str">
            <v>珍珠村并村路</v>
          </cell>
          <cell r="J2652" t="str">
            <v>1327F4304210194</v>
          </cell>
          <cell r="K2652" t="str">
            <v>新村与撤并村便捷连通</v>
          </cell>
          <cell r="L2652" t="str">
            <v>三类地区</v>
          </cell>
          <cell r="M2652"/>
          <cell r="N2652" t="str">
            <v>新建</v>
          </cell>
          <cell r="O2652" t="str">
            <v>珍珠村</v>
          </cell>
          <cell r="R2652" t="str">
            <v>2.5</v>
          </cell>
          <cell r="S2652" t="str">
            <v>3.5</v>
          </cell>
          <cell r="T2652" t="str">
            <v>无</v>
          </cell>
          <cell r="U2652">
            <v>0</v>
          </cell>
          <cell r="V2652">
            <v>1.7</v>
          </cell>
          <cell r="W2652">
            <v>1.7</v>
          </cell>
        </row>
        <row r="2653">
          <cell r="I2653" t="str">
            <v>贞福村花椒组油连通路</v>
          </cell>
          <cell r="J2653" t="str">
            <v>1327F4304210032</v>
          </cell>
          <cell r="K2653" t="str">
            <v>新村与撤并村便捷连通</v>
          </cell>
          <cell r="L2653" t="str">
            <v>三类地区</v>
          </cell>
          <cell r="M2653"/>
          <cell r="N2653" t="str">
            <v>新建</v>
          </cell>
          <cell r="O2653" t="str">
            <v>贞福村</v>
          </cell>
          <cell r="P2653" t="str">
            <v>等外公路</v>
          </cell>
          <cell r="R2653" t="str">
            <v>2.5</v>
          </cell>
          <cell r="S2653" t="str">
            <v>3.5</v>
          </cell>
          <cell r="T2653" t="str">
            <v>无</v>
          </cell>
          <cell r="U2653">
            <v>0</v>
          </cell>
          <cell r="V2653">
            <v>0.8</v>
          </cell>
          <cell r="W2653">
            <v>0.8</v>
          </cell>
        </row>
        <row r="2654">
          <cell r="I2654" t="str">
            <v>贞一村并村路</v>
          </cell>
          <cell r="J2654" t="str">
            <v>1327F4304210119</v>
          </cell>
          <cell r="K2654" t="str">
            <v>新村与撤并村便捷连通</v>
          </cell>
          <cell r="L2654" t="str">
            <v>三类地区</v>
          </cell>
          <cell r="M2654"/>
          <cell r="N2654" t="str">
            <v>新建</v>
          </cell>
          <cell r="O2654" t="str">
            <v>贞一村</v>
          </cell>
          <cell r="P2654" t="str">
            <v>等外公路</v>
          </cell>
          <cell r="R2654" t="str">
            <v>2.5</v>
          </cell>
          <cell r="S2654" t="str">
            <v>3.5</v>
          </cell>
          <cell r="T2654" t="str">
            <v>无</v>
          </cell>
          <cell r="U2654">
            <v>0</v>
          </cell>
          <cell r="V2654">
            <v>0.45</v>
          </cell>
          <cell r="W2654">
            <v>0.45</v>
          </cell>
        </row>
        <row r="2655">
          <cell r="I2655" t="str">
            <v>株源村并村路</v>
          </cell>
          <cell r="J2655" t="str">
            <v>1327F4304210209</v>
          </cell>
          <cell r="K2655" t="str">
            <v>新村与撤并村便捷连通</v>
          </cell>
          <cell r="L2655" t="str">
            <v>三类地区</v>
          </cell>
          <cell r="M2655"/>
          <cell r="N2655" t="str">
            <v>新建</v>
          </cell>
          <cell r="O2655" t="str">
            <v>金屏村</v>
          </cell>
          <cell r="P2655" t="str">
            <v>等外公路</v>
          </cell>
          <cell r="R2655" t="str">
            <v>3</v>
          </cell>
          <cell r="S2655" t="str">
            <v>3.5</v>
          </cell>
          <cell r="T2655" t="str">
            <v>无</v>
          </cell>
          <cell r="U2655">
            <v>0</v>
          </cell>
          <cell r="V2655">
            <v>0.35</v>
          </cell>
          <cell r="W2655">
            <v>0.35</v>
          </cell>
        </row>
        <row r="2656">
          <cell r="I2656" t="str">
            <v>紫霞村并村路</v>
          </cell>
          <cell r="J2656" t="str">
            <v>1327F4304210126</v>
          </cell>
          <cell r="K2656" t="str">
            <v>新村与撤并村便捷连通</v>
          </cell>
          <cell r="L2656" t="str">
            <v>三类地区</v>
          </cell>
          <cell r="M2656"/>
          <cell r="N2656" t="str">
            <v>新建</v>
          </cell>
          <cell r="O2656" t="str">
            <v>紫霞村</v>
          </cell>
          <cell r="P2656" t="str">
            <v>等外公路</v>
          </cell>
          <cell r="R2656" t="str">
            <v>2.5</v>
          </cell>
          <cell r="S2656" t="str">
            <v>3.5</v>
          </cell>
          <cell r="T2656" t="str">
            <v>无</v>
          </cell>
          <cell r="U2656">
            <v>0</v>
          </cell>
          <cell r="V2656">
            <v>0.39200000000000002</v>
          </cell>
          <cell r="W2656">
            <v>0.39200000000000002</v>
          </cell>
        </row>
        <row r="2657">
          <cell r="I2657" t="str">
            <v>岣嵝乡白石峰村并村路</v>
          </cell>
          <cell r="J2657" t="str">
            <v>1327F4304210007</v>
          </cell>
          <cell r="K2657" t="str">
            <v>新村与撤并村便捷连通</v>
          </cell>
          <cell r="L2657" t="str">
            <v>三类地区</v>
          </cell>
          <cell r="M2657"/>
          <cell r="N2657" t="str">
            <v>新建</v>
          </cell>
          <cell r="O2657" t="str">
            <v>白石峰村</v>
          </cell>
          <cell r="P2657" t="str">
            <v>等外公路</v>
          </cell>
          <cell r="R2657" t="str">
            <v>2.5</v>
          </cell>
          <cell r="S2657" t="str">
            <v>3.5</v>
          </cell>
          <cell r="T2657" t="str">
            <v>无</v>
          </cell>
          <cell r="U2657">
            <v>0</v>
          </cell>
          <cell r="V2657">
            <v>1.35</v>
          </cell>
          <cell r="W2657">
            <v>1.35</v>
          </cell>
        </row>
        <row r="2658">
          <cell r="I2658" t="str">
            <v>岣嵝乡觉先村并村路</v>
          </cell>
          <cell r="J2658" t="str">
            <v>1327F4304210008</v>
          </cell>
          <cell r="K2658" t="str">
            <v>新村与撤并村便捷连通</v>
          </cell>
          <cell r="L2658" t="str">
            <v>三类地区</v>
          </cell>
          <cell r="M2658"/>
          <cell r="N2658" t="str">
            <v>新改建</v>
          </cell>
          <cell r="O2658" t="str">
            <v>觉先村</v>
          </cell>
          <cell r="P2658" t="str">
            <v>等外公路</v>
          </cell>
          <cell r="R2658" t="str">
            <v>2.5</v>
          </cell>
          <cell r="S2658" t="str">
            <v>3.5</v>
          </cell>
          <cell r="T2658" t="str">
            <v>无</v>
          </cell>
          <cell r="U2658">
            <v>0</v>
          </cell>
          <cell r="V2658">
            <v>1.4</v>
          </cell>
          <cell r="W2658">
            <v>1.4</v>
          </cell>
        </row>
        <row r="2659">
          <cell r="I2659" t="str">
            <v>八宝村并村连通路</v>
          </cell>
          <cell r="J2659" t="str">
            <v>1327F4304220029</v>
          </cell>
          <cell r="K2659" t="str">
            <v>新村与撤并村便捷连通</v>
          </cell>
          <cell r="L2659" t="str">
            <v>三类地区</v>
          </cell>
          <cell r="M2659"/>
          <cell r="N2659" t="str">
            <v>新建</v>
          </cell>
          <cell r="O2659" t="str">
            <v>八宝村</v>
          </cell>
          <cell r="P2659" t="str">
            <v>等外公路</v>
          </cell>
          <cell r="R2659" t="str">
            <v>3.5</v>
          </cell>
          <cell r="S2659" t="str">
            <v>3.6</v>
          </cell>
          <cell r="T2659" t="str">
            <v>无</v>
          </cell>
          <cell r="U2659">
            <v>0</v>
          </cell>
          <cell r="V2659">
            <v>0.74299999999999999</v>
          </cell>
          <cell r="W2659">
            <v>0.74299999999999999</v>
          </cell>
        </row>
        <row r="2660">
          <cell r="I2660" t="str">
            <v>八石村并村连通路</v>
          </cell>
          <cell r="J2660" t="str">
            <v>1327F4304220082</v>
          </cell>
          <cell r="K2660" t="str">
            <v>新村与撤并村便捷连通</v>
          </cell>
          <cell r="L2660" t="str">
            <v>三类地区</v>
          </cell>
          <cell r="M2660"/>
          <cell r="N2660" t="str">
            <v>新建</v>
          </cell>
          <cell r="O2660" t="str">
            <v>八石村</v>
          </cell>
          <cell r="P2660" t="str">
            <v>等外公路</v>
          </cell>
          <cell r="R2660" t="str">
            <v>3</v>
          </cell>
          <cell r="S2660" t="str">
            <v>3.5</v>
          </cell>
          <cell r="T2660" t="str">
            <v>无</v>
          </cell>
          <cell r="U2660">
            <v>0</v>
          </cell>
          <cell r="V2660">
            <v>2.4</v>
          </cell>
          <cell r="W2660">
            <v>2.4</v>
          </cell>
        </row>
        <row r="2661">
          <cell r="I2661" t="str">
            <v>八塘村并村连通路</v>
          </cell>
          <cell r="J2661" t="str">
            <v>1327F4304220018</v>
          </cell>
          <cell r="K2661" t="str">
            <v>新村与撤并村便捷连通</v>
          </cell>
          <cell r="L2661" t="str">
            <v>三类地区</v>
          </cell>
          <cell r="M2661"/>
          <cell r="N2661" t="str">
            <v>新建</v>
          </cell>
          <cell r="O2661" t="str">
            <v>八塘村</v>
          </cell>
          <cell r="P2661" t="str">
            <v>等外公路</v>
          </cell>
          <cell r="R2661" t="str">
            <v>3.5</v>
          </cell>
          <cell r="S2661" t="str">
            <v>3.6</v>
          </cell>
          <cell r="T2661" t="str">
            <v>无</v>
          </cell>
          <cell r="U2661">
            <v>0</v>
          </cell>
          <cell r="V2661">
            <v>0.34399999999999997</v>
          </cell>
          <cell r="W2661">
            <v>0.34399999999999997</v>
          </cell>
        </row>
        <row r="2662">
          <cell r="I2662" t="str">
            <v>白洲村并村连通路</v>
          </cell>
          <cell r="J2662" t="str">
            <v>1327F4304220044</v>
          </cell>
          <cell r="K2662" t="str">
            <v>新村与撤并村便捷连通</v>
          </cell>
          <cell r="L2662" t="str">
            <v>三类地区</v>
          </cell>
          <cell r="M2662"/>
          <cell r="N2662" t="str">
            <v>新建</v>
          </cell>
          <cell r="O2662" t="str">
            <v>白洲村</v>
          </cell>
          <cell r="P2662" t="str">
            <v>等外公路</v>
          </cell>
          <cell r="R2662" t="str">
            <v>3.5</v>
          </cell>
          <cell r="S2662" t="str">
            <v>3.6</v>
          </cell>
          <cell r="T2662" t="str">
            <v>无</v>
          </cell>
          <cell r="U2662">
            <v>0</v>
          </cell>
          <cell r="V2662">
            <v>1.4</v>
          </cell>
          <cell r="W2662">
            <v>1.4</v>
          </cell>
        </row>
        <row r="2663">
          <cell r="I2663" t="str">
            <v>柏潭村并村连通路</v>
          </cell>
          <cell r="J2663" t="str">
            <v>1327F4304220071</v>
          </cell>
          <cell r="K2663" t="str">
            <v>新村与撤并村便捷连通</v>
          </cell>
          <cell r="L2663" t="str">
            <v>三类地区</v>
          </cell>
          <cell r="M2663"/>
          <cell r="N2663" t="str">
            <v>新建</v>
          </cell>
          <cell r="O2663" t="str">
            <v>柏潭村</v>
          </cell>
          <cell r="P2663" t="str">
            <v>等外公路</v>
          </cell>
          <cell r="R2663" t="str">
            <v>3.5</v>
          </cell>
          <cell r="S2663" t="str">
            <v>3.6</v>
          </cell>
          <cell r="T2663" t="str">
            <v>无</v>
          </cell>
          <cell r="U2663">
            <v>0</v>
          </cell>
          <cell r="V2663">
            <v>2.0880000000000001</v>
          </cell>
          <cell r="W2663">
            <v>2.0880000000000001</v>
          </cell>
        </row>
        <row r="2664">
          <cell r="I2664" t="str">
            <v>宝庆村并村连通路</v>
          </cell>
          <cell r="J2664" t="str">
            <v>1327F4304220083</v>
          </cell>
          <cell r="K2664" t="str">
            <v>新村与撤并村便捷连通</v>
          </cell>
          <cell r="L2664" t="str">
            <v>三类地区</v>
          </cell>
          <cell r="M2664"/>
          <cell r="N2664" t="str">
            <v>新建</v>
          </cell>
          <cell r="O2664" t="str">
            <v>宝庆村</v>
          </cell>
          <cell r="P2664" t="str">
            <v>等外公路</v>
          </cell>
          <cell r="R2664" t="str">
            <v>3.5</v>
          </cell>
          <cell r="S2664" t="str">
            <v>3.6</v>
          </cell>
          <cell r="T2664" t="str">
            <v>无</v>
          </cell>
          <cell r="U2664">
            <v>0</v>
          </cell>
          <cell r="V2664">
            <v>1.22</v>
          </cell>
          <cell r="W2664">
            <v>1.22</v>
          </cell>
        </row>
        <row r="2665">
          <cell r="I2665" t="str">
            <v>宝树村并村连通路</v>
          </cell>
          <cell r="J2665" t="str">
            <v>1327F4304220068</v>
          </cell>
          <cell r="K2665" t="str">
            <v>新村与撤并村便捷连通</v>
          </cell>
          <cell r="L2665" t="str">
            <v>三类地区</v>
          </cell>
          <cell r="M2665"/>
          <cell r="N2665" t="str">
            <v>新建</v>
          </cell>
          <cell r="O2665" t="str">
            <v>宝树村</v>
          </cell>
          <cell r="P2665" t="str">
            <v>等外公路</v>
          </cell>
          <cell r="R2665" t="str">
            <v>3</v>
          </cell>
          <cell r="S2665" t="str">
            <v>3.5</v>
          </cell>
          <cell r="T2665" t="str">
            <v>无</v>
          </cell>
          <cell r="U2665">
            <v>0</v>
          </cell>
          <cell r="V2665">
            <v>0.625</v>
          </cell>
          <cell r="W2665">
            <v>0.625</v>
          </cell>
        </row>
        <row r="2666">
          <cell r="I2666" t="str">
            <v>柴冲村并村连通路</v>
          </cell>
          <cell r="J2666" t="str">
            <v>1327F4304220095</v>
          </cell>
          <cell r="K2666" t="str">
            <v>新村与撤并村便捷连通</v>
          </cell>
          <cell r="L2666" t="str">
            <v>三类地区</v>
          </cell>
          <cell r="M2666"/>
          <cell r="N2666" t="str">
            <v>新建</v>
          </cell>
          <cell r="O2666" t="str">
            <v>柴冲村</v>
          </cell>
          <cell r="P2666" t="str">
            <v>等外公路</v>
          </cell>
          <cell r="R2666" t="str">
            <v>3</v>
          </cell>
          <cell r="S2666" t="str">
            <v>3.5</v>
          </cell>
          <cell r="T2666" t="str">
            <v>无</v>
          </cell>
          <cell r="U2666">
            <v>0</v>
          </cell>
          <cell r="V2666">
            <v>0.5</v>
          </cell>
          <cell r="W2666">
            <v>0.5</v>
          </cell>
        </row>
        <row r="2667">
          <cell r="I2667" t="str">
            <v>长康村并村连通路</v>
          </cell>
          <cell r="J2667" t="str">
            <v>1327F4304220008</v>
          </cell>
          <cell r="K2667" t="str">
            <v>新村与撤并村便捷连通</v>
          </cell>
          <cell r="L2667" t="str">
            <v>三类地区</v>
          </cell>
          <cell r="M2667"/>
          <cell r="N2667" t="str">
            <v>新建</v>
          </cell>
          <cell r="O2667" t="str">
            <v>长康村</v>
          </cell>
          <cell r="P2667" t="str">
            <v>等外公路</v>
          </cell>
          <cell r="R2667" t="str">
            <v>3</v>
          </cell>
          <cell r="S2667" t="str">
            <v>3.6</v>
          </cell>
          <cell r="T2667" t="str">
            <v>无</v>
          </cell>
          <cell r="U2667">
            <v>0</v>
          </cell>
          <cell r="V2667">
            <v>0.83899999999999997</v>
          </cell>
          <cell r="W2667">
            <v>0.83899999999999997</v>
          </cell>
        </row>
        <row r="2668">
          <cell r="I2668" t="str">
            <v>长岭村并村连通路</v>
          </cell>
          <cell r="J2668" t="str">
            <v>1327F4304220097</v>
          </cell>
          <cell r="K2668" t="str">
            <v>新村与撤并村便捷连通</v>
          </cell>
          <cell r="L2668" t="str">
            <v>三类地区</v>
          </cell>
          <cell r="M2668"/>
          <cell r="N2668" t="str">
            <v>新建</v>
          </cell>
          <cell r="O2668" t="str">
            <v>长岭村</v>
          </cell>
          <cell r="P2668" t="str">
            <v>等外公路</v>
          </cell>
          <cell r="R2668" t="str">
            <v>3.5</v>
          </cell>
          <cell r="S2668" t="str">
            <v>3.6</v>
          </cell>
          <cell r="T2668" t="str">
            <v>无</v>
          </cell>
          <cell r="U2668">
            <v>0</v>
          </cell>
          <cell r="V2668">
            <v>1.5349999999999999</v>
          </cell>
          <cell r="W2668">
            <v>1.5349999999999999</v>
          </cell>
        </row>
        <row r="2669">
          <cell r="I2669" t="str">
            <v>赐山村并村连通路</v>
          </cell>
          <cell r="J2669" t="str">
            <v>1327F4304220005</v>
          </cell>
          <cell r="K2669" t="str">
            <v>新村与撤并村便捷连通</v>
          </cell>
          <cell r="L2669" t="str">
            <v>三类地区</v>
          </cell>
          <cell r="M2669"/>
          <cell r="N2669" t="str">
            <v>新建</v>
          </cell>
          <cell r="O2669" t="str">
            <v>赐山村</v>
          </cell>
          <cell r="P2669" t="str">
            <v>等外公路</v>
          </cell>
          <cell r="R2669" t="str">
            <v>3</v>
          </cell>
          <cell r="S2669" t="str">
            <v>3.5</v>
          </cell>
          <cell r="T2669" t="str">
            <v>无</v>
          </cell>
          <cell r="U2669">
            <v>0</v>
          </cell>
          <cell r="V2669">
            <v>0.58899999999999997</v>
          </cell>
          <cell r="W2669">
            <v>0.58899999999999997</v>
          </cell>
        </row>
        <row r="2670">
          <cell r="I2670" t="str">
            <v>大桥村并村连通路</v>
          </cell>
          <cell r="J2670" t="str">
            <v>1327F4304220051</v>
          </cell>
          <cell r="K2670" t="str">
            <v>新村与撤并村便捷连通</v>
          </cell>
          <cell r="L2670" t="str">
            <v>三类地区</v>
          </cell>
          <cell r="M2670"/>
          <cell r="N2670" t="str">
            <v>新建</v>
          </cell>
          <cell r="O2670" t="str">
            <v>大桥村</v>
          </cell>
          <cell r="P2670" t="str">
            <v>等外公路</v>
          </cell>
          <cell r="R2670" t="str">
            <v>3</v>
          </cell>
          <cell r="S2670" t="str">
            <v>3.5</v>
          </cell>
          <cell r="T2670" t="str">
            <v>无</v>
          </cell>
          <cell r="U2670">
            <v>0</v>
          </cell>
          <cell r="V2670">
            <v>1.0609999999999999</v>
          </cell>
          <cell r="W2670">
            <v>1.0609999999999999</v>
          </cell>
        </row>
        <row r="2671">
          <cell r="I2671" t="str">
            <v>大山村并村连通路</v>
          </cell>
          <cell r="J2671" t="str">
            <v>1327F4304220090</v>
          </cell>
          <cell r="K2671" t="str">
            <v>新村与撤并村便捷连通</v>
          </cell>
          <cell r="L2671" t="str">
            <v>三类地区</v>
          </cell>
          <cell r="M2671"/>
          <cell r="N2671" t="str">
            <v>新建</v>
          </cell>
          <cell r="O2671" t="str">
            <v>大山村</v>
          </cell>
          <cell r="P2671" t="str">
            <v>等外公路</v>
          </cell>
          <cell r="R2671" t="str">
            <v>3.5</v>
          </cell>
          <cell r="S2671" t="str">
            <v>3.6</v>
          </cell>
          <cell r="T2671" t="str">
            <v>无</v>
          </cell>
          <cell r="U2671">
            <v>0</v>
          </cell>
          <cell r="V2671">
            <v>1.3660000000000001</v>
          </cell>
          <cell r="W2671">
            <v>1.3660000000000001</v>
          </cell>
        </row>
        <row r="2672">
          <cell r="I2672" t="str">
            <v>大星村并村连通路（二期）</v>
          </cell>
          <cell r="J2672" t="str">
            <v>1327F4304220049</v>
          </cell>
          <cell r="K2672" t="str">
            <v>新村与撤并村便捷连通</v>
          </cell>
          <cell r="L2672" t="str">
            <v>三类地区</v>
          </cell>
          <cell r="M2672"/>
          <cell r="N2672" t="str">
            <v>新建</v>
          </cell>
          <cell r="O2672" t="str">
            <v>大星村</v>
          </cell>
          <cell r="P2672" t="str">
            <v>等外公路</v>
          </cell>
          <cell r="R2672" t="str">
            <v>3.5</v>
          </cell>
          <cell r="S2672" t="str">
            <v>3.6</v>
          </cell>
          <cell r="T2672" t="str">
            <v>无</v>
          </cell>
          <cell r="U2672">
            <v>0</v>
          </cell>
          <cell r="V2672">
            <v>0.67200000000000004</v>
          </cell>
          <cell r="W2672">
            <v>0.67200000000000004</v>
          </cell>
        </row>
        <row r="2673">
          <cell r="I2673" t="str">
            <v>大星村并村连通路（一期）</v>
          </cell>
          <cell r="J2673" t="str">
            <v>1327F4304220023</v>
          </cell>
          <cell r="K2673" t="str">
            <v>新村与撤并村便捷连通</v>
          </cell>
          <cell r="L2673" t="str">
            <v>三类地区</v>
          </cell>
          <cell r="M2673"/>
          <cell r="N2673" t="str">
            <v>新建</v>
          </cell>
          <cell r="O2673" t="str">
            <v>大星村</v>
          </cell>
          <cell r="P2673" t="str">
            <v>等外公路</v>
          </cell>
          <cell r="R2673" t="str">
            <v>3.5</v>
          </cell>
          <cell r="S2673" t="str">
            <v>3.6</v>
          </cell>
          <cell r="T2673" t="str">
            <v>无</v>
          </cell>
          <cell r="U2673">
            <v>0</v>
          </cell>
          <cell r="V2673">
            <v>0.754</v>
          </cell>
          <cell r="W2673">
            <v>0.754</v>
          </cell>
        </row>
        <row r="2674">
          <cell r="I2674" t="str">
            <v>丹水村并村连通路</v>
          </cell>
          <cell r="J2674" t="str">
            <v>1327F4304220088</v>
          </cell>
          <cell r="K2674" t="str">
            <v>新村与撤并村便捷连通</v>
          </cell>
          <cell r="L2674" t="str">
            <v>三类地区</v>
          </cell>
          <cell r="M2674"/>
          <cell r="N2674" t="str">
            <v>新建</v>
          </cell>
          <cell r="O2674" t="str">
            <v>丹水村</v>
          </cell>
          <cell r="P2674" t="str">
            <v>等外公路</v>
          </cell>
          <cell r="R2674" t="str">
            <v>3.5</v>
          </cell>
          <cell r="S2674" t="str">
            <v>3.6</v>
          </cell>
          <cell r="T2674" t="str">
            <v>无</v>
          </cell>
          <cell r="U2674">
            <v>0</v>
          </cell>
          <cell r="V2674">
            <v>0.751</v>
          </cell>
          <cell r="W2674">
            <v>0.751</v>
          </cell>
        </row>
        <row r="2675">
          <cell r="I2675" t="str">
            <v>东方红村并村连通路</v>
          </cell>
          <cell r="J2675" t="str">
            <v>1327F4304220140</v>
          </cell>
          <cell r="K2675" t="str">
            <v>新村与撤并村便捷连通</v>
          </cell>
          <cell r="L2675" t="str">
            <v>三类地区</v>
          </cell>
          <cell r="M2675"/>
          <cell r="N2675" t="str">
            <v>新改建</v>
          </cell>
          <cell r="O2675" t="str">
            <v>东方红村</v>
          </cell>
          <cell r="P2675" t="str">
            <v>等外公路</v>
          </cell>
          <cell r="R2675" t="str">
            <v>3</v>
          </cell>
          <cell r="S2675" t="str">
            <v>3.5</v>
          </cell>
          <cell r="T2675" t="str">
            <v>无</v>
          </cell>
          <cell r="U2675">
            <v>0</v>
          </cell>
          <cell r="V2675">
            <v>0.77</v>
          </cell>
          <cell r="W2675">
            <v>0.77</v>
          </cell>
        </row>
        <row r="2676">
          <cell r="I2676" t="str">
            <v>斗山桥村并村连通路</v>
          </cell>
          <cell r="J2676" t="str">
            <v>1327F4304220078</v>
          </cell>
          <cell r="K2676" t="str">
            <v>新村与撤并村便捷连通</v>
          </cell>
          <cell r="L2676" t="str">
            <v>三类地区</v>
          </cell>
          <cell r="M2676"/>
          <cell r="N2676" t="str">
            <v>新建</v>
          </cell>
          <cell r="O2676" t="str">
            <v>斗山桥村</v>
          </cell>
          <cell r="P2676" t="str">
            <v>等外公路</v>
          </cell>
          <cell r="R2676" t="str">
            <v>3</v>
          </cell>
          <cell r="S2676" t="str">
            <v>3.5</v>
          </cell>
          <cell r="T2676" t="str">
            <v>无</v>
          </cell>
          <cell r="U2676">
            <v>0</v>
          </cell>
          <cell r="V2676">
            <v>1.722</v>
          </cell>
          <cell r="W2676">
            <v>1.722</v>
          </cell>
        </row>
        <row r="2677">
          <cell r="I2677" t="str">
            <v>杜桥村并村连通路</v>
          </cell>
          <cell r="J2677" t="str">
            <v>1327F4304220045</v>
          </cell>
          <cell r="K2677" t="str">
            <v>新村与撤并村便捷连通</v>
          </cell>
          <cell r="L2677" t="str">
            <v>三类地区</v>
          </cell>
          <cell r="M2677"/>
          <cell r="N2677" t="str">
            <v>新建</v>
          </cell>
          <cell r="O2677" t="str">
            <v>杜桥村</v>
          </cell>
          <cell r="P2677" t="str">
            <v>等外公路</v>
          </cell>
          <cell r="R2677" t="str">
            <v>3</v>
          </cell>
          <cell r="S2677" t="str">
            <v>3.5</v>
          </cell>
          <cell r="T2677" t="str">
            <v>无</v>
          </cell>
          <cell r="U2677">
            <v>0</v>
          </cell>
          <cell r="V2677">
            <v>1.379</v>
          </cell>
          <cell r="W2677">
            <v>1.379</v>
          </cell>
        </row>
        <row r="2678">
          <cell r="I2678" t="str">
            <v>泛市村并村连通路</v>
          </cell>
          <cell r="J2678" t="str">
            <v>1327F4304220016</v>
          </cell>
          <cell r="K2678" t="str">
            <v>新村与撤并村便捷连通</v>
          </cell>
          <cell r="L2678" t="str">
            <v>三类地区</v>
          </cell>
          <cell r="M2678"/>
          <cell r="N2678" t="str">
            <v>新建</v>
          </cell>
          <cell r="O2678" t="str">
            <v>泛市村</v>
          </cell>
          <cell r="P2678" t="str">
            <v>等外公路</v>
          </cell>
          <cell r="R2678" t="str">
            <v>3.5</v>
          </cell>
          <cell r="S2678" t="str">
            <v>3.6</v>
          </cell>
          <cell r="T2678" t="str">
            <v>无</v>
          </cell>
          <cell r="U2678">
            <v>0</v>
          </cell>
          <cell r="V2678">
            <v>0.41099999999999998</v>
          </cell>
          <cell r="W2678">
            <v>0.41099999999999998</v>
          </cell>
        </row>
        <row r="2679">
          <cell r="I2679" t="str">
            <v>枫树村并村连通路</v>
          </cell>
          <cell r="J2679" t="str">
            <v>1327F4304220115</v>
          </cell>
          <cell r="K2679" t="str">
            <v>新村与撤并村便捷连通</v>
          </cell>
          <cell r="L2679" t="str">
            <v>三类地区</v>
          </cell>
          <cell r="M2679"/>
          <cell r="N2679" t="str">
            <v>新建</v>
          </cell>
          <cell r="O2679" t="str">
            <v>枫树村</v>
          </cell>
          <cell r="P2679" t="str">
            <v>等外公路</v>
          </cell>
          <cell r="R2679" t="str">
            <v>3</v>
          </cell>
          <cell r="S2679" t="str">
            <v>3.5</v>
          </cell>
          <cell r="T2679" t="str">
            <v>无</v>
          </cell>
          <cell r="U2679">
            <v>0</v>
          </cell>
          <cell r="V2679">
            <v>3.4630000000000001</v>
          </cell>
          <cell r="W2679">
            <v>3.4630000000000001</v>
          </cell>
        </row>
        <row r="2680">
          <cell r="I2680" t="str">
            <v>凤山村并村连通路</v>
          </cell>
          <cell r="J2680" t="str">
            <v>1327F4304220026</v>
          </cell>
          <cell r="K2680" t="str">
            <v>新村与撤并村便捷连通</v>
          </cell>
          <cell r="L2680" t="str">
            <v>三类地区</v>
          </cell>
          <cell r="M2680"/>
          <cell r="N2680" t="str">
            <v>新建</v>
          </cell>
          <cell r="O2680" t="str">
            <v>凤山村</v>
          </cell>
          <cell r="P2680" t="str">
            <v>无路</v>
          </cell>
          <cell r="R2680" t="str">
            <v>3.5</v>
          </cell>
          <cell r="S2680" t="str">
            <v>3.6</v>
          </cell>
          <cell r="T2680" t="str">
            <v>无</v>
          </cell>
          <cell r="U2680">
            <v>0</v>
          </cell>
          <cell r="V2680">
            <v>1.0029999999999999</v>
          </cell>
          <cell r="W2680">
            <v>1.0029999999999999</v>
          </cell>
        </row>
        <row r="2681">
          <cell r="I2681" t="str">
            <v>扶竹村并村连通路（二期）</v>
          </cell>
          <cell r="J2681" t="str">
            <v>1327F4304220031</v>
          </cell>
          <cell r="K2681" t="str">
            <v>新村与撤并村便捷连通</v>
          </cell>
          <cell r="L2681" t="str">
            <v>三类地区</v>
          </cell>
          <cell r="M2681"/>
          <cell r="N2681" t="str">
            <v>新建</v>
          </cell>
          <cell r="O2681" t="str">
            <v>扶竹村</v>
          </cell>
          <cell r="P2681" t="str">
            <v>等外公路</v>
          </cell>
          <cell r="R2681" t="str">
            <v>3.5</v>
          </cell>
          <cell r="S2681" t="str">
            <v>3.6</v>
          </cell>
          <cell r="T2681" t="str">
            <v>无</v>
          </cell>
          <cell r="U2681">
            <v>0</v>
          </cell>
          <cell r="V2681">
            <v>0.57599999999999996</v>
          </cell>
          <cell r="W2681">
            <v>0.57599999999999996</v>
          </cell>
        </row>
        <row r="2682">
          <cell r="I2682" t="str">
            <v>扶竹村并村连通路（一期）</v>
          </cell>
          <cell r="J2682" t="str">
            <v>1327F4304220021</v>
          </cell>
          <cell r="K2682" t="str">
            <v>新村与撤并村便捷连通</v>
          </cell>
          <cell r="L2682" t="str">
            <v>三类地区</v>
          </cell>
          <cell r="M2682"/>
          <cell r="N2682" t="str">
            <v>新建</v>
          </cell>
          <cell r="O2682" t="str">
            <v>扶竹村</v>
          </cell>
          <cell r="P2682" t="str">
            <v>等外公路</v>
          </cell>
          <cell r="R2682" t="str">
            <v>3.5</v>
          </cell>
          <cell r="S2682" t="str">
            <v>3.6</v>
          </cell>
          <cell r="T2682" t="str">
            <v>无</v>
          </cell>
          <cell r="U2682">
            <v>0</v>
          </cell>
          <cell r="V2682">
            <v>0.7</v>
          </cell>
          <cell r="W2682">
            <v>0.7</v>
          </cell>
        </row>
        <row r="2683">
          <cell r="I2683" t="str">
            <v>高峰村并村连通路</v>
          </cell>
          <cell r="J2683" t="str">
            <v>1327F4304220094</v>
          </cell>
          <cell r="K2683" t="str">
            <v>新村与撤并村便捷连通</v>
          </cell>
          <cell r="L2683" t="str">
            <v>三类地区</v>
          </cell>
          <cell r="M2683"/>
          <cell r="N2683" t="str">
            <v>新建</v>
          </cell>
          <cell r="O2683" t="str">
            <v>高峰村</v>
          </cell>
          <cell r="P2683" t="str">
            <v>等外公路</v>
          </cell>
          <cell r="R2683" t="str">
            <v>3.5</v>
          </cell>
          <cell r="S2683" t="str">
            <v>3.6</v>
          </cell>
          <cell r="T2683" t="str">
            <v>无</v>
          </cell>
          <cell r="U2683">
            <v>0</v>
          </cell>
          <cell r="V2683">
            <v>1.032</v>
          </cell>
          <cell r="W2683">
            <v>1.032</v>
          </cell>
        </row>
        <row r="2684">
          <cell r="I2684" t="str">
            <v>高山村并村连通路</v>
          </cell>
          <cell r="J2684" t="str">
            <v>1327F4304220012</v>
          </cell>
          <cell r="K2684" t="str">
            <v>新村与撤并村便捷连通</v>
          </cell>
          <cell r="L2684" t="str">
            <v>三类地区</v>
          </cell>
          <cell r="M2684"/>
          <cell r="N2684" t="str">
            <v>新建</v>
          </cell>
          <cell r="O2684" t="str">
            <v>高山村</v>
          </cell>
          <cell r="P2684" t="str">
            <v>等外公路</v>
          </cell>
          <cell r="R2684" t="str">
            <v>3.5</v>
          </cell>
          <cell r="S2684" t="str">
            <v>3.6</v>
          </cell>
          <cell r="T2684" t="str">
            <v>无</v>
          </cell>
          <cell r="U2684">
            <v>0</v>
          </cell>
          <cell r="V2684">
            <v>2.17</v>
          </cell>
          <cell r="W2684">
            <v>2.17</v>
          </cell>
        </row>
        <row r="2685">
          <cell r="I2685" t="str">
            <v>公塘村并村连通路</v>
          </cell>
          <cell r="J2685" t="str">
            <v>1327F4304220077</v>
          </cell>
          <cell r="K2685" t="str">
            <v>新村与撤并村便捷连通</v>
          </cell>
          <cell r="L2685" t="str">
            <v>三类地区</v>
          </cell>
          <cell r="M2685"/>
          <cell r="N2685" t="str">
            <v>新建</v>
          </cell>
          <cell r="O2685" t="str">
            <v>公塘村</v>
          </cell>
          <cell r="P2685" t="str">
            <v>等外公路</v>
          </cell>
          <cell r="R2685" t="str">
            <v>3.5</v>
          </cell>
          <cell r="S2685" t="str">
            <v>3.6</v>
          </cell>
          <cell r="T2685" t="str">
            <v>无</v>
          </cell>
          <cell r="U2685">
            <v>0</v>
          </cell>
          <cell r="V2685">
            <v>1.4259999999999999</v>
          </cell>
          <cell r="W2685">
            <v>1.4259999999999999</v>
          </cell>
        </row>
        <row r="2686">
          <cell r="I2686" t="str">
            <v>冠市村并村连通路</v>
          </cell>
          <cell r="J2686" t="str">
            <v>1327F4304220081</v>
          </cell>
          <cell r="K2686" t="str">
            <v>新村与撤并村便捷连通</v>
          </cell>
          <cell r="L2686" t="str">
            <v>三类地区</v>
          </cell>
          <cell r="M2686"/>
          <cell r="N2686" t="str">
            <v>新建</v>
          </cell>
          <cell r="O2686" t="str">
            <v>冠市村</v>
          </cell>
          <cell r="P2686" t="str">
            <v>等外公路</v>
          </cell>
          <cell r="R2686" t="str">
            <v>3.5</v>
          </cell>
          <cell r="S2686" t="str">
            <v>3.6</v>
          </cell>
          <cell r="T2686" t="str">
            <v>无</v>
          </cell>
          <cell r="U2686">
            <v>0</v>
          </cell>
          <cell r="V2686">
            <v>0.69399999999999995</v>
          </cell>
          <cell r="W2686">
            <v>0.69399999999999995</v>
          </cell>
        </row>
        <row r="2687">
          <cell r="I2687" t="str">
            <v>管冲村并村连通路</v>
          </cell>
          <cell r="J2687" t="str">
            <v>1327F4304220004</v>
          </cell>
          <cell r="K2687" t="str">
            <v>新村与撤并村便捷连通</v>
          </cell>
          <cell r="L2687" t="str">
            <v>三类地区</v>
          </cell>
          <cell r="M2687"/>
          <cell r="N2687" t="str">
            <v>新建</v>
          </cell>
          <cell r="O2687" t="str">
            <v>管冲村</v>
          </cell>
          <cell r="P2687" t="str">
            <v>等外公路</v>
          </cell>
          <cell r="R2687" t="str">
            <v>3.5</v>
          </cell>
          <cell r="S2687" t="str">
            <v>3.6</v>
          </cell>
          <cell r="T2687" t="str">
            <v>无</v>
          </cell>
          <cell r="U2687">
            <v>0</v>
          </cell>
          <cell r="V2687">
            <v>1.0249999999999999</v>
          </cell>
          <cell r="W2687">
            <v>1.0249999999999999</v>
          </cell>
        </row>
        <row r="2688">
          <cell r="I2688" t="str">
            <v>光辉村并村连通路</v>
          </cell>
          <cell r="J2688" t="str">
            <v>1327F4304220114</v>
          </cell>
          <cell r="K2688" t="str">
            <v>新村与撤并村便捷连通</v>
          </cell>
          <cell r="L2688" t="str">
            <v>三类地区</v>
          </cell>
          <cell r="M2688"/>
          <cell r="N2688" t="str">
            <v>改建</v>
          </cell>
          <cell r="O2688" t="str">
            <v>光辉村</v>
          </cell>
          <cell r="P2688" t="str">
            <v>等外公路</v>
          </cell>
          <cell r="R2688" t="str">
            <v>2.5</v>
          </cell>
          <cell r="S2688" t="str">
            <v>3.5</v>
          </cell>
          <cell r="T2688" t="str">
            <v>无</v>
          </cell>
          <cell r="U2688">
            <v>0</v>
          </cell>
          <cell r="V2688">
            <v>0.6</v>
          </cell>
          <cell r="W2688">
            <v>0.6</v>
          </cell>
        </row>
        <row r="2689">
          <cell r="I2689" t="str">
            <v>何祠村并村连通路</v>
          </cell>
          <cell r="J2689" t="str">
            <v>1327F4304220054</v>
          </cell>
          <cell r="K2689" t="str">
            <v>新村与撤并村便捷连通</v>
          </cell>
          <cell r="L2689" t="str">
            <v>三类地区</v>
          </cell>
          <cell r="M2689"/>
          <cell r="N2689" t="str">
            <v>新建</v>
          </cell>
          <cell r="O2689" t="str">
            <v>何祠村</v>
          </cell>
          <cell r="P2689" t="str">
            <v>等外公路</v>
          </cell>
          <cell r="R2689" t="str">
            <v>3</v>
          </cell>
          <cell r="S2689" t="str">
            <v>3.5</v>
          </cell>
          <cell r="T2689" t="str">
            <v>无</v>
          </cell>
          <cell r="U2689">
            <v>0</v>
          </cell>
          <cell r="V2689">
            <v>0.46500000000000002</v>
          </cell>
          <cell r="W2689">
            <v>0.46500000000000002</v>
          </cell>
        </row>
        <row r="2690">
          <cell r="I2690" t="str">
            <v>合家村并村连通路</v>
          </cell>
          <cell r="J2690" t="str">
            <v>1327F4304220013</v>
          </cell>
          <cell r="K2690" t="str">
            <v>新村与撤并村便捷连通</v>
          </cell>
          <cell r="L2690" t="str">
            <v>三类地区</v>
          </cell>
          <cell r="M2690"/>
          <cell r="N2690" t="str">
            <v>新建</v>
          </cell>
          <cell r="O2690" t="str">
            <v>合家村</v>
          </cell>
          <cell r="P2690" t="str">
            <v>等外公路</v>
          </cell>
          <cell r="R2690" t="str">
            <v>3.5</v>
          </cell>
          <cell r="S2690" t="str">
            <v>3.6</v>
          </cell>
          <cell r="T2690" t="str">
            <v>无</v>
          </cell>
          <cell r="U2690">
            <v>0</v>
          </cell>
          <cell r="V2690">
            <v>2.0760000000000001</v>
          </cell>
          <cell r="W2690">
            <v>2.0760000000000001</v>
          </cell>
        </row>
        <row r="2691">
          <cell r="I2691" t="str">
            <v>鸿堰村并村连通路（二期）</v>
          </cell>
          <cell r="J2691" t="str">
            <v>1327F4304220106</v>
          </cell>
          <cell r="K2691" t="str">
            <v>新村与撤并村便捷连通</v>
          </cell>
          <cell r="L2691" t="str">
            <v>三类地区</v>
          </cell>
          <cell r="M2691"/>
          <cell r="N2691" t="str">
            <v>改建</v>
          </cell>
          <cell r="O2691" t="str">
            <v>鸿堰村</v>
          </cell>
          <cell r="P2691" t="str">
            <v>等外公路</v>
          </cell>
          <cell r="R2691" t="str">
            <v>3.5</v>
          </cell>
          <cell r="S2691" t="str">
            <v>3.6</v>
          </cell>
          <cell r="T2691" t="str">
            <v>无</v>
          </cell>
          <cell r="U2691">
            <v>0</v>
          </cell>
          <cell r="V2691">
            <v>1</v>
          </cell>
          <cell r="W2691">
            <v>1</v>
          </cell>
        </row>
        <row r="2692">
          <cell r="I2692" t="str">
            <v>鸿堰村并村连通路（一期）</v>
          </cell>
          <cell r="J2692" t="str">
            <v>1327F4304220085</v>
          </cell>
          <cell r="K2692" t="str">
            <v>新村与撤并村便捷连通</v>
          </cell>
          <cell r="L2692" t="str">
            <v>三类地区</v>
          </cell>
          <cell r="M2692"/>
          <cell r="N2692" t="str">
            <v>新建</v>
          </cell>
          <cell r="O2692" t="str">
            <v>鸿堰村</v>
          </cell>
          <cell r="P2692" t="str">
            <v>等外公路</v>
          </cell>
          <cell r="R2692" t="str">
            <v>3.5</v>
          </cell>
          <cell r="S2692" t="str">
            <v>3.6</v>
          </cell>
          <cell r="T2692" t="str">
            <v>无</v>
          </cell>
          <cell r="U2692">
            <v>0</v>
          </cell>
          <cell r="V2692">
            <v>1.82</v>
          </cell>
          <cell r="W2692">
            <v>1.82</v>
          </cell>
        </row>
        <row r="2693">
          <cell r="I2693" t="str">
            <v>红湖村并村连通路</v>
          </cell>
          <cell r="J2693" t="str">
            <v>1327F4304220028</v>
          </cell>
          <cell r="K2693" t="str">
            <v>新村与撤并村便捷连通</v>
          </cell>
          <cell r="L2693" t="str">
            <v>三类地区</v>
          </cell>
          <cell r="M2693"/>
          <cell r="N2693" t="str">
            <v>新建</v>
          </cell>
          <cell r="O2693" t="str">
            <v>红湖村</v>
          </cell>
          <cell r="P2693" t="str">
            <v>等外公路</v>
          </cell>
          <cell r="R2693" t="str">
            <v>3.5</v>
          </cell>
          <cell r="S2693" t="str">
            <v>3.6</v>
          </cell>
          <cell r="T2693" t="str">
            <v>无</v>
          </cell>
          <cell r="U2693">
            <v>0</v>
          </cell>
          <cell r="V2693">
            <v>2.0070000000000001</v>
          </cell>
          <cell r="W2693">
            <v>2.0070000000000001</v>
          </cell>
        </row>
        <row r="2694">
          <cell r="I2694" t="str">
            <v>华岳村并村连通路</v>
          </cell>
          <cell r="J2694" t="str">
            <v>1327F4304220080</v>
          </cell>
          <cell r="K2694" t="str">
            <v>新村与撤并村便捷连通</v>
          </cell>
          <cell r="L2694" t="str">
            <v>三类地区</v>
          </cell>
          <cell r="M2694"/>
          <cell r="N2694" t="str">
            <v>新建</v>
          </cell>
          <cell r="O2694" t="str">
            <v>华岳村</v>
          </cell>
          <cell r="P2694" t="str">
            <v>等外公路</v>
          </cell>
          <cell r="R2694" t="str">
            <v>3.5</v>
          </cell>
          <cell r="S2694" t="str">
            <v>3.6</v>
          </cell>
          <cell r="T2694" t="str">
            <v>无</v>
          </cell>
          <cell r="U2694">
            <v>0</v>
          </cell>
          <cell r="V2694">
            <v>2.1019999999999999</v>
          </cell>
          <cell r="W2694">
            <v>2.1019999999999999</v>
          </cell>
        </row>
        <row r="2695">
          <cell r="I2695" t="str">
            <v>黄金坪村并村连通路</v>
          </cell>
          <cell r="J2695" t="str">
            <v>1327F4304220112</v>
          </cell>
          <cell r="K2695" t="str">
            <v>新村与撤并村便捷连通</v>
          </cell>
          <cell r="L2695" t="str">
            <v>三类地区</v>
          </cell>
          <cell r="M2695"/>
          <cell r="N2695" t="str">
            <v>新建</v>
          </cell>
          <cell r="O2695" t="str">
            <v>黄金坪村</v>
          </cell>
          <cell r="P2695" t="str">
            <v>等外公路</v>
          </cell>
          <cell r="R2695" t="str">
            <v>3.5</v>
          </cell>
          <cell r="S2695" t="str">
            <v>3.6</v>
          </cell>
          <cell r="T2695" t="str">
            <v>无</v>
          </cell>
          <cell r="U2695">
            <v>0</v>
          </cell>
          <cell r="V2695">
            <v>0.4</v>
          </cell>
          <cell r="W2695">
            <v>0.4</v>
          </cell>
        </row>
        <row r="2696">
          <cell r="I2696" t="str">
            <v>黄泥村并村连通路</v>
          </cell>
          <cell r="J2696" t="str">
            <v>1327F4304220048</v>
          </cell>
          <cell r="K2696" t="str">
            <v>新村与撤并村便捷连通</v>
          </cell>
          <cell r="L2696" t="str">
            <v>三类地区</v>
          </cell>
          <cell r="M2696"/>
          <cell r="N2696" t="str">
            <v>新建</v>
          </cell>
          <cell r="O2696" t="str">
            <v>黄泥村</v>
          </cell>
          <cell r="P2696" t="str">
            <v>等外公路</v>
          </cell>
          <cell r="R2696" t="str">
            <v>3</v>
          </cell>
          <cell r="S2696" t="str">
            <v>3.5</v>
          </cell>
          <cell r="T2696" t="str">
            <v>无</v>
          </cell>
          <cell r="U2696">
            <v>0</v>
          </cell>
          <cell r="V2696">
            <v>1.5580000000000001</v>
          </cell>
          <cell r="W2696">
            <v>1.5580000000000001</v>
          </cell>
        </row>
        <row r="2697">
          <cell r="I2697" t="str">
            <v>黄田村并村连通路</v>
          </cell>
          <cell r="J2697" t="str">
            <v>1327F4304220022</v>
          </cell>
          <cell r="K2697" t="str">
            <v>新村与撤并村便捷连通</v>
          </cell>
          <cell r="L2697" t="str">
            <v>三类地区</v>
          </cell>
          <cell r="M2697"/>
          <cell r="N2697" t="str">
            <v>新建</v>
          </cell>
          <cell r="O2697" t="str">
            <v>黄田村</v>
          </cell>
          <cell r="P2697" t="str">
            <v>等外公路</v>
          </cell>
          <cell r="R2697" t="str">
            <v>3.5</v>
          </cell>
          <cell r="S2697" t="str">
            <v>3.6</v>
          </cell>
          <cell r="T2697" t="str">
            <v>无</v>
          </cell>
          <cell r="U2697">
            <v>0</v>
          </cell>
          <cell r="V2697">
            <v>2.5249999999999999</v>
          </cell>
          <cell r="W2697">
            <v>2.5249999999999999</v>
          </cell>
        </row>
        <row r="2698">
          <cell r="I2698" t="str">
            <v>黄竹村并村连通路</v>
          </cell>
          <cell r="J2698" t="str">
            <v>1327F4304220087</v>
          </cell>
          <cell r="K2698" t="str">
            <v>新村与撤并村便捷连通</v>
          </cell>
          <cell r="L2698" t="str">
            <v>三类地区</v>
          </cell>
          <cell r="M2698"/>
          <cell r="N2698" t="str">
            <v>新建</v>
          </cell>
          <cell r="O2698" t="str">
            <v>黄竹村</v>
          </cell>
          <cell r="P2698" t="str">
            <v>等外公路</v>
          </cell>
          <cell r="R2698" t="str">
            <v>3.5</v>
          </cell>
          <cell r="S2698" t="str">
            <v>3.6</v>
          </cell>
          <cell r="T2698" t="str">
            <v>无</v>
          </cell>
          <cell r="U2698">
            <v>0</v>
          </cell>
          <cell r="V2698">
            <v>1.8</v>
          </cell>
          <cell r="W2698">
            <v>1.8</v>
          </cell>
        </row>
        <row r="2699">
          <cell r="I2699" t="str">
            <v>吉庆村并村连通路</v>
          </cell>
          <cell r="J2699" t="str">
            <v>1327F4304220040</v>
          </cell>
          <cell r="K2699" t="str">
            <v>新村与撤并村便捷连通</v>
          </cell>
          <cell r="L2699" t="str">
            <v>三类地区</v>
          </cell>
          <cell r="M2699"/>
          <cell r="N2699" t="str">
            <v>新建</v>
          </cell>
          <cell r="O2699" t="str">
            <v>吉庆村</v>
          </cell>
          <cell r="P2699" t="str">
            <v>等外公路</v>
          </cell>
          <cell r="R2699" t="str">
            <v>3.5</v>
          </cell>
          <cell r="S2699" t="str">
            <v>3.6</v>
          </cell>
          <cell r="T2699" t="str">
            <v>无</v>
          </cell>
          <cell r="U2699">
            <v>0</v>
          </cell>
          <cell r="V2699">
            <v>0.27</v>
          </cell>
          <cell r="W2699">
            <v>0.27</v>
          </cell>
        </row>
        <row r="2700">
          <cell r="I2700" t="str">
            <v>建伟村并村连通路</v>
          </cell>
          <cell r="J2700" t="str">
            <v>1327F4304220030</v>
          </cell>
          <cell r="K2700" t="str">
            <v>新村与撤并村便捷连通</v>
          </cell>
          <cell r="L2700" t="str">
            <v>三类地区</v>
          </cell>
          <cell r="M2700"/>
          <cell r="N2700" t="str">
            <v>新建</v>
          </cell>
          <cell r="O2700" t="str">
            <v>建伟村</v>
          </cell>
          <cell r="P2700" t="str">
            <v>等外公路</v>
          </cell>
          <cell r="R2700" t="str">
            <v>3.5</v>
          </cell>
          <cell r="S2700" t="str">
            <v>3.6</v>
          </cell>
          <cell r="T2700" t="str">
            <v>无</v>
          </cell>
          <cell r="U2700">
            <v>0</v>
          </cell>
          <cell r="V2700">
            <v>0.871</v>
          </cell>
          <cell r="W2700">
            <v>0.871</v>
          </cell>
        </row>
        <row r="2701">
          <cell r="I2701" t="str">
            <v>江水村并村连通路</v>
          </cell>
          <cell r="J2701" t="str">
            <v>1327F4304220092</v>
          </cell>
          <cell r="K2701" t="str">
            <v>新村与撤并村便捷连通</v>
          </cell>
          <cell r="L2701" t="str">
            <v>三类地区</v>
          </cell>
          <cell r="M2701"/>
          <cell r="N2701" t="str">
            <v>新建</v>
          </cell>
          <cell r="O2701" t="str">
            <v>江水村</v>
          </cell>
          <cell r="P2701" t="str">
            <v>等外公路</v>
          </cell>
          <cell r="R2701" t="str">
            <v>3.5</v>
          </cell>
          <cell r="S2701" t="str">
            <v>3.6</v>
          </cell>
          <cell r="T2701" t="str">
            <v>无</v>
          </cell>
          <cell r="U2701">
            <v>0</v>
          </cell>
          <cell r="V2701">
            <v>1.6240000000000001</v>
          </cell>
          <cell r="W2701">
            <v>1.6240000000000001</v>
          </cell>
        </row>
        <row r="2702">
          <cell r="I2702" t="str">
            <v>骄阳村并村连通路</v>
          </cell>
          <cell r="J2702" t="str">
            <v>1327F4304220063</v>
          </cell>
          <cell r="K2702" t="str">
            <v>新村与撤并村便捷连通</v>
          </cell>
          <cell r="L2702" t="str">
            <v>三类地区</v>
          </cell>
          <cell r="M2702"/>
          <cell r="N2702" t="str">
            <v>新建</v>
          </cell>
          <cell r="O2702" t="str">
            <v>骄阳村</v>
          </cell>
          <cell r="P2702" t="str">
            <v>等外公路</v>
          </cell>
          <cell r="R2702" t="str">
            <v>3.5</v>
          </cell>
          <cell r="S2702" t="str">
            <v>3.6</v>
          </cell>
          <cell r="T2702" t="str">
            <v>无</v>
          </cell>
          <cell r="U2702">
            <v>0</v>
          </cell>
          <cell r="V2702">
            <v>1.2450000000000001</v>
          </cell>
          <cell r="W2702">
            <v>1.2450000000000001</v>
          </cell>
        </row>
        <row r="2703">
          <cell r="I2703" t="str">
            <v>接官村并村连通路</v>
          </cell>
          <cell r="J2703" t="str">
            <v>1327F4304220122</v>
          </cell>
          <cell r="K2703" t="str">
            <v>新村与撤并村便捷连通</v>
          </cell>
          <cell r="L2703" t="str">
            <v>三类地区</v>
          </cell>
          <cell r="M2703"/>
          <cell r="N2703" t="str">
            <v>新建</v>
          </cell>
          <cell r="O2703" t="str">
            <v>接官亭村</v>
          </cell>
          <cell r="P2703" t="str">
            <v>等外公路</v>
          </cell>
          <cell r="R2703" t="str">
            <v>3.5</v>
          </cell>
          <cell r="S2703" t="str">
            <v>3.6</v>
          </cell>
          <cell r="T2703" t="str">
            <v>无</v>
          </cell>
          <cell r="U2703">
            <v>0</v>
          </cell>
          <cell r="V2703">
            <v>1.6279999999999999</v>
          </cell>
          <cell r="W2703">
            <v>1.6279999999999999</v>
          </cell>
        </row>
        <row r="2704">
          <cell r="I2704" t="str">
            <v>界牌村并村连通路</v>
          </cell>
          <cell r="J2704" t="str">
            <v>1327F4304220038</v>
          </cell>
          <cell r="K2704" t="str">
            <v>新村与撤并村便捷连通</v>
          </cell>
          <cell r="L2704" t="str">
            <v>三类地区</v>
          </cell>
          <cell r="M2704"/>
          <cell r="N2704" t="str">
            <v>新建</v>
          </cell>
          <cell r="O2704" t="str">
            <v>界牌村</v>
          </cell>
          <cell r="P2704" t="str">
            <v>等外公路</v>
          </cell>
          <cell r="R2704" t="str">
            <v>3.5</v>
          </cell>
          <cell r="S2704" t="str">
            <v>3.6</v>
          </cell>
          <cell r="T2704" t="str">
            <v>无</v>
          </cell>
          <cell r="U2704">
            <v>0</v>
          </cell>
          <cell r="V2704">
            <v>0.155</v>
          </cell>
          <cell r="W2704">
            <v>0.155</v>
          </cell>
        </row>
        <row r="2705">
          <cell r="I2705" t="str">
            <v>金紫村并村连通路</v>
          </cell>
          <cell r="J2705" t="str">
            <v>1327F4304220109</v>
          </cell>
          <cell r="K2705" t="str">
            <v>新村与撤并村便捷连通</v>
          </cell>
          <cell r="L2705" t="str">
            <v>三类地区</v>
          </cell>
          <cell r="M2705"/>
          <cell r="N2705" t="str">
            <v>新建</v>
          </cell>
          <cell r="O2705" t="str">
            <v>金紫村</v>
          </cell>
          <cell r="P2705" t="str">
            <v>等外公路</v>
          </cell>
          <cell r="R2705" t="str">
            <v>3.5</v>
          </cell>
          <cell r="S2705" t="str">
            <v>3.6</v>
          </cell>
          <cell r="T2705" t="str">
            <v>无</v>
          </cell>
          <cell r="U2705">
            <v>0</v>
          </cell>
          <cell r="V2705">
            <v>0.91100000000000003</v>
          </cell>
          <cell r="W2705">
            <v>0.91100000000000003</v>
          </cell>
        </row>
        <row r="2706">
          <cell r="I2706" t="str">
            <v>井冲岭村并村连通路</v>
          </cell>
          <cell r="J2706" t="str">
            <v>1327F4304220070</v>
          </cell>
          <cell r="K2706" t="str">
            <v>新村与撤并村便捷连通</v>
          </cell>
          <cell r="L2706" t="str">
            <v>三类地区</v>
          </cell>
          <cell r="M2706"/>
          <cell r="N2706" t="str">
            <v>新建</v>
          </cell>
          <cell r="O2706" t="str">
            <v>井冲岭村</v>
          </cell>
          <cell r="P2706" t="str">
            <v>等外公路</v>
          </cell>
          <cell r="R2706" t="str">
            <v>3</v>
          </cell>
          <cell r="S2706" t="str">
            <v>3.5</v>
          </cell>
          <cell r="T2706" t="str">
            <v>无</v>
          </cell>
          <cell r="U2706">
            <v>0</v>
          </cell>
          <cell r="V2706">
            <v>1.0840000000000001</v>
          </cell>
          <cell r="W2706">
            <v>1.0840000000000001</v>
          </cell>
        </row>
        <row r="2707">
          <cell r="I2707" t="str">
            <v>九龙村并村连通路</v>
          </cell>
          <cell r="J2707" t="str">
            <v>1327F4304220089</v>
          </cell>
          <cell r="K2707" t="str">
            <v>新村与撤并村便捷连通</v>
          </cell>
          <cell r="L2707" t="str">
            <v>三类地区</v>
          </cell>
          <cell r="M2707"/>
          <cell r="N2707" t="str">
            <v>新建</v>
          </cell>
          <cell r="O2707" t="str">
            <v>九龙村</v>
          </cell>
          <cell r="P2707" t="str">
            <v>等外公路</v>
          </cell>
          <cell r="R2707" t="str">
            <v>3.5</v>
          </cell>
          <cell r="S2707" t="str">
            <v>3.6</v>
          </cell>
          <cell r="T2707" t="str">
            <v>无</v>
          </cell>
          <cell r="U2707">
            <v>0</v>
          </cell>
          <cell r="V2707">
            <v>1.0589999999999999</v>
          </cell>
          <cell r="W2707">
            <v>1.0589999999999999</v>
          </cell>
        </row>
        <row r="2708">
          <cell r="I2708" t="str">
            <v>康龙村并村连通路</v>
          </cell>
          <cell r="J2708" t="str">
            <v>1327F4304220032</v>
          </cell>
          <cell r="K2708" t="str">
            <v>新村与撤并村便捷连通</v>
          </cell>
          <cell r="L2708" t="str">
            <v>三类地区</v>
          </cell>
          <cell r="M2708"/>
          <cell r="N2708" t="str">
            <v>新建</v>
          </cell>
          <cell r="O2708" t="str">
            <v>康龙村</v>
          </cell>
          <cell r="P2708" t="str">
            <v>等外公路</v>
          </cell>
          <cell r="R2708" t="str">
            <v>3.5</v>
          </cell>
          <cell r="S2708" t="str">
            <v>3.6</v>
          </cell>
          <cell r="T2708" t="str">
            <v>无</v>
          </cell>
          <cell r="U2708">
            <v>0</v>
          </cell>
          <cell r="V2708">
            <v>1.04</v>
          </cell>
          <cell r="W2708">
            <v>1.04</v>
          </cell>
        </row>
        <row r="2709">
          <cell r="I2709" t="str">
            <v>喇叭堰村并村连通路</v>
          </cell>
          <cell r="J2709" t="str">
            <v>1327F4304220052</v>
          </cell>
          <cell r="K2709" t="str">
            <v>新村与撤并村便捷连通</v>
          </cell>
          <cell r="L2709" t="str">
            <v>三类地区</v>
          </cell>
          <cell r="M2709"/>
          <cell r="N2709" t="str">
            <v>新建</v>
          </cell>
          <cell r="O2709" t="str">
            <v>喇叭堰村</v>
          </cell>
          <cell r="P2709" t="str">
            <v>等外公路</v>
          </cell>
          <cell r="R2709" t="str">
            <v>3.5</v>
          </cell>
          <cell r="S2709" t="str">
            <v>3.6</v>
          </cell>
          <cell r="T2709" t="str">
            <v>无</v>
          </cell>
          <cell r="U2709">
            <v>0</v>
          </cell>
          <cell r="V2709">
            <v>1.496</v>
          </cell>
          <cell r="W2709">
            <v>1.496</v>
          </cell>
        </row>
        <row r="2710">
          <cell r="I2710" t="str">
            <v>乐玉村并村连通路</v>
          </cell>
          <cell r="J2710" t="str">
            <v>1327F4304220058</v>
          </cell>
          <cell r="K2710" t="str">
            <v>新村与撤并村便捷连通</v>
          </cell>
          <cell r="L2710" t="str">
            <v>三类地区</v>
          </cell>
          <cell r="M2710"/>
          <cell r="N2710" t="str">
            <v>新建</v>
          </cell>
          <cell r="O2710" t="str">
            <v>乐玉村</v>
          </cell>
          <cell r="P2710" t="str">
            <v>等外公路</v>
          </cell>
          <cell r="R2710" t="str">
            <v>3.5</v>
          </cell>
          <cell r="S2710" t="str">
            <v>3.6</v>
          </cell>
          <cell r="T2710" t="str">
            <v>无</v>
          </cell>
          <cell r="U2710">
            <v>0</v>
          </cell>
          <cell r="V2710">
            <v>1.1000000000000001</v>
          </cell>
          <cell r="W2710">
            <v>1.1000000000000001</v>
          </cell>
        </row>
        <row r="2711">
          <cell r="I2711" t="str">
            <v>李家村并村连通路</v>
          </cell>
          <cell r="J2711" t="str">
            <v>1327F4304220066</v>
          </cell>
          <cell r="K2711" t="str">
            <v>新村与撤并村便捷连通</v>
          </cell>
          <cell r="L2711" t="str">
            <v>三类地区</v>
          </cell>
          <cell r="M2711"/>
          <cell r="N2711" t="str">
            <v>新建</v>
          </cell>
          <cell r="O2711" t="str">
            <v>李家村</v>
          </cell>
          <cell r="P2711" t="str">
            <v>等外公路</v>
          </cell>
          <cell r="R2711" t="str">
            <v>3</v>
          </cell>
          <cell r="S2711" t="str">
            <v>3.5</v>
          </cell>
          <cell r="T2711" t="str">
            <v>无</v>
          </cell>
          <cell r="U2711">
            <v>0</v>
          </cell>
          <cell r="V2711">
            <v>0.68100000000000005</v>
          </cell>
          <cell r="W2711">
            <v>0.68100000000000005</v>
          </cell>
        </row>
        <row r="2712">
          <cell r="I2712" t="str">
            <v>莲花村并村连通路</v>
          </cell>
          <cell r="J2712" t="str">
            <v>1327F4304220036</v>
          </cell>
          <cell r="K2712" t="str">
            <v>新村与撤并村便捷连通</v>
          </cell>
          <cell r="L2712" t="str">
            <v>三类地区</v>
          </cell>
          <cell r="M2712"/>
          <cell r="N2712" t="str">
            <v>新建</v>
          </cell>
          <cell r="O2712" t="str">
            <v>莲花村</v>
          </cell>
          <cell r="P2712" t="str">
            <v>等外公路</v>
          </cell>
          <cell r="R2712" t="str">
            <v>3</v>
          </cell>
          <cell r="S2712" t="str">
            <v>3.5</v>
          </cell>
          <cell r="T2712" t="str">
            <v>无</v>
          </cell>
          <cell r="U2712">
            <v>0</v>
          </cell>
          <cell r="V2712">
            <v>1.9370000000000001</v>
          </cell>
          <cell r="W2712">
            <v>1.9370000000000001</v>
          </cell>
        </row>
        <row r="2713">
          <cell r="I2713" t="str">
            <v>莲塘村并村连通路</v>
          </cell>
          <cell r="J2713" t="str">
            <v>1327F4304220084</v>
          </cell>
          <cell r="K2713" t="str">
            <v>新村与撤并村便捷连通</v>
          </cell>
          <cell r="L2713" t="str">
            <v>三类地区</v>
          </cell>
          <cell r="M2713"/>
          <cell r="N2713" t="str">
            <v>新建</v>
          </cell>
          <cell r="O2713" t="str">
            <v>莲塘村</v>
          </cell>
          <cell r="P2713" t="str">
            <v>等外公路</v>
          </cell>
          <cell r="R2713" t="str">
            <v>3</v>
          </cell>
          <cell r="S2713" t="str">
            <v>3.5</v>
          </cell>
          <cell r="T2713" t="str">
            <v>无</v>
          </cell>
          <cell r="U2713">
            <v>0</v>
          </cell>
          <cell r="V2713">
            <v>0.93</v>
          </cell>
          <cell r="W2713">
            <v>0.93</v>
          </cell>
        </row>
        <row r="2714">
          <cell r="I2714" t="str">
            <v>粮塘村并村连通路</v>
          </cell>
          <cell r="J2714" t="str">
            <v>1327F4304220006</v>
          </cell>
          <cell r="K2714" t="str">
            <v>新村与撤并村便捷连通</v>
          </cell>
          <cell r="L2714" t="str">
            <v>三类地区</v>
          </cell>
          <cell r="M2714"/>
          <cell r="N2714" t="str">
            <v>新建</v>
          </cell>
          <cell r="O2714" t="str">
            <v>粮塘村</v>
          </cell>
          <cell r="P2714" t="str">
            <v>等外公路</v>
          </cell>
          <cell r="R2714" t="str">
            <v>3.5</v>
          </cell>
          <cell r="S2714" t="str">
            <v>3.6</v>
          </cell>
          <cell r="T2714" t="str">
            <v>无</v>
          </cell>
          <cell r="U2714">
            <v>0</v>
          </cell>
          <cell r="V2714">
            <v>1.2070000000000001</v>
          </cell>
          <cell r="W2714">
            <v>1.2070000000000001</v>
          </cell>
        </row>
        <row r="2715">
          <cell r="I2715" t="str">
            <v>凉市村并村连通路</v>
          </cell>
          <cell r="J2715" t="str">
            <v>1327F4304220100</v>
          </cell>
          <cell r="K2715" t="str">
            <v>新村与撤并村便捷连通</v>
          </cell>
          <cell r="L2715" t="str">
            <v>三类地区</v>
          </cell>
          <cell r="M2715"/>
          <cell r="N2715" t="str">
            <v>新建</v>
          </cell>
          <cell r="O2715" t="str">
            <v>凉市村</v>
          </cell>
          <cell r="P2715" t="str">
            <v>等外公路</v>
          </cell>
          <cell r="R2715" t="str">
            <v>3.5</v>
          </cell>
          <cell r="S2715" t="str">
            <v>3.6</v>
          </cell>
          <cell r="T2715" t="str">
            <v>无</v>
          </cell>
          <cell r="U2715">
            <v>0</v>
          </cell>
          <cell r="V2715">
            <v>1.411</v>
          </cell>
          <cell r="W2715">
            <v>1.411</v>
          </cell>
        </row>
        <row r="2716">
          <cell r="I2716" t="str">
            <v>僚塘村并村连通路</v>
          </cell>
          <cell r="J2716" t="str">
            <v>1327F4304220059</v>
          </cell>
          <cell r="K2716" t="str">
            <v>新村与撤并村便捷连通</v>
          </cell>
          <cell r="L2716" t="str">
            <v>三类地区</v>
          </cell>
          <cell r="M2716"/>
          <cell r="N2716" t="str">
            <v>新建</v>
          </cell>
          <cell r="O2716" t="str">
            <v>僚塘村</v>
          </cell>
          <cell r="P2716" t="str">
            <v>等外公路</v>
          </cell>
          <cell r="R2716" t="str">
            <v>3</v>
          </cell>
          <cell r="S2716" t="str">
            <v>3.5</v>
          </cell>
          <cell r="T2716" t="str">
            <v>无</v>
          </cell>
          <cell r="U2716">
            <v>0</v>
          </cell>
          <cell r="V2716">
            <v>1.1000000000000001</v>
          </cell>
          <cell r="W2716">
            <v>1.1000000000000001</v>
          </cell>
        </row>
        <row r="2717">
          <cell r="I2717" t="str">
            <v>柳树村并村连通路</v>
          </cell>
          <cell r="J2717" t="str">
            <v>1327F4304220091</v>
          </cell>
          <cell r="K2717" t="str">
            <v>新村与撤并村便捷连通</v>
          </cell>
          <cell r="L2717" t="str">
            <v>三类地区</v>
          </cell>
          <cell r="M2717"/>
          <cell r="N2717" t="str">
            <v>新建</v>
          </cell>
          <cell r="O2717" t="str">
            <v>柳树村</v>
          </cell>
          <cell r="P2717" t="str">
            <v>等外公路</v>
          </cell>
          <cell r="R2717" t="str">
            <v>3.5</v>
          </cell>
          <cell r="S2717" t="str">
            <v>3.6</v>
          </cell>
          <cell r="T2717" t="str">
            <v>无</v>
          </cell>
          <cell r="U2717">
            <v>0</v>
          </cell>
          <cell r="V2717">
            <v>2.8</v>
          </cell>
          <cell r="W2717">
            <v>2.8</v>
          </cell>
        </row>
        <row r="2718">
          <cell r="I2718" t="str">
            <v>六合村并村连通路</v>
          </cell>
          <cell r="J2718" t="str">
            <v>1327F4304220047</v>
          </cell>
          <cell r="K2718" t="str">
            <v>新村与撤并村便捷连通</v>
          </cell>
          <cell r="L2718" t="str">
            <v>三类地区</v>
          </cell>
          <cell r="M2718"/>
          <cell r="N2718" t="str">
            <v>新建</v>
          </cell>
          <cell r="O2718" t="str">
            <v>六合村</v>
          </cell>
          <cell r="P2718" t="str">
            <v>等外公路</v>
          </cell>
          <cell r="R2718" t="str">
            <v>3.5</v>
          </cell>
          <cell r="S2718" t="str">
            <v>3.6</v>
          </cell>
          <cell r="T2718" t="str">
            <v>无</v>
          </cell>
          <cell r="U2718">
            <v>0</v>
          </cell>
          <cell r="V2718">
            <v>1.1870000000000001</v>
          </cell>
          <cell r="W2718">
            <v>1.1870000000000001</v>
          </cell>
        </row>
        <row r="2719">
          <cell r="I2719" t="str">
            <v>龙海村并村连通路</v>
          </cell>
          <cell r="J2719" t="str">
            <v>1327F4304220126</v>
          </cell>
          <cell r="K2719" t="str">
            <v>新村与撤并村便捷连通</v>
          </cell>
          <cell r="L2719" t="str">
            <v>三类地区</v>
          </cell>
          <cell r="M2719"/>
          <cell r="N2719" t="str">
            <v>新建</v>
          </cell>
          <cell r="O2719" t="str">
            <v>龙海村</v>
          </cell>
          <cell r="P2719" t="str">
            <v>等外公路</v>
          </cell>
          <cell r="R2719" t="str">
            <v>3.5</v>
          </cell>
          <cell r="S2719" t="str">
            <v>3.6</v>
          </cell>
          <cell r="T2719" t="str">
            <v>无</v>
          </cell>
          <cell r="U2719">
            <v>0</v>
          </cell>
          <cell r="V2719">
            <v>1.123</v>
          </cell>
          <cell r="W2719">
            <v>1.123</v>
          </cell>
        </row>
        <row r="2720">
          <cell r="I2720" t="str">
            <v>龙鹤村并村连通路</v>
          </cell>
          <cell r="J2720" t="str">
            <v>1327F4304220055</v>
          </cell>
          <cell r="K2720" t="str">
            <v>新村与撤并村便捷连通</v>
          </cell>
          <cell r="L2720" t="str">
            <v>三类地区</v>
          </cell>
          <cell r="M2720"/>
          <cell r="N2720" t="str">
            <v>新建</v>
          </cell>
          <cell r="O2720" t="str">
            <v>龙鹤村</v>
          </cell>
          <cell r="P2720" t="str">
            <v>等外公路</v>
          </cell>
          <cell r="R2720" t="str">
            <v>3.5</v>
          </cell>
          <cell r="S2720" t="str">
            <v>3.6</v>
          </cell>
          <cell r="T2720" t="str">
            <v>无</v>
          </cell>
          <cell r="U2720">
            <v>0</v>
          </cell>
          <cell r="V2720">
            <v>1.1000000000000001</v>
          </cell>
          <cell r="W2720">
            <v>1.1000000000000001</v>
          </cell>
        </row>
        <row r="2721">
          <cell r="I2721" t="str">
            <v>龙秀村并村连通路</v>
          </cell>
          <cell r="J2721" t="str">
            <v>1327F4304220033</v>
          </cell>
          <cell r="K2721" t="str">
            <v>新村与撤并村便捷连通</v>
          </cell>
          <cell r="L2721" t="str">
            <v>三类地区</v>
          </cell>
          <cell r="M2721"/>
          <cell r="N2721" t="str">
            <v>新建</v>
          </cell>
          <cell r="O2721" t="str">
            <v>龙秀村</v>
          </cell>
          <cell r="P2721" t="str">
            <v>等外公路</v>
          </cell>
          <cell r="R2721" t="str">
            <v>3.5</v>
          </cell>
          <cell r="S2721" t="str">
            <v>3.6</v>
          </cell>
          <cell r="T2721" t="str">
            <v>无</v>
          </cell>
          <cell r="U2721">
            <v>0</v>
          </cell>
          <cell r="V2721">
            <v>0.42699999999999999</v>
          </cell>
          <cell r="W2721">
            <v>0.42699999999999999</v>
          </cell>
        </row>
        <row r="2722">
          <cell r="I2722" t="str">
            <v>麦元村并村连通路</v>
          </cell>
          <cell r="J2722" t="str">
            <v>1327F4304220003</v>
          </cell>
          <cell r="K2722" t="str">
            <v>新村与撤并村便捷连通</v>
          </cell>
          <cell r="L2722" t="str">
            <v>三类地区</v>
          </cell>
          <cell r="M2722"/>
          <cell r="N2722" t="str">
            <v>新建</v>
          </cell>
          <cell r="O2722" t="str">
            <v>麦元村</v>
          </cell>
          <cell r="P2722" t="str">
            <v>等外公路</v>
          </cell>
          <cell r="R2722" t="str">
            <v>3.5</v>
          </cell>
          <cell r="S2722" t="str">
            <v>3.6</v>
          </cell>
          <cell r="T2722" t="str">
            <v>无</v>
          </cell>
          <cell r="U2722">
            <v>0</v>
          </cell>
          <cell r="V2722">
            <v>3.097</v>
          </cell>
          <cell r="W2722">
            <v>3.097</v>
          </cell>
        </row>
        <row r="2723">
          <cell r="I2723" t="str">
            <v>茅岗村并村连通路（二期）</v>
          </cell>
          <cell r="J2723" t="str">
            <v>1327F4304220138</v>
          </cell>
          <cell r="K2723" t="str">
            <v>新村与撤并村便捷连通</v>
          </cell>
          <cell r="L2723" t="str">
            <v>三类地区</v>
          </cell>
          <cell r="M2723"/>
          <cell r="N2723" t="str">
            <v>改建</v>
          </cell>
          <cell r="O2723" t="str">
            <v>茅岗村</v>
          </cell>
          <cell r="P2723" t="str">
            <v>等外公路</v>
          </cell>
          <cell r="R2723" t="str">
            <v>3</v>
          </cell>
          <cell r="S2723" t="str">
            <v>3.5</v>
          </cell>
          <cell r="T2723" t="str">
            <v>无</v>
          </cell>
          <cell r="U2723">
            <v>0</v>
          </cell>
          <cell r="V2723">
            <v>1.044</v>
          </cell>
          <cell r="W2723">
            <v>1.044</v>
          </cell>
        </row>
        <row r="2724">
          <cell r="I2724" t="str">
            <v>茅市村并村连通路（一期）</v>
          </cell>
          <cell r="J2724" t="str">
            <v>1327F4304220072</v>
          </cell>
          <cell r="K2724" t="str">
            <v>新村与撤并村便捷连通</v>
          </cell>
          <cell r="L2724" t="str">
            <v>三类地区</v>
          </cell>
          <cell r="M2724"/>
          <cell r="N2724" t="str">
            <v>新建</v>
          </cell>
          <cell r="O2724" t="str">
            <v>茅市村</v>
          </cell>
          <cell r="P2724" t="str">
            <v>等外公路</v>
          </cell>
          <cell r="R2724" t="str">
            <v>3</v>
          </cell>
          <cell r="S2724" t="str">
            <v>3.5</v>
          </cell>
          <cell r="T2724" t="str">
            <v>无</v>
          </cell>
          <cell r="U2724">
            <v>0</v>
          </cell>
          <cell r="V2724">
            <v>2.9609999999999999</v>
          </cell>
          <cell r="W2724">
            <v>2.9609999999999999</v>
          </cell>
        </row>
        <row r="2725">
          <cell r="I2725" t="str">
            <v>梅盐村并村连通路</v>
          </cell>
          <cell r="J2725" t="str">
            <v>1327F4304220096</v>
          </cell>
          <cell r="K2725" t="str">
            <v>新村与撤并村便捷连通</v>
          </cell>
          <cell r="L2725" t="str">
            <v>三类地区</v>
          </cell>
          <cell r="M2725"/>
          <cell r="N2725" t="str">
            <v>新建</v>
          </cell>
          <cell r="O2725" t="str">
            <v>梅盐村</v>
          </cell>
          <cell r="P2725" t="str">
            <v>等外公路</v>
          </cell>
          <cell r="R2725" t="str">
            <v>3.5</v>
          </cell>
          <cell r="S2725" t="str">
            <v>3.6</v>
          </cell>
          <cell r="T2725" t="str">
            <v>无</v>
          </cell>
          <cell r="U2725">
            <v>0</v>
          </cell>
          <cell r="V2725">
            <v>1.7390000000000001</v>
          </cell>
          <cell r="W2725">
            <v>1.7390000000000001</v>
          </cell>
        </row>
        <row r="2726">
          <cell r="I2726" t="str">
            <v>木潭村并村连通路</v>
          </cell>
          <cell r="J2726" t="str">
            <v>1327F4304220111</v>
          </cell>
          <cell r="K2726" t="str">
            <v>新村与撤并村便捷连通</v>
          </cell>
          <cell r="L2726" t="str">
            <v>三类地区</v>
          </cell>
          <cell r="M2726"/>
          <cell r="N2726" t="str">
            <v>新建</v>
          </cell>
          <cell r="O2726" t="str">
            <v>木潭村</v>
          </cell>
          <cell r="P2726" t="str">
            <v>等外公路</v>
          </cell>
          <cell r="R2726" t="str">
            <v>3</v>
          </cell>
          <cell r="S2726" t="str">
            <v>3.6</v>
          </cell>
          <cell r="T2726" t="str">
            <v>无</v>
          </cell>
          <cell r="U2726">
            <v>0</v>
          </cell>
          <cell r="V2726">
            <v>1.157</v>
          </cell>
          <cell r="W2726">
            <v>1.157</v>
          </cell>
        </row>
        <row r="2727">
          <cell r="I2727" t="str">
            <v>欧东村并村连通路</v>
          </cell>
          <cell r="J2727" t="str">
            <v>1327F4304220002</v>
          </cell>
          <cell r="K2727" t="str">
            <v>新村与撤并村便捷连通</v>
          </cell>
          <cell r="L2727" t="str">
            <v>三类地区</v>
          </cell>
          <cell r="M2727"/>
          <cell r="N2727" t="str">
            <v>新建</v>
          </cell>
          <cell r="O2727" t="str">
            <v>欧东村</v>
          </cell>
          <cell r="P2727" t="str">
            <v>等外公路</v>
          </cell>
          <cell r="R2727" t="str">
            <v>3.5</v>
          </cell>
          <cell r="S2727" t="str">
            <v>3.6</v>
          </cell>
          <cell r="T2727" t="str">
            <v>无</v>
          </cell>
          <cell r="U2727">
            <v>0</v>
          </cell>
          <cell r="V2727">
            <v>1.446</v>
          </cell>
          <cell r="W2727">
            <v>1.446</v>
          </cell>
        </row>
        <row r="2728">
          <cell r="I2728" t="str">
            <v>畔壁村并村连通路</v>
          </cell>
          <cell r="J2728" t="str">
            <v>1327F4304220099</v>
          </cell>
          <cell r="K2728" t="str">
            <v>新村与撤并村便捷连通</v>
          </cell>
          <cell r="L2728" t="str">
            <v>三类地区</v>
          </cell>
          <cell r="M2728"/>
          <cell r="N2728" t="str">
            <v>新建</v>
          </cell>
          <cell r="O2728" t="str">
            <v>畔壁村</v>
          </cell>
          <cell r="P2728" t="str">
            <v>等外公路</v>
          </cell>
          <cell r="R2728" t="str">
            <v>3.5</v>
          </cell>
          <cell r="S2728" t="str">
            <v>3.6</v>
          </cell>
          <cell r="T2728" t="str">
            <v>无</v>
          </cell>
          <cell r="U2728">
            <v>0</v>
          </cell>
          <cell r="V2728">
            <v>0.79200000000000004</v>
          </cell>
          <cell r="W2728">
            <v>0.79200000000000004</v>
          </cell>
        </row>
        <row r="2729">
          <cell r="I2729" t="str">
            <v>炮公村并村连通路</v>
          </cell>
          <cell r="J2729" t="str">
            <v>1327F4304220120</v>
          </cell>
          <cell r="K2729" t="str">
            <v>新村与撤并村便捷连通</v>
          </cell>
          <cell r="L2729" t="str">
            <v>三类地区</v>
          </cell>
          <cell r="M2729"/>
          <cell r="N2729" t="str">
            <v>新建</v>
          </cell>
          <cell r="O2729" t="str">
            <v>炮公村</v>
          </cell>
          <cell r="P2729" t="str">
            <v>等外公路</v>
          </cell>
          <cell r="R2729" t="str">
            <v>3</v>
          </cell>
          <cell r="S2729" t="str">
            <v>3.5</v>
          </cell>
          <cell r="T2729" t="str">
            <v>无</v>
          </cell>
          <cell r="U2729">
            <v>0</v>
          </cell>
          <cell r="V2729">
            <v>1.47</v>
          </cell>
          <cell r="W2729">
            <v>1.47</v>
          </cell>
        </row>
        <row r="2730">
          <cell r="I2730" t="str">
            <v>坪田村并村连通路</v>
          </cell>
          <cell r="J2730" t="str">
            <v>1327F4304220101</v>
          </cell>
          <cell r="K2730" t="str">
            <v>新村与撤并村便捷连通</v>
          </cell>
          <cell r="L2730" t="str">
            <v>三类地区</v>
          </cell>
          <cell r="M2730"/>
          <cell r="N2730" t="str">
            <v>新建</v>
          </cell>
          <cell r="O2730" t="str">
            <v>坪田村</v>
          </cell>
          <cell r="P2730" t="str">
            <v>等外公路</v>
          </cell>
          <cell r="R2730" t="str">
            <v>3.5</v>
          </cell>
          <cell r="S2730" t="str">
            <v>3.6</v>
          </cell>
          <cell r="T2730" t="str">
            <v>无</v>
          </cell>
          <cell r="U2730">
            <v>0</v>
          </cell>
          <cell r="V2730">
            <v>0.79200000000000004</v>
          </cell>
          <cell r="W2730">
            <v>0.79200000000000004</v>
          </cell>
        </row>
        <row r="2731">
          <cell r="I2731" t="str">
            <v>普贤村并村连通路（一期）</v>
          </cell>
          <cell r="J2731" t="str">
            <v>1327F4304220139</v>
          </cell>
          <cell r="K2731" t="str">
            <v>新村与撤并村便捷连通</v>
          </cell>
          <cell r="L2731" t="str">
            <v>三类地区</v>
          </cell>
          <cell r="M2731"/>
          <cell r="N2731" t="str">
            <v>改建</v>
          </cell>
          <cell r="O2731" t="str">
            <v>普贤村</v>
          </cell>
          <cell r="P2731" t="str">
            <v>无路</v>
          </cell>
          <cell r="R2731" t="str">
            <v>3</v>
          </cell>
          <cell r="S2731" t="str">
            <v>3.5</v>
          </cell>
          <cell r="T2731" t="str">
            <v>无</v>
          </cell>
          <cell r="U2731">
            <v>0</v>
          </cell>
          <cell r="V2731">
            <v>0.71</v>
          </cell>
          <cell r="W2731">
            <v>0.71</v>
          </cell>
        </row>
        <row r="2732">
          <cell r="I2732" t="str">
            <v>勤丰村并村连通路</v>
          </cell>
          <cell r="J2732" t="str">
            <v>1327F4304220121</v>
          </cell>
          <cell r="K2732" t="str">
            <v>新村与撤并村便捷连通</v>
          </cell>
          <cell r="L2732" t="str">
            <v>三类地区</v>
          </cell>
          <cell r="M2732"/>
          <cell r="N2732" t="str">
            <v>新建</v>
          </cell>
          <cell r="O2732" t="str">
            <v>勤丰村</v>
          </cell>
          <cell r="P2732" t="str">
            <v>等外公路</v>
          </cell>
          <cell r="R2732" t="str">
            <v>3.5</v>
          </cell>
          <cell r="S2732" t="str">
            <v>3.6</v>
          </cell>
          <cell r="T2732" t="str">
            <v>无</v>
          </cell>
          <cell r="U2732">
            <v>0</v>
          </cell>
          <cell r="V2732">
            <v>0.59</v>
          </cell>
          <cell r="W2732">
            <v>0.59</v>
          </cell>
        </row>
        <row r="2733">
          <cell r="I2733" t="str">
            <v>青叶村并村连通路</v>
          </cell>
          <cell r="J2733" t="str">
            <v>1327F4304220035</v>
          </cell>
          <cell r="K2733" t="str">
            <v>新村与撤并村便捷连通</v>
          </cell>
          <cell r="L2733" t="str">
            <v>三类地区</v>
          </cell>
          <cell r="M2733"/>
          <cell r="N2733" t="str">
            <v>新建</v>
          </cell>
          <cell r="O2733" t="str">
            <v>青叶村</v>
          </cell>
          <cell r="P2733" t="str">
            <v>等外公路</v>
          </cell>
          <cell r="R2733" t="str">
            <v>3.5</v>
          </cell>
          <cell r="S2733" t="str">
            <v>3.6</v>
          </cell>
          <cell r="T2733" t="str">
            <v>无</v>
          </cell>
          <cell r="U2733">
            <v>0</v>
          </cell>
          <cell r="V2733">
            <v>0.92</v>
          </cell>
          <cell r="W2733">
            <v>0.92</v>
          </cell>
        </row>
        <row r="2734">
          <cell r="I2734" t="str">
            <v>卿云村并村连通路</v>
          </cell>
          <cell r="J2734" t="str">
            <v>1327F4304220019</v>
          </cell>
          <cell r="K2734" t="str">
            <v>新村与撤并村便捷连通</v>
          </cell>
          <cell r="L2734" t="str">
            <v>三类地区</v>
          </cell>
          <cell r="M2734"/>
          <cell r="N2734" t="str">
            <v>新建</v>
          </cell>
          <cell r="O2734" t="str">
            <v>卿云村</v>
          </cell>
          <cell r="P2734" t="str">
            <v>等外公路</v>
          </cell>
          <cell r="R2734" t="str">
            <v>3.5</v>
          </cell>
          <cell r="S2734" t="str">
            <v>3.6</v>
          </cell>
          <cell r="T2734" t="str">
            <v>无</v>
          </cell>
          <cell r="U2734">
            <v>0</v>
          </cell>
          <cell r="V2734">
            <v>1.9339999999999999</v>
          </cell>
          <cell r="W2734">
            <v>1.9339999999999999</v>
          </cell>
        </row>
        <row r="2735">
          <cell r="I2735" t="str">
            <v>泉口村并村连通路</v>
          </cell>
          <cell r="J2735" t="str">
            <v>1327F4304220010</v>
          </cell>
          <cell r="K2735" t="str">
            <v>新村与撤并村便捷连通</v>
          </cell>
          <cell r="L2735" t="str">
            <v>三类地区</v>
          </cell>
          <cell r="M2735"/>
          <cell r="N2735" t="str">
            <v>新建</v>
          </cell>
          <cell r="O2735" t="str">
            <v>泉口村</v>
          </cell>
          <cell r="P2735" t="str">
            <v>等外公路</v>
          </cell>
          <cell r="R2735" t="str">
            <v>3</v>
          </cell>
          <cell r="S2735" t="str">
            <v>3.5</v>
          </cell>
          <cell r="T2735" t="str">
            <v>无</v>
          </cell>
          <cell r="U2735">
            <v>0</v>
          </cell>
          <cell r="V2735">
            <v>0.29199999999999998</v>
          </cell>
          <cell r="W2735">
            <v>0.29199999999999998</v>
          </cell>
        </row>
        <row r="2736">
          <cell r="I2736" t="str">
            <v>泉溪村并村连通路</v>
          </cell>
          <cell r="J2736" t="str">
            <v>1327F4304220060</v>
          </cell>
          <cell r="K2736" t="str">
            <v>新村与撤并村便捷连通</v>
          </cell>
          <cell r="L2736" t="str">
            <v>三类地区</v>
          </cell>
          <cell r="M2736"/>
          <cell r="N2736" t="str">
            <v>新建</v>
          </cell>
          <cell r="O2736" t="str">
            <v>泉溪村</v>
          </cell>
          <cell r="P2736" t="str">
            <v>等外公路</v>
          </cell>
          <cell r="R2736" t="str">
            <v>3.5</v>
          </cell>
          <cell r="S2736" t="str">
            <v>3.6</v>
          </cell>
          <cell r="T2736" t="str">
            <v>无</v>
          </cell>
          <cell r="U2736">
            <v>0</v>
          </cell>
          <cell r="V2736">
            <v>1.357</v>
          </cell>
          <cell r="W2736">
            <v>1.357</v>
          </cell>
        </row>
        <row r="2737">
          <cell r="I2737" t="str">
            <v>荣贵村并村连通路（二期）</v>
          </cell>
          <cell r="J2737" t="str">
            <v>1327F4304220064</v>
          </cell>
          <cell r="K2737" t="str">
            <v>新村与撤并村便捷连通</v>
          </cell>
          <cell r="L2737" t="str">
            <v>三类地区</v>
          </cell>
          <cell r="M2737"/>
          <cell r="N2737" t="str">
            <v>新建</v>
          </cell>
          <cell r="O2737" t="str">
            <v>荣贵村</v>
          </cell>
          <cell r="P2737" t="str">
            <v>等外公路</v>
          </cell>
          <cell r="R2737" t="str">
            <v>3</v>
          </cell>
          <cell r="S2737" t="str">
            <v>3.5</v>
          </cell>
          <cell r="T2737" t="str">
            <v>无</v>
          </cell>
          <cell r="U2737">
            <v>0</v>
          </cell>
          <cell r="V2737">
            <v>1.425</v>
          </cell>
          <cell r="W2737">
            <v>1.425</v>
          </cell>
        </row>
        <row r="2738">
          <cell r="I2738" t="str">
            <v>荣贵村并村连通路（一期）</v>
          </cell>
          <cell r="J2738" t="str">
            <v>1327F4304220011</v>
          </cell>
          <cell r="K2738" t="str">
            <v>新村与撤并村便捷连通</v>
          </cell>
          <cell r="L2738" t="str">
            <v>三类地区</v>
          </cell>
          <cell r="M2738"/>
          <cell r="N2738" t="str">
            <v>新建</v>
          </cell>
          <cell r="O2738" t="str">
            <v>荣贵村</v>
          </cell>
          <cell r="P2738" t="str">
            <v>等外公路</v>
          </cell>
          <cell r="R2738" t="str">
            <v>3.5</v>
          </cell>
          <cell r="S2738" t="str">
            <v>3.6</v>
          </cell>
          <cell r="T2738" t="str">
            <v>无</v>
          </cell>
          <cell r="U2738">
            <v>0</v>
          </cell>
          <cell r="V2738">
            <v>0.53300000000000003</v>
          </cell>
          <cell r="W2738">
            <v>0.53300000000000003</v>
          </cell>
        </row>
        <row r="2739">
          <cell r="I2739" t="str">
            <v>三福村并村连通路</v>
          </cell>
          <cell r="J2739" t="str">
            <v>1327F4304220076</v>
          </cell>
          <cell r="K2739" t="str">
            <v>新村与撤并村便捷连通</v>
          </cell>
          <cell r="L2739" t="str">
            <v>三类地区</v>
          </cell>
          <cell r="M2739"/>
          <cell r="N2739" t="str">
            <v>新建</v>
          </cell>
          <cell r="O2739" t="str">
            <v>三福村</v>
          </cell>
          <cell r="P2739" t="str">
            <v>等外公路</v>
          </cell>
          <cell r="R2739" t="str">
            <v>3.5</v>
          </cell>
          <cell r="S2739" t="str">
            <v>3.6</v>
          </cell>
          <cell r="T2739" t="str">
            <v>无</v>
          </cell>
          <cell r="U2739">
            <v>0</v>
          </cell>
          <cell r="V2739">
            <v>2.2629999999999999</v>
          </cell>
          <cell r="W2739">
            <v>2.2629999999999999</v>
          </cell>
        </row>
        <row r="2740">
          <cell r="I2740" t="str">
            <v>三圆村并村连通路</v>
          </cell>
          <cell r="J2740" t="str">
            <v>1327F4304220057</v>
          </cell>
          <cell r="K2740" t="str">
            <v>新村与撤并村便捷连通</v>
          </cell>
          <cell r="L2740" t="str">
            <v>三类地区</v>
          </cell>
          <cell r="M2740"/>
          <cell r="N2740" t="str">
            <v>新建</v>
          </cell>
          <cell r="O2740" t="str">
            <v>三圆村</v>
          </cell>
          <cell r="P2740" t="str">
            <v>等外公路</v>
          </cell>
          <cell r="R2740" t="str">
            <v>3.5</v>
          </cell>
          <cell r="S2740" t="str">
            <v>3.6</v>
          </cell>
          <cell r="T2740" t="str">
            <v>无</v>
          </cell>
          <cell r="U2740">
            <v>0</v>
          </cell>
          <cell r="V2740">
            <v>1.0449999999999999</v>
          </cell>
          <cell r="W2740">
            <v>1.0449999999999999</v>
          </cell>
        </row>
        <row r="2741">
          <cell r="I2741" t="str">
            <v>上白村并村连通路</v>
          </cell>
          <cell r="J2741" t="str">
            <v>1327F4304220037</v>
          </cell>
          <cell r="K2741" t="str">
            <v>新村与撤并村便捷连通</v>
          </cell>
          <cell r="L2741" t="str">
            <v>三类地区</v>
          </cell>
          <cell r="M2741"/>
          <cell r="N2741" t="str">
            <v>新建</v>
          </cell>
          <cell r="O2741" t="str">
            <v>上白村</v>
          </cell>
          <cell r="P2741" t="str">
            <v>等外公路</v>
          </cell>
          <cell r="R2741" t="str">
            <v>3.5</v>
          </cell>
          <cell r="S2741" t="str">
            <v>3.6</v>
          </cell>
          <cell r="T2741" t="str">
            <v>无</v>
          </cell>
          <cell r="U2741">
            <v>0</v>
          </cell>
          <cell r="V2741">
            <v>1.9</v>
          </cell>
          <cell r="W2741">
            <v>1.9</v>
          </cell>
        </row>
        <row r="2742">
          <cell r="I2742" t="str">
            <v>上壁村并村连通路（二期）</v>
          </cell>
          <cell r="J2742" t="str">
            <v>1327F4304220118</v>
          </cell>
          <cell r="K2742" t="str">
            <v>新村与撤并村便捷连通</v>
          </cell>
          <cell r="L2742" t="str">
            <v>三类地区</v>
          </cell>
          <cell r="M2742"/>
          <cell r="N2742" t="str">
            <v>新建</v>
          </cell>
          <cell r="O2742" t="str">
            <v>上壁村</v>
          </cell>
          <cell r="P2742" t="str">
            <v>等外公路</v>
          </cell>
          <cell r="R2742" t="str">
            <v>3.5</v>
          </cell>
          <cell r="S2742" t="str">
            <v>3.6</v>
          </cell>
          <cell r="T2742" t="str">
            <v>无</v>
          </cell>
          <cell r="U2742">
            <v>0</v>
          </cell>
          <cell r="V2742">
            <v>1.306</v>
          </cell>
          <cell r="W2742">
            <v>1.306</v>
          </cell>
        </row>
        <row r="2743">
          <cell r="I2743" t="str">
            <v>上壁村并村连通路（一期）</v>
          </cell>
          <cell r="J2743" t="str">
            <v>1327F4304220098</v>
          </cell>
          <cell r="K2743" t="str">
            <v>新村与撤并村便捷连通</v>
          </cell>
          <cell r="L2743" t="str">
            <v>三类地区</v>
          </cell>
          <cell r="M2743"/>
          <cell r="N2743" t="str">
            <v>新建</v>
          </cell>
          <cell r="O2743" t="str">
            <v>上壁村</v>
          </cell>
          <cell r="P2743" t="str">
            <v>等外公路</v>
          </cell>
          <cell r="R2743" t="str">
            <v>3.5</v>
          </cell>
          <cell r="S2743" t="str">
            <v>3.6</v>
          </cell>
          <cell r="T2743" t="str">
            <v>无</v>
          </cell>
          <cell r="U2743">
            <v>0</v>
          </cell>
          <cell r="V2743">
            <v>1.3089999999999999</v>
          </cell>
          <cell r="W2743">
            <v>1.3089999999999999</v>
          </cell>
        </row>
        <row r="2744">
          <cell r="I2744" t="str">
            <v>神龙村并村连通路</v>
          </cell>
          <cell r="J2744" t="str">
            <v>1327F4304220067</v>
          </cell>
          <cell r="K2744" t="str">
            <v>新村与撤并村便捷连通</v>
          </cell>
          <cell r="L2744" t="str">
            <v>三类地区</v>
          </cell>
          <cell r="M2744"/>
          <cell r="N2744" t="str">
            <v>新建</v>
          </cell>
          <cell r="O2744" t="str">
            <v>神龙村</v>
          </cell>
          <cell r="P2744" t="str">
            <v>等外公路</v>
          </cell>
          <cell r="R2744" t="str">
            <v>3.5</v>
          </cell>
          <cell r="S2744" t="str">
            <v>3.6</v>
          </cell>
          <cell r="T2744" t="str">
            <v>无</v>
          </cell>
          <cell r="U2744">
            <v>0</v>
          </cell>
          <cell r="V2744">
            <v>1.6</v>
          </cell>
          <cell r="W2744">
            <v>1.6</v>
          </cell>
        </row>
        <row r="2745">
          <cell r="I2745" t="str">
            <v>胜利村并村连通路</v>
          </cell>
          <cell r="J2745" t="str">
            <v>1327F4304220110</v>
          </cell>
          <cell r="K2745" t="str">
            <v>新村与撤并村便捷连通</v>
          </cell>
          <cell r="L2745" t="str">
            <v>三类地区</v>
          </cell>
          <cell r="M2745"/>
          <cell r="N2745" t="str">
            <v>改建</v>
          </cell>
          <cell r="O2745" t="str">
            <v>胜利村</v>
          </cell>
          <cell r="P2745" t="str">
            <v>等外公路</v>
          </cell>
          <cell r="R2745" t="str">
            <v>3.5</v>
          </cell>
          <cell r="S2745" t="str">
            <v>3.6</v>
          </cell>
          <cell r="T2745" t="str">
            <v>无</v>
          </cell>
          <cell r="U2745">
            <v>0</v>
          </cell>
          <cell r="V2745">
            <v>1</v>
          </cell>
          <cell r="W2745">
            <v>1</v>
          </cell>
        </row>
        <row r="2746">
          <cell r="I2746" t="str">
            <v>石桥村并村连通路</v>
          </cell>
          <cell r="J2746" t="str">
            <v>1327F4304220056</v>
          </cell>
          <cell r="K2746" t="str">
            <v>新村与撤并村便捷连通</v>
          </cell>
          <cell r="L2746" t="str">
            <v>三类地区</v>
          </cell>
          <cell r="M2746"/>
          <cell r="N2746" t="str">
            <v>新建</v>
          </cell>
          <cell r="O2746" t="str">
            <v>石桥村</v>
          </cell>
          <cell r="P2746" t="str">
            <v>等外公路</v>
          </cell>
          <cell r="R2746" t="str">
            <v>3</v>
          </cell>
          <cell r="S2746" t="str">
            <v>3.5</v>
          </cell>
          <cell r="T2746" t="str">
            <v>无</v>
          </cell>
          <cell r="U2746">
            <v>0</v>
          </cell>
          <cell r="V2746">
            <v>1.0289999999999999</v>
          </cell>
          <cell r="W2746">
            <v>1.0289999999999999</v>
          </cell>
        </row>
        <row r="2747">
          <cell r="I2747" t="str">
            <v>柿花村并村连通路</v>
          </cell>
          <cell r="J2747" t="str">
            <v>1327F4304220014</v>
          </cell>
          <cell r="K2747" t="str">
            <v>新村与撤并村便捷连通</v>
          </cell>
          <cell r="L2747" t="str">
            <v>三类地区</v>
          </cell>
          <cell r="M2747"/>
          <cell r="N2747" t="str">
            <v>新建</v>
          </cell>
          <cell r="O2747" t="str">
            <v>柿花村</v>
          </cell>
          <cell r="P2747" t="str">
            <v>等外公路</v>
          </cell>
          <cell r="R2747" t="str">
            <v>3.5</v>
          </cell>
          <cell r="S2747" t="str">
            <v>3.6</v>
          </cell>
          <cell r="T2747" t="str">
            <v>无</v>
          </cell>
          <cell r="U2747">
            <v>0</v>
          </cell>
          <cell r="V2747">
            <v>0.61799999999999999</v>
          </cell>
          <cell r="W2747">
            <v>0.61799999999999999</v>
          </cell>
        </row>
        <row r="2748">
          <cell r="I2748" t="str">
            <v>双河口村并村连通路</v>
          </cell>
          <cell r="J2748" t="str">
            <v>1327F4304220025</v>
          </cell>
          <cell r="K2748" t="str">
            <v>新村与撤并村便捷连通</v>
          </cell>
          <cell r="L2748" t="str">
            <v>三类地区</v>
          </cell>
          <cell r="M2748"/>
          <cell r="N2748" t="str">
            <v>新建</v>
          </cell>
          <cell r="O2748" t="str">
            <v>双河口村</v>
          </cell>
          <cell r="P2748" t="str">
            <v>等外公路</v>
          </cell>
          <cell r="R2748" t="str">
            <v>3.5</v>
          </cell>
          <cell r="S2748" t="str">
            <v>3.6</v>
          </cell>
          <cell r="T2748" t="str">
            <v>无</v>
          </cell>
          <cell r="U2748">
            <v>0</v>
          </cell>
          <cell r="V2748">
            <v>0.8</v>
          </cell>
          <cell r="W2748">
            <v>0.8</v>
          </cell>
        </row>
        <row r="2749">
          <cell r="I2749" t="str">
            <v>双口村并村连通路</v>
          </cell>
          <cell r="J2749" t="str">
            <v>1327F4304220039</v>
          </cell>
          <cell r="K2749" t="str">
            <v>新村与撤并村便捷连通</v>
          </cell>
          <cell r="L2749" t="str">
            <v>三类地区</v>
          </cell>
          <cell r="M2749"/>
          <cell r="N2749" t="str">
            <v>新建</v>
          </cell>
          <cell r="O2749" t="str">
            <v>双口村</v>
          </cell>
          <cell r="P2749" t="str">
            <v>等外公路</v>
          </cell>
          <cell r="R2749" t="str">
            <v>3.5</v>
          </cell>
          <cell r="S2749" t="str">
            <v>3.6</v>
          </cell>
          <cell r="T2749" t="str">
            <v>无</v>
          </cell>
          <cell r="U2749">
            <v>0</v>
          </cell>
          <cell r="V2749">
            <v>0.88800000000000001</v>
          </cell>
          <cell r="W2749">
            <v>0.88800000000000001</v>
          </cell>
        </row>
        <row r="2750">
          <cell r="I2750" t="str">
            <v>司马村并村连通路</v>
          </cell>
          <cell r="J2750" t="str">
            <v>1327F4304220103</v>
          </cell>
          <cell r="K2750" t="str">
            <v>新村与撤并村便捷连通</v>
          </cell>
          <cell r="L2750" t="str">
            <v>三类地区</v>
          </cell>
          <cell r="M2750"/>
          <cell r="N2750" t="str">
            <v>新建</v>
          </cell>
          <cell r="O2750" t="str">
            <v>司马村</v>
          </cell>
          <cell r="P2750" t="str">
            <v>等外公路</v>
          </cell>
          <cell r="R2750" t="str">
            <v>3</v>
          </cell>
          <cell r="S2750" t="str">
            <v>3.5</v>
          </cell>
          <cell r="T2750" t="str">
            <v>无</v>
          </cell>
          <cell r="U2750">
            <v>0</v>
          </cell>
          <cell r="V2750">
            <v>1.532</v>
          </cell>
          <cell r="W2750">
            <v>1.532</v>
          </cell>
        </row>
        <row r="2751">
          <cell r="I2751" t="str">
            <v>同善村并村连通路</v>
          </cell>
          <cell r="J2751" t="str">
            <v>1327F4304220017</v>
          </cell>
          <cell r="K2751" t="str">
            <v>新村与撤并村便捷连通</v>
          </cell>
          <cell r="L2751" t="str">
            <v>三类地区</v>
          </cell>
          <cell r="M2751"/>
          <cell r="N2751" t="str">
            <v>新建</v>
          </cell>
          <cell r="O2751" t="str">
            <v>同善村</v>
          </cell>
          <cell r="P2751" t="str">
            <v>等外公路</v>
          </cell>
          <cell r="R2751" t="str">
            <v>3.5</v>
          </cell>
          <cell r="S2751" t="str">
            <v>3.6</v>
          </cell>
          <cell r="T2751" t="str">
            <v>无</v>
          </cell>
          <cell r="U2751">
            <v>0</v>
          </cell>
          <cell r="V2751">
            <v>1.641</v>
          </cell>
          <cell r="W2751">
            <v>1.641</v>
          </cell>
        </row>
        <row r="2752">
          <cell r="I2752" t="str">
            <v>团集村并村连通路</v>
          </cell>
          <cell r="J2752" t="str">
            <v>1327F4304220007</v>
          </cell>
          <cell r="K2752" t="str">
            <v>新村与撤并村便捷连通</v>
          </cell>
          <cell r="L2752" t="str">
            <v>三类地区</v>
          </cell>
          <cell r="M2752"/>
          <cell r="N2752" t="str">
            <v>新建</v>
          </cell>
          <cell r="O2752" t="str">
            <v>团集村</v>
          </cell>
          <cell r="P2752" t="str">
            <v>等外公路</v>
          </cell>
          <cell r="R2752" t="str">
            <v>3</v>
          </cell>
          <cell r="S2752" t="str">
            <v>3.5</v>
          </cell>
          <cell r="T2752" t="str">
            <v>无</v>
          </cell>
          <cell r="U2752">
            <v>0</v>
          </cell>
          <cell r="V2752">
            <v>0.39900000000000002</v>
          </cell>
          <cell r="W2752">
            <v>0.39900000000000002</v>
          </cell>
        </row>
        <row r="2753">
          <cell r="I2753" t="str">
            <v>网山村并村连通路</v>
          </cell>
          <cell r="J2753" t="str">
            <v>1327F4304220009</v>
          </cell>
          <cell r="K2753" t="str">
            <v>新村与撤并村便捷连通</v>
          </cell>
          <cell r="L2753" t="str">
            <v>三类地区</v>
          </cell>
          <cell r="M2753"/>
          <cell r="N2753" t="str">
            <v>新建</v>
          </cell>
          <cell r="O2753" t="str">
            <v>网山村</v>
          </cell>
          <cell r="P2753" t="str">
            <v>等外公路</v>
          </cell>
          <cell r="R2753" t="str">
            <v>3.5</v>
          </cell>
          <cell r="S2753" t="str">
            <v>3.6</v>
          </cell>
          <cell r="T2753" t="str">
            <v>无</v>
          </cell>
          <cell r="U2753">
            <v>0</v>
          </cell>
          <cell r="V2753">
            <v>1.0489999999999999</v>
          </cell>
          <cell r="W2753">
            <v>1.0489999999999999</v>
          </cell>
        </row>
        <row r="2754">
          <cell r="I2754" t="str">
            <v>五岭村并村连通路</v>
          </cell>
          <cell r="J2754" t="str">
            <v>1327F4304220075</v>
          </cell>
          <cell r="K2754" t="str">
            <v>新村与撤并村便捷连通</v>
          </cell>
          <cell r="L2754" t="str">
            <v>三类地区</v>
          </cell>
          <cell r="M2754"/>
          <cell r="N2754" t="str">
            <v>新建</v>
          </cell>
          <cell r="O2754" t="str">
            <v>五岭村</v>
          </cell>
          <cell r="P2754" t="str">
            <v>等外公路</v>
          </cell>
          <cell r="R2754" t="str">
            <v>3</v>
          </cell>
          <cell r="S2754" t="str">
            <v>3.5</v>
          </cell>
          <cell r="T2754" t="str">
            <v>无</v>
          </cell>
          <cell r="U2754">
            <v>0</v>
          </cell>
          <cell r="V2754">
            <v>1.7989999999999999</v>
          </cell>
          <cell r="W2754">
            <v>1.7989999999999999</v>
          </cell>
        </row>
        <row r="2755">
          <cell r="I2755" t="str">
            <v>五塘村并村连通路</v>
          </cell>
          <cell r="J2755" t="str">
            <v>1327F4304220074</v>
          </cell>
          <cell r="K2755" t="str">
            <v>新村与撤并村便捷连通</v>
          </cell>
          <cell r="L2755" t="str">
            <v>三类地区</v>
          </cell>
          <cell r="M2755"/>
          <cell r="N2755" t="str">
            <v>新建</v>
          </cell>
          <cell r="O2755" t="str">
            <v>五塘村</v>
          </cell>
          <cell r="P2755" t="str">
            <v>等外公路</v>
          </cell>
          <cell r="R2755" t="str">
            <v>3</v>
          </cell>
          <cell r="S2755" t="str">
            <v>3.6</v>
          </cell>
          <cell r="T2755" t="str">
            <v>无</v>
          </cell>
          <cell r="U2755">
            <v>0</v>
          </cell>
          <cell r="V2755">
            <v>1.083</v>
          </cell>
          <cell r="W2755">
            <v>1.083</v>
          </cell>
        </row>
        <row r="2756">
          <cell r="I2756" t="str">
            <v>五一村并村连通路</v>
          </cell>
          <cell r="J2756" t="str">
            <v>1327F4304220102</v>
          </cell>
          <cell r="K2756" t="str">
            <v>新村与撤并村便捷连通</v>
          </cell>
          <cell r="L2756" t="str">
            <v>三类地区</v>
          </cell>
          <cell r="M2756"/>
          <cell r="N2756" t="str">
            <v>新建</v>
          </cell>
          <cell r="O2756" t="str">
            <v>五一村</v>
          </cell>
          <cell r="P2756" t="str">
            <v>等外公路</v>
          </cell>
          <cell r="R2756" t="str">
            <v>3.5</v>
          </cell>
          <cell r="S2756" t="str">
            <v>3.6</v>
          </cell>
          <cell r="T2756" t="str">
            <v>无</v>
          </cell>
          <cell r="U2756">
            <v>0</v>
          </cell>
          <cell r="V2756">
            <v>0.86099999999999999</v>
          </cell>
          <cell r="W2756">
            <v>0.86099999999999999</v>
          </cell>
        </row>
        <row r="2757">
          <cell r="I2757" t="str">
            <v>西山村并村连通路</v>
          </cell>
          <cell r="J2757" t="str">
            <v>1327F4304220041</v>
          </cell>
          <cell r="K2757" t="str">
            <v>新村与撤并村便捷连通</v>
          </cell>
          <cell r="L2757" t="str">
            <v>三类地区</v>
          </cell>
          <cell r="M2757"/>
          <cell r="N2757" t="str">
            <v>新建</v>
          </cell>
          <cell r="O2757" t="str">
            <v>西山村</v>
          </cell>
          <cell r="P2757" t="str">
            <v>等外公路</v>
          </cell>
          <cell r="R2757" t="str">
            <v>3.5</v>
          </cell>
          <cell r="S2757" t="str">
            <v>3.6</v>
          </cell>
          <cell r="T2757" t="str">
            <v>无</v>
          </cell>
          <cell r="U2757">
            <v>0</v>
          </cell>
          <cell r="V2757">
            <v>1.141</v>
          </cell>
          <cell r="W2757">
            <v>1.141</v>
          </cell>
        </row>
        <row r="2758">
          <cell r="I2758" t="str">
            <v>溪头村并村连通路</v>
          </cell>
          <cell r="J2758" t="str">
            <v>1327F4304220104</v>
          </cell>
          <cell r="K2758" t="str">
            <v>新村与撤并村便捷连通</v>
          </cell>
          <cell r="L2758" t="str">
            <v>三类地区</v>
          </cell>
          <cell r="M2758"/>
          <cell r="N2758" t="str">
            <v>新建</v>
          </cell>
          <cell r="O2758" t="str">
            <v>溪头村</v>
          </cell>
          <cell r="P2758" t="str">
            <v>等外公路</v>
          </cell>
          <cell r="R2758" t="str">
            <v>3.5</v>
          </cell>
          <cell r="S2758" t="str">
            <v>3.6</v>
          </cell>
          <cell r="T2758" t="str">
            <v>无</v>
          </cell>
          <cell r="U2758">
            <v>0</v>
          </cell>
          <cell r="V2758">
            <v>2.113</v>
          </cell>
          <cell r="W2758">
            <v>2.113</v>
          </cell>
        </row>
        <row r="2759">
          <cell r="I2759" t="str">
            <v>香花村并村连通路（二期）</v>
          </cell>
          <cell r="J2759" t="str">
            <v>1327F4304220105</v>
          </cell>
          <cell r="K2759" t="str">
            <v>新村与撤并村便捷连通</v>
          </cell>
          <cell r="L2759" t="str">
            <v>三类地区</v>
          </cell>
          <cell r="M2759"/>
          <cell r="N2759" t="str">
            <v>新建</v>
          </cell>
          <cell r="O2759" t="str">
            <v>香花村</v>
          </cell>
          <cell r="P2759" t="str">
            <v>等外公路</v>
          </cell>
          <cell r="R2759" t="str">
            <v>3</v>
          </cell>
          <cell r="S2759" t="str">
            <v>3.5</v>
          </cell>
          <cell r="T2759" t="str">
            <v>无</v>
          </cell>
          <cell r="U2759">
            <v>0</v>
          </cell>
          <cell r="V2759">
            <v>0.72899999999999998</v>
          </cell>
          <cell r="W2759">
            <v>0.72899999999999998</v>
          </cell>
        </row>
        <row r="2760">
          <cell r="I2760" t="str">
            <v>香花村并村连通路（一期）</v>
          </cell>
          <cell r="J2760" t="str">
            <v>1327F4304220079</v>
          </cell>
          <cell r="K2760" t="str">
            <v>新村与撤并村便捷连通</v>
          </cell>
          <cell r="L2760" t="str">
            <v>三类地区</v>
          </cell>
          <cell r="M2760"/>
          <cell r="N2760" t="str">
            <v>新建</v>
          </cell>
          <cell r="O2760" t="str">
            <v>香花村</v>
          </cell>
          <cell r="P2760" t="str">
            <v>等外公路</v>
          </cell>
          <cell r="R2760" t="str">
            <v>3</v>
          </cell>
          <cell r="S2760" t="str">
            <v>3.5</v>
          </cell>
          <cell r="T2760" t="str">
            <v>无</v>
          </cell>
          <cell r="U2760">
            <v>0</v>
          </cell>
          <cell r="V2760">
            <v>1.155</v>
          </cell>
          <cell r="W2760">
            <v>1.155</v>
          </cell>
        </row>
        <row r="2761">
          <cell r="I2761" t="str">
            <v>翔龙村并村连通路</v>
          </cell>
          <cell r="J2761" t="str">
            <v>1327F4304220069</v>
          </cell>
          <cell r="K2761" t="str">
            <v>新村与撤并村便捷连通</v>
          </cell>
          <cell r="L2761" t="str">
            <v>三类地区</v>
          </cell>
          <cell r="M2761"/>
          <cell r="N2761" t="str">
            <v>新建</v>
          </cell>
          <cell r="O2761" t="str">
            <v>翔龙村</v>
          </cell>
          <cell r="P2761" t="str">
            <v>等外公路</v>
          </cell>
          <cell r="R2761" t="str">
            <v>3</v>
          </cell>
          <cell r="S2761" t="str">
            <v>3.5</v>
          </cell>
          <cell r="T2761" t="str">
            <v>无</v>
          </cell>
          <cell r="U2761">
            <v>0</v>
          </cell>
          <cell r="V2761">
            <v>0.38100000000000001</v>
          </cell>
          <cell r="W2761">
            <v>0.38100000000000001</v>
          </cell>
        </row>
        <row r="2762">
          <cell r="I2762" t="str">
            <v>小江村并村连通路</v>
          </cell>
          <cell r="J2762" t="str">
            <v>1327F4304220042</v>
          </cell>
          <cell r="K2762" t="str">
            <v>新村与撤并村便捷连通</v>
          </cell>
          <cell r="L2762" t="str">
            <v>三类地区</v>
          </cell>
          <cell r="M2762"/>
          <cell r="N2762" t="str">
            <v>新建</v>
          </cell>
          <cell r="O2762" t="str">
            <v>小江村</v>
          </cell>
          <cell r="P2762" t="str">
            <v>等外公路</v>
          </cell>
          <cell r="R2762" t="str">
            <v>3.5</v>
          </cell>
          <cell r="S2762" t="str">
            <v>3.6</v>
          </cell>
          <cell r="T2762" t="str">
            <v>无</v>
          </cell>
          <cell r="U2762">
            <v>0</v>
          </cell>
          <cell r="V2762">
            <v>0.67600000000000005</v>
          </cell>
          <cell r="W2762">
            <v>0.67600000000000005</v>
          </cell>
        </row>
        <row r="2763">
          <cell r="I2763" t="str">
            <v>新塘村并村连通路</v>
          </cell>
          <cell r="J2763" t="str">
            <v>1327F4304220108</v>
          </cell>
          <cell r="K2763" t="str">
            <v>新村与撤并村便捷连通</v>
          </cell>
          <cell r="L2763" t="str">
            <v>三类地区</v>
          </cell>
          <cell r="M2763"/>
          <cell r="N2763" t="str">
            <v>新建</v>
          </cell>
          <cell r="O2763" t="str">
            <v>新塘村</v>
          </cell>
          <cell r="P2763" t="str">
            <v>等外公路</v>
          </cell>
          <cell r="R2763" t="str">
            <v>3.5</v>
          </cell>
          <cell r="S2763" t="str">
            <v>3.6</v>
          </cell>
          <cell r="T2763" t="str">
            <v>无</v>
          </cell>
          <cell r="U2763">
            <v>0</v>
          </cell>
          <cell r="V2763">
            <v>1.335</v>
          </cell>
          <cell r="W2763">
            <v>1.335</v>
          </cell>
        </row>
        <row r="2764">
          <cell r="I2764" t="str">
            <v>兴隆村并村连通路</v>
          </cell>
          <cell r="J2764" t="str">
            <v>1327F4304220065</v>
          </cell>
          <cell r="K2764" t="str">
            <v>新村与撤并村便捷连通</v>
          </cell>
          <cell r="L2764" t="str">
            <v>三类地区</v>
          </cell>
          <cell r="M2764"/>
          <cell r="N2764" t="str">
            <v>新建</v>
          </cell>
          <cell r="O2764" t="str">
            <v>兴隆村</v>
          </cell>
          <cell r="P2764" t="str">
            <v>等外公路</v>
          </cell>
          <cell r="R2764" t="str">
            <v>3.5</v>
          </cell>
          <cell r="S2764" t="str">
            <v>3.6</v>
          </cell>
          <cell r="T2764" t="str">
            <v>无</v>
          </cell>
          <cell r="U2764">
            <v>0</v>
          </cell>
          <cell r="V2764">
            <v>0.85899999999999999</v>
          </cell>
          <cell r="W2764">
            <v>0.85899999999999999</v>
          </cell>
        </row>
        <row r="2765">
          <cell r="I2765" t="str">
            <v>兴隆庵村并村连通路</v>
          </cell>
          <cell r="J2765" t="str">
            <v>1327F4304220119</v>
          </cell>
          <cell r="K2765" t="str">
            <v>新村与撤并村便捷连通</v>
          </cell>
          <cell r="L2765" t="str">
            <v>三类地区</v>
          </cell>
          <cell r="M2765"/>
          <cell r="N2765" t="str">
            <v>新建</v>
          </cell>
          <cell r="O2765" t="str">
            <v>兴隆庵村</v>
          </cell>
          <cell r="P2765" t="str">
            <v>等外公路</v>
          </cell>
          <cell r="R2765" t="str">
            <v>3.5</v>
          </cell>
          <cell r="S2765" t="str">
            <v>3.6</v>
          </cell>
          <cell r="T2765" t="str">
            <v>无</v>
          </cell>
          <cell r="U2765">
            <v>0</v>
          </cell>
          <cell r="V2765">
            <v>1.665</v>
          </cell>
          <cell r="W2765">
            <v>1.665</v>
          </cell>
        </row>
        <row r="2766">
          <cell r="I2766" t="str">
            <v>许田村并村连通路（二期）</v>
          </cell>
          <cell r="J2766" t="str">
            <v>1327F4304220116</v>
          </cell>
          <cell r="K2766" t="str">
            <v>新村与撤并村便捷连通</v>
          </cell>
          <cell r="L2766" t="str">
            <v>三类地区</v>
          </cell>
          <cell r="M2766"/>
          <cell r="N2766" t="str">
            <v>新建</v>
          </cell>
          <cell r="O2766" t="str">
            <v>许田村</v>
          </cell>
          <cell r="P2766" t="str">
            <v>等外公路</v>
          </cell>
          <cell r="R2766" t="str">
            <v>3.5</v>
          </cell>
          <cell r="S2766" t="str">
            <v>3.6</v>
          </cell>
          <cell r="T2766" t="str">
            <v>无</v>
          </cell>
          <cell r="U2766">
            <v>0</v>
          </cell>
          <cell r="V2766">
            <v>0.86499999999999999</v>
          </cell>
          <cell r="W2766">
            <v>0.86499999999999999</v>
          </cell>
        </row>
        <row r="2767">
          <cell r="I2767" t="str">
            <v>许田村并村连通路（一期）</v>
          </cell>
          <cell r="J2767" t="str">
            <v>1327F4304220107</v>
          </cell>
          <cell r="K2767" t="str">
            <v>新村与撤并村便捷连通</v>
          </cell>
          <cell r="L2767" t="str">
            <v>三类地区</v>
          </cell>
          <cell r="M2767"/>
          <cell r="N2767" t="str">
            <v>新建</v>
          </cell>
          <cell r="O2767" t="str">
            <v>许田村</v>
          </cell>
          <cell r="P2767" t="str">
            <v>等外公路</v>
          </cell>
          <cell r="R2767" t="str">
            <v>3.5</v>
          </cell>
          <cell r="S2767" t="str">
            <v>3.6</v>
          </cell>
          <cell r="T2767" t="str">
            <v>无</v>
          </cell>
          <cell r="U2767">
            <v>0</v>
          </cell>
          <cell r="V2767">
            <v>0.27900000000000003</v>
          </cell>
          <cell r="W2767">
            <v>0.27900000000000003</v>
          </cell>
        </row>
        <row r="2768">
          <cell r="I2768" t="str">
            <v>沿途村并村连通路</v>
          </cell>
          <cell r="J2768" t="str">
            <v>1327F4304220027</v>
          </cell>
          <cell r="K2768" t="str">
            <v>新村与撤并村便捷连通</v>
          </cell>
          <cell r="L2768" t="str">
            <v>三类地区</v>
          </cell>
          <cell r="M2768"/>
          <cell r="N2768" t="str">
            <v>新建</v>
          </cell>
          <cell r="O2768" t="str">
            <v>沿途村</v>
          </cell>
          <cell r="P2768" t="str">
            <v>等外公路</v>
          </cell>
          <cell r="R2768" t="str">
            <v>3.5</v>
          </cell>
          <cell r="S2768" t="str">
            <v>3.6</v>
          </cell>
          <cell r="T2768" t="str">
            <v>无</v>
          </cell>
          <cell r="U2768">
            <v>0</v>
          </cell>
          <cell r="V2768">
            <v>0.92600000000000005</v>
          </cell>
          <cell r="W2768">
            <v>0.92600000000000005</v>
          </cell>
        </row>
        <row r="2769">
          <cell r="I2769" t="str">
            <v>杨梅村并村连通路</v>
          </cell>
          <cell r="J2769" t="str">
            <v>1327F4304220093</v>
          </cell>
          <cell r="K2769" t="str">
            <v>新村与撤并村便捷连通</v>
          </cell>
          <cell r="L2769" t="str">
            <v>三类地区</v>
          </cell>
          <cell r="M2769"/>
          <cell r="N2769" t="str">
            <v>新建</v>
          </cell>
          <cell r="O2769" t="str">
            <v>杨梅村</v>
          </cell>
          <cell r="P2769" t="str">
            <v>等外公路</v>
          </cell>
          <cell r="R2769" t="str">
            <v>3.5</v>
          </cell>
          <cell r="S2769" t="str">
            <v>3.6</v>
          </cell>
          <cell r="T2769" t="str">
            <v>无</v>
          </cell>
          <cell r="U2769">
            <v>0</v>
          </cell>
          <cell r="V2769">
            <v>0.85399999999999998</v>
          </cell>
          <cell r="W2769">
            <v>0.85399999999999998</v>
          </cell>
        </row>
        <row r="2770">
          <cell r="I2770" t="str">
            <v>杨武村并村连通路</v>
          </cell>
          <cell r="J2770" t="str">
            <v>1327F4304220113</v>
          </cell>
          <cell r="K2770" t="str">
            <v>新村与撤并村便捷连通</v>
          </cell>
          <cell r="L2770" t="str">
            <v>三类地区</v>
          </cell>
          <cell r="M2770"/>
          <cell r="N2770" t="str">
            <v>新建</v>
          </cell>
          <cell r="O2770" t="str">
            <v>杨武村</v>
          </cell>
          <cell r="P2770" t="str">
            <v>等外公路</v>
          </cell>
          <cell r="R2770" t="str">
            <v>3.5</v>
          </cell>
          <cell r="S2770" t="str">
            <v>3.6</v>
          </cell>
          <cell r="T2770" t="str">
            <v>无</v>
          </cell>
          <cell r="U2770">
            <v>0</v>
          </cell>
          <cell r="V2770">
            <v>1.357</v>
          </cell>
          <cell r="W2770">
            <v>1.357</v>
          </cell>
        </row>
        <row r="2771">
          <cell r="I2771" t="str">
            <v>羊角村并村连通路</v>
          </cell>
          <cell r="J2771" t="str">
            <v>1327F4304220034</v>
          </cell>
          <cell r="K2771" t="str">
            <v>新村与撤并村便捷连通</v>
          </cell>
          <cell r="L2771" t="str">
            <v>三类地区</v>
          </cell>
          <cell r="M2771"/>
          <cell r="N2771" t="str">
            <v>新建</v>
          </cell>
          <cell r="O2771" t="str">
            <v>羊角村</v>
          </cell>
          <cell r="P2771" t="str">
            <v>等外公路</v>
          </cell>
          <cell r="R2771" t="str">
            <v>3.5</v>
          </cell>
          <cell r="S2771" t="str">
            <v>3.6</v>
          </cell>
          <cell r="T2771" t="str">
            <v>无</v>
          </cell>
          <cell r="U2771">
            <v>0</v>
          </cell>
          <cell r="V2771">
            <v>0.32100000000000001</v>
          </cell>
          <cell r="W2771">
            <v>0.32100000000000001</v>
          </cell>
        </row>
        <row r="2772">
          <cell r="I2772" t="str">
            <v>义仁村并村连通路</v>
          </cell>
          <cell r="J2772" t="str">
            <v>1327F4304220024</v>
          </cell>
          <cell r="K2772" t="str">
            <v>新村与撤并村便捷连通</v>
          </cell>
          <cell r="L2772" t="str">
            <v>三类地区</v>
          </cell>
          <cell r="M2772"/>
          <cell r="N2772" t="str">
            <v>新建</v>
          </cell>
          <cell r="O2772" t="str">
            <v>义仁村</v>
          </cell>
          <cell r="P2772" t="str">
            <v>等外公路</v>
          </cell>
          <cell r="R2772" t="str">
            <v>3.5</v>
          </cell>
          <cell r="S2772" t="str">
            <v>3.6</v>
          </cell>
          <cell r="T2772" t="str">
            <v>无</v>
          </cell>
          <cell r="U2772">
            <v>0</v>
          </cell>
          <cell r="V2772">
            <v>1.0329999999999999</v>
          </cell>
          <cell r="W2772">
            <v>1.0329999999999999</v>
          </cell>
        </row>
        <row r="2773">
          <cell r="I2773" t="str">
            <v>引田村并村连通路</v>
          </cell>
          <cell r="J2773" t="str">
            <v>1327F4304220117</v>
          </cell>
          <cell r="K2773" t="str">
            <v>新村与撤并村便捷连通</v>
          </cell>
          <cell r="L2773" t="str">
            <v>三类地区</v>
          </cell>
          <cell r="M2773"/>
          <cell r="N2773" t="str">
            <v>新建</v>
          </cell>
          <cell r="O2773" t="str">
            <v>引田村</v>
          </cell>
          <cell r="P2773" t="str">
            <v>四级公路</v>
          </cell>
          <cell r="R2773" t="str">
            <v>3.5</v>
          </cell>
          <cell r="S2773" t="str">
            <v>3.6</v>
          </cell>
          <cell r="T2773" t="str">
            <v>无</v>
          </cell>
          <cell r="U2773">
            <v>0</v>
          </cell>
          <cell r="V2773">
            <v>1.357</v>
          </cell>
          <cell r="W2773">
            <v>1.357</v>
          </cell>
        </row>
        <row r="2774">
          <cell r="I2774" t="str">
            <v>印林村并村连通路</v>
          </cell>
          <cell r="J2774" t="str">
            <v>1327F4304220062</v>
          </cell>
          <cell r="K2774" t="str">
            <v>新村与撤并村便捷连通</v>
          </cell>
          <cell r="L2774" t="str">
            <v>三类地区</v>
          </cell>
          <cell r="M2774"/>
          <cell r="N2774" t="str">
            <v>新建</v>
          </cell>
          <cell r="O2774" t="str">
            <v>印林村</v>
          </cell>
          <cell r="P2774" t="str">
            <v>等外公路</v>
          </cell>
          <cell r="R2774" t="str">
            <v>3.5</v>
          </cell>
          <cell r="S2774" t="str">
            <v>3.6</v>
          </cell>
          <cell r="T2774" t="str">
            <v>无</v>
          </cell>
          <cell r="U2774">
            <v>0</v>
          </cell>
          <cell r="V2774">
            <v>0.66800000000000004</v>
          </cell>
          <cell r="W2774">
            <v>0.66800000000000004</v>
          </cell>
        </row>
        <row r="2775">
          <cell r="I2775" t="str">
            <v>油麻塘村并村连通路</v>
          </cell>
          <cell r="J2775" t="str">
            <v>1327F4304220086</v>
          </cell>
          <cell r="K2775" t="str">
            <v>新村与撤并村便捷连通</v>
          </cell>
          <cell r="L2775" t="str">
            <v>三类地区</v>
          </cell>
          <cell r="M2775"/>
          <cell r="N2775" t="str">
            <v>新建</v>
          </cell>
          <cell r="O2775" t="str">
            <v>油麻塘村</v>
          </cell>
          <cell r="P2775" t="str">
            <v>等外公路</v>
          </cell>
          <cell r="R2775" t="str">
            <v>3.5</v>
          </cell>
          <cell r="S2775" t="str">
            <v>3.6</v>
          </cell>
          <cell r="T2775" t="str">
            <v>无</v>
          </cell>
          <cell r="U2775">
            <v>0</v>
          </cell>
          <cell r="V2775">
            <v>0.82099999999999995</v>
          </cell>
          <cell r="W2775">
            <v>0.82099999999999995</v>
          </cell>
        </row>
        <row r="2776">
          <cell r="I2776" t="str">
            <v>玉兰村并村连通路</v>
          </cell>
          <cell r="J2776" t="str">
            <v>1327F4304220053</v>
          </cell>
          <cell r="K2776" t="str">
            <v>新村与撤并村便捷连通</v>
          </cell>
          <cell r="L2776" t="str">
            <v>三类地区</v>
          </cell>
          <cell r="M2776"/>
          <cell r="N2776" t="str">
            <v>新建</v>
          </cell>
          <cell r="O2776" t="str">
            <v>玉兰村</v>
          </cell>
          <cell r="P2776" t="str">
            <v>等外公路</v>
          </cell>
          <cell r="R2776" t="str">
            <v>3</v>
          </cell>
          <cell r="S2776" t="str">
            <v>3.5</v>
          </cell>
          <cell r="T2776" t="str">
            <v>无</v>
          </cell>
          <cell r="U2776">
            <v>0</v>
          </cell>
          <cell r="V2776">
            <v>1.492</v>
          </cell>
          <cell r="W2776">
            <v>1.492</v>
          </cell>
        </row>
        <row r="2777">
          <cell r="I2777" t="str">
            <v>源泉村并村连通路</v>
          </cell>
          <cell r="J2777" t="str">
            <v>1327F4304220043</v>
          </cell>
          <cell r="K2777" t="str">
            <v>新村与撤并村便捷连通</v>
          </cell>
          <cell r="L2777" t="str">
            <v>三类地区</v>
          </cell>
          <cell r="M2777"/>
          <cell r="N2777" t="str">
            <v>新建</v>
          </cell>
          <cell r="O2777" t="str">
            <v>源泉村</v>
          </cell>
          <cell r="P2777" t="str">
            <v>等外公路</v>
          </cell>
          <cell r="R2777" t="str">
            <v>3.5</v>
          </cell>
          <cell r="S2777" t="str">
            <v>3.6</v>
          </cell>
          <cell r="T2777" t="str">
            <v>无</v>
          </cell>
          <cell r="U2777">
            <v>0</v>
          </cell>
          <cell r="V2777">
            <v>0.80300000000000005</v>
          </cell>
          <cell r="W2777">
            <v>0.80300000000000005</v>
          </cell>
        </row>
        <row r="2778">
          <cell r="I2778" t="str">
            <v>皂田村并村连通路（二期）</v>
          </cell>
          <cell r="J2778" t="str">
            <v>1327F4304220015</v>
          </cell>
          <cell r="K2778" t="str">
            <v>新村与撤并村便捷连通</v>
          </cell>
          <cell r="L2778" t="str">
            <v>三类地区</v>
          </cell>
          <cell r="M2778"/>
          <cell r="N2778" t="str">
            <v>新建</v>
          </cell>
          <cell r="O2778" t="str">
            <v>皂田村</v>
          </cell>
          <cell r="P2778" t="str">
            <v>等外公路</v>
          </cell>
          <cell r="R2778" t="str">
            <v>3.5</v>
          </cell>
          <cell r="S2778" t="str">
            <v>3.6</v>
          </cell>
          <cell r="T2778" t="str">
            <v>无</v>
          </cell>
          <cell r="U2778">
            <v>0</v>
          </cell>
          <cell r="V2778">
            <v>1.6</v>
          </cell>
          <cell r="W2778">
            <v>1.6</v>
          </cell>
        </row>
        <row r="2779">
          <cell r="I2779" t="str">
            <v>皂田村并村连通路（一期）</v>
          </cell>
          <cell r="J2779" t="str">
            <v>1327F4304220020</v>
          </cell>
          <cell r="K2779" t="str">
            <v>新村与撤并村便捷连通</v>
          </cell>
          <cell r="L2779" t="str">
            <v>三类地区</v>
          </cell>
          <cell r="M2779"/>
          <cell r="N2779" t="str">
            <v>新建</v>
          </cell>
          <cell r="O2779" t="str">
            <v>皂田村</v>
          </cell>
          <cell r="P2779" t="str">
            <v>等外公路</v>
          </cell>
          <cell r="R2779" t="str">
            <v>3.5</v>
          </cell>
          <cell r="S2779" t="str">
            <v>3.6</v>
          </cell>
          <cell r="T2779" t="str">
            <v>无</v>
          </cell>
          <cell r="U2779">
            <v>0</v>
          </cell>
          <cell r="V2779">
            <v>0.73399999999999999</v>
          </cell>
          <cell r="W2779">
            <v>0.73399999999999999</v>
          </cell>
        </row>
        <row r="2780">
          <cell r="I2780" t="str">
            <v>占禾冲村并村连通路</v>
          </cell>
          <cell r="J2780" t="str">
            <v>1327F4304220061</v>
          </cell>
          <cell r="K2780" t="str">
            <v>新村与撤并村便捷连通</v>
          </cell>
          <cell r="L2780" t="str">
            <v>三类地区</v>
          </cell>
          <cell r="M2780"/>
          <cell r="N2780" t="str">
            <v>新建</v>
          </cell>
          <cell r="O2780" t="str">
            <v>占禾冲村</v>
          </cell>
          <cell r="P2780" t="str">
            <v>等外公路</v>
          </cell>
          <cell r="R2780" t="str">
            <v>3.5</v>
          </cell>
          <cell r="S2780" t="str">
            <v>3.6</v>
          </cell>
          <cell r="T2780" t="str">
            <v>无</v>
          </cell>
          <cell r="U2780">
            <v>0</v>
          </cell>
          <cell r="V2780">
            <v>2.2530000000000001</v>
          </cell>
          <cell r="W2780">
            <v>2.2530000000000001</v>
          </cell>
        </row>
        <row r="2781">
          <cell r="I2781" t="str">
            <v>中伍村并村连通路</v>
          </cell>
          <cell r="J2781" t="str">
            <v>1327F4304220046</v>
          </cell>
          <cell r="K2781" t="str">
            <v>新村与撤并村便捷连通</v>
          </cell>
          <cell r="L2781" t="str">
            <v>三类地区</v>
          </cell>
          <cell r="M2781"/>
          <cell r="N2781" t="str">
            <v>新建</v>
          </cell>
          <cell r="O2781" t="str">
            <v>中伍村</v>
          </cell>
          <cell r="P2781" t="str">
            <v>等外公路</v>
          </cell>
          <cell r="R2781" t="str">
            <v>3.5</v>
          </cell>
          <cell r="S2781" t="str">
            <v>3.6</v>
          </cell>
          <cell r="T2781" t="str">
            <v>无</v>
          </cell>
          <cell r="U2781">
            <v>0</v>
          </cell>
          <cell r="V2781">
            <v>2.0449999999999999</v>
          </cell>
          <cell r="W2781">
            <v>2.0449999999999999</v>
          </cell>
        </row>
        <row r="2782">
          <cell r="I2782" t="str">
            <v>足田村并村连通路</v>
          </cell>
          <cell r="J2782" t="str">
            <v>1327F4304220073</v>
          </cell>
          <cell r="K2782" t="str">
            <v>新村与撤并村便捷连通</v>
          </cell>
          <cell r="L2782" t="str">
            <v>三类地区</v>
          </cell>
          <cell r="M2782"/>
          <cell r="N2782" t="str">
            <v>新建</v>
          </cell>
          <cell r="O2782" t="str">
            <v>足田村</v>
          </cell>
          <cell r="P2782" t="str">
            <v>等外公路</v>
          </cell>
          <cell r="R2782" t="str">
            <v>3</v>
          </cell>
          <cell r="S2782" t="str">
            <v>3.5</v>
          </cell>
          <cell r="T2782" t="str">
            <v>无</v>
          </cell>
          <cell r="U2782">
            <v>0</v>
          </cell>
          <cell r="V2782">
            <v>2.1</v>
          </cell>
          <cell r="W2782">
            <v>2.1</v>
          </cell>
        </row>
        <row r="2783">
          <cell r="I2783" t="str">
            <v>怡海村并村连通路</v>
          </cell>
          <cell r="J2783" t="str">
            <v>1327F4304220050</v>
          </cell>
          <cell r="K2783" t="str">
            <v>新村与撤并村便捷连通</v>
          </cell>
          <cell r="L2783" t="str">
            <v>三类地区</v>
          </cell>
          <cell r="M2783"/>
          <cell r="N2783" t="str">
            <v>新建</v>
          </cell>
          <cell r="O2783" t="str">
            <v>怡海村</v>
          </cell>
          <cell r="P2783" t="str">
            <v>等外公路</v>
          </cell>
          <cell r="R2783" t="str">
            <v>3.5</v>
          </cell>
          <cell r="S2783" t="str">
            <v>3.6</v>
          </cell>
          <cell r="T2783" t="str">
            <v>无</v>
          </cell>
          <cell r="U2783">
            <v>0</v>
          </cell>
          <cell r="V2783">
            <v>1.4379999999999999</v>
          </cell>
          <cell r="W2783">
            <v>1.4379999999999999</v>
          </cell>
        </row>
        <row r="2784">
          <cell r="I2784" t="str">
            <v>大马组-吉家组连接路</v>
          </cell>
          <cell r="J2784" t="str">
            <v>1327F4304230003</v>
          </cell>
          <cell r="K2784" t="str">
            <v>新村与撤并村便捷连通</v>
          </cell>
          <cell r="L2784" t="str">
            <v>三类地区</v>
          </cell>
          <cell r="M2784"/>
          <cell r="N2784" t="str">
            <v>新建</v>
          </cell>
          <cell r="O2784" t="str">
            <v>马迹社区</v>
          </cell>
          <cell r="P2784" t="str">
            <v>等外公路</v>
          </cell>
          <cell r="R2784" t="str">
            <v>3.5</v>
          </cell>
          <cell r="S2784" t="str">
            <v>3.5</v>
          </cell>
          <cell r="T2784" t="str">
            <v>C584430423</v>
          </cell>
          <cell r="U2784">
            <v>0</v>
          </cell>
          <cell r="V2784">
            <v>0.45</v>
          </cell>
          <cell r="W2784">
            <v>0.45</v>
          </cell>
        </row>
        <row r="2785">
          <cell r="I2785" t="str">
            <v>大毛塘组-瓦子河先丰组连接路</v>
          </cell>
          <cell r="J2785" t="str">
            <v>1327F4304230004</v>
          </cell>
          <cell r="K2785" t="str">
            <v>新村与撤并村便捷连通</v>
          </cell>
          <cell r="L2785" t="str">
            <v>三类地区</v>
          </cell>
          <cell r="M2785"/>
          <cell r="N2785" t="str">
            <v>新建</v>
          </cell>
          <cell r="O2785" t="str">
            <v>五一村</v>
          </cell>
          <cell r="P2785" t="str">
            <v>等外公路</v>
          </cell>
          <cell r="R2785" t="str">
            <v>3.5</v>
          </cell>
          <cell r="S2785" t="str">
            <v>3.5</v>
          </cell>
          <cell r="T2785" t="str">
            <v>W191430423</v>
          </cell>
          <cell r="U2785">
            <v>0</v>
          </cell>
          <cell r="V2785">
            <v>0.46</v>
          </cell>
          <cell r="W2785">
            <v>0.46</v>
          </cell>
        </row>
        <row r="2786">
          <cell r="I2786" t="str">
            <v>东湖居委会-十三组连接路</v>
          </cell>
          <cell r="J2786" t="str">
            <v>1327F4304230006</v>
          </cell>
          <cell r="K2786" t="str">
            <v>新村与撤并村便捷连通</v>
          </cell>
          <cell r="L2786" t="str">
            <v>三类地区</v>
          </cell>
          <cell r="M2786"/>
          <cell r="N2786" t="str">
            <v>新建</v>
          </cell>
          <cell r="O2786" t="str">
            <v>东湖社区</v>
          </cell>
          <cell r="P2786" t="str">
            <v>等外公路</v>
          </cell>
          <cell r="R2786" t="str">
            <v>3.5</v>
          </cell>
          <cell r="S2786" t="str">
            <v>3.5</v>
          </cell>
          <cell r="T2786" t="str">
            <v>CM32430423</v>
          </cell>
          <cell r="U2786">
            <v>0</v>
          </cell>
          <cell r="V2786">
            <v>0.31</v>
          </cell>
          <cell r="W2786">
            <v>0.31</v>
          </cell>
        </row>
        <row r="2787">
          <cell r="I2787" t="str">
            <v>二十四组-一组连接路</v>
          </cell>
          <cell r="J2787" t="str">
            <v>1327F4304230020</v>
          </cell>
          <cell r="K2787" t="str">
            <v>新村与撤并村便捷连通</v>
          </cell>
          <cell r="L2787" t="str">
            <v>三类地区</v>
          </cell>
          <cell r="M2787"/>
          <cell r="N2787" t="str">
            <v>新建</v>
          </cell>
          <cell r="O2787" t="str">
            <v>幸福村</v>
          </cell>
          <cell r="P2787" t="str">
            <v>等外公路</v>
          </cell>
          <cell r="R2787" t="str">
            <v>3.5</v>
          </cell>
          <cell r="S2787" t="str">
            <v>3.5</v>
          </cell>
          <cell r="T2787" t="str">
            <v>W188430423</v>
          </cell>
          <cell r="U2787">
            <v>0</v>
          </cell>
          <cell r="V2787">
            <v>0.35</v>
          </cell>
          <cell r="W2787">
            <v>0.35</v>
          </cell>
        </row>
        <row r="2788">
          <cell r="I2788" t="str">
            <v>发家组-大塘村一楼组连接路</v>
          </cell>
          <cell r="J2788" t="str">
            <v>1327F4304230016</v>
          </cell>
          <cell r="K2788" t="str">
            <v>新村与撤并村便捷连通</v>
          </cell>
          <cell r="L2788" t="str">
            <v>三类地区</v>
          </cell>
          <cell r="M2788"/>
          <cell r="N2788" t="str">
            <v>新建</v>
          </cell>
          <cell r="O2788" t="str">
            <v>衡西村</v>
          </cell>
          <cell r="P2788" t="str">
            <v>等外公路</v>
          </cell>
          <cell r="R2788" t="str">
            <v>3.5</v>
          </cell>
          <cell r="S2788" t="str">
            <v>3.5</v>
          </cell>
          <cell r="T2788" t="str">
            <v>W189430423</v>
          </cell>
          <cell r="U2788">
            <v>0</v>
          </cell>
          <cell r="V2788">
            <v>0.34499999999999997</v>
          </cell>
          <cell r="W2788">
            <v>0.34499999999999997</v>
          </cell>
        </row>
        <row r="2789">
          <cell r="I2789" t="str">
            <v>高仟大塘-长青黄交组连接路</v>
          </cell>
          <cell r="J2789" t="str">
            <v>1327F4304230023</v>
          </cell>
          <cell r="K2789" t="str">
            <v>新村与撤并村便捷连通</v>
          </cell>
          <cell r="L2789" t="str">
            <v>三类地区</v>
          </cell>
          <cell r="M2789"/>
          <cell r="N2789" t="str">
            <v>新建</v>
          </cell>
          <cell r="O2789" t="str">
            <v>新庄村</v>
          </cell>
          <cell r="P2789" t="str">
            <v>等外公路</v>
          </cell>
          <cell r="R2789" t="str">
            <v>3.5</v>
          </cell>
          <cell r="S2789" t="str">
            <v>3.5</v>
          </cell>
          <cell r="T2789" t="str">
            <v>W192430423</v>
          </cell>
          <cell r="U2789">
            <v>0</v>
          </cell>
          <cell r="V2789">
            <v>0.63</v>
          </cell>
          <cell r="W2789">
            <v>0.63</v>
          </cell>
        </row>
        <row r="2790">
          <cell r="I2790" t="str">
            <v>江东村-旺州村连接路</v>
          </cell>
          <cell r="J2790" t="str">
            <v>1327F4304230010</v>
          </cell>
          <cell r="K2790" t="str">
            <v>新村与撤并村便捷连通</v>
          </cell>
          <cell r="L2790" t="str">
            <v>三类地区</v>
          </cell>
          <cell r="M2790"/>
          <cell r="N2790" t="str">
            <v>新建</v>
          </cell>
          <cell r="O2790" t="str">
            <v>江东村</v>
          </cell>
          <cell r="P2790" t="str">
            <v>等外公路</v>
          </cell>
          <cell r="R2790" t="str">
            <v>3.5</v>
          </cell>
          <cell r="S2790" t="str">
            <v>3.5</v>
          </cell>
          <cell r="T2790" t="str">
            <v>C4R0430423</v>
          </cell>
          <cell r="U2790">
            <v>0</v>
          </cell>
          <cell r="V2790">
            <v>0.3</v>
          </cell>
          <cell r="W2790">
            <v>0.3</v>
          </cell>
        </row>
        <row r="2791">
          <cell r="I2791" t="str">
            <v>金富村一组-五组连接路</v>
          </cell>
          <cell r="J2791" t="str">
            <v>1327F4304230012</v>
          </cell>
          <cell r="K2791" t="str">
            <v>新村与撤并村便捷连通</v>
          </cell>
          <cell r="L2791" t="str">
            <v>三类地区</v>
          </cell>
          <cell r="M2791"/>
          <cell r="N2791" t="str">
            <v>新建</v>
          </cell>
          <cell r="O2791" t="str">
            <v>金富村</v>
          </cell>
          <cell r="P2791" t="str">
            <v>四级公路</v>
          </cell>
          <cell r="R2791" t="str">
            <v>3.5</v>
          </cell>
          <cell r="S2791" t="str">
            <v>3.5</v>
          </cell>
          <cell r="T2791" t="str">
            <v>CZ15430423</v>
          </cell>
          <cell r="U2791">
            <v>0</v>
          </cell>
          <cell r="V2791">
            <v>0.23</v>
          </cell>
          <cell r="W2791">
            <v>0.23</v>
          </cell>
        </row>
        <row r="2792">
          <cell r="I2792" t="str">
            <v>雷家冲-十九组连接路</v>
          </cell>
          <cell r="J2792" t="str">
            <v>1327F4304230008</v>
          </cell>
          <cell r="K2792" t="str">
            <v>新村与撤并村便捷连通</v>
          </cell>
          <cell r="L2792" t="str">
            <v>三类地区</v>
          </cell>
          <cell r="M2792"/>
          <cell r="N2792" t="str">
            <v>新建</v>
          </cell>
          <cell r="O2792" t="str">
            <v>胜利村</v>
          </cell>
          <cell r="P2792" t="str">
            <v>等外公路</v>
          </cell>
          <cell r="R2792" t="str">
            <v>4.5</v>
          </cell>
          <cell r="S2792" t="str">
            <v>4.5</v>
          </cell>
          <cell r="T2792" t="str">
            <v>C863430423</v>
          </cell>
          <cell r="U2792">
            <v>0</v>
          </cell>
          <cell r="V2792">
            <v>0.34</v>
          </cell>
          <cell r="W2792">
            <v>0.34</v>
          </cell>
        </row>
        <row r="2793">
          <cell r="I2793" t="str">
            <v>联心村－新民荷塘组连接路</v>
          </cell>
          <cell r="J2793" t="str">
            <v>1327F4304230001</v>
          </cell>
          <cell r="K2793" t="str">
            <v>新村与撤并村便捷连通</v>
          </cell>
          <cell r="L2793" t="str">
            <v>三类地区</v>
          </cell>
          <cell r="M2793"/>
          <cell r="N2793" t="str">
            <v>新建</v>
          </cell>
          <cell r="O2793" t="str">
            <v>楚南桥社区</v>
          </cell>
          <cell r="P2793" t="str">
            <v>等外公路</v>
          </cell>
          <cell r="R2793" t="str">
            <v>3.5</v>
          </cell>
          <cell r="S2793" t="str">
            <v>3.5</v>
          </cell>
          <cell r="T2793" t="str">
            <v>C3R4430423</v>
          </cell>
          <cell r="U2793">
            <v>0</v>
          </cell>
          <cell r="V2793">
            <v>0.44</v>
          </cell>
          <cell r="W2793">
            <v>0.44</v>
          </cell>
        </row>
        <row r="2794">
          <cell r="I2794" t="str">
            <v>龙溪组-聚塘组连接路</v>
          </cell>
          <cell r="J2794" t="str">
            <v>1327F4304230013</v>
          </cell>
          <cell r="K2794" t="str">
            <v>新村与撤并村便捷连通</v>
          </cell>
          <cell r="L2794" t="str">
            <v>三类地区</v>
          </cell>
          <cell r="M2794"/>
          <cell r="N2794" t="str">
            <v>新建</v>
          </cell>
          <cell r="O2794" t="str">
            <v>白龙社区</v>
          </cell>
          <cell r="P2794" t="str">
            <v>等外公路</v>
          </cell>
          <cell r="R2794" t="str">
            <v>3.5</v>
          </cell>
          <cell r="S2794" t="str">
            <v>3.5</v>
          </cell>
          <cell r="T2794" t="str">
            <v>C84B430423</v>
          </cell>
          <cell r="U2794">
            <v>0</v>
          </cell>
          <cell r="V2794">
            <v>0.2</v>
          </cell>
          <cell r="W2794">
            <v>0.2</v>
          </cell>
        </row>
        <row r="2795">
          <cell r="I2795" t="str">
            <v>桥边桥-坪老村部连接路</v>
          </cell>
          <cell r="J2795" t="str">
            <v>1327F4304230009</v>
          </cell>
          <cell r="K2795" t="str">
            <v>新村与撤并村便捷连通</v>
          </cell>
          <cell r="L2795" t="str">
            <v>三类地区</v>
          </cell>
          <cell r="M2795"/>
          <cell r="N2795" t="str">
            <v>新建</v>
          </cell>
          <cell r="O2795" t="str">
            <v>侨兴村</v>
          </cell>
          <cell r="P2795" t="str">
            <v>等外公路</v>
          </cell>
          <cell r="R2795" t="str">
            <v>3.5</v>
          </cell>
          <cell r="S2795" t="str">
            <v>3.5</v>
          </cell>
          <cell r="T2795" t="str">
            <v>W196430423</v>
          </cell>
          <cell r="U2795">
            <v>0</v>
          </cell>
          <cell r="V2795">
            <v>0.87</v>
          </cell>
          <cell r="W2795">
            <v>0.87</v>
          </cell>
        </row>
        <row r="2796">
          <cell r="I2796" t="str">
            <v>桥湾组-大步组连接路</v>
          </cell>
          <cell r="J2796" t="str">
            <v>1327F4304230015</v>
          </cell>
          <cell r="K2796" t="str">
            <v>新村与撤并村便捷连通</v>
          </cell>
          <cell r="L2796" t="str">
            <v>三类地区</v>
          </cell>
          <cell r="M2796"/>
          <cell r="N2796" t="str">
            <v>新建</v>
          </cell>
          <cell r="O2796" t="str">
            <v>枫林村</v>
          </cell>
          <cell r="P2796" t="str">
            <v>等外公路</v>
          </cell>
          <cell r="R2796" t="str">
            <v>3.5</v>
          </cell>
          <cell r="S2796" t="str">
            <v>3.5</v>
          </cell>
          <cell r="T2796" t="str">
            <v>C533430423</v>
          </cell>
          <cell r="U2796">
            <v>0</v>
          </cell>
          <cell r="V2796">
            <v>0.86</v>
          </cell>
          <cell r="W2796">
            <v>0.86</v>
          </cell>
        </row>
        <row r="2797">
          <cell r="I2797" t="str">
            <v>若珠庵-地仙连接路</v>
          </cell>
          <cell r="J2797" t="str">
            <v>1327F4304230005</v>
          </cell>
          <cell r="K2797" t="str">
            <v>新村与撤并村便捷连通</v>
          </cell>
          <cell r="L2797" t="str">
            <v>三类地区</v>
          </cell>
          <cell r="M2797"/>
          <cell r="N2797" t="str">
            <v>新建</v>
          </cell>
          <cell r="O2797" t="str">
            <v>石碑村</v>
          </cell>
          <cell r="P2797" t="str">
            <v>等外公路</v>
          </cell>
          <cell r="R2797" t="str">
            <v>3.5</v>
          </cell>
          <cell r="S2797" t="str">
            <v>3.5</v>
          </cell>
          <cell r="T2797" t="str">
            <v>W198430423</v>
          </cell>
          <cell r="U2797">
            <v>0</v>
          </cell>
          <cell r="V2797">
            <v>0.7</v>
          </cell>
          <cell r="W2797">
            <v>0.7</v>
          </cell>
        </row>
        <row r="2798">
          <cell r="I2798" t="str">
            <v>双港村黄泥港-双凤村彭家套连接路</v>
          </cell>
          <cell r="J2798" t="str">
            <v>1327F4304230022</v>
          </cell>
          <cell r="K2798" t="str">
            <v>新村与撤并村便捷连通</v>
          </cell>
          <cell r="L2798" t="str">
            <v>三类地区</v>
          </cell>
          <cell r="M2798"/>
          <cell r="N2798" t="str">
            <v>新建</v>
          </cell>
          <cell r="O2798" t="str">
            <v>宝米洲村</v>
          </cell>
          <cell r="P2798" t="str">
            <v>等外公路</v>
          </cell>
          <cell r="R2798" t="str">
            <v>3.5</v>
          </cell>
          <cell r="S2798" t="str">
            <v>3.5</v>
          </cell>
          <cell r="T2798" t="str">
            <v>Y271430423</v>
          </cell>
          <cell r="U2798">
            <v>3.67</v>
          </cell>
          <cell r="V2798">
            <v>4.97</v>
          </cell>
          <cell r="W2798">
            <v>1.3</v>
          </cell>
        </row>
        <row r="2799">
          <cell r="I2799" t="str">
            <v>水库-化人坪连接路</v>
          </cell>
          <cell r="J2799" t="str">
            <v>1327F4304230019</v>
          </cell>
          <cell r="K2799" t="str">
            <v>新村与撤并村便捷连通</v>
          </cell>
          <cell r="L2799" t="str">
            <v>三类地区</v>
          </cell>
          <cell r="M2799"/>
          <cell r="N2799" t="str">
            <v>新建</v>
          </cell>
          <cell r="O2799" t="str">
            <v>湃水村</v>
          </cell>
          <cell r="P2799" t="str">
            <v>等外公路</v>
          </cell>
          <cell r="R2799" t="str">
            <v>3.5</v>
          </cell>
          <cell r="S2799" t="str">
            <v>3.5</v>
          </cell>
          <cell r="T2799" t="str">
            <v>CQ35430423</v>
          </cell>
          <cell r="U2799">
            <v>0</v>
          </cell>
          <cell r="V2799">
            <v>0.92</v>
          </cell>
          <cell r="W2799">
            <v>0.92</v>
          </cell>
        </row>
        <row r="2800">
          <cell r="I2800" t="str">
            <v>孝心村六组-八组连接路</v>
          </cell>
          <cell r="J2800" t="str">
            <v>1327F4304230014</v>
          </cell>
          <cell r="K2800" t="str">
            <v>新村与撤并村便捷连通</v>
          </cell>
          <cell r="L2800" t="str">
            <v>三类地区</v>
          </cell>
          <cell r="M2800"/>
          <cell r="N2800" t="str">
            <v>新建</v>
          </cell>
          <cell r="O2800" t="str">
            <v>孝心村</v>
          </cell>
          <cell r="P2800" t="str">
            <v>等外公路</v>
          </cell>
          <cell r="R2800" t="str">
            <v>3.5</v>
          </cell>
          <cell r="S2800" t="str">
            <v>3.5</v>
          </cell>
          <cell r="T2800" t="str">
            <v>W195430423</v>
          </cell>
          <cell r="U2800">
            <v>0</v>
          </cell>
          <cell r="V2800">
            <v>0.43</v>
          </cell>
          <cell r="W2800">
            <v>0.43</v>
          </cell>
        </row>
        <row r="2801">
          <cell r="I2801" t="str">
            <v>许家湾-九组连接路</v>
          </cell>
          <cell r="J2801" t="str">
            <v>1327F4304230011</v>
          </cell>
          <cell r="K2801" t="str">
            <v>新村与撤并村便捷连通</v>
          </cell>
          <cell r="L2801" t="str">
            <v>三类地区</v>
          </cell>
          <cell r="M2801"/>
          <cell r="N2801" t="str">
            <v>新建</v>
          </cell>
          <cell r="O2801" t="str">
            <v>柘塘村</v>
          </cell>
          <cell r="P2801" t="str">
            <v>等外公路</v>
          </cell>
          <cell r="R2801" t="str">
            <v>3.5</v>
          </cell>
          <cell r="S2801" t="str">
            <v>3.5</v>
          </cell>
          <cell r="T2801" t="str">
            <v>C860430423</v>
          </cell>
          <cell r="U2801">
            <v>0</v>
          </cell>
          <cell r="V2801">
            <v>0.3</v>
          </cell>
          <cell r="W2801">
            <v>0.3</v>
          </cell>
        </row>
        <row r="2802">
          <cell r="I2802" t="str">
            <v>颜家组-大桥组连接路</v>
          </cell>
          <cell r="J2802" t="str">
            <v>1327F4304230002</v>
          </cell>
          <cell r="K2802" t="str">
            <v>新村与撤并村便捷连通</v>
          </cell>
          <cell r="L2802" t="str">
            <v>三类地区</v>
          </cell>
          <cell r="M2802"/>
          <cell r="N2802" t="str">
            <v>新建</v>
          </cell>
          <cell r="O2802" t="str">
            <v>石潭村</v>
          </cell>
          <cell r="P2802" t="str">
            <v>等外公路</v>
          </cell>
          <cell r="R2802" t="str">
            <v>4.5</v>
          </cell>
          <cell r="S2802" t="str">
            <v>4.5</v>
          </cell>
          <cell r="T2802" t="str">
            <v>W028430423</v>
          </cell>
          <cell r="U2802">
            <v>0.48</v>
          </cell>
          <cell r="V2802">
            <v>1.1200000000000001</v>
          </cell>
          <cell r="W2802">
            <v>0.64</v>
          </cell>
        </row>
        <row r="2803">
          <cell r="I2803" t="str">
            <v>原百妙村-晓岚连接路</v>
          </cell>
          <cell r="J2803" t="str">
            <v>1327F4304230021</v>
          </cell>
          <cell r="K2803" t="str">
            <v>新村与撤并村便捷连通</v>
          </cell>
          <cell r="L2803" t="str">
            <v>三类地区</v>
          </cell>
          <cell r="M2803"/>
          <cell r="N2803" t="str">
            <v>新建</v>
          </cell>
          <cell r="O2803" t="str">
            <v>晓岚村</v>
          </cell>
          <cell r="P2803" t="str">
            <v>等外公路</v>
          </cell>
          <cell r="R2803" t="str">
            <v>4.5</v>
          </cell>
          <cell r="S2803" t="str">
            <v>4.5</v>
          </cell>
          <cell r="T2803" t="str">
            <v>W193430423</v>
          </cell>
          <cell r="U2803">
            <v>0</v>
          </cell>
          <cell r="V2803">
            <v>1.54</v>
          </cell>
          <cell r="W2803">
            <v>1.54</v>
          </cell>
        </row>
        <row r="2804">
          <cell r="I2804" t="str">
            <v>跃进组-跃进组连接路</v>
          </cell>
          <cell r="J2804" t="str">
            <v>1327F4304230017</v>
          </cell>
          <cell r="K2804" t="str">
            <v>新村与撤并村便捷连通</v>
          </cell>
          <cell r="L2804" t="str">
            <v>三类地区</v>
          </cell>
          <cell r="M2804"/>
          <cell r="N2804" t="str">
            <v>新建</v>
          </cell>
          <cell r="O2804" t="str">
            <v>老湾村</v>
          </cell>
          <cell r="P2804" t="str">
            <v>等外公路</v>
          </cell>
          <cell r="R2804" t="str">
            <v>3.5</v>
          </cell>
          <cell r="S2804" t="str">
            <v>3.5</v>
          </cell>
          <cell r="T2804" t="str">
            <v>CG24430423</v>
          </cell>
          <cell r="U2804">
            <v>0</v>
          </cell>
          <cell r="V2804">
            <v>0.5</v>
          </cell>
          <cell r="W2804">
            <v>0.5</v>
          </cell>
        </row>
        <row r="2805">
          <cell r="I2805" t="str">
            <v>中石组-庙冲组连接路</v>
          </cell>
          <cell r="J2805" t="str">
            <v>1327F4304230018</v>
          </cell>
          <cell r="K2805" t="str">
            <v>新村与撤并村便捷连通</v>
          </cell>
          <cell r="L2805" t="str">
            <v>三类地区</v>
          </cell>
          <cell r="M2805"/>
          <cell r="N2805" t="str">
            <v>新建</v>
          </cell>
          <cell r="O2805" t="str">
            <v>板仓村</v>
          </cell>
          <cell r="P2805" t="str">
            <v>等外公路</v>
          </cell>
          <cell r="R2805" t="str">
            <v>3.5</v>
          </cell>
          <cell r="S2805" t="str">
            <v>3.5</v>
          </cell>
          <cell r="T2805" t="str">
            <v>W197430423</v>
          </cell>
          <cell r="U2805">
            <v>0</v>
          </cell>
          <cell r="V2805">
            <v>1</v>
          </cell>
          <cell r="W2805">
            <v>1</v>
          </cell>
        </row>
        <row r="2806">
          <cell r="I2806" t="str">
            <v>中塘四组-云峰一组连接路</v>
          </cell>
          <cell r="J2806" t="str">
            <v>1327F4304230007</v>
          </cell>
          <cell r="K2806" t="str">
            <v>新村与撤并村便捷连通</v>
          </cell>
          <cell r="L2806" t="str">
            <v>三类地区</v>
          </cell>
          <cell r="M2806"/>
          <cell r="N2806" t="str">
            <v>新建</v>
          </cell>
          <cell r="O2806" t="str">
            <v>云峰村</v>
          </cell>
          <cell r="P2806" t="str">
            <v>等外公路</v>
          </cell>
          <cell r="R2806" t="str">
            <v>3.5</v>
          </cell>
          <cell r="S2806" t="str">
            <v>3.5</v>
          </cell>
          <cell r="T2806" t="str">
            <v>W194430423</v>
          </cell>
          <cell r="U2806">
            <v>0</v>
          </cell>
          <cell r="V2806">
            <v>0.72</v>
          </cell>
          <cell r="W2806">
            <v>0.72</v>
          </cell>
        </row>
        <row r="2807">
          <cell r="I2807" t="str">
            <v>C278-澎陂港3组连通公路</v>
          </cell>
          <cell r="J2807" t="str">
            <v>1327F4304240134</v>
          </cell>
          <cell r="K2807" t="str">
            <v>新村与撤并村便捷连通</v>
          </cell>
          <cell r="L2807" t="str">
            <v>三类地区</v>
          </cell>
          <cell r="M2807"/>
          <cell r="N2807" t="str">
            <v>新建</v>
          </cell>
          <cell r="O2807" t="str">
            <v>澎陂港村</v>
          </cell>
          <cell r="P2807" t="str">
            <v>无路</v>
          </cell>
          <cell r="R2807" t="str">
            <v>2</v>
          </cell>
          <cell r="S2807" t="str">
            <v>3.5</v>
          </cell>
          <cell r="T2807" t="str">
            <v>无</v>
          </cell>
          <cell r="U2807">
            <v>0</v>
          </cell>
          <cell r="V2807">
            <v>0.499</v>
          </cell>
          <cell r="W2807">
            <v>0.499</v>
          </cell>
        </row>
        <row r="2808">
          <cell r="I2808" t="str">
            <v>采霞17组至同升连接路</v>
          </cell>
          <cell r="J2808" t="str">
            <v>1327F4304240096</v>
          </cell>
          <cell r="K2808" t="str">
            <v>新村与撤并村便捷连通</v>
          </cell>
          <cell r="L2808" t="str">
            <v>三类地区</v>
          </cell>
          <cell r="M2808"/>
          <cell r="N2808" t="str">
            <v>新建</v>
          </cell>
          <cell r="O2808" t="str">
            <v>采霞村</v>
          </cell>
          <cell r="P2808" t="str">
            <v>等外公路</v>
          </cell>
          <cell r="R2808" t="str">
            <v>2</v>
          </cell>
          <cell r="S2808" t="str">
            <v>3.5</v>
          </cell>
          <cell r="T2808" t="str">
            <v>无</v>
          </cell>
          <cell r="U2808">
            <v>0</v>
          </cell>
          <cell r="V2808">
            <v>0.83799999999999997</v>
          </cell>
          <cell r="W2808">
            <v>0.83799999999999997</v>
          </cell>
        </row>
        <row r="2809">
          <cell r="I2809" t="str">
            <v>茶园6组至黄双4组连接路</v>
          </cell>
          <cell r="J2809" t="str">
            <v>1327F4304240121</v>
          </cell>
          <cell r="K2809" t="str">
            <v>新村与撤并村便捷连通</v>
          </cell>
          <cell r="L2809" t="str">
            <v>三类地区</v>
          </cell>
          <cell r="M2809"/>
          <cell r="N2809" t="str">
            <v>新建</v>
          </cell>
          <cell r="O2809" t="str">
            <v>黄双村</v>
          </cell>
          <cell r="P2809" t="str">
            <v>等外公路</v>
          </cell>
          <cell r="R2809" t="str">
            <v>2</v>
          </cell>
          <cell r="S2809" t="str">
            <v>3.5</v>
          </cell>
          <cell r="T2809" t="str">
            <v>无</v>
          </cell>
          <cell r="U2809">
            <v>0</v>
          </cell>
          <cell r="V2809">
            <v>0.374</v>
          </cell>
          <cell r="W2809">
            <v>0.374</v>
          </cell>
        </row>
        <row r="2810">
          <cell r="I2810" t="str">
            <v>柴山1组-集富1组连通公路</v>
          </cell>
          <cell r="J2810" t="str">
            <v>1327F4304240113</v>
          </cell>
          <cell r="K2810" t="str">
            <v>新村与撤并村便捷连通</v>
          </cell>
          <cell r="L2810" t="str">
            <v>三类地区</v>
          </cell>
          <cell r="M2810"/>
          <cell r="N2810" t="str">
            <v>新建</v>
          </cell>
          <cell r="O2810" t="str">
            <v>柴山洲村</v>
          </cell>
          <cell r="P2810" t="str">
            <v>等外公路</v>
          </cell>
          <cell r="R2810" t="str">
            <v>2</v>
          </cell>
          <cell r="S2810" t="str">
            <v>3.5</v>
          </cell>
          <cell r="T2810" t="str">
            <v>无</v>
          </cell>
          <cell r="U2810">
            <v>0</v>
          </cell>
          <cell r="V2810">
            <v>0.96899999999999997</v>
          </cell>
          <cell r="W2810">
            <v>0.96899999999999997</v>
          </cell>
        </row>
        <row r="2811">
          <cell r="I2811" t="str">
            <v>柴山7组-金湖9组连通公路</v>
          </cell>
          <cell r="J2811" t="str">
            <v>1327F4304240115</v>
          </cell>
          <cell r="K2811" t="str">
            <v>新村与撤并村便捷连通</v>
          </cell>
          <cell r="L2811" t="str">
            <v>三类地区</v>
          </cell>
          <cell r="M2811"/>
          <cell r="N2811" t="str">
            <v>新建</v>
          </cell>
          <cell r="O2811" t="str">
            <v>柴山洲村</v>
          </cell>
          <cell r="P2811" t="str">
            <v>无路</v>
          </cell>
          <cell r="R2811" t="str">
            <v>2</v>
          </cell>
          <cell r="S2811" t="str">
            <v>3.5</v>
          </cell>
          <cell r="T2811" t="str">
            <v>无</v>
          </cell>
          <cell r="U2811">
            <v>0</v>
          </cell>
          <cell r="V2811">
            <v>0.55000000000000004</v>
          </cell>
          <cell r="W2811">
            <v>0.55000000000000004</v>
          </cell>
        </row>
        <row r="2812">
          <cell r="I2812" t="str">
            <v>长冲村-龙虎村连接路</v>
          </cell>
          <cell r="J2812" t="str">
            <v>1327F4304240076</v>
          </cell>
          <cell r="K2812" t="str">
            <v>新村与撤并村便捷连通</v>
          </cell>
          <cell r="L2812" t="str">
            <v>三类地区</v>
          </cell>
          <cell r="M2812"/>
          <cell r="N2812" t="str">
            <v>新建</v>
          </cell>
          <cell r="O2812" t="str">
            <v>长冲村</v>
          </cell>
          <cell r="P2812" t="str">
            <v>等外公路</v>
          </cell>
          <cell r="R2812" t="str">
            <v>2</v>
          </cell>
          <cell r="S2812" t="str">
            <v>3.5</v>
          </cell>
          <cell r="T2812" t="str">
            <v>无</v>
          </cell>
          <cell r="U2812">
            <v>0</v>
          </cell>
          <cell r="V2812">
            <v>0.77</v>
          </cell>
          <cell r="W2812">
            <v>0.77</v>
          </cell>
        </row>
        <row r="2813">
          <cell r="I2813" t="str">
            <v>冲排村-池塘村连接路</v>
          </cell>
          <cell r="J2813" t="str">
            <v>1327F4304240074</v>
          </cell>
          <cell r="K2813" t="str">
            <v>新村与撤并村便捷连通</v>
          </cell>
          <cell r="L2813" t="str">
            <v>三类地区</v>
          </cell>
          <cell r="M2813"/>
          <cell r="N2813" t="str">
            <v>新建</v>
          </cell>
          <cell r="O2813" t="str">
            <v>冲排村</v>
          </cell>
          <cell r="P2813" t="str">
            <v>等外公路</v>
          </cell>
          <cell r="R2813" t="str">
            <v>2</v>
          </cell>
          <cell r="S2813" t="str">
            <v>3.5</v>
          </cell>
          <cell r="T2813" t="str">
            <v>无</v>
          </cell>
          <cell r="U2813">
            <v>0</v>
          </cell>
          <cell r="V2813">
            <v>1.29</v>
          </cell>
          <cell r="W2813">
            <v>1.29</v>
          </cell>
        </row>
        <row r="2814">
          <cell r="I2814" t="str">
            <v>冲头2组-西元2组连通公路</v>
          </cell>
          <cell r="J2814" t="str">
            <v>1327F4304240105</v>
          </cell>
          <cell r="K2814" t="str">
            <v>新村与撤并村便捷连通</v>
          </cell>
          <cell r="L2814" t="str">
            <v>三类地区</v>
          </cell>
          <cell r="M2814"/>
          <cell r="N2814" t="str">
            <v>新建</v>
          </cell>
          <cell r="O2814" t="str">
            <v>礼厚村</v>
          </cell>
          <cell r="P2814" t="str">
            <v>无路</v>
          </cell>
          <cell r="R2814" t="str">
            <v>2</v>
          </cell>
          <cell r="S2814" t="str">
            <v>3.5</v>
          </cell>
          <cell r="T2814" t="str">
            <v>无</v>
          </cell>
          <cell r="U2814">
            <v>0</v>
          </cell>
          <cell r="V2814">
            <v>0.4</v>
          </cell>
          <cell r="W2814">
            <v>0.4</v>
          </cell>
        </row>
        <row r="2815">
          <cell r="I2815" t="str">
            <v>冲头8组-茶元4组连通公路</v>
          </cell>
          <cell r="J2815" t="str">
            <v>1327F4304240106</v>
          </cell>
          <cell r="K2815" t="str">
            <v>新村与撤并村便捷连通</v>
          </cell>
          <cell r="L2815" t="str">
            <v>三类地区</v>
          </cell>
          <cell r="M2815"/>
          <cell r="N2815" t="str">
            <v>新建</v>
          </cell>
          <cell r="O2815" t="str">
            <v>礼厚村</v>
          </cell>
          <cell r="P2815" t="str">
            <v>等外公路</v>
          </cell>
          <cell r="R2815" t="str">
            <v>2</v>
          </cell>
          <cell r="S2815" t="str">
            <v>3.5</v>
          </cell>
          <cell r="T2815" t="str">
            <v>无</v>
          </cell>
          <cell r="U2815">
            <v>0</v>
          </cell>
          <cell r="V2815">
            <v>0.4</v>
          </cell>
          <cell r="W2815">
            <v>0.4</v>
          </cell>
        </row>
        <row r="2816">
          <cell r="I2816" t="str">
            <v>大甸村至大甸村连接路</v>
          </cell>
          <cell r="J2816" t="str">
            <v>1327F4304240015</v>
          </cell>
          <cell r="K2816" t="str">
            <v>新村与撤并村便捷连通</v>
          </cell>
          <cell r="L2816" t="str">
            <v>三类地区</v>
          </cell>
          <cell r="M2816"/>
          <cell r="N2816" t="str">
            <v>新建</v>
          </cell>
          <cell r="O2816" t="str">
            <v xml:space="preserve">大甸村 </v>
          </cell>
          <cell r="P2816" t="str">
            <v>等外公路</v>
          </cell>
          <cell r="R2816" t="str">
            <v>2</v>
          </cell>
          <cell r="S2816" t="str">
            <v>3.5</v>
          </cell>
          <cell r="T2816" t="str">
            <v>无</v>
          </cell>
          <cell r="U2816">
            <v>0</v>
          </cell>
          <cell r="V2816">
            <v>0.34</v>
          </cell>
          <cell r="W2816">
            <v>0.34</v>
          </cell>
        </row>
        <row r="2817">
          <cell r="I2817" t="str">
            <v>大对河村至坪山村连接路</v>
          </cell>
          <cell r="J2817" t="str">
            <v>1327F4304240040</v>
          </cell>
          <cell r="K2817" t="str">
            <v>新村与撤并村便捷连通</v>
          </cell>
          <cell r="L2817" t="str">
            <v>三类地区</v>
          </cell>
          <cell r="M2817"/>
          <cell r="N2817" t="str">
            <v>新建</v>
          </cell>
          <cell r="O2817" t="str">
            <v>大对河村</v>
          </cell>
          <cell r="P2817" t="str">
            <v>等外公路</v>
          </cell>
          <cell r="R2817" t="str">
            <v>2</v>
          </cell>
          <cell r="S2817" t="str">
            <v>3.5</v>
          </cell>
          <cell r="T2817" t="str">
            <v>无</v>
          </cell>
          <cell r="U2817">
            <v>0</v>
          </cell>
          <cell r="V2817">
            <v>0.49299999999999999</v>
          </cell>
          <cell r="W2817">
            <v>0.49299999999999999</v>
          </cell>
        </row>
        <row r="2818">
          <cell r="I2818" t="str">
            <v>大塘村至南塘村连接路</v>
          </cell>
          <cell r="J2818" t="str">
            <v>1327F4304240010</v>
          </cell>
          <cell r="K2818" t="str">
            <v>新村与撤并村便捷连通</v>
          </cell>
          <cell r="L2818" t="str">
            <v>三类地区</v>
          </cell>
          <cell r="M2818"/>
          <cell r="N2818" t="str">
            <v>新建</v>
          </cell>
          <cell r="O2818" t="str">
            <v>南塘村</v>
          </cell>
          <cell r="P2818" t="str">
            <v>等外公路</v>
          </cell>
          <cell r="R2818" t="str">
            <v>0</v>
          </cell>
          <cell r="S2818" t="str">
            <v>3.5</v>
          </cell>
          <cell r="T2818" t="str">
            <v>无</v>
          </cell>
          <cell r="U2818">
            <v>0</v>
          </cell>
          <cell r="V2818">
            <v>0.94099999999999995</v>
          </cell>
          <cell r="W2818">
            <v>0.94099999999999995</v>
          </cell>
        </row>
        <row r="2819">
          <cell r="I2819" t="str">
            <v>大塘至大塘连接路</v>
          </cell>
          <cell r="J2819" t="str">
            <v>1327F4304240019</v>
          </cell>
          <cell r="K2819" t="str">
            <v>新村与撤并村便捷连通</v>
          </cell>
          <cell r="L2819" t="str">
            <v>三类地区</v>
          </cell>
          <cell r="M2819"/>
          <cell r="N2819" t="str">
            <v>新建</v>
          </cell>
          <cell r="O2819" t="str">
            <v>大塘村</v>
          </cell>
          <cell r="P2819" t="str">
            <v>等外公路</v>
          </cell>
          <cell r="R2819" t="str">
            <v>2</v>
          </cell>
          <cell r="S2819" t="str">
            <v>3.5</v>
          </cell>
          <cell r="T2819" t="str">
            <v>无</v>
          </cell>
          <cell r="U2819">
            <v>0</v>
          </cell>
          <cell r="V2819">
            <v>0.53900000000000003</v>
          </cell>
          <cell r="W2819">
            <v>0.53900000000000003</v>
          </cell>
        </row>
        <row r="2820">
          <cell r="I2820" t="str">
            <v>大乌石村至珍珠村连接路</v>
          </cell>
          <cell r="J2820" t="str">
            <v>1327F4304240009</v>
          </cell>
          <cell r="K2820" t="str">
            <v>新村与撤并村便捷连通</v>
          </cell>
          <cell r="L2820" t="str">
            <v>三类地区</v>
          </cell>
          <cell r="M2820"/>
          <cell r="N2820" t="str">
            <v>新建</v>
          </cell>
          <cell r="O2820" t="str">
            <v>珍珠村</v>
          </cell>
          <cell r="P2820" t="str">
            <v>等外公路</v>
          </cell>
          <cell r="R2820" t="str">
            <v>2</v>
          </cell>
          <cell r="S2820" t="str">
            <v>3.5</v>
          </cell>
          <cell r="T2820" t="str">
            <v>无</v>
          </cell>
          <cell r="U2820">
            <v>0</v>
          </cell>
          <cell r="V2820">
            <v>1.4</v>
          </cell>
          <cell r="W2820">
            <v>1.4</v>
          </cell>
        </row>
        <row r="2821">
          <cell r="I2821" t="str">
            <v>大源13组-石湾贺家连通公路</v>
          </cell>
          <cell r="J2821" t="str">
            <v>1327F4304240141</v>
          </cell>
          <cell r="K2821" t="str">
            <v>新村与撤并村便捷连通</v>
          </cell>
          <cell r="L2821" t="str">
            <v>三类地区</v>
          </cell>
          <cell r="M2821"/>
          <cell r="N2821" t="str">
            <v>新建</v>
          </cell>
          <cell r="O2821" t="str">
            <v>塘源村</v>
          </cell>
          <cell r="P2821" t="str">
            <v>无路</v>
          </cell>
          <cell r="R2821" t="str">
            <v>2</v>
          </cell>
          <cell r="S2821" t="str">
            <v>3.5</v>
          </cell>
          <cell r="T2821" t="str">
            <v>无</v>
          </cell>
          <cell r="U2821">
            <v>0</v>
          </cell>
          <cell r="V2821">
            <v>0.38</v>
          </cell>
          <cell r="W2821">
            <v>0.38</v>
          </cell>
        </row>
        <row r="2822">
          <cell r="I2822" t="str">
            <v>大中桥-杨家台连接路</v>
          </cell>
          <cell r="J2822" t="str">
            <v>1327F4304240039</v>
          </cell>
          <cell r="K2822" t="str">
            <v>新村与撤并村便捷连通</v>
          </cell>
          <cell r="L2822" t="str">
            <v>三类地区</v>
          </cell>
          <cell r="M2822"/>
          <cell r="N2822" t="str">
            <v>新建</v>
          </cell>
          <cell r="O2822" t="str">
            <v>泉水村</v>
          </cell>
          <cell r="P2822" t="str">
            <v>等外公路</v>
          </cell>
          <cell r="R2822" t="str">
            <v>2</v>
          </cell>
          <cell r="S2822" t="str">
            <v>3.5</v>
          </cell>
          <cell r="T2822" t="str">
            <v>无</v>
          </cell>
          <cell r="U2822">
            <v>0</v>
          </cell>
          <cell r="V2822">
            <v>0.51100000000000001</v>
          </cell>
          <cell r="W2822">
            <v>0.51100000000000001</v>
          </cell>
        </row>
        <row r="2823">
          <cell r="I2823" t="str">
            <v>订塘村-潭江村（C47F线至25组小石湾）连接路</v>
          </cell>
          <cell r="J2823" t="str">
            <v>1327F4304240002</v>
          </cell>
          <cell r="K2823" t="str">
            <v>新村与撤并村便捷连通</v>
          </cell>
          <cell r="L2823" t="str">
            <v>三类地区</v>
          </cell>
          <cell r="M2823"/>
          <cell r="N2823" t="str">
            <v>新建</v>
          </cell>
          <cell r="O2823" t="str">
            <v>潭江村</v>
          </cell>
          <cell r="P2823" t="str">
            <v>等外公路</v>
          </cell>
          <cell r="R2823" t="str">
            <v>0</v>
          </cell>
          <cell r="S2823" t="str">
            <v>3.5</v>
          </cell>
          <cell r="T2823" t="str">
            <v>无</v>
          </cell>
          <cell r="U2823">
            <v>0</v>
          </cell>
          <cell r="V2823">
            <v>1.43</v>
          </cell>
          <cell r="W2823">
            <v>1.43</v>
          </cell>
        </row>
        <row r="2824">
          <cell r="I2824" t="str">
            <v>东冲村-原新田连接路</v>
          </cell>
          <cell r="J2824" t="str">
            <v>1327F4304240058</v>
          </cell>
          <cell r="K2824" t="str">
            <v>新村与撤并村便捷连通</v>
          </cell>
          <cell r="L2824" t="str">
            <v>三类地区</v>
          </cell>
          <cell r="M2824"/>
          <cell r="N2824" t="str">
            <v>新建</v>
          </cell>
          <cell r="O2824" t="str">
            <v>东冲村</v>
          </cell>
          <cell r="P2824" t="str">
            <v>等外公路</v>
          </cell>
          <cell r="R2824" t="str">
            <v>2</v>
          </cell>
          <cell r="S2824" t="str">
            <v>3.5</v>
          </cell>
          <cell r="T2824" t="str">
            <v>无</v>
          </cell>
          <cell r="U2824">
            <v>0</v>
          </cell>
          <cell r="V2824">
            <v>1.448</v>
          </cell>
          <cell r="W2824">
            <v>1.448</v>
          </cell>
        </row>
        <row r="2825">
          <cell r="I2825" t="str">
            <v>东方村-横云公路</v>
          </cell>
          <cell r="J2825" t="str">
            <v>1327F4304240086</v>
          </cell>
          <cell r="K2825" t="str">
            <v>新村与撤并村便捷连通</v>
          </cell>
          <cell r="L2825" t="str">
            <v>三类地区</v>
          </cell>
          <cell r="M2825"/>
          <cell r="N2825" t="str">
            <v>新建</v>
          </cell>
          <cell r="O2825" t="str">
            <v>东方村</v>
          </cell>
          <cell r="P2825" t="str">
            <v>等外公路</v>
          </cell>
          <cell r="R2825" t="str">
            <v>2</v>
          </cell>
          <cell r="S2825" t="str">
            <v>3.5</v>
          </cell>
          <cell r="T2825" t="str">
            <v>无</v>
          </cell>
          <cell r="U2825">
            <v>0</v>
          </cell>
          <cell r="V2825">
            <v>0.88</v>
          </cell>
          <cell r="W2825">
            <v>0.88</v>
          </cell>
        </row>
        <row r="2826">
          <cell r="I2826" t="str">
            <v>东岗山-石岗连接路</v>
          </cell>
          <cell r="J2826" t="str">
            <v>1327F4304240057</v>
          </cell>
          <cell r="K2826" t="str">
            <v>新村与撤并村便捷连通</v>
          </cell>
          <cell r="L2826" t="str">
            <v>三类地区</v>
          </cell>
          <cell r="M2826"/>
          <cell r="N2826" t="str">
            <v>新建</v>
          </cell>
          <cell r="O2826" t="str">
            <v>石岗村</v>
          </cell>
          <cell r="P2826" t="str">
            <v>等外公路</v>
          </cell>
          <cell r="R2826" t="str">
            <v>2</v>
          </cell>
          <cell r="S2826" t="str">
            <v>3.5</v>
          </cell>
          <cell r="T2826" t="str">
            <v>无</v>
          </cell>
          <cell r="U2826">
            <v>0</v>
          </cell>
          <cell r="V2826">
            <v>0.106</v>
          </cell>
          <cell r="W2826">
            <v>0.106</v>
          </cell>
        </row>
        <row r="2827">
          <cell r="I2827" t="str">
            <v>东岗山村-新东村连接路</v>
          </cell>
          <cell r="J2827" t="str">
            <v>1327F4304240055</v>
          </cell>
          <cell r="K2827" t="str">
            <v>新村与撤并村便捷连通</v>
          </cell>
          <cell r="L2827" t="str">
            <v>三类地区</v>
          </cell>
          <cell r="M2827"/>
          <cell r="N2827" t="str">
            <v>新建</v>
          </cell>
          <cell r="O2827" t="str">
            <v>新东村</v>
          </cell>
          <cell r="P2827" t="str">
            <v>等外公路</v>
          </cell>
          <cell r="R2827" t="str">
            <v>2</v>
          </cell>
          <cell r="S2827" t="str">
            <v>3.5</v>
          </cell>
          <cell r="T2827" t="str">
            <v>无</v>
          </cell>
          <cell r="U2827">
            <v>0</v>
          </cell>
          <cell r="V2827">
            <v>3.2160000000000002</v>
          </cell>
          <cell r="W2827">
            <v>3.2160000000000002</v>
          </cell>
        </row>
        <row r="2828">
          <cell r="I2828" t="str">
            <v>渡江浦村2组连接路</v>
          </cell>
          <cell r="J2828" t="str">
            <v>1327F4304240097</v>
          </cell>
          <cell r="K2828" t="str">
            <v>新村与撤并村便捷连通</v>
          </cell>
          <cell r="L2828" t="str">
            <v>三类地区</v>
          </cell>
          <cell r="M2828"/>
          <cell r="N2828" t="str">
            <v>新建</v>
          </cell>
          <cell r="O2828" t="str">
            <v>渡江浦村</v>
          </cell>
          <cell r="P2828" t="str">
            <v>无路</v>
          </cell>
          <cell r="R2828" t="str">
            <v>2</v>
          </cell>
          <cell r="S2828" t="str">
            <v>3.5</v>
          </cell>
          <cell r="T2828" t="str">
            <v>无</v>
          </cell>
          <cell r="U2828">
            <v>0</v>
          </cell>
          <cell r="V2828">
            <v>0.252</v>
          </cell>
          <cell r="W2828">
            <v>0.252</v>
          </cell>
        </row>
        <row r="2829">
          <cell r="I2829" t="str">
            <v>丰林至仙林连接路</v>
          </cell>
          <cell r="J2829" t="str">
            <v>1327F4304240020</v>
          </cell>
          <cell r="K2829" t="str">
            <v>新村与撤并村便捷连通</v>
          </cell>
          <cell r="L2829" t="str">
            <v>三类地区</v>
          </cell>
          <cell r="M2829"/>
          <cell r="N2829" t="str">
            <v>新建</v>
          </cell>
          <cell r="O2829" t="str">
            <v>仙林村</v>
          </cell>
          <cell r="P2829" t="str">
            <v>等外公路</v>
          </cell>
          <cell r="R2829" t="str">
            <v>2</v>
          </cell>
          <cell r="S2829" t="str">
            <v>3.5</v>
          </cell>
          <cell r="T2829" t="str">
            <v>无</v>
          </cell>
          <cell r="U2829">
            <v>0</v>
          </cell>
          <cell r="V2829">
            <v>1.1000000000000001</v>
          </cell>
          <cell r="W2829">
            <v>1.1000000000000001</v>
          </cell>
        </row>
        <row r="2830">
          <cell r="I2830" t="str">
            <v>富家11组-进化11组连通公路</v>
          </cell>
          <cell r="J2830" t="str">
            <v>1327F4304240122</v>
          </cell>
          <cell r="K2830" t="str">
            <v>新村与撤并村便捷连通</v>
          </cell>
          <cell r="L2830" t="str">
            <v>三类地区</v>
          </cell>
          <cell r="M2830"/>
          <cell r="N2830" t="str">
            <v>新建</v>
          </cell>
          <cell r="O2830" t="str">
            <v>富家村</v>
          </cell>
          <cell r="P2830" t="str">
            <v>无路</v>
          </cell>
          <cell r="R2830" t="str">
            <v>2</v>
          </cell>
          <cell r="S2830" t="str">
            <v>3.5</v>
          </cell>
          <cell r="T2830" t="str">
            <v>无</v>
          </cell>
          <cell r="U2830">
            <v>0</v>
          </cell>
          <cell r="V2830">
            <v>0.35</v>
          </cell>
          <cell r="W2830">
            <v>0.35</v>
          </cell>
        </row>
        <row r="2831">
          <cell r="I2831" t="str">
            <v>富家8组-进化8组连通公路</v>
          </cell>
          <cell r="J2831" t="str">
            <v>1327F4304240123</v>
          </cell>
          <cell r="K2831" t="str">
            <v>新村与撤并村便捷连通</v>
          </cell>
          <cell r="L2831" t="str">
            <v>三类地区</v>
          </cell>
          <cell r="M2831"/>
          <cell r="N2831" t="str">
            <v>新建</v>
          </cell>
          <cell r="O2831" t="str">
            <v>富家村</v>
          </cell>
          <cell r="P2831" t="str">
            <v>无路</v>
          </cell>
          <cell r="R2831" t="str">
            <v>2</v>
          </cell>
          <cell r="S2831" t="str">
            <v>3.5</v>
          </cell>
          <cell r="T2831" t="str">
            <v>无</v>
          </cell>
          <cell r="U2831">
            <v>0</v>
          </cell>
          <cell r="V2831">
            <v>0.67200000000000004</v>
          </cell>
          <cell r="W2831">
            <v>0.67200000000000004</v>
          </cell>
        </row>
        <row r="2832">
          <cell r="I2832" t="str">
            <v>富家村10组-进化9组连通公路</v>
          </cell>
          <cell r="J2832" t="str">
            <v>1327F4304240119</v>
          </cell>
          <cell r="K2832" t="str">
            <v>新村与撤并村便捷连通</v>
          </cell>
          <cell r="L2832" t="str">
            <v>三类地区</v>
          </cell>
          <cell r="M2832"/>
          <cell r="N2832" t="str">
            <v>新建</v>
          </cell>
          <cell r="O2832" t="str">
            <v>富家村</v>
          </cell>
          <cell r="P2832" t="str">
            <v>无路</v>
          </cell>
          <cell r="R2832" t="str">
            <v>2</v>
          </cell>
          <cell r="S2832" t="str">
            <v>3.5</v>
          </cell>
          <cell r="T2832" t="str">
            <v>无</v>
          </cell>
          <cell r="U2832">
            <v>0</v>
          </cell>
          <cell r="V2832">
            <v>0.3</v>
          </cell>
          <cell r="W2832">
            <v>0.3</v>
          </cell>
        </row>
        <row r="2833">
          <cell r="I2833" t="str">
            <v>甘溪镇大源村新村与撤并村便捷连通路(大源村3-10组)</v>
          </cell>
          <cell r="J2833" t="str">
            <v>1327F4304240216</v>
          </cell>
          <cell r="K2833" t="str">
            <v>新村与撤并村便捷连通</v>
          </cell>
          <cell r="L2833" t="str">
            <v>三类地区</v>
          </cell>
          <cell r="M2833"/>
          <cell r="O2833" t="str">
            <v>大源村</v>
          </cell>
          <cell r="R2833" t="str">
            <v>3</v>
          </cell>
          <cell r="S2833" t="str">
            <v>3.5</v>
          </cell>
          <cell r="T2833" t="str">
            <v>无</v>
          </cell>
          <cell r="U2833">
            <v>0</v>
          </cell>
          <cell r="V2833">
            <v>1.08</v>
          </cell>
          <cell r="W2833">
            <v>1.08</v>
          </cell>
        </row>
        <row r="2834">
          <cell r="I2834" t="str">
            <v>光明村委会-S333石坝村连接路</v>
          </cell>
          <cell r="J2834" t="str">
            <v>1327F4304240045</v>
          </cell>
          <cell r="K2834" t="str">
            <v>新村与撤并村便捷连通</v>
          </cell>
          <cell r="L2834" t="str">
            <v>三类地区</v>
          </cell>
          <cell r="M2834"/>
          <cell r="N2834" t="str">
            <v>新建</v>
          </cell>
          <cell r="O2834" t="str">
            <v>光明村</v>
          </cell>
          <cell r="P2834" t="str">
            <v>等外公路</v>
          </cell>
          <cell r="R2834" t="str">
            <v>2</v>
          </cell>
          <cell r="S2834" t="str">
            <v>3.5</v>
          </cell>
          <cell r="T2834" t="str">
            <v>无</v>
          </cell>
          <cell r="U2834">
            <v>0</v>
          </cell>
          <cell r="V2834">
            <v>1.08</v>
          </cell>
          <cell r="W2834">
            <v>1.08</v>
          </cell>
        </row>
        <row r="2835">
          <cell r="I2835" t="str">
            <v>和平14组-塔冲4组连通公路</v>
          </cell>
          <cell r="J2835" t="str">
            <v>1327F4304240124</v>
          </cell>
          <cell r="K2835" t="str">
            <v>新村与撤并村便捷连通</v>
          </cell>
          <cell r="L2835" t="str">
            <v>三类地区</v>
          </cell>
          <cell r="M2835"/>
          <cell r="N2835" t="str">
            <v>新建</v>
          </cell>
          <cell r="O2835" t="str">
            <v>和平村</v>
          </cell>
          <cell r="P2835" t="str">
            <v>无路</v>
          </cell>
          <cell r="R2835" t="str">
            <v>2</v>
          </cell>
          <cell r="S2835" t="str">
            <v>3.5</v>
          </cell>
          <cell r="T2835" t="str">
            <v>无</v>
          </cell>
          <cell r="U2835">
            <v>0</v>
          </cell>
          <cell r="V2835">
            <v>0.40899999999999997</v>
          </cell>
          <cell r="W2835">
            <v>0.40899999999999997</v>
          </cell>
        </row>
        <row r="2836">
          <cell r="I2836" t="str">
            <v>和平8组-前进1组连通公路</v>
          </cell>
          <cell r="J2836" t="str">
            <v>1327F4304240126</v>
          </cell>
          <cell r="K2836" t="str">
            <v>新村与撤并村便捷连通</v>
          </cell>
          <cell r="L2836" t="str">
            <v>三类地区</v>
          </cell>
          <cell r="M2836"/>
          <cell r="N2836" t="str">
            <v>新建</v>
          </cell>
          <cell r="O2836" t="str">
            <v>和平村</v>
          </cell>
          <cell r="P2836" t="str">
            <v>无路</v>
          </cell>
          <cell r="R2836" t="str">
            <v>2</v>
          </cell>
          <cell r="S2836" t="str">
            <v>3.5</v>
          </cell>
          <cell r="T2836" t="str">
            <v>无</v>
          </cell>
          <cell r="U2836">
            <v>0</v>
          </cell>
          <cell r="V2836">
            <v>0.55000000000000004</v>
          </cell>
          <cell r="W2836">
            <v>0.55000000000000004</v>
          </cell>
        </row>
        <row r="2837">
          <cell r="I2837" t="str">
            <v>和平9组-三浒连通公路</v>
          </cell>
          <cell r="J2837" t="str">
            <v>1327F4304240128</v>
          </cell>
          <cell r="K2837" t="str">
            <v>新村与撤并村便捷连通</v>
          </cell>
          <cell r="L2837" t="str">
            <v>三类地区</v>
          </cell>
          <cell r="M2837"/>
          <cell r="N2837" t="str">
            <v>新建</v>
          </cell>
          <cell r="O2837" t="str">
            <v>和平村</v>
          </cell>
          <cell r="P2837" t="str">
            <v>无路</v>
          </cell>
          <cell r="R2837" t="str">
            <v>2</v>
          </cell>
          <cell r="S2837" t="str">
            <v>3.5</v>
          </cell>
          <cell r="T2837" t="str">
            <v>无</v>
          </cell>
          <cell r="U2837">
            <v>0</v>
          </cell>
          <cell r="V2837">
            <v>0.57999999999999996</v>
          </cell>
          <cell r="W2837">
            <v>0.57999999999999996</v>
          </cell>
        </row>
        <row r="2838">
          <cell r="I2838" t="str">
            <v>合江村12-15组连通公路</v>
          </cell>
          <cell r="J2838" t="str">
            <v>1327F4304240090</v>
          </cell>
          <cell r="K2838" t="str">
            <v>新村与撤并村便捷连通</v>
          </cell>
          <cell r="L2838" t="str">
            <v>三类地区</v>
          </cell>
          <cell r="M2838"/>
          <cell r="N2838" t="str">
            <v>新建</v>
          </cell>
          <cell r="O2838" t="str">
            <v>合江村</v>
          </cell>
          <cell r="P2838" t="str">
            <v>等外公路</v>
          </cell>
          <cell r="R2838" t="str">
            <v>2</v>
          </cell>
          <cell r="S2838" t="str">
            <v>3.5</v>
          </cell>
          <cell r="T2838" t="str">
            <v>无</v>
          </cell>
          <cell r="U2838">
            <v>0</v>
          </cell>
          <cell r="V2838">
            <v>1</v>
          </cell>
          <cell r="W2838">
            <v>1</v>
          </cell>
        </row>
        <row r="2839">
          <cell r="I2839" t="str">
            <v>合江村9组-10组连通公路</v>
          </cell>
          <cell r="J2839" t="str">
            <v>1327F4304240092</v>
          </cell>
          <cell r="K2839" t="str">
            <v>新村与撤并村便捷连通</v>
          </cell>
          <cell r="L2839" t="str">
            <v>三类地区</v>
          </cell>
          <cell r="M2839"/>
          <cell r="N2839" t="str">
            <v>新建</v>
          </cell>
          <cell r="O2839" t="str">
            <v>合江村</v>
          </cell>
          <cell r="P2839" t="str">
            <v>等外公路</v>
          </cell>
          <cell r="R2839" t="str">
            <v>2</v>
          </cell>
          <cell r="S2839" t="str">
            <v>3.5</v>
          </cell>
          <cell r="T2839" t="str">
            <v>无</v>
          </cell>
          <cell r="U2839">
            <v>0</v>
          </cell>
          <cell r="V2839">
            <v>0.45</v>
          </cell>
          <cell r="W2839">
            <v>0.45</v>
          </cell>
        </row>
        <row r="2840">
          <cell r="I2840" t="str">
            <v>合江村9组-11组连通公路</v>
          </cell>
          <cell r="J2840" t="str">
            <v>1327F4304240091</v>
          </cell>
          <cell r="K2840" t="str">
            <v>新村与撤并村便捷连通</v>
          </cell>
          <cell r="L2840" t="str">
            <v>三类地区</v>
          </cell>
          <cell r="M2840"/>
          <cell r="N2840" t="str">
            <v>新建</v>
          </cell>
          <cell r="O2840" t="str">
            <v>合江村</v>
          </cell>
          <cell r="P2840" t="str">
            <v>等外公路</v>
          </cell>
          <cell r="R2840" t="str">
            <v>2</v>
          </cell>
          <cell r="S2840" t="str">
            <v>3.5</v>
          </cell>
          <cell r="T2840" t="str">
            <v>无</v>
          </cell>
          <cell r="U2840">
            <v>0</v>
          </cell>
          <cell r="V2840">
            <v>0.39</v>
          </cell>
          <cell r="W2840">
            <v>0.39</v>
          </cell>
        </row>
        <row r="2841">
          <cell r="I2841" t="str">
            <v>合桥至鹤祥连接路</v>
          </cell>
          <cell r="J2841" t="str">
            <v>1327F4304240017</v>
          </cell>
          <cell r="K2841" t="str">
            <v>新村与撤并村便捷连通</v>
          </cell>
          <cell r="L2841" t="str">
            <v>三类地区</v>
          </cell>
          <cell r="M2841"/>
          <cell r="N2841" t="str">
            <v>新建</v>
          </cell>
          <cell r="O2841" t="str">
            <v>鹤祥村</v>
          </cell>
          <cell r="P2841" t="str">
            <v>等外公路</v>
          </cell>
          <cell r="R2841" t="str">
            <v>2</v>
          </cell>
          <cell r="S2841" t="str">
            <v>3.5</v>
          </cell>
          <cell r="T2841" t="str">
            <v>无</v>
          </cell>
          <cell r="U2841">
            <v>0</v>
          </cell>
          <cell r="V2841">
            <v>0.81299999999999994</v>
          </cell>
          <cell r="W2841">
            <v>0.81299999999999994</v>
          </cell>
        </row>
        <row r="2842">
          <cell r="I2842" t="str">
            <v>贺家10组-CX10连接路</v>
          </cell>
          <cell r="J2842" t="str">
            <v>1327F4304240041</v>
          </cell>
          <cell r="K2842" t="str">
            <v>新村与撤并村便捷连通</v>
          </cell>
          <cell r="L2842" t="str">
            <v>三类地区</v>
          </cell>
          <cell r="M2842"/>
          <cell r="N2842" t="str">
            <v>新建</v>
          </cell>
          <cell r="O2842" t="str">
            <v>佳埗村</v>
          </cell>
          <cell r="P2842" t="str">
            <v>等外公路</v>
          </cell>
          <cell r="R2842" t="str">
            <v>2</v>
          </cell>
          <cell r="S2842" t="str">
            <v>3.5</v>
          </cell>
          <cell r="T2842" t="str">
            <v>无</v>
          </cell>
          <cell r="U2842">
            <v>0</v>
          </cell>
          <cell r="V2842">
            <v>0.89300000000000002</v>
          </cell>
          <cell r="W2842">
            <v>0.89300000000000002</v>
          </cell>
        </row>
        <row r="2843">
          <cell r="I2843" t="str">
            <v>横板村-云集村连接路</v>
          </cell>
          <cell r="J2843" t="str">
            <v>1327F4304240073</v>
          </cell>
          <cell r="K2843" t="str">
            <v>新村与撤并村便捷连通</v>
          </cell>
          <cell r="L2843" t="str">
            <v>三类地区</v>
          </cell>
          <cell r="M2843"/>
          <cell r="N2843" t="str">
            <v>新建</v>
          </cell>
          <cell r="O2843" t="str">
            <v>云集村</v>
          </cell>
          <cell r="P2843" t="str">
            <v>等外公路</v>
          </cell>
          <cell r="R2843" t="str">
            <v>2</v>
          </cell>
          <cell r="S2843" t="str">
            <v>3.5</v>
          </cell>
          <cell r="T2843" t="str">
            <v>无</v>
          </cell>
          <cell r="U2843">
            <v>0</v>
          </cell>
          <cell r="V2843">
            <v>0.72</v>
          </cell>
          <cell r="W2843">
            <v>0.72</v>
          </cell>
        </row>
        <row r="2844">
          <cell r="I2844" t="str">
            <v>横板村24组--31组连通公路</v>
          </cell>
          <cell r="J2844" t="str">
            <v>1327F4304240031</v>
          </cell>
          <cell r="K2844" t="str">
            <v>新村与撤并村便捷连通</v>
          </cell>
          <cell r="L2844" t="str">
            <v>三类地区</v>
          </cell>
          <cell r="M2844"/>
          <cell r="N2844" t="str">
            <v>新建</v>
          </cell>
          <cell r="O2844" t="str">
            <v>横板村</v>
          </cell>
          <cell r="P2844" t="str">
            <v>等外公路</v>
          </cell>
          <cell r="R2844" t="str">
            <v>2</v>
          </cell>
          <cell r="S2844" t="str">
            <v>3.5</v>
          </cell>
          <cell r="T2844" t="str">
            <v>无</v>
          </cell>
          <cell r="U2844">
            <v>0</v>
          </cell>
          <cell r="V2844">
            <v>0.92100000000000004</v>
          </cell>
          <cell r="W2844">
            <v>0.92100000000000004</v>
          </cell>
        </row>
        <row r="2845">
          <cell r="I2845" t="str">
            <v>横黎村17组至22组连接路</v>
          </cell>
          <cell r="J2845" t="str">
            <v>1327F4304240043</v>
          </cell>
          <cell r="K2845" t="str">
            <v>新村与撤并村便捷连通</v>
          </cell>
          <cell r="L2845" t="str">
            <v>三类地区</v>
          </cell>
          <cell r="M2845"/>
          <cell r="N2845" t="str">
            <v>新建</v>
          </cell>
          <cell r="O2845" t="str">
            <v>横黎村</v>
          </cell>
          <cell r="P2845" t="str">
            <v>等外公路</v>
          </cell>
          <cell r="R2845" t="str">
            <v>3</v>
          </cell>
          <cell r="S2845" t="str">
            <v>3.5</v>
          </cell>
          <cell r="T2845" t="str">
            <v>无</v>
          </cell>
          <cell r="U2845">
            <v>0</v>
          </cell>
          <cell r="V2845">
            <v>0.57799999999999996</v>
          </cell>
          <cell r="W2845">
            <v>0.57799999999999996</v>
          </cell>
        </row>
        <row r="2846">
          <cell r="I2846" t="str">
            <v>横路村-横路社区(31组至33组)连接路</v>
          </cell>
          <cell r="J2846" t="str">
            <v>1327F4304240147</v>
          </cell>
          <cell r="K2846" t="str">
            <v>新村与撤并村便捷连通</v>
          </cell>
          <cell r="L2846" t="str">
            <v>三类地区</v>
          </cell>
          <cell r="M2846"/>
          <cell r="N2846" t="str">
            <v>新建</v>
          </cell>
          <cell r="O2846" t="str">
            <v>横路社区</v>
          </cell>
          <cell r="P2846" t="str">
            <v>等外公路</v>
          </cell>
          <cell r="R2846" t="str">
            <v>2</v>
          </cell>
          <cell r="S2846" t="str">
            <v>3.5</v>
          </cell>
          <cell r="T2846" t="str">
            <v>无</v>
          </cell>
          <cell r="U2846">
            <v>0</v>
          </cell>
          <cell r="V2846">
            <v>0.60799999999999998</v>
          </cell>
          <cell r="W2846">
            <v>0.60799999999999998</v>
          </cell>
        </row>
        <row r="2847">
          <cell r="I2847" t="str">
            <v>湖套5组-西元14组连通公路</v>
          </cell>
          <cell r="J2847" t="str">
            <v>1327F4304240135</v>
          </cell>
          <cell r="K2847" t="str">
            <v>新村与撤并村便捷连通</v>
          </cell>
          <cell r="L2847" t="str">
            <v>三类地区</v>
          </cell>
          <cell r="M2847"/>
          <cell r="N2847" t="str">
            <v>新建</v>
          </cell>
          <cell r="O2847" t="str">
            <v>大桥湾社区</v>
          </cell>
          <cell r="P2847" t="str">
            <v>无路</v>
          </cell>
          <cell r="R2847" t="str">
            <v>2</v>
          </cell>
          <cell r="S2847" t="str">
            <v>3.5</v>
          </cell>
          <cell r="T2847" t="str">
            <v>无</v>
          </cell>
          <cell r="U2847">
            <v>0</v>
          </cell>
          <cell r="V2847">
            <v>1.76</v>
          </cell>
          <cell r="W2847">
            <v>1.76</v>
          </cell>
        </row>
        <row r="2848">
          <cell r="I2848" t="str">
            <v>黄双村1组-茶元连通公路</v>
          </cell>
          <cell r="J2848" t="str">
            <v>1327F4304240024</v>
          </cell>
          <cell r="K2848" t="str">
            <v>新村与撤并村便捷连通</v>
          </cell>
          <cell r="L2848" t="str">
            <v>三类地区</v>
          </cell>
          <cell r="M2848"/>
          <cell r="N2848" t="str">
            <v>新建</v>
          </cell>
          <cell r="O2848" t="str">
            <v>黄双村</v>
          </cell>
          <cell r="P2848" t="str">
            <v>等外公路</v>
          </cell>
          <cell r="R2848" t="str">
            <v>2</v>
          </cell>
          <cell r="S2848" t="str">
            <v>3.5</v>
          </cell>
          <cell r="T2848" t="str">
            <v>无</v>
          </cell>
          <cell r="U2848">
            <v>0</v>
          </cell>
          <cell r="V2848">
            <v>0.63600000000000001</v>
          </cell>
          <cell r="W2848">
            <v>0.63600000000000001</v>
          </cell>
        </row>
        <row r="2849">
          <cell r="I2849" t="str">
            <v>黄双村4组-茶元村8组连通公路</v>
          </cell>
          <cell r="J2849" t="str">
            <v>1327F4304240104</v>
          </cell>
          <cell r="K2849" t="str">
            <v>新村与撤并村便捷连通</v>
          </cell>
          <cell r="L2849" t="str">
            <v>三类地区</v>
          </cell>
          <cell r="M2849"/>
          <cell r="N2849" t="str">
            <v>新建</v>
          </cell>
          <cell r="O2849" t="str">
            <v>黄双村</v>
          </cell>
          <cell r="P2849" t="str">
            <v>无路</v>
          </cell>
          <cell r="R2849" t="str">
            <v>2</v>
          </cell>
          <cell r="S2849" t="str">
            <v>3.5</v>
          </cell>
          <cell r="T2849" t="str">
            <v>无</v>
          </cell>
          <cell r="U2849">
            <v>0</v>
          </cell>
          <cell r="V2849">
            <v>0.33500000000000002</v>
          </cell>
          <cell r="W2849">
            <v>0.33500000000000002</v>
          </cell>
        </row>
        <row r="2850">
          <cell r="I2850" t="str">
            <v>集富3组-进化2组连通公路</v>
          </cell>
          <cell r="J2850" t="str">
            <v>1327F4304240116</v>
          </cell>
          <cell r="K2850" t="str">
            <v>新村与撤并村便捷连通</v>
          </cell>
          <cell r="L2850" t="str">
            <v>三类地区</v>
          </cell>
          <cell r="M2850"/>
          <cell r="N2850" t="str">
            <v>新建</v>
          </cell>
          <cell r="O2850" t="str">
            <v>富家村</v>
          </cell>
          <cell r="P2850" t="str">
            <v>无路</v>
          </cell>
          <cell r="R2850" t="str">
            <v>2</v>
          </cell>
          <cell r="S2850" t="str">
            <v>3.5</v>
          </cell>
          <cell r="T2850" t="str">
            <v>无</v>
          </cell>
          <cell r="U2850">
            <v>0</v>
          </cell>
          <cell r="V2850">
            <v>0.9</v>
          </cell>
          <cell r="W2850">
            <v>0.9</v>
          </cell>
        </row>
        <row r="2851">
          <cell r="I2851" t="str">
            <v>江东村11组-12组连通公路</v>
          </cell>
          <cell r="J2851" t="str">
            <v>1327F4304240081</v>
          </cell>
          <cell r="K2851" t="str">
            <v>新村与撤并村便捷连通</v>
          </cell>
          <cell r="L2851" t="str">
            <v>三类地区</v>
          </cell>
          <cell r="M2851"/>
          <cell r="N2851" t="str">
            <v>新建</v>
          </cell>
          <cell r="O2851" t="str">
            <v>江东村</v>
          </cell>
          <cell r="P2851" t="str">
            <v>等外公路</v>
          </cell>
          <cell r="R2851" t="str">
            <v>2</v>
          </cell>
          <cell r="S2851" t="str">
            <v>3.5</v>
          </cell>
          <cell r="T2851" t="str">
            <v>无</v>
          </cell>
          <cell r="U2851">
            <v>0</v>
          </cell>
          <cell r="V2851">
            <v>3.5</v>
          </cell>
          <cell r="W2851">
            <v>3.5</v>
          </cell>
        </row>
        <row r="2852">
          <cell r="I2852" t="str">
            <v>江东村14组-16组连通公路</v>
          </cell>
          <cell r="J2852" t="str">
            <v>1327F4304240079</v>
          </cell>
          <cell r="K2852" t="str">
            <v>新村与撤并村便捷连通</v>
          </cell>
          <cell r="L2852" t="str">
            <v>三类地区</v>
          </cell>
          <cell r="M2852"/>
          <cell r="N2852" t="str">
            <v>新建</v>
          </cell>
          <cell r="O2852" t="str">
            <v>江东村</v>
          </cell>
          <cell r="P2852" t="str">
            <v>等外公路</v>
          </cell>
          <cell r="R2852" t="str">
            <v>2</v>
          </cell>
          <cell r="S2852" t="str">
            <v>3.5</v>
          </cell>
          <cell r="T2852" t="str">
            <v>无</v>
          </cell>
          <cell r="U2852">
            <v>0</v>
          </cell>
          <cell r="V2852">
            <v>1</v>
          </cell>
          <cell r="W2852">
            <v>1</v>
          </cell>
        </row>
        <row r="2853">
          <cell r="I2853" t="str">
            <v>金合5组-三浒2组连通公路</v>
          </cell>
          <cell r="J2853" t="str">
            <v>1327F4304240131</v>
          </cell>
          <cell r="K2853" t="str">
            <v>新村与撤并村便捷连通</v>
          </cell>
          <cell r="L2853" t="str">
            <v>三类地区</v>
          </cell>
          <cell r="M2853"/>
          <cell r="N2853" t="str">
            <v>新建</v>
          </cell>
          <cell r="O2853" t="str">
            <v>金合村</v>
          </cell>
          <cell r="P2853" t="str">
            <v>无路</v>
          </cell>
          <cell r="R2853" t="str">
            <v>2</v>
          </cell>
          <cell r="S2853" t="str">
            <v>3.5</v>
          </cell>
          <cell r="T2853" t="str">
            <v>无</v>
          </cell>
          <cell r="U2853">
            <v>0</v>
          </cell>
          <cell r="V2853">
            <v>0.217</v>
          </cell>
          <cell r="W2853">
            <v>0.217</v>
          </cell>
        </row>
        <row r="2854">
          <cell r="I2854" t="str">
            <v>金合6组-三浒4组连通公路</v>
          </cell>
          <cell r="J2854" t="str">
            <v>1327F4304240130</v>
          </cell>
          <cell r="K2854" t="str">
            <v>新村与撤并村便捷连通</v>
          </cell>
          <cell r="L2854" t="str">
            <v>三类地区</v>
          </cell>
          <cell r="M2854"/>
          <cell r="N2854" t="str">
            <v>新建</v>
          </cell>
          <cell r="O2854" t="str">
            <v>金合村</v>
          </cell>
          <cell r="P2854" t="str">
            <v>无路</v>
          </cell>
          <cell r="R2854" t="str">
            <v>2</v>
          </cell>
          <cell r="S2854" t="str">
            <v>3.5</v>
          </cell>
          <cell r="T2854" t="str">
            <v>无</v>
          </cell>
          <cell r="U2854">
            <v>0</v>
          </cell>
          <cell r="V2854">
            <v>0.36099999999999999</v>
          </cell>
          <cell r="W2854">
            <v>0.36099999999999999</v>
          </cell>
        </row>
        <row r="2855">
          <cell r="I2855" t="str">
            <v>金湖1组-进化村连通公路</v>
          </cell>
          <cell r="J2855" t="str">
            <v>1327F4304240114</v>
          </cell>
          <cell r="K2855" t="str">
            <v>新村与撤并村便捷连通</v>
          </cell>
          <cell r="L2855" t="str">
            <v>三类地区</v>
          </cell>
          <cell r="M2855"/>
          <cell r="N2855" t="str">
            <v>新建</v>
          </cell>
          <cell r="O2855" t="str">
            <v>柴山洲村</v>
          </cell>
          <cell r="P2855" t="str">
            <v>等外公路</v>
          </cell>
          <cell r="R2855" t="str">
            <v>2</v>
          </cell>
          <cell r="S2855" t="str">
            <v>3.5</v>
          </cell>
          <cell r="T2855" t="str">
            <v>无</v>
          </cell>
          <cell r="U2855">
            <v>0</v>
          </cell>
          <cell r="V2855">
            <v>1.02</v>
          </cell>
          <cell r="W2855">
            <v>1.02</v>
          </cell>
        </row>
        <row r="2856">
          <cell r="I2856" t="str">
            <v>金觉-夏浦16组连接路</v>
          </cell>
          <cell r="J2856" t="str">
            <v>1327F4304240052</v>
          </cell>
          <cell r="K2856" t="str">
            <v>新村与撤并村便捷连通</v>
          </cell>
          <cell r="L2856" t="str">
            <v>三类地区</v>
          </cell>
          <cell r="M2856"/>
          <cell r="N2856" t="str">
            <v>新建</v>
          </cell>
          <cell r="O2856" t="str">
            <v>夏浦村</v>
          </cell>
          <cell r="P2856" t="str">
            <v>等外公路</v>
          </cell>
          <cell r="R2856" t="str">
            <v>2</v>
          </cell>
          <cell r="S2856" t="str">
            <v>3.5</v>
          </cell>
          <cell r="T2856" t="str">
            <v>无</v>
          </cell>
          <cell r="U2856">
            <v>0</v>
          </cell>
          <cell r="V2856">
            <v>2.39</v>
          </cell>
          <cell r="W2856">
            <v>2.39</v>
          </cell>
        </row>
        <row r="2857">
          <cell r="I2857" t="str">
            <v>进化11组-金湖7组连通公路</v>
          </cell>
          <cell r="J2857" t="str">
            <v>1327F4304240120</v>
          </cell>
          <cell r="K2857" t="str">
            <v>新村与撤并村便捷连通</v>
          </cell>
          <cell r="L2857" t="str">
            <v>三类地区</v>
          </cell>
          <cell r="M2857"/>
          <cell r="N2857" t="str">
            <v>新建</v>
          </cell>
          <cell r="O2857" t="str">
            <v>富家村</v>
          </cell>
          <cell r="P2857" t="str">
            <v>无路</v>
          </cell>
          <cell r="R2857" t="str">
            <v>2</v>
          </cell>
          <cell r="S2857" t="str">
            <v>3.5</v>
          </cell>
          <cell r="T2857" t="str">
            <v>无</v>
          </cell>
          <cell r="U2857">
            <v>0</v>
          </cell>
          <cell r="V2857">
            <v>0.315</v>
          </cell>
          <cell r="W2857">
            <v>0.315</v>
          </cell>
        </row>
        <row r="2858">
          <cell r="I2858" t="str">
            <v>荆茗12组至14组连接路</v>
          </cell>
          <cell r="J2858" t="str">
            <v>1327F4304240133</v>
          </cell>
          <cell r="K2858" t="str">
            <v>新村与撤并村便捷连通</v>
          </cell>
          <cell r="L2858" t="str">
            <v>三类地区</v>
          </cell>
          <cell r="M2858"/>
          <cell r="N2858" t="str">
            <v>新建</v>
          </cell>
          <cell r="O2858" t="str">
            <v>荆茗村</v>
          </cell>
          <cell r="P2858" t="str">
            <v>等外公路</v>
          </cell>
          <cell r="R2858" t="str">
            <v>2</v>
          </cell>
          <cell r="S2858" t="str">
            <v>3.5</v>
          </cell>
          <cell r="T2858" t="str">
            <v>无</v>
          </cell>
          <cell r="U2858">
            <v>0</v>
          </cell>
          <cell r="V2858">
            <v>1.7230000000000001</v>
          </cell>
          <cell r="W2858">
            <v>1.7230000000000001</v>
          </cell>
        </row>
        <row r="2859">
          <cell r="I2859" t="str">
            <v>荆茗至荆茗连接路</v>
          </cell>
          <cell r="J2859" t="str">
            <v>1327F4304240022</v>
          </cell>
          <cell r="K2859" t="str">
            <v>新村与撤并村便捷连通</v>
          </cell>
          <cell r="L2859" t="str">
            <v>三类地区</v>
          </cell>
          <cell r="M2859"/>
          <cell r="N2859" t="str">
            <v>新建</v>
          </cell>
          <cell r="O2859" t="str">
            <v>荆茗村</v>
          </cell>
          <cell r="P2859" t="str">
            <v>等外公路</v>
          </cell>
          <cell r="R2859" t="str">
            <v>2</v>
          </cell>
          <cell r="S2859" t="str">
            <v>3.5</v>
          </cell>
          <cell r="T2859" t="str">
            <v>无</v>
          </cell>
          <cell r="U2859">
            <v>0</v>
          </cell>
          <cell r="V2859">
            <v>1.3</v>
          </cell>
          <cell r="W2859">
            <v>1.3</v>
          </cell>
        </row>
        <row r="2860">
          <cell r="I2860" t="str">
            <v>居委会5组-西元8组连通公路</v>
          </cell>
          <cell r="J2860" t="str">
            <v>1327F4304240136</v>
          </cell>
          <cell r="K2860" t="str">
            <v>新村与撤并村便捷连通</v>
          </cell>
          <cell r="L2860" t="str">
            <v>三类地区</v>
          </cell>
          <cell r="M2860"/>
          <cell r="N2860" t="str">
            <v>新建</v>
          </cell>
          <cell r="O2860" t="str">
            <v>大桥湾社区</v>
          </cell>
          <cell r="P2860" t="str">
            <v>无路</v>
          </cell>
          <cell r="R2860" t="str">
            <v>2</v>
          </cell>
          <cell r="S2860" t="str">
            <v>3.5</v>
          </cell>
          <cell r="T2860" t="str">
            <v>无</v>
          </cell>
          <cell r="U2860">
            <v>0</v>
          </cell>
          <cell r="V2860">
            <v>0.68600000000000005</v>
          </cell>
          <cell r="W2860">
            <v>0.68600000000000005</v>
          </cell>
        </row>
        <row r="2861">
          <cell r="I2861" t="str">
            <v>李家湾-曾家湾连接路</v>
          </cell>
          <cell r="J2861" t="str">
            <v>1327F4304240048</v>
          </cell>
          <cell r="K2861" t="str">
            <v>新村与撤并村便捷连通</v>
          </cell>
          <cell r="L2861" t="str">
            <v>三类地区</v>
          </cell>
          <cell r="M2861"/>
          <cell r="N2861" t="str">
            <v>新建</v>
          </cell>
          <cell r="O2861" t="str">
            <v>上桥村</v>
          </cell>
          <cell r="P2861" t="str">
            <v>等外公路</v>
          </cell>
          <cell r="R2861" t="str">
            <v>2</v>
          </cell>
          <cell r="S2861" t="str">
            <v>3.5</v>
          </cell>
          <cell r="T2861" t="str">
            <v>无</v>
          </cell>
          <cell r="U2861">
            <v>0</v>
          </cell>
          <cell r="V2861">
            <v>0.97899999999999998</v>
          </cell>
          <cell r="W2861">
            <v>0.97899999999999998</v>
          </cell>
        </row>
        <row r="2862">
          <cell r="I2862" t="str">
            <v>礼厚4组-冲头8组连通公路</v>
          </cell>
          <cell r="J2862" t="str">
            <v>1327F4304240107</v>
          </cell>
          <cell r="K2862" t="str">
            <v>新村与撤并村便捷连通</v>
          </cell>
          <cell r="L2862" t="str">
            <v>三类地区</v>
          </cell>
          <cell r="M2862"/>
          <cell r="N2862" t="str">
            <v>新建</v>
          </cell>
          <cell r="O2862" t="str">
            <v>礼厚村</v>
          </cell>
          <cell r="P2862" t="str">
            <v>等外公路</v>
          </cell>
          <cell r="R2862" t="str">
            <v>2</v>
          </cell>
          <cell r="S2862" t="str">
            <v>3.5</v>
          </cell>
          <cell r="T2862" t="str">
            <v>无</v>
          </cell>
          <cell r="U2862">
            <v>0</v>
          </cell>
          <cell r="V2862">
            <v>0.66600000000000004</v>
          </cell>
          <cell r="W2862">
            <v>0.66600000000000004</v>
          </cell>
        </row>
        <row r="2863">
          <cell r="I2863" t="str">
            <v>栗林2组-栗林3组主干连通公路</v>
          </cell>
          <cell r="J2863" t="str">
            <v>1327F4304240109</v>
          </cell>
          <cell r="K2863" t="str">
            <v>新村与撤并村便捷连通</v>
          </cell>
          <cell r="L2863" t="str">
            <v>三类地区</v>
          </cell>
          <cell r="M2863"/>
          <cell r="N2863" t="str">
            <v>新建</v>
          </cell>
          <cell r="O2863" t="str">
            <v>岭林村</v>
          </cell>
          <cell r="P2863" t="str">
            <v>等外公路</v>
          </cell>
          <cell r="R2863" t="str">
            <v>2</v>
          </cell>
          <cell r="S2863" t="str">
            <v>3.5</v>
          </cell>
          <cell r="T2863" t="str">
            <v>无</v>
          </cell>
          <cell r="U2863">
            <v>0</v>
          </cell>
          <cell r="V2863">
            <v>0.432</v>
          </cell>
          <cell r="W2863">
            <v>0.432</v>
          </cell>
        </row>
        <row r="2864">
          <cell r="I2864" t="str">
            <v>栗林9组-岭林10组连通公路</v>
          </cell>
          <cell r="J2864" t="str">
            <v>1327F4304240108</v>
          </cell>
          <cell r="K2864" t="str">
            <v>新村与撤并村便捷连通</v>
          </cell>
          <cell r="L2864" t="str">
            <v>三类地区</v>
          </cell>
          <cell r="M2864"/>
          <cell r="N2864" t="str">
            <v>新建</v>
          </cell>
          <cell r="O2864" t="str">
            <v>岭林村</v>
          </cell>
          <cell r="P2864" t="str">
            <v>等外公路</v>
          </cell>
          <cell r="R2864" t="str">
            <v>2</v>
          </cell>
          <cell r="S2864" t="str">
            <v>3.5</v>
          </cell>
          <cell r="T2864" t="str">
            <v>无</v>
          </cell>
          <cell r="U2864">
            <v>0</v>
          </cell>
          <cell r="V2864">
            <v>0.36499999999999999</v>
          </cell>
          <cell r="W2864">
            <v>0.36499999999999999</v>
          </cell>
        </row>
        <row r="2865">
          <cell r="I2865" t="str">
            <v>岭茶村19组连接路</v>
          </cell>
          <cell r="J2865" t="str">
            <v>1327F4304240099</v>
          </cell>
          <cell r="K2865" t="str">
            <v>新村与撤并村便捷连通</v>
          </cell>
          <cell r="L2865" t="str">
            <v>三类地区</v>
          </cell>
          <cell r="M2865"/>
          <cell r="N2865" t="str">
            <v>新建</v>
          </cell>
          <cell r="O2865" t="str">
            <v>岭茶村</v>
          </cell>
          <cell r="P2865" t="str">
            <v>无路</v>
          </cell>
          <cell r="R2865" t="str">
            <v>2</v>
          </cell>
          <cell r="S2865" t="str">
            <v>3.5</v>
          </cell>
          <cell r="T2865" t="str">
            <v>无</v>
          </cell>
          <cell r="U2865">
            <v>0</v>
          </cell>
          <cell r="V2865">
            <v>0.3</v>
          </cell>
          <cell r="W2865">
            <v>0.3</v>
          </cell>
        </row>
        <row r="2866">
          <cell r="I2866" t="str">
            <v>岭林14组-塘霞7组连通公路</v>
          </cell>
          <cell r="J2866" t="str">
            <v>1327F4304240110</v>
          </cell>
          <cell r="K2866" t="str">
            <v>新村与撤并村便捷连通</v>
          </cell>
          <cell r="L2866" t="str">
            <v>三类地区</v>
          </cell>
          <cell r="M2866"/>
          <cell r="N2866" t="str">
            <v>新建</v>
          </cell>
          <cell r="O2866" t="str">
            <v>岭林村</v>
          </cell>
          <cell r="P2866" t="str">
            <v>等外公路</v>
          </cell>
          <cell r="R2866" t="str">
            <v>2</v>
          </cell>
          <cell r="S2866" t="str">
            <v>3.5</v>
          </cell>
          <cell r="T2866" t="str">
            <v>无</v>
          </cell>
          <cell r="U2866">
            <v>0</v>
          </cell>
          <cell r="V2866">
            <v>0.68</v>
          </cell>
          <cell r="W2866">
            <v>0.68</v>
          </cell>
        </row>
        <row r="2867">
          <cell r="I2867" t="str">
            <v>岭林15组-塘霞中心小学连通公路</v>
          </cell>
          <cell r="J2867" t="str">
            <v>1327F4304240111</v>
          </cell>
          <cell r="K2867" t="str">
            <v>新村与撤并村便捷连通</v>
          </cell>
          <cell r="L2867" t="str">
            <v>三类地区</v>
          </cell>
          <cell r="M2867"/>
          <cell r="N2867" t="str">
            <v>新建</v>
          </cell>
          <cell r="O2867" t="str">
            <v>岭林村</v>
          </cell>
          <cell r="P2867" t="str">
            <v>等外公路</v>
          </cell>
          <cell r="R2867" t="str">
            <v>2</v>
          </cell>
          <cell r="S2867" t="str">
            <v>3.5</v>
          </cell>
          <cell r="T2867" t="str">
            <v>无</v>
          </cell>
          <cell r="U2867">
            <v>0</v>
          </cell>
          <cell r="V2867">
            <v>1.2</v>
          </cell>
          <cell r="W2867">
            <v>1.2</v>
          </cell>
        </row>
        <row r="2868">
          <cell r="I2868" t="str">
            <v>岭林1组-塔冲6组连通公路</v>
          </cell>
          <cell r="J2868" t="str">
            <v>1327F4304240112</v>
          </cell>
          <cell r="K2868" t="str">
            <v>新村与撤并村便捷连通</v>
          </cell>
          <cell r="L2868" t="str">
            <v>三类地区</v>
          </cell>
          <cell r="M2868"/>
          <cell r="N2868" t="str">
            <v>新建</v>
          </cell>
          <cell r="O2868" t="str">
            <v>岭林村</v>
          </cell>
          <cell r="P2868" t="str">
            <v>等外公路</v>
          </cell>
          <cell r="R2868" t="str">
            <v>2</v>
          </cell>
          <cell r="S2868" t="str">
            <v>3.5</v>
          </cell>
          <cell r="T2868" t="str">
            <v>无</v>
          </cell>
          <cell r="U2868">
            <v>0</v>
          </cell>
          <cell r="V2868">
            <v>0.78</v>
          </cell>
          <cell r="W2868">
            <v>0.78</v>
          </cell>
        </row>
        <row r="2869">
          <cell r="I2869" t="str">
            <v>岭岩至大山村连接路</v>
          </cell>
          <cell r="J2869" t="str">
            <v>1327F4304240013</v>
          </cell>
          <cell r="K2869" t="str">
            <v>新村与撤并村便捷连通</v>
          </cell>
          <cell r="L2869" t="str">
            <v>三类地区</v>
          </cell>
          <cell r="M2869"/>
          <cell r="N2869" t="str">
            <v>新建</v>
          </cell>
          <cell r="O2869" t="str">
            <v>大山村</v>
          </cell>
          <cell r="P2869" t="str">
            <v>等外公路</v>
          </cell>
          <cell r="R2869" t="str">
            <v>2</v>
          </cell>
          <cell r="S2869" t="str">
            <v>3.5</v>
          </cell>
          <cell r="T2869" t="str">
            <v>无</v>
          </cell>
          <cell r="U2869">
            <v>0</v>
          </cell>
          <cell r="V2869">
            <v>1.2</v>
          </cell>
          <cell r="W2869">
            <v>1.2</v>
          </cell>
        </row>
        <row r="2870">
          <cell r="I2870" t="str">
            <v>刘家滩-下杨梅连接路</v>
          </cell>
          <cell r="J2870" t="str">
            <v>1327F4304240047</v>
          </cell>
          <cell r="K2870" t="str">
            <v>新村与撤并村便捷连通</v>
          </cell>
          <cell r="L2870" t="str">
            <v>三类地区</v>
          </cell>
          <cell r="M2870"/>
          <cell r="N2870" t="str">
            <v>新建</v>
          </cell>
          <cell r="O2870" t="str">
            <v>杨梅村</v>
          </cell>
          <cell r="P2870" t="str">
            <v>等外公路</v>
          </cell>
          <cell r="R2870" t="str">
            <v>2</v>
          </cell>
          <cell r="S2870" t="str">
            <v>3.5</v>
          </cell>
          <cell r="T2870" t="str">
            <v>无</v>
          </cell>
          <cell r="U2870">
            <v>0</v>
          </cell>
          <cell r="V2870">
            <v>0.60599999999999998</v>
          </cell>
          <cell r="W2870">
            <v>0.60599999999999998</v>
          </cell>
        </row>
        <row r="2871">
          <cell r="I2871" t="str">
            <v>龙家湾-S213窑上连接路</v>
          </cell>
          <cell r="J2871" t="str">
            <v>1327F4304240044</v>
          </cell>
          <cell r="K2871" t="str">
            <v>新村与撤并村便捷连通</v>
          </cell>
          <cell r="L2871" t="str">
            <v>三类地区</v>
          </cell>
          <cell r="M2871"/>
          <cell r="N2871" t="str">
            <v>新建</v>
          </cell>
          <cell r="O2871" t="str">
            <v>茶石村</v>
          </cell>
          <cell r="P2871" t="str">
            <v>等外公路</v>
          </cell>
          <cell r="R2871" t="str">
            <v>2</v>
          </cell>
          <cell r="S2871" t="str">
            <v>3.5</v>
          </cell>
          <cell r="T2871" t="str">
            <v>无</v>
          </cell>
          <cell r="U2871">
            <v>0</v>
          </cell>
          <cell r="V2871">
            <v>0.98</v>
          </cell>
          <cell r="W2871">
            <v>0.98</v>
          </cell>
        </row>
        <row r="2872">
          <cell r="I2872" t="str">
            <v>龙门前3组至紫岗1组连接路</v>
          </cell>
          <cell r="J2872" t="str">
            <v>1327F4304240129</v>
          </cell>
          <cell r="K2872" t="str">
            <v>新村与撤并村便捷连通</v>
          </cell>
          <cell r="L2872" t="str">
            <v>三类地区</v>
          </cell>
          <cell r="M2872"/>
          <cell r="N2872" t="str">
            <v>新建</v>
          </cell>
          <cell r="O2872" t="str">
            <v>龙奉村</v>
          </cell>
          <cell r="P2872" t="str">
            <v>等外公路</v>
          </cell>
          <cell r="R2872" t="str">
            <v>2</v>
          </cell>
          <cell r="S2872" t="str">
            <v>3.5</v>
          </cell>
          <cell r="T2872" t="str">
            <v>CLMQ430424</v>
          </cell>
          <cell r="U2872">
            <v>0</v>
          </cell>
          <cell r="V2872">
            <v>2.2000000000000002</v>
          </cell>
          <cell r="W2872">
            <v>2.2000000000000002</v>
          </cell>
        </row>
        <row r="2873">
          <cell r="I2873" t="str">
            <v>龙塘9组-铁炉7组连通公路</v>
          </cell>
          <cell r="J2873" t="str">
            <v>1327F4304240138</v>
          </cell>
          <cell r="K2873" t="str">
            <v>新村与撤并村便捷连通</v>
          </cell>
          <cell r="L2873" t="str">
            <v>三类地区</v>
          </cell>
          <cell r="M2873"/>
          <cell r="N2873" t="str">
            <v>新建</v>
          </cell>
          <cell r="O2873" t="str">
            <v>塔冲村</v>
          </cell>
          <cell r="P2873" t="str">
            <v>无路</v>
          </cell>
          <cell r="R2873" t="str">
            <v>2</v>
          </cell>
          <cell r="S2873" t="str">
            <v>3.5</v>
          </cell>
          <cell r="T2873" t="str">
            <v>无</v>
          </cell>
          <cell r="U2873">
            <v>0</v>
          </cell>
          <cell r="V2873">
            <v>1.2</v>
          </cell>
          <cell r="W2873">
            <v>1.2</v>
          </cell>
        </row>
        <row r="2874">
          <cell r="I2874" t="str">
            <v>能桥村-原石桥村连接路</v>
          </cell>
          <cell r="J2874" t="str">
            <v>1327F4304240054</v>
          </cell>
          <cell r="K2874" t="str">
            <v>新村与撤并村便捷连通</v>
          </cell>
          <cell r="L2874" t="str">
            <v>三类地区</v>
          </cell>
          <cell r="M2874"/>
          <cell r="N2874" t="str">
            <v>新建</v>
          </cell>
          <cell r="O2874" t="str">
            <v>石桥村</v>
          </cell>
          <cell r="P2874" t="str">
            <v>等外公路</v>
          </cell>
          <cell r="R2874" t="str">
            <v>2</v>
          </cell>
          <cell r="S2874" t="str">
            <v>3.5</v>
          </cell>
          <cell r="T2874" t="str">
            <v>无</v>
          </cell>
          <cell r="U2874">
            <v>0</v>
          </cell>
          <cell r="V2874">
            <v>0.56799999999999995</v>
          </cell>
          <cell r="W2874">
            <v>0.56799999999999995</v>
          </cell>
        </row>
        <row r="2875">
          <cell r="I2875" t="str">
            <v>蓬源村-东山村(三口塘至袁家台)连接路</v>
          </cell>
          <cell r="J2875" t="str">
            <v>1327F4304240005</v>
          </cell>
          <cell r="K2875" t="str">
            <v>新村与撤并村便捷连通</v>
          </cell>
          <cell r="L2875" t="str">
            <v>三类地区</v>
          </cell>
          <cell r="M2875"/>
          <cell r="N2875" t="str">
            <v>新建</v>
          </cell>
          <cell r="O2875" t="str">
            <v>蓬源村</v>
          </cell>
          <cell r="P2875" t="str">
            <v>等外公路</v>
          </cell>
          <cell r="R2875" t="str">
            <v>0</v>
          </cell>
          <cell r="S2875" t="str">
            <v>3.5</v>
          </cell>
          <cell r="T2875" t="str">
            <v>无</v>
          </cell>
          <cell r="U2875">
            <v>0</v>
          </cell>
          <cell r="V2875">
            <v>1.5980000000000001</v>
          </cell>
          <cell r="W2875">
            <v>1.5980000000000001</v>
          </cell>
        </row>
        <row r="2876">
          <cell r="I2876" t="str">
            <v>蓬源村-金龙村连接路</v>
          </cell>
          <cell r="J2876" t="str">
            <v>1327F4304240080</v>
          </cell>
          <cell r="K2876" t="str">
            <v>新村与撤并村便捷连通</v>
          </cell>
          <cell r="L2876" t="str">
            <v>三类地区</v>
          </cell>
          <cell r="M2876"/>
          <cell r="N2876" t="str">
            <v>新建</v>
          </cell>
          <cell r="O2876" t="str">
            <v>蓬源村</v>
          </cell>
          <cell r="P2876" t="str">
            <v>等外公路</v>
          </cell>
          <cell r="R2876" t="str">
            <v>2</v>
          </cell>
          <cell r="S2876" t="str">
            <v>3.5</v>
          </cell>
          <cell r="T2876" t="str">
            <v>无</v>
          </cell>
          <cell r="U2876">
            <v>0</v>
          </cell>
          <cell r="V2876">
            <v>0.7</v>
          </cell>
          <cell r="W2876">
            <v>0.7</v>
          </cell>
        </row>
        <row r="2877">
          <cell r="I2877" t="str">
            <v>前进14组-柏林7组连通公路</v>
          </cell>
          <cell r="J2877" t="str">
            <v>1327F4304240143</v>
          </cell>
          <cell r="K2877" t="str">
            <v>新村与撤并村便捷连通</v>
          </cell>
          <cell r="L2877" t="str">
            <v>三类地区</v>
          </cell>
          <cell r="M2877"/>
          <cell r="N2877" t="str">
            <v>新建</v>
          </cell>
          <cell r="O2877" t="str">
            <v>前进村</v>
          </cell>
          <cell r="P2877" t="str">
            <v>无路</v>
          </cell>
          <cell r="R2877" t="str">
            <v>2</v>
          </cell>
          <cell r="S2877" t="str">
            <v>3.5</v>
          </cell>
          <cell r="T2877" t="str">
            <v>无</v>
          </cell>
          <cell r="U2877">
            <v>0</v>
          </cell>
          <cell r="V2877">
            <v>0.47</v>
          </cell>
          <cell r="W2877">
            <v>0.47</v>
          </cell>
        </row>
        <row r="2878">
          <cell r="I2878" t="str">
            <v>前进1组-和平4组连通公路</v>
          </cell>
          <cell r="J2878" t="str">
            <v>1327F4304240127</v>
          </cell>
          <cell r="K2878" t="str">
            <v>新村与撤并村便捷连通</v>
          </cell>
          <cell r="L2878" t="str">
            <v>三类地区</v>
          </cell>
          <cell r="M2878"/>
          <cell r="N2878" t="str">
            <v>新建</v>
          </cell>
          <cell r="O2878" t="str">
            <v>和平村</v>
          </cell>
          <cell r="P2878" t="str">
            <v>无路</v>
          </cell>
          <cell r="R2878" t="str">
            <v>2</v>
          </cell>
          <cell r="S2878" t="str">
            <v>3.5</v>
          </cell>
          <cell r="T2878" t="str">
            <v>无</v>
          </cell>
          <cell r="U2878">
            <v>0</v>
          </cell>
          <cell r="V2878">
            <v>0.26800000000000002</v>
          </cell>
          <cell r="W2878">
            <v>0.26800000000000002</v>
          </cell>
        </row>
        <row r="2879">
          <cell r="I2879" t="str">
            <v>强兴村-兴民村(蛇形咀至上池塘)连接路</v>
          </cell>
          <cell r="J2879" t="str">
            <v>1327F4304240083</v>
          </cell>
          <cell r="K2879" t="str">
            <v>新村与撤并村便捷连通</v>
          </cell>
          <cell r="L2879" t="str">
            <v>三类地区</v>
          </cell>
          <cell r="M2879"/>
          <cell r="N2879" t="str">
            <v>新建</v>
          </cell>
          <cell r="O2879" t="str">
            <v>兴民村</v>
          </cell>
          <cell r="P2879" t="str">
            <v>等外公路</v>
          </cell>
          <cell r="R2879" t="str">
            <v>2</v>
          </cell>
          <cell r="S2879" t="str">
            <v>3.5</v>
          </cell>
          <cell r="T2879" t="str">
            <v>无</v>
          </cell>
          <cell r="U2879">
            <v>0</v>
          </cell>
          <cell r="V2879">
            <v>0.89200000000000002</v>
          </cell>
          <cell r="W2879">
            <v>0.89200000000000002</v>
          </cell>
        </row>
        <row r="2880">
          <cell r="I2880" t="str">
            <v>青山村-长冲村(CHXQ线至长冲9组)连接路</v>
          </cell>
          <cell r="J2880" t="str">
            <v>1327F4304240007</v>
          </cell>
          <cell r="K2880" t="str">
            <v>新村与撤并村便捷连通</v>
          </cell>
          <cell r="L2880" t="str">
            <v>三类地区</v>
          </cell>
          <cell r="M2880"/>
          <cell r="N2880" t="str">
            <v>新建</v>
          </cell>
          <cell r="O2880" t="str">
            <v>长冲村</v>
          </cell>
          <cell r="P2880" t="str">
            <v>等外公路</v>
          </cell>
          <cell r="R2880" t="str">
            <v>0</v>
          </cell>
          <cell r="S2880" t="str">
            <v>3.5</v>
          </cell>
          <cell r="T2880" t="str">
            <v>无</v>
          </cell>
          <cell r="U2880">
            <v>0</v>
          </cell>
          <cell r="V2880">
            <v>2</v>
          </cell>
          <cell r="W2880">
            <v>2</v>
          </cell>
        </row>
        <row r="2881">
          <cell r="I2881" t="str">
            <v>青鸦村邓家祠组连接路</v>
          </cell>
          <cell r="J2881" t="str">
            <v>1327F4304240101</v>
          </cell>
          <cell r="K2881" t="str">
            <v>新村与撤并村便捷连通</v>
          </cell>
          <cell r="L2881" t="str">
            <v>三类地区</v>
          </cell>
          <cell r="M2881"/>
          <cell r="N2881" t="str">
            <v>新建</v>
          </cell>
          <cell r="O2881" t="str">
            <v>青鸦村</v>
          </cell>
          <cell r="P2881" t="str">
            <v>无路</v>
          </cell>
          <cell r="R2881" t="str">
            <v>2</v>
          </cell>
          <cell r="S2881" t="str">
            <v>3.5</v>
          </cell>
          <cell r="T2881" t="str">
            <v>无</v>
          </cell>
          <cell r="U2881">
            <v>0</v>
          </cell>
          <cell r="V2881">
            <v>0.2</v>
          </cell>
          <cell r="W2881">
            <v>0.2</v>
          </cell>
        </row>
        <row r="2882">
          <cell r="I2882" t="str">
            <v>青鸦村刘家神塘组连接路</v>
          </cell>
          <cell r="J2882" t="str">
            <v>1327F4304240102</v>
          </cell>
          <cell r="K2882" t="str">
            <v>新村与撤并村便捷连通</v>
          </cell>
          <cell r="L2882" t="str">
            <v>三类地区</v>
          </cell>
          <cell r="M2882"/>
          <cell r="N2882" t="str">
            <v>新建</v>
          </cell>
          <cell r="O2882" t="str">
            <v>青鸦村</v>
          </cell>
          <cell r="P2882" t="str">
            <v>无路</v>
          </cell>
          <cell r="R2882" t="str">
            <v>2</v>
          </cell>
          <cell r="S2882" t="str">
            <v>3.5</v>
          </cell>
          <cell r="T2882" t="str">
            <v>无</v>
          </cell>
          <cell r="U2882">
            <v>0</v>
          </cell>
          <cell r="V2882">
            <v>0.51</v>
          </cell>
          <cell r="W2882">
            <v>0.51</v>
          </cell>
        </row>
        <row r="2883">
          <cell r="I2883" t="str">
            <v>清景15组-清景13组连接路</v>
          </cell>
          <cell r="J2883" t="str">
            <v>1327F4304240038</v>
          </cell>
          <cell r="K2883" t="str">
            <v>新村与撤并村便捷连通</v>
          </cell>
          <cell r="L2883" t="str">
            <v>三类地区</v>
          </cell>
          <cell r="M2883"/>
          <cell r="N2883" t="str">
            <v>新建</v>
          </cell>
          <cell r="O2883" t="str">
            <v>清景村</v>
          </cell>
          <cell r="P2883" t="str">
            <v>等外公路</v>
          </cell>
          <cell r="R2883" t="str">
            <v>2</v>
          </cell>
          <cell r="S2883" t="str">
            <v>3.5</v>
          </cell>
          <cell r="T2883" t="str">
            <v>无</v>
          </cell>
          <cell r="U2883">
            <v>0</v>
          </cell>
          <cell r="V2883">
            <v>0.95199999999999996</v>
          </cell>
          <cell r="W2883">
            <v>0.95199999999999996</v>
          </cell>
        </row>
        <row r="2884">
          <cell r="I2884" t="str">
            <v>泉湖村-石枧村(锣家园至羊场)连接路</v>
          </cell>
          <cell r="J2884" t="str">
            <v>1327F4304240088</v>
          </cell>
          <cell r="K2884" t="str">
            <v>新村与撤并村便捷连通</v>
          </cell>
          <cell r="L2884" t="str">
            <v>三类地区</v>
          </cell>
          <cell r="M2884"/>
          <cell r="N2884" t="str">
            <v>新建</v>
          </cell>
          <cell r="O2884" t="str">
            <v>云集村</v>
          </cell>
          <cell r="P2884" t="str">
            <v>等外公路</v>
          </cell>
          <cell r="R2884" t="str">
            <v>2</v>
          </cell>
          <cell r="S2884" t="str">
            <v>3.5</v>
          </cell>
          <cell r="T2884" t="str">
            <v>无</v>
          </cell>
          <cell r="U2884">
            <v>0</v>
          </cell>
          <cell r="V2884">
            <v>1.61</v>
          </cell>
          <cell r="W2884">
            <v>1.61</v>
          </cell>
        </row>
        <row r="2885">
          <cell r="I2885" t="str">
            <v>沙港村12组至13组连接路</v>
          </cell>
          <cell r="J2885" t="str">
            <v>1327F4304240046</v>
          </cell>
          <cell r="K2885" t="str">
            <v>新村与撤并村便捷连通</v>
          </cell>
          <cell r="L2885" t="str">
            <v>三类地区</v>
          </cell>
          <cell r="M2885"/>
          <cell r="N2885" t="str">
            <v>新建</v>
          </cell>
          <cell r="O2885" t="str">
            <v>沙港村</v>
          </cell>
          <cell r="P2885" t="str">
            <v>等外公路</v>
          </cell>
          <cell r="R2885" t="str">
            <v>2</v>
          </cell>
          <cell r="S2885" t="str">
            <v>3.5</v>
          </cell>
          <cell r="T2885" t="str">
            <v>无</v>
          </cell>
          <cell r="U2885">
            <v>0</v>
          </cell>
          <cell r="V2885">
            <v>2.9</v>
          </cell>
          <cell r="W2885">
            <v>2.9</v>
          </cell>
        </row>
        <row r="2886">
          <cell r="I2886" t="str">
            <v>山冲至采霞连接路</v>
          </cell>
          <cell r="J2886" t="str">
            <v>1327F4304240023</v>
          </cell>
          <cell r="K2886" t="str">
            <v>新村与撤并村便捷连通</v>
          </cell>
          <cell r="L2886" t="str">
            <v>三类地区</v>
          </cell>
          <cell r="M2886"/>
          <cell r="N2886" t="str">
            <v>新建</v>
          </cell>
          <cell r="O2886" t="str">
            <v>采霞村</v>
          </cell>
          <cell r="P2886" t="str">
            <v>等外公路</v>
          </cell>
          <cell r="R2886" t="str">
            <v>2</v>
          </cell>
          <cell r="S2886" t="str">
            <v>3.5</v>
          </cell>
          <cell r="T2886" t="str">
            <v>CJA9430424</v>
          </cell>
          <cell r="U2886">
            <v>0</v>
          </cell>
          <cell r="V2886">
            <v>1</v>
          </cell>
          <cell r="W2886">
            <v>1</v>
          </cell>
        </row>
        <row r="2887">
          <cell r="I2887" t="str">
            <v>山坳3组-株洲春诗湾连通公路</v>
          </cell>
          <cell r="J2887" t="str">
            <v>1327F4304240132</v>
          </cell>
          <cell r="K2887" t="str">
            <v>新村与撤并村便捷连通</v>
          </cell>
          <cell r="L2887" t="str">
            <v>三类地区</v>
          </cell>
          <cell r="M2887"/>
          <cell r="N2887" t="str">
            <v>新建</v>
          </cell>
          <cell r="O2887" t="str">
            <v>澎陂港村</v>
          </cell>
          <cell r="P2887" t="str">
            <v>无路</v>
          </cell>
          <cell r="R2887" t="str">
            <v>2</v>
          </cell>
          <cell r="S2887" t="str">
            <v>3.5</v>
          </cell>
          <cell r="T2887" t="str">
            <v>无</v>
          </cell>
          <cell r="U2887">
            <v>0</v>
          </cell>
          <cell r="V2887">
            <v>0.33600000000000002</v>
          </cell>
          <cell r="W2887">
            <v>0.33600000000000002</v>
          </cell>
        </row>
        <row r="2888">
          <cell r="I2888" t="str">
            <v>上朗至朗山连接路</v>
          </cell>
          <cell r="J2888" t="str">
            <v>1327F4304240014</v>
          </cell>
          <cell r="K2888" t="str">
            <v>新村与撤并村便捷连通</v>
          </cell>
          <cell r="L2888" t="str">
            <v>三类地区</v>
          </cell>
          <cell r="M2888"/>
          <cell r="N2888" t="str">
            <v>新建</v>
          </cell>
          <cell r="O2888" t="str">
            <v>朗山村</v>
          </cell>
          <cell r="P2888" t="str">
            <v>等外公路</v>
          </cell>
          <cell r="R2888" t="str">
            <v>2</v>
          </cell>
          <cell r="S2888" t="str">
            <v>3.5</v>
          </cell>
          <cell r="T2888" t="str">
            <v>CJE9430424</v>
          </cell>
          <cell r="U2888">
            <v>0</v>
          </cell>
          <cell r="V2888">
            <v>0.98499999999999999</v>
          </cell>
          <cell r="W2888">
            <v>0.98499999999999999</v>
          </cell>
        </row>
        <row r="2889">
          <cell r="I2889" t="str">
            <v>狮塘村21组连接路</v>
          </cell>
          <cell r="J2889" t="str">
            <v>1327F4304240094</v>
          </cell>
          <cell r="K2889" t="str">
            <v>新村与撤并村便捷连通</v>
          </cell>
          <cell r="L2889" t="str">
            <v>三类地区</v>
          </cell>
          <cell r="M2889"/>
          <cell r="N2889" t="str">
            <v>新建</v>
          </cell>
          <cell r="O2889" t="str">
            <v>狮塘村</v>
          </cell>
          <cell r="P2889" t="str">
            <v>无路</v>
          </cell>
          <cell r="R2889" t="str">
            <v>2</v>
          </cell>
          <cell r="S2889" t="str">
            <v>3.5</v>
          </cell>
          <cell r="T2889" t="str">
            <v>无</v>
          </cell>
          <cell r="U2889">
            <v>0</v>
          </cell>
          <cell r="V2889">
            <v>0.45300000000000001</v>
          </cell>
          <cell r="W2889">
            <v>0.45300000000000001</v>
          </cell>
        </row>
        <row r="2890">
          <cell r="I2890" t="str">
            <v>石头至北冲连接路</v>
          </cell>
          <cell r="J2890" t="str">
            <v>1327F4304240012</v>
          </cell>
          <cell r="K2890" t="str">
            <v>新村与撤并村便捷连通</v>
          </cell>
          <cell r="L2890" t="str">
            <v>三类地区</v>
          </cell>
          <cell r="M2890"/>
          <cell r="N2890" t="str">
            <v>新建</v>
          </cell>
          <cell r="O2890" t="str">
            <v>北冲村</v>
          </cell>
          <cell r="P2890" t="str">
            <v>等外公路</v>
          </cell>
          <cell r="R2890" t="str">
            <v>2</v>
          </cell>
          <cell r="S2890" t="str">
            <v>3.5</v>
          </cell>
          <cell r="T2890" t="str">
            <v>无</v>
          </cell>
          <cell r="U2890">
            <v>0</v>
          </cell>
          <cell r="V2890">
            <v>0.8</v>
          </cell>
          <cell r="W2890">
            <v>0.8</v>
          </cell>
        </row>
        <row r="2891">
          <cell r="I2891" t="str">
            <v>塔冲3组-湖套4组连通公路</v>
          </cell>
          <cell r="J2891" t="str">
            <v>1327F4304240139</v>
          </cell>
          <cell r="K2891" t="str">
            <v>新村与撤并村便捷连通</v>
          </cell>
          <cell r="L2891" t="str">
            <v>三类地区</v>
          </cell>
          <cell r="M2891"/>
          <cell r="N2891" t="str">
            <v>新建</v>
          </cell>
          <cell r="O2891" t="str">
            <v>塔冲村</v>
          </cell>
          <cell r="P2891" t="str">
            <v>无路</v>
          </cell>
          <cell r="R2891" t="str">
            <v>2</v>
          </cell>
          <cell r="S2891" t="str">
            <v>3.5</v>
          </cell>
          <cell r="T2891" t="str">
            <v>无</v>
          </cell>
          <cell r="U2891">
            <v>0</v>
          </cell>
          <cell r="V2891">
            <v>0.9</v>
          </cell>
          <cell r="W2891">
            <v>0.9</v>
          </cell>
        </row>
        <row r="2892">
          <cell r="I2892" t="str">
            <v>塔冲3组-义门15组连通公路</v>
          </cell>
          <cell r="J2892" t="str">
            <v>1327F4304240140</v>
          </cell>
          <cell r="K2892" t="str">
            <v>新村与撤并村便捷连通</v>
          </cell>
          <cell r="L2892" t="str">
            <v>三类地区</v>
          </cell>
          <cell r="M2892"/>
          <cell r="N2892" t="str">
            <v>新建</v>
          </cell>
          <cell r="O2892" t="str">
            <v>塔冲村</v>
          </cell>
          <cell r="P2892" t="str">
            <v>无路</v>
          </cell>
          <cell r="R2892" t="str">
            <v>2</v>
          </cell>
          <cell r="S2892" t="str">
            <v>3.5</v>
          </cell>
          <cell r="T2892" t="str">
            <v>无</v>
          </cell>
          <cell r="U2892">
            <v>0</v>
          </cell>
          <cell r="V2892">
            <v>0.80500000000000005</v>
          </cell>
          <cell r="W2892">
            <v>0.80500000000000005</v>
          </cell>
        </row>
        <row r="2893">
          <cell r="I2893" t="str">
            <v>踏庄至踏庄连接路</v>
          </cell>
          <cell r="J2893" t="str">
            <v>1327F4304240018</v>
          </cell>
          <cell r="K2893" t="str">
            <v>新村与撤并村便捷连通</v>
          </cell>
          <cell r="L2893" t="str">
            <v>三类地区</v>
          </cell>
          <cell r="M2893"/>
          <cell r="N2893" t="str">
            <v>新建</v>
          </cell>
          <cell r="O2893" t="str">
            <v>踏庄村</v>
          </cell>
          <cell r="P2893" t="str">
            <v>等外公路</v>
          </cell>
          <cell r="R2893" t="str">
            <v>2</v>
          </cell>
          <cell r="S2893" t="str">
            <v>3.5</v>
          </cell>
          <cell r="T2893" t="str">
            <v>无</v>
          </cell>
          <cell r="U2893">
            <v>0</v>
          </cell>
          <cell r="V2893">
            <v>0.29199999999999998</v>
          </cell>
          <cell r="W2893">
            <v>0.29199999999999998</v>
          </cell>
        </row>
        <row r="2894">
          <cell r="I2894" t="str">
            <v>太平村5组连接路</v>
          </cell>
          <cell r="J2894" t="str">
            <v>1327F4304240095</v>
          </cell>
          <cell r="K2894" t="str">
            <v>新村与撤并村便捷连通</v>
          </cell>
          <cell r="L2894" t="str">
            <v>三类地区</v>
          </cell>
          <cell r="M2894"/>
          <cell r="N2894" t="str">
            <v>新建</v>
          </cell>
          <cell r="O2894" t="str">
            <v>太平村</v>
          </cell>
          <cell r="P2894" t="str">
            <v>无路</v>
          </cell>
          <cell r="R2894" t="str">
            <v>2</v>
          </cell>
          <cell r="S2894" t="str">
            <v>3.5</v>
          </cell>
          <cell r="T2894" t="str">
            <v>无</v>
          </cell>
          <cell r="U2894">
            <v>0</v>
          </cell>
          <cell r="V2894">
            <v>0.36699999999999999</v>
          </cell>
          <cell r="W2894">
            <v>0.36699999999999999</v>
          </cell>
        </row>
        <row r="2895">
          <cell r="I2895" t="str">
            <v>桃源村-东江村连通公路</v>
          </cell>
          <cell r="J2895" t="str">
            <v>1327F4304240089</v>
          </cell>
          <cell r="K2895" t="str">
            <v>新村与撤并村便捷连通</v>
          </cell>
          <cell r="L2895" t="str">
            <v>三类地区</v>
          </cell>
          <cell r="M2895"/>
          <cell r="N2895" t="str">
            <v>新建</v>
          </cell>
          <cell r="O2895" t="str">
            <v>桃源村</v>
          </cell>
          <cell r="P2895" t="str">
            <v>等外公路</v>
          </cell>
          <cell r="R2895" t="str">
            <v>2</v>
          </cell>
          <cell r="S2895" t="str">
            <v>3.5</v>
          </cell>
          <cell r="T2895" t="str">
            <v>无</v>
          </cell>
          <cell r="U2895">
            <v>0</v>
          </cell>
          <cell r="V2895">
            <v>0.55000000000000004</v>
          </cell>
          <cell r="W2895">
            <v>0.55000000000000004</v>
          </cell>
        </row>
        <row r="2896">
          <cell r="I2896" t="str">
            <v>桃源村11组-12组连通公路</v>
          </cell>
          <cell r="J2896" t="str">
            <v>1327F4304240082</v>
          </cell>
          <cell r="K2896" t="str">
            <v>新村与撤并村便捷连通</v>
          </cell>
          <cell r="L2896" t="str">
            <v>三类地区</v>
          </cell>
          <cell r="M2896"/>
          <cell r="N2896" t="str">
            <v>新建</v>
          </cell>
          <cell r="O2896" t="str">
            <v>桃源村</v>
          </cell>
          <cell r="P2896" t="str">
            <v>等外公路</v>
          </cell>
          <cell r="R2896" t="str">
            <v>2</v>
          </cell>
          <cell r="S2896" t="str">
            <v>3.5</v>
          </cell>
          <cell r="T2896" t="str">
            <v>无</v>
          </cell>
          <cell r="U2896">
            <v>0</v>
          </cell>
          <cell r="V2896">
            <v>0.35</v>
          </cell>
          <cell r="W2896">
            <v>0.35</v>
          </cell>
        </row>
        <row r="2897">
          <cell r="I2897" t="str">
            <v>桃源村13组-15组连通公路</v>
          </cell>
          <cell r="J2897" t="str">
            <v>1327F4304240084</v>
          </cell>
          <cell r="K2897" t="str">
            <v>新村与撤并村便捷连通</v>
          </cell>
          <cell r="L2897" t="str">
            <v>三类地区</v>
          </cell>
          <cell r="M2897"/>
          <cell r="N2897" t="str">
            <v>新建</v>
          </cell>
          <cell r="O2897" t="str">
            <v>桃源村</v>
          </cell>
          <cell r="P2897" t="str">
            <v>等外公路</v>
          </cell>
          <cell r="R2897" t="str">
            <v>2</v>
          </cell>
          <cell r="S2897" t="str">
            <v>3.5</v>
          </cell>
          <cell r="T2897" t="str">
            <v>无</v>
          </cell>
          <cell r="U2897">
            <v>0</v>
          </cell>
          <cell r="V2897">
            <v>1.53</v>
          </cell>
          <cell r="W2897">
            <v>1.53</v>
          </cell>
        </row>
        <row r="2898">
          <cell r="I2898" t="str">
            <v>桃源村6组-8组连通公路</v>
          </cell>
          <cell r="J2898" t="str">
            <v>1327F4304240087</v>
          </cell>
          <cell r="K2898" t="str">
            <v>新村与撤并村便捷连通</v>
          </cell>
          <cell r="L2898" t="str">
            <v>三类地区</v>
          </cell>
          <cell r="M2898"/>
          <cell r="N2898" t="str">
            <v>新建</v>
          </cell>
          <cell r="O2898" t="str">
            <v>桃源村</v>
          </cell>
          <cell r="P2898" t="str">
            <v>等外公路</v>
          </cell>
          <cell r="R2898" t="str">
            <v>2</v>
          </cell>
          <cell r="S2898" t="str">
            <v>3.5</v>
          </cell>
          <cell r="T2898" t="str">
            <v>无</v>
          </cell>
          <cell r="U2898">
            <v>0</v>
          </cell>
          <cell r="V2898">
            <v>0.7</v>
          </cell>
          <cell r="W2898">
            <v>0.7</v>
          </cell>
        </row>
        <row r="2899">
          <cell r="I2899" t="str">
            <v>桃源村9组-10组连通公路</v>
          </cell>
          <cell r="J2899" t="str">
            <v>1327F4304240085</v>
          </cell>
          <cell r="K2899" t="str">
            <v>新村与撤并村便捷连通</v>
          </cell>
          <cell r="L2899" t="str">
            <v>三类地区</v>
          </cell>
          <cell r="M2899"/>
          <cell r="N2899" t="str">
            <v>新建</v>
          </cell>
          <cell r="O2899" t="str">
            <v>桃源村</v>
          </cell>
          <cell r="P2899" t="str">
            <v>等外公路</v>
          </cell>
          <cell r="R2899" t="str">
            <v>2</v>
          </cell>
          <cell r="S2899" t="str">
            <v>3.5</v>
          </cell>
          <cell r="T2899" t="str">
            <v>无</v>
          </cell>
          <cell r="U2899">
            <v>0</v>
          </cell>
          <cell r="V2899">
            <v>1.1000000000000001</v>
          </cell>
          <cell r="W2899">
            <v>1.1000000000000001</v>
          </cell>
        </row>
        <row r="2900">
          <cell r="I2900" t="str">
            <v>同心至状元村连接路</v>
          </cell>
          <cell r="J2900" t="str">
            <v>1327F4304240016</v>
          </cell>
          <cell r="K2900" t="str">
            <v>新村与撤并村便捷连通</v>
          </cell>
          <cell r="L2900" t="str">
            <v>三类地区</v>
          </cell>
          <cell r="M2900"/>
          <cell r="N2900" t="str">
            <v>新建</v>
          </cell>
          <cell r="O2900" t="str">
            <v>状元村</v>
          </cell>
          <cell r="P2900" t="str">
            <v>等外公路</v>
          </cell>
          <cell r="R2900" t="str">
            <v>2</v>
          </cell>
          <cell r="S2900" t="str">
            <v>3.5</v>
          </cell>
          <cell r="T2900" t="str">
            <v>无</v>
          </cell>
          <cell r="U2900">
            <v>0</v>
          </cell>
          <cell r="V2900">
            <v>2.8</v>
          </cell>
          <cell r="W2900">
            <v>2.8</v>
          </cell>
        </row>
        <row r="2901">
          <cell r="I2901" t="str">
            <v>文家村-冲排村6组至7组(灌田垄至樊家凹)连接路</v>
          </cell>
          <cell r="J2901" t="str">
            <v>1327F4304240006</v>
          </cell>
          <cell r="K2901" t="str">
            <v>新村与撤并村便捷连通</v>
          </cell>
          <cell r="L2901" t="str">
            <v>三类地区</v>
          </cell>
          <cell r="M2901"/>
          <cell r="N2901" t="str">
            <v>新建</v>
          </cell>
          <cell r="O2901" t="str">
            <v>冲排村</v>
          </cell>
          <cell r="P2901" t="str">
            <v>等外公路</v>
          </cell>
          <cell r="R2901" t="str">
            <v>0</v>
          </cell>
          <cell r="S2901" t="str">
            <v>3.5</v>
          </cell>
          <cell r="T2901" t="str">
            <v>无</v>
          </cell>
          <cell r="U2901">
            <v>0</v>
          </cell>
          <cell r="V2901">
            <v>1.06</v>
          </cell>
          <cell r="W2901">
            <v>1.06</v>
          </cell>
        </row>
        <row r="2902">
          <cell r="I2902" t="str">
            <v>仙楠至仙楠连接路</v>
          </cell>
          <cell r="J2902" t="str">
            <v>1327F4304240021</v>
          </cell>
          <cell r="K2902" t="str">
            <v>新村与撤并村便捷连通</v>
          </cell>
          <cell r="L2902" t="str">
            <v>三类地区</v>
          </cell>
          <cell r="M2902"/>
          <cell r="N2902" t="str">
            <v>新建</v>
          </cell>
          <cell r="O2902" t="str">
            <v>仙楠村</v>
          </cell>
          <cell r="P2902" t="str">
            <v>等外公路</v>
          </cell>
          <cell r="R2902" t="str">
            <v>2</v>
          </cell>
          <cell r="S2902" t="str">
            <v>3.5</v>
          </cell>
          <cell r="T2902" t="str">
            <v>无</v>
          </cell>
          <cell r="U2902">
            <v>0</v>
          </cell>
          <cell r="V2902">
            <v>0.56899999999999995</v>
          </cell>
          <cell r="W2902">
            <v>0.56899999999999995</v>
          </cell>
        </row>
        <row r="2903">
          <cell r="I2903" t="str">
            <v>向家湾-肖家寺连接路</v>
          </cell>
          <cell r="J2903" t="str">
            <v>1327F4304240049</v>
          </cell>
          <cell r="K2903" t="str">
            <v>新村与撤并村便捷连通</v>
          </cell>
          <cell r="L2903" t="str">
            <v>三类地区</v>
          </cell>
          <cell r="M2903"/>
          <cell r="N2903" t="str">
            <v>新建</v>
          </cell>
          <cell r="O2903" t="str">
            <v>坪里村</v>
          </cell>
          <cell r="P2903" t="str">
            <v>等外公路</v>
          </cell>
          <cell r="R2903" t="str">
            <v>2</v>
          </cell>
          <cell r="S2903" t="str">
            <v>3.5</v>
          </cell>
          <cell r="T2903" t="str">
            <v>无</v>
          </cell>
          <cell r="U2903">
            <v>0</v>
          </cell>
          <cell r="V2903">
            <v>1.1000000000000001</v>
          </cell>
          <cell r="W2903">
            <v>1.1000000000000001</v>
          </cell>
        </row>
        <row r="2904">
          <cell r="I2904" t="str">
            <v>新冲-社背11组连接路</v>
          </cell>
          <cell r="J2904" t="str">
            <v>1327F4304240050</v>
          </cell>
          <cell r="K2904" t="str">
            <v>新村与撤并村便捷连通</v>
          </cell>
          <cell r="L2904" t="str">
            <v>三类地区</v>
          </cell>
          <cell r="M2904"/>
          <cell r="N2904" t="str">
            <v>新建</v>
          </cell>
          <cell r="O2904" t="str">
            <v>社背村</v>
          </cell>
          <cell r="P2904" t="str">
            <v>等外公路</v>
          </cell>
          <cell r="R2904" t="str">
            <v>2</v>
          </cell>
          <cell r="S2904" t="str">
            <v>3.5</v>
          </cell>
          <cell r="T2904" t="str">
            <v>无</v>
          </cell>
          <cell r="U2904">
            <v>0</v>
          </cell>
          <cell r="V2904">
            <v>1.4</v>
          </cell>
          <cell r="W2904">
            <v>1.4</v>
          </cell>
        </row>
        <row r="2905">
          <cell r="I2905" t="str">
            <v>新建12组—真塘5组连接路</v>
          </cell>
          <cell r="J2905" t="str">
            <v>1327F4304240027</v>
          </cell>
          <cell r="K2905" t="str">
            <v>新村与撤并村便捷连通</v>
          </cell>
          <cell r="L2905" t="str">
            <v>三类地区</v>
          </cell>
          <cell r="M2905"/>
          <cell r="N2905" t="str">
            <v>新建</v>
          </cell>
          <cell r="O2905" t="str">
            <v>真塘村</v>
          </cell>
          <cell r="P2905" t="str">
            <v>等外公路</v>
          </cell>
          <cell r="R2905" t="str">
            <v>2</v>
          </cell>
          <cell r="S2905" t="str">
            <v>3.5</v>
          </cell>
          <cell r="T2905" t="str">
            <v>无</v>
          </cell>
          <cell r="U2905">
            <v>0</v>
          </cell>
          <cell r="V2905">
            <v>1.8520000000000001</v>
          </cell>
          <cell r="W2905">
            <v>1.8520000000000001</v>
          </cell>
        </row>
        <row r="2906">
          <cell r="I2906" t="str">
            <v>新江村-横路社区（35组至42组）</v>
          </cell>
          <cell r="J2906" t="str">
            <v>1327F4304240004</v>
          </cell>
          <cell r="K2906" t="str">
            <v>新村与撤并村便捷连通</v>
          </cell>
          <cell r="L2906" t="str">
            <v>三类地区</v>
          </cell>
          <cell r="M2906"/>
          <cell r="N2906" t="str">
            <v>新建</v>
          </cell>
          <cell r="O2906" t="str">
            <v>横路社区</v>
          </cell>
          <cell r="P2906" t="str">
            <v>等外公路</v>
          </cell>
          <cell r="R2906" t="str">
            <v>0</v>
          </cell>
          <cell r="S2906" t="str">
            <v>3.5</v>
          </cell>
          <cell r="T2906" t="str">
            <v>无</v>
          </cell>
          <cell r="U2906">
            <v>0</v>
          </cell>
          <cell r="V2906">
            <v>0.253</v>
          </cell>
          <cell r="W2906">
            <v>0.253</v>
          </cell>
        </row>
        <row r="2907">
          <cell r="I2907" t="str">
            <v>新开8组至双江口9组连接路</v>
          </cell>
          <cell r="J2907" t="str">
            <v>1327F4304240125</v>
          </cell>
          <cell r="K2907" t="str">
            <v>新村与撤并村便捷连通</v>
          </cell>
          <cell r="L2907" t="str">
            <v>三类地区</v>
          </cell>
          <cell r="M2907"/>
          <cell r="N2907" t="str">
            <v>新建</v>
          </cell>
          <cell r="O2907" t="str">
            <v>大兴村</v>
          </cell>
          <cell r="P2907" t="str">
            <v>等外公路</v>
          </cell>
          <cell r="R2907" t="str">
            <v>2</v>
          </cell>
          <cell r="S2907" t="str">
            <v>3.5</v>
          </cell>
          <cell r="T2907" t="str">
            <v>无</v>
          </cell>
          <cell r="U2907">
            <v>0</v>
          </cell>
          <cell r="V2907">
            <v>0.89</v>
          </cell>
          <cell r="W2907">
            <v>0.89</v>
          </cell>
        </row>
        <row r="2908">
          <cell r="I2908" t="str">
            <v>新开至大兴连接路</v>
          </cell>
          <cell r="J2908" t="str">
            <v>1327F4304240011</v>
          </cell>
          <cell r="K2908" t="str">
            <v>新村与撤并村便捷连通</v>
          </cell>
          <cell r="L2908" t="str">
            <v>三类地区</v>
          </cell>
          <cell r="M2908"/>
          <cell r="N2908" t="str">
            <v>新建</v>
          </cell>
          <cell r="O2908" t="str">
            <v>大兴村</v>
          </cell>
          <cell r="P2908" t="str">
            <v>等外公路</v>
          </cell>
          <cell r="R2908" t="str">
            <v>2.5</v>
          </cell>
          <cell r="S2908" t="str">
            <v>3.5</v>
          </cell>
          <cell r="T2908" t="str">
            <v>无</v>
          </cell>
          <cell r="U2908">
            <v>0</v>
          </cell>
          <cell r="V2908">
            <v>1.8</v>
          </cell>
          <cell r="W2908">
            <v>1.8</v>
          </cell>
        </row>
        <row r="2909">
          <cell r="I2909" t="str">
            <v>新泉-大源塘村连接路</v>
          </cell>
          <cell r="J2909" t="str">
            <v>1327F4304240051</v>
          </cell>
          <cell r="K2909" t="str">
            <v>新村与撤并村便捷连通</v>
          </cell>
          <cell r="L2909" t="str">
            <v>三类地区</v>
          </cell>
          <cell r="M2909"/>
          <cell r="N2909" t="str">
            <v>新建</v>
          </cell>
          <cell r="O2909" t="str">
            <v>大源塘村</v>
          </cell>
          <cell r="P2909" t="str">
            <v>等外公路</v>
          </cell>
          <cell r="R2909" t="str">
            <v>2</v>
          </cell>
          <cell r="S2909" t="str">
            <v>3.5</v>
          </cell>
          <cell r="T2909" t="str">
            <v>无</v>
          </cell>
          <cell r="U2909">
            <v>0</v>
          </cell>
          <cell r="V2909">
            <v>1.1819999999999999</v>
          </cell>
          <cell r="W2909">
            <v>1.1819999999999999</v>
          </cell>
        </row>
        <row r="2910">
          <cell r="I2910" t="str">
            <v>新石桥村2组连接路</v>
          </cell>
          <cell r="J2910" t="str">
            <v>1327F4304240098</v>
          </cell>
          <cell r="K2910" t="str">
            <v>新村与撤并村便捷连通</v>
          </cell>
          <cell r="L2910" t="str">
            <v>三类地区</v>
          </cell>
          <cell r="M2910"/>
          <cell r="N2910" t="str">
            <v>新建</v>
          </cell>
          <cell r="O2910" t="str">
            <v>新石桥村</v>
          </cell>
          <cell r="P2910" t="str">
            <v>无路</v>
          </cell>
          <cell r="R2910" t="str">
            <v>2</v>
          </cell>
          <cell r="S2910" t="str">
            <v>3.5</v>
          </cell>
          <cell r="T2910" t="str">
            <v>无</v>
          </cell>
          <cell r="U2910">
            <v>0</v>
          </cell>
          <cell r="V2910">
            <v>0.22800000000000001</v>
          </cell>
          <cell r="W2910">
            <v>0.22800000000000001</v>
          </cell>
        </row>
        <row r="2911">
          <cell r="I2911" t="str">
            <v>新庄村新塘组连接路</v>
          </cell>
          <cell r="J2911" t="str">
            <v>1327F4304240100</v>
          </cell>
          <cell r="K2911" t="str">
            <v>新村与撤并村便捷连通</v>
          </cell>
          <cell r="L2911" t="str">
            <v>三类地区</v>
          </cell>
          <cell r="M2911"/>
          <cell r="N2911" t="str">
            <v>新建</v>
          </cell>
          <cell r="O2911" t="str">
            <v>新庄村</v>
          </cell>
          <cell r="P2911" t="str">
            <v>无路</v>
          </cell>
          <cell r="R2911" t="str">
            <v>2</v>
          </cell>
          <cell r="S2911" t="str">
            <v>3.5</v>
          </cell>
          <cell r="T2911" t="str">
            <v>无</v>
          </cell>
          <cell r="U2911">
            <v>0</v>
          </cell>
          <cell r="V2911">
            <v>0.81</v>
          </cell>
          <cell r="W2911">
            <v>0.81</v>
          </cell>
        </row>
        <row r="2912">
          <cell r="I2912" t="str">
            <v>新芙村-横路社区（CXF1线至新园里）</v>
          </cell>
          <cell r="J2912" t="str">
            <v>1327F4304240003</v>
          </cell>
          <cell r="K2912" t="str">
            <v>新村与撤并村便捷连通</v>
          </cell>
          <cell r="L2912" t="str">
            <v>三类地区</v>
          </cell>
          <cell r="M2912"/>
          <cell r="N2912" t="str">
            <v>新建</v>
          </cell>
          <cell r="O2912" t="str">
            <v>横路社区</v>
          </cell>
          <cell r="P2912" t="str">
            <v>等外公路</v>
          </cell>
          <cell r="R2912" t="str">
            <v>0</v>
          </cell>
          <cell r="S2912" t="str">
            <v>3.5</v>
          </cell>
          <cell r="T2912" t="str">
            <v>无</v>
          </cell>
          <cell r="U2912">
            <v>0</v>
          </cell>
          <cell r="V2912">
            <v>0.12</v>
          </cell>
          <cell r="W2912">
            <v>0.12</v>
          </cell>
        </row>
        <row r="2913">
          <cell r="I2913" t="str">
            <v>兴隆村-中心村连接路</v>
          </cell>
          <cell r="J2913" t="str">
            <v>1327F4304240053</v>
          </cell>
          <cell r="K2913" t="str">
            <v>新村与撤并村便捷连通</v>
          </cell>
          <cell r="L2913" t="str">
            <v>三类地区</v>
          </cell>
          <cell r="M2913"/>
          <cell r="N2913" t="str">
            <v>新建</v>
          </cell>
          <cell r="O2913" t="str">
            <v>中心村</v>
          </cell>
          <cell r="P2913" t="str">
            <v>等外公路</v>
          </cell>
          <cell r="R2913" t="str">
            <v>2</v>
          </cell>
          <cell r="S2913" t="str">
            <v>3.5</v>
          </cell>
          <cell r="T2913" t="str">
            <v>无</v>
          </cell>
          <cell r="U2913">
            <v>0</v>
          </cell>
          <cell r="V2913">
            <v>0.59199999999999997</v>
          </cell>
          <cell r="W2913">
            <v>0.59199999999999997</v>
          </cell>
        </row>
        <row r="2914">
          <cell r="I2914" t="str">
            <v>杨林镇太平寺村新村与撤并村便捷连通路</v>
          </cell>
          <cell r="J2914" t="str">
            <v>1327F4304240217</v>
          </cell>
          <cell r="K2914" t="str">
            <v>新村与撤并村便捷连通</v>
          </cell>
          <cell r="L2914" t="str">
            <v>三类地区</v>
          </cell>
          <cell r="M2914"/>
          <cell r="O2914" t="str">
            <v>太平寺村</v>
          </cell>
          <cell r="R2914" t="str">
            <v>3</v>
          </cell>
          <cell r="S2914" t="str">
            <v>3.5</v>
          </cell>
          <cell r="T2914" t="str">
            <v>CD94430424</v>
          </cell>
          <cell r="U2914">
            <v>1.17</v>
          </cell>
          <cell r="V2914">
            <v>2.52</v>
          </cell>
          <cell r="W2914">
            <v>1.35</v>
          </cell>
        </row>
        <row r="2915">
          <cell r="I2915" t="str">
            <v>义门3组-和平5组连通公路</v>
          </cell>
          <cell r="J2915" t="str">
            <v>1327F4304240142</v>
          </cell>
          <cell r="K2915" t="str">
            <v>新村与撤并村便捷连通</v>
          </cell>
          <cell r="L2915" t="str">
            <v>三类地区</v>
          </cell>
          <cell r="M2915"/>
          <cell r="N2915" t="str">
            <v>新建</v>
          </cell>
          <cell r="O2915" t="str">
            <v>义门村</v>
          </cell>
          <cell r="P2915" t="str">
            <v>无路</v>
          </cell>
          <cell r="R2915" t="str">
            <v>2</v>
          </cell>
          <cell r="S2915" t="str">
            <v>3.5</v>
          </cell>
          <cell r="T2915" t="str">
            <v>无</v>
          </cell>
          <cell r="U2915">
            <v>0</v>
          </cell>
          <cell r="V2915">
            <v>0.59299999999999997</v>
          </cell>
          <cell r="W2915">
            <v>0.59299999999999997</v>
          </cell>
        </row>
        <row r="2916">
          <cell r="I2916" t="str">
            <v>油麻田3组-富家1组连通公路</v>
          </cell>
          <cell r="J2916" t="str">
            <v>1327F4304240145</v>
          </cell>
          <cell r="K2916" t="str">
            <v>新村与撤并村便捷连通</v>
          </cell>
          <cell r="L2916" t="str">
            <v>三类地区</v>
          </cell>
          <cell r="M2916"/>
          <cell r="N2916" t="str">
            <v>新建</v>
          </cell>
          <cell r="O2916" t="str">
            <v>油麻田村</v>
          </cell>
          <cell r="P2916" t="str">
            <v>无路</v>
          </cell>
          <cell r="R2916" t="str">
            <v>2</v>
          </cell>
          <cell r="S2916" t="str">
            <v>3.5</v>
          </cell>
          <cell r="T2916" t="str">
            <v>无</v>
          </cell>
          <cell r="U2916">
            <v>0</v>
          </cell>
          <cell r="V2916">
            <v>0.95099999999999996</v>
          </cell>
          <cell r="W2916">
            <v>0.95099999999999996</v>
          </cell>
        </row>
        <row r="2917">
          <cell r="I2917" t="str">
            <v>油麻田5组-新塘3组连通公路</v>
          </cell>
          <cell r="J2917" t="str">
            <v>1327F4304240144</v>
          </cell>
          <cell r="K2917" t="str">
            <v>新村与撤并村便捷连通</v>
          </cell>
          <cell r="L2917" t="str">
            <v>三类地区</v>
          </cell>
          <cell r="M2917"/>
          <cell r="N2917" t="str">
            <v>新建</v>
          </cell>
          <cell r="O2917" t="str">
            <v>油麻田村</v>
          </cell>
          <cell r="P2917" t="str">
            <v>无路</v>
          </cell>
          <cell r="R2917" t="str">
            <v>2</v>
          </cell>
          <cell r="S2917" t="str">
            <v>3.5</v>
          </cell>
          <cell r="T2917" t="str">
            <v>无</v>
          </cell>
          <cell r="U2917">
            <v>0</v>
          </cell>
          <cell r="V2917">
            <v>1.1000000000000001</v>
          </cell>
          <cell r="W2917">
            <v>1.1000000000000001</v>
          </cell>
        </row>
        <row r="2918">
          <cell r="I2918" t="str">
            <v>油麻田7组-集富4组连接路</v>
          </cell>
          <cell r="J2918" t="str">
            <v>1327F4304240146</v>
          </cell>
          <cell r="K2918" t="str">
            <v>新村与撤并村便捷连通</v>
          </cell>
          <cell r="L2918" t="str">
            <v>三类地区</v>
          </cell>
          <cell r="M2918"/>
          <cell r="N2918" t="str">
            <v>新建</v>
          </cell>
          <cell r="O2918" t="str">
            <v>油麻田村</v>
          </cell>
          <cell r="P2918" t="str">
            <v>无路</v>
          </cell>
          <cell r="R2918" t="str">
            <v>2</v>
          </cell>
          <cell r="S2918" t="str">
            <v>3.5</v>
          </cell>
          <cell r="T2918" t="str">
            <v>无</v>
          </cell>
          <cell r="U2918">
            <v>0</v>
          </cell>
          <cell r="V2918">
            <v>0.79300000000000004</v>
          </cell>
          <cell r="W2918">
            <v>0.79300000000000004</v>
          </cell>
        </row>
        <row r="2919">
          <cell r="I2919" t="str">
            <v>油铺坳-马家坳连接路</v>
          </cell>
          <cell r="J2919" t="str">
            <v>1327F4304240042</v>
          </cell>
          <cell r="K2919" t="str">
            <v>新村与撤并村便捷连通</v>
          </cell>
          <cell r="L2919" t="str">
            <v>三类地区</v>
          </cell>
          <cell r="M2919"/>
          <cell r="N2919" t="str">
            <v>新建</v>
          </cell>
          <cell r="O2919" t="str">
            <v>荷塘村</v>
          </cell>
          <cell r="P2919" t="str">
            <v>等外公路</v>
          </cell>
          <cell r="R2919" t="str">
            <v>2</v>
          </cell>
          <cell r="S2919" t="str">
            <v>3.5</v>
          </cell>
          <cell r="T2919" t="str">
            <v>无</v>
          </cell>
          <cell r="U2919">
            <v>0</v>
          </cell>
          <cell r="V2919">
            <v>1.74</v>
          </cell>
          <cell r="W2919">
            <v>1.74</v>
          </cell>
        </row>
        <row r="2920">
          <cell r="I2920" t="str">
            <v>原珍珠村11组至珍珠村连接路</v>
          </cell>
          <cell r="J2920" t="str">
            <v>1327F4304240008</v>
          </cell>
          <cell r="K2920" t="str">
            <v>新村与撤并村便捷连通</v>
          </cell>
          <cell r="L2920" t="str">
            <v>三类地区</v>
          </cell>
          <cell r="M2920"/>
          <cell r="N2920" t="str">
            <v>新建</v>
          </cell>
          <cell r="O2920" t="str">
            <v>珍珠村</v>
          </cell>
          <cell r="P2920" t="str">
            <v>等外公路</v>
          </cell>
          <cell r="R2920" t="str">
            <v>2.5</v>
          </cell>
          <cell r="S2920" t="str">
            <v>3.5</v>
          </cell>
          <cell r="T2920" t="str">
            <v>无</v>
          </cell>
          <cell r="U2920">
            <v>0</v>
          </cell>
          <cell r="V2920">
            <v>0.27</v>
          </cell>
          <cell r="W2920">
            <v>0.27</v>
          </cell>
        </row>
        <row r="2921">
          <cell r="I2921" t="str">
            <v>茗岗1组至8组连接路</v>
          </cell>
          <cell r="J2921" t="str">
            <v>1327F4304240137</v>
          </cell>
          <cell r="K2921" t="str">
            <v>新村与撤并村便捷连通</v>
          </cell>
          <cell r="L2921" t="str">
            <v>三类地区</v>
          </cell>
          <cell r="M2921"/>
          <cell r="N2921" t="str">
            <v>新建</v>
          </cell>
          <cell r="O2921" t="str">
            <v>荆茗村</v>
          </cell>
          <cell r="P2921" t="str">
            <v>等外公路</v>
          </cell>
          <cell r="R2921" t="str">
            <v>2</v>
          </cell>
          <cell r="S2921" t="str">
            <v>3.5</v>
          </cell>
          <cell r="T2921" t="str">
            <v>无</v>
          </cell>
          <cell r="U2921">
            <v>0</v>
          </cell>
          <cell r="V2921">
            <v>0.96899999999999997</v>
          </cell>
          <cell r="W2921">
            <v>0.96899999999999997</v>
          </cell>
        </row>
        <row r="2922">
          <cell r="I2922" t="str">
            <v>稂家垅村-石岗连接路</v>
          </cell>
          <cell r="J2922" t="str">
            <v>1327F4304240056</v>
          </cell>
          <cell r="K2922" t="str">
            <v>新村与撤并村便捷连通</v>
          </cell>
          <cell r="L2922" t="str">
            <v>三类地区</v>
          </cell>
          <cell r="M2922"/>
          <cell r="N2922" t="str">
            <v>新建</v>
          </cell>
          <cell r="O2922" t="str">
            <v>石岗村</v>
          </cell>
          <cell r="P2922" t="str">
            <v>等外公路</v>
          </cell>
          <cell r="R2922" t="str">
            <v>2</v>
          </cell>
          <cell r="S2922" t="str">
            <v>3.5</v>
          </cell>
          <cell r="T2922" t="str">
            <v>无</v>
          </cell>
          <cell r="U2922">
            <v>0</v>
          </cell>
          <cell r="V2922">
            <v>0.372</v>
          </cell>
          <cell r="W2922">
            <v>0.372</v>
          </cell>
        </row>
        <row r="2923">
          <cell r="I2923" t="str">
            <v>322国道－杉铺18组连接路</v>
          </cell>
          <cell r="J2923" t="str">
            <v>1327F4304260040</v>
          </cell>
          <cell r="K2923" t="str">
            <v>新村与撤并村便捷连通</v>
          </cell>
          <cell r="L2923" t="str">
            <v>二类地区</v>
          </cell>
          <cell r="M2923" t="str">
            <v>省级贫困县</v>
          </cell>
          <cell r="N2923" t="str">
            <v>新建</v>
          </cell>
          <cell r="O2923" t="str">
            <v>杉铺村</v>
          </cell>
          <cell r="P2923" t="str">
            <v>无路</v>
          </cell>
          <cell r="R2923" t="str">
            <v>3.5</v>
          </cell>
          <cell r="S2923" t="str">
            <v>4.5</v>
          </cell>
          <cell r="T2923" t="str">
            <v>C389430426</v>
          </cell>
          <cell r="U2923">
            <v>0</v>
          </cell>
          <cell r="V2923">
            <v>1.9550000000000001</v>
          </cell>
          <cell r="W2923">
            <v>1.9550000000000001</v>
          </cell>
        </row>
        <row r="2924">
          <cell r="I2924" t="str">
            <v>G322路口-新屋组连接路</v>
          </cell>
          <cell r="J2924" t="str">
            <v>1327F4304260011</v>
          </cell>
          <cell r="K2924" t="str">
            <v>新村与撤并村便捷连通</v>
          </cell>
          <cell r="L2924" t="str">
            <v>二类地区</v>
          </cell>
          <cell r="M2924" t="str">
            <v>省级贫困县</v>
          </cell>
          <cell r="N2924" t="str">
            <v>改建</v>
          </cell>
          <cell r="O2924" t="str">
            <v>洪丰社区</v>
          </cell>
          <cell r="P2924" t="str">
            <v>高速公路</v>
          </cell>
          <cell r="R2924" t="str">
            <v>2</v>
          </cell>
          <cell r="S2924" t="str">
            <v>4.5</v>
          </cell>
          <cell r="T2924" t="str">
            <v>VM18430426</v>
          </cell>
          <cell r="U2924">
            <v>0</v>
          </cell>
          <cell r="V2924">
            <v>0.8</v>
          </cell>
          <cell r="W2924">
            <v>0.8</v>
          </cell>
        </row>
        <row r="2925">
          <cell r="I2925" t="str">
            <v>S317叉口-架木塘连接路</v>
          </cell>
          <cell r="J2925" t="str">
            <v>1327F4304260006</v>
          </cell>
          <cell r="K2925" t="str">
            <v>新村与撤并村便捷连通</v>
          </cell>
          <cell r="L2925" t="str">
            <v>二类地区</v>
          </cell>
          <cell r="M2925" t="str">
            <v>省级贫困县</v>
          </cell>
          <cell r="N2925" t="str">
            <v>新建</v>
          </cell>
          <cell r="O2925" t="str">
            <v>白地市村</v>
          </cell>
          <cell r="P2925" t="str">
            <v>无路</v>
          </cell>
          <cell r="R2925" t="str">
            <v>3.5</v>
          </cell>
          <cell r="S2925" t="str">
            <v>4.5</v>
          </cell>
          <cell r="T2925" t="str">
            <v>CAK5430426</v>
          </cell>
          <cell r="U2925">
            <v>0</v>
          </cell>
          <cell r="V2925">
            <v>0.82499999999999996</v>
          </cell>
          <cell r="W2925">
            <v>0.82499999999999996</v>
          </cell>
        </row>
        <row r="2926">
          <cell r="I2926" t="str">
            <v>S344-坳上组连接路</v>
          </cell>
          <cell r="J2926" t="str">
            <v>1327F4304260112</v>
          </cell>
          <cell r="K2926" t="str">
            <v>新村与撤并村便捷连通</v>
          </cell>
          <cell r="L2926" t="str">
            <v>二类地区</v>
          </cell>
          <cell r="M2926" t="str">
            <v>省级贫困县</v>
          </cell>
          <cell r="N2926" t="str">
            <v>新建</v>
          </cell>
          <cell r="O2926" t="str">
            <v>上吉村</v>
          </cell>
          <cell r="P2926" t="str">
            <v>等外公路</v>
          </cell>
          <cell r="R2926" t="str">
            <v>3.5</v>
          </cell>
          <cell r="S2926" t="str">
            <v>4.5</v>
          </cell>
          <cell r="T2926" t="str">
            <v>WV12430426</v>
          </cell>
          <cell r="U2926">
            <v>0</v>
          </cell>
          <cell r="V2926">
            <v>2</v>
          </cell>
          <cell r="W2926">
            <v>2</v>
          </cell>
        </row>
        <row r="2927">
          <cell r="I2927" t="str">
            <v>X087废弃路</v>
          </cell>
          <cell r="J2927" t="str">
            <v>1327F4304260087</v>
          </cell>
          <cell r="K2927" t="str">
            <v>新村与撤并村便捷连通</v>
          </cell>
          <cell r="L2927" t="str">
            <v>二类地区</v>
          </cell>
          <cell r="M2927" t="str">
            <v>省级贫困县</v>
          </cell>
          <cell r="N2927" t="str">
            <v>新建</v>
          </cell>
          <cell r="O2927" t="str">
            <v>虎神山</v>
          </cell>
          <cell r="P2927" t="str">
            <v>等外公路</v>
          </cell>
          <cell r="R2927" t="str">
            <v>3.5</v>
          </cell>
          <cell r="S2927" t="str">
            <v>6</v>
          </cell>
          <cell r="T2927" t="str">
            <v>WV09430426</v>
          </cell>
          <cell r="U2927">
            <v>0</v>
          </cell>
          <cell r="V2927">
            <v>1.2</v>
          </cell>
          <cell r="W2927">
            <v>1.2</v>
          </cell>
        </row>
        <row r="2928">
          <cell r="I2928" t="str">
            <v>Y941路口-群利老村部连接路</v>
          </cell>
          <cell r="J2928" t="str">
            <v>1327F4304260065</v>
          </cell>
          <cell r="K2928" t="str">
            <v>新村与撤并村便捷连通</v>
          </cell>
          <cell r="L2928" t="str">
            <v>二类地区</v>
          </cell>
          <cell r="M2928" t="str">
            <v>省级贫困县</v>
          </cell>
          <cell r="N2928" t="str">
            <v>新建</v>
          </cell>
          <cell r="O2928" t="str">
            <v>祖湾村</v>
          </cell>
          <cell r="P2928" t="str">
            <v>等外公路</v>
          </cell>
          <cell r="R2928" t="str">
            <v>3.5</v>
          </cell>
          <cell r="S2928" t="str">
            <v>4.5</v>
          </cell>
          <cell r="T2928" t="str">
            <v>CB82430426</v>
          </cell>
          <cell r="U2928">
            <v>0</v>
          </cell>
          <cell r="V2928">
            <v>0.65200000000000002</v>
          </cell>
          <cell r="W2928">
            <v>0.65200000000000002</v>
          </cell>
        </row>
        <row r="2929">
          <cell r="I2929" t="str">
            <v>Y941路口-群利老村部连接路（二期）</v>
          </cell>
          <cell r="J2929" t="str">
            <v>1327F4304260070</v>
          </cell>
          <cell r="K2929" t="str">
            <v>新村与撤并村便捷连通</v>
          </cell>
          <cell r="L2929" t="str">
            <v>二类地区</v>
          </cell>
          <cell r="M2929" t="str">
            <v>省级贫困县</v>
          </cell>
          <cell r="N2929" t="str">
            <v>新建</v>
          </cell>
          <cell r="O2929" t="str">
            <v>祖湾村</v>
          </cell>
          <cell r="P2929" t="str">
            <v>等外公路</v>
          </cell>
          <cell r="R2929" t="str">
            <v>3.5</v>
          </cell>
          <cell r="S2929" t="str">
            <v>4.5</v>
          </cell>
          <cell r="T2929" t="str">
            <v>VD50430426</v>
          </cell>
          <cell r="U2929">
            <v>0</v>
          </cell>
          <cell r="V2929">
            <v>0.46899999999999997</v>
          </cell>
          <cell r="W2929">
            <v>0.46899999999999997</v>
          </cell>
        </row>
        <row r="2930">
          <cell r="I2930" t="str">
            <v>Y941路口-群利老村部连接路（一期）</v>
          </cell>
          <cell r="J2930" t="str">
            <v>1327F4304260067</v>
          </cell>
          <cell r="K2930" t="str">
            <v>新村与撤并村便捷连通</v>
          </cell>
          <cell r="L2930" t="str">
            <v>二类地区</v>
          </cell>
          <cell r="M2930" t="str">
            <v>省级贫困县</v>
          </cell>
          <cell r="N2930" t="str">
            <v>新建</v>
          </cell>
          <cell r="O2930" t="str">
            <v>祖湾村</v>
          </cell>
          <cell r="P2930" t="str">
            <v>等外公路</v>
          </cell>
          <cell r="R2930" t="str">
            <v>3.5</v>
          </cell>
          <cell r="S2930" t="str">
            <v>4.5</v>
          </cell>
          <cell r="T2930" t="str">
            <v>VD51430426</v>
          </cell>
          <cell r="U2930">
            <v>0</v>
          </cell>
          <cell r="V2930">
            <v>0.59899999999999998</v>
          </cell>
          <cell r="W2930">
            <v>0.59899999999999998</v>
          </cell>
        </row>
        <row r="2931">
          <cell r="I2931" t="str">
            <v>矮井3组-老福小学连接路</v>
          </cell>
          <cell r="J2931" t="str">
            <v>1327F4304260041</v>
          </cell>
          <cell r="K2931" t="str">
            <v>新村与撤并村便捷连通</v>
          </cell>
          <cell r="L2931" t="str">
            <v>二类地区</v>
          </cell>
          <cell r="M2931" t="str">
            <v>省级贫困县</v>
          </cell>
          <cell r="N2931" t="str">
            <v>新建</v>
          </cell>
          <cell r="O2931" t="str">
            <v>逢源村</v>
          </cell>
          <cell r="P2931" t="str">
            <v>等外公路</v>
          </cell>
          <cell r="R2931" t="str">
            <v>3.5</v>
          </cell>
          <cell r="S2931" t="str">
            <v>4.5</v>
          </cell>
          <cell r="T2931" t="str">
            <v>CDM7430426</v>
          </cell>
          <cell r="U2931">
            <v>0</v>
          </cell>
          <cell r="V2931">
            <v>1.1499999999999999</v>
          </cell>
          <cell r="W2931">
            <v>1.1499999999999999</v>
          </cell>
        </row>
        <row r="2932">
          <cell r="I2932" t="str">
            <v>八子塘村-新路连接路</v>
          </cell>
          <cell r="J2932" t="str">
            <v>1327F4304260113</v>
          </cell>
          <cell r="K2932" t="str">
            <v>新村与撤并村便捷连通</v>
          </cell>
          <cell r="L2932" t="str">
            <v>二类地区</v>
          </cell>
          <cell r="M2932" t="str">
            <v>省级贫困县</v>
          </cell>
          <cell r="N2932" t="str">
            <v>新建</v>
          </cell>
          <cell r="O2932" t="str">
            <v>八子塘村</v>
          </cell>
          <cell r="P2932" t="str">
            <v>等外公路</v>
          </cell>
          <cell r="R2932" t="str">
            <v>3.5</v>
          </cell>
          <cell r="S2932" t="str">
            <v>4.5</v>
          </cell>
          <cell r="T2932" t="str">
            <v>WV11430426</v>
          </cell>
          <cell r="U2932">
            <v>0</v>
          </cell>
          <cell r="V2932">
            <v>1.774</v>
          </cell>
          <cell r="W2932">
            <v>1.774</v>
          </cell>
        </row>
        <row r="2933">
          <cell r="I2933" t="str">
            <v>拔毛冲村塘头至老屋坑、蒋家湾连接路</v>
          </cell>
          <cell r="J2933" t="str">
            <v>1327F4304260136</v>
          </cell>
          <cell r="K2933" t="str">
            <v>新村与撤并村便捷连通</v>
          </cell>
          <cell r="L2933" t="str">
            <v>二类地区</v>
          </cell>
          <cell r="M2933" t="str">
            <v>省级贫困县</v>
          </cell>
          <cell r="N2933" t="str">
            <v>新建</v>
          </cell>
          <cell r="O2933" t="str">
            <v>拔毛冲村</v>
          </cell>
          <cell r="P2933" t="str">
            <v>等外公路</v>
          </cell>
          <cell r="R2933" t="str">
            <v>3.5</v>
          </cell>
          <cell r="S2933" t="str">
            <v>4.5</v>
          </cell>
          <cell r="T2933" t="str">
            <v>无</v>
          </cell>
          <cell r="U2933">
            <v>0</v>
          </cell>
          <cell r="V2933">
            <v>1</v>
          </cell>
          <cell r="W2933">
            <v>1</v>
          </cell>
        </row>
        <row r="2934">
          <cell r="I2934" t="str">
            <v>拔毛冲塘头村部至铁山院、刘家院连接路</v>
          </cell>
          <cell r="J2934" t="str">
            <v>1327F4304260135</v>
          </cell>
          <cell r="K2934" t="str">
            <v>新村与撤并村便捷连通</v>
          </cell>
          <cell r="L2934" t="str">
            <v>二类地区</v>
          </cell>
          <cell r="M2934" t="str">
            <v>省级贫困县</v>
          </cell>
          <cell r="N2934" t="str">
            <v>新建</v>
          </cell>
          <cell r="O2934" t="str">
            <v>拔毛冲村</v>
          </cell>
          <cell r="P2934" t="str">
            <v>等外公路</v>
          </cell>
          <cell r="R2934" t="str">
            <v>3.5</v>
          </cell>
          <cell r="S2934" t="str">
            <v>4.5</v>
          </cell>
          <cell r="T2934" t="str">
            <v>无</v>
          </cell>
          <cell r="U2934">
            <v>0</v>
          </cell>
          <cell r="V2934">
            <v>0.8</v>
          </cell>
          <cell r="W2934">
            <v>0.8</v>
          </cell>
        </row>
        <row r="2935">
          <cell r="I2935" t="str">
            <v>拔毛冲歇气坪至永家冲连接路</v>
          </cell>
          <cell r="J2935" t="str">
            <v>1327F4304260132</v>
          </cell>
          <cell r="K2935" t="str">
            <v>新村与撤并村便捷连通</v>
          </cell>
          <cell r="L2935" t="str">
            <v>二类地区</v>
          </cell>
          <cell r="M2935" t="str">
            <v>省级贫困县</v>
          </cell>
          <cell r="N2935" t="str">
            <v>新建</v>
          </cell>
          <cell r="O2935" t="str">
            <v>拔毛冲村</v>
          </cell>
          <cell r="P2935" t="str">
            <v>等外公路</v>
          </cell>
          <cell r="R2935" t="str">
            <v>3.5</v>
          </cell>
          <cell r="S2935" t="str">
            <v>4.5</v>
          </cell>
          <cell r="T2935" t="str">
            <v>无</v>
          </cell>
          <cell r="U2935">
            <v>0</v>
          </cell>
          <cell r="V2935">
            <v>1.8</v>
          </cell>
          <cell r="W2935">
            <v>1.8</v>
          </cell>
        </row>
        <row r="2936">
          <cell r="I2936" t="str">
            <v>白竹-种植基地连接路</v>
          </cell>
          <cell r="J2936" t="str">
            <v>1327F4304260039</v>
          </cell>
          <cell r="K2936" t="str">
            <v>新村与撤并村便捷连通</v>
          </cell>
          <cell r="L2936" t="str">
            <v>二类地区</v>
          </cell>
          <cell r="M2936" t="str">
            <v>省级贫困县</v>
          </cell>
          <cell r="N2936" t="str">
            <v>新建</v>
          </cell>
          <cell r="O2936" t="str">
            <v>云山村</v>
          </cell>
          <cell r="P2936" t="str">
            <v>等外公路</v>
          </cell>
          <cell r="R2936" t="str">
            <v>3.5</v>
          </cell>
          <cell r="S2936" t="str">
            <v>4.5</v>
          </cell>
          <cell r="T2936" t="str">
            <v>WV32430426</v>
          </cell>
          <cell r="U2936">
            <v>0</v>
          </cell>
          <cell r="V2936">
            <v>0.8</v>
          </cell>
          <cell r="W2936">
            <v>0.8</v>
          </cell>
        </row>
        <row r="2937">
          <cell r="I2937" t="str">
            <v>柏家-新屋组连接路（一期）</v>
          </cell>
          <cell r="J2937" t="str">
            <v>1327F4304260009</v>
          </cell>
          <cell r="K2937" t="str">
            <v>新村与撤并村便捷连通</v>
          </cell>
          <cell r="L2937" t="str">
            <v>二类地区</v>
          </cell>
          <cell r="M2937" t="str">
            <v>省级贫困县</v>
          </cell>
          <cell r="N2937" t="str">
            <v>新建</v>
          </cell>
          <cell r="O2937" t="str">
            <v>荷花新村</v>
          </cell>
          <cell r="P2937" t="str">
            <v>等外公路</v>
          </cell>
          <cell r="R2937" t="str">
            <v>3.2</v>
          </cell>
          <cell r="S2937" t="str">
            <v>4.5</v>
          </cell>
          <cell r="T2937" t="str">
            <v>V38D430426</v>
          </cell>
          <cell r="U2937">
            <v>0.222</v>
          </cell>
          <cell r="V2937">
            <v>0.44400000000000001</v>
          </cell>
          <cell r="W2937">
            <v>0.222</v>
          </cell>
        </row>
        <row r="2938">
          <cell r="I2938" t="str">
            <v>半升-紫夏组连接路</v>
          </cell>
          <cell r="J2938" t="str">
            <v>1327F4304260108</v>
          </cell>
          <cell r="K2938" t="str">
            <v>新村与撤并村便捷连通</v>
          </cell>
          <cell r="L2938" t="str">
            <v>二类地区</v>
          </cell>
          <cell r="M2938" t="str">
            <v>省级贫困县</v>
          </cell>
          <cell r="N2938" t="str">
            <v>新建</v>
          </cell>
          <cell r="O2938" t="str">
            <v>上吉村</v>
          </cell>
          <cell r="P2938" t="str">
            <v>等外公路</v>
          </cell>
          <cell r="R2938" t="str">
            <v>3.5</v>
          </cell>
          <cell r="S2938" t="str">
            <v>4.5</v>
          </cell>
          <cell r="T2938" t="str">
            <v>V1M3430426</v>
          </cell>
          <cell r="U2938">
            <v>0</v>
          </cell>
          <cell r="V2938">
            <v>0.5</v>
          </cell>
          <cell r="W2938">
            <v>0.5</v>
          </cell>
        </row>
        <row r="2939">
          <cell r="I2939" t="str">
            <v>宝莲洞龙塘至斗山贺家山扶贫公路</v>
          </cell>
          <cell r="J2939" t="str">
            <v>1327F4304260159</v>
          </cell>
          <cell r="K2939" t="str">
            <v>新村与撤并村便捷连通</v>
          </cell>
          <cell r="L2939" t="str">
            <v>二类地区</v>
          </cell>
          <cell r="M2939" t="str">
            <v>省级贫困县</v>
          </cell>
          <cell r="N2939" t="str">
            <v>新建</v>
          </cell>
          <cell r="O2939" t="str">
            <v>宝莲洞村</v>
          </cell>
          <cell r="P2939" t="str">
            <v>等外公路</v>
          </cell>
          <cell r="R2939" t="str">
            <v>3.5</v>
          </cell>
          <cell r="S2939" t="str">
            <v>4.5</v>
          </cell>
          <cell r="T2939" t="str">
            <v>无</v>
          </cell>
          <cell r="U2939">
            <v>0</v>
          </cell>
          <cell r="V2939">
            <v>1.6</v>
          </cell>
          <cell r="W2939">
            <v>1.6</v>
          </cell>
        </row>
        <row r="2940">
          <cell r="I2940" t="str">
            <v>宝莲洞庙安3组至村部扶贫公路</v>
          </cell>
          <cell r="J2940" t="str">
            <v>1327F4304260155</v>
          </cell>
          <cell r="K2940" t="str">
            <v>新村与撤并村便捷连通</v>
          </cell>
          <cell r="L2940" t="str">
            <v>二类地区</v>
          </cell>
          <cell r="M2940" t="str">
            <v>省级贫困县</v>
          </cell>
          <cell r="N2940" t="str">
            <v>新建</v>
          </cell>
          <cell r="O2940" t="str">
            <v>宝莲洞村</v>
          </cell>
          <cell r="P2940" t="str">
            <v>等外公路</v>
          </cell>
          <cell r="R2940" t="str">
            <v>3.5</v>
          </cell>
          <cell r="S2940" t="str">
            <v>4.5</v>
          </cell>
          <cell r="T2940" t="str">
            <v>无</v>
          </cell>
          <cell r="U2940">
            <v>0</v>
          </cell>
          <cell r="V2940">
            <v>2</v>
          </cell>
          <cell r="W2940">
            <v>2</v>
          </cell>
        </row>
        <row r="2941">
          <cell r="I2941" t="str">
            <v>岔口－太平桥村8组连接路</v>
          </cell>
          <cell r="J2941" t="str">
            <v>1327F4304260063</v>
          </cell>
          <cell r="K2941" t="str">
            <v>新村与撤并村便捷连通</v>
          </cell>
          <cell r="L2941" t="str">
            <v>二类地区</v>
          </cell>
          <cell r="M2941" t="str">
            <v>省级贫困县</v>
          </cell>
          <cell r="N2941" t="str">
            <v>新建</v>
          </cell>
          <cell r="O2941" t="str">
            <v>长坝塘村</v>
          </cell>
          <cell r="P2941" t="str">
            <v>无路</v>
          </cell>
          <cell r="R2941" t="str">
            <v>3.5</v>
          </cell>
          <cell r="S2941" t="str">
            <v>4.5</v>
          </cell>
          <cell r="T2941" t="str">
            <v>VW69430426</v>
          </cell>
          <cell r="U2941">
            <v>0</v>
          </cell>
          <cell r="V2941">
            <v>1.0549999999999999</v>
          </cell>
          <cell r="W2941">
            <v>1.0549999999999999</v>
          </cell>
        </row>
        <row r="2942">
          <cell r="I2942" t="str">
            <v>陈家屋~陈门冲连接路</v>
          </cell>
          <cell r="J2942" t="str">
            <v>1327F4304260121</v>
          </cell>
          <cell r="K2942" t="str">
            <v>新村与撤并村便捷连通</v>
          </cell>
          <cell r="L2942" t="str">
            <v>二类地区</v>
          </cell>
          <cell r="M2942" t="str">
            <v>省级贫困县</v>
          </cell>
          <cell r="N2942" t="str">
            <v>新建</v>
          </cell>
          <cell r="O2942" t="str">
            <v>大成村</v>
          </cell>
          <cell r="P2942" t="str">
            <v>等外公路</v>
          </cell>
          <cell r="R2942" t="str">
            <v>3.5</v>
          </cell>
          <cell r="S2942" t="str">
            <v>4.5</v>
          </cell>
          <cell r="T2942" t="str">
            <v>CG28430426</v>
          </cell>
          <cell r="U2942">
            <v>0</v>
          </cell>
          <cell r="V2942">
            <v>0.55000000000000004</v>
          </cell>
          <cell r="W2942">
            <v>0.55000000000000004</v>
          </cell>
        </row>
        <row r="2943">
          <cell r="I2943" t="str">
            <v>赤壁-堰头湾连接路</v>
          </cell>
          <cell r="J2943" t="str">
            <v>1327F4304260019</v>
          </cell>
          <cell r="K2943" t="str">
            <v>新村与撤并村便捷连通</v>
          </cell>
          <cell r="L2943" t="str">
            <v>二类地区</v>
          </cell>
          <cell r="M2943" t="str">
            <v>省级贫困县</v>
          </cell>
          <cell r="N2943" t="str">
            <v>新建</v>
          </cell>
          <cell r="O2943" t="str">
            <v>衡祁村</v>
          </cell>
          <cell r="P2943" t="str">
            <v>等外公路</v>
          </cell>
          <cell r="R2943" t="str">
            <v>3.5</v>
          </cell>
          <cell r="S2943" t="str">
            <v>4.5</v>
          </cell>
          <cell r="T2943" t="str">
            <v>CH84430426</v>
          </cell>
          <cell r="U2943">
            <v>0</v>
          </cell>
          <cell r="V2943">
            <v>1.048</v>
          </cell>
          <cell r="W2943">
            <v>1.048</v>
          </cell>
        </row>
        <row r="2944">
          <cell r="I2944" t="str">
            <v>大成村-盖条连接路（一期）</v>
          </cell>
          <cell r="J2944" t="str">
            <v>1327F4304260062</v>
          </cell>
          <cell r="K2944" t="str">
            <v>新村与撤并村便捷连通</v>
          </cell>
          <cell r="L2944" t="str">
            <v>二类地区</v>
          </cell>
          <cell r="M2944" t="str">
            <v>省级贫困县</v>
          </cell>
          <cell r="N2944" t="str">
            <v>新建</v>
          </cell>
          <cell r="O2944" t="str">
            <v>大成村</v>
          </cell>
          <cell r="P2944" t="str">
            <v>等外公路</v>
          </cell>
          <cell r="R2944" t="str">
            <v>3.5</v>
          </cell>
          <cell r="S2944" t="str">
            <v>4.5</v>
          </cell>
          <cell r="T2944" t="str">
            <v>WV29430426</v>
          </cell>
          <cell r="U2944">
            <v>0.65</v>
          </cell>
          <cell r="V2944">
            <v>1.3</v>
          </cell>
          <cell r="W2944">
            <v>0.65</v>
          </cell>
        </row>
        <row r="2945">
          <cell r="I2945" t="str">
            <v>大峰尾-太平庵连接路</v>
          </cell>
          <cell r="J2945" t="str">
            <v>1327F4304260048</v>
          </cell>
          <cell r="K2945" t="str">
            <v>新村与撤并村便捷连通</v>
          </cell>
          <cell r="L2945" t="str">
            <v>二类地区</v>
          </cell>
          <cell r="M2945" t="str">
            <v>省级贫困县</v>
          </cell>
          <cell r="N2945" t="str">
            <v>新建</v>
          </cell>
          <cell r="O2945" t="str">
            <v>大岭村</v>
          </cell>
          <cell r="P2945" t="str">
            <v>等外公路</v>
          </cell>
          <cell r="R2945" t="str">
            <v>3.5</v>
          </cell>
          <cell r="S2945" t="str">
            <v>4.5</v>
          </cell>
          <cell r="T2945" t="str">
            <v>WV31430426</v>
          </cell>
          <cell r="U2945">
            <v>0</v>
          </cell>
          <cell r="V2945">
            <v>0.77</v>
          </cell>
          <cell r="W2945">
            <v>0.77</v>
          </cell>
        </row>
        <row r="2946">
          <cell r="I2946" t="str">
            <v>大角组-潘家老屋组连接路</v>
          </cell>
          <cell r="J2946" t="str">
            <v>1327F4304260024</v>
          </cell>
          <cell r="K2946" t="str">
            <v>新村与撤并村便捷连通</v>
          </cell>
          <cell r="L2946" t="str">
            <v>二类地区</v>
          </cell>
          <cell r="M2946" t="str">
            <v>省级贫困县</v>
          </cell>
          <cell r="N2946" t="str">
            <v>新建</v>
          </cell>
          <cell r="O2946" t="str">
            <v>冲安村</v>
          </cell>
          <cell r="P2946" t="str">
            <v>等外公路</v>
          </cell>
          <cell r="R2946" t="str">
            <v>3.5</v>
          </cell>
          <cell r="S2946" t="str">
            <v>4.5</v>
          </cell>
          <cell r="T2946" t="str">
            <v>WV37430426</v>
          </cell>
          <cell r="U2946">
            <v>0</v>
          </cell>
          <cell r="V2946">
            <v>0.8</v>
          </cell>
          <cell r="W2946">
            <v>0.8</v>
          </cell>
        </row>
        <row r="2947">
          <cell r="I2947" t="str">
            <v>大岭村-宏发连接路</v>
          </cell>
          <cell r="J2947" t="str">
            <v>1327F4304260059</v>
          </cell>
          <cell r="K2947" t="str">
            <v>新村与撤并村便捷连通</v>
          </cell>
          <cell r="L2947" t="str">
            <v>二类地区</v>
          </cell>
          <cell r="M2947" t="str">
            <v>省级贫困县</v>
          </cell>
          <cell r="N2947" t="str">
            <v>新建</v>
          </cell>
          <cell r="O2947" t="str">
            <v>大岭村</v>
          </cell>
          <cell r="P2947" t="str">
            <v>等外公路</v>
          </cell>
          <cell r="R2947" t="str">
            <v>3.5</v>
          </cell>
          <cell r="S2947" t="str">
            <v>4.5</v>
          </cell>
          <cell r="T2947" t="str">
            <v>WV30430426</v>
          </cell>
          <cell r="U2947">
            <v>0</v>
          </cell>
          <cell r="V2947">
            <v>0.85</v>
          </cell>
          <cell r="W2947">
            <v>0.85</v>
          </cell>
        </row>
        <row r="2948">
          <cell r="I2948" t="str">
            <v>大塘角－野狗岩连接路</v>
          </cell>
          <cell r="J2948" t="str">
            <v>1327F4304260073</v>
          </cell>
          <cell r="K2948" t="str">
            <v>新村与撤并村便捷连通</v>
          </cell>
          <cell r="L2948" t="str">
            <v>二类地区</v>
          </cell>
          <cell r="M2948" t="str">
            <v>省级贫困县</v>
          </cell>
          <cell r="N2948" t="str">
            <v>新建</v>
          </cell>
          <cell r="O2948" t="str">
            <v>永和村</v>
          </cell>
          <cell r="P2948" t="str">
            <v>无路</v>
          </cell>
          <cell r="R2948" t="str">
            <v>3.5</v>
          </cell>
          <cell r="S2948" t="str">
            <v>4.5</v>
          </cell>
          <cell r="T2948" t="str">
            <v>C94G430426</v>
          </cell>
          <cell r="U2948">
            <v>0</v>
          </cell>
          <cell r="V2948">
            <v>0.58699999999999997</v>
          </cell>
          <cell r="W2948">
            <v>0.58699999999999997</v>
          </cell>
        </row>
        <row r="2949">
          <cell r="I2949" t="str">
            <v>大子塘~屯丰路口连接路</v>
          </cell>
          <cell r="J2949" t="str">
            <v>1327F4304260126</v>
          </cell>
          <cell r="K2949" t="str">
            <v>新村与撤并村便捷连通</v>
          </cell>
          <cell r="L2949" t="str">
            <v>二类地区</v>
          </cell>
          <cell r="M2949" t="str">
            <v>省级贫困县</v>
          </cell>
          <cell r="N2949" t="str">
            <v>新建</v>
          </cell>
          <cell r="O2949" t="str">
            <v>财宏村</v>
          </cell>
          <cell r="P2949" t="str">
            <v>等外公路</v>
          </cell>
          <cell r="R2949" t="str">
            <v>3.5</v>
          </cell>
          <cell r="S2949" t="str">
            <v>4.5</v>
          </cell>
          <cell r="T2949" t="str">
            <v>CH11430426</v>
          </cell>
          <cell r="U2949">
            <v>0</v>
          </cell>
          <cell r="V2949">
            <v>0.36</v>
          </cell>
          <cell r="W2949">
            <v>0.36</v>
          </cell>
        </row>
        <row r="2950">
          <cell r="I2950" t="str">
            <v>戴家屋-毛塘连接路</v>
          </cell>
          <cell r="J2950" t="str">
            <v>1327F4304260001</v>
          </cell>
          <cell r="K2950" t="str">
            <v>新村与撤并村便捷连通</v>
          </cell>
          <cell r="L2950" t="str">
            <v>二类地区</v>
          </cell>
          <cell r="M2950" t="str">
            <v>省级贫困县</v>
          </cell>
          <cell r="N2950" t="str">
            <v>新建</v>
          </cell>
          <cell r="O2950" t="str">
            <v>鸣鹿桥村</v>
          </cell>
          <cell r="P2950" t="str">
            <v>无路</v>
          </cell>
          <cell r="R2950" t="str">
            <v>3</v>
          </cell>
          <cell r="S2950" t="str">
            <v>4.5</v>
          </cell>
          <cell r="T2950" t="str">
            <v>无</v>
          </cell>
          <cell r="U2950">
            <v>0</v>
          </cell>
          <cell r="V2950">
            <v>0.35</v>
          </cell>
          <cell r="W2950">
            <v>0.35</v>
          </cell>
        </row>
        <row r="2951">
          <cell r="I2951" t="str">
            <v>靛竹-村部连接路（二期）</v>
          </cell>
          <cell r="J2951" t="str">
            <v>1327F4304260093</v>
          </cell>
          <cell r="K2951" t="str">
            <v>新村与撤并村便捷连通</v>
          </cell>
          <cell r="L2951" t="str">
            <v>二类地区</v>
          </cell>
          <cell r="M2951" t="str">
            <v>省级贫困县</v>
          </cell>
          <cell r="N2951" t="str">
            <v>新建</v>
          </cell>
          <cell r="O2951" t="str">
            <v>山硚村</v>
          </cell>
          <cell r="P2951" t="str">
            <v>等外公路</v>
          </cell>
          <cell r="R2951" t="str">
            <v>3.5</v>
          </cell>
          <cell r="S2951" t="str">
            <v>4.5</v>
          </cell>
          <cell r="T2951" t="str">
            <v>CBJ7430426</v>
          </cell>
          <cell r="U2951">
            <v>0</v>
          </cell>
          <cell r="V2951">
            <v>0.105</v>
          </cell>
          <cell r="W2951">
            <v>0.105</v>
          </cell>
        </row>
        <row r="2952">
          <cell r="I2952" t="str">
            <v>靛竹-村部连接路（一期）</v>
          </cell>
          <cell r="J2952" t="str">
            <v>1327F4304260091</v>
          </cell>
          <cell r="K2952" t="str">
            <v>新村与撤并村便捷连通</v>
          </cell>
          <cell r="L2952" t="str">
            <v>二类地区</v>
          </cell>
          <cell r="M2952" t="str">
            <v>省级贫困县</v>
          </cell>
          <cell r="N2952" t="str">
            <v>新建</v>
          </cell>
          <cell r="O2952" t="str">
            <v>山硚村</v>
          </cell>
          <cell r="P2952" t="str">
            <v>等外公路</v>
          </cell>
          <cell r="R2952" t="str">
            <v>3.5</v>
          </cell>
          <cell r="S2952" t="str">
            <v>4.5</v>
          </cell>
          <cell r="T2952" t="str">
            <v>C60D430426</v>
          </cell>
          <cell r="U2952">
            <v>0</v>
          </cell>
          <cell r="V2952">
            <v>0.89500000000000002</v>
          </cell>
          <cell r="W2952">
            <v>0.89500000000000002</v>
          </cell>
        </row>
        <row r="2953">
          <cell r="I2953" t="str">
            <v>吊楼院子-军民2组连接路</v>
          </cell>
          <cell r="J2953" t="str">
            <v>1327F4304260008</v>
          </cell>
          <cell r="K2953" t="str">
            <v>新村与撤并村便捷连通</v>
          </cell>
          <cell r="L2953" t="str">
            <v>二类地区</v>
          </cell>
          <cell r="M2953" t="str">
            <v>省级贫困县</v>
          </cell>
          <cell r="N2953" t="str">
            <v>新建</v>
          </cell>
          <cell r="O2953" t="str">
            <v>民福村</v>
          </cell>
          <cell r="P2953" t="str">
            <v>等外公路</v>
          </cell>
          <cell r="R2953" t="str">
            <v>3.5</v>
          </cell>
          <cell r="S2953" t="str">
            <v>4.5</v>
          </cell>
          <cell r="T2953" t="str">
            <v>CCV7430426</v>
          </cell>
          <cell r="U2953">
            <v>0</v>
          </cell>
          <cell r="V2953">
            <v>0.70899999999999996</v>
          </cell>
          <cell r="W2953">
            <v>0.70899999999999996</v>
          </cell>
        </row>
        <row r="2954">
          <cell r="I2954" t="str">
            <v>定山路口-医门口连接路</v>
          </cell>
          <cell r="J2954" t="str">
            <v>1327F4304260083</v>
          </cell>
          <cell r="K2954" t="str">
            <v>新村与撤并村便捷连通</v>
          </cell>
          <cell r="L2954" t="str">
            <v>二类地区</v>
          </cell>
          <cell r="M2954" t="str">
            <v>省级贫困县</v>
          </cell>
          <cell r="N2954" t="str">
            <v>新建</v>
          </cell>
          <cell r="O2954" t="str">
            <v>河洲村</v>
          </cell>
          <cell r="P2954" t="str">
            <v>等外公路</v>
          </cell>
          <cell r="R2954" t="str">
            <v>3.5</v>
          </cell>
          <cell r="S2954" t="str">
            <v>4.5</v>
          </cell>
          <cell r="T2954" t="str">
            <v>WV21430426</v>
          </cell>
          <cell r="U2954">
            <v>0</v>
          </cell>
          <cell r="V2954">
            <v>1.538</v>
          </cell>
          <cell r="W2954">
            <v>1.538</v>
          </cell>
        </row>
        <row r="2955">
          <cell r="I2955" t="str">
            <v>东安村-村部连接路</v>
          </cell>
          <cell r="J2955" t="str">
            <v>1327F4304260066</v>
          </cell>
          <cell r="K2955" t="str">
            <v>新村与撤并村便捷连通</v>
          </cell>
          <cell r="L2955" t="str">
            <v>二类地区</v>
          </cell>
          <cell r="M2955" t="str">
            <v>省级贫困县</v>
          </cell>
          <cell r="N2955" t="str">
            <v>新建</v>
          </cell>
          <cell r="O2955" t="str">
            <v>东安村</v>
          </cell>
          <cell r="P2955" t="str">
            <v>等外公路</v>
          </cell>
          <cell r="R2955" t="str">
            <v>3.5</v>
          </cell>
          <cell r="S2955" t="str">
            <v>4.5</v>
          </cell>
          <cell r="T2955" t="str">
            <v>WV28430426</v>
          </cell>
          <cell r="U2955">
            <v>0</v>
          </cell>
          <cell r="V2955">
            <v>0.4</v>
          </cell>
          <cell r="W2955">
            <v>0.4</v>
          </cell>
        </row>
        <row r="2956">
          <cell r="I2956" t="str">
            <v>东安村大益小学-彩子连接路</v>
          </cell>
          <cell r="J2956" t="str">
            <v>1327F4304260064</v>
          </cell>
          <cell r="K2956" t="str">
            <v>新村与撤并村便捷连通</v>
          </cell>
          <cell r="L2956" t="str">
            <v>二类地区</v>
          </cell>
          <cell r="M2956" t="str">
            <v>省级贫困县</v>
          </cell>
          <cell r="N2956" t="str">
            <v>新建</v>
          </cell>
          <cell r="O2956" t="str">
            <v>东安村</v>
          </cell>
          <cell r="P2956" t="str">
            <v>等外公路</v>
          </cell>
          <cell r="R2956" t="str">
            <v>3.5</v>
          </cell>
          <cell r="S2956" t="str">
            <v>4.5</v>
          </cell>
          <cell r="T2956" t="str">
            <v>WV29430426</v>
          </cell>
          <cell r="U2956">
            <v>2.1</v>
          </cell>
          <cell r="V2956">
            <v>4.2</v>
          </cell>
          <cell r="W2956">
            <v>2.1</v>
          </cell>
        </row>
        <row r="2957">
          <cell r="I2957" t="str">
            <v>豆子冲-豆丫塘连接路（一期）</v>
          </cell>
          <cell r="J2957" t="str">
            <v>1327F4304260017</v>
          </cell>
          <cell r="K2957" t="str">
            <v>新村与撤并村便捷连通</v>
          </cell>
          <cell r="L2957" t="str">
            <v>二类地区</v>
          </cell>
          <cell r="M2957" t="str">
            <v>省级贫困县</v>
          </cell>
          <cell r="N2957" t="str">
            <v>新建</v>
          </cell>
          <cell r="O2957" t="str">
            <v>团结村</v>
          </cell>
          <cell r="P2957" t="str">
            <v>等外公路</v>
          </cell>
          <cell r="R2957" t="str">
            <v>3.5</v>
          </cell>
          <cell r="S2957" t="str">
            <v>4.5</v>
          </cell>
          <cell r="T2957" t="str">
            <v>C182430426</v>
          </cell>
          <cell r="U2957">
            <v>0.65600000000000003</v>
          </cell>
          <cell r="V2957">
            <v>1.3120000000000001</v>
          </cell>
          <cell r="W2957">
            <v>0.65600000000000003</v>
          </cell>
        </row>
        <row r="2958">
          <cell r="I2958" t="str">
            <v>段河小学-李湾村连接路</v>
          </cell>
          <cell r="J2958" t="str">
            <v>1327F4304260047</v>
          </cell>
          <cell r="K2958" t="str">
            <v>新村与撤并村便捷连通</v>
          </cell>
          <cell r="L2958" t="str">
            <v>二类地区</v>
          </cell>
          <cell r="M2958" t="str">
            <v>省级贫困县</v>
          </cell>
          <cell r="N2958" t="str">
            <v>新建</v>
          </cell>
          <cell r="O2958" t="str">
            <v>福炎村</v>
          </cell>
          <cell r="P2958" t="str">
            <v>等外公路</v>
          </cell>
          <cell r="R2958" t="str">
            <v>3.5</v>
          </cell>
          <cell r="S2958" t="str">
            <v>4.5</v>
          </cell>
          <cell r="T2958" t="str">
            <v>CAN5430426</v>
          </cell>
          <cell r="U2958">
            <v>0</v>
          </cell>
          <cell r="V2958">
            <v>1.72</v>
          </cell>
          <cell r="W2958">
            <v>1.72</v>
          </cell>
        </row>
        <row r="2959">
          <cell r="I2959" t="str">
            <v>段家-马塘连接路</v>
          </cell>
          <cell r="J2959" t="str">
            <v>1327F4304260045</v>
          </cell>
          <cell r="K2959" t="str">
            <v>新村与撤并村便捷连通</v>
          </cell>
          <cell r="L2959" t="str">
            <v>二类地区</v>
          </cell>
          <cell r="M2959" t="str">
            <v>省级贫困县</v>
          </cell>
          <cell r="N2959" t="str">
            <v>新建</v>
          </cell>
          <cell r="O2959" t="str">
            <v>大星村</v>
          </cell>
          <cell r="P2959" t="str">
            <v>等外公路</v>
          </cell>
          <cell r="R2959" t="str">
            <v>3.5</v>
          </cell>
          <cell r="S2959" t="str">
            <v>4.5</v>
          </cell>
          <cell r="T2959" t="str">
            <v>C29D430426</v>
          </cell>
          <cell r="U2959">
            <v>0.2</v>
          </cell>
          <cell r="V2959">
            <v>1.2</v>
          </cell>
          <cell r="W2959">
            <v>1</v>
          </cell>
        </row>
        <row r="2960">
          <cell r="I2960" t="str">
            <v>对门岭-六合水库连接路</v>
          </cell>
          <cell r="J2960" t="str">
            <v>1327F4304260071</v>
          </cell>
          <cell r="K2960" t="str">
            <v>新村与撤并村便捷连通</v>
          </cell>
          <cell r="L2960" t="str">
            <v>二类地区</v>
          </cell>
          <cell r="M2960" t="str">
            <v>省级贫困县</v>
          </cell>
          <cell r="N2960" t="str">
            <v>新建</v>
          </cell>
          <cell r="O2960" t="str">
            <v>深宫厦村</v>
          </cell>
          <cell r="P2960" t="str">
            <v>等外公路</v>
          </cell>
          <cell r="R2960" t="str">
            <v>3.5</v>
          </cell>
          <cell r="S2960" t="str">
            <v>4.5</v>
          </cell>
          <cell r="T2960" t="str">
            <v>WV26430426</v>
          </cell>
          <cell r="U2960">
            <v>0</v>
          </cell>
          <cell r="V2960">
            <v>0.5</v>
          </cell>
          <cell r="W2960">
            <v>0.5</v>
          </cell>
        </row>
        <row r="2961">
          <cell r="I2961" t="str">
            <v>凤池坪村至庵堂扶贫公路</v>
          </cell>
          <cell r="J2961" t="str">
            <v>1327F4304260180</v>
          </cell>
          <cell r="K2961" t="str">
            <v>新村与撤并村便捷连通</v>
          </cell>
          <cell r="L2961" t="str">
            <v>二类地区</v>
          </cell>
          <cell r="M2961" t="str">
            <v>省级贫困县</v>
          </cell>
          <cell r="N2961" t="str">
            <v>新建</v>
          </cell>
          <cell r="O2961" t="str">
            <v>凤池坪村</v>
          </cell>
          <cell r="P2961" t="str">
            <v>等外公路</v>
          </cell>
          <cell r="R2961" t="str">
            <v>3.5</v>
          </cell>
          <cell r="S2961" t="str">
            <v>4.5</v>
          </cell>
          <cell r="T2961" t="str">
            <v>无</v>
          </cell>
          <cell r="U2961">
            <v>0</v>
          </cell>
          <cell r="V2961">
            <v>1.2</v>
          </cell>
          <cell r="W2961">
            <v>1.2</v>
          </cell>
        </row>
        <row r="2962">
          <cell r="I2962" t="str">
            <v>凤歧坪村级路硬化改建</v>
          </cell>
          <cell r="J2962" t="str">
            <v>1327F4304260152</v>
          </cell>
          <cell r="K2962" t="str">
            <v>新村与撤并村便捷连通</v>
          </cell>
          <cell r="L2962" t="str">
            <v>二类地区</v>
          </cell>
          <cell r="M2962" t="str">
            <v>省级贫困县</v>
          </cell>
          <cell r="N2962" t="str">
            <v>新建</v>
          </cell>
          <cell r="O2962" t="str">
            <v>凤池坪村</v>
          </cell>
          <cell r="P2962" t="str">
            <v>等外公路</v>
          </cell>
          <cell r="R2962" t="str">
            <v>3.5</v>
          </cell>
          <cell r="S2962" t="str">
            <v>4.5</v>
          </cell>
          <cell r="T2962" t="str">
            <v>无</v>
          </cell>
          <cell r="U2962">
            <v>0</v>
          </cell>
          <cell r="V2962">
            <v>4.8</v>
          </cell>
          <cell r="W2962">
            <v>4.8</v>
          </cell>
        </row>
        <row r="2963">
          <cell r="I2963" t="str">
            <v>凤仪至灵官庙扶贫公路</v>
          </cell>
          <cell r="J2963" t="str">
            <v>1327F4304260139</v>
          </cell>
          <cell r="K2963" t="str">
            <v>新村与撤并村便捷连通</v>
          </cell>
          <cell r="L2963" t="str">
            <v>二类地区</v>
          </cell>
          <cell r="M2963" t="str">
            <v>省级贫困县</v>
          </cell>
          <cell r="N2963" t="str">
            <v>新建</v>
          </cell>
          <cell r="O2963" t="str">
            <v>桥家冲村</v>
          </cell>
          <cell r="P2963" t="str">
            <v>等外公路</v>
          </cell>
          <cell r="R2963" t="str">
            <v>3.5</v>
          </cell>
          <cell r="S2963" t="str">
            <v>4.5</v>
          </cell>
          <cell r="T2963" t="str">
            <v>无</v>
          </cell>
          <cell r="U2963">
            <v>0</v>
          </cell>
          <cell r="V2963">
            <v>2.2999999999999998</v>
          </cell>
          <cell r="W2963">
            <v>2.2999999999999998</v>
          </cell>
        </row>
        <row r="2964">
          <cell r="I2964" t="str">
            <v>凤岐坪--嘉达村连接路</v>
          </cell>
          <cell r="J2964" t="str">
            <v>1327F4304260182</v>
          </cell>
          <cell r="K2964" t="str">
            <v>新村与撤并村便捷连通</v>
          </cell>
          <cell r="L2964" t="str">
            <v>二类地区</v>
          </cell>
          <cell r="M2964" t="str">
            <v>省级贫困县</v>
          </cell>
          <cell r="N2964" t="str">
            <v>新建</v>
          </cell>
          <cell r="O2964" t="str">
            <v>嘉达村</v>
          </cell>
          <cell r="R2964" t="str">
            <v>3.5</v>
          </cell>
          <cell r="S2964" t="str">
            <v>4.5</v>
          </cell>
          <cell r="T2964" t="str">
            <v>无</v>
          </cell>
          <cell r="U2964">
            <v>0</v>
          </cell>
          <cell r="V2964">
            <v>2.17</v>
          </cell>
          <cell r="W2964">
            <v>2.17</v>
          </cell>
        </row>
        <row r="2965">
          <cell r="I2965" t="str">
            <v>福油村油搾坪扶贫公路</v>
          </cell>
          <cell r="J2965" t="str">
            <v>1327F4304260175</v>
          </cell>
          <cell r="K2965" t="str">
            <v>新村与撤并村便捷连通</v>
          </cell>
          <cell r="L2965" t="str">
            <v>二类地区</v>
          </cell>
          <cell r="M2965" t="str">
            <v>省级贫困县</v>
          </cell>
          <cell r="N2965" t="str">
            <v>新建</v>
          </cell>
          <cell r="O2965" t="str">
            <v>福油村</v>
          </cell>
          <cell r="P2965" t="str">
            <v>等外公路</v>
          </cell>
          <cell r="R2965" t="str">
            <v>3.5</v>
          </cell>
          <cell r="S2965" t="str">
            <v>4.5</v>
          </cell>
          <cell r="T2965" t="str">
            <v>无</v>
          </cell>
          <cell r="U2965">
            <v>0</v>
          </cell>
          <cell r="V2965">
            <v>1.03</v>
          </cell>
          <cell r="W2965">
            <v>1.03</v>
          </cell>
        </row>
        <row r="2966">
          <cell r="I2966" t="str">
            <v>福油村至小学扶贫公路</v>
          </cell>
          <cell r="J2966" t="str">
            <v>1327F4304260176</v>
          </cell>
          <cell r="K2966" t="str">
            <v>新村与撤并村便捷连通</v>
          </cell>
          <cell r="L2966" t="str">
            <v>二类地区</v>
          </cell>
          <cell r="M2966" t="str">
            <v>省级贫困县</v>
          </cell>
          <cell r="N2966" t="str">
            <v>新建</v>
          </cell>
          <cell r="O2966" t="str">
            <v>福油村</v>
          </cell>
          <cell r="P2966" t="str">
            <v>等外公路</v>
          </cell>
          <cell r="R2966" t="str">
            <v>3.5</v>
          </cell>
          <cell r="S2966" t="str">
            <v>4.5</v>
          </cell>
          <cell r="T2966" t="str">
            <v>无</v>
          </cell>
          <cell r="U2966">
            <v>0</v>
          </cell>
          <cell r="V2966">
            <v>1.4</v>
          </cell>
          <cell r="W2966">
            <v>1.4</v>
          </cell>
        </row>
        <row r="2967">
          <cell r="I2967" t="str">
            <v>付家皂－石榴仙连接路</v>
          </cell>
          <cell r="J2967" t="str">
            <v>1327F4304260097</v>
          </cell>
          <cell r="K2967" t="str">
            <v>新村与撤并村便捷连通</v>
          </cell>
          <cell r="L2967" t="str">
            <v>二类地区</v>
          </cell>
          <cell r="M2967" t="str">
            <v>省级贫困县</v>
          </cell>
          <cell r="N2967" t="str">
            <v>升级改造（提质改造）</v>
          </cell>
          <cell r="O2967" t="str">
            <v>乌山冲村</v>
          </cell>
          <cell r="P2967" t="str">
            <v>无路</v>
          </cell>
          <cell r="R2967" t="str">
            <v>3.5</v>
          </cell>
          <cell r="S2967" t="str">
            <v>4.5</v>
          </cell>
          <cell r="T2967" t="str">
            <v>Z13A430426</v>
          </cell>
          <cell r="U2967">
            <v>0</v>
          </cell>
          <cell r="V2967">
            <v>2.1680000000000001</v>
          </cell>
          <cell r="W2967">
            <v>2.1680000000000001</v>
          </cell>
        </row>
        <row r="2968">
          <cell r="I2968" t="str">
            <v>付家町村部-付家町村44组连接路</v>
          </cell>
          <cell r="J2968" t="str">
            <v>1327F4304260004</v>
          </cell>
          <cell r="K2968" t="str">
            <v>新村与撤并村便捷连通</v>
          </cell>
          <cell r="L2968" t="str">
            <v>二类地区</v>
          </cell>
          <cell r="M2968" t="str">
            <v>省级贫困县</v>
          </cell>
          <cell r="N2968" t="str">
            <v>改建</v>
          </cell>
          <cell r="O2968" t="str">
            <v>付家町村</v>
          </cell>
          <cell r="P2968" t="str">
            <v>等外公路</v>
          </cell>
          <cell r="R2968" t="str">
            <v>2</v>
          </cell>
          <cell r="S2968" t="str">
            <v>4.5</v>
          </cell>
          <cell r="T2968" t="str">
            <v>VM20430426</v>
          </cell>
          <cell r="U2968">
            <v>0</v>
          </cell>
          <cell r="V2968">
            <v>1.21</v>
          </cell>
          <cell r="W2968">
            <v>1.21</v>
          </cell>
        </row>
        <row r="2969">
          <cell r="I2969" t="str">
            <v>公鸡皂-枣园村19组连接路</v>
          </cell>
          <cell r="J2969" t="str">
            <v>1327F4304260005</v>
          </cell>
          <cell r="K2969" t="str">
            <v>新村与撤并村便捷连通</v>
          </cell>
          <cell r="L2969" t="str">
            <v>二类地区</v>
          </cell>
          <cell r="M2969" t="str">
            <v>省级贫困县</v>
          </cell>
          <cell r="N2969" t="str">
            <v>升级改造（提质改造）</v>
          </cell>
          <cell r="O2969" t="str">
            <v>枣园村</v>
          </cell>
          <cell r="P2969" t="str">
            <v>等外公路</v>
          </cell>
          <cell r="R2969" t="str">
            <v>2</v>
          </cell>
          <cell r="S2969" t="str">
            <v>4</v>
          </cell>
          <cell r="T2969" t="str">
            <v>VM21430426</v>
          </cell>
          <cell r="U2969">
            <v>0</v>
          </cell>
          <cell r="V2969">
            <v>1.4</v>
          </cell>
          <cell r="W2969">
            <v>1.4</v>
          </cell>
        </row>
        <row r="2970">
          <cell r="I2970" t="str">
            <v>关山坪－狮子望楼连接路</v>
          </cell>
          <cell r="J2970" t="str">
            <v>1327F4304260023</v>
          </cell>
          <cell r="K2970" t="str">
            <v>新村与撤并村便捷连通</v>
          </cell>
          <cell r="L2970" t="str">
            <v>二类地区</v>
          </cell>
          <cell r="M2970" t="str">
            <v>省级贫困县</v>
          </cell>
          <cell r="N2970" t="str">
            <v>新建</v>
          </cell>
          <cell r="O2970" t="str">
            <v>三星町村</v>
          </cell>
          <cell r="P2970" t="str">
            <v>无路</v>
          </cell>
          <cell r="R2970" t="str">
            <v>3.5</v>
          </cell>
          <cell r="S2970" t="str">
            <v>4.5</v>
          </cell>
          <cell r="T2970" t="str">
            <v>C02C430426</v>
          </cell>
          <cell r="U2970">
            <v>0</v>
          </cell>
          <cell r="V2970">
            <v>0.88100000000000001</v>
          </cell>
          <cell r="W2970">
            <v>0.88100000000000001</v>
          </cell>
        </row>
        <row r="2971">
          <cell r="I2971" t="str">
            <v>何家-米厂连接路</v>
          </cell>
          <cell r="J2971" t="str">
            <v>1327F4304260075</v>
          </cell>
          <cell r="K2971" t="str">
            <v>新村与撤并村便捷连通</v>
          </cell>
          <cell r="L2971" t="str">
            <v>二类地区</v>
          </cell>
          <cell r="M2971" t="str">
            <v>省级贫困县</v>
          </cell>
          <cell r="N2971" t="str">
            <v>新建</v>
          </cell>
          <cell r="O2971" t="str">
            <v>金桥社区</v>
          </cell>
          <cell r="P2971" t="str">
            <v>等外公路</v>
          </cell>
          <cell r="R2971" t="str">
            <v>3.5</v>
          </cell>
          <cell r="S2971" t="str">
            <v>4.5</v>
          </cell>
          <cell r="T2971" t="str">
            <v>WV24430426</v>
          </cell>
          <cell r="U2971">
            <v>0</v>
          </cell>
          <cell r="V2971">
            <v>1.5</v>
          </cell>
          <cell r="W2971">
            <v>1.5</v>
          </cell>
        </row>
        <row r="2972">
          <cell r="I2972" t="str">
            <v>黑屋院-黄砂塘连接路</v>
          </cell>
          <cell r="J2972" t="str">
            <v>1327F4304260002</v>
          </cell>
          <cell r="K2972" t="str">
            <v>新村与撤并村便捷连通</v>
          </cell>
          <cell r="L2972" t="str">
            <v>二类地区</v>
          </cell>
          <cell r="M2972" t="str">
            <v>省级贫困县</v>
          </cell>
          <cell r="N2972" t="str">
            <v>改建</v>
          </cell>
          <cell r="O2972" t="str">
            <v>泉陂村</v>
          </cell>
          <cell r="P2972" t="str">
            <v>等外公路</v>
          </cell>
          <cell r="R2972" t="str">
            <v>2</v>
          </cell>
          <cell r="S2972" t="str">
            <v>4.5</v>
          </cell>
          <cell r="T2972" t="str">
            <v>VM19430426</v>
          </cell>
          <cell r="U2972">
            <v>0</v>
          </cell>
          <cell r="V2972">
            <v>0.56899999999999995</v>
          </cell>
          <cell r="W2972">
            <v>0.56899999999999995</v>
          </cell>
        </row>
        <row r="2973">
          <cell r="I2973" t="str">
            <v>胡家屋-哨岭老村部连接路</v>
          </cell>
          <cell r="J2973" t="str">
            <v>1327F4304260044</v>
          </cell>
          <cell r="K2973" t="str">
            <v>新村与撤并村便捷连通</v>
          </cell>
          <cell r="L2973" t="str">
            <v>二类地区</v>
          </cell>
          <cell r="M2973" t="str">
            <v>省级贫困县</v>
          </cell>
          <cell r="N2973" t="str">
            <v>新建</v>
          </cell>
          <cell r="O2973" t="str">
            <v>岩鹅湾村</v>
          </cell>
          <cell r="P2973" t="str">
            <v>等外公路</v>
          </cell>
          <cell r="R2973" t="str">
            <v>3.5</v>
          </cell>
          <cell r="S2973" t="str">
            <v>4.5</v>
          </cell>
          <cell r="T2973" t="str">
            <v>C42A430426</v>
          </cell>
          <cell r="U2973">
            <v>0</v>
          </cell>
          <cell r="V2973">
            <v>1.88</v>
          </cell>
          <cell r="W2973">
            <v>1.88</v>
          </cell>
        </row>
        <row r="2974">
          <cell r="I2974" t="str">
            <v>黄家-合作社连接路</v>
          </cell>
          <cell r="J2974" t="str">
            <v>1327F4304260104</v>
          </cell>
          <cell r="K2974" t="str">
            <v>新村与撤并村便捷连通</v>
          </cell>
          <cell r="L2974" t="str">
            <v>二类地区</v>
          </cell>
          <cell r="M2974" t="str">
            <v>省级贫困县</v>
          </cell>
          <cell r="N2974" t="str">
            <v>新建</v>
          </cell>
          <cell r="O2974" t="str">
            <v>冲安村</v>
          </cell>
          <cell r="P2974" t="str">
            <v>等外公路</v>
          </cell>
          <cell r="R2974" t="str">
            <v>3.5</v>
          </cell>
          <cell r="S2974" t="str">
            <v>4.5</v>
          </cell>
          <cell r="T2974" t="str">
            <v>WV15430426</v>
          </cell>
          <cell r="U2974">
            <v>0</v>
          </cell>
          <cell r="V2974">
            <v>1.2</v>
          </cell>
          <cell r="W2974">
            <v>1.2</v>
          </cell>
        </row>
        <row r="2975">
          <cell r="I2975" t="str">
            <v>黄龙江村赵公至半山连接路</v>
          </cell>
          <cell r="J2975" t="str">
            <v>1327F4304260142</v>
          </cell>
          <cell r="K2975" t="str">
            <v>新村与撤并村便捷连通</v>
          </cell>
          <cell r="L2975" t="str">
            <v>二类地区</v>
          </cell>
          <cell r="M2975" t="str">
            <v>省级贫困县</v>
          </cell>
          <cell r="N2975" t="str">
            <v>新建</v>
          </cell>
          <cell r="O2975" t="str">
            <v>黄龙江村</v>
          </cell>
          <cell r="P2975" t="str">
            <v>等外公路</v>
          </cell>
          <cell r="R2975" t="str">
            <v>3.5</v>
          </cell>
          <cell r="S2975" t="str">
            <v>4.5</v>
          </cell>
          <cell r="T2975" t="str">
            <v>无</v>
          </cell>
          <cell r="U2975">
            <v>0</v>
          </cell>
          <cell r="V2975">
            <v>2.5</v>
          </cell>
          <cell r="W2975">
            <v>2.5</v>
          </cell>
        </row>
        <row r="2976">
          <cell r="I2976" t="str">
            <v>会屋院-老屋鞭炮厂连接路</v>
          </cell>
          <cell r="J2976" t="str">
            <v>1327F4304260101</v>
          </cell>
          <cell r="K2976" t="str">
            <v>新村与撤并村便捷连通</v>
          </cell>
          <cell r="L2976" t="str">
            <v>二类地区</v>
          </cell>
          <cell r="M2976" t="str">
            <v>省级贫困县</v>
          </cell>
          <cell r="N2976" t="str">
            <v>新建</v>
          </cell>
          <cell r="O2976" t="str">
            <v>逢源村</v>
          </cell>
          <cell r="P2976" t="str">
            <v>等外公路</v>
          </cell>
          <cell r="R2976" t="str">
            <v>3.5</v>
          </cell>
          <cell r="S2976" t="str">
            <v>4.5</v>
          </cell>
          <cell r="T2976" t="str">
            <v>WD04430426</v>
          </cell>
          <cell r="U2976">
            <v>0</v>
          </cell>
          <cell r="V2976">
            <v>1.9970000000000001</v>
          </cell>
          <cell r="W2976">
            <v>1.9970000000000001</v>
          </cell>
        </row>
        <row r="2977">
          <cell r="I2977" t="str">
            <v>监测站-杨眉冲连接路</v>
          </cell>
          <cell r="J2977" t="str">
            <v>1327F4304260094</v>
          </cell>
          <cell r="K2977" t="str">
            <v>新村与撤并村便捷连通</v>
          </cell>
          <cell r="L2977" t="str">
            <v>二类地区</v>
          </cell>
          <cell r="M2977" t="str">
            <v>省级贫困县</v>
          </cell>
          <cell r="N2977" t="str">
            <v>新建</v>
          </cell>
          <cell r="O2977" t="str">
            <v>曹西社区</v>
          </cell>
          <cell r="P2977" t="str">
            <v>等外公路</v>
          </cell>
          <cell r="R2977" t="str">
            <v>3.5</v>
          </cell>
          <cell r="S2977" t="str">
            <v>4.5</v>
          </cell>
          <cell r="T2977" t="str">
            <v>CBX8430426</v>
          </cell>
          <cell r="U2977">
            <v>0</v>
          </cell>
          <cell r="V2977">
            <v>0.58599999999999997</v>
          </cell>
          <cell r="W2977">
            <v>0.58599999999999997</v>
          </cell>
        </row>
        <row r="2978">
          <cell r="I2978" t="str">
            <v>金龙岩村扶贫公路</v>
          </cell>
          <cell r="J2978" t="str">
            <v>1327F4304260170</v>
          </cell>
          <cell r="K2978" t="str">
            <v>新村与撤并村便捷连通</v>
          </cell>
          <cell r="L2978" t="str">
            <v>二类地区</v>
          </cell>
          <cell r="M2978" t="str">
            <v>省级贫困县</v>
          </cell>
          <cell r="N2978" t="str">
            <v>新建</v>
          </cell>
          <cell r="O2978" t="str">
            <v>金龙岩村</v>
          </cell>
          <cell r="P2978" t="str">
            <v>等外公路</v>
          </cell>
          <cell r="R2978" t="str">
            <v>3.5</v>
          </cell>
          <cell r="S2978" t="str">
            <v>4.5</v>
          </cell>
          <cell r="T2978" t="str">
            <v>无</v>
          </cell>
          <cell r="U2978">
            <v>0</v>
          </cell>
          <cell r="V2978">
            <v>2.8</v>
          </cell>
          <cell r="W2978">
            <v>2.8</v>
          </cell>
        </row>
        <row r="2979">
          <cell r="I2979" t="str">
            <v>敬老院桥-罗公连接路</v>
          </cell>
          <cell r="J2979" t="str">
            <v>1327F4304260110</v>
          </cell>
          <cell r="K2979" t="str">
            <v>新村与撤并村便捷连通</v>
          </cell>
          <cell r="L2979" t="str">
            <v>二类地区</v>
          </cell>
          <cell r="M2979" t="str">
            <v>省级贫困县</v>
          </cell>
          <cell r="N2979" t="str">
            <v>新建</v>
          </cell>
          <cell r="O2979" t="str">
            <v>仁赋村</v>
          </cell>
          <cell r="P2979" t="str">
            <v>无路</v>
          </cell>
          <cell r="R2979" t="str">
            <v>3.5</v>
          </cell>
          <cell r="S2979" t="str">
            <v>4.5</v>
          </cell>
          <cell r="T2979" t="str">
            <v>WV42430426</v>
          </cell>
          <cell r="U2979">
            <v>0</v>
          </cell>
          <cell r="V2979">
            <v>0.52200000000000002</v>
          </cell>
          <cell r="W2979">
            <v>0.52200000000000002</v>
          </cell>
        </row>
        <row r="2980">
          <cell r="I2980" t="str">
            <v>居斯塘-居斯塘连接路</v>
          </cell>
          <cell r="J2980" t="str">
            <v>1327F4304260122</v>
          </cell>
          <cell r="K2980" t="str">
            <v>新村与撤并村便捷连通</v>
          </cell>
          <cell r="L2980" t="str">
            <v>二类地区</v>
          </cell>
          <cell r="M2980" t="str">
            <v>省级贫困县</v>
          </cell>
          <cell r="N2980" t="str">
            <v>新建</v>
          </cell>
          <cell r="O2980" t="str">
            <v>沙冲村</v>
          </cell>
          <cell r="P2980" t="str">
            <v>四级公路</v>
          </cell>
          <cell r="R2980" t="str">
            <v>3.5</v>
          </cell>
          <cell r="S2980" t="str">
            <v>4.5</v>
          </cell>
          <cell r="T2980" t="str">
            <v>C301430426</v>
          </cell>
          <cell r="U2980">
            <v>0</v>
          </cell>
          <cell r="V2980">
            <v>1.35</v>
          </cell>
          <cell r="W2980">
            <v>1.35</v>
          </cell>
        </row>
        <row r="2981">
          <cell r="I2981" t="str">
            <v>居委会-岭背组连接路</v>
          </cell>
          <cell r="J2981" t="str">
            <v>1327F4304260102</v>
          </cell>
          <cell r="K2981" t="str">
            <v>新村与撤并村便捷连通</v>
          </cell>
          <cell r="L2981" t="str">
            <v>二类地区</v>
          </cell>
          <cell r="M2981" t="str">
            <v>省级贫困县</v>
          </cell>
          <cell r="N2981" t="str">
            <v>新建</v>
          </cell>
          <cell r="O2981" t="str">
            <v>仁赋村</v>
          </cell>
          <cell r="P2981" t="str">
            <v>四级公路</v>
          </cell>
          <cell r="R2981" t="str">
            <v>3.5</v>
          </cell>
          <cell r="S2981" t="str">
            <v>4.5</v>
          </cell>
          <cell r="T2981" t="str">
            <v>WV40430426</v>
          </cell>
          <cell r="U2981">
            <v>0</v>
          </cell>
          <cell r="V2981">
            <v>0.2</v>
          </cell>
          <cell r="W2981">
            <v>0.2</v>
          </cell>
        </row>
        <row r="2982">
          <cell r="I2982" t="str">
            <v>垮积山－长冲连接路</v>
          </cell>
          <cell r="J2982" t="str">
            <v>1327F4304260057</v>
          </cell>
          <cell r="K2982" t="str">
            <v>新村与撤并村便捷连通</v>
          </cell>
          <cell r="L2982" t="str">
            <v>二类地区</v>
          </cell>
          <cell r="M2982" t="str">
            <v>省级贫困县</v>
          </cell>
          <cell r="N2982" t="str">
            <v>新建</v>
          </cell>
          <cell r="O2982" t="str">
            <v>石山堰村</v>
          </cell>
          <cell r="P2982" t="str">
            <v>无路</v>
          </cell>
          <cell r="R2982" t="str">
            <v>3.5</v>
          </cell>
          <cell r="S2982" t="str">
            <v>4.5</v>
          </cell>
          <cell r="T2982" t="str">
            <v>CK04430426</v>
          </cell>
          <cell r="U2982">
            <v>0</v>
          </cell>
          <cell r="V2982">
            <v>1.02</v>
          </cell>
          <cell r="W2982">
            <v>1.02</v>
          </cell>
        </row>
        <row r="2983">
          <cell r="I2983" t="str">
            <v>老317路口-达冲连接路</v>
          </cell>
          <cell r="J2983" t="str">
            <v>1327F4304260099</v>
          </cell>
          <cell r="K2983" t="str">
            <v>新村与撤并村便捷连通</v>
          </cell>
          <cell r="L2983" t="str">
            <v>二类地区</v>
          </cell>
          <cell r="M2983" t="str">
            <v>省级贫困县</v>
          </cell>
          <cell r="N2983" t="str">
            <v>新建</v>
          </cell>
          <cell r="O2983" t="str">
            <v>百吉村</v>
          </cell>
          <cell r="P2983" t="str">
            <v>等外公路</v>
          </cell>
          <cell r="R2983" t="str">
            <v>3.5</v>
          </cell>
          <cell r="S2983" t="str">
            <v>4.5</v>
          </cell>
          <cell r="T2983" t="str">
            <v>VRE6430426</v>
          </cell>
          <cell r="U2983">
            <v>0</v>
          </cell>
          <cell r="V2983">
            <v>1.1299999999999999</v>
          </cell>
          <cell r="W2983">
            <v>1.1299999999999999</v>
          </cell>
        </row>
        <row r="2984">
          <cell r="I2984" t="str">
            <v>老村道路口-老冲组连接路</v>
          </cell>
          <cell r="J2984" t="str">
            <v>1327F4304260069</v>
          </cell>
          <cell r="K2984" t="str">
            <v>新村与撤并村便捷连通</v>
          </cell>
          <cell r="L2984" t="str">
            <v>二类地区</v>
          </cell>
          <cell r="M2984" t="str">
            <v>省级贫困县</v>
          </cell>
          <cell r="N2984" t="str">
            <v>新建</v>
          </cell>
          <cell r="O2984" t="str">
            <v>金竹村</v>
          </cell>
          <cell r="P2984" t="str">
            <v>等外公路</v>
          </cell>
          <cell r="R2984" t="str">
            <v>3.5</v>
          </cell>
          <cell r="S2984" t="str">
            <v>4.5</v>
          </cell>
          <cell r="T2984" t="str">
            <v>WV27430426</v>
          </cell>
          <cell r="U2984">
            <v>0</v>
          </cell>
          <cell r="V2984">
            <v>0.55000000000000004</v>
          </cell>
          <cell r="W2984">
            <v>0.55000000000000004</v>
          </cell>
        </row>
        <row r="2985">
          <cell r="I2985" t="str">
            <v>老家路口-谭阿连接路</v>
          </cell>
          <cell r="J2985" t="str">
            <v>1327F4304260056</v>
          </cell>
          <cell r="K2985" t="str">
            <v>新村与撤并村便捷连通</v>
          </cell>
          <cell r="L2985" t="str">
            <v>二类地区</v>
          </cell>
          <cell r="M2985" t="str">
            <v>省级贫困县</v>
          </cell>
          <cell r="N2985" t="str">
            <v>新建</v>
          </cell>
          <cell r="O2985" t="str">
            <v>丁字村</v>
          </cell>
          <cell r="P2985" t="str">
            <v>等外公路</v>
          </cell>
          <cell r="R2985" t="str">
            <v>3.5</v>
          </cell>
          <cell r="S2985" t="str">
            <v>4.5</v>
          </cell>
          <cell r="T2985" t="str">
            <v>V8G8430426</v>
          </cell>
          <cell r="U2985">
            <v>0</v>
          </cell>
          <cell r="V2985">
            <v>0.5</v>
          </cell>
          <cell r="W2985">
            <v>0.5</v>
          </cell>
        </row>
        <row r="2986">
          <cell r="I2986" t="str">
            <v>李阿组-何公组连接路</v>
          </cell>
          <cell r="J2986" t="str">
            <v>1327F4304260111</v>
          </cell>
          <cell r="K2986" t="str">
            <v>新村与撤并村便捷连通</v>
          </cell>
          <cell r="L2986" t="str">
            <v>二类地区</v>
          </cell>
          <cell r="M2986" t="str">
            <v>省级贫困县</v>
          </cell>
          <cell r="N2986" t="str">
            <v>新建</v>
          </cell>
          <cell r="O2986" t="str">
            <v>七碗村</v>
          </cell>
          <cell r="P2986" t="str">
            <v>等外公路</v>
          </cell>
          <cell r="R2986" t="str">
            <v>3.5</v>
          </cell>
          <cell r="S2986" t="str">
            <v>4.5</v>
          </cell>
          <cell r="T2986" t="str">
            <v>WV13430426</v>
          </cell>
          <cell r="U2986">
            <v>0</v>
          </cell>
          <cell r="V2986">
            <v>0.8</v>
          </cell>
          <cell r="W2986">
            <v>0.8</v>
          </cell>
        </row>
        <row r="2987">
          <cell r="I2987" t="str">
            <v>李八屋-段家冲连接路</v>
          </cell>
          <cell r="J2987" t="str">
            <v>1327F4304260060</v>
          </cell>
          <cell r="K2987" t="str">
            <v>新村与撤并村便捷连通</v>
          </cell>
          <cell r="L2987" t="str">
            <v>二类地区</v>
          </cell>
          <cell r="M2987" t="str">
            <v>省级贫困县</v>
          </cell>
          <cell r="N2987" t="str">
            <v>新建</v>
          </cell>
          <cell r="O2987" t="str">
            <v>向阳村</v>
          </cell>
          <cell r="P2987" t="str">
            <v>等外公路</v>
          </cell>
          <cell r="R2987" t="str">
            <v>3.5</v>
          </cell>
          <cell r="S2987" t="str">
            <v>4.5</v>
          </cell>
          <cell r="T2987" t="str">
            <v>WC94430426</v>
          </cell>
          <cell r="U2987">
            <v>0</v>
          </cell>
          <cell r="V2987">
            <v>1.7509999999999999</v>
          </cell>
          <cell r="W2987">
            <v>1.7509999999999999</v>
          </cell>
        </row>
        <row r="2988">
          <cell r="I2988" t="str">
            <v>刘澄皂~大子塘连接路</v>
          </cell>
          <cell r="J2988" t="str">
            <v>1327F4304260127</v>
          </cell>
          <cell r="K2988" t="str">
            <v>新村与撤并村便捷连通</v>
          </cell>
          <cell r="L2988" t="str">
            <v>二类地区</v>
          </cell>
          <cell r="M2988" t="str">
            <v>省级贫困县</v>
          </cell>
          <cell r="N2988" t="str">
            <v>新建</v>
          </cell>
          <cell r="O2988" t="str">
            <v>三河村</v>
          </cell>
          <cell r="P2988" t="str">
            <v>等外公路</v>
          </cell>
          <cell r="R2988" t="str">
            <v>3.5</v>
          </cell>
          <cell r="S2988" t="str">
            <v>4.5</v>
          </cell>
          <cell r="T2988" t="str">
            <v>CH14430426</v>
          </cell>
          <cell r="U2988">
            <v>0</v>
          </cell>
          <cell r="V2988">
            <v>0.54</v>
          </cell>
          <cell r="W2988">
            <v>0.54</v>
          </cell>
        </row>
        <row r="2989">
          <cell r="I2989" t="str">
            <v>刘家-碧城连接路</v>
          </cell>
          <cell r="J2989" t="str">
            <v>1327F4304260012</v>
          </cell>
          <cell r="K2989" t="str">
            <v>新村与撤并村便捷连通</v>
          </cell>
          <cell r="L2989" t="str">
            <v>二类地区</v>
          </cell>
          <cell r="M2989" t="str">
            <v>省级贫困县</v>
          </cell>
          <cell r="N2989" t="str">
            <v>新建</v>
          </cell>
          <cell r="O2989" t="str">
            <v>白鹤社区</v>
          </cell>
          <cell r="P2989" t="str">
            <v>等外公路</v>
          </cell>
          <cell r="R2989" t="str">
            <v>3.5</v>
          </cell>
          <cell r="S2989" t="str">
            <v>4.5</v>
          </cell>
          <cell r="T2989" t="str">
            <v>无</v>
          </cell>
          <cell r="U2989">
            <v>0</v>
          </cell>
          <cell r="V2989">
            <v>1.1499999999999999</v>
          </cell>
          <cell r="W2989">
            <v>1.1499999999999999</v>
          </cell>
        </row>
        <row r="2990">
          <cell r="I2990" t="str">
            <v>刘三庙-三组连接路</v>
          </cell>
          <cell r="J2990" t="str">
            <v>1327F4304260090</v>
          </cell>
          <cell r="K2990" t="str">
            <v>新村与撤并村便捷连通</v>
          </cell>
          <cell r="L2990" t="str">
            <v>二类地区</v>
          </cell>
          <cell r="M2990" t="str">
            <v>省级贫困县</v>
          </cell>
          <cell r="N2990" t="str">
            <v>新建</v>
          </cell>
          <cell r="O2990" t="str">
            <v>刘三庙村</v>
          </cell>
          <cell r="P2990" t="str">
            <v>等外公路</v>
          </cell>
          <cell r="R2990" t="str">
            <v>3.5</v>
          </cell>
          <cell r="S2990" t="str">
            <v>4.5</v>
          </cell>
          <cell r="T2990" t="str">
            <v>WV19430426</v>
          </cell>
          <cell r="U2990">
            <v>0</v>
          </cell>
          <cell r="V2990">
            <v>0.99199999999999999</v>
          </cell>
          <cell r="W2990">
            <v>0.99199999999999999</v>
          </cell>
        </row>
        <row r="2991">
          <cell r="I2991" t="str">
            <v>龙门-竹丰连接路</v>
          </cell>
          <cell r="J2991" t="str">
            <v>1327F4304260003</v>
          </cell>
          <cell r="K2991" t="str">
            <v>新村与撤并村便捷连通</v>
          </cell>
          <cell r="L2991" t="str">
            <v>二类地区</v>
          </cell>
          <cell r="M2991" t="str">
            <v>省级贫困县</v>
          </cell>
          <cell r="N2991" t="str">
            <v>改建</v>
          </cell>
          <cell r="O2991" t="str">
            <v>枧桥村</v>
          </cell>
          <cell r="P2991" t="str">
            <v>等外公路</v>
          </cell>
          <cell r="R2991" t="str">
            <v>2</v>
          </cell>
          <cell r="S2991" t="str">
            <v>4.5</v>
          </cell>
          <cell r="T2991" t="str">
            <v>CH36430426</v>
          </cell>
          <cell r="U2991">
            <v>0</v>
          </cell>
          <cell r="V2991">
            <v>0.92700000000000005</v>
          </cell>
          <cell r="W2991">
            <v>0.92700000000000005</v>
          </cell>
        </row>
        <row r="2992">
          <cell r="I2992" t="str">
            <v>炉门-养殖社连接路</v>
          </cell>
          <cell r="J2992" t="str">
            <v>1327F4304260072</v>
          </cell>
          <cell r="K2992" t="str">
            <v>新村与撤并村便捷连通</v>
          </cell>
          <cell r="L2992" t="str">
            <v>二类地区</v>
          </cell>
          <cell r="M2992" t="str">
            <v>省级贫困县</v>
          </cell>
          <cell r="N2992" t="str">
            <v>新建</v>
          </cell>
          <cell r="O2992" t="str">
            <v>深宫厦村</v>
          </cell>
          <cell r="P2992" t="str">
            <v>等外公路</v>
          </cell>
          <cell r="R2992" t="str">
            <v>3.5</v>
          </cell>
          <cell r="S2992" t="str">
            <v>4.5</v>
          </cell>
          <cell r="T2992" t="str">
            <v>WV25430426</v>
          </cell>
          <cell r="U2992">
            <v>0</v>
          </cell>
          <cell r="V2992">
            <v>0.5</v>
          </cell>
          <cell r="W2992">
            <v>0.5</v>
          </cell>
        </row>
        <row r="2993">
          <cell r="I2993" t="str">
            <v>路口-大坪连接路</v>
          </cell>
          <cell r="J2993" t="str">
            <v>1327F4304260131</v>
          </cell>
          <cell r="K2993" t="str">
            <v>新村与撤并村便捷连通</v>
          </cell>
          <cell r="L2993" t="str">
            <v>二类地区</v>
          </cell>
          <cell r="M2993" t="str">
            <v>省级贫困县</v>
          </cell>
          <cell r="N2993" t="str">
            <v>新建</v>
          </cell>
          <cell r="O2993" t="str">
            <v>泉陂村</v>
          </cell>
          <cell r="P2993" t="str">
            <v>四级公路</v>
          </cell>
          <cell r="R2993" t="str">
            <v>3.5</v>
          </cell>
          <cell r="S2993" t="str">
            <v>4.5</v>
          </cell>
          <cell r="T2993" t="str">
            <v>VP01430426</v>
          </cell>
          <cell r="U2993">
            <v>0</v>
          </cell>
          <cell r="V2993">
            <v>0.19600000000000001</v>
          </cell>
          <cell r="W2993">
            <v>0.19600000000000001</v>
          </cell>
        </row>
        <row r="2994">
          <cell r="I2994" t="str">
            <v>路口-福广村连接路</v>
          </cell>
          <cell r="J2994" t="str">
            <v>1327F4304260022</v>
          </cell>
          <cell r="K2994" t="str">
            <v>新村与撤并村便捷连通</v>
          </cell>
          <cell r="L2994" t="str">
            <v>二类地区</v>
          </cell>
          <cell r="M2994" t="str">
            <v>省级贫困县</v>
          </cell>
          <cell r="N2994" t="str">
            <v>新建</v>
          </cell>
          <cell r="O2994" t="str">
            <v>大福村</v>
          </cell>
          <cell r="R2994" t="str">
            <v>3.5</v>
          </cell>
          <cell r="S2994" t="str">
            <v>4.5</v>
          </cell>
          <cell r="T2994" t="str">
            <v>无</v>
          </cell>
          <cell r="U2994">
            <v>0</v>
          </cell>
          <cell r="V2994">
            <v>4.68</v>
          </cell>
          <cell r="W2994">
            <v>4.68</v>
          </cell>
        </row>
        <row r="2995">
          <cell r="I2995" t="str">
            <v>路口-李子组连接路</v>
          </cell>
          <cell r="J2995" t="str">
            <v>1327F4304260014</v>
          </cell>
          <cell r="K2995" t="str">
            <v>新村与撤并村便捷连通</v>
          </cell>
          <cell r="L2995" t="str">
            <v>二类地区</v>
          </cell>
          <cell r="M2995" t="str">
            <v>省级贫困县</v>
          </cell>
          <cell r="N2995" t="str">
            <v>新建</v>
          </cell>
          <cell r="O2995" t="str">
            <v>秀丰社区</v>
          </cell>
          <cell r="P2995" t="str">
            <v>等外公路</v>
          </cell>
          <cell r="R2995" t="str">
            <v>3.5</v>
          </cell>
          <cell r="S2995" t="str">
            <v>4.5</v>
          </cell>
          <cell r="T2995" t="str">
            <v>无</v>
          </cell>
          <cell r="U2995">
            <v>0</v>
          </cell>
          <cell r="V2995">
            <v>0.5</v>
          </cell>
          <cell r="W2995">
            <v>0.5</v>
          </cell>
        </row>
        <row r="2996">
          <cell r="I2996" t="str">
            <v>路口-四海村连接路</v>
          </cell>
          <cell r="J2996" t="str">
            <v>1327F4304260010</v>
          </cell>
          <cell r="K2996" t="str">
            <v>新村与撤并村便捷连通</v>
          </cell>
          <cell r="L2996" t="str">
            <v>二类地区</v>
          </cell>
          <cell r="M2996" t="str">
            <v>省级贫困县</v>
          </cell>
          <cell r="N2996" t="str">
            <v>新建</v>
          </cell>
          <cell r="O2996" t="str">
            <v>云鹤村</v>
          </cell>
          <cell r="P2996" t="str">
            <v>四级公路</v>
          </cell>
          <cell r="R2996" t="str">
            <v>3.5</v>
          </cell>
          <cell r="S2996" t="str">
            <v>4.5</v>
          </cell>
          <cell r="T2996" t="str">
            <v>无</v>
          </cell>
          <cell r="U2996">
            <v>0</v>
          </cell>
          <cell r="V2996">
            <v>1.5</v>
          </cell>
          <cell r="W2996">
            <v>1.5</v>
          </cell>
        </row>
        <row r="2997">
          <cell r="I2997" t="str">
            <v>茅亭子村扶贫公路</v>
          </cell>
          <cell r="J2997" t="str">
            <v>1327F4304260178</v>
          </cell>
          <cell r="K2997" t="str">
            <v>新村与撤并村便捷连通</v>
          </cell>
          <cell r="L2997" t="str">
            <v>二类地区</v>
          </cell>
          <cell r="M2997" t="str">
            <v>省级贫困县</v>
          </cell>
          <cell r="N2997" t="str">
            <v>新建</v>
          </cell>
          <cell r="O2997" t="str">
            <v>茅亭子村</v>
          </cell>
          <cell r="P2997" t="str">
            <v>等外公路</v>
          </cell>
          <cell r="R2997" t="str">
            <v>3.5</v>
          </cell>
          <cell r="S2997" t="str">
            <v>4.5</v>
          </cell>
          <cell r="T2997" t="str">
            <v>无</v>
          </cell>
          <cell r="U2997">
            <v>0</v>
          </cell>
          <cell r="V2997">
            <v>3</v>
          </cell>
          <cell r="W2997">
            <v>3</v>
          </cell>
        </row>
        <row r="2998">
          <cell r="I2998" t="str">
            <v>毛木塘-桐子皂连接路</v>
          </cell>
          <cell r="J2998" t="str">
            <v>1327F4304260074</v>
          </cell>
          <cell r="K2998" t="str">
            <v>新村与撤并村便捷连通</v>
          </cell>
          <cell r="L2998" t="str">
            <v>二类地区</v>
          </cell>
          <cell r="M2998" t="str">
            <v>省级贫困县</v>
          </cell>
          <cell r="N2998" t="str">
            <v>新建</v>
          </cell>
          <cell r="O2998" t="str">
            <v>罗云村</v>
          </cell>
          <cell r="P2998" t="str">
            <v>等外公路</v>
          </cell>
          <cell r="R2998" t="str">
            <v>3.5</v>
          </cell>
          <cell r="S2998" t="str">
            <v>4.5</v>
          </cell>
          <cell r="T2998" t="str">
            <v>C215430426</v>
          </cell>
          <cell r="U2998">
            <v>0</v>
          </cell>
          <cell r="V2998">
            <v>1.796</v>
          </cell>
          <cell r="W2998">
            <v>1.796</v>
          </cell>
        </row>
        <row r="2999">
          <cell r="I2999" t="str">
            <v>毛屋-大塘连接路</v>
          </cell>
          <cell r="J2999" t="str">
            <v>1327F4304260098</v>
          </cell>
          <cell r="K2999" t="str">
            <v>新村与撤并村便捷连通</v>
          </cell>
          <cell r="L2999" t="str">
            <v>二类地区</v>
          </cell>
          <cell r="M2999" t="str">
            <v>省级贫困县</v>
          </cell>
          <cell r="N2999" t="str">
            <v>新建</v>
          </cell>
          <cell r="O2999" t="str">
            <v>冲安村</v>
          </cell>
          <cell r="P2999" t="str">
            <v>等外公路</v>
          </cell>
          <cell r="R2999" t="str">
            <v>3.5</v>
          </cell>
          <cell r="S2999" t="str">
            <v>4.5</v>
          </cell>
          <cell r="T2999" t="str">
            <v>WV17430426</v>
          </cell>
          <cell r="U2999">
            <v>0</v>
          </cell>
          <cell r="V2999">
            <v>1.1000000000000001</v>
          </cell>
          <cell r="W2999">
            <v>1.1000000000000001</v>
          </cell>
        </row>
        <row r="3000">
          <cell r="I3000" t="str">
            <v>鸟江组-鸡鸭岭连接路</v>
          </cell>
          <cell r="J3000" t="str">
            <v>1327F4304260033</v>
          </cell>
          <cell r="K3000" t="str">
            <v>新村与撤并村便捷连通</v>
          </cell>
          <cell r="L3000" t="str">
            <v>二类地区</v>
          </cell>
          <cell r="M3000" t="str">
            <v>省级贫困县</v>
          </cell>
          <cell r="N3000" t="str">
            <v>新建</v>
          </cell>
          <cell r="O3000" t="str">
            <v>鸟江村</v>
          </cell>
          <cell r="P3000" t="str">
            <v>等外公路</v>
          </cell>
          <cell r="R3000" t="str">
            <v>3.5</v>
          </cell>
          <cell r="S3000" t="str">
            <v>4.5</v>
          </cell>
          <cell r="T3000" t="str">
            <v>WV34430426</v>
          </cell>
          <cell r="U3000">
            <v>0</v>
          </cell>
          <cell r="V3000">
            <v>0.75</v>
          </cell>
          <cell r="W3000">
            <v>0.75</v>
          </cell>
        </row>
        <row r="3001">
          <cell r="I3001" t="str">
            <v>潘家村部-云彩组连接路</v>
          </cell>
          <cell r="J3001" t="str">
            <v>1327F4304260095</v>
          </cell>
          <cell r="K3001" t="str">
            <v>新村与撤并村便捷连通</v>
          </cell>
          <cell r="L3001" t="str">
            <v>二类地区</v>
          </cell>
          <cell r="M3001" t="str">
            <v>省级贫困县</v>
          </cell>
          <cell r="N3001" t="str">
            <v>新建</v>
          </cell>
          <cell r="O3001" t="str">
            <v>冲安村</v>
          </cell>
          <cell r="P3001" t="str">
            <v>等外公路</v>
          </cell>
          <cell r="R3001" t="str">
            <v>3.5</v>
          </cell>
          <cell r="S3001" t="str">
            <v>4.5</v>
          </cell>
          <cell r="T3001" t="str">
            <v>WV18430426</v>
          </cell>
          <cell r="U3001">
            <v>0</v>
          </cell>
          <cell r="V3001">
            <v>1.6</v>
          </cell>
          <cell r="W3001">
            <v>1.6</v>
          </cell>
        </row>
        <row r="3002">
          <cell r="I3002" t="str">
            <v>前丰村-龙新组连接路</v>
          </cell>
          <cell r="J3002" t="str">
            <v>1327F4304260076</v>
          </cell>
          <cell r="K3002" t="str">
            <v>新村与撤并村便捷连通</v>
          </cell>
          <cell r="L3002" t="str">
            <v>二类地区</v>
          </cell>
          <cell r="M3002" t="str">
            <v>省级贫困县</v>
          </cell>
          <cell r="N3002" t="str">
            <v>新建</v>
          </cell>
          <cell r="O3002" t="str">
            <v>白鹤社区</v>
          </cell>
          <cell r="P3002" t="str">
            <v>等外公路</v>
          </cell>
          <cell r="R3002" t="str">
            <v>3.5</v>
          </cell>
          <cell r="S3002" t="str">
            <v>4.5</v>
          </cell>
          <cell r="T3002" t="str">
            <v>C194430426</v>
          </cell>
          <cell r="U3002">
            <v>0</v>
          </cell>
          <cell r="V3002">
            <v>1.03</v>
          </cell>
          <cell r="W3002">
            <v>1.03</v>
          </cell>
        </row>
        <row r="3003">
          <cell r="I3003" t="str">
            <v>前进组~双口桥连接路</v>
          </cell>
          <cell r="J3003" t="str">
            <v>1327F4304260119</v>
          </cell>
          <cell r="K3003" t="str">
            <v>新村与撤并村便捷连通</v>
          </cell>
          <cell r="L3003" t="str">
            <v>二类地区</v>
          </cell>
          <cell r="M3003" t="str">
            <v>省级贫困县</v>
          </cell>
          <cell r="N3003" t="str">
            <v>新改建</v>
          </cell>
          <cell r="O3003" t="str">
            <v>云山村</v>
          </cell>
          <cell r="P3003" t="str">
            <v>等外公路</v>
          </cell>
          <cell r="R3003" t="str">
            <v>3.5</v>
          </cell>
          <cell r="S3003" t="str">
            <v>4.5</v>
          </cell>
          <cell r="T3003" t="str">
            <v>CG55430426</v>
          </cell>
          <cell r="U3003">
            <v>0</v>
          </cell>
          <cell r="V3003">
            <v>1.5</v>
          </cell>
          <cell r="W3003">
            <v>1.5</v>
          </cell>
        </row>
        <row r="3004">
          <cell r="I3004" t="str">
            <v>桥石村环村公路新建</v>
          </cell>
          <cell r="J3004" t="str">
            <v>1327F4304260174</v>
          </cell>
          <cell r="K3004" t="str">
            <v>新村与撤并村便捷连通</v>
          </cell>
          <cell r="L3004" t="str">
            <v>二类地区</v>
          </cell>
          <cell r="M3004" t="str">
            <v>省级贫困县</v>
          </cell>
          <cell r="N3004" t="str">
            <v>新建</v>
          </cell>
          <cell r="O3004" t="str">
            <v>桥石村</v>
          </cell>
          <cell r="P3004" t="str">
            <v>等外公路</v>
          </cell>
          <cell r="R3004" t="str">
            <v>3.5</v>
          </cell>
          <cell r="S3004" t="str">
            <v>4.5</v>
          </cell>
          <cell r="T3004" t="str">
            <v>无</v>
          </cell>
          <cell r="U3004">
            <v>0</v>
          </cell>
          <cell r="V3004">
            <v>1.66</v>
          </cell>
          <cell r="W3004">
            <v>1.66</v>
          </cell>
        </row>
        <row r="3005">
          <cell r="I3005" t="str">
            <v>桥石村通组公路新建</v>
          </cell>
          <cell r="J3005" t="str">
            <v>1327F4304260164</v>
          </cell>
          <cell r="K3005" t="str">
            <v>新村与撤并村便捷连通</v>
          </cell>
          <cell r="L3005" t="str">
            <v>二类地区</v>
          </cell>
          <cell r="M3005" t="str">
            <v>省级贫困县</v>
          </cell>
          <cell r="N3005" t="str">
            <v>新建</v>
          </cell>
          <cell r="O3005" t="str">
            <v>桥石村</v>
          </cell>
          <cell r="P3005" t="str">
            <v>等外公路</v>
          </cell>
          <cell r="R3005" t="str">
            <v>3.5</v>
          </cell>
          <cell r="S3005" t="str">
            <v>4.5</v>
          </cell>
          <cell r="T3005" t="str">
            <v>无</v>
          </cell>
          <cell r="U3005">
            <v>0</v>
          </cell>
          <cell r="V3005">
            <v>1.75</v>
          </cell>
          <cell r="W3005">
            <v>1.75</v>
          </cell>
        </row>
        <row r="3006">
          <cell r="I3006" t="str">
            <v>清华山村扶贫公路（二期）</v>
          </cell>
          <cell r="J3006" t="str">
            <v>1327F4304260181</v>
          </cell>
          <cell r="K3006" t="str">
            <v>新村与撤并村便捷连通</v>
          </cell>
          <cell r="L3006" t="str">
            <v>二类地区</v>
          </cell>
          <cell r="M3006" t="str">
            <v>省级贫困县</v>
          </cell>
          <cell r="N3006" t="str">
            <v>新建</v>
          </cell>
          <cell r="O3006" t="str">
            <v>清华山村</v>
          </cell>
          <cell r="R3006" t="str">
            <v>3.5</v>
          </cell>
          <cell r="S3006" t="str">
            <v>4.5</v>
          </cell>
          <cell r="T3006" t="str">
            <v>无</v>
          </cell>
          <cell r="U3006">
            <v>0</v>
          </cell>
          <cell r="V3006">
            <v>2.1</v>
          </cell>
          <cell r="W3006">
            <v>2.1</v>
          </cell>
        </row>
        <row r="3007">
          <cell r="I3007" t="str">
            <v>清华山村扶贫公路（一期）</v>
          </cell>
          <cell r="J3007" t="str">
            <v>1327F4304260171</v>
          </cell>
          <cell r="K3007" t="str">
            <v>新村与撤并村便捷连通</v>
          </cell>
          <cell r="L3007" t="str">
            <v>二类地区</v>
          </cell>
          <cell r="M3007" t="str">
            <v>省级贫困县</v>
          </cell>
          <cell r="N3007" t="str">
            <v>新建</v>
          </cell>
          <cell r="O3007" t="str">
            <v>清联社区</v>
          </cell>
          <cell r="P3007" t="str">
            <v>等外公路</v>
          </cell>
          <cell r="R3007" t="str">
            <v>3.5</v>
          </cell>
          <cell r="S3007" t="str">
            <v>4.5</v>
          </cell>
          <cell r="T3007" t="str">
            <v>无</v>
          </cell>
          <cell r="U3007">
            <v>0</v>
          </cell>
          <cell r="V3007">
            <v>1.8</v>
          </cell>
          <cell r="W3007">
            <v>1.8</v>
          </cell>
        </row>
        <row r="3008">
          <cell r="I3008" t="str">
            <v>泉溪（秋塘）-民福村黄沙塘（军民）连接路</v>
          </cell>
          <cell r="J3008" t="str">
            <v>1327F4304260016</v>
          </cell>
          <cell r="K3008" t="str">
            <v>新村与撤并村便捷连通</v>
          </cell>
          <cell r="L3008" t="str">
            <v>二类地区</v>
          </cell>
          <cell r="M3008" t="str">
            <v>省级贫困县</v>
          </cell>
          <cell r="N3008" t="str">
            <v>新建</v>
          </cell>
          <cell r="O3008" t="str">
            <v>民福村</v>
          </cell>
          <cell r="P3008" t="str">
            <v>无路</v>
          </cell>
          <cell r="R3008" t="str">
            <v>3.5</v>
          </cell>
          <cell r="S3008" t="str">
            <v>4.5</v>
          </cell>
          <cell r="T3008" t="str">
            <v>WV38430426</v>
          </cell>
          <cell r="U3008">
            <v>0</v>
          </cell>
          <cell r="V3008">
            <v>2.242</v>
          </cell>
          <cell r="W3008">
            <v>2.242</v>
          </cell>
        </row>
        <row r="3009">
          <cell r="I3009" t="str">
            <v>群力村界-云丰连接路</v>
          </cell>
          <cell r="J3009" t="str">
            <v>1327F4304260116</v>
          </cell>
          <cell r="K3009" t="str">
            <v>新村与撤并村便捷连通</v>
          </cell>
          <cell r="L3009" t="str">
            <v>二类地区</v>
          </cell>
          <cell r="M3009" t="str">
            <v>省级贫困县</v>
          </cell>
          <cell r="N3009" t="str">
            <v>新建</v>
          </cell>
          <cell r="O3009" t="str">
            <v>云丰村</v>
          </cell>
          <cell r="P3009" t="str">
            <v>等外公路</v>
          </cell>
          <cell r="R3009" t="str">
            <v>3.5</v>
          </cell>
          <cell r="S3009" t="str">
            <v>4.5</v>
          </cell>
          <cell r="T3009" t="str">
            <v>C201430426</v>
          </cell>
          <cell r="U3009">
            <v>0</v>
          </cell>
          <cell r="V3009">
            <v>2.1930000000000001</v>
          </cell>
          <cell r="W3009">
            <v>2.1930000000000001</v>
          </cell>
        </row>
        <row r="3010">
          <cell r="I3010" t="str">
            <v>仁赋村部-上午组连接路</v>
          </cell>
          <cell r="J3010" t="str">
            <v>1327F4304260105</v>
          </cell>
          <cell r="K3010" t="str">
            <v>新村与撤并村便捷连通</v>
          </cell>
          <cell r="L3010" t="str">
            <v>二类地区</v>
          </cell>
          <cell r="M3010" t="str">
            <v>省级贫困县</v>
          </cell>
          <cell r="N3010" t="str">
            <v>新建</v>
          </cell>
          <cell r="O3010" t="str">
            <v>仁赋村</v>
          </cell>
          <cell r="P3010" t="str">
            <v>无路</v>
          </cell>
          <cell r="R3010" t="str">
            <v>3.5</v>
          </cell>
          <cell r="S3010" t="str">
            <v>4.5</v>
          </cell>
          <cell r="T3010" t="str">
            <v>WV41430426</v>
          </cell>
          <cell r="U3010">
            <v>0</v>
          </cell>
          <cell r="V3010">
            <v>0.69199999999999995</v>
          </cell>
          <cell r="W3010">
            <v>0.69199999999999995</v>
          </cell>
        </row>
        <row r="3011">
          <cell r="I3011" t="str">
            <v>仁马-鱼塘连接路</v>
          </cell>
          <cell r="J3011" t="str">
            <v>1327F4304260036</v>
          </cell>
          <cell r="K3011" t="str">
            <v>新村与撤并村便捷连通</v>
          </cell>
          <cell r="L3011" t="str">
            <v>二类地区</v>
          </cell>
          <cell r="M3011" t="str">
            <v>省级贫困县</v>
          </cell>
          <cell r="N3011" t="str">
            <v>新建</v>
          </cell>
          <cell r="O3011" t="str">
            <v>湘一村</v>
          </cell>
          <cell r="P3011" t="str">
            <v>四级公路</v>
          </cell>
          <cell r="R3011" t="str">
            <v>3.5</v>
          </cell>
          <cell r="S3011" t="str">
            <v>4.5</v>
          </cell>
          <cell r="T3011" t="str">
            <v>WV33430426</v>
          </cell>
          <cell r="U3011">
            <v>0</v>
          </cell>
          <cell r="V3011">
            <v>1.2</v>
          </cell>
          <cell r="W3011">
            <v>1.2</v>
          </cell>
        </row>
        <row r="3012">
          <cell r="I3012" t="str">
            <v>三组－罗家湾连接路</v>
          </cell>
          <cell r="J3012" t="str">
            <v>1327F4304260018</v>
          </cell>
          <cell r="K3012" t="str">
            <v>新村与撤并村便捷连通</v>
          </cell>
          <cell r="L3012" t="str">
            <v>二类地区</v>
          </cell>
          <cell r="M3012" t="str">
            <v>省级贫困县</v>
          </cell>
          <cell r="N3012" t="str">
            <v>新建</v>
          </cell>
          <cell r="O3012" t="str">
            <v>四马堂村</v>
          </cell>
          <cell r="P3012" t="str">
            <v>无路</v>
          </cell>
          <cell r="R3012" t="str">
            <v>3.5</v>
          </cell>
          <cell r="S3012" t="str">
            <v>4.5</v>
          </cell>
          <cell r="T3012" t="str">
            <v>CC47430426</v>
          </cell>
          <cell r="U3012">
            <v>0</v>
          </cell>
          <cell r="V3012">
            <v>0.72</v>
          </cell>
          <cell r="W3012">
            <v>0.72</v>
          </cell>
        </row>
        <row r="3013">
          <cell r="I3013" t="str">
            <v>上吊楼-盘古村中心连接路</v>
          </cell>
          <cell r="J3013" t="str">
            <v>1327F4304260025</v>
          </cell>
          <cell r="K3013" t="str">
            <v>新村与撤并村便捷连通</v>
          </cell>
          <cell r="L3013" t="str">
            <v>二类地区</v>
          </cell>
          <cell r="M3013" t="str">
            <v>省级贫困县</v>
          </cell>
          <cell r="N3013" t="str">
            <v>新建</v>
          </cell>
          <cell r="O3013" t="str">
            <v>何家村</v>
          </cell>
          <cell r="R3013" t="str">
            <v>3.5</v>
          </cell>
          <cell r="S3013" t="str">
            <v>4.5</v>
          </cell>
          <cell r="T3013" t="str">
            <v>无</v>
          </cell>
          <cell r="U3013">
            <v>0</v>
          </cell>
          <cell r="V3013">
            <v>0.5</v>
          </cell>
          <cell r="W3013">
            <v>0.5</v>
          </cell>
        </row>
        <row r="3014">
          <cell r="I3014" t="str">
            <v>上毛-果蔬厂连接路</v>
          </cell>
          <cell r="J3014" t="str">
            <v>1327F4304260027</v>
          </cell>
          <cell r="K3014" t="str">
            <v>新村与撤并村便捷连通</v>
          </cell>
          <cell r="L3014" t="str">
            <v>二类地区</v>
          </cell>
          <cell r="M3014" t="str">
            <v>省级贫困县</v>
          </cell>
          <cell r="N3014" t="str">
            <v>新建</v>
          </cell>
          <cell r="O3014" t="str">
            <v>云山村</v>
          </cell>
          <cell r="P3014" t="str">
            <v>等外公路</v>
          </cell>
          <cell r="R3014" t="str">
            <v>3.5</v>
          </cell>
          <cell r="S3014" t="str">
            <v>4.5</v>
          </cell>
          <cell r="T3014" t="str">
            <v>WV36430426</v>
          </cell>
          <cell r="U3014">
            <v>0</v>
          </cell>
          <cell r="V3014">
            <v>0.7</v>
          </cell>
          <cell r="W3014">
            <v>0.7</v>
          </cell>
        </row>
        <row r="3015">
          <cell r="I3015" t="str">
            <v>上山房-楼上山连接路</v>
          </cell>
          <cell r="J3015" t="str">
            <v>1327F4304260007</v>
          </cell>
          <cell r="K3015" t="str">
            <v>新村与撤并村便捷连通</v>
          </cell>
          <cell r="L3015" t="str">
            <v>二类地区</v>
          </cell>
          <cell r="M3015" t="str">
            <v>省级贫困县</v>
          </cell>
          <cell r="N3015" t="str">
            <v>改建</v>
          </cell>
          <cell r="O3015" t="str">
            <v>洪丰社区</v>
          </cell>
          <cell r="P3015" t="str">
            <v>等外公路</v>
          </cell>
          <cell r="R3015" t="str">
            <v>2</v>
          </cell>
          <cell r="S3015" t="str">
            <v>4.5</v>
          </cell>
          <cell r="T3015" t="str">
            <v>C247430426</v>
          </cell>
          <cell r="U3015">
            <v>0</v>
          </cell>
          <cell r="V3015">
            <v>0.6</v>
          </cell>
          <cell r="W3015">
            <v>0.6</v>
          </cell>
        </row>
        <row r="3016">
          <cell r="I3016" t="str">
            <v>上屋院-何家桥连接路</v>
          </cell>
          <cell r="J3016" t="str">
            <v>1327F4304260026</v>
          </cell>
          <cell r="K3016" t="str">
            <v>新村与撤并村便捷连通</v>
          </cell>
          <cell r="L3016" t="str">
            <v>二类地区</v>
          </cell>
          <cell r="M3016" t="str">
            <v>省级贫困县</v>
          </cell>
          <cell r="N3016" t="str">
            <v>新建</v>
          </cell>
          <cell r="O3016" t="str">
            <v>红茶村</v>
          </cell>
          <cell r="P3016" t="str">
            <v>等外公路</v>
          </cell>
          <cell r="R3016" t="str">
            <v>3.5</v>
          </cell>
          <cell r="S3016" t="str">
            <v>4.5</v>
          </cell>
          <cell r="T3016" t="str">
            <v>无</v>
          </cell>
          <cell r="U3016">
            <v>0</v>
          </cell>
          <cell r="V3016">
            <v>0.77200000000000002</v>
          </cell>
          <cell r="W3016">
            <v>0.77200000000000002</v>
          </cell>
        </row>
        <row r="3017">
          <cell r="I3017" t="str">
            <v>胜福村至龙家亭、石板铺扶贫公路</v>
          </cell>
          <cell r="J3017" t="str">
            <v>1327F4304260149</v>
          </cell>
          <cell r="K3017" t="str">
            <v>新村与撤并村便捷连通</v>
          </cell>
          <cell r="L3017" t="str">
            <v>二类地区</v>
          </cell>
          <cell r="M3017" t="str">
            <v>省级贫困县</v>
          </cell>
          <cell r="N3017" t="str">
            <v>新建</v>
          </cell>
          <cell r="O3017" t="str">
            <v>胜福村</v>
          </cell>
          <cell r="P3017" t="str">
            <v>等外公路</v>
          </cell>
          <cell r="R3017" t="str">
            <v>3.5</v>
          </cell>
          <cell r="S3017" t="str">
            <v>4.5</v>
          </cell>
          <cell r="T3017" t="str">
            <v>无</v>
          </cell>
          <cell r="U3017">
            <v>0</v>
          </cell>
          <cell r="V3017">
            <v>2.9</v>
          </cell>
          <cell r="W3017">
            <v>2.9</v>
          </cell>
        </row>
        <row r="3018">
          <cell r="I3018" t="str">
            <v>胜联村-陈伦组连接路</v>
          </cell>
          <cell r="J3018" t="str">
            <v>1327F4304260077</v>
          </cell>
          <cell r="K3018" t="str">
            <v>新村与撤并村便捷连通</v>
          </cell>
          <cell r="L3018" t="str">
            <v>二类地区</v>
          </cell>
          <cell r="M3018" t="str">
            <v>省级贫困县</v>
          </cell>
          <cell r="N3018" t="str">
            <v>新建</v>
          </cell>
          <cell r="O3018" t="str">
            <v>胜联村</v>
          </cell>
          <cell r="P3018" t="str">
            <v>等外公路</v>
          </cell>
          <cell r="R3018" t="str">
            <v>3.5</v>
          </cell>
          <cell r="S3018" t="str">
            <v>4.5</v>
          </cell>
          <cell r="T3018" t="str">
            <v>V23B430426</v>
          </cell>
          <cell r="U3018">
            <v>0</v>
          </cell>
          <cell r="V3018">
            <v>0.35</v>
          </cell>
          <cell r="W3018">
            <v>0.35</v>
          </cell>
        </row>
        <row r="3019">
          <cell r="I3019" t="str">
            <v>石灰塘-洪塘9组连接路</v>
          </cell>
          <cell r="J3019" t="str">
            <v>1327F4304260092</v>
          </cell>
          <cell r="K3019" t="str">
            <v>新村与撤并村便捷连通</v>
          </cell>
          <cell r="L3019" t="str">
            <v>二类地区</v>
          </cell>
          <cell r="M3019" t="str">
            <v>省级贫困县</v>
          </cell>
          <cell r="N3019" t="str">
            <v>新建</v>
          </cell>
          <cell r="O3019" t="str">
            <v>铁塘桥村</v>
          </cell>
          <cell r="P3019" t="str">
            <v>无路</v>
          </cell>
          <cell r="R3019" t="str">
            <v>3.5</v>
          </cell>
          <cell r="S3019" t="str">
            <v>4.5</v>
          </cell>
          <cell r="T3019" t="str">
            <v>WD12430426</v>
          </cell>
          <cell r="U3019">
            <v>2.335</v>
          </cell>
          <cell r="V3019">
            <v>3.2709999999999999</v>
          </cell>
          <cell r="W3019">
            <v>0.93600000000000005</v>
          </cell>
        </row>
        <row r="3020">
          <cell r="I3020" t="str">
            <v>石狮塘-黄竹塘连接路</v>
          </cell>
          <cell r="J3020" t="str">
            <v>1327F4304260088</v>
          </cell>
          <cell r="K3020" t="str">
            <v>新村与撤并村便捷连通</v>
          </cell>
          <cell r="L3020" t="str">
            <v>二类地区</v>
          </cell>
          <cell r="M3020" t="str">
            <v>省级贫困县</v>
          </cell>
          <cell r="N3020" t="str">
            <v>新建</v>
          </cell>
          <cell r="O3020" t="str">
            <v>狮子塘村</v>
          </cell>
          <cell r="P3020" t="str">
            <v>四级公路</v>
          </cell>
          <cell r="R3020" t="str">
            <v>3.5</v>
          </cell>
          <cell r="S3020" t="str">
            <v>4.5</v>
          </cell>
          <cell r="T3020" t="str">
            <v>VG73430426</v>
          </cell>
          <cell r="U3020">
            <v>1</v>
          </cell>
          <cell r="V3020">
            <v>2.12</v>
          </cell>
          <cell r="W3020">
            <v>1.1200000000000001</v>
          </cell>
        </row>
        <row r="3021">
          <cell r="I3021" t="str">
            <v>石塘-界头10组连接路</v>
          </cell>
          <cell r="J3021" t="str">
            <v>1327F4304260084</v>
          </cell>
          <cell r="K3021" t="str">
            <v>新村与撤并村便捷连通</v>
          </cell>
          <cell r="L3021" t="str">
            <v>二类地区</v>
          </cell>
          <cell r="M3021" t="str">
            <v>省级贫困县</v>
          </cell>
          <cell r="N3021" t="str">
            <v>新建</v>
          </cell>
          <cell r="O3021" t="str">
            <v>江南新村</v>
          </cell>
          <cell r="P3021" t="str">
            <v>等外公路</v>
          </cell>
          <cell r="R3021" t="str">
            <v>3.5</v>
          </cell>
          <cell r="S3021" t="str">
            <v>4.5</v>
          </cell>
          <cell r="T3021" t="str">
            <v>VK28430426</v>
          </cell>
          <cell r="U3021">
            <v>0</v>
          </cell>
          <cell r="V3021">
            <v>1.7</v>
          </cell>
          <cell r="W3021">
            <v>1.7</v>
          </cell>
        </row>
        <row r="3022">
          <cell r="I3022" t="str">
            <v>石湾9组－石拱桥连接路</v>
          </cell>
          <cell r="J3022" t="str">
            <v>1327F4304260086</v>
          </cell>
          <cell r="K3022" t="str">
            <v>新村与撤并村便捷连通</v>
          </cell>
          <cell r="L3022" t="str">
            <v>二类地区</v>
          </cell>
          <cell r="M3022" t="str">
            <v>省级贫困县</v>
          </cell>
          <cell r="N3022" t="str">
            <v>新建</v>
          </cell>
          <cell r="O3022" t="str">
            <v>铁塘桥村</v>
          </cell>
          <cell r="P3022" t="str">
            <v>无路</v>
          </cell>
          <cell r="R3022" t="str">
            <v>3.5</v>
          </cell>
          <cell r="S3022" t="str">
            <v>4.5</v>
          </cell>
          <cell r="T3022" t="str">
            <v>WV39430426</v>
          </cell>
          <cell r="U3022">
            <v>0</v>
          </cell>
          <cell r="V3022">
            <v>0.54100000000000004</v>
          </cell>
          <cell r="W3022">
            <v>0.54100000000000004</v>
          </cell>
        </row>
        <row r="3023">
          <cell r="I3023" t="str">
            <v>水库坝旁~谭家村连接路</v>
          </cell>
          <cell r="J3023" t="str">
            <v>1327F4304260129</v>
          </cell>
          <cell r="K3023" t="str">
            <v>新村与撤并村便捷连通</v>
          </cell>
          <cell r="L3023" t="str">
            <v>二类地区</v>
          </cell>
          <cell r="M3023" t="str">
            <v>省级贫困县</v>
          </cell>
          <cell r="N3023" t="str">
            <v>新建</v>
          </cell>
          <cell r="O3023" t="str">
            <v>石埠村</v>
          </cell>
          <cell r="P3023" t="str">
            <v>等外公路</v>
          </cell>
          <cell r="R3023" t="str">
            <v>3.5</v>
          </cell>
          <cell r="S3023" t="str">
            <v>4.5</v>
          </cell>
          <cell r="T3023" t="str">
            <v>VF29430426</v>
          </cell>
          <cell r="U3023">
            <v>1</v>
          </cell>
          <cell r="V3023">
            <v>1.37</v>
          </cell>
          <cell r="W3023">
            <v>0.37</v>
          </cell>
        </row>
        <row r="3024">
          <cell r="I3024" t="str">
            <v>税米-种植厂连接路</v>
          </cell>
          <cell r="J3024" t="str">
            <v>1327F4304260100</v>
          </cell>
          <cell r="K3024" t="str">
            <v>新村与撤并村便捷连通</v>
          </cell>
          <cell r="L3024" t="str">
            <v>二类地区</v>
          </cell>
          <cell r="M3024" t="str">
            <v>省级贫困县</v>
          </cell>
          <cell r="N3024" t="str">
            <v>新建</v>
          </cell>
          <cell r="O3024" t="str">
            <v>冲安村</v>
          </cell>
          <cell r="P3024" t="str">
            <v>等外公路</v>
          </cell>
          <cell r="R3024" t="str">
            <v>3.5</v>
          </cell>
          <cell r="S3024" t="str">
            <v>4.5</v>
          </cell>
          <cell r="T3024" t="str">
            <v>WV16430426</v>
          </cell>
          <cell r="U3024">
            <v>0</v>
          </cell>
          <cell r="V3024">
            <v>1.2</v>
          </cell>
          <cell r="W3024">
            <v>1.2</v>
          </cell>
        </row>
        <row r="3025">
          <cell r="I3025" t="str">
            <v>顺心塘－彭家屋连接路</v>
          </cell>
          <cell r="J3025" t="str">
            <v>1327F4304260034</v>
          </cell>
          <cell r="K3025" t="str">
            <v>新村与撤并村便捷连通</v>
          </cell>
          <cell r="L3025" t="str">
            <v>二类地区</v>
          </cell>
          <cell r="M3025" t="str">
            <v>省级贫困县</v>
          </cell>
          <cell r="N3025" t="str">
            <v>新建</v>
          </cell>
          <cell r="O3025" t="str">
            <v>上福新村</v>
          </cell>
          <cell r="P3025" t="str">
            <v>无路</v>
          </cell>
          <cell r="R3025" t="str">
            <v>3.5</v>
          </cell>
          <cell r="S3025" t="str">
            <v>4.5</v>
          </cell>
          <cell r="T3025" t="str">
            <v>CC46430426</v>
          </cell>
          <cell r="U3025">
            <v>0</v>
          </cell>
          <cell r="V3025">
            <v>2.1</v>
          </cell>
          <cell r="W3025">
            <v>2.1</v>
          </cell>
        </row>
        <row r="3026">
          <cell r="I3026" t="str">
            <v>太平组－永太连接路</v>
          </cell>
          <cell r="J3026" t="str">
            <v>1327F4304260046</v>
          </cell>
          <cell r="K3026" t="str">
            <v>新村与撤并村便捷连通</v>
          </cell>
          <cell r="L3026" t="str">
            <v>二类地区</v>
          </cell>
          <cell r="M3026" t="str">
            <v>省级贫困县</v>
          </cell>
          <cell r="N3026" t="str">
            <v>新建</v>
          </cell>
          <cell r="O3026" t="str">
            <v>石亭子村</v>
          </cell>
          <cell r="P3026" t="str">
            <v>无路</v>
          </cell>
          <cell r="R3026" t="str">
            <v>3.5</v>
          </cell>
          <cell r="S3026" t="str">
            <v>4.5</v>
          </cell>
          <cell r="T3026" t="str">
            <v>CFE3430426</v>
          </cell>
          <cell r="U3026">
            <v>0</v>
          </cell>
          <cell r="V3026">
            <v>1.4890000000000001</v>
          </cell>
          <cell r="W3026">
            <v>1.4890000000000001</v>
          </cell>
        </row>
        <row r="3027">
          <cell r="I3027" t="str">
            <v>谭家组-C221线</v>
          </cell>
          <cell r="J3027" t="str">
            <v>1327F4304260013</v>
          </cell>
          <cell r="K3027" t="str">
            <v>新村与撤并村便捷连通</v>
          </cell>
          <cell r="L3027" t="str">
            <v>二类地区</v>
          </cell>
          <cell r="M3027" t="str">
            <v>省级贫困县</v>
          </cell>
          <cell r="N3027" t="str">
            <v>新建</v>
          </cell>
          <cell r="O3027" t="str">
            <v>鸣鹿桥村</v>
          </cell>
          <cell r="P3027" t="str">
            <v>四级公路</v>
          </cell>
          <cell r="R3027" t="str">
            <v>3.5</v>
          </cell>
          <cell r="S3027" t="str">
            <v>4.5</v>
          </cell>
          <cell r="T3027" t="str">
            <v>无</v>
          </cell>
          <cell r="U3027">
            <v>0</v>
          </cell>
          <cell r="V3027">
            <v>1.3</v>
          </cell>
          <cell r="W3027">
            <v>1.3</v>
          </cell>
        </row>
        <row r="3028">
          <cell r="I3028" t="str">
            <v>谭山嘴-谭山连接路</v>
          </cell>
          <cell r="J3028" t="str">
            <v>1327F4304260118</v>
          </cell>
          <cell r="K3028" t="str">
            <v>新村与撤并村便捷连通</v>
          </cell>
          <cell r="L3028" t="str">
            <v>二类地区</v>
          </cell>
          <cell r="M3028" t="str">
            <v>省级贫困县</v>
          </cell>
          <cell r="N3028" t="str">
            <v>新建</v>
          </cell>
          <cell r="O3028" t="str">
            <v>鸟江村</v>
          </cell>
          <cell r="P3028" t="str">
            <v>等外公路</v>
          </cell>
          <cell r="R3028" t="str">
            <v>3.5</v>
          </cell>
          <cell r="S3028" t="str">
            <v>4.5</v>
          </cell>
          <cell r="T3028" t="str">
            <v>C94C430426</v>
          </cell>
          <cell r="U3028">
            <v>2</v>
          </cell>
          <cell r="V3028">
            <v>3.86</v>
          </cell>
          <cell r="W3028">
            <v>1.86</v>
          </cell>
        </row>
        <row r="3029">
          <cell r="I3029" t="str">
            <v>塘山村碑－阳岩冲村连接路</v>
          </cell>
          <cell r="J3029" t="str">
            <v>1327F4304260021</v>
          </cell>
          <cell r="K3029" t="str">
            <v>新村与撤并村便捷连通</v>
          </cell>
          <cell r="L3029" t="str">
            <v>二类地区</v>
          </cell>
          <cell r="M3029" t="str">
            <v>省级贫困县</v>
          </cell>
          <cell r="N3029" t="str">
            <v>新建</v>
          </cell>
          <cell r="O3029" t="str">
            <v>雷公殿村</v>
          </cell>
          <cell r="P3029" t="str">
            <v>无路</v>
          </cell>
          <cell r="R3029" t="str">
            <v>3.5</v>
          </cell>
          <cell r="S3029" t="str">
            <v>4.5</v>
          </cell>
          <cell r="T3029" t="str">
            <v>CC67430426</v>
          </cell>
          <cell r="U3029">
            <v>0</v>
          </cell>
          <cell r="V3029">
            <v>0.71699999999999997</v>
          </cell>
          <cell r="W3029">
            <v>0.71699999999999997</v>
          </cell>
        </row>
        <row r="3030">
          <cell r="I3030" t="str">
            <v>塘头堰叉口-月华连接路（一期）</v>
          </cell>
          <cell r="J3030" t="str">
            <v>1327F4304260115</v>
          </cell>
          <cell r="K3030" t="str">
            <v>新村与撤并村便捷连通</v>
          </cell>
          <cell r="L3030" t="str">
            <v>二类地区</v>
          </cell>
          <cell r="M3030" t="str">
            <v>省级贫困县</v>
          </cell>
          <cell r="N3030" t="str">
            <v>新建</v>
          </cell>
          <cell r="O3030" t="str">
            <v>衡祁村</v>
          </cell>
          <cell r="P3030" t="str">
            <v>等外公路</v>
          </cell>
          <cell r="R3030" t="str">
            <v>3.5</v>
          </cell>
          <cell r="S3030" t="str">
            <v>4.5</v>
          </cell>
          <cell r="T3030" t="str">
            <v>CW71430426</v>
          </cell>
          <cell r="U3030">
            <v>0</v>
          </cell>
          <cell r="V3030">
            <v>1.6259999999999999</v>
          </cell>
          <cell r="W3030">
            <v>1.6259999999999999</v>
          </cell>
        </row>
        <row r="3031">
          <cell r="I3031" t="str">
            <v>亭子岭-腊树大院连接路</v>
          </cell>
          <cell r="J3031" t="str">
            <v>1327F4304260080</v>
          </cell>
          <cell r="K3031" t="str">
            <v>新村与撤并村便捷连通</v>
          </cell>
          <cell r="L3031" t="str">
            <v>二类地区</v>
          </cell>
          <cell r="M3031" t="str">
            <v>省级贫困县</v>
          </cell>
          <cell r="N3031" t="str">
            <v>新建</v>
          </cell>
          <cell r="O3031" t="str">
            <v>盘龙社区</v>
          </cell>
          <cell r="P3031" t="str">
            <v>等外公路</v>
          </cell>
          <cell r="R3031" t="str">
            <v>3.5</v>
          </cell>
          <cell r="S3031" t="str">
            <v>4.5</v>
          </cell>
          <cell r="T3031" t="str">
            <v>CBX1430426</v>
          </cell>
          <cell r="U3031">
            <v>0</v>
          </cell>
          <cell r="V3031">
            <v>1.7</v>
          </cell>
          <cell r="W3031">
            <v>1.7</v>
          </cell>
        </row>
        <row r="3032">
          <cell r="I3032" t="str">
            <v>瓦叶皂-瓦叶皂连接路</v>
          </cell>
          <cell r="J3032" t="str">
            <v>1327F4304260123</v>
          </cell>
          <cell r="K3032" t="str">
            <v>新村与撤并村便捷连通</v>
          </cell>
          <cell r="L3032" t="str">
            <v>二类地区</v>
          </cell>
          <cell r="M3032" t="str">
            <v>省级贫困县</v>
          </cell>
          <cell r="N3032" t="str">
            <v>新建</v>
          </cell>
          <cell r="O3032" t="str">
            <v>印塘村</v>
          </cell>
          <cell r="P3032" t="str">
            <v>等外公路</v>
          </cell>
          <cell r="R3032" t="str">
            <v>3.5</v>
          </cell>
          <cell r="S3032" t="str">
            <v>4.5</v>
          </cell>
          <cell r="T3032" t="str">
            <v>C074430426</v>
          </cell>
          <cell r="U3032">
            <v>0</v>
          </cell>
          <cell r="V3032">
            <v>1.1000000000000001</v>
          </cell>
          <cell r="W3032">
            <v>1.1000000000000001</v>
          </cell>
        </row>
        <row r="3033">
          <cell r="I3033" t="str">
            <v>卫家-竹叶皂连接路</v>
          </cell>
          <cell r="J3033" t="str">
            <v>1327F4304260042</v>
          </cell>
          <cell r="K3033" t="str">
            <v>新村与撤并村便捷连通</v>
          </cell>
          <cell r="L3033" t="str">
            <v>二类地区</v>
          </cell>
          <cell r="M3033" t="str">
            <v>省级贫困县</v>
          </cell>
          <cell r="N3033" t="str">
            <v>新建</v>
          </cell>
          <cell r="O3033" t="str">
            <v>大星村</v>
          </cell>
          <cell r="P3033" t="str">
            <v>等外公路</v>
          </cell>
          <cell r="R3033" t="str">
            <v>3.5</v>
          </cell>
          <cell r="S3033" t="str">
            <v>4.5</v>
          </cell>
          <cell r="T3033" t="str">
            <v>VH05430426</v>
          </cell>
          <cell r="U3033">
            <v>0</v>
          </cell>
          <cell r="V3033">
            <v>0.5</v>
          </cell>
          <cell r="W3033">
            <v>0.5</v>
          </cell>
        </row>
        <row r="3034">
          <cell r="I3034" t="str">
            <v>乌龟-养殖基地连接路</v>
          </cell>
          <cell r="J3034" t="str">
            <v>1327F4304260030</v>
          </cell>
          <cell r="K3034" t="str">
            <v>新村与撤并村便捷连通</v>
          </cell>
          <cell r="L3034" t="str">
            <v>二类地区</v>
          </cell>
          <cell r="M3034" t="str">
            <v>省级贫困县</v>
          </cell>
          <cell r="N3034" t="str">
            <v>新建</v>
          </cell>
          <cell r="O3034" t="str">
            <v>大成村</v>
          </cell>
          <cell r="P3034" t="str">
            <v>等外公路</v>
          </cell>
          <cell r="R3034" t="str">
            <v>3.5</v>
          </cell>
          <cell r="S3034" t="str">
            <v>4.5</v>
          </cell>
          <cell r="T3034" t="str">
            <v>WV35430426</v>
          </cell>
          <cell r="U3034">
            <v>0</v>
          </cell>
          <cell r="V3034">
            <v>2</v>
          </cell>
          <cell r="W3034">
            <v>2</v>
          </cell>
        </row>
        <row r="3035">
          <cell r="I3035" t="str">
            <v>乌石头村碑-老坟山连接路</v>
          </cell>
          <cell r="J3035" t="str">
            <v>1327F4304260037</v>
          </cell>
          <cell r="K3035" t="str">
            <v>新村与撤并村便捷连通</v>
          </cell>
          <cell r="L3035" t="str">
            <v>二类地区</v>
          </cell>
          <cell r="M3035" t="str">
            <v>省级贫困县</v>
          </cell>
          <cell r="N3035" t="str">
            <v>新建</v>
          </cell>
          <cell r="O3035" t="str">
            <v>逢源村</v>
          </cell>
          <cell r="P3035" t="str">
            <v>等外公路</v>
          </cell>
          <cell r="R3035" t="str">
            <v>3.5</v>
          </cell>
          <cell r="S3035" t="str">
            <v>4.5</v>
          </cell>
          <cell r="T3035" t="str">
            <v>CC83430426</v>
          </cell>
          <cell r="U3035">
            <v>0</v>
          </cell>
          <cell r="V3035">
            <v>2.38</v>
          </cell>
          <cell r="W3035">
            <v>2.38</v>
          </cell>
        </row>
        <row r="3036">
          <cell r="I3036" t="str">
            <v>香花至芦毛扶贫公路</v>
          </cell>
          <cell r="J3036" t="str">
            <v>1327F4304260179</v>
          </cell>
          <cell r="K3036" t="str">
            <v>新村与撤并村便捷连通</v>
          </cell>
          <cell r="L3036" t="str">
            <v>二类地区</v>
          </cell>
          <cell r="M3036" t="str">
            <v>省级贫困县</v>
          </cell>
          <cell r="N3036" t="str">
            <v>新建</v>
          </cell>
          <cell r="O3036" t="str">
            <v>和平新村</v>
          </cell>
          <cell r="P3036" t="str">
            <v>等外公路</v>
          </cell>
          <cell r="R3036" t="str">
            <v>3.5</v>
          </cell>
          <cell r="S3036" t="str">
            <v>4.5</v>
          </cell>
          <cell r="T3036" t="str">
            <v>无</v>
          </cell>
          <cell r="U3036">
            <v>0</v>
          </cell>
          <cell r="V3036">
            <v>1.3</v>
          </cell>
          <cell r="W3036">
            <v>1.3</v>
          </cell>
        </row>
        <row r="3037">
          <cell r="I3037" t="str">
            <v>烟竹塘老村部-双桥白马S364叉口连接路</v>
          </cell>
          <cell r="J3037" t="str">
            <v>1327F4304260031</v>
          </cell>
          <cell r="K3037" t="str">
            <v>新村与撤并村便捷连通</v>
          </cell>
          <cell r="L3037" t="str">
            <v>二类地区</v>
          </cell>
          <cell r="M3037" t="str">
            <v>省级贫困县</v>
          </cell>
          <cell r="N3037" t="str">
            <v>新建</v>
          </cell>
          <cell r="O3037" t="str">
            <v>玉泉村</v>
          </cell>
          <cell r="P3037" t="str">
            <v>等外公路</v>
          </cell>
          <cell r="R3037" t="str">
            <v>3.5</v>
          </cell>
          <cell r="S3037" t="str">
            <v>4.5</v>
          </cell>
          <cell r="T3037" t="str">
            <v>C51F430426</v>
          </cell>
          <cell r="U3037">
            <v>0</v>
          </cell>
          <cell r="V3037">
            <v>1.75</v>
          </cell>
          <cell r="W3037">
            <v>1.75</v>
          </cell>
        </row>
        <row r="3038">
          <cell r="I3038" t="str">
            <v>杨梅山－仙神井7组连接路</v>
          </cell>
          <cell r="J3038" t="str">
            <v>1327F4304260079</v>
          </cell>
          <cell r="K3038" t="str">
            <v>新村与撤并村便捷连通</v>
          </cell>
          <cell r="L3038" t="str">
            <v>二类地区</v>
          </cell>
          <cell r="M3038" t="str">
            <v>省级贫困县</v>
          </cell>
          <cell r="N3038" t="str">
            <v>新建</v>
          </cell>
          <cell r="O3038" t="str">
            <v>永和村</v>
          </cell>
          <cell r="P3038" t="str">
            <v>无路</v>
          </cell>
          <cell r="R3038" t="str">
            <v>3.5</v>
          </cell>
          <cell r="S3038" t="str">
            <v>4.5</v>
          </cell>
          <cell r="T3038" t="str">
            <v>CCM0430426</v>
          </cell>
          <cell r="U3038">
            <v>0</v>
          </cell>
          <cell r="V3038">
            <v>0.54500000000000004</v>
          </cell>
          <cell r="W3038">
            <v>0.54500000000000004</v>
          </cell>
        </row>
        <row r="3039">
          <cell r="I3039" t="str">
            <v>冶塘梅山岭－祁阳立志塘连接路</v>
          </cell>
          <cell r="J3039" t="str">
            <v>1327F4304260052</v>
          </cell>
          <cell r="K3039" t="str">
            <v>新村与撤并村便捷连通</v>
          </cell>
          <cell r="L3039" t="str">
            <v>二类地区</v>
          </cell>
          <cell r="M3039" t="str">
            <v>省级贫困县</v>
          </cell>
          <cell r="N3039" t="str">
            <v>新建</v>
          </cell>
          <cell r="O3039" t="str">
            <v>友江村</v>
          </cell>
          <cell r="P3039" t="str">
            <v>无路</v>
          </cell>
          <cell r="R3039" t="str">
            <v>3.5</v>
          </cell>
          <cell r="S3039" t="str">
            <v>4.5</v>
          </cell>
          <cell r="T3039" t="str">
            <v>CAQ9430426</v>
          </cell>
          <cell r="U3039">
            <v>0</v>
          </cell>
          <cell r="V3039">
            <v>0.94199999999999995</v>
          </cell>
          <cell r="W3039">
            <v>0.94199999999999995</v>
          </cell>
        </row>
        <row r="3040">
          <cell r="I3040" t="str">
            <v>园塘-龙西组连接路</v>
          </cell>
          <cell r="J3040" t="str">
            <v>1327F4304260054</v>
          </cell>
          <cell r="K3040" t="str">
            <v>新村与撤并村便捷连通</v>
          </cell>
          <cell r="L3040" t="str">
            <v>二类地区</v>
          </cell>
          <cell r="M3040" t="str">
            <v>省级贫困县</v>
          </cell>
          <cell r="N3040" t="str">
            <v>新建</v>
          </cell>
          <cell r="O3040" t="str">
            <v>大岭村</v>
          </cell>
          <cell r="P3040" t="str">
            <v>等外公路</v>
          </cell>
          <cell r="R3040" t="str">
            <v>3.5</v>
          </cell>
          <cell r="S3040" t="str">
            <v>4.5</v>
          </cell>
          <cell r="T3040" t="str">
            <v>CG19430426</v>
          </cell>
          <cell r="U3040">
            <v>0</v>
          </cell>
          <cell r="V3040">
            <v>0.73599999999999999</v>
          </cell>
          <cell r="W3040">
            <v>0.73599999999999999</v>
          </cell>
        </row>
        <row r="3041">
          <cell r="I3041" t="str">
            <v>远景村-祁阳连接路</v>
          </cell>
          <cell r="J3041" t="str">
            <v>1327F4304260103</v>
          </cell>
          <cell r="K3041" t="str">
            <v>新村与撤并村便捷连通</v>
          </cell>
          <cell r="L3041" t="str">
            <v>二类地区</v>
          </cell>
          <cell r="M3041" t="str">
            <v>省级贫困县</v>
          </cell>
          <cell r="N3041" t="str">
            <v>新建</v>
          </cell>
          <cell r="O3041" t="str">
            <v>明远峰村</v>
          </cell>
          <cell r="P3041" t="str">
            <v>等外公路</v>
          </cell>
          <cell r="R3041" t="str">
            <v>3.5</v>
          </cell>
          <cell r="S3041" t="str">
            <v>4.5</v>
          </cell>
          <cell r="T3041" t="str">
            <v>无</v>
          </cell>
          <cell r="U3041">
            <v>0</v>
          </cell>
          <cell r="V3041">
            <v>2.2000000000000002</v>
          </cell>
          <cell r="W3041">
            <v>2.2000000000000002</v>
          </cell>
        </row>
        <row r="3042">
          <cell r="I3042" t="str">
            <v>云丰-大公会连接路</v>
          </cell>
          <cell r="J3042" t="str">
            <v>1327F4304260081</v>
          </cell>
          <cell r="K3042" t="str">
            <v>新村与撤并村便捷连通</v>
          </cell>
          <cell r="L3042" t="str">
            <v>二类地区</v>
          </cell>
          <cell r="M3042" t="str">
            <v>省级贫困县</v>
          </cell>
          <cell r="N3042" t="str">
            <v>新建</v>
          </cell>
          <cell r="O3042" t="str">
            <v>云丰村</v>
          </cell>
          <cell r="P3042" t="str">
            <v>等外公路</v>
          </cell>
          <cell r="R3042" t="str">
            <v>3.5</v>
          </cell>
          <cell r="S3042" t="str">
            <v>4.5</v>
          </cell>
          <cell r="T3042" t="str">
            <v>WV22430426</v>
          </cell>
          <cell r="U3042">
            <v>0</v>
          </cell>
          <cell r="V3042">
            <v>0.6</v>
          </cell>
          <cell r="W3042">
            <v>0.6</v>
          </cell>
        </row>
        <row r="3043">
          <cell r="I3043" t="str">
            <v>樟木塘-硬化路</v>
          </cell>
          <cell r="J3043" t="str">
            <v>1327F4304260078</v>
          </cell>
          <cell r="K3043" t="str">
            <v>新村与撤并村便捷连通</v>
          </cell>
          <cell r="L3043" t="str">
            <v>二类地区</v>
          </cell>
          <cell r="M3043" t="str">
            <v>省级贫困县</v>
          </cell>
          <cell r="N3043" t="str">
            <v>新建</v>
          </cell>
          <cell r="O3043" t="str">
            <v>金龙村</v>
          </cell>
          <cell r="P3043" t="str">
            <v>等外公路</v>
          </cell>
          <cell r="R3043" t="str">
            <v>3.5</v>
          </cell>
          <cell r="S3043" t="str">
            <v>4.5</v>
          </cell>
          <cell r="T3043" t="str">
            <v>WV23430426</v>
          </cell>
          <cell r="U3043">
            <v>0</v>
          </cell>
          <cell r="V3043">
            <v>0.8</v>
          </cell>
          <cell r="W3043">
            <v>0.8</v>
          </cell>
        </row>
        <row r="3044">
          <cell r="I3044" t="str">
            <v>赵公塘村清零项目连接路</v>
          </cell>
          <cell r="J3044" t="str">
            <v>1327F4304260146</v>
          </cell>
          <cell r="K3044" t="str">
            <v>新村与撤并村便捷连通</v>
          </cell>
          <cell r="L3044" t="str">
            <v>二类地区</v>
          </cell>
          <cell r="M3044" t="str">
            <v>省级贫困县</v>
          </cell>
          <cell r="N3044" t="str">
            <v>新建</v>
          </cell>
          <cell r="O3044" t="str">
            <v>黄龙江村</v>
          </cell>
          <cell r="P3044" t="str">
            <v>等外公路</v>
          </cell>
          <cell r="R3044" t="str">
            <v>3.5</v>
          </cell>
          <cell r="S3044" t="str">
            <v>4.5</v>
          </cell>
          <cell r="T3044" t="str">
            <v>无</v>
          </cell>
          <cell r="U3044">
            <v>0</v>
          </cell>
          <cell r="V3044">
            <v>4.8860000000000001</v>
          </cell>
          <cell r="W3044">
            <v>4.8860000000000001</v>
          </cell>
        </row>
        <row r="3045">
          <cell r="I3045" t="str">
            <v>赵家-半山连接路</v>
          </cell>
          <cell r="J3045" t="str">
            <v>1327F4304260107</v>
          </cell>
          <cell r="K3045" t="str">
            <v>新村与撤并村便捷连通</v>
          </cell>
          <cell r="L3045" t="str">
            <v>二类地区</v>
          </cell>
          <cell r="M3045" t="str">
            <v>省级贫困县</v>
          </cell>
          <cell r="N3045" t="str">
            <v>新建</v>
          </cell>
          <cell r="O3045" t="str">
            <v>幸福村</v>
          </cell>
          <cell r="P3045" t="str">
            <v>等外公路</v>
          </cell>
          <cell r="R3045" t="str">
            <v>3.5</v>
          </cell>
          <cell r="S3045" t="str">
            <v>4.5</v>
          </cell>
          <cell r="T3045" t="str">
            <v>WV14430426</v>
          </cell>
          <cell r="U3045">
            <v>0</v>
          </cell>
          <cell r="V3045">
            <v>0.4</v>
          </cell>
          <cell r="W3045">
            <v>0.4</v>
          </cell>
        </row>
        <row r="3046">
          <cell r="I3046" t="str">
            <v>赵家岭-路大塘连接路（二期）</v>
          </cell>
          <cell r="J3046" t="str">
            <v>1327F4304260058</v>
          </cell>
          <cell r="K3046" t="str">
            <v>新村与撤并村便捷连通</v>
          </cell>
          <cell r="L3046" t="str">
            <v>二类地区</v>
          </cell>
          <cell r="M3046" t="str">
            <v>省级贫困县</v>
          </cell>
          <cell r="N3046" t="str">
            <v>新建</v>
          </cell>
          <cell r="O3046" t="str">
            <v>会塘村</v>
          </cell>
          <cell r="P3046" t="str">
            <v>等外公路</v>
          </cell>
          <cell r="R3046" t="str">
            <v>3.5</v>
          </cell>
          <cell r="S3046" t="str">
            <v>4.5</v>
          </cell>
          <cell r="T3046" t="str">
            <v>CDK8430426</v>
          </cell>
          <cell r="U3046">
            <v>0.50900000000000001</v>
          </cell>
          <cell r="V3046">
            <v>1.32</v>
          </cell>
          <cell r="W3046">
            <v>0.81100000000000005</v>
          </cell>
        </row>
        <row r="3047">
          <cell r="I3047" t="str">
            <v>赵家岭-路大塘连接路（一期）</v>
          </cell>
          <cell r="J3047" t="str">
            <v>1327F4304260051</v>
          </cell>
          <cell r="K3047" t="str">
            <v>新村与撤并村便捷连通</v>
          </cell>
          <cell r="L3047" t="str">
            <v>二类地区</v>
          </cell>
          <cell r="M3047" t="str">
            <v>省级贫困县</v>
          </cell>
          <cell r="N3047" t="str">
            <v>新建</v>
          </cell>
          <cell r="O3047" t="str">
            <v>会塘村</v>
          </cell>
          <cell r="P3047" t="str">
            <v>等外公路</v>
          </cell>
          <cell r="R3047" t="str">
            <v>3.5</v>
          </cell>
          <cell r="S3047" t="str">
            <v>4.5</v>
          </cell>
          <cell r="T3047" t="str">
            <v>C183430426</v>
          </cell>
          <cell r="U3047">
            <v>0</v>
          </cell>
          <cell r="V3047">
            <v>0.50900000000000001</v>
          </cell>
          <cell r="W3047">
            <v>0.50900000000000001</v>
          </cell>
        </row>
        <row r="3048">
          <cell r="I3048" t="str">
            <v>芝麻塘－C385叉口连接路</v>
          </cell>
          <cell r="J3048" t="str">
            <v>1327F4304260082</v>
          </cell>
          <cell r="K3048" t="str">
            <v>新村与撤并村便捷连通</v>
          </cell>
          <cell r="L3048" t="str">
            <v>二类地区</v>
          </cell>
          <cell r="M3048" t="str">
            <v>省级贫困县</v>
          </cell>
          <cell r="N3048" t="str">
            <v>新建</v>
          </cell>
          <cell r="O3048" t="str">
            <v>永和村</v>
          </cell>
          <cell r="P3048" t="str">
            <v>无路</v>
          </cell>
          <cell r="R3048" t="str">
            <v>3.5</v>
          </cell>
          <cell r="S3048" t="str">
            <v>4.5</v>
          </cell>
          <cell r="T3048" t="str">
            <v>CAP9430426</v>
          </cell>
          <cell r="U3048">
            <v>0</v>
          </cell>
          <cell r="V3048">
            <v>1.0860000000000001</v>
          </cell>
          <cell r="W3048">
            <v>1.0860000000000001</v>
          </cell>
        </row>
        <row r="3049">
          <cell r="I3049" t="str">
            <v>志木组-肖家连接路</v>
          </cell>
          <cell r="J3049" t="str">
            <v>1327F4304260125</v>
          </cell>
          <cell r="K3049" t="str">
            <v>新村与撤并村便捷连通</v>
          </cell>
          <cell r="L3049" t="str">
            <v>二类地区</v>
          </cell>
          <cell r="M3049" t="str">
            <v>省级贫困县</v>
          </cell>
          <cell r="N3049" t="str">
            <v>新建</v>
          </cell>
          <cell r="O3049" t="str">
            <v>七碗村</v>
          </cell>
          <cell r="P3049" t="str">
            <v>等外公路</v>
          </cell>
          <cell r="R3049" t="str">
            <v>3.5</v>
          </cell>
          <cell r="S3049" t="str">
            <v>4.5</v>
          </cell>
          <cell r="T3049" t="str">
            <v>C091430426</v>
          </cell>
          <cell r="U3049">
            <v>0</v>
          </cell>
          <cell r="V3049">
            <v>1.4</v>
          </cell>
          <cell r="W3049">
            <v>1.4</v>
          </cell>
        </row>
        <row r="3050">
          <cell r="I3050" t="str">
            <v>竹山湾-新塘湾连接路</v>
          </cell>
          <cell r="J3050" t="str">
            <v>1327F4304260035</v>
          </cell>
          <cell r="K3050" t="str">
            <v>新村与撤并村便捷连通</v>
          </cell>
          <cell r="L3050" t="str">
            <v>二类地区</v>
          </cell>
          <cell r="M3050" t="str">
            <v>省级贫困县</v>
          </cell>
          <cell r="N3050" t="str">
            <v>新建</v>
          </cell>
          <cell r="O3050" t="str">
            <v>兴龙村</v>
          </cell>
          <cell r="P3050" t="str">
            <v>等外公路</v>
          </cell>
          <cell r="R3050" t="str">
            <v>3.5</v>
          </cell>
          <cell r="S3050" t="str">
            <v>4.5</v>
          </cell>
          <cell r="T3050" t="str">
            <v>CV05430426</v>
          </cell>
          <cell r="U3050">
            <v>0</v>
          </cell>
          <cell r="V3050">
            <v>2.02</v>
          </cell>
          <cell r="W3050">
            <v>2.02</v>
          </cell>
        </row>
        <row r="3051">
          <cell r="I3051" t="str">
            <v>竹园－种畜场（13组）连接路</v>
          </cell>
          <cell r="J3051" t="str">
            <v>1327F4304260029</v>
          </cell>
          <cell r="K3051" t="str">
            <v>新村与撤并村便捷连通</v>
          </cell>
          <cell r="L3051" t="str">
            <v>二类地区</v>
          </cell>
          <cell r="M3051" t="str">
            <v>省级贫困县</v>
          </cell>
          <cell r="N3051" t="str">
            <v>新建</v>
          </cell>
          <cell r="O3051" t="str">
            <v>三星町村</v>
          </cell>
          <cell r="P3051" t="str">
            <v>无路</v>
          </cell>
          <cell r="R3051" t="str">
            <v>3.5</v>
          </cell>
          <cell r="S3051" t="str">
            <v>4.5</v>
          </cell>
          <cell r="T3051" t="str">
            <v>CCW3430426</v>
          </cell>
          <cell r="U3051">
            <v>0</v>
          </cell>
          <cell r="V3051">
            <v>0.67900000000000005</v>
          </cell>
          <cell r="W3051">
            <v>0.67900000000000005</v>
          </cell>
        </row>
        <row r="3052">
          <cell r="I3052" t="str">
            <v>紫金皂-夏星岭连接路</v>
          </cell>
          <cell r="J3052" t="str">
            <v>1327F4304260085</v>
          </cell>
          <cell r="K3052" t="str">
            <v>新村与撤并村便捷连通</v>
          </cell>
          <cell r="L3052" t="str">
            <v>二类地区</v>
          </cell>
          <cell r="M3052" t="str">
            <v>省级贫困县</v>
          </cell>
          <cell r="N3052" t="str">
            <v>新建</v>
          </cell>
          <cell r="O3052" t="str">
            <v>河洲村</v>
          </cell>
          <cell r="P3052" t="str">
            <v>等外公路</v>
          </cell>
          <cell r="R3052" t="str">
            <v>3.5</v>
          </cell>
          <cell r="S3052" t="str">
            <v>4.5</v>
          </cell>
          <cell r="T3052" t="str">
            <v>WV20430426</v>
          </cell>
          <cell r="U3052">
            <v>0</v>
          </cell>
          <cell r="V3052">
            <v>0.35</v>
          </cell>
          <cell r="W3052">
            <v>0.35</v>
          </cell>
        </row>
        <row r="3053">
          <cell r="I3053" t="str">
            <v>祖山冲－青云村部连接路</v>
          </cell>
          <cell r="J3053" t="str">
            <v>1327F4304260068</v>
          </cell>
          <cell r="K3053" t="str">
            <v>新村与撤并村便捷连通</v>
          </cell>
          <cell r="L3053" t="str">
            <v>二类地区</v>
          </cell>
          <cell r="M3053" t="str">
            <v>省级贫困县</v>
          </cell>
          <cell r="N3053" t="str">
            <v>新建</v>
          </cell>
          <cell r="O3053" t="str">
            <v>青云新村</v>
          </cell>
          <cell r="P3053" t="str">
            <v>无路</v>
          </cell>
          <cell r="R3053" t="str">
            <v>3.5</v>
          </cell>
          <cell r="S3053" t="str">
            <v>4.5</v>
          </cell>
          <cell r="T3053" t="str">
            <v>CE15430426</v>
          </cell>
          <cell r="U3053">
            <v>0</v>
          </cell>
          <cell r="V3053">
            <v>1.101</v>
          </cell>
          <cell r="W3053">
            <v>1.101</v>
          </cell>
        </row>
        <row r="3054">
          <cell r="I3054" t="str">
            <v>戽塘通小学公路</v>
          </cell>
          <cell r="J3054" t="str">
            <v>1327F4304260166</v>
          </cell>
          <cell r="K3054" t="str">
            <v>新村与撤并村便捷连通</v>
          </cell>
          <cell r="L3054" t="str">
            <v>二类地区</v>
          </cell>
          <cell r="M3054" t="str">
            <v>省级贫困县</v>
          </cell>
          <cell r="N3054" t="str">
            <v>新建</v>
          </cell>
          <cell r="O3054" t="str">
            <v>戽塘村</v>
          </cell>
          <cell r="P3054" t="str">
            <v>等外公路</v>
          </cell>
          <cell r="R3054" t="str">
            <v>3.5</v>
          </cell>
          <cell r="S3054" t="str">
            <v>4.5</v>
          </cell>
          <cell r="T3054" t="str">
            <v>无</v>
          </cell>
          <cell r="U3054">
            <v>0</v>
          </cell>
          <cell r="V3054">
            <v>1.3</v>
          </cell>
          <cell r="W3054">
            <v>1.3</v>
          </cell>
        </row>
        <row r="3055">
          <cell r="I3055" t="str">
            <v>107-石湾连接路</v>
          </cell>
          <cell r="J3055" t="str">
            <v>1327F4304810031</v>
          </cell>
          <cell r="K3055" t="str">
            <v>新村与撤并村便捷连通</v>
          </cell>
          <cell r="L3055" t="str">
            <v>三类地区</v>
          </cell>
          <cell r="M3055"/>
          <cell r="N3055" t="str">
            <v>新建</v>
          </cell>
          <cell r="O3055" t="str">
            <v>石湾村</v>
          </cell>
          <cell r="P3055" t="str">
            <v>等外公路</v>
          </cell>
          <cell r="R3055" t="str">
            <v>0</v>
          </cell>
          <cell r="S3055" t="str">
            <v>4.5</v>
          </cell>
          <cell r="T3055" t="str">
            <v>V551430481</v>
          </cell>
          <cell r="U3055">
            <v>0</v>
          </cell>
          <cell r="V3055">
            <v>0.62</v>
          </cell>
          <cell r="W3055">
            <v>0.62</v>
          </cell>
        </row>
        <row r="3056">
          <cell r="I3056" t="str">
            <v>陈塘-石仙连接路</v>
          </cell>
          <cell r="J3056" t="str">
            <v>1327F4304810020</v>
          </cell>
          <cell r="K3056" t="str">
            <v>新村与撤并村便捷连通</v>
          </cell>
          <cell r="L3056" t="str">
            <v>三类地区</v>
          </cell>
          <cell r="M3056"/>
          <cell r="N3056" t="str">
            <v>新建</v>
          </cell>
          <cell r="O3056" t="str">
            <v>石仙村</v>
          </cell>
          <cell r="P3056" t="str">
            <v>无路</v>
          </cell>
          <cell r="R3056" t="str">
            <v>0</v>
          </cell>
          <cell r="S3056" t="str">
            <v>4.5</v>
          </cell>
          <cell r="T3056" t="str">
            <v>V533430481</v>
          </cell>
          <cell r="U3056">
            <v>0</v>
          </cell>
          <cell r="V3056">
            <v>0.47099999999999997</v>
          </cell>
          <cell r="W3056">
            <v>0.47099999999999997</v>
          </cell>
        </row>
        <row r="3057">
          <cell r="I3057" t="str">
            <v>大塘村7组至七岭17组连接路</v>
          </cell>
          <cell r="J3057" t="str">
            <v>1327F4304810021</v>
          </cell>
          <cell r="K3057" t="str">
            <v>新村与撤并村便捷连通</v>
          </cell>
          <cell r="L3057" t="str">
            <v>三类地区</v>
          </cell>
          <cell r="M3057"/>
          <cell r="N3057" t="str">
            <v>新建</v>
          </cell>
          <cell r="O3057" t="str">
            <v>大塘村</v>
          </cell>
          <cell r="P3057" t="str">
            <v>等外公路</v>
          </cell>
          <cell r="R3057" t="str">
            <v>0</v>
          </cell>
          <cell r="S3057" t="str">
            <v>4.5</v>
          </cell>
          <cell r="T3057" t="str">
            <v>V534430481</v>
          </cell>
          <cell r="U3057">
            <v>0</v>
          </cell>
          <cell r="V3057">
            <v>0.81499999999999995</v>
          </cell>
          <cell r="W3057">
            <v>0.81499999999999995</v>
          </cell>
        </row>
        <row r="3058">
          <cell r="I3058" t="str">
            <v>大义圩村27组至原淝江5、6组连接路</v>
          </cell>
          <cell r="J3058" t="str">
            <v>1327F4304810018</v>
          </cell>
          <cell r="K3058" t="str">
            <v>新村与撤并村便捷连通</v>
          </cell>
          <cell r="L3058" t="str">
            <v>三类地区</v>
          </cell>
          <cell r="M3058"/>
          <cell r="N3058" t="str">
            <v>新建</v>
          </cell>
          <cell r="O3058" t="str">
            <v>大义圩村</v>
          </cell>
          <cell r="P3058" t="str">
            <v>等外公路</v>
          </cell>
          <cell r="R3058" t="str">
            <v>0</v>
          </cell>
          <cell r="S3058" t="str">
            <v>4.5</v>
          </cell>
          <cell r="T3058" t="str">
            <v>V530430481</v>
          </cell>
          <cell r="U3058">
            <v>0</v>
          </cell>
          <cell r="V3058">
            <v>0.47399999999999998</v>
          </cell>
          <cell r="W3058">
            <v>0.47399999999999998</v>
          </cell>
        </row>
        <row r="3059">
          <cell r="I3059" t="str">
            <v>大洲上至新村委会连接路</v>
          </cell>
          <cell r="J3059" t="str">
            <v>1327F4304810012</v>
          </cell>
          <cell r="K3059" t="str">
            <v>新村与撤并村便捷连通</v>
          </cell>
          <cell r="L3059" t="str">
            <v>三类地区</v>
          </cell>
          <cell r="M3059"/>
          <cell r="N3059" t="str">
            <v>新建</v>
          </cell>
          <cell r="O3059" t="str">
            <v>渔波村</v>
          </cell>
          <cell r="P3059" t="str">
            <v>等外公路</v>
          </cell>
          <cell r="R3059" t="str">
            <v>0</v>
          </cell>
          <cell r="S3059" t="str">
            <v>4.5</v>
          </cell>
          <cell r="T3059" t="str">
            <v>V524430481</v>
          </cell>
          <cell r="U3059">
            <v>0</v>
          </cell>
          <cell r="V3059">
            <v>0.25600000000000001</v>
          </cell>
          <cell r="W3059">
            <v>0.25600000000000001</v>
          </cell>
        </row>
        <row r="3060">
          <cell r="I3060" t="str">
            <v>到塘至西湾冲连接路</v>
          </cell>
          <cell r="J3060" t="str">
            <v>1327F4304810010</v>
          </cell>
          <cell r="K3060" t="str">
            <v>新村与撤并村便捷连通</v>
          </cell>
          <cell r="L3060" t="str">
            <v>三类地区</v>
          </cell>
          <cell r="M3060"/>
          <cell r="N3060" t="str">
            <v>新建</v>
          </cell>
          <cell r="O3060" t="str">
            <v>板冲村</v>
          </cell>
          <cell r="P3060" t="str">
            <v>等外公路</v>
          </cell>
          <cell r="R3060" t="str">
            <v>0</v>
          </cell>
          <cell r="S3060" t="str">
            <v>4.5</v>
          </cell>
          <cell r="T3060" t="str">
            <v>V522430481</v>
          </cell>
          <cell r="U3060">
            <v>0</v>
          </cell>
          <cell r="V3060">
            <v>2.2850000000000001</v>
          </cell>
          <cell r="W3060">
            <v>2.2850000000000001</v>
          </cell>
        </row>
        <row r="3061">
          <cell r="I3061" t="str">
            <v>东江口8组至泉塘边9组连接路</v>
          </cell>
          <cell r="J3061" t="str">
            <v>1327F4304810022</v>
          </cell>
          <cell r="K3061" t="str">
            <v>新村与撤并村便捷连通</v>
          </cell>
          <cell r="L3061" t="str">
            <v>三类地区</v>
          </cell>
          <cell r="M3061"/>
          <cell r="N3061" t="str">
            <v>新建</v>
          </cell>
          <cell r="O3061" t="str">
            <v>泉塘边村</v>
          </cell>
          <cell r="P3061" t="str">
            <v>等外公路</v>
          </cell>
          <cell r="R3061" t="str">
            <v>0</v>
          </cell>
          <cell r="S3061" t="str">
            <v>4.5</v>
          </cell>
          <cell r="T3061" t="str">
            <v>V535430481</v>
          </cell>
          <cell r="U3061">
            <v>0</v>
          </cell>
          <cell r="V3061">
            <v>0.374</v>
          </cell>
          <cell r="W3061">
            <v>0.374</v>
          </cell>
        </row>
        <row r="3062">
          <cell r="I3062" t="str">
            <v>高寨至王冲9组连接路</v>
          </cell>
          <cell r="J3062" t="str">
            <v>1327F4304810019</v>
          </cell>
          <cell r="K3062" t="str">
            <v>新村与撤并村便捷连通</v>
          </cell>
          <cell r="L3062" t="str">
            <v>三类地区</v>
          </cell>
          <cell r="M3062"/>
          <cell r="N3062" t="str">
            <v>新建</v>
          </cell>
          <cell r="O3062" t="str">
            <v>高寨村</v>
          </cell>
          <cell r="P3062" t="str">
            <v>等外公路</v>
          </cell>
          <cell r="R3062" t="str">
            <v>0</v>
          </cell>
          <cell r="S3062" t="str">
            <v>4.5</v>
          </cell>
          <cell r="T3062" t="str">
            <v>V531430481</v>
          </cell>
          <cell r="U3062">
            <v>0</v>
          </cell>
          <cell r="V3062">
            <v>0.28100000000000003</v>
          </cell>
          <cell r="W3062">
            <v>0.28100000000000003</v>
          </cell>
        </row>
        <row r="3063">
          <cell r="I3063" t="str">
            <v>光华-云山连接路</v>
          </cell>
          <cell r="J3063" t="str">
            <v>1327F4304810026</v>
          </cell>
          <cell r="K3063" t="str">
            <v>新村与撤并村便捷连通</v>
          </cell>
          <cell r="L3063" t="str">
            <v>三类地区</v>
          </cell>
          <cell r="M3063"/>
          <cell r="N3063" t="str">
            <v>新建</v>
          </cell>
          <cell r="O3063" t="str">
            <v>大路村</v>
          </cell>
          <cell r="P3063" t="str">
            <v>等外公路</v>
          </cell>
          <cell r="R3063" t="str">
            <v>0</v>
          </cell>
          <cell r="S3063" t="str">
            <v>4.5</v>
          </cell>
          <cell r="T3063" t="str">
            <v>V542430481</v>
          </cell>
          <cell r="U3063">
            <v>0</v>
          </cell>
          <cell r="V3063">
            <v>1.1200000000000001</v>
          </cell>
          <cell r="W3063">
            <v>1.1200000000000001</v>
          </cell>
        </row>
        <row r="3064">
          <cell r="I3064" t="str">
            <v>豪坡-杨塘连接路</v>
          </cell>
          <cell r="J3064" t="str">
            <v>1327F4304810028</v>
          </cell>
          <cell r="K3064" t="str">
            <v>新村与撤并村便捷连通</v>
          </cell>
          <cell r="L3064" t="str">
            <v>三类地区</v>
          </cell>
          <cell r="M3064"/>
          <cell r="N3064" t="str">
            <v>新建</v>
          </cell>
          <cell r="O3064" t="str">
            <v>幸福村</v>
          </cell>
          <cell r="P3064" t="str">
            <v>等外公路</v>
          </cell>
          <cell r="R3064" t="str">
            <v>0</v>
          </cell>
          <cell r="S3064" t="str">
            <v>4.5</v>
          </cell>
          <cell r="T3064" t="str">
            <v>V545430481</v>
          </cell>
          <cell r="U3064">
            <v>0</v>
          </cell>
          <cell r="V3064">
            <v>0.64</v>
          </cell>
          <cell r="W3064">
            <v>0.64</v>
          </cell>
        </row>
        <row r="3065">
          <cell r="I3065" t="str">
            <v>和树劲至七担农连接路</v>
          </cell>
          <cell r="J3065" t="str">
            <v>1327F4304810033</v>
          </cell>
          <cell r="K3065" t="str">
            <v>新村与撤并村便捷连通</v>
          </cell>
          <cell r="L3065" t="str">
            <v>三类地区</v>
          </cell>
          <cell r="M3065"/>
          <cell r="N3065" t="str">
            <v>新建</v>
          </cell>
          <cell r="O3065" t="str">
            <v>积明村</v>
          </cell>
          <cell r="P3065" t="str">
            <v>等外公路</v>
          </cell>
          <cell r="R3065" t="str">
            <v>0</v>
          </cell>
          <cell r="S3065" t="str">
            <v>4.5</v>
          </cell>
          <cell r="T3065" t="str">
            <v>V572430481</v>
          </cell>
          <cell r="U3065">
            <v>0</v>
          </cell>
          <cell r="V3065">
            <v>0.52600000000000002</v>
          </cell>
          <cell r="W3065">
            <v>0.52600000000000002</v>
          </cell>
        </row>
        <row r="3066">
          <cell r="I3066" t="str">
            <v>火田至梅新连接路</v>
          </cell>
          <cell r="J3066" t="str">
            <v>1327F4304810030</v>
          </cell>
          <cell r="K3066" t="str">
            <v>新村与撤并村便捷连通</v>
          </cell>
          <cell r="L3066" t="str">
            <v>三类地区</v>
          </cell>
          <cell r="M3066"/>
          <cell r="N3066" t="str">
            <v>新建</v>
          </cell>
          <cell r="O3066" t="str">
            <v>火田村</v>
          </cell>
          <cell r="P3066" t="str">
            <v>等外公路</v>
          </cell>
          <cell r="R3066" t="str">
            <v>0</v>
          </cell>
          <cell r="S3066" t="str">
            <v>4.5</v>
          </cell>
          <cell r="T3066" t="str">
            <v>V550430481</v>
          </cell>
          <cell r="U3066">
            <v>0</v>
          </cell>
          <cell r="V3066">
            <v>0.75</v>
          </cell>
          <cell r="W3066">
            <v>0.75</v>
          </cell>
        </row>
        <row r="3067">
          <cell r="I3067" t="str">
            <v>集凤村13组-五泉村1组连接路</v>
          </cell>
          <cell r="J3067" t="str">
            <v>1327F4304810006</v>
          </cell>
          <cell r="K3067" t="str">
            <v>新村与撤并村便捷连通</v>
          </cell>
          <cell r="L3067" t="str">
            <v>三类地区</v>
          </cell>
          <cell r="M3067"/>
          <cell r="N3067" t="str">
            <v>新建</v>
          </cell>
          <cell r="O3067" t="str">
            <v>集凤村</v>
          </cell>
          <cell r="P3067" t="str">
            <v>等外公路</v>
          </cell>
          <cell r="R3067" t="str">
            <v>0</v>
          </cell>
          <cell r="S3067" t="str">
            <v>4.5</v>
          </cell>
          <cell r="T3067" t="str">
            <v>VR83430481</v>
          </cell>
          <cell r="U3067">
            <v>0</v>
          </cell>
          <cell r="V3067">
            <v>1.1120000000000001</v>
          </cell>
          <cell r="W3067">
            <v>1.1120000000000001</v>
          </cell>
        </row>
        <row r="3068">
          <cell r="I3068" t="str">
            <v>集中村1组至三塘村7组连接路</v>
          </cell>
          <cell r="J3068" t="str">
            <v>1327F4304810035</v>
          </cell>
          <cell r="K3068" t="str">
            <v>新村与撤并村便捷连通</v>
          </cell>
          <cell r="L3068" t="str">
            <v>三类地区</v>
          </cell>
          <cell r="M3068"/>
          <cell r="N3068" t="str">
            <v>新建</v>
          </cell>
          <cell r="O3068" t="str">
            <v>集新村</v>
          </cell>
          <cell r="P3068" t="str">
            <v>等外公路</v>
          </cell>
          <cell r="R3068" t="str">
            <v>0</v>
          </cell>
          <cell r="S3068" t="str">
            <v>4.5</v>
          </cell>
          <cell r="T3068" t="str">
            <v>V574430481</v>
          </cell>
          <cell r="U3068">
            <v>0</v>
          </cell>
          <cell r="V3068">
            <v>0.58899999999999997</v>
          </cell>
          <cell r="W3068">
            <v>0.58899999999999997</v>
          </cell>
        </row>
        <row r="3069">
          <cell r="I3069" t="str">
            <v>江边村1组-大通村6组连接路</v>
          </cell>
          <cell r="J3069" t="str">
            <v>1327F4304810007</v>
          </cell>
          <cell r="K3069" t="str">
            <v>新村与撤并村便捷连通</v>
          </cell>
          <cell r="L3069" t="str">
            <v>三类地区</v>
          </cell>
          <cell r="M3069"/>
          <cell r="N3069" t="str">
            <v>新建</v>
          </cell>
          <cell r="O3069" t="str">
            <v>和平村</v>
          </cell>
          <cell r="P3069" t="str">
            <v>等外公路</v>
          </cell>
          <cell r="R3069" t="str">
            <v>0</v>
          </cell>
          <cell r="S3069" t="str">
            <v>5</v>
          </cell>
          <cell r="T3069" t="str">
            <v>VR48430481</v>
          </cell>
          <cell r="U3069">
            <v>0</v>
          </cell>
          <cell r="V3069">
            <v>1.234</v>
          </cell>
          <cell r="W3069">
            <v>1.234</v>
          </cell>
        </row>
        <row r="3070">
          <cell r="I3070" t="str">
            <v>联络线-公平连接路</v>
          </cell>
          <cell r="J3070" t="str">
            <v>1327F4304810027</v>
          </cell>
          <cell r="K3070" t="str">
            <v>新村与撤并村便捷连通</v>
          </cell>
          <cell r="L3070" t="str">
            <v>三类地区</v>
          </cell>
          <cell r="M3070"/>
          <cell r="N3070" t="str">
            <v>新建</v>
          </cell>
          <cell r="O3070" t="str">
            <v>公平村</v>
          </cell>
          <cell r="P3070" t="str">
            <v>等外公路</v>
          </cell>
          <cell r="R3070" t="str">
            <v>0</v>
          </cell>
          <cell r="S3070" t="str">
            <v>4.5</v>
          </cell>
          <cell r="T3070" t="str">
            <v>V543430481</v>
          </cell>
          <cell r="U3070">
            <v>0</v>
          </cell>
          <cell r="V3070">
            <v>1.49</v>
          </cell>
          <cell r="W3070">
            <v>1.49</v>
          </cell>
        </row>
        <row r="3071">
          <cell r="I3071" t="str">
            <v>莲花33组-衡南连接路</v>
          </cell>
          <cell r="J3071" t="str">
            <v>1327F4304810005</v>
          </cell>
          <cell r="K3071" t="str">
            <v>新村与撤并村便捷连通</v>
          </cell>
          <cell r="L3071" t="str">
            <v>三类地区</v>
          </cell>
          <cell r="M3071"/>
          <cell r="N3071" t="str">
            <v>新建</v>
          </cell>
          <cell r="O3071" t="str">
            <v>莲花村</v>
          </cell>
          <cell r="P3071" t="str">
            <v>等外公路</v>
          </cell>
          <cell r="R3071" t="str">
            <v>0</v>
          </cell>
          <cell r="S3071" t="str">
            <v>4.5</v>
          </cell>
          <cell r="T3071" t="str">
            <v>VR82430481</v>
          </cell>
          <cell r="U3071">
            <v>0</v>
          </cell>
          <cell r="V3071">
            <v>1.2929999999999999</v>
          </cell>
          <cell r="W3071">
            <v>1.2929999999999999</v>
          </cell>
        </row>
        <row r="3072">
          <cell r="I3072" t="str">
            <v>粮食塘至郴州莽山村连接路</v>
          </cell>
          <cell r="J3072" t="str">
            <v>1327F4304810032</v>
          </cell>
          <cell r="K3072" t="str">
            <v>新村与撤并村便捷连通</v>
          </cell>
          <cell r="L3072" t="str">
            <v>三类地区</v>
          </cell>
          <cell r="M3072"/>
          <cell r="N3072" t="str">
            <v>新建</v>
          </cell>
          <cell r="O3072" t="str">
            <v>关王村</v>
          </cell>
          <cell r="P3072" t="str">
            <v>等外公路</v>
          </cell>
          <cell r="R3072" t="str">
            <v>0</v>
          </cell>
          <cell r="S3072" t="str">
            <v>4.5</v>
          </cell>
          <cell r="T3072" t="str">
            <v>V570430481</v>
          </cell>
          <cell r="U3072">
            <v>0</v>
          </cell>
          <cell r="V3072">
            <v>1.347</v>
          </cell>
          <cell r="W3072">
            <v>1.347</v>
          </cell>
        </row>
        <row r="3073">
          <cell r="I3073" t="str">
            <v>楼下邓家至罗家连接路</v>
          </cell>
          <cell r="J3073" t="str">
            <v>1327F4304810009</v>
          </cell>
          <cell r="K3073" t="str">
            <v>新村与撤并村便捷连通</v>
          </cell>
          <cell r="L3073" t="str">
            <v>三类地区</v>
          </cell>
          <cell r="M3073"/>
          <cell r="N3073" t="str">
            <v>新建</v>
          </cell>
          <cell r="O3073" t="str">
            <v>东星村</v>
          </cell>
          <cell r="P3073" t="str">
            <v>等外公路</v>
          </cell>
          <cell r="R3073" t="str">
            <v>0</v>
          </cell>
          <cell r="S3073" t="str">
            <v>4.5</v>
          </cell>
          <cell r="T3073" t="str">
            <v>V521430481</v>
          </cell>
          <cell r="U3073">
            <v>0</v>
          </cell>
          <cell r="V3073">
            <v>0.66300000000000003</v>
          </cell>
          <cell r="W3073">
            <v>0.66300000000000003</v>
          </cell>
        </row>
        <row r="3074">
          <cell r="I3074" t="str">
            <v>鲁碑-白鹭连接路</v>
          </cell>
          <cell r="J3074" t="str">
            <v>1327F4304810025</v>
          </cell>
          <cell r="K3074" t="str">
            <v>新村与撤并村便捷连通</v>
          </cell>
          <cell r="L3074" t="str">
            <v>三类地区</v>
          </cell>
          <cell r="M3074"/>
          <cell r="N3074" t="str">
            <v>新建</v>
          </cell>
          <cell r="O3074" t="str">
            <v>白鹭村</v>
          </cell>
          <cell r="P3074" t="str">
            <v>等外公路</v>
          </cell>
          <cell r="R3074" t="str">
            <v>0</v>
          </cell>
          <cell r="S3074" t="str">
            <v>4.5</v>
          </cell>
          <cell r="T3074" t="str">
            <v>V541430481</v>
          </cell>
          <cell r="U3074">
            <v>0</v>
          </cell>
          <cell r="V3074">
            <v>2.0299999999999998</v>
          </cell>
          <cell r="W3074">
            <v>2.0299999999999998</v>
          </cell>
        </row>
        <row r="3075">
          <cell r="I3075" t="str">
            <v>禄田5组-联盟15组连接路</v>
          </cell>
          <cell r="J3075" t="str">
            <v>1327F4304810002</v>
          </cell>
          <cell r="K3075" t="str">
            <v>新村与撤并村便捷连通</v>
          </cell>
          <cell r="L3075" t="str">
            <v>三类地区</v>
          </cell>
          <cell r="M3075"/>
          <cell r="N3075" t="str">
            <v>新建</v>
          </cell>
          <cell r="O3075" t="str">
            <v>禄田村</v>
          </cell>
          <cell r="P3075" t="str">
            <v>等外公路</v>
          </cell>
          <cell r="R3075" t="str">
            <v>0</v>
          </cell>
          <cell r="S3075" t="str">
            <v>4.5</v>
          </cell>
          <cell r="T3075" t="str">
            <v>VR80430481</v>
          </cell>
          <cell r="U3075">
            <v>0</v>
          </cell>
          <cell r="V3075">
            <v>0.9</v>
          </cell>
          <cell r="W3075">
            <v>0.9</v>
          </cell>
        </row>
        <row r="3076">
          <cell r="I3076" t="str">
            <v>明星村5组至老屋坪村5组连接路</v>
          </cell>
          <cell r="J3076" t="str">
            <v>1327F4304810036</v>
          </cell>
          <cell r="K3076" t="str">
            <v>新村与撤并村便捷连通</v>
          </cell>
          <cell r="L3076" t="str">
            <v>三类地区</v>
          </cell>
          <cell r="M3076"/>
          <cell r="N3076" t="str">
            <v>新建</v>
          </cell>
          <cell r="O3076" t="str">
            <v>紫峰村</v>
          </cell>
          <cell r="P3076" t="str">
            <v>等外公路</v>
          </cell>
          <cell r="R3076" t="str">
            <v>0</v>
          </cell>
          <cell r="S3076" t="str">
            <v>4.5</v>
          </cell>
          <cell r="T3076" t="str">
            <v>V576430481</v>
          </cell>
          <cell r="U3076">
            <v>0</v>
          </cell>
          <cell r="V3076">
            <v>0.53900000000000003</v>
          </cell>
          <cell r="W3076">
            <v>0.53900000000000003</v>
          </cell>
        </row>
        <row r="3077">
          <cell r="I3077" t="str">
            <v>芹菜冲至横冲里连接路</v>
          </cell>
          <cell r="J3077" t="str">
            <v>1327F4304810011</v>
          </cell>
          <cell r="K3077" t="str">
            <v>新村与撤并村便捷连通</v>
          </cell>
          <cell r="L3077" t="str">
            <v>三类地区</v>
          </cell>
          <cell r="M3077"/>
          <cell r="N3077" t="str">
            <v>新建</v>
          </cell>
          <cell r="O3077" t="str">
            <v>大元村</v>
          </cell>
          <cell r="P3077" t="str">
            <v>等外公路</v>
          </cell>
          <cell r="R3077" t="str">
            <v>0</v>
          </cell>
          <cell r="S3077" t="str">
            <v>4.5</v>
          </cell>
          <cell r="T3077" t="str">
            <v>V523430481</v>
          </cell>
          <cell r="U3077">
            <v>0</v>
          </cell>
          <cell r="V3077">
            <v>0.77600000000000002</v>
          </cell>
          <cell r="W3077">
            <v>0.77600000000000002</v>
          </cell>
        </row>
        <row r="3078">
          <cell r="I3078" t="str">
            <v>上盖岭至桐子岭连接路</v>
          </cell>
          <cell r="J3078" t="str">
            <v>1327F4304810013</v>
          </cell>
          <cell r="K3078" t="str">
            <v>新村与撤并村便捷连通</v>
          </cell>
          <cell r="L3078" t="str">
            <v>三类地区</v>
          </cell>
          <cell r="M3078"/>
          <cell r="N3078" t="str">
            <v>新建</v>
          </cell>
          <cell r="O3078" t="str">
            <v>石王村</v>
          </cell>
          <cell r="P3078" t="str">
            <v>等外公路</v>
          </cell>
          <cell r="R3078" t="str">
            <v>0</v>
          </cell>
          <cell r="S3078" t="str">
            <v>4.5</v>
          </cell>
          <cell r="T3078" t="str">
            <v>V525430481</v>
          </cell>
          <cell r="U3078">
            <v>0</v>
          </cell>
          <cell r="V3078">
            <v>1.575</v>
          </cell>
          <cell r="W3078">
            <v>1.575</v>
          </cell>
        </row>
        <row r="3079">
          <cell r="I3079" t="str">
            <v>石塘村29组至樟田村8组连接路</v>
          </cell>
          <cell r="J3079" t="str">
            <v>1327F4304810023</v>
          </cell>
          <cell r="K3079" t="str">
            <v>新村与撤并村便捷连通</v>
          </cell>
          <cell r="L3079" t="str">
            <v>三类地区</v>
          </cell>
          <cell r="M3079"/>
          <cell r="N3079" t="str">
            <v>新建</v>
          </cell>
          <cell r="O3079" t="str">
            <v>石塘村</v>
          </cell>
          <cell r="P3079" t="str">
            <v>等外公路</v>
          </cell>
          <cell r="R3079" t="str">
            <v>0</v>
          </cell>
          <cell r="S3079" t="str">
            <v>4.5</v>
          </cell>
          <cell r="T3079" t="str">
            <v>V536430481</v>
          </cell>
          <cell r="U3079">
            <v>0</v>
          </cell>
          <cell r="V3079">
            <v>1.0580000000000001</v>
          </cell>
          <cell r="W3079">
            <v>1.0580000000000001</v>
          </cell>
        </row>
        <row r="3080">
          <cell r="I3080" t="str">
            <v>石湾至洲泉24组连接路</v>
          </cell>
          <cell r="J3080" t="str">
            <v>1327F4304810039</v>
          </cell>
          <cell r="K3080" t="str">
            <v>新村与撤并村便捷连通</v>
          </cell>
          <cell r="L3080" t="str">
            <v>三类地区</v>
          </cell>
          <cell r="M3080"/>
          <cell r="N3080" t="str">
            <v>新建</v>
          </cell>
          <cell r="O3080" t="str">
            <v>洲泉村</v>
          </cell>
          <cell r="P3080" t="str">
            <v>等外公路</v>
          </cell>
          <cell r="R3080" t="str">
            <v>3.5</v>
          </cell>
          <cell r="S3080" t="str">
            <v>4.5</v>
          </cell>
          <cell r="T3080" t="str">
            <v>V580430481</v>
          </cell>
          <cell r="U3080">
            <v>0</v>
          </cell>
          <cell r="V3080">
            <v>2.101</v>
          </cell>
          <cell r="W3080">
            <v>2.101</v>
          </cell>
        </row>
        <row r="3081">
          <cell r="I3081" t="str">
            <v>桃油仔厂至洲坡11组连接路</v>
          </cell>
          <cell r="J3081" t="str">
            <v>1327F4304810037</v>
          </cell>
          <cell r="K3081" t="str">
            <v>新村与撤并村便捷连通</v>
          </cell>
          <cell r="L3081" t="str">
            <v>三类地区</v>
          </cell>
          <cell r="M3081"/>
          <cell r="N3081" t="str">
            <v>新建</v>
          </cell>
          <cell r="O3081" t="str">
            <v>桃花村</v>
          </cell>
          <cell r="P3081" t="str">
            <v>等外公路</v>
          </cell>
          <cell r="R3081" t="str">
            <v>0</v>
          </cell>
          <cell r="S3081" t="str">
            <v>4.5</v>
          </cell>
          <cell r="T3081" t="str">
            <v>V577430481</v>
          </cell>
          <cell r="U3081">
            <v>0</v>
          </cell>
          <cell r="V3081">
            <v>0.84299999999999997</v>
          </cell>
          <cell r="W3081">
            <v>0.84299999999999997</v>
          </cell>
        </row>
        <row r="3082">
          <cell r="I3082" t="str">
            <v>五陵-新坡连接路</v>
          </cell>
          <cell r="J3082" t="str">
            <v>1327F4304810029</v>
          </cell>
          <cell r="K3082" t="str">
            <v>新村与撤并村便捷连通</v>
          </cell>
          <cell r="L3082" t="str">
            <v>三类地区</v>
          </cell>
          <cell r="M3082"/>
          <cell r="N3082" t="str">
            <v>新建</v>
          </cell>
          <cell r="O3082" t="str">
            <v>新大塘村</v>
          </cell>
          <cell r="P3082" t="str">
            <v>等外公路</v>
          </cell>
          <cell r="R3082" t="str">
            <v>0</v>
          </cell>
          <cell r="S3082" t="str">
            <v>4.5</v>
          </cell>
          <cell r="T3082" t="str">
            <v>V548430481</v>
          </cell>
          <cell r="U3082">
            <v>0</v>
          </cell>
          <cell r="V3082">
            <v>1.08</v>
          </cell>
          <cell r="W3082">
            <v>1.08</v>
          </cell>
        </row>
        <row r="3083">
          <cell r="I3083" t="str">
            <v>小田至玄芝连接路</v>
          </cell>
          <cell r="J3083" t="str">
            <v>1327F4304810003</v>
          </cell>
          <cell r="K3083" t="str">
            <v>新村与撤并村便捷连通</v>
          </cell>
          <cell r="L3083" t="str">
            <v>三类地区</v>
          </cell>
          <cell r="M3083"/>
          <cell r="N3083" t="str">
            <v>新建</v>
          </cell>
          <cell r="O3083" t="str">
            <v>田芝村</v>
          </cell>
          <cell r="P3083" t="str">
            <v>等外公路</v>
          </cell>
          <cell r="R3083" t="str">
            <v>2</v>
          </cell>
          <cell r="S3083" t="str">
            <v>4.5</v>
          </cell>
          <cell r="T3083" t="str">
            <v>V579430481</v>
          </cell>
          <cell r="U3083">
            <v>0</v>
          </cell>
          <cell r="V3083">
            <v>1.1890000000000001</v>
          </cell>
          <cell r="W3083">
            <v>1.1890000000000001</v>
          </cell>
        </row>
        <row r="3084">
          <cell r="I3084" t="str">
            <v>新白石至大义圩连接路</v>
          </cell>
          <cell r="J3084" t="str">
            <v>1327F4304810014</v>
          </cell>
          <cell r="K3084" t="str">
            <v>新村与撤并村便捷连通</v>
          </cell>
          <cell r="L3084" t="str">
            <v>三类地区</v>
          </cell>
          <cell r="M3084"/>
          <cell r="N3084" t="str">
            <v>新建</v>
          </cell>
          <cell r="O3084" t="str">
            <v>新白石村</v>
          </cell>
          <cell r="P3084" t="str">
            <v>等外公路</v>
          </cell>
          <cell r="R3084" t="str">
            <v>0</v>
          </cell>
          <cell r="S3084" t="str">
            <v>4.5</v>
          </cell>
          <cell r="T3084" t="str">
            <v>V527430481</v>
          </cell>
          <cell r="U3084">
            <v>0</v>
          </cell>
          <cell r="V3084">
            <v>1.25</v>
          </cell>
          <cell r="W3084">
            <v>1.25</v>
          </cell>
        </row>
        <row r="3085">
          <cell r="I3085" t="str">
            <v>新芳28组-丰乐13组连接路</v>
          </cell>
          <cell r="J3085" t="str">
            <v>1327F4304810004</v>
          </cell>
          <cell r="K3085" t="str">
            <v>新村与撤并村便捷连通</v>
          </cell>
          <cell r="L3085" t="str">
            <v>三类地区</v>
          </cell>
          <cell r="M3085"/>
          <cell r="N3085" t="str">
            <v>新建</v>
          </cell>
          <cell r="O3085" t="str">
            <v>丰乐村</v>
          </cell>
          <cell r="P3085" t="str">
            <v>等外公路</v>
          </cell>
          <cell r="R3085" t="str">
            <v>0</v>
          </cell>
          <cell r="S3085" t="str">
            <v>4.5</v>
          </cell>
          <cell r="T3085" t="str">
            <v>VR81430481</v>
          </cell>
          <cell r="U3085">
            <v>0</v>
          </cell>
          <cell r="V3085">
            <v>0.85799999999999998</v>
          </cell>
          <cell r="W3085">
            <v>0.85799999999999998</v>
          </cell>
        </row>
        <row r="3086">
          <cell r="I3086" t="str">
            <v>新井路口至三五组连接路</v>
          </cell>
          <cell r="J3086" t="str">
            <v>1327F4304810016</v>
          </cell>
          <cell r="K3086" t="str">
            <v>新村与撤并村便捷连通</v>
          </cell>
          <cell r="L3086" t="str">
            <v>三类地区</v>
          </cell>
          <cell r="M3086"/>
          <cell r="N3086" t="str">
            <v>新建</v>
          </cell>
          <cell r="O3086" t="str">
            <v>远宏村</v>
          </cell>
          <cell r="P3086" t="str">
            <v>等外公路</v>
          </cell>
          <cell r="R3086" t="str">
            <v>0</v>
          </cell>
          <cell r="S3086" t="str">
            <v>4.5</v>
          </cell>
          <cell r="T3086" t="str">
            <v>V529430481</v>
          </cell>
          <cell r="U3086">
            <v>0</v>
          </cell>
          <cell r="V3086">
            <v>0.33</v>
          </cell>
          <cell r="W3086">
            <v>0.33</v>
          </cell>
        </row>
        <row r="3087">
          <cell r="I3087" t="str">
            <v>严塘至艾芳村连接路</v>
          </cell>
          <cell r="J3087" t="str">
            <v>1327F4304810015</v>
          </cell>
          <cell r="K3087" t="str">
            <v>新村与撤并村便捷连通</v>
          </cell>
          <cell r="L3087" t="str">
            <v>三类地区</v>
          </cell>
          <cell r="M3087"/>
          <cell r="N3087" t="str">
            <v>新建</v>
          </cell>
          <cell r="O3087" t="str">
            <v>严塘村</v>
          </cell>
          <cell r="P3087" t="str">
            <v>等外公路</v>
          </cell>
          <cell r="R3087" t="str">
            <v>0</v>
          </cell>
          <cell r="S3087" t="str">
            <v>4.5</v>
          </cell>
          <cell r="T3087" t="str">
            <v>V528430481</v>
          </cell>
          <cell r="U3087">
            <v>0</v>
          </cell>
          <cell r="V3087">
            <v>0.625</v>
          </cell>
          <cell r="W3087">
            <v>0.625</v>
          </cell>
        </row>
        <row r="3088">
          <cell r="I3088" t="str">
            <v>元木村-双泉村连接路</v>
          </cell>
          <cell r="J3088" t="str">
            <v>1327F4304810024</v>
          </cell>
          <cell r="K3088" t="str">
            <v>新村与撤并村便捷连通</v>
          </cell>
          <cell r="L3088" t="str">
            <v>三类地区</v>
          </cell>
          <cell r="M3088"/>
          <cell r="N3088" t="str">
            <v>新建</v>
          </cell>
          <cell r="O3088" t="str">
            <v>元木村</v>
          </cell>
          <cell r="P3088" t="str">
            <v>等外公路</v>
          </cell>
          <cell r="R3088" t="str">
            <v>0</v>
          </cell>
          <cell r="S3088" t="str">
            <v>4.5</v>
          </cell>
          <cell r="T3088" t="str">
            <v>V540430481</v>
          </cell>
          <cell r="U3088">
            <v>0</v>
          </cell>
          <cell r="V3088">
            <v>0.83</v>
          </cell>
          <cell r="W3088">
            <v>0.83</v>
          </cell>
        </row>
        <row r="3089">
          <cell r="I3089" t="str">
            <v>原柏马村委会-原白凤村委会连接路</v>
          </cell>
          <cell r="J3089" t="str">
            <v>1327F4304810008</v>
          </cell>
          <cell r="K3089" t="str">
            <v>新村与撤并村便捷连通</v>
          </cell>
          <cell r="L3089" t="str">
            <v>三类地区</v>
          </cell>
          <cell r="M3089"/>
          <cell r="N3089" t="str">
            <v>新建</v>
          </cell>
          <cell r="O3089" t="str">
            <v>白凤村</v>
          </cell>
          <cell r="P3089" t="str">
            <v>等外公路</v>
          </cell>
          <cell r="R3089" t="str">
            <v>0</v>
          </cell>
          <cell r="S3089" t="str">
            <v>4.5</v>
          </cell>
          <cell r="T3089" t="str">
            <v>VR85430481</v>
          </cell>
          <cell r="U3089">
            <v>0</v>
          </cell>
          <cell r="V3089">
            <v>1.732</v>
          </cell>
          <cell r="W3089">
            <v>1.732</v>
          </cell>
        </row>
        <row r="3090">
          <cell r="I3090" t="str">
            <v>洲星湾村2组-树山村2组连接路</v>
          </cell>
          <cell r="J3090" t="str">
            <v>1327F4304810001</v>
          </cell>
          <cell r="K3090" t="str">
            <v>新村与撤并村便捷连通</v>
          </cell>
          <cell r="L3090" t="str">
            <v>三类地区</v>
          </cell>
          <cell r="M3090"/>
          <cell r="N3090" t="str">
            <v>新建</v>
          </cell>
          <cell r="O3090" t="str">
            <v>洲星湾村</v>
          </cell>
          <cell r="P3090" t="str">
            <v>等外公路</v>
          </cell>
          <cell r="R3090" t="str">
            <v>0</v>
          </cell>
          <cell r="S3090" t="str">
            <v>4.5</v>
          </cell>
          <cell r="T3090" t="str">
            <v>VR79430481</v>
          </cell>
          <cell r="U3090">
            <v>0</v>
          </cell>
          <cell r="V3090">
            <v>1.0329999999999999</v>
          </cell>
          <cell r="W3090">
            <v>1.0329999999999999</v>
          </cell>
        </row>
        <row r="3091">
          <cell r="I3091" t="str">
            <v>竹楼村1组至中山坪村1组连接路</v>
          </cell>
          <cell r="J3091" t="str">
            <v>1327F4304810034</v>
          </cell>
          <cell r="K3091" t="str">
            <v>新村与撤并村便捷连通</v>
          </cell>
          <cell r="L3091" t="str">
            <v>三类地区</v>
          </cell>
          <cell r="M3091"/>
          <cell r="N3091" t="str">
            <v>新建</v>
          </cell>
          <cell r="O3091" t="str">
            <v>中山坪</v>
          </cell>
          <cell r="P3091" t="str">
            <v>等外公路</v>
          </cell>
          <cell r="R3091" t="str">
            <v>0</v>
          </cell>
          <cell r="S3091" t="str">
            <v>4.5</v>
          </cell>
          <cell r="T3091" t="str">
            <v>V573430481</v>
          </cell>
          <cell r="U3091">
            <v>0</v>
          </cell>
          <cell r="V3091">
            <v>3.6389999999999998</v>
          </cell>
          <cell r="W3091">
            <v>3.6389999999999998</v>
          </cell>
        </row>
        <row r="3092">
          <cell r="I3092" t="str">
            <v>圳边至桥头连接路</v>
          </cell>
          <cell r="J3092" t="str">
            <v>1327F4304810038</v>
          </cell>
          <cell r="K3092" t="str">
            <v>新村与撤并村便捷连通</v>
          </cell>
          <cell r="L3092" t="str">
            <v>三类地区</v>
          </cell>
          <cell r="M3092"/>
          <cell r="N3092" t="str">
            <v>新建</v>
          </cell>
          <cell r="O3092" t="str">
            <v>圳桥村</v>
          </cell>
          <cell r="P3092" t="str">
            <v>等外公路</v>
          </cell>
          <cell r="R3092" t="str">
            <v>0</v>
          </cell>
          <cell r="S3092" t="str">
            <v>4.5</v>
          </cell>
          <cell r="T3092" t="str">
            <v>V578430481</v>
          </cell>
          <cell r="U3092">
            <v>0</v>
          </cell>
          <cell r="V3092">
            <v>0.35499999999999998</v>
          </cell>
          <cell r="W3092">
            <v>0.35499999999999998</v>
          </cell>
        </row>
        <row r="3093">
          <cell r="I3093" t="str">
            <v>C064至C066连接路</v>
          </cell>
          <cell r="J3093" t="str">
            <v>1327F4304820085</v>
          </cell>
          <cell r="K3093" t="str">
            <v>新村与撤并村便捷连通</v>
          </cell>
          <cell r="L3093" t="str">
            <v>三类地区</v>
          </cell>
          <cell r="M3093"/>
          <cell r="N3093" t="str">
            <v>新建</v>
          </cell>
          <cell r="O3093" t="str">
            <v>新屋村</v>
          </cell>
          <cell r="P3093" t="str">
            <v>无路</v>
          </cell>
          <cell r="R3093" t="str">
            <v>3</v>
          </cell>
          <cell r="S3093" t="str">
            <v>3.5</v>
          </cell>
          <cell r="T3093" t="str">
            <v>CC26430482</v>
          </cell>
          <cell r="U3093">
            <v>0</v>
          </cell>
          <cell r="V3093">
            <v>0.58299999999999996</v>
          </cell>
          <cell r="W3093">
            <v>0.58299999999999996</v>
          </cell>
        </row>
        <row r="3094">
          <cell r="I3094" t="str">
            <v>C407至X008连接路</v>
          </cell>
          <cell r="J3094" t="str">
            <v>1327F4304820073</v>
          </cell>
          <cell r="K3094" t="str">
            <v>新村与撤并村便捷连通</v>
          </cell>
          <cell r="L3094" t="str">
            <v>三类地区</v>
          </cell>
          <cell r="M3094"/>
          <cell r="N3094" t="str">
            <v>新建</v>
          </cell>
          <cell r="O3094" t="str">
            <v>西塘村</v>
          </cell>
          <cell r="P3094" t="str">
            <v>无路</v>
          </cell>
          <cell r="R3094" t="str">
            <v>3</v>
          </cell>
          <cell r="S3094" t="str">
            <v>3.5</v>
          </cell>
          <cell r="T3094" t="str">
            <v>CC21430482</v>
          </cell>
          <cell r="U3094">
            <v>0</v>
          </cell>
          <cell r="V3094">
            <v>0.51600000000000001</v>
          </cell>
          <cell r="W3094">
            <v>0.51600000000000001</v>
          </cell>
        </row>
        <row r="3095">
          <cell r="I3095" t="str">
            <v>C681-村部连接路</v>
          </cell>
          <cell r="J3095" t="str">
            <v>1327F4304820023</v>
          </cell>
          <cell r="K3095" t="str">
            <v>新村与撤并村便捷连通</v>
          </cell>
          <cell r="L3095" t="str">
            <v>三类地区</v>
          </cell>
          <cell r="M3095"/>
          <cell r="N3095" t="str">
            <v>新建</v>
          </cell>
          <cell r="O3095" t="str">
            <v>仙桥村</v>
          </cell>
          <cell r="P3095" t="str">
            <v>等外公路</v>
          </cell>
          <cell r="R3095" t="str">
            <v>0</v>
          </cell>
          <cell r="S3095" t="str">
            <v>3.5</v>
          </cell>
          <cell r="T3095" t="str">
            <v>CD01430482</v>
          </cell>
          <cell r="U3095">
            <v>0</v>
          </cell>
          <cell r="V3095">
            <v>0.19</v>
          </cell>
          <cell r="W3095">
            <v>0.19</v>
          </cell>
        </row>
        <row r="3096">
          <cell r="I3096" t="str">
            <v>C760-C996连接路</v>
          </cell>
          <cell r="J3096" t="str">
            <v>1327F4304820035</v>
          </cell>
          <cell r="K3096" t="str">
            <v>新村与撤并村便捷连通</v>
          </cell>
          <cell r="L3096" t="str">
            <v>三类地区</v>
          </cell>
          <cell r="M3096"/>
          <cell r="N3096" t="str">
            <v>新建</v>
          </cell>
          <cell r="O3096" t="str">
            <v>留田村</v>
          </cell>
          <cell r="P3096" t="str">
            <v>等外公路</v>
          </cell>
          <cell r="R3096" t="str">
            <v>0</v>
          </cell>
          <cell r="S3096" t="str">
            <v>3.5</v>
          </cell>
          <cell r="T3096" t="str">
            <v>CD02430482</v>
          </cell>
          <cell r="U3096">
            <v>0</v>
          </cell>
          <cell r="V3096">
            <v>0.5</v>
          </cell>
          <cell r="W3096">
            <v>0.5</v>
          </cell>
        </row>
        <row r="3097">
          <cell r="I3097" t="str">
            <v>C765-C768连接路</v>
          </cell>
          <cell r="J3097" t="str">
            <v>1327F4304820033</v>
          </cell>
          <cell r="K3097" t="str">
            <v>新村与撤并村便捷连通</v>
          </cell>
          <cell r="L3097" t="str">
            <v>三类地区</v>
          </cell>
          <cell r="M3097"/>
          <cell r="N3097" t="str">
            <v>新建</v>
          </cell>
          <cell r="O3097" t="str">
            <v>玉泉村</v>
          </cell>
          <cell r="P3097" t="str">
            <v>等外公路</v>
          </cell>
          <cell r="R3097" t="str">
            <v>0</v>
          </cell>
          <cell r="S3097" t="str">
            <v>3.5</v>
          </cell>
          <cell r="T3097" t="str">
            <v>CD03430482</v>
          </cell>
          <cell r="U3097">
            <v>0</v>
          </cell>
          <cell r="V3097">
            <v>0.7</v>
          </cell>
          <cell r="W3097">
            <v>0.7</v>
          </cell>
        </row>
        <row r="3098">
          <cell r="I3098" t="str">
            <v>C773-村部连接路</v>
          </cell>
          <cell r="J3098" t="str">
            <v>1327F4304820028</v>
          </cell>
          <cell r="K3098" t="str">
            <v>新村与撤并村便捷连通</v>
          </cell>
          <cell r="L3098" t="str">
            <v>三类地区</v>
          </cell>
          <cell r="M3098"/>
          <cell r="N3098" t="str">
            <v>新建</v>
          </cell>
          <cell r="O3098" t="str">
            <v>株树村</v>
          </cell>
          <cell r="P3098" t="str">
            <v>等外公路</v>
          </cell>
          <cell r="R3098" t="str">
            <v>0</v>
          </cell>
          <cell r="S3098" t="str">
            <v>3.5</v>
          </cell>
          <cell r="T3098" t="str">
            <v>CD04430482</v>
          </cell>
          <cell r="U3098">
            <v>0</v>
          </cell>
          <cell r="V3098">
            <v>0.28000000000000003</v>
          </cell>
          <cell r="W3098">
            <v>0.28000000000000003</v>
          </cell>
        </row>
        <row r="3099">
          <cell r="I3099" t="str">
            <v>C802-村部连接路</v>
          </cell>
          <cell r="J3099" t="str">
            <v>1327F4304820039</v>
          </cell>
          <cell r="K3099" t="str">
            <v>新村与撤并村便捷连通</v>
          </cell>
          <cell r="L3099" t="str">
            <v>三类地区</v>
          </cell>
          <cell r="M3099"/>
          <cell r="N3099" t="str">
            <v>新建</v>
          </cell>
          <cell r="O3099" t="str">
            <v>高峰村</v>
          </cell>
          <cell r="P3099" t="str">
            <v>等外公路</v>
          </cell>
          <cell r="R3099" t="str">
            <v>0</v>
          </cell>
          <cell r="S3099" t="str">
            <v>3.5</v>
          </cell>
          <cell r="T3099" t="str">
            <v>CD05430482</v>
          </cell>
          <cell r="U3099">
            <v>0</v>
          </cell>
          <cell r="V3099">
            <v>0.44</v>
          </cell>
          <cell r="W3099">
            <v>0.44</v>
          </cell>
        </row>
        <row r="3100">
          <cell r="I3100" t="str">
            <v>X206-下湾组连接路</v>
          </cell>
          <cell r="J3100" t="str">
            <v>1327F4304820026</v>
          </cell>
          <cell r="K3100" t="str">
            <v>新村与撤并村便捷连通</v>
          </cell>
          <cell r="L3100" t="str">
            <v>三类地区</v>
          </cell>
          <cell r="M3100"/>
          <cell r="N3100" t="str">
            <v>新建</v>
          </cell>
          <cell r="O3100" t="str">
            <v>樟塘村</v>
          </cell>
          <cell r="P3100" t="str">
            <v>等外公路</v>
          </cell>
          <cell r="R3100" t="str">
            <v>0</v>
          </cell>
          <cell r="S3100" t="str">
            <v>3.5</v>
          </cell>
          <cell r="T3100" t="str">
            <v>CD06430482</v>
          </cell>
          <cell r="U3100">
            <v>0</v>
          </cell>
          <cell r="V3100">
            <v>0.53</v>
          </cell>
          <cell r="W3100">
            <v>0.53</v>
          </cell>
        </row>
        <row r="3101">
          <cell r="I3101" t="str">
            <v>X221-三角塘村连接路</v>
          </cell>
          <cell r="J3101" t="str">
            <v>1327F4304820018</v>
          </cell>
          <cell r="K3101" t="str">
            <v>新村与撤并村便捷连通</v>
          </cell>
          <cell r="L3101" t="str">
            <v>三类地区</v>
          </cell>
          <cell r="M3101"/>
          <cell r="N3101" t="str">
            <v>新建</v>
          </cell>
          <cell r="O3101" t="str">
            <v>双湾村</v>
          </cell>
          <cell r="P3101" t="str">
            <v>等外公路</v>
          </cell>
          <cell r="R3101" t="str">
            <v>0</v>
          </cell>
          <cell r="S3101" t="str">
            <v>3.5</v>
          </cell>
          <cell r="T3101" t="str">
            <v>C606430482</v>
          </cell>
          <cell r="U3101">
            <v>0</v>
          </cell>
          <cell r="V3101">
            <v>1.6</v>
          </cell>
          <cell r="W3101">
            <v>1.6</v>
          </cell>
        </row>
        <row r="3102">
          <cell r="I3102" t="str">
            <v>X236-C785连接路</v>
          </cell>
          <cell r="J3102" t="str">
            <v>1327F4304820036</v>
          </cell>
          <cell r="K3102" t="str">
            <v>新村与撤并村便捷连通</v>
          </cell>
          <cell r="L3102" t="str">
            <v>三类地区</v>
          </cell>
          <cell r="M3102"/>
          <cell r="N3102" t="str">
            <v>新建</v>
          </cell>
          <cell r="O3102" t="str">
            <v>港子口村</v>
          </cell>
          <cell r="P3102" t="str">
            <v>等外公路</v>
          </cell>
          <cell r="R3102" t="str">
            <v>0</v>
          </cell>
          <cell r="S3102" t="str">
            <v>3.5</v>
          </cell>
          <cell r="T3102" t="str">
            <v>CD07430482</v>
          </cell>
          <cell r="U3102">
            <v>0</v>
          </cell>
          <cell r="V3102">
            <v>0.95</v>
          </cell>
          <cell r="W3102">
            <v>0.95</v>
          </cell>
        </row>
        <row r="3103">
          <cell r="I3103" t="str">
            <v>X236-C799连接路</v>
          </cell>
          <cell r="J3103" t="str">
            <v>1327F4304820042</v>
          </cell>
          <cell r="K3103" t="str">
            <v>新村与撤并村便捷连通</v>
          </cell>
          <cell r="L3103" t="str">
            <v>三类地区</v>
          </cell>
          <cell r="M3103"/>
          <cell r="N3103" t="str">
            <v>新建</v>
          </cell>
          <cell r="O3103" t="str">
            <v>渣石村</v>
          </cell>
          <cell r="P3103" t="str">
            <v>等外公路</v>
          </cell>
          <cell r="R3103" t="str">
            <v>0</v>
          </cell>
          <cell r="S3103" t="str">
            <v>3.5</v>
          </cell>
          <cell r="T3103" t="str">
            <v>CD08430482</v>
          </cell>
          <cell r="U3103">
            <v>0</v>
          </cell>
          <cell r="V3103">
            <v>0.75</v>
          </cell>
          <cell r="W3103">
            <v>0.75</v>
          </cell>
        </row>
        <row r="3104">
          <cell r="I3104" t="str">
            <v>Y520-村部连接路</v>
          </cell>
          <cell r="J3104" t="str">
            <v>1327F4304820020</v>
          </cell>
          <cell r="K3104" t="str">
            <v>新村与撤并村便捷连通</v>
          </cell>
          <cell r="L3104" t="str">
            <v>三类地区</v>
          </cell>
          <cell r="M3104"/>
          <cell r="N3104" t="str">
            <v>新建</v>
          </cell>
          <cell r="O3104" t="str">
            <v>太坵村</v>
          </cell>
          <cell r="P3104" t="str">
            <v>等外公路</v>
          </cell>
          <cell r="R3104" t="str">
            <v>0</v>
          </cell>
          <cell r="S3104" t="str">
            <v>3.5</v>
          </cell>
          <cell r="T3104" t="str">
            <v>CD09430482</v>
          </cell>
          <cell r="U3104">
            <v>0</v>
          </cell>
          <cell r="V3104">
            <v>0.19</v>
          </cell>
          <cell r="W3104">
            <v>0.19</v>
          </cell>
        </row>
        <row r="3105">
          <cell r="I3105" t="str">
            <v>八组-王家组连接路</v>
          </cell>
          <cell r="J3105" t="str">
            <v>1327F4304820123</v>
          </cell>
          <cell r="K3105" t="str">
            <v>新村与撤并村便捷连通</v>
          </cell>
          <cell r="L3105" t="str">
            <v>三类地区</v>
          </cell>
          <cell r="M3105"/>
          <cell r="N3105" t="str">
            <v>新建</v>
          </cell>
          <cell r="O3105" t="str">
            <v>利群村</v>
          </cell>
          <cell r="P3105" t="str">
            <v>无路</v>
          </cell>
          <cell r="R3105" t="str">
            <v>3</v>
          </cell>
          <cell r="S3105" t="str">
            <v>3.5</v>
          </cell>
          <cell r="T3105" t="str">
            <v>CD10430482</v>
          </cell>
          <cell r="U3105">
            <v>0</v>
          </cell>
          <cell r="V3105">
            <v>0.81</v>
          </cell>
          <cell r="W3105">
            <v>0.81</v>
          </cell>
        </row>
        <row r="3106">
          <cell r="I3106" t="str">
            <v>板树冲-麦元连接路</v>
          </cell>
          <cell r="J3106" t="str">
            <v>1327F4304820103</v>
          </cell>
          <cell r="K3106" t="str">
            <v>新村与撤并村便捷连通</v>
          </cell>
          <cell r="L3106" t="str">
            <v>三类地区</v>
          </cell>
          <cell r="M3106"/>
          <cell r="N3106" t="str">
            <v>新建</v>
          </cell>
          <cell r="O3106" t="str">
            <v>鹅峰村</v>
          </cell>
          <cell r="P3106" t="str">
            <v>等外公路</v>
          </cell>
          <cell r="R3106" t="str">
            <v>0</v>
          </cell>
          <cell r="S3106" t="str">
            <v>3.5</v>
          </cell>
          <cell r="T3106" t="str">
            <v>C187430482</v>
          </cell>
          <cell r="U3106">
            <v>0</v>
          </cell>
          <cell r="V3106">
            <v>1.3</v>
          </cell>
          <cell r="W3106">
            <v>1.3</v>
          </cell>
        </row>
        <row r="3107">
          <cell r="I3107" t="str">
            <v>叉路口至村部连接路</v>
          </cell>
          <cell r="J3107" t="str">
            <v>1327F4304820012</v>
          </cell>
          <cell r="K3107" t="str">
            <v>新村与撤并村便捷连通</v>
          </cell>
          <cell r="L3107" t="str">
            <v>三类地区</v>
          </cell>
          <cell r="M3107"/>
          <cell r="N3107" t="str">
            <v>新建</v>
          </cell>
          <cell r="O3107" t="str">
            <v>元目村</v>
          </cell>
          <cell r="P3107" t="str">
            <v>等外公路</v>
          </cell>
          <cell r="R3107" t="str">
            <v>3</v>
          </cell>
          <cell r="S3107" t="str">
            <v>3.5</v>
          </cell>
          <cell r="T3107" t="str">
            <v>C01C430482</v>
          </cell>
          <cell r="U3107">
            <v>0</v>
          </cell>
          <cell r="V3107">
            <v>1.7689999999999999</v>
          </cell>
          <cell r="W3107">
            <v>1.7689999999999999</v>
          </cell>
        </row>
        <row r="3108">
          <cell r="I3108" t="str">
            <v>叉石线（一期）</v>
          </cell>
          <cell r="J3108" t="str">
            <v>1327F4304820022</v>
          </cell>
          <cell r="K3108" t="str">
            <v>新村与撤并村便捷连通</v>
          </cell>
          <cell r="L3108" t="str">
            <v>三类地区</v>
          </cell>
          <cell r="M3108"/>
          <cell r="N3108" t="str">
            <v>新建</v>
          </cell>
          <cell r="O3108" t="str">
            <v>石铺村</v>
          </cell>
          <cell r="P3108" t="str">
            <v>等外公路</v>
          </cell>
          <cell r="R3108" t="str">
            <v>2.5</v>
          </cell>
          <cell r="S3108" t="str">
            <v>3.5</v>
          </cell>
          <cell r="T3108" t="str">
            <v>C034430482</v>
          </cell>
          <cell r="U3108">
            <v>0.92100000000000004</v>
          </cell>
          <cell r="V3108">
            <v>1.214</v>
          </cell>
          <cell r="W3108">
            <v>0.29299999999999998</v>
          </cell>
        </row>
        <row r="3109">
          <cell r="I3109" t="str">
            <v>茶园金船组-茶园金船组连接路</v>
          </cell>
          <cell r="J3109" t="str">
            <v>1327F4304820090</v>
          </cell>
          <cell r="K3109" t="str">
            <v>新村与撤并村便捷连通</v>
          </cell>
          <cell r="L3109" t="str">
            <v>三类地区</v>
          </cell>
          <cell r="M3109"/>
          <cell r="N3109" t="str">
            <v>新建</v>
          </cell>
          <cell r="O3109" t="str">
            <v>茶园村</v>
          </cell>
          <cell r="P3109" t="str">
            <v>无路</v>
          </cell>
          <cell r="R3109" t="str">
            <v>3</v>
          </cell>
          <cell r="S3109" t="str">
            <v>3.5</v>
          </cell>
          <cell r="T3109" t="str">
            <v>C486430482</v>
          </cell>
          <cell r="U3109">
            <v>0</v>
          </cell>
          <cell r="V3109">
            <v>2.6190000000000002</v>
          </cell>
          <cell r="W3109">
            <v>2.6190000000000002</v>
          </cell>
        </row>
        <row r="3110">
          <cell r="I3110" t="str">
            <v>车荷至朝阳连接路</v>
          </cell>
          <cell r="J3110" t="str">
            <v>1327F4304820078</v>
          </cell>
          <cell r="K3110" t="str">
            <v>新村与撤并村便捷连通</v>
          </cell>
          <cell r="L3110" t="str">
            <v>三类地区</v>
          </cell>
          <cell r="M3110"/>
          <cell r="N3110" t="str">
            <v>新建</v>
          </cell>
          <cell r="O3110" t="str">
            <v>车荷村</v>
          </cell>
          <cell r="P3110" t="str">
            <v>无路</v>
          </cell>
          <cell r="R3110" t="str">
            <v>3</v>
          </cell>
          <cell r="S3110" t="str">
            <v>3.5</v>
          </cell>
          <cell r="T3110" t="str">
            <v>CC23430482</v>
          </cell>
          <cell r="U3110">
            <v>0</v>
          </cell>
          <cell r="V3110">
            <v>0.50900000000000001</v>
          </cell>
          <cell r="W3110">
            <v>0.50900000000000001</v>
          </cell>
        </row>
        <row r="3111">
          <cell r="I3111" t="str">
            <v>车江岩-高贝堰桥连接路</v>
          </cell>
          <cell r="J3111" t="str">
            <v>1327F4304820096</v>
          </cell>
          <cell r="K3111" t="str">
            <v>新村与撤并村便捷连通</v>
          </cell>
          <cell r="L3111" t="str">
            <v>三类地区</v>
          </cell>
          <cell r="M3111"/>
          <cell r="N3111" t="str">
            <v>新建</v>
          </cell>
          <cell r="O3111" t="str">
            <v>严冲村</v>
          </cell>
          <cell r="P3111" t="str">
            <v>等外公路</v>
          </cell>
          <cell r="R3111" t="str">
            <v>0</v>
          </cell>
          <cell r="S3111" t="str">
            <v>3.5</v>
          </cell>
          <cell r="T3111" t="str">
            <v>CD39430482</v>
          </cell>
          <cell r="U3111">
            <v>0</v>
          </cell>
          <cell r="V3111">
            <v>1.1299999999999999</v>
          </cell>
          <cell r="W3111">
            <v>1.1299999999999999</v>
          </cell>
        </row>
        <row r="3112">
          <cell r="I3112" t="str">
            <v>春陵五组-三角塘组连接路</v>
          </cell>
          <cell r="J3112" t="str">
            <v>1327F4304820113</v>
          </cell>
          <cell r="K3112" t="str">
            <v>新村与撤并村便捷连通</v>
          </cell>
          <cell r="L3112" t="str">
            <v>三类地区</v>
          </cell>
          <cell r="M3112"/>
          <cell r="N3112" t="str">
            <v>新建</v>
          </cell>
          <cell r="O3112" t="str">
            <v>舂陵村</v>
          </cell>
          <cell r="P3112" t="str">
            <v>无路</v>
          </cell>
          <cell r="R3112" t="str">
            <v>3</v>
          </cell>
          <cell r="S3112" t="str">
            <v>3.5</v>
          </cell>
          <cell r="T3112" t="str">
            <v>C342430482</v>
          </cell>
          <cell r="U3112">
            <v>0</v>
          </cell>
          <cell r="V3112">
            <v>3.21</v>
          </cell>
          <cell r="W3112">
            <v>3.21</v>
          </cell>
        </row>
        <row r="3113">
          <cell r="I3113" t="str">
            <v>大堡沙场-落头连接路</v>
          </cell>
          <cell r="J3113" t="str">
            <v>1327F4304820059</v>
          </cell>
          <cell r="K3113" t="str">
            <v>新村与撤并村便捷连通</v>
          </cell>
          <cell r="L3113" t="str">
            <v>三类地区</v>
          </cell>
          <cell r="M3113"/>
          <cell r="N3113" t="str">
            <v>新建</v>
          </cell>
          <cell r="O3113" t="str">
            <v>乔木村</v>
          </cell>
          <cell r="P3113" t="str">
            <v>等外公路</v>
          </cell>
          <cell r="R3113" t="str">
            <v>0</v>
          </cell>
          <cell r="S3113" t="str">
            <v>3.5</v>
          </cell>
          <cell r="T3113" t="str">
            <v>CD12430482</v>
          </cell>
          <cell r="U3113">
            <v>0</v>
          </cell>
          <cell r="V3113">
            <v>0.69</v>
          </cell>
          <cell r="W3113">
            <v>0.69</v>
          </cell>
        </row>
        <row r="3114">
          <cell r="I3114" t="str">
            <v>大堡乡-枫林村连接路</v>
          </cell>
          <cell r="J3114" t="str">
            <v>1327F4304820053</v>
          </cell>
          <cell r="K3114" t="str">
            <v>新村与撤并村便捷连通</v>
          </cell>
          <cell r="L3114" t="str">
            <v>三类地区</v>
          </cell>
          <cell r="M3114"/>
          <cell r="N3114" t="str">
            <v>新建</v>
          </cell>
          <cell r="O3114" t="str">
            <v>培龙村</v>
          </cell>
          <cell r="P3114" t="str">
            <v>等外公路</v>
          </cell>
          <cell r="R3114" t="str">
            <v>0</v>
          </cell>
          <cell r="S3114" t="str">
            <v>3.5</v>
          </cell>
          <cell r="T3114" t="str">
            <v>Y526430482</v>
          </cell>
          <cell r="U3114">
            <v>0</v>
          </cell>
          <cell r="V3114">
            <v>0.86799999999999999</v>
          </cell>
          <cell r="W3114">
            <v>0.86799999999999999</v>
          </cell>
        </row>
        <row r="3115">
          <cell r="I3115" t="str">
            <v>大众-巷冲连接路</v>
          </cell>
          <cell r="J3115" t="str">
            <v>1327F4304820011</v>
          </cell>
          <cell r="K3115" t="str">
            <v>新村与撤并村便捷连通</v>
          </cell>
          <cell r="L3115" t="str">
            <v>三类地区</v>
          </cell>
          <cell r="M3115"/>
          <cell r="N3115" t="str">
            <v>新建</v>
          </cell>
          <cell r="O3115" t="str">
            <v>大众村</v>
          </cell>
          <cell r="P3115" t="str">
            <v>等外公路</v>
          </cell>
          <cell r="R3115" t="str">
            <v>0</v>
          </cell>
          <cell r="S3115" t="str">
            <v>3.5</v>
          </cell>
          <cell r="T3115" t="str">
            <v>C358430482</v>
          </cell>
          <cell r="U3115">
            <v>0</v>
          </cell>
          <cell r="V3115">
            <v>0.57999999999999996</v>
          </cell>
          <cell r="W3115">
            <v>0.57999999999999996</v>
          </cell>
        </row>
        <row r="3116">
          <cell r="I3116" t="str">
            <v>斗七-雷山冲连接路</v>
          </cell>
          <cell r="J3116" t="str">
            <v>1327F4304820108</v>
          </cell>
          <cell r="K3116" t="str">
            <v>新村与撤并村便捷连通</v>
          </cell>
          <cell r="L3116" t="str">
            <v>三类地区</v>
          </cell>
          <cell r="M3116"/>
          <cell r="N3116" t="str">
            <v>新建</v>
          </cell>
          <cell r="O3116" t="str">
            <v>石畔村</v>
          </cell>
          <cell r="P3116" t="str">
            <v>等外公路</v>
          </cell>
          <cell r="R3116" t="str">
            <v>3</v>
          </cell>
          <cell r="S3116" t="str">
            <v>3.5</v>
          </cell>
          <cell r="T3116" t="str">
            <v>C641430482</v>
          </cell>
          <cell r="U3116">
            <v>0</v>
          </cell>
          <cell r="V3116">
            <v>1.073</v>
          </cell>
          <cell r="W3116">
            <v>1.073</v>
          </cell>
        </row>
        <row r="3117">
          <cell r="I3117" t="str">
            <v>福康组连接路</v>
          </cell>
          <cell r="J3117" t="str">
            <v>1327F4304820116</v>
          </cell>
          <cell r="K3117" t="str">
            <v>新村与撤并村便捷连通</v>
          </cell>
          <cell r="L3117" t="str">
            <v>三类地区</v>
          </cell>
          <cell r="M3117"/>
          <cell r="N3117" t="str">
            <v>新建</v>
          </cell>
          <cell r="O3117" t="str">
            <v>小洲村</v>
          </cell>
          <cell r="P3117" t="str">
            <v>等外公路</v>
          </cell>
          <cell r="R3117" t="str">
            <v>3</v>
          </cell>
          <cell r="S3117" t="str">
            <v>3.5</v>
          </cell>
          <cell r="T3117" t="str">
            <v>CD13430482</v>
          </cell>
          <cell r="U3117">
            <v>0</v>
          </cell>
          <cell r="V3117">
            <v>0.71</v>
          </cell>
          <cell r="W3117">
            <v>0.71</v>
          </cell>
        </row>
        <row r="3118">
          <cell r="I3118" t="str">
            <v>干沙巷至金泉村连接路</v>
          </cell>
          <cell r="J3118" t="str">
            <v>1327F4304820002</v>
          </cell>
          <cell r="K3118" t="str">
            <v>新村与撤并村便捷连通</v>
          </cell>
          <cell r="L3118" t="str">
            <v>三类地区</v>
          </cell>
          <cell r="M3118"/>
          <cell r="N3118" t="str">
            <v>新建</v>
          </cell>
          <cell r="O3118" t="str">
            <v>干沙港村</v>
          </cell>
          <cell r="P3118" t="str">
            <v>无路</v>
          </cell>
          <cell r="R3118" t="str">
            <v>3</v>
          </cell>
          <cell r="S3118" t="str">
            <v>3.5</v>
          </cell>
          <cell r="T3118" t="str">
            <v>CC66430482</v>
          </cell>
          <cell r="U3118">
            <v>0</v>
          </cell>
          <cell r="V3118">
            <v>1.7</v>
          </cell>
          <cell r="W3118">
            <v>1.7</v>
          </cell>
        </row>
        <row r="3119">
          <cell r="I3119" t="str">
            <v>高林十三组-高林十四组连接路</v>
          </cell>
          <cell r="J3119" t="str">
            <v>1327F4304820049</v>
          </cell>
          <cell r="K3119" t="str">
            <v>新村与撤并村便捷连通</v>
          </cell>
          <cell r="L3119" t="str">
            <v>三类地区</v>
          </cell>
          <cell r="M3119"/>
          <cell r="N3119" t="str">
            <v>新建</v>
          </cell>
          <cell r="O3119" t="str">
            <v>高林村</v>
          </cell>
          <cell r="P3119" t="str">
            <v>无路</v>
          </cell>
          <cell r="R3119" t="str">
            <v>3</v>
          </cell>
          <cell r="S3119" t="str">
            <v>3.5</v>
          </cell>
          <cell r="T3119" t="str">
            <v>CC71430482</v>
          </cell>
          <cell r="U3119">
            <v>0</v>
          </cell>
          <cell r="V3119">
            <v>0.06</v>
          </cell>
          <cell r="W3119">
            <v>0.06</v>
          </cell>
        </row>
        <row r="3120">
          <cell r="I3120" t="str">
            <v>官田-后头冲连接路</v>
          </cell>
          <cell r="J3120" t="str">
            <v>1327F4304820019</v>
          </cell>
          <cell r="K3120" t="str">
            <v>新村与撤并村便捷连通</v>
          </cell>
          <cell r="L3120" t="str">
            <v>三类地区</v>
          </cell>
          <cell r="M3120"/>
          <cell r="N3120" t="str">
            <v>新建</v>
          </cell>
          <cell r="O3120" t="str">
            <v>禄福村</v>
          </cell>
          <cell r="P3120" t="str">
            <v>等外公路</v>
          </cell>
          <cell r="R3120" t="str">
            <v>0</v>
          </cell>
          <cell r="S3120" t="str">
            <v>3.5</v>
          </cell>
          <cell r="T3120" t="str">
            <v>CD14430482</v>
          </cell>
          <cell r="U3120">
            <v>0</v>
          </cell>
          <cell r="V3120">
            <v>0.45</v>
          </cell>
          <cell r="W3120">
            <v>0.45</v>
          </cell>
        </row>
        <row r="3121">
          <cell r="I3121" t="str">
            <v>规则冲-株家冲连接路</v>
          </cell>
          <cell r="J3121" t="str">
            <v>1327F4304820094</v>
          </cell>
          <cell r="K3121" t="str">
            <v>新村与撤并村便捷连通</v>
          </cell>
          <cell r="L3121" t="str">
            <v>三类地区</v>
          </cell>
          <cell r="M3121"/>
          <cell r="N3121" t="str">
            <v>新建</v>
          </cell>
          <cell r="O3121" t="str">
            <v>东塘村</v>
          </cell>
          <cell r="P3121" t="str">
            <v>等外公路</v>
          </cell>
          <cell r="R3121" t="str">
            <v>0</v>
          </cell>
          <cell r="S3121" t="str">
            <v>3.5</v>
          </cell>
          <cell r="T3121" t="str">
            <v>CD15430482</v>
          </cell>
          <cell r="U3121">
            <v>0</v>
          </cell>
          <cell r="V3121">
            <v>0.9</v>
          </cell>
          <cell r="W3121">
            <v>0.9</v>
          </cell>
        </row>
        <row r="3122">
          <cell r="I3122" t="str">
            <v>过路-高下连接路</v>
          </cell>
          <cell r="J3122" t="str">
            <v>1327F4304820072</v>
          </cell>
          <cell r="K3122" t="str">
            <v>新村与撤并村便捷连通</v>
          </cell>
          <cell r="L3122" t="str">
            <v>三类地区</v>
          </cell>
          <cell r="M3122"/>
          <cell r="N3122" t="str">
            <v>新建</v>
          </cell>
          <cell r="O3122" t="str">
            <v>合心村</v>
          </cell>
          <cell r="P3122" t="str">
            <v>含多个等级</v>
          </cell>
          <cell r="R3122" t="str">
            <v>0</v>
          </cell>
          <cell r="S3122" t="str">
            <v>3.5</v>
          </cell>
          <cell r="T3122" t="str">
            <v>CD16430482</v>
          </cell>
          <cell r="U3122">
            <v>0</v>
          </cell>
          <cell r="V3122">
            <v>0.9</v>
          </cell>
          <cell r="W3122">
            <v>0.9</v>
          </cell>
        </row>
        <row r="3123">
          <cell r="I3123" t="str">
            <v>和平2-4组连接路</v>
          </cell>
          <cell r="J3123" t="str">
            <v>1327F4304820117</v>
          </cell>
          <cell r="K3123" t="str">
            <v>新村与撤并村便捷连通</v>
          </cell>
          <cell r="L3123" t="str">
            <v>三类地区</v>
          </cell>
          <cell r="M3123"/>
          <cell r="N3123" t="str">
            <v>新建</v>
          </cell>
          <cell r="O3123" t="str">
            <v>新建村</v>
          </cell>
          <cell r="P3123" t="str">
            <v>等外公路</v>
          </cell>
          <cell r="R3123" t="str">
            <v>3</v>
          </cell>
          <cell r="S3123" t="str">
            <v>3.5</v>
          </cell>
          <cell r="T3123" t="str">
            <v>C454430482</v>
          </cell>
          <cell r="U3123">
            <v>0</v>
          </cell>
          <cell r="V3123">
            <v>1.0029999999999999</v>
          </cell>
          <cell r="W3123">
            <v>1.0029999999999999</v>
          </cell>
        </row>
        <row r="3124">
          <cell r="I3124" t="str">
            <v>湖波至南湖连接路</v>
          </cell>
          <cell r="J3124" t="str">
            <v>1327F4304820086</v>
          </cell>
          <cell r="K3124" t="str">
            <v>新村与撤并村便捷连通</v>
          </cell>
          <cell r="L3124" t="str">
            <v>三类地区</v>
          </cell>
          <cell r="M3124"/>
          <cell r="N3124" t="str">
            <v>新建</v>
          </cell>
          <cell r="O3124" t="str">
            <v>湖波村</v>
          </cell>
          <cell r="P3124" t="str">
            <v>无路</v>
          </cell>
          <cell r="R3124" t="str">
            <v>3</v>
          </cell>
          <cell r="S3124" t="str">
            <v>3.5</v>
          </cell>
          <cell r="T3124" t="str">
            <v>CC27430482</v>
          </cell>
          <cell r="U3124">
            <v>0</v>
          </cell>
          <cell r="V3124">
            <v>0.91100000000000003</v>
          </cell>
          <cell r="W3124">
            <v>0.91100000000000003</v>
          </cell>
        </row>
        <row r="3125">
          <cell r="I3125" t="str">
            <v>湖平村道-湖平村排楼坳组连接路</v>
          </cell>
          <cell r="J3125" t="str">
            <v>1327F4304820082</v>
          </cell>
          <cell r="K3125" t="str">
            <v>新村与撤并村便捷连通</v>
          </cell>
          <cell r="L3125" t="str">
            <v>三类地区</v>
          </cell>
          <cell r="M3125"/>
          <cell r="N3125" t="str">
            <v>新建</v>
          </cell>
          <cell r="O3125" t="str">
            <v>太江村</v>
          </cell>
          <cell r="P3125" t="str">
            <v>等外公路</v>
          </cell>
          <cell r="R3125" t="str">
            <v>0</v>
          </cell>
          <cell r="S3125" t="str">
            <v>3.5</v>
          </cell>
          <cell r="T3125" t="str">
            <v>VM47430482</v>
          </cell>
          <cell r="U3125">
            <v>0</v>
          </cell>
          <cell r="V3125">
            <v>0.53600000000000003</v>
          </cell>
          <cell r="W3125">
            <v>0.53600000000000003</v>
          </cell>
        </row>
        <row r="3126">
          <cell r="I3126" t="str">
            <v>架塘-安置点连接路</v>
          </cell>
          <cell r="J3126" t="str">
            <v>1327F4304820076</v>
          </cell>
          <cell r="K3126" t="str">
            <v>新村与撤并村便捷连通</v>
          </cell>
          <cell r="L3126" t="str">
            <v>三类地区</v>
          </cell>
          <cell r="M3126"/>
          <cell r="N3126" t="str">
            <v>新建</v>
          </cell>
          <cell r="O3126" t="str">
            <v>河州村</v>
          </cell>
          <cell r="P3126" t="str">
            <v>等外公路</v>
          </cell>
          <cell r="R3126" t="str">
            <v>0</v>
          </cell>
          <cell r="S3126" t="str">
            <v>3.5</v>
          </cell>
          <cell r="T3126" t="str">
            <v>CD17430482</v>
          </cell>
          <cell r="U3126">
            <v>0</v>
          </cell>
          <cell r="V3126">
            <v>0.7</v>
          </cell>
          <cell r="W3126">
            <v>0.7</v>
          </cell>
        </row>
        <row r="3127">
          <cell r="I3127" t="str">
            <v>江南-何曹连接路</v>
          </cell>
          <cell r="J3127" t="str">
            <v>1327F4304820014</v>
          </cell>
          <cell r="K3127" t="str">
            <v>新村与撤并村便捷连通</v>
          </cell>
          <cell r="L3127" t="str">
            <v>三类地区</v>
          </cell>
          <cell r="M3127"/>
          <cell r="N3127" t="str">
            <v>新建</v>
          </cell>
          <cell r="O3127" t="str">
            <v>江南村</v>
          </cell>
          <cell r="P3127" t="str">
            <v>等外公路</v>
          </cell>
          <cell r="R3127" t="str">
            <v>0</v>
          </cell>
          <cell r="S3127" t="str">
            <v>3.5</v>
          </cell>
          <cell r="T3127" t="str">
            <v>C631430482</v>
          </cell>
          <cell r="U3127">
            <v>0</v>
          </cell>
          <cell r="V3127">
            <v>1.1200000000000001</v>
          </cell>
          <cell r="W3127">
            <v>1.1200000000000001</v>
          </cell>
        </row>
        <row r="3128">
          <cell r="I3128" t="str">
            <v>解放湾-张家连接路</v>
          </cell>
          <cell r="J3128" t="str">
            <v>1327F4304820088</v>
          </cell>
          <cell r="K3128" t="str">
            <v>新村与撤并村便捷连通</v>
          </cell>
          <cell r="L3128" t="str">
            <v>三类地区</v>
          </cell>
          <cell r="M3128"/>
          <cell r="N3128" t="str">
            <v>新建</v>
          </cell>
          <cell r="O3128" t="str">
            <v>同心村</v>
          </cell>
          <cell r="P3128" t="str">
            <v>等外公路</v>
          </cell>
          <cell r="R3128" t="str">
            <v>0</v>
          </cell>
          <cell r="S3128" t="str">
            <v>3.5</v>
          </cell>
          <cell r="T3128" t="str">
            <v>CD18430482</v>
          </cell>
          <cell r="U3128">
            <v>0</v>
          </cell>
          <cell r="V3128">
            <v>0.65</v>
          </cell>
          <cell r="W3128">
            <v>0.65</v>
          </cell>
        </row>
        <row r="3129">
          <cell r="I3129" t="str">
            <v>老埠头-周家垅连接路</v>
          </cell>
          <cell r="J3129" t="str">
            <v>1327F4304820045</v>
          </cell>
          <cell r="K3129" t="str">
            <v>新村与撤并村便捷连通</v>
          </cell>
          <cell r="L3129" t="str">
            <v>三类地区</v>
          </cell>
          <cell r="M3129"/>
          <cell r="N3129" t="str">
            <v>新建</v>
          </cell>
          <cell r="O3129" t="str">
            <v>东白村</v>
          </cell>
          <cell r="P3129" t="str">
            <v>等外公路</v>
          </cell>
          <cell r="R3129" t="str">
            <v>0</v>
          </cell>
          <cell r="S3129" t="str">
            <v>3.5</v>
          </cell>
          <cell r="T3129" t="str">
            <v>CD19430482</v>
          </cell>
          <cell r="U3129">
            <v>0</v>
          </cell>
          <cell r="V3129">
            <v>0.74</v>
          </cell>
          <cell r="W3129">
            <v>0.74</v>
          </cell>
        </row>
        <row r="3130">
          <cell r="I3130" t="str">
            <v>老湾组至村道连接路</v>
          </cell>
          <cell r="J3130" t="str">
            <v>1327F4304820027</v>
          </cell>
          <cell r="K3130" t="str">
            <v>新村与撤并村便捷连通</v>
          </cell>
          <cell r="L3130" t="str">
            <v>三类地区</v>
          </cell>
          <cell r="M3130"/>
          <cell r="N3130" t="str">
            <v>新建</v>
          </cell>
          <cell r="O3130" t="str">
            <v>先锋村</v>
          </cell>
          <cell r="P3130" t="str">
            <v>无路</v>
          </cell>
          <cell r="R3130" t="str">
            <v>3</v>
          </cell>
          <cell r="S3130" t="str">
            <v>3.5</v>
          </cell>
          <cell r="T3130" t="str">
            <v>CC04430482</v>
          </cell>
          <cell r="U3130">
            <v>0</v>
          </cell>
          <cell r="V3130">
            <v>0.16</v>
          </cell>
          <cell r="W3130">
            <v>0.16</v>
          </cell>
        </row>
        <row r="3131">
          <cell r="I3131" t="str">
            <v>老屋-黄桥连接路</v>
          </cell>
          <cell r="J3131" t="str">
            <v>1327F4304820044</v>
          </cell>
          <cell r="K3131" t="str">
            <v>新村与撤并村便捷连通</v>
          </cell>
          <cell r="L3131" t="str">
            <v>三类地区</v>
          </cell>
          <cell r="M3131"/>
          <cell r="N3131" t="str">
            <v>新建</v>
          </cell>
          <cell r="O3131" t="str">
            <v>黄桥村</v>
          </cell>
          <cell r="P3131" t="str">
            <v>等外公路</v>
          </cell>
          <cell r="R3131" t="str">
            <v>3</v>
          </cell>
          <cell r="S3131" t="str">
            <v>3.5</v>
          </cell>
          <cell r="T3131" t="str">
            <v>C303430482</v>
          </cell>
          <cell r="U3131">
            <v>0</v>
          </cell>
          <cell r="V3131">
            <v>1.6</v>
          </cell>
          <cell r="W3131">
            <v>1.6</v>
          </cell>
        </row>
        <row r="3132">
          <cell r="I3132" t="str">
            <v>老堰头至林家连接路</v>
          </cell>
          <cell r="J3132" t="str">
            <v>1327F4304820132</v>
          </cell>
          <cell r="K3132" t="str">
            <v>新村与撤并村便捷连通</v>
          </cell>
          <cell r="L3132" t="str">
            <v>三类地区</v>
          </cell>
          <cell r="M3132"/>
          <cell r="N3132" t="str">
            <v>新建</v>
          </cell>
          <cell r="O3132" t="str">
            <v>培龙村</v>
          </cell>
          <cell r="P3132" t="str">
            <v>等外公路</v>
          </cell>
          <cell r="R3132" t="str">
            <v>3</v>
          </cell>
          <cell r="S3132" t="str">
            <v>3.5</v>
          </cell>
          <cell r="T3132" t="str">
            <v>CC92430482</v>
          </cell>
          <cell r="U3132">
            <v>0</v>
          </cell>
          <cell r="V3132">
            <v>0.41</v>
          </cell>
          <cell r="W3132">
            <v>0.41</v>
          </cell>
        </row>
        <row r="3133">
          <cell r="I3133" t="str">
            <v>利群村八组-市群村连接路</v>
          </cell>
          <cell r="J3133" t="str">
            <v>1327F4304820052</v>
          </cell>
          <cell r="K3133" t="str">
            <v>新村与撤并村便捷连通</v>
          </cell>
          <cell r="L3133" t="str">
            <v>三类地区</v>
          </cell>
          <cell r="M3133"/>
          <cell r="N3133" t="str">
            <v>新建</v>
          </cell>
          <cell r="O3133" t="str">
            <v>利群村</v>
          </cell>
          <cell r="P3133" t="str">
            <v>无路</v>
          </cell>
          <cell r="R3133" t="str">
            <v>3</v>
          </cell>
          <cell r="S3133" t="str">
            <v>3.5</v>
          </cell>
          <cell r="T3133" t="str">
            <v>CC69430482</v>
          </cell>
          <cell r="U3133">
            <v>0</v>
          </cell>
          <cell r="V3133">
            <v>0.85299999999999998</v>
          </cell>
          <cell r="W3133">
            <v>0.85299999999999998</v>
          </cell>
        </row>
        <row r="3134">
          <cell r="I3134" t="str">
            <v>菱角塘-花玉村连接路（一期）</v>
          </cell>
          <cell r="J3134" t="str">
            <v>1327F4304820109</v>
          </cell>
          <cell r="K3134" t="str">
            <v>新村与撤并村便捷连通</v>
          </cell>
          <cell r="L3134" t="str">
            <v>三类地区</v>
          </cell>
          <cell r="M3134"/>
          <cell r="N3134" t="str">
            <v>新建</v>
          </cell>
          <cell r="O3134" t="str">
            <v>石畔村</v>
          </cell>
          <cell r="P3134" t="str">
            <v>等外公路</v>
          </cell>
          <cell r="R3134" t="str">
            <v>3</v>
          </cell>
          <cell r="S3134" t="str">
            <v>3.5</v>
          </cell>
          <cell r="T3134" t="str">
            <v>Y041430482</v>
          </cell>
          <cell r="U3134">
            <v>0</v>
          </cell>
          <cell r="V3134">
            <v>1.1000000000000001</v>
          </cell>
          <cell r="W3134">
            <v>1.1000000000000001</v>
          </cell>
        </row>
        <row r="3135">
          <cell r="I3135" t="str">
            <v>刘家-五房连接路</v>
          </cell>
          <cell r="J3135" t="str">
            <v>1327F4304820003</v>
          </cell>
          <cell r="K3135" t="str">
            <v>新村与撤并村便捷连通</v>
          </cell>
          <cell r="L3135" t="str">
            <v>三类地区</v>
          </cell>
          <cell r="M3135"/>
          <cell r="N3135" t="str">
            <v>新建</v>
          </cell>
          <cell r="O3135" t="str">
            <v>蓬兴村</v>
          </cell>
          <cell r="P3135" t="str">
            <v>等外公路</v>
          </cell>
          <cell r="R3135" t="str">
            <v>0</v>
          </cell>
          <cell r="S3135" t="str">
            <v>3.5</v>
          </cell>
          <cell r="T3135" t="str">
            <v>C822430482</v>
          </cell>
          <cell r="U3135">
            <v>0</v>
          </cell>
          <cell r="V3135">
            <v>0.375</v>
          </cell>
          <cell r="W3135">
            <v>0.375</v>
          </cell>
        </row>
        <row r="3136">
          <cell r="I3136" t="str">
            <v>刘家至严冲连接路</v>
          </cell>
          <cell r="J3136" t="str">
            <v>1327F4304820024</v>
          </cell>
          <cell r="K3136" t="str">
            <v>新村与撤并村便捷连通</v>
          </cell>
          <cell r="L3136" t="str">
            <v>三类地区</v>
          </cell>
          <cell r="M3136"/>
          <cell r="N3136" t="str">
            <v>新建</v>
          </cell>
          <cell r="O3136" t="str">
            <v>中康村</v>
          </cell>
          <cell r="P3136" t="str">
            <v>无路</v>
          </cell>
          <cell r="R3136" t="str">
            <v>3</v>
          </cell>
          <cell r="S3136" t="str">
            <v>3.5</v>
          </cell>
          <cell r="T3136" t="str">
            <v>CC03430482</v>
          </cell>
          <cell r="U3136">
            <v>0</v>
          </cell>
          <cell r="V3136">
            <v>1.5</v>
          </cell>
          <cell r="W3136">
            <v>1.5</v>
          </cell>
        </row>
        <row r="3137">
          <cell r="I3137" t="str">
            <v>六七八组连接路</v>
          </cell>
          <cell r="J3137" t="str">
            <v>1327F4304820118</v>
          </cell>
          <cell r="K3137" t="str">
            <v>新村与撤并村便捷连通</v>
          </cell>
          <cell r="L3137" t="str">
            <v>三类地区</v>
          </cell>
          <cell r="M3137"/>
          <cell r="N3137" t="str">
            <v>新建</v>
          </cell>
          <cell r="O3137" t="str">
            <v>由市村</v>
          </cell>
          <cell r="P3137" t="str">
            <v>等外公路</v>
          </cell>
          <cell r="R3137" t="str">
            <v>3.5</v>
          </cell>
          <cell r="S3137" t="str">
            <v>3.5</v>
          </cell>
          <cell r="T3137" t="str">
            <v>C466430482</v>
          </cell>
          <cell r="U3137">
            <v>0</v>
          </cell>
          <cell r="V3137">
            <v>0.42599999999999999</v>
          </cell>
          <cell r="W3137">
            <v>0.42599999999999999</v>
          </cell>
        </row>
        <row r="3138">
          <cell r="I3138" t="str">
            <v>六图至下塘连接路</v>
          </cell>
          <cell r="J3138" t="str">
            <v>1327F4304820074</v>
          </cell>
          <cell r="K3138" t="str">
            <v>新村与撤并村便捷连通</v>
          </cell>
          <cell r="L3138" t="str">
            <v>三类地区</v>
          </cell>
          <cell r="M3138"/>
          <cell r="N3138" t="str">
            <v>新建</v>
          </cell>
          <cell r="O3138" t="str">
            <v>六图村</v>
          </cell>
          <cell r="P3138" t="str">
            <v>无路</v>
          </cell>
          <cell r="R3138" t="str">
            <v>3</v>
          </cell>
          <cell r="S3138" t="str">
            <v>3.5</v>
          </cell>
          <cell r="T3138" t="str">
            <v>CC22430482</v>
          </cell>
          <cell r="U3138">
            <v>0</v>
          </cell>
          <cell r="V3138">
            <v>0.33100000000000002</v>
          </cell>
          <cell r="W3138">
            <v>0.33100000000000002</v>
          </cell>
        </row>
        <row r="3139">
          <cell r="I3139" t="str">
            <v>峦山-瑶脚边连接路</v>
          </cell>
          <cell r="J3139" t="str">
            <v>1327F4304820041</v>
          </cell>
          <cell r="K3139" t="str">
            <v>新村与撤并村便捷连通</v>
          </cell>
          <cell r="L3139" t="str">
            <v>三类地区</v>
          </cell>
          <cell r="M3139"/>
          <cell r="N3139" t="str">
            <v>新建</v>
          </cell>
          <cell r="O3139" t="str">
            <v>泉桥村</v>
          </cell>
          <cell r="P3139" t="str">
            <v>等外公路</v>
          </cell>
          <cell r="R3139" t="str">
            <v>0</v>
          </cell>
          <cell r="S3139" t="str">
            <v>3.5</v>
          </cell>
          <cell r="T3139" t="str">
            <v>CD20430482</v>
          </cell>
          <cell r="U3139">
            <v>0</v>
          </cell>
          <cell r="V3139">
            <v>0.74399999999999999</v>
          </cell>
          <cell r="W3139">
            <v>0.74399999999999999</v>
          </cell>
        </row>
        <row r="3140">
          <cell r="I3140" t="str">
            <v>马家路口至黑水连接路</v>
          </cell>
          <cell r="J3140" t="str">
            <v>1327F4304820001</v>
          </cell>
          <cell r="K3140" t="str">
            <v>新村与撤并村便捷连通</v>
          </cell>
          <cell r="L3140" t="str">
            <v>三类地区</v>
          </cell>
          <cell r="M3140"/>
          <cell r="N3140" t="str">
            <v>新建</v>
          </cell>
          <cell r="O3140" t="str">
            <v>元目村</v>
          </cell>
          <cell r="P3140" t="str">
            <v>等外公路</v>
          </cell>
          <cell r="R3140" t="str">
            <v>0</v>
          </cell>
          <cell r="S3140" t="str">
            <v>3.5</v>
          </cell>
          <cell r="T3140" t="str">
            <v>CD21430482</v>
          </cell>
          <cell r="U3140">
            <v>0</v>
          </cell>
          <cell r="V3140">
            <v>0.81499999999999995</v>
          </cell>
          <cell r="W3140">
            <v>0.81499999999999995</v>
          </cell>
        </row>
        <row r="3141">
          <cell r="I3141" t="str">
            <v>毛师塘组连接路</v>
          </cell>
          <cell r="J3141" t="str">
            <v>1327F4304820114</v>
          </cell>
          <cell r="K3141" t="str">
            <v>新村与撤并村便捷连通</v>
          </cell>
          <cell r="L3141" t="str">
            <v>三类地区</v>
          </cell>
          <cell r="M3141"/>
          <cell r="N3141" t="str">
            <v>新建</v>
          </cell>
          <cell r="O3141" t="str">
            <v>舂陵村</v>
          </cell>
          <cell r="P3141" t="str">
            <v>等外公路</v>
          </cell>
          <cell r="R3141" t="str">
            <v>3</v>
          </cell>
          <cell r="S3141" t="str">
            <v>3.5</v>
          </cell>
          <cell r="T3141" t="str">
            <v>CD22430482</v>
          </cell>
          <cell r="U3141">
            <v>0</v>
          </cell>
          <cell r="V3141">
            <v>0.2</v>
          </cell>
          <cell r="W3141">
            <v>0.2</v>
          </cell>
        </row>
        <row r="3142">
          <cell r="I3142" t="str">
            <v>民主-山田连接路</v>
          </cell>
          <cell r="J3142" t="str">
            <v>1327F4304820008</v>
          </cell>
          <cell r="K3142" t="str">
            <v>新村与撤并村便捷连通</v>
          </cell>
          <cell r="L3142" t="str">
            <v>三类地区</v>
          </cell>
          <cell r="M3142"/>
          <cell r="N3142" t="str">
            <v>新建</v>
          </cell>
          <cell r="O3142" t="str">
            <v>民主村</v>
          </cell>
          <cell r="P3142" t="str">
            <v>等外公路</v>
          </cell>
          <cell r="R3142" t="str">
            <v>0</v>
          </cell>
          <cell r="S3142" t="str">
            <v>3.5</v>
          </cell>
          <cell r="T3142" t="str">
            <v>Y017430482</v>
          </cell>
          <cell r="U3142">
            <v>0</v>
          </cell>
          <cell r="V3142">
            <v>0.98199999999999998</v>
          </cell>
          <cell r="W3142">
            <v>0.98199999999999998</v>
          </cell>
        </row>
        <row r="3143">
          <cell r="I3143" t="str">
            <v>欧家冲-谭家组连接路</v>
          </cell>
          <cell r="J3143" t="str">
            <v>1327F4304820009</v>
          </cell>
          <cell r="K3143" t="str">
            <v>新村与撤并村便捷连通</v>
          </cell>
          <cell r="L3143" t="str">
            <v>三类地区</v>
          </cell>
          <cell r="M3143"/>
          <cell r="N3143" t="str">
            <v>新建</v>
          </cell>
          <cell r="O3143" t="str">
            <v>仙塘村</v>
          </cell>
          <cell r="P3143" t="str">
            <v>等外公路</v>
          </cell>
          <cell r="R3143" t="str">
            <v>3</v>
          </cell>
          <cell r="S3143" t="str">
            <v>3.5</v>
          </cell>
          <cell r="T3143" t="str">
            <v>CD23430482</v>
          </cell>
          <cell r="U3143">
            <v>0</v>
          </cell>
          <cell r="V3143">
            <v>0.47</v>
          </cell>
          <cell r="W3143">
            <v>0.47</v>
          </cell>
        </row>
        <row r="3144">
          <cell r="I3144" t="str">
            <v>畔塘-土长连接路</v>
          </cell>
          <cell r="J3144" t="str">
            <v>1327F4304820110</v>
          </cell>
          <cell r="K3144" t="str">
            <v>新村与撤并村便捷连通</v>
          </cell>
          <cell r="L3144" t="str">
            <v>三类地区</v>
          </cell>
          <cell r="M3144"/>
          <cell r="N3144" t="str">
            <v>新建</v>
          </cell>
          <cell r="O3144" t="str">
            <v>灯坪村</v>
          </cell>
          <cell r="P3144" t="str">
            <v>等外公路</v>
          </cell>
          <cell r="R3144" t="str">
            <v>3</v>
          </cell>
          <cell r="S3144" t="str">
            <v>3.5</v>
          </cell>
          <cell r="T3144" t="str">
            <v>C635430482</v>
          </cell>
          <cell r="U3144">
            <v>0</v>
          </cell>
          <cell r="V3144">
            <v>1.2</v>
          </cell>
          <cell r="W3144">
            <v>1.2</v>
          </cell>
        </row>
        <row r="3145">
          <cell r="I3145" t="str">
            <v>坪上组-畔塘组连接路</v>
          </cell>
          <cell r="J3145" t="str">
            <v>1327F4304820107</v>
          </cell>
          <cell r="K3145" t="str">
            <v>新村与撤并村便捷连通</v>
          </cell>
          <cell r="L3145" t="str">
            <v>三类地区</v>
          </cell>
          <cell r="M3145"/>
          <cell r="N3145" t="str">
            <v>新建</v>
          </cell>
          <cell r="O3145" t="str">
            <v>新富村</v>
          </cell>
          <cell r="P3145" t="str">
            <v>等外公路</v>
          </cell>
          <cell r="R3145" t="str">
            <v>3</v>
          </cell>
          <cell r="S3145" t="str">
            <v>3.5</v>
          </cell>
          <cell r="T3145" t="str">
            <v>CC31430482</v>
          </cell>
          <cell r="U3145">
            <v>0</v>
          </cell>
          <cell r="V3145">
            <v>0.8</v>
          </cell>
          <cell r="W3145">
            <v>0.8</v>
          </cell>
        </row>
        <row r="3146">
          <cell r="I3146" t="str">
            <v>菩提洞至五门连接路</v>
          </cell>
          <cell r="J3146" t="str">
            <v>1327F4304820068</v>
          </cell>
          <cell r="K3146" t="str">
            <v>新村与撤并村便捷连通</v>
          </cell>
          <cell r="L3146" t="str">
            <v>三类地区</v>
          </cell>
          <cell r="M3146"/>
          <cell r="N3146" t="str">
            <v>新建</v>
          </cell>
          <cell r="O3146" t="str">
            <v>桐排村</v>
          </cell>
          <cell r="P3146" t="str">
            <v>无路</v>
          </cell>
          <cell r="R3146" t="str">
            <v>3</v>
          </cell>
          <cell r="S3146" t="str">
            <v>3.5</v>
          </cell>
          <cell r="T3146" t="str">
            <v>CC20430482</v>
          </cell>
          <cell r="U3146">
            <v>0</v>
          </cell>
          <cell r="V3146">
            <v>0.8</v>
          </cell>
          <cell r="W3146">
            <v>0.8</v>
          </cell>
        </row>
        <row r="3147">
          <cell r="I3147" t="str">
            <v>齐心组-周家组连接路</v>
          </cell>
          <cell r="J3147" t="str">
            <v>1327F4304820030</v>
          </cell>
          <cell r="K3147" t="str">
            <v>新村与撤并村便捷连通</v>
          </cell>
          <cell r="L3147" t="str">
            <v>三类地区</v>
          </cell>
          <cell r="M3147"/>
          <cell r="N3147" t="str">
            <v>新建</v>
          </cell>
          <cell r="O3147" t="str">
            <v>新元村</v>
          </cell>
          <cell r="P3147" t="str">
            <v>等外公路</v>
          </cell>
          <cell r="R3147" t="str">
            <v>0</v>
          </cell>
          <cell r="S3147" t="str">
            <v>3.5</v>
          </cell>
          <cell r="T3147" t="str">
            <v>CD24430482</v>
          </cell>
          <cell r="U3147">
            <v>0</v>
          </cell>
          <cell r="V3147">
            <v>0.57999999999999996</v>
          </cell>
          <cell r="W3147">
            <v>0.57999999999999996</v>
          </cell>
        </row>
        <row r="3148">
          <cell r="I3148" t="str">
            <v>桥边组-张家组连接路</v>
          </cell>
          <cell r="J3148" t="str">
            <v>1327F4304820099</v>
          </cell>
          <cell r="K3148" t="str">
            <v>新村与撤并村便捷连通</v>
          </cell>
          <cell r="L3148" t="str">
            <v>三类地区</v>
          </cell>
          <cell r="M3148"/>
          <cell r="N3148" t="str">
            <v>新建</v>
          </cell>
          <cell r="O3148" t="str">
            <v>乌联村</v>
          </cell>
          <cell r="P3148" t="str">
            <v>无路</v>
          </cell>
          <cell r="R3148" t="str">
            <v>3</v>
          </cell>
          <cell r="S3148" t="str">
            <v>3.5</v>
          </cell>
          <cell r="T3148" t="str">
            <v>C470430482</v>
          </cell>
          <cell r="U3148">
            <v>0</v>
          </cell>
          <cell r="V3148">
            <v>0.62</v>
          </cell>
          <cell r="W3148">
            <v>0.62</v>
          </cell>
        </row>
        <row r="3149">
          <cell r="I3149" t="str">
            <v>泉水至泉水连接路</v>
          </cell>
          <cell r="J3149" t="str">
            <v>1327F4304820130</v>
          </cell>
          <cell r="K3149" t="str">
            <v>新村与撤并村便捷连通</v>
          </cell>
          <cell r="L3149" t="str">
            <v>三类地区</v>
          </cell>
          <cell r="M3149"/>
          <cell r="N3149" t="str">
            <v>新建</v>
          </cell>
          <cell r="O3149" t="str">
            <v>中山村</v>
          </cell>
          <cell r="P3149" t="str">
            <v>等外公路</v>
          </cell>
          <cell r="R3149" t="str">
            <v>3</v>
          </cell>
          <cell r="S3149" t="str">
            <v>3.5</v>
          </cell>
          <cell r="T3149" t="str">
            <v>CC88430482</v>
          </cell>
          <cell r="U3149">
            <v>0</v>
          </cell>
          <cell r="V3149">
            <v>0.16</v>
          </cell>
          <cell r="W3149">
            <v>0.16</v>
          </cell>
        </row>
        <row r="3150">
          <cell r="I3150" t="str">
            <v>群益9组-群益10组连接路</v>
          </cell>
          <cell r="J3150" t="str">
            <v>1327F4304820025</v>
          </cell>
          <cell r="K3150" t="str">
            <v>新村与撤并村便捷连通</v>
          </cell>
          <cell r="L3150" t="str">
            <v>三类地区</v>
          </cell>
          <cell r="M3150"/>
          <cell r="N3150" t="str">
            <v>新建</v>
          </cell>
          <cell r="O3150" t="str">
            <v>群益村</v>
          </cell>
          <cell r="P3150" t="str">
            <v>等外公路</v>
          </cell>
          <cell r="R3150" t="str">
            <v>0</v>
          </cell>
          <cell r="S3150" t="str">
            <v>3.5</v>
          </cell>
          <cell r="T3150" t="str">
            <v>C78H430482</v>
          </cell>
          <cell r="U3150">
            <v>0</v>
          </cell>
          <cell r="V3150">
            <v>0.64</v>
          </cell>
          <cell r="W3150">
            <v>0.64</v>
          </cell>
        </row>
        <row r="3151">
          <cell r="I3151" t="str">
            <v>三黄村-永红村1连接路</v>
          </cell>
          <cell r="J3151" t="str">
            <v>1327F4304820065</v>
          </cell>
          <cell r="K3151" t="str">
            <v>新村与撤并村便捷连通</v>
          </cell>
          <cell r="L3151" t="str">
            <v>三类地区</v>
          </cell>
          <cell r="M3151"/>
          <cell r="N3151" t="str">
            <v>新建</v>
          </cell>
          <cell r="O3151" t="str">
            <v>联丰村</v>
          </cell>
          <cell r="P3151" t="str">
            <v>等外公路</v>
          </cell>
          <cell r="R3151" t="str">
            <v>3</v>
          </cell>
          <cell r="S3151" t="str">
            <v>3.5</v>
          </cell>
          <cell r="T3151" t="str">
            <v>Y047430482</v>
          </cell>
          <cell r="U3151">
            <v>0</v>
          </cell>
          <cell r="V3151">
            <v>4.2</v>
          </cell>
          <cell r="W3151">
            <v>4.2</v>
          </cell>
        </row>
        <row r="3152">
          <cell r="I3152" t="str">
            <v>杉树-谭家连接路</v>
          </cell>
          <cell r="J3152" t="str">
            <v>1327F4304820005</v>
          </cell>
          <cell r="K3152" t="str">
            <v>新村与撤并村便捷连通</v>
          </cell>
          <cell r="L3152" t="str">
            <v>三类地区</v>
          </cell>
          <cell r="M3152"/>
          <cell r="N3152" t="str">
            <v>新建</v>
          </cell>
          <cell r="O3152" t="str">
            <v>李井村</v>
          </cell>
          <cell r="P3152" t="str">
            <v>等外公路</v>
          </cell>
          <cell r="R3152" t="str">
            <v>0</v>
          </cell>
          <cell r="S3152" t="str">
            <v>3.5</v>
          </cell>
          <cell r="T3152" t="str">
            <v>CC81430482</v>
          </cell>
          <cell r="U3152">
            <v>0</v>
          </cell>
          <cell r="V3152">
            <v>0.61</v>
          </cell>
          <cell r="W3152">
            <v>0.61</v>
          </cell>
        </row>
        <row r="3153">
          <cell r="I3153" t="str">
            <v>杉树七组-群龙十九组连接路</v>
          </cell>
          <cell r="J3153" t="str">
            <v>1327F4304820091</v>
          </cell>
          <cell r="K3153" t="str">
            <v>新村与撤并村便捷连通</v>
          </cell>
          <cell r="L3153" t="str">
            <v>三类地区</v>
          </cell>
          <cell r="M3153"/>
          <cell r="N3153" t="str">
            <v>新建</v>
          </cell>
          <cell r="O3153" t="str">
            <v>杉树村</v>
          </cell>
          <cell r="P3153" t="str">
            <v>等外公路</v>
          </cell>
          <cell r="R3153" t="str">
            <v>0</v>
          </cell>
          <cell r="S3153" t="str">
            <v>3.5</v>
          </cell>
          <cell r="T3153" t="str">
            <v>CD25430482</v>
          </cell>
          <cell r="U3153">
            <v>0</v>
          </cell>
          <cell r="V3153">
            <v>0.55100000000000005</v>
          </cell>
          <cell r="W3153">
            <v>0.55100000000000005</v>
          </cell>
        </row>
        <row r="3154">
          <cell r="I3154" t="str">
            <v>上湾-中心连接路</v>
          </cell>
          <cell r="J3154" t="str">
            <v>1327F4304820095</v>
          </cell>
          <cell r="K3154" t="str">
            <v>新村与撤并村便捷连通</v>
          </cell>
          <cell r="L3154" t="str">
            <v>三类地区</v>
          </cell>
          <cell r="M3154"/>
          <cell r="N3154" t="str">
            <v>新建</v>
          </cell>
          <cell r="O3154" t="str">
            <v>兰田村</v>
          </cell>
          <cell r="P3154" t="str">
            <v>等外公路</v>
          </cell>
          <cell r="R3154" t="str">
            <v>0</v>
          </cell>
          <cell r="S3154" t="str">
            <v>3.5</v>
          </cell>
          <cell r="T3154" t="str">
            <v>CD26430482</v>
          </cell>
          <cell r="U3154">
            <v>0</v>
          </cell>
          <cell r="V3154">
            <v>1</v>
          </cell>
          <cell r="W3154">
            <v>1</v>
          </cell>
        </row>
        <row r="3155">
          <cell r="I3155" t="str">
            <v>上游同心组连接路</v>
          </cell>
          <cell r="J3155" t="str">
            <v>1327F4304820119</v>
          </cell>
          <cell r="K3155" t="str">
            <v>新村与撤并村便捷连通</v>
          </cell>
          <cell r="L3155" t="str">
            <v>三类地区</v>
          </cell>
          <cell r="M3155"/>
          <cell r="N3155" t="str">
            <v>新建</v>
          </cell>
          <cell r="O3155" t="str">
            <v>联塘村</v>
          </cell>
          <cell r="P3155" t="str">
            <v>等外公路</v>
          </cell>
          <cell r="R3155" t="str">
            <v>3</v>
          </cell>
          <cell r="S3155" t="str">
            <v>3.5</v>
          </cell>
          <cell r="T3155" t="str">
            <v>C391430482</v>
          </cell>
          <cell r="U3155">
            <v>0</v>
          </cell>
          <cell r="V3155">
            <v>0.94299999999999995</v>
          </cell>
          <cell r="W3155">
            <v>0.94299999999999995</v>
          </cell>
        </row>
        <row r="3156">
          <cell r="I3156" t="str">
            <v>上园至下园连接路</v>
          </cell>
          <cell r="J3156" t="str">
            <v>1327F4304820131</v>
          </cell>
          <cell r="K3156" t="str">
            <v>新村与撤并村便捷连通</v>
          </cell>
          <cell r="L3156" t="str">
            <v>三类地区</v>
          </cell>
          <cell r="M3156"/>
          <cell r="N3156" t="str">
            <v>新建</v>
          </cell>
          <cell r="O3156" t="str">
            <v>乔木村</v>
          </cell>
          <cell r="P3156" t="str">
            <v>等外公路</v>
          </cell>
          <cell r="R3156" t="str">
            <v>3</v>
          </cell>
          <cell r="S3156" t="str">
            <v>3.5</v>
          </cell>
          <cell r="T3156" t="str">
            <v>CC77430482</v>
          </cell>
          <cell r="U3156">
            <v>0</v>
          </cell>
          <cell r="V3156">
            <v>0.31</v>
          </cell>
          <cell r="W3156">
            <v>0.31</v>
          </cell>
        </row>
        <row r="3157">
          <cell r="I3157" t="str">
            <v>上支线联通路</v>
          </cell>
          <cell r="J3157" t="str">
            <v>1327F4304820122</v>
          </cell>
          <cell r="K3157" t="str">
            <v>新村与撤并村便捷连通</v>
          </cell>
          <cell r="L3157" t="str">
            <v>三类地区</v>
          </cell>
          <cell r="M3157"/>
          <cell r="N3157" t="str">
            <v>新建</v>
          </cell>
          <cell r="O3157" t="str">
            <v>易头村</v>
          </cell>
          <cell r="P3157" t="str">
            <v>等外公路</v>
          </cell>
          <cell r="R3157" t="str">
            <v>3</v>
          </cell>
          <cell r="S3157" t="str">
            <v>3.5</v>
          </cell>
          <cell r="T3157" t="str">
            <v>C365430482</v>
          </cell>
          <cell r="U3157">
            <v>0</v>
          </cell>
          <cell r="V3157">
            <v>1.1479999999999999</v>
          </cell>
          <cell r="W3157">
            <v>1.1479999999999999</v>
          </cell>
        </row>
        <row r="3158">
          <cell r="I3158" t="str">
            <v>生塘至上塘连接路</v>
          </cell>
          <cell r="J3158" t="str">
            <v>1327F4304820046</v>
          </cell>
          <cell r="K3158" t="str">
            <v>新村与撤并村便捷连通</v>
          </cell>
          <cell r="L3158" t="str">
            <v>三类地区</v>
          </cell>
          <cell r="M3158"/>
          <cell r="N3158" t="str">
            <v>新建</v>
          </cell>
          <cell r="O3158" t="str">
            <v>生塘村</v>
          </cell>
          <cell r="P3158" t="str">
            <v>无路</v>
          </cell>
          <cell r="R3158" t="str">
            <v>3</v>
          </cell>
          <cell r="S3158" t="str">
            <v>3.5</v>
          </cell>
          <cell r="T3158" t="str">
            <v>CC11430482</v>
          </cell>
          <cell r="U3158">
            <v>0</v>
          </cell>
          <cell r="V3158">
            <v>0.3</v>
          </cell>
          <cell r="W3158">
            <v>0.3</v>
          </cell>
        </row>
        <row r="3159">
          <cell r="I3159" t="str">
            <v>生洲至泉水连接路</v>
          </cell>
          <cell r="J3159" t="str">
            <v>1327F4304820128</v>
          </cell>
          <cell r="K3159" t="str">
            <v>新村与撤并村便捷连通</v>
          </cell>
          <cell r="L3159" t="str">
            <v>三类地区</v>
          </cell>
          <cell r="M3159"/>
          <cell r="N3159" t="str">
            <v>新建</v>
          </cell>
          <cell r="O3159" t="str">
            <v>中山村</v>
          </cell>
          <cell r="P3159" t="str">
            <v>等外公路</v>
          </cell>
          <cell r="R3159" t="str">
            <v>3</v>
          </cell>
          <cell r="S3159" t="str">
            <v>3.5</v>
          </cell>
          <cell r="T3159" t="str">
            <v>CC89430482</v>
          </cell>
          <cell r="U3159">
            <v>0</v>
          </cell>
          <cell r="V3159">
            <v>0.55000000000000004</v>
          </cell>
          <cell r="W3159">
            <v>0.55000000000000004</v>
          </cell>
        </row>
        <row r="3160">
          <cell r="I3160" t="str">
            <v>胜利-阳岐连接路</v>
          </cell>
          <cell r="J3160" t="str">
            <v>1327F4304820060</v>
          </cell>
          <cell r="K3160" t="str">
            <v>新村与撤并村便捷连通</v>
          </cell>
          <cell r="L3160" t="str">
            <v>三类地区</v>
          </cell>
          <cell r="M3160"/>
          <cell r="N3160" t="str">
            <v>新建</v>
          </cell>
          <cell r="O3160" t="str">
            <v>毘帽峰村</v>
          </cell>
          <cell r="P3160" t="str">
            <v>无路</v>
          </cell>
          <cell r="R3160" t="str">
            <v>3</v>
          </cell>
          <cell r="S3160" t="str">
            <v>3.5</v>
          </cell>
          <cell r="T3160" t="str">
            <v>CC16430482</v>
          </cell>
          <cell r="U3160">
            <v>0</v>
          </cell>
          <cell r="V3160">
            <v>2.948</v>
          </cell>
          <cell r="W3160">
            <v>2.948</v>
          </cell>
        </row>
        <row r="3161">
          <cell r="I3161" t="str">
            <v>圣母塘至新石连接路</v>
          </cell>
          <cell r="J3161" t="str">
            <v>1327F4304820056</v>
          </cell>
          <cell r="K3161" t="str">
            <v>新村与撤并村便捷连通</v>
          </cell>
          <cell r="L3161" t="str">
            <v>三类地区</v>
          </cell>
          <cell r="M3161"/>
          <cell r="N3161" t="str">
            <v>新建</v>
          </cell>
          <cell r="O3161" t="str">
            <v>前进村</v>
          </cell>
          <cell r="P3161" t="str">
            <v>无路</v>
          </cell>
          <cell r="R3161" t="str">
            <v>3</v>
          </cell>
          <cell r="S3161" t="str">
            <v>3.5</v>
          </cell>
          <cell r="T3161" t="str">
            <v>CC15430482</v>
          </cell>
          <cell r="U3161">
            <v>0</v>
          </cell>
          <cell r="V3161">
            <v>2.2999999999999998</v>
          </cell>
          <cell r="W3161">
            <v>2.2999999999999998</v>
          </cell>
        </row>
        <row r="3162">
          <cell r="I3162" t="str">
            <v>狮行岭-新元连接路</v>
          </cell>
          <cell r="J3162" t="str">
            <v>1327F4304820102</v>
          </cell>
          <cell r="K3162" t="str">
            <v>新村与撤并村便捷连通</v>
          </cell>
          <cell r="L3162" t="str">
            <v>三类地区</v>
          </cell>
          <cell r="M3162"/>
          <cell r="N3162" t="str">
            <v>新建</v>
          </cell>
          <cell r="O3162" t="str">
            <v>应伏村</v>
          </cell>
          <cell r="P3162" t="str">
            <v>等外公路</v>
          </cell>
          <cell r="R3162" t="str">
            <v>0</v>
          </cell>
          <cell r="S3162" t="str">
            <v>3.5</v>
          </cell>
          <cell r="T3162" t="str">
            <v>CD27430482</v>
          </cell>
          <cell r="U3162">
            <v>0</v>
          </cell>
          <cell r="V3162">
            <v>1.8</v>
          </cell>
          <cell r="W3162">
            <v>1.8</v>
          </cell>
        </row>
        <row r="3163">
          <cell r="I3163" t="str">
            <v>石板园连接路</v>
          </cell>
          <cell r="J3163" t="str">
            <v>1327F4304820092</v>
          </cell>
          <cell r="K3163" t="str">
            <v>新村与撤并村便捷连通</v>
          </cell>
          <cell r="L3163" t="str">
            <v>三类地区</v>
          </cell>
          <cell r="M3163"/>
          <cell r="N3163" t="str">
            <v>新建</v>
          </cell>
          <cell r="O3163" t="str">
            <v>江边村</v>
          </cell>
          <cell r="P3163" t="str">
            <v>等外公路</v>
          </cell>
          <cell r="R3163" t="str">
            <v>3</v>
          </cell>
          <cell r="S3163" t="str">
            <v>3.5</v>
          </cell>
          <cell r="T3163" t="str">
            <v>CA55430482</v>
          </cell>
          <cell r="U3163">
            <v>0</v>
          </cell>
          <cell r="V3163">
            <v>0.67900000000000005</v>
          </cell>
          <cell r="W3163">
            <v>0.67900000000000005</v>
          </cell>
        </row>
        <row r="3164">
          <cell r="I3164" t="str">
            <v>石铺至国正连接路</v>
          </cell>
          <cell r="J3164" t="str">
            <v>1327F4304820083</v>
          </cell>
          <cell r="K3164" t="str">
            <v>新村与撤并村便捷连通</v>
          </cell>
          <cell r="L3164" t="str">
            <v>三类地区</v>
          </cell>
          <cell r="M3164"/>
          <cell r="N3164" t="str">
            <v>新建</v>
          </cell>
          <cell r="O3164" t="str">
            <v>石铺村</v>
          </cell>
          <cell r="P3164" t="str">
            <v>无路</v>
          </cell>
          <cell r="R3164" t="str">
            <v>3</v>
          </cell>
          <cell r="S3164" t="str">
            <v>3.5</v>
          </cell>
          <cell r="T3164" t="str">
            <v>CC25430482</v>
          </cell>
          <cell r="U3164">
            <v>0</v>
          </cell>
          <cell r="V3164">
            <v>0.61299999999999999</v>
          </cell>
          <cell r="W3164">
            <v>0.61299999999999999</v>
          </cell>
        </row>
        <row r="3165">
          <cell r="I3165" t="str">
            <v>水龙洞-水龙洞连接路</v>
          </cell>
          <cell r="J3165" t="str">
            <v>1327F4304820124</v>
          </cell>
          <cell r="K3165" t="str">
            <v>新村与撤并村便捷连通</v>
          </cell>
          <cell r="L3165" t="str">
            <v>三类地区</v>
          </cell>
          <cell r="M3165"/>
          <cell r="N3165" t="str">
            <v>新建</v>
          </cell>
          <cell r="O3165" t="str">
            <v>水龙村</v>
          </cell>
          <cell r="P3165" t="str">
            <v>等外公路</v>
          </cell>
          <cell r="R3165" t="str">
            <v>3</v>
          </cell>
          <cell r="S3165" t="str">
            <v>3.5</v>
          </cell>
          <cell r="T3165" t="str">
            <v>C118430482</v>
          </cell>
          <cell r="U3165">
            <v>0</v>
          </cell>
          <cell r="V3165">
            <v>0.8</v>
          </cell>
          <cell r="W3165">
            <v>0.8</v>
          </cell>
        </row>
        <row r="3166">
          <cell r="I3166" t="str">
            <v>水龙刘家-马坡连接路</v>
          </cell>
          <cell r="J3166" t="str">
            <v>1327F4304820093</v>
          </cell>
          <cell r="K3166" t="str">
            <v>新村与撤并村便捷连通</v>
          </cell>
          <cell r="L3166" t="str">
            <v>三类地区</v>
          </cell>
          <cell r="M3166"/>
          <cell r="N3166" t="str">
            <v>新建</v>
          </cell>
          <cell r="O3166" t="str">
            <v>水龙村</v>
          </cell>
          <cell r="P3166" t="str">
            <v>等外公路</v>
          </cell>
          <cell r="R3166" t="str">
            <v>0</v>
          </cell>
          <cell r="S3166" t="str">
            <v>3.5</v>
          </cell>
          <cell r="T3166" t="str">
            <v>CD28430482</v>
          </cell>
          <cell r="U3166">
            <v>0</v>
          </cell>
          <cell r="V3166">
            <v>1.1000000000000001</v>
          </cell>
          <cell r="W3166">
            <v>1.1000000000000001</v>
          </cell>
        </row>
        <row r="3167">
          <cell r="I3167" t="str">
            <v>太湖二组-太湖二组连接路</v>
          </cell>
          <cell r="J3167" t="str">
            <v>1327F4304820031</v>
          </cell>
          <cell r="K3167" t="str">
            <v>新村与撤并村便捷连通</v>
          </cell>
          <cell r="L3167" t="str">
            <v>三类地区</v>
          </cell>
          <cell r="M3167"/>
          <cell r="N3167" t="str">
            <v>新建</v>
          </cell>
          <cell r="O3167" t="str">
            <v>严冲村</v>
          </cell>
          <cell r="P3167" t="str">
            <v>等外公路</v>
          </cell>
          <cell r="R3167" t="str">
            <v>3</v>
          </cell>
          <cell r="S3167" t="str">
            <v>3.5</v>
          </cell>
          <cell r="T3167" t="str">
            <v>C098430482</v>
          </cell>
          <cell r="U3167">
            <v>0</v>
          </cell>
          <cell r="V3167">
            <v>0.78700000000000003</v>
          </cell>
          <cell r="W3167">
            <v>0.78700000000000003</v>
          </cell>
        </row>
        <row r="3168">
          <cell r="I3168" t="str">
            <v>太山至莲花冲连接路</v>
          </cell>
          <cell r="J3168" t="str">
            <v>1327F4304820075</v>
          </cell>
          <cell r="K3168" t="str">
            <v>新村与撤并村便捷连通</v>
          </cell>
          <cell r="L3168" t="str">
            <v>三类地区</v>
          </cell>
          <cell r="M3168"/>
          <cell r="N3168" t="str">
            <v>新建</v>
          </cell>
          <cell r="O3168" t="str">
            <v>六图村</v>
          </cell>
          <cell r="P3168" t="str">
            <v>等外公路</v>
          </cell>
          <cell r="R3168" t="str">
            <v>3</v>
          </cell>
          <cell r="S3168" t="str">
            <v>3.5</v>
          </cell>
          <cell r="T3168" t="str">
            <v>C424430482</v>
          </cell>
          <cell r="U3168">
            <v>0</v>
          </cell>
          <cell r="V3168">
            <v>0.63</v>
          </cell>
          <cell r="W3168">
            <v>0.63</v>
          </cell>
        </row>
        <row r="3169">
          <cell r="I3169" t="str">
            <v>太塘组连接路</v>
          </cell>
          <cell r="J3169" t="str">
            <v>1327F4304820126</v>
          </cell>
          <cell r="K3169" t="str">
            <v>新村与撤并村便捷连通</v>
          </cell>
          <cell r="L3169" t="str">
            <v>三类地区</v>
          </cell>
          <cell r="M3169"/>
          <cell r="N3169" t="str">
            <v>新建</v>
          </cell>
          <cell r="O3169" t="str">
            <v>虎洲村</v>
          </cell>
          <cell r="P3169" t="str">
            <v>无路</v>
          </cell>
          <cell r="R3169" t="str">
            <v>3</v>
          </cell>
          <cell r="S3169" t="str">
            <v>3.5</v>
          </cell>
          <cell r="T3169" t="str">
            <v>CD29430482</v>
          </cell>
          <cell r="U3169">
            <v>0</v>
          </cell>
          <cell r="V3169">
            <v>0.22500000000000001</v>
          </cell>
          <cell r="W3169">
            <v>0.22500000000000001</v>
          </cell>
        </row>
        <row r="3170">
          <cell r="I3170" t="str">
            <v>潭家坳-二斗丘连接路</v>
          </cell>
          <cell r="J3170" t="str">
            <v>1327F4304820069</v>
          </cell>
          <cell r="K3170" t="str">
            <v>新村与撤并村便捷连通</v>
          </cell>
          <cell r="L3170" t="str">
            <v>三类地区</v>
          </cell>
          <cell r="M3170"/>
          <cell r="N3170" t="str">
            <v>新建</v>
          </cell>
          <cell r="O3170" t="str">
            <v>塘头村</v>
          </cell>
          <cell r="P3170" t="str">
            <v>等外公路</v>
          </cell>
          <cell r="R3170" t="str">
            <v>0</v>
          </cell>
          <cell r="S3170" t="str">
            <v>3.5</v>
          </cell>
          <cell r="T3170" t="str">
            <v>CD30430482</v>
          </cell>
          <cell r="U3170">
            <v>0</v>
          </cell>
          <cell r="V3170">
            <v>1.5</v>
          </cell>
          <cell r="W3170">
            <v>1.5</v>
          </cell>
        </row>
        <row r="3171">
          <cell r="I3171" t="str">
            <v>塘上线</v>
          </cell>
          <cell r="J3171" t="str">
            <v>1327F4304820062</v>
          </cell>
          <cell r="K3171" t="str">
            <v>新村与撤并村便捷连通</v>
          </cell>
          <cell r="L3171" t="str">
            <v>三类地区</v>
          </cell>
          <cell r="M3171"/>
          <cell r="N3171" t="str">
            <v>新建</v>
          </cell>
          <cell r="O3171" t="str">
            <v>联合村</v>
          </cell>
          <cell r="P3171" t="str">
            <v>等外公路</v>
          </cell>
          <cell r="R3171" t="str">
            <v>3</v>
          </cell>
          <cell r="S3171" t="str">
            <v>3.5</v>
          </cell>
          <cell r="T3171" t="str">
            <v>C310430482</v>
          </cell>
          <cell r="U3171">
            <v>0</v>
          </cell>
          <cell r="V3171">
            <v>0.56999999999999995</v>
          </cell>
          <cell r="W3171">
            <v>0.56999999999999995</v>
          </cell>
        </row>
        <row r="3172">
          <cell r="I3172" t="str">
            <v>陶岭至新建连接路</v>
          </cell>
          <cell r="J3172" t="str">
            <v>1327F4304820016</v>
          </cell>
          <cell r="K3172" t="str">
            <v>新村与撤并村便捷连通</v>
          </cell>
          <cell r="L3172" t="str">
            <v>三类地区</v>
          </cell>
          <cell r="M3172"/>
          <cell r="N3172" t="str">
            <v>新建</v>
          </cell>
          <cell r="O3172" t="str">
            <v>陶岭村</v>
          </cell>
          <cell r="P3172" t="str">
            <v>等外公路</v>
          </cell>
          <cell r="R3172" t="str">
            <v>3</v>
          </cell>
          <cell r="S3172" t="str">
            <v>3.5</v>
          </cell>
          <cell r="T3172" t="str">
            <v>C01I430482</v>
          </cell>
          <cell r="U3172">
            <v>0</v>
          </cell>
          <cell r="V3172">
            <v>1.458</v>
          </cell>
          <cell r="W3172">
            <v>1.458</v>
          </cell>
        </row>
        <row r="3173">
          <cell r="I3173" t="str">
            <v>同裕6组-中南5组连接路</v>
          </cell>
          <cell r="J3173" t="str">
            <v>1327F4304820038</v>
          </cell>
          <cell r="K3173" t="str">
            <v>新村与撤并村便捷连通</v>
          </cell>
          <cell r="L3173" t="str">
            <v>三类地区</v>
          </cell>
          <cell r="M3173"/>
          <cell r="N3173" t="str">
            <v>新建</v>
          </cell>
          <cell r="O3173" t="str">
            <v>同裕村</v>
          </cell>
          <cell r="P3173" t="str">
            <v>等外公路</v>
          </cell>
          <cell r="R3173" t="str">
            <v>0</v>
          </cell>
          <cell r="S3173" t="str">
            <v>3.5</v>
          </cell>
          <cell r="T3173" t="str">
            <v>CD31430482</v>
          </cell>
          <cell r="U3173">
            <v>0</v>
          </cell>
          <cell r="V3173">
            <v>0.43</v>
          </cell>
          <cell r="W3173">
            <v>0.43</v>
          </cell>
        </row>
        <row r="3174">
          <cell r="I3174" t="str">
            <v>土桥-长流连接路</v>
          </cell>
          <cell r="J3174" t="str">
            <v>1327F4304820104</v>
          </cell>
          <cell r="K3174" t="str">
            <v>新村与撤并村便捷连通</v>
          </cell>
          <cell r="L3174" t="str">
            <v>三类地区</v>
          </cell>
          <cell r="M3174"/>
          <cell r="N3174" t="str">
            <v>新建</v>
          </cell>
          <cell r="O3174" t="str">
            <v>满江村</v>
          </cell>
          <cell r="P3174" t="str">
            <v>无路</v>
          </cell>
          <cell r="R3174" t="str">
            <v>3</v>
          </cell>
          <cell r="S3174" t="str">
            <v>3.5</v>
          </cell>
          <cell r="T3174" t="str">
            <v>C829430482</v>
          </cell>
          <cell r="U3174">
            <v>0</v>
          </cell>
          <cell r="V3174">
            <v>0.83</v>
          </cell>
          <cell r="W3174">
            <v>0.83</v>
          </cell>
        </row>
        <row r="3175">
          <cell r="I3175" t="str">
            <v>土桥江二组-土桥江家湾连接路</v>
          </cell>
          <cell r="J3175" t="str">
            <v>1327F4304820051</v>
          </cell>
          <cell r="K3175" t="str">
            <v>新村与撤并村便捷连通</v>
          </cell>
          <cell r="L3175" t="str">
            <v>三类地区</v>
          </cell>
          <cell r="M3175"/>
          <cell r="N3175" t="str">
            <v>新建</v>
          </cell>
          <cell r="O3175" t="str">
            <v>土桥村</v>
          </cell>
          <cell r="P3175" t="str">
            <v>无路</v>
          </cell>
          <cell r="R3175" t="str">
            <v>3</v>
          </cell>
          <cell r="S3175" t="str">
            <v>3.5</v>
          </cell>
          <cell r="T3175" t="str">
            <v>CC68430482</v>
          </cell>
          <cell r="U3175">
            <v>0</v>
          </cell>
          <cell r="V3175">
            <v>0.32100000000000001</v>
          </cell>
          <cell r="W3175">
            <v>0.32100000000000001</v>
          </cell>
        </row>
        <row r="3176">
          <cell r="I3176" t="str">
            <v>土桥老唐-邓家上湾连接路</v>
          </cell>
          <cell r="J3176" t="str">
            <v>1327F4304820087</v>
          </cell>
          <cell r="K3176" t="str">
            <v>新村与撤并村便捷连通</v>
          </cell>
          <cell r="L3176" t="str">
            <v>三类地区</v>
          </cell>
          <cell r="M3176"/>
          <cell r="N3176" t="str">
            <v>新建</v>
          </cell>
          <cell r="O3176" t="str">
            <v>土桥村</v>
          </cell>
          <cell r="P3176" t="str">
            <v>等外公路</v>
          </cell>
          <cell r="R3176" t="str">
            <v>0</v>
          </cell>
          <cell r="S3176" t="str">
            <v>3.5</v>
          </cell>
          <cell r="T3176" t="str">
            <v>CD32430482</v>
          </cell>
          <cell r="U3176">
            <v>0</v>
          </cell>
          <cell r="V3176">
            <v>0.435</v>
          </cell>
          <cell r="W3176">
            <v>0.435</v>
          </cell>
        </row>
        <row r="3177">
          <cell r="I3177" t="str">
            <v>瓦庙线</v>
          </cell>
          <cell r="J3177" t="str">
            <v>1327F4304820079</v>
          </cell>
          <cell r="K3177" t="str">
            <v>新村与撤并村便捷连通</v>
          </cell>
          <cell r="L3177" t="str">
            <v>三类地区</v>
          </cell>
          <cell r="M3177"/>
          <cell r="N3177" t="str">
            <v>新建</v>
          </cell>
          <cell r="O3177" t="str">
            <v>坳霞村</v>
          </cell>
          <cell r="P3177" t="str">
            <v>等外公路</v>
          </cell>
          <cell r="R3177" t="str">
            <v>0</v>
          </cell>
          <cell r="S3177" t="str">
            <v>3.5</v>
          </cell>
          <cell r="T3177" t="str">
            <v>C67D430482</v>
          </cell>
          <cell r="U3177">
            <v>0</v>
          </cell>
          <cell r="V3177">
            <v>3.9220000000000002</v>
          </cell>
          <cell r="W3177">
            <v>3.9220000000000002</v>
          </cell>
        </row>
        <row r="3178">
          <cell r="I3178" t="str">
            <v>湾里至湾里连接路</v>
          </cell>
          <cell r="J3178" t="str">
            <v>1327F4304820058</v>
          </cell>
          <cell r="K3178" t="str">
            <v>新村与撤并村便捷连通</v>
          </cell>
          <cell r="L3178" t="str">
            <v>三类地区</v>
          </cell>
          <cell r="M3178"/>
          <cell r="N3178" t="str">
            <v>新建</v>
          </cell>
          <cell r="O3178" t="str">
            <v>鲤鱼村</v>
          </cell>
          <cell r="P3178" t="str">
            <v>等外公路</v>
          </cell>
          <cell r="R3178" t="str">
            <v>3.5</v>
          </cell>
          <cell r="S3178" t="str">
            <v>3.5</v>
          </cell>
          <cell r="T3178" t="str">
            <v>C308430482</v>
          </cell>
          <cell r="U3178">
            <v>0</v>
          </cell>
          <cell r="V3178">
            <v>2.1</v>
          </cell>
          <cell r="W3178">
            <v>2.1</v>
          </cell>
        </row>
        <row r="3179">
          <cell r="I3179" t="str">
            <v>卫星水库连接路</v>
          </cell>
          <cell r="J3179" t="str">
            <v>1327F4304820120</v>
          </cell>
          <cell r="K3179" t="str">
            <v>新村与撤并村便捷连通</v>
          </cell>
          <cell r="L3179" t="str">
            <v>三类地区</v>
          </cell>
          <cell r="M3179"/>
          <cell r="N3179" t="str">
            <v>新建</v>
          </cell>
          <cell r="O3179" t="str">
            <v>新阳村</v>
          </cell>
          <cell r="P3179" t="str">
            <v>等外公路</v>
          </cell>
          <cell r="R3179" t="str">
            <v>3</v>
          </cell>
          <cell r="S3179" t="str">
            <v>3.5</v>
          </cell>
          <cell r="T3179" t="str">
            <v>C384430482</v>
          </cell>
          <cell r="U3179">
            <v>0</v>
          </cell>
          <cell r="V3179">
            <v>2.29</v>
          </cell>
          <cell r="W3179">
            <v>2.29</v>
          </cell>
        </row>
        <row r="3180">
          <cell r="I3180" t="str">
            <v>五冲至溪源连接路</v>
          </cell>
          <cell r="J3180" t="str">
            <v>1327F4304820064</v>
          </cell>
          <cell r="K3180" t="str">
            <v>新村与撤并村便捷连通</v>
          </cell>
          <cell r="L3180" t="str">
            <v>三类地区</v>
          </cell>
          <cell r="M3180"/>
          <cell r="N3180" t="str">
            <v>新建</v>
          </cell>
          <cell r="O3180" t="str">
            <v>五冲村</v>
          </cell>
          <cell r="P3180" t="str">
            <v>无路</v>
          </cell>
          <cell r="R3180" t="str">
            <v>3</v>
          </cell>
          <cell r="S3180" t="str">
            <v>3.5</v>
          </cell>
          <cell r="T3180" t="str">
            <v>CC18430482</v>
          </cell>
          <cell r="U3180">
            <v>0</v>
          </cell>
          <cell r="V3180">
            <v>0.43</v>
          </cell>
          <cell r="W3180">
            <v>0.43</v>
          </cell>
        </row>
        <row r="3181">
          <cell r="I3181" t="str">
            <v>西湖至石马连接路</v>
          </cell>
          <cell r="J3181" t="str">
            <v>1327F4304820080</v>
          </cell>
          <cell r="K3181" t="str">
            <v>新村与撤并村便捷连通</v>
          </cell>
          <cell r="L3181" t="str">
            <v>三类地区</v>
          </cell>
          <cell r="M3181"/>
          <cell r="N3181" t="str">
            <v>新建</v>
          </cell>
          <cell r="O3181" t="str">
            <v>西湖村</v>
          </cell>
          <cell r="P3181" t="str">
            <v>无路</v>
          </cell>
          <cell r="R3181" t="str">
            <v>3</v>
          </cell>
          <cell r="S3181" t="str">
            <v>3.5</v>
          </cell>
          <cell r="T3181" t="str">
            <v>CC24430482</v>
          </cell>
          <cell r="U3181">
            <v>0</v>
          </cell>
          <cell r="V3181">
            <v>0.224</v>
          </cell>
          <cell r="W3181">
            <v>0.224</v>
          </cell>
        </row>
        <row r="3182">
          <cell r="I3182" t="str">
            <v>西楼至常白公路</v>
          </cell>
          <cell r="J3182" t="str">
            <v>1327F4304820066</v>
          </cell>
          <cell r="K3182" t="str">
            <v>新村与撤并村便捷连通</v>
          </cell>
          <cell r="L3182" t="str">
            <v>三类地区</v>
          </cell>
          <cell r="M3182"/>
          <cell r="N3182" t="str">
            <v>新建</v>
          </cell>
          <cell r="O3182" t="str">
            <v xml:space="preserve">西冲村 </v>
          </cell>
          <cell r="P3182" t="str">
            <v>无路</v>
          </cell>
          <cell r="R3182" t="str">
            <v>3</v>
          </cell>
          <cell r="S3182" t="str">
            <v>3.5</v>
          </cell>
          <cell r="T3182" t="str">
            <v>CC19430482</v>
          </cell>
          <cell r="U3182">
            <v>0</v>
          </cell>
          <cell r="V3182">
            <v>1.466</v>
          </cell>
          <cell r="W3182">
            <v>1.466</v>
          </cell>
        </row>
        <row r="3183">
          <cell r="I3183" t="str">
            <v>西塘湾-王家山连接路</v>
          </cell>
          <cell r="J3183" t="str">
            <v>1327F4304820071</v>
          </cell>
          <cell r="K3183" t="str">
            <v>新村与撤并村便捷连通</v>
          </cell>
          <cell r="L3183" t="str">
            <v>三类地区</v>
          </cell>
          <cell r="M3183"/>
          <cell r="N3183" t="str">
            <v>新建</v>
          </cell>
          <cell r="O3183" t="str">
            <v>西塘村</v>
          </cell>
          <cell r="P3183" t="str">
            <v>等外公路</v>
          </cell>
          <cell r="R3183" t="str">
            <v>3</v>
          </cell>
          <cell r="S3183" t="str">
            <v>3.5</v>
          </cell>
          <cell r="T3183" t="str">
            <v>C407430482</v>
          </cell>
          <cell r="U3183">
            <v>0</v>
          </cell>
          <cell r="V3183">
            <v>0.29099999999999998</v>
          </cell>
          <cell r="W3183">
            <v>0.29099999999999998</v>
          </cell>
        </row>
        <row r="3184">
          <cell r="I3184" t="str">
            <v>下李--瑶塘大湾连接路</v>
          </cell>
          <cell r="J3184" t="str">
            <v>1327F4304820125</v>
          </cell>
          <cell r="K3184" t="str">
            <v>新村与撤并村便捷连通</v>
          </cell>
          <cell r="L3184" t="str">
            <v>三类地区</v>
          </cell>
          <cell r="M3184"/>
          <cell r="N3184" t="str">
            <v>新建</v>
          </cell>
          <cell r="O3184" t="str">
            <v>瑶塘村</v>
          </cell>
          <cell r="P3184" t="str">
            <v>等外公路</v>
          </cell>
          <cell r="R3184" t="str">
            <v>3</v>
          </cell>
          <cell r="S3184" t="str">
            <v>3.5</v>
          </cell>
          <cell r="T3184" t="str">
            <v>C623430482</v>
          </cell>
          <cell r="U3184">
            <v>0</v>
          </cell>
          <cell r="V3184">
            <v>0.85299999999999998</v>
          </cell>
          <cell r="W3184">
            <v>0.85299999999999998</v>
          </cell>
        </row>
        <row r="3185">
          <cell r="I3185" t="str">
            <v>下南组到荷家冲组连接路</v>
          </cell>
          <cell r="J3185" t="str">
            <v>1327F4304820111</v>
          </cell>
          <cell r="K3185" t="str">
            <v>新村与撤并村便捷连通</v>
          </cell>
          <cell r="L3185" t="str">
            <v>三类地区</v>
          </cell>
          <cell r="M3185"/>
          <cell r="N3185" t="str">
            <v>新建</v>
          </cell>
          <cell r="O3185" t="str">
            <v>兴旺村</v>
          </cell>
          <cell r="P3185" t="str">
            <v>等外公路</v>
          </cell>
          <cell r="R3185" t="str">
            <v>3</v>
          </cell>
          <cell r="S3185" t="str">
            <v>3.5</v>
          </cell>
          <cell r="T3185" t="str">
            <v>CD33430482</v>
          </cell>
          <cell r="U3185">
            <v>0</v>
          </cell>
          <cell r="V3185">
            <v>1.1000000000000001</v>
          </cell>
          <cell r="W3185">
            <v>1.1000000000000001</v>
          </cell>
        </row>
        <row r="3186">
          <cell r="I3186" t="str">
            <v>下南组到双冲组连接路</v>
          </cell>
          <cell r="J3186" t="str">
            <v>1327F4304820112</v>
          </cell>
          <cell r="K3186" t="str">
            <v>新村与撤并村便捷连通</v>
          </cell>
          <cell r="L3186" t="str">
            <v>三类地区</v>
          </cell>
          <cell r="M3186"/>
          <cell r="N3186" t="str">
            <v>新建</v>
          </cell>
          <cell r="O3186" t="str">
            <v>兴旺村</v>
          </cell>
          <cell r="P3186" t="str">
            <v>等外公路</v>
          </cell>
          <cell r="R3186" t="str">
            <v>3</v>
          </cell>
          <cell r="S3186" t="str">
            <v>3.5</v>
          </cell>
          <cell r="T3186" t="str">
            <v>CC98430482</v>
          </cell>
          <cell r="U3186">
            <v>0</v>
          </cell>
          <cell r="V3186">
            <v>0.65</v>
          </cell>
          <cell r="W3186">
            <v>0.65</v>
          </cell>
        </row>
        <row r="3187">
          <cell r="I3187" t="str">
            <v>下铺-东冲连接路</v>
          </cell>
          <cell r="J3187" t="str">
            <v>1327F4304820100</v>
          </cell>
          <cell r="K3187" t="str">
            <v>新村与撤并村便捷连通</v>
          </cell>
          <cell r="L3187" t="str">
            <v>三类地区</v>
          </cell>
          <cell r="M3187"/>
          <cell r="N3187" t="str">
            <v>新建</v>
          </cell>
          <cell r="O3187" t="str">
            <v>铁塘村</v>
          </cell>
          <cell r="P3187" t="str">
            <v>等外公路</v>
          </cell>
          <cell r="R3187" t="str">
            <v>0</v>
          </cell>
          <cell r="S3187" t="str">
            <v>3.5</v>
          </cell>
          <cell r="T3187" t="str">
            <v>CD34430482</v>
          </cell>
          <cell r="U3187">
            <v>0</v>
          </cell>
          <cell r="V3187">
            <v>0.45</v>
          </cell>
          <cell r="W3187">
            <v>0.45</v>
          </cell>
        </row>
        <row r="3188">
          <cell r="I3188" t="str">
            <v>下英湖-乐井连接路</v>
          </cell>
          <cell r="J3188" t="str">
            <v>1327F4304820105</v>
          </cell>
          <cell r="K3188" t="str">
            <v>新村与撤并村便捷连通</v>
          </cell>
          <cell r="L3188" t="str">
            <v>三类地区</v>
          </cell>
          <cell r="M3188"/>
          <cell r="N3188" t="str">
            <v>新建</v>
          </cell>
          <cell r="O3188" t="str">
            <v>丰源村</v>
          </cell>
          <cell r="P3188" t="str">
            <v>无路</v>
          </cell>
          <cell r="R3188" t="str">
            <v>3</v>
          </cell>
          <cell r="S3188" t="str">
            <v>3.5</v>
          </cell>
          <cell r="T3188" t="str">
            <v>CC28430482</v>
          </cell>
          <cell r="U3188">
            <v>0</v>
          </cell>
          <cell r="V3188">
            <v>0.78</v>
          </cell>
          <cell r="W3188">
            <v>0.78</v>
          </cell>
        </row>
        <row r="3189">
          <cell r="I3189" t="str">
            <v>下朱-长塘连接路</v>
          </cell>
          <cell r="J3189" t="str">
            <v>1327F4304820106</v>
          </cell>
          <cell r="K3189" t="str">
            <v>新村与撤并村便捷连通</v>
          </cell>
          <cell r="L3189" t="str">
            <v>三类地区</v>
          </cell>
          <cell r="M3189"/>
          <cell r="N3189" t="str">
            <v>新建</v>
          </cell>
          <cell r="O3189" t="str">
            <v>联合村</v>
          </cell>
          <cell r="P3189" t="str">
            <v>等外公路</v>
          </cell>
          <cell r="R3189" t="str">
            <v>3</v>
          </cell>
          <cell r="S3189" t="str">
            <v>3.5</v>
          </cell>
          <cell r="T3189" t="str">
            <v>C316430482</v>
          </cell>
          <cell r="U3189">
            <v>0</v>
          </cell>
          <cell r="V3189">
            <v>0.57999999999999996</v>
          </cell>
          <cell r="W3189">
            <v>0.57999999999999996</v>
          </cell>
        </row>
        <row r="3190">
          <cell r="I3190" t="str">
            <v>仙岭组至冲尾组连接路</v>
          </cell>
          <cell r="J3190" t="str">
            <v>1327F4304820015</v>
          </cell>
          <cell r="K3190" t="str">
            <v>新村与撤并村便捷连通</v>
          </cell>
          <cell r="L3190" t="str">
            <v>三类地区</v>
          </cell>
          <cell r="M3190"/>
          <cell r="N3190" t="str">
            <v>新建</v>
          </cell>
          <cell r="O3190" t="str">
            <v>老鸦桥村</v>
          </cell>
          <cell r="P3190" t="str">
            <v>无路</v>
          </cell>
          <cell r="R3190" t="str">
            <v>3</v>
          </cell>
          <cell r="S3190" t="str">
            <v>3.5</v>
          </cell>
          <cell r="T3190" t="str">
            <v>CC67430482</v>
          </cell>
          <cell r="U3190">
            <v>0</v>
          </cell>
          <cell r="V3190">
            <v>0.32</v>
          </cell>
          <cell r="W3190">
            <v>0.32</v>
          </cell>
        </row>
        <row r="3191">
          <cell r="I3191" t="str">
            <v>小湖八组至九组连接路</v>
          </cell>
          <cell r="J3191" t="str">
            <v>1327F4304820034</v>
          </cell>
          <cell r="K3191" t="str">
            <v>新村与撤并村便捷连通</v>
          </cell>
          <cell r="L3191" t="str">
            <v>三类地区</v>
          </cell>
          <cell r="M3191"/>
          <cell r="N3191" t="str">
            <v>新建</v>
          </cell>
          <cell r="O3191" t="str">
            <v>小湖村</v>
          </cell>
          <cell r="P3191" t="str">
            <v>无路</v>
          </cell>
          <cell r="R3191" t="str">
            <v>3</v>
          </cell>
          <cell r="S3191" t="str">
            <v>3.5</v>
          </cell>
          <cell r="T3191" t="str">
            <v>CC07430482</v>
          </cell>
          <cell r="U3191">
            <v>0</v>
          </cell>
          <cell r="V3191">
            <v>0.626</v>
          </cell>
          <cell r="W3191">
            <v>0.626</v>
          </cell>
        </row>
        <row r="3192">
          <cell r="I3192" t="str">
            <v>小栗至群星连接路</v>
          </cell>
          <cell r="J3192" t="str">
            <v>1327F4304820032</v>
          </cell>
          <cell r="K3192" t="str">
            <v>新村与撤并村便捷连通</v>
          </cell>
          <cell r="L3192" t="str">
            <v>三类地区</v>
          </cell>
          <cell r="M3192"/>
          <cell r="N3192" t="str">
            <v>新建</v>
          </cell>
          <cell r="O3192" t="str">
            <v>小栗村</v>
          </cell>
          <cell r="P3192" t="str">
            <v>无路</v>
          </cell>
          <cell r="R3192" t="str">
            <v>3</v>
          </cell>
          <cell r="S3192" t="str">
            <v>3.5</v>
          </cell>
          <cell r="T3192" t="str">
            <v>CC06430482</v>
          </cell>
          <cell r="U3192">
            <v>0</v>
          </cell>
          <cell r="V3192">
            <v>2.2400000000000002</v>
          </cell>
          <cell r="W3192">
            <v>2.2400000000000002</v>
          </cell>
        </row>
        <row r="3193">
          <cell r="I3193" t="str">
            <v>小泉至碳湾连接路</v>
          </cell>
          <cell r="J3193" t="str">
            <v>1327F4304820040</v>
          </cell>
          <cell r="K3193" t="str">
            <v>新村与撤并村便捷连通</v>
          </cell>
          <cell r="L3193" t="str">
            <v>三类地区</v>
          </cell>
          <cell r="M3193"/>
          <cell r="N3193" t="str">
            <v>新建</v>
          </cell>
          <cell r="O3193" t="str">
            <v>小泉村</v>
          </cell>
          <cell r="P3193" t="str">
            <v>无路</v>
          </cell>
          <cell r="R3193" t="str">
            <v>3</v>
          </cell>
          <cell r="S3193" t="str">
            <v>3.5</v>
          </cell>
          <cell r="T3193" t="str">
            <v>CC08430482</v>
          </cell>
          <cell r="U3193">
            <v>0</v>
          </cell>
          <cell r="V3193">
            <v>0.441</v>
          </cell>
          <cell r="W3193">
            <v>0.441</v>
          </cell>
        </row>
        <row r="3194">
          <cell r="I3194" t="str">
            <v>小双线</v>
          </cell>
          <cell r="J3194" t="str">
            <v>1327F4304820077</v>
          </cell>
          <cell r="K3194" t="str">
            <v>新村与撤并村便捷连通</v>
          </cell>
          <cell r="L3194" t="str">
            <v>三类地区</v>
          </cell>
          <cell r="M3194"/>
          <cell r="N3194" t="str">
            <v>新建</v>
          </cell>
          <cell r="O3194" t="str">
            <v>双坪村</v>
          </cell>
          <cell r="P3194" t="str">
            <v>等外公路</v>
          </cell>
          <cell r="R3194" t="str">
            <v>3</v>
          </cell>
          <cell r="S3194" t="str">
            <v>3.5</v>
          </cell>
          <cell r="T3194" t="str">
            <v>C46D430482</v>
          </cell>
          <cell r="U3194">
            <v>0</v>
          </cell>
          <cell r="V3194">
            <v>0.44</v>
          </cell>
          <cell r="W3194">
            <v>0.44</v>
          </cell>
        </row>
        <row r="3195">
          <cell r="I3195" t="str">
            <v>小松柏至斛林连接路</v>
          </cell>
          <cell r="J3195" t="str">
            <v>1327F4304820037</v>
          </cell>
          <cell r="K3195" t="str">
            <v>新村与撤并村便捷连通</v>
          </cell>
          <cell r="L3195" t="str">
            <v>三类地区</v>
          </cell>
          <cell r="M3195"/>
          <cell r="N3195" t="str">
            <v>新建</v>
          </cell>
          <cell r="O3195" t="str">
            <v>斛林村</v>
          </cell>
          <cell r="P3195" t="str">
            <v>无路</v>
          </cell>
          <cell r="R3195" t="str">
            <v>3</v>
          </cell>
          <cell r="S3195" t="str">
            <v>3.5</v>
          </cell>
          <cell r="T3195" t="str">
            <v>Y042430482</v>
          </cell>
          <cell r="U3195">
            <v>0</v>
          </cell>
          <cell r="V3195">
            <v>2.65</v>
          </cell>
          <cell r="W3195">
            <v>2.65</v>
          </cell>
        </row>
        <row r="3196">
          <cell r="I3196" t="str">
            <v>肖家至肖家连接路</v>
          </cell>
          <cell r="J3196" t="str">
            <v>1327F4304820129</v>
          </cell>
          <cell r="K3196" t="str">
            <v>新村与撤并村便捷连通</v>
          </cell>
          <cell r="L3196" t="str">
            <v>三类地区</v>
          </cell>
          <cell r="M3196"/>
          <cell r="N3196" t="str">
            <v>新建</v>
          </cell>
          <cell r="O3196" t="str">
            <v>联塘村</v>
          </cell>
          <cell r="P3196" t="str">
            <v>等外公路</v>
          </cell>
          <cell r="R3196" t="str">
            <v>3</v>
          </cell>
          <cell r="S3196" t="str">
            <v>3.5</v>
          </cell>
          <cell r="T3196" t="str">
            <v>CC79430482</v>
          </cell>
          <cell r="U3196">
            <v>0</v>
          </cell>
          <cell r="V3196">
            <v>0.47</v>
          </cell>
          <cell r="W3196">
            <v>0.47</v>
          </cell>
        </row>
        <row r="3197">
          <cell r="I3197" t="str">
            <v>新陈-天井连接路</v>
          </cell>
          <cell r="J3197" t="str">
            <v>1327F4304820115</v>
          </cell>
          <cell r="K3197" t="str">
            <v>新村与撤并村便捷连通</v>
          </cell>
          <cell r="L3197" t="str">
            <v>三类地区</v>
          </cell>
          <cell r="M3197"/>
          <cell r="N3197" t="str">
            <v>新建</v>
          </cell>
          <cell r="O3197" t="str">
            <v>民主村</v>
          </cell>
          <cell r="P3197" t="str">
            <v>等外公路</v>
          </cell>
          <cell r="R3197" t="str">
            <v>3</v>
          </cell>
          <cell r="S3197" t="str">
            <v>3.5</v>
          </cell>
          <cell r="T3197" t="str">
            <v>C820430482</v>
          </cell>
          <cell r="U3197">
            <v>0</v>
          </cell>
          <cell r="V3197">
            <v>2.1</v>
          </cell>
          <cell r="W3197">
            <v>2.1</v>
          </cell>
        </row>
        <row r="3198">
          <cell r="I3198" t="str">
            <v>新屋-滕家连接路（一期）</v>
          </cell>
          <cell r="J3198" t="str">
            <v>1327F4304820067</v>
          </cell>
          <cell r="K3198" t="str">
            <v>新村与撤并村便捷连通</v>
          </cell>
          <cell r="L3198" t="str">
            <v>三类地区</v>
          </cell>
          <cell r="M3198"/>
          <cell r="N3198" t="str">
            <v>新建</v>
          </cell>
          <cell r="O3198" t="str">
            <v>桥头村</v>
          </cell>
          <cell r="P3198" t="str">
            <v>等外公路</v>
          </cell>
          <cell r="R3198" t="str">
            <v>3</v>
          </cell>
          <cell r="S3198" t="str">
            <v>3.5</v>
          </cell>
          <cell r="T3198" t="str">
            <v>C203430482</v>
          </cell>
          <cell r="U3198">
            <v>2.8</v>
          </cell>
          <cell r="V3198">
            <v>3.39</v>
          </cell>
          <cell r="W3198">
            <v>0.59</v>
          </cell>
        </row>
        <row r="3199">
          <cell r="I3199" t="str">
            <v>新一组至新二组连接路</v>
          </cell>
          <cell r="J3199" t="str">
            <v>1327F4304820007</v>
          </cell>
          <cell r="K3199" t="str">
            <v>新村与撤并村便捷连通</v>
          </cell>
          <cell r="L3199" t="str">
            <v>三类地区</v>
          </cell>
          <cell r="M3199"/>
          <cell r="N3199" t="str">
            <v>新建</v>
          </cell>
          <cell r="O3199" t="str">
            <v>新和村</v>
          </cell>
          <cell r="P3199" t="str">
            <v>等外公路</v>
          </cell>
          <cell r="R3199" t="str">
            <v>3</v>
          </cell>
          <cell r="S3199" t="str">
            <v>3.5</v>
          </cell>
          <cell r="T3199" t="str">
            <v>CD35430482</v>
          </cell>
          <cell r="U3199">
            <v>0</v>
          </cell>
          <cell r="V3199">
            <v>0.81</v>
          </cell>
          <cell r="W3199">
            <v>0.81</v>
          </cell>
        </row>
        <row r="3200">
          <cell r="I3200" t="str">
            <v>徐洲至上游连接路</v>
          </cell>
          <cell r="J3200" t="str">
            <v>1327F4304820061</v>
          </cell>
          <cell r="K3200" t="str">
            <v>新村与撤并村便捷连通</v>
          </cell>
          <cell r="L3200" t="str">
            <v>三类地区</v>
          </cell>
          <cell r="M3200"/>
          <cell r="N3200" t="str">
            <v>新建</v>
          </cell>
          <cell r="O3200" t="str">
            <v>徐洲村</v>
          </cell>
          <cell r="P3200" t="str">
            <v>无路</v>
          </cell>
          <cell r="R3200" t="str">
            <v>3</v>
          </cell>
          <cell r="S3200" t="str">
            <v>3.5</v>
          </cell>
          <cell r="T3200" t="str">
            <v>CC17430482</v>
          </cell>
          <cell r="U3200">
            <v>0</v>
          </cell>
          <cell r="V3200">
            <v>1.3220000000000001</v>
          </cell>
          <cell r="W3200">
            <v>1.3220000000000001</v>
          </cell>
        </row>
        <row r="3201">
          <cell r="I3201" t="str">
            <v>堰塘至泉塘连接路</v>
          </cell>
          <cell r="J3201" t="str">
            <v>1327F4304820021</v>
          </cell>
          <cell r="K3201" t="str">
            <v>新村与撤并村便捷连通</v>
          </cell>
          <cell r="L3201" t="str">
            <v>三类地区</v>
          </cell>
          <cell r="M3201"/>
          <cell r="N3201" t="str">
            <v>新建</v>
          </cell>
          <cell r="O3201" t="str">
            <v>虾塘村</v>
          </cell>
          <cell r="P3201" t="str">
            <v>无路</v>
          </cell>
          <cell r="R3201" t="str">
            <v>3</v>
          </cell>
          <cell r="S3201" t="str">
            <v>3.5</v>
          </cell>
          <cell r="T3201" t="str">
            <v>CC02430482</v>
          </cell>
          <cell r="U3201">
            <v>0</v>
          </cell>
          <cell r="V3201">
            <v>1.32</v>
          </cell>
          <cell r="W3201">
            <v>1.32</v>
          </cell>
        </row>
        <row r="3202">
          <cell r="I3202" t="str">
            <v>杨家冲水库至马家组连接路</v>
          </cell>
          <cell r="J3202" t="str">
            <v>1327F4304820029</v>
          </cell>
          <cell r="K3202" t="str">
            <v>新村与撤并村便捷连通</v>
          </cell>
          <cell r="L3202" t="str">
            <v>三类地区</v>
          </cell>
          <cell r="M3202"/>
          <cell r="N3202" t="str">
            <v>新建</v>
          </cell>
          <cell r="O3202" t="str">
            <v>车荷村</v>
          </cell>
          <cell r="P3202" t="str">
            <v>无路</v>
          </cell>
          <cell r="R3202" t="str">
            <v>3</v>
          </cell>
          <cell r="S3202" t="str">
            <v>3.5</v>
          </cell>
          <cell r="T3202" t="str">
            <v>CC05430482</v>
          </cell>
          <cell r="U3202">
            <v>0</v>
          </cell>
          <cell r="V3202">
            <v>1.4490000000000001</v>
          </cell>
          <cell r="W3202">
            <v>1.4490000000000001</v>
          </cell>
        </row>
        <row r="3203">
          <cell r="I3203" t="str">
            <v>油炸冲-官冲连接路</v>
          </cell>
          <cell r="J3203" t="str">
            <v>1327F4304820098</v>
          </cell>
          <cell r="K3203" t="str">
            <v>新村与撤并村便捷连通</v>
          </cell>
          <cell r="L3203" t="str">
            <v>三类地区</v>
          </cell>
          <cell r="M3203"/>
          <cell r="N3203" t="str">
            <v>新建</v>
          </cell>
          <cell r="O3203" t="str">
            <v>兰江村</v>
          </cell>
          <cell r="P3203" t="str">
            <v>等外公路</v>
          </cell>
          <cell r="R3203" t="str">
            <v>0</v>
          </cell>
          <cell r="S3203" t="str">
            <v>3.5</v>
          </cell>
          <cell r="T3203" t="str">
            <v>CD36430482</v>
          </cell>
          <cell r="U3203">
            <v>0</v>
          </cell>
          <cell r="V3203">
            <v>0.65</v>
          </cell>
          <cell r="W3203">
            <v>0.65</v>
          </cell>
        </row>
        <row r="3204">
          <cell r="I3204" t="str">
            <v>裕丰庙山组-王家组连接路</v>
          </cell>
          <cell r="J3204" t="str">
            <v>1327F4304820048</v>
          </cell>
          <cell r="K3204" t="str">
            <v>新村与撤并村便捷连通</v>
          </cell>
          <cell r="L3204" t="str">
            <v>三类地区</v>
          </cell>
          <cell r="M3204"/>
          <cell r="N3204" t="str">
            <v>新建</v>
          </cell>
          <cell r="O3204" t="str">
            <v>宜元村</v>
          </cell>
          <cell r="P3204" t="str">
            <v>等外公路</v>
          </cell>
          <cell r="R3204" t="str">
            <v>0</v>
          </cell>
          <cell r="S3204" t="str">
            <v>3.5</v>
          </cell>
          <cell r="T3204" t="str">
            <v>CD37430482</v>
          </cell>
          <cell r="U3204">
            <v>0</v>
          </cell>
          <cell r="V3204">
            <v>0.47</v>
          </cell>
          <cell r="W3204">
            <v>0.47</v>
          </cell>
        </row>
        <row r="3205">
          <cell r="I3205" t="str">
            <v>元家-长塘连接路</v>
          </cell>
          <cell r="J3205" t="str">
            <v>1327F4304820057</v>
          </cell>
          <cell r="K3205" t="str">
            <v>新村与撤并村便捷连通</v>
          </cell>
          <cell r="L3205" t="str">
            <v>三类地区</v>
          </cell>
          <cell r="M3205"/>
          <cell r="N3205" t="str">
            <v>新建</v>
          </cell>
          <cell r="O3205" t="str">
            <v>檀山村</v>
          </cell>
          <cell r="P3205" t="str">
            <v>等外公路</v>
          </cell>
          <cell r="R3205" t="str">
            <v>0</v>
          </cell>
          <cell r="S3205" t="str">
            <v>3.5</v>
          </cell>
          <cell r="T3205" t="str">
            <v>CD38430482</v>
          </cell>
          <cell r="U3205">
            <v>0</v>
          </cell>
          <cell r="V3205">
            <v>0.8</v>
          </cell>
          <cell r="W3205">
            <v>0.8</v>
          </cell>
        </row>
        <row r="3206">
          <cell r="I3206" t="str">
            <v>珠琳尹家-桥头连接路</v>
          </cell>
          <cell r="J3206" t="str">
            <v>1327F4304820097</v>
          </cell>
          <cell r="K3206" t="str">
            <v>新村与撤并村便捷连通</v>
          </cell>
          <cell r="L3206" t="str">
            <v>三类地区</v>
          </cell>
          <cell r="M3206"/>
          <cell r="N3206" t="str">
            <v>新建</v>
          </cell>
          <cell r="O3206" t="str">
            <v>珠琳村</v>
          </cell>
          <cell r="P3206" t="str">
            <v>等外公路</v>
          </cell>
          <cell r="R3206" t="str">
            <v>0</v>
          </cell>
          <cell r="S3206" t="str">
            <v>3.5</v>
          </cell>
          <cell r="T3206" t="str">
            <v>无</v>
          </cell>
          <cell r="U3206">
            <v>0</v>
          </cell>
          <cell r="V3206">
            <v>0.70599999999999996</v>
          </cell>
          <cell r="W3206">
            <v>0.70599999999999996</v>
          </cell>
        </row>
        <row r="3207">
          <cell r="I3207" t="str">
            <v>庄子丘-塘屋连接路</v>
          </cell>
          <cell r="J3207" t="str">
            <v>1327F4304820081</v>
          </cell>
          <cell r="K3207" t="str">
            <v>新村与撤并村便捷连通</v>
          </cell>
          <cell r="L3207" t="str">
            <v>三类地区</v>
          </cell>
          <cell r="M3207"/>
          <cell r="N3207" t="str">
            <v>新建</v>
          </cell>
          <cell r="O3207" t="str">
            <v>兴旺村</v>
          </cell>
          <cell r="P3207" t="str">
            <v>等外公路</v>
          </cell>
          <cell r="R3207" t="str">
            <v>0</v>
          </cell>
          <cell r="S3207" t="str">
            <v>3.5</v>
          </cell>
          <cell r="T3207" t="str">
            <v>无</v>
          </cell>
          <cell r="U3207">
            <v>0</v>
          </cell>
          <cell r="V3207">
            <v>0.47</v>
          </cell>
          <cell r="W3207">
            <v>0.47</v>
          </cell>
        </row>
        <row r="3208">
          <cell r="I3208" t="str">
            <v>子槽边-萧氏祠堂连接路</v>
          </cell>
          <cell r="J3208" t="str">
            <v>1327F4304820054</v>
          </cell>
          <cell r="K3208" t="str">
            <v>新村与撤并村便捷连通</v>
          </cell>
          <cell r="L3208" t="str">
            <v>三类地区</v>
          </cell>
          <cell r="M3208"/>
          <cell r="N3208" t="str">
            <v>新建</v>
          </cell>
          <cell r="O3208" t="str">
            <v>利群村</v>
          </cell>
          <cell r="P3208" t="str">
            <v>无路</v>
          </cell>
          <cell r="R3208" t="str">
            <v>3</v>
          </cell>
          <cell r="S3208" t="str">
            <v>3.5</v>
          </cell>
          <cell r="T3208" t="str">
            <v>CC70430482</v>
          </cell>
          <cell r="U3208">
            <v>0</v>
          </cell>
          <cell r="V3208">
            <v>0.34599999999999997</v>
          </cell>
          <cell r="W3208">
            <v>0.34599999999999997</v>
          </cell>
        </row>
        <row r="3209">
          <cell r="I3209" t="str">
            <v>柞树园至鼓塘连接路</v>
          </cell>
          <cell r="J3209" t="str">
            <v>1327F4304820133</v>
          </cell>
          <cell r="K3209" t="str">
            <v>新村与撤并村便捷连通</v>
          </cell>
          <cell r="L3209" t="str">
            <v>三类地区</v>
          </cell>
          <cell r="M3209"/>
          <cell r="N3209" t="str">
            <v>新建</v>
          </cell>
          <cell r="O3209" t="str">
            <v>樟塘村</v>
          </cell>
          <cell r="P3209" t="str">
            <v>四级公路</v>
          </cell>
          <cell r="R3209" t="str">
            <v>3</v>
          </cell>
          <cell r="S3209" t="str">
            <v>3.5</v>
          </cell>
          <cell r="T3209" t="str">
            <v>C686430482</v>
          </cell>
          <cell r="U3209">
            <v>0</v>
          </cell>
          <cell r="V3209">
            <v>0.47099999999999997</v>
          </cell>
          <cell r="W3209">
            <v>0.47099999999999997</v>
          </cell>
        </row>
        <row r="3210">
          <cell r="I3210" t="str">
            <v>枞毛山-枞毛山连接路</v>
          </cell>
          <cell r="J3210" t="str">
            <v>1327F4304820127</v>
          </cell>
          <cell r="K3210" t="str">
            <v>新村与撤并村便捷连通</v>
          </cell>
          <cell r="L3210" t="str">
            <v>三类地区</v>
          </cell>
          <cell r="M3210"/>
          <cell r="N3210" t="str">
            <v>新建</v>
          </cell>
          <cell r="O3210" t="str">
            <v>梅花村</v>
          </cell>
          <cell r="P3210" t="str">
            <v>等外公路</v>
          </cell>
          <cell r="R3210" t="str">
            <v>3</v>
          </cell>
          <cell r="S3210" t="str">
            <v>3.5</v>
          </cell>
          <cell r="T3210" t="str">
            <v>C856430482</v>
          </cell>
          <cell r="U3210">
            <v>0</v>
          </cell>
          <cell r="V3210">
            <v>0.83</v>
          </cell>
          <cell r="W3210">
            <v>0.83</v>
          </cell>
        </row>
        <row r="3211">
          <cell r="I3211" t="str">
            <v>Y997邵东市团山镇至流光岭镇公路</v>
          </cell>
          <cell r="J3211" t="str">
            <v>131601F4305210001</v>
          </cell>
          <cell r="K3211" t="str">
            <v>乡镇通三级（路面宽7米）及以上农村公路</v>
          </cell>
          <cell r="L3211" t="str">
            <v>二类地区</v>
          </cell>
          <cell r="M3211"/>
          <cell r="N3211" t="str">
            <v>改扩建</v>
          </cell>
          <cell r="O3211" t="str">
            <v>团山镇</v>
          </cell>
          <cell r="P3211" t="str">
            <v>四级公路</v>
          </cell>
          <cell r="Q3211" t="str">
            <v>三级公路</v>
          </cell>
          <cell r="T3211" t="str">
            <v>Y997430521</v>
          </cell>
          <cell r="U3211">
            <v>0</v>
          </cell>
          <cell r="V3211">
            <v>5.5</v>
          </cell>
          <cell r="W3211">
            <v>5.5</v>
          </cell>
        </row>
        <row r="3212">
          <cell r="I3212" t="str">
            <v>X008邵东市黑田铺镇望城乔口-新宁公路</v>
          </cell>
          <cell r="J3212" t="str">
            <v>1316F4305210012</v>
          </cell>
          <cell r="K3212" t="str">
            <v>乡镇通三级（路面宽7米）及以上农村公路</v>
          </cell>
          <cell r="L3212" t="str">
            <v>二类地区</v>
          </cell>
          <cell r="M3212"/>
          <cell r="N3212" t="str">
            <v>改扩建</v>
          </cell>
          <cell r="O3212" t="str">
            <v>黑田铺镇</v>
          </cell>
          <cell r="P3212" t="str">
            <v>等外公路</v>
          </cell>
          <cell r="Q3212" t="str">
            <v>三级公路</v>
          </cell>
          <cell r="T3212" t="str">
            <v>X008430521</v>
          </cell>
          <cell r="U3212">
            <v>0</v>
          </cell>
          <cell r="V3212">
            <v>11.805999999999999</v>
          </cell>
          <cell r="W3212">
            <v>11.805999999999999</v>
          </cell>
        </row>
        <row r="3213">
          <cell r="I3213" t="str">
            <v>X011邵东市简家陇镇桃源漆河-邵东青山公路</v>
          </cell>
          <cell r="J3213" t="str">
            <v>1316F4305210004</v>
          </cell>
          <cell r="K3213" t="str">
            <v>乡镇通三级（路面宽7米）及以上农村公路</v>
          </cell>
          <cell r="L3213" t="str">
            <v>二类地区</v>
          </cell>
          <cell r="M3213"/>
          <cell r="N3213" t="str">
            <v>改扩建</v>
          </cell>
          <cell r="O3213" t="str">
            <v>简家陇镇</v>
          </cell>
          <cell r="P3213" t="str">
            <v>四级公路</v>
          </cell>
          <cell r="Q3213" t="str">
            <v>三级公路</v>
          </cell>
          <cell r="T3213" t="str">
            <v>X011430521</v>
          </cell>
          <cell r="U3213">
            <v>0</v>
          </cell>
          <cell r="V3213">
            <v>19.87</v>
          </cell>
          <cell r="W3213">
            <v>19.87</v>
          </cell>
        </row>
        <row r="3214">
          <cell r="I3214" t="str">
            <v>X026邵东市魏家桥镇攸县柏市-会同蒲稳公路</v>
          </cell>
          <cell r="J3214" t="str">
            <v>1316F4305210006</v>
          </cell>
          <cell r="K3214" t="str">
            <v>乡镇通三级（路面宽7米）及以上农村公路</v>
          </cell>
          <cell r="L3214" t="str">
            <v>二类地区</v>
          </cell>
          <cell r="M3214"/>
          <cell r="N3214" t="str">
            <v>改扩建</v>
          </cell>
          <cell r="O3214" t="str">
            <v>魏家桥镇</v>
          </cell>
          <cell r="P3214" t="str">
            <v>四级公路</v>
          </cell>
          <cell r="Q3214" t="str">
            <v>三级公路</v>
          </cell>
          <cell r="T3214" t="str">
            <v>X026430582</v>
          </cell>
          <cell r="U3214">
            <v>0</v>
          </cell>
          <cell r="V3214">
            <v>8.4740000000000002</v>
          </cell>
          <cell r="W3214">
            <v>8.4740000000000002</v>
          </cell>
        </row>
        <row r="3215">
          <cell r="I3215" t="str">
            <v>X030邵东市流光岭镇邵东简家陇-新化奉家公路</v>
          </cell>
          <cell r="J3215" t="str">
            <v>1316F4305210009</v>
          </cell>
          <cell r="K3215" t="str">
            <v>乡镇通三级（路面宽7米）及以上农村公路</v>
          </cell>
          <cell r="L3215" t="str">
            <v>二类地区</v>
          </cell>
          <cell r="M3215"/>
          <cell r="N3215" t="str">
            <v>改扩建</v>
          </cell>
          <cell r="O3215" t="str">
            <v>流光岭镇</v>
          </cell>
          <cell r="P3215" t="str">
            <v>等外公路</v>
          </cell>
          <cell r="Q3215" t="str">
            <v>三级公路</v>
          </cell>
          <cell r="T3215" t="str">
            <v>X030430582</v>
          </cell>
          <cell r="U3215">
            <v>0</v>
          </cell>
          <cell r="V3215">
            <v>12.157</v>
          </cell>
          <cell r="W3215">
            <v>12.157</v>
          </cell>
        </row>
        <row r="3216">
          <cell r="I3216" t="str">
            <v>Y119邵东市斫曹乡十字-长流水公路</v>
          </cell>
          <cell r="J3216" t="str">
            <v>1316F4305210011</v>
          </cell>
          <cell r="K3216" t="str">
            <v>乡镇通三级（路面宽7米）及以上农村公路</v>
          </cell>
          <cell r="L3216" t="str">
            <v>二类地区</v>
          </cell>
          <cell r="M3216"/>
          <cell r="N3216" t="str">
            <v>改扩建</v>
          </cell>
          <cell r="O3216" t="str">
            <v>斫石曹乡</v>
          </cell>
          <cell r="P3216" t="str">
            <v>四级公路</v>
          </cell>
          <cell r="Q3216" t="str">
            <v>三级公路</v>
          </cell>
          <cell r="T3216" t="str">
            <v>Y119430521</v>
          </cell>
          <cell r="U3216">
            <v>3.0529999999999999</v>
          </cell>
          <cell r="V3216">
            <v>6.0529999999999999</v>
          </cell>
          <cell r="W3216">
            <v>3</v>
          </cell>
        </row>
        <row r="3217">
          <cell r="I3217" t="str">
            <v>新邵县C560+X004孙家桥至花桥公路</v>
          </cell>
          <cell r="J3217" t="str">
            <v>1316F4305220001</v>
          </cell>
          <cell r="K3217" t="str">
            <v>乡镇通三级（路面宽7米）及以上农村公路</v>
          </cell>
          <cell r="L3217" t="str">
            <v>一类地区</v>
          </cell>
          <cell r="M3217" t="str">
            <v>国家贫困县</v>
          </cell>
          <cell r="N3217" t="str">
            <v>改扩建</v>
          </cell>
          <cell r="O3217" t="str">
            <v>潭溪镇</v>
          </cell>
          <cell r="P3217" t="str">
            <v>四级公路</v>
          </cell>
          <cell r="Q3217" t="str">
            <v>三级公路</v>
          </cell>
          <cell r="T3217" t="str">
            <v>X004430522</v>
          </cell>
          <cell r="U3217">
            <v>0</v>
          </cell>
          <cell r="V3217">
            <v>17.361999999999998</v>
          </cell>
          <cell r="W3217">
            <v>17.361999999999998</v>
          </cell>
        </row>
        <row r="3218">
          <cell r="I3218" t="str">
            <v>新邵县Y998巨口铺社区至黄岩村公路工程</v>
          </cell>
          <cell r="J3218" t="str">
            <v>1312F4305220002</v>
          </cell>
          <cell r="K3218" t="str">
            <v>乡镇通三级（路面宽7米）及以上农村公路</v>
          </cell>
          <cell r="L3218" t="str">
            <v>一类地区</v>
          </cell>
          <cell r="M3218" t="str">
            <v>国家贫困县</v>
          </cell>
          <cell r="N3218" t="str">
            <v>改扩建</v>
          </cell>
          <cell r="O3218" t="str">
            <v>迎光乡</v>
          </cell>
          <cell r="P3218" t="str">
            <v>四级公路</v>
          </cell>
          <cell r="Q3218" t="str">
            <v>三级公路</v>
          </cell>
          <cell r="T3218" t="str">
            <v>Y998430522</v>
          </cell>
          <cell r="U3218">
            <v>0</v>
          </cell>
          <cell r="V3218">
            <v>12.242000000000001</v>
          </cell>
          <cell r="W3218">
            <v>12.242000000000001</v>
          </cell>
        </row>
        <row r="3219">
          <cell r="I3219" t="str">
            <v>祁东至中庙</v>
          </cell>
          <cell r="J3219" t="str">
            <v>131301F4305230008</v>
          </cell>
          <cell r="K3219" t="str">
            <v>乡镇通三级（路面宽7米）及以上农村公路</v>
          </cell>
          <cell r="L3219" t="str">
            <v>一类地区</v>
          </cell>
          <cell r="M3219" t="str">
            <v>国家贫困县</v>
          </cell>
          <cell r="N3219" t="str">
            <v>改扩建</v>
          </cell>
          <cell r="O3219" t="str">
            <v>诸甲亭乡</v>
          </cell>
          <cell r="P3219" t="str">
            <v>四级公路</v>
          </cell>
          <cell r="Q3219" t="str">
            <v>三级公路</v>
          </cell>
          <cell r="T3219" t="str">
            <v>Y997430523</v>
          </cell>
          <cell r="U3219">
            <v>11.047000000000001</v>
          </cell>
          <cell r="V3219">
            <v>25.547999999999998</v>
          </cell>
          <cell r="W3219">
            <v>14.500999999999999</v>
          </cell>
        </row>
        <row r="3220">
          <cell r="I3220" t="str">
            <v>杨田至河伯</v>
          </cell>
          <cell r="J3220" t="str">
            <v>1316F4305230001</v>
          </cell>
          <cell r="K3220" t="str">
            <v>乡镇通三级（路面宽7米）及以上农村公路</v>
          </cell>
          <cell r="L3220" t="str">
            <v>一类地区</v>
          </cell>
          <cell r="M3220" t="str">
            <v>国家贫困县</v>
          </cell>
          <cell r="N3220" t="str">
            <v>新建</v>
          </cell>
          <cell r="O3220" t="str">
            <v>河伯乡</v>
          </cell>
          <cell r="P3220" t="str">
            <v>四级公路</v>
          </cell>
          <cell r="Q3220" t="str">
            <v>三级公路</v>
          </cell>
          <cell r="T3220" t="str">
            <v>Y073430523</v>
          </cell>
          <cell r="U3220">
            <v>0</v>
          </cell>
          <cell r="V3220">
            <v>5.4009999999999998</v>
          </cell>
          <cell r="W3220">
            <v>5.4009999999999998</v>
          </cell>
        </row>
        <row r="3221">
          <cell r="I3221" t="str">
            <v>郦家坪-杉木桥</v>
          </cell>
          <cell r="J3221" t="str">
            <v>1316F4305230006</v>
          </cell>
          <cell r="K3221" t="str">
            <v>乡镇通三级（路面宽7米）及以上农村公路</v>
          </cell>
          <cell r="L3221" t="str">
            <v>一类地区</v>
          </cell>
          <cell r="M3221" t="str">
            <v>国家贫困县</v>
          </cell>
          <cell r="N3221" t="str">
            <v>改扩建</v>
          </cell>
          <cell r="O3221" t="str">
            <v>郦家坪镇</v>
          </cell>
          <cell r="P3221" t="str">
            <v>四级公路</v>
          </cell>
          <cell r="Q3221" t="str">
            <v>三级公路</v>
          </cell>
          <cell r="T3221" t="str">
            <v>X087430523</v>
          </cell>
          <cell r="U3221">
            <v>0</v>
          </cell>
          <cell r="V3221">
            <v>5.3470000000000004</v>
          </cell>
          <cell r="W3221">
            <v>5.3470000000000004</v>
          </cell>
        </row>
        <row r="3222">
          <cell r="I3222" t="str">
            <v>小溪市-霞塘云</v>
          </cell>
          <cell r="J3222" t="str">
            <v>1316F4305230004</v>
          </cell>
          <cell r="K3222" t="str">
            <v>乡镇通三级（路面宽7米）及以上农村公路</v>
          </cell>
          <cell r="L3222" t="str">
            <v>一类地区</v>
          </cell>
          <cell r="M3222" t="str">
            <v>国家贫困县</v>
          </cell>
          <cell r="N3222" t="str">
            <v>改扩建</v>
          </cell>
          <cell r="O3222" t="str">
            <v>小溪市乡</v>
          </cell>
          <cell r="P3222" t="str">
            <v>四级公路</v>
          </cell>
          <cell r="Q3222" t="str">
            <v>三级公路</v>
          </cell>
          <cell r="T3222" t="str">
            <v>X003430523</v>
          </cell>
          <cell r="U3222">
            <v>2.7250000000000001</v>
          </cell>
          <cell r="V3222">
            <v>12.144</v>
          </cell>
          <cell r="W3222">
            <v>9.4190000000000005</v>
          </cell>
        </row>
        <row r="3223">
          <cell r="I3223" t="str">
            <v>长乐至黄亭市</v>
          </cell>
          <cell r="J3223" t="str">
            <v>1316F4305230008</v>
          </cell>
          <cell r="K3223" t="str">
            <v>乡镇通三级（路面宽7米）及以上农村公路</v>
          </cell>
          <cell r="L3223" t="str">
            <v>一类地区</v>
          </cell>
          <cell r="M3223" t="str">
            <v>国家贫困县</v>
          </cell>
          <cell r="N3223" t="str">
            <v>改扩建</v>
          </cell>
          <cell r="O3223" t="str">
            <v>长乐乡</v>
          </cell>
          <cell r="P3223" t="str">
            <v>四级公路</v>
          </cell>
          <cell r="Q3223" t="str">
            <v>三级公路</v>
          </cell>
          <cell r="T3223" t="str">
            <v>X006430523</v>
          </cell>
          <cell r="U3223">
            <v>0</v>
          </cell>
          <cell r="V3223">
            <v>7.2880000000000003</v>
          </cell>
          <cell r="W3223">
            <v>7.2880000000000003</v>
          </cell>
        </row>
        <row r="3224">
          <cell r="I3224" t="str">
            <v>金称市至双清</v>
          </cell>
          <cell r="J3224" t="str">
            <v>1316F4305230009</v>
          </cell>
          <cell r="K3224" t="str">
            <v>乡镇通三级（路面宽7米）及以上农村公路</v>
          </cell>
          <cell r="L3224" t="str">
            <v>一类地区</v>
          </cell>
          <cell r="M3224" t="str">
            <v>国家贫困县</v>
          </cell>
          <cell r="N3224" t="str">
            <v>改扩建</v>
          </cell>
          <cell r="O3224" t="str">
            <v>金称市镇</v>
          </cell>
          <cell r="P3224" t="str">
            <v>四级公路</v>
          </cell>
          <cell r="Q3224" t="str">
            <v>三级公路</v>
          </cell>
          <cell r="T3224" t="str">
            <v>X005430523</v>
          </cell>
          <cell r="U3224">
            <v>0</v>
          </cell>
          <cell r="V3224">
            <v>17.260999999999999</v>
          </cell>
          <cell r="W3224">
            <v>17.260999999999999</v>
          </cell>
        </row>
        <row r="3225">
          <cell r="I3225" t="str">
            <v>金江乡通三级公路</v>
          </cell>
          <cell r="J3225" t="str">
            <v>1316F4305230010</v>
          </cell>
          <cell r="K3225" t="str">
            <v>乡镇通三级（路面宽7米）及以上农村公路</v>
          </cell>
          <cell r="L3225" t="str">
            <v>一类地区</v>
          </cell>
          <cell r="M3225" t="str">
            <v>国家贫困县</v>
          </cell>
          <cell r="N3225" t="str">
            <v>改扩建</v>
          </cell>
          <cell r="O3225" t="str">
            <v>金江乡</v>
          </cell>
          <cell r="P3225" t="str">
            <v>四级公路</v>
          </cell>
          <cell r="Q3225" t="str">
            <v>三级公路</v>
          </cell>
          <cell r="T3225" t="str">
            <v>X077430523</v>
          </cell>
          <cell r="U3225">
            <v>0</v>
          </cell>
          <cell r="V3225">
            <v>4.5</v>
          </cell>
          <cell r="W3225">
            <v>4.5</v>
          </cell>
        </row>
        <row r="3226">
          <cell r="I3226" t="str">
            <v>X104隆回县虎形山—小沙江公路</v>
          </cell>
          <cell r="J3226" t="str">
            <v>1316F4305240002</v>
          </cell>
          <cell r="K3226" t="str">
            <v>乡镇通三级（路面宽7米）及以上农村公路</v>
          </cell>
          <cell r="L3226" t="str">
            <v>一类地区</v>
          </cell>
          <cell r="M3226" t="str">
            <v>国家贫困县</v>
          </cell>
          <cell r="N3226" t="str">
            <v>新建</v>
          </cell>
          <cell r="O3226" t="str">
            <v>虎形山瑶族乡</v>
          </cell>
          <cell r="P3226" t="str">
            <v>四级公路</v>
          </cell>
          <cell r="Q3226" t="str">
            <v>三级公路</v>
          </cell>
          <cell r="T3226" t="str">
            <v>X104430524</v>
          </cell>
          <cell r="U3226">
            <v>0</v>
          </cell>
          <cell r="V3226">
            <v>6.8620000000000001</v>
          </cell>
          <cell r="W3226">
            <v>6.8620000000000001</v>
          </cell>
        </row>
        <row r="3227">
          <cell r="I3227" t="str">
            <v>鸭田镇通三级公路</v>
          </cell>
          <cell r="J3227" t="str">
            <v>1316F4305240003</v>
          </cell>
          <cell r="K3227" t="str">
            <v>乡镇通三级（路面宽7米）及以上农村公路</v>
          </cell>
          <cell r="L3227" t="str">
            <v>一类地区</v>
          </cell>
          <cell r="M3227" t="str">
            <v>国家贫困县</v>
          </cell>
          <cell r="O3227" t="str">
            <v>鸭田镇</v>
          </cell>
          <cell r="P3227" t="str">
            <v>四级公路</v>
          </cell>
          <cell r="Q3227" t="str">
            <v>三级公路</v>
          </cell>
          <cell r="T3227" t="str">
            <v>X003430524</v>
          </cell>
          <cell r="U3227">
            <v>0</v>
          </cell>
          <cell r="V3227">
            <v>17.36</v>
          </cell>
          <cell r="W3227">
            <v>17.36</v>
          </cell>
        </row>
        <row r="3228">
          <cell r="I3228" t="str">
            <v>长塘瑶族乡通三级公路</v>
          </cell>
          <cell r="J3228" t="str">
            <v>1316F4305250016</v>
          </cell>
          <cell r="K3228" t="str">
            <v>乡镇通三级（路面宽7米）及以上农村公路</v>
          </cell>
          <cell r="L3228" t="str">
            <v>一类地区</v>
          </cell>
          <cell r="M3228" t="str">
            <v>国家贫困县</v>
          </cell>
          <cell r="O3228" t="str">
            <v>长塘瑶族乡</v>
          </cell>
          <cell r="P3228" t="str">
            <v>四级公路</v>
          </cell>
          <cell r="Q3228" t="str">
            <v>三级公路</v>
          </cell>
          <cell r="T3228" t="str">
            <v>X114430525</v>
          </cell>
          <cell r="U3228">
            <v>26.138000000000002</v>
          </cell>
          <cell r="V3228">
            <v>32.137999999999998</v>
          </cell>
          <cell r="W3228">
            <v>6</v>
          </cell>
        </row>
        <row r="3229">
          <cell r="I3229" t="str">
            <v>洞口县X010线大屋乡通乡公路提质改造工程</v>
          </cell>
          <cell r="J3229" t="str">
            <v>1316F4305250006</v>
          </cell>
          <cell r="K3229" t="str">
            <v>乡镇通三级（路面宽7米）及以上农村公路</v>
          </cell>
          <cell r="L3229" t="str">
            <v>一类地区</v>
          </cell>
          <cell r="M3229" t="str">
            <v>国家贫困县</v>
          </cell>
          <cell r="N3229" t="str">
            <v>改扩建</v>
          </cell>
          <cell r="O3229" t="str">
            <v>大屋瑶族乡</v>
          </cell>
          <cell r="P3229" t="str">
            <v>四级公路</v>
          </cell>
          <cell r="Q3229" t="str">
            <v>三级公路</v>
          </cell>
          <cell r="T3229" t="str">
            <v>X010430525</v>
          </cell>
          <cell r="U3229">
            <v>0</v>
          </cell>
          <cell r="V3229">
            <v>16.821000000000002</v>
          </cell>
          <cell r="W3229">
            <v>16.821000000000002</v>
          </cell>
        </row>
        <row r="3230">
          <cell r="I3230" t="str">
            <v>洞口县X115线古楼乡通乡公路提质改造工程</v>
          </cell>
          <cell r="J3230" t="str">
            <v>1316F4305250004</v>
          </cell>
          <cell r="K3230" t="str">
            <v>乡镇通三级（路面宽7米）及以上农村公路</v>
          </cell>
          <cell r="L3230" t="str">
            <v>一类地区</v>
          </cell>
          <cell r="M3230" t="str">
            <v>国家贫困县</v>
          </cell>
          <cell r="N3230" t="str">
            <v>改扩建</v>
          </cell>
          <cell r="O3230" t="str">
            <v>古楼乡</v>
          </cell>
          <cell r="P3230" t="str">
            <v>四级公路</v>
          </cell>
          <cell r="Q3230" t="str">
            <v>三级公路</v>
          </cell>
          <cell r="T3230" t="str">
            <v>X115430525</v>
          </cell>
          <cell r="U3230">
            <v>0</v>
          </cell>
          <cell r="V3230">
            <v>8.9540000000000006</v>
          </cell>
          <cell r="W3230">
            <v>8.9540000000000006</v>
          </cell>
        </row>
        <row r="3231">
          <cell r="I3231" t="str">
            <v>洞口县X116线岩山镇通乡公路提质改造工程</v>
          </cell>
          <cell r="J3231" t="str">
            <v>1316F4305250007</v>
          </cell>
          <cell r="K3231" t="str">
            <v>乡镇通三级（路面宽7米）及以上农村公路</v>
          </cell>
          <cell r="L3231" t="str">
            <v>一类地区</v>
          </cell>
          <cell r="M3231" t="str">
            <v>国家贫困县</v>
          </cell>
          <cell r="N3231" t="str">
            <v>改扩建</v>
          </cell>
          <cell r="O3231" t="str">
            <v>岩山镇</v>
          </cell>
          <cell r="P3231" t="str">
            <v>四级公路</v>
          </cell>
          <cell r="Q3231" t="str">
            <v>三级公路</v>
          </cell>
          <cell r="T3231" t="str">
            <v>X116430525</v>
          </cell>
          <cell r="U3231">
            <v>0</v>
          </cell>
          <cell r="V3231">
            <v>8.7829999999999995</v>
          </cell>
          <cell r="W3231">
            <v>8.7829999999999995</v>
          </cell>
        </row>
        <row r="3232">
          <cell r="I3232" t="str">
            <v>洞口县Y053线石柱乡通乡公路提质改造工程</v>
          </cell>
          <cell r="J3232" t="str">
            <v>1316F4305250013</v>
          </cell>
          <cell r="K3232" t="str">
            <v>乡镇通三级（路面宽7米）及以上农村公路</v>
          </cell>
          <cell r="L3232" t="str">
            <v>一类地区</v>
          </cell>
          <cell r="M3232" t="str">
            <v>国家贫困县</v>
          </cell>
          <cell r="N3232" t="str">
            <v>改扩建</v>
          </cell>
          <cell r="O3232" t="str">
            <v>石柱乡</v>
          </cell>
          <cell r="P3232" t="str">
            <v>四级公路</v>
          </cell>
          <cell r="Q3232" t="str">
            <v>三级公路</v>
          </cell>
          <cell r="T3232" t="str">
            <v>Y053430525</v>
          </cell>
          <cell r="U3232">
            <v>0.19800000000000001</v>
          </cell>
          <cell r="V3232">
            <v>9.1880000000000006</v>
          </cell>
          <cell r="W3232">
            <v>8.99</v>
          </cell>
        </row>
        <row r="3233">
          <cell r="I3233" t="str">
            <v>洞口县Y055线渣坪乡通乡公路提质改造工程</v>
          </cell>
          <cell r="J3233" t="str">
            <v>1316F4305250010</v>
          </cell>
          <cell r="K3233" t="str">
            <v>乡镇通三级（路面宽7米）及以上农村公路</v>
          </cell>
          <cell r="L3233" t="str">
            <v>一类地区</v>
          </cell>
          <cell r="M3233" t="str">
            <v>国家贫困县</v>
          </cell>
          <cell r="N3233" t="str">
            <v>改扩建</v>
          </cell>
          <cell r="O3233" t="str">
            <v>渣坪乡</v>
          </cell>
          <cell r="P3233" t="str">
            <v>四级公路</v>
          </cell>
          <cell r="Q3233" t="str">
            <v>三级公路</v>
          </cell>
          <cell r="T3233" t="str">
            <v>Y055430525</v>
          </cell>
          <cell r="U3233">
            <v>17.635999999999999</v>
          </cell>
          <cell r="V3233">
            <v>30.209</v>
          </cell>
          <cell r="W3233">
            <v>12.573</v>
          </cell>
        </row>
        <row r="3234">
          <cell r="I3234" t="str">
            <v>洞口县Y056线桐山乡通乡公路提质改造工程</v>
          </cell>
          <cell r="J3234" t="str">
            <v>1316F4305250011</v>
          </cell>
          <cell r="K3234" t="str">
            <v>乡镇通三级（路面宽7米）及以上农村公路</v>
          </cell>
          <cell r="L3234" t="str">
            <v>一类地区</v>
          </cell>
          <cell r="M3234" t="str">
            <v>国家贫困县</v>
          </cell>
          <cell r="N3234" t="str">
            <v>改扩建</v>
          </cell>
          <cell r="O3234" t="str">
            <v>桐山乡</v>
          </cell>
          <cell r="P3234" t="str">
            <v>四级公路</v>
          </cell>
          <cell r="Q3234" t="str">
            <v>三级公路</v>
          </cell>
          <cell r="T3234" t="str">
            <v>Y056430525</v>
          </cell>
          <cell r="U3234">
            <v>12.829000000000001</v>
          </cell>
          <cell r="V3234">
            <v>23.635999999999999</v>
          </cell>
          <cell r="W3234">
            <v>10.807</v>
          </cell>
        </row>
        <row r="3235">
          <cell r="I3235" t="str">
            <v>杨林镇通三级公路</v>
          </cell>
          <cell r="J3235" t="str">
            <v>1316F4305250014</v>
          </cell>
          <cell r="K3235" t="str">
            <v>乡镇通三级（路面宽7米）及以上农村公路</v>
          </cell>
          <cell r="L3235" t="str">
            <v>一类地区</v>
          </cell>
          <cell r="M3235" t="str">
            <v>国家贫困县</v>
          </cell>
          <cell r="N3235" t="str">
            <v>改扩建</v>
          </cell>
          <cell r="O3235" t="str">
            <v>杨林镇</v>
          </cell>
          <cell r="P3235" t="str">
            <v>四级公路</v>
          </cell>
          <cell r="Q3235" t="str">
            <v>三级公路</v>
          </cell>
          <cell r="T3235" t="str">
            <v>X004430525</v>
          </cell>
          <cell r="U3235">
            <v>0</v>
          </cell>
          <cell r="V3235">
            <v>8.5</v>
          </cell>
          <cell r="W3235">
            <v>8.5</v>
          </cell>
        </row>
        <row r="3236">
          <cell r="I3236" t="str">
            <v>醪田镇通三级公路</v>
          </cell>
          <cell r="J3236" t="str">
            <v>1316F4305250015</v>
          </cell>
          <cell r="K3236" t="str">
            <v>乡镇通三级（路面宽7米）及以上农村公路</v>
          </cell>
          <cell r="L3236" t="str">
            <v>一类地区</v>
          </cell>
          <cell r="M3236" t="str">
            <v>国家贫困县</v>
          </cell>
          <cell r="N3236" t="str">
            <v>改扩建</v>
          </cell>
          <cell r="O3236" t="str">
            <v>醪田镇</v>
          </cell>
          <cell r="P3236" t="str">
            <v>四级公路</v>
          </cell>
          <cell r="Q3236" t="str">
            <v>三级公路</v>
          </cell>
          <cell r="T3236" t="str">
            <v>X113430525</v>
          </cell>
          <cell r="U3236">
            <v>0</v>
          </cell>
          <cell r="V3236">
            <v>8</v>
          </cell>
          <cell r="W3236">
            <v>8</v>
          </cell>
        </row>
        <row r="3237">
          <cell r="I3237" t="str">
            <v>东鹅公路</v>
          </cell>
          <cell r="J3237" t="str">
            <v>1316F4305270001</v>
          </cell>
          <cell r="K3237" t="str">
            <v>乡镇通三级（路面宽7米）及以上农村公路</v>
          </cell>
          <cell r="L3237" t="str">
            <v>一类地区</v>
          </cell>
          <cell r="M3237" t="str">
            <v>国家贫困县</v>
          </cell>
          <cell r="N3237" t="str">
            <v>改扩建</v>
          </cell>
          <cell r="O3237" t="str">
            <v>鹅公岭侗族苗族乡</v>
          </cell>
          <cell r="P3237" t="str">
            <v>四级公路</v>
          </cell>
          <cell r="Q3237" t="str">
            <v>三级公路</v>
          </cell>
          <cell r="T3237" t="str">
            <v>X174430527</v>
          </cell>
          <cell r="U3237">
            <v>0</v>
          </cell>
          <cell r="V3237">
            <v>8.9440000000000008</v>
          </cell>
          <cell r="W3237">
            <v>8.9440000000000008</v>
          </cell>
        </row>
        <row r="3238">
          <cell r="I3238" t="str">
            <v>黄土矿镇通三级公路</v>
          </cell>
          <cell r="J3238" t="str">
            <v>1316F4305270004</v>
          </cell>
          <cell r="K3238" t="str">
            <v>乡镇通三级（路面宽7米）及以上农村公路</v>
          </cell>
          <cell r="L3238" t="str">
            <v>一类地区</v>
          </cell>
          <cell r="M3238" t="str">
            <v>国家贫困县</v>
          </cell>
          <cell r="N3238" t="str">
            <v>改扩建</v>
          </cell>
          <cell r="O3238" t="str">
            <v>黄土矿镇</v>
          </cell>
          <cell r="P3238" t="str">
            <v>四级公路</v>
          </cell>
          <cell r="Q3238" t="str">
            <v>三级公路</v>
          </cell>
          <cell r="T3238" t="str">
            <v>Y020430527</v>
          </cell>
          <cell r="U3238">
            <v>0</v>
          </cell>
          <cell r="V3238">
            <v>8.1980000000000004</v>
          </cell>
          <cell r="W3238">
            <v>8.1980000000000004</v>
          </cell>
        </row>
        <row r="3239">
          <cell r="I3239" t="str">
            <v>瓦联公路</v>
          </cell>
          <cell r="J3239" t="str">
            <v>1316F4305270002</v>
          </cell>
          <cell r="K3239" t="str">
            <v>乡镇通三级（路面宽7米）及以上农村公路</v>
          </cell>
          <cell r="L3239" t="str">
            <v>一类地区</v>
          </cell>
          <cell r="M3239" t="str">
            <v>国家贫困县</v>
          </cell>
          <cell r="N3239" t="str">
            <v>改扩建</v>
          </cell>
          <cell r="O3239" t="str">
            <v>水口乡</v>
          </cell>
          <cell r="P3239" t="str">
            <v>四级公路</v>
          </cell>
          <cell r="Q3239" t="str">
            <v>三级公路</v>
          </cell>
          <cell r="T3239" t="str">
            <v>Y008430527</v>
          </cell>
          <cell r="U3239">
            <v>0</v>
          </cell>
          <cell r="V3239">
            <v>11.824999999999999</v>
          </cell>
          <cell r="W3239">
            <v>11.824999999999999</v>
          </cell>
        </row>
        <row r="3240">
          <cell r="I3240" t="str">
            <v>X145大老线</v>
          </cell>
          <cell r="J3240" t="str">
            <v>X145430528</v>
          </cell>
          <cell r="K3240" t="str">
            <v>乡镇通三级（路面宽7米）及以上农村公路</v>
          </cell>
          <cell r="L3240" t="str">
            <v>一类地区</v>
          </cell>
          <cell r="M3240" t="str">
            <v>国家贫困县</v>
          </cell>
          <cell r="N3240" t="str">
            <v>改扩建</v>
          </cell>
          <cell r="O3240" t="str">
            <v>马头桥镇</v>
          </cell>
          <cell r="P3240" t="str">
            <v>四级公路</v>
          </cell>
          <cell r="Q3240" t="str">
            <v>三级公路</v>
          </cell>
          <cell r="T3240" t="str">
            <v>X145430528</v>
          </cell>
          <cell r="U3240">
            <v>0</v>
          </cell>
          <cell r="V3240">
            <v>7.0880000000000001</v>
          </cell>
          <cell r="W3240">
            <v>7.0880000000000001</v>
          </cell>
        </row>
        <row r="3241">
          <cell r="I3241" t="str">
            <v>丰田乡通三级公路</v>
          </cell>
          <cell r="J3241" t="str">
            <v>1316F4305280001</v>
          </cell>
          <cell r="K3241" t="str">
            <v>乡镇通三级（路面宽7米）及以上农村公路</v>
          </cell>
          <cell r="L3241" t="str">
            <v>一类地区</v>
          </cell>
          <cell r="M3241" t="str">
            <v>国家贫困县</v>
          </cell>
          <cell r="N3241" t="str">
            <v>改扩建</v>
          </cell>
          <cell r="O3241" t="str">
            <v>丰田乡</v>
          </cell>
          <cell r="P3241" t="str">
            <v>四级公路</v>
          </cell>
          <cell r="Q3241" t="str">
            <v>三级公路</v>
          </cell>
          <cell r="T3241" t="str">
            <v>X003430528</v>
          </cell>
          <cell r="U3241">
            <v>2.649</v>
          </cell>
          <cell r="V3241">
            <v>23.427</v>
          </cell>
          <cell r="W3241">
            <v>20.777999999999999</v>
          </cell>
        </row>
        <row r="3242">
          <cell r="I3242" t="str">
            <v>靖位乡通三级公路</v>
          </cell>
          <cell r="J3242" t="str">
            <v>1316F4305280002</v>
          </cell>
          <cell r="K3242" t="str">
            <v>乡镇通三级（路面宽7米）及以上农村公路</v>
          </cell>
          <cell r="L3242" t="str">
            <v>一类地区</v>
          </cell>
          <cell r="M3242" t="str">
            <v>国家贫困县</v>
          </cell>
          <cell r="O3242" t="str">
            <v>靖位乡</v>
          </cell>
          <cell r="P3242" t="str">
            <v>四级公路</v>
          </cell>
          <cell r="Q3242" t="str">
            <v>三级公路</v>
          </cell>
          <cell r="T3242" t="str">
            <v>X203430528</v>
          </cell>
          <cell r="U3242">
            <v>0</v>
          </cell>
          <cell r="V3242">
            <v>21.870999999999999</v>
          </cell>
          <cell r="W3242">
            <v>21.870999999999999</v>
          </cell>
        </row>
        <row r="3243">
          <cell r="I3243" t="str">
            <v>X162城步县清溪-兰蓉公路</v>
          </cell>
          <cell r="J3243" t="str">
            <v>1316F4305290002</v>
          </cell>
          <cell r="K3243" t="str">
            <v>乡镇通三级（路面宽7米）及以上农村公路</v>
          </cell>
          <cell r="L3243" t="str">
            <v>一类地区</v>
          </cell>
          <cell r="M3243" t="str">
            <v>国家贫困县</v>
          </cell>
          <cell r="N3243" t="str">
            <v>改扩建</v>
          </cell>
          <cell r="O3243" t="str">
            <v>兰蓉乡</v>
          </cell>
          <cell r="P3243" t="str">
            <v>四级公路</v>
          </cell>
          <cell r="Q3243" t="str">
            <v>三级公路</v>
          </cell>
          <cell r="T3243" t="str">
            <v>X162430529</v>
          </cell>
          <cell r="U3243">
            <v>0</v>
          </cell>
          <cell r="V3243">
            <v>35.542000000000002</v>
          </cell>
          <cell r="W3243">
            <v>35.542000000000002</v>
          </cell>
        </row>
        <row r="3244">
          <cell r="I3244" t="str">
            <v>白毛坪乡通三级公路</v>
          </cell>
          <cell r="J3244" t="str">
            <v>1316F4305290003</v>
          </cell>
          <cell r="K3244" t="str">
            <v>乡镇通三级（路面宽7米）及以上农村公路</v>
          </cell>
          <cell r="L3244" t="str">
            <v>一类地区</v>
          </cell>
          <cell r="M3244" t="str">
            <v>国家贫困县</v>
          </cell>
          <cell r="O3244" t="str">
            <v>白毛坪乡</v>
          </cell>
          <cell r="P3244" t="str">
            <v>四级公路</v>
          </cell>
          <cell r="Q3244" t="str">
            <v>三级公路</v>
          </cell>
          <cell r="T3244" t="str">
            <v>X162430529</v>
          </cell>
          <cell r="U3244">
            <v>0</v>
          </cell>
          <cell r="V3244">
            <v>16.122</v>
          </cell>
          <cell r="W3244">
            <v>16.122</v>
          </cell>
        </row>
        <row r="3245">
          <cell r="I3245" t="str">
            <v>西岩至金紫公路改建工程</v>
          </cell>
          <cell r="J3245" t="str">
            <v>131601F4305290001</v>
          </cell>
          <cell r="K3245" t="str">
            <v>乡镇通三级（路面宽7米）及以上农村公路</v>
          </cell>
          <cell r="L3245" t="str">
            <v>一类地区</v>
          </cell>
          <cell r="M3245" t="str">
            <v>国家贫困县</v>
          </cell>
          <cell r="N3245" t="str">
            <v>改扩建</v>
          </cell>
          <cell r="O3245" t="str">
            <v>金紫乡</v>
          </cell>
          <cell r="P3245" t="str">
            <v>四级公路</v>
          </cell>
          <cell r="Q3245" t="str">
            <v>三级公路</v>
          </cell>
          <cell r="T3245" t="str">
            <v>X159430529</v>
          </cell>
          <cell r="U3245">
            <v>0</v>
          </cell>
          <cell r="V3245">
            <v>5.19</v>
          </cell>
          <cell r="W3245">
            <v>5.19</v>
          </cell>
        </row>
        <row r="3246">
          <cell r="I3246" t="str">
            <v>秦桥镇通三级公路</v>
          </cell>
          <cell r="J3246" t="str">
            <v>1316F4305810001</v>
          </cell>
          <cell r="K3246" t="str">
            <v>乡镇通三级（路面宽7米）及以上农村公路</v>
          </cell>
          <cell r="L3246" t="str">
            <v>一类地区</v>
          </cell>
          <cell r="M3246" t="str">
            <v>国家贫困县</v>
          </cell>
          <cell r="N3246" t="str">
            <v>改扩建</v>
          </cell>
          <cell r="O3246" t="str">
            <v>秦桥镇</v>
          </cell>
          <cell r="P3246" t="str">
            <v>四级公路</v>
          </cell>
          <cell r="Q3246" t="str">
            <v>三级公路</v>
          </cell>
          <cell r="T3246" t="str">
            <v>Y005430581</v>
          </cell>
          <cell r="U3246">
            <v>0</v>
          </cell>
          <cell r="V3246">
            <v>8.7919999999999998</v>
          </cell>
          <cell r="W3246">
            <v>8.7919999999999998</v>
          </cell>
        </row>
        <row r="3247">
          <cell r="I3247" t="str">
            <v>双清区莲荷村连接路</v>
          </cell>
          <cell r="J3247" t="str">
            <v>131302F4305020001</v>
          </cell>
          <cell r="K3247" t="str">
            <v>通景公路</v>
          </cell>
          <cell r="L3247" t="str">
            <v>二类地区</v>
          </cell>
          <cell r="M3247"/>
          <cell r="O3247" t="str">
            <v>双清区莲荷村</v>
          </cell>
          <cell r="R3247" t="str">
            <v>4.5</v>
          </cell>
          <cell r="S3247" t="str">
            <v>6</v>
          </cell>
          <cell r="T3247" t="str">
            <v>X045430502</v>
          </cell>
          <cell r="U3247">
            <v>0</v>
          </cell>
          <cell r="V3247">
            <v>2.6709999999999998</v>
          </cell>
          <cell r="W3247">
            <v>2.6709999999999998</v>
          </cell>
        </row>
        <row r="3248">
          <cell r="I3248" t="str">
            <v>金山至六甲连接路</v>
          </cell>
          <cell r="J3248" t="str">
            <v>131302F4305030001</v>
          </cell>
          <cell r="K3248" t="str">
            <v>通景公路</v>
          </cell>
          <cell r="L3248" t="str">
            <v>二类地区</v>
          </cell>
          <cell r="M3248"/>
          <cell r="N3248" t="str">
            <v>升级改造（提质改造）</v>
          </cell>
          <cell r="O3248" t="str">
            <v>蔡锷故居</v>
          </cell>
          <cell r="R3248" t="str">
            <v>4.5</v>
          </cell>
          <cell r="S3248" t="str">
            <v>6</v>
          </cell>
          <cell r="T3248" t="str">
            <v>Y018430503</v>
          </cell>
          <cell r="U3248">
            <v>0</v>
          </cell>
          <cell r="V3248">
            <v>9.1010000000000009</v>
          </cell>
          <cell r="W3248">
            <v>9.1010000000000009</v>
          </cell>
        </row>
        <row r="3249">
          <cell r="I3249" t="str">
            <v>北塔区李子塘村连接路</v>
          </cell>
          <cell r="J3249" t="str">
            <v>131302F4305110001</v>
          </cell>
          <cell r="K3249" t="str">
            <v>通景公路</v>
          </cell>
          <cell r="L3249" t="str">
            <v>二类地区</v>
          </cell>
          <cell r="M3249"/>
          <cell r="O3249" t="str">
            <v>北塔区李子塘村</v>
          </cell>
          <cell r="R3249" t="str">
            <v>5</v>
          </cell>
          <cell r="S3249" t="str">
            <v>6</v>
          </cell>
          <cell r="T3249" t="str">
            <v>Y008430511</v>
          </cell>
          <cell r="U3249">
            <v>0</v>
          </cell>
          <cell r="V3249">
            <v>1.0589999999999999</v>
          </cell>
          <cell r="W3249">
            <v>1.0589999999999999</v>
          </cell>
        </row>
        <row r="3250">
          <cell r="I3250" t="str">
            <v>翰林山庄连接路</v>
          </cell>
          <cell r="J3250" t="str">
            <v>131302F4305210007</v>
          </cell>
          <cell r="K3250" t="str">
            <v>通景公路</v>
          </cell>
          <cell r="L3250" t="str">
            <v>二类地区</v>
          </cell>
          <cell r="M3250"/>
          <cell r="N3250" t="str">
            <v>新建</v>
          </cell>
          <cell r="O3250" t="str">
            <v>翰林山庄</v>
          </cell>
          <cell r="R3250" t="str">
            <v>3.5</v>
          </cell>
          <cell r="S3250" t="str">
            <v>6</v>
          </cell>
          <cell r="T3250" t="str">
            <v>无</v>
          </cell>
          <cell r="U3250">
            <v>0</v>
          </cell>
          <cell r="V3250">
            <v>5.49</v>
          </cell>
          <cell r="W3250">
            <v>5.49</v>
          </cell>
        </row>
        <row r="3251">
          <cell r="I3251" t="str">
            <v>兴隆滑翔飞行基地连接路</v>
          </cell>
          <cell r="J3251" t="str">
            <v>131302F4305210012</v>
          </cell>
          <cell r="K3251" t="str">
            <v>通景公路</v>
          </cell>
          <cell r="L3251" t="str">
            <v>二类地区</v>
          </cell>
          <cell r="M3251"/>
          <cell r="N3251" t="str">
            <v>新建</v>
          </cell>
          <cell r="O3251" t="str">
            <v>兴隆滑翔飞行基地</v>
          </cell>
          <cell r="R3251" t="str">
            <v>3.5</v>
          </cell>
          <cell r="S3251" t="str">
            <v>6</v>
          </cell>
          <cell r="T3251" t="str">
            <v>无</v>
          </cell>
          <cell r="U3251">
            <v>0</v>
          </cell>
          <cell r="V3251">
            <v>11.21</v>
          </cell>
          <cell r="W3251">
            <v>11.21</v>
          </cell>
        </row>
        <row r="3252">
          <cell r="I3252" t="str">
            <v>怡卉园休闲度假区连接路</v>
          </cell>
          <cell r="J3252" t="str">
            <v>131302F4305210006</v>
          </cell>
          <cell r="K3252" t="str">
            <v>通景公路</v>
          </cell>
          <cell r="L3252" t="str">
            <v>二类地区</v>
          </cell>
          <cell r="M3252"/>
          <cell r="N3252" t="str">
            <v>升级改造（提质改造）</v>
          </cell>
          <cell r="O3252" t="str">
            <v>怡卉园休闲度假区</v>
          </cell>
          <cell r="R3252" t="str">
            <v>3.5</v>
          </cell>
          <cell r="S3252" t="str">
            <v>6</v>
          </cell>
          <cell r="T3252" t="str">
            <v>无</v>
          </cell>
          <cell r="U3252">
            <v>0</v>
          </cell>
          <cell r="V3252">
            <v>6.17</v>
          </cell>
          <cell r="W3252">
            <v>6.17</v>
          </cell>
        </row>
        <row r="3253">
          <cell r="I3253" t="str">
            <v>新邵县Y089大坝村至清水村公路</v>
          </cell>
          <cell r="J3253" t="str">
            <v>131302F4305220001</v>
          </cell>
          <cell r="K3253" t="str">
            <v>通景公路</v>
          </cell>
          <cell r="L3253" t="str">
            <v>一类地区</v>
          </cell>
          <cell r="M3253" t="str">
            <v>国家贫困县</v>
          </cell>
          <cell r="N3253" t="str">
            <v>新建</v>
          </cell>
          <cell r="O3253" t="str">
            <v>邵阳市新邵县坪上镇清水村</v>
          </cell>
          <cell r="R3253" t="str">
            <v>0</v>
          </cell>
          <cell r="S3253" t="str">
            <v>6</v>
          </cell>
          <cell r="T3253" t="str">
            <v>Y089430522</v>
          </cell>
          <cell r="U3253">
            <v>0</v>
          </cell>
          <cell r="V3253">
            <v>10.942</v>
          </cell>
          <cell r="W3253">
            <v>10.942</v>
          </cell>
        </row>
        <row r="3254">
          <cell r="I3254" t="str">
            <v>新邵县白云岩至白云铺村公路工程</v>
          </cell>
          <cell r="J3254" t="str">
            <v>1312F4305220010</v>
          </cell>
          <cell r="K3254" t="str">
            <v>通景公路</v>
          </cell>
          <cell r="L3254" t="str">
            <v>一类地区</v>
          </cell>
          <cell r="M3254" t="str">
            <v>国家贫困县</v>
          </cell>
          <cell r="N3254" t="str">
            <v>新建</v>
          </cell>
          <cell r="O3254" t="str">
            <v>新邵县白云岩景区</v>
          </cell>
          <cell r="R3254" t="str">
            <v>4</v>
          </cell>
          <cell r="S3254" t="str">
            <v>6.5</v>
          </cell>
          <cell r="T3254" t="str">
            <v>无</v>
          </cell>
          <cell r="U3254">
            <v>0</v>
          </cell>
          <cell r="V3254">
            <v>2.3149999999999999</v>
          </cell>
          <cell r="W3254">
            <v>2.3149999999999999</v>
          </cell>
        </row>
        <row r="3255">
          <cell r="I3255" t="str">
            <v>新邵县北岛半湾休闲农庄（湖南大同福地生态农业科技有限公司通景路）</v>
          </cell>
          <cell r="J3255" t="str">
            <v>13130201F4305220001</v>
          </cell>
          <cell r="K3255" t="str">
            <v>通景公路</v>
          </cell>
          <cell r="L3255" t="str">
            <v>一类地区</v>
          </cell>
          <cell r="M3255" t="str">
            <v>国家贫困县</v>
          </cell>
          <cell r="N3255" t="str">
            <v>新建</v>
          </cell>
          <cell r="O3255" t="str">
            <v>北岛半湾休闲农庄（湖南大同福地生态农业科技有限公司</v>
          </cell>
          <cell r="R3255" t="str">
            <v>0</v>
          </cell>
          <cell r="S3255" t="str">
            <v>6</v>
          </cell>
          <cell r="T3255" t="str">
            <v>无</v>
          </cell>
          <cell r="U3255">
            <v>0</v>
          </cell>
          <cell r="V3255">
            <v>2.9580000000000002</v>
          </cell>
          <cell r="W3255">
            <v>2.9580000000000002</v>
          </cell>
        </row>
        <row r="3256">
          <cell r="I3256" t="str">
            <v>G207至塘田战时讲学院公路</v>
          </cell>
          <cell r="J3256" t="str">
            <v>131302F4305230007</v>
          </cell>
          <cell r="K3256" t="str">
            <v>通景公路</v>
          </cell>
          <cell r="L3256" t="str">
            <v>一类地区</v>
          </cell>
          <cell r="M3256" t="str">
            <v>国家贫困县</v>
          </cell>
          <cell r="N3256" t="str">
            <v>新建</v>
          </cell>
          <cell r="O3256" t="str">
            <v>塘田战时讲学院</v>
          </cell>
          <cell r="R3256" t="str">
            <v>4.5</v>
          </cell>
          <cell r="S3256" t="str">
            <v>6</v>
          </cell>
          <cell r="T3256" t="str">
            <v>CA94430523</v>
          </cell>
          <cell r="U3256">
            <v>0</v>
          </cell>
          <cell r="V3256">
            <v>2.2799999999999998</v>
          </cell>
          <cell r="W3256">
            <v>2.2799999999999998</v>
          </cell>
        </row>
        <row r="3257">
          <cell r="I3257" t="str">
            <v>X046线-车家公路</v>
          </cell>
          <cell r="J3257" t="str">
            <v>131302F4305230039</v>
          </cell>
          <cell r="K3257" t="str">
            <v>通景公路</v>
          </cell>
          <cell r="L3257" t="str">
            <v>一类地区</v>
          </cell>
          <cell r="M3257" t="str">
            <v>国家贫困县</v>
          </cell>
          <cell r="N3257" t="str">
            <v>升级改造（提质改造）</v>
          </cell>
          <cell r="O3257" t="str">
            <v>车万肓故居</v>
          </cell>
          <cell r="R3257" t="str">
            <v>3.5</v>
          </cell>
          <cell r="S3257" t="str">
            <v>6</v>
          </cell>
          <cell r="T3257" t="str">
            <v>Y007430523</v>
          </cell>
          <cell r="U3257">
            <v>0</v>
          </cell>
          <cell r="V3257">
            <v>3.2</v>
          </cell>
          <cell r="W3257">
            <v>3.2</v>
          </cell>
        </row>
        <row r="3258">
          <cell r="I3258" t="str">
            <v>宝庆森林公园-G207公路</v>
          </cell>
          <cell r="J3258" t="str">
            <v>131302F4305230004</v>
          </cell>
          <cell r="K3258" t="str">
            <v>通景公路</v>
          </cell>
          <cell r="L3258" t="str">
            <v>一类地区</v>
          </cell>
          <cell r="M3258" t="str">
            <v>国家贫困县</v>
          </cell>
          <cell r="N3258" t="str">
            <v>升级改造（提质改造）</v>
          </cell>
          <cell r="O3258" t="str">
            <v>宝庆森林公园</v>
          </cell>
          <cell r="R3258" t="str">
            <v>5</v>
          </cell>
          <cell r="S3258" t="str">
            <v>6</v>
          </cell>
          <cell r="T3258" t="str">
            <v>Y016430523</v>
          </cell>
          <cell r="U3258">
            <v>0</v>
          </cell>
          <cell r="V3258">
            <v>2.5299999999999998</v>
          </cell>
          <cell r="W3258">
            <v>2.5299999999999998</v>
          </cell>
        </row>
        <row r="3259">
          <cell r="I3259" t="str">
            <v>蔡桥乡福林村乡村旅游公路</v>
          </cell>
          <cell r="J3259" t="str">
            <v>131301F4305230005</v>
          </cell>
          <cell r="K3259" t="str">
            <v>通景公路</v>
          </cell>
          <cell r="L3259" t="str">
            <v>一类地区</v>
          </cell>
          <cell r="M3259" t="str">
            <v>国家贫困县</v>
          </cell>
          <cell r="N3259" t="str">
            <v>新建</v>
          </cell>
          <cell r="O3259" t="str">
            <v xml:space="preserve"> 福林村福林生态公园体育园</v>
          </cell>
          <cell r="R3259" t="str">
            <v>3.5</v>
          </cell>
          <cell r="S3259" t="str">
            <v>6</v>
          </cell>
          <cell r="T3259" t="str">
            <v>无</v>
          </cell>
          <cell r="U3259">
            <v>0</v>
          </cell>
          <cell r="V3259">
            <v>3.4</v>
          </cell>
          <cell r="W3259">
            <v>3.4</v>
          </cell>
        </row>
        <row r="3260">
          <cell r="I3260" t="str">
            <v>蔡山-新安公路</v>
          </cell>
          <cell r="J3260" t="str">
            <v>131302F4305230030</v>
          </cell>
          <cell r="K3260" t="str">
            <v>通景公路</v>
          </cell>
          <cell r="L3260" t="str">
            <v>一类地区</v>
          </cell>
          <cell r="M3260" t="str">
            <v>国家贫困县</v>
          </cell>
          <cell r="N3260" t="str">
            <v>升级改造（提质改造）</v>
          </cell>
          <cell r="O3260" t="str">
            <v>蔡山团村侯王寨休闲山庄</v>
          </cell>
          <cell r="R3260" t="str">
            <v>3.5</v>
          </cell>
          <cell r="S3260" t="str">
            <v>6</v>
          </cell>
          <cell r="T3260" t="str">
            <v>Y015430523</v>
          </cell>
          <cell r="U3260">
            <v>0</v>
          </cell>
          <cell r="V3260">
            <v>5.0599999999999996</v>
          </cell>
          <cell r="W3260">
            <v>5.0599999999999996</v>
          </cell>
        </row>
        <row r="3261">
          <cell r="I3261" t="str">
            <v>蔡山团村朝阳山精品水果园-X004公路</v>
          </cell>
          <cell r="J3261" t="str">
            <v>131302F4305230032</v>
          </cell>
          <cell r="K3261" t="str">
            <v>通景公路</v>
          </cell>
          <cell r="L3261" t="str">
            <v>一类地区</v>
          </cell>
          <cell r="M3261" t="str">
            <v>国家贫困县</v>
          </cell>
          <cell r="N3261" t="str">
            <v>新建</v>
          </cell>
          <cell r="O3261" t="str">
            <v>蔡山团村朝阳山精品水果园</v>
          </cell>
          <cell r="R3261" t="str">
            <v>3</v>
          </cell>
          <cell r="S3261" t="str">
            <v>6</v>
          </cell>
          <cell r="T3261" t="str">
            <v>无</v>
          </cell>
          <cell r="U3261">
            <v>0</v>
          </cell>
          <cell r="V3261">
            <v>1.96</v>
          </cell>
          <cell r="W3261">
            <v>1.96</v>
          </cell>
        </row>
        <row r="3262">
          <cell r="I3262" t="str">
            <v>蔡山团村国南峰精品水果园连接路</v>
          </cell>
          <cell r="J3262" t="str">
            <v>131302F4305230031</v>
          </cell>
          <cell r="K3262" t="str">
            <v>通景公路</v>
          </cell>
          <cell r="L3262" t="str">
            <v>一类地区</v>
          </cell>
          <cell r="M3262" t="str">
            <v>国家贫困县</v>
          </cell>
          <cell r="N3262" t="str">
            <v>新建</v>
          </cell>
          <cell r="O3262" t="str">
            <v>蔡山团村国南峰精品水果园</v>
          </cell>
          <cell r="R3262" t="str">
            <v>3</v>
          </cell>
          <cell r="S3262" t="str">
            <v>6</v>
          </cell>
          <cell r="T3262" t="str">
            <v>无</v>
          </cell>
          <cell r="U3262">
            <v>0</v>
          </cell>
          <cell r="V3262">
            <v>2</v>
          </cell>
          <cell r="W3262">
            <v>2</v>
          </cell>
        </row>
        <row r="3263">
          <cell r="I3263" t="str">
            <v>长乐至蔡桥公路</v>
          </cell>
          <cell r="J3263" t="str">
            <v>131302F4305230038</v>
          </cell>
          <cell r="K3263" t="str">
            <v>通景公路</v>
          </cell>
          <cell r="L3263" t="str">
            <v>一类地区</v>
          </cell>
          <cell r="M3263" t="str">
            <v>国家贫困县</v>
          </cell>
          <cell r="N3263" t="str">
            <v>升级改造（提质改造）</v>
          </cell>
          <cell r="O3263" t="str">
            <v xml:space="preserve"> 福林村福林生态公园体育园</v>
          </cell>
          <cell r="R3263" t="str">
            <v>4.5</v>
          </cell>
          <cell r="S3263" t="str">
            <v>6</v>
          </cell>
          <cell r="T3263" t="str">
            <v>X086430523</v>
          </cell>
          <cell r="U3263">
            <v>0</v>
          </cell>
          <cell r="V3263">
            <v>6.3179999999999996</v>
          </cell>
          <cell r="W3263">
            <v>6.3179999999999996</v>
          </cell>
        </row>
        <row r="3264">
          <cell r="I3264" t="str">
            <v>长阳铺-桎木山公路</v>
          </cell>
          <cell r="J3264" t="str">
            <v>131301F4305230002</v>
          </cell>
          <cell r="K3264" t="str">
            <v>通景公路</v>
          </cell>
          <cell r="L3264" t="str">
            <v>一类地区</v>
          </cell>
          <cell r="M3264" t="str">
            <v>国家贫困县</v>
          </cell>
          <cell r="N3264" t="str">
            <v>升级改造（提质改造）</v>
          </cell>
          <cell r="O3264" t="str">
            <v>胡曾墓景区</v>
          </cell>
          <cell r="R3264" t="str">
            <v>4.5</v>
          </cell>
          <cell r="S3264" t="str">
            <v>6</v>
          </cell>
          <cell r="T3264" t="str">
            <v>Y001430523</v>
          </cell>
          <cell r="U3264">
            <v>0</v>
          </cell>
          <cell r="V3264">
            <v>12</v>
          </cell>
          <cell r="W3264">
            <v>12</v>
          </cell>
        </row>
        <row r="3265">
          <cell r="I3265" t="str">
            <v>长阳铺至皇安寺连接路</v>
          </cell>
          <cell r="J3265" t="str">
            <v>131301F4305230007</v>
          </cell>
          <cell r="K3265" t="str">
            <v>通景公路</v>
          </cell>
          <cell r="L3265" t="str">
            <v>一类地区</v>
          </cell>
          <cell r="M3265" t="str">
            <v>国家贫困县</v>
          </cell>
          <cell r="N3265" t="str">
            <v>升级改造（提质改造）</v>
          </cell>
          <cell r="O3265" t="str">
            <v>长阳铺村知青点</v>
          </cell>
          <cell r="R3265" t="str">
            <v>4.5</v>
          </cell>
          <cell r="S3265" t="str">
            <v>6</v>
          </cell>
          <cell r="T3265" t="str">
            <v>X067430523</v>
          </cell>
          <cell r="U3265">
            <v>0</v>
          </cell>
          <cell r="V3265">
            <v>10.223000000000001</v>
          </cell>
          <cell r="W3265">
            <v>10.223000000000001</v>
          </cell>
        </row>
        <row r="3266">
          <cell r="I3266" t="str">
            <v>朝阳至双清公路</v>
          </cell>
          <cell r="J3266" t="str">
            <v>131302F4305230019</v>
          </cell>
          <cell r="K3266" t="str">
            <v>通景公路</v>
          </cell>
          <cell r="L3266" t="str">
            <v>一类地区</v>
          </cell>
          <cell r="M3266" t="str">
            <v>国家贫困县</v>
          </cell>
          <cell r="N3266" t="str">
            <v>升级改造（提质改造）</v>
          </cell>
          <cell r="O3266" t="str">
            <v>双龙生态农业科技生态观光旅游点</v>
          </cell>
          <cell r="R3266" t="str">
            <v>4.5</v>
          </cell>
          <cell r="S3266" t="str">
            <v>6</v>
          </cell>
          <cell r="T3266" t="str">
            <v>Y013430523</v>
          </cell>
          <cell r="U3266">
            <v>0</v>
          </cell>
          <cell r="V3266">
            <v>9.7219999999999995</v>
          </cell>
          <cell r="W3266">
            <v>9.7219999999999995</v>
          </cell>
        </row>
        <row r="3267">
          <cell r="I3267" t="str">
            <v>打观村五里坝休闲农庄-大观村公路</v>
          </cell>
          <cell r="J3267" t="str">
            <v>131302F4305230029</v>
          </cell>
          <cell r="K3267" t="str">
            <v>通景公路</v>
          </cell>
          <cell r="L3267" t="str">
            <v>一类地区</v>
          </cell>
          <cell r="M3267" t="str">
            <v>国家贫困县</v>
          </cell>
          <cell r="N3267" t="str">
            <v>新建</v>
          </cell>
          <cell r="O3267" t="str">
            <v>打观村五里坝休闲农庄</v>
          </cell>
          <cell r="R3267" t="str">
            <v>3</v>
          </cell>
          <cell r="S3267" t="str">
            <v>6</v>
          </cell>
          <cell r="T3267" t="str">
            <v>无</v>
          </cell>
          <cell r="U3267">
            <v>0</v>
          </cell>
          <cell r="V3267">
            <v>1.29</v>
          </cell>
          <cell r="W3267">
            <v>1.29</v>
          </cell>
        </row>
        <row r="3268">
          <cell r="I3268" t="str">
            <v>高霞山-五峰铺公路</v>
          </cell>
          <cell r="J3268" t="str">
            <v>131302F4305230016</v>
          </cell>
          <cell r="K3268" t="str">
            <v>通景公路</v>
          </cell>
          <cell r="L3268" t="str">
            <v>一类地区</v>
          </cell>
          <cell r="M3268" t="str">
            <v>国家贫困县</v>
          </cell>
          <cell r="N3268" t="str">
            <v>其他</v>
          </cell>
          <cell r="O3268" t="str">
            <v>高霞山景区</v>
          </cell>
          <cell r="R3268" t="str">
            <v>5</v>
          </cell>
          <cell r="S3268" t="str">
            <v>6</v>
          </cell>
          <cell r="T3268" t="str">
            <v>无</v>
          </cell>
          <cell r="U3268">
            <v>0</v>
          </cell>
          <cell r="V3268">
            <v>7.9939999999999998</v>
          </cell>
          <cell r="W3268">
            <v>7.9939999999999998</v>
          </cell>
        </row>
        <row r="3269">
          <cell r="I3269" t="str">
            <v>黑冲水库-S336公路</v>
          </cell>
          <cell r="J3269" t="str">
            <v>131302F4305230021</v>
          </cell>
          <cell r="K3269" t="str">
            <v>通景公路</v>
          </cell>
          <cell r="L3269" t="str">
            <v>一类地区</v>
          </cell>
          <cell r="M3269" t="str">
            <v>国家贫困县</v>
          </cell>
          <cell r="N3269" t="str">
            <v>升级改造（提质改造）</v>
          </cell>
          <cell r="O3269" t="str">
            <v>黑冲水库</v>
          </cell>
          <cell r="R3269" t="str">
            <v>4.5</v>
          </cell>
          <cell r="S3269" t="str">
            <v>6</v>
          </cell>
          <cell r="T3269" t="str">
            <v>Y037430523</v>
          </cell>
          <cell r="U3269">
            <v>0</v>
          </cell>
          <cell r="V3269">
            <v>4.907</v>
          </cell>
          <cell r="W3269">
            <v>4.907</v>
          </cell>
        </row>
        <row r="3270">
          <cell r="I3270" t="str">
            <v>济公岩景区（源头大峡谷景点公路）</v>
          </cell>
          <cell r="J3270" t="str">
            <v>131302F4305230003</v>
          </cell>
          <cell r="K3270" t="str">
            <v>通景公路</v>
          </cell>
          <cell r="L3270" t="str">
            <v>一类地区</v>
          </cell>
          <cell r="M3270" t="str">
            <v>国家贫困县</v>
          </cell>
          <cell r="N3270" t="str">
            <v>新建</v>
          </cell>
          <cell r="O3270" t="str">
            <v>济公岩景区</v>
          </cell>
          <cell r="R3270" t="str">
            <v>3.5</v>
          </cell>
          <cell r="S3270" t="str">
            <v>6</v>
          </cell>
          <cell r="T3270" t="str">
            <v>无</v>
          </cell>
          <cell r="U3270">
            <v>0</v>
          </cell>
          <cell r="V3270">
            <v>2.2000000000000002</v>
          </cell>
          <cell r="W3270">
            <v>2.2000000000000002</v>
          </cell>
        </row>
        <row r="3271">
          <cell r="I3271" t="str">
            <v>济公岩景区（源头至济公岩公路）</v>
          </cell>
          <cell r="J3271" t="str">
            <v>131301F4305230001</v>
          </cell>
          <cell r="K3271" t="str">
            <v>通景公路</v>
          </cell>
          <cell r="L3271" t="str">
            <v>一类地区</v>
          </cell>
          <cell r="M3271" t="str">
            <v>国家贫困县</v>
          </cell>
          <cell r="N3271" t="str">
            <v>其他</v>
          </cell>
          <cell r="O3271" t="str">
            <v>济公岩景区</v>
          </cell>
          <cell r="R3271" t="str">
            <v>5</v>
          </cell>
          <cell r="S3271" t="str">
            <v>6</v>
          </cell>
          <cell r="T3271" t="str">
            <v>无</v>
          </cell>
          <cell r="U3271">
            <v>0</v>
          </cell>
          <cell r="V3271">
            <v>6.6550000000000002</v>
          </cell>
          <cell r="W3271">
            <v>6.6550000000000002</v>
          </cell>
        </row>
        <row r="3272">
          <cell r="I3272" t="str">
            <v>金称市至金河公路</v>
          </cell>
          <cell r="J3272" t="str">
            <v>131301F4305230009</v>
          </cell>
          <cell r="K3272" t="str">
            <v>通景公路</v>
          </cell>
          <cell r="L3272" t="str">
            <v>一类地区</v>
          </cell>
          <cell r="M3272" t="str">
            <v>国家贫困县</v>
          </cell>
          <cell r="N3272" t="str">
            <v>升级改造（提质改造）</v>
          </cell>
          <cell r="O3272" t="str">
            <v>相山村相山岩洞</v>
          </cell>
          <cell r="R3272" t="str">
            <v>4.5</v>
          </cell>
          <cell r="S3272" t="str">
            <v>6</v>
          </cell>
          <cell r="T3272" t="str">
            <v>X089430523</v>
          </cell>
          <cell r="U3272">
            <v>0</v>
          </cell>
          <cell r="V3272">
            <v>8.5459999999999994</v>
          </cell>
          <cell r="W3272">
            <v>8.5459999999999994</v>
          </cell>
        </row>
        <row r="3273">
          <cell r="I3273" t="str">
            <v>九公桥至东田公路</v>
          </cell>
          <cell r="J3273" t="str">
            <v>131301F4305230011</v>
          </cell>
          <cell r="K3273" t="str">
            <v>通景公路</v>
          </cell>
          <cell r="L3273" t="str">
            <v>一类地区</v>
          </cell>
          <cell r="M3273" t="str">
            <v>国家贫困县</v>
          </cell>
          <cell r="N3273" t="str">
            <v>升级改造（提质改造）</v>
          </cell>
          <cell r="O3273" t="str">
            <v>凤凰村乡村旅游</v>
          </cell>
          <cell r="R3273" t="str">
            <v>4.5</v>
          </cell>
          <cell r="S3273" t="str">
            <v>6</v>
          </cell>
          <cell r="T3273" t="str">
            <v>Y018430523</v>
          </cell>
          <cell r="U3273">
            <v>1.0449999999999999</v>
          </cell>
          <cell r="V3273">
            <v>8.3849999999999998</v>
          </cell>
          <cell r="W3273">
            <v>7.34</v>
          </cell>
        </row>
        <row r="3274">
          <cell r="I3274" t="str">
            <v>冷水至四尖峰公路</v>
          </cell>
          <cell r="J3274" t="str">
            <v>131302F4305230013</v>
          </cell>
          <cell r="K3274" t="str">
            <v>通景公路</v>
          </cell>
          <cell r="L3274" t="str">
            <v>一类地区</v>
          </cell>
          <cell r="M3274" t="str">
            <v>国家贫困县</v>
          </cell>
          <cell r="N3274" t="str">
            <v>升级改造（提质改造）</v>
          </cell>
          <cell r="O3274" t="str">
            <v>“四尖峰、石盆水库”综合休闲康养基地</v>
          </cell>
          <cell r="R3274" t="str">
            <v>3.5</v>
          </cell>
          <cell r="S3274" t="str">
            <v>6</v>
          </cell>
          <cell r="T3274" t="str">
            <v>C006430523</v>
          </cell>
          <cell r="U3274">
            <v>0</v>
          </cell>
          <cell r="V3274">
            <v>2.637</v>
          </cell>
          <cell r="W3274">
            <v>2.637</v>
          </cell>
        </row>
        <row r="3275">
          <cell r="I3275" t="str">
            <v>烈士陵园-S336公路</v>
          </cell>
          <cell r="J3275" t="str">
            <v>131302F4305230020</v>
          </cell>
          <cell r="K3275" t="str">
            <v>通景公路</v>
          </cell>
          <cell r="L3275" t="str">
            <v>一类地区</v>
          </cell>
          <cell r="M3275" t="str">
            <v>国家贫困县</v>
          </cell>
          <cell r="N3275" t="str">
            <v>新建</v>
          </cell>
          <cell r="O3275" t="str">
            <v>五龙岭烈士陵园</v>
          </cell>
          <cell r="R3275" t="str">
            <v>3</v>
          </cell>
          <cell r="S3275" t="str">
            <v>6</v>
          </cell>
          <cell r="T3275" t="str">
            <v>无</v>
          </cell>
          <cell r="U3275">
            <v>0</v>
          </cell>
          <cell r="V3275">
            <v>2.54</v>
          </cell>
          <cell r="W3275">
            <v>2.54</v>
          </cell>
        </row>
        <row r="3276">
          <cell r="I3276" t="str">
            <v>六里村旅游公路</v>
          </cell>
          <cell r="J3276" t="str">
            <v>131302F4305230037</v>
          </cell>
          <cell r="K3276" t="str">
            <v>通景公路</v>
          </cell>
          <cell r="L3276" t="str">
            <v>一类地区</v>
          </cell>
          <cell r="M3276" t="str">
            <v>国家贫困县</v>
          </cell>
          <cell r="N3276" t="str">
            <v>新建</v>
          </cell>
          <cell r="O3276" t="str">
            <v>六里村（吕霞观古村落、六里桥）</v>
          </cell>
          <cell r="R3276" t="str">
            <v>3.5</v>
          </cell>
          <cell r="S3276" t="str">
            <v>6</v>
          </cell>
          <cell r="T3276" t="str">
            <v>无</v>
          </cell>
          <cell r="U3276">
            <v>0</v>
          </cell>
          <cell r="V3276">
            <v>1.1100000000000001</v>
          </cell>
          <cell r="W3276">
            <v>1.1100000000000001</v>
          </cell>
        </row>
        <row r="3277">
          <cell r="I3277" t="str">
            <v>梅洲-双江口公路</v>
          </cell>
          <cell r="J3277" t="str">
            <v>131302F4305230010</v>
          </cell>
          <cell r="K3277" t="str">
            <v>通景公路</v>
          </cell>
          <cell r="L3277" t="str">
            <v>一类地区</v>
          </cell>
          <cell r="M3277" t="str">
            <v>国家贫困县</v>
          </cell>
          <cell r="N3277" t="str">
            <v>新建</v>
          </cell>
          <cell r="O3277" t="str">
            <v>梅洲夫夷侯国乡村旅游风景区</v>
          </cell>
          <cell r="R3277" t="str">
            <v>3</v>
          </cell>
          <cell r="S3277" t="str">
            <v>6</v>
          </cell>
          <cell r="T3277" t="str">
            <v>无</v>
          </cell>
          <cell r="U3277">
            <v>0</v>
          </cell>
          <cell r="V3277">
            <v>4.8</v>
          </cell>
          <cell r="W3277">
            <v>5.8</v>
          </cell>
        </row>
        <row r="3278">
          <cell r="I3278" t="str">
            <v>清水-孔雀滩电站公路</v>
          </cell>
          <cell r="J3278" t="str">
            <v>131302F4305230011</v>
          </cell>
          <cell r="K3278" t="str">
            <v>通景公路</v>
          </cell>
          <cell r="L3278" t="str">
            <v>一类地区</v>
          </cell>
          <cell r="M3278" t="str">
            <v>国家贫困县</v>
          </cell>
          <cell r="N3278" t="str">
            <v>升级改造（提质改造）</v>
          </cell>
          <cell r="O3278" t="str">
            <v xml:space="preserve"> 河沿拖洲古院落风景区</v>
          </cell>
          <cell r="R3278" t="str">
            <v>3.5</v>
          </cell>
          <cell r="S3278" t="str">
            <v>6</v>
          </cell>
          <cell r="T3278" t="str">
            <v>Y020430523</v>
          </cell>
          <cell r="U3278">
            <v>0</v>
          </cell>
          <cell r="V3278">
            <v>6.8289999999999997</v>
          </cell>
          <cell r="W3278">
            <v>6.8289999999999997</v>
          </cell>
        </row>
        <row r="3279">
          <cell r="I3279" t="str">
            <v>三门至桂花公路</v>
          </cell>
          <cell r="J3279" t="str">
            <v>131302F4305230035</v>
          </cell>
          <cell r="K3279" t="str">
            <v>通景公路</v>
          </cell>
          <cell r="L3279" t="str">
            <v>一类地区</v>
          </cell>
          <cell r="M3279" t="str">
            <v>国家贫困县</v>
          </cell>
          <cell r="N3279" t="str">
            <v>升级改造（提质改造）</v>
          </cell>
          <cell r="O3279" t="str">
            <v>三门村印象三门江</v>
          </cell>
          <cell r="R3279" t="str">
            <v>4.5</v>
          </cell>
          <cell r="S3279" t="str">
            <v>6</v>
          </cell>
          <cell r="T3279" t="str">
            <v>C543430523</v>
          </cell>
          <cell r="U3279">
            <v>0</v>
          </cell>
          <cell r="V3279">
            <v>5.8639999999999999</v>
          </cell>
          <cell r="W3279">
            <v>5.8639999999999999</v>
          </cell>
        </row>
        <row r="3280">
          <cell r="I3280" t="str">
            <v>胜利寨至G207公路</v>
          </cell>
          <cell r="J3280" t="str">
            <v>131302F4305230036</v>
          </cell>
          <cell r="K3280" t="str">
            <v>通景公路</v>
          </cell>
          <cell r="L3280" t="str">
            <v>一类地区</v>
          </cell>
          <cell r="M3280" t="str">
            <v>国家贫困县</v>
          </cell>
          <cell r="N3280" t="str">
            <v>新建</v>
          </cell>
          <cell r="O3280" t="str">
            <v>胜利村宏源生态农庄</v>
          </cell>
          <cell r="R3280" t="str">
            <v>3</v>
          </cell>
          <cell r="S3280" t="str">
            <v>6</v>
          </cell>
          <cell r="T3280" t="str">
            <v>无</v>
          </cell>
          <cell r="U3280">
            <v>0</v>
          </cell>
          <cell r="V3280">
            <v>1.89</v>
          </cell>
          <cell r="W3280">
            <v>1.89</v>
          </cell>
        </row>
        <row r="3281">
          <cell r="I3281" t="str">
            <v>水杉景区-G320公路</v>
          </cell>
          <cell r="J3281" t="str">
            <v>131302F4305230015</v>
          </cell>
          <cell r="K3281" t="str">
            <v>通景公路</v>
          </cell>
          <cell r="L3281" t="str">
            <v>一类地区</v>
          </cell>
          <cell r="M3281" t="str">
            <v>国家贫困县</v>
          </cell>
          <cell r="N3281" t="str">
            <v>新建</v>
          </cell>
          <cell r="O3281" t="str">
            <v>水杉景区</v>
          </cell>
          <cell r="R3281" t="str">
            <v>3</v>
          </cell>
          <cell r="S3281" t="str">
            <v>6</v>
          </cell>
          <cell r="T3281" t="str">
            <v>无</v>
          </cell>
          <cell r="U3281">
            <v>0</v>
          </cell>
          <cell r="V3281">
            <v>3</v>
          </cell>
          <cell r="W3281">
            <v>3</v>
          </cell>
        </row>
        <row r="3282">
          <cell r="I3282" t="str">
            <v>塘坪村油茶、冬枣观光采摘体验基地-G207公路</v>
          </cell>
          <cell r="J3282" t="str">
            <v>131302F4305230034</v>
          </cell>
          <cell r="K3282" t="str">
            <v>通景公路</v>
          </cell>
          <cell r="L3282" t="str">
            <v>一类地区</v>
          </cell>
          <cell r="M3282" t="str">
            <v>国家贫困县</v>
          </cell>
          <cell r="N3282" t="str">
            <v>新建</v>
          </cell>
          <cell r="O3282" t="str">
            <v>塘坪村油茶、冬枣观光采摘体验基地</v>
          </cell>
          <cell r="R3282" t="str">
            <v>3</v>
          </cell>
          <cell r="S3282" t="str">
            <v>6</v>
          </cell>
          <cell r="T3282" t="str">
            <v>无</v>
          </cell>
          <cell r="U3282">
            <v>0</v>
          </cell>
          <cell r="V3282">
            <v>1.5</v>
          </cell>
          <cell r="W3282">
            <v>1.5</v>
          </cell>
        </row>
        <row r="3283">
          <cell r="I3283" t="str">
            <v>塘田市响水洞旅游公路</v>
          </cell>
          <cell r="J3283" t="str">
            <v>131302F4305230008</v>
          </cell>
          <cell r="K3283" t="str">
            <v>通景公路</v>
          </cell>
          <cell r="L3283" t="str">
            <v>一类地区</v>
          </cell>
          <cell r="M3283" t="str">
            <v>国家贫困县</v>
          </cell>
          <cell r="N3283" t="str">
            <v>新建</v>
          </cell>
          <cell r="O3283" t="str">
            <v>赤山村响水洞休闲旅游</v>
          </cell>
          <cell r="R3283" t="str">
            <v>3</v>
          </cell>
          <cell r="S3283" t="str">
            <v>6</v>
          </cell>
          <cell r="T3283" t="str">
            <v>无</v>
          </cell>
          <cell r="U3283">
            <v>0</v>
          </cell>
          <cell r="V3283">
            <v>1</v>
          </cell>
          <cell r="W3283">
            <v>1</v>
          </cell>
        </row>
        <row r="3284">
          <cell r="I3284" t="str">
            <v>塘田市至清水公路</v>
          </cell>
          <cell r="J3284" t="str">
            <v>13130201F4305230001</v>
          </cell>
          <cell r="K3284" t="str">
            <v>通景公路</v>
          </cell>
          <cell r="L3284" t="str">
            <v>一类地区</v>
          </cell>
          <cell r="M3284" t="str">
            <v>国家贫困县</v>
          </cell>
          <cell r="N3284" t="str">
            <v>升级改造（提质改造）</v>
          </cell>
          <cell r="O3284" t="str">
            <v>长寿清水景区</v>
          </cell>
          <cell r="R3284" t="str">
            <v>5</v>
          </cell>
          <cell r="S3284" t="str">
            <v>6</v>
          </cell>
          <cell r="T3284" t="str">
            <v>Y064430523</v>
          </cell>
          <cell r="U3284">
            <v>0</v>
          </cell>
          <cell r="V3284">
            <v>8.51</v>
          </cell>
          <cell r="W3284">
            <v>8.51</v>
          </cell>
        </row>
        <row r="3285">
          <cell r="I3285" t="str">
            <v>桃花岛风景区-S550公路</v>
          </cell>
          <cell r="J3285" t="str">
            <v>131302F4305230025</v>
          </cell>
          <cell r="K3285" t="str">
            <v>通景公路</v>
          </cell>
          <cell r="L3285" t="str">
            <v>一类地区</v>
          </cell>
          <cell r="M3285" t="str">
            <v>国家贫困县</v>
          </cell>
          <cell r="N3285" t="str">
            <v>新建</v>
          </cell>
          <cell r="O3285" t="str">
            <v>塘洪村桃花岛风景区</v>
          </cell>
          <cell r="R3285" t="str">
            <v>3</v>
          </cell>
          <cell r="S3285" t="str">
            <v>6</v>
          </cell>
          <cell r="T3285" t="str">
            <v>无</v>
          </cell>
          <cell r="U3285">
            <v>0</v>
          </cell>
          <cell r="V3285">
            <v>1.6</v>
          </cell>
          <cell r="W3285">
            <v>1.6</v>
          </cell>
        </row>
        <row r="3286">
          <cell r="I3286" t="str">
            <v>天子湖国家湿地公园公路</v>
          </cell>
          <cell r="J3286" t="str">
            <v>131301F4305230004</v>
          </cell>
          <cell r="K3286" t="str">
            <v>通景公路</v>
          </cell>
          <cell r="L3286" t="str">
            <v>一类地区</v>
          </cell>
          <cell r="M3286" t="str">
            <v>国家贫困县</v>
          </cell>
          <cell r="N3286" t="str">
            <v>升级改造（提质改造）</v>
          </cell>
          <cell r="O3286" t="str">
            <v>天子湖湿地公园</v>
          </cell>
          <cell r="R3286" t="str">
            <v>3.5</v>
          </cell>
          <cell r="S3286" t="str">
            <v>6</v>
          </cell>
          <cell r="T3286" t="str">
            <v>C308430523</v>
          </cell>
          <cell r="U3286">
            <v>0</v>
          </cell>
          <cell r="V3286">
            <v>4.47</v>
          </cell>
          <cell r="W3286">
            <v>4.47</v>
          </cell>
        </row>
        <row r="3287">
          <cell r="I3287" t="str">
            <v>田庄至长城公路</v>
          </cell>
          <cell r="J3287" t="str">
            <v>131302F4305230005</v>
          </cell>
          <cell r="K3287" t="str">
            <v>通景公路</v>
          </cell>
          <cell r="L3287" t="str">
            <v>一类地区</v>
          </cell>
          <cell r="M3287" t="str">
            <v>国家贫困县</v>
          </cell>
          <cell r="N3287" t="str">
            <v>新建</v>
          </cell>
          <cell r="O3287" t="str">
            <v>荆洲旅游景区</v>
          </cell>
          <cell r="R3287" t="str">
            <v>3</v>
          </cell>
          <cell r="S3287" t="str">
            <v>6</v>
          </cell>
          <cell r="T3287" t="str">
            <v>无</v>
          </cell>
          <cell r="U3287">
            <v>0</v>
          </cell>
          <cell r="V3287">
            <v>3.03</v>
          </cell>
          <cell r="W3287">
            <v>3.03</v>
          </cell>
        </row>
        <row r="3288">
          <cell r="I3288" t="str">
            <v>小江村神子寨-谷洲公路</v>
          </cell>
          <cell r="J3288" t="str">
            <v>131302F4305230027</v>
          </cell>
          <cell r="K3288" t="str">
            <v>通景公路</v>
          </cell>
          <cell r="L3288" t="str">
            <v>一类地区</v>
          </cell>
          <cell r="M3288" t="str">
            <v>国家贫困县</v>
          </cell>
          <cell r="N3288" t="str">
            <v>升级改造（提质改造）</v>
          </cell>
          <cell r="O3288" t="str">
            <v>小江村神子寨</v>
          </cell>
          <cell r="R3288" t="str">
            <v>3.5</v>
          </cell>
          <cell r="S3288" t="str">
            <v>6</v>
          </cell>
          <cell r="T3288" t="str">
            <v>Y022430523</v>
          </cell>
          <cell r="U3288">
            <v>0</v>
          </cell>
          <cell r="V3288">
            <v>1.4990000000000001</v>
          </cell>
          <cell r="W3288">
            <v>1.4990000000000001</v>
          </cell>
        </row>
        <row r="3289">
          <cell r="I3289" t="str">
            <v>小溪市至八O七公路</v>
          </cell>
          <cell r="J3289" t="str">
            <v>131302F4305230009</v>
          </cell>
          <cell r="K3289" t="str">
            <v>通景公路</v>
          </cell>
          <cell r="L3289" t="str">
            <v>一类地区</v>
          </cell>
          <cell r="M3289" t="str">
            <v>国家贫困县</v>
          </cell>
          <cell r="N3289" t="str">
            <v>升级改造（提质改造）</v>
          </cell>
          <cell r="O3289" t="str">
            <v>文昌古院落</v>
          </cell>
          <cell r="R3289" t="str">
            <v>4.5</v>
          </cell>
          <cell r="S3289" t="str">
            <v>6</v>
          </cell>
          <cell r="T3289" t="str">
            <v>Y011430523</v>
          </cell>
          <cell r="U3289">
            <v>0</v>
          </cell>
          <cell r="V3289">
            <v>11.164999999999999</v>
          </cell>
          <cell r="W3289">
            <v>11.164999999999999</v>
          </cell>
        </row>
        <row r="3290">
          <cell r="I3290" t="str">
            <v>炎山岭精品果园观光采摘体验基地-G207公路</v>
          </cell>
          <cell r="J3290" t="str">
            <v>131302F4305230033</v>
          </cell>
          <cell r="K3290" t="str">
            <v>通景公路</v>
          </cell>
          <cell r="L3290" t="str">
            <v>一类地区</v>
          </cell>
          <cell r="M3290" t="str">
            <v>国家贫困县</v>
          </cell>
          <cell r="N3290" t="str">
            <v>升级改造（提质改造）</v>
          </cell>
          <cell r="O3290" t="str">
            <v>塘坪村炎山岭精品果园观光采摘体验基地</v>
          </cell>
          <cell r="R3290" t="str">
            <v>3.5</v>
          </cell>
          <cell r="S3290" t="str">
            <v>6</v>
          </cell>
          <cell r="T3290" t="str">
            <v>Y043430523</v>
          </cell>
          <cell r="U3290">
            <v>0</v>
          </cell>
          <cell r="V3290">
            <v>3.27</v>
          </cell>
          <cell r="W3290">
            <v>3.27</v>
          </cell>
        </row>
        <row r="3291">
          <cell r="I3291" t="str">
            <v xml:space="preserve">永兴村乡村旅游公路 </v>
          </cell>
          <cell r="J3291" t="str">
            <v>131302F4305230001</v>
          </cell>
          <cell r="K3291" t="str">
            <v>通景公路</v>
          </cell>
          <cell r="L3291" t="str">
            <v>一类地区</v>
          </cell>
          <cell r="M3291" t="str">
            <v>国家贫困县</v>
          </cell>
          <cell r="N3291" t="str">
            <v>升级改造（提质改造）</v>
          </cell>
          <cell r="O3291" t="str">
            <v>永兴村</v>
          </cell>
          <cell r="R3291" t="str">
            <v>3.5</v>
          </cell>
          <cell r="S3291" t="str">
            <v>6</v>
          </cell>
          <cell r="T3291" t="str">
            <v>C668430523</v>
          </cell>
          <cell r="U3291">
            <v>0</v>
          </cell>
          <cell r="V3291">
            <v>1.2929999999999999</v>
          </cell>
          <cell r="W3291">
            <v>1.2929999999999999</v>
          </cell>
        </row>
        <row r="3292">
          <cell r="I3292" t="str">
            <v>元安岭-秋田公路</v>
          </cell>
          <cell r="J3292" t="str">
            <v>131302F4305230014</v>
          </cell>
          <cell r="K3292" t="str">
            <v>通景公路</v>
          </cell>
          <cell r="L3292" t="str">
            <v>一类地区</v>
          </cell>
          <cell r="M3292" t="str">
            <v>国家贫困县</v>
          </cell>
          <cell r="N3292" t="str">
            <v>新建</v>
          </cell>
          <cell r="O3292" t="str">
            <v>元安岭休闲旅游景区</v>
          </cell>
          <cell r="R3292" t="str">
            <v>2</v>
          </cell>
          <cell r="S3292" t="str">
            <v>6</v>
          </cell>
          <cell r="T3292" t="str">
            <v>无</v>
          </cell>
          <cell r="U3292">
            <v>0</v>
          </cell>
          <cell r="V3292">
            <v>2.8</v>
          </cell>
          <cell r="W3292">
            <v>2.8</v>
          </cell>
        </row>
        <row r="3293">
          <cell r="I3293" t="str">
            <v>元安岭-油草桥公路</v>
          </cell>
          <cell r="J3293" t="str">
            <v>131302F4305230026</v>
          </cell>
          <cell r="K3293" t="str">
            <v>通景公路</v>
          </cell>
          <cell r="L3293" t="str">
            <v>一类地区</v>
          </cell>
          <cell r="M3293" t="str">
            <v>国家贫困县</v>
          </cell>
          <cell r="N3293" t="str">
            <v>新建</v>
          </cell>
          <cell r="O3293" t="str">
            <v>梅冲村元安岭茶园综合体</v>
          </cell>
          <cell r="R3293" t="str">
            <v>3.5</v>
          </cell>
          <cell r="S3293" t="str">
            <v>6</v>
          </cell>
          <cell r="T3293" t="str">
            <v>无</v>
          </cell>
          <cell r="U3293">
            <v>0</v>
          </cell>
          <cell r="V3293">
            <v>3.65</v>
          </cell>
          <cell r="W3293">
            <v>3.65</v>
          </cell>
        </row>
        <row r="3294">
          <cell r="I3294" t="str">
            <v>中庙至祁东公路</v>
          </cell>
          <cell r="J3294" t="str">
            <v>13130201F4305230002</v>
          </cell>
          <cell r="K3294" t="str">
            <v>通景公路</v>
          </cell>
          <cell r="L3294" t="str">
            <v>一类地区</v>
          </cell>
          <cell r="M3294" t="str">
            <v>国家贫困县</v>
          </cell>
          <cell r="N3294" t="str">
            <v>升级改造（提质改造）</v>
          </cell>
          <cell r="O3294" t="str">
            <v>邵阳县济公岩溶洞</v>
          </cell>
          <cell r="R3294" t="str">
            <v>4.5</v>
          </cell>
          <cell r="S3294" t="str">
            <v>6.5</v>
          </cell>
          <cell r="T3294" t="str">
            <v>Y064430523</v>
          </cell>
          <cell r="U3294">
            <v>0</v>
          </cell>
          <cell r="V3294">
            <v>24.547999999999998</v>
          </cell>
          <cell r="W3294">
            <v>24.547999999999998</v>
          </cell>
        </row>
        <row r="3295">
          <cell r="I3295" t="str">
            <v>郦家坪至杉木桥公路</v>
          </cell>
          <cell r="J3295" t="str">
            <v>131301F4305230012</v>
          </cell>
          <cell r="K3295" t="str">
            <v>通景公路</v>
          </cell>
          <cell r="L3295" t="str">
            <v>一类地区</v>
          </cell>
          <cell r="M3295" t="str">
            <v>国家贫困县</v>
          </cell>
          <cell r="N3295" t="str">
            <v>升级改造（提质改造）</v>
          </cell>
          <cell r="O3295" t="str">
            <v>郦家坪镇大塘坪村乡村旅游</v>
          </cell>
          <cell r="R3295" t="str">
            <v>4.5</v>
          </cell>
          <cell r="S3295" t="str">
            <v>6</v>
          </cell>
          <cell r="T3295" t="str">
            <v>X087430523</v>
          </cell>
          <cell r="U3295">
            <v>0</v>
          </cell>
          <cell r="V3295">
            <v>4.4669999999999996</v>
          </cell>
          <cell r="W3295">
            <v>4.4669999999999996</v>
          </cell>
        </row>
        <row r="3296">
          <cell r="I3296" t="str">
            <v>向家牛天岭旅游景区（X006、X008隆回县马头山—横板桥公路）</v>
          </cell>
          <cell r="J3296" t="str">
            <v>1305F4305240007</v>
          </cell>
          <cell r="K3296" t="str">
            <v>通景公路</v>
          </cell>
          <cell r="L3296" t="str">
            <v>一类地区</v>
          </cell>
          <cell r="M3296" t="str">
            <v>国家贫困县</v>
          </cell>
          <cell r="N3296" t="str">
            <v>升级改造（提质改造）</v>
          </cell>
          <cell r="O3296" t="str">
            <v>向家牛天岭旅游景区</v>
          </cell>
          <cell r="R3296" t="str">
            <v>5.5</v>
          </cell>
          <cell r="S3296" t="str">
            <v>6.5</v>
          </cell>
          <cell r="T3296" t="str">
            <v>X008430524</v>
          </cell>
          <cell r="U3296">
            <v>0</v>
          </cell>
          <cell r="V3296">
            <v>38.08</v>
          </cell>
          <cell r="W3296">
            <v>38.08</v>
          </cell>
        </row>
        <row r="3297">
          <cell r="I3297" t="str">
            <v>Y016司门前至金潭公路</v>
          </cell>
          <cell r="J3297" t="str">
            <v>1305F4305240002</v>
          </cell>
          <cell r="K3297" t="str">
            <v>通景公路</v>
          </cell>
          <cell r="L3297" t="str">
            <v>一类地区</v>
          </cell>
          <cell r="M3297" t="str">
            <v>国家贫困县</v>
          </cell>
          <cell r="N3297" t="str">
            <v>升级改造（提质改造）</v>
          </cell>
          <cell r="O3297" t="str">
            <v>魏源温泉旅游区</v>
          </cell>
          <cell r="R3297" t="str">
            <v>4.5</v>
          </cell>
          <cell r="S3297" t="str">
            <v>6</v>
          </cell>
          <cell r="T3297" t="str">
            <v>Y016430524</v>
          </cell>
          <cell r="U3297">
            <v>0</v>
          </cell>
          <cell r="V3297">
            <v>4.09</v>
          </cell>
          <cell r="W3297">
            <v>4.09</v>
          </cell>
        </row>
        <row r="3298">
          <cell r="I3298" t="str">
            <v>C752隆回县白水洞村—虎形山村公路</v>
          </cell>
          <cell r="J3298" t="str">
            <v>131302F4305240004</v>
          </cell>
          <cell r="K3298" t="str">
            <v>通景公路</v>
          </cell>
          <cell r="L3298" t="str">
            <v>一类地区</v>
          </cell>
          <cell r="M3298" t="str">
            <v>国家贫困县</v>
          </cell>
          <cell r="N3298" t="str">
            <v>升级改造（提质改造）</v>
          </cell>
          <cell r="O3298" t="str">
            <v>白水洞村五星级乡村旅游区</v>
          </cell>
          <cell r="R3298" t="str">
            <v>4.5</v>
          </cell>
          <cell r="S3298" t="str">
            <v>6</v>
          </cell>
          <cell r="T3298" t="str">
            <v>X104430524</v>
          </cell>
          <cell r="U3298">
            <v>0</v>
          </cell>
          <cell r="V3298">
            <v>10.25</v>
          </cell>
          <cell r="W3298">
            <v>10.25</v>
          </cell>
        </row>
        <row r="3299">
          <cell r="I3299" t="str">
            <v>G320至狐狸岛连接路</v>
          </cell>
          <cell r="J3299" t="str">
            <v>131302F4305240014</v>
          </cell>
          <cell r="K3299" t="str">
            <v>通景公路</v>
          </cell>
          <cell r="L3299" t="str">
            <v>一类地区</v>
          </cell>
          <cell r="M3299" t="str">
            <v>国家贫困县</v>
          </cell>
          <cell r="N3299" t="str">
            <v>新建</v>
          </cell>
          <cell r="O3299" t="str">
            <v>狐狸岛生态休闲度假景区</v>
          </cell>
          <cell r="R3299" t="str">
            <v>4.5</v>
          </cell>
          <cell r="S3299" t="str">
            <v>6</v>
          </cell>
          <cell r="T3299" t="str">
            <v>无</v>
          </cell>
          <cell r="U3299">
            <v>0</v>
          </cell>
          <cell r="V3299">
            <v>2.6</v>
          </cell>
          <cell r="W3299">
            <v>2.6</v>
          </cell>
        </row>
        <row r="3300">
          <cell r="I3300" t="str">
            <v>X088隆回县八仙潭露营港旅游通景公路</v>
          </cell>
          <cell r="J3300" t="str">
            <v>131302F4305240006</v>
          </cell>
          <cell r="K3300" t="str">
            <v>通景公路</v>
          </cell>
          <cell r="L3300" t="str">
            <v>一类地区</v>
          </cell>
          <cell r="M3300" t="str">
            <v>国家贫困县</v>
          </cell>
          <cell r="N3300" t="str">
            <v>升级改造（提质改造）</v>
          </cell>
          <cell r="O3300" t="str">
            <v>八仙潭露营港旅游</v>
          </cell>
          <cell r="S3300" t="str">
            <v>6.5</v>
          </cell>
          <cell r="T3300" t="str">
            <v>X088430524</v>
          </cell>
          <cell r="U3300">
            <v>0</v>
          </cell>
          <cell r="V3300">
            <v>10.86</v>
          </cell>
          <cell r="W3300">
            <v>10.86</v>
          </cell>
        </row>
        <row r="3301">
          <cell r="I3301" t="str">
            <v>X107隆回县六都寨—西山公路</v>
          </cell>
          <cell r="J3301" t="str">
            <v>1316F4305240001</v>
          </cell>
          <cell r="K3301" t="str">
            <v>通景公路</v>
          </cell>
          <cell r="L3301" t="str">
            <v>一类地区</v>
          </cell>
          <cell r="M3301" t="str">
            <v>国家贫困县</v>
          </cell>
          <cell r="N3301" t="str">
            <v>升级改造（提质改造）</v>
          </cell>
          <cell r="O3301" t="str">
            <v>魏源湖省级森林公园</v>
          </cell>
          <cell r="R3301" t="str">
            <v>4.5</v>
          </cell>
          <cell r="S3301" t="str">
            <v>6</v>
          </cell>
          <cell r="T3301" t="str">
            <v>X107430524</v>
          </cell>
          <cell r="U3301">
            <v>0</v>
          </cell>
          <cell r="V3301">
            <v>13.57</v>
          </cell>
          <cell r="W3301">
            <v>13.57</v>
          </cell>
        </row>
        <row r="3302">
          <cell r="I3302" t="str">
            <v>Y026隆回县滩头村—响鼓村公路</v>
          </cell>
          <cell r="J3302" t="str">
            <v>131302F4305240005</v>
          </cell>
          <cell r="K3302" t="str">
            <v>通景公路</v>
          </cell>
          <cell r="L3302" t="str">
            <v>一类地区</v>
          </cell>
          <cell r="M3302" t="str">
            <v>国家贫困县</v>
          </cell>
          <cell r="N3302" t="str">
            <v>升级改造（提质改造）</v>
          </cell>
          <cell r="O3302" t="str">
            <v>沐仙湖生态旅游文化园</v>
          </cell>
          <cell r="R3302" t="str">
            <v>4.5</v>
          </cell>
          <cell r="S3302" t="str">
            <v>6</v>
          </cell>
          <cell r="T3302" t="str">
            <v>Y026430524</v>
          </cell>
          <cell r="U3302">
            <v>0</v>
          </cell>
          <cell r="V3302">
            <v>5.68</v>
          </cell>
          <cell r="W3302">
            <v>5.68</v>
          </cell>
        </row>
        <row r="3303">
          <cell r="I3303" t="str">
            <v>大花瑶虎形山景区连接路（Y079芒花坪至杉木坪）</v>
          </cell>
          <cell r="J3303" t="str">
            <v>1312F4305240011</v>
          </cell>
          <cell r="K3303" t="str">
            <v>通景公路</v>
          </cell>
          <cell r="L3303" t="str">
            <v>一类地区</v>
          </cell>
          <cell r="M3303" t="str">
            <v>国家贫困县</v>
          </cell>
          <cell r="N3303" t="str">
            <v>新建</v>
          </cell>
          <cell r="O3303" t="str">
            <v>大花瑶虎形山景区</v>
          </cell>
          <cell r="R3303" t="str">
            <v>4.5</v>
          </cell>
          <cell r="S3303" t="str">
            <v>6</v>
          </cell>
          <cell r="T3303" t="str">
            <v>Y079430524</v>
          </cell>
          <cell r="U3303">
            <v>0</v>
          </cell>
          <cell r="V3303">
            <v>22.696999999999999</v>
          </cell>
          <cell r="W3303">
            <v>22.696999999999999</v>
          </cell>
        </row>
        <row r="3304">
          <cell r="I3304" t="str">
            <v>大花瑶虎形山景区连接路（虎形山花瑶风景区）</v>
          </cell>
          <cell r="J3304" t="str">
            <v>131302F4305240015</v>
          </cell>
          <cell r="K3304" t="str">
            <v>通景公路</v>
          </cell>
          <cell r="L3304" t="str">
            <v>一类地区</v>
          </cell>
          <cell r="M3304" t="str">
            <v>国家贫困县</v>
          </cell>
          <cell r="O3304" t="str">
            <v>大花瑶虎形山景区</v>
          </cell>
          <cell r="R3304" t="str">
            <v>4.5</v>
          </cell>
          <cell r="S3304" t="str">
            <v>6</v>
          </cell>
          <cell r="T3304" t="str">
            <v>X104430524</v>
          </cell>
          <cell r="U3304">
            <v>0</v>
          </cell>
          <cell r="V3304">
            <v>2.63</v>
          </cell>
          <cell r="W3304">
            <v>2.63</v>
          </cell>
        </row>
        <row r="3305">
          <cell r="I3305" t="str">
            <v>大花瑶虎形山景区连接路（小沙江文明至虎形山祟木涵公路）</v>
          </cell>
          <cell r="J3305" t="str">
            <v>131302F4305240008</v>
          </cell>
          <cell r="K3305" t="str">
            <v>通景公路</v>
          </cell>
          <cell r="L3305" t="str">
            <v>一类地区</v>
          </cell>
          <cell r="M3305" t="str">
            <v>国家贫困县</v>
          </cell>
          <cell r="N3305" t="str">
            <v>新建</v>
          </cell>
          <cell r="O3305" t="str">
            <v>大花瑶虎形山景区</v>
          </cell>
          <cell r="R3305" t="str">
            <v>4.5</v>
          </cell>
          <cell r="S3305" t="str">
            <v>6</v>
          </cell>
          <cell r="T3305" t="str">
            <v>无</v>
          </cell>
          <cell r="U3305">
            <v>0</v>
          </cell>
          <cell r="V3305">
            <v>2.4950000000000001</v>
          </cell>
          <cell r="W3305">
            <v>2.4950000000000001</v>
          </cell>
        </row>
        <row r="3306">
          <cell r="I3306" t="str">
            <v>龙瑶幽谷景区（隆回县龙瑶幽谷景区通景公路）</v>
          </cell>
          <cell r="J3306" t="str">
            <v>1312F4305240012</v>
          </cell>
          <cell r="K3306" t="str">
            <v>通景公路</v>
          </cell>
          <cell r="L3306" t="str">
            <v>一类地区</v>
          </cell>
          <cell r="M3306" t="str">
            <v>国家贫困县</v>
          </cell>
          <cell r="N3306" t="str">
            <v>升级改造（提质改造）</v>
          </cell>
          <cell r="O3306" t="str">
            <v>龙瑶幽谷景区</v>
          </cell>
          <cell r="R3306" t="str">
            <v>3.5</v>
          </cell>
          <cell r="S3306" t="str">
            <v>6</v>
          </cell>
          <cell r="T3306" t="str">
            <v>无</v>
          </cell>
          <cell r="U3306">
            <v>0</v>
          </cell>
          <cell r="V3306">
            <v>7.31</v>
          </cell>
          <cell r="W3306">
            <v>7.31</v>
          </cell>
        </row>
        <row r="3307">
          <cell r="I3307" t="str">
            <v>龙瑶幽谷景区（司门前镇万和村至大水田乡苗竹村通景公路）</v>
          </cell>
          <cell r="J3307" t="str">
            <v>13130201F4305240003</v>
          </cell>
          <cell r="K3307" t="str">
            <v>通景公路</v>
          </cell>
          <cell r="L3307" t="str">
            <v>一类地区</v>
          </cell>
          <cell r="M3307" t="str">
            <v>国家贫困县</v>
          </cell>
          <cell r="N3307" t="str">
            <v>升级改造（提质改造）</v>
          </cell>
          <cell r="O3307" t="str">
            <v>龙瑶幽谷景区</v>
          </cell>
          <cell r="R3307" t="str">
            <v>4.5</v>
          </cell>
          <cell r="S3307" t="str">
            <v>6</v>
          </cell>
          <cell r="T3307" t="str">
            <v>无</v>
          </cell>
          <cell r="U3307">
            <v>0</v>
          </cell>
          <cell r="V3307">
            <v>8.6</v>
          </cell>
          <cell r="W3307">
            <v>8.6</v>
          </cell>
        </row>
        <row r="3308">
          <cell r="I3308" t="str">
            <v>隆回县魏源故居通景公路</v>
          </cell>
          <cell r="J3308" t="str">
            <v>131302F4305240001</v>
          </cell>
          <cell r="K3308" t="str">
            <v>通景公路</v>
          </cell>
          <cell r="L3308" t="str">
            <v>一类地区</v>
          </cell>
          <cell r="M3308" t="str">
            <v>国家贫困县</v>
          </cell>
          <cell r="N3308" t="str">
            <v>升级改造（提质改造）</v>
          </cell>
          <cell r="O3308" t="str">
            <v>魏源故居景区</v>
          </cell>
          <cell r="R3308" t="str">
            <v>4.5</v>
          </cell>
          <cell r="S3308" t="str">
            <v>6.5</v>
          </cell>
          <cell r="T3308" t="str">
            <v>X103430524</v>
          </cell>
          <cell r="U3308">
            <v>0</v>
          </cell>
          <cell r="V3308">
            <v>8.64</v>
          </cell>
          <cell r="W3308">
            <v>8.64</v>
          </cell>
        </row>
        <row r="3309">
          <cell r="I3309" t="str">
            <v>南岳庙至乔家村旅游通景公路</v>
          </cell>
          <cell r="J3309" t="str">
            <v>131302F4305240012</v>
          </cell>
          <cell r="K3309" t="str">
            <v>通景公路</v>
          </cell>
          <cell r="L3309" t="str">
            <v>一类地区</v>
          </cell>
          <cell r="M3309" t="str">
            <v>国家贫困县</v>
          </cell>
          <cell r="N3309" t="str">
            <v>升级改造（提质改造）</v>
          </cell>
          <cell r="O3309" t="str">
            <v>隆回县狐狸岛旅游度假村</v>
          </cell>
          <cell r="R3309" t="str">
            <v>4.5</v>
          </cell>
          <cell r="S3309" t="str">
            <v>6</v>
          </cell>
          <cell r="T3309" t="str">
            <v>无</v>
          </cell>
          <cell r="U3309">
            <v>0</v>
          </cell>
          <cell r="V3309">
            <v>8.6</v>
          </cell>
          <cell r="W3309">
            <v>8.6</v>
          </cell>
        </row>
        <row r="3310">
          <cell r="I3310" t="str">
            <v>山界回族乡罗坳通景公路</v>
          </cell>
          <cell r="J3310" t="str">
            <v>131302F4305240010</v>
          </cell>
          <cell r="K3310" t="str">
            <v>通景公路</v>
          </cell>
          <cell r="L3310" t="str">
            <v>一类地区</v>
          </cell>
          <cell r="M3310" t="str">
            <v>国家贫困县</v>
          </cell>
          <cell r="N3310" t="str">
            <v>新建</v>
          </cell>
          <cell r="O3310" t="str">
            <v>浪石村旅游景区</v>
          </cell>
          <cell r="R3310" t="str">
            <v>4.5</v>
          </cell>
          <cell r="S3310" t="str">
            <v>6</v>
          </cell>
          <cell r="T3310" t="str">
            <v>无</v>
          </cell>
          <cell r="U3310">
            <v>0</v>
          </cell>
          <cell r="V3310">
            <v>7.1</v>
          </cell>
          <cell r="W3310">
            <v>7.1</v>
          </cell>
        </row>
        <row r="3311">
          <cell r="I3311" t="str">
            <v>邵阳隆回高洲温泉景区（C096隆回县热泉村—新花园村公路）</v>
          </cell>
          <cell r="J3311" t="str">
            <v>131302F4305240003</v>
          </cell>
          <cell r="K3311" t="str">
            <v>通景公路</v>
          </cell>
          <cell r="L3311" t="str">
            <v>一类地区</v>
          </cell>
          <cell r="M3311" t="str">
            <v>国家贫困县</v>
          </cell>
          <cell r="N3311" t="str">
            <v>升级改造（提质改造）</v>
          </cell>
          <cell r="O3311" t="str">
            <v>邵阳隆回高洲温泉景区</v>
          </cell>
          <cell r="R3311" t="str">
            <v>4.5</v>
          </cell>
          <cell r="S3311" t="str">
            <v>6</v>
          </cell>
          <cell r="T3311" t="str">
            <v>C096430524</v>
          </cell>
          <cell r="U3311">
            <v>0</v>
          </cell>
          <cell r="V3311">
            <v>3.87</v>
          </cell>
          <cell r="W3311">
            <v>3.87</v>
          </cell>
        </row>
        <row r="3312">
          <cell r="I3312" t="str">
            <v>邵阳隆回高洲温泉景区（Y004隆回县热泉村—冷溪山村通景公路）</v>
          </cell>
          <cell r="J3312" t="str">
            <v>131302F4305240007</v>
          </cell>
          <cell r="K3312" t="str">
            <v>通景公路</v>
          </cell>
          <cell r="L3312" t="str">
            <v>一类地区</v>
          </cell>
          <cell r="M3312" t="str">
            <v>国家贫困县</v>
          </cell>
          <cell r="N3312" t="str">
            <v>升级改造（提质改造）</v>
          </cell>
          <cell r="O3312" t="str">
            <v>邵阳隆回高洲温泉景区</v>
          </cell>
          <cell r="R3312" t="str">
            <v>4.5</v>
          </cell>
          <cell r="S3312" t="str">
            <v>6</v>
          </cell>
          <cell r="T3312" t="str">
            <v>Y004430524</v>
          </cell>
          <cell r="U3312">
            <v>0</v>
          </cell>
          <cell r="V3312">
            <v>7.73</v>
          </cell>
          <cell r="W3312">
            <v>7.73</v>
          </cell>
        </row>
        <row r="3313">
          <cell r="I3313" t="str">
            <v>狮龙强村至飞娥潭村旅游通景公路</v>
          </cell>
          <cell r="J3313" t="str">
            <v>131302F4305240013</v>
          </cell>
          <cell r="K3313" t="str">
            <v>通景公路</v>
          </cell>
          <cell r="L3313" t="str">
            <v>一类地区</v>
          </cell>
          <cell r="M3313" t="str">
            <v>国家贫困县</v>
          </cell>
          <cell r="N3313" t="str">
            <v>升级改造（提质改造）</v>
          </cell>
          <cell r="O3313" t="str">
            <v>大东山国有林场</v>
          </cell>
          <cell r="R3313" t="str">
            <v>4.5</v>
          </cell>
          <cell r="S3313" t="str">
            <v>6</v>
          </cell>
          <cell r="T3313" t="str">
            <v>Y075430524</v>
          </cell>
          <cell r="U3313">
            <v>0</v>
          </cell>
          <cell r="V3313">
            <v>2.7149999999999999</v>
          </cell>
          <cell r="W3313">
            <v>2.7149999999999999</v>
          </cell>
        </row>
        <row r="3314">
          <cell r="I3314" t="str">
            <v>通沐仙湖机场公路二期</v>
          </cell>
          <cell r="J3314" t="str">
            <v>131302F4305240009</v>
          </cell>
          <cell r="K3314" t="str">
            <v>通景公路</v>
          </cell>
          <cell r="L3314" t="str">
            <v>一类地区</v>
          </cell>
          <cell r="M3314" t="str">
            <v>国家贫困县</v>
          </cell>
          <cell r="N3314" t="str">
            <v>新建</v>
          </cell>
          <cell r="O3314" t="str">
            <v>沐仙湖</v>
          </cell>
          <cell r="R3314" t="str">
            <v>4.5</v>
          </cell>
          <cell r="S3314" t="str">
            <v>6</v>
          </cell>
          <cell r="T3314" t="str">
            <v>无</v>
          </cell>
          <cell r="U3314">
            <v>0</v>
          </cell>
          <cell r="V3314">
            <v>1.8</v>
          </cell>
          <cell r="W3314">
            <v>1.8</v>
          </cell>
        </row>
        <row r="3315">
          <cell r="I3315" t="str">
            <v>望云山省级森林公园（C125隆回县寨冲村—望云山公路）</v>
          </cell>
          <cell r="J3315" t="str">
            <v>131302F4305240002</v>
          </cell>
          <cell r="K3315" t="str">
            <v>通景公路</v>
          </cell>
          <cell r="L3315" t="str">
            <v>一类地区</v>
          </cell>
          <cell r="M3315" t="str">
            <v>国家贫困县</v>
          </cell>
          <cell r="N3315" t="str">
            <v>升级改造（提质改造）</v>
          </cell>
          <cell r="O3315" t="str">
            <v>望云山省级森林公园</v>
          </cell>
          <cell r="R3315" t="str">
            <v>4.5</v>
          </cell>
          <cell r="S3315" t="str">
            <v>6</v>
          </cell>
          <cell r="T3315" t="str">
            <v>C125430524</v>
          </cell>
          <cell r="U3315">
            <v>0</v>
          </cell>
          <cell r="V3315">
            <v>3.59</v>
          </cell>
          <cell r="W3315">
            <v>3.59</v>
          </cell>
        </row>
        <row r="3316">
          <cell r="I3316" t="str">
            <v>望云山省级森林公园（X102隆回县羊古坳至鸭田通景公路）</v>
          </cell>
          <cell r="J3316" t="str">
            <v>131302F4305240011</v>
          </cell>
          <cell r="K3316" t="str">
            <v>通景公路</v>
          </cell>
          <cell r="L3316" t="str">
            <v>一类地区</v>
          </cell>
          <cell r="M3316" t="str">
            <v>国家贫困县</v>
          </cell>
          <cell r="N3316" t="str">
            <v>升级改造（提质改造）</v>
          </cell>
          <cell r="O3316" t="str">
            <v>望云山省级森林公园</v>
          </cell>
          <cell r="R3316" t="str">
            <v>4.5</v>
          </cell>
          <cell r="S3316" t="str">
            <v>6</v>
          </cell>
          <cell r="T3316" t="str">
            <v>无</v>
          </cell>
          <cell r="U3316">
            <v>0</v>
          </cell>
          <cell r="V3316">
            <v>17.27</v>
          </cell>
          <cell r="W3316">
            <v>17.27</v>
          </cell>
        </row>
        <row r="3317">
          <cell r="I3317" t="str">
            <v>向家牛天岭旅游景区（隆回县牛栏冲—向家村通景公路）</v>
          </cell>
          <cell r="J3317" t="str">
            <v>13130201F4305240002</v>
          </cell>
          <cell r="K3317" t="str">
            <v>通景公路</v>
          </cell>
          <cell r="L3317" t="str">
            <v>一类地区</v>
          </cell>
          <cell r="M3317" t="str">
            <v>国家贫困县</v>
          </cell>
          <cell r="N3317" t="str">
            <v>升级改造（提质改造）</v>
          </cell>
          <cell r="O3317" t="str">
            <v>向家牛天岭旅游景区</v>
          </cell>
          <cell r="R3317" t="str">
            <v>3.5</v>
          </cell>
          <cell r="S3317" t="str">
            <v>6</v>
          </cell>
          <cell r="T3317" t="str">
            <v>无</v>
          </cell>
          <cell r="U3317">
            <v>0</v>
          </cell>
          <cell r="V3317">
            <v>0.9</v>
          </cell>
          <cell r="W3317">
            <v>0.9</v>
          </cell>
        </row>
        <row r="3318">
          <cell r="I3318" t="str">
            <v>向家牛天岭旅游景区（隆回县牛天岭—天星村通景公路）</v>
          </cell>
          <cell r="J3318" t="str">
            <v>13130201F4305240001</v>
          </cell>
          <cell r="K3318" t="str">
            <v>通景公路</v>
          </cell>
          <cell r="L3318" t="str">
            <v>一类地区</v>
          </cell>
          <cell r="M3318" t="str">
            <v>国家贫困县</v>
          </cell>
          <cell r="N3318" t="str">
            <v>新建</v>
          </cell>
          <cell r="O3318" t="str">
            <v>向家牛天岭旅游景区</v>
          </cell>
          <cell r="R3318" t="str">
            <v>0</v>
          </cell>
          <cell r="S3318" t="str">
            <v>6</v>
          </cell>
          <cell r="T3318" t="str">
            <v>无</v>
          </cell>
          <cell r="U3318">
            <v>0</v>
          </cell>
          <cell r="V3318">
            <v>1.51</v>
          </cell>
          <cell r="W3318">
            <v>1.51</v>
          </cell>
        </row>
        <row r="3319">
          <cell r="I3319" t="str">
            <v>蔡锷故里古镇山门连接路</v>
          </cell>
          <cell r="J3319" t="str">
            <v>131302F4305250005</v>
          </cell>
          <cell r="K3319" t="str">
            <v>通景公路</v>
          </cell>
          <cell r="L3319" t="str">
            <v>一类地区</v>
          </cell>
          <cell r="M3319" t="str">
            <v>国家贫困县</v>
          </cell>
          <cell r="N3319" t="str">
            <v>升级改造（提质改造）</v>
          </cell>
          <cell r="O3319" t="str">
            <v>蔡锷故里山门古镇</v>
          </cell>
          <cell r="R3319" t="str">
            <v>5.5</v>
          </cell>
          <cell r="S3319" t="str">
            <v>6.5</v>
          </cell>
          <cell r="T3319" t="str">
            <v>X117430525</v>
          </cell>
          <cell r="U3319">
            <v>0</v>
          </cell>
          <cell r="V3319">
            <v>13.276</v>
          </cell>
          <cell r="W3319">
            <v>13.276</v>
          </cell>
        </row>
        <row r="3320">
          <cell r="I3320" t="str">
            <v>茶铺知青园（洞口鼎达农业发展有限公司）连接路</v>
          </cell>
          <cell r="J3320" t="str">
            <v>131302F4305250008</v>
          </cell>
          <cell r="K3320" t="str">
            <v>通景公路</v>
          </cell>
          <cell r="L3320" t="str">
            <v>一类地区</v>
          </cell>
          <cell r="M3320" t="str">
            <v>国家贫困县</v>
          </cell>
          <cell r="O3320" t="str">
            <v>茶铺知青园（洞口鼎达农业发展有限公司）</v>
          </cell>
          <cell r="R3320" t="str">
            <v>5</v>
          </cell>
          <cell r="S3320" t="str">
            <v>6.5</v>
          </cell>
          <cell r="T3320" t="str">
            <v>X125430525</v>
          </cell>
          <cell r="U3320">
            <v>0</v>
          </cell>
          <cell r="V3320">
            <v>3.681</v>
          </cell>
          <cell r="W3320">
            <v>3.681</v>
          </cell>
        </row>
        <row r="3321">
          <cell r="I3321" t="str">
            <v>洞口县半江景区公路</v>
          </cell>
          <cell r="J3321" t="str">
            <v>131302F4305250001</v>
          </cell>
          <cell r="K3321" t="str">
            <v>通景公路</v>
          </cell>
          <cell r="L3321" t="str">
            <v>一类地区</v>
          </cell>
          <cell r="M3321" t="str">
            <v>国家贫困县</v>
          </cell>
          <cell r="N3321" t="str">
            <v>升级改造（提质改造）</v>
          </cell>
          <cell r="O3321" t="str">
            <v>半江景区</v>
          </cell>
          <cell r="R3321" t="str">
            <v>2</v>
          </cell>
          <cell r="S3321" t="str">
            <v>6.5</v>
          </cell>
          <cell r="T3321" t="str">
            <v>Z241430525</v>
          </cell>
          <cell r="U3321">
            <v>0</v>
          </cell>
          <cell r="V3321">
            <v>3.2</v>
          </cell>
          <cell r="W3321">
            <v>3.2</v>
          </cell>
        </row>
        <row r="3322">
          <cell r="I3322" t="str">
            <v>洞口县宝瑶古瑶寨景区连接路</v>
          </cell>
          <cell r="J3322" t="str">
            <v>131302F4305250007</v>
          </cell>
          <cell r="K3322" t="str">
            <v>通景公路</v>
          </cell>
          <cell r="L3322" t="str">
            <v>一类地区</v>
          </cell>
          <cell r="M3322" t="str">
            <v>国家贫困县</v>
          </cell>
          <cell r="N3322" t="str">
            <v>升级改造（提质改造）</v>
          </cell>
          <cell r="O3322" t="str">
            <v>宝瑶古瑶寨景区</v>
          </cell>
          <cell r="R3322" t="str">
            <v>3.5</v>
          </cell>
          <cell r="S3322" t="str">
            <v>6.5</v>
          </cell>
          <cell r="T3322" t="str">
            <v>Z244430525</v>
          </cell>
          <cell r="U3322">
            <v>0</v>
          </cell>
          <cell r="V3322">
            <v>7.6</v>
          </cell>
          <cell r="W3322">
            <v>7.6</v>
          </cell>
        </row>
        <row r="3323">
          <cell r="I3323" t="str">
            <v>洞口县龙眼洞景区连接路</v>
          </cell>
          <cell r="J3323" t="str">
            <v>131302F4305250003</v>
          </cell>
          <cell r="K3323" t="str">
            <v>通景公路</v>
          </cell>
          <cell r="L3323" t="str">
            <v>一类地区</v>
          </cell>
          <cell r="M3323" t="str">
            <v>国家贫困县</v>
          </cell>
          <cell r="N3323" t="str">
            <v>升级改造（提质改造）</v>
          </cell>
          <cell r="O3323" t="str">
            <v>龙眼洞</v>
          </cell>
          <cell r="R3323" t="str">
            <v>3.5</v>
          </cell>
          <cell r="S3323" t="str">
            <v>6.5</v>
          </cell>
          <cell r="T3323" t="str">
            <v>Z243430525</v>
          </cell>
          <cell r="U3323">
            <v>0</v>
          </cell>
          <cell r="V3323">
            <v>4.22</v>
          </cell>
          <cell r="W3323">
            <v>4.22</v>
          </cell>
        </row>
        <row r="3324">
          <cell r="I3324" t="str">
            <v>高沙孝文化博物馆连接路</v>
          </cell>
          <cell r="J3324" t="str">
            <v>131302F4305250002</v>
          </cell>
          <cell r="K3324" t="str">
            <v>通景公路</v>
          </cell>
          <cell r="L3324" t="str">
            <v>一类地区</v>
          </cell>
          <cell r="M3324" t="str">
            <v>国家贫困县</v>
          </cell>
          <cell r="N3324" t="str">
            <v>升级改造（提质改造）</v>
          </cell>
          <cell r="O3324" t="str">
            <v>高沙孝文化博物馆</v>
          </cell>
          <cell r="R3324" t="str">
            <v>3.5</v>
          </cell>
          <cell r="S3324" t="str">
            <v>6.5</v>
          </cell>
          <cell r="T3324" t="str">
            <v>Z242430525</v>
          </cell>
          <cell r="U3324">
            <v>0</v>
          </cell>
          <cell r="V3324">
            <v>0.75</v>
          </cell>
          <cell r="W3324">
            <v>0.75</v>
          </cell>
        </row>
        <row r="3325">
          <cell r="I3325" t="str">
            <v>古楼茶生态文化园连接路</v>
          </cell>
          <cell r="J3325" t="str">
            <v>131302F4305250009</v>
          </cell>
          <cell r="K3325" t="str">
            <v>通景公路</v>
          </cell>
          <cell r="L3325" t="str">
            <v>一类地区</v>
          </cell>
          <cell r="M3325" t="str">
            <v>国家贫困县</v>
          </cell>
          <cell r="O3325" t="str">
            <v>古楼茶生态文化园</v>
          </cell>
          <cell r="R3325" t="str">
            <v>4</v>
          </cell>
          <cell r="S3325" t="str">
            <v>6.5</v>
          </cell>
          <cell r="T3325" t="str">
            <v>X115430525</v>
          </cell>
          <cell r="U3325">
            <v>0</v>
          </cell>
          <cell r="V3325">
            <v>9.5380000000000003</v>
          </cell>
          <cell r="W3325">
            <v>9.5380000000000003</v>
          </cell>
        </row>
        <row r="3326">
          <cell r="I3326" t="str">
            <v>罗溪森林公园景区连接路</v>
          </cell>
          <cell r="J3326" t="str">
            <v>131302F4305250006</v>
          </cell>
          <cell r="K3326" t="str">
            <v>通景公路</v>
          </cell>
          <cell r="L3326" t="str">
            <v>一类地区</v>
          </cell>
          <cell r="M3326" t="str">
            <v>国家贫困县</v>
          </cell>
          <cell r="N3326" t="str">
            <v>升级改造（提质改造）</v>
          </cell>
          <cell r="O3326" t="str">
            <v>罗溪森林公园景区</v>
          </cell>
          <cell r="R3326" t="str">
            <v>3.5</v>
          </cell>
          <cell r="S3326" t="str">
            <v>6</v>
          </cell>
          <cell r="T3326" t="str">
            <v>C558430525</v>
          </cell>
          <cell r="U3326">
            <v>0</v>
          </cell>
          <cell r="V3326">
            <v>1.843</v>
          </cell>
          <cell r="W3326">
            <v>1.843</v>
          </cell>
        </row>
        <row r="3327">
          <cell r="I3327" t="str">
            <v>上堡至乌鸡山连接路</v>
          </cell>
          <cell r="J3327" t="str">
            <v>131302F4305270001</v>
          </cell>
          <cell r="K3327" t="str">
            <v>通景公路</v>
          </cell>
          <cell r="L3327" t="str">
            <v>一类地区</v>
          </cell>
          <cell r="M3327" t="str">
            <v>国家贫困县</v>
          </cell>
          <cell r="N3327" t="str">
            <v>升级改造（提质改造）</v>
          </cell>
          <cell r="O3327" t="str">
            <v>黄桑自然保护区</v>
          </cell>
          <cell r="R3327" t="str">
            <v>5</v>
          </cell>
          <cell r="S3327" t="str">
            <v>6</v>
          </cell>
          <cell r="T3327" t="str">
            <v>X170430527</v>
          </cell>
          <cell r="U3327">
            <v>20.263000000000002</v>
          </cell>
          <cell r="V3327">
            <v>38.264000000000003</v>
          </cell>
          <cell r="W3327">
            <v>18.001000000000001</v>
          </cell>
        </row>
        <row r="3328">
          <cell r="I3328" t="str">
            <v>C020夫夷侯国景区连接路</v>
          </cell>
          <cell r="J3328" t="str">
            <v>C020430528</v>
          </cell>
          <cell r="K3328" t="str">
            <v>通景公路</v>
          </cell>
          <cell r="L3328" t="str">
            <v>一类地区</v>
          </cell>
          <cell r="M3328" t="str">
            <v>国家贫困县</v>
          </cell>
          <cell r="N3328" t="str">
            <v>升级改造（提质改造）</v>
          </cell>
          <cell r="O3328" t="str">
            <v>夫夷侯国景区</v>
          </cell>
          <cell r="R3328" t="str">
            <v>4.5</v>
          </cell>
          <cell r="S3328" t="str">
            <v>11</v>
          </cell>
          <cell r="T3328" t="str">
            <v>C020430528</v>
          </cell>
          <cell r="U3328">
            <v>0</v>
          </cell>
          <cell r="V3328">
            <v>0.68500000000000005</v>
          </cell>
          <cell r="W3328">
            <v>0.68500000000000005</v>
          </cell>
        </row>
        <row r="3329">
          <cell r="I3329" t="str">
            <v>X147新宁县湖南湘塘旅游度假村通景公路</v>
          </cell>
          <cell r="J3329" t="str">
            <v>X147430528</v>
          </cell>
          <cell r="K3329" t="str">
            <v>通景公路</v>
          </cell>
          <cell r="L3329" t="str">
            <v>一类地区</v>
          </cell>
          <cell r="M3329" t="str">
            <v>国家贫困县</v>
          </cell>
          <cell r="N3329" t="str">
            <v>升级改造（提质改造）</v>
          </cell>
          <cell r="O3329" t="str">
            <v>新宁县湖南湘塘旅游度假村</v>
          </cell>
          <cell r="R3329" t="str">
            <v>4.5</v>
          </cell>
          <cell r="S3329" t="str">
            <v>6</v>
          </cell>
          <cell r="T3329" t="str">
            <v>X147430528</v>
          </cell>
          <cell r="U3329">
            <v>0</v>
          </cell>
          <cell r="V3329">
            <v>6.57</v>
          </cell>
          <cell r="W3329">
            <v>6.57</v>
          </cell>
        </row>
        <row r="3330">
          <cell r="I3330" t="str">
            <v>Y021新宁永丰农业发展公司通景公路</v>
          </cell>
          <cell r="J3330" t="str">
            <v>131302F4305280001</v>
          </cell>
          <cell r="K3330" t="str">
            <v>通景公路</v>
          </cell>
          <cell r="L3330" t="str">
            <v>一类地区</v>
          </cell>
          <cell r="M3330" t="str">
            <v>国家贫困县</v>
          </cell>
          <cell r="N3330" t="str">
            <v>升级改造（提质改造）</v>
          </cell>
          <cell r="O3330" t="str">
            <v>新宁永丰农业发展公路</v>
          </cell>
          <cell r="R3330" t="str">
            <v>5</v>
          </cell>
          <cell r="S3330" t="str">
            <v>6</v>
          </cell>
          <cell r="T3330" t="str">
            <v>Y021430528</v>
          </cell>
          <cell r="U3330">
            <v>0</v>
          </cell>
          <cell r="V3330">
            <v>6.56</v>
          </cell>
          <cell r="W3330">
            <v>6.56</v>
          </cell>
        </row>
        <row r="3331">
          <cell r="I3331" t="str">
            <v>Y025百乡山庄通景公路</v>
          </cell>
          <cell r="J3331" t="str">
            <v>Y025430528</v>
          </cell>
          <cell r="K3331" t="str">
            <v>通景公路</v>
          </cell>
          <cell r="L3331" t="str">
            <v>一类地区</v>
          </cell>
          <cell r="M3331" t="str">
            <v>国家贫困县</v>
          </cell>
          <cell r="N3331" t="str">
            <v>升级改造（提质改造）</v>
          </cell>
          <cell r="O3331" t="str">
            <v>百乡山庄</v>
          </cell>
          <cell r="R3331" t="str">
            <v>4.5</v>
          </cell>
          <cell r="S3331" t="str">
            <v>6</v>
          </cell>
          <cell r="T3331" t="str">
            <v>Y025430528</v>
          </cell>
          <cell r="U3331">
            <v>0</v>
          </cell>
          <cell r="V3331">
            <v>5.0330000000000004</v>
          </cell>
          <cell r="W3331">
            <v>5.0330000000000004</v>
          </cell>
        </row>
        <row r="3332">
          <cell r="I3332" t="str">
            <v>崀山风景名胜区旅游路</v>
          </cell>
          <cell r="J3332" t="str">
            <v>13130201F4305280001</v>
          </cell>
          <cell r="K3332" t="str">
            <v>通景公路</v>
          </cell>
          <cell r="L3332" t="str">
            <v>一类地区</v>
          </cell>
          <cell r="M3332" t="str">
            <v>国家贫困县</v>
          </cell>
          <cell r="N3332" t="str">
            <v>升级改造（提质改造）</v>
          </cell>
          <cell r="O3332" t="str">
            <v>崀山风景名胜区</v>
          </cell>
          <cell r="R3332" t="str">
            <v>6.5</v>
          </cell>
          <cell r="S3332" t="str">
            <v>7</v>
          </cell>
          <cell r="T3332" t="str">
            <v>X002430528</v>
          </cell>
          <cell r="U3332">
            <v>0</v>
          </cell>
          <cell r="V3332">
            <v>24.927</v>
          </cell>
          <cell r="W3332">
            <v>24.927</v>
          </cell>
        </row>
        <row r="3333">
          <cell r="I3333" t="str">
            <v>风神洞-天坑景区通景公路</v>
          </cell>
          <cell r="J3333" t="str">
            <v>C066430528</v>
          </cell>
          <cell r="K3333" t="str">
            <v>通景公路</v>
          </cell>
          <cell r="L3333" t="str">
            <v>一类地区</v>
          </cell>
          <cell r="M3333" t="str">
            <v>国家贫困县</v>
          </cell>
          <cell r="N3333" t="str">
            <v>升级改造（提质改造）</v>
          </cell>
          <cell r="O3333" t="str">
            <v>风神洞-天坑景区</v>
          </cell>
          <cell r="R3333" t="str">
            <v>3.5</v>
          </cell>
          <cell r="S3333" t="str">
            <v>6</v>
          </cell>
          <cell r="T3333" t="str">
            <v>C066430528</v>
          </cell>
          <cell r="U3333">
            <v>0</v>
          </cell>
          <cell r="V3333">
            <v>5.1310000000000002</v>
          </cell>
          <cell r="W3333">
            <v>5.1310000000000002</v>
          </cell>
        </row>
        <row r="3334">
          <cell r="I3334" t="str">
            <v>刘氏宗祠景区连接路</v>
          </cell>
          <cell r="J3334" t="str">
            <v>131302F4305280002</v>
          </cell>
          <cell r="K3334" t="str">
            <v>通景公路</v>
          </cell>
          <cell r="L3334" t="str">
            <v>一类地区</v>
          </cell>
          <cell r="M3334" t="str">
            <v>国家贫困县</v>
          </cell>
          <cell r="O3334" t="str">
            <v>刘氏宗祠景区</v>
          </cell>
          <cell r="R3334" t="str">
            <v>5.5</v>
          </cell>
          <cell r="S3334" t="str">
            <v>6</v>
          </cell>
          <cell r="T3334" t="str">
            <v>X204430528</v>
          </cell>
          <cell r="U3334">
            <v>0</v>
          </cell>
          <cell r="V3334">
            <v>6.7389999999999999</v>
          </cell>
          <cell r="W3334">
            <v>6.7389999999999999</v>
          </cell>
        </row>
        <row r="3335">
          <cell r="I3335" t="str">
            <v>宛旦平故里红色旅游景区连接路</v>
          </cell>
          <cell r="J3335" t="str">
            <v>131302F4305280003</v>
          </cell>
          <cell r="K3335" t="str">
            <v>通景公路</v>
          </cell>
          <cell r="L3335" t="str">
            <v>一类地区</v>
          </cell>
          <cell r="M3335" t="str">
            <v>国家贫困县</v>
          </cell>
          <cell r="O3335" t="str">
            <v>宛旦平故里红色旅游景区</v>
          </cell>
          <cell r="R3335" t="str">
            <v>4.5</v>
          </cell>
          <cell r="S3335" t="str">
            <v>6</v>
          </cell>
          <cell r="T3335" t="str">
            <v>C128430528</v>
          </cell>
          <cell r="U3335">
            <v>0</v>
          </cell>
          <cell r="V3335">
            <v>5.2489999999999997</v>
          </cell>
          <cell r="W3335">
            <v>5.2489999999999997</v>
          </cell>
        </row>
        <row r="3336">
          <cell r="I3336" t="str">
            <v>新宁县崀山景区石田至烟竹旅游公路</v>
          </cell>
          <cell r="J3336" t="str">
            <v>131302F4305280004</v>
          </cell>
          <cell r="K3336" t="str">
            <v>通景公路</v>
          </cell>
          <cell r="L3336" t="str">
            <v>一类地区</v>
          </cell>
          <cell r="M3336" t="str">
            <v>国家贫困县</v>
          </cell>
          <cell r="N3336" t="str">
            <v>其他</v>
          </cell>
          <cell r="O3336" t="str">
            <v>新宁县崀山风景名胜区</v>
          </cell>
          <cell r="R3336" t="str">
            <v>3.5</v>
          </cell>
          <cell r="S3336" t="str">
            <v>7</v>
          </cell>
          <cell r="T3336" t="str">
            <v>无</v>
          </cell>
          <cell r="U3336">
            <v>0</v>
          </cell>
          <cell r="V3336">
            <v>10.077999999999999</v>
          </cell>
          <cell r="W3336">
            <v>15</v>
          </cell>
        </row>
        <row r="3337">
          <cell r="I3337" t="str">
            <v>城步县西岩至杉坊公路改建工程</v>
          </cell>
          <cell r="J3337" t="str">
            <v>13130201F4305290001</v>
          </cell>
          <cell r="K3337" t="str">
            <v>通景公路</v>
          </cell>
          <cell r="L3337" t="str">
            <v>一类地区</v>
          </cell>
          <cell r="M3337" t="str">
            <v>国家贫困县</v>
          </cell>
          <cell r="N3337" t="str">
            <v>升级改造（提质改造）</v>
          </cell>
          <cell r="O3337" t="str">
            <v>邵阳市绥宁县长铺子苗族侗族乡田心村</v>
          </cell>
          <cell r="R3337" t="str">
            <v>5</v>
          </cell>
          <cell r="S3337" t="str">
            <v>6</v>
          </cell>
          <cell r="T3337" t="str">
            <v>X160430529</v>
          </cell>
          <cell r="U3337">
            <v>0</v>
          </cell>
          <cell r="V3337">
            <v>19.289000000000001</v>
          </cell>
          <cell r="W3337">
            <v>19.289000000000001</v>
          </cell>
        </row>
        <row r="3338">
          <cell r="I3338" t="str">
            <v>南山国家公园连接路（长安至平定塘）</v>
          </cell>
          <cell r="J3338" t="str">
            <v>1312F4305290002</v>
          </cell>
          <cell r="K3338" t="str">
            <v>通景公路</v>
          </cell>
          <cell r="L3338" t="str">
            <v>一类地区</v>
          </cell>
          <cell r="M3338" t="str">
            <v>国家贫困县</v>
          </cell>
          <cell r="N3338" t="str">
            <v>新建</v>
          </cell>
          <cell r="O3338" t="str">
            <v>南山国家公园</v>
          </cell>
          <cell r="S3338" t="str">
            <v>6(4.5)</v>
          </cell>
          <cell r="T3338" t="str">
            <v>V768430529</v>
          </cell>
          <cell r="U3338">
            <v>0</v>
          </cell>
          <cell r="V3338">
            <v>9.2729999999999997</v>
          </cell>
          <cell r="W3338">
            <v>9.2729999999999997</v>
          </cell>
        </row>
        <row r="3339">
          <cell r="I3339" t="str">
            <v>南山国家公园连接路（大水村公路）</v>
          </cell>
          <cell r="J3339" t="str">
            <v>131302F4305290002</v>
          </cell>
          <cell r="K3339" t="str">
            <v>通景公路</v>
          </cell>
          <cell r="L3339" t="str">
            <v>一类地区</v>
          </cell>
          <cell r="M3339" t="str">
            <v>国家贫困县</v>
          </cell>
          <cell r="N3339" t="str">
            <v>升级改造（提质改造）</v>
          </cell>
          <cell r="O3339" t="str">
            <v>南山国家公园</v>
          </cell>
          <cell r="R3339" t="str">
            <v>3.5</v>
          </cell>
          <cell r="S3339" t="str">
            <v>6(5)</v>
          </cell>
          <cell r="T3339" t="str">
            <v>X166430529</v>
          </cell>
          <cell r="U3339">
            <v>8.8000000000000007</v>
          </cell>
          <cell r="V3339">
            <v>12</v>
          </cell>
          <cell r="W3339">
            <v>3.2</v>
          </cell>
        </row>
        <row r="3340">
          <cell r="I3340" t="str">
            <v>南山国家公园连接路（丹口至陡冲头）</v>
          </cell>
          <cell r="J3340" t="str">
            <v>131302F4305290001</v>
          </cell>
          <cell r="K3340" t="str">
            <v>通景公路</v>
          </cell>
          <cell r="L3340" t="str">
            <v>一类地区</v>
          </cell>
          <cell r="M3340" t="str">
            <v>国家贫困县</v>
          </cell>
          <cell r="N3340" t="str">
            <v>升级改造（提质改造）</v>
          </cell>
          <cell r="O3340" t="str">
            <v>南山国家公园</v>
          </cell>
          <cell r="R3340" t="str">
            <v>3.5</v>
          </cell>
          <cell r="S3340" t="str">
            <v>6(4.5)</v>
          </cell>
          <cell r="T3340" t="str">
            <v>C001430529</v>
          </cell>
          <cell r="U3340">
            <v>4</v>
          </cell>
          <cell r="V3340">
            <v>9.5</v>
          </cell>
          <cell r="W3340">
            <v>5.5</v>
          </cell>
        </row>
        <row r="3341">
          <cell r="I3341" t="str">
            <v>南山国家公园连接路（桂花村公路）</v>
          </cell>
          <cell r="J3341" t="str">
            <v>1312F4305290006</v>
          </cell>
          <cell r="K3341" t="str">
            <v>通景公路</v>
          </cell>
          <cell r="L3341" t="str">
            <v>一类地区</v>
          </cell>
          <cell r="M3341" t="str">
            <v>国家贫困县</v>
          </cell>
          <cell r="N3341" t="str">
            <v>升级改造（提质改造）</v>
          </cell>
          <cell r="O3341" t="str">
            <v>南山国家公园</v>
          </cell>
          <cell r="R3341" t="str">
            <v>3.5</v>
          </cell>
          <cell r="S3341" t="str">
            <v>6(4.5)</v>
          </cell>
          <cell r="T3341" t="str">
            <v>C153430529</v>
          </cell>
          <cell r="U3341">
            <v>1.5</v>
          </cell>
          <cell r="V3341">
            <v>5</v>
          </cell>
          <cell r="W3341">
            <v>3.5</v>
          </cell>
        </row>
        <row r="3342">
          <cell r="I3342" t="str">
            <v>南山国家公园连接路（金紫至G356）</v>
          </cell>
          <cell r="J3342" t="str">
            <v>1312F4305290005</v>
          </cell>
          <cell r="K3342" t="str">
            <v>通景公路</v>
          </cell>
          <cell r="L3342" t="str">
            <v>一类地区</v>
          </cell>
          <cell r="M3342" t="str">
            <v>国家贫困县</v>
          </cell>
          <cell r="N3342" t="str">
            <v>升级改造（提质改造）</v>
          </cell>
          <cell r="O3342" t="str">
            <v>南山国家公园</v>
          </cell>
          <cell r="R3342" t="str">
            <v>5</v>
          </cell>
          <cell r="S3342" t="str">
            <v>6</v>
          </cell>
          <cell r="T3342" t="str">
            <v>X159430529</v>
          </cell>
          <cell r="U3342">
            <v>5.19</v>
          </cell>
          <cell r="V3342">
            <v>11.763999999999999</v>
          </cell>
          <cell r="W3342">
            <v>6.5739999999999998</v>
          </cell>
        </row>
        <row r="3343">
          <cell r="I3343" t="str">
            <v>南山国家公园连接路（兰蓉至白毛坪）</v>
          </cell>
          <cell r="J3343" t="str">
            <v>1312F4305290004</v>
          </cell>
          <cell r="K3343" t="str">
            <v>通景公路</v>
          </cell>
          <cell r="L3343" t="str">
            <v>一类地区</v>
          </cell>
          <cell r="M3343" t="str">
            <v>国家贫困县</v>
          </cell>
          <cell r="N3343" t="str">
            <v>升级改造（提质改造）</v>
          </cell>
          <cell r="O3343" t="str">
            <v>南山国家公园</v>
          </cell>
          <cell r="R3343" t="str">
            <v>5</v>
          </cell>
          <cell r="S3343" t="str">
            <v>6</v>
          </cell>
          <cell r="T3343" t="str">
            <v>X162430529</v>
          </cell>
          <cell r="U3343">
            <v>35.542000000000002</v>
          </cell>
          <cell r="V3343">
            <v>46.668999999999997</v>
          </cell>
          <cell r="W3343">
            <v>11.127000000000001</v>
          </cell>
        </row>
        <row r="3344">
          <cell r="I3344" t="str">
            <v>南山国家公园连接路（茅坪至加油站）</v>
          </cell>
          <cell r="J3344" t="str">
            <v>1312F4305290007</v>
          </cell>
          <cell r="K3344" t="str">
            <v>通景公路</v>
          </cell>
          <cell r="L3344" t="str">
            <v>一类地区</v>
          </cell>
          <cell r="M3344" t="str">
            <v>国家贫困县</v>
          </cell>
          <cell r="N3344" t="str">
            <v>升级改造（提质改造）</v>
          </cell>
          <cell r="O3344" t="str">
            <v>南山国家公园</v>
          </cell>
          <cell r="R3344" t="str">
            <v>5</v>
          </cell>
          <cell r="S3344" t="str">
            <v>6</v>
          </cell>
          <cell r="T3344" t="str">
            <v>X161430529</v>
          </cell>
          <cell r="U3344">
            <v>0</v>
          </cell>
          <cell r="V3344">
            <v>21.036000000000001</v>
          </cell>
          <cell r="W3344">
            <v>21.036000000000001</v>
          </cell>
        </row>
        <row r="3345">
          <cell r="I3345" t="str">
            <v>南山国家公园连接路（木瓜至石板）</v>
          </cell>
          <cell r="J3345" t="str">
            <v>131302F4305290006</v>
          </cell>
          <cell r="K3345" t="str">
            <v>通景公路</v>
          </cell>
          <cell r="L3345" t="str">
            <v>一类地区</v>
          </cell>
          <cell r="M3345" t="str">
            <v>国家贫困县</v>
          </cell>
          <cell r="O3345" t="str">
            <v>南山国家公园</v>
          </cell>
          <cell r="R3345" t="str">
            <v>3</v>
          </cell>
          <cell r="S3345" t="str">
            <v>6(4.5)</v>
          </cell>
          <cell r="T3345" t="str">
            <v>C79G430529</v>
          </cell>
          <cell r="U3345">
            <v>0</v>
          </cell>
          <cell r="V3345">
            <v>3.121</v>
          </cell>
          <cell r="W3345">
            <v>3.121</v>
          </cell>
        </row>
        <row r="3346">
          <cell r="I3346" t="str">
            <v>南山国家公园连接路（三岔口至巡头4组）</v>
          </cell>
          <cell r="J3346" t="str">
            <v>131302F4305290007</v>
          </cell>
          <cell r="K3346" t="str">
            <v>通景公路</v>
          </cell>
          <cell r="L3346" t="str">
            <v>一类地区</v>
          </cell>
          <cell r="M3346" t="str">
            <v>国家贫困县</v>
          </cell>
          <cell r="O3346" t="str">
            <v>南山国家公园</v>
          </cell>
          <cell r="R3346" t="str">
            <v>3</v>
          </cell>
          <cell r="S3346" t="str">
            <v>6(4.5)</v>
          </cell>
          <cell r="T3346" t="str">
            <v>V792430529</v>
          </cell>
          <cell r="U3346">
            <v>0</v>
          </cell>
          <cell r="V3346">
            <v>1.62</v>
          </cell>
          <cell r="W3346">
            <v>1.62</v>
          </cell>
        </row>
        <row r="3347">
          <cell r="I3347" t="str">
            <v>南山国家公园连接路（双江口至报木坪）</v>
          </cell>
          <cell r="J3347" t="str">
            <v>131302F4305290005</v>
          </cell>
          <cell r="K3347" t="str">
            <v>通景公路</v>
          </cell>
          <cell r="L3347" t="str">
            <v>一类地区</v>
          </cell>
          <cell r="M3347" t="str">
            <v>国家贫困县</v>
          </cell>
          <cell r="O3347" t="str">
            <v>南山国家公园</v>
          </cell>
          <cell r="R3347" t="str">
            <v>3.5</v>
          </cell>
          <cell r="S3347" t="str">
            <v>6(4.5)</v>
          </cell>
          <cell r="T3347" t="str">
            <v>无</v>
          </cell>
          <cell r="U3347">
            <v>0</v>
          </cell>
          <cell r="V3347">
            <v>8</v>
          </cell>
          <cell r="W3347">
            <v>8</v>
          </cell>
        </row>
        <row r="3348">
          <cell r="I3348" t="str">
            <v>浪石村旅游公路</v>
          </cell>
          <cell r="J3348" t="str">
            <v>131301F4305810001</v>
          </cell>
          <cell r="K3348" t="str">
            <v>通景公路</v>
          </cell>
          <cell r="L3348" t="str">
            <v>一类地区</v>
          </cell>
          <cell r="M3348" t="str">
            <v>国家贫困县</v>
          </cell>
          <cell r="N3348" t="str">
            <v>升级改造（提质改造）</v>
          </cell>
          <cell r="O3348" t="str">
            <v>浪石村</v>
          </cell>
          <cell r="R3348" t="str">
            <v>3.5</v>
          </cell>
          <cell r="S3348" t="str">
            <v>6</v>
          </cell>
          <cell r="T3348" t="str">
            <v>X087430581</v>
          </cell>
          <cell r="U3348">
            <v>5.8140000000000001</v>
          </cell>
          <cell r="V3348">
            <v>7.6159999999999997</v>
          </cell>
          <cell r="W3348">
            <v>1.802</v>
          </cell>
        </row>
        <row r="3349">
          <cell r="I3349" t="str">
            <v>“生态丹霞文化生态旅游精品线路”资源村旅游公路</v>
          </cell>
          <cell r="J3349" t="str">
            <v>131301F4305810002</v>
          </cell>
          <cell r="K3349" t="str">
            <v>通景公路</v>
          </cell>
          <cell r="L3349" t="str">
            <v>一类地区</v>
          </cell>
          <cell r="M3349" t="str">
            <v>国家贫困县</v>
          </cell>
          <cell r="N3349" t="str">
            <v>升级改造（提质改造）</v>
          </cell>
          <cell r="O3349" t="str">
            <v>“生态丹霞文化生态旅游精品线路”资源村、蔡家塘村</v>
          </cell>
          <cell r="R3349" t="str">
            <v>5</v>
          </cell>
          <cell r="S3349" t="str">
            <v>6.5</v>
          </cell>
          <cell r="T3349" t="str">
            <v>X129430581</v>
          </cell>
          <cell r="U3349">
            <v>0</v>
          </cell>
          <cell r="V3349">
            <v>6.9</v>
          </cell>
          <cell r="W3349">
            <v>6.9</v>
          </cell>
        </row>
        <row r="3350">
          <cell r="I3350" t="str">
            <v>“生态丹霞文化生态旅游精品线路”德江村旅游公路</v>
          </cell>
          <cell r="J3350" t="str">
            <v>131301F4305810003</v>
          </cell>
          <cell r="K3350" t="str">
            <v>通景公路</v>
          </cell>
          <cell r="L3350" t="str">
            <v>一类地区</v>
          </cell>
          <cell r="M3350" t="str">
            <v>国家贫困县</v>
          </cell>
          <cell r="N3350" t="str">
            <v>升级改造（提质改造）</v>
          </cell>
          <cell r="O3350" t="str">
            <v>“生态丹霞文化生态旅游精品线路”德江村</v>
          </cell>
          <cell r="R3350" t="str">
            <v>3.5</v>
          </cell>
          <cell r="S3350" t="str">
            <v>6.5</v>
          </cell>
          <cell r="T3350" t="str">
            <v>X143430581</v>
          </cell>
          <cell r="U3350">
            <v>20.617000000000001</v>
          </cell>
          <cell r="V3350">
            <v>23.157</v>
          </cell>
          <cell r="W3350">
            <v>2.54</v>
          </cell>
        </row>
        <row r="3351">
          <cell r="I3351" t="str">
            <v>“生态丹霞文化生态旅游精品线路”浪石铺村通景公路</v>
          </cell>
          <cell r="J3351" t="str">
            <v>131302F4305810006</v>
          </cell>
          <cell r="K3351" t="str">
            <v>通景公路</v>
          </cell>
          <cell r="L3351" t="str">
            <v>一类地区</v>
          </cell>
          <cell r="M3351" t="str">
            <v>国家贫困县</v>
          </cell>
          <cell r="N3351" t="str">
            <v>升级改造（提质改造）</v>
          </cell>
          <cell r="O3351" t="str">
            <v>“生态丹霞文化生态旅游精品线路”浪石铺村</v>
          </cell>
          <cell r="R3351" t="str">
            <v>3.5</v>
          </cell>
          <cell r="S3351" t="str">
            <v>6</v>
          </cell>
          <cell r="T3351" t="str">
            <v>C049430581</v>
          </cell>
          <cell r="U3351">
            <v>0</v>
          </cell>
          <cell r="V3351">
            <v>1.22</v>
          </cell>
          <cell r="W3351">
            <v>1.22</v>
          </cell>
        </row>
        <row r="3352">
          <cell r="I3352" t="str">
            <v>“生态丹霞文化生态旅游精品线路”德江村通景公路</v>
          </cell>
          <cell r="J3352" t="str">
            <v>131302F4305810001</v>
          </cell>
          <cell r="K3352" t="str">
            <v>通景公路</v>
          </cell>
          <cell r="L3352" t="str">
            <v>一类地区</v>
          </cell>
          <cell r="M3352" t="str">
            <v>国家贫困县</v>
          </cell>
          <cell r="N3352" t="str">
            <v>新建</v>
          </cell>
          <cell r="O3352" t="str">
            <v>“生态丹霞文化生态旅游精品线路”德江村</v>
          </cell>
          <cell r="R3352" t="str">
            <v>3.5</v>
          </cell>
          <cell r="S3352" t="str">
            <v>6</v>
          </cell>
          <cell r="T3352" t="str">
            <v>无</v>
          </cell>
          <cell r="U3352">
            <v>0</v>
          </cell>
          <cell r="V3352">
            <v>0.87</v>
          </cell>
          <cell r="W3352">
            <v>0.87</v>
          </cell>
        </row>
        <row r="3353">
          <cell r="I3353" t="str">
            <v>“生态丹霞文化生态旅游精品线路”扶峰村通景公路</v>
          </cell>
          <cell r="J3353" t="str">
            <v>131302F4305810003</v>
          </cell>
          <cell r="K3353" t="str">
            <v>通景公路</v>
          </cell>
          <cell r="L3353" t="str">
            <v>一类地区</v>
          </cell>
          <cell r="M3353" t="str">
            <v>国家贫困县</v>
          </cell>
          <cell r="N3353" t="str">
            <v>新建</v>
          </cell>
          <cell r="O3353" t="str">
            <v>扶峰村</v>
          </cell>
          <cell r="R3353" t="str">
            <v>3.5</v>
          </cell>
          <cell r="S3353" t="str">
            <v>6</v>
          </cell>
          <cell r="T3353" t="str">
            <v>无</v>
          </cell>
          <cell r="U3353">
            <v>0</v>
          </cell>
          <cell r="V3353">
            <v>0.49</v>
          </cell>
          <cell r="W3353">
            <v>0.49</v>
          </cell>
        </row>
        <row r="3354">
          <cell r="I3354" t="str">
            <v>“生态丹霞文化生态旅游精品线路”木瓜桥村通景公路</v>
          </cell>
          <cell r="J3354" t="str">
            <v>131302F4305810002</v>
          </cell>
          <cell r="K3354" t="str">
            <v>通景公路</v>
          </cell>
          <cell r="L3354" t="str">
            <v>一类地区</v>
          </cell>
          <cell r="M3354" t="str">
            <v>国家贫困县</v>
          </cell>
          <cell r="N3354" t="str">
            <v>新建</v>
          </cell>
          <cell r="O3354" t="str">
            <v>“生态丹霞文化生态旅游精品线路”木瓜桥村</v>
          </cell>
          <cell r="R3354" t="str">
            <v>3.5</v>
          </cell>
          <cell r="S3354" t="str">
            <v>6</v>
          </cell>
          <cell r="T3354" t="str">
            <v>无</v>
          </cell>
          <cell r="U3354">
            <v>0</v>
          </cell>
          <cell r="V3354">
            <v>0.45</v>
          </cell>
          <cell r="W3354">
            <v>0.45</v>
          </cell>
        </row>
        <row r="3355">
          <cell r="I3355" t="str">
            <v>武冈市嗨花弄生态农业创意产业园旅游公路</v>
          </cell>
          <cell r="J3355" t="str">
            <v>13130201F4305810001</v>
          </cell>
          <cell r="K3355" t="str">
            <v>通景公路</v>
          </cell>
          <cell r="L3355" t="str">
            <v>一类地区</v>
          </cell>
          <cell r="M3355" t="str">
            <v>国家贫困县</v>
          </cell>
          <cell r="N3355" t="str">
            <v>新建</v>
          </cell>
          <cell r="O3355" t="str">
            <v>嗨花弄生态农业创意产业园旅游区</v>
          </cell>
          <cell r="R3355" t="str">
            <v>4.5</v>
          </cell>
          <cell r="S3355" t="str">
            <v>6.5</v>
          </cell>
          <cell r="T3355" t="str">
            <v>X135430581</v>
          </cell>
          <cell r="U3355">
            <v>0</v>
          </cell>
          <cell r="V3355">
            <v>3.0190000000000001</v>
          </cell>
          <cell r="W3355">
            <v>3.0190000000000001</v>
          </cell>
        </row>
        <row r="3356">
          <cell r="I3356" t="str">
            <v>白仓至金江湖公路</v>
          </cell>
          <cell r="J3356" t="str">
            <v>131301F4305230006</v>
          </cell>
          <cell r="K3356" t="str">
            <v>旅游集散公路</v>
          </cell>
          <cell r="L3356" t="str">
            <v>一类地区</v>
          </cell>
          <cell r="M3356" t="str">
            <v>国家贫困县</v>
          </cell>
          <cell r="N3356" t="str">
            <v>升级改造（提质改造）</v>
          </cell>
          <cell r="O3356" t="str">
            <v>金江湖景区</v>
          </cell>
          <cell r="S3356" t="str">
            <v>6.5</v>
          </cell>
          <cell r="T3356" t="str">
            <v>Y079430523</v>
          </cell>
          <cell r="U3356">
            <v>0</v>
          </cell>
          <cell r="V3356">
            <v>15.528</v>
          </cell>
          <cell r="W3356">
            <v>15.528</v>
          </cell>
        </row>
        <row r="3357">
          <cell r="I3357" t="str">
            <v>罗城至石背公路</v>
          </cell>
          <cell r="J3357" t="str">
            <v>131301F4305230003</v>
          </cell>
          <cell r="K3357" t="str">
            <v>旅游集散公路</v>
          </cell>
          <cell r="L3357" t="str">
            <v>一类地区</v>
          </cell>
          <cell r="M3357" t="str">
            <v>国家贫困县</v>
          </cell>
          <cell r="N3357" t="str">
            <v>升级改造（提质改造）</v>
          </cell>
          <cell r="O3357" t="str">
            <v>保和村星级乡村旅游公路</v>
          </cell>
          <cell r="R3357" t="str">
            <v>4.5</v>
          </cell>
          <cell r="S3357" t="str">
            <v>6</v>
          </cell>
          <cell r="T3357" t="str">
            <v>Y083430523</v>
          </cell>
          <cell r="U3357">
            <v>0</v>
          </cell>
          <cell r="V3357">
            <v>6.8179999999999996</v>
          </cell>
          <cell r="W3357">
            <v>6.8179999999999996</v>
          </cell>
        </row>
        <row r="3358">
          <cell r="I3358" t="str">
            <v>云山国家森林公园伴山景区旅游公路</v>
          </cell>
          <cell r="J3358" t="str">
            <v>131301F4305810004</v>
          </cell>
          <cell r="K3358" t="str">
            <v>旅游集散公路</v>
          </cell>
          <cell r="L3358" t="str">
            <v>一类地区</v>
          </cell>
          <cell r="M3358" t="str">
            <v>国家贫困县</v>
          </cell>
          <cell r="N3358" t="str">
            <v>升级改造（提质改造）</v>
          </cell>
          <cell r="O3358" t="str">
            <v>邵阳市武冈市云山国家森林公园</v>
          </cell>
          <cell r="R3358" t="str">
            <v>5</v>
          </cell>
          <cell r="S3358" t="str">
            <v>6.5</v>
          </cell>
          <cell r="T3358" t="str">
            <v>Y093430581</v>
          </cell>
          <cell r="U3358">
            <v>0</v>
          </cell>
          <cell r="V3358">
            <v>5.2610000000000001</v>
          </cell>
          <cell r="W3358">
            <v>5.2610000000000001</v>
          </cell>
        </row>
        <row r="3359">
          <cell r="I3359" t="str">
            <v>白云村至清水塘连接路</v>
          </cell>
          <cell r="J3359" t="str">
            <v>1312F4305020003</v>
          </cell>
          <cell r="K3359" t="str">
            <v>资源产业路</v>
          </cell>
          <cell r="L3359" t="str">
            <v>二类地区</v>
          </cell>
          <cell r="M3359"/>
          <cell r="N3359" t="str">
            <v>升级改造（提质改造）</v>
          </cell>
          <cell r="O3359" t="str">
            <v>莲荷村花卉苗木水果产业园</v>
          </cell>
          <cell r="R3359" t="str">
            <v>4.5</v>
          </cell>
          <cell r="S3359" t="str">
            <v>6(5)</v>
          </cell>
          <cell r="T3359" t="str">
            <v>X045430502</v>
          </cell>
          <cell r="U3359">
            <v>0</v>
          </cell>
          <cell r="V3359">
            <v>5.4409999999999998</v>
          </cell>
          <cell r="W3359">
            <v>5.4409999999999998</v>
          </cell>
        </row>
        <row r="3360">
          <cell r="I3360" t="str">
            <v>风云山至莲荷连接路</v>
          </cell>
          <cell r="J3360" t="str">
            <v>131201F4305020008</v>
          </cell>
          <cell r="K3360" t="str">
            <v>资源产业路</v>
          </cell>
          <cell r="L3360" t="str">
            <v>二类地区</v>
          </cell>
          <cell r="M3360"/>
          <cell r="N3360" t="str">
            <v>升级改造（提质改造）</v>
          </cell>
          <cell r="O3360" t="str">
            <v>风云山林业园</v>
          </cell>
          <cell r="R3360" t="str">
            <v>3.5</v>
          </cell>
          <cell r="S3360" t="str">
            <v>6</v>
          </cell>
          <cell r="T3360" t="str">
            <v>C052430502</v>
          </cell>
          <cell r="U3360">
            <v>0</v>
          </cell>
          <cell r="V3360">
            <v>0.63500000000000001</v>
          </cell>
          <cell r="W3360">
            <v>0.63500000000000001</v>
          </cell>
        </row>
        <row r="3361">
          <cell r="I3361" t="str">
            <v>寒梅-百合连接路</v>
          </cell>
          <cell r="J3361" t="str">
            <v>131201F4305020006</v>
          </cell>
          <cell r="K3361" t="str">
            <v>资源产业路</v>
          </cell>
          <cell r="L3361" t="str">
            <v>二类地区</v>
          </cell>
          <cell r="M3361"/>
          <cell r="N3361" t="str">
            <v>升级改造（提质改造）</v>
          </cell>
          <cell r="O3361" t="str">
            <v>寒梅农业园</v>
          </cell>
          <cell r="R3361" t="str">
            <v>3.5</v>
          </cell>
          <cell r="S3361" t="str">
            <v>6(5)</v>
          </cell>
          <cell r="T3361" t="str">
            <v>C032430502</v>
          </cell>
          <cell r="U3361">
            <v>0</v>
          </cell>
          <cell r="V3361">
            <v>0.70299999999999996</v>
          </cell>
          <cell r="W3361">
            <v>0.70299999999999996</v>
          </cell>
        </row>
        <row r="3362">
          <cell r="I3362" t="str">
            <v>金台-百合连接路</v>
          </cell>
          <cell r="J3362" t="str">
            <v>131201F4305020007</v>
          </cell>
          <cell r="K3362" t="str">
            <v>资源产业路</v>
          </cell>
          <cell r="L3362" t="str">
            <v>二类地区</v>
          </cell>
          <cell r="M3362"/>
          <cell r="N3362" t="str">
            <v>升级改造（提质改造）</v>
          </cell>
          <cell r="O3362" t="str">
            <v>百合农业</v>
          </cell>
          <cell r="R3362" t="str">
            <v>5</v>
          </cell>
          <cell r="S3362" t="str">
            <v>6</v>
          </cell>
          <cell r="T3362" t="str">
            <v>X046430502</v>
          </cell>
          <cell r="U3362">
            <v>0</v>
          </cell>
          <cell r="V3362">
            <v>2.4820000000000002</v>
          </cell>
          <cell r="W3362">
            <v>2.4820000000000002</v>
          </cell>
        </row>
        <row r="3363">
          <cell r="I3363" t="str">
            <v>水口-莲荷连接路</v>
          </cell>
          <cell r="J3363" t="str">
            <v>131201F4305020009</v>
          </cell>
          <cell r="K3363" t="str">
            <v>资源产业路</v>
          </cell>
          <cell r="L3363" t="str">
            <v>二类地区</v>
          </cell>
          <cell r="M3363"/>
          <cell r="N3363" t="str">
            <v>升级改造（提质改造）</v>
          </cell>
          <cell r="O3363" t="str">
            <v>花果山水果产业园</v>
          </cell>
          <cell r="R3363" t="str">
            <v>3.5</v>
          </cell>
          <cell r="S3363" t="str">
            <v>6(5)</v>
          </cell>
          <cell r="T3363" t="str">
            <v>Y009430502</v>
          </cell>
          <cell r="U3363">
            <v>0</v>
          </cell>
          <cell r="V3363">
            <v>0.43</v>
          </cell>
          <cell r="W3363">
            <v>0.43</v>
          </cell>
        </row>
        <row r="3364">
          <cell r="I3364" t="str">
            <v>孙家冲至寒梅连接路</v>
          </cell>
          <cell r="J3364" t="str">
            <v>1312F4305020006</v>
          </cell>
          <cell r="K3364" t="str">
            <v>资源产业路</v>
          </cell>
          <cell r="L3364" t="str">
            <v>二类地区</v>
          </cell>
          <cell r="M3364"/>
          <cell r="N3364" t="str">
            <v>新建</v>
          </cell>
          <cell r="O3364" t="str">
            <v>寒梅产业园</v>
          </cell>
          <cell r="R3364" t="str">
            <v>0</v>
          </cell>
          <cell r="S3364" t="str">
            <v>6(4.5)</v>
          </cell>
          <cell r="T3364" t="str">
            <v>V200430502</v>
          </cell>
          <cell r="U3364">
            <v>0</v>
          </cell>
          <cell r="V3364">
            <v>1.2</v>
          </cell>
          <cell r="W3364">
            <v>1.2</v>
          </cell>
        </row>
        <row r="3365">
          <cell r="I3365" t="str">
            <v>哑吧山-杨柳连接路</v>
          </cell>
          <cell r="J3365" t="str">
            <v>131201F4305020004</v>
          </cell>
          <cell r="K3365" t="str">
            <v>资源产业路</v>
          </cell>
          <cell r="L3365" t="str">
            <v>二类地区</v>
          </cell>
          <cell r="M3365"/>
          <cell r="N3365" t="str">
            <v>升级改造（提质改造）</v>
          </cell>
          <cell r="O3365" t="str">
            <v>杨柳农业园</v>
          </cell>
          <cell r="R3365" t="str">
            <v>3.5</v>
          </cell>
          <cell r="S3365" t="str">
            <v>6(5)</v>
          </cell>
          <cell r="T3365" t="str">
            <v>C059430502</v>
          </cell>
          <cell r="U3365">
            <v>0</v>
          </cell>
          <cell r="V3365">
            <v>1.587</v>
          </cell>
          <cell r="W3365">
            <v>1.587</v>
          </cell>
        </row>
        <row r="3366">
          <cell r="I3366" t="str">
            <v>杨柳-莲荷连接路</v>
          </cell>
          <cell r="J3366" t="str">
            <v>131201F4305020005</v>
          </cell>
          <cell r="K3366" t="str">
            <v>资源产业路</v>
          </cell>
          <cell r="L3366" t="str">
            <v>二类地区</v>
          </cell>
          <cell r="M3366"/>
          <cell r="N3366" t="str">
            <v>升级改造（提质改造）</v>
          </cell>
          <cell r="O3366" t="str">
            <v>莲荷林业</v>
          </cell>
          <cell r="R3366" t="str">
            <v>3.5</v>
          </cell>
          <cell r="S3366" t="str">
            <v>6(5)</v>
          </cell>
          <cell r="T3366" t="str">
            <v>C038430502</v>
          </cell>
          <cell r="U3366">
            <v>0</v>
          </cell>
          <cell r="V3366">
            <v>0.75800000000000001</v>
          </cell>
          <cell r="W3366">
            <v>0.75800000000000001</v>
          </cell>
        </row>
        <row r="3367">
          <cell r="I3367" t="str">
            <v>姚喆村至两塘村连接路</v>
          </cell>
          <cell r="J3367" t="str">
            <v>1312F4305020005</v>
          </cell>
          <cell r="K3367" t="str">
            <v>资源产业路</v>
          </cell>
          <cell r="L3367" t="str">
            <v>二类地区</v>
          </cell>
          <cell r="M3367"/>
          <cell r="N3367" t="str">
            <v>升级改造（提质改造）</v>
          </cell>
          <cell r="O3367" t="str">
            <v>两塘村天宇农业蔬菜产业园</v>
          </cell>
          <cell r="R3367" t="str">
            <v>3.5</v>
          </cell>
          <cell r="S3367" t="str">
            <v>6(5)</v>
          </cell>
          <cell r="T3367" t="str">
            <v>C063430502</v>
          </cell>
          <cell r="U3367">
            <v>0</v>
          </cell>
          <cell r="V3367">
            <v>1.1319999999999999</v>
          </cell>
          <cell r="W3367">
            <v>1.1319999999999999</v>
          </cell>
        </row>
        <row r="3368">
          <cell r="I3368" t="str">
            <v>四路桥至清风连接路</v>
          </cell>
          <cell r="J3368" t="str">
            <v>1312F4305030011</v>
          </cell>
          <cell r="K3368" t="str">
            <v>资源产业路</v>
          </cell>
          <cell r="L3368" t="str">
            <v>二类地区</v>
          </cell>
          <cell r="M3368"/>
          <cell r="N3368" t="str">
            <v>新建</v>
          </cell>
          <cell r="O3368" t="str">
            <v>湖南省光伏农业研究项目</v>
          </cell>
          <cell r="R3368" t="str">
            <v>3.5</v>
          </cell>
          <cell r="S3368" t="str">
            <v>6</v>
          </cell>
          <cell r="T3368" t="str">
            <v>无</v>
          </cell>
          <cell r="U3368">
            <v>0</v>
          </cell>
          <cell r="V3368">
            <v>3</v>
          </cell>
          <cell r="W3368">
            <v>3</v>
          </cell>
        </row>
        <row r="3369">
          <cell r="I3369" t="str">
            <v>檀香园至7组连接路</v>
          </cell>
          <cell r="J3369" t="str">
            <v>1312F4305030016</v>
          </cell>
          <cell r="K3369" t="str">
            <v>资源产业路</v>
          </cell>
          <cell r="L3369" t="str">
            <v>二类地区</v>
          </cell>
          <cell r="M3369"/>
          <cell r="N3369" t="str">
            <v>新建</v>
          </cell>
          <cell r="O3369" t="str">
            <v>邵阳市檀香园现代农业综合开发有限公司</v>
          </cell>
          <cell r="R3369" t="str">
            <v>4.5</v>
          </cell>
          <cell r="S3369" t="str">
            <v>6</v>
          </cell>
          <cell r="T3369" t="str">
            <v>无</v>
          </cell>
          <cell r="U3369">
            <v>0</v>
          </cell>
          <cell r="V3369">
            <v>2</v>
          </cell>
          <cell r="W3369">
            <v>2</v>
          </cell>
        </row>
        <row r="3370">
          <cell r="I3370" t="str">
            <v>蜜柚路</v>
          </cell>
          <cell r="J3370" t="str">
            <v>1312F4305030009</v>
          </cell>
          <cell r="K3370" t="str">
            <v>资源产业路</v>
          </cell>
          <cell r="L3370" t="str">
            <v>二类地区</v>
          </cell>
          <cell r="M3370"/>
          <cell r="N3370" t="str">
            <v>新建</v>
          </cell>
          <cell r="O3370" t="str">
            <v>邵阳美源产业基地</v>
          </cell>
          <cell r="R3370" t="str">
            <v>4.5</v>
          </cell>
          <cell r="S3370" t="str">
            <v>6</v>
          </cell>
          <cell r="T3370" t="str">
            <v>无</v>
          </cell>
          <cell r="U3370">
            <v>0</v>
          </cell>
          <cell r="V3370">
            <v>1</v>
          </cell>
          <cell r="W3370">
            <v>1</v>
          </cell>
        </row>
        <row r="3371">
          <cell r="I3371" t="str">
            <v>雷家院子至磨子滩连接路</v>
          </cell>
          <cell r="J3371" t="str">
            <v>1312F4305030018</v>
          </cell>
          <cell r="K3371" t="str">
            <v>资源产业路</v>
          </cell>
          <cell r="L3371" t="str">
            <v>二类地区</v>
          </cell>
          <cell r="M3371"/>
          <cell r="N3371" t="str">
            <v>新建</v>
          </cell>
          <cell r="O3371" t="str">
            <v>喜春特色生态观光园</v>
          </cell>
          <cell r="R3371" t="str">
            <v>4.5</v>
          </cell>
          <cell r="S3371" t="str">
            <v>6</v>
          </cell>
          <cell r="T3371" t="str">
            <v>无</v>
          </cell>
          <cell r="U3371">
            <v>0</v>
          </cell>
          <cell r="V3371">
            <v>2.38</v>
          </cell>
          <cell r="W3371">
            <v>2.38</v>
          </cell>
        </row>
        <row r="3372">
          <cell r="I3372" t="str">
            <v>面铺中学至新华福祥农业连接路</v>
          </cell>
          <cell r="J3372" t="str">
            <v>1312F4305030020</v>
          </cell>
          <cell r="K3372" t="str">
            <v>资源产业路</v>
          </cell>
          <cell r="L3372" t="str">
            <v>二类地区</v>
          </cell>
          <cell r="M3372"/>
          <cell r="N3372" t="str">
            <v>新建</v>
          </cell>
          <cell r="O3372" t="str">
            <v>大祥福祥生态农业科技有限公司</v>
          </cell>
          <cell r="R3372" t="str">
            <v>4.5</v>
          </cell>
          <cell r="S3372" t="str">
            <v>6</v>
          </cell>
          <cell r="T3372" t="str">
            <v>无</v>
          </cell>
          <cell r="U3372">
            <v>0</v>
          </cell>
          <cell r="V3372">
            <v>3.4</v>
          </cell>
          <cell r="W3372">
            <v>3.4</v>
          </cell>
        </row>
        <row r="3373">
          <cell r="I3373" t="str">
            <v>瓦子塘水库至台上连接路</v>
          </cell>
          <cell r="J3373" t="str">
            <v>1312F4305030013</v>
          </cell>
          <cell r="K3373" t="str">
            <v>资源产业路</v>
          </cell>
          <cell r="L3373" t="str">
            <v>二类地区</v>
          </cell>
          <cell r="M3373"/>
          <cell r="N3373" t="str">
            <v>新建</v>
          </cell>
          <cell r="O3373" t="str">
            <v>邵阳市花博科技有限公司</v>
          </cell>
          <cell r="R3373" t="str">
            <v>3.5</v>
          </cell>
          <cell r="S3373" t="str">
            <v>6</v>
          </cell>
          <cell r="T3373" t="str">
            <v>C034430503</v>
          </cell>
          <cell r="U3373">
            <v>0</v>
          </cell>
          <cell r="V3373">
            <v>4</v>
          </cell>
          <cell r="W3373">
            <v>4</v>
          </cell>
        </row>
        <row r="3374">
          <cell r="I3374" t="str">
            <v>蛮子冲至罗士生态农业公园连接路</v>
          </cell>
          <cell r="J3374" t="str">
            <v>1312F4305030006</v>
          </cell>
          <cell r="K3374" t="str">
            <v>资源产业路</v>
          </cell>
          <cell r="L3374" t="str">
            <v>二类地区</v>
          </cell>
          <cell r="M3374"/>
          <cell r="N3374" t="str">
            <v>新建</v>
          </cell>
          <cell r="O3374" t="str">
            <v>罗市生态农业公园</v>
          </cell>
          <cell r="R3374" t="str">
            <v>4.5</v>
          </cell>
          <cell r="S3374" t="str">
            <v>6</v>
          </cell>
          <cell r="T3374" t="str">
            <v>无</v>
          </cell>
          <cell r="U3374">
            <v>0</v>
          </cell>
          <cell r="V3374">
            <v>1</v>
          </cell>
          <cell r="W3374">
            <v>1</v>
          </cell>
        </row>
        <row r="3375">
          <cell r="I3375" t="str">
            <v>荷叶至新塘水库连接路</v>
          </cell>
          <cell r="J3375" t="str">
            <v>1312F4305030026</v>
          </cell>
          <cell r="K3375" t="str">
            <v>资源产业路</v>
          </cell>
          <cell r="L3375" t="str">
            <v>二类地区</v>
          </cell>
          <cell r="M3375"/>
          <cell r="N3375" t="str">
            <v>新建</v>
          </cell>
          <cell r="O3375" t="str">
            <v>邵阳市达家生态农业发展有限公司</v>
          </cell>
          <cell r="R3375" t="str">
            <v>3.5</v>
          </cell>
          <cell r="S3375" t="str">
            <v>6</v>
          </cell>
          <cell r="T3375" t="str">
            <v>无</v>
          </cell>
          <cell r="U3375">
            <v>0</v>
          </cell>
          <cell r="V3375">
            <v>1.5</v>
          </cell>
          <cell r="W3375">
            <v>1.5</v>
          </cell>
        </row>
        <row r="3376">
          <cell r="I3376" t="str">
            <v>合作社至一桥连接路</v>
          </cell>
          <cell r="J3376" t="str">
            <v>1312F4305030068</v>
          </cell>
          <cell r="K3376" t="str">
            <v>资源产业路</v>
          </cell>
          <cell r="L3376" t="str">
            <v>二类地区</v>
          </cell>
          <cell r="M3376"/>
          <cell r="N3376" t="str">
            <v>升级改造（提质改造）</v>
          </cell>
          <cell r="O3376" t="str">
            <v>河洲社区经济合作社</v>
          </cell>
          <cell r="R3376" t="str">
            <v>3.5</v>
          </cell>
          <cell r="S3376" t="str">
            <v>6</v>
          </cell>
          <cell r="T3376" t="str">
            <v>无</v>
          </cell>
          <cell r="U3376">
            <v>0</v>
          </cell>
          <cell r="V3376">
            <v>2.5</v>
          </cell>
          <cell r="W3376">
            <v>2.5</v>
          </cell>
        </row>
        <row r="3377">
          <cell r="I3377" t="str">
            <v>蜜柚基地至岔路口连接路</v>
          </cell>
          <cell r="J3377" t="str">
            <v>1312F4305030035</v>
          </cell>
          <cell r="K3377" t="str">
            <v>资源产业路</v>
          </cell>
          <cell r="L3377" t="str">
            <v>二类地区</v>
          </cell>
          <cell r="M3377"/>
          <cell r="N3377" t="str">
            <v>新建</v>
          </cell>
          <cell r="O3377" t="str">
            <v>邵水村蜜柚产业基地</v>
          </cell>
          <cell r="R3377" t="str">
            <v>3.5</v>
          </cell>
          <cell r="S3377" t="str">
            <v>6</v>
          </cell>
          <cell r="T3377" t="str">
            <v>无</v>
          </cell>
          <cell r="U3377">
            <v>0</v>
          </cell>
          <cell r="V3377">
            <v>2</v>
          </cell>
          <cell r="W3377">
            <v>2</v>
          </cell>
        </row>
        <row r="3378">
          <cell r="I3378" t="str">
            <v>双江至荷叶连接路</v>
          </cell>
          <cell r="J3378" t="str">
            <v>1312F4305030027</v>
          </cell>
          <cell r="K3378" t="str">
            <v>资源产业路</v>
          </cell>
          <cell r="L3378" t="str">
            <v>二类地区</v>
          </cell>
          <cell r="M3378"/>
          <cell r="N3378" t="str">
            <v>升级改造（提质改造）</v>
          </cell>
          <cell r="O3378" t="str">
            <v>何丰生态农业发展有限公司</v>
          </cell>
          <cell r="R3378" t="str">
            <v>4.5</v>
          </cell>
          <cell r="S3378" t="str">
            <v>6</v>
          </cell>
          <cell r="T3378" t="str">
            <v>X062430503</v>
          </cell>
          <cell r="U3378">
            <v>0</v>
          </cell>
          <cell r="V3378">
            <v>4.3230000000000004</v>
          </cell>
          <cell r="W3378">
            <v>4.3230000000000004</v>
          </cell>
        </row>
        <row r="3379">
          <cell r="I3379" t="str">
            <v>檀江至东风连接路</v>
          </cell>
          <cell r="J3379" t="str">
            <v>1312F4305030055</v>
          </cell>
          <cell r="K3379" t="str">
            <v>资源产业路</v>
          </cell>
          <cell r="L3379" t="str">
            <v>二类地区</v>
          </cell>
          <cell r="M3379"/>
          <cell r="N3379" t="str">
            <v>升级改造（提质改造）</v>
          </cell>
          <cell r="O3379" t="str">
            <v>大祥区美女泉太空莲农业合作社</v>
          </cell>
          <cell r="R3379" t="str">
            <v>3.5</v>
          </cell>
          <cell r="S3379" t="str">
            <v>6</v>
          </cell>
          <cell r="T3379" t="str">
            <v>Y015430503</v>
          </cell>
          <cell r="U3379">
            <v>0</v>
          </cell>
          <cell r="V3379">
            <v>2.8</v>
          </cell>
          <cell r="W3379">
            <v>2.8</v>
          </cell>
        </row>
        <row r="3380">
          <cell r="I3380" t="str">
            <v>养猪厂至清水塘连接路</v>
          </cell>
          <cell r="J3380" t="str">
            <v>1312F4305030038</v>
          </cell>
          <cell r="K3380" t="str">
            <v>资源产业路</v>
          </cell>
          <cell r="L3380" t="str">
            <v>二类地区</v>
          </cell>
          <cell r="M3380"/>
          <cell r="N3380" t="str">
            <v>升级改造（提质改造）</v>
          </cell>
          <cell r="O3380" t="str">
            <v>黄草坪生猪养殖有限公司</v>
          </cell>
          <cell r="R3380" t="str">
            <v>3.5</v>
          </cell>
          <cell r="S3380" t="str">
            <v>6</v>
          </cell>
          <cell r="T3380" t="str">
            <v>C083430503</v>
          </cell>
          <cell r="U3380">
            <v>0</v>
          </cell>
          <cell r="V3380">
            <v>1.45</v>
          </cell>
          <cell r="W3380">
            <v>1.45</v>
          </cell>
        </row>
        <row r="3381">
          <cell r="I3381" t="str">
            <v>资田路</v>
          </cell>
          <cell r="J3381" t="str">
            <v>1316F4305110002</v>
          </cell>
          <cell r="K3381" t="str">
            <v>资源产业路</v>
          </cell>
          <cell r="L3381" t="str">
            <v>二类地区</v>
          </cell>
          <cell r="M3381"/>
          <cell r="N3381" t="str">
            <v>升级改造（提质改造）</v>
          </cell>
          <cell r="O3381" t="str">
            <v>北塔区苗儿村油茶产业园</v>
          </cell>
          <cell r="R3381" t="str">
            <v>4.5</v>
          </cell>
          <cell r="S3381" t="str">
            <v>7</v>
          </cell>
          <cell r="T3381" t="str">
            <v>X002430511</v>
          </cell>
          <cell r="U3381">
            <v>0</v>
          </cell>
          <cell r="V3381">
            <v>10.736000000000001</v>
          </cell>
          <cell r="W3381">
            <v>10.736000000000001</v>
          </cell>
        </row>
        <row r="3382">
          <cell r="I3382" t="str">
            <v>Y017邵东市流泽-泉溪公路</v>
          </cell>
          <cell r="J3382" t="str">
            <v>1312F4305210051</v>
          </cell>
          <cell r="K3382" t="str">
            <v>资源产业路</v>
          </cell>
          <cell r="L3382" t="str">
            <v>二类地区</v>
          </cell>
          <cell r="M3382"/>
          <cell r="N3382" t="str">
            <v>升级改造（提质改造）</v>
          </cell>
          <cell r="O3382" t="str">
            <v>邵东健龙农业专业合作社</v>
          </cell>
          <cell r="R3382" t="str">
            <v>4.5</v>
          </cell>
          <cell r="S3382" t="str">
            <v>6</v>
          </cell>
          <cell r="T3382" t="str">
            <v>Y017430521</v>
          </cell>
          <cell r="U3382">
            <v>0</v>
          </cell>
          <cell r="V3382">
            <v>6.8520000000000003</v>
          </cell>
          <cell r="W3382">
            <v>6.8520000000000003</v>
          </cell>
        </row>
        <row r="3383">
          <cell r="I3383" t="str">
            <v>凤凰山茶油基地公路</v>
          </cell>
          <cell r="J3383" t="str">
            <v>1312F4305210004</v>
          </cell>
          <cell r="K3383" t="str">
            <v>资源产业路</v>
          </cell>
          <cell r="L3383" t="str">
            <v>二类地区</v>
          </cell>
          <cell r="M3383"/>
          <cell r="N3383" t="str">
            <v>新建</v>
          </cell>
          <cell r="O3383" t="str">
            <v>湖南乐呵呵生态农业科技发展有限公司凤凰山油茶基地</v>
          </cell>
          <cell r="R3383" t="str">
            <v>3.5</v>
          </cell>
          <cell r="S3383" t="str">
            <v>6</v>
          </cell>
          <cell r="T3383" t="str">
            <v>无</v>
          </cell>
          <cell r="U3383">
            <v>0</v>
          </cell>
          <cell r="V3383">
            <v>1.1399999999999999</v>
          </cell>
          <cell r="W3383">
            <v>1.1399999999999999</v>
          </cell>
        </row>
        <row r="3384">
          <cell r="I3384" t="str">
            <v>湖南垚亨农业发展有限公司新建皇帝岭农业科技示范园项目公路</v>
          </cell>
          <cell r="J3384" t="str">
            <v>1312F4305210220</v>
          </cell>
          <cell r="K3384" t="str">
            <v>资源产业路</v>
          </cell>
          <cell r="L3384" t="str">
            <v>二类地区</v>
          </cell>
          <cell r="M3384"/>
          <cell r="N3384" t="str">
            <v>新建</v>
          </cell>
          <cell r="O3384" t="str">
            <v>湖南垚亨农业发展有限公司皇帝岭山地农业科技示范园</v>
          </cell>
          <cell r="R3384" t="str">
            <v>2</v>
          </cell>
          <cell r="S3384" t="str">
            <v>6</v>
          </cell>
          <cell r="T3384" t="str">
            <v>无</v>
          </cell>
          <cell r="U3384">
            <v>0</v>
          </cell>
          <cell r="V3384">
            <v>16.04</v>
          </cell>
          <cell r="W3384">
            <v>16.04</v>
          </cell>
        </row>
        <row r="3385">
          <cell r="I3385" t="str">
            <v>湖南垚亨农业发展有限公司新建生态农业示范园项目公路</v>
          </cell>
          <cell r="J3385" t="str">
            <v>1312F4305210217</v>
          </cell>
          <cell r="K3385" t="str">
            <v>资源产业路</v>
          </cell>
          <cell r="L3385" t="str">
            <v>二类地区</v>
          </cell>
          <cell r="M3385"/>
          <cell r="N3385" t="str">
            <v>新建</v>
          </cell>
          <cell r="O3385" t="str">
            <v>湖南垚亨农业发展有限公司生态农业示范园</v>
          </cell>
          <cell r="R3385" t="str">
            <v>3.5</v>
          </cell>
          <cell r="S3385" t="str">
            <v>6</v>
          </cell>
          <cell r="T3385" t="str">
            <v>无</v>
          </cell>
          <cell r="U3385">
            <v>0</v>
          </cell>
          <cell r="V3385">
            <v>4.0599999999999996</v>
          </cell>
          <cell r="W3385">
            <v>4.0599999999999996</v>
          </cell>
        </row>
        <row r="3386">
          <cell r="I3386" t="str">
            <v>湖南百善园中药材基地公路</v>
          </cell>
          <cell r="J3386" t="str">
            <v>1312F4305210033</v>
          </cell>
          <cell r="K3386" t="str">
            <v>资源产业路</v>
          </cell>
          <cell r="L3386" t="str">
            <v>二类地区</v>
          </cell>
          <cell r="M3386"/>
          <cell r="N3386" t="str">
            <v>新建</v>
          </cell>
          <cell r="O3386" t="str">
            <v>湖南百善园科技有限公司中药材种植基地</v>
          </cell>
          <cell r="R3386" t="str">
            <v>3.5</v>
          </cell>
          <cell r="S3386" t="str">
            <v>6</v>
          </cell>
          <cell r="T3386" t="str">
            <v>无</v>
          </cell>
          <cell r="U3386">
            <v>0</v>
          </cell>
          <cell r="V3386">
            <v>1.61</v>
          </cell>
          <cell r="W3386">
            <v>1.61</v>
          </cell>
        </row>
        <row r="3387">
          <cell r="I3387" t="str">
            <v>湖南草腰坡农牧科技有限公司新建养猪场项目公路</v>
          </cell>
          <cell r="J3387" t="str">
            <v>1312F4305210223</v>
          </cell>
          <cell r="K3387" t="str">
            <v>资源产业路</v>
          </cell>
          <cell r="L3387" t="str">
            <v>二类地区</v>
          </cell>
          <cell r="M3387"/>
          <cell r="N3387" t="str">
            <v>新建</v>
          </cell>
          <cell r="O3387" t="str">
            <v>湖南草腰坡农牧科技有限公司养猪场</v>
          </cell>
          <cell r="R3387" t="str">
            <v>3.5</v>
          </cell>
          <cell r="S3387" t="str">
            <v>6</v>
          </cell>
          <cell r="T3387" t="str">
            <v>无</v>
          </cell>
          <cell r="U3387">
            <v>0</v>
          </cell>
          <cell r="V3387">
            <v>0.77</v>
          </cell>
          <cell r="W3387">
            <v>0.77</v>
          </cell>
        </row>
        <row r="3388">
          <cell r="I3388" t="str">
            <v>湖南富禹源农业开发有限公司新建牲猪场项目公路</v>
          </cell>
          <cell r="J3388" t="str">
            <v>1312F4305210227</v>
          </cell>
          <cell r="K3388" t="str">
            <v>资源产业路</v>
          </cell>
          <cell r="L3388" t="str">
            <v>二类地区</v>
          </cell>
          <cell r="M3388"/>
          <cell r="N3388" t="str">
            <v>新建</v>
          </cell>
          <cell r="O3388" t="str">
            <v>湖南富禹源农业开发有限公司牲猪场</v>
          </cell>
          <cell r="R3388" t="str">
            <v>3.5</v>
          </cell>
          <cell r="S3388" t="str">
            <v>6</v>
          </cell>
          <cell r="T3388" t="str">
            <v>无</v>
          </cell>
          <cell r="U3388">
            <v>0</v>
          </cell>
          <cell r="V3388">
            <v>0.4</v>
          </cell>
          <cell r="W3388">
            <v>0.4</v>
          </cell>
        </row>
        <row r="3389">
          <cell r="I3389" t="str">
            <v>湖南故乡情养殖基地公路</v>
          </cell>
          <cell r="J3389" t="str">
            <v>1312F4305210010</v>
          </cell>
          <cell r="K3389" t="str">
            <v>资源产业路</v>
          </cell>
          <cell r="L3389" t="str">
            <v>二类地区</v>
          </cell>
          <cell r="M3389"/>
          <cell r="N3389" t="str">
            <v>新建</v>
          </cell>
          <cell r="O3389" t="str">
            <v>湖南故乡情养殖有限公司新建青蛙养殖基地</v>
          </cell>
          <cell r="R3389" t="str">
            <v>3.5</v>
          </cell>
          <cell r="S3389" t="str">
            <v>6</v>
          </cell>
          <cell r="T3389" t="str">
            <v>无</v>
          </cell>
          <cell r="U3389">
            <v>0</v>
          </cell>
          <cell r="V3389">
            <v>0.92</v>
          </cell>
          <cell r="W3389">
            <v>0.92</v>
          </cell>
        </row>
        <row r="3390">
          <cell r="I3390" t="str">
            <v>湖南金东种植养殖基地公路</v>
          </cell>
          <cell r="J3390" t="str">
            <v>1312F4305210031</v>
          </cell>
          <cell r="K3390" t="str">
            <v>资源产业路</v>
          </cell>
          <cell r="L3390" t="str">
            <v>二类地区</v>
          </cell>
          <cell r="M3390"/>
          <cell r="N3390" t="str">
            <v>新建</v>
          </cell>
          <cell r="O3390" t="str">
            <v>湖南金东农业科技有限公司新增种植养殖基地</v>
          </cell>
          <cell r="R3390" t="str">
            <v>3.5</v>
          </cell>
          <cell r="S3390" t="str">
            <v>6</v>
          </cell>
          <cell r="T3390" t="str">
            <v>无</v>
          </cell>
          <cell r="U3390">
            <v>0</v>
          </cell>
          <cell r="V3390">
            <v>1.48</v>
          </cell>
          <cell r="W3390">
            <v>1.48</v>
          </cell>
        </row>
        <row r="3391">
          <cell r="I3391" t="str">
            <v>湖南九号庄园休闲农业有限公司新建休闲农业旅游项目公路</v>
          </cell>
          <cell r="J3391" t="str">
            <v>1312F4305210255</v>
          </cell>
          <cell r="K3391" t="str">
            <v>资源产业路</v>
          </cell>
          <cell r="L3391" t="str">
            <v>二类地区</v>
          </cell>
          <cell r="M3391"/>
          <cell r="N3391" t="str">
            <v>新建</v>
          </cell>
          <cell r="O3391" t="str">
            <v>湖南九号庄园休闲农业有限公司</v>
          </cell>
          <cell r="R3391" t="str">
            <v>3.5</v>
          </cell>
          <cell r="S3391" t="str">
            <v>6</v>
          </cell>
          <cell r="T3391" t="str">
            <v>无</v>
          </cell>
          <cell r="U3391">
            <v>0</v>
          </cell>
          <cell r="V3391">
            <v>1.4059999999999999</v>
          </cell>
          <cell r="W3391">
            <v>1.4059999999999999</v>
          </cell>
        </row>
        <row r="3392">
          <cell r="I3392" t="str">
            <v>湖南聚富湾乡村旅游开发有限公司新建仙鹅乡村康养生态园项目公路</v>
          </cell>
          <cell r="J3392" t="str">
            <v>1312F4305210193</v>
          </cell>
          <cell r="K3392" t="str">
            <v>资源产业路</v>
          </cell>
          <cell r="L3392" t="str">
            <v>二类地区</v>
          </cell>
          <cell r="M3392"/>
          <cell r="N3392" t="str">
            <v>新建</v>
          </cell>
          <cell r="O3392" t="str">
            <v>湖南聚富湾乡村旅游开发有限公司仙鹅乡村康养生态园</v>
          </cell>
          <cell r="R3392" t="str">
            <v>3.5</v>
          </cell>
          <cell r="S3392" t="str">
            <v>6</v>
          </cell>
          <cell r="T3392" t="str">
            <v>无</v>
          </cell>
          <cell r="U3392">
            <v>0</v>
          </cell>
          <cell r="V3392">
            <v>3.5</v>
          </cell>
          <cell r="W3392">
            <v>3.5</v>
          </cell>
        </row>
        <row r="3393">
          <cell r="I3393" t="str">
            <v>湖南君鑫现代生态农业开发有限公司生态农业公路</v>
          </cell>
          <cell r="J3393" t="str">
            <v>1312F4305210085</v>
          </cell>
          <cell r="K3393" t="str">
            <v>资源产业路</v>
          </cell>
          <cell r="L3393" t="str">
            <v>二类地区</v>
          </cell>
          <cell r="M3393"/>
          <cell r="N3393" t="str">
            <v>新建</v>
          </cell>
          <cell r="O3393" t="str">
            <v>湖南君鑫现代生态农业开发有限公司</v>
          </cell>
          <cell r="R3393" t="str">
            <v>3.5</v>
          </cell>
          <cell r="S3393" t="str">
            <v>6</v>
          </cell>
          <cell r="T3393" t="str">
            <v>无</v>
          </cell>
          <cell r="U3393">
            <v>0</v>
          </cell>
          <cell r="V3393">
            <v>1.1399999999999999</v>
          </cell>
          <cell r="W3393">
            <v>1.1399999999999999</v>
          </cell>
        </row>
        <row r="3394">
          <cell r="I3394" t="str">
            <v>湖南乐呵呵生态荷花园公路</v>
          </cell>
          <cell r="J3394" t="str">
            <v>1312F4305210046</v>
          </cell>
          <cell r="K3394" t="str">
            <v>资源产业路</v>
          </cell>
          <cell r="L3394" t="str">
            <v>二类地区</v>
          </cell>
          <cell r="M3394"/>
          <cell r="N3394" t="str">
            <v>路面改善</v>
          </cell>
          <cell r="O3394" t="str">
            <v>湖南乐呵呵生态农业科技发展有限公司邵东市灵官殿镇升旺村百亩生态荷花综合种养殖项目</v>
          </cell>
          <cell r="R3394" t="str">
            <v>3.5</v>
          </cell>
          <cell r="S3394" t="str">
            <v>6</v>
          </cell>
          <cell r="T3394" t="str">
            <v>C954430521</v>
          </cell>
          <cell r="U3394">
            <v>0</v>
          </cell>
          <cell r="V3394">
            <v>1.756</v>
          </cell>
          <cell r="W3394">
            <v>1.756</v>
          </cell>
        </row>
        <row r="3395">
          <cell r="I3395" t="str">
            <v>湖南牛氏种肉牛养殖场公路</v>
          </cell>
          <cell r="J3395" t="str">
            <v>1312F4305210027</v>
          </cell>
          <cell r="K3395" t="str">
            <v>资源产业路</v>
          </cell>
          <cell r="L3395" t="str">
            <v>二类地区</v>
          </cell>
          <cell r="M3395"/>
          <cell r="N3395" t="str">
            <v>新建</v>
          </cell>
          <cell r="O3395" t="str">
            <v>湖南牛氏种养农民合作社新建肉牛养殖项目</v>
          </cell>
          <cell r="R3395" t="str">
            <v>3.5</v>
          </cell>
          <cell r="S3395" t="str">
            <v>6</v>
          </cell>
          <cell r="T3395" t="str">
            <v>无</v>
          </cell>
          <cell r="U3395">
            <v>0</v>
          </cell>
          <cell r="V3395">
            <v>1.66</v>
          </cell>
          <cell r="W3395">
            <v>1.66</v>
          </cell>
        </row>
        <row r="3396">
          <cell r="I3396" t="str">
            <v>湖南农富养殖场公路</v>
          </cell>
          <cell r="J3396" t="str">
            <v>1312F4305210025</v>
          </cell>
          <cell r="K3396" t="str">
            <v>资源产业路</v>
          </cell>
          <cell r="L3396" t="str">
            <v>二类地区</v>
          </cell>
          <cell r="M3396"/>
          <cell r="N3396" t="str">
            <v>新建</v>
          </cell>
          <cell r="O3396" t="str">
            <v>邵东市农富农业有限公司</v>
          </cell>
          <cell r="R3396" t="str">
            <v>3.5</v>
          </cell>
          <cell r="S3396" t="str">
            <v>6</v>
          </cell>
          <cell r="T3396" t="str">
            <v>无</v>
          </cell>
          <cell r="U3396">
            <v>0</v>
          </cell>
          <cell r="V3396">
            <v>1.27</v>
          </cell>
          <cell r="W3396">
            <v>1.27</v>
          </cell>
        </row>
        <row r="3397">
          <cell r="I3397" t="str">
            <v>湖南齐海家园农业综合开发有限公司齐海家园公路</v>
          </cell>
          <cell r="J3397" t="str">
            <v>1312F4305210175</v>
          </cell>
          <cell r="K3397" t="str">
            <v>资源产业路</v>
          </cell>
          <cell r="L3397" t="str">
            <v>二类地区</v>
          </cell>
          <cell r="M3397"/>
          <cell r="N3397" t="str">
            <v>新建</v>
          </cell>
          <cell r="O3397" t="str">
            <v>湖南齐海家园农业综合开发有限公司齐海家园</v>
          </cell>
          <cell r="R3397" t="str">
            <v>3.5</v>
          </cell>
          <cell r="S3397" t="str">
            <v>6</v>
          </cell>
          <cell r="T3397" t="str">
            <v>无</v>
          </cell>
          <cell r="U3397">
            <v>0</v>
          </cell>
          <cell r="V3397">
            <v>1.62</v>
          </cell>
          <cell r="W3397">
            <v>1.62</v>
          </cell>
        </row>
        <row r="3398">
          <cell r="I3398" t="str">
            <v>湖南乾坤食品有限公司杨梅榨汁项目公路</v>
          </cell>
          <cell r="J3398" t="str">
            <v>1312F4305210057</v>
          </cell>
          <cell r="K3398" t="str">
            <v>资源产业路</v>
          </cell>
          <cell r="L3398" t="str">
            <v>二类地区</v>
          </cell>
          <cell r="M3398"/>
          <cell r="N3398" t="str">
            <v>新建</v>
          </cell>
          <cell r="O3398" t="str">
            <v>湖南乾坤食品有限公司杨梅榨汁项目</v>
          </cell>
          <cell r="R3398" t="str">
            <v>3.5</v>
          </cell>
          <cell r="S3398" t="str">
            <v>6</v>
          </cell>
          <cell r="T3398" t="str">
            <v>无</v>
          </cell>
          <cell r="U3398">
            <v>0</v>
          </cell>
          <cell r="V3398">
            <v>1.4</v>
          </cell>
          <cell r="W3398">
            <v>1.4</v>
          </cell>
        </row>
        <row r="3399">
          <cell r="I3399" t="str">
            <v>湖南邵东遽曦农业开发有限公司养殖场公路</v>
          </cell>
          <cell r="J3399" t="str">
            <v>1312F4305210190</v>
          </cell>
          <cell r="K3399" t="str">
            <v>资源产业路</v>
          </cell>
          <cell r="L3399" t="str">
            <v>二类地区</v>
          </cell>
          <cell r="M3399"/>
          <cell r="N3399" t="str">
            <v>路面改善</v>
          </cell>
          <cell r="O3399" t="str">
            <v>湖南邵东遽曦农业开发有限公司养殖场</v>
          </cell>
          <cell r="R3399" t="str">
            <v>3.5</v>
          </cell>
          <cell r="S3399" t="str">
            <v>6</v>
          </cell>
          <cell r="T3399" t="str">
            <v>无</v>
          </cell>
          <cell r="U3399">
            <v>0</v>
          </cell>
          <cell r="V3399">
            <v>1.62</v>
          </cell>
          <cell r="W3399">
            <v>1.62</v>
          </cell>
        </row>
        <row r="3400">
          <cell r="I3400" t="str">
            <v>湖南邵东遽曦农业开发有限公司种植基地公路</v>
          </cell>
          <cell r="J3400" t="str">
            <v>1312F4305210191</v>
          </cell>
          <cell r="K3400" t="str">
            <v>资源产业路</v>
          </cell>
          <cell r="L3400" t="str">
            <v>二类地区</v>
          </cell>
          <cell r="M3400"/>
          <cell r="N3400" t="str">
            <v>路面改善</v>
          </cell>
          <cell r="O3400" t="str">
            <v>湖南邵东遽曦农业开发有限公司种植基地</v>
          </cell>
          <cell r="R3400" t="str">
            <v>3.5</v>
          </cell>
          <cell r="S3400" t="str">
            <v>6</v>
          </cell>
          <cell r="T3400" t="str">
            <v>CU71430521</v>
          </cell>
          <cell r="U3400">
            <v>0</v>
          </cell>
          <cell r="V3400">
            <v>0.78</v>
          </cell>
          <cell r="W3400">
            <v>0.78</v>
          </cell>
        </row>
        <row r="3401">
          <cell r="I3401" t="str">
            <v>湖南省茶子山黎岩生态农业有限公司公路</v>
          </cell>
          <cell r="J3401" t="str">
            <v>1312F4305210045</v>
          </cell>
          <cell r="K3401" t="str">
            <v>资源产业路</v>
          </cell>
          <cell r="L3401" t="str">
            <v>二类地区</v>
          </cell>
          <cell r="M3401"/>
          <cell r="N3401" t="str">
            <v>新建</v>
          </cell>
          <cell r="O3401" t="str">
            <v>湖南省茶子山黎岩生态农业有限公司</v>
          </cell>
          <cell r="S3401" t="str">
            <v>6</v>
          </cell>
          <cell r="T3401" t="str">
            <v>无</v>
          </cell>
          <cell r="U3401">
            <v>0</v>
          </cell>
          <cell r="V3401">
            <v>2.544</v>
          </cell>
          <cell r="W3401">
            <v>2.544</v>
          </cell>
        </row>
        <row r="3402">
          <cell r="I3402" t="str">
            <v>湖南省德美农业开发有限公司公路</v>
          </cell>
          <cell r="J3402" t="str">
            <v>1312F4305210007</v>
          </cell>
          <cell r="K3402" t="str">
            <v>资源产业路</v>
          </cell>
          <cell r="L3402" t="str">
            <v>二类地区</v>
          </cell>
          <cell r="M3402"/>
          <cell r="N3402" t="str">
            <v>新建</v>
          </cell>
          <cell r="O3402" t="str">
            <v>湖南省德美农业开发有限公司</v>
          </cell>
          <cell r="R3402" t="str">
            <v>3.5</v>
          </cell>
          <cell r="S3402" t="str">
            <v>6</v>
          </cell>
          <cell r="T3402" t="str">
            <v>无</v>
          </cell>
          <cell r="U3402">
            <v>0</v>
          </cell>
          <cell r="V3402">
            <v>0.78</v>
          </cell>
          <cell r="W3402">
            <v>0.78</v>
          </cell>
        </row>
        <row r="3403">
          <cell r="I3403" t="str">
            <v>湖南省海华农业综合开发有限公司猪场公路</v>
          </cell>
          <cell r="J3403" t="str">
            <v>1312F4305210067</v>
          </cell>
          <cell r="K3403" t="str">
            <v>资源产业路</v>
          </cell>
          <cell r="L3403" t="str">
            <v>二类地区</v>
          </cell>
          <cell r="M3403"/>
          <cell r="N3403" t="str">
            <v>新建</v>
          </cell>
          <cell r="O3403" t="str">
            <v>湖南省海华农业综合开发有限公司</v>
          </cell>
          <cell r="R3403" t="str">
            <v>3.5</v>
          </cell>
          <cell r="S3403" t="str">
            <v>6</v>
          </cell>
          <cell r="T3403" t="str">
            <v>无</v>
          </cell>
          <cell r="U3403">
            <v>0</v>
          </cell>
          <cell r="V3403">
            <v>5.12</v>
          </cell>
          <cell r="W3403">
            <v>5.12</v>
          </cell>
        </row>
        <row r="3404">
          <cell r="I3404" t="str">
            <v>湖南省金昭阳农业开发有限公司炼油厂公路</v>
          </cell>
          <cell r="J3404" t="str">
            <v>1312F4305210182</v>
          </cell>
          <cell r="K3404" t="str">
            <v>资源产业路</v>
          </cell>
          <cell r="L3404" t="str">
            <v>二类地区</v>
          </cell>
          <cell r="M3404"/>
          <cell r="N3404" t="str">
            <v>新建</v>
          </cell>
          <cell r="O3404" t="str">
            <v>湖南省金昭阳农业开发有限公司精炼菜油生产线</v>
          </cell>
          <cell r="R3404" t="str">
            <v>3.5</v>
          </cell>
          <cell r="S3404" t="str">
            <v>6</v>
          </cell>
          <cell r="T3404" t="str">
            <v>无</v>
          </cell>
          <cell r="U3404">
            <v>0</v>
          </cell>
          <cell r="V3404">
            <v>0.6</v>
          </cell>
          <cell r="W3404">
            <v>0.6</v>
          </cell>
        </row>
        <row r="3405">
          <cell r="I3405" t="str">
            <v>湖南省青山现代生态农业科技发展有限公司新建种植、养殖项目公路</v>
          </cell>
          <cell r="J3405" t="str">
            <v>1312F4305210262</v>
          </cell>
          <cell r="K3405" t="str">
            <v>资源产业路</v>
          </cell>
          <cell r="L3405" t="str">
            <v>二类地区</v>
          </cell>
          <cell r="M3405"/>
          <cell r="N3405" t="str">
            <v>新建</v>
          </cell>
          <cell r="O3405" t="str">
            <v>湖南省青山现代生态农业科技发展有限公司</v>
          </cell>
          <cell r="R3405" t="str">
            <v>3.5</v>
          </cell>
          <cell r="S3405" t="str">
            <v>6</v>
          </cell>
          <cell r="T3405" t="str">
            <v>无</v>
          </cell>
          <cell r="U3405">
            <v>0</v>
          </cell>
          <cell r="V3405">
            <v>1.25</v>
          </cell>
          <cell r="W3405">
            <v>1.25</v>
          </cell>
        </row>
        <row r="3406">
          <cell r="I3406" t="str">
            <v>湖南省上桥水稻种植基地公路</v>
          </cell>
          <cell r="J3406" t="str">
            <v>1312F4305210034</v>
          </cell>
          <cell r="K3406" t="str">
            <v>资源产业路</v>
          </cell>
          <cell r="L3406" t="str">
            <v>二类地区</v>
          </cell>
          <cell r="M3406"/>
          <cell r="N3406" t="str">
            <v>新建</v>
          </cell>
          <cell r="O3406" t="str">
            <v>湖南省上桥农业专业合作社</v>
          </cell>
          <cell r="R3406" t="str">
            <v>3.5</v>
          </cell>
          <cell r="S3406" t="str">
            <v>6</v>
          </cell>
          <cell r="T3406" t="str">
            <v>无</v>
          </cell>
          <cell r="U3406">
            <v>0</v>
          </cell>
          <cell r="V3406">
            <v>0.43</v>
          </cell>
          <cell r="W3406">
            <v>0.43</v>
          </cell>
        </row>
        <row r="3407">
          <cell r="I3407" t="str">
            <v>湖南盛楠生态康养基地公路</v>
          </cell>
          <cell r="J3407" t="str">
            <v>1312F4305210029</v>
          </cell>
          <cell r="K3407" t="str">
            <v>资源产业路</v>
          </cell>
          <cell r="L3407" t="str">
            <v>二类地区</v>
          </cell>
          <cell r="M3407"/>
          <cell r="N3407" t="str">
            <v>新建</v>
          </cell>
          <cell r="O3407" t="str">
            <v>湖南盛楠生态农业旅游开发有限公司康养、养老基地</v>
          </cell>
          <cell r="R3407" t="str">
            <v>3.5</v>
          </cell>
          <cell r="S3407" t="str">
            <v>6</v>
          </cell>
          <cell r="T3407" t="str">
            <v>无</v>
          </cell>
          <cell r="U3407">
            <v>0</v>
          </cell>
          <cell r="V3407">
            <v>1.82</v>
          </cell>
          <cell r="W3407">
            <v>1.82</v>
          </cell>
        </row>
        <row r="3408">
          <cell r="I3408" t="str">
            <v>湖南盛楠生态农业旅游开发有限公司新建种植项公路</v>
          </cell>
          <cell r="J3408" t="str">
            <v>1312F4305210155</v>
          </cell>
          <cell r="K3408" t="str">
            <v>资源产业路</v>
          </cell>
          <cell r="L3408" t="str">
            <v>二类地区</v>
          </cell>
          <cell r="M3408"/>
          <cell r="N3408" t="str">
            <v>新建</v>
          </cell>
          <cell r="O3408" t="str">
            <v>湖南盛楠生态农业旅游开发有限公司</v>
          </cell>
          <cell r="R3408" t="str">
            <v>3.5</v>
          </cell>
          <cell r="S3408" t="str">
            <v>6</v>
          </cell>
          <cell r="T3408" t="str">
            <v>无</v>
          </cell>
          <cell r="U3408">
            <v>0</v>
          </cell>
          <cell r="V3408">
            <v>3.33</v>
          </cell>
          <cell r="W3408">
            <v>3.33</v>
          </cell>
        </row>
        <row r="3409">
          <cell r="I3409" t="str">
            <v>湖南石坝生态农业有限公司新建中药材组培分子育苗、工厂化育苗基地公路</v>
          </cell>
          <cell r="J3409" t="str">
            <v>1312F4305210072</v>
          </cell>
          <cell r="K3409" t="str">
            <v>资源产业路</v>
          </cell>
          <cell r="L3409" t="str">
            <v>二类地区</v>
          </cell>
          <cell r="M3409"/>
          <cell r="N3409" t="str">
            <v>新建</v>
          </cell>
          <cell r="O3409" t="str">
            <v>湖南石坝生态农业有限公司中药材组培分子育苗、工厂化育苗基地</v>
          </cell>
          <cell r="R3409" t="str">
            <v>3.5</v>
          </cell>
          <cell r="S3409" t="str">
            <v>6</v>
          </cell>
          <cell r="T3409" t="str">
            <v>无</v>
          </cell>
          <cell r="U3409">
            <v>0</v>
          </cell>
          <cell r="V3409">
            <v>1.19</v>
          </cell>
          <cell r="W3409">
            <v>1.19</v>
          </cell>
        </row>
        <row r="3410">
          <cell r="I3410" t="str">
            <v>湖南实厚农业发展有限公司公路（二期）</v>
          </cell>
          <cell r="J3410" t="str">
            <v>1312F4305210239</v>
          </cell>
          <cell r="K3410" t="str">
            <v>资源产业路</v>
          </cell>
          <cell r="L3410" t="str">
            <v>二类地区</v>
          </cell>
          <cell r="M3410"/>
          <cell r="N3410" t="str">
            <v>新建</v>
          </cell>
          <cell r="O3410" t="str">
            <v>湖南实厚农业有限公司</v>
          </cell>
          <cell r="R3410" t="str">
            <v>3.5</v>
          </cell>
          <cell r="S3410" t="str">
            <v>6</v>
          </cell>
          <cell r="T3410" t="str">
            <v>无</v>
          </cell>
          <cell r="U3410">
            <v>0</v>
          </cell>
          <cell r="V3410">
            <v>2.2200000000000002</v>
          </cell>
          <cell r="W3410">
            <v>2.2200000000000002</v>
          </cell>
        </row>
        <row r="3411">
          <cell r="I3411" t="str">
            <v>湖南实厚农业发展有限公司公路（一期）</v>
          </cell>
          <cell r="J3411" t="str">
            <v>1312F4305210044</v>
          </cell>
          <cell r="K3411" t="str">
            <v>资源产业路</v>
          </cell>
          <cell r="L3411" t="str">
            <v>二类地区</v>
          </cell>
          <cell r="M3411"/>
          <cell r="N3411" t="str">
            <v>新建</v>
          </cell>
          <cell r="O3411" t="str">
            <v>湖南实厚农业发展有限公司</v>
          </cell>
          <cell r="S3411" t="str">
            <v>6</v>
          </cell>
          <cell r="T3411" t="str">
            <v>无</v>
          </cell>
          <cell r="U3411">
            <v>0</v>
          </cell>
          <cell r="V3411">
            <v>2.1840000000000002</v>
          </cell>
          <cell r="W3411">
            <v>2.1840000000000002</v>
          </cell>
        </row>
        <row r="3412">
          <cell r="I3412" t="str">
            <v>湖南顺路通养殖有限公司养猪场公路</v>
          </cell>
          <cell r="J3412" t="str">
            <v>1312F4305210036</v>
          </cell>
          <cell r="K3412" t="str">
            <v>资源产业路</v>
          </cell>
          <cell r="L3412" t="str">
            <v>二类地区</v>
          </cell>
          <cell r="M3412"/>
          <cell r="N3412" t="str">
            <v>新建</v>
          </cell>
          <cell r="O3412" t="str">
            <v>湖南顺路通养殖有限公司养猪场</v>
          </cell>
          <cell r="S3412" t="str">
            <v>6</v>
          </cell>
          <cell r="T3412" t="str">
            <v>无</v>
          </cell>
          <cell r="U3412">
            <v>0</v>
          </cell>
          <cell r="V3412">
            <v>3.42</v>
          </cell>
          <cell r="W3412">
            <v>3.42</v>
          </cell>
        </row>
        <row r="3413">
          <cell r="I3413" t="str">
            <v>湖南星塘谷生态农业发展有限公司新建特色水果种植项目公路</v>
          </cell>
          <cell r="J3413" t="str">
            <v>1312F4305210261</v>
          </cell>
          <cell r="K3413" t="str">
            <v>资源产业路</v>
          </cell>
          <cell r="L3413" t="str">
            <v>二类地区</v>
          </cell>
          <cell r="M3413"/>
          <cell r="N3413" t="str">
            <v>新建</v>
          </cell>
          <cell r="O3413" t="str">
            <v>湖南星塘谷生态农业发展有限公司</v>
          </cell>
          <cell r="R3413" t="str">
            <v>3.5</v>
          </cell>
          <cell r="S3413" t="str">
            <v>6</v>
          </cell>
          <cell r="T3413" t="str">
            <v>无</v>
          </cell>
          <cell r="U3413">
            <v>0</v>
          </cell>
          <cell r="V3413">
            <v>0.7</v>
          </cell>
          <cell r="W3413">
            <v>0.7</v>
          </cell>
        </row>
        <row r="3414">
          <cell r="I3414" t="str">
            <v>湖南旭明碧源生态农业发展有限公司新建种植养殖项目公路</v>
          </cell>
          <cell r="J3414" t="str">
            <v>1312F4305210211</v>
          </cell>
          <cell r="K3414" t="str">
            <v>资源产业路</v>
          </cell>
          <cell r="L3414" t="str">
            <v>二类地区</v>
          </cell>
          <cell r="M3414"/>
          <cell r="N3414" t="str">
            <v>新建</v>
          </cell>
          <cell r="O3414" t="str">
            <v>湖南旭明碧源生态农业发展有限公司</v>
          </cell>
          <cell r="R3414" t="str">
            <v>3.5</v>
          </cell>
          <cell r="S3414" t="str">
            <v>6</v>
          </cell>
          <cell r="T3414" t="str">
            <v>无</v>
          </cell>
          <cell r="U3414">
            <v>0</v>
          </cell>
          <cell r="V3414">
            <v>5.71</v>
          </cell>
          <cell r="W3414">
            <v>5.71</v>
          </cell>
        </row>
        <row r="3415">
          <cell r="I3415" t="str">
            <v>湖南云山谷生态农业科技有限公司公路</v>
          </cell>
          <cell r="J3415" t="str">
            <v>1312F4305210041</v>
          </cell>
          <cell r="K3415" t="str">
            <v>资源产业路</v>
          </cell>
          <cell r="L3415" t="str">
            <v>二类地区</v>
          </cell>
          <cell r="M3415"/>
          <cell r="N3415" t="str">
            <v>新建</v>
          </cell>
          <cell r="O3415" t="str">
            <v>湖南云山谷生态农业科技有限公司</v>
          </cell>
          <cell r="R3415" t="str">
            <v>3.5</v>
          </cell>
          <cell r="S3415" t="str">
            <v>6</v>
          </cell>
          <cell r="T3415" t="str">
            <v>无</v>
          </cell>
          <cell r="U3415">
            <v>0</v>
          </cell>
          <cell r="V3415">
            <v>3</v>
          </cell>
          <cell r="W3415">
            <v>3</v>
          </cell>
        </row>
        <row r="3416">
          <cell r="I3416" t="str">
            <v>邵东春诚农业专业合作社中药材种植基地公路</v>
          </cell>
          <cell r="J3416" t="str">
            <v>1312F4305210035</v>
          </cell>
          <cell r="K3416" t="str">
            <v>资源产业路</v>
          </cell>
          <cell r="L3416" t="str">
            <v>二类地区</v>
          </cell>
          <cell r="M3416"/>
          <cell r="N3416" t="str">
            <v>新建</v>
          </cell>
          <cell r="O3416" t="str">
            <v>邵东市春诚农业专业合作社中药材加工生产线</v>
          </cell>
          <cell r="R3416" t="str">
            <v>3.5</v>
          </cell>
          <cell r="S3416" t="str">
            <v>6</v>
          </cell>
          <cell r="T3416" t="str">
            <v>无</v>
          </cell>
          <cell r="U3416">
            <v>0</v>
          </cell>
          <cell r="V3416">
            <v>0.78</v>
          </cell>
          <cell r="W3416">
            <v>0.78</v>
          </cell>
        </row>
        <row r="3417">
          <cell r="I3417" t="str">
            <v>邵东大云山茶叶专业合作社新建种植公路</v>
          </cell>
          <cell r="J3417" t="str">
            <v>1312F4305210156</v>
          </cell>
          <cell r="K3417" t="str">
            <v>资源产业路</v>
          </cell>
          <cell r="L3417" t="str">
            <v>二类地区</v>
          </cell>
          <cell r="M3417"/>
          <cell r="N3417" t="str">
            <v>新建</v>
          </cell>
          <cell r="O3417" t="str">
            <v>邵东大云山茶叶专业合作社</v>
          </cell>
          <cell r="R3417" t="str">
            <v>3.5</v>
          </cell>
          <cell r="S3417" t="str">
            <v>6</v>
          </cell>
          <cell r="T3417" t="str">
            <v>无</v>
          </cell>
          <cell r="U3417">
            <v>0</v>
          </cell>
          <cell r="V3417">
            <v>2.35</v>
          </cell>
          <cell r="W3417">
            <v>2.35</v>
          </cell>
        </row>
        <row r="3418">
          <cell r="I3418" t="str">
            <v>邵东大云山生态农业开发有限公司新建中药材种植公路</v>
          </cell>
          <cell r="J3418" t="str">
            <v>1312F4305210166</v>
          </cell>
          <cell r="K3418" t="str">
            <v>资源产业路</v>
          </cell>
          <cell r="L3418" t="str">
            <v>二类地区</v>
          </cell>
          <cell r="M3418"/>
          <cell r="N3418" t="str">
            <v>新建</v>
          </cell>
          <cell r="O3418" t="str">
            <v>邵东大云山生态农业开发有限公司</v>
          </cell>
          <cell r="R3418" t="str">
            <v>3.5</v>
          </cell>
          <cell r="S3418" t="str">
            <v>6</v>
          </cell>
          <cell r="T3418" t="str">
            <v>无</v>
          </cell>
          <cell r="U3418">
            <v>0</v>
          </cell>
          <cell r="V3418">
            <v>0.68</v>
          </cell>
          <cell r="W3418">
            <v>0.68</v>
          </cell>
        </row>
        <row r="3419">
          <cell r="I3419" t="str">
            <v>邵东典成农业开发有限公司公路</v>
          </cell>
          <cell r="J3419" t="str">
            <v>1312F4305210042</v>
          </cell>
          <cell r="K3419" t="str">
            <v>资源产业路</v>
          </cell>
          <cell r="L3419" t="str">
            <v>二类地区</v>
          </cell>
          <cell r="M3419"/>
          <cell r="N3419" t="str">
            <v>新建</v>
          </cell>
          <cell r="O3419" t="str">
            <v>邵东典成农业开发有限公司</v>
          </cell>
          <cell r="R3419" t="str">
            <v>3.5</v>
          </cell>
          <cell r="S3419" t="str">
            <v>6</v>
          </cell>
          <cell r="T3419" t="str">
            <v>CD85830912</v>
          </cell>
          <cell r="U3419">
            <v>0</v>
          </cell>
          <cell r="V3419">
            <v>2.0219999999999998</v>
          </cell>
          <cell r="W3419">
            <v>2.0219999999999998</v>
          </cell>
        </row>
        <row r="3420">
          <cell r="I3420" t="str">
            <v>邵东多特农业有限公司新建中药材生产基地项目公路</v>
          </cell>
          <cell r="J3420" t="str">
            <v>1312F4305210203</v>
          </cell>
          <cell r="K3420" t="str">
            <v>资源产业路</v>
          </cell>
          <cell r="L3420" t="str">
            <v>二类地区</v>
          </cell>
          <cell r="M3420"/>
          <cell r="N3420" t="str">
            <v>新建</v>
          </cell>
          <cell r="O3420" t="str">
            <v>邵东多特农业有限公司中药材生产基地</v>
          </cell>
          <cell r="R3420" t="str">
            <v>3.5</v>
          </cell>
          <cell r="S3420" t="str">
            <v>6</v>
          </cell>
          <cell r="T3420" t="str">
            <v>无</v>
          </cell>
          <cell r="U3420">
            <v>0</v>
          </cell>
          <cell r="V3420">
            <v>2.11</v>
          </cell>
          <cell r="W3420">
            <v>2.11</v>
          </cell>
        </row>
        <row r="3421">
          <cell r="I3421" t="str">
            <v>邵东飞长喜种养专业合作社公路</v>
          </cell>
          <cell r="J3421" t="str">
            <v>1312F4305210087</v>
          </cell>
          <cell r="K3421" t="str">
            <v>资源产业路</v>
          </cell>
          <cell r="L3421" t="str">
            <v>二类地区</v>
          </cell>
          <cell r="M3421"/>
          <cell r="N3421" t="str">
            <v>新建</v>
          </cell>
          <cell r="O3421" t="str">
            <v>邵东飞长喜种养专业合作社</v>
          </cell>
          <cell r="R3421" t="str">
            <v>3.5</v>
          </cell>
          <cell r="S3421" t="str">
            <v>6</v>
          </cell>
          <cell r="T3421" t="str">
            <v>无</v>
          </cell>
          <cell r="U3421">
            <v>0</v>
          </cell>
          <cell r="V3421">
            <v>1.04</v>
          </cell>
          <cell r="W3421">
            <v>1.04</v>
          </cell>
        </row>
        <row r="3422">
          <cell r="I3422" t="str">
            <v>邵东富园农业专业合作社新建种植养殖加工公路</v>
          </cell>
          <cell r="J3422" t="str">
            <v>1312F4305210162</v>
          </cell>
          <cell r="K3422" t="str">
            <v>资源产业路</v>
          </cell>
          <cell r="L3422" t="str">
            <v>二类地区</v>
          </cell>
          <cell r="M3422"/>
          <cell r="N3422" t="str">
            <v>新建</v>
          </cell>
          <cell r="O3422" t="str">
            <v>邵东富园农业专业合作社</v>
          </cell>
          <cell r="R3422" t="str">
            <v>3.5</v>
          </cell>
          <cell r="S3422" t="str">
            <v>6</v>
          </cell>
          <cell r="T3422" t="str">
            <v>无</v>
          </cell>
          <cell r="U3422">
            <v>0</v>
          </cell>
          <cell r="V3422">
            <v>4.88</v>
          </cell>
          <cell r="W3422">
            <v>4.88</v>
          </cell>
        </row>
        <row r="3423">
          <cell r="I3423" t="str">
            <v>邵东共力农机专业合作社公路</v>
          </cell>
          <cell r="J3423" t="str">
            <v>1312F4305210136</v>
          </cell>
          <cell r="K3423" t="str">
            <v>资源产业路</v>
          </cell>
          <cell r="L3423" t="str">
            <v>二类地区</v>
          </cell>
          <cell r="M3423"/>
          <cell r="N3423" t="str">
            <v>新建</v>
          </cell>
          <cell r="O3423" t="str">
            <v>邵东共力农机专业合作社</v>
          </cell>
          <cell r="R3423" t="str">
            <v>3.5</v>
          </cell>
          <cell r="S3423" t="str">
            <v>6</v>
          </cell>
          <cell r="T3423" t="str">
            <v>无</v>
          </cell>
          <cell r="U3423">
            <v>0</v>
          </cell>
          <cell r="V3423">
            <v>0.31</v>
          </cell>
          <cell r="W3423">
            <v>0.31</v>
          </cell>
        </row>
        <row r="3424">
          <cell r="I3424" t="str">
            <v>邵东花海人家旅游发展有限公司新建生态休闲旅游项目公路</v>
          </cell>
          <cell r="J3424" t="str">
            <v>1312F4305210260</v>
          </cell>
          <cell r="K3424" t="str">
            <v>资源产业路</v>
          </cell>
          <cell r="L3424" t="str">
            <v>二类地区</v>
          </cell>
          <cell r="M3424"/>
          <cell r="N3424" t="str">
            <v>新建</v>
          </cell>
          <cell r="O3424" t="str">
            <v>邵东花海人家旅游发展有限公司</v>
          </cell>
          <cell r="R3424" t="str">
            <v>3.5</v>
          </cell>
          <cell r="S3424" t="str">
            <v>6</v>
          </cell>
          <cell r="T3424" t="str">
            <v>无</v>
          </cell>
          <cell r="U3424">
            <v>0</v>
          </cell>
          <cell r="V3424">
            <v>3</v>
          </cell>
          <cell r="W3424">
            <v>3</v>
          </cell>
        </row>
        <row r="3425">
          <cell r="I3425" t="str">
            <v>邵东金鑫土畜生物制品有限公司扶贫公路</v>
          </cell>
          <cell r="J3425" t="str">
            <v>1312F4305210059</v>
          </cell>
          <cell r="K3425" t="str">
            <v>资源产业路</v>
          </cell>
          <cell r="L3425" t="str">
            <v>二类地区</v>
          </cell>
          <cell r="M3425"/>
          <cell r="N3425" t="str">
            <v>新建</v>
          </cell>
          <cell r="O3425" t="str">
            <v>邵东金鑫土畜生物制品有限公司</v>
          </cell>
          <cell r="R3425" t="str">
            <v>3.5</v>
          </cell>
          <cell r="S3425" t="str">
            <v>6</v>
          </cell>
          <cell r="T3425" t="str">
            <v>无</v>
          </cell>
          <cell r="U3425">
            <v>0</v>
          </cell>
          <cell r="V3425">
            <v>1.6</v>
          </cell>
          <cell r="W3425">
            <v>1.6</v>
          </cell>
        </row>
        <row r="3426">
          <cell r="I3426" t="str">
            <v>邵东灵官殿镇宏祥农产品专业合作社公路</v>
          </cell>
          <cell r="J3426" t="str">
            <v>1312F4305210142</v>
          </cell>
          <cell r="K3426" t="str">
            <v>资源产业路</v>
          </cell>
          <cell r="L3426" t="str">
            <v>二类地区</v>
          </cell>
          <cell r="M3426"/>
          <cell r="N3426" t="str">
            <v>新建</v>
          </cell>
          <cell r="O3426" t="str">
            <v>邵东灵官殿镇宏祥农产品专业合作社</v>
          </cell>
          <cell r="R3426" t="str">
            <v>3.5</v>
          </cell>
          <cell r="S3426" t="str">
            <v>6</v>
          </cell>
          <cell r="T3426" t="str">
            <v>无</v>
          </cell>
          <cell r="U3426">
            <v>0</v>
          </cell>
          <cell r="V3426">
            <v>0.53</v>
          </cell>
          <cell r="W3426">
            <v>0.53</v>
          </cell>
        </row>
        <row r="3427">
          <cell r="I3427" t="str">
            <v>邵东绿野尚品生态农业专业合作社新建种植养殖公路</v>
          </cell>
          <cell r="J3427" t="str">
            <v>1312F4305210163</v>
          </cell>
          <cell r="K3427" t="str">
            <v>资源产业路</v>
          </cell>
          <cell r="L3427" t="str">
            <v>二类地区</v>
          </cell>
          <cell r="M3427"/>
          <cell r="N3427" t="str">
            <v>新建</v>
          </cell>
          <cell r="O3427" t="str">
            <v>邵东绿野尚品生态农业专业合作社</v>
          </cell>
          <cell r="R3427" t="str">
            <v>3.5</v>
          </cell>
          <cell r="S3427" t="str">
            <v>6</v>
          </cell>
          <cell r="T3427" t="str">
            <v>无</v>
          </cell>
          <cell r="U3427">
            <v>0</v>
          </cell>
          <cell r="V3427">
            <v>1.46</v>
          </cell>
          <cell r="W3427">
            <v>1.46</v>
          </cell>
        </row>
        <row r="3428">
          <cell r="I3428" t="str">
            <v>邵东农升农产业专业合作社黄花基地公路</v>
          </cell>
          <cell r="J3428" t="str">
            <v>1312F4305210083</v>
          </cell>
          <cell r="K3428" t="str">
            <v>资源产业路</v>
          </cell>
          <cell r="L3428" t="str">
            <v>二类地区</v>
          </cell>
          <cell r="M3428"/>
          <cell r="N3428" t="str">
            <v>新建</v>
          </cell>
          <cell r="O3428" t="str">
            <v>邵东农升农产业专业合作社新建黄花基地项目</v>
          </cell>
          <cell r="R3428" t="str">
            <v>3.5</v>
          </cell>
          <cell r="S3428" t="str">
            <v>6</v>
          </cell>
          <cell r="T3428" t="str">
            <v>无</v>
          </cell>
          <cell r="U3428">
            <v>0</v>
          </cell>
          <cell r="V3428">
            <v>8.0299999999999994</v>
          </cell>
          <cell r="W3428">
            <v>8.0299999999999994</v>
          </cell>
        </row>
        <row r="3429">
          <cell r="I3429" t="str">
            <v>邵东蒲胜杨梅农副产品加工行公路</v>
          </cell>
          <cell r="J3429" t="str">
            <v>1312F4305210149</v>
          </cell>
          <cell r="K3429" t="str">
            <v>资源产业路</v>
          </cell>
          <cell r="L3429" t="str">
            <v>二类地区</v>
          </cell>
          <cell r="M3429"/>
          <cell r="N3429" t="str">
            <v>新建</v>
          </cell>
          <cell r="O3429" t="str">
            <v>邵东蒲胜杨梅农副产品加工行</v>
          </cell>
          <cell r="R3429" t="str">
            <v>3.5</v>
          </cell>
          <cell r="S3429" t="str">
            <v>6</v>
          </cell>
          <cell r="T3429" t="str">
            <v>无</v>
          </cell>
          <cell r="U3429">
            <v>0</v>
          </cell>
          <cell r="V3429">
            <v>2.17</v>
          </cell>
          <cell r="W3429">
            <v>2.17</v>
          </cell>
        </row>
        <row r="3430">
          <cell r="I3430" t="str">
            <v>邵东融宇农副产品专业合作社黄花基地公路</v>
          </cell>
          <cell r="J3430" t="str">
            <v>1312F4305210082</v>
          </cell>
          <cell r="K3430" t="str">
            <v>资源产业路</v>
          </cell>
          <cell r="L3430" t="str">
            <v>二类地区</v>
          </cell>
          <cell r="M3430"/>
          <cell r="N3430" t="str">
            <v>新建</v>
          </cell>
          <cell r="O3430" t="str">
            <v>邵东融宇农副产品专业合作社黄花基地</v>
          </cell>
          <cell r="R3430" t="str">
            <v>3.5</v>
          </cell>
          <cell r="S3430" t="str">
            <v>6</v>
          </cell>
          <cell r="T3430" t="str">
            <v>无</v>
          </cell>
          <cell r="U3430">
            <v>0</v>
          </cell>
          <cell r="V3430">
            <v>3.32</v>
          </cell>
          <cell r="W3430">
            <v>3.32</v>
          </cell>
        </row>
        <row r="3431">
          <cell r="I3431" t="str">
            <v>邵东市堡面前乡五一村村民委员会扶贫车间公路</v>
          </cell>
          <cell r="J3431" t="str">
            <v>1312F4305210113</v>
          </cell>
          <cell r="K3431" t="str">
            <v>资源产业路</v>
          </cell>
          <cell r="L3431" t="str">
            <v>二类地区</v>
          </cell>
          <cell r="M3431"/>
          <cell r="N3431" t="str">
            <v>新建</v>
          </cell>
          <cell r="O3431" t="str">
            <v>邵东市堡面前乡五一村村民委员会扶贫车间生产线</v>
          </cell>
          <cell r="R3431" t="str">
            <v>3.5</v>
          </cell>
          <cell r="S3431" t="str">
            <v>6</v>
          </cell>
          <cell r="T3431" t="str">
            <v>无</v>
          </cell>
          <cell r="U3431">
            <v>0</v>
          </cell>
          <cell r="V3431">
            <v>3.55</v>
          </cell>
          <cell r="W3431">
            <v>3.55</v>
          </cell>
        </row>
        <row r="3432">
          <cell r="I3432" t="str">
            <v>邵东市堡面前乡新发村村民委员会扶贫车间公路</v>
          </cell>
          <cell r="J3432" t="str">
            <v>1312F4305210132</v>
          </cell>
          <cell r="K3432" t="str">
            <v>资源产业路</v>
          </cell>
          <cell r="L3432" t="str">
            <v>二类地区</v>
          </cell>
          <cell r="M3432"/>
          <cell r="N3432" t="str">
            <v>新建</v>
          </cell>
          <cell r="O3432" t="str">
            <v>邵东市堡面前乡新发村村民委员会扶贫车间生产线</v>
          </cell>
          <cell r="R3432" t="str">
            <v>3.5</v>
          </cell>
          <cell r="S3432" t="str">
            <v>6</v>
          </cell>
          <cell r="T3432" t="str">
            <v>无</v>
          </cell>
          <cell r="U3432">
            <v>0</v>
          </cell>
          <cell r="V3432">
            <v>4.45</v>
          </cell>
          <cell r="W3432">
            <v>4.45</v>
          </cell>
        </row>
        <row r="3433">
          <cell r="I3433" t="str">
            <v>邵东市超弘农业专业合作社养牛场公路</v>
          </cell>
          <cell r="J3433" t="str">
            <v>1312F4305210168</v>
          </cell>
          <cell r="K3433" t="str">
            <v>资源产业路</v>
          </cell>
          <cell r="L3433" t="str">
            <v>二类地区</v>
          </cell>
          <cell r="M3433"/>
          <cell r="N3433" t="str">
            <v>新建</v>
          </cell>
          <cell r="O3433" t="str">
            <v>邵东市超弘农业专业合作社新建养牛场项目</v>
          </cell>
          <cell r="R3433" t="str">
            <v>3.5</v>
          </cell>
          <cell r="S3433" t="str">
            <v>6</v>
          </cell>
          <cell r="T3433" t="str">
            <v>无</v>
          </cell>
          <cell r="U3433">
            <v>0</v>
          </cell>
          <cell r="V3433">
            <v>2.04</v>
          </cell>
          <cell r="W3433">
            <v>2.04</v>
          </cell>
        </row>
        <row r="3434">
          <cell r="I3434" t="str">
            <v>邵东市超弘农业专业合作社养猪场公路</v>
          </cell>
          <cell r="J3434" t="str">
            <v>1312F4305210169</v>
          </cell>
          <cell r="K3434" t="str">
            <v>资源产业路</v>
          </cell>
          <cell r="L3434" t="str">
            <v>二类地区</v>
          </cell>
          <cell r="M3434"/>
          <cell r="N3434" t="str">
            <v>新建</v>
          </cell>
          <cell r="O3434" t="str">
            <v>邵东市超弘农业专业合作社</v>
          </cell>
          <cell r="R3434" t="str">
            <v>3.5</v>
          </cell>
          <cell r="S3434" t="str">
            <v>6</v>
          </cell>
          <cell r="T3434" t="str">
            <v>无</v>
          </cell>
          <cell r="U3434">
            <v>0</v>
          </cell>
          <cell r="V3434">
            <v>3.08</v>
          </cell>
          <cell r="W3434">
            <v>3.08</v>
          </cell>
        </row>
        <row r="3435">
          <cell r="I3435" t="str">
            <v>邵东市春流线</v>
          </cell>
          <cell r="J3435" t="str">
            <v>1312F4305210049</v>
          </cell>
          <cell r="K3435" t="str">
            <v>资源产业路</v>
          </cell>
          <cell r="L3435" t="str">
            <v>二类地区</v>
          </cell>
          <cell r="M3435"/>
          <cell r="N3435" t="str">
            <v>升级改造（提质改造）</v>
          </cell>
          <cell r="O3435" t="str">
            <v>湖南坤乾食品有限公司杨梅榨汁储存生产线</v>
          </cell>
          <cell r="R3435" t="str">
            <v>4.5</v>
          </cell>
          <cell r="S3435" t="str">
            <v>6</v>
          </cell>
          <cell r="T3435" t="str">
            <v>无</v>
          </cell>
          <cell r="U3435">
            <v>0</v>
          </cell>
          <cell r="V3435">
            <v>9.8989999999999991</v>
          </cell>
          <cell r="W3435">
            <v>9.8989999999999991</v>
          </cell>
        </row>
        <row r="3436">
          <cell r="I3436" t="str">
            <v>邵东市大龙诚旺种养农民专业合作社公路</v>
          </cell>
          <cell r="J3436" t="str">
            <v>1312F4305210094</v>
          </cell>
          <cell r="K3436" t="str">
            <v>资源产业路</v>
          </cell>
          <cell r="L3436" t="str">
            <v>二类地区</v>
          </cell>
          <cell r="M3436"/>
          <cell r="N3436" t="str">
            <v>新建</v>
          </cell>
          <cell r="O3436" t="str">
            <v>邵东市大龙诚旺种养农民专业合作社</v>
          </cell>
          <cell r="R3436" t="str">
            <v>3.5</v>
          </cell>
          <cell r="S3436" t="str">
            <v>6</v>
          </cell>
          <cell r="T3436" t="str">
            <v>无</v>
          </cell>
          <cell r="U3436">
            <v>0</v>
          </cell>
          <cell r="V3436">
            <v>2.83</v>
          </cell>
          <cell r="W3436">
            <v>2.83</v>
          </cell>
        </row>
        <row r="3437">
          <cell r="I3437" t="str">
            <v>邵东市大云山景区公路</v>
          </cell>
          <cell r="J3437" t="str">
            <v>1312F4305210032</v>
          </cell>
          <cell r="K3437" t="str">
            <v>资源产业路</v>
          </cell>
          <cell r="L3437" t="str">
            <v>二类地区</v>
          </cell>
          <cell r="M3437"/>
          <cell r="N3437" t="str">
            <v>新建</v>
          </cell>
          <cell r="O3437" t="str">
            <v>邵东佘湖山省级风景名胜区开发建设有限公司</v>
          </cell>
          <cell r="R3437" t="str">
            <v>3.5</v>
          </cell>
          <cell r="S3437" t="str">
            <v>6</v>
          </cell>
          <cell r="T3437" t="str">
            <v>无</v>
          </cell>
          <cell r="U3437">
            <v>0</v>
          </cell>
          <cell r="V3437">
            <v>3.37</v>
          </cell>
          <cell r="W3437">
            <v>3.37</v>
          </cell>
        </row>
        <row r="3438">
          <cell r="I3438" t="str">
            <v>邵东市稻道香生态农业专业合作社公路</v>
          </cell>
          <cell r="J3438" t="str">
            <v>1312F4305210133</v>
          </cell>
          <cell r="K3438" t="str">
            <v>资源产业路</v>
          </cell>
          <cell r="L3438" t="str">
            <v>二类地区</v>
          </cell>
          <cell r="M3438"/>
          <cell r="N3438" t="str">
            <v>新建</v>
          </cell>
          <cell r="O3438" t="str">
            <v>邵东市稻道香生态农业专业合作社农业生态园</v>
          </cell>
          <cell r="R3438" t="str">
            <v>3.5</v>
          </cell>
          <cell r="S3438" t="str">
            <v>6</v>
          </cell>
          <cell r="T3438" t="str">
            <v>无</v>
          </cell>
          <cell r="U3438">
            <v>0</v>
          </cell>
          <cell r="V3438">
            <v>1.58</v>
          </cell>
          <cell r="W3438">
            <v>1.58</v>
          </cell>
        </row>
        <row r="3439">
          <cell r="I3439" t="str">
            <v>邵东市定佰农业专业合作社公路</v>
          </cell>
          <cell r="J3439" t="str">
            <v>1312F4305210095</v>
          </cell>
          <cell r="K3439" t="str">
            <v>资源产业路</v>
          </cell>
          <cell r="L3439" t="str">
            <v>二类地区</v>
          </cell>
          <cell r="M3439"/>
          <cell r="N3439" t="str">
            <v>新建</v>
          </cell>
          <cell r="O3439" t="str">
            <v>邵东市定佰农业专业合作社新建种植、加工项目</v>
          </cell>
          <cell r="R3439" t="str">
            <v>3.5</v>
          </cell>
          <cell r="S3439" t="str">
            <v>6</v>
          </cell>
          <cell r="T3439" t="str">
            <v>无</v>
          </cell>
          <cell r="U3439">
            <v>0</v>
          </cell>
          <cell r="V3439">
            <v>1</v>
          </cell>
          <cell r="W3439">
            <v>1</v>
          </cell>
        </row>
        <row r="3440">
          <cell r="I3440" t="str">
            <v>邵东市黑田铺镇大和塘村村民委员会扶贫车间公路</v>
          </cell>
          <cell r="J3440" t="str">
            <v>1312F4305210062</v>
          </cell>
          <cell r="K3440" t="str">
            <v>资源产业路</v>
          </cell>
          <cell r="L3440" t="str">
            <v>二类地区</v>
          </cell>
          <cell r="M3440"/>
          <cell r="N3440" t="str">
            <v>新建</v>
          </cell>
          <cell r="O3440" t="str">
            <v>邵东市黑田铺镇大和塘村村民委员会扶贫车间</v>
          </cell>
          <cell r="R3440" t="str">
            <v>3.5</v>
          </cell>
          <cell r="S3440" t="str">
            <v>6</v>
          </cell>
          <cell r="T3440" t="str">
            <v>无</v>
          </cell>
          <cell r="U3440">
            <v>0</v>
          </cell>
          <cell r="V3440">
            <v>3.46</v>
          </cell>
          <cell r="W3440">
            <v>3.46</v>
          </cell>
        </row>
        <row r="3441">
          <cell r="I3441" t="str">
            <v>邵东市黑田铺镇红茂种养场公路</v>
          </cell>
          <cell r="J3441" t="str">
            <v>1312F4305210160</v>
          </cell>
          <cell r="K3441" t="str">
            <v>资源产业路</v>
          </cell>
          <cell r="L3441" t="str">
            <v>二类地区</v>
          </cell>
          <cell r="M3441"/>
          <cell r="N3441" t="str">
            <v>新建</v>
          </cell>
          <cell r="O3441" t="str">
            <v>邵东市黑田铺镇红茂种养场</v>
          </cell>
          <cell r="R3441" t="str">
            <v>3.5</v>
          </cell>
          <cell r="S3441" t="str">
            <v>6</v>
          </cell>
          <cell r="T3441" t="str">
            <v>无</v>
          </cell>
          <cell r="U3441">
            <v>0</v>
          </cell>
          <cell r="V3441">
            <v>2.04</v>
          </cell>
          <cell r="W3441">
            <v>2.04</v>
          </cell>
        </row>
        <row r="3442">
          <cell r="I3442" t="str">
            <v>邵东市黑田铺镇天天旺养殖场公路</v>
          </cell>
          <cell r="J3442" t="str">
            <v>1312F4305210084</v>
          </cell>
          <cell r="K3442" t="str">
            <v>资源产业路</v>
          </cell>
          <cell r="L3442" t="str">
            <v>二类地区</v>
          </cell>
          <cell r="M3442"/>
          <cell r="N3442" t="str">
            <v>新建</v>
          </cell>
          <cell r="O3442" t="str">
            <v>邵东市天天旺养殖场</v>
          </cell>
          <cell r="R3442" t="str">
            <v>3.5</v>
          </cell>
          <cell r="S3442" t="str">
            <v>6</v>
          </cell>
          <cell r="T3442" t="str">
            <v>无</v>
          </cell>
          <cell r="U3442">
            <v>0</v>
          </cell>
          <cell r="V3442">
            <v>2.86</v>
          </cell>
          <cell r="W3442">
            <v>2.86</v>
          </cell>
        </row>
        <row r="3443">
          <cell r="I3443" t="str">
            <v>邵东市聚恒种养农民专业合作社新建油茶种植项目公路</v>
          </cell>
          <cell r="J3443" t="str">
            <v>1312F4305210194</v>
          </cell>
          <cell r="K3443" t="str">
            <v>资源产业路</v>
          </cell>
          <cell r="L3443" t="str">
            <v>二类地区</v>
          </cell>
          <cell r="M3443"/>
          <cell r="N3443" t="str">
            <v>新建</v>
          </cell>
          <cell r="O3443" t="str">
            <v>邵东市聚恒种养农民专业合作社</v>
          </cell>
          <cell r="R3443" t="str">
            <v>3.5</v>
          </cell>
          <cell r="S3443" t="str">
            <v>6</v>
          </cell>
          <cell r="T3443" t="str">
            <v>无</v>
          </cell>
          <cell r="U3443">
            <v>0</v>
          </cell>
          <cell r="V3443">
            <v>3.5</v>
          </cell>
          <cell r="W3443">
            <v>3.5</v>
          </cell>
        </row>
        <row r="3444">
          <cell r="I3444" t="str">
            <v>邵东市军民农机专业合作社粮食仓储库公路</v>
          </cell>
          <cell r="J3444" t="str">
            <v>1312F4305210047</v>
          </cell>
          <cell r="K3444" t="str">
            <v>资源产业路</v>
          </cell>
          <cell r="L3444" t="str">
            <v>二类地区</v>
          </cell>
          <cell r="M3444"/>
          <cell r="N3444" t="str">
            <v>新建</v>
          </cell>
          <cell r="O3444" t="str">
            <v>邵东市军民农机专业合作社粮食仓储库</v>
          </cell>
          <cell r="S3444" t="str">
            <v>6</v>
          </cell>
          <cell r="T3444" t="str">
            <v>Y066430521</v>
          </cell>
          <cell r="U3444">
            <v>0</v>
          </cell>
          <cell r="V3444">
            <v>6.484</v>
          </cell>
          <cell r="W3444">
            <v>6.484</v>
          </cell>
        </row>
        <row r="3445">
          <cell r="I3445" t="str">
            <v>邵东市老哥农业专业合作社新建黄金贡柚种植公路</v>
          </cell>
          <cell r="J3445" t="str">
            <v>1312F4305210143</v>
          </cell>
          <cell r="K3445" t="str">
            <v>资源产业路</v>
          </cell>
          <cell r="L3445" t="str">
            <v>二类地区</v>
          </cell>
          <cell r="M3445"/>
          <cell r="N3445" t="str">
            <v>新建</v>
          </cell>
          <cell r="O3445" t="str">
            <v>邵东市老哥农业专业合作社</v>
          </cell>
          <cell r="R3445" t="str">
            <v>3.5</v>
          </cell>
          <cell r="S3445" t="str">
            <v>6</v>
          </cell>
          <cell r="T3445" t="str">
            <v>无</v>
          </cell>
          <cell r="U3445">
            <v>0</v>
          </cell>
          <cell r="V3445">
            <v>0.51</v>
          </cell>
          <cell r="W3445">
            <v>0.51</v>
          </cell>
        </row>
        <row r="3446">
          <cell r="I3446" t="str">
            <v>邵东市廉东农业发展有限公司养鸡场公路</v>
          </cell>
          <cell r="J3446" t="str">
            <v>1312F4305210183</v>
          </cell>
          <cell r="K3446" t="str">
            <v>资源产业路</v>
          </cell>
          <cell r="L3446" t="str">
            <v>二类地区</v>
          </cell>
          <cell r="M3446"/>
          <cell r="N3446" t="str">
            <v>新建</v>
          </cell>
          <cell r="O3446" t="str">
            <v>邵东市廉东农业发展有限公司</v>
          </cell>
          <cell r="R3446" t="str">
            <v>3.5</v>
          </cell>
          <cell r="S3446" t="str">
            <v>6</v>
          </cell>
          <cell r="T3446" t="str">
            <v>无</v>
          </cell>
          <cell r="U3446">
            <v>0</v>
          </cell>
          <cell r="V3446">
            <v>1.01</v>
          </cell>
          <cell r="W3446">
            <v>1.01</v>
          </cell>
        </row>
        <row r="3447">
          <cell r="I3447" t="str">
            <v>邵东市廉桥镇石山村村民委员会新建中药材种植公路</v>
          </cell>
          <cell r="J3447" t="str">
            <v>1312F4305210170</v>
          </cell>
          <cell r="K3447" t="str">
            <v>资源产业路</v>
          </cell>
          <cell r="L3447" t="str">
            <v>二类地区</v>
          </cell>
          <cell r="M3447"/>
          <cell r="N3447" t="str">
            <v>新建</v>
          </cell>
          <cell r="O3447" t="str">
            <v>邵东市廉桥镇石山村村民委员会中药材种植基地</v>
          </cell>
          <cell r="R3447" t="str">
            <v>3.5</v>
          </cell>
          <cell r="S3447" t="str">
            <v>6</v>
          </cell>
          <cell r="T3447" t="str">
            <v>无</v>
          </cell>
          <cell r="U3447">
            <v>0</v>
          </cell>
          <cell r="V3447">
            <v>2.31</v>
          </cell>
          <cell r="W3447">
            <v>2.31</v>
          </cell>
        </row>
        <row r="3448">
          <cell r="I3448" t="str">
            <v>邵东市亮亮农业科技有限公司新建养牛项目公路</v>
          </cell>
          <cell r="J3448" t="str">
            <v>1312F4305210209</v>
          </cell>
          <cell r="K3448" t="str">
            <v>资源产业路</v>
          </cell>
          <cell r="L3448" t="str">
            <v>二类地区</v>
          </cell>
          <cell r="M3448"/>
          <cell r="N3448" t="str">
            <v>新建</v>
          </cell>
          <cell r="O3448" t="str">
            <v>邵东市亮亮农业科技有限公司</v>
          </cell>
          <cell r="R3448" t="str">
            <v>3.5</v>
          </cell>
          <cell r="S3448" t="str">
            <v>6</v>
          </cell>
          <cell r="T3448" t="str">
            <v>无</v>
          </cell>
          <cell r="U3448">
            <v>0</v>
          </cell>
          <cell r="V3448">
            <v>1</v>
          </cell>
          <cell r="W3448">
            <v>1</v>
          </cell>
        </row>
        <row r="3449">
          <cell r="I3449" t="str">
            <v>邵东市灵官殿镇三云村经济合作社新建黄金贡柚种植项目公路</v>
          </cell>
          <cell r="J3449" t="str">
            <v>1312F4305210251</v>
          </cell>
          <cell r="K3449" t="str">
            <v>资源产业路</v>
          </cell>
          <cell r="L3449" t="str">
            <v>二类地区</v>
          </cell>
          <cell r="M3449"/>
          <cell r="N3449" t="str">
            <v>升级改造（提质改造）</v>
          </cell>
          <cell r="O3449" t="str">
            <v>邵东市灵官殿镇三云村经济合作社</v>
          </cell>
          <cell r="R3449" t="str">
            <v>5</v>
          </cell>
          <cell r="S3449" t="str">
            <v>6</v>
          </cell>
          <cell r="T3449" t="str">
            <v>Y070430521</v>
          </cell>
          <cell r="U3449">
            <v>0</v>
          </cell>
          <cell r="V3449">
            <v>14.691000000000001</v>
          </cell>
          <cell r="W3449">
            <v>14.691000000000001</v>
          </cell>
        </row>
        <row r="3450">
          <cell r="I3450" t="str">
            <v>邵东市路源农业有限公司公路</v>
          </cell>
          <cell r="J3450" t="str">
            <v>1312F4305210100</v>
          </cell>
          <cell r="K3450" t="str">
            <v>资源产业路</v>
          </cell>
          <cell r="L3450" t="str">
            <v>二类地区</v>
          </cell>
          <cell r="M3450"/>
          <cell r="N3450" t="str">
            <v>新建</v>
          </cell>
          <cell r="O3450" t="str">
            <v>邵东市路源农业有限公司</v>
          </cell>
          <cell r="R3450" t="str">
            <v>3.5</v>
          </cell>
          <cell r="S3450" t="str">
            <v>6</v>
          </cell>
          <cell r="T3450" t="str">
            <v>无</v>
          </cell>
          <cell r="U3450">
            <v>0</v>
          </cell>
          <cell r="V3450">
            <v>2.2200000000000002</v>
          </cell>
          <cell r="W3450">
            <v>2.2200000000000002</v>
          </cell>
        </row>
        <row r="3451">
          <cell r="I3451" t="str">
            <v>邵东市启智农业发展有限公司药材基地公路</v>
          </cell>
          <cell r="J3451" t="str">
            <v>1312F4305210128</v>
          </cell>
          <cell r="K3451" t="str">
            <v>资源产业路</v>
          </cell>
          <cell r="L3451" t="str">
            <v>二类地区</v>
          </cell>
          <cell r="M3451"/>
          <cell r="N3451" t="str">
            <v>新建</v>
          </cell>
          <cell r="O3451" t="str">
            <v>邵东市启智农业发展有限公司</v>
          </cell>
          <cell r="R3451" t="str">
            <v>3.5</v>
          </cell>
          <cell r="S3451" t="str">
            <v>6</v>
          </cell>
          <cell r="T3451" t="str">
            <v>无</v>
          </cell>
          <cell r="U3451">
            <v>0</v>
          </cell>
          <cell r="V3451">
            <v>3.5</v>
          </cell>
          <cell r="W3451">
            <v>3.5</v>
          </cell>
        </row>
        <row r="3452">
          <cell r="I3452" t="str">
            <v>邵东市仁凯生态养殖场连接路</v>
          </cell>
          <cell r="J3452" t="str">
            <v>1312F4305210038</v>
          </cell>
          <cell r="K3452" t="str">
            <v>资源产业路</v>
          </cell>
          <cell r="L3452" t="str">
            <v>二类地区</v>
          </cell>
          <cell r="M3452"/>
          <cell r="N3452" t="str">
            <v>新建</v>
          </cell>
          <cell r="O3452" t="str">
            <v>邵东市仁凯生态农业发展有限公司</v>
          </cell>
          <cell r="R3452" t="str">
            <v>3.5</v>
          </cell>
          <cell r="S3452" t="str">
            <v>6</v>
          </cell>
          <cell r="T3452" t="str">
            <v>无</v>
          </cell>
          <cell r="U3452">
            <v>0</v>
          </cell>
          <cell r="V3452">
            <v>3.15</v>
          </cell>
          <cell r="W3452">
            <v>3.15</v>
          </cell>
        </row>
        <row r="3453">
          <cell r="I3453" t="str">
            <v>邵东市赛扬原生态种养专业合作社公路</v>
          </cell>
          <cell r="J3453" t="str">
            <v>1312F4305210184</v>
          </cell>
          <cell r="K3453" t="str">
            <v>资源产业路</v>
          </cell>
          <cell r="L3453" t="str">
            <v>二类地区</v>
          </cell>
          <cell r="M3453"/>
          <cell r="N3453" t="str">
            <v>新建</v>
          </cell>
          <cell r="O3453" t="str">
            <v>邵东市赛扬原生态种养专业合作社</v>
          </cell>
          <cell r="R3453" t="str">
            <v>3.5</v>
          </cell>
          <cell r="S3453" t="str">
            <v>6</v>
          </cell>
          <cell r="T3453" t="str">
            <v>无</v>
          </cell>
          <cell r="U3453">
            <v>0</v>
          </cell>
          <cell r="V3453">
            <v>0.57999999999999996</v>
          </cell>
          <cell r="W3453">
            <v>0.57999999999999996</v>
          </cell>
        </row>
        <row r="3454">
          <cell r="I3454" t="str">
            <v>邵东市盛秋种养专业合作社新建养殖项目公路</v>
          </cell>
          <cell r="J3454" t="str">
            <v>1312F4305210221</v>
          </cell>
          <cell r="K3454" t="str">
            <v>资源产业路</v>
          </cell>
          <cell r="L3454" t="str">
            <v>二类地区</v>
          </cell>
          <cell r="M3454"/>
          <cell r="N3454" t="str">
            <v>新建</v>
          </cell>
          <cell r="O3454" t="str">
            <v>邵东市盛秋种养专业合作社</v>
          </cell>
          <cell r="R3454" t="str">
            <v>2</v>
          </cell>
          <cell r="S3454" t="str">
            <v>6</v>
          </cell>
          <cell r="T3454" t="str">
            <v>无</v>
          </cell>
          <cell r="U3454">
            <v>0</v>
          </cell>
          <cell r="V3454">
            <v>1.91</v>
          </cell>
          <cell r="W3454">
            <v>1.91</v>
          </cell>
        </row>
        <row r="3455">
          <cell r="I3455" t="str">
            <v>邵东市双凤乡凤中养殖场公路</v>
          </cell>
          <cell r="J3455" t="str">
            <v>1312F4305210157</v>
          </cell>
          <cell r="K3455" t="str">
            <v>资源产业路</v>
          </cell>
          <cell r="L3455" t="str">
            <v>二类地区</v>
          </cell>
          <cell r="M3455"/>
          <cell r="N3455" t="str">
            <v>新建</v>
          </cell>
          <cell r="O3455" t="str">
            <v>邵东县双凤乡凤中养殖场新建养鸡场项目</v>
          </cell>
          <cell r="R3455" t="str">
            <v>3.5</v>
          </cell>
          <cell r="S3455" t="str">
            <v>6</v>
          </cell>
          <cell r="T3455" t="str">
            <v>无</v>
          </cell>
          <cell r="U3455">
            <v>0</v>
          </cell>
          <cell r="V3455">
            <v>0.48</v>
          </cell>
          <cell r="W3455">
            <v>0.48</v>
          </cell>
        </row>
        <row r="3456">
          <cell r="I3456" t="str">
            <v>邵东市铁塘冲生态农业专业合作社公路</v>
          </cell>
          <cell r="J3456" t="str">
            <v>1312F4305210002</v>
          </cell>
          <cell r="K3456" t="str">
            <v>资源产业路</v>
          </cell>
          <cell r="L3456" t="str">
            <v>二类地区</v>
          </cell>
          <cell r="M3456"/>
          <cell r="N3456" t="str">
            <v>新建</v>
          </cell>
          <cell r="O3456" t="str">
            <v>邵东县铁塘冲生态农业专业合作社</v>
          </cell>
          <cell r="R3456" t="str">
            <v>3.5</v>
          </cell>
          <cell r="S3456" t="str">
            <v>6</v>
          </cell>
          <cell r="T3456" t="str">
            <v>无</v>
          </cell>
          <cell r="U3456">
            <v>0</v>
          </cell>
          <cell r="V3456">
            <v>1.07</v>
          </cell>
          <cell r="W3456">
            <v>1.07</v>
          </cell>
        </row>
        <row r="3457">
          <cell r="I3457" t="str">
            <v>邵东市团山镇新辉家禽养殖基地新建鸡场项目公路</v>
          </cell>
          <cell r="J3457" t="str">
            <v>1312F4305210243</v>
          </cell>
          <cell r="K3457" t="str">
            <v>资源产业路</v>
          </cell>
          <cell r="L3457" t="str">
            <v>二类地区</v>
          </cell>
          <cell r="M3457"/>
          <cell r="N3457" t="str">
            <v>新建</v>
          </cell>
          <cell r="O3457" t="str">
            <v>邵东市团山镇新辉家禽养殖基地</v>
          </cell>
          <cell r="R3457" t="str">
            <v>3.5</v>
          </cell>
          <cell r="S3457" t="str">
            <v>6</v>
          </cell>
          <cell r="T3457" t="str">
            <v>无</v>
          </cell>
          <cell r="U3457">
            <v>0</v>
          </cell>
          <cell r="V3457">
            <v>1.22</v>
          </cell>
          <cell r="W3457">
            <v>1.22</v>
          </cell>
        </row>
        <row r="3458">
          <cell r="I3458" t="str">
            <v>邵东市托堂养老服务有限公司新建养老公寓项目公路</v>
          </cell>
          <cell r="J3458" t="str">
            <v>1312F4305210228</v>
          </cell>
          <cell r="K3458" t="str">
            <v>资源产业路</v>
          </cell>
          <cell r="L3458" t="str">
            <v>二类地区</v>
          </cell>
          <cell r="M3458"/>
          <cell r="N3458" t="str">
            <v>新建</v>
          </cell>
          <cell r="O3458" t="str">
            <v>邵东市托堂养老服务有限公司</v>
          </cell>
          <cell r="R3458" t="str">
            <v>3.5</v>
          </cell>
          <cell r="S3458" t="str">
            <v>6</v>
          </cell>
          <cell r="T3458" t="str">
            <v>无</v>
          </cell>
          <cell r="U3458">
            <v>0</v>
          </cell>
          <cell r="V3458">
            <v>0.44</v>
          </cell>
          <cell r="W3458">
            <v>0.44</v>
          </cell>
        </row>
        <row r="3459">
          <cell r="I3459" t="str">
            <v>邵东市万事顺养殖专业合作社公路</v>
          </cell>
          <cell r="J3459" t="str">
            <v>1312F4305210075</v>
          </cell>
          <cell r="K3459" t="str">
            <v>资源产业路</v>
          </cell>
          <cell r="L3459" t="str">
            <v>二类地区</v>
          </cell>
          <cell r="M3459"/>
          <cell r="N3459" t="str">
            <v>新建</v>
          </cell>
          <cell r="O3459" t="str">
            <v>邵东市万事顺养殖专业合作社</v>
          </cell>
          <cell r="R3459" t="str">
            <v>3.5</v>
          </cell>
          <cell r="S3459" t="str">
            <v>6</v>
          </cell>
          <cell r="T3459" t="str">
            <v>无</v>
          </cell>
          <cell r="U3459">
            <v>0</v>
          </cell>
          <cell r="V3459">
            <v>0.91</v>
          </cell>
          <cell r="W3459">
            <v>0.91</v>
          </cell>
        </row>
        <row r="3460">
          <cell r="I3460" t="str">
            <v>邵东市旺地种养农民专业合作社新建种植项目公路</v>
          </cell>
          <cell r="J3460" t="str">
            <v>1312F4305210192</v>
          </cell>
          <cell r="K3460" t="str">
            <v>资源产业路</v>
          </cell>
          <cell r="L3460" t="str">
            <v>二类地区</v>
          </cell>
          <cell r="M3460"/>
          <cell r="N3460" t="str">
            <v>新建</v>
          </cell>
          <cell r="O3460" t="str">
            <v>邵东市旺地种养农民专业合作社</v>
          </cell>
          <cell r="R3460" t="str">
            <v>3.5</v>
          </cell>
          <cell r="S3460" t="str">
            <v>6</v>
          </cell>
          <cell r="T3460" t="str">
            <v>无</v>
          </cell>
          <cell r="U3460">
            <v>0</v>
          </cell>
          <cell r="V3460">
            <v>2</v>
          </cell>
          <cell r="W3460">
            <v>2</v>
          </cell>
        </row>
        <row r="3461">
          <cell r="I3461" t="str">
            <v>邵东市旺农种植养殖场公路（二期）</v>
          </cell>
          <cell r="J3461" t="str">
            <v>1312F4305210208</v>
          </cell>
          <cell r="K3461" t="str">
            <v>资源产业路</v>
          </cell>
          <cell r="L3461" t="str">
            <v>二类地区</v>
          </cell>
          <cell r="M3461"/>
          <cell r="N3461" t="str">
            <v>新建</v>
          </cell>
          <cell r="O3461" t="str">
            <v>邵东市旺农种植养殖场</v>
          </cell>
          <cell r="R3461" t="str">
            <v>3.5</v>
          </cell>
          <cell r="S3461" t="str">
            <v>6</v>
          </cell>
          <cell r="T3461" t="str">
            <v>无</v>
          </cell>
          <cell r="U3461">
            <v>0</v>
          </cell>
          <cell r="V3461">
            <v>1.82</v>
          </cell>
          <cell r="W3461">
            <v>1.82</v>
          </cell>
        </row>
        <row r="3462">
          <cell r="I3462" t="str">
            <v>邵东市旺农种植养殖场公路（一期）</v>
          </cell>
          <cell r="J3462" t="str">
            <v>1312F4305210181</v>
          </cell>
          <cell r="K3462" t="str">
            <v>资源产业路</v>
          </cell>
          <cell r="L3462" t="str">
            <v>二类地区</v>
          </cell>
          <cell r="M3462"/>
          <cell r="N3462" t="str">
            <v>新建</v>
          </cell>
          <cell r="O3462" t="str">
            <v>邵东市旺农种植养殖场</v>
          </cell>
          <cell r="R3462" t="str">
            <v>3.5</v>
          </cell>
          <cell r="S3462" t="str">
            <v>6</v>
          </cell>
          <cell r="T3462" t="str">
            <v>无</v>
          </cell>
          <cell r="U3462">
            <v>0</v>
          </cell>
          <cell r="V3462">
            <v>2.58</v>
          </cell>
          <cell r="W3462">
            <v>2.58</v>
          </cell>
        </row>
        <row r="3463">
          <cell r="I3463" t="str">
            <v>邵东市溪水情种养专业合作社新建邵东市溪水情养猪场项目公路</v>
          </cell>
          <cell r="J3463" t="str">
            <v>1312F4305210196</v>
          </cell>
          <cell r="K3463" t="str">
            <v>资源产业路</v>
          </cell>
          <cell r="L3463" t="str">
            <v>二类地区</v>
          </cell>
          <cell r="M3463"/>
          <cell r="N3463" t="str">
            <v>新建</v>
          </cell>
          <cell r="O3463" t="str">
            <v>邵东市溪水情种养专业合作社</v>
          </cell>
          <cell r="R3463" t="str">
            <v>3.5</v>
          </cell>
          <cell r="S3463" t="str">
            <v>6</v>
          </cell>
          <cell r="T3463" t="str">
            <v>无</v>
          </cell>
          <cell r="U3463">
            <v>0</v>
          </cell>
          <cell r="V3463">
            <v>4.45</v>
          </cell>
          <cell r="W3463">
            <v>4.45</v>
          </cell>
        </row>
        <row r="3464">
          <cell r="I3464" t="str">
            <v>邵东市新武土鸡生态养殖场公路</v>
          </cell>
          <cell r="J3464" t="str">
            <v>1312F4305210188</v>
          </cell>
          <cell r="K3464" t="str">
            <v>资源产业路</v>
          </cell>
          <cell r="L3464" t="str">
            <v>二类地区</v>
          </cell>
          <cell r="M3464"/>
          <cell r="N3464" t="str">
            <v>路面改善</v>
          </cell>
          <cell r="O3464" t="str">
            <v>邵东县新武土鸡生态养殖场</v>
          </cell>
          <cell r="R3464" t="str">
            <v>3.5</v>
          </cell>
          <cell r="S3464" t="str">
            <v>6</v>
          </cell>
          <cell r="T3464" t="str">
            <v>CC41430521</v>
          </cell>
          <cell r="U3464">
            <v>0</v>
          </cell>
          <cell r="V3464">
            <v>1.0900000000000001</v>
          </cell>
          <cell r="W3464">
            <v>1.0900000000000001</v>
          </cell>
        </row>
        <row r="3465">
          <cell r="I3465" t="str">
            <v>邵东市杨桥镇乐丰养殖场养猪场公路</v>
          </cell>
          <cell r="J3465" t="str">
            <v>1312F4305210186</v>
          </cell>
          <cell r="K3465" t="str">
            <v>资源产业路</v>
          </cell>
          <cell r="L3465" t="str">
            <v>二类地区</v>
          </cell>
          <cell r="M3465"/>
          <cell r="N3465" t="str">
            <v>新建</v>
          </cell>
          <cell r="O3465" t="str">
            <v>邵东市杨桥镇乐丰养殖场</v>
          </cell>
          <cell r="R3465" t="str">
            <v>3.5</v>
          </cell>
          <cell r="S3465" t="str">
            <v>6</v>
          </cell>
          <cell r="T3465" t="str">
            <v>无</v>
          </cell>
          <cell r="U3465">
            <v>0</v>
          </cell>
          <cell r="V3465">
            <v>1.0900000000000001</v>
          </cell>
          <cell r="W3465">
            <v>1.0900000000000001</v>
          </cell>
        </row>
        <row r="3466">
          <cell r="I3466" t="str">
            <v>邵东市阳畅农业科技有限公司仔猪场公路</v>
          </cell>
          <cell r="J3466" t="str">
            <v>1312F4305210056</v>
          </cell>
          <cell r="K3466" t="str">
            <v>资源产业路</v>
          </cell>
          <cell r="L3466" t="str">
            <v>二类地区</v>
          </cell>
          <cell r="M3466"/>
          <cell r="N3466" t="str">
            <v>路面改善</v>
          </cell>
          <cell r="O3466" t="str">
            <v>邵东市阳畅农业科技有限公司</v>
          </cell>
          <cell r="R3466" t="str">
            <v>4.5</v>
          </cell>
          <cell r="S3466" t="str">
            <v>6</v>
          </cell>
          <cell r="T3466" t="str">
            <v>无</v>
          </cell>
          <cell r="U3466">
            <v>0</v>
          </cell>
          <cell r="V3466">
            <v>7.758</v>
          </cell>
          <cell r="W3466">
            <v>7.758</v>
          </cell>
        </row>
        <row r="3467">
          <cell r="I3467" t="str">
            <v>邵东市昭盛农业开发有限公司公路</v>
          </cell>
          <cell r="J3467" t="str">
            <v>1312F4305210106</v>
          </cell>
          <cell r="K3467" t="str">
            <v>资源产业路</v>
          </cell>
          <cell r="L3467" t="str">
            <v>二类地区</v>
          </cell>
          <cell r="M3467"/>
          <cell r="N3467" t="str">
            <v>新建</v>
          </cell>
          <cell r="O3467" t="str">
            <v>邵东市昭盛农业开发有限公司</v>
          </cell>
          <cell r="R3467" t="str">
            <v>3.5</v>
          </cell>
          <cell r="S3467" t="str">
            <v>6</v>
          </cell>
          <cell r="T3467" t="str">
            <v>无</v>
          </cell>
          <cell r="U3467">
            <v>0</v>
          </cell>
          <cell r="V3467">
            <v>2.39</v>
          </cell>
          <cell r="W3467">
            <v>2.39</v>
          </cell>
        </row>
        <row r="3468">
          <cell r="I3468" t="str">
            <v>邵东市蒸水河生态农业科技公路</v>
          </cell>
          <cell r="J3468" t="str">
            <v>1312F4305210148</v>
          </cell>
          <cell r="K3468" t="str">
            <v>资源产业路</v>
          </cell>
          <cell r="L3468" t="str">
            <v>二类地区</v>
          </cell>
          <cell r="M3468"/>
          <cell r="N3468" t="str">
            <v>新建</v>
          </cell>
          <cell r="O3468" t="str">
            <v>邵东市蒸水河生态农业科技开发有限公司</v>
          </cell>
          <cell r="R3468" t="str">
            <v>3.5</v>
          </cell>
          <cell r="S3468" t="str">
            <v>6</v>
          </cell>
          <cell r="T3468" t="str">
            <v>无</v>
          </cell>
          <cell r="U3468">
            <v>0</v>
          </cell>
          <cell r="V3468">
            <v>2.4300000000000002</v>
          </cell>
          <cell r="W3468">
            <v>2.4300000000000002</v>
          </cell>
        </row>
        <row r="3469">
          <cell r="I3469" t="str">
            <v>邵东市卓颇种养专业合作社新建养猪场项目公路</v>
          </cell>
          <cell r="J3469" t="str">
            <v>1312F4305210197</v>
          </cell>
          <cell r="K3469" t="str">
            <v>资源产业路</v>
          </cell>
          <cell r="L3469" t="str">
            <v>二类地区</v>
          </cell>
          <cell r="M3469"/>
          <cell r="N3469" t="str">
            <v>新建</v>
          </cell>
          <cell r="O3469" t="str">
            <v>邵东市卓颇种养专业合作社</v>
          </cell>
          <cell r="R3469" t="str">
            <v>3.5</v>
          </cell>
          <cell r="S3469" t="str">
            <v>6</v>
          </cell>
          <cell r="T3469" t="str">
            <v>无</v>
          </cell>
          <cell r="U3469">
            <v>0</v>
          </cell>
          <cell r="V3469">
            <v>0.94</v>
          </cell>
          <cell r="W3469">
            <v>0.94</v>
          </cell>
        </row>
        <row r="3470">
          <cell r="I3470" t="str">
            <v>邵东市祖华欣康养殖场公路</v>
          </cell>
          <cell r="J3470" t="str">
            <v>1312F4305210015</v>
          </cell>
          <cell r="K3470" t="str">
            <v>资源产业路</v>
          </cell>
          <cell r="L3470" t="str">
            <v>二类地区</v>
          </cell>
          <cell r="M3470"/>
          <cell r="N3470" t="str">
            <v>新建</v>
          </cell>
          <cell r="O3470" t="str">
            <v>邵东市祖华欣康养殖有限公司</v>
          </cell>
          <cell r="R3470" t="str">
            <v>3.5</v>
          </cell>
          <cell r="S3470" t="str">
            <v>6</v>
          </cell>
          <cell r="T3470" t="str">
            <v>无</v>
          </cell>
          <cell r="U3470">
            <v>0</v>
          </cell>
          <cell r="V3470">
            <v>1.29</v>
          </cell>
          <cell r="W3470">
            <v>1.29</v>
          </cell>
        </row>
        <row r="3471">
          <cell r="I3471" t="str">
            <v>邵东市偃月生态养殖有限公司公路</v>
          </cell>
          <cell r="J3471" t="str">
            <v>1312F4305210105</v>
          </cell>
          <cell r="K3471" t="str">
            <v>资源产业路</v>
          </cell>
          <cell r="L3471" t="str">
            <v>二类地区</v>
          </cell>
          <cell r="M3471"/>
          <cell r="N3471" t="str">
            <v>新建</v>
          </cell>
          <cell r="O3471" t="str">
            <v>邵东市偃月生态养殖有限公司</v>
          </cell>
          <cell r="R3471" t="str">
            <v>3.5</v>
          </cell>
          <cell r="S3471" t="str">
            <v>6</v>
          </cell>
          <cell r="T3471" t="str">
            <v>无</v>
          </cell>
          <cell r="U3471">
            <v>0</v>
          </cell>
          <cell r="V3471">
            <v>0.35</v>
          </cell>
          <cell r="W3471">
            <v>0.35</v>
          </cell>
        </row>
        <row r="3472">
          <cell r="I3472" t="str">
            <v>邵东同富生态科技农民专业合作社公路</v>
          </cell>
          <cell r="J3472" t="str">
            <v>1312F4305210185</v>
          </cell>
          <cell r="K3472" t="str">
            <v>资源产业路</v>
          </cell>
          <cell r="L3472" t="str">
            <v>二类地区</v>
          </cell>
          <cell r="M3472"/>
          <cell r="N3472" t="str">
            <v>新建</v>
          </cell>
          <cell r="O3472" t="str">
            <v>邵东同富生态科技农民专业合作社</v>
          </cell>
          <cell r="R3472" t="str">
            <v>3.5</v>
          </cell>
          <cell r="S3472" t="str">
            <v>6</v>
          </cell>
          <cell r="T3472" t="str">
            <v>无</v>
          </cell>
          <cell r="U3472">
            <v>0</v>
          </cell>
          <cell r="V3472">
            <v>2.11</v>
          </cell>
          <cell r="W3472">
            <v>2.11</v>
          </cell>
        </row>
        <row r="3473">
          <cell r="I3473" t="str">
            <v>邵东团结农业专业合作社牲猪基地公路</v>
          </cell>
          <cell r="J3473" t="str">
            <v>1312F4305210077</v>
          </cell>
          <cell r="K3473" t="str">
            <v>资源产业路</v>
          </cell>
          <cell r="L3473" t="str">
            <v>二类地区</v>
          </cell>
          <cell r="M3473"/>
          <cell r="N3473" t="str">
            <v>新建</v>
          </cell>
          <cell r="O3473" t="str">
            <v>邵东团结农业专业合作社牲猪养殖基地</v>
          </cell>
          <cell r="R3473" t="str">
            <v>3.5</v>
          </cell>
          <cell r="S3473" t="str">
            <v>6</v>
          </cell>
          <cell r="T3473" t="str">
            <v>无</v>
          </cell>
          <cell r="U3473">
            <v>0</v>
          </cell>
          <cell r="V3473">
            <v>1.48</v>
          </cell>
          <cell r="W3473">
            <v>1.48</v>
          </cell>
        </row>
        <row r="3474">
          <cell r="I3474" t="str">
            <v>邵东团结农业专业合作社油茶基地公路</v>
          </cell>
          <cell r="J3474" t="str">
            <v>1312F4305210076</v>
          </cell>
          <cell r="K3474" t="str">
            <v>资源产业路</v>
          </cell>
          <cell r="L3474" t="str">
            <v>二类地区</v>
          </cell>
          <cell r="M3474"/>
          <cell r="N3474" t="str">
            <v>新建</v>
          </cell>
          <cell r="O3474" t="str">
            <v>邵东团结农业专业合作社油茶种植基地</v>
          </cell>
          <cell r="R3474" t="str">
            <v>3.5</v>
          </cell>
          <cell r="S3474" t="str">
            <v>6</v>
          </cell>
          <cell r="T3474" t="str">
            <v>无</v>
          </cell>
          <cell r="U3474">
            <v>0</v>
          </cell>
          <cell r="V3474">
            <v>2.72</v>
          </cell>
          <cell r="W3474">
            <v>2.72</v>
          </cell>
        </row>
        <row r="3475">
          <cell r="I3475" t="str">
            <v>邵东县垚鑫农业农民专业合作社公路</v>
          </cell>
          <cell r="J3475" t="str">
            <v>1312F4305210116</v>
          </cell>
          <cell r="K3475" t="str">
            <v>资源产业路</v>
          </cell>
          <cell r="L3475" t="str">
            <v>二类地区</v>
          </cell>
          <cell r="M3475"/>
          <cell r="N3475" t="str">
            <v>新建</v>
          </cell>
          <cell r="O3475" t="str">
            <v>邵东县垚鑫农业农民专业合作社</v>
          </cell>
          <cell r="R3475" t="str">
            <v>3.5</v>
          </cell>
          <cell r="S3475" t="str">
            <v>6</v>
          </cell>
          <cell r="T3475" t="str">
            <v>无</v>
          </cell>
          <cell r="U3475">
            <v>0</v>
          </cell>
          <cell r="V3475">
            <v>1.9</v>
          </cell>
          <cell r="W3475">
            <v>1.9</v>
          </cell>
        </row>
        <row r="3476">
          <cell r="I3476" t="str">
            <v>邵东县保善绿色种养专业合作社新建经济果种植项目公路</v>
          </cell>
          <cell r="J3476" t="str">
            <v>1312F4305210254</v>
          </cell>
          <cell r="K3476" t="str">
            <v>资源产业路</v>
          </cell>
          <cell r="L3476" t="str">
            <v>二类地区</v>
          </cell>
          <cell r="M3476"/>
          <cell r="N3476" t="str">
            <v>升级改造（提质改造）</v>
          </cell>
          <cell r="O3476" t="str">
            <v>邵东县保善绿色种养专业合作社</v>
          </cell>
          <cell r="R3476" t="str">
            <v>5</v>
          </cell>
          <cell r="S3476" t="str">
            <v>6</v>
          </cell>
          <cell r="T3476" t="str">
            <v>C5N0430521</v>
          </cell>
          <cell r="U3476">
            <v>0</v>
          </cell>
          <cell r="V3476">
            <v>1.222</v>
          </cell>
          <cell r="W3476">
            <v>1.222</v>
          </cell>
        </row>
        <row r="3477">
          <cell r="I3477" t="str">
            <v>邵东县堡面前大云山山泉有限公司公路</v>
          </cell>
          <cell r="J3477" t="str">
            <v>1312F4305210126</v>
          </cell>
          <cell r="K3477" t="str">
            <v>资源产业路</v>
          </cell>
          <cell r="L3477" t="str">
            <v>二类地区</v>
          </cell>
          <cell r="M3477"/>
          <cell r="N3477" t="str">
            <v>新建</v>
          </cell>
          <cell r="O3477" t="str">
            <v>邵东县堡面前大云山山泉有限公司水产基地</v>
          </cell>
          <cell r="R3477" t="str">
            <v>3.5</v>
          </cell>
          <cell r="S3477" t="str">
            <v>6</v>
          </cell>
          <cell r="T3477" t="str">
            <v>无</v>
          </cell>
          <cell r="U3477">
            <v>0</v>
          </cell>
          <cell r="V3477">
            <v>1.45</v>
          </cell>
          <cell r="W3477">
            <v>1.45</v>
          </cell>
        </row>
        <row r="3478">
          <cell r="I3478" t="str">
            <v>邵东县承勤农业合作社养猪场公路</v>
          </cell>
          <cell r="J3478" t="str">
            <v>1312F4305210054</v>
          </cell>
          <cell r="K3478" t="str">
            <v>资源产业路</v>
          </cell>
          <cell r="L3478" t="str">
            <v>二类地区</v>
          </cell>
          <cell r="M3478"/>
          <cell r="N3478" t="str">
            <v>新建</v>
          </cell>
          <cell r="O3478" t="str">
            <v>邵东市承勤农业专业合作社</v>
          </cell>
          <cell r="R3478" t="str">
            <v>3.5</v>
          </cell>
          <cell r="S3478" t="str">
            <v>6</v>
          </cell>
          <cell r="T3478" t="str">
            <v>无</v>
          </cell>
          <cell r="U3478">
            <v>0</v>
          </cell>
          <cell r="V3478">
            <v>5.54</v>
          </cell>
          <cell r="W3478">
            <v>5.54</v>
          </cell>
        </row>
        <row r="3479">
          <cell r="I3479" t="str">
            <v>邵东县德连种养农民专业合作社公路</v>
          </cell>
          <cell r="J3479" t="str">
            <v>1312F4305210115</v>
          </cell>
          <cell r="K3479" t="str">
            <v>资源产业路</v>
          </cell>
          <cell r="L3479" t="str">
            <v>二类地区</v>
          </cell>
          <cell r="M3479"/>
          <cell r="N3479" t="str">
            <v>新建</v>
          </cell>
          <cell r="O3479" t="str">
            <v>邵东县德连种养农民专业合作社</v>
          </cell>
          <cell r="R3479" t="str">
            <v>3.5</v>
          </cell>
          <cell r="S3479" t="str">
            <v>6</v>
          </cell>
          <cell r="T3479" t="str">
            <v>无</v>
          </cell>
          <cell r="U3479">
            <v>0</v>
          </cell>
          <cell r="V3479">
            <v>3.06</v>
          </cell>
          <cell r="W3479">
            <v>3.06</v>
          </cell>
        </row>
        <row r="3480">
          <cell r="I3480" t="str">
            <v>邵东县耳石岭油茶专业合作社新建油茶种植公路</v>
          </cell>
          <cell r="J3480" t="str">
            <v>1312F4305210226</v>
          </cell>
          <cell r="K3480" t="str">
            <v>资源产业路</v>
          </cell>
          <cell r="L3480" t="str">
            <v>二类地区</v>
          </cell>
          <cell r="M3480"/>
          <cell r="N3480" t="str">
            <v>新建</v>
          </cell>
          <cell r="O3480" t="str">
            <v>邵东县耳石岭油茶专业合作社新建油茶种植</v>
          </cell>
          <cell r="R3480" t="str">
            <v>3.5</v>
          </cell>
          <cell r="S3480" t="str">
            <v>6</v>
          </cell>
          <cell r="T3480" t="str">
            <v>无</v>
          </cell>
          <cell r="U3480">
            <v>0</v>
          </cell>
          <cell r="V3480">
            <v>2.31</v>
          </cell>
          <cell r="W3480">
            <v>2.31</v>
          </cell>
        </row>
        <row r="3481">
          <cell r="I3481" t="str">
            <v>邵东县范玖农业专业合作社中药材油茶种植项目公路</v>
          </cell>
          <cell r="J3481" t="str">
            <v>1312F4305210247</v>
          </cell>
          <cell r="K3481" t="str">
            <v>资源产业路</v>
          </cell>
          <cell r="L3481" t="str">
            <v>二类地区</v>
          </cell>
          <cell r="M3481"/>
          <cell r="N3481" t="str">
            <v>新建</v>
          </cell>
          <cell r="O3481" t="str">
            <v>邵东市范玖农业专业合作社</v>
          </cell>
          <cell r="R3481" t="str">
            <v>3.5</v>
          </cell>
          <cell r="S3481" t="str">
            <v>6</v>
          </cell>
          <cell r="T3481" t="str">
            <v>无</v>
          </cell>
          <cell r="U3481">
            <v>0</v>
          </cell>
          <cell r="V3481">
            <v>1.33</v>
          </cell>
          <cell r="W3481">
            <v>1.33</v>
          </cell>
        </row>
        <row r="3482">
          <cell r="I3482" t="str">
            <v>邵东县丰裕科技种植专业合作社油茶、金银花种植项目公路</v>
          </cell>
          <cell r="J3482" t="str">
            <v>1312F4305210257</v>
          </cell>
          <cell r="K3482" t="str">
            <v>资源产业路</v>
          </cell>
          <cell r="L3482" t="str">
            <v>二类地区</v>
          </cell>
          <cell r="M3482"/>
          <cell r="N3482" t="str">
            <v>新建</v>
          </cell>
          <cell r="O3482" t="str">
            <v>邵东县丰裕科技种植专业合作社</v>
          </cell>
          <cell r="R3482" t="str">
            <v>3.5</v>
          </cell>
          <cell r="S3482" t="str">
            <v>6</v>
          </cell>
          <cell r="T3482" t="str">
            <v>无</v>
          </cell>
          <cell r="U3482">
            <v>0</v>
          </cell>
          <cell r="V3482">
            <v>1.86</v>
          </cell>
          <cell r="W3482">
            <v>1.86</v>
          </cell>
        </row>
        <row r="3483">
          <cell r="I3483" t="str">
            <v>邵东县高家铺种养农民专业合作社种植养殖基地公路</v>
          </cell>
          <cell r="J3483" t="str">
            <v>1312F4305210080</v>
          </cell>
          <cell r="K3483" t="str">
            <v>资源产业路</v>
          </cell>
          <cell r="L3483" t="str">
            <v>二类地区</v>
          </cell>
          <cell r="M3483"/>
          <cell r="N3483" t="str">
            <v>新建</v>
          </cell>
          <cell r="O3483" t="str">
            <v>邵东县高家铺种养农民专业合作社新建油茶种植、禽畜养殖项目</v>
          </cell>
          <cell r="R3483" t="str">
            <v>3.5</v>
          </cell>
          <cell r="S3483" t="str">
            <v>6</v>
          </cell>
          <cell r="T3483" t="str">
            <v>无</v>
          </cell>
          <cell r="U3483">
            <v>0</v>
          </cell>
          <cell r="V3483">
            <v>2.69</v>
          </cell>
          <cell r="W3483">
            <v>2.69</v>
          </cell>
        </row>
        <row r="3484">
          <cell r="I3484" t="str">
            <v>邵东县高山岭农业专业合作社公路</v>
          </cell>
          <cell r="J3484" t="str">
            <v>1312F4305210112</v>
          </cell>
          <cell r="K3484" t="str">
            <v>资源产业路</v>
          </cell>
          <cell r="L3484" t="str">
            <v>二类地区</v>
          </cell>
          <cell r="M3484"/>
          <cell r="N3484" t="str">
            <v>新建</v>
          </cell>
          <cell r="O3484" t="str">
            <v>邵东县高山岭农业专业合作社</v>
          </cell>
          <cell r="R3484" t="str">
            <v>3.5</v>
          </cell>
          <cell r="S3484" t="str">
            <v>6</v>
          </cell>
          <cell r="T3484" t="str">
            <v>无</v>
          </cell>
          <cell r="U3484">
            <v>0</v>
          </cell>
          <cell r="V3484">
            <v>3.72</v>
          </cell>
          <cell r="W3484">
            <v>3.72</v>
          </cell>
        </row>
        <row r="3485">
          <cell r="I3485" t="str">
            <v>邵东县横江种养农民专业合作社药材基地公路</v>
          </cell>
          <cell r="J3485" t="str">
            <v>1312F4305210138</v>
          </cell>
          <cell r="K3485" t="str">
            <v>资源产业路</v>
          </cell>
          <cell r="L3485" t="str">
            <v>二类地区</v>
          </cell>
          <cell r="M3485"/>
          <cell r="N3485" t="str">
            <v>新建</v>
          </cell>
          <cell r="O3485" t="str">
            <v>邵东县横江种养农民专业合作社新建种植药材项目</v>
          </cell>
          <cell r="R3485" t="str">
            <v>3.5</v>
          </cell>
          <cell r="S3485" t="str">
            <v>6</v>
          </cell>
          <cell r="T3485" t="str">
            <v>无</v>
          </cell>
          <cell r="U3485">
            <v>0</v>
          </cell>
          <cell r="V3485">
            <v>3.98</v>
          </cell>
          <cell r="W3485">
            <v>3.98</v>
          </cell>
        </row>
        <row r="3486">
          <cell r="I3486" t="str">
            <v>邵东县鸿联生态农业专业合作社公路</v>
          </cell>
          <cell r="J3486" t="str">
            <v>1312F4305210173</v>
          </cell>
          <cell r="K3486" t="str">
            <v>资源产业路</v>
          </cell>
          <cell r="L3486" t="str">
            <v>二类地区</v>
          </cell>
          <cell r="M3486"/>
          <cell r="N3486" t="str">
            <v>新建</v>
          </cell>
          <cell r="O3486" t="str">
            <v>邵东县鸿联生态农业专业合作社</v>
          </cell>
          <cell r="R3486" t="str">
            <v>3.5</v>
          </cell>
          <cell r="S3486" t="str">
            <v>6</v>
          </cell>
          <cell r="T3486" t="str">
            <v>无</v>
          </cell>
          <cell r="U3486">
            <v>0</v>
          </cell>
          <cell r="V3486">
            <v>2.4500000000000002</v>
          </cell>
          <cell r="W3486">
            <v>2.4500000000000002</v>
          </cell>
        </row>
        <row r="3487">
          <cell r="I3487" t="str">
            <v>邵东县宏伟现代农业专业合作社新建生猪场公路</v>
          </cell>
          <cell r="J3487" t="str">
            <v>1312F4305210216</v>
          </cell>
          <cell r="K3487" t="str">
            <v>资源产业路</v>
          </cell>
          <cell r="L3487" t="str">
            <v>二类地区</v>
          </cell>
          <cell r="M3487"/>
          <cell r="N3487" t="str">
            <v>新建</v>
          </cell>
          <cell r="O3487" t="str">
            <v>邵东县宏伟现代农业专业合作社</v>
          </cell>
          <cell r="R3487" t="str">
            <v>3.5</v>
          </cell>
          <cell r="S3487" t="str">
            <v>6</v>
          </cell>
          <cell r="T3487" t="str">
            <v>无</v>
          </cell>
          <cell r="U3487">
            <v>0</v>
          </cell>
          <cell r="V3487">
            <v>1.0900000000000001</v>
          </cell>
          <cell r="W3487">
            <v>1.0900000000000001</v>
          </cell>
        </row>
        <row r="3488">
          <cell r="I3488" t="str">
            <v>邵东县回陇峰油茶林专业合作社高产油茶林公路</v>
          </cell>
          <cell r="J3488" t="str">
            <v>1312F4305210063</v>
          </cell>
          <cell r="K3488" t="str">
            <v>资源产业路</v>
          </cell>
          <cell r="L3488" t="str">
            <v>二类地区</v>
          </cell>
          <cell r="M3488"/>
          <cell r="N3488" t="str">
            <v>新建</v>
          </cell>
          <cell r="O3488" t="str">
            <v>邵东县回陇峰油茶林专业合作社</v>
          </cell>
          <cell r="R3488" t="str">
            <v>3.5</v>
          </cell>
          <cell r="S3488" t="str">
            <v>6</v>
          </cell>
          <cell r="T3488" t="str">
            <v>无</v>
          </cell>
          <cell r="U3488">
            <v>0</v>
          </cell>
          <cell r="V3488">
            <v>3.68</v>
          </cell>
          <cell r="W3488">
            <v>3.68</v>
          </cell>
        </row>
        <row r="3489">
          <cell r="I3489" t="str">
            <v>邵东县火厂坪镇学军家庭农场养猪场公路</v>
          </cell>
          <cell r="J3489" t="str">
            <v>1312F4305210180</v>
          </cell>
          <cell r="K3489" t="str">
            <v>资源产业路</v>
          </cell>
          <cell r="L3489" t="str">
            <v>二类地区</v>
          </cell>
          <cell r="M3489"/>
          <cell r="N3489" t="str">
            <v>新建</v>
          </cell>
          <cell r="O3489" t="str">
            <v>邵东县火厂坪镇学军家庭农场</v>
          </cell>
          <cell r="R3489" t="str">
            <v>3.5</v>
          </cell>
          <cell r="S3489" t="str">
            <v>6</v>
          </cell>
          <cell r="T3489" t="str">
            <v>无</v>
          </cell>
          <cell r="U3489">
            <v>0</v>
          </cell>
          <cell r="V3489">
            <v>1.66</v>
          </cell>
          <cell r="W3489">
            <v>1.66</v>
          </cell>
        </row>
        <row r="3490">
          <cell r="I3490" t="str">
            <v>邵东县佳耘农业专业合作社种植养殖公路</v>
          </cell>
          <cell r="J3490" t="str">
            <v>1312F4305210092</v>
          </cell>
          <cell r="K3490" t="str">
            <v>资源产业路</v>
          </cell>
          <cell r="L3490" t="str">
            <v>二类地区</v>
          </cell>
          <cell r="M3490"/>
          <cell r="N3490" t="str">
            <v>新建</v>
          </cell>
          <cell r="O3490" t="str">
            <v>邵东县佳耘农业专业合作社</v>
          </cell>
          <cell r="R3490" t="str">
            <v>3.5</v>
          </cell>
          <cell r="S3490" t="str">
            <v>6</v>
          </cell>
          <cell r="T3490" t="str">
            <v>无</v>
          </cell>
          <cell r="U3490">
            <v>0</v>
          </cell>
          <cell r="V3490">
            <v>1.46</v>
          </cell>
          <cell r="W3490">
            <v>1.46</v>
          </cell>
        </row>
        <row r="3491">
          <cell r="I3491" t="str">
            <v>邵东县建联农业专业合作社公路</v>
          </cell>
          <cell r="J3491" t="str">
            <v>1312F4305210120</v>
          </cell>
          <cell r="K3491" t="str">
            <v>资源产业路</v>
          </cell>
          <cell r="L3491" t="str">
            <v>二类地区</v>
          </cell>
          <cell r="M3491"/>
          <cell r="N3491" t="str">
            <v>新建</v>
          </cell>
          <cell r="O3491" t="str">
            <v>邵东县建联农业专业合作社</v>
          </cell>
          <cell r="R3491" t="str">
            <v>3.5</v>
          </cell>
          <cell r="S3491" t="str">
            <v>6</v>
          </cell>
          <cell r="T3491" t="str">
            <v>无</v>
          </cell>
          <cell r="U3491">
            <v>0</v>
          </cell>
          <cell r="V3491">
            <v>1.29</v>
          </cell>
          <cell r="W3491">
            <v>1.29</v>
          </cell>
        </row>
        <row r="3492">
          <cell r="I3492" t="str">
            <v>邵东县金华山生态农业专业合作社公路</v>
          </cell>
          <cell r="J3492" t="str">
            <v>1312F4305210096</v>
          </cell>
          <cell r="K3492" t="str">
            <v>资源产业路</v>
          </cell>
          <cell r="L3492" t="str">
            <v>二类地区</v>
          </cell>
          <cell r="M3492"/>
          <cell r="N3492" t="str">
            <v>新建</v>
          </cell>
          <cell r="O3492" t="str">
            <v>邵东县金华山生态农业专业合作社</v>
          </cell>
          <cell r="R3492" t="str">
            <v>3.5</v>
          </cell>
          <cell r="S3492" t="str">
            <v>6</v>
          </cell>
          <cell r="T3492" t="str">
            <v>无</v>
          </cell>
          <cell r="U3492">
            <v>0</v>
          </cell>
          <cell r="V3492">
            <v>2.4500000000000002</v>
          </cell>
          <cell r="W3492">
            <v>2.4500000000000002</v>
          </cell>
        </row>
        <row r="3493">
          <cell r="I3493" t="str">
            <v>邵东县金态油茶专业合作社公路</v>
          </cell>
          <cell r="J3493" t="str">
            <v>1312F4305210145</v>
          </cell>
          <cell r="K3493" t="str">
            <v>资源产业路</v>
          </cell>
          <cell r="L3493" t="str">
            <v>二类地区</v>
          </cell>
          <cell r="M3493"/>
          <cell r="N3493" t="str">
            <v>新建</v>
          </cell>
          <cell r="O3493" t="str">
            <v>邵东县金态油茶专业合作社</v>
          </cell>
          <cell r="R3493" t="str">
            <v>3.5</v>
          </cell>
          <cell r="S3493" t="str">
            <v>6</v>
          </cell>
          <cell r="T3493" t="str">
            <v>无</v>
          </cell>
          <cell r="U3493">
            <v>0</v>
          </cell>
          <cell r="V3493">
            <v>2.15</v>
          </cell>
          <cell r="W3493">
            <v>2.15</v>
          </cell>
        </row>
        <row r="3494">
          <cell r="I3494" t="str">
            <v>邵东县金珠药材种植专业合作社药材基地公路</v>
          </cell>
          <cell r="J3494" t="str">
            <v>1312F4305210174</v>
          </cell>
          <cell r="K3494" t="str">
            <v>资源产业路</v>
          </cell>
          <cell r="L3494" t="str">
            <v>二类地区</v>
          </cell>
          <cell r="M3494"/>
          <cell r="N3494" t="str">
            <v>新建</v>
          </cell>
          <cell r="O3494" t="str">
            <v>邵东县金珠药材种植专业合作社</v>
          </cell>
          <cell r="R3494" t="str">
            <v>3.5</v>
          </cell>
          <cell r="S3494" t="str">
            <v>6</v>
          </cell>
          <cell r="T3494" t="str">
            <v>无</v>
          </cell>
          <cell r="U3494">
            <v>0</v>
          </cell>
          <cell r="V3494">
            <v>1.49</v>
          </cell>
          <cell r="W3494">
            <v>1.49</v>
          </cell>
        </row>
        <row r="3495">
          <cell r="I3495" t="str">
            <v>邵东县金珠种植专业合作社药材基地公路</v>
          </cell>
          <cell r="J3495" t="str">
            <v>1312F4305210127</v>
          </cell>
          <cell r="K3495" t="str">
            <v>资源产业路</v>
          </cell>
          <cell r="L3495" t="str">
            <v>二类地区</v>
          </cell>
          <cell r="M3495"/>
          <cell r="N3495" t="str">
            <v>新建</v>
          </cell>
          <cell r="O3495" t="str">
            <v>邵东县金珠种植专业合作社</v>
          </cell>
          <cell r="R3495" t="str">
            <v>3.5</v>
          </cell>
          <cell r="S3495" t="str">
            <v>6</v>
          </cell>
          <cell r="T3495" t="str">
            <v>无</v>
          </cell>
          <cell r="U3495">
            <v>0</v>
          </cell>
          <cell r="V3495">
            <v>2.6</v>
          </cell>
          <cell r="W3495">
            <v>2.6</v>
          </cell>
        </row>
        <row r="3496">
          <cell r="I3496" t="str">
            <v>邵东县九凤农业专业合作社种植基地公路</v>
          </cell>
          <cell r="J3496" t="str">
            <v>1312F4305210060</v>
          </cell>
          <cell r="K3496" t="str">
            <v>资源产业路</v>
          </cell>
          <cell r="L3496" t="str">
            <v>二类地区</v>
          </cell>
          <cell r="M3496"/>
          <cell r="N3496" t="str">
            <v>新建</v>
          </cell>
          <cell r="O3496" t="str">
            <v>邵东县九凤农业专业合作社</v>
          </cell>
          <cell r="R3496" t="str">
            <v>3.5</v>
          </cell>
          <cell r="S3496" t="str">
            <v>6</v>
          </cell>
          <cell r="T3496" t="str">
            <v>无</v>
          </cell>
          <cell r="U3496">
            <v>0</v>
          </cell>
          <cell r="V3496">
            <v>4.3899999999999997</v>
          </cell>
          <cell r="W3496">
            <v>4.3899999999999997</v>
          </cell>
        </row>
        <row r="3497">
          <cell r="I3497" t="str">
            <v>邵东县君逸种养专业合作社公路</v>
          </cell>
          <cell r="J3497" t="str">
            <v>1312F4305210108</v>
          </cell>
          <cell r="K3497" t="str">
            <v>资源产业路</v>
          </cell>
          <cell r="L3497" t="str">
            <v>二类地区</v>
          </cell>
          <cell r="M3497"/>
          <cell r="N3497" t="str">
            <v>新建</v>
          </cell>
          <cell r="O3497" t="str">
            <v>邵东县君逸种养专业合作社</v>
          </cell>
          <cell r="R3497" t="str">
            <v>3.5</v>
          </cell>
          <cell r="S3497" t="str">
            <v>6</v>
          </cell>
          <cell r="T3497" t="str">
            <v>无</v>
          </cell>
          <cell r="U3497">
            <v>0</v>
          </cell>
          <cell r="V3497">
            <v>1.51</v>
          </cell>
          <cell r="W3497">
            <v>1.51</v>
          </cell>
        </row>
        <row r="3498">
          <cell r="I3498" t="str">
            <v>邵东县可芯农业专业合作社玉竹加工厂公路</v>
          </cell>
          <cell r="J3498" t="str">
            <v>1312F4305210151</v>
          </cell>
          <cell r="K3498" t="str">
            <v>资源产业路</v>
          </cell>
          <cell r="L3498" t="str">
            <v>二类地区</v>
          </cell>
          <cell r="M3498"/>
          <cell r="N3498" t="str">
            <v>新建</v>
          </cell>
          <cell r="O3498" t="str">
            <v>邵东县可芯农业专业合作社玉竹加工厂</v>
          </cell>
          <cell r="R3498" t="str">
            <v>3.5</v>
          </cell>
          <cell r="S3498" t="str">
            <v>6</v>
          </cell>
          <cell r="T3498" t="str">
            <v>无</v>
          </cell>
          <cell r="U3498">
            <v>0</v>
          </cell>
          <cell r="V3498">
            <v>0.22</v>
          </cell>
          <cell r="W3498">
            <v>0.22</v>
          </cell>
        </row>
        <row r="3499">
          <cell r="I3499" t="str">
            <v>邵东县老龙山生态农业科技有限公司新建种植油茶项目公路</v>
          </cell>
          <cell r="J3499" t="str">
            <v>1312F4305210252</v>
          </cell>
          <cell r="K3499" t="str">
            <v>资源产业路</v>
          </cell>
          <cell r="L3499" t="str">
            <v>二类地区</v>
          </cell>
          <cell r="M3499"/>
          <cell r="N3499" t="str">
            <v>新建</v>
          </cell>
          <cell r="O3499" t="str">
            <v>邵东县老龙山生态农业科技有限公司</v>
          </cell>
          <cell r="R3499" t="str">
            <v>5</v>
          </cell>
          <cell r="S3499" t="str">
            <v>6</v>
          </cell>
          <cell r="T3499" t="str">
            <v>无</v>
          </cell>
          <cell r="U3499">
            <v>0</v>
          </cell>
          <cell r="V3499">
            <v>2</v>
          </cell>
          <cell r="W3499">
            <v>2</v>
          </cell>
        </row>
        <row r="3500">
          <cell r="I3500" t="str">
            <v>邵东县莲湖生态农业有限责任公司新建油茶种植公路</v>
          </cell>
          <cell r="J3500" t="str">
            <v>1312F4305210161</v>
          </cell>
          <cell r="K3500" t="str">
            <v>资源产业路</v>
          </cell>
          <cell r="L3500" t="str">
            <v>二类地区</v>
          </cell>
          <cell r="M3500"/>
          <cell r="N3500" t="str">
            <v>新建</v>
          </cell>
          <cell r="O3500" t="str">
            <v>邵东县莲湖生态农业有限责任公司</v>
          </cell>
          <cell r="R3500" t="str">
            <v>3.5</v>
          </cell>
          <cell r="S3500" t="str">
            <v>6</v>
          </cell>
          <cell r="T3500" t="str">
            <v>无</v>
          </cell>
          <cell r="U3500">
            <v>0</v>
          </cell>
          <cell r="V3500">
            <v>0.8</v>
          </cell>
          <cell r="W3500">
            <v>0.8</v>
          </cell>
        </row>
        <row r="3501">
          <cell r="I3501" t="str">
            <v>邵东县林林种养专业合作社公路</v>
          </cell>
          <cell r="J3501" t="str">
            <v>1312F4305210086</v>
          </cell>
          <cell r="K3501" t="str">
            <v>资源产业路</v>
          </cell>
          <cell r="L3501" t="str">
            <v>二类地区</v>
          </cell>
          <cell r="M3501"/>
          <cell r="N3501" t="str">
            <v>新建</v>
          </cell>
          <cell r="O3501" t="str">
            <v>邵东县林林种养专业合作社</v>
          </cell>
          <cell r="R3501" t="str">
            <v>3.5</v>
          </cell>
          <cell r="S3501" t="str">
            <v>6</v>
          </cell>
          <cell r="T3501" t="str">
            <v>无</v>
          </cell>
          <cell r="U3501">
            <v>0</v>
          </cell>
          <cell r="V3501">
            <v>2.36</v>
          </cell>
          <cell r="W3501">
            <v>2.36</v>
          </cell>
        </row>
        <row r="3502">
          <cell r="I3502" t="str">
            <v>邵东县玲玲农业专业合作社公路</v>
          </cell>
          <cell r="J3502" t="str">
            <v>1312F4305210141</v>
          </cell>
          <cell r="K3502" t="str">
            <v>资源产业路</v>
          </cell>
          <cell r="L3502" t="str">
            <v>二类地区</v>
          </cell>
          <cell r="M3502"/>
          <cell r="N3502" t="str">
            <v>新建</v>
          </cell>
          <cell r="O3502" t="str">
            <v>邵东县玲玲农业专业合作社</v>
          </cell>
          <cell r="R3502" t="str">
            <v>3.5</v>
          </cell>
          <cell r="S3502" t="str">
            <v>6</v>
          </cell>
          <cell r="T3502" t="str">
            <v>无</v>
          </cell>
          <cell r="U3502">
            <v>0</v>
          </cell>
          <cell r="V3502">
            <v>0.36</v>
          </cell>
          <cell r="W3502">
            <v>0.36</v>
          </cell>
        </row>
        <row r="3503">
          <cell r="I3503" t="str">
            <v>邵东县灵官殿镇海峰养殖种植公路</v>
          </cell>
          <cell r="J3503" t="str">
            <v>1312F4305210088</v>
          </cell>
          <cell r="K3503" t="str">
            <v>资源产业路</v>
          </cell>
          <cell r="L3503" t="str">
            <v>二类地区</v>
          </cell>
          <cell r="M3503"/>
          <cell r="N3503" t="str">
            <v>新建</v>
          </cell>
          <cell r="O3503" t="str">
            <v>邵东县灵官殿镇海峰养殖种植场</v>
          </cell>
          <cell r="R3503" t="str">
            <v>3.5</v>
          </cell>
          <cell r="S3503" t="str">
            <v>6</v>
          </cell>
          <cell r="T3503" t="str">
            <v>无</v>
          </cell>
          <cell r="U3503">
            <v>0</v>
          </cell>
          <cell r="V3503">
            <v>1.21</v>
          </cell>
          <cell r="W3503">
            <v>1.21</v>
          </cell>
        </row>
        <row r="3504">
          <cell r="I3504" t="str">
            <v>邵东县流光湖生态农业服务有限公司公路</v>
          </cell>
          <cell r="J3504" t="str">
            <v>1312F4305210098</v>
          </cell>
          <cell r="K3504" t="str">
            <v>资源产业路</v>
          </cell>
          <cell r="L3504" t="str">
            <v>二类地区</v>
          </cell>
          <cell r="M3504"/>
          <cell r="N3504" t="str">
            <v>新建</v>
          </cell>
          <cell r="O3504" t="str">
            <v>邵东县流光湖生态农业服务有限公司邵东星海生态休闲农业观光园</v>
          </cell>
          <cell r="R3504" t="str">
            <v>3.5</v>
          </cell>
          <cell r="S3504" t="str">
            <v>6</v>
          </cell>
          <cell r="T3504" t="str">
            <v>无</v>
          </cell>
          <cell r="U3504">
            <v>0</v>
          </cell>
          <cell r="V3504">
            <v>11.93</v>
          </cell>
          <cell r="W3504">
            <v>11.93</v>
          </cell>
        </row>
        <row r="3505">
          <cell r="I3505" t="str">
            <v>邵东县龙健种养专业合作社公路</v>
          </cell>
          <cell r="J3505" t="str">
            <v>1312F4305210130</v>
          </cell>
          <cell r="K3505" t="str">
            <v>资源产业路</v>
          </cell>
          <cell r="L3505" t="str">
            <v>二类地区</v>
          </cell>
          <cell r="M3505"/>
          <cell r="N3505" t="str">
            <v>新建</v>
          </cell>
          <cell r="O3505" t="str">
            <v>邵东县龙健种养专业合作社油茶基地</v>
          </cell>
          <cell r="R3505" t="str">
            <v>3.5</v>
          </cell>
          <cell r="S3505" t="str">
            <v>6</v>
          </cell>
          <cell r="T3505" t="str">
            <v>无</v>
          </cell>
          <cell r="U3505">
            <v>0</v>
          </cell>
          <cell r="V3505">
            <v>2.79</v>
          </cell>
          <cell r="W3505">
            <v>2.79</v>
          </cell>
        </row>
        <row r="3506">
          <cell r="I3506" t="str">
            <v>邵东县鹿茶农业专业合作社油茶基地公路</v>
          </cell>
          <cell r="J3506" t="str">
            <v>1312F4305210097</v>
          </cell>
          <cell r="K3506" t="str">
            <v>资源产业路</v>
          </cell>
          <cell r="L3506" t="str">
            <v>二类地区</v>
          </cell>
          <cell r="M3506"/>
          <cell r="N3506" t="str">
            <v>新建</v>
          </cell>
          <cell r="O3506" t="str">
            <v>邵东县鹿茶农业专业合作社</v>
          </cell>
          <cell r="R3506" t="str">
            <v>3.5</v>
          </cell>
          <cell r="S3506" t="str">
            <v>6</v>
          </cell>
          <cell r="T3506" t="str">
            <v>无</v>
          </cell>
          <cell r="U3506">
            <v>0</v>
          </cell>
          <cell r="V3506">
            <v>1.49</v>
          </cell>
          <cell r="W3506">
            <v>1.49</v>
          </cell>
        </row>
        <row r="3507">
          <cell r="I3507" t="str">
            <v>邵东县千秋种养专业合作社新建种植蔬菜公路</v>
          </cell>
          <cell r="J3507" t="str">
            <v>1312F4305210152</v>
          </cell>
          <cell r="K3507" t="str">
            <v>资源产业路</v>
          </cell>
          <cell r="L3507" t="str">
            <v>二类地区</v>
          </cell>
          <cell r="M3507"/>
          <cell r="N3507" t="str">
            <v>新建</v>
          </cell>
          <cell r="O3507" t="str">
            <v>邵东县千秋种养专业合作社</v>
          </cell>
          <cell r="R3507" t="str">
            <v>3.5</v>
          </cell>
          <cell r="S3507" t="str">
            <v>6</v>
          </cell>
          <cell r="T3507" t="str">
            <v>无</v>
          </cell>
          <cell r="U3507">
            <v>0</v>
          </cell>
          <cell r="V3507">
            <v>0.59</v>
          </cell>
          <cell r="W3507">
            <v>0.59</v>
          </cell>
        </row>
        <row r="3508">
          <cell r="I3508" t="str">
            <v>邵东县秋实生态农业综合园公路</v>
          </cell>
          <cell r="J3508" t="str">
            <v>1312F4305210012</v>
          </cell>
          <cell r="K3508" t="str">
            <v>资源产业路</v>
          </cell>
          <cell r="L3508" t="str">
            <v>二类地区</v>
          </cell>
          <cell r="M3508"/>
          <cell r="N3508" t="str">
            <v>新建</v>
          </cell>
          <cell r="O3508" t="str">
            <v>邵东县秋实农业专业合作社</v>
          </cell>
          <cell r="R3508" t="str">
            <v>3.5</v>
          </cell>
          <cell r="S3508" t="str">
            <v>6</v>
          </cell>
          <cell r="T3508" t="str">
            <v>无</v>
          </cell>
          <cell r="U3508">
            <v>0</v>
          </cell>
          <cell r="V3508">
            <v>2.44</v>
          </cell>
          <cell r="W3508">
            <v>2.44</v>
          </cell>
        </row>
        <row r="3509">
          <cell r="I3509" t="str">
            <v>邵东县三都惠众肉牛种养基地公路</v>
          </cell>
          <cell r="J3509" t="str">
            <v>1312F4305210011</v>
          </cell>
          <cell r="K3509" t="str">
            <v>资源产业路</v>
          </cell>
          <cell r="L3509" t="str">
            <v>二类地区</v>
          </cell>
          <cell r="M3509"/>
          <cell r="N3509" t="str">
            <v>新建</v>
          </cell>
          <cell r="O3509" t="str">
            <v>邵东县三都惠众种养专业合作社肉牛种养基地</v>
          </cell>
          <cell r="R3509" t="str">
            <v>3.5</v>
          </cell>
          <cell r="S3509" t="str">
            <v>6</v>
          </cell>
          <cell r="T3509" t="str">
            <v>无</v>
          </cell>
          <cell r="U3509">
            <v>0</v>
          </cell>
          <cell r="V3509">
            <v>0.78</v>
          </cell>
          <cell r="W3509">
            <v>0.78</v>
          </cell>
        </row>
        <row r="3510">
          <cell r="I3510" t="str">
            <v>邵东县水浒油茶生态专业合作社公路</v>
          </cell>
          <cell r="J3510" t="str">
            <v>1312F4305210102</v>
          </cell>
          <cell r="K3510" t="str">
            <v>资源产业路</v>
          </cell>
          <cell r="L3510" t="str">
            <v>二类地区</v>
          </cell>
          <cell r="M3510"/>
          <cell r="N3510" t="str">
            <v>新建</v>
          </cell>
          <cell r="O3510" t="str">
            <v>邵东县水浒油茶生态专业合作社</v>
          </cell>
          <cell r="R3510" t="str">
            <v>3.5</v>
          </cell>
          <cell r="S3510" t="str">
            <v>6</v>
          </cell>
          <cell r="T3510" t="str">
            <v>无</v>
          </cell>
          <cell r="U3510">
            <v>0</v>
          </cell>
          <cell r="V3510">
            <v>1.64</v>
          </cell>
          <cell r="W3510">
            <v>1.64</v>
          </cell>
        </row>
        <row r="3511">
          <cell r="I3511" t="str">
            <v>邵东县台洲种养农民专业合作社公路</v>
          </cell>
          <cell r="J3511" t="str">
            <v>1312F4305210124</v>
          </cell>
          <cell r="K3511" t="str">
            <v>资源产业路</v>
          </cell>
          <cell r="L3511" t="str">
            <v>二类地区</v>
          </cell>
          <cell r="M3511"/>
          <cell r="N3511" t="str">
            <v>新建</v>
          </cell>
          <cell r="O3511" t="str">
            <v>邵东县台洲种养农民专业合作社</v>
          </cell>
          <cell r="R3511" t="str">
            <v>3.5</v>
          </cell>
          <cell r="S3511" t="str">
            <v>6</v>
          </cell>
          <cell r="T3511" t="str">
            <v>无</v>
          </cell>
          <cell r="U3511">
            <v>0</v>
          </cell>
          <cell r="V3511">
            <v>5.12</v>
          </cell>
          <cell r="W3511">
            <v>5.12</v>
          </cell>
        </row>
        <row r="3512">
          <cell r="I3512" t="str">
            <v>邵东县天帮种植农民专业合作社公路</v>
          </cell>
          <cell r="J3512" t="str">
            <v>1312F4305210256</v>
          </cell>
          <cell r="K3512" t="str">
            <v>资源产业路</v>
          </cell>
          <cell r="L3512" t="str">
            <v>二类地区</v>
          </cell>
          <cell r="M3512"/>
          <cell r="N3512" t="str">
            <v>新建</v>
          </cell>
          <cell r="O3512" t="str">
            <v>邵东县天帮种植农民专业合作社</v>
          </cell>
          <cell r="R3512" t="str">
            <v>5</v>
          </cell>
          <cell r="S3512" t="str">
            <v>6</v>
          </cell>
          <cell r="T3512" t="str">
            <v>无</v>
          </cell>
          <cell r="U3512">
            <v>0</v>
          </cell>
          <cell r="V3512">
            <v>4.9000000000000004</v>
          </cell>
          <cell r="W3512">
            <v>4.9000000000000004</v>
          </cell>
        </row>
        <row r="3513">
          <cell r="I3513" t="str">
            <v>邵东县天福堂油茶专业合作社油茶基地公路</v>
          </cell>
          <cell r="J3513" t="str">
            <v>1312F4305210073</v>
          </cell>
          <cell r="K3513" t="str">
            <v>资源产业路</v>
          </cell>
          <cell r="L3513" t="str">
            <v>二类地区</v>
          </cell>
          <cell r="M3513"/>
          <cell r="N3513" t="str">
            <v>新建</v>
          </cell>
          <cell r="O3513" t="str">
            <v>邵东县天福堂油茶专业合作社油茶种植项目</v>
          </cell>
          <cell r="R3513" t="str">
            <v>3.5</v>
          </cell>
          <cell r="S3513" t="str">
            <v>6</v>
          </cell>
          <cell r="T3513" t="str">
            <v>无</v>
          </cell>
          <cell r="U3513">
            <v>0</v>
          </cell>
          <cell r="V3513">
            <v>1.52</v>
          </cell>
          <cell r="W3513">
            <v>1.52</v>
          </cell>
        </row>
        <row r="3514">
          <cell r="I3514" t="str">
            <v>邵东县天宏农业农民专业合作社公路</v>
          </cell>
          <cell r="J3514" t="str">
            <v>1312F4305210103</v>
          </cell>
          <cell r="K3514" t="str">
            <v>资源产业路</v>
          </cell>
          <cell r="L3514" t="str">
            <v>二类地区</v>
          </cell>
          <cell r="M3514"/>
          <cell r="N3514" t="str">
            <v>新建</v>
          </cell>
          <cell r="O3514" t="str">
            <v>邵东天宏农业农民专业合作社</v>
          </cell>
          <cell r="R3514" t="str">
            <v>3.5</v>
          </cell>
          <cell r="S3514" t="str">
            <v>6</v>
          </cell>
          <cell r="T3514" t="str">
            <v>无</v>
          </cell>
          <cell r="U3514">
            <v>0</v>
          </cell>
          <cell r="V3514">
            <v>1.9</v>
          </cell>
          <cell r="W3514">
            <v>1.9</v>
          </cell>
        </row>
        <row r="3515">
          <cell r="I3515" t="str">
            <v>邵东县团山中小企业创业园公路</v>
          </cell>
          <cell r="J3515" t="str">
            <v>1312F4305210207</v>
          </cell>
          <cell r="K3515" t="str">
            <v>资源产业路</v>
          </cell>
          <cell r="L3515" t="str">
            <v>二类地区</v>
          </cell>
          <cell r="M3515"/>
          <cell r="N3515" t="str">
            <v>新建</v>
          </cell>
          <cell r="O3515" t="str">
            <v>邵东县团山中小企业创业园</v>
          </cell>
          <cell r="R3515" t="str">
            <v>4.5</v>
          </cell>
          <cell r="S3515" t="str">
            <v>6</v>
          </cell>
          <cell r="T3515" t="str">
            <v>无</v>
          </cell>
          <cell r="U3515">
            <v>0</v>
          </cell>
          <cell r="V3515">
            <v>3.08</v>
          </cell>
          <cell r="W3515">
            <v>3.08</v>
          </cell>
        </row>
        <row r="3516">
          <cell r="I3516" t="str">
            <v>邵东县万年红老年公寓公路</v>
          </cell>
          <cell r="J3516" t="str">
            <v>1312F4305210055</v>
          </cell>
          <cell r="K3516" t="str">
            <v>资源产业路</v>
          </cell>
          <cell r="L3516" t="str">
            <v>二类地区</v>
          </cell>
          <cell r="M3516"/>
          <cell r="N3516" t="str">
            <v>新建</v>
          </cell>
          <cell r="O3516" t="str">
            <v>邵东县万年红老年公寓扩建林场项目</v>
          </cell>
          <cell r="R3516" t="str">
            <v>3.5</v>
          </cell>
          <cell r="S3516" t="str">
            <v>6</v>
          </cell>
          <cell r="T3516" t="str">
            <v>无</v>
          </cell>
          <cell r="U3516">
            <v>0</v>
          </cell>
          <cell r="V3516">
            <v>1.94</v>
          </cell>
          <cell r="W3516">
            <v>1.94</v>
          </cell>
        </row>
        <row r="3517">
          <cell r="I3517" t="str">
            <v>邵东县万泰欣农业农民专业合作社药材基地公路</v>
          </cell>
          <cell r="J3517" t="str">
            <v>1312F4305210189</v>
          </cell>
          <cell r="K3517" t="str">
            <v>资源产业路</v>
          </cell>
          <cell r="L3517" t="str">
            <v>二类地区</v>
          </cell>
          <cell r="M3517"/>
          <cell r="N3517" t="str">
            <v>新建</v>
          </cell>
          <cell r="O3517" t="str">
            <v>邵东县万泰欣农业农民专业合作社</v>
          </cell>
          <cell r="R3517" t="str">
            <v>3.5</v>
          </cell>
          <cell r="S3517" t="str">
            <v>6</v>
          </cell>
          <cell r="T3517" t="str">
            <v>CJ25430521</v>
          </cell>
          <cell r="U3517">
            <v>0</v>
          </cell>
          <cell r="V3517">
            <v>1.81</v>
          </cell>
          <cell r="W3517">
            <v>1.81</v>
          </cell>
        </row>
        <row r="3518">
          <cell r="I3518" t="str">
            <v>邵东县旺豪农业开发有限公司基地公路</v>
          </cell>
          <cell r="J3518" t="str">
            <v>1312F4305210014</v>
          </cell>
          <cell r="K3518" t="str">
            <v>资源产业路</v>
          </cell>
          <cell r="L3518" t="str">
            <v>二类地区</v>
          </cell>
          <cell r="M3518"/>
          <cell r="N3518" t="str">
            <v>新建</v>
          </cell>
          <cell r="O3518" t="str">
            <v>邵东县旺豪农业开发有限公司</v>
          </cell>
          <cell r="R3518" t="str">
            <v>3.5</v>
          </cell>
          <cell r="S3518" t="str">
            <v>6</v>
          </cell>
          <cell r="T3518" t="str">
            <v>无</v>
          </cell>
          <cell r="U3518">
            <v>0</v>
          </cell>
          <cell r="V3518">
            <v>1.5</v>
          </cell>
          <cell r="W3518">
            <v>1.5</v>
          </cell>
        </row>
        <row r="3519">
          <cell r="I3519" t="str">
            <v>邵东县伍家塘猕猴桃良种发展专业合作社公路</v>
          </cell>
          <cell r="J3519" t="str">
            <v>1312F4305210154</v>
          </cell>
          <cell r="K3519" t="str">
            <v>资源产业路</v>
          </cell>
          <cell r="L3519" t="str">
            <v>二类地区</v>
          </cell>
          <cell r="M3519"/>
          <cell r="N3519" t="str">
            <v>新建</v>
          </cell>
          <cell r="O3519" t="str">
            <v>邵东县伍家塘猕猴桃良种发展专业合作社</v>
          </cell>
          <cell r="R3519" t="str">
            <v>3.5</v>
          </cell>
          <cell r="S3519" t="str">
            <v>6</v>
          </cell>
          <cell r="T3519" t="str">
            <v>无</v>
          </cell>
          <cell r="U3519">
            <v>0</v>
          </cell>
          <cell r="V3519">
            <v>1.68</v>
          </cell>
          <cell r="W3519">
            <v>1.68</v>
          </cell>
        </row>
        <row r="3520">
          <cell r="I3520" t="str">
            <v>邵东县仙人岭生态农业有限公司公路</v>
          </cell>
          <cell r="J3520" t="str">
            <v>1312F4305210134</v>
          </cell>
          <cell r="K3520" t="str">
            <v>资源产业路</v>
          </cell>
          <cell r="L3520" t="str">
            <v>二类地区</v>
          </cell>
          <cell r="M3520"/>
          <cell r="N3520" t="str">
            <v>新建</v>
          </cell>
          <cell r="O3520" t="str">
            <v>邵东县仙人岭生态农业有限公司农业生态园</v>
          </cell>
          <cell r="R3520" t="str">
            <v>3.5</v>
          </cell>
          <cell r="S3520" t="str">
            <v>6</v>
          </cell>
          <cell r="T3520" t="str">
            <v>无</v>
          </cell>
          <cell r="U3520">
            <v>0</v>
          </cell>
          <cell r="V3520">
            <v>4.1900000000000004</v>
          </cell>
          <cell r="W3520">
            <v>4.1900000000000004</v>
          </cell>
        </row>
        <row r="3521">
          <cell r="I3521" t="str">
            <v>邵东县仙人岭生态农业有限公司种养基地公路</v>
          </cell>
          <cell r="J3521" t="str">
            <v>1312F4305210137</v>
          </cell>
          <cell r="K3521" t="str">
            <v>资源产业路</v>
          </cell>
          <cell r="L3521" t="str">
            <v>二类地区</v>
          </cell>
          <cell r="M3521"/>
          <cell r="N3521" t="str">
            <v>新建</v>
          </cell>
          <cell r="O3521" t="str">
            <v>邵东县仙人岭农业专业合作社</v>
          </cell>
          <cell r="R3521" t="str">
            <v>3.5</v>
          </cell>
          <cell r="S3521" t="str">
            <v>6</v>
          </cell>
          <cell r="T3521" t="str">
            <v>无</v>
          </cell>
          <cell r="U3521">
            <v>0</v>
          </cell>
          <cell r="V3521">
            <v>1.08</v>
          </cell>
          <cell r="W3521">
            <v>1.08</v>
          </cell>
        </row>
        <row r="3522">
          <cell r="I3522" t="str">
            <v>邵东县新发种养农民专业合作社药材基地公路</v>
          </cell>
          <cell r="J3522" t="str">
            <v>1312F4305210131</v>
          </cell>
          <cell r="K3522" t="str">
            <v>资源产业路</v>
          </cell>
          <cell r="L3522" t="str">
            <v>二类地区</v>
          </cell>
          <cell r="M3522"/>
          <cell r="N3522" t="str">
            <v>新建</v>
          </cell>
          <cell r="O3522" t="str">
            <v>邵东县新发种养农民专业合作社</v>
          </cell>
          <cell r="R3522" t="str">
            <v>3.5</v>
          </cell>
          <cell r="S3522" t="str">
            <v>6</v>
          </cell>
          <cell r="T3522" t="str">
            <v>无</v>
          </cell>
          <cell r="U3522">
            <v>0</v>
          </cell>
          <cell r="V3522">
            <v>3.7</v>
          </cell>
          <cell r="W3522">
            <v>3.7</v>
          </cell>
        </row>
        <row r="3523">
          <cell r="I3523" t="str">
            <v>邵东县新屋绿色山庄公路</v>
          </cell>
          <cell r="J3523" t="str">
            <v>1312F4305210021</v>
          </cell>
          <cell r="K3523" t="str">
            <v>资源产业路</v>
          </cell>
          <cell r="L3523" t="str">
            <v>二类地区</v>
          </cell>
          <cell r="M3523"/>
          <cell r="N3523" t="str">
            <v>新建</v>
          </cell>
          <cell r="O3523" t="str">
            <v>邵东县新屋绿色山庄有限责任公司</v>
          </cell>
          <cell r="R3523" t="str">
            <v>3.5</v>
          </cell>
          <cell r="S3523" t="str">
            <v>6</v>
          </cell>
          <cell r="T3523" t="str">
            <v>无</v>
          </cell>
          <cell r="U3523">
            <v>0</v>
          </cell>
          <cell r="V3523">
            <v>0.74</v>
          </cell>
          <cell r="W3523">
            <v>0.74</v>
          </cell>
        </row>
        <row r="3524">
          <cell r="I3524" t="str">
            <v>邵东县雄宇农业专业合作社新建油茶种植公路</v>
          </cell>
          <cell r="J3524" t="str">
            <v>1312F4305210066</v>
          </cell>
          <cell r="K3524" t="str">
            <v>资源产业路</v>
          </cell>
          <cell r="L3524" t="str">
            <v>二类地区</v>
          </cell>
          <cell r="M3524"/>
          <cell r="N3524" t="str">
            <v>新建</v>
          </cell>
          <cell r="O3524" t="str">
            <v>邵东县雄宇农业专业合作社</v>
          </cell>
          <cell r="R3524" t="str">
            <v>3.5</v>
          </cell>
          <cell r="S3524" t="str">
            <v>6</v>
          </cell>
          <cell r="T3524" t="str">
            <v>无</v>
          </cell>
          <cell r="U3524">
            <v>0</v>
          </cell>
          <cell r="V3524">
            <v>3.04</v>
          </cell>
          <cell r="W3524">
            <v>3.04</v>
          </cell>
        </row>
        <row r="3525">
          <cell r="I3525" t="str">
            <v>邵东县秀才油茶开发有限公司公路</v>
          </cell>
          <cell r="J3525" t="str">
            <v>1312F4305210089</v>
          </cell>
          <cell r="K3525" t="str">
            <v>资源产业路</v>
          </cell>
          <cell r="L3525" t="str">
            <v>二类地区</v>
          </cell>
          <cell r="M3525"/>
          <cell r="N3525" t="str">
            <v>新建</v>
          </cell>
          <cell r="O3525" t="str">
            <v>邵东县秀才油茶开发有限公司</v>
          </cell>
          <cell r="R3525" t="str">
            <v>3.5</v>
          </cell>
          <cell r="S3525" t="str">
            <v>6</v>
          </cell>
          <cell r="T3525" t="str">
            <v>无</v>
          </cell>
          <cell r="U3525">
            <v>0</v>
          </cell>
          <cell r="V3525">
            <v>1.24</v>
          </cell>
          <cell r="W3525">
            <v>1.24</v>
          </cell>
        </row>
        <row r="3526">
          <cell r="I3526" t="str">
            <v>邵东县杨柳滑石江三农果业专业合作社果树种植基地公路</v>
          </cell>
          <cell r="J3526" t="str">
            <v>1312F4305210081</v>
          </cell>
          <cell r="K3526" t="str">
            <v>资源产业路</v>
          </cell>
          <cell r="L3526" t="str">
            <v>二类地区</v>
          </cell>
          <cell r="M3526"/>
          <cell r="N3526" t="str">
            <v>新建</v>
          </cell>
          <cell r="O3526" t="str">
            <v>邵东县杨柳滑石江三农果业专业合作社南方冬枣等果树种植基地</v>
          </cell>
          <cell r="R3526" t="str">
            <v>3.5</v>
          </cell>
          <cell r="S3526" t="str">
            <v>6</v>
          </cell>
          <cell r="T3526" t="str">
            <v>无</v>
          </cell>
          <cell r="U3526">
            <v>0</v>
          </cell>
          <cell r="V3526">
            <v>0.97</v>
          </cell>
          <cell r="W3526">
            <v>0.97</v>
          </cell>
        </row>
        <row r="3527">
          <cell r="I3527" t="str">
            <v>邵东县杨柳塘汉武农业专业合作社公路</v>
          </cell>
          <cell r="J3527" t="str">
            <v>1312F4305210177</v>
          </cell>
          <cell r="K3527" t="str">
            <v>资源产业路</v>
          </cell>
          <cell r="L3527" t="str">
            <v>二类地区</v>
          </cell>
          <cell r="M3527"/>
          <cell r="N3527" t="str">
            <v>新建</v>
          </cell>
          <cell r="O3527" t="str">
            <v>邵东县杨柳塘汉武农业专业合作社</v>
          </cell>
          <cell r="R3527" t="str">
            <v>3.5</v>
          </cell>
          <cell r="S3527" t="str">
            <v>6</v>
          </cell>
          <cell r="T3527" t="str">
            <v>无</v>
          </cell>
          <cell r="U3527">
            <v>0</v>
          </cell>
          <cell r="V3527">
            <v>1.64</v>
          </cell>
          <cell r="W3527">
            <v>1.64</v>
          </cell>
        </row>
        <row r="3528">
          <cell r="I3528" t="str">
            <v>邵东县羊家冲农业专业合作社（新建甜瓜种植项目公路）</v>
          </cell>
          <cell r="J3528" t="str">
            <v>1312F4305210258</v>
          </cell>
          <cell r="K3528" t="str">
            <v>资源产业路</v>
          </cell>
          <cell r="L3528" t="str">
            <v>二类地区</v>
          </cell>
          <cell r="M3528"/>
          <cell r="N3528" t="str">
            <v>新建</v>
          </cell>
          <cell r="O3528" t="str">
            <v>邵东县羊家冲农业专业合作社</v>
          </cell>
          <cell r="R3528" t="str">
            <v>3.5</v>
          </cell>
          <cell r="S3528" t="str">
            <v>6</v>
          </cell>
          <cell r="T3528" t="str">
            <v>无</v>
          </cell>
          <cell r="U3528">
            <v>0</v>
          </cell>
          <cell r="V3528">
            <v>0.9</v>
          </cell>
          <cell r="W3528">
            <v>0.9</v>
          </cell>
        </row>
        <row r="3529">
          <cell r="I3529" t="str">
            <v>邵东县羊家冲农业专业合作社（养殖场公路）</v>
          </cell>
          <cell r="J3529" t="str">
            <v>1312F4305210024</v>
          </cell>
          <cell r="K3529" t="str">
            <v>资源产业路</v>
          </cell>
          <cell r="L3529" t="str">
            <v>二类地区</v>
          </cell>
          <cell r="M3529"/>
          <cell r="N3529" t="str">
            <v>新建</v>
          </cell>
          <cell r="O3529" t="str">
            <v>邵东县羊家冲农业专业合作社</v>
          </cell>
          <cell r="R3529" t="str">
            <v>3.5</v>
          </cell>
          <cell r="S3529" t="str">
            <v>6</v>
          </cell>
          <cell r="T3529" t="str">
            <v>无</v>
          </cell>
          <cell r="U3529">
            <v>0</v>
          </cell>
          <cell r="V3529">
            <v>0.96</v>
          </cell>
          <cell r="W3529">
            <v>0.96</v>
          </cell>
        </row>
        <row r="3530">
          <cell r="I3530" t="str">
            <v>邵东县阳冲种养专业合作社新建养殖项目公路</v>
          </cell>
          <cell r="J3530" t="str">
            <v>1312F4305210065</v>
          </cell>
          <cell r="K3530" t="str">
            <v>资源产业路</v>
          </cell>
          <cell r="L3530" t="str">
            <v>二类地区</v>
          </cell>
          <cell r="M3530"/>
          <cell r="N3530" t="str">
            <v>新建</v>
          </cell>
          <cell r="O3530" t="str">
            <v>邵东县阳冲种养专业合作社新建养殖项目</v>
          </cell>
          <cell r="R3530" t="str">
            <v>3.5</v>
          </cell>
          <cell r="S3530" t="str">
            <v>6</v>
          </cell>
          <cell r="T3530" t="str">
            <v>无</v>
          </cell>
          <cell r="U3530">
            <v>0</v>
          </cell>
          <cell r="V3530">
            <v>4.92</v>
          </cell>
          <cell r="W3530">
            <v>4.92</v>
          </cell>
        </row>
        <row r="3531">
          <cell r="I3531" t="str">
            <v>邵东县仰山殿油茶生态农场新建油茶加工公路</v>
          </cell>
          <cell r="J3531" t="str">
            <v>1312F4305210153</v>
          </cell>
          <cell r="K3531" t="str">
            <v>资源产业路</v>
          </cell>
          <cell r="L3531" t="str">
            <v>二类地区</v>
          </cell>
          <cell r="M3531"/>
          <cell r="N3531" t="str">
            <v>新建</v>
          </cell>
          <cell r="O3531" t="str">
            <v>邵东县仰山殿油茶生态农场</v>
          </cell>
          <cell r="R3531" t="str">
            <v>3.5</v>
          </cell>
          <cell r="S3531" t="str">
            <v>6</v>
          </cell>
          <cell r="T3531" t="str">
            <v>无</v>
          </cell>
          <cell r="U3531">
            <v>0</v>
          </cell>
          <cell r="V3531">
            <v>3.78</v>
          </cell>
          <cell r="W3531">
            <v>3.78</v>
          </cell>
        </row>
        <row r="3532">
          <cell r="I3532" t="str">
            <v>邵东县银鑫猪场扩建养殖场公路</v>
          </cell>
          <cell r="J3532" t="str">
            <v>1312F4305210064</v>
          </cell>
          <cell r="K3532" t="str">
            <v>资源产业路</v>
          </cell>
          <cell r="L3532" t="str">
            <v>二类地区</v>
          </cell>
          <cell r="M3532"/>
          <cell r="N3532" t="str">
            <v>新建</v>
          </cell>
          <cell r="O3532" t="str">
            <v>邵东县银鑫猪场扩建养殖场</v>
          </cell>
          <cell r="R3532" t="str">
            <v>3.5</v>
          </cell>
          <cell r="S3532" t="str">
            <v>6</v>
          </cell>
          <cell r="T3532" t="str">
            <v>无</v>
          </cell>
          <cell r="U3532">
            <v>0</v>
          </cell>
          <cell r="V3532">
            <v>5.51</v>
          </cell>
          <cell r="W3532">
            <v>5.51</v>
          </cell>
        </row>
        <row r="3533">
          <cell r="I3533" t="str">
            <v>邵东县永强苗圃农民专业合作社公路</v>
          </cell>
          <cell r="J3533" t="str">
            <v>1312F4305210219</v>
          </cell>
          <cell r="K3533" t="str">
            <v>资源产业路</v>
          </cell>
          <cell r="L3533" t="str">
            <v>二类地区</v>
          </cell>
          <cell r="M3533"/>
          <cell r="N3533" t="str">
            <v>新建</v>
          </cell>
          <cell r="O3533" t="str">
            <v>邵东县永强苗圃农民专业合作社</v>
          </cell>
          <cell r="R3533" t="str">
            <v>3.5</v>
          </cell>
          <cell r="S3533" t="str">
            <v>6</v>
          </cell>
          <cell r="T3533" t="str">
            <v>无</v>
          </cell>
          <cell r="U3533">
            <v>0</v>
          </cell>
          <cell r="V3533">
            <v>3.44</v>
          </cell>
          <cell r="W3533">
            <v>3.44</v>
          </cell>
        </row>
        <row r="3534">
          <cell r="I3534" t="str">
            <v>邵东县用成农业专业合作社公路</v>
          </cell>
          <cell r="J3534" t="str">
            <v>1312F4305210101</v>
          </cell>
          <cell r="K3534" t="str">
            <v>资源产业路</v>
          </cell>
          <cell r="L3534" t="str">
            <v>二类地区</v>
          </cell>
          <cell r="M3534"/>
          <cell r="N3534" t="str">
            <v>新建</v>
          </cell>
          <cell r="O3534" t="str">
            <v>邵东县用成农业专业合作社新建生猪养殖项目</v>
          </cell>
          <cell r="R3534" t="str">
            <v>3.5</v>
          </cell>
          <cell r="S3534" t="str">
            <v>6</v>
          </cell>
          <cell r="T3534" t="str">
            <v>无</v>
          </cell>
          <cell r="U3534">
            <v>0</v>
          </cell>
          <cell r="V3534">
            <v>2.17</v>
          </cell>
          <cell r="W3534">
            <v>2.17</v>
          </cell>
        </row>
        <row r="3535">
          <cell r="I3535" t="str">
            <v>邵东县元华种植养殖专业合作社公路</v>
          </cell>
          <cell r="J3535" t="str">
            <v>1312F4305210121</v>
          </cell>
          <cell r="K3535" t="str">
            <v>资源产业路</v>
          </cell>
          <cell r="L3535" t="str">
            <v>二类地区</v>
          </cell>
          <cell r="M3535"/>
          <cell r="N3535" t="str">
            <v>新建</v>
          </cell>
          <cell r="O3535" t="str">
            <v>邵东县元华种植养殖专业合作社新建中药材、油茶、茶叶种植项目</v>
          </cell>
          <cell r="R3535" t="str">
            <v>3.5</v>
          </cell>
          <cell r="S3535" t="str">
            <v>6</v>
          </cell>
          <cell r="T3535" t="str">
            <v>无</v>
          </cell>
          <cell r="U3535">
            <v>0</v>
          </cell>
          <cell r="V3535">
            <v>2.48</v>
          </cell>
          <cell r="W3535">
            <v>2.48</v>
          </cell>
        </row>
        <row r="3536">
          <cell r="I3536" t="str">
            <v>邵东县跃胜养殖场生猪养殖基地公路</v>
          </cell>
          <cell r="J3536" t="str">
            <v>1312F4305210074</v>
          </cell>
          <cell r="K3536" t="str">
            <v>资源产业路</v>
          </cell>
          <cell r="L3536" t="str">
            <v>二类地区</v>
          </cell>
          <cell r="M3536"/>
          <cell r="N3536" t="str">
            <v>新建</v>
          </cell>
          <cell r="O3536" t="str">
            <v>邵东县跃胜养殖场新建生猪养殖基地项目</v>
          </cell>
          <cell r="R3536" t="str">
            <v>3.5</v>
          </cell>
          <cell r="S3536" t="str">
            <v>6</v>
          </cell>
          <cell r="T3536" t="str">
            <v>无</v>
          </cell>
          <cell r="U3536">
            <v>0</v>
          </cell>
          <cell r="V3536">
            <v>1.36</v>
          </cell>
          <cell r="W3536">
            <v>1.36</v>
          </cell>
        </row>
        <row r="3537">
          <cell r="I3537" t="str">
            <v>邵东县真神岭油茶基地公路</v>
          </cell>
          <cell r="J3537" t="str">
            <v>1312F4305210048</v>
          </cell>
          <cell r="K3537" t="str">
            <v>资源产业路</v>
          </cell>
          <cell r="L3537" t="str">
            <v>二类地区</v>
          </cell>
          <cell r="M3537"/>
          <cell r="N3537" t="str">
            <v>新建</v>
          </cell>
          <cell r="O3537" t="str">
            <v>邵东县真神岭农业开发有限公司新增油茶种植项目</v>
          </cell>
          <cell r="R3537" t="str">
            <v>3.5</v>
          </cell>
          <cell r="S3537" t="str">
            <v>6</v>
          </cell>
          <cell r="T3537" t="str">
            <v>无</v>
          </cell>
          <cell r="U3537">
            <v>0</v>
          </cell>
          <cell r="V3537">
            <v>1.31</v>
          </cell>
          <cell r="W3537">
            <v>1.31</v>
          </cell>
        </row>
        <row r="3538">
          <cell r="I3538" t="str">
            <v>邵东县真新村种养专业合作社新建辣椒生产加工示范基地公路</v>
          </cell>
          <cell r="J3538" t="str">
            <v>1312F4305210013</v>
          </cell>
          <cell r="K3538" t="str">
            <v>资源产业路</v>
          </cell>
          <cell r="L3538" t="str">
            <v>二类地区</v>
          </cell>
          <cell r="M3538"/>
          <cell r="N3538" t="str">
            <v>新建</v>
          </cell>
          <cell r="O3538" t="str">
            <v>邵东县真新村种养专业合作社新建辣椒生产加工示范基地</v>
          </cell>
          <cell r="R3538" t="str">
            <v>3.5</v>
          </cell>
          <cell r="S3538" t="str">
            <v>6</v>
          </cell>
          <cell r="T3538" t="str">
            <v>无</v>
          </cell>
          <cell r="U3538">
            <v>0</v>
          </cell>
          <cell r="V3538">
            <v>0.89</v>
          </cell>
          <cell r="W3538">
            <v>0.89</v>
          </cell>
        </row>
        <row r="3539">
          <cell r="I3539" t="str">
            <v>邵东县蒸水河生态农业科技开发有限公司（油茶场公路）</v>
          </cell>
          <cell r="J3539" t="str">
            <v>1312F4305210016</v>
          </cell>
          <cell r="K3539" t="str">
            <v>资源产业路</v>
          </cell>
          <cell r="L3539" t="str">
            <v>二类地区</v>
          </cell>
          <cell r="M3539"/>
          <cell r="N3539" t="str">
            <v>新建</v>
          </cell>
          <cell r="O3539" t="str">
            <v>邵东县蒸水河生态农业科技开发有限公司油茶场</v>
          </cell>
          <cell r="R3539" t="str">
            <v>3.5</v>
          </cell>
          <cell r="S3539" t="str">
            <v>6</v>
          </cell>
          <cell r="T3539" t="str">
            <v>无</v>
          </cell>
          <cell r="U3539">
            <v>0</v>
          </cell>
          <cell r="V3539">
            <v>0.92</v>
          </cell>
          <cell r="W3539">
            <v>0.92</v>
          </cell>
        </row>
        <row r="3540">
          <cell r="I3540" t="str">
            <v>邵东县蒸水河生态农业科技开发有限公司（油茶基地公路）</v>
          </cell>
          <cell r="J3540" t="str">
            <v>1312F4305210068</v>
          </cell>
          <cell r="K3540" t="str">
            <v>资源产业路</v>
          </cell>
          <cell r="L3540" t="str">
            <v>二类地区</v>
          </cell>
          <cell r="M3540"/>
          <cell r="N3540" t="str">
            <v>新建</v>
          </cell>
          <cell r="O3540" t="str">
            <v>邵东县蒸水河生态农业科技开发有限公司油茶基地</v>
          </cell>
          <cell r="R3540" t="str">
            <v>3.5</v>
          </cell>
          <cell r="S3540" t="str">
            <v>6</v>
          </cell>
          <cell r="T3540" t="str">
            <v>无</v>
          </cell>
          <cell r="U3540">
            <v>0</v>
          </cell>
          <cell r="V3540">
            <v>1.55</v>
          </cell>
          <cell r="W3540">
            <v>1.55</v>
          </cell>
        </row>
        <row r="3541">
          <cell r="I3541" t="str">
            <v>邵东县中频生态种养专业合作社新建种植养殖公路</v>
          </cell>
          <cell r="J3541" t="str">
            <v>1312F4305210150</v>
          </cell>
          <cell r="K3541" t="str">
            <v>资源产业路</v>
          </cell>
          <cell r="L3541" t="str">
            <v>二类地区</v>
          </cell>
          <cell r="M3541"/>
          <cell r="N3541" t="str">
            <v>新建</v>
          </cell>
          <cell r="O3541" t="str">
            <v>邵东县中频生态种养专业合作社</v>
          </cell>
          <cell r="R3541" t="str">
            <v>3.5</v>
          </cell>
          <cell r="S3541" t="str">
            <v>6</v>
          </cell>
          <cell r="T3541" t="str">
            <v>无</v>
          </cell>
          <cell r="U3541">
            <v>0</v>
          </cell>
          <cell r="V3541">
            <v>0.5</v>
          </cell>
          <cell r="W3541">
            <v>0.5</v>
          </cell>
        </row>
        <row r="3542">
          <cell r="I3542" t="str">
            <v>邵东县主潮农业专业合作社新建中药材育苗、种植及加工公路</v>
          </cell>
          <cell r="J3542" t="str">
            <v>1312F4305210071</v>
          </cell>
          <cell r="K3542" t="str">
            <v>资源产业路</v>
          </cell>
          <cell r="L3542" t="str">
            <v>二类地区</v>
          </cell>
          <cell r="M3542"/>
          <cell r="N3542" t="str">
            <v>新建</v>
          </cell>
          <cell r="O3542" t="str">
            <v>邵东县主潮农业专业合作社</v>
          </cell>
          <cell r="R3542" t="str">
            <v>3.5</v>
          </cell>
          <cell r="S3542" t="str">
            <v>6</v>
          </cell>
          <cell r="T3542" t="str">
            <v>无</v>
          </cell>
          <cell r="U3542">
            <v>0</v>
          </cell>
          <cell r="V3542">
            <v>0.68</v>
          </cell>
          <cell r="W3542">
            <v>0.68</v>
          </cell>
        </row>
        <row r="3543">
          <cell r="I3543" t="str">
            <v>邵东县鑫顺养殖农民专业合作社养猪场公路</v>
          </cell>
          <cell r="J3543" t="str">
            <v>1312F4305210178</v>
          </cell>
          <cell r="K3543" t="str">
            <v>资源产业路</v>
          </cell>
          <cell r="L3543" t="str">
            <v>二类地区</v>
          </cell>
          <cell r="M3543"/>
          <cell r="N3543" t="str">
            <v>新建</v>
          </cell>
          <cell r="O3543" t="str">
            <v>邵东县鑫顺养殖农民专业合作社</v>
          </cell>
          <cell r="R3543" t="str">
            <v>3.5</v>
          </cell>
          <cell r="S3543" t="str">
            <v>6</v>
          </cell>
          <cell r="T3543" t="str">
            <v>无</v>
          </cell>
          <cell r="U3543">
            <v>0</v>
          </cell>
          <cell r="V3543">
            <v>1.44</v>
          </cell>
          <cell r="W3543">
            <v>1.44</v>
          </cell>
        </row>
        <row r="3544">
          <cell r="I3544" t="str">
            <v>邵东益富种植农民专业合作社公路</v>
          </cell>
          <cell r="J3544" t="str">
            <v>1312F4305210043</v>
          </cell>
          <cell r="K3544" t="str">
            <v>资源产业路</v>
          </cell>
          <cell r="L3544" t="str">
            <v>二类地区</v>
          </cell>
          <cell r="M3544"/>
          <cell r="N3544" t="str">
            <v>路面改善</v>
          </cell>
          <cell r="O3544" t="str">
            <v>邵东益富种植农民专业合作社</v>
          </cell>
          <cell r="R3544" t="str">
            <v>3.5</v>
          </cell>
          <cell r="S3544" t="str">
            <v>6</v>
          </cell>
          <cell r="T3544" t="str">
            <v>C008430521</v>
          </cell>
          <cell r="U3544">
            <v>0</v>
          </cell>
          <cell r="V3544">
            <v>1.6379999999999999</v>
          </cell>
          <cell r="W3544">
            <v>1.6379999999999999</v>
          </cell>
        </row>
        <row r="3545">
          <cell r="I3545" t="str">
            <v>邵东宇阳园艺专业合作社公路</v>
          </cell>
          <cell r="J3545" t="str">
            <v>1312F4305210144</v>
          </cell>
          <cell r="K3545" t="str">
            <v>资源产业路</v>
          </cell>
          <cell r="L3545" t="str">
            <v>二类地区</v>
          </cell>
          <cell r="M3545"/>
          <cell r="N3545" t="str">
            <v>新建</v>
          </cell>
          <cell r="O3545" t="str">
            <v>邵东宇阳园艺专业合作社邵东红豆杉植物园</v>
          </cell>
          <cell r="R3545" t="str">
            <v>3.5</v>
          </cell>
          <cell r="S3545" t="str">
            <v>6</v>
          </cell>
          <cell r="T3545" t="str">
            <v>无</v>
          </cell>
          <cell r="U3545">
            <v>0</v>
          </cell>
          <cell r="V3545">
            <v>0.57999999999999996</v>
          </cell>
          <cell r="W3545">
            <v>0.57999999999999996</v>
          </cell>
        </row>
        <row r="3546">
          <cell r="I3546" t="str">
            <v>邵东云麓农业农民专业合作社新建油茶、中药材种植公路</v>
          </cell>
          <cell r="J3546" t="str">
            <v>1312F4305210165</v>
          </cell>
          <cell r="K3546" t="str">
            <v>资源产业路</v>
          </cell>
          <cell r="L3546" t="str">
            <v>二类地区</v>
          </cell>
          <cell r="M3546"/>
          <cell r="N3546" t="str">
            <v>新建</v>
          </cell>
          <cell r="O3546" t="str">
            <v>邵东云麓农业农民专业合作社</v>
          </cell>
          <cell r="R3546" t="str">
            <v>3.5</v>
          </cell>
          <cell r="S3546" t="str">
            <v>6</v>
          </cell>
          <cell r="T3546" t="str">
            <v>无</v>
          </cell>
          <cell r="U3546">
            <v>0</v>
          </cell>
          <cell r="V3546">
            <v>2.75</v>
          </cell>
          <cell r="W3546">
            <v>2.75</v>
          </cell>
        </row>
        <row r="3547">
          <cell r="I3547" t="str">
            <v>邵东猪乐乐生态养殖有限公司公路</v>
          </cell>
          <cell r="J3547" t="str">
            <v>1312F4305210176</v>
          </cell>
          <cell r="K3547" t="str">
            <v>资源产业路</v>
          </cell>
          <cell r="L3547" t="str">
            <v>二类地区</v>
          </cell>
          <cell r="M3547"/>
          <cell r="N3547" t="str">
            <v>新建</v>
          </cell>
          <cell r="O3547" t="str">
            <v>邵东猪乐乐生态养殖有限公司</v>
          </cell>
          <cell r="R3547" t="str">
            <v>3.5</v>
          </cell>
          <cell r="S3547" t="str">
            <v>6</v>
          </cell>
          <cell r="T3547" t="str">
            <v>无</v>
          </cell>
          <cell r="U3547">
            <v>0</v>
          </cell>
          <cell r="V3547">
            <v>2.14</v>
          </cell>
          <cell r="W3547">
            <v>2.14</v>
          </cell>
        </row>
        <row r="3548">
          <cell r="I3548" t="str">
            <v>邵阳市吉达农业专业合作社中药材基地公路</v>
          </cell>
          <cell r="J3548" t="str">
            <v>1312F4305210187</v>
          </cell>
          <cell r="K3548" t="str">
            <v>资源产业路</v>
          </cell>
          <cell r="L3548" t="str">
            <v>二类地区</v>
          </cell>
          <cell r="M3548"/>
          <cell r="N3548" t="str">
            <v>新建</v>
          </cell>
          <cell r="O3548" t="str">
            <v>邵东市吉达农业专业合作社中药材种植基地</v>
          </cell>
          <cell r="R3548" t="str">
            <v>3.5</v>
          </cell>
          <cell r="S3548" t="str">
            <v>6</v>
          </cell>
          <cell r="T3548" t="str">
            <v>CA52430521</v>
          </cell>
          <cell r="U3548">
            <v>0</v>
          </cell>
          <cell r="V3548">
            <v>3.16</v>
          </cell>
          <cell r="W3548">
            <v>3.16</v>
          </cell>
        </row>
        <row r="3549">
          <cell r="I3549" t="str">
            <v>邵阳市寿军农业专业合作社公路</v>
          </cell>
          <cell r="J3549" t="str">
            <v>1312F4305210107</v>
          </cell>
          <cell r="K3549" t="str">
            <v>资源产业路</v>
          </cell>
          <cell r="L3549" t="str">
            <v>二类地区</v>
          </cell>
          <cell r="M3549"/>
          <cell r="N3549" t="str">
            <v>新建</v>
          </cell>
          <cell r="O3549" t="str">
            <v>邵阳市寿军农业专业合作社</v>
          </cell>
          <cell r="R3549" t="str">
            <v>3.5</v>
          </cell>
          <cell r="S3549" t="str">
            <v>6</v>
          </cell>
          <cell r="T3549" t="str">
            <v>无</v>
          </cell>
          <cell r="U3549">
            <v>0</v>
          </cell>
          <cell r="V3549">
            <v>1.74</v>
          </cell>
          <cell r="W3549">
            <v>1.74</v>
          </cell>
        </row>
        <row r="3550">
          <cell r="I3550" t="str">
            <v>邵阳市玉丰农业农民专业合作社公路</v>
          </cell>
          <cell r="J3550" t="str">
            <v>1312F4305210259</v>
          </cell>
          <cell r="K3550" t="str">
            <v>资源产业路</v>
          </cell>
          <cell r="L3550" t="str">
            <v>二类地区</v>
          </cell>
          <cell r="M3550"/>
          <cell r="N3550" t="str">
            <v>新建</v>
          </cell>
          <cell r="O3550" t="str">
            <v>邵阳市玉丰农业农民专业合作社</v>
          </cell>
          <cell r="R3550" t="str">
            <v>3.5</v>
          </cell>
          <cell r="S3550" t="str">
            <v>6</v>
          </cell>
          <cell r="T3550" t="str">
            <v>无</v>
          </cell>
          <cell r="U3550">
            <v>0</v>
          </cell>
          <cell r="V3550">
            <v>0.9</v>
          </cell>
          <cell r="W3550">
            <v>0.9</v>
          </cell>
        </row>
        <row r="3551">
          <cell r="I3551" t="str">
            <v>邵阳思裕农业科技有限公司新建油茶、水果及花卉种植项目公路</v>
          </cell>
          <cell r="J3551" t="str">
            <v>1312F4305210250</v>
          </cell>
          <cell r="K3551" t="str">
            <v>资源产业路</v>
          </cell>
          <cell r="L3551" t="str">
            <v>二类地区</v>
          </cell>
          <cell r="M3551"/>
          <cell r="N3551" t="str">
            <v>升级改造（提质改造）</v>
          </cell>
          <cell r="O3551" t="str">
            <v>邵阳思裕农业科技有限公司</v>
          </cell>
          <cell r="R3551" t="str">
            <v>6</v>
          </cell>
          <cell r="S3551" t="str">
            <v>7</v>
          </cell>
          <cell r="T3551" t="str">
            <v>X036430521</v>
          </cell>
          <cell r="U3551">
            <v>0</v>
          </cell>
          <cell r="V3551">
            <v>4.0620000000000003</v>
          </cell>
          <cell r="W3551">
            <v>4.0620000000000003</v>
          </cell>
        </row>
        <row r="3552">
          <cell r="I3552" t="str">
            <v>邵阳五鑫农业科技有限公司养猪场公路</v>
          </cell>
          <cell r="J3552" t="str">
            <v>1312F4305210001</v>
          </cell>
          <cell r="K3552" t="str">
            <v>资源产业路</v>
          </cell>
          <cell r="L3552" t="str">
            <v>二类地区</v>
          </cell>
          <cell r="M3552"/>
          <cell r="N3552" t="str">
            <v>新建</v>
          </cell>
          <cell r="O3552" t="str">
            <v>邵阳五鑫农业科技有限公司养猪场</v>
          </cell>
          <cell r="S3552" t="str">
            <v>6</v>
          </cell>
          <cell r="T3552" t="str">
            <v>无</v>
          </cell>
          <cell r="U3552">
            <v>0</v>
          </cell>
          <cell r="V3552">
            <v>3.4060000000000001</v>
          </cell>
          <cell r="W3552">
            <v>3.4060000000000001</v>
          </cell>
        </row>
        <row r="3553">
          <cell r="I3553" t="str">
            <v>邵阳益农有机肥生产基地公路</v>
          </cell>
          <cell r="J3553" t="str">
            <v>1312F4305210026</v>
          </cell>
          <cell r="K3553" t="str">
            <v>资源产业路</v>
          </cell>
          <cell r="L3553" t="str">
            <v>二类地区</v>
          </cell>
          <cell r="M3553"/>
          <cell r="N3553" t="str">
            <v>新建</v>
          </cell>
          <cell r="O3553" t="str">
            <v>邵阳益农生物科技有限公司</v>
          </cell>
          <cell r="R3553" t="str">
            <v>3.5</v>
          </cell>
          <cell r="S3553" t="str">
            <v>6</v>
          </cell>
          <cell r="T3553" t="str">
            <v>无</v>
          </cell>
          <cell r="U3553">
            <v>0</v>
          </cell>
          <cell r="V3553">
            <v>0.97</v>
          </cell>
          <cell r="W3553">
            <v>0.97</v>
          </cell>
        </row>
        <row r="3554">
          <cell r="I3554" t="str">
            <v>兴祥生态农业开发有限公司公路</v>
          </cell>
          <cell r="J3554" t="str">
            <v>1312F4305210006</v>
          </cell>
          <cell r="K3554" t="str">
            <v>资源产业路</v>
          </cell>
          <cell r="L3554" t="str">
            <v>二类地区</v>
          </cell>
          <cell r="M3554"/>
          <cell r="N3554" t="str">
            <v>新建</v>
          </cell>
          <cell r="O3554" t="str">
            <v>邵东县兴祥生态农业开发有限公司新建生态休闲旅游田园综合项目</v>
          </cell>
          <cell r="R3554" t="str">
            <v>3.5</v>
          </cell>
          <cell r="S3554" t="str">
            <v>6</v>
          </cell>
          <cell r="T3554" t="str">
            <v>无</v>
          </cell>
          <cell r="U3554">
            <v>0</v>
          </cell>
          <cell r="V3554">
            <v>0.99</v>
          </cell>
          <cell r="W3554">
            <v>0.99</v>
          </cell>
        </row>
        <row r="3555">
          <cell r="I3555" t="str">
            <v>白水洞至大东资源产业路</v>
          </cell>
          <cell r="J3555" t="str">
            <v>1312F4305220013</v>
          </cell>
          <cell r="K3555" t="str">
            <v>资源产业路</v>
          </cell>
          <cell r="L3555" t="str">
            <v>一类地区</v>
          </cell>
          <cell r="M3555" t="str">
            <v>国家贫困县</v>
          </cell>
          <cell r="N3555" t="str">
            <v>新建</v>
          </cell>
          <cell r="O3555" t="str">
            <v>新邵县白水洞种植专业合作社生态农业示范基地</v>
          </cell>
          <cell r="R3555" t="str">
            <v>0</v>
          </cell>
          <cell r="S3555" t="str">
            <v>6</v>
          </cell>
          <cell r="T3555" t="str">
            <v>无</v>
          </cell>
          <cell r="U3555">
            <v>0</v>
          </cell>
          <cell r="V3555">
            <v>20.023</v>
          </cell>
          <cell r="W3555">
            <v>20.023</v>
          </cell>
        </row>
        <row r="3556">
          <cell r="I3556" t="str">
            <v>白云铺游客中心-桂丁茶产业连接路</v>
          </cell>
          <cell r="J3556" t="str">
            <v>1312F4305220024</v>
          </cell>
          <cell r="K3556" t="str">
            <v>资源产业路</v>
          </cell>
          <cell r="L3556" t="str">
            <v>一类地区</v>
          </cell>
          <cell r="M3556" t="str">
            <v>国家贫困县</v>
          </cell>
          <cell r="N3556" t="str">
            <v>新建</v>
          </cell>
          <cell r="O3556" t="str">
            <v>湖南食之康富硒农产品实业有限公司</v>
          </cell>
          <cell r="R3556" t="str">
            <v>0</v>
          </cell>
          <cell r="S3556" t="str">
            <v>6</v>
          </cell>
          <cell r="T3556" t="str">
            <v>无</v>
          </cell>
          <cell r="U3556">
            <v>0</v>
          </cell>
          <cell r="V3556">
            <v>8.2910000000000004</v>
          </cell>
          <cell r="W3556">
            <v>8.2910000000000004</v>
          </cell>
        </row>
        <row r="3557">
          <cell r="I3557" t="str">
            <v>寸石镇田心村产业园公路</v>
          </cell>
          <cell r="J3557" t="str">
            <v>1312F4305220012</v>
          </cell>
          <cell r="K3557" t="str">
            <v>资源产业路</v>
          </cell>
          <cell r="L3557" t="str">
            <v>一类地区</v>
          </cell>
          <cell r="M3557" t="str">
            <v>国家贫困县</v>
          </cell>
          <cell r="N3557" t="str">
            <v>新建</v>
          </cell>
          <cell r="O3557" t="str">
            <v>新邵县莲心中药材种植农民专业合作社辣木生态示范园</v>
          </cell>
          <cell r="R3557" t="str">
            <v>0</v>
          </cell>
          <cell r="S3557" t="str">
            <v>6</v>
          </cell>
          <cell r="T3557" t="str">
            <v>无</v>
          </cell>
          <cell r="U3557">
            <v>0</v>
          </cell>
          <cell r="V3557">
            <v>3.5259999999999998</v>
          </cell>
          <cell r="W3557">
            <v>3.5259999999999998</v>
          </cell>
        </row>
        <row r="3558">
          <cell r="I3558" t="str">
            <v>虎寨至袁家连接路</v>
          </cell>
          <cell r="J3558" t="str">
            <v>1312F4305220016</v>
          </cell>
          <cell r="K3558" t="str">
            <v>资源产业路</v>
          </cell>
          <cell r="L3558" t="str">
            <v>一类地区</v>
          </cell>
          <cell r="M3558" t="str">
            <v>国家贫困县</v>
          </cell>
          <cell r="N3558" t="str">
            <v>升级改造（提质改造）</v>
          </cell>
          <cell r="O3558" t="str">
            <v>新邵县石泉成兴种养专业合作社生态种养基地建设项目</v>
          </cell>
          <cell r="R3558" t="str">
            <v>4.5</v>
          </cell>
          <cell r="S3558" t="str">
            <v>6</v>
          </cell>
          <cell r="T3558" t="str">
            <v>X032430522</v>
          </cell>
          <cell r="U3558">
            <v>0</v>
          </cell>
          <cell r="V3558">
            <v>5.22</v>
          </cell>
          <cell r="W3558">
            <v>5.22</v>
          </cell>
        </row>
        <row r="3559">
          <cell r="I3559" t="str">
            <v>麻叶冲至毕家脑连接路</v>
          </cell>
          <cell r="J3559" t="str">
            <v>1312F4305220022</v>
          </cell>
          <cell r="K3559" t="str">
            <v>资源产业路</v>
          </cell>
          <cell r="L3559" t="str">
            <v>一类地区</v>
          </cell>
          <cell r="M3559" t="str">
            <v>国家贫困县</v>
          </cell>
          <cell r="N3559" t="str">
            <v>新建</v>
          </cell>
          <cell r="O3559" t="str">
            <v>新邵县湘辰农业发展有限公司精品水果示范基地</v>
          </cell>
          <cell r="R3559" t="str">
            <v>0</v>
          </cell>
          <cell r="S3559" t="str">
            <v>6</v>
          </cell>
          <cell r="T3559" t="str">
            <v>无</v>
          </cell>
          <cell r="U3559">
            <v>0</v>
          </cell>
          <cell r="V3559">
            <v>3.9470000000000001</v>
          </cell>
          <cell r="W3559">
            <v>3.9470000000000001</v>
          </cell>
        </row>
        <row r="3560">
          <cell r="I3560" t="str">
            <v>上寨至下扶大冲连接路</v>
          </cell>
          <cell r="J3560" t="str">
            <v>1312F4305220015</v>
          </cell>
          <cell r="K3560" t="str">
            <v>资源产业路</v>
          </cell>
          <cell r="L3560" t="str">
            <v>一类地区</v>
          </cell>
          <cell r="M3560" t="str">
            <v>国家贫困县</v>
          </cell>
          <cell r="N3560" t="str">
            <v>升级改造（提质改造）</v>
          </cell>
          <cell r="O3560" t="str">
            <v>新邵县犇牛生态养殖专业合作社</v>
          </cell>
          <cell r="R3560" t="str">
            <v>0</v>
          </cell>
          <cell r="S3560" t="str">
            <v>6</v>
          </cell>
          <cell r="T3560" t="str">
            <v>无</v>
          </cell>
          <cell r="U3560">
            <v>0</v>
          </cell>
          <cell r="V3560">
            <v>1.6</v>
          </cell>
          <cell r="W3560">
            <v>1.6</v>
          </cell>
        </row>
        <row r="3561">
          <cell r="I3561" t="str">
            <v>爽溪至金阳连接路</v>
          </cell>
          <cell r="J3561" t="str">
            <v>1312F4305220028</v>
          </cell>
          <cell r="K3561" t="str">
            <v>资源产业路</v>
          </cell>
          <cell r="L3561" t="str">
            <v>一类地区</v>
          </cell>
          <cell r="M3561" t="str">
            <v>国家贫困县</v>
          </cell>
          <cell r="N3561" t="str">
            <v>升级改造（提质改造）</v>
          </cell>
          <cell r="O3561" t="str">
            <v>新邵县枫锦生态农业发展有限公司年出栏1000头生猪标准养殖场</v>
          </cell>
          <cell r="R3561" t="str">
            <v>4.5</v>
          </cell>
          <cell r="S3561" t="str">
            <v>6</v>
          </cell>
          <cell r="T3561" t="str">
            <v>X044460522</v>
          </cell>
          <cell r="U3561">
            <v>0</v>
          </cell>
          <cell r="V3561">
            <v>9.6780000000000008</v>
          </cell>
          <cell r="W3561">
            <v>9.6780000000000008</v>
          </cell>
        </row>
        <row r="3562">
          <cell r="I3562" t="str">
            <v>水西至大抵连接路</v>
          </cell>
          <cell r="J3562" t="str">
            <v>1312F4305220014</v>
          </cell>
          <cell r="K3562" t="str">
            <v>资源产业路</v>
          </cell>
          <cell r="L3562" t="str">
            <v>一类地区</v>
          </cell>
          <cell r="M3562" t="str">
            <v>国家贫困县</v>
          </cell>
          <cell r="N3562" t="str">
            <v>升级改造（提质改造）</v>
          </cell>
          <cell r="O3562" t="str">
            <v>新邵县胜农种养专业合作社标准养鸡场建设项目</v>
          </cell>
          <cell r="R3562" t="str">
            <v>4.5</v>
          </cell>
          <cell r="S3562" t="str">
            <v>6</v>
          </cell>
          <cell r="T3562" t="str">
            <v>Y007430522</v>
          </cell>
          <cell r="U3562">
            <v>0</v>
          </cell>
          <cell r="V3562">
            <v>5.7</v>
          </cell>
          <cell r="W3562">
            <v>5.7</v>
          </cell>
        </row>
        <row r="3563">
          <cell r="I3563" t="str">
            <v>檀山湾至逆溪坑连接路</v>
          </cell>
          <cell r="J3563" t="str">
            <v>1312F4305220018</v>
          </cell>
          <cell r="K3563" t="str">
            <v>资源产业路</v>
          </cell>
          <cell r="L3563" t="str">
            <v>一类地区</v>
          </cell>
          <cell r="M3563" t="str">
            <v>国家贫困县</v>
          </cell>
          <cell r="N3563" t="str">
            <v>新建</v>
          </cell>
          <cell r="O3563" t="str">
            <v>新邵县振兴养殖场</v>
          </cell>
          <cell r="R3563" t="str">
            <v>0</v>
          </cell>
          <cell r="S3563" t="str">
            <v>6</v>
          </cell>
          <cell r="T3563" t="str">
            <v>无</v>
          </cell>
          <cell r="U3563">
            <v>0</v>
          </cell>
          <cell r="V3563">
            <v>1.722</v>
          </cell>
          <cell r="W3563">
            <v>1.722</v>
          </cell>
        </row>
        <row r="3564">
          <cell r="I3564" t="str">
            <v>谭家院子至凤凰谷连接路</v>
          </cell>
          <cell r="J3564" t="str">
            <v>1312F4305220026</v>
          </cell>
          <cell r="K3564" t="str">
            <v>资源产业路</v>
          </cell>
          <cell r="L3564" t="str">
            <v>一类地区</v>
          </cell>
          <cell r="M3564" t="str">
            <v>国家贫困县</v>
          </cell>
          <cell r="N3564" t="str">
            <v>新建</v>
          </cell>
          <cell r="O3564" t="str">
            <v>严塘镇石山公园</v>
          </cell>
          <cell r="R3564" t="str">
            <v>0</v>
          </cell>
          <cell r="S3564" t="str">
            <v>6</v>
          </cell>
          <cell r="T3564" t="str">
            <v>无</v>
          </cell>
          <cell r="U3564">
            <v>0</v>
          </cell>
          <cell r="V3564">
            <v>1.8220000000000001</v>
          </cell>
          <cell r="W3564">
            <v>1.8220000000000001</v>
          </cell>
        </row>
        <row r="3565">
          <cell r="I3565" t="str">
            <v>桃树口至黑古山连接路</v>
          </cell>
          <cell r="J3565" t="str">
            <v>1312F4305220025</v>
          </cell>
          <cell r="K3565" t="str">
            <v>资源产业路</v>
          </cell>
          <cell r="L3565" t="str">
            <v>一类地区</v>
          </cell>
          <cell r="M3565" t="str">
            <v>国家贫困县</v>
          </cell>
          <cell r="N3565" t="str">
            <v>新建</v>
          </cell>
          <cell r="O3565" t="str">
            <v>新邵县大新镇玫瑰公园</v>
          </cell>
          <cell r="R3565" t="str">
            <v>0</v>
          </cell>
          <cell r="S3565" t="str">
            <v>6</v>
          </cell>
          <cell r="T3565" t="str">
            <v>无</v>
          </cell>
          <cell r="U3565">
            <v>0</v>
          </cell>
          <cell r="V3565">
            <v>3.6</v>
          </cell>
          <cell r="W3565">
            <v>3.6</v>
          </cell>
        </row>
        <row r="3566">
          <cell r="I3566" t="str">
            <v>淘金桥至十字界连接路</v>
          </cell>
          <cell r="J3566" t="str">
            <v>1312F4305220021</v>
          </cell>
          <cell r="K3566" t="str">
            <v>资源产业路</v>
          </cell>
          <cell r="L3566" t="str">
            <v>一类地区</v>
          </cell>
          <cell r="M3566" t="str">
            <v>国家贫困县</v>
          </cell>
          <cell r="N3566" t="str">
            <v>升级改造（提质改造）</v>
          </cell>
          <cell r="O3566" t="str">
            <v>湖南富盛种养专业合作社</v>
          </cell>
          <cell r="R3566" t="str">
            <v>5</v>
          </cell>
          <cell r="S3566" t="str">
            <v>6</v>
          </cell>
          <cell r="T3566" t="str">
            <v>Y003430522</v>
          </cell>
          <cell r="U3566">
            <v>0</v>
          </cell>
          <cell r="V3566">
            <v>17.088000000000001</v>
          </cell>
          <cell r="W3566">
            <v>17.088000000000001</v>
          </cell>
        </row>
        <row r="3567">
          <cell r="I3567" t="str">
            <v>肖龙山至桂丁茶产业园连接路</v>
          </cell>
          <cell r="J3567" t="str">
            <v>1312F4305220029</v>
          </cell>
          <cell r="K3567" t="str">
            <v>资源产业路</v>
          </cell>
          <cell r="L3567" t="str">
            <v>一类地区</v>
          </cell>
          <cell r="M3567" t="str">
            <v>国家贫困县</v>
          </cell>
          <cell r="N3567" t="str">
            <v>新建</v>
          </cell>
          <cell r="O3567" t="str">
            <v>湖南兴盛农业科技有限公司</v>
          </cell>
          <cell r="R3567" t="str">
            <v>0</v>
          </cell>
          <cell r="S3567" t="str">
            <v>6</v>
          </cell>
          <cell r="T3567" t="str">
            <v>无</v>
          </cell>
          <cell r="U3567">
            <v>0</v>
          </cell>
          <cell r="V3567">
            <v>6.0250000000000004</v>
          </cell>
          <cell r="W3567">
            <v>6.0250000000000004</v>
          </cell>
        </row>
        <row r="3568">
          <cell r="I3568" t="str">
            <v>谢家冲至光明连接路</v>
          </cell>
          <cell r="J3568" t="str">
            <v>1312F4305220027</v>
          </cell>
          <cell r="K3568" t="str">
            <v>资源产业路</v>
          </cell>
          <cell r="L3568" t="str">
            <v>一类地区</v>
          </cell>
          <cell r="M3568" t="str">
            <v>国家贫困县</v>
          </cell>
          <cell r="N3568" t="str">
            <v>新建</v>
          </cell>
          <cell r="O3568" t="str">
            <v>新邵县永康种养专业合作社</v>
          </cell>
          <cell r="R3568" t="str">
            <v>0</v>
          </cell>
          <cell r="S3568" t="str">
            <v>6</v>
          </cell>
          <cell r="T3568" t="str">
            <v>无</v>
          </cell>
          <cell r="U3568">
            <v>0</v>
          </cell>
          <cell r="V3568">
            <v>1.1890000000000001</v>
          </cell>
          <cell r="W3568">
            <v>1.1890000000000001</v>
          </cell>
        </row>
        <row r="3569">
          <cell r="I3569" t="str">
            <v>新光至言二铺连接路</v>
          </cell>
          <cell r="J3569" t="str">
            <v>1312F4305220017</v>
          </cell>
          <cell r="K3569" t="str">
            <v>资源产业路</v>
          </cell>
          <cell r="L3569" t="str">
            <v>一类地区</v>
          </cell>
          <cell r="M3569" t="str">
            <v>国家贫困县</v>
          </cell>
          <cell r="N3569" t="str">
            <v>升级改造（提质改造）</v>
          </cell>
          <cell r="O3569" t="str">
            <v>新邵县君诚绝缘材料有限公司产品与塑料制品生产线</v>
          </cell>
          <cell r="R3569" t="str">
            <v>4.5</v>
          </cell>
          <cell r="S3569" t="str">
            <v>6</v>
          </cell>
          <cell r="T3569" t="str">
            <v>X037430522</v>
          </cell>
          <cell r="U3569">
            <v>0</v>
          </cell>
          <cell r="V3569">
            <v>4.0430000000000001</v>
          </cell>
          <cell r="W3569">
            <v>4.0430000000000001</v>
          </cell>
        </row>
        <row r="3570">
          <cell r="I3570" t="str">
            <v>新邵县X005雀塘社区至花桥村公路工程</v>
          </cell>
          <cell r="J3570" t="str">
            <v>1312F4305220008</v>
          </cell>
          <cell r="K3570" t="str">
            <v>资源产业路</v>
          </cell>
          <cell r="L3570" t="str">
            <v>一类地区</v>
          </cell>
          <cell r="M3570" t="str">
            <v>国家贫困县</v>
          </cell>
          <cell r="N3570" t="str">
            <v>新建</v>
          </cell>
          <cell r="O3570" t="str">
            <v>新邵县寸石镇智嘉养殖场生态养鸡场</v>
          </cell>
          <cell r="R3570" t="str">
            <v>4.5</v>
          </cell>
          <cell r="S3570" t="str">
            <v>6.5</v>
          </cell>
          <cell r="T3570" t="str">
            <v>X005430522</v>
          </cell>
          <cell r="U3570">
            <v>0</v>
          </cell>
          <cell r="V3570">
            <v>13.256</v>
          </cell>
          <cell r="W3570">
            <v>13.256</v>
          </cell>
        </row>
        <row r="3571">
          <cell r="I3571" t="str">
            <v>新邵县X007东江村至陈家坊社区公路工程</v>
          </cell>
          <cell r="J3571" t="str">
            <v>1312F4305220009</v>
          </cell>
          <cell r="K3571" t="str">
            <v>资源产业路</v>
          </cell>
          <cell r="L3571" t="str">
            <v>一类地区</v>
          </cell>
          <cell r="M3571" t="str">
            <v>国家贫困县</v>
          </cell>
          <cell r="N3571" t="str">
            <v>新建</v>
          </cell>
          <cell r="O3571" t="str">
            <v>新邵县益富种养专业合作社农业综合开发项目</v>
          </cell>
          <cell r="R3571" t="str">
            <v>4.5</v>
          </cell>
          <cell r="S3571" t="str">
            <v>6.5</v>
          </cell>
          <cell r="T3571" t="str">
            <v>X007430522</v>
          </cell>
          <cell r="U3571">
            <v>2.0249999999999999</v>
          </cell>
          <cell r="V3571">
            <v>12.843</v>
          </cell>
          <cell r="W3571">
            <v>10.818</v>
          </cell>
        </row>
        <row r="3572">
          <cell r="I3572" t="str">
            <v>新邵县X036龙源村至卓笔村公路工程</v>
          </cell>
          <cell r="J3572" t="str">
            <v>1312F4305220003</v>
          </cell>
          <cell r="K3572" t="str">
            <v>资源产业路</v>
          </cell>
          <cell r="L3572" t="str">
            <v>一类地区</v>
          </cell>
          <cell r="M3572" t="str">
            <v>国家贫困县</v>
          </cell>
          <cell r="N3572" t="str">
            <v>新建</v>
          </cell>
          <cell r="O3572" t="str">
            <v>湖南尚源生物科技有限公司有机富硒稻谷种植基地</v>
          </cell>
          <cell r="R3572" t="str">
            <v>5</v>
          </cell>
          <cell r="S3572" t="str">
            <v>6.5</v>
          </cell>
          <cell r="T3572" t="str">
            <v>X036430522</v>
          </cell>
          <cell r="U3572">
            <v>0</v>
          </cell>
          <cell r="V3572">
            <v>9.2769999999999992</v>
          </cell>
          <cell r="W3572">
            <v>9.2769999999999992</v>
          </cell>
        </row>
        <row r="3573">
          <cell r="I3573" t="str">
            <v>新邵县Y002新开村至岱东村公路工程</v>
          </cell>
          <cell r="J3573" t="str">
            <v>1312F4305220004</v>
          </cell>
          <cell r="K3573" t="str">
            <v>资源产业路</v>
          </cell>
          <cell r="L3573" t="str">
            <v>一类地区</v>
          </cell>
          <cell r="M3573" t="str">
            <v>国家贫困县</v>
          </cell>
          <cell r="N3573" t="str">
            <v>新建</v>
          </cell>
          <cell r="O3573" t="str">
            <v>湖南大同福地生态农庄</v>
          </cell>
          <cell r="R3573" t="str">
            <v>4.5</v>
          </cell>
          <cell r="S3573" t="str">
            <v>6.5</v>
          </cell>
          <cell r="T3573" t="str">
            <v>Y002430522</v>
          </cell>
          <cell r="U3573">
            <v>1.5069999999999999</v>
          </cell>
          <cell r="V3573">
            <v>5.9</v>
          </cell>
          <cell r="W3573">
            <v>4.3929999999999998</v>
          </cell>
        </row>
        <row r="3574">
          <cell r="I3574" t="str">
            <v>新邵县Y010+X216车峙村至下潭村公路工程</v>
          </cell>
          <cell r="J3574" t="str">
            <v>1312F4305220006</v>
          </cell>
          <cell r="K3574" t="str">
            <v>资源产业路</v>
          </cell>
          <cell r="L3574" t="str">
            <v>一类地区</v>
          </cell>
          <cell r="M3574" t="str">
            <v>国家贫困县</v>
          </cell>
          <cell r="N3574" t="str">
            <v>新建</v>
          </cell>
          <cell r="O3574" t="str">
            <v>新邵县仙人石种养专业合作社存栏1200头母猪养殖基地</v>
          </cell>
          <cell r="S3574" t="str">
            <v>6.5</v>
          </cell>
          <cell r="T3574" t="str">
            <v>Y010430522</v>
          </cell>
          <cell r="U3574">
            <v>0</v>
          </cell>
          <cell r="V3574">
            <v>10.749000000000001</v>
          </cell>
          <cell r="W3574">
            <v>10.749000000000001</v>
          </cell>
        </row>
        <row r="3575">
          <cell r="I3575" t="str">
            <v>新邵县Y019+X026尧虞塘村至加乐村公路工程</v>
          </cell>
          <cell r="J3575" t="str">
            <v>1312F4305220007</v>
          </cell>
          <cell r="K3575" t="str">
            <v>资源产业路</v>
          </cell>
          <cell r="L3575" t="str">
            <v>一类地区</v>
          </cell>
          <cell r="M3575" t="str">
            <v>国家贫困县</v>
          </cell>
          <cell r="N3575" t="str">
            <v>新建</v>
          </cell>
          <cell r="O3575" t="str">
            <v>邵阳上谷源农林开发有限公司陈家坊镇侯家田园综合体</v>
          </cell>
          <cell r="S3575" t="str">
            <v>6.5</v>
          </cell>
          <cell r="T3575" t="str">
            <v>Y019430522</v>
          </cell>
          <cell r="U3575">
            <v>0</v>
          </cell>
          <cell r="V3575">
            <v>8.2949999999999999</v>
          </cell>
          <cell r="W3575">
            <v>8.2949999999999999</v>
          </cell>
        </row>
        <row r="3576">
          <cell r="I3576" t="str">
            <v>尧虞塘至白杨连接路</v>
          </cell>
          <cell r="J3576" t="str">
            <v>1312F4305220031</v>
          </cell>
          <cell r="K3576" t="str">
            <v>资源产业路</v>
          </cell>
          <cell r="L3576" t="str">
            <v>一类地区</v>
          </cell>
          <cell r="M3576" t="str">
            <v>国家贫困县</v>
          </cell>
          <cell r="N3576" t="str">
            <v>新建</v>
          </cell>
          <cell r="O3576" t="str">
            <v>新邵县太芝庙镇龙世界公园</v>
          </cell>
          <cell r="R3576" t="str">
            <v>4.5</v>
          </cell>
          <cell r="S3576" t="str">
            <v>6</v>
          </cell>
          <cell r="T3576" t="str">
            <v>X026430522</v>
          </cell>
          <cell r="U3576">
            <v>0</v>
          </cell>
          <cell r="V3576">
            <v>6.72</v>
          </cell>
          <cell r="W3576">
            <v>6.72</v>
          </cell>
        </row>
        <row r="3577">
          <cell r="I3577" t="str">
            <v>月台水库至叶子冲连接路</v>
          </cell>
          <cell r="J3577" t="str">
            <v>1312F4305220030</v>
          </cell>
          <cell r="K3577" t="str">
            <v>资源产业路</v>
          </cell>
          <cell r="L3577" t="str">
            <v>一类地区</v>
          </cell>
          <cell r="M3577" t="str">
            <v>国家贫困县</v>
          </cell>
          <cell r="N3577" t="str">
            <v>新建</v>
          </cell>
          <cell r="O3577" t="str">
            <v>新邵县金康种养农民专业合作社</v>
          </cell>
          <cell r="R3577" t="str">
            <v>0</v>
          </cell>
          <cell r="S3577" t="str">
            <v>6</v>
          </cell>
          <cell r="T3577" t="str">
            <v>无</v>
          </cell>
          <cell r="U3577">
            <v>0</v>
          </cell>
          <cell r="V3577">
            <v>1.26</v>
          </cell>
          <cell r="W3577">
            <v>1.26</v>
          </cell>
        </row>
        <row r="3578">
          <cell r="I3578" t="str">
            <v>中源至观音山连接路</v>
          </cell>
          <cell r="J3578" t="str">
            <v>1312F4305220023</v>
          </cell>
          <cell r="K3578" t="str">
            <v>资源产业路</v>
          </cell>
          <cell r="L3578" t="str">
            <v>一类地区</v>
          </cell>
          <cell r="M3578" t="str">
            <v>国家贫困县</v>
          </cell>
          <cell r="N3578" t="str">
            <v>新建</v>
          </cell>
          <cell r="O3578" t="str">
            <v>新邵中源十重大界农业发展有限公司花果原生态休闲农庄</v>
          </cell>
          <cell r="R3578" t="str">
            <v>0</v>
          </cell>
          <cell r="S3578" t="str">
            <v>6</v>
          </cell>
          <cell r="T3578" t="str">
            <v>无</v>
          </cell>
          <cell r="U3578">
            <v>0</v>
          </cell>
          <cell r="V3578">
            <v>3.88</v>
          </cell>
          <cell r="W3578">
            <v>3.88</v>
          </cell>
        </row>
        <row r="3579">
          <cell r="I3579" t="str">
            <v>207-邵阳国家茶产业示范园公路</v>
          </cell>
          <cell r="J3579" t="str">
            <v>1312F4305230006</v>
          </cell>
          <cell r="K3579" t="str">
            <v>资源产业路</v>
          </cell>
          <cell r="L3579" t="str">
            <v>一类地区</v>
          </cell>
          <cell r="M3579" t="str">
            <v>国家贫困县</v>
          </cell>
          <cell r="N3579" t="str">
            <v>新建</v>
          </cell>
          <cell r="O3579" t="str">
            <v>国家油茶产业示范园</v>
          </cell>
          <cell r="R3579" t="str">
            <v>3</v>
          </cell>
          <cell r="S3579" t="str">
            <v>6</v>
          </cell>
          <cell r="T3579" t="str">
            <v>无</v>
          </cell>
          <cell r="U3579">
            <v>0</v>
          </cell>
          <cell r="V3579">
            <v>3.3</v>
          </cell>
          <cell r="W3579">
            <v>3.3</v>
          </cell>
        </row>
        <row r="3580">
          <cell r="I3580" t="str">
            <v>蔡家田农业发展有限公司-S223公路</v>
          </cell>
          <cell r="J3580" t="str">
            <v>1312F4305230013</v>
          </cell>
          <cell r="K3580" t="str">
            <v>资源产业路</v>
          </cell>
          <cell r="L3580" t="str">
            <v>一类地区</v>
          </cell>
          <cell r="M3580" t="str">
            <v>国家贫困县</v>
          </cell>
          <cell r="N3580" t="str">
            <v>新建</v>
          </cell>
          <cell r="O3580" t="str">
            <v>蔡家田农业发展有限公司</v>
          </cell>
          <cell r="R3580" t="str">
            <v>4.5</v>
          </cell>
          <cell r="S3580" t="str">
            <v>6</v>
          </cell>
          <cell r="T3580" t="str">
            <v>Y032430523</v>
          </cell>
          <cell r="U3580">
            <v>0</v>
          </cell>
          <cell r="V3580">
            <v>7.5110000000000001</v>
          </cell>
          <cell r="W3580">
            <v>7.5110000000000001</v>
          </cell>
        </row>
        <row r="3581">
          <cell r="I3581" t="str">
            <v>长青生态种养合作社-大田公路</v>
          </cell>
          <cell r="J3581" t="str">
            <v>1312F4305230072</v>
          </cell>
          <cell r="K3581" t="str">
            <v>资源产业路</v>
          </cell>
          <cell r="L3581" t="str">
            <v>一类地区</v>
          </cell>
          <cell r="M3581" t="str">
            <v>国家贫困县</v>
          </cell>
          <cell r="N3581" t="str">
            <v>新建</v>
          </cell>
          <cell r="O3581" t="str">
            <v>长青生态种养合作社</v>
          </cell>
          <cell r="R3581" t="str">
            <v>3</v>
          </cell>
          <cell r="S3581" t="str">
            <v>6</v>
          </cell>
          <cell r="T3581" t="str">
            <v>无</v>
          </cell>
          <cell r="U3581">
            <v>0</v>
          </cell>
          <cell r="V3581">
            <v>1.1000000000000001</v>
          </cell>
          <cell r="W3581">
            <v>1.1000000000000001</v>
          </cell>
        </row>
        <row r="3582">
          <cell r="I3582" t="str">
            <v>大联-长乐</v>
          </cell>
          <cell r="J3582" t="str">
            <v>1312F4305230076</v>
          </cell>
          <cell r="K3582" t="str">
            <v>资源产业路</v>
          </cell>
          <cell r="L3582" t="str">
            <v>一类地区</v>
          </cell>
          <cell r="M3582" t="str">
            <v>国家贫困县</v>
          </cell>
          <cell r="N3582" t="str">
            <v>升级改造（提质改造）</v>
          </cell>
          <cell r="R3582" t="str">
            <v>4.5</v>
          </cell>
          <cell r="S3582" t="str">
            <v>6</v>
          </cell>
          <cell r="T3582" t="str">
            <v>Y052430523</v>
          </cell>
          <cell r="U3582">
            <v>0</v>
          </cell>
          <cell r="V3582">
            <v>5.38</v>
          </cell>
          <cell r="W3582">
            <v>5.38</v>
          </cell>
        </row>
        <row r="3583">
          <cell r="I3583" t="str">
            <v>大山岭农场-蔡桥公路</v>
          </cell>
          <cell r="J3583" t="str">
            <v>1312F4305230070</v>
          </cell>
          <cell r="K3583" t="str">
            <v>资源产业路</v>
          </cell>
          <cell r="L3583" t="str">
            <v>一类地区</v>
          </cell>
          <cell r="M3583" t="str">
            <v>国家贫困县</v>
          </cell>
          <cell r="N3583" t="str">
            <v>新建</v>
          </cell>
          <cell r="O3583" t="str">
            <v>大山岭农业有限公司</v>
          </cell>
          <cell r="R3583" t="str">
            <v>3</v>
          </cell>
          <cell r="S3583" t="str">
            <v>6</v>
          </cell>
          <cell r="T3583" t="str">
            <v>无</v>
          </cell>
          <cell r="U3583">
            <v>0</v>
          </cell>
          <cell r="V3583">
            <v>0.91</v>
          </cell>
          <cell r="W3583">
            <v>0.91</v>
          </cell>
        </row>
        <row r="3584">
          <cell r="I3584" t="str">
            <v>道光古村落旅游-G356公路</v>
          </cell>
          <cell r="J3584" t="str">
            <v>1312F4305230028</v>
          </cell>
          <cell r="K3584" t="str">
            <v>资源产业路</v>
          </cell>
          <cell r="L3584" t="str">
            <v>一类地区</v>
          </cell>
          <cell r="M3584" t="str">
            <v>国家贫困县</v>
          </cell>
          <cell r="N3584" t="str">
            <v>升级改造（提质改造）</v>
          </cell>
          <cell r="O3584" t="str">
            <v>道光古村落旅游园</v>
          </cell>
          <cell r="S3584" t="str">
            <v>6</v>
          </cell>
          <cell r="T3584" t="str">
            <v>Y051430523</v>
          </cell>
          <cell r="U3584">
            <v>0</v>
          </cell>
          <cell r="V3584">
            <v>3.5129999999999999</v>
          </cell>
          <cell r="W3584">
            <v>3.5129999999999999</v>
          </cell>
        </row>
        <row r="3585">
          <cell r="I3585" t="str">
            <v>吊井楼油茶基地-X046线公路</v>
          </cell>
          <cell r="J3585" t="str">
            <v>1312F4305230075</v>
          </cell>
          <cell r="K3585" t="str">
            <v>资源产业路</v>
          </cell>
          <cell r="L3585" t="str">
            <v>一类地区</v>
          </cell>
          <cell r="M3585" t="str">
            <v>国家贫困县</v>
          </cell>
          <cell r="N3585" t="str">
            <v>新建</v>
          </cell>
          <cell r="O3585" t="str">
            <v>吊井楼油茶基地</v>
          </cell>
          <cell r="R3585" t="str">
            <v>0</v>
          </cell>
          <cell r="S3585" t="str">
            <v>6</v>
          </cell>
          <cell r="T3585" t="str">
            <v>无</v>
          </cell>
          <cell r="U3585">
            <v>0</v>
          </cell>
          <cell r="V3585">
            <v>10</v>
          </cell>
          <cell r="W3585">
            <v>10</v>
          </cell>
        </row>
        <row r="3586">
          <cell r="I3586" t="str">
            <v>丰之林油茶专业合作社-G356公路</v>
          </cell>
          <cell r="J3586" t="str">
            <v>1312F4305230043</v>
          </cell>
          <cell r="K3586" t="str">
            <v>资源产业路</v>
          </cell>
          <cell r="L3586" t="str">
            <v>一类地区</v>
          </cell>
          <cell r="M3586" t="str">
            <v>国家贫困县</v>
          </cell>
          <cell r="N3586" t="str">
            <v>新建</v>
          </cell>
          <cell r="O3586" t="str">
            <v>丰之林油茶专业合作社</v>
          </cell>
          <cell r="R3586" t="str">
            <v>3</v>
          </cell>
          <cell r="S3586" t="str">
            <v>6</v>
          </cell>
          <cell r="T3586" t="str">
            <v>无</v>
          </cell>
          <cell r="U3586">
            <v>0</v>
          </cell>
          <cell r="V3586">
            <v>4.5199999999999996</v>
          </cell>
          <cell r="W3586">
            <v>4.5199999999999996</v>
          </cell>
        </row>
        <row r="3587">
          <cell r="I3587" t="str">
            <v>蜂秾园种养专业合作社-S223公路</v>
          </cell>
          <cell r="J3587" t="str">
            <v>1312F4305230016</v>
          </cell>
          <cell r="K3587" t="str">
            <v>资源产业路</v>
          </cell>
          <cell r="L3587" t="str">
            <v>一类地区</v>
          </cell>
          <cell r="M3587" t="str">
            <v>国家贫困县</v>
          </cell>
          <cell r="N3587" t="str">
            <v>升级改造（提质改造）</v>
          </cell>
          <cell r="O3587" t="str">
            <v>蜂秾园种养专业合作社</v>
          </cell>
          <cell r="R3587" t="str">
            <v>3.5</v>
          </cell>
          <cell r="S3587" t="str">
            <v>6</v>
          </cell>
          <cell r="T3587" t="str">
            <v>C218430523</v>
          </cell>
          <cell r="U3587">
            <v>0</v>
          </cell>
          <cell r="V3587">
            <v>2.5219999999999998</v>
          </cell>
          <cell r="W3587">
            <v>2.5219999999999998</v>
          </cell>
        </row>
        <row r="3588">
          <cell r="I3588" t="str">
            <v>公社林场-烂泥坑公路</v>
          </cell>
          <cell r="J3588" t="str">
            <v>1312F4305230054</v>
          </cell>
          <cell r="K3588" t="str">
            <v>资源产业路</v>
          </cell>
          <cell r="L3588" t="str">
            <v>一类地区</v>
          </cell>
          <cell r="M3588" t="str">
            <v>国家贫困县</v>
          </cell>
          <cell r="N3588" t="str">
            <v>新建</v>
          </cell>
          <cell r="O3588" t="str">
            <v>公社农场</v>
          </cell>
          <cell r="R3588" t="str">
            <v>3</v>
          </cell>
          <cell r="S3588" t="str">
            <v>6</v>
          </cell>
          <cell r="T3588" t="str">
            <v>无</v>
          </cell>
          <cell r="U3588">
            <v>0</v>
          </cell>
          <cell r="V3588">
            <v>2.1</v>
          </cell>
          <cell r="W3588">
            <v>2.1</v>
          </cell>
        </row>
        <row r="3589">
          <cell r="I3589" t="str">
            <v>浩源生态农业发展有限公司-S242公路</v>
          </cell>
          <cell r="J3589" t="str">
            <v>1312F4305230077</v>
          </cell>
          <cell r="K3589" t="str">
            <v>资源产业路</v>
          </cell>
          <cell r="L3589" t="str">
            <v>一类地区</v>
          </cell>
          <cell r="M3589" t="str">
            <v>国家贫困县</v>
          </cell>
          <cell r="N3589" t="str">
            <v>新建</v>
          </cell>
          <cell r="O3589" t="str">
            <v>邵阳县浩源生态农业发展有限公司</v>
          </cell>
          <cell r="R3589" t="str">
            <v>3</v>
          </cell>
          <cell r="S3589" t="str">
            <v>6</v>
          </cell>
          <cell r="T3589" t="str">
            <v>无</v>
          </cell>
          <cell r="U3589">
            <v>0</v>
          </cell>
          <cell r="V3589">
            <v>2.8</v>
          </cell>
          <cell r="W3589">
            <v>2.8</v>
          </cell>
        </row>
        <row r="3590">
          <cell r="I3590" t="str">
            <v>和缘种养专业合作社-河沿公路</v>
          </cell>
          <cell r="J3590" t="str">
            <v>1312F4305230071</v>
          </cell>
          <cell r="K3590" t="str">
            <v>资源产业路</v>
          </cell>
          <cell r="L3590" t="str">
            <v>一类地区</v>
          </cell>
          <cell r="M3590" t="str">
            <v>国家贫困县</v>
          </cell>
          <cell r="N3590" t="str">
            <v>升级改造（提质改造）</v>
          </cell>
          <cell r="O3590" t="str">
            <v>和缘种养专业合作社</v>
          </cell>
          <cell r="R3590" t="str">
            <v>3.5</v>
          </cell>
          <cell r="S3590" t="str">
            <v>6</v>
          </cell>
          <cell r="T3590" t="str">
            <v>C106430523</v>
          </cell>
          <cell r="U3590">
            <v>0</v>
          </cell>
          <cell r="V3590">
            <v>2.2770000000000001</v>
          </cell>
          <cell r="W3590">
            <v>2.2770000000000001</v>
          </cell>
        </row>
        <row r="3591">
          <cell r="I3591" t="str">
            <v>黄坳至新桥公路</v>
          </cell>
          <cell r="J3591" t="str">
            <v>1312F4305230047</v>
          </cell>
          <cell r="K3591" t="str">
            <v>资源产业路</v>
          </cell>
          <cell r="L3591" t="str">
            <v>一类地区</v>
          </cell>
          <cell r="M3591" t="str">
            <v>国家贫困县</v>
          </cell>
          <cell r="N3591" t="str">
            <v>新建</v>
          </cell>
          <cell r="O3591" t="str">
            <v>邵阳市志立养殖有限公司</v>
          </cell>
          <cell r="R3591" t="str">
            <v>0</v>
          </cell>
          <cell r="S3591" t="str">
            <v>6</v>
          </cell>
          <cell r="T3591" t="str">
            <v>无</v>
          </cell>
          <cell r="U3591">
            <v>0</v>
          </cell>
          <cell r="V3591">
            <v>2</v>
          </cell>
          <cell r="W3591">
            <v>2</v>
          </cell>
        </row>
        <row r="3592">
          <cell r="I3592" t="str">
            <v>辉达养殖-G207公路</v>
          </cell>
          <cell r="J3592" t="str">
            <v>1312F4305230025</v>
          </cell>
          <cell r="K3592" t="str">
            <v>资源产业路</v>
          </cell>
          <cell r="L3592" t="str">
            <v>一类地区</v>
          </cell>
          <cell r="M3592" t="str">
            <v>国家贫困县</v>
          </cell>
          <cell r="N3592" t="str">
            <v>升级改造（提质改造）</v>
          </cell>
          <cell r="O3592" t="str">
            <v>辉达养殖园</v>
          </cell>
          <cell r="R3592" t="str">
            <v>4.5</v>
          </cell>
          <cell r="S3592" t="str">
            <v>6</v>
          </cell>
          <cell r="T3592" t="str">
            <v>X069430523</v>
          </cell>
          <cell r="U3592">
            <v>0</v>
          </cell>
          <cell r="V3592">
            <v>9.0860000000000003</v>
          </cell>
          <cell r="W3592">
            <v>9.0860000000000003</v>
          </cell>
        </row>
        <row r="3593">
          <cell r="I3593" t="str">
            <v>惠农油茶专业合作社-G356公路</v>
          </cell>
          <cell r="J3593" t="str">
            <v>1312F4305230042</v>
          </cell>
          <cell r="K3593" t="str">
            <v>资源产业路</v>
          </cell>
          <cell r="L3593" t="str">
            <v>一类地区</v>
          </cell>
          <cell r="M3593" t="str">
            <v>国家贫困县</v>
          </cell>
          <cell r="N3593" t="str">
            <v>升级改造（提质改造）</v>
          </cell>
          <cell r="O3593" t="str">
            <v>惠农油茶专业合作社</v>
          </cell>
          <cell r="R3593" t="str">
            <v>4.5</v>
          </cell>
          <cell r="S3593" t="str">
            <v>6</v>
          </cell>
          <cell r="T3593" t="str">
            <v>Y007430523</v>
          </cell>
          <cell r="U3593">
            <v>0</v>
          </cell>
          <cell r="V3593">
            <v>7.7510000000000003</v>
          </cell>
          <cell r="W3593">
            <v>7.7510000000000003</v>
          </cell>
        </row>
        <row r="3594">
          <cell r="I3594" t="str">
            <v>金聚园种养专业合作社-昭玉亭公路</v>
          </cell>
          <cell r="J3594" t="str">
            <v>1312F4305230048</v>
          </cell>
          <cell r="K3594" t="str">
            <v>资源产业路</v>
          </cell>
          <cell r="L3594" t="str">
            <v>一类地区</v>
          </cell>
          <cell r="M3594" t="str">
            <v>国家贫困县</v>
          </cell>
          <cell r="N3594" t="str">
            <v>新建</v>
          </cell>
          <cell r="O3594" t="str">
            <v>金聚园种养专业合作社</v>
          </cell>
          <cell r="R3594" t="str">
            <v>0</v>
          </cell>
          <cell r="S3594" t="str">
            <v>6</v>
          </cell>
          <cell r="T3594" t="str">
            <v>无</v>
          </cell>
          <cell r="U3594">
            <v>0</v>
          </cell>
          <cell r="V3594">
            <v>1</v>
          </cell>
          <cell r="W3594">
            <v>1</v>
          </cell>
        </row>
        <row r="3595">
          <cell r="I3595" t="str">
            <v>金亿山农林牧联合开发-S223公路</v>
          </cell>
          <cell r="J3595" t="str">
            <v>1312F4305230030</v>
          </cell>
          <cell r="K3595" t="str">
            <v>资源产业路</v>
          </cell>
          <cell r="L3595" t="str">
            <v>一类地区</v>
          </cell>
          <cell r="M3595" t="str">
            <v>国家贫困县</v>
          </cell>
          <cell r="N3595" t="str">
            <v>升级改造（提质改造）</v>
          </cell>
          <cell r="O3595" t="str">
            <v>金亿山农林牧联合开发园</v>
          </cell>
          <cell r="R3595" t="str">
            <v>3.5</v>
          </cell>
          <cell r="S3595" t="str">
            <v>6</v>
          </cell>
          <cell r="T3595" t="str">
            <v>C223430523</v>
          </cell>
          <cell r="U3595">
            <v>0</v>
          </cell>
          <cell r="V3595">
            <v>2.383</v>
          </cell>
          <cell r="W3595">
            <v>2.383</v>
          </cell>
        </row>
        <row r="3596">
          <cell r="I3596" t="str">
            <v>锦宏种植专业合作社-G356公路</v>
          </cell>
          <cell r="J3596" t="str">
            <v>1312F4305230008</v>
          </cell>
          <cell r="K3596" t="str">
            <v>资源产业路</v>
          </cell>
          <cell r="L3596" t="str">
            <v>一类地区</v>
          </cell>
          <cell r="M3596" t="str">
            <v>国家贫困县</v>
          </cell>
          <cell r="N3596" t="str">
            <v>新建</v>
          </cell>
          <cell r="O3596" t="str">
            <v>锦宏种植专业合作社</v>
          </cell>
          <cell r="R3596" t="str">
            <v>3</v>
          </cell>
          <cell r="S3596" t="str">
            <v>6</v>
          </cell>
          <cell r="T3596" t="str">
            <v>无</v>
          </cell>
          <cell r="U3596">
            <v>0</v>
          </cell>
          <cell r="V3596">
            <v>1.35</v>
          </cell>
          <cell r="W3596">
            <v>1.35</v>
          </cell>
        </row>
        <row r="3597">
          <cell r="I3597" t="str">
            <v>亮哥养殖场-G356公路</v>
          </cell>
          <cell r="J3597" t="str">
            <v>1312F4305230037</v>
          </cell>
          <cell r="K3597" t="str">
            <v>资源产业路</v>
          </cell>
          <cell r="L3597" t="str">
            <v>一类地区</v>
          </cell>
          <cell r="M3597" t="str">
            <v>国家贫困县</v>
          </cell>
          <cell r="N3597" t="str">
            <v>新建</v>
          </cell>
          <cell r="O3597" t="str">
            <v>亮哥养殖场</v>
          </cell>
          <cell r="R3597" t="str">
            <v>3</v>
          </cell>
          <cell r="S3597" t="str">
            <v>6</v>
          </cell>
          <cell r="T3597" t="str">
            <v>无</v>
          </cell>
          <cell r="U3597">
            <v>0</v>
          </cell>
          <cell r="V3597">
            <v>2.08</v>
          </cell>
          <cell r="W3597">
            <v>2.08</v>
          </cell>
        </row>
        <row r="3598">
          <cell r="I3598" t="str">
            <v>吕家湾至麻子田公路</v>
          </cell>
          <cell r="J3598" t="str">
            <v>1312F4305230073</v>
          </cell>
          <cell r="K3598" t="str">
            <v>资源产业路</v>
          </cell>
          <cell r="L3598" t="str">
            <v>一类地区</v>
          </cell>
          <cell r="M3598" t="str">
            <v>国家贫困县</v>
          </cell>
          <cell r="N3598" t="str">
            <v>新建</v>
          </cell>
          <cell r="O3598" t="str">
            <v>键能畜牧科技有限公司</v>
          </cell>
          <cell r="R3598" t="str">
            <v>3.5</v>
          </cell>
          <cell r="S3598" t="str">
            <v>6</v>
          </cell>
          <cell r="T3598" t="str">
            <v>无</v>
          </cell>
          <cell r="U3598">
            <v>0</v>
          </cell>
          <cell r="V3598">
            <v>1.3</v>
          </cell>
          <cell r="W3598">
            <v>1.3</v>
          </cell>
        </row>
        <row r="3599">
          <cell r="I3599" t="str">
            <v>绿健生态种养专业合作社-S223公路</v>
          </cell>
          <cell r="J3599" t="str">
            <v>1312F4305230017</v>
          </cell>
          <cell r="K3599" t="str">
            <v>资源产业路</v>
          </cell>
          <cell r="L3599" t="str">
            <v>一类地区</v>
          </cell>
          <cell r="M3599" t="str">
            <v>国家贫困县</v>
          </cell>
          <cell r="N3599" t="str">
            <v>升级改造（提质改造）</v>
          </cell>
          <cell r="O3599" t="str">
            <v>绿健生态种养专业合作社</v>
          </cell>
          <cell r="R3599" t="str">
            <v>4.5</v>
          </cell>
          <cell r="S3599" t="str">
            <v>6</v>
          </cell>
          <cell r="T3599" t="str">
            <v>Y031430523</v>
          </cell>
          <cell r="U3599">
            <v>0</v>
          </cell>
          <cell r="V3599">
            <v>5.0730000000000004</v>
          </cell>
          <cell r="W3599">
            <v>5.0730000000000004</v>
          </cell>
        </row>
        <row r="3600">
          <cell r="I3600" t="str">
            <v>绿源畜牧科技有限公司-白毛塘公路</v>
          </cell>
          <cell r="J3600" t="str">
            <v>1312F4305230067</v>
          </cell>
          <cell r="K3600" t="str">
            <v>资源产业路</v>
          </cell>
          <cell r="L3600" t="str">
            <v>一类地区</v>
          </cell>
          <cell r="M3600" t="str">
            <v>国家贫困县</v>
          </cell>
          <cell r="N3600" t="str">
            <v>新建</v>
          </cell>
          <cell r="O3600" t="str">
            <v>绿源畜牧科技有限公司</v>
          </cell>
          <cell r="R3600" t="str">
            <v>3.5</v>
          </cell>
          <cell r="S3600" t="str">
            <v>6</v>
          </cell>
          <cell r="T3600" t="str">
            <v>无</v>
          </cell>
          <cell r="U3600">
            <v>0</v>
          </cell>
          <cell r="V3600">
            <v>1.78</v>
          </cell>
          <cell r="W3600">
            <v>1.78</v>
          </cell>
        </row>
        <row r="3601">
          <cell r="I3601" t="str">
            <v>七里山园艺场-G207连接路</v>
          </cell>
          <cell r="J3601" t="str">
            <v>1312F4305230064</v>
          </cell>
          <cell r="K3601" t="str">
            <v>资源产业路</v>
          </cell>
          <cell r="L3601" t="str">
            <v>一类地区</v>
          </cell>
          <cell r="M3601" t="str">
            <v>国家贫困县</v>
          </cell>
          <cell r="N3601" t="str">
            <v>新建</v>
          </cell>
          <cell r="O3601" t="str">
            <v xml:space="preserve"> 七里山园艺场</v>
          </cell>
          <cell r="R3601" t="str">
            <v>3.5</v>
          </cell>
          <cell r="S3601" t="str">
            <v>6</v>
          </cell>
          <cell r="T3601" t="str">
            <v>无</v>
          </cell>
          <cell r="U3601">
            <v>0</v>
          </cell>
          <cell r="V3601">
            <v>1.06</v>
          </cell>
          <cell r="W3601">
            <v>1.06</v>
          </cell>
        </row>
        <row r="3602">
          <cell r="I3602" t="str">
            <v>桥头-跳石公路</v>
          </cell>
          <cell r="J3602" t="str">
            <v>1312F4305230051</v>
          </cell>
          <cell r="K3602" t="str">
            <v>资源产业路</v>
          </cell>
          <cell r="L3602" t="str">
            <v>一类地区</v>
          </cell>
          <cell r="M3602" t="str">
            <v>国家贫困县</v>
          </cell>
          <cell r="N3602" t="str">
            <v>升级改造（提质改造）</v>
          </cell>
          <cell r="O3602" t="str">
            <v>兄妹家庭农场</v>
          </cell>
          <cell r="R3602" t="str">
            <v>4.5</v>
          </cell>
          <cell r="S3602" t="str">
            <v>6</v>
          </cell>
          <cell r="T3602" t="str">
            <v>C098430523</v>
          </cell>
          <cell r="U3602">
            <v>0</v>
          </cell>
          <cell r="V3602">
            <v>1.454</v>
          </cell>
          <cell r="W3602">
            <v>1.454</v>
          </cell>
        </row>
        <row r="3603">
          <cell r="I3603" t="str">
            <v>邵阳县永发屠宰场-X009公路</v>
          </cell>
          <cell r="J3603" t="str">
            <v>1312F4305230050</v>
          </cell>
          <cell r="K3603" t="str">
            <v>资源产业路</v>
          </cell>
          <cell r="L3603" t="str">
            <v>一类地区</v>
          </cell>
          <cell r="M3603" t="str">
            <v>国家贫困县</v>
          </cell>
          <cell r="N3603" t="str">
            <v>新建</v>
          </cell>
          <cell r="O3603" t="str">
            <v>邵阳县永发屠宰场</v>
          </cell>
          <cell r="R3603" t="str">
            <v>3.5</v>
          </cell>
          <cell r="S3603" t="str">
            <v>6</v>
          </cell>
          <cell r="T3603" t="str">
            <v>无</v>
          </cell>
          <cell r="U3603">
            <v>0</v>
          </cell>
          <cell r="V3603">
            <v>0.78</v>
          </cell>
          <cell r="W3603">
            <v>0.78</v>
          </cell>
        </row>
        <row r="3604">
          <cell r="I3604" t="str">
            <v>神子寨-小江19组公路</v>
          </cell>
          <cell r="J3604" t="str">
            <v>1312F4305230002</v>
          </cell>
          <cell r="K3604" t="str">
            <v>资源产业路</v>
          </cell>
          <cell r="L3604" t="str">
            <v>一类地区</v>
          </cell>
          <cell r="M3604" t="str">
            <v>国家贫困县</v>
          </cell>
          <cell r="N3604" t="str">
            <v>新建</v>
          </cell>
          <cell r="O3604" t="str">
            <v>神子寨生态园</v>
          </cell>
          <cell r="R3604" t="str">
            <v>3</v>
          </cell>
          <cell r="S3604" t="str">
            <v>6</v>
          </cell>
          <cell r="T3604" t="str">
            <v>无</v>
          </cell>
          <cell r="U3604">
            <v>0</v>
          </cell>
          <cell r="V3604">
            <v>2.37</v>
          </cell>
          <cell r="W3604">
            <v>2.37</v>
          </cell>
        </row>
        <row r="3605">
          <cell r="I3605" t="str">
            <v>桃花岛现代生态农业休闲观光园-S240公路</v>
          </cell>
          <cell r="J3605" t="str">
            <v>1312F4305230011</v>
          </cell>
          <cell r="K3605" t="str">
            <v>资源产业路</v>
          </cell>
          <cell r="L3605" t="str">
            <v>一类地区</v>
          </cell>
          <cell r="M3605" t="str">
            <v>国家贫困县</v>
          </cell>
          <cell r="N3605" t="str">
            <v>新建</v>
          </cell>
          <cell r="O3605" t="str">
            <v>桃花岛现代生态农业休闲观光园</v>
          </cell>
          <cell r="R3605" t="str">
            <v>3</v>
          </cell>
          <cell r="S3605" t="str">
            <v>6</v>
          </cell>
          <cell r="T3605" t="str">
            <v>无</v>
          </cell>
          <cell r="U3605">
            <v>0</v>
          </cell>
          <cell r="V3605">
            <v>3.46</v>
          </cell>
          <cell r="W3605">
            <v>3.46</v>
          </cell>
        </row>
        <row r="3606">
          <cell r="I3606" t="str">
            <v>天恩农牧公司-G207公路</v>
          </cell>
          <cell r="J3606" t="str">
            <v>1312F4305230044</v>
          </cell>
          <cell r="K3606" t="str">
            <v>资源产业路</v>
          </cell>
          <cell r="L3606" t="str">
            <v>一类地区</v>
          </cell>
          <cell r="M3606" t="str">
            <v>国家贫困县</v>
          </cell>
          <cell r="N3606" t="str">
            <v>新建</v>
          </cell>
          <cell r="O3606" t="str">
            <v>天恩农牧公司</v>
          </cell>
          <cell r="R3606" t="str">
            <v>3</v>
          </cell>
          <cell r="S3606" t="str">
            <v>6</v>
          </cell>
          <cell r="T3606" t="str">
            <v>无</v>
          </cell>
          <cell r="U3606">
            <v>0</v>
          </cell>
          <cell r="V3606">
            <v>1.3</v>
          </cell>
          <cell r="W3606">
            <v>1.3</v>
          </cell>
        </row>
        <row r="3607">
          <cell r="I3607" t="str">
            <v>天子-火烧坪公路</v>
          </cell>
          <cell r="J3607" t="str">
            <v>1312F4305230063</v>
          </cell>
          <cell r="K3607" t="str">
            <v>资源产业路</v>
          </cell>
          <cell r="L3607" t="str">
            <v>一类地区</v>
          </cell>
          <cell r="M3607" t="str">
            <v>国家贫困县</v>
          </cell>
          <cell r="N3607" t="str">
            <v>升级改造（提质改造）</v>
          </cell>
          <cell r="O3607" t="str">
            <v>常乐农业开发综合有限公司</v>
          </cell>
          <cell r="R3607" t="str">
            <v>4.5</v>
          </cell>
          <cell r="S3607" t="str">
            <v>6</v>
          </cell>
          <cell r="T3607" t="str">
            <v>Y054430523</v>
          </cell>
          <cell r="U3607">
            <v>0</v>
          </cell>
          <cell r="V3607">
            <v>5.8890000000000002</v>
          </cell>
          <cell r="W3607">
            <v>5.8890000000000002</v>
          </cell>
        </row>
        <row r="3608">
          <cell r="I3608" t="str">
            <v>香乐汇资种养专业合作社-G207公路</v>
          </cell>
          <cell r="J3608" t="str">
            <v>1312F4305230021</v>
          </cell>
          <cell r="K3608" t="str">
            <v>资源产业路</v>
          </cell>
          <cell r="L3608" t="str">
            <v>一类地区</v>
          </cell>
          <cell r="M3608" t="str">
            <v>国家贫困县</v>
          </cell>
          <cell r="N3608" t="str">
            <v>升级改造（提质改造）</v>
          </cell>
          <cell r="O3608" t="str">
            <v>香乐汇资种养专业合作社</v>
          </cell>
          <cell r="R3608" t="str">
            <v>4.5</v>
          </cell>
          <cell r="S3608" t="str">
            <v>6</v>
          </cell>
          <cell r="T3608" t="str">
            <v>X090430523</v>
          </cell>
          <cell r="U3608">
            <v>0</v>
          </cell>
          <cell r="V3608">
            <v>12.920999999999999</v>
          </cell>
          <cell r="W3608">
            <v>12.920999999999999</v>
          </cell>
        </row>
        <row r="3609">
          <cell r="I3609" t="str">
            <v>永康农场-G207公路</v>
          </cell>
          <cell r="J3609" t="str">
            <v>1312F4305230024</v>
          </cell>
          <cell r="K3609" t="str">
            <v>资源产业路</v>
          </cell>
          <cell r="L3609" t="str">
            <v>一类地区</v>
          </cell>
          <cell r="M3609" t="str">
            <v>国家贫困县</v>
          </cell>
          <cell r="N3609" t="str">
            <v>新建</v>
          </cell>
          <cell r="O3609" t="str">
            <v>永康农场</v>
          </cell>
          <cell r="R3609" t="str">
            <v>3</v>
          </cell>
          <cell r="S3609" t="str">
            <v>6</v>
          </cell>
          <cell r="T3609" t="str">
            <v>无</v>
          </cell>
          <cell r="U3609">
            <v>0</v>
          </cell>
          <cell r="V3609">
            <v>2.79</v>
          </cell>
          <cell r="W3609">
            <v>2.79</v>
          </cell>
        </row>
        <row r="3610">
          <cell r="I3610" t="str">
            <v>志强惠民专业合作社-G320公路</v>
          </cell>
          <cell r="J3610" t="str">
            <v>1312F4305230033</v>
          </cell>
          <cell r="K3610" t="str">
            <v>资源产业路</v>
          </cell>
          <cell r="L3610" t="str">
            <v>一类地区</v>
          </cell>
          <cell r="M3610" t="str">
            <v>国家贫困县</v>
          </cell>
          <cell r="N3610" t="str">
            <v>升级改造（提质改造）</v>
          </cell>
          <cell r="O3610" t="str">
            <v>志强惠民专业合作社</v>
          </cell>
          <cell r="R3610" t="str">
            <v>3.5</v>
          </cell>
          <cell r="S3610" t="str">
            <v>6</v>
          </cell>
          <cell r="T3610" t="str">
            <v>C040430523</v>
          </cell>
          <cell r="U3610">
            <v>0</v>
          </cell>
          <cell r="V3610">
            <v>2.2669999999999999</v>
          </cell>
          <cell r="W3610">
            <v>2.2669999999999999</v>
          </cell>
        </row>
        <row r="3611">
          <cell r="I3611" t="str">
            <v>芙蓉至塘田市公路</v>
          </cell>
          <cell r="J3611" t="str">
            <v>1312F4305230069</v>
          </cell>
          <cell r="K3611" t="str">
            <v>资源产业路</v>
          </cell>
          <cell r="L3611" t="str">
            <v>一类地区</v>
          </cell>
          <cell r="M3611" t="str">
            <v>国家贫困县</v>
          </cell>
          <cell r="N3611" t="str">
            <v>升级改造（提质改造）</v>
          </cell>
          <cell r="O3611" t="str">
            <v>湘村高科产业园</v>
          </cell>
          <cell r="R3611" t="str">
            <v>4.5</v>
          </cell>
          <cell r="S3611" t="str">
            <v>6</v>
          </cell>
          <cell r="T3611" t="str">
            <v>Y064430523</v>
          </cell>
          <cell r="U3611">
            <v>0</v>
          </cell>
          <cell r="V3611">
            <v>9.4350000000000005</v>
          </cell>
          <cell r="W3611">
            <v>9.4350000000000005</v>
          </cell>
        </row>
        <row r="3612">
          <cell r="I3612" t="str">
            <v>X108岩边至四角田公路</v>
          </cell>
          <cell r="J3612" t="str">
            <v>1312F4305240019</v>
          </cell>
          <cell r="K3612" t="str">
            <v>资源产业路</v>
          </cell>
          <cell r="L3612" t="str">
            <v>一类地区</v>
          </cell>
          <cell r="M3612" t="str">
            <v>国家贫困县</v>
          </cell>
          <cell r="N3612" t="str">
            <v>升级改造（提质改造）</v>
          </cell>
          <cell r="O3612" t="str">
            <v>隆回华佳移民金银花种植专业合作社</v>
          </cell>
          <cell r="R3612" t="str">
            <v>4.5</v>
          </cell>
          <cell r="S3612" t="str">
            <v>6</v>
          </cell>
          <cell r="T3612" t="str">
            <v>X108430524</v>
          </cell>
          <cell r="U3612">
            <v>0</v>
          </cell>
          <cell r="V3612">
            <v>5.98</v>
          </cell>
          <cell r="W3612">
            <v>5.98</v>
          </cell>
        </row>
        <row r="3613">
          <cell r="I3613" t="str">
            <v>Y013湖南兴隆丰中药材产业园公路</v>
          </cell>
          <cell r="J3613" t="str">
            <v>1312F4305240006</v>
          </cell>
          <cell r="K3613" t="str">
            <v>资源产业路</v>
          </cell>
          <cell r="L3613" t="str">
            <v>一类地区</v>
          </cell>
          <cell r="M3613" t="str">
            <v>国家贫困县</v>
          </cell>
          <cell r="N3613" t="str">
            <v>升级改造（提质改造）</v>
          </cell>
          <cell r="O3613" t="str">
            <v>湖南兴隆丰中药材产业园</v>
          </cell>
          <cell r="R3613" t="str">
            <v>4.5</v>
          </cell>
          <cell r="S3613" t="str">
            <v>6</v>
          </cell>
          <cell r="T3613" t="str">
            <v>Y013430524</v>
          </cell>
          <cell r="U3613">
            <v>0</v>
          </cell>
          <cell r="V3613">
            <v>2.54</v>
          </cell>
          <cell r="W3613">
            <v>2.54</v>
          </cell>
        </row>
        <row r="3614">
          <cell r="I3614" t="str">
            <v>Y018茅铺至开智连接路</v>
          </cell>
          <cell r="J3614" t="str">
            <v>1312F4305240021</v>
          </cell>
          <cell r="K3614" t="str">
            <v>资源产业路</v>
          </cell>
          <cell r="L3614" t="str">
            <v>一类地区</v>
          </cell>
          <cell r="M3614" t="str">
            <v>国家贫困县</v>
          </cell>
          <cell r="N3614" t="str">
            <v>升级改造（提质改造）</v>
          </cell>
          <cell r="O3614" t="str">
            <v>宏伟水产养殖合作社</v>
          </cell>
          <cell r="R3614" t="str">
            <v>3.5</v>
          </cell>
          <cell r="S3614" t="str">
            <v>6</v>
          </cell>
          <cell r="T3614" t="str">
            <v>Y018430524</v>
          </cell>
          <cell r="U3614">
            <v>0</v>
          </cell>
          <cell r="V3614">
            <v>3.25</v>
          </cell>
          <cell r="W3614">
            <v>3.25</v>
          </cell>
        </row>
        <row r="3615">
          <cell r="I3615" t="str">
            <v>Y029隆回县田心—桐木桥连接路</v>
          </cell>
          <cell r="J3615" t="str">
            <v>1312F4305240023</v>
          </cell>
          <cell r="K3615" t="str">
            <v>资源产业路</v>
          </cell>
          <cell r="L3615" t="str">
            <v>一类地区</v>
          </cell>
          <cell r="M3615" t="str">
            <v>国家贫困县</v>
          </cell>
          <cell r="N3615" t="str">
            <v>升级改造（提质改造）</v>
          </cell>
          <cell r="O3615" t="str">
            <v>佰利康蔬菜、烤烟基地</v>
          </cell>
          <cell r="R3615" t="str">
            <v>4.5</v>
          </cell>
          <cell r="S3615" t="str">
            <v>6</v>
          </cell>
          <cell r="T3615" t="str">
            <v>Y029430524</v>
          </cell>
          <cell r="U3615">
            <v>0</v>
          </cell>
          <cell r="V3615">
            <v>7.64</v>
          </cell>
          <cell r="W3615">
            <v>7.64</v>
          </cell>
        </row>
        <row r="3616">
          <cell r="I3616" t="str">
            <v>Y049横家岭至塘下冲连接路</v>
          </cell>
          <cell r="J3616" t="str">
            <v>1312F4305240018</v>
          </cell>
          <cell r="K3616" t="str">
            <v>资源产业路</v>
          </cell>
          <cell r="L3616" t="str">
            <v>一类地区</v>
          </cell>
          <cell r="M3616" t="str">
            <v>国家贫困县</v>
          </cell>
          <cell r="N3616" t="str">
            <v>升级改造（提质改造）</v>
          </cell>
          <cell r="O3616" t="str">
            <v>九龙山国有林场</v>
          </cell>
          <cell r="R3616" t="str">
            <v>4.5</v>
          </cell>
          <cell r="S3616" t="str">
            <v>6</v>
          </cell>
          <cell r="T3616" t="str">
            <v>Y049430524</v>
          </cell>
          <cell r="U3616">
            <v>0</v>
          </cell>
          <cell r="V3616">
            <v>12.56</v>
          </cell>
          <cell r="W3616">
            <v>12.56</v>
          </cell>
        </row>
        <row r="3617">
          <cell r="I3617" t="str">
            <v>Y053罗七公路</v>
          </cell>
          <cell r="J3617" t="str">
            <v>1312F4305240024</v>
          </cell>
          <cell r="K3617" t="str">
            <v>资源产业路</v>
          </cell>
          <cell r="L3617" t="str">
            <v>一类地区</v>
          </cell>
          <cell r="M3617" t="str">
            <v>国家贫困县</v>
          </cell>
          <cell r="N3617" t="str">
            <v>新建</v>
          </cell>
          <cell r="O3617" t="str">
            <v>湖南省烨嘉农业开发有限公司产业园</v>
          </cell>
          <cell r="R3617" t="str">
            <v>4.5</v>
          </cell>
          <cell r="S3617" t="str">
            <v>6</v>
          </cell>
          <cell r="T3617" t="str">
            <v>无</v>
          </cell>
          <cell r="U3617">
            <v>0</v>
          </cell>
          <cell r="V3617">
            <v>7.4820000000000002</v>
          </cell>
          <cell r="W3617">
            <v>7.4820000000000002</v>
          </cell>
        </row>
        <row r="3618">
          <cell r="I3618" t="str">
            <v>宝诚农业资源产业路</v>
          </cell>
          <cell r="J3618" t="str">
            <v>1312F4305240030</v>
          </cell>
          <cell r="K3618" t="str">
            <v>资源产业路</v>
          </cell>
          <cell r="L3618" t="str">
            <v>一类地区</v>
          </cell>
          <cell r="M3618" t="str">
            <v>国家贫困县</v>
          </cell>
          <cell r="N3618" t="str">
            <v>新建</v>
          </cell>
          <cell r="O3618" t="str">
            <v>宝诚农业有限公司</v>
          </cell>
          <cell r="R3618" t="str">
            <v>4.5</v>
          </cell>
          <cell r="S3618" t="str">
            <v>6</v>
          </cell>
          <cell r="T3618" t="str">
            <v>无</v>
          </cell>
          <cell r="U3618">
            <v>0</v>
          </cell>
          <cell r="V3618">
            <v>9.0280000000000005</v>
          </cell>
          <cell r="W3618">
            <v>9.0280000000000005</v>
          </cell>
        </row>
        <row r="3619">
          <cell r="I3619" t="str">
            <v>辰河现代农业有限公司资源产业路</v>
          </cell>
          <cell r="J3619" t="str">
            <v>131201F4305240006</v>
          </cell>
          <cell r="K3619" t="str">
            <v>资源产业路</v>
          </cell>
          <cell r="L3619" t="str">
            <v>一类地区</v>
          </cell>
          <cell r="M3619" t="str">
            <v>国家贫困县</v>
          </cell>
          <cell r="N3619" t="str">
            <v>新建</v>
          </cell>
          <cell r="O3619" t="str">
            <v>湖南省辰河生态休闲农业观光园</v>
          </cell>
          <cell r="R3619" t="str">
            <v>4.5</v>
          </cell>
          <cell r="S3619" t="str">
            <v>6</v>
          </cell>
          <cell r="T3619" t="str">
            <v>无</v>
          </cell>
          <cell r="U3619">
            <v>0</v>
          </cell>
          <cell r="V3619">
            <v>4.25</v>
          </cell>
          <cell r="W3619">
            <v>4.25</v>
          </cell>
        </row>
        <row r="3620">
          <cell r="I3620" t="str">
            <v>大东山国有林场清晨养殖基地公路</v>
          </cell>
          <cell r="J3620" t="str">
            <v>1312F4305240003</v>
          </cell>
          <cell r="K3620" t="str">
            <v>资源产业路</v>
          </cell>
          <cell r="L3620" t="str">
            <v>一类地区</v>
          </cell>
          <cell r="M3620" t="str">
            <v>国家贫困县</v>
          </cell>
          <cell r="N3620" t="str">
            <v>新建</v>
          </cell>
          <cell r="O3620" t="str">
            <v>大东山国有林场清晨养殖基地</v>
          </cell>
          <cell r="R3620" t="str">
            <v>4.5</v>
          </cell>
          <cell r="S3620" t="str">
            <v>6</v>
          </cell>
          <cell r="T3620" t="str">
            <v>无</v>
          </cell>
          <cell r="U3620">
            <v>0</v>
          </cell>
          <cell r="V3620">
            <v>13.593999999999999</v>
          </cell>
          <cell r="W3620">
            <v>13.593999999999999</v>
          </cell>
        </row>
        <row r="3621">
          <cell r="I3621" t="str">
            <v>高平镇滨江南路</v>
          </cell>
          <cell r="J3621" t="str">
            <v>1312F4305230074</v>
          </cell>
          <cell r="K3621" t="str">
            <v>资源产业路</v>
          </cell>
          <cell r="L3621" t="str">
            <v>一类地区</v>
          </cell>
          <cell r="M3621" t="str">
            <v>国家贫困县</v>
          </cell>
          <cell r="N3621" t="str">
            <v>新建</v>
          </cell>
          <cell r="O3621" t="str">
            <v>隆回山峰农业粮食加工产业园</v>
          </cell>
          <cell r="R3621" t="str">
            <v>4.5</v>
          </cell>
          <cell r="S3621" t="str">
            <v>6</v>
          </cell>
          <cell r="T3621" t="str">
            <v>无</v>
          </cell>
          <cell r="U3621">
            <v>0</v>
          </cell>
          <cell r="V3621">
            <v>3.0670000000000002</v>
          </cell>
          <cell r="W3621">
            <v>3.0670000000000002</v>
          </cell>
        </row>
        <row r="3622">
          <cell r="I3622" t="str">
            <v>宏伟水产养殖专业合作社养殖基地资源产业路</v>
          </cell>
          <cell r="J3622" t="str">
            <v>1312F4305240026</v>
          </cell>
          <cell r="K3622" t="str">
            <v>资源产业路</v>
          </cell>
          <cell r="L3622" t="str">
            <v>一类地区</v>
          </cell>
          <cell r="M3622" t="str">
            <v>国家贫困县</v>
          </cell>
          <cell r="N3622" t="str">
            <v>新建</v>
          </cell>
          <cell r="O3622" t="str">
            <v>宏伟水产养殖专业合作社养殖基地</v>
          </cell>
          <cell r="R3622" t="str">
            <v>4.5</v>
          </cell>
          <cell r="S3622" t="str">
            <v>6</v>
          </cell>
          <cell r="T3622" t="str">
            <v>无</v>
          </cell>
          <cell r="U3622">
            <v>0</v>
          </cell>
          <cell r="V3622">
            <v>1.82</v>
          </cell>
          <cell r="W3622">
            <v>1.82</v>
          </cell>
        </row>
        <row r="3623">
          <cell r="I3623" t="str">
            <v>吉山茶叶资源产业路</v>
          </cell>
          <cell r="J3623" t="str">
            <v>1312F4305240029</v>
          </cell>
          <cell r="K3623" t="str">
            <v>资源产业路</v>
          </cell>
          <cell r="L3623" t="str">
            <v>一类地区</v>
          </cell>
          <cell r="M3623" t="str">
            <v>国家贫困县</v>
          </cell>
          <cell r="N3623" t="str">
            <v>新建</v>
          </cell>
          <cell r="O3623" t="str">
            <v>吉山茶叶产业园</v>
          </cell>
          <cell r="R3623" t="str">
            <v>4.5</v>
          </cell>
          <cell r="S3623" t="str">
            <v>6</v>
          </cell>
          <cell r="T3623" t="str">
            <v>无</v>
          </cell>
          <cell r="U3623">
            <v>0</v>
          </cell>
          <cell r="V3623">
            <v>2.6880000000000002</v>
          </cell>
          <cell r="W3623">
            <v>2.6880000000000002</v>
          </cell>
        </row>
        <row r="3624">
          <cell r="I3624" t="str">
            <v>康淳水果种植专业合作社资源产业路</v>
          </cell>
          <cell r="J3624" t="str">
            <v>1312F4305240028</v>
          </cell>
          <cell r="K3624" t="str">
            <v>资源产业路</v>
          </cell>
          <cell r="L3624" t="str">
            <v>一类地区</v>
          </cell>
          <cell r="M3624" t="str">
            <v>国家贫困县</v>
          </cell>
          <cell r="N3624" t="str">
            <v>新建</v>
          </cell>
          <cell r="O3624" t="str">
            <v>康淳水果 种植专业合作社</v>
          </cell>
          <cell r="R3624" t="str">
            <v>4.5</v>
          </cell>
          <cell r="S3624" t="str">
            <v>6</v>
          </cell>
          <cell r="T3624" t="str">
            <v>无</v>
          </cell>
          <cell r="U3624">
            <v>0</v>
          </cell>
          <cell r="V3624">
            <v>0.5</v>
          </cell>
          <cell r="W3624">
            <v>0.5</v>
          </cell>
        </row>
        <row r="3625">
          <cell r="I3625" t="str">
            <v>隆回硒江农业科技有限公司资源产业路（二期）</v>
          </cell>
          <cell r="J3625" t="str">
            <v>131201F4305240009</v>
          </cell>
          <cell r="K3625" t="str">
            <v>资源产业路</v>
          </cell>
          <cell r="L3625" t="str">
            <v>一类地区</v>
          </cell>
          <cell r="M3625" t="str">
            <v>国家贫困县</v>
          </cell>
          <cell r="N3625" t="str">
            <v>升级改造（提质改造）</v>
          </cell>
          <cell r="O3625" t="str">
            <v>隆回县惠富城养殖农民专业合作社规模蛋鸡养殖场</v>
          </cell>
          <cell r="R3625" t="str">
            <v>4.5</v>
          </cell>
          <cell r="S3625" t="str">
            <v>6</v>
          </cell>
          <cell r="T3625" t="str">
            <v>Y057430524</v>
          </cell>
          <cell r="U3625">
            <v>0</v>
          </cell>
          <cell r="V3625">
            <v>4.51</v>
          </cell>
          <cell r="W3625">
            <v>4.51</v>
          </cell>
        </row>
        <row r="3626">
          <cell r="I3626" t="str">
            <v>隆回硒江农业科技有限公司资源产业路（一期）</v>
          </cell>
          <cell r="J3626" t="str">
            <v>131201F4305240008</v>
          </cell>
          <cell r="K3626" t="str">
            <v>资源产业路</v>
          </cell>
          <cell r="L3626" t="str">
            <v>一类地区</v>
          </cell>
          <cell r="M3626" t="str">
            <v>国家贫困县</v>
          </cell>
          <cell r="N3626" t="str">
            <v>升级改造（提质改造）</v>
          </cell>
          <cell r="O3626" t="str">
            <v>隆回县惠富城养殖农民专业合作社规模蛋鸡养殖场</v>
          </cell>
          <cell r="R3626" t="str">
            <v>4.5</v>
          </cell>
          <cell r="S3626" t="str">
            <v>6</v>
          </cell>
          <cell r="T3626" t="str">
            <v>无</v>
          </cell>
          <cell r="U3626">
            <v>0</v>
          </cell>
          <cell r="V3626">
            <v>4.8499999999999996</v>
          </cell>
          <cell r="W3626">
            <v>4.8499999999999996</v>
          </cell>
        </row>
        <row r="3627">
          <cell r="I3627" t="str">
            <v>隆回县高美牧业有限公司标准化养殖场资源产业路</v>
          </cell>
          <cell r="J3627" t="str">
            <v>131201F4305240003</v>
          </cell>
          <cell r="K3627" t="str">
            <v>资源产业路</v>
          </cell>
          <cell r="L3627" t="str">
            <v>一类地区</v>
          </cell>
          <cell r="M3627" t="str">
            <v>国家贫困县</v>
          </cell>
          <cell r="N3627" t="str">
            <v>新建</v>
          </cell>
          <cell r="O3627" t="str">
            <v>隆回县高美牧业有限公司标准化养殖场</v>
          </cell>
          <cell r="R3627" t="str">
            <v>0</v>
          </cell>
          <cell r="S3627" t="str">
            <v>6</v>
          </cell>
          <cell r="T3627" t="str">
            <v>无</v>
          </cell>
          <cell r="U3627">
            <v>0</v>
          </cell>
          <cell r="V3627">
            <v>0.5</v>
          </cell>
          <cell r="W3627">
            <v>0.5</v>
          </cell>
        </row>
        <row r="3628">
          <cell r="I3628" t="str">
            <v>隆回县金竹笋业基地产业路</v>
          </cell>
          <cell r="J3628" t="str">
            <v>131201F4305240002</v>
          </cell>
          <cell r="K3628" t="str">
            <v>资源产业路</v>
          </cell>
          <cell r="L3628" t="str">
            <v>一类地区</v>
          </cell>
          <cell r="M3628" t="str">
            <v>国家贫困县</v>
          </cell>
          <cell r="N3628" t="str">
            <v>新建</v>
          </cell>
          <cell r="O3628" t="str">
            <v>隆回县金竹笋业发展有限公司</v>
          </cell>
          <cell r="R3628" t="str">
            <v>0</v>
          </cell>
          <cell r="S3628" t="str">
            <v>6</v>
          </cell>
          <cell r="T3628" t="str">
            <v>无</v>
          </cell>
          <cell r="U3628">
            <v>0</v>
          </cell>
          <cell r="V3628">
            <v>1.01</v>
          </cell>
          <cell r="W3628">
            <v>1.01</v>
          </cell>
        </row>
        <row r="3629">
          <cell r="I3629" t="str">
            <v>隆回县天域现代农业发展有限公司金银花无病毒种苗特色产业园公路</v>
          </cell>
          <cell r="J3629" t="str">
            <v>1312F4305240022</v>
          </cell>
          <cell r="K3629" t="str">
            <v>资源产业路</v>
          </cell>
          <cell r="L3629" t="str">
            <v>一类地区</v>
          </cell>
          <cell r="M3629" t="str">
            <v>国家贫困县</v>
          </cell>
          <cell r="N3629" t="str">
            <v>新建</v>
          </cell>
          <cell r="O3629" t="str">
            <v>隆回县天域现代农业发展有限公司金银花无病毒种苗特色产业园</v>
          </cell>
          <cell r="R3629" t="str">
            <v>3.5</v>
          </cell>
          <cell r="S3629" t="str">
            <v>6</v>
          </cell>
          <cell r="T3629" t="str">
            <v>无</v>
          </cell>
          <cell r="U3629">
            <v>0</v>
          </cell>
          <cell r="V3629">
            <v>0.48199999999999998</v>
          </cell>
          <cell r="W3629">
            <v>0.48199999999999998</v>
          </cell>
        </row>
        <row r="3630">
          <cell r="I3630" t="str">
            <v>马氏牧业南方现代草地畜牧业公路</v>
          </cell>
          <cell r="J3630" t="str">
            <v>1312F4305240017</v>
          </cell>
          <cell r="K3630" t="str">
            <v>资源产业路</v>
          </cell>
          <cell r="L3630" t="str">
            <v>一类地区</v>
          </cell>
          <cell r="M3630" t="str">
            <v>国家贫困县</v>
          </cell>
          <cell r="N3630" t="str">
            <v>升级改造（提质改造）</v>
          </cell>
          <cell r="O3630" t="str">
            <v>南方现代草地畜牧业试点项目</v>
          </cell>
          <cell r="R3630" t="str">
            <v>4.5</v>
          </cell>
          <cell r="S3630" t="str">
            <v>6</v>
          </cell>
          <cell r="T3630" t="str">
            <v>无</v>
          </cell>
          <cell r="U3630">
            <v>0</v>
          </cell>
          <cell r="V3630">
            <v>1.25</v>
          </cell>
          <cell r="W3630">
            <v>1.25</v>
          </cell>
        </row>
        <row r="3631">
          <cell r="I3631" t="str">
            <v>石子坪农业开发有限公司资源产业路</v>
          </cell>
          <cell r="J3631" t="str">
            <v>1312F4305240027</v>
          </cell>
          <cell r="K3631" t="str">
            <v>资源产业路</v>
          </cell>
          <cell r="L3631" t="str">
            <v>一类地区</v>
          </cell>
          <cell r="M3631" t="str">
            <v>国家贫困县</v>
          </cell>
          <cell r="N3631" t="str">
            <v>新建</v>
          </cell>
          <cell r="O3631" t="str">
            <v>石子坪农业开发有限公司资源产业路）</v>
          </cell>
          <cell r="R3631" t="str">
            <v>4.5</v>
          </cell>
          <cell r="S3631" t="str">
            <v>6</v>
          </cell>
          <cell r="T3631" t="str">
            <v>无</v>
          </cell>
          <cell r="U3631">
            <v>0</v>
          </cell>
          <cell r="V3631">
            <v>0.54300000000000004</v>
          </cell>
          <cell r="W3631">
            <v>0.54300000000000004</v>
          </cell>
        </row>
        <row r="3632">
          <cell r="I3632" t="str">
            <v>天龙山药王谷资源产业路</v>
          </cell>
          <cell r="J3632" t="str">
            <v>1312F4305240025</v>
          </cell>
          <cell r="K3632" t="str">
            <v>资源产业路</v>
          </cell>
          <cell r="L3632" t="str">
            <v>一类地区</v>
          </cell>
          <cell r="M3632" t="str">
            <v>国家贫困县</v>
          </cell>
          <cell r="N3632" t="str">
            <v>新建</v>
          </cell>
          <cell r="O3632" t="str">
            <v>天龙山药王谷</v>
          </cell>
          <cell r="R3632" t="str">
            <v>4.5</v>
          </cell>
          <cell r="S3632" t="str">
            <v>6</v>
          </cell>
          <cell r="T3632" t="str">
            <v>无</v>
          </cell>
          <cell r="U3632">
            <v>0</v>
          </cell>
          <cell r="V3632">
            <v>6.41</v>
          </cell>
          <cell r="W3632">
            <v>6.41</v>
          </cell>
        </row>
        <row r="3633">
          <cell r="I3633" t="str">
            <v>铜盆山休闲生态农业资源产业路</v>
          </cell>
          <cell r="J3633" t="str">
            <v>1312F4305240032</v>
          </cell>
          <cell r="K3633" t="str">
            <v>资源产业路</v>
          </cell>
          <cell r="L3633" t="str">
            <v>一类地区</v>
          </cell>
          <cell r="M3633" t="str">
            <v>国家贫困县</v>
          </cell>
          <cell r="N3633" t="str">
            <v>新建</v>
          </cell>
          <cell r="O3633" t="str">
            <v>铜盆山休闲生态农业有限公司</v>
          </cell>
          <cell r="R3633" t="str">
            <v>4.5</v>
          </cell>
          <cell r="S3633" t="str">
            <v>6</v>
          </cell>
          <cell r="T3633" t="str">
            <v>无</v>
          </cell>
          <cell r="U3633">
            <v>0</v>
          </cell>
          <cell r="V3633">
            <v>3.165</v>
          </cell>
          <cell r="W3633">
            <v>3.165</v>
          </cell>
        </row>
        <row r="3634">
          <cell r="I3634" t="str">
            <v>小沙江金银花小镇公路</v>
          </cell>
          <cell r="J3634" t="str">
            <v>1312F4305240010</v>
          </cell>
          <cell r="K3634" t="str">
            <v>资源产业路</v>
          </cell>
          <cell r="L3634" t="str">
            <v>一类地区</v>
          </cell>
          <cell r="M3634" t="str">
            <v>国家贫困县</v>
          </cell>
          <cell r="N3634" t="str">
            <v>升级改造（提质改造）</v>
          </cell>
          <cell r="O3634" t="str">
            <v>金银花种植基地</v>
          </cell>
          <cell r="R3634" t="str">
            <v>4.5</v>
          </cell>
          <cell r="S3634" t="str">
            <v>6</v>
          </cell>
          <cell r="T3634" t="str">
            <v>X105430524</v>
          </cell>
          <cell r="U3634">
            <v>0</v>
          </cell>
          <cell r="V3634">
            <v>7.4740000000000002</v>
          </cell>
          <cell r="W3634">
            <v>7.4740000000000002</v>
          </cell>
        </row>
        <row r="3635">
          <cell r="I3635" t="str">
            <v>鸭田镇望云山生态农业公司基地资源产业路</v>
          </cell>
          <cell r="J3635" t="str">
            <v>131201F4305240005</v>
          </cell>
          <cell r="K3635" t="str">
            <v>资源产业路</v>
          </cell>
          <cell r="L3635" t="str">
            <v>一类地区</v>
          </cell>
          <cell r="M3635" t="str">
            <v>国家贫困县</v>
          </cell>
          <cell r="N3635" t="str">
            <v>新建</v>
          </cell>
          <cell r="O3635" t="str">
            <v>隆回县鸭田镇望云山生态农业开发有限公司</v>
          </cell>
          <cell r="R3635" t="str">
            <v>4.5</v>
          </cell>
          <cell r="S3635" t="str">
            <v>6</v>
          </cell>
          <cell r="T3635" t="str">
            <v>无</v>
          </cell>
          <cell r="U3635">
            <v>0</v>
          </cell>
          <cell r="V3635">
            <v>1.75</v>
          </cell>
          <cell r="W3635">
            <v>1.75</v>
          </cell>
        </row>
        <row r="3636">
          <cell r="I3636" t="str">
            <v>泓天农业现代发展农业有限公司资源产业路</v>
          </cell>
          <cell r="J3636" t="str">
            <v>131201F4305240007</v>
          </cell>
          <cell r="K3636" t="str">
            <v>资源产业路</v>
          </cell>
          <cell r="L3636" t="str">
            <v>一类地区</v>
          </cell>
          <cell r="M3636" t="str">
            <v>国家贫困县</v>
          </cell>
          <cell r="N3636" t="str">
            <v>升级改造（提质改造）</v>
          </cell>
          <cell r="O3636" t="str">
            <v>湖南泓天现代农业发展有限公司</v>
          </cell>
          <cell r="R3636" t="str">
            <v>4.5</v>
          </cell>
          <cell r="S3636" t="str">
            <v>6</v>
          </cell>
          <cell r="T3636" t="str">
            <v>无</v>
          </cell>
          <cell r="U3636">
            <v>0</v>
          </cell>
          <cell r="V3636">
            <v>0.6</v>
          </cell>
          <cell r="W3636">
            <v>0.6</v>
          </cell>
        </row>
        <row r="3637">
          <cell r="I3637" t="str">
            <v>烨嘉农业开发有限公司资源产业路</v>
          </cell>
          <cell r="J3637" t="str">
            <v>1312F4305240031</v>
          </cell>
          <cell r="K3637" t="str">
            <v>资源产业路</v>
          </cell>
          <cell r="L3637" t="str">
            <v>一类地区</v>
          </cell>
          <cell r="M3637" t="str">
            <v>国家贫困县</v>
          </cell>
          <cell r="N3637" t="str">
            <v>新建</v>
          </cell>
          <cell r="O3637" t="str">
            <v>烨嘉农业开发有限公司</v>
          </cell>
          <cell r="R3637" t="str">
            <v>4.5</v>
          </cell>
          <cell r="S3637" t="str">
            <v>6</v>
          </cell>
          <cell r="T3637" t="str">
            <v>无</v>
          </cell>
          <cell r="U3637">
            <v>0</v>
          </cell>
          <cell r="V3637">
            <v>5.15</v>
          </cell>
          <cell r="W3637">
            <v>5.15</v>
          </cell>
        </row>
        <row r="3638">
          <cell r="I3638" t="str">
            <v>洞口楚恒农业有限公司500亩布福娜农科产业园建设项目连接路</v>
          </cell>
          <cell r="J3638" t="str">
            <v>1312F4305250014</v>
          </cell>
          <cell r="K3638" t="str">
            <v>资源产业路</v>
          </cell>
          <cell r="L3638" t="str">
            <v>一类地区</v>
          </cell>
          <cell r="M3638" t="str">
            <v>国家贫困县</v>
          </cell>
          <cell r="N3638" t="str">
            <v>新建</v>
          </cell>
          <cell r="O3638" t="str">
            <v>洞口楚恒农业有限公司500亩布福娜农科产业园</v>
          </cell>
          <cell r="R3638" t="str">
            <v>3.5</v>
          </cell>
          <cell r="S3638" t="str">
            <v>6</v>
          </cell>
          <cell r="T3638" t="str">
            <v>Z210430525</v>
          </cell>
          <cell r="U3638">
            <v>0</v>
          </cell>
          <cell r="V3638">
            <v>3.13</v>
          </cell>
          <cell r="W3638">
            <v>3.13</v>
          </cell>
        </row>
        <row r="3639">
          <cell r="I3639" t="str">
            <v>洞口凤神领油茶种植专业合作社连接路</v>
          </cell>
          <cell r="J3639" t="str">
            <v>1312F4305250184</v>
          </cell>
          <cell r="K3639" t="str">
            <v>资源产业路</v>
          </cell>
          <cell r="L3639" t="str">
            <v>一类地区</v>
          </cell>
          <cell r="M3639" t="str">
            <v>国家贫困县</v>
          </cell>
          <cell r="N3639" t="str">
            <v>新建</v>
          </cell>
          <cell r="O3639" t="str">
            <v>洞口凤神领油茶种植专业合作社生态产业园</v>
          </cell>
          <cell r="R3639" t="str">
            <v>3.5</v>
          </cell>
          <cell r="S3639" t="str">
            <v>6</v>
          </cell>
          <cell r="T3639" t="str">
            <v>Z535430525</v>
          </cell>
          <cell r="U3639">
            <v>0</v>
          </cell>
          <cell r="V3639">
            <v>2.2400000000000002</v>
          </cell>
          <cell r="W3639">
            <v>2.2400000000000002</v>
          </cell>
        </row>
        <row r="3640">
          <cell r="I3640" t="str">
            <v>洞口国彩养殖场连接路</v>
          </cell>
          <cell r="J3640" t="str">
            <v>1312F4305250181</v>
          </cell>
          <cell r="K3640" t="str">
            <v>资源产业路</v>
          </cell>
          <cell r="L3640" t="str">
            <v>一类地区</v>
          </cell>
          <cell r="M3640" t="str">
            <v>国家贫困县</v>
          </cell>
          <cell r="N3640" t="str">
            <v>新建</v>
          </cell>
          <cell r="O3640" t="str">
            <v>洞口国彩养殖场产业园</v>
          </cell>
          <cell r="R3640" t="str">
            <v>3.5</v>
          </cell>
          <cell r="S3640" t="str">
            <v>6</v>
          </cell>
          <cell r="T3640" t="str">
            <v>Z530430525</v>
          </cell>
          <cell r="U3640">
            <v>0</v>
          </cell>
          <cell r="V3640">
            <v>1.87</v>
          </cell>
          <cell r="W3640">
            <v>1.87</v>
          </cell>
        </row>
        <row r="3641">
          <cell r="I3641" t="str">
            <v>洞口佳和农林科技发展有限公司空山旅游景区建设项目连接路</v>
          </cell>
          <cell r="J3641" t="str">
            <v>1312F4305250011</v>
          </cell>
          <cell r="K3641" t="str">
            <v>资源产业路</v>
          </cell>
          <cell r="L3641" t="str">
            <v>一类地区</v>
          </cell>
          <cell r="M3641" t="str">
            <v>国家贫困县</v>
          </cell>
          <cell r="N3641" t="str">
            <v>新建</v>
          </cell>
          <cell r="O3641" t="str">
            <v>洞口佳和农林科技发展有限公司空山旅游景区</v>
          </cell>
          <cell r="R3641" t="str">
            <v>3.5</v>
          </cell>
          <cell r="S3641" t="str">
            <v>6.5</v>
          </cell>
          <cell r="T3641" t="str">
            <v>Z208430525</v>
          </cell>
          <cell r="U3641">
            <v>0</v>
          </cell>
          <cell r="V3641">
            <v>7.31</v>
          </cell>
          <cell r="W3641">
            <v>7.31</v>
          </cell>
        </row>
        <row r="3642">
          <cell r="I3642" t="str">
            <v>洞口满妹子雪峰蜜桔专业合作社连接路（3000亩雪峰蜜桔品种改良建设项目）</v>
          </cell>
          <cell r="J3642" t="str">
            <v>1312F4305250089</v>
          </cell>
          <cell r="K3642" t="str">
            <v>资源产业路</v>
          </cell>
          <cell r="L3642" t="str">
            <v>一类地区</v>
          </cell>
          <cell r="M3642" t="str">
            <v>国家贫困县</v>
          </cell>
          <cell r="N3642" t="str">
            <v>新建</v>
          </cell>
          <cell r="O3642" t="str">
            <v>洞口满妹子雪峰蜜桔专业合作社</v>
          </cell>
          <cell r="R3642" t="str">
            <v>3.5</v>
          </cell>
          <cell r="S3642" t="str">
            <v>6</v>
          </cell>
          <cell r="T3642" t="str">
            <v>Z970430525</v>
          </cell>
          <cell r="U3642">
            <v>0</v>
          </cell>
          <cell r="V3642">
            <v>3.2</v>
          </cell>
          <cell r="W3642">
            <v>3.2</v>
          </cell>
        </row>
        <row r="3643">
          <cell r="I3643" t="str">
            <v>洞口满妹子雪峰蜜桔专业合作社连接路（50万吨气调保鲜库及通风储存库建设项目）</v>
          </cell>
          <cell r="J3643" t="str">
            <v>1312F4305250090</v>
          </cell>
          <cell r="K3643" t="str">
            <v>资源产业路</v>
          </cell>
          <cell r="L3643" t="str">
            <v>一类地区</v>
          </cell>
          <cell r="M3643" t="str">
            <v>国家贫困县</v>
          </cell>
          <cell r="N3643" t="str">
            <v>新建</v>
          </cell>
          <cell r="O3643" t="str">
            <v>洞口满妹子雪峰蜜桔专业合作社50万吨气调保鲜库及通风储存库</v>
          </cell>
          <cell r="R3643" t="str">
            <v>3.5</v>
          </cell>
          <cell r="S3643" t="str">
            <v>6</v>
          </cell>
          <cell r="T3643" t="str">
            <v>Z969430525</v>
          </cell>
          <cell r="U3643">
            <v>0</v>
          </cell>
          <cell r="V3643">
            <v>1.9</v>
          </cell>
          <cell r="W3643">
            <v>1.9</v>
          </cell>
        </row>
        <row r="3644">
          <cell r="I3644" t="str">
            <v>洞口南冲柑桔种植专业合作社连接路</v>
          </cell>
          <cell r="J3644" t="str">
            <v>1312F4305250070</v>
          </cell>
          <cell r="K3644" t="str">
            <v>资源产业路</v>
          </cell>
          <cell r="L3644" t="str">
            <v>一类地区</v>
          </cell>
          <cell r="M3644" t="str">
            <v>国家贫困县</v>
          </cell>
          <cell r="N3644" t="str">
            <v>升级改造（提质改造）</v>
          </cell>
          <cell r="O3644" t="str">
            <v>洞口南冲柑桔种植专业合作社园艺场项目</v>
          </cell>
          <cell r="R3644" t="str">
            <v>3.5</v>
          </cell>
          <cell r="S3644" t="str">
            <v>6</v>
          </cell>
          <cell r="T3644" t="str">
            <v>C121430525</v>
          </cell>
          <cell r="U3644">
            <v>0</v>
          </cell>
          <cell r="V3644">
            <v>1.26</v>
          </cell>
          <cell r="W3644">
            <v>1.26</v>
          </cell>
        </row>
        <row r="3645">
          <cell r="I3645" t="str">
            <v>洞口南冲柑桔种植专业合作社亩产300万斤柑桔产业园连接路</v>
          </cell>
          <cell r="J3645" t="str">
            <v>1312F4305250071</v>
          </cell>
          <cell r="K3645" t="str">
            <v>资源产业路</v>
          </cell>
          <cell r="L3645" t="str">
            <v>一类地区</v>
          </cell>
          <cell r="M3645" t="str">
            <v>国家贫困县</v>
          </cell>
          <cell r="N3645" t="str">
            <v>新建</v>
          </cell>
          <cell r="O3645" t="str">
            <v>亩产300万斤柑桔产业园</v>
          </cell>
          <cell r="R3645" t="str">
            <v>3.5</v>
          </cell>
          <cell r="S3645" t="str">
            <v>6</v>
          </cell>
          <cell r="T3645" t="str">
            <v>C31H430525</v>
          </cell>
          <cell r="U3645">
            <v>0</v>
          </cell>
          <cell r="V3645">
            <v>1.49</v>
          </cell>
          <cell r="W3645">
            <v>1.49</v>
          </cell>
        </row>
        <row r="3646">
          <cell r="I3646" t="str">
            <v>洞口平青龙须湖水上乐园建设项目连接路</v>
          </cell>
          <cell r="J3646" t="str">
            <v>1312F4305250017</v>
          </cell>
          <cell r="K3646" t="str">
            <v>资源产业路</v>
          </cell>
          <cell r="L3646" t="str">
            <v>一类地区</v>
          </cell>
          <cell r="M3646" t="str">
            <v>国家贫困县</v>
          </cell>
          <cell r="N3646" t="str">
            <v>新建</v>
          </cell>
          <cell r="O3646" t="str">
            <v>洞口平青龙须湖水上乐园</v>
          </cell>
          <cell r="R3646" t="str">
            <v>3.5</v>
          </cell>
          <cell r="S3646" t="str">
            <v>6.5</v>
          </cell>
          <cell r="T3646" t="str">
            <v>V40A430525</v>
          </cell>
          <cell r="U3646">
            <v>0</v>
          </cell>
          <cell r="V3646">
            <v>4.6399999999999997</v>
          </cell>
          <cell r="W3646">
            <v>4.6399999999999997</v>
          </cell>
        </row>
        <row r="3647">
          <cell r="I3647" t="str">
            <v>洞口清花农业科技有限公司连接路</v>
          </cell>
          <cell r="J3647" t="str">
            <v>1312F4305250079</v>
          </cell>
          <cell r="K3647" t="str">
            <v>资源产业路</v>
          </cell>
          <cell r="L3647" t="str">
            <v>一类地区</v>
          </cell>
          <cell r="M3647" t="str">
            <v>国家贫困县</v>
          </cell>
          <cell r="N3647" t="str">
            <v>新建</v>
          </cell>
          <cell r="O3647" t="str">
            <v>清花农业万亩博落回种植基地</v>
          </cell>
          <cell r="R3647" t="str">
            <v>3.5</v>
          </cell>
          <cell r="S3647" t="str">
            <v>6</v>
          </cell>
          <cell r="T3647" t="str">
            <v>Z988430525</v>
          </cell>
          <cell r="U3647">
            <v>0</v>
          </cell>
          <cell r="V3647">
            <v>2</v>
          </cell>
          <cell r="W3647">
            <v>2</v>
          </cell>
        </row>
        <row r="3648">
          <cell r="I3648" t="str">
            <v>洞口县垚森中药材种植专业合作社连接路</v>
          </cell>
          <cell r="J3648" t="str">
            <v>1312F4305250199</v>
          </cell>
          <cell r="K3648" t="str">
            <v>资源产业路</v>
          </cell>
          <cell r="L3648" t="str">
            <v>一类地区</v>
          </cell>
          <cell r="M3648" t="str">
            <v>国家贫困县</v>
          </cell>
          <cell r="N3648" t="str">
            <v>新建</v>
          </cell>
          <cell r="O3648" t="str">
            <v>洞口县垚森中药材种植专业合作社产业园</v>
          </cell>
          <cell r="R3648" t="str">
            <v>3.5</v>
          </cell>
          <cell r="S3648" t="str">
            <v>6</v>
          </cell>
          <cell r="T3648" t="str">
            <v>Z428430525</v>
          </cell>
          <cell r="U3648">
            <v>0</v>
          </cell>
          <cell r="V3648">
            <v>4.3600000000000003</v>
          </cell>
          <cell r="W3648">
            <v>4.3600000000000003</v>
          </cell>
        </row>
        <row r="3649">
          <cell r="I3649" t="str">
            <v>洞口县“雪峰蜜桔”无病毒种苗产业园连接路</v>
          </cell>
          <cell r="J3649" t="str">
            <v>1312F4305250005</v>
          </cell>
          <cell r="K3649" t="str">
            <v>资源产业路</v>
          </cell>
          <cell r="L3649" t="str">
            <v>一类地区</v>
          </cell>
          <cell r="M3649" t="str">
            <v>国家贫困县</v>
          </cell>
          <cell r="N3649" t="str">
            <v>新建</v>
          </cell>
          <cell r="O3649" t="str">
            <v>洞口县“雪峰蜜桔”无病毒种苗产业园</v>
          </cell>
          <cell r="R3649" t="str">
            <v>3.5</v>
          </cell>
          <cell r="S3649" t="str">
            <v>6</v>
          </cell>
          <cell r="T3649" t="str">
            <v>Z202430525</v>
          </cell>
          <cell r="U3649">
            <v>0</v>
          </cell>
          <cell r="V3649">
            <v>4.38</v>
          </cell>
          <cell r="W3649">
            <v>4.38</v>
          </cell>
        </row>
        <row r="3650">
          <cell r="I3650" t="str">
            <v>洞口县炳冬柑桔种植专业合作社连接路</v>
          </cell>
          <cell r="J3650" t="str">
            <v>1312F4305250043</v>
          </cell>
          <cell r="K3650" t="str">
            <v>资源产业路</v>
          </cell>
          <cell r="L3650" t="str">
            <v>一类地区</v>
          </cell>
          <cell r="M3650" t="str">
            <v>国家贫困县</v>
          </cell>
          <cell r="N3650" t="str">
            <v>新建</v>
          </cell>
          <cell r="O3650" t="str">
            <v>洞口县炳冬柑桔种植专业合作社柑桔基地</v>
          </cell>
          <cell r="R3650" t="str">
            <v>3.5</v>
          </cell>
          <cell r="S3650" t="str">
            <v>6</v>
          </cell>
          <cell r="T3650" t="str">
            <v>Z246430525</v>
          </cell>
          <cell r="U3650">
            <v>0</v>
          </cell>
          <cell r="V3650">
            <v>2</v>
          </cell>
          <cell r="W3650">
            <v>2</v>
          </cell>
        </row>
        <row r="3651">
          <cell r="I3651" t="str">
            <v>洞口县茶铺茶场柑桔种植专业合作社连接路</v>
          </cell>
          <cell r="J3651" t="str">
            <v>1312F4305250123</v>
          </cell>
          <cell r="K3651" t="str">
            <v>资源产业路</v>
          </cell>
          <cell r="L3651" t="str">
            <v>一类地区</v>
          </cell>
          <cell r="M3651" t="str">
            <v>国家贫困县</v>
          </cell>
          <cell r="N3651" t="str">
            <v>新建</v>
          </cell>
          <cell r="O3651" t="str">
            <v>洞口县茶铺茶场柑桔种植专业合作社示范园</v>
          </cell>
          <cell r="R3651" t="str">
            <v>3.5</v>
          </cell>
          <cell r="S3651" t="str">
            <v>6</v>
          </cell>
          <cell r="T3651" t="str">
            <v>Z908430525</v>
          </cell>
          <cell r="U3651">
            <v>0</v>
          </cell>
          <cell r="V3651">
            <v>1.27</v>
          </cell>
          <cell r="W3651">
            <v>1.27</v>
          </cell>
        </row>
        <row r="3652">
          <cell r="I3652" t="str">
            <v>洞口县茶铺富硒茶现代茶叶产业园连接路</v>
          </cell>
          <cell r="J3652" t="str">
            <v>1312F4305250023</v>
          </cell>
          <cell r="K3652" t="str">
            <v>资源产业路</v>
          </cell>
          <cell r="L3652" t="str">
            <v>一类地区</v>
          </cell>
          <cell r="M3652" t="str">
            <v>国家贫困县</v>
          </cell>
          <cell r="N3652" t="str">
            <v>新建</v>
          </cell>
          <cell r="O3652" t="str">
            <v>洞口富硒农业开发有限公司</v>
          </cell>
          <cell r="R3652" t="str">
            <v>3.5</v>
          </cell>
          <cell r="S3652" t="str">
            <v>6</v>
          </cell>
          <cell r="T3652" t="str">
            <v>Z221430525</v>
          </cell>
          <cell r="U3652">
            <v>0</v>
          </cell>
          <cell r="V3652">
            <v>1.1000000000000001</v>
          </cell>
          <cell r="W3652">
            <v>1.1000000000000001</v>
          </cell>
        </row>
        <row r="3653">
          <cell r="I3653" t="str">
            <v>洞口县茶油飘香油茶种植专业合作社连接路</v>
          </cell>
          <cell r="J3653" t="str">
            <v>1312F4305250210</v>
          </cell>
          <cell r="K3653" t="str">
            <v>资源产业路</v>
          </cell>
          <cell r="L3653" t="str">
            <v>一类地区</v>
          </cell>
          <cell r="M3653" t="str">
            <v>国家贫困县</v>
          </cell>
          <cell r="N3653" t="str">
            <v>新建</v>
          </cell>
          <cell r="O3653" t="str">
            <v>洞口县茶油飘香油茶种植专业合作社</v>
          </cell>
          <cell r="R3653" t="str">
            <v>3.5</v>
          </cell>
          <cell r="S3653" t="str">
            <v>6</v>
          </cell>
          <cell r="T3653" t="str">
            <v>Z606430525</v>
          </cell>
          <cell r="U3653">
            <v>0</v>
          </cell>
          <cell r="V3653">
            <v>5.64</v>
          </cell>
          <cell r="W3653">
            <v>5.64</v>
          </cell>
        </row>
        <row r="3654">
          <cell r="I3654" t="str">
            <v>洞口县潮水畜牧养殖专业合作社连接路</v>
          </cell>
          <cell r="J3654" t="str">
            <v>1312F4305250177</v>
          </cell>
          <cell r="K3654" t="str">
            <v>资源产业路</v>
          </cell>
          <cell r="L3654" t="str">
            <v>一类地区</v>
          </cell>
          <cell r="M3654" t="str">
            <v>国家贫困县</v>
          </cell>
          <cell r="N3654" t="str">
            <v>新建</v>
          </cell>
          <cell r="O3654" t="str">
            <v>洞口县潮水畜牧养殖专业合作社生态产业园</v>
          </cell>
          <cell r="R3654" t="str">
            <v>3.5</v>
          </cell>
          <cell r="S3654" t="str">
            <v>6</v>
          </cell>
          <cell r="T3654" t="str">
            <v>Z523430525</v>
          </cell>
          <cell r="U3654">
            <v>0</v>
          </cell>
          <cell r="V3654">
            <v>2.88</v>
          </cell>
          <cell r="W3654">
            <v>2.88</v>
          </cell>
        </row>
        <row r="3655">
          <cell r="I3655" t="str">
            <v>洞口县车轮油茶种植合作社连接路</v>
          </cell>
          <cell r="J3655" t="str">
            <v>1312F4305250133</v>
          </cell>
          <cell r="K3655" t="str">
            <v>资源产业路</v>
          </cell>
          <cell r="L3655" t="str">
            <v>一类地区</v>
          </cell>
          <cell r="M3655" t="str">
            <v>国家贫困县</v>
          </cell>
          <cell r="N3655" t="str">
            <v>新建</v>
          </cell>
          <cell r="O3655" t="str">
            <v>洞口县车轮油茶种植合作社千亩产业园</v>
          </cell>
          <cell r="R3655" t="str">
            <v>3.5</v>
          </cell>
          <cell r="S3655" t="str">
            <v>6</v>
          </cell>
          <cell r="T3655" t="str">
            <v>Z900430525</v>
          </cell>
          <cell r="U3655">
            <v>0</v>
          </cell>
          <cell r="V3655">
            <v>4.42</v>
          </cell>
          <cell r="W3655">
            <v>4.42</v>
          </cell>
        </row>
        <row r="3656">
          <cell r="I3656" t="str">
            <v>洞口县丰胜树木科技有限公司5000亩薄壳山核桃生态种植连接路</v>
          </cell>
          <cell r="J3656" t="str">
            <v>1312F4305250074</v>
          </cell>
          <cell r="K3656" t="str">
            <v>资源产业路</v>
          </cell>
          <cell r="L3656" t="str">
            <v>一类地区</v>
          </cell>
          <cell r="M3656" t="str">
            <v>国家贫困县</v>
          </cell>
          <cell r="N3656" t="str">
            <v>新建</v>
          </cell>
          <cell r="O3656" t="str">
            <v>洞口县丰胜树木科技有限公司5000亩薄壳山核桃生态种植基地</v>
          </cell>
          <cell r="R3656" t="str">
            <v>3.5</v>
          </cell>
          <cell r="S3656" t="str">
            <v>6</v>
          </cell>
          <cell r="T3656" t="str">
            <v>V25C430525</v>
          </cell>
          <cell r="U3656">
            <v>0</v>
          </cell>
          <cell r="V3656">
            <v>4.3680000000000003</v>
          </cell>
          <cell r="W3656">
            <v>4.3680000000000003</v>
          </cell>
        </row>
        <row r="3657">
          <cell r="I3657" t="str">
            <v>洞口县风林养殖场连接路</v>
          </cell>
          <cell r="J3657" t="str">
            <v>1312F4305250152</v>
          </cell>
          <cell r="K3657" t="str">
            <v>资源产业路</v>
          </cell>
          <cell r="L3657" t="str">
            <v>一类地区</v>
          </cell>
          <cell r="M3657" t="str">
            <v>国家贫困县</v>
          </cell>
          <cell r="N3657" t="str">
            <v>新建</v>
          </cell>
          <cell r="O3657" t="str">
            <v>洞口县风林养殖场</v>
          </cell>
          <cell r="R3657" t="str">
            <v>3.5</v>
          </cell>
          <cell r="S3657" t="str">
            <v>6</v>
          </cell>
          <cell r="T3657" t="str">
            <v>Z819430525</v>
          </cell>
          <cell r="U3657">
            <v>0</v>
          </cell>
          <cell r="V3657">
            <v>4.82</v>
          </cell>
          <cell r="W3657">
            <v>4.82</v>
          </cell>
        </row>
        <row r="3658">
          <cell r="I3658" t="str">
            <v>洞口县古楼茶生态文化园道路建设项目</v>
          </cell>
          <cell r="J3658" t="str">
            <v>1312F4305250094</v>
          </cell>
          <cell r="K3658" t="str">
            <v>资源产业路</v>
          </cell>
          <cell r="L3658" t="str">
            <v>一类地区</v>
          </cell>
          <cell r="M3658" t="str">
            <v>国家贫困县</v>
          </cell>
          <cell r="N3658" t="str">
            <v>新建</v>
          </cell>
          <cell r="O3658" t="str">
            <v>洞口县古楼茶生态文化园道路建设</v>
          </cell>
          <cell r="R3658" t="str">
            <v>3.5</v>
          </cell>
          <cell r="S3658" t="str">
            <v>6</v>
          </cell>
          <cell r="T3658" t="str">
            <v>Z965430525</v>
          </cell>
          <cell r="U3658">
            <v>0</v>
          </cell>
          <cell r="V3658">
            <v>9.11</v>
          </cell>
          <cell r="W3658">
            <v>9.11</v>
          </cell>
        </row>
        <row r="3659">
          <cell r="I3659" t="str">
            <v>洞口县合丰牧业农民专业合作社基地连接路</v>
          </cell>
          <cell r="J3659" t="str">
            <v>1312F4305250065</v>
          </cell>
          <cell r="K3659" t="str">
            <v>资源产业路</v>
          </cell>
          <cell r="L3659" t="str">
            <v>一类地区</v>
          </cell>
          <cell r="M3659" t="str">
            <v>国家贫困县</v>
          </cell>
          <cell r="N3659" t="str">
            <v>新建</v>
          </cell>
          <cell r="O3659" t="str">
            <v>洞口县合丰牧业农民专业合作社</v>
          </cell>
          <cell r="R3659" t="str">
            <v>3.5</v>
          </cell>
          <cell r="S3659" t="str">
            <v>6</v>
          </cell>
          <cell r="T3659" t="str">
            <v>V58B430525</v>
          </cell>
          <cell r="U3659">
            <v>0</v>
          </cell>
          <cell r="V3659">
            <v>1.79</v>
          </cell>
          <cell r="W3659">
            <v>1.79</v>
          </cell>
        </row>
        <row r="3660">
          <cell r="I3660" t="str">
            <v>洞口县洪溪村油茶种植专业合作社连接路</v>
          </cell>
          <cell r="J3660" t="str">
            <v>1312F4305250209</v>
          </cell>
          <cell r="K3660" t="str">
            <v>资源产业路</v>
          </cell>
          <cell r="L3660" t="str">
            <v>一类地区</v>
          </cell>
          <cell r="M3660" t="str">
            <v>国家贫困县</v>
          </cell>
          <cell r="N3660" t="str">
            <v>新建</v>
          </cell>
          <cell r="O3660" t="str">
            <v>洞口县洪溪村油茶种植专业合作社</v>
          </cell>
          <cell r="R3660" t="str">
            <v>3.5</v>
          </cell>
          <cell r="S3660" t="str">
            <v>6</v>
          </cell>
          <cell r="T3660" t="str">
            <v>Z604430525</v>
          </cell>
          <cell r="U3660">
            <v>0</v>
          </cell>
          <cell r="V3660">
            <v>2.1</v>
          </cell>
          <cell r="W3660">
            <v>2.1</v>
          </cell>
        </row>
        <row r="3661">
          <cell r="I3661" t="str">
            <v>洞口县华鑫畜牧养殖有限公司养猪场建设项目连接路</v>
          </cell>
          <cell r="J3661" t="str">
            <v>1312F4305250048</v>
          </cell>
          <cell r="K3661" t="str">
            <v>资源产业路</v>
          </cell>
          <cell r="L3661" t="str">
            <v>一类地区</v>
          </cell>
          <cell r="M3661" t="str">
            <v>国家贫困县</v>
          </cell>
          <cell r="N3661" t="str">
            <v>新建</v>
          </cell>
          <cell r="O3661" t="str">
            <v>洞口县华鑫畜牧养殖有限公司养猪场</v>
          </cell>
          <cell r="R3661" t="str">
            <v>3.5</v>
          </cell>
          <cell r="S3661" t="str">
            <v>6</v>
          </cell>
          <cell r="T3661" t="str">
            <v>V632430525</v>
          </cell>
          <cell r="U3661">
            <v>0</v>
          </cell>
          <cell r="V3661">
            <v>0.79</v>
          </cell>
          <cell r="W3661">
            <v>0.79</v>
          </cell>
        </row>
        <row r="3662">
          <cell r="I3662" t="str">
            <v>洞口县黄桥镇雷霆柚子种植专业合作社连接路</v>
          </cell>
          <cell r="J3662" t="str">
            <v>1312F4305250195</v>
          </cell>
          <cell r="K3662" t="str">
            <v>资源产业路</v>
          </cell>
          <cell r="L3662" t="str">
            <v>一类地区</v>
          </cell>
          <cell r="M3662" t="str">
            <v>国家贫困县</v>
          </cell>
          <cell r="N3662" t="str">
            <v>新建</v>
          </cell>
          <cell r="O3662" t="str">
            <v>洞口县黄桥镇雷霆柚子种植专业合作社</v>
          </cell>
          <cell r="R3662" t="str">
            <v>3.5</v>
          </cell>
          <cell r="S3662" t="str">
            <v>6</v>
          </cell>
          <cell r="T3662" t="str">
            <v>Z409430525</v>
          </cell>
          <cell r="U3662">
            <v>0</v>
          </cell>
          <cell r="V3662">
            <v>1.2</v>
          </cell>
          <cell r="W3662">
            <v>1.2</v>
          </cell>
        </row>
        <row r="3663">
          <cell r="I3663" t="str">
            <v>洞口县黄桥镇石市村优质杨梅种植连接路</v>
          </cell>
          <cell r="J3663" t="str">
            <v>1312F4305250067</v>
          </cell>
          <cell r="K3663" t="str">
            <v>资源产业路</v>
          </cell>
          <cell r="L3663" t="str">
            <v>一类地区</v>
          </cell>
          <cell r="M3663" t="str">
            <v>国家贫困县</v>
          </cell>
          <cell r="N3663" t="str">
            <v>新建</v>
          </cell>
          <cell r="O3663" t="str">
            <v>洞口县黄桥镇石市村优质杨梅种植基地</v>
          </cell>
          <cell r="R3663" t="str">
            <v>3.5</v>
          </cell>
          <cell r="S3663" t="str">
            <v>6</v>
          </cell>
          <cell r="T3663" t="str">
            <v>VD22430525</v>
          </cell>
          <cell r="U3663">
            <v>0</v>
          </cell>
          <cell r="V3663">
            <v>4.5999999999999996</v>
          </cell>
          <cell r="W3663">
            <v>4.5999999999999996</v>
          </cell>
        </row>
        <row r="3664">
          <cell r="I3664" t="str">
            <v>洞口县家奎果蔬种植专业合作社连接路</v>
          </cell>
          <cell r="J3664" t="str">
            <v>1312F4305250099</v>
          </cell>
          <cell r="K3664" t="str">
            <v>资源产业路</v>
          </cell>
          <cell r="L3664" t="str">
            <v>一类地区</v>
          </cell>
          <cell r="M3664" t="str">
            <v>国家贫困县</v>
          </cell>
          <cell r="N3664" t="str">
            <v>新建</v>
          </cell>
          <cell r="O3664" t="str">
            <v>洞口县家奎果蔬种植专业合作社百亩菜园子</v>
          </cell>
          <cell r="R3664" t="str">
            <v>3.5</v>
          </cell>
          <cell r="S3664" t="str">
            <v>6</v>
          </cell>
          <cell r="T3664" t="str">
            <v>Z958430525</v>
          </cell>
          <cell r="U3664">
            <v>0</v>
          </cell>
          <cell r="V3664">
            <v>2.46</v>
          </cell>
          <cell r="W3664">
            <v>2.46</v>
          </cell>
        </row>
        <row r="3665">
          <cell r="I3665" t="str">
            <v>洞口县家奎果蔬种植专业合作社水稻基地连接路</v>
          </cell>
          <cell r="J3665" t="str">
            <v>1312F4305250127</v>
          </cell>
          <cell r="K3665" t="str">
            <v>资源产业路</v>
          </cell>
          <cell r="L3665" t="str">
            <v>一类地区</v>
          </cell>
          <cell r="M3665" t="str">
            <v>国家贫困县</v>
          </cell>
          <cell r="N3665" t="str">
            <v>新建</v>
          </cell>
          <cell r="O3665" t="str">
            <v>洞口县家奎果蔬种植专业合作社水稻基地</v>
          </cell>
          <cell r="R3665" t="str">
            <v>3.5</v>
          </cell>
          <cell r="S3665" t="str">
            <v>6</v>
          </cell>
          <cell r="T3665" t="str">
            <v>Z902430525</v>
          </cell>
          <cell r="U3665">
            <v>0</v>
          </cell>
          <cell r="V3665">
            <v>2.7</v>
          </cell>
          <cell r="W3665">
            <v>2.7</v>
          </cell>
        </row>
        <row r="3666">
          <cell r="I3666" t="str">
            <v>洞口县九峰志成油茶种植专业合作社连接路</v>
          </cell>
          <cell r="J3666" t="str">
            <v>1312F4305250124</v>
          </cell>
          <cell r="K3666" t="str">
            <v>资源产业路</v>
          </cell>
          <cell r="L3666" t="str">
            <v>一类地区</v>
          </cell>
          <cell r="M3666" t="str">
            <v>国家贫困县</v>
          </cell>
          <cell r="N3666" t="str">
            <v>新建</v>
          </cell>
          <cell r="O3666" t="str">
            <v>洞口县九峰志成油茶种植专业合作社油茶产业园</v>
          </cell>
          <cell r="R3666" t="str">
            <v>3.5</v>
          </cell>
          <cell r="S3666" t="str">
            <v>6</v>
          </cell>
          <cell r="T3666" t="str">
            <v>Z907430525</v>
          </cell>
          <cell r="U3666">
            <v>0</v>
          </cell>
          <cell r="V3666">
            <v>2.73</v>
          </cell>
          <cell r="W3666">
            <v>2.73</v>
          </cell>
        </row>
        <row r="3667">
          <cell r="I3667" t="str">
            <v>洞口县九峰志成油茶种植专业合作社千亩油茶基地连接路</v>
          </cell>
          <cell r="J3667" t="str">
            <v>1312F4305250125</v>
          </cell>
          <cell r="K3667" t="str">
            <v>资源产业路</v>
          </cell>
          <cell r="L3667" t="str">
            <v>一类地区</v>
          </cell>
          <cell r="M3667" t="str">
            <v>国家贫困县</v>
          </cell>
          <cell r="N3667" t="str">
            <v>新建</v>
          </cell>
          <cell r="O3667" t="str">
            <v>洞口县九峰志成油茶种植专业合作社千亩油茶基地建设项目</v>
          </cell>
          <cell r="R3667" t="str">
            <v>3.5</v>
          </cell>
          <cell r="S3667" t="str">
            <v>6</v>
          </cell>
          <cell r="T3667" t="str">
            <v>Z905430525</v>
          </cell>
          <cell r="U3667">
            <v>0</v>
          </cell>
          <cell r="V3667">
            <v>4.43</v>
          </cell>
          <cell r="W3667">
            <v>4.43</v>
          </cell>
        </row>
        <row r="3668">
          <cell r="I3668" t="str">
            <v>洞口县糠泰牧业有限公司大田畜禽产业园连接路</v>
          </cell>
          <cell r="J3668" t="str">
            <v>1312F4305250063</v>
          </cell>
          <cell r="K3668" t="str">
            <v>资源产业路</v>
          </cell>
          <cell r="L3668" t="str">
            <v>一类地区</v>
          </cell>
          <cell r="M3668" t="str">
            <v>国家贫困县</v>
          </cell>
          <cell r="N3668" t="str">
            <v>新建</v>
          </cell>
          <cell r="O3668" t="str">
            <v>洞口县糠泰牧业有限公司大田畜禽产业园</v>
          </cell>
          <cell r="R3668" t="str">
            <v>3.5</v>
          </cell>
          <cell r="S3668" t="str">
            <v>6</v>
          </cell>
          <cell r="T3668" t="str">
            <v>Z341430525</v>
          </cell>
          <cell r="U3668">
            <v>0</v>
          </cell>
          <cell r="V3668">
            <v>3.12</v>
          </cell>
          <cell r="W3668">
            <v>3.12</v>
          </cell>
        </row>
        <row r="3669">
          <cell r="I3669" t="str">
            <v>洞口县糠泰牧业有限公司畜禽养殖建设项目连接路</v>
          </cell>
          <cell r="J3669" t="str">
            <v>1312F4305250037</v>
          </cell>
          <cell r="K3669" t="str">
            <v>资源产业路</v>
          </cell>
          <cell r="L3669" t="str">
            <v>一类地区</v>
          </cell>
          <cell r="M3669" t="str">
            <v>国家贫困县</v>
          </cell>
          <cell r="N3669" t="str">
            <v>新建</v>
          </cell>
          <cell r="O3669" t="str">
            <v>洞口县糠泰牧业有限公司畜禽养殖产业园</v>
          </cell>
          <cell r="R3669" t="str">
            <v>3.5</v>
          </cell>
          <cell r="S3669" t="str">
            <v>6</v>
          </cell>
          <cell r="T3669" t="str">
            <v>Z340430525</v>
          </cell>
          <cell r="U3669">
            <v>0</v>
          </cell>
          <cell r="V3669">
            <v>2.25</v>
          </cell>
          <cell r="W3669">
            <v>2.25</v>
          </cell>
        </row>
        <row r="3670">
          <cell r="I3670" t="str">
            <v>洞口县罗溪众艳生态农业科技开发有限公司连接路</v>
          </cell>
          <cell r="J3670" t="str">
            <v>1312F4305250076</v>
          </cell>
          <cell r="K3670" t="str">
            <v>资源产业路</v>
          </cell>
          <cell r="L3670" t="str">
            <v>一类地区</v>
          </cell>
          <cell r="M3670" t="str">
            <v>国家贫困县</v>
          </cell>
          <cell r="N3670" t="str">
            <v>新建</v>
          </cell>
          <cell r="O3670" t="str">
            <v>洞口县罗溪众艳生态农业科技开发有限公司</v>
          </cell>
          <cell r="R3670" t="str">
            <v>3.5</v>
          </cell>
          <cell r="S3670" t="str">
            <v>6</v>
          </cell>
          <cell r="T3670" t="str">
            <v>Z992430525</v>
          </cell>
          <cell r="U3670">
            <v>0</v>
          </cell>
          <cell r="V3670">
            <v>2.1890000000000001</v>
          </cell>
          <cell r="W3670">
            <v>2.1890000000000001</v>
          </cell>
        </row>
        <row r="3671">
          <cell r="I3671" t="str">
            <v>洞口县马口种养农村专业合作社连接路</v>
          </cell>
          <cell r="J3671" t="str">
            <v>1312F4305250161</v>
          </cell>
          <cell r="K3671" t="str">
            <v>资源产业路</v>
          </cell>
          <cell r="L3671" t="str">
            <v>一类地区</v>
          </cell>
          <cell r="M3671" t="str">
            <v>国家贫困县</v>
          </cell>
          <cell r="N3671" t="str">
            <v>新建</v>
          </cell>
          <cell r="O3671" t="str">
            <v>洞口县马口种养农村专业合作社万亩生态农业产业园</v>
          </cell>
          <cell r="R3671" t="str">
            <v>3.5</v>
          </cell>
          <cell r="S3671" t="str">
            <v>6</v>
          </cell>
          <cell r="T3671" t="str">
            <v>Z842430525</v>
          </cell>
          <cell r="U3671">
            <v>0</v>
          </cell>
          <cell r="V3671">
            <v>9.76</v>
          </cell>
          <cell r="W3671">
            <v>9.76</v>
          </cell>
        </row>
        <row r="3672">
          <cell r="I3672" t="str">
            <v>洞口县畔江生态农产品发展有限公司雪峰蜜桔特色产业园连接路</v>
          </cell>
          <cell r="J3672" t="str">
            <v>1312F4305250057</v>
          </cell>
          <cell r="K3672" t="str">
            <v>资源产业路</v>
          </cell>
          <cell r="L3672" t="str">
            <v>一类地区</v>
          </cell>
          <cell r="M3672" t="str">
            <v>国家贫困县</v>
          </cell>
          <cell r="N3672" t="str">
            <v>新建</v>
          </cell>
          <cell r="O3672" t="str">
            <v>洞口县畔江生态农产品发展有限公司雪峰蜜桔特色产业园</v>
          </cell>
          <cell r="R3672" t="str">
            <v>3.5</v>
          </cell>
          <cell r="S3672" t="str">
            <v>6</v>
          </cell>
          <cell r="T3672" t="str">
            <v>V088430525</v>
          </cell>
          <cell r="U3672">
            <v>0</v>
          </cell>
          <cell r="V3672">
            <v>5.94</v>
          </cell>
          <cell r="W3672">
            <v>5.94</v>
          </cell>
        </row>
        <row r="3673">
          <cell r="I3673" t="str">
            <v>洞口县山水生态蜜桔农民专业合作社连接路</v>
          </cell>
          <cell r="J3673" t="str">
            <v>1312F4305250179</v>
          </cell>
          <cell r="K3673" t="str">
            <v>资源产业路</v>
          </cell>
          <cell r="L3673" t="str">
            <v>一类地区</v>
          </cell>
          <cell r="M3673" t="str">
            <v>国家贫困县</v>
          </cell>
          <cell r="N3673" t="str">
            <v>新建</v>
          </cell>
          <cell r="O3673" t="str">
            <v>洞口县山水生态蜜桔农民专业合作社蜜橘特色产业园</v>
          </cell>
          <cell r="R3673" t="str">
            <v>3.5</v>
          </cell>
          <cell r="S3673" t="str">
            <v>6</v>
          </cell>
          <cell r="T3673" t="str">
            <v>Z526430525</v>
          </cell>
          <cell r="U3673">
            <v>0</v>
          </cell>
          <cell r="V3673">
            <v>4.9000000000000004</v>
          </cell>
          <cell r="W3673">
            <v>4.9000000000000004</v>
          </cell>
        </row>
        <row r="3674">
          <cell r="I3674" t="str">
            <v>洞口县山水生态蜜桔农民专业合作社雪峰蜜橘特色产业园连接路</v>
          </cell>
          <cell r="J3674" t="str">
            <v>1312F4305250012</v>
          </cell>
          <cell r="K3674" t="str">
            <v>资源产业路</v>
          </cell>
          <cell r="L3674" t="str">
            <v>一类地区</v>
          </cell>
          <cell r="M3674" t="str">
            <v>国家贫困县</v>
          </cell>
          <cell r="N3674" t="str">
            <v>新建</v>
          </cell>
          <cell r="O3674" t="str">
            <v>洞口县山水生态蜜桔农民专业合作社雪峰蜜橘特色产业园</v>
          </cell>
          <cell r="R3674" t="str">
            <v>3.5</v>
          </cell>
          <cell r="S3674" t="str">
            <v>6</v>
          </cell>
          <cell r="T3674" t="str">
            <v>C424430525</v>
          </cell>
          <cell r="U3674">
            <v>0</v>
          </cell>
          <cell r="V3674">
            <v>2.89</v>
          </cell>
          <cell r="W3674">
            <v>2.89</v>
          </cell>
        </row>
        <row r="3675">
          <cell r="I3675" t="str">
            <v>洞口县社山竹香塘柑桔种植合作社连接路</v>
          </cell>
          <cell r="J3675" t="str">
            <v>1312F4305250159</v>
          </cell>
          <cell r="K3675" t="str">
            <v>资源产业路</v>
          </cell>
          <cell r="L3675" t="str">
            <v>一类地区</v>
          </cell>
          <cell r="M3675" t="str">
            <v>国家贫困县</v>
          </cell>
          <cell r="N3675" t="str">
            <v>新建</v>
          </cell>
          <cell r="O3675" t="str">
            <v>洞口县社山竹香塘柑桔种植合作社千亩柑桔产业园</v>
          </cell>
          <cell r="R3675" t="str">
            <v>3.5</v>
          </cell>
          <cell r="S3675" t="str">
            <v>6</v>
          </cell>
          <cell r="T3675" t="str">
            <v>Z838430525</v>
          </cell>
          <cell r="U3675">
            <v>0</v>
          </cell>
          <cell r="V3675">
            <v>8.3000000000000007</v>
          </cell>
          <cell r="W3675">
            <v>8.3000000000000007</v>
          </cell>
        </row>
        <row r="3676">
          <cell r="I3676" t="str">
            <v>洞口县士山农业发展有限公司连接路</v>
          </cell>
          <cell r="J3676" t="str">
            <v>1312F4305250101</v>
          </cell>
          <cell r="K3676" t="str">
            <v>资源产业路</v>
          </cell>
          <cell r="L3676" t="str">
            <v>一类地区</v>
          </cell>
          <cell r="M3676" t="str">
            <v>国家贫困县</v>
          </cell>
          <cell r="N3676" t="str">
            <v>新建</v>
          </cell>
          <cell r="O3676" t="str">
            <v>洞口县士山农业发展有限公司</v>
          </cell>
          <cell r="R3676" t="str">
            <v>3.5</v>
          </cell>
          <cell r="S3676" t="str">
            <v>6</v>
          </cell>
          <cell r="T3676" t="str">
            <v>Z955430525</v>
          </cell>
          <cell r="U3676">
            <v>0</v>
          </cell>
          <cell r="V3676">
            <v>0.57999999999999996</v>
          </cell>
          <cell r="W3676">
            <v>0.57999999999999996</v>
          </cell>
        </row>
        <row r="3677">
          <cell r="I3677" t="str">
            <v>洞口县双井专业合作社千亩稻田产业园连接路</v>
          </cell>
          <cell r="J3677" t="str">
            <v>1312F4305250207</v>
          </cell>
          <cell r="K3677" t="str">
            <v>资源产业路</v>
          </cell>
          <cell r="L3677" t="str">
            <v>一类地区</v>
          </cell>
          <cell r="M3677" t="str">
            <v>国家贫困县</v>
          </cell>
          <cell r="N3677" t="str">
            <v>新建</v>
          </cell>
          <cell r="O3677" t="str">
            <v>洞口县双井专业合作社千亩稻田产业园</v>
          </cell>
          <cell r="R3677" t="str">
            <v>3.5</v>
          </cell>
          <cell r="S3677" t="str">
            <v>6</v>
          </cell>
          <cell r="T3677" t="str">
            <v>Z601430525</v>
          </cell>
          <cell r="U3677">
            <v>0</v>
          </cell>
          <cell r="V3677">
            <v>5.25</v>
          </cell>
          <cell r="W3677">
            <v>5.25</v>
          </cell>
        </row>
        <row r="3678">
          <cell r="I3678" t="str">
            <v>洞口县苏宝顶生态农业科技开发有限公司连接路</v>
          </cell>
          <cell r="J3678" t="str">
            <v>1312F4305250104</v>
          </cell>
          <cell r="K3678" t="str">
            <v>资源产业路</v>
          </cell>
          <cell r="L3678" t="str">
            <v>一类地区</v>
          </cell>
          <cell r="M3678" t="str">
            <v>国家贫困县</v>
          </cell>
          <cell r="N3678" t="str">
            <v>新建</v>
          </cell>
          <cell r="O3678" t="str">
            <v>洞口县苏宝顶生态农业科技开发有限公司生态农业产业园</v>
          </cell>
          <cell r="R3678" t="str">
            <v>3.5</v>
          </cell>
          <cell r="S3678" t="str">
            <v>6</v>
          </cell>
          <cell r="T3678" t="str">
            <v>Z931430525</v>
          </cell>
          <cell r="U3678">
            <v>0</v>
          </cell>
          <cell r="V3678">
            <v>2.86</v>
          </cell>
          <cell r="W3678">
            <v>2.86</v>
          </cell>
        </row>
        <row r="3679">
          <cell r="I3679" t="str">
            <v>洞口县天井出口猪场建设项目连接路</v>
          </cell>
          <cell r="J3679" t="str">
            <v>1312F4305250045</v>
          </cell>
          <cell r="K3679" t="str">
            <v>资源产业路</v>
          </cell>
          <cell r="L3679" t="str">
            <v>一类地区</v>
          </cell>
          <cell r="M3679" t="str">
            <v>国家贫困县</v>
          </cell>
          <cell r="N3679" t="str">
            <v>新建</v>
          </cell>
          <cell r="O3679" t="str">
            <v>洞口县天井出口猪场</v>
          </cell>
          <cell r="R3679" t="str">
            <v>3.5</v>
          </cell>
          <cell r="S3679" t="str">
            <v>6</v>
          </cell>
          <cell r="T3679" t="str">
            <v>V169430525</v>
          </cell>
          <cell r="U3679">
            <v>0</v>
          </cell>
          <cell r="V3679">
            <v>2.82</v>
          </cell>
          <cell r="W3679">
            <v>2.82</v>
          </cell>
        </row>
        <row r="3680">
          <cell r="I3680" t="str">
            <v>洞口县文平油茶种植专业合作社石狮万亩油茶基地连接路</v>
          </cell>
          <cell r="J3680" t="str">
            <v>1312F4305250108</v>
          </cell>
          <cell r="K3680" t="str">
            <v>资源产业路</v>
          </cell>
          <cell r="L3680" t="str">
            <v>一类地区</v>
          </cell>
          <cell r="M3680" t="str">
            <v>国家贫困县</v>
          </cell>
          <cell r="N3680" t="str">
            <v>新建</v>
          </cell>
          <cell r="O3680" t="str">
            <v>洞口县文平油茶种植专业合作社石狮万亩油茶基地</v>
          </cell>
          <cell r="R3680" t="str">
            <v>3.5</v>
          </cell>
          <cell r="S3680" t="str">
            <v>6</v>
          </cell>
          <cell r="T3680" t="str">
            <v>Z927430525</v>
          </cell>
          <cell r="U3680">
            <v>0</v>
          </cell>
          <cell r="V3680">
            <v>9.23</v>
          </cell>
          <cell r="W3680">
            <v>9.23</v>
          </cell>
        </row>
        <row r="3681">
          <cell r="I3681" t="str">
            <v>洞口县小花柑桔种植农民专业合作社连接路</v>
          </cell>
          <cell r="J3681" t="str">
            <v>1312F4305250211</v>
          </cell>
          <cell r="K3681" t="str">
            <v>资源产业路</v>
          </cell>
          <cell r="L3681" t="str">
            <v>一类地区</v>
          </cell>
          <cell r="M3681" t="str">
            <v>国家贫困县</v>
          </cell>
          <cell r="N3681" t="str">
            <v>新建</v>
          </cell>
          <cell r="O3681" t="str">
            <v>洞口县小花柑桔种植农民专业合作社产业园</v>
          </cell>
          <cell r="R3681" t="str">
            <v>3.5</v>
          </cell>
          <cell r="S3681" t="str">
            <v>6</v>
          </cell>
          <cell r="T3681" t="str">
            <v>无</v>
          </cell>
          <cell r="U3681">
            <v>0</v>
          </cell>
          <cell r="V3681">
            <v>4.4000000000000004</v>
          </cell>
          <cell r="W3681">
            <v>4.4000000000000004</v>
          </cell>
        </row>
        <row r="3682">
          <cell r="I3682" t="str">
            <v>洞口县斜口柑桔产业专业合作社千亩雪峰蜜桔基地连接路</v>
          </cell>
          <cell r="J3682" t="str">
            <v>1312F4305250086</v>
          </cell>
          <cell r="K3682" t="str">
            <v>资源产业路</v>
          </cell>
          <cell r="L3682" t="str">
            <v>一类地区</v>
          </cell>
          <cell r="M3682" t="str">
            <v>国家贫困县</v>
          </cell>
          <cell r="N3682" t="str">
            <v>新建</v>
          </cell>
          <cell r="O3682" t="str">
            <v>洞口县斜口柑桔产业专业合作社千亩雪峰蜜桔基地</v>
          </cell>
          <cell r="R3682" t="str">
            <v>3.5</v>
          </cell>
          <cell r="S3682" t="str">
            <v>6</v>
          </cell>
          <cell r="T3682" t="str">
            <v>Z978430525</v>
          </cell>
          <cell r="U3682">
            <v>0</v>
          </cell>
          <cell r="V3682">
            <v>0.5</v>
          </cell>
          <cell r="W3682">
            <v>0.5</v>
          </cell>
        </row>
        <row r="3683">
          <cell r="I3683" t="str">
            <v>洞口县又兰镇屋柱山茶旅基地连接路</v>
          </cell>
          <cell r="J3683" t="str">
            <v>1312F4305250047</v>
          </cell>
          <cell r="K3683" t="str">
            <v>资源产业路</v>
          </cell>
          <cell r="L3683" t="str">
            <v>一类地区</v>
          </cell>
          <cell r="M3683" t="str">
            <v>国家贫困县</v>
          </cell>
          <cell r="N3683" t="str">
            <v>新建</v>
          </cell>
          <cell r="O3683" t="str">
            <v>年产150吨黑茶生产线建设项目</v>
          </cell>
          <cell r="R3683" t="str">
            <v>3.5</v>
          </cell>
          <cell r="S3683" t="str">
            <v>6</v>
          </cell>
          <cell r="T3683" t="str">
            <v>Z278430525</v>
          </cell>
          <cell r="U3683">
            <v>0</v>
          </cell>
          <cell r="V3683">
            <v>8.34</v>
          </cell>
          <cell r="W3683">
            <v>8.34</v>
          </cell>
        </row>
        <row r="3684">
          <cell r="I3684" t="str">
            <v>洞口县月亮山生猪产业园基地连接路</v>
          </cell>
          <cell r="J3684" t="str">
            <v>1312F4305250064</v>
          </cell>
          <cell r="K3684" t="str">
            <v>资源产业路</v>
          </cell>
          <cell r="L3684" t="str">
            <v>一类地区</v>
          </cell>
          <cell r="M3684" t="str">
            <v>国家贫困县</v>
          </cell>
          <cell r="N3684" t="str">
            <v>新建</v>
          </cell>
          <cell r="O3684" t="str">
            <v>洞口县月亮山生猪产业园基地</v>
          </cell>
          <cell r="R3684" t="str">
            <v>4.5</v>
          </cell>
          <cell r="S3684" t="str">
            <v>6</v>
          </cell>
          <cell r="T3684" t="str">
            <v>C334435025</v>
          </cell>
          <cell r="U3684">
            <v>0</v>
          </cell>
          <cell r="V3684">
            <v>5.51</v>
          </cell>
          <cell r="W3684">
            <v>5.51</v>
          </cell>
        </row>
        <row r="3685">
          <cell r="I3685" t="str">
            <v>洞口县柘溪桃林开发有限公司连接路</v>
          </cell>
          <cell r="J3685" t="str">
            <v>1312F4305250026</v>
          </cell>
          <cell r="K3685" t="str">
            <v>资源产业路</v>
          </cell>
          <cell r="L3685" t="str">
            <v>一类地区</v>
          </cell>
          <cell r="M3685" t="str">
            <v>国家贫困县</v>
          </cell>
          <cell r="N3685" t="str">
            <v>新建</v>
          </cell>
          <cell r="O3685" t="str">
            <v>洞口县柘溪桃林开发有限公司秀美桃林及林下经济生态旅游观光园</v>
          </cell>
          <cell r="R3685" t="str">
            <v>3.5</v>
          </cell>
          <cell r="S3685" t="str">
            <v>6</v>
          </cell>
          <cell r="T3685" t="str">
            <v>Z225430525</v>
          </cell>
          <cell r="U3685">
            <v>0</v>
          </cell>
          <cell r="V3685">
            <v>2.4</v>
          </cell>
          <cell r="W3685">
            <v>2.4</v>
          </cell>
        </row>
        <row r="3686">
          <cell r="I3686" t="str">
            <v>洞口县鑫隆畜牧养殖专业合作社连接路</v>
          </cell>
          <cell r="J3686" t="str">
            <v>1312F4305250098</v>
          </cell>
          <cell r="K3686" t="str">
            <v>资源产业路</v>
          </cell>
          <cell r="L3686" t="str">
            <v>一类地区</v>
          </cell>
          <cell r="M3686" t="str">
            <v>国家贫困县</v>
          </cell>
          <cell r="N3686" t="str">
            <v>新建</v>
          </cell>
          <cell r="O3686" t="str">
            <v>洞口县鑫隆畜牧养殖专业合作社养猪场</v>
          </cell>
          <cell r="R3686" t="str">
            <v>3.5</v>
          </cell>
          <cell r="S3686" t="str">
            <v>6</v>
          </cell>
          <cell r="T3686" t="str">
            <v>Z959430525</v>
          </cell>
          <cell r="U3686">
            <v>0</v>
          </cell>
          <cell r="V3686">
            <v>1.52</v>
          </cell>
          <cell r="W3686">
            <v>1.52</v>
          </cell>
        </row>
        <row r="3687">
          <cell r="I3687" t="str">
            <v>洞口县鑫隆畜牧养殖专业合作社千亩牧草种植基地连接路</v>
          </cell>
          <cell r="J3687" t="str">
            <v>1312F4305250093</v>
          </cell>
          <cell r="K3687" t="str">
            <v>资源产业路</v>
          </cell>
          <cell r="L3687" t="str">
            <v>一类地区</v>
          </cell>
          <cell r="M3687" t="str">
            <v>国家贫困县</v>
          </cell>
          <cell r="N3687" t="str">
            <v>新建</v>
          </cell>
          <cell r="O3687" t="str">
            <v>洞口县鑫隆畜牧养殖专业合作社千亩牧草种植基地</v>
          </cell>
          <cell r="R3687" t="str">
            <v>3.5</v>
          </cell>
          <cell r="S3687" t="str">
            <v>6</v>
          </cell>
          <cell r="T3687" t="str">
            <v>Z966430525</v>
          </cell>
          <cell r="U3687">
            <v>0</v>
          </cell>
          <cell r="V3687">
            <v>1.6</v>
          </cell>
          <cell r="W3687">
            <v>1.6</v>
          </cell>
        </row>
        <row r="3688">
          <cell r="I3688" t="str">
            <v>柑桔新优品选育及高档柑桔果品示范基地连接路</v>
          </cell>
          <cell r="J3688" t="str">
            <v>1312F4305250075</v>
          </cell>
          <cell r="K3688" t="str">
            <v>资源产业路</v>
          </cell>
          <cell r="L3688" t="str">
            <v>一类地区</v>
          </cell>
          <cell r="M3688" t="str">
            <v>国家贫困县</v>
          </cell>
          <cell r="N3688" t="str">
            <v>新建</v>
          </cell>
          <cell r="O3688" t="str">
            <v>洞口县丰胜林木科技有限公司柑桔新优品选育及高档柑桔果品示范基地</v>
          </cell>
          <cell r="R3688" t="str">
            <v>3.5</v>
          </cell>
          <cell r="S3688" t="str">
            <v>6</v>
          </cell>
          <cell r="T3688" t="str">
            <v>Z993430525</v>
          </cell>
          <cell r="U3688">
            <v>0</v>
          </cell>
          <cell r="V3688">
            <v>0.85</v>
          </cell>
          <cell r="W3688">
            <v>0.85</v>
          </cell>
        </row>
        <row r="3689">
          <cell r="I3689" t="str">
            <v>湖南道溪野茶开发有限公司连接路</v>
          </cell>
          <cell r="J3689" t="str">
            <v>1312F4305250046</v>
          </cell>
          <cell r="K3689" t="str">
            <v>资源产业路</v>
          </cell>
          <cell r="L3689" t="str">
            <v>一类地区</v>
          </cell>
          <cell r="M3689" t="str">
            <v>国家贫困县</v>
          </cell>
          <cell r="N3689" t="str">
            <v>新建</v>
          </cell>
          <cell r="O3689" t="str">
            <v>湖南道溪野茶开发有限公司茶叶产业园</v>
          </cell>
          <cell r="R3689" t="str">
            <v>3.5</v>
          </cell>
          <cell r="S3689" t="str">
            <v>6</v>
          </cell>
          <cell r="T3689" t="str">
            <v>Z277430525</v>
          </cell>
          <cell r="U3689">
            <v>0</v>
          </cell>
          <cell r="V3689">
            <v>4.7699999999999996</v>
          </cell>
          <cell r="W3689">
            <v>4.7699999999999996</v>
          </cell>
        </row>
        <row r="3690">
          <cell r="I3690" t="str">
            <v>湖南洞口沁雅水产养殖有限公司牛蛙产业生态园建设项目连接路</v>
          </cell>
          <cell r="J3690" t="str">
            <v>1312F4305250020</v>
          </cell>
          <cell r="K3690" t="str">
            <v>资源产业路</v>
          </cell>
          <cell r="L3690" t="str">
            <v>一类地区</v>
          </cell>
          <cell r="M3690" t="str">
            <v>国家贫困县</v>
          </cell>
          <cell r="N3690" t="str">
            <v>新建</v>
          </cell>
          <cell r="O3690" t="str">
            <v>湖南洞口沁雅水产养殖有限公司牛蛙产业生态园</v>
          </cell>
          <cell r="R3690" t="str">
            <v>3.5</v>
          </cell>
          <cell r="S3690" t="str">
            <v>6</v>
          </cell>
          <cell r="T3690" t="str">
            <v>VX41430525</v>
          </cell>
          <cell r="U3690">
            <v>0</v>
          </cell>
          <cell r="V3690">
            <v>1.77</v>
          </cell>
          <cell r="W3690">
            <v>1.77</v>
          </cell>
        </row>
        <row r="3691">
          <cell r="I3691" t="str">
            <v>湖南李文食品有限公司万亩蜜桔基地生态基地连接路</v>
          </cell>
          <cell r="J3691" t="str">
            <v>1312F4305250111</v>
          </cell>
          <cell r="K3691" t="str">
            <v>资源产业路</v>
          </cell>
          <cell r="L3691" t="str">
            <v>一类地区</v>
          </cell>
          <cell r="M3691" t="str">
            <v>国家贫困县</v>
          </cell>
          <cell r="N3691" t="str">
            <v>新建</v>
          </cell>
          <cell r="O3691" t="str">
            <v>湖南李文食品有限公司万亩蜜桔基地生态基地</v>
          </cell>
          <cell r="R3691" t="str">
            <v>3.5</v>
          </cell>
          <cell r="S3691" t="str">
            <v>6</v>
          </cell>
          <cell r="T3691" t="str">
            <v>Z924430525</v>
          </cell>
          <cell r="U3691">
            <v>0</v>
          </cell>
          <cell r="V3691">
            <v>2.15</v>
          </cell>
          <cell r="W3691">
            <v>2.15</v>
          </cell>
        </row>
        <row r="3692">
          <cell r="I3692" t="str">
            <v>湖南民盛生态农业旅游开发有限公司连接路</v>
          </cell>
          <cell r="J3692" t="str">
            <v>1312F4305250024</v>
          </cell>
          <cell r="K3692" t="str">
            <v>资源产业路</v>
          </cell>
          <cell r="L3692" t="str">
            <v>一类地区</v>
          </cell>
          <cell r="M3692" t="str">
            <v>国家贫困县</v>
          </cell>
          <cell r="N3692" t="str">
            <v>新建</v>
          </cell>
          <cell r="O3692" t="str">
            <v>湖南民盛生态农业旅游开发有限公司生态农业产业园</v>
          </cell>
          <cell r="R3692" t="str">
            <v>3.5</v>
          </cell>
          <cell r="S3692" t="str">
            <v>6</v>
          </cell>
          <cell r="T3692" t="str">
            <v>Z222430525</v>
          </cell>
          <cell r="U3692">
            <v>0</v>
          </cell>
          <cell r="V3692">
            <v>3.17</v>
          </cell>
          <cell r="W3692">
            <v>3.17</v>
          </cell>
        </row>
        <row r="3693">
          <cell r="I3693" t="str">
            <v>湖南省洞口县爱国教育基地连接路</v>
          </cell>
          <cell r="J3693" t="str">
            <v>1312F4305250016</v>
          </cell>
          <cell r="K3693" t="str">
            <v>资源产业路</v>
          </cell>
          <cell r="L3693" t="str">
            <v>一类地区</v>
          </cell>
          <cell r="M3693" t="str">
            <v>国家贫困县</v>
          </cell>
          <cell r="N3693" t="str">
            <v>新建</v>
          </cell>
          <cell r="O3693" t="str">
            <v>洞口县平清旅游开发有限公司湖南省洞口县爱国主义教育基地</v>
          </cell>
          <cell r="R3693" t="str">
            <v>3.5</v>
          </cell>
          <cell r="S3693" t="str">
            <v>6.5</v>
          </cell>
          <cell r="T3693" t="str">
            <v>Z212430525</v>
          </cell>
          <cell r="U3693">
            <v>0</v>
          </cell>
          <cell r="V3693">
            <v>3.95</v>
          </cell>
          <cell r="W3693">
            <v>3.95</v>
          </cell>
        </row>
        <row r="3694">
          <cell r="I3694" t="str">
            <v>湖南省邵阳市洞口县花古七里村村民委员会七里农贸市场连接路</v>
          </cell>
          <cell r="J3694" t="str">
            <v>1312F4305250174</v>
          </cell>
          <cell r="K3694" t="str">
            <v>资源产业路</v>
          </cell>
          <cell r="L3694" t="str">
            <v>一类地区</v>
          </cell>
          <cell r="M3694" t="str">
            <v>国家贫困县</v>
          </cell>
          <cell r="N3694" t="str">
            <v>新建</v>
          </cell>
          <cell r="O3694" t="str">
            <v>湖南省邵阳市洞口县花古七里村村民委员会七里农贸市场</v>
          </cell>
          <cell r="R3694" t="str">
            <v>3.5</v>
          </cell>
          <cell r="S3694" t="str">
            <v>6</v>
          </cell>
          <cell r="T3694" t="str">
            <v>Z520430525</v>
          </cell>
          <cell r="U3694">
            <v>0</v>
          </cell>
          <cell r="V3694">
            <v>1.26</v>
          </cell>
          <cell r="W3694">
            <v>1.26</v>
          </cell>
        </row>
        <row r="3695">
          <cell r="I3695" t="str">
            <v>邵阳市天然生态农业发展有限公司水稻基地连接路</v>
          </cell>
          <cell r="J3695" t="str">
            <v>1312F4305250081</v>
          </cell>
          <cell r="K3695" t="str">
            <v>资源产业路</v>
          </cell>
          <cell r="L3695" t="str">
            <v>一类地区</v>
          </cell>
          <cell r="M3695" t="str">
            <v>国家贫困县</v>
          </cell>
          <cell r="N3695" t="str">
            <v>新建</v>
          </cell>
          <cell r="O3695" t="str">
            <v>邵阳市天然生态农业发展有限公司水稻基地</v>
          </cell>
          <cell r="R3695" t="str">
            <v>3.5</v>
          </cell>
          <cell r="S3695" t="str">
            <v>6</v>
          </cell>
          <cell r="T3695" t="str">
            <v>Z986430525</v>
          </cell>
          <cell r="U3695">
            <v>0</v>
          </cell>
          <cell r="V3695">
            <v>0.75</v>
          </cell>
          <cell r="W3695">
            <v>0.75</v>
          </cell>
        </row>
        <row r="3696">
          <cell r="I3696" t="str">
            <v>邵阳市天然生态农业发展有限公司种猪场连接路</v>
          </cell>
          <cell r="J3696" t="str">
            <v>1312F4305250073</v>
          </cell>
          <cell r="K3696" t="str">
            <v>资源产业路</v>
          </cell>
          <cell r="L3696" t="str">
            <v>一类地区</v>
          </cell>
          <cell r="M3696" t="str">
            <v>国家贫困县</v>
          </cell>
          <cell r="N3696" t="str">
            <v>新建</v>
          </cell>
          <cell r="O3696" t="str">
            <v>邵阳市天然生态农业发展有限公司种猪场</v>
          </cell>
          <cell r="R3696" t="str">
            <v>3.5</v>
          </cell>
          <cell r="S3696" t="str">
            <v>6</v>
          </cell>
          <cell r="T3696" t="str">
            <v>V884430525</v>
          </cell>
          <cell r="U3696">
            <v>0</v>
          </cell>
          <cell r="V3696">
            <v>3.82</v>
          </cell>
          <cell r="W3696">
            <v>3.82</v>
          </cell>
        </row>
        <row r="3697">
          <cell r="I3697" t="str">
            <v>邵阳天然生态农业发展有限公司白马生态园连接路</v>
          </cell>
          <cell r="J3697" t="str">
            <v>1312F4305250015</v>
          </cell>
          <cell r="K3697" t="str">
            <v>资源产业路</v>
          </cell>
          <cell r="L3697" t="str">
            <v>一类地区</v>
          </cell>
          <cell r="M3697" t="str">
            <v>国家贫困县</v>
          </cell>
          <cell r="N3697" t="str">
            <v>新建</v>
          </cell>
          <cell r="O3697" t="str">
            <v>邵阳天然生态农业发展有限公司</v>
          </cell>
          <cell r="R3697" t="str">
            <v>3.5</v>
          </cell>
          <cell r="S3697" t="str">
            <v>6</v>
          </cell>
          <cell r="T3697" t="str">
            <v>C0C7430525</v>
          </cell>
          <cell r="U3697">
            <v>0</v>
          </cell>
          <cell r="V3697">
            <v>2.63</v>
          </cell>
          <cell r="W3697">
            <v>2.63</v>
          </cell>
        </row>
        <row r="3698">
          <cell r="I3698" t="str">
            <v>邵阳天然生态农业发展有限公司百亩油茶基地连接路</v>
          </cell>
          <cell r="J3698" t="str">
            <v>1312F4305250080</v>
          </cell>
          <cell r="K3698" t="str">
            <v>资源产业路</v>
          </cell>
          <cell r="L3698" t="str">
            <v>一类地区</v>
          </cell>
          <cell r="M3698" t="str">
            <v>国家贫困县</v>
          </cell>
          <cell r="N3698" t="str">
            <v>新建</v>
          </cell>
          <cell r="O3698" t="str">
            <v>邵阳市天然生态农业发展有限公司油茶基地</v>
          </cell>
          <cell r="R3698" t="str">
            <v>3.5</v>
          </cell>
          <cell r="S3698" t="str">
            <v>6</v>
          </cell>
          <cell r="T3698" t="str">
            <v>Z987430525</v>
          </cell>
          <cell r="U3698">
            <v>0</v>
          </cell>
          <cell r="V3698">
            <v>0.88</v>
          </cell>
          <cell r="W3698">
            <v>0.88</v>
          </cell>
        </row>
        <row r="3699">
          <cell r="I3699" t="str">
            <v>雪峰橘香农林科技产业园全产业链建设项目连接路</v>
          </cell>
          <cell r="J3699" t="str">
            <v>1312F4305250006</v>
          </cell>
          <cell r="K3699" t="str">
            <v>资源产业路</v>
          </cell>
          <cell r="L3699" t="str">
            <v>一类地区</v>
          </cell>
          <cell r="M3699" t="str">
            <v>国家贫困县</v>
          </cell>
          <cell r="N3699" t="str">
            <v>新建</v>
          </cell>
          <cell r="O3699" t="str">
            <v>雪峰橘香农林科技产业园</v>
          </cell>
          <cell r="R3699" t="str">
            <v>3.5</v>
          </cell>
          <cell r="S3699" t="str">
            <v>6</v>
          </cell>
          <cell r="T3699" t="str">
            <v>C33I430525</v>
          </cell>
          <cell r="U3699">
            <v>0</v>
          </cell>
          <cell r="V3699">
            <v>3.9</v>
          </cell>
          <cell r="W3699">
            <v>3.9</v>
          </cell>
        </row>
        <row r="3700">
          <cell r="I3700" t="str">
            <v>云山村柑橘产业园连接路</v>
          </cell>
          <cell r="J3700" t="str">
            <v>1312F4305250028</v>
          </cell>
          <cell r="K3700" t="str">
            <v>资源产业路</v>
          </cell>
          <cell r="L3700" t="str">
            <v>一类地区</v>
          </cell>
          <cell r="M3700" t="str">
            <v>国家贫困县</v>
          </cell>
          <cell r="N3700" t="str">
            <v>新建</v>
          </cell>
          <cell r="O3700" t="str">
            <v>洞口县高沙镇云山村柑橘产业园</v>
          </cell>
          <cell r="R3700" t="str">
            <v>3.5</v>
          </cell>
          <cell r="S3700" t="str">
            <v>6</v>
          </cell>
          <cell r="T3700" t="str">
            <v>Z229430525</v>
          </cell>
          <cell r="U3700">
            <v>0</v>
          </cell>
          <cell r="V3700">
            <v>2.1</v>
          </cell>
          <cell r="W3700">
            <v>2.1</v>
          </cell>
        </row>
        <row r="3701">
          <cell r="I3701" t="str">
            <v>江口塘至午子坡(江城线)</v>
          </cell>
          <cell r="J3701" t="str">
            <v>131301F4305270001</v>
          </cell>
          <cell r="K3701" t="str">
            <v>资源产业路</v>
          </cell>
          <cell r="L3701" t="str">
            <v>一类地区</v>
          </cell>
          <cell r="M3701" t="str">
            <v>国家贫困县</v>
          </cell>
          <cell r="N3701" t="str">
            <v>升级改造（提质改造）</v>
          </cell>
          <cell r="O3701" t="str">
            <v>绥宁县关峡乡湘商产业园</v>
          </cell>
          <cell r="R3701" t="str">
            <v>5</v>
          </cell>
          <cell r="S3701" t="str">
            <v>6.5</v>
          </cell>
          <cell r="T3701" t="str">
            <v>X002430527</v>
          </cell>
          <cell r="U3701">
            <v>0</v>
          </cell>
          <cell r="V3701">
            <v>14.432</v>
          </cell>
          <cell r="W3701">
            <v>14.432</v>
          </cell>
        </row>
        <row r="3702">
          <cell r="I3702" t="str">
            <v>李唐公路改建工程</v>
          </cell>
          <cell r="J3702" t="str">
            <v>1312F4305270056</v>
          </cell>
          <cell r="K3702" t="str">
            <v>资源产业路</v>
          </cell>
          <cell r="L3702" t="str">
            <v>一类地区</v>
          </cell>
          <cell r="M3702" t="str">
            <v>国家贫困县</v>
          </cell>
          <cell r="N3702" t="str">
            <v>升级改造（提质改造）</v>
          </cell>
          <cell r="O3702" t="str">
            <v>绥宁县林安种养专业合作社生猪养殖场</v>
          </cell>
          <cell r="R3702" t="str">
            <v>5</v>
          </cell>
          <cell r="S3702" t="str">
            <v>6</v>
          </cell>
          <cell r="T3702" t="str">
            <v>X177430527</v>
          </cell>
          <cell r="U3702">
            <v>5.0410000000000004</v>
          </cell>
          <cell r="V3702">
            <v>10.041</v>
          </cell>
          <cell r="W3702">
            <v>5</v>
          </cell>
        </row>
        <row r="3703">
          <cell r="I3703" t="str">
            <v>白玉至珠玉连接路</v>
          </cell>
          <cell r="J3703" t="str">
            <v>1312F4305270057</v>
          </cell>
          <cell r="K3703" t="str">
            <v>资源产业路</v>
          </cell>
          <cell r="L3703" t="str">
            <v>一类地区</v>
          </cell>
          <cell r="M3703" t="str">
            <v>国家贫困县</v>
          </cell>
          <cell r="N3703" t="str">
            <v>升级改造（提质改造）</v>
          </cell>
          <cell r="O3703" t="str">
            <v>绥宁县百顺种养专业合作社</v>
          </cell>
          <cell r="R3703" t="str">
            <v>3.5</v>
          </cell>
          <cell r="S3703" t="str">
            <v>6</v>
          </cell>
          <cell r="T3703" t="str">
            <v>X207430527</v>
          </cell>
          <cell r="U3703">
            <v>23.47</v>
          </cell>
          <cell r="V3703">
            <v>25.536000000000001</v>
          </cell>
          <cell r="W3703">
            <v>2.0659999999999998</v>
          </cell>
        </row>
        <row r="3704">
          <cell r="I3704" t="str">
            <v>省道路口至形坳冲连接路</v>
          </cell>
          <cell r="J3704" t="str">
            <v>1312F4305270048</v>
          </cell>
          <cell r="K3704" t="str">
            <v>资源产业路</v>
          </cell>
          <cell r="L3704" t="str">
            <v>一类地区</v>
          </cell>
          <cell r="M3704" t="str">
            <v>国家贫困县</v>
          </cell>
          <cell r="N3704" t="str">
            <v>新建</v>
          </cell>
          <cell r="O3704" t="str">
            <v>绥宁县鸿帆生态种养殖专业合作社</v>
          </cell>
          <cell r="R3704" t="str">
            <v>0</v>
          </cell>
          <cell r="S3704" t="str">
            <v>6</v>
          </cell>
          <cell r="T3704" t="str">
            <v>无</v>
          </cell>
          <cell r="U3704">
            <v>0</v>
          </cell>
          <cell r="V3704">
            <v>0.14799999999999999</v>
          </cell>
          <cell r="W3704">
            <v>0.14799999999999999</v>
          </cell>
        </row>
        <row r="3705">
          <cell r="I3705" t="str">
            <v>岔路口至杨达田连接路</v>
          </cell>
          <cell r="J3705" t="str">
            <v>1312F4305270047</v>
          </cell>
          <cell r="K3705" t="str">
            <v>资源产业路</v>
          </cell>
          <cell r="L3705" t="str">
            <v>一类地区</v>
          </cell>
          <cell r="M3705" t="str">
            <v>国家贫困县</v>
          </cell>
          <cell r="N3705" t="str">
            <v>新建</v>
          </cell>
          <cell r="O3705" t="str">
            <v>邵阳绥宁森宝标准化生猪养殖场</v>
          </cell>
          <cell r="R3705" t="str">
            <v>0</v>
          </cell>
          <cell r="S3705" t="str">
            <v>6</v>
          </cell>
          <cell r="T3705" t="str">
            <v>无</v>
          </cell>
          <cell r="U3705">
            <v>0</v>
          </cell>
          <cell r="V3705">
            <v>0.42499999999999999</v>
          </cell>
          <cell r="W3705">
            <v>0.42499999999999999</v>
          </cell>
        </row>
        <row r="3706">
          <cell r="I3706" t="str">
            <v>南旺冲至苦辣冲连接路</v>
          </cell>
          <cell r="J3706" t="str">
            <v>1312F4305270015</v>
          </cell>
          <cell r="K3706" t="str">
            <v>资源产业路</v>
          </cell>
          <cell r="L3706" t="str">
            <v>一类地区</v>
          </cell>
          <cell r="M3706" t="str">
            <v>国家贫困县</v>
          </cell>
          <cell r="N3706" t="str">
            <v>新建</v>
          </cell>
          <cell r="O3706" t="str">
            <v>绥宁县大山里种养专业合作社标准化生猪养殖场</v>
          </cell>
          <cell r="R3706" t="str">
            <v>0</v>
          </cell>
          <cell r="S3706" t="str">
            <v>6</v>
          </cell>
          <cell r="T3706" t="str">
            <v>无</v>
          </cell>
          <cell r="U3706">
            <v>0</v>
          </cell>
          <cell r="V3706">
            <v>0.438</v>
          </cell>
          <cell r="W3706">
            <v>0.438</v>
          </cell>
        </row>
        <row r="3707">
          <cell r="I3707" t="str">
            <v>白腊坳至赵家连接路</v>
          </cell>
          <cell r="J3707" t="str">
            <v>1312F4305270039</v>
          </cell>
          <cell r="K3707" t="str">
            <v>资源产业路</v>
          </cell>
          <cell r="L3707" t="str">
            <v>一类地区</v>
          </cell>
          <cell r="M3707" t="str">
            <v>国家贫困县</v>
          </cell>
          <cell r="N3707" t="str">
            <v>升级改造（提质改造）</v>
          </cell>
          <cell r="O3707" t="str">
            <v>绥宁县彭家养殖专业合作社生猪养殖场</v>
          </cell>
          <cell r="R3707" t="str">
            <v>0</v>
          </cell>
          <cell r="S3707" t="str">
            <v>6</v>
          </cell>
          <cell r="T3707" t="str">
            <v>C166430527</v>
          </cell>
          <cell r="U3707">
            <v>0</v>
          </cell>
          <cell r="V3707">
            <v>3.93</v>
          </cell>
          <cell r="W3707">
            <v>3.93</v>
          </cell>
        </row>
        <row r="3708">
          <cell r="I3708" t="str">
            <v>白岩湾至下太阴冲连接路</v>
          </cell>
          <cell r="J3708" t="str">
            <v>1312F4305270043</v>
          </cell>
          <cell r="K3708" t="str">
            <v>资源产业路</v>
          </cell>
          <cell r="L3708" t="str">
            <v>一类地区</v>
          </cell>
          <cell r="M3708" t="str">
            <v>国家贫困县</v>
          </cell>
          <cell r="N3708" t="str">
            <v>新建</v>
          </cell>
          <cell r="O3708" t="str">
            <v>绥宁县恒流生猪养殖场</v>
          </cell>
          <cell r="R3708" t="str">
            <v>0</v>
          </cell>
          <cell r="S3708" t="str">
            <v>6</v>
          </cell>
          <cell r="T3708" t="str">
            <v>无</v>
          </cell>
          <cell r="U3708">
            <v>0</v>
          </cell>
          <cell r="V3708">
            <v>0.214</v>
          </cell>
          <cell r="W3708">
            <v>0.214</v>
          </cell>
        </row>
        <row r="3709">
          <cell r="I3709" t="str">
            <v>岔路口至神蟹山连接路</v>
          </cell>
          <cell r="J3709" t="str">
            <v>1312F4305270045</v>
          </cell>
          <cell r="K3709" t="str">
            <v>资源产业路</v>
          </cell>
          <cell r="L3709" t="str">
            <v>一类地区</v>
          </cell>
          <cell r="M3709" t="str">
            <v>国家贫困县</v>
          </cell>
          <cell r="N3709" t="str">
            <v>新建</v>
          </cell>
          <cell r="O3709" t="str">
            <v>绥宁县神蟹山东山花猪无公害杂交利用养殖场</v>
          </cell>
          <cell r="R3709" t="str">
            <v>0</v>
          </cell>
          <cell r="S3709" t="str">
            <v>6</v>
          </cell>
          <cell r="T3709" t="str">
            <v>无</v>
          </cell>
          <cell r="U3709">
            <v>0</v>
          </cell>
          <cell r="V3709">
            <v>0.97699999999999998</v>
          </cell>
          <cell r="W3709">
            <v>0.97699999999999998</v>
          </cell>
        </row>
        <row r="3710">
          <cell r="I3710" t="str">
            <v>陈家湾至蓝子田连接路</v>
          </cell>
          <cell r="J3710" t="str">
            <v>1312F4305270008</v>
          </cell>
          <cell r="K3710" t="str">
            <v>资源产业路</v>
          </cell>
          <cell r="L3710" t="str">
            <v>一类地区</v>
          </cell>
          <cell r="M3710" t="str">
            <v>国家贫困县</v>
          </cell>
          <cell r="N3710" t="str">
            <v>新建</v>
          </cell>
          <cell r="O3710" t="str">
            <v>绥宁县庭伟农牧有限公司生猪养殖标准化示范场</v>
          </cell>
          <cell r="R3710" t="str">
            <v>0</v>
          </cell>
          <cell r="S3710" t="str">
            <v>6</v>
          </cell>
          <cell r="T3710" t="str">
            <v>无</v>
          </cell>
          <cell r="U3710">
            <v>0</v>
          </cell>
          <cell r="V3710">
            <v>1.0529999999999999</v>
          </cell>
          <cell r="W3710">
            <v>1.0529999999999999</v>
          </cell>
        </row>
        <row r="3711">
          <cell r="I3711" t="str">
            <v>大坪里至葛根冲连接路</v>
          </cell>
          <cell r="J3711" t="str">
            <v>1312F4305270020</v>
          </cell>
          <cell r="K3711" t="str">
            <v>资源产业路</v>
          </cell>
          <cell r="L3711" t="str">
            <v>一类地区</v>
          </cell>
          <cell r="M3711" t="str">
            <v>国家贫困县</v>
          </cell>
          <cell r="N3711" t="str">
            <v>新建</v>
          </cell>
          <cell r="O3711" t="str">
            <v>绥宁县丰八戒种养专业合作社牲猪养殖标化示范场</v>
          </cell>
          <cell r="R3711" t="str">
            <v>0</v>
          </cell>
          <cell r="S3711" t="str">
            <v>6</v>
          </cell>
          <cell r="T3711" t="str">
            <v>Z062430527</v>
          </cell>
          <cell r="U3711">
            <v>0</v>
          </cell>
          <cell r="V3711">
            <v>0.72</v>
          </cell>
          <cell r="W3711">
            <v>0.72</v>
          </cell>
        </row>
        <row r="3712">
          <cell r="I3712" t="str">
            <v>大石至长冲连接路</v>
          </cell>
          <cell r="J3712" t="str">
            <v>1312F4305270018</v>
          </cell>
          <cell r="K3712" t="str">
            <v>资源产业路</v>
          </cell>
          <cell r="L3712" t="str">
            <v>一类地区</v>
          </cell>
          <cell r="M3712" t="str">
            <v>国家贫困县</v>
          </cell>
          <cell r="N3712" t="str">
            <v>新建</v>
          </cell>
          <cell r="O3712" t="str">
            <v>绥宁县博林农牧有限公司生猪养殖标准化示范场</v>
          </cell>
          <cell r="R3712" t="str">
            <v>0</v>
          </cell>
          <cell r="S3712" t="str">
            <v>6</v>
          </cell>
          <cell r="T3712" t="str">
            <v>C08A430527</v>
          </cell>
          <cell r="U3712">
            <v>0</v>
          </cell>
          <cell r="V3712">
            <v>3.5</v>
          </cell>
          <cell r="W3712">
            <v>3.5</v>
          </cell>
        </row>
        <row r="3713">
          <cell r="I3713" t="str">
            <v>大田至莫家背连接路</v>
          </cell>
          <cell r="J3713" t="str">
            <v>1312F4305270003</v>
          </cell>
          <cell r="K3713" t="str">
            <v>资源产业路</v>
          </cell>
          <cell r="L3713" t="str">
            <v>一类地区</v>
          </cell>
          <cell r="M3713" t="str">
            <v>国家贫困县</v>
          </cell>
          <cell r="N3713" t="str">
            <v>新建</v>
          </cell>
          <cell r="O3713" t="str">
            <v>绥宁县民发种养专业合作社</v>
          </cell>
          <cell r="R3713" t="str">
            <v>0</v>
          </cell>
          <cell r="S3713" t="str">
            <v>6</v>
          </cell>
          <cell r="T3713" t="str">
            <v>无</v>
          </cell>
          <cell r="U3713">
            <v>0</v>
          </cell>
          <cell r="V3713">
            <v>0.84799999999999998</v>
          </cell>
          <cell r="W3713">
            <v>0.84799999999999998</v>
          </cell>
        </row>
        <row r="3714">
          <cell r="I3714" t="str">
            <v>大丫垅至郭家冲连接路</v>
          </cell>
          <cell r="J3714" t="str">
            <v>1312F4305270017</v>
          </cell>
          <cell r="K3714" t="str">
            <v>资源产业路</v>
          </cell>
          <cell r="L3714" t="str">
            <v>一类地区</v>
          </cell>
          <cell r="M3714" t="str">
            <v>国家贫困县</v>
          </cell>
          <cell r="N3714" t="str">
            <v>新建</v>
          </cell>
          <cell r="O3714" t="str">
            <v>绥宁县惠众种养专业合作社</v>
          </cell>
          <cell r="R3714" t="str">
            <v>0</v>
          </cell>
          <cell r="S3714" t="str">
            <v>6</v>
          </cell>
          <cell r="T3714" t="str">
            <v>无</v>
          </cell>
          <cell r="U3714">
            <v>0</v>
          </cell>
          <cell r="V3714">
            <v>0.45</v>
          </cell>
          <cell r="W3714">
            <v>0.45</v>
          </cell>
        </row>
        <row r="3715">
          <cell r="I3715" t="str">
            <v>放牛坪至莲塘园艺场连接路</v>
          </cell>
          <cell r="J3715" t="str">
            <v>1312F4305270002</v>
          </cell>
          <cell r="K3715" t="str">
            <v>资源产业路</v>
          </cell>
          <cell r="L3715" t="str">
            <v>一类地区</v>
          </cell>
          <cell r="M3715" t="str">
            <v>国家贫困县</v>
          </cell>
          <cell r="N3715" t="str">
            <v>升级改造（提质改造）</v>
          </cell>
          <cell r="O3715" t="str">
            <v>绥宁县放牛坪种养专业合作社生猪养殖标准化示范场</v>
          </cell>
          <cell r="R3715" t="str">
            <v>4.5</v>
          </cell>
          <cell r="S3715" t="str">
            <v>6</v>
          </cell>
          <cell r="T3715" t="str">
            <v>Y022430527</v>
          </cell>
          <cell r="U3715">
            <v>0</v>
          </cell>
          <cell r="V3715">
            <v>3.4529999999999998</v>
          </cell>
          <cell r="W3715">
            <v>3.4529999999999998</v>
          </cell>
        </row>
        <row r="3716">
          <cell r="I3716" t="str">
            <v>杆子坳至高坳连接路</v>
          </cell>
          <cell r="J3716" t="str">
            <v>1312F4305270037</v>
          </cell>
          <cell r="K3716" t="str">
            <v>资源产业路</v>
          </cell>
          <cell r="L3716" t="str">
            <v>一类地区</v>
          </cell>
          <cell r="M3716" t="str">
            <v>国家贫困县</v>
          </cell>
          <cell r="N3716" t="str">
            <v>升级改造（提质改造）</v>
          </cell>
          <cell r="O3716" t="str">
            <v>绥宁县宏顺标准化生猪养殖</v>
          </cell>
          <cell r="R3716" t="str">
            <v>4.5</v>
          </cell>
          <cell r="S3716" t="str">
            <v>6</v>
          </cell>
          <cell r="T3716" t="str">
            <v>无</v>
          </cell>
          <cell r="U3716">
            <v>0</v>
          </cell>
          <cell r="V3716">
            <v>1.88</v>
          </cell>
          <cell r="W3716">
            <v>1.88</v>
          </cell>
        </row>
        <row r="3717">
          <cell r="I3717" t="str">
            <v>高速路口至百晟猪场连接路</v>
          </cell>
          <cell r="J3717" t="str">
            <v>1312F4305270050</v>
          </cell>
          <cell r="K3717" t="str">
            <v>资源产业路</v>
          </cell>
          <cell r="L3717" t="str">
            <v>一类地区</v>
          </cell>
          <cell r="M3717" t="str">
            <v>国家贫困县</v>
          </cell>
          <cell r="N3717" t="str">
            <v>新建</v>
          </cell>
          <cell r="O3717" t="str">
            <v>绥宁百晟标准化生猪养殖场</v>
          </cell>
          <cell r="R3717" t="str">
            <v>0</v>
          </cell>
          <cell r="S3717" t="str">
            <v>6</v>
          </cell>
          <cell r="T3717" t="str">
            <v>无</v>
          </cell>
          <cell r="U3717">
            <v>0</v>
          </cell>
          <cell r="V3717">
            <v>0.47499999999999998</v>
          </cell>
          <cell r="W3717">
            <v>0.47499999999999998</v>
          </cell>
        </row>
        <row r="3718">
          <cell r="I3718" t="str">
            <v>黄泥坳至白燕凸连接路</v>
          </cell>
          <cell r="J3718" t="str">
            <v>1312F4305270014</v>
          </cell>
          <cell r="K3718" t="str">
            <v>资源产业路</v>
          </cell>
          <cell r="L3718" t="str">
            <v>一类地区</v>
          </cell>
          <cell r="M3718" t="str">
            <v>国家贫困县</v>
          </cell>
          <cell r="N3718" t="str">
            <v>新建</v>
          </cell>
          <cell r="O3718" t="str">
            <v>绥宁县红李种养专业合作社标准化生猪养殖场</v>
          </cell>
          <cell r="R3718" t="str">
            <v>0</v>
          </cell>
          <cell r="S3718" t="str">
            <v>6</v>
          </cell>
          <cell r="T3718" t="str">
            <v>无</v>
          </cell>
          <cell r="U3718">
            <v>0</v>
          </cell>
          <cell r="V3718">
            <v>0.28499999999999998</v>
          </cell>
          <cell r="W3718">
            <v>0.28499999999999998</v>
          </cell>
        </row>
        <row r="3719">
          <cell r="I3719" t="str">
            <v>老屋场至金银寨连接路</v>
          </cell>
          <cell r="J3719" t="str">
            <v>1312F4305270013</v>
          </cell>
          <cell r="K3719" t="str">
            <v>资源产业路</v>
          </cell>
          <cell r="L3719" t="str">
            <v>一类地区</v>
          </cell>
          <cell r="M3719" t="str">
            <v>国家贫困县</v>
          </cell>
          <cell r="N3719" t="str">
            <v>新建</v>
          </cell>
          <cell r="O3719" t="str">
            <v>绥宁县金子里种养专业合作社标准化生猪养殖场</v>
          </cell>
          <cell r="R3719" t="str">
            <v>0</v>
          </cell>
          <cell r="S3719" t="str">
            <v>6</v>
          </cell>
          <cell r="T3719" t="str">
            <v>V551430527</v>
          </cell>
          <cell r="U3719">
            <v>0</v>
          </cell>
          <cell r="V3719">
            <v>0.66700000000000004</v>
          </cell>
          <cell r="W3719">
            <v>0.66700000000000004</v>
          </cell>
        </row>
        <row r="3720">
          <cell r="I3720" t="str">
            <v>栗木园至乌党坳连接路</v>
          </cell>
          <cell r="J3720" t="str">
            <v>1312F4305270049</v>
          </cell>
          <cell r="K3720" t="str">
            <v>资源产业路</v>
          </cell>
          <cell r="L3720" t="str">
            <v>一类地区</v>
          </cell>
          <cell r="M3720" t="str">
            <v>国家贫困县</v>
          </cell>
          <cell r="N3720" t="str">
            <v>新建</v>
          </cell>
          <cell r="O3720" t="str">
            <v>绥宁县茂盛标准化生猪养殖场</v>
          </cell>
          <cell r="R3720" t="str">
            <v>0</v>
          </cell>
          <cell r="S3720" t="str">
            <v>6</v>
          </cell>
          <cell r="T3720" t="str">
            <v>无</v>
          </cell>
          <cell r="U3720">
            <v>0</v>
          </cell>
          <cell r="V3720">
            <v>0.55800000000000005</v>
          </cell>
          <cell r="W3720">
            <v>0.55800000000000005</v>
          </cell>
        </row>
        <row r="3721">
          <cell r="I3721" t="str">
            <v>刘家畔至桃子园连接路</v>
          </cell>
          <cell r="J3721" t="str">
            <v>1312F4305270004</v>
          </cell>
          <cell r="K3721" t="str">
            <v>资源产业路</v>
          </cell>
          <cell r="L3721" t="str">
            <v>一类地区</v>
          </cell>
          <cell r="M3721" t="str">
            <v>国家贫困县</v>
          </cell>
          <cell r="N3721" t="str">
            <v>新建</v>
          </cell>
          <cell r="O3721" t="str">
            <v>绥宁县双和种养生猪养殖</v>
          </cell>
          <cell r="R3721" t="str">
            <v>0</v>
          </cell>
          <cell r="S3721" t="str">
            <v>6</v>
          </cell>
          <cell r="T3721" t="str">
            <v>无</v>
          </cell>
          <cell r="U3721">
            <v>0</v>
          </cell>
          <cell r="V3721">
            <v>2.8809999999999998</v>
          </cell>
          <cell r="W3721">
            <v>2.8809999999999998</v>
          </cell>
        </row>
        <row r="3722">
          <cell r="I3722" t="str">
            <v>楼抵至坪头院子连接路</v>
          </cell>
          <cell r="J3722" t="str">
            <v>1312F4305270016</v>
          </cell>
          <cell r="K3722" t="str">
            <v>资源产业路</v>
          </cell>
          <cell r="L3722" t="str">
            <v>一类地区</v>
          </cell>
          <cell r="M3722" t="str">
            <v>国家贫困县</v>
          </cell>
          <cell r="N3722" t="str">
            <v>新建</v>
          </cell>
          <cell r="O3722" t="str">
            <v>绥宁县丰华生态种养专业合作社生猪养殖场</v>
          </cell>
          <cell r="R3722" t="str">
            <v>0</v>
          </cell>
          <cell r="S3722" t="str">
            <v>6</v>
          </cell>
          <cell r="T3722" t="str">
            <v>C06B430527</v>
          </cell>
          <cell r="U3722">
            <v>0</v>
          </cell>
          <cell r="V3722">
            <v>0.36</v>
          </cell>
          <cell r="W3722">
            <v>0.36</v>
          </cell>
        </row>
        <row r="3723">
          <cell r="I3723" t="str">
            <v>陆家至上印连接路</v>
          </cell>
          <cell r="J3723" t="str">
            <v>1312F4305270052</v>
          </cell>
          <cell r="K3723" t="str">
            <v>资源产业路</v>
          </cell>
          <cell r="L3723" t="str">
            <v>一类地区</v>
          </cell>
          <cell r="M3723" t="str">
            <v>国家贫困县</v>
          </cell>
          <cell r="N3723" t="str">
            <v>新建</v>
          </cell>
          <cell r="O3723" t="str">
            <v>绥宁县慧鸿生猪养殖场</v>
          </cell>
          <cell r="R3723" t="str">
            <v>0</v>
          </cell>
          <cell r="S3723" t="str">
            <v>6</v>
          </cell>
          <cell r="T3723" t="str">
            <v>无</v>
          </cell>
          <cell r="U3723">
            <v>0</v>
          </cell>
          <cell r="V3723">
            <v>0.27500000000000002</v>
          </cell>
          <cell r="W3723">
            <v>0.27500000000000002</v>
          </cell>
        </row>
        <row r="3724">
          <cell r="I3724" t="str">
            <v>马峰坳至兰木桥连接路</v>
          </cell>
          <cell r="J3724" t="str">
            <v>1312F4305270040</v>
          </cell>
          <cell r="K3724" t="str">
            <v>资源产业路</v>
          </cell>
          <cell r="L3724" t="str">
            <v>一类地区</v>
          </cell>
          <cell r="M3724" t="str">
            <v>国家贫困县</v>
          </cell>
          <cell r="N3724" t="str">
            <v>新建</v>
          </cell>
          <cell r="O3724" t="str">
            <v>绥宁县河口乡水车村马峰坳建设生猪养殖标准化示范场</v>
          </cell>
          <cell r="R3724" t="str">
            <v>0</v>
          </cell>
          <cell r="S3724" t="str">
            <v>6</v>
          </cell>
          <cell r="T3724" t="str">
            <v>无</v>
          </cell>
          <cell r="U3724">
            <v>0</v>
          </cell>
          <cell r="V3724">
            <v>1.736</v>
          </cell>
          <cell r="W3724">
            <v>1.736</v>
          </cell>
        </row>
        <row r="3725">
          <cell r="I3725" t="str">
            <v>青山嘴至石门坎连接路</v>
          </cell>
          <cell r="J3725" t="str">
            <v>1312F4305270054</v>
          </cell>
          <cell r="K3725" t="str">
            <v>资源产业路</v>
          </cell>
          <cell r="L3725" t="str">
            <v>一类地区</v>
          </cell>
          <cell r="M3725" t="str">
            <v>国家贫困县</v>
          </cell>
          <cell r="N3725" t="str">
            <v>新建</v>
          </cell>
          <cell r="O3725" t="str">
            <v>石门坎专业合作社</v>
          </cell>
          <cell r="R3725" t="str">
            <v>0</v>
          </cell>
          <cell r="S3725" t="str">
            <v>6</v>
          </cell>
          <cell r="T3725" t="str">
            <v>无</v>
          </cell>
          <cell r="U3725">
            <v>0</v>
          </cell>
          <cell r="V3725">
            <v>1.19</v>
          </cell>
          <cell r="W3725">
            <v>1.19</v>
          </cell>
        </row>
        <row r="3726">
          <cell r="I3726" t="str">
            <v>三节田至姜家连接路</v>
          </cell>
          <cell r="J3726" t="str">
            <v>1312F4305270038</v>
          </cell>
          <cell r="K3726" t="str">
            <v>资源产业路</v>
          </cell>
          <cell r="L3726" t="str">
            <v>一类地区</v>
          </cell>
          <cell r="M3726" t="str">
            <v>国家贫困县</v>
          </cell>
          <cell r="N3726" t="str">
            <v>新建</v>
          </cell>
          <cell r="O3726" t="str">
            <v>绥宁县姜旺种养专业合作社生猪养殖场</v>
          </cell>
          <cell r="R3726" t="str">
            <v>0</v>
          </cell>
          <cell r="S3726" t="str">
            <v>6</v>
          </cell>
          <cell r="T3726" t="str">
            <v>无</v>
          </cell>
          <cell r="U3726">
            <v>0</v>
          </cell>
          <cell r="V3726">
            <v>0.41</v>
          </cell>
          <cell r="W3726">
            <v>0.41</v>
          </cell>
        </row>
        <row r="3727">
          <cell r="I3727" t="str">
            <v>上长滩至奔冲连接路</v>
          </cell>
          <cell r="J3727" t="str">
            <v>1312F4305270019</v>
          </cell>
          <cell r="K3727" t="str">
            <v>资源产业路</v>
          </cell>
          <cell r="L3727" t="str">
            <v>一类地区</v>
          </cell>
          <cell r="M3727" t="str">
            <v>国家贫困县</v>
          </cell>
          <cell r="N3727" t="str">
            <v>新建</v>
          </cell>
          <cell r="O3727" t="str">
            <v>绥宁县绿佳肉牛养殖场</v>
          </cell>
          <cell r="R3727" t="str">
            <v>0</v>
          </cell>
          <cell r="S3727" t="str">
            <v>6</v>
          </cell>
          <cell r="T3727" t="str">
            <v>V063430527</v>
          </cell>
          <cell r="U3727">
            <v>0</v>
          </cell>
          <cell r="V3727">
            <v>0.15</v>
          </cell>
          <cell r="W3727">
            <v>0.15</v>
          </cell>
        </row>
        <row r="3728">
          <cell r="I3728" t="str">
            <v>深山里至雷打树连接路</v>
          </cell>
          <cell r="J3728" t="str">
            <v>1312F4305270012</v>
          </cell>
          <cell r="K3728" t="str">
            <v>资源产业路</v>
          </cell>
          <cell r="L3728" t="str">
            <v>一类地区</v>
          </cell>
          <cell r="M3728" t="str">
            <v>国家贫困县</v>
          </cell>
          <cell r="N3728" t="str">
            <v>新建</v>
          </cell>
          <cell r="O3728" t="str">
            <v>绥宁县培生种养专业合作社标准化生猪养殖场</v>
          </cell>
          <cell r="R3728" t="str">
            <v>0</v>
          </cell>
          <cell r="S3728" t="str">
            <v>6</v>
          </cell>
          <cell r="T3728" t="str">
            <v>V572430527</v>
          </cell>
          <cell r="U3728">
            <v>0</v>
          </cell>
          <cell r="V3728">
            <v>0.438</v>
          </cell>
          <cell r="W3728">
            <v>0.438</v>
          </cell>
        </row>
        <row r="3729">
          <cell r="I3729" t="str">
            <v>十里铺涵洞口至守圳田连接路</v>
          </cell>
          <cell r="J3729" t="str">
            <v>1312F4305270044</v>
          </cell>
          <cell r="K3729" t="str">
            <v>资源产业路</v>
          </cell>
          <cell r="L3729" t="str">
            <v>一类地区</v>
          </cell>
          <cell r="M3729" t="str">
            <v>国家贫困县</v>
          </cell>
          <cell r="N3729" t="str">
            <v>新建</v>
          </cell>
          <cell r="O3729" t="str">
            <v>绥宁春海2400头标准化母猪养殖场</v>
          </cell>
          <cell r="R3729" t="str">
            <v>0</v>
          </cell>
          <cell r="S3729" t="str">
            <v>6</v>
          </cell>
          <cell r="T3729" t="str">
            <v>无</v>
          </cell>
          <cell r="U3729">
            <v>0</v>
          </cell>
          <cell r="V3729">
            <v>0.37</v>
          </cell>
          <cell r="W3729">
            <v>0.37</v>
          </cell>
        </row>
        <row r="3730">
          <cell r="I3730" t="str">
            <v>水口庵至太平寺连接路</v>
          </cell>
          <cell r="J3730" t="str">
            <v>1312F4305270055</v>
          </cell>
          <cell r="K3730" t="str">
            <v>资源产业路</v>
          </cell>
          <cell r="L3730" t="str">
            <v>一类地区</v>
          </cell>
          <cell r="M3730" t="str">
            <v>国家贫困县</v>
          </cell>
          <cell r="N3730" t="str">
            <v>新建</v>
          </cell>
          <cell r="O3730" t="str">
            <v>绥宁县诚信生猪养殖项目</v>
          </cell>
          <cell r="R3730" t="str">
            <v>5</v>
          </cell>
          <cell r="S3730" t="str">
            <v>6</v>
          </cell>
          <cell r="T3730" t="str">
            <v>V649430527</v>
          </cell>
          <cell r="U3730">
            <v>0</v>
          </cell>
          <cell r="V3730">
            <v>0.63400000000000001</v>
          </cell>
          <cell r="W3730">
            <v>0.63400000000000001</v>
          </cell>
        </row>
        <row r="3731">
          <cell r="I3731" t="str">
            <v>湾头水至罗家坪连接路</v>
          </cell>
          <cell r="J3731" t="str">
            <v>1312F4305270005</v>
          </cell>
          <cell r="K3731" t="str">
            <v>资源产业路</v>
          </cell>
          <cell r="L3731" t="str">
            <v>一类地区</v>
          </cell>
          <cell r="M3731" t="str">
            <v>国家贫困县</v>
          </cell>
          <cell r="N3731" t="str">
            <v>新建</v>
          </cell>
          <cell r="O3731" t="str">
            <v>绥宁县年出栏2600头生猪养殖场</v>
          </cell>
          <cell r="R3731" t="str">
            <v>0</v>
          </cell>
          <cell r="S3731" t="str">
            <v>6</v>
          </cell>
          <cell r="T3731" t="str">
            <v>无</v>
          </cell>
          <cell r="U3731">
            <v>0</v>
          </cell>
          <cell r="V3731">
            <v>0.35499999999999998</v>
          </cell>
          <cell r="W3731">
            <v>0.35499999999999998</v>
          </cell>
        </row>
        <row r="3732">
          <cell r="I3732" t="str">
            <v>网步坡至网步口连接路</v>
          </cell>
          <cell r="J3732" t="str">
            <v>1312F4305270025</v>
          </cell>
          <cell r="K3732" t="str">
            <v>资源产业路</v>
          </cell>
          <cell r="L3732" t="str">
            <v>一类地区</v>
          </cell>
          <cell r="M3732" t="str">
            <v>国家贫困县</v>
          </cell>
          <cell r="N3732" t="str">
            <v>新建</v>
          </cell>
          <cell r="O3732" t="str">
            <v>绥宁县年出栏4000头红李标准化生猪养殖场</v>
          </cell>
          <cell r="R3732" t="str">
            <v>0</v>
          </cell>
          <cell r="S3732" t="str">
            <v>6</v>
          </cell>
          <cell r="T3732" t="str">
            <v>无</v>
          </cell>
          <cell r="U3732">
            <v>0</v>
          </cell>
          <cell r="V3732">
            <v>0.36</v>
          </cell>
          <cell r="W3732">
            <v>0.36</v>
          </cell>
        </row>
        <row r="3733">
          <cell r="I3733" t="str">
            <v>颜家至牛元冲连接路</v>
          </cell>
          <cell r="J3733" t="str">
            <v>1312F4305270009</v>
          </cell>
          <cell r="K3733" t="str">
            <v>资源产业路</v>
          </cell>
          <cell r="L3733" t="str">
            <v>一类地区</v>
          </cell>
          <cell r="M3733" t="str">
            <v>国家贫困县</v>
          </cell>
          <cell r="N3733" t="str">
            <v>新建</v>
          </cell>
          <cell r="O3733" t="str">
            <v>绥宁县新五丰肥猪基地</v>
          </cell>
          <cell r="R3733" t="str">
            <v>0</v>
          </cell>
          <cell r="S3733" t="str">
            <v>6</v>
          </cell>
          <cell r="T3733" t="str">
            <v>V561430527</v>
          </cell>
          <cell r="U3733">
            <v>0</v>
          </cell>
          <cell r="V3733">
            <v>0.40899999999999997</v>
          </cell>
          <cell r="W3733">
            <v>0.40899999999999997</v>
          </cell>
        </row>
        <row r="3734">
          <cell r="I3734" t="str">
            <v>杨家寨至长山界连接路</v>
          </cell>
          <cell r="J3734" t="str">
            <v>1312F4305270032</v>
          </cell>
          <cell r="K3734" t="str">
            <v>资源产业路</v>
          </cell>
          <cell r="L3734" t="str">
            <v>一类地区</v>
          </cell>
          <cell r="M3734" t="str">
            <v>国家贫困县</v>
          </cell>
          <cell r="N3734" t="str">
            <v>新建</v>
          </cell>
          <cell r="O3734" t="str">
            <v>绥宁县翠源2400头母猪标准化养殖</v>
          </cell>
          <cell r="R3734" t="str">
            <v>0</v>
          </cell>
          <cell r="S3734" t="str">
            <v>6</v>
          </cell>
          <cell r="T3734" t="str">
            <v>C04C430527</v>
          </cell>
          <cell r="U3734">
            <v>0</v>
          </cell>
          <cell r="V3734">
            <v>0.88100000000000001</v>
          </cell>
          <cell r="W3734">
            <v>0.88100000000000001</v>
          </cell>
        </row>
        <row r="3735">
          <cell r="I3735" t="str">
            <v>羊屎石至红家田连接路</v>
          </cell>
          <cell r="J3735" t="str">
            <v>1312F4305270011</v>
          </cell>
          <cell r="K3735" t="str">
            <v>资源产业路</v>
          </cell>
          <cell r="L3735" t="str">
            <v>一类地区</v>
          </cell>
          <cell r="M3735" t="str">
            <v>国家贫困县</v>
          </cell>
          <cell r="N3735" t="str">
            <v>新建</v>
          </cell>
          <cell r="O3735" t="str">
            <v>绥宁县陈家村红家田标准化生猪养殖基地</v>
          </cell>
          <cell r="R3735" t="str">
            <v>0</v>
          </cell>
          <cell r="S3735" t="str">
            <v>6</v>
          </cell>
          <cell r="T3735" t="str">
            <v>无</v>
          </cell>
          <cell r="U3735">
            <v>0</v>
          </cell>
          <cell r="V3735">
            <v>0.39300000000000002</v>
          </cell>
          <cell r="W3735">
            <v>0.39300000000000002</v>
          </cell>
        </row>
        <row r="3736">
          <cell r="I3736" t="str">
            <v>坳上至架毛坳连接路</v>
          </cell>
          <cell r="J3736" t="str">
            <v>1312F4305270053</v>
          </cell>
          <cell r="K3736" t="str">
            <v>资源产业路</v>
          </cell>
          <cell r="L3736" t="str">
            <v>一类地区</v>
          </cell>
          <cell r="M3736" t="str">
            <v>国家贫困县</v>
          </cell>
          <cell r="N3736" t="str">
            <v>新建</v>
          </cell>
          <cell r="O3736" t="str">
            <v>绥宁县佰文养殖专业合作社</v>
          </cell>
          <cell r="R3736" t="str">
            <v>0</v>
          </cell>
          <cell r="S3736" t="str">
            <v>6</v>
          </cell>
          <cell r="T3736" t="str">
            <v>无</v>
          </cell>
          <cell r="U3736">
            <v>0</v>
          </cell>
          <cell r="V3736">
            <v>0.14899999999999999</v>
          </cell>
          <cell r="W3736">
            <v>0.14899999999999999</v>
          </cell>
        </row>
        <row r="3737">
          <cell r="I3737" t="str">
            <v>龙丰果业有限责任公司连接路</v>
          </cell>
          <cell r="J3737" t="str">
            <v>Y026430528</v>
          </cell>
          <cell r="K3737" t="str">
            <v>资源产业路</v>
          </cell>
          <cell r="L3737" t="str">
            <v>一类地区</v>
          </cell>
          <cell r="M3737" t="str">
            <v>国家贫困县</v>
          </cell>
          <cell r="N3737" t="str">
            <v>新建</v>
          </cell>
          <cell r="O3737" t="str">
            <v>龙丰果业有限责任公司</v>
          </cell>
          <cell r="R3737" t="str">
            <v>3.5</v>
          </cell>
          <cell r="S3737" t="str">
            <v>6(5)</v>
          </cell>
          <cell r="T3737" t="str">
            <v>Y026430528</v>
          </cell>
          <cell r="U3737">
            <v>0</v>
          </cell>
          <cell r="V3737">
            <v>11.26</v>
          </cell>
          <cell r="W3737">
            <v>11.26</v>
          </cell>
        </row>
        <row r="3738">
          <cell r="I3738" t="str">
            <v>坪坦林场油茶基地资源产业路</v>
          </cell>
          <cell r="J3738" t="str">
            <v>1312F4305280008</v>
          </cell>
          <cell r="K3738" t="str">
            <v>资源产业路</v>
          </cell>
          <cell r="L3738" t="str">
            <v>一类地区</v>
          </cell>
          <cell r="M3738" t="str">
            <v>国家贫困县</v>
          </cell>
          <cell r="N3738" t="str">
            <v>新建</v>
          </cell>
          <cell r="O3738" t="str">
            <v>新宁县黄金乡坪坦林场油茶基地</v>
          </cell>
          <cell r="R3738" t="str">
            <v>3.5</v>
          </cell>
          <cell r="S3738" t="str">
            <v>6(4.5)</v>
          </cell>
          <cell r="T3738" t="str">
            <v>无</v>
          </cell>
          <cell r="U3738">
            <v>0</v>
          </cell>
          <cell r="V3738">
            <v>8.5</v>
          </cell>
          <cell r="W3738">
            <v>8.5</v>
          </cell>
        </row>
        <row r="3739">
          <cell r="I3739" t="str">
            <v>新宁黄金牧场连接路</v>
          </cell>
          <cell r="J3739" t="str">
            <v>1312F4305280007</v>
          </cell>
          <cell r="K3739" t="str">
            <v>资源产业路</v>
          </cell>
          <cell r="L3739" t="str">
            <v>一类地区</v>
          </cell>
          <cell r="M3739" t="str">
            <v>国家贫困县</v>
          </cell>
          <cell r="N3739" t="str">
            <v>新建</v>
          </cell>
          <cell r="O3739" t="str">
            <v>新宁黄金牧场</v>
          </cell>
          <cell r="R3739" t="str">
            <v>3.5</v>
          </cell>
          <cell r="S3739" t="str">
            <v>6(4.5)</v>
          </cell>
          <cell r="T3739" t="str">
            <v>Y014430528</v>
          </cell>
          <cell r="U3739">
            <v>0</v>
          </cell>
          <cell r="V3739">
            <v>16.535</v>
          </cell>
          <cell r="W3739">
            <v>16.535</v>
          </cell>
        </row>
        <row r="3740">
          <cell r="I3740" t="str">
            <v>新宁县金岭生态农业资源产业路</v>
          </cell>
          <cell r="J3740" t="str">
            <v>1312F4305280009</v>
          </cell>
          <cell r="K3740" t="str">
            <v>资源产业路</v>
          </cell>
          <cell r="L3740" t="str">
            <v>一类地区</v>
          </cell>
          <cell r="M3740" t="str">
            <v>国家贫困县</v>
          </cell>
          <cell r="N3740" t="str">
            <v>新建</v>
          </cell>
          <cell r="O3740" t="str">
            <v>新宁县金岭生态农业产业园</v>
          </cell>
          <cell r="R3740" t="str">
            <v>3.5</v>
          </cell>
          <cell r="S3740" t="str">
            <v>6(4.5)</v>
          </cell>
          <cell r="T3740" t="str">
            <v>无</v>
          </cell>
          <cell r="U3740">
            <v>0</v>
          </cell>
          <cell r="V3740">
            <v>9.77</v>
          </cell>
          <cell r="W3740">
            <v>9.77</v>
          </cell>
        </row>
        <row r="3741">
          <cell r="I3741" t="str">
            <v>新宁县生态浓香烟叶引领区连接路</v>
          </cell>
          <cell r="J3741" t="str">
            <v>1312F4305280005</v>
          </cell>
          <cell r="K3741" t="str">
            <v>资源产业路</v>
          </cell>
          <cell r="L3741" t="str">
            <v>一类地区</v>
          </cell>
          <cell r="M3741" t="str">
            <v>国家贫困县</v>
          </cell>
          <cell r="N3741" t="str">
            <v>新建</v>
          </cell>
          <cell r="O3741" t="str">
            <v>新宁县生态浓香烟叶引领区</v>
          </cell>
          <cell r="R3741" t="str">
            <v>3.5</v>
          </cell>
          <cell r="S3741" t="str">
            <v>6(4.5)</v>
          </cell>
          <cell r="T3741" t="str">
            <v>X202430528</v>
          </cell>
          <cell r="U3741">
            <v>0</v>
          </cell>
          <cell r="V3741">
            <v>22.57</v>
          </cell>
          <cell r="W3741">
            <v>22.57</v>
          </cell>
        </row>
        <row r="3742">
          <cell r="I3742" t="str">
            <v>新宁县钟氏油茶专业合作社油茶产业园连接路</v>
          </cell>
          <cell r="J3742" t="str">
            <v>1312F4305280002</v>
          </cell>
          <cell r="K3742" t="str">
            <v>资源产业路</v>
          </cell>
          <cell r="L3742" t="str">
            <v>一类地区</v>
          </cell>
          <cell r="M3742" t="str">
            <v>国家贫困县</v>
          </cell>
          <cell r="N3742" t="str">
            <v>新建</v>
          </cell>
          <cell r="O3742" t="str">
            <v>新宁县钟氏油茶专业合作社油茶产业园</v>
          </cell>
          <cell r="R3742" t="str">
            <v>4.5</v>
          </cell>
          <cell r="S3742" t="str">
            <v>6(5)</v>
          </cell>
          <cell r="T3742" t="str">
            <v>X146430528</v>
          </cell>
          <cell r="U3742">
            <v>0</v>
          </cell>
          <cell r="V3742">
            <v>26.728000000000002</v>
          </cell>
          <cell r="W3742">
            <v>26.728000000000002</v>
          </cell>
        </row>
        <row r="3743">
          <cell r="I3743" t="str">
            <v>双龙至午子坡连接路</v>
          </cell>
          <cell r="J3743" t="str">
            <v>1316F4305290001</v>
          </cell>
          <cell r="K3743" t="str">
            <v>资源产业路</v>
          </cell>
          <cell r="L3743" t="str">
            <v>一类地区</v>
          </cell>
          <cell r="M3743" t="str">
            <v>国家贫困县</v>
          </cell>
          <cell r="N3743" t="str">
            <v>升级改造（提质改造）</v>
          </cell>
          <cell r="O3743" t="str">
            <v>丹口镇农业特色产业基地</v>
          </cell>
          <cell r="R3743" t="str">
            <v>5</v>
          </cell>
          <cell r="S3743" t="str">
            <v>6</v>
          </cell>
          <cell r="T3743" t="str">
            <v>X001430529</v>
          </cell>
          <cell r="U3743">
            <v>0</v>
          </cell>
          <cell r="V3743">
            <v>19.279</v>
          </cell>
          <cell r="W3743">
            <v>19.279</v>
          </cell>
        </row>
        <row r="3744">
          <cell r="I3744" t="str">
            <v>X493城步县风雨桥-桥头寨公路</v>
          </cell>
          <cell r="J3744" t="str">
            <v>1312F4305290001</v>
          </cell>
          <cell r="K3744" t="str">
            <v>资源产业路</v>
          </cell>
          <cell r="L3744" t="str">
            <v>一类地区</v>
          </cell>
          <cell r="M3744" t="str">
            <v>国家贫困县</v>
          </cell>
          <cell r="N3744" t="str">
            <v>新建</v>
          </cell>
          <cell r="O3744" t="str">
            <v>儒林镇甘溪村蔬菜、油茶林、百香果种植</v>
          </cell>
          <cell r="R3744" t="str">
            <v>5</v>
          </cell>
          <cell r="S3744" t="str">
            <v>6</v>
          </cell>
          <cell r="T3744" t="str">
            <v>X493430529</v>
          </cell>
          <cell r="U3744">
            <v>0</v>
          </cell>
          <cell r="V3744">
            <v>24.268000000000001</v>
          </cell>
          <cell r="W3744">
            <v>24.268000000000001</v>
          </cell>
        </row>
        <row r="3745">
          <cell r="I3745" t="str">
            <v>转湾-中山村生猪养殖场连接路</v>
          </cell>
          <cell r="J3745" t="str">
            <v>1312F4305810005</v>
          </cell>
          <cell r="K3745" t="str">
            <v>资源产业路</v>
          </cell>
          <cell r="L3745" t="str">
            <v>一类地区</v>
          </cell>
          <cell r="M3745" t="str">
            <v>国家贫困县</v>
          </cell>
          <cell r="N3745" t="str">
            <v>升级改造（提质改造）</v>
          </cell>
          <cell r="O3745" t="str">
            <v>武冈市邓元泰镇中山村生猪养殖场</v>
          </cell>
          <cell r="S3745" t="str">
            <v>6</v>
          </cell>
          <cell r="T3745" t="str">
            <v>无</v>
          </cell>
          <cell r="U3745">
            <v>0</v>
          </cell>
          <cell r="V3745">
            <v>9.82</v>
          </cell>
          <cell r="W3745">
            <v>9.82</v>
          </cell>
        </row>
        <row r="3746">
          <cell r="I3746" t="str">
            <v>G241-红丰种养基地连接路</v>
          </cell>
          <cell r="J3746" t="str">
            <v>1312F4305810078</v>
          </cell>
          <cell r="K3746" t="str">
            <v>资源产业路</v>
          </cell>
          <cell r="L3746" t="str">
            <v>一类地区</v>
          </cell>
          <cell r="M3746" t="str">
            <v>国家贫困县</v>
          </cell>
          <cell r="N3746" t="str">
            <v>新建</v>
          </cell>
          <cell r="O3746" t="str">
            <v>武冈市红丰种养基地</v>
          </cell>
          <cell r="R3746" t="str">
            <v>3.5</v>
          </cell>
          <cell r="S3746" t="str">
            <v>6.5</v>
          </cell>
          <cell r="T3746" t="str">
            <v>Y036430581</v>
          </cell>
          <cell r="U3746">
            <v>0</v>
          </cell>
          <cell r="V3746">
            <v>2.94</v>
          </cell>
          <cell r="W3746">
            <v>2.94</v>
          </cell>
        </row>
        <row r="3747">
          <cell r="I3747" t="str">
            <v>G241-鑫沣生态农业有限公司连接路</v>
          </cell>
          <cell r="J3747" t="str">
            <v>1312F4305810079</v>
          </cell>
          <cell r="K3747" t="str">
            <v>资源产业路</v>
          </cell>
          <cell r="L3747" t="str">
            <v>一类地区</v>
          </cell>
          <cell r="M3747" t="str">
            <v>国家贫困县</v>
          </cell>
          <cell r="N3747" t="str">
            <v>新建</v>
          </cell>
          <cell r="O3747" t="str">
            <v>武冈市鑫沣生态农业有限公司</v>
          </cell>
          <cell r="R3747" t="str">
            <v>4.5</v>
          </cell>
          <cell r="S3747" t="str">
            <v>6.5</v>
          </cell>
          <cell r="T3747" t="str">
            <v>Y023430581</v>
          </cell>
          <cell r="U3747">
            <v>0</v>
          </cell>
          <cell r="V3747">
            <v>11.51</v>
          </cell>
          <cell r="W3747">
            <v>11.51</v>
          </cell>
        </row>
        <row r="3748">
          <cell r="I3748" t="str">
            <v>安心观街上-利农种养基地连接路</v>
          </cell>
          <cell r="J3748" t="str">
            <v>1312F4305810103</v>
          </cell>
          <cell r="K3748" t="str">
            <v>资源产业路</v>
          </cell>
          <cell r="L3748" t="str">
            <v>一类地区</v>
          </cell>
          <cell r="M3748" t="str">
            <v>国家贫困县</v>
          </cell>
          <cell r="N3748" t="str">
            <v>新建</v>
          </cell>
          <cell r="O3748" t="str">
            <v>武冈市文坪镇利农种养基地</v>
          </cell>
          <cell r="R3748" t="str">
            <v>5</v>
          </cell>
          <cell r="S3748" t="str">
            <v>6.5</v>
          </cell>
          <cell r="T3748" t="str">
            <v>Y030430581</v>
          </cell>
          <cell r="U3748">
            <v>0</v>
          </cell>
          <cell r="V3748">
            <v>3.94</v>
          </cell>
          <cell r="W3748">
            <v>3.94</v>
          </cell>
        </row>
        <row r="3749">
          <cell r="I3749" t="str">
            <v>稠树塘街上-俊奇生态养猪场连接路</v>
          </cell>
          <cell r="J3749" t="str">
            <v>1312F4305810067</v>
          </cell>
          <cell r="K3749" t="str">
            <v>资源产业路</v>
          </cell>
          <cell r="L3749" t="str">
            <v>一类地区</v>
          </cell>
          <cell r="M3749" t="str">
            <v>国家贫困县</v>
          </cell>
          <cell r="N3749" t="str">
            <v>新建</v>
          </cell>
          <cell r="O3749" t="str">
            <v>武冈市俊奇生态养猪场</v>
          </cell>
          <cell r="R3749" t="str">
            <v>5</v>
          </cell>
          <cell r="S3749" t="str">
            <v>6.5</v>
          </cell>
          <cell r="T3749" t="str">
            <v>Y027430581</v>
          </cell>
          <cell r="U3749">
            <v>0</v>
          </cell>
          <cell r="V3749">
            <v>2.4300000000000002</v>
          </cell>
          <cell r="W3749">
            <v>2.4300000000000002</v>
          </cell>
        </row>
        <row r="3750">
          <cell r="I3750" t="str">
            <v>大坪-七里村养殖场连接路</v>
          </cell>
          <cell r="J3750" t="str">
            <v>1312F4305810022</v>
          </cell>
          <cell r="K3750" t="str">
            <v>资源产业路</v>
          </cell>
          <cell r="L3750" t="str">
            <v>一类地区</v>
          </cell>
          <cell r="M3750" t="str">
            <v>国家贫困县</v>
          </cell>
          <cell r="N3750" t="str">
            <v>升级改造（提质改造）</v>
          </cell>
          <cell r="O3750" t="str">
            <v>武冈市荆竹铺镇七里村养殖场</v>
          </cell>
          <cell r="S3750" t="str">
            <v>6</v>
          </cell>
          <cell r="T3750" t="str">
            <v>无</v>
          </cell>
          <cell r="U3750">
            <v>0</v>
          </cell>
          <cell r="V3750">
            <v>3.82</v>
          </cell>
          <cell r="W3750">
            <v>2.63</v>
          </cell>
        </row>
        <row r="3751">
          <cell r="I3751" t="str">
            <v>大秦线-稠树塘温氏养鸡产业园连接路</v>
          </cell>
          <cell r="J3751" t="str">
            <v>1312F4305810068</v>
          </cell>
          <cell r="K3751" t="str">
            <v>资源产业路</v>
          </cell>
          <cell r="L3751" t="str">
            <v>一类地区</v>
          </cell>
          <cell r="M3751" t="str">
            <v>国家贫困县</v>
          </cell>
          <cell r="N3751" t="str">
            <v>升级改造（提质改造）</v>
          </cell>
          <cell r="O3751" t="str">
            <v>武冈凌云扶贫开发有限责任公司新建稠树塘脱贫奔小康温氏养鸡产业园</v>
          </cell>
          <cell r="S3751" t="str">
            <v>6</v>
          </cell>
          <cell r="T3751" t="str">
            <v>无</v>
          </cell>
          <cell r="U3751">
            <v>0</v>
          </cell>
          <cell r="V3751">
            <v>0.72</v>
          </cell>
          <cell r="W3751">
            <v>0.72</v>
          </cell>
        </row>
        <row r="3752">
          <cell r="I3752" t="str">
            <v>大秦线-杨小华生态种养农场连接路</v>
          </cell>
          <cell r="J3752" t="str">
            <v>1312F4305810063</v>
          </cell>
          <cell r="K3752" t="str">
            <v>资源产业路</v>
          </cell>
          <cell r="L3752" t="str">
            <v>一类地区</v>
          </cell>
          <cell r="M3752" t="str">
            <v>国家贫困县</v>
          </cell>
          <cell r="N3752" t="str">
            <v>新建</v>
          </cell>
          <cell r="O3752" t="str">
            <v>武冈市杨小华生态种养农场</v>
          </cell>
          <cell r="R3752" t="str">
            <v>3.5</v>
          </cell>
          <cell r="S3752" t="str">
            <v>6.5</v>
          </cell>
          <cell r="T3752" t="str">
            <v>Y010430581</v>
          </cell>
          <cell r="U3752">
            <v>0</v>
          </cell>
          <cell r="V3752">
            <v>3.5</v>
          </cell>
          <cell r="W3752">
            <v>3.5</v>
          </cell>
        </row>
        <row r="3753">
          <cell r="I3753" t="str">
            <v>邓家铺街上-瑞气农业产业园连接路</v>
          </cell>
          <cell r="J3753" t="str">
            <v>1312F4305810037</v>
          </cell>
          <cell r="K3753" t="str">
            <v>资源产业路</v>
          </cell>
          <cell r="L3753" t="str">
            <v>一类地区</v>
          </cell>
          <cell r="M3753" t="str">
            <v>国家贫困县</v>
          </cell>
          <cell r="N3753" t="str">
            <v>新建</v>
          </cell>
          <cell r="O3753" t="str">
            <v>武冈市瑞气生态休闲农业产业园</v>
          </cell>
          <cell r="R3753" t="str">
            <v>3.5</v>
          </cell>
          <cell r="S3753" t="str">
            <v>6</v>
          </cell>
          <cell r="T3753" t="str">
            <v>C180430581</v>
          </cell>
          <cell r="U3753">
            <v>0</v>
          </cell>
          <cell r="V3753">
            <v>4.84</v>
          </cell>
          <cell r="W3753">
            <v>4.84</v>
          </cell>
        </row>
        <row r="3754">
          <cell r="I3754" t="str">
            <v>邓家铺街上-盛勇种养基地连接路</v>
          </cell>
          <cell r="J3754" t="str">
            <v>1312F4305810046</v>
          </cell>
          <cell r="K3754" t="str">
            <v>资源产业路</v>
          </cell>
          <cell r="L3754" t="str">
            <v>一类地区</v>
          </cell>
          <cell r="M3754" t="str">
            <v>国家贫困县</v>
          </cell>
          <cell r="N3754" t="str">
            <v>新建</v>
          </cell>
          <cell r="O3754" t="str">
            <v>武冈市盛勇种养基地</v>
          </cell>
          <cell r="R3754" t="str">
            <v>3.5</v>
          </cell>
          <cell r="S3754" t="str">
            <v>6.5</v>
          </cell>
          <cell r="T3754" t="str">
            <v>Y063430581</v>
          </cell>
          <cell r="U3754">
            <v>0</v>
          </cell>
          <cell r="V3754">
            <v>5.9</v>
          </cell>
          <cell r="W3754">
            <v>5.9</v>
          </cell>
        </row>
        <row r="3755">
          <cell r="I3755" t="str">
            <v>邓狮线-都梁硕果农庄连接路</v>
          </cell>
          <cell r="J3755" t="str">
            <v>1312F4305810036</v>
          </cell>
          <cell r="K3755" t="str">
            <v>资源产业路</v>
          </cell>
          <cell r="L3755" t="str">
            <v>一类地区</v>
          </cell>
          <cell r="M3755" t="str">
            <v>国家贫困县</v>
          </cell>
          <cell r="N3755" t="str">
            <v>新建</v>
          </cell>
          <cell r="O3755" t="str">
            <v>武冈市都梁硕果生态休闲观光农庄</v>
          </cell>
          <cell r="R3755" t="str">
            <v>3.5</v>
          </cell>
          <cell r="S3755" t="str">
            <v>6.5</v>
          </cell>
          <cell r="T3755" t="str">
            <v>Y061430581</v>
          </cell>
          <cell r="U3755">
            <v>0</v>
          </cell>
          <cell r="V3755">
            <v>2.65</v>
          </cell>
          <cell r="W3755">
            <v>2.65</v>
          </cell>
        </row>
        <row r="3756">
          <cell r="I3756" t="str">
            <v>东塘风井-东古种养基地连接路</v>
          </cell>
          <cell r="J3756" t="str">
            <v>1312F4305810090</v>
          </cell>
          <cell r="K3756" t="str">
            <v>资源产业路</v>
          </cell>
          <cell r="L3756" t="str">
            <v>一类地区</v>
          </cell>
          <cell r="M3756" t="str">
            <v>国家贫困县</v>
          </cell>
          <cell r="N3756" t="str">
            <v>新建</v>
          </cell>
          <cell r="O3756" t="str">
            <v>武冈市东古种养基地</v>
          </cell>
          <cell r="R3756" t="str">
            <v>3.5</v>
          </cell>
          <cell r="S3756" t="str">
            <v>6.5</v>
          </cell>
          <cell r="T3756" t="str">
            <v>Y048430581</v>
          </cell>
          <cell r="U3756">
            <v>0</v>
          </cell>
          <cell r="V3756">
            <v>1.18</v>
          </cell>
          <cell r="W3756">
            <v>1.18</v>
          </cell>
        </row>
        <row r="3757">
          <cell r="I3757" t="str">
            <v>洞子口-黄坡生态种养基地连接路</v>
          </cell>
          <cell r="J3757" t="str">
            <v>1312F4305810018</v>
          </cell>
          <cell r="K3757" t="str">
            <v>资源产业路</v>
          </cell>
          <cell r="L3757" t="str">
            <v>一类地区</v>
          </cell>
          <cell r="M3757" t="str">
            <v>国家贫困县</v>
          </cell>
          <cell r="N3757" t="str">
            <v>升级改造（提质改造）</v>
          </cell>
          <cell r="O3757" t="str">
            <v>武冈市黄坡生态种养基地</v>
          </cell>
          <cell r="S3757" t="str">
            <v>6</v>
          </cell>
          <cell r="T3757" t="str">
            <v>无</v>
          </cell>
          <cell r="U3757">
            <v>0</v>
          </cell>
          <cell r="V3757">
            <v>1.44</v>
          </cell>
          <cell r="W3757">
            <v>1.44</v>
          </cell>
        </row>
        <row r="3758">
          <cell r="I3758" t="str">
            <v>合心街上-雪峰山鱼种繁殖谷资源产业路</v>
          </cell>
          <cell r="J3758" t="str">
            <v>1312F4305810111</v>
          </cell>
          <cell r="K3758" t="str">
            <v>资源产业路</v>
          </cell>
          <cell r="L3758" t="str">
            <v>一类地区</v>
          </cell>
          <cell r="M3758" t="str">
            <v>国家贫困县</v>
          </cell>
          <cell r="N3758" t="str">
            <v>新建</v>
          </cell>
          <cell r="O3758" t="str">
            <v>雪峰山鱼种繁殖谷</v>
          </cell>
          <cell r="S3758" t="str">
            <v>6.5</v>
          </cell>
          <cell r="T3758" t="str">
            <v>Y016430581</v>
          </cell>
          <cell r="U3758">
            <v>0</v>
          </cell>
          <cell r="V3758">
            <v>3.83</v>
          </cell>
          <cell r="W3758">
            <v>3.823</v>
          </cell>
        </row>
        <row r="3759">
          <cell r="I3759" t="str">
            <v>花桥-白羊坳村种植基地连接路</v>
          </cell>
          <cell r="J3759" t="str">
            <v>1312F4305810034</v>
          </cell>
          <cell r="K3759" t="str">
            <v>资源产业路</v>
          </cell>
          <cell r="L3759" t="str">
            <v>一类地区</v>
          </cell>
          <cell r="M3759" t="str">
            <v>国家贫困县</v>
          </cell>
          <cell r="N3759" t="str">
            <v>新建</v>
          </cell>
          <cell r="O3759" t="str">
            <v>武冈市马坪乡白羊坳村种植基地</v>
          </cell>
          <cell r="R3759" t="str">
            <v>4.5</v>
          </cell>
          <cell r="S3759" t="str">
            <v>6.5</v>
          </cell>
          <cell r="T3759" t="str">
            <v>X133430581</v>
          </cell>
          <cell r="U3759">
            <v>0</v>
          </cell>
          <cell r="V3759">
            <v>8.17</v>
          </cell>
          <cell r="W3759">
            <v>8.17</v>
          </cell>
        </row>
        <row r="3760">
          <cell r="I3760" t="str">
            <v>黄沙街上-文丰生态种养基地连接路</v>
          </cell>
          <cell r="J3760" t="str">
            <v>1312F4305810073</v>
          </cell>
          <cell r="K3760" t="str">
            <v>资源产业路</v>
          </cell>
          <cell r="L3760" t="str">
            <v>一类地区</v>
          </cell>
          <cell r="M3760" t="str">
            <v>国家贫困县</v>
          </cell>
          <cell r="N3760" t="str">
            <v>新建</v>
          </cell>
          <cell r="O3760" t="str">
            <v>武冈市秦桥镇文丰生态种养基地</v>
          </cell>
          <cell r="R3760" t="str">
            <v>5</v>
          </cell>
          <cell r="S3760" t="str">
            <v>6.5</v>
          </cell>
          <cell r="T3760" t="str">
            <v>Y005430581</v>
          </cell>
          <cell r="U3760">
            <v>0</v>
          </cell>
          <cell r="V3760">
            <v>8.1300000000000008</v>
          </cell>
          <cell r="W3760">
            <v>8.1300000000000008</v>
          </cell>
        </row>
        <row r="3761">
          <cell r="I3761" t="str">
            <v>黄塘-聚宝茅坨养鸡场连接路</v>
          </cell>
          <cell r="J3761" t="str">
            <v>1312F4305810042</v>
          </cell>
          <cell r="K3761" t="str">
            <v>资源产业路</v>
          </cell>
          <cell r="L3761" t="str">
            <v>一类地区</v>
          </cell>
          <cell r="M3761" t="str">
            <v>国家贫困县</v>
          </cell>
          <cell r="N3761" t="str">
            <v>新建</v>
          </cell>
          <cell r="O3761" t="str">
            <v>武冈市邓家铺聚宝茅坨养鸡场</v>
          </cell>
          <cell r="R3761" t="str">
            <v>3.5</v>
          </cell>
          <cell r="S3761" t="str">
            <v>6.5</v>
          </cell>
          <cell r="T3761" t="str">
            <v>Y051430581</v>
          </cell>
          <cell r="U3761">
            <v>0</v>
          </cell>
          <cell r="V3761">
            <v>4.13</v>
          </cell>
          <cell r="W3761">
            <v>4.13</v>
          </cell>
        </row>
        <row r="3762">
          <cell r="I3762" t="str">
            <v>火云-宏裕中药村种植基地连接路</v>
          </cell>
          <cell r="J3762" t="str">
            <v>1312F4305810100</v>
          </cell>
          <cell r="K3762" t="str">
            <v>资源产业路</v>
          </cell>
          <cell r="L3762" t="str">
            <v>一类地区</v>
          </cell>
          <cell r="M3762" t="str">
            <v>国家贫困县</v>
          </cell>
          <cell r="N3762" t="str">
            <v>新建</v>
          </cell>
          <cell r="O3762" t="str">
            <v>武冈市宏裕中药村种植基地</v>
          </cell>
          <cell r="R3762" t="str">
            <v>3.5</v>
          </cell>
          <cell r="S3762" t="str">
            <v>6.5</v>
          </cell>
          <cell r="T3762" t="str">
            <v>Y025430581</v>
          </cell>
          <cell r="U3762">
            <v>0</v>
          </cell>
          <cell r="V3762">
            <v>2.38</v>
          </cell>
          <cell r="W3762">
            <v>2.38</v>
          </cell>
        </row>
        <row r="3763">
          <cell r="I3763" t="str">
            <v>荆竹街上-联鑫养牛专业合作社连接路</v>
          </cell>
          <cell r="J3763" t="str">
            <v>1312F4305810021</v>
          </cell>
          <cell r="K3763" t="str">
            <v>资源产业路</v>
          </cell>
          <cell r="L3763" t="str">
            <v>一类地区</v>
          </cell>
          <cell r="M3763" t="str">
            <v>国家贫困县</v>
          </cell>
          <cell r="N3763" t="str">
            <v>升级改造（提质改造）</v>
          </cell>
          <cell r="O3763" t="str">
            <v>武冈市联鑫养牛专业合作社</v>
          </cell>
          <cell r="R3763" t="str">
            <v>3.5</v>
          </cell>
          <cell r="S3763" t="str">
            <v>6</v>
          </cell>
          <cell r="T3763" t="str">
            <v>无</v>
          </cell>
          <cell r="U3763">
            <v>0</v>
          </cell>
          <cell r="V3763">
            <v>7.45</v>
          </cell>
          <cell r="W3763">
            <v>7.45</v>
          </cell>
        </row>
        <row r="3764">
          <cell r="I3764" t="str">
            <v>六家铺-泉塘温氏养鸡场连接路</v>
          </cell>
          <cell r="J3764" t="str">
            <v>1312F4305810014</v>
          </cell>
          <cell r="K3764" t="str">
            <v>资源产业路</v>
          </cell>
          <cell r="L3764" t="str">
            <v>一类地区</v>
          </cell>
          <cell r="M3764" t="str">
            <v>国家贫困县</v>
          </cell>
          <cell r="N3764" t="str">
            <v>升级改造（提质改造）</v>
          </cell>
          <cell r="O3764" t="str">
            <v>武冈市泉塘温氏养鸡场</v>
          </cell>
          <cell r="S3764" t="str">
            <v>6</v>
          </cell>
          <cell r="T3764" t="str">
            <v>无</v>
          </cell>
          <cell r="U3764">
            <v>0</v>
          </cell>
          <cell r="V3764">
            <v>3.74</v>
          </cell>
          <cell r="W3764">
            <v>3.74</v>
          </cell>
        </row>
        <row r="3765">
          <cell r="I3765" t="str">
            <v>马坪温氏养鸡产业园-武马公路</v>
          </cell>
          <cell r="J3765" t="str">
            <v>1312F4305810033</v>
          </cell>
          <cell r="K3765" t="str">
            <v>资源产业路</v>
          </cell>
          <cell r="L3765" t="str">
            <v>一类地区</v>
          </cell>
          <cell r="M3765" t="str">
            <v>国家贫困县</v>
          </cell>
          <cell r="N3765" t="str">
            <v>新建</v>
          </cell>
          <cell r="O3765" t="str">
            <v>武冈凌云扶贫开发有限责任公司新建马坪脱贫奔小康温氏养鸡产业园</v>
          </cell>
          <cell r="R3765" t="str">
            <v>3.5</v>
          </cell>
          <cell r="S3765" t="str">
            <v>6.5</v>
          </cell>
          <cell r="T3765" t="str">
            <v>Y055430581</v>
          </cell>
          <cell r="U3765">
            <v>0</v>
          </cell>
          <cell r="V3765">
            <v>2.91</v>
          </cell>
          <cell r="W3765">
            <v>2.91</v>
          </cell>
        </row>
        <row r="3766">
          <cell r="I3766" t="str">
            <v>名利铺-名利种养基地连接路</v>
          </cell>
          <cell r="J3766" t="str">
            <v>1312F4305810045</v>
          </cell>
          <cell r="K3766" t="str">
            <v>资源产业路</v>
          </cell>
          <cell r="L3766" t="str">
            <v>一类地区</v>
          </cell>
          <cell r="M3766" t="str">
            <v>国家贫困县</v>
          </cell>
          <cell r="N3766" t="str">
            <v>新建</v>
          </cell>
          <cell r="O3766" t="str">
            <v>武冈市名利种养基地</v>
          </cell>
          <cell r="R3766" t="str">
            <v>3.5</v>
          </cell>
          <cell r="S3766" t="str">
            <v>6.5</v>
          </cell>
          <cell r="T3766" t="str">
            <v>Y004430581</v>
          </cell>
          <cell r="U3766">
            <v>0</v>
          </cell>
          <cell r="V3766">
            <v>2.68</v>
          </cell>
          <cell r="W3766">
            <v>2.68</v>
          </cell>
        </row>
        <row r="3767">
          <cell r="I3767" t="str">
            <v>泉塘-民顺中药材种植基地连接路</v>
          </cell>
          <cell r="J3767" t="str">
            <v>1312F4305810015</v>
          </cell>
          <cell r="K3767" t="str">
            <v>资源产业路</v>
          </cell>
          <cell r="L3767" t="str">
            <v>一类地区</v>
          </cell>
          <cell r="M3767" t="str">
            <v>国家贫困县</v>
          </cell>
          <cell r="N3767" t="str">
            <v>升级改造（提质改造）</v>
          </cell>
          <cell r="O3767" t="str">
            <v>武冈市民顺中药材种植基地</v>
          </cell>
          <cell r="S3767" t="str">
            <v>6</v>
          </cell>
          <cell r="T3767" t="str">
            <v>无</v>
          </cell>
          <cell r="U3767">
            <v>0</v>
          </cell>
          <cell r="V3767">
            <v>2.79</v>
          </cell>
          <cell r="W3767">
            <v>2.79</v>
          </cell>
        </row>
        <row r="3768">
          <cell r="I3768" t="str">
            <v>省道-石龙兴村生猪养殖场连接路</v>
          </cell>
          <cell r="J3768" t="str">
            <v>1312F4305810035</v>
          </cell>
          <cell r="K3768" t="str">
            <v>资源产业路</v>
          </cell>
          <cell r="L3768" t="str">
            <v>一类地区</v>
          </cell>
          <cell r="M3768" t="str">
            <v>国家贫困县</v>
          </cell>
          <cell r="N3768" t="str">
            <v>新建</v>
          </cell>
          <cell r="O3768" t="str">
            <v>武冈市邓家铺镇石龙兴村生猪养殖场</v>
          </cell>
          <cell r="R3768" t="str">
            <v>3.5</v>
          </cell>
          <cell r="S3768" t="str">
            <v>6</v>
          </cell>
          <cell r="T3768" t="str">
            <v>无</v>
          </cell>
          <cell r="U3768">
            <v>0</v>
          </cell>
          <cell r="V3768">
            <v>1.1599999999999999</v>
          </cell>
          <cell r="W3768">
            <v>1.1599999999999999</v>
          </cell>
        </row>
        <row r="3769">
          <cell r="I3769" t="str">
            <v>省道-源景鸿生态养猪场连接路</v>
          </cell>
          <cell r="J3769" t="str">
            <v>1312F4305810110</v>
          </cell>
          <cell r="K3769" t="str">
            <v>资源产业路</v>
          </cell>
          <cell r="L3769" t="str">
            <v>一类地区</v>
          </cell>
          <cell r="M3769" t="str">
            <v>国家贫困县</v>
          </cell>
          <cell r="N3769" t="str">
            <v>新建</v>
          </cell>
          <cell r="O3769" t="str">
            <v>武冈市源景鸿生态养猪场</v>
          </cell>
          <cell r="R3769" t="str">
            <v>3.5</v>
          </cell>
          <cell r="S3769" t="str">
            <v>6</v>
          </cell>
          <cell r="T3769" t="str">
            <v>无</v>
          </cell>
          <cell r="U3769">
            <v>0</v>
          </cell>
          <cell r="V3769">
            <v>7.05</v>
          </cell>
          <cell r="W3769">
            <v>7.05</v>
          </cell>
        </row>
        <row r="3770">
          <cell r="I3770" t="str">
            <v>双独线-大坝生态养殖场连接路</v>
          </cell>
          <cell r="J3770" t="str">
            <v>1312F4305810056</v>
          </cell>
          <cell r="K3770" t="str">
            <v>资源产业路</v>
          </cell>
          <cell r="L3770" t="str">
            <v>一类地区</v>
          </cell>
          <cell r="M3770" t="str">
            <v>国家贫困县</v>
          </cell>
          <cell r="N3770" t="str">
            <v>新建</v>
          </cell>
          <cell r="O3770" t="str">
            <v>武冈市双牌镇大坝生态养殖场</v>
          </cell>
          <cell r="R3770" t="str">
            <v>3.5</v>
          </cell>
          <cell r="S3770" t="str">
            <v>6</v>
          </cell>
          <cell r="T3770" t="str">
            <v>C522430581</v>
          </cell>
          <cell r="U3770">
            <v>0</v>
          </cell>
          <cell r="V3770">
            <v>1.01</v>
          </cell>
          <cell r="W3770">
            <v>1.01</v>
          </cell>
        </row>
        <row r="3771">
          <cell r="I3771" t="str">
            <v>双独线-胜东养猪场连接路</v>
          </cell>
          <cell r="J3771" t="str">
            <v>1312F4305810051</v>
          </cell>
          <cell r="K3771" t="str">
            <v>资源产业路</v>
          </cell>
          <cell r="L3771" t="str">
            <v>一类地区</v>
          </cell>
          <cell r="M3771" t="str">
            <v>国家贫困县</v>
          </cell>
          <cell r="N3771" t="str">
            <v>新建</v>
          </cell>
          <cell r="O3771" t="str">
            <v>武冈市双牌镇胜东养猪场</v>
          </cell>
          <cell r="R3771" t="str">
            <v>3.5</v>
          </cell>
          <cell r="S3771" t="str">
            <v>6.5</v>
          </cell>
          <cell r="T3771" t="str">
            <v>Y053430581</v>
          </cell>
          <cell r="U3771">
            <v>0</v>
          </cell>
          <cell r="V3771">
            <v>5.88</v>
          </cell>
          <cell r="W3771">
            <v>5.88</v>
          </cell>
        </row>
        <row r="3772">
          <cell r="I3772" t="str">
            <v>双牌街上-钟桥生态养猪场连接路</v>
          </cell>
          <cell r="J3772" t="str">
            <v>1312F4305810053</v>
          </cell>
          <cell r="K3772" t="str">
            <v>资源产业路</v>
          </cell>
          <cell r="L3772" t="str">
            <v>一类地区</v>
          </cell>
          <cell r="M3772" t="str">
            <v>国家贫困县</v>
          </cell>
          <cell r="N3772" t="str">
            <v>新建</v>
          </cell>
          <cell r="O3772" t="str">
            <v>武冈市钟桥生态养猪场</v>
          </cell>
          <cell r="R3772" t="str">
            <v>3.5</v>
          </cell>
          <cell r="S3772" t="str">
            <v>6.5</v>
          </cell>
          <cell r="T3772" t="str">
            <v>Y056430581</v>
          </cell>
          <cell r="U3772">
            <v>0</v>
          </cell>
          <cell r="V3772">
            <v>9.15</v>
          </cell>
          <cell r="W3772">
            <v>9.15</v>
          </cell>
        </row>
        <row r="3773">
          <cell r="I3773" t="str">
            <v>司双线-江背岭茶叶基地连接路</v>
          </cell>
          <cell r="J3773" t="str">
            <v>1312F4305810093</v>
          </cell>
          <cell r="K3773" t="str">
            <v>资源产业路</v>
          </cell>
          <cell r="L3773" t="str">
            <v>一类地区</v>
          </cell>
          <cell r="M3773" t="str">
            <v>国家贫困县</v>
          </cell>
          <cell r="N3773" t="str">
            <v>新建</v>
          </cell>
          <cell r="O3773" t="str">
            <v>武冈市司马冲镇江背岭茶叶基地</v>
          </cell>
          <cell r="R3773" t="str">
            <v>4.5</v>
          </cell>
          <cell r="S3773" t="str">
            <v>6</v>
          </cell>
          <cell r="T3773" t="str">
            <v>C231430581</v>
          </cell>
          <cell r="U3773">
            <v>0</v>
          </cell>
          <cell r="V3773">
            <v>8.5500000000000007</v>
          </cell>
          <cell r="W3773">
            <v>8.5500000000000007</v>
          </cell>
        </row>
        <row r="3774">
          <cell r="I3774" t="str">
            <v>司双线-五星村乡村旅游连接路</v>
          </cell>
          <cell r="J3774" t="str">
            <v>1312F4305810094</v>
          </cell>
          <cell r="K3774" t="str">
            <v>资源产业路</v>
          </cell>
          <cell r="L3774" t="str">
            <v>一类地区</v>
          </cell>
          <cell r="M3774" t="str">
            <v>国家贫困县</v>
          </cell>
          <cell r="N3774" t="str">
            <v>新建</v>
          </cell>
          <cell r="O3774" t="str">
            <v>武冈市司马冲镇五星村乡村旅游点</v>
          </cell>
          <cell r="R3774" t="str">
            <v>3.5</v>
          </cell>
          <cell r="S3774" t="str">
            <v>6</v>
          </cell>
          <cell r="T3774" t="str">
            <v>C104430581</v>
          </cell>
          <cell r="U3774">
            <v>0</v>
          </cell>
          <cell r="V3774">
            <v>1.05</v>
          </cell>
          <cell r="W3774">
            <v>1.05</v>
          </cell>
        </row>
        <row r="3775">
          <cell r="I3775" t="str">
            <v>司双线-泽豪养鸡场连接路</v>
          </cell>
          <cell r="J3775" t="str">
            <v>1312F4305810088</v>
          </cell>
          <cell r="K3775" t="str">
            <v>资源产业路</v>
          </cell>
          <cell r="L3775" t="str">
            <v>一类地区</v>
          </cell>
          <cell r="M3775" t="str">
            <v>国家贫困县</v>
          </cell>
          <cell r="N3775" t="str">
            <v>新建</v>
          </cell>
          <cell r="O3775" t="str">
            <v>武冈市泽豪养鸡场</v>
          </cell>
          <cell r="R3775" t="str">
            <v>3.5</v>
          </cell>
          <cell r="S3775" t="str">
            <v>6.5</v>
          </cell>
          <cell r="T3775" t="str">
            <v>Y048430581</v>
          </cell>
          <cell r="U3775">
            <v>0</v>
          </cell>
          <cell r="V3775">
            <v>7.15</v>
          </cell>
          <cell r="W3775">
            <v>7.15</v>
          </cell>
        </row>
        <row r="3776">
          <cell r="I3776" t="str">
            <v>铜湾-民腾养猪场连接路</v>
          </cell>
          <cell r="J3776" t="str">
            <v>1312F4305810016</v>
          </cell>
          <cell r="K3776" t="str">
            <v>资源产业路</v>
          </cell>
          <cell r="L3776" t="str">
            <v>一类地区</v>
          </cell>
          <cell r="M3776" t="str">
            <v>国家贫困县</v>
          </cell>
          <cell r="N3776" t="str">
            <v>升级改造（提质改造）</v>
          </cell>
          <cell r="O3776" t="str">
            <v>武冈市湾头桥镇民腾养猪场</v>
          </cell>
          <cell r="S3776" t="str">
            <v>6</v>
          </cell>
          <cell r="T3776" t="str">
            <v>无</v>
          </cell>
          <cell r="U3776">
            <v>0</v>
          </cell>
          <cell r="V3776">
            <v>8.74</v>
          </cell>
          <cell r="W3776">
            <v>8.74</v>
          </cell>
        </row>
        <row r="3777">
          <cell r="I3777" t="str">
            <v>武冈市家家康特色农业产业园产业资源路</v>
          </cell>
          <cell r="J3777" t="str">
            <v>1312F4305810112</v>
          </cell>
          <cell r="K3777" t="str">
            <v>资源产业路</v>
          </cell>
          <cell r="L3777" t="str">
            <v>一类地区</v>
          </cell>
          <cell r="M3777" t="str">
            <v>国家贫困县</v>
          </cell>
          <cell r="N3777" t="str">
            <v>新建</v>
          </cell>
          <cell r="O3777" t="str">
            <v>武冈市家家康特色农业产业园</v>
          </cell>
          <cell r="R3777" t="str">
            <v>5</v>
          </cell>
          <cell r="S3777" t="str">
            <v>6.5</v>
          </cell>
          <cell r="T3777" t="str">
            <v>Y012430581</v>
          </cell>
          <cell r="U3777">
            <v>0</v>
          </cell>
          <cell r="V3777">
            <v>3.11</v>
          </cell>
          <cell r="W3777">
            <v>3.11</v>
          </cell>
        </row>
        <row r="3778">
          <cell r="I3778" t="str">
            <v>武马公路-光华种养基地</v>
          </cell>
          <cell r="J3778" t="str">
            <v>1312F4305810023</v>
          </cell>
          <cell r="K3778" t="str">
            <v>资源产业路</v>
          </cell>
          <cell r="L3778" t="str">
            <v>一类地区</v>
          </cell>
          <cell r="M3778" t="str">
            <v>国家贫困县</v>
          </cell>
          <cell r="N3778" t="str">
            <v>新建</v>
          </cell>
          <cell r="O3778" t="str">
            <v>武冈市荆竹镇光华种养基地</v>
          </cell>
          <cell r="R3778" t="str">
            <v>4.5</v>
          </cell>
          <cell r="S3778" t="str">
            <v>6.5</v>
          </cell>
          <cell r="T3778" t="str">
            <v>C135430581</v>
          </cell>
          <cell r="U3778">
            <v>0</v>
          </cell>
          <cell r="V3778">
            <v>3.5</v>
          </cell>
          <cell r="W3778">
            <v>3.5</v>
          </cell>
        </row>
        <row r="3779">
          <cell r="I3779" t="str">
            <v>中山村生猪养殖场资源产业路</v>
          </cell>
          <cell r="J3779" t="str">
            <v>1312F4305810115</v>
          </cell>
          <cell r="K3779" t="str">
            <v>资源产业路</v>
          </cell>
          <cell r="L3779" t="str">
            <v>一类地区</v>
          </cell>
          <cell r="M3779" t="str">
            <v>国家贫困县</v>
          </cell>
          <cell r="N3779" t="str">
            <v>新建</v>
          </cell>
          <cell r="O3779" t="str">
            <v>邓元泰镇中山村生猪养殖场</v>
          </cell>
          <cell r="S3779" t="str">
            <v>6</v>
          </cell>
          <cell r="T3779" t="str">
            <v>无</v>
          </cell>
          <cell r="U3779">
            <v>0</v>
          </cell>
          <cell r="V3779">
            <v>15.103999999999999</v>
          </cell>
          <cell r="W3779">
            <v>15.103999999999999</v>
          </cell>
        </row>
        <row r="3780">
          <cell r="I3780" t="str">
            <v>转湾-才林种养基地连接路</v>
          </cell>
          <cell r="J3780" t="str">
            <v>1312F4305810010</v>
          </cell>
          <cell r="K3780" t="str">
            <v>资源产业路</v>
          </cell>
          <cell r="L3780" t="str">
            <v>一类地区</v>
          </cell>
          <cell r="M3780" t="str">
            <v>国家贫困县</v>
          </cell>
          <cell r="N3780" t="str">
            <v>升级改造（提质改造）</v>
          </cell>
          <cell r="O3780" t="str">
            <v>武冈市邓元泰镇才林种养基地</v>
          </cell>
          <cell r="R3780" t="str">
            <v>4.5</v>
          </cell>
          <cell r="S3780" t="str">
            <v>6.5</v>
          </cell>
          <cell r="T3780" t="str">
            <v>X138430581</v>
          </cell>
          <cell r="U3780">
            <v>0</v>
          </cell>
          <cell r="V3780">
            <v>3.0990000000000002</v>
          </cell>
          <cell r="W3780">
            <v>3.0990000000000002</v>
          </cell>
        </row>
        <row r="3781">
          <cell r="I3781" t="str">
            <v>杨柳至春风连接路</v>
          </cell>
          <cell r="J3781" t="str">
            <v>1327F4305020001</v>
          </cell>
          <cell r="K3781" t="str">
            <v>新村与撤并村便捷连通</v>
          </cell>
          <cell r="L3781" t="str">
            <v>二类地区</v>
          </cell>
          <cell r="M3781"/>
          <cell r="N3781" t="str">
            <v>新建</v>
          </cell>
          <cell r="O3781" t="str">
            <v>杨柳村</v>
          </cell>
          <cell r="P3781" t="str">
            <v>无路</v>
          </cell>
          <cell r="R3781" t="str">
            <v>3</v>
          </cell>
          <cell r="S3781" t="str">
            <v>6</v>
          </cell>
          <cell r="T3781" t="str">
            <v>无</v>
          </cell>
          <cell r="U3781">
            <v>0</v>
          </cell>
          <cell r="V3781">
            <v>0.7</v>
          </cell>
          <cell r="W3781">
            <v>0.7</v>
          </cell>
        </row>
        <row r="3782">
          <cell r="I3782" t="str">
            <v>福星路至枧杆一组连接路</v>
          </cell>
          <cell r="J3782" t="str">
            <v>1327F4305030014</v>
          </cell>
          <cell r="K3782" t="str">
            <v>新村与撤并村便捷连通</v>
          </cell>
          <cell r="L3782" t="str">
            <v>二类地区</v>
          </cell>
          <cell r="M3782"/>
          <cell r="N3782" t="str">
            <v>新建</v>
          </cell>
          <cell r="O3782" t="str">
            <v>罗士村</v>
          </cell>
          <cell r="P3782" t="str">
            <v>无路</v>
          </cell>
          <cell r="R3782" t="str">
            <v>3.5</v>
          </cell>
          <cell r="S3782" t="str">
            <v>4.5</v>
          </cell>
          <cell r="T3782" t="str">
            <v>无</v>
          </cell>
          <cell r="U3782">
            <v>0</v>
          </cell>
          <cell r="V3782">
            <v>2.12</v>
          </cell>
          <cell r="W3782">
            <v>2.12</v>
          </cell>
        </row>
        <row r="3783">
          <cell r="I3783" t="str">
            <v>寒天路至天子山连接路</v>
          </cell>
          <cell r="J3783" t="str">
            <v>1327F4305030010</v>
          </cell>
          <cell r="K3783" t="str">
            <v>新村与撤并村便捷连通</v>
          </cell>
          <cell r="L3783" t="str">
            <v>二类地区</v>
          </cell>
          <cell r="M3783"/>
          <cell r="N3783" t="str">
            <v>新建</v>
          </cell>
          <cell r="O3783" t="str">
            <v>寒婆村</v>
          </cell>
          <cell r="P3783" t="str">
            <v>无路</v>
          </cell>
          <cell r="R3783" t="str">
            <v>3.5</v>
          </cell>
          <cell r="S3783" t="str">
            <v>4.5</v>
          </cell>
          <cell r="T3783" t="str">
            <v>无</v>
          </cell>
          <cell r="U3783">
            <v>0</v>
          </cell>
          <cell r="V3783">
            <v>0.67</v>
          </cell>
          <cell r="W3783">
            <v>0.67</v>
          </cell>
        </row>
        <row r="3784">
          <cell r="I3784" t="str">
            <v>机耕道至排和路</v>
          </cell>
          <cell r="J3784" t="str">
            <v>1327F4305030009</v>
          </cell>
          <cell r="K3784" t="str">
            <v>新村与撤并村便捷连通</v>
          </cell>
          <cell r="L3784" t="str">
            <v>二类地区</v>
          </cell>
          <cell r="M3784"/>
          <cell r="N3784" t="str">
            <v>新建</v>
          </cell>
          <cell r="O3784" t="str">
            <v>金山村</v>
          </cell>
          <cell r="P3784" t="str">
            <v>无路</v>
          </cell>
          <cell r="R3784" t="str">
            <v>3.5</v>
          </cell>
          <cell r="S3784" t="str">
            <v>4.5</v>
          </cell>
          <cell r="T3784" t="str">
            <v>无</v>
          </cell>
          <cell r="U3784">
            <v>0</v>
          </cell>
          <cell r="V3784">
            <v>0.9</v>
          </cell>
          <cell r="W3784">
            <v>0.9</v>
          </cell>
        </row>
        <row r="3785">
          <cell r="I3785" t="str">
            <v>立新加油站至防洪堤连接路</v>
          </cell>
          <cell r="J3785" t="str">
            <v>1327F4305030001</v>
          </cell>
          <cell r="K3785" t="str">
            <v>新村与撤并村便捷连通</v>
          </cell>
          <cell r="L3785" t="str">
            <v>二类地区</v>
          </cell>
          <cell r="M3785"/>
          <cell r="N3785" t="str">
            <v>新建</v>
          </cell>
          <cell r="O3785" t="str">
            <v>立新村</v>
          </cell>
          <cell r="P3785" t="str">
            <v>无路</v>
          </cell>
          <cell r="R3785" t="str">
            <v>3.5</v>
          </cell>
          <cell r="S3785" t="str">
            <v>4.5</v>
          </cell>
          <cell r="T3785" t="str">
            <v>无</v>
          </cell>
          <cell r="U3785">
            <v>0</v>
          </cell>
          <cell r="V3785">
            <v>0.23</v>
          </cell>
          <cell r="W3785">
            <v>0.23</v>
          </cell>
        </row>
        <row r="3786">
          <cell r="I3786" t="str">
            <v>良善院子至李家山五队连接路</v>
          </cell>
          <cell r="J3786" t="str">
            <v>1327F4305030007</v>
          </cell>
          <cell r="K3786" t="str">
            <v>新村与撤并村便捷连通</v>
          </cell>
          <cell r="L3786" t="str">
            <v>二类地区</v>
          </cell>
          <cell r="M3786"/>
          <cell r="N3786" t="str">
            <v>新建</v>
          </cell>
          <cell r="O3786" t="str">
            <v>李家山村</v>
          </cell>
          <cell r="P3786" t="str">
            <v>无路</v>
          </cell>
          <cell r="R3786" t="str">
            <v>3.5</v>
          </cell>
          <cell r="S3786" t="str">
            <v>4.5</v>
          </cell>
          <cell r="T3786" t="str">
            <v>无</v>
          </cell>
          <cell r="U3786">
            <v>0</v>
          </cell>
          <cell r="V3786">
            <v>0.35</v>
          </cell>
          <cell r="W3786">
            <v>0.35</v>
          </cell>
        </row>
        <row r="3787">
          <cell r="I3787" t="str">
            <v>麦山冲至新院老院子连接路</v>
          </cell>
          <cell r="J3787" t="str">
            <v>1327F4305030008</v>
          </cell>
          <cell r="K3787" t="str">
            <v>新村与撤并村便捷连通</v>
          </cell>
          <cell r="L3787" t="str">
            <v>二类地区</v>
          </cell>
          <cell r="M3787"/>
          <cell r="N3787" t="str">
            <v>新建</v>
          </cell>
          <cell r="O3787" t="str">
            <v>五花村</v>
          </cell>
          <cell r="P3787" t="str">
            <v>无路</v>
          </cell>
          <cell r="R3787" t="str">
            <v>3.5</v>
          </cell>
          <cell r="S3787" t="str">
            <v>4.5</v>
          </cell>
          <cell r="T3787" t="str">
            <v>无</v>
          </cell>
          <cell r="U3787">
            <v>0</v>
          </cell>
          <cell r="V3787">
            <v>0.75</v>
          </cell>
          <cell r="W3787">
            <v>0.75</v>
          </cell>
        </row>
        <row r="3788">
          <cell r="I3788" t="str">
            <v>木石至六甲连接路</v>
          </cell>
          <cell r="J3788" t="str">
            <v>1327F4305030013</v>
          </cell>
          <cell r="K3788" t="str">
            <v>新村与撤并村便捷连通</v>
          </cell>
          <cell r="L3788" t="str">
            <v>二类地区</v>
          </cell>
          <cell r="M3788"/>
          <cell r="N3788" t="str">
            <v>新建</v>
          </cell>
          <cell r="O3788" t="str">
            <v>六甲村</v>
          </cell>
          <cell r="P3788" t="str">
            <v>无路</v>
          </cell>
          <cell r="R3788" t="str">
            <v>3.5</v>
          </cell>
          <cell r="S3788" t="str">
            <v>4.5</v>
          </cell>
          <cell r="T3788" t="str">
            <v>无</v>
          </cell>
          <cell r="U3788">
            <v>0</v>
          </cell>
          <cell r="V3788">
            <v>1</v>
          </cell>
          <cell r="W3788">
            <v>1</v>
          </cell>
        </row>
        <row r="3789">
          <cell r="I3789" t="str">
            <v>青中线</v>
          </cell>
          <cell r="J3789" t="str">
            <v>1327F4305030005</v>
          </cell>
          <cell r="K3789" t="str">
            <v>新村与撤并村便捷连通</v>
          </cell>
          <cell r="L3789" t="str">
            <v>二类地区</v>
          </cell>
          <cell r="M3789"/>
          <cell r="N3789" t="str">
            <v>新建</v>
          </cell>
          <cell r="O3789" t="str">
            <v>清风村</v>
          </cell>
          <cell r="P3789" t="str">
            <v>等外公路</v>
          </cell>
          <cell r="R3789" t="str">
            <v>3.5</v>
          </cell>
          <cell r="S3789" t="str">
            <v>4.5</v>
          </cell>
          <cell r="T3789" t="str">
            <v>C059430503</v>
          </cell>
          <cell r="U3789">
            <v>0</v>
          </cell>
          <cell r="V3789">
            <v>0.41599999999999998</v>
          </cell>
          <cell r="W3789">
            <v>0.41599999999999998</v>
          </cell>
        </row>
        <row r="3790">
          <cell r="I3790" t="str">
            <v>新林二队至村部连接路</v>
          </cell>
          <cell r="J3790" t="str">
            <v>1327F4305030011</v>
          </cell>
          <cell r="K3790" t="str">
            <v>新村与撤并村便捷连通</v>
          </cell>
          <cell r="L3790" t="str">
            <v>二类地区</v>
          </cell>
          <cell r="M3790"/>
          <cell r="N3790" t="str">
            <v>新建</v>
          </cell>
          <cell r="O3790" t="str">
            <v>新林村</v>
          </cell>
          <cell r="P3790" t="str">
            <v>无路</v>
          </cell>
          <cell r="R3790" t="str">
            <v>3.5</v>
          </cell>
          <cell r="S3790" t="str">
            <v>4.5</v>
          </cell>
          <cell r="T3790" t="str">
            <v>无</v>
          </cell>
          <cell r="U3790">
            <v>0</v>
          </cell>
          <cell r="V3790">
            <v>0.9</v>
          </cell>
          <cell r="W3790">
            <v>0.9</v>
          </cell>
        </row>
        <row r="3791">
          <cell r="I3791" t="str">
            <v>新塘至水库连接路</v>
          </cell>
          <cell r="J3791" t="str">
            <v>1327F4305030012</v>
          </cell>
          <cell r="K3791" t="str">
            <v>新村与撤并村便捷连通</v>
          </cell>
          <cell r="L3791" t="str">
            <v>二类地区</v>
          </cell>
          <cell r="M3791"/>
          <cell r="N3791" t="str">
            <v>新建</v>
          </cell>
          <cell r="O3791" t="str">
            <v>新塘村</v>
          </cell>
          <cell r="P3791" t="str">
            <v>无路</v>
          </cell>
          <cell r="R3791" t="str">
            <v>3.5</v>
          </cell>
          <cell r="S3791" t="str">
            <v>4.5</v>
          </cell>
          <cell r="T3791" t="str">
            <v>无</v>
          </cell>
          <cell r="U3791">
            <v>0</v>
          </cell>
          <cell r="V3791">
            <v>0.55000000000000004</v>
          </cell>
          <cell r="W3791">
            <v>0.55000000000000004</v>
          </cell>
        </row>
        <row r="3792">
          <cell r="I3792" t="str">
            <v>烟塘1队至云安10队连接路</v>
          </cell>
          <cell r="J3792" t="str">
            <v>1327F4305030004</v>
          </cell>
          <cell r="K3792" t="str">
            <v>新村与撤并村便捷连通</v>
          </cell>
          <cell r="L3792" t="str">
            <v>二类地区</v>
          </cell>
          <cell r="M3792"/>
          <cell r="N3792" t="str">
            <v>新建</v>
          </cell>
          <cell r="O3792" t="str">
            <v>李家山村</v>
          </cell>
          <cell r="P3792" t="str">
            <v>无路</v>
          </cell>
          <cell r="R3792" t="str">
            <v>3.5</v>
          </cell>
          <cell r="S3792" t="str">
            <v>4.5</v>
          </cell>
          <cell r="T3792" t="str">
            <v>C004430503</v>
          </cell>
          <cell r="U3792">
            <v>1.6060000000000001</v>
          </cell>
          <cell r="V3792">
            <v>2.0459999999999998</v>
          </cell>
          <cell r="W3792">
            <v>0.44</v>
          </cell>
        </row>
        <row r="3793">
          <cell r="I3793" t="str">
            <v>羊家冲至机耕道连接路</v>
          </cell>
          <cell r="J3793" t="str">
            <v>1327F4305030006</v>
          </cell>
          <cell r="K3793" t="str">
            <v>新村与撤并村便捷连通</v>
          </cell>
          <cell r="L3793" t="str">
            <v>二类地区</v>
          </cell>
          <cell r="M3793"/>
          <cell r="N3793" t="str">
            <v>新建</v>
          </cell>
          <cell r="O3793" t="str">
            <v>台上村</v>
          </cell>
          <cell r="P3793" t="str">
            <v>无路</v>
          </cell>
          <cell r="R3793" t="str">
            <v>3.5</v>
          </cell>
          <cell r="S3793" t="str">
            <v>4.5</v>
          </cell>
          <cell r="T3793" t="str">
            <v>无</v>
          </cell>
          <cell r="U3793">
            <v>0</v>
          </cell>
          <cell r="V3793">
            <v>0.5</v>
          </cell>
          <cell r="W3793">
            <v>0.5</v>
          </cell>
        </row>
        <row r="3794">
          <cell r="I3794" t="str">
            <v>运煤路至周家冲水库连接路</v>
          </cell>
          <cell r="J3794" t="str">
            <v>1327F4305030003</v>
          </cell>
          <cell r="K3794" t="str">
            <v>新村与撤并村便捷连通</v>
          </cell>
          <cell r="L3794" t="str">
            <v>二类地区</v>
          </cell>
          <cell r="M3794"/>
          <cell r="N3794" t="str">
            <v>新建</v>
          </cell>
          <cell r="O3794" t="str">
            <v>罗塘村</v>
          </cell>
          <cell r="P3794" t="str">
            <v>无路</v>
          </cell>
          <cell r="R3794" t="str">
            <v>3.5</v>
          </cell>
          <cell r="S3794" t="str">
            <v>4.5</v>
          </cell>
          <cell r="T3794" t="str">
            <v>无</v>
          </cell>
          <cell r="U3794">
            <v>0</v>
          </cell>
          <cell r="V3794">
            <v>1.1000000000000001</v>
          </cell>
          <cell r="W3794">
            <v>1.1000000000000001</v>
          </cell>
        </row>
        <row r="3795">
          <cell r="I3795" t="str">
            <v>周家坳村至金山连接路</v>
          </cell>
          <cell r="J3795" t="str">
            <v>1327F4305030002</v>
          </cell>
          <cell r="K3795" t="str">
            <v>新村与撤并村便捷连通</v>
          </cell>
          <cell r="L3795" t="str">
            <v>二类地区</v>
          </cell>
          <cell r="M3795"/>
          <cell r="N3795" t="str">
            <v>新建</v>
          </cell>
          <cell r="O3795" t="str">
            <v>云安村</v>
          </cell>
          <cell r="P3795" t="str">
            <v>无路</v>
          </cell>
          <cell r="R3795" t="str">
            <v>3.5</v>
          </cell>
          <cell r="S3795" t="str">
            <v>4.5</v>
          </cell>
          <cell r="T3795" t="str">
            <v>C019430503</v>
          </cell>
          <cell r="U3795">
            <v>0</v>
          </cell>
          <cell r="V3795">
            <v>0.96199999999999997</v>
          </cell>
          <cell r="W3795">
            <v>0.96199999999999997</v>
          </cell>
        </row>
        <row r="3796">
          <cell r="I3796" t="str">
            <v>石子坳至三塘冲连接路</v>
          </cell>
          <cell r="J3796" t="str">
            <v>1327F4305110002</v>
          </cell>
          <cell r="K3796" t="str">
            <v>新村与撤并村便捷连通</v>
          </cell>
          <cell r="L3796" t="str">
            <v>二类地区</v>
          </cell>
          <cell r="M3796"/>
          <cell r="N3796" t="str">
            <v>新建</v>
          </cell>
          <cell r="O3796" t="str">
            <v>兴旺村</v>
          </cell>
          <cell r="R3796" t="str">
            <v>3</v>
          </cell>
          <cell r="S3796" t="str">
            <v>4</v>
          </cell>
          <cell r="T3796" t="str">
            <v>无</v>
          </cell>
          <cell r="U3796">
            <v>0</v>
          </cell>
          <cell r="V3796">
            <v>0.85</v>
          </cell>
          <cell r="W3796">
            <v>0.85</v>
          </cell>
        </row>
        <row r="3797">
          <cell r="I3797" t="str">
            <v>兴旺村至陈家桥村连接路</v>
          </cell>
          <cell r="J3797" t="str">
            <v>1327F4305110001</v>
          </cell>
          <cell r="K3797" t="str">
            <v>新村与撤并村便捷连通</v>
          </cell>
          <cell r="L3797" t="str">
            <v>二类地区</v>
          </cell>
          <cell r="M3797"/>
          <cell r="N3797" t="str">
            <v>新建</v>
          </cell>
          <cell r="O3797" t="str">
            <v>兴旺村</v>
          </cell>
          <cell r="R3797" t="str">
            <v>3</v>
          </cell>
          <cell r="S3797" t="str">
            <v>4.5</v>
          </cell>
          <cell r="T3797" t="str">
            <v>无</v>
          </cell>
          <cell r="U3797">
            <v>0</v>
          </cell>
          <cell r="V3797">
            <v>1.18</v>
          </cell>
          <cell r="W3797">
            <v>1.18</v>
          </cell>
        </row>
        <row r="3798">
          <cell r="I3798" t="str">
            <v>X012-植山组连接路</v>
          </cell>
          <cell r="J3798" t="str">
            <v>1327F4305210078</v>
          </cell>
          <cell r="K3798" t="str">
            <v>新村与撤并村便捷连通</v>
          </cell>
          <cell r="L3798" t="str">
            <v>二类地区</v>
          </cell>
          <cell r="M3798"/>
          <cell r="N3798" t="str">
            <v>新建</v>
          </cell>
          <cell r="O3798" t="str">
            <v>茶亭村</v>
          </cell>
          <cell r="P3798" t="str">
            <v>无路</v>
          </cell>
          <cell r="R3798" t="str">
            <v>3</v>
          </cell>
          <cell r="S3798" t="str">
            <v>4.5</v>
          </cell>
          <cell r="T3798" t="str">
            <v>V832430582</v>
          </cell>
          <cell r="U3798">
            <v>0</v>
          </cell>
          <cell r="V3798">
            <v>0.46</v>
          </cell>
          <cell r="W3798">
            <v>0.46</v>
          </cell>
        </row>
        <row r="3799">
          <cell r="I3799" t="str">
            <v>安全村部-木竹塘连接路</v>
          </cell>
          <cell r="J3799" t="str">
            <v>1327F4305210095</v>
          </cell>
          <cell r="K3799" t="str">
            <v>新村与撤并村便捷连通</v>
          </cell>
          <cell r="L3799" t="str">
            <v>二类地区</v>
          </cell>
          <cell r="M3799"/>
          <cell r="N3799" t="str">
            <v>新建</v>
          </cell>
          <cell r="O3799" t="str">
            <v>联合村</v>
          </cell>
          <cell r="P3799" t="str">
            <v>无路</v>
          </cell>
          <cell r="R3799" t="str">
            <v>3</v>
          </cell>
          <cell r="S3799" t="str">
            <v>4.5</v>
          </cell>
          <cell r="T3799" t="str">
            <v>CQ03430582</v>
          </cell>
          <cell r="U3799">
            <v>0</v>
          </cell>
          <cell r="V3799">
            <v>0.64</v>
          </cell>
          <cell r="W3799">
            <v>0.64</v>
          </cell>
        </row>
        <row r="3800">
          <cell r="I3800" t="str">
            <v>白花塘-刘家屋连接路</v>
          </cell>
          <cell r="J3800" t="str">
            <v>1327F4305210103</v>
          </cell>
          <cell r="K3800" t="str">
            <v>新村与撤并村便捷连通</v>
          </cell>
          <cell r="L3800" t="str">
            <v>二类地区</v>
          </cell>
          <cell r="M3800"/>
          <cell r="N3800" t="str">
            <v>新建</v>
          </cell>
          <cell r="O3800" t="str">
            <v>玉京村</v>
          </cell>
          <cell r="P3800" t="str">
            <v>无路</v>
          </cell>
          <cell r="R3800" t="str">
            <v>3</v>
          </cell>
          <cell r="S3800" t="str">
            <v>4.5</v>
          </cell>
          <cell r="T3800" t="str">
            <v>VH79430582</v>
          </cell>
          <cell r="U3800">
            <v>0</v>
          </cell>
          <cell r="V3800">
            <v>0.53</v>
          </cell>
          <cell r="W3800">
            <v>0.53</v>
          </cell>
        </row>
        <row r="3801">
          <cell r="I3801" t="str">
            <v>茶子山街-村活动室连接路</v>
          </cell>
          <cell r="J3801" t="str">
            <v>1327F4305210062</v>
          </cell>
          <cell r="K3801" t="str">
            <v>新村与撤并村便捷连通</v>
          </cell>
          <cell r="L3801" t="str">
            <v>二类地区</v>
          </cell>
          <cell r="M3801"/>
          <cell r="N3801" t="str">
            <v>新建</v>
          </cell>
          <cell r="O3801" t="str">
            <v>茶子山村</v>
          </cell>
          <cell r="P3801" t="str">
            <v>无路</v>
          </cell>
          <cell r="R3801" t="str">
            <v>3</v>
          </cell>
          <cell r="S3801" t="str">
            <v>4.5</v>
          </cell>
          <cell r="T3801" t="str">
            <v>CE69430582</v>
          </cell>
          <cell r="U3801">
            <v>0</v>
          </cell>
          <cell r="V3801">
            <v>0.34</v>
          </cell>
          <cell r="W3801">
            <v>0.34</v>
          </cell>
        </row>
        <row r="3802">
          <cell r="I3802" t="str">
            <v>长水组-黄泥冲连接路</v>
          </cell>
          <cell r="J3802" t="str">
            <v>1327F4305210098</v>
          </cell>
          <cell r="K3802" t="str">
            <v>新村与撤并村便捷连通</v>
          </cell>
          <cell r="L3802" t="str">
            <v>二类地区</v>
          </cell>
          <cell r="M3802"/>
          <cell r="N3802" t="str">
            <v>新建</v>
          </cell>
          <cell r="O3802" t="str">
            <v>前进村</v>
          </cell>
          <cell r="P3802" t="str">
            <v>无路</v>
          </cell>
          <cell r="R3802" t="str">
            <v>3</v>
          </cell>
          <cell r="S3802" t="str">
            <v>4.5</v>
          </cell>
          <cell r="T3802" t="str">
            <v>C046430582</v>
          </cell>
          <cell r="U3802">
            <v>0</v>
          </cell>
          <cell r="V3802">
            <v>2.44</v>
          </cell>
          <cell r="W3802">
            <v>2.44</v>
          </cell>
        </row>
        <row r="3803">
          <cell r="I3803" t="str">
            <v>车湾-石潭村界连接路</v>
          </cell>
          <cell r="J3803" t="str">
            <v>1327F4305210051</v>
          </cell>
          <cell r="K3803" t="str">
            <v>新村与撤并村便捷连通</v>
          </cell>
          <cell r="L3803" t="str">
            <v>二类地区</v>
          </cell>
          <cell r="M3803"/>
          <cell r="N3803" t="str">
            <v>新建</v>
          </cell>
          <cell r="O3803" t="str">
            <v>思裕村</v>
          </cell>
          <cell r="P3803" t="str">
            <v>无路</v>
          </cell>
          <cell r="R3803" t="str">
            <v>3</v>
          </cell>
          <cell r="S3803" t="str">
            <v>4.5</v>
          </cell>
          <cell r="T3803" t="str">
            <v>无</v>
          </cell>
          <cell r="U3803">
            <v>0</v>
          </cell>
          <cell r="V3803">
            <v>0.32</v>
          </cell>
          <cell r="W3803">
            <v>0.32</v>
          </cell>
        </row>
        <row r="3804">
          <cell r="I3804" t="str">
            <v>德茶线</v>
          </cell>
          <cell r="J3804" t="str">
            <v>1327F4305210085</v>
          </cell>
          <cell r="K3804" t="str">
            <v>新村与撤并村便捷连通</v>
          </cell>
          <cell r="L3804" t="str">
            <v>二类地区</v>
          </cell>
          <cell r="M3804"/>
          <cell r="N3804" t="str">
            <v>新建</v>
          </cell>
          <cell r="O3804" t="str">
            <v>佘湖山村</v>
          </cell>
          <cell r="P3804" t="str">
            <v>无路</v>
          </cell>
          <cell r="R3804" t="str">
            <v>3</v>
          </cell>
          <cell r="S3804" t="str">
            <v>4.5</v>
          </cell>
          <cell r="T3804" t="str">
            <v>C70C430582</v>
          </cell>
          <cell r="U3804">
            <v>0</v>
          </cell>
          <cell r="V3804">
            <v>0.41</v>
          </cell>
          <cell r="W3804">
            <v>0.41</v>
          </cell>
        </row>
        <row r="3805">
          <cell r="I3805" t="str">
            <v>等江铺-宁家冲连接路</v>
          </cell>
          <cell r="J3805" t="str">
            <v>1327F4305210083</v>
          </cell>
          <cell r="K3805" t="str">
            <v>新村与撤并村便捷连通</v>
          </cell>
          <cell r="L3805" t="str">
            <v>二类地区</v>
          </cell>
          <cell r="M3805"/>
          <cell r="N3805" t="str">
            <v>新建</v>
          </cell>
          <cell r="O3805" t="str">
            <v>大羊村</v>
          </cell>
          <cell r="P3805" t="str">
            <v>无路</v>
          </cell>
          <cell r="R3805" t="str">
            <v>3</v>
          </cell>
          <cell r="S3805" t="str">
            <v>4.5</v>
          </cell>
          <cell r="T3805" t="str">
            <v>VR00430582</v>
          </cell>
          <cell r="U3805">
            <v>0</v>
          </cell>
          <cell r="V3805">
            <v>0.53</v>
          </cell>
          <cell r="W3805">
            <v>0.53</v>
          </cell>
        </row>
        <row r="3806">
          <cell r="I3806" t="str">
            <v>斗充岩水库-友学连接路</v>
          </cell>
          <cell r="J3806" t="str">
            <v>1327F4305210075</v>
          </cell>
          <cell r="K3806" t="str">
            <v>新村与撤并村便捷连通</v>
          </cell>
          <cell r="L3806" t="str">
            <v>二类地区</v>
          </cell>
          <cell r="M3806"/>
          <cell r="N3806" t="str">
            <v>新建</v>
          </cell>
          <cell r="O3806" t="str">
            <v>中益村</v>
          </cell>
          <cell r="P3806" t="str">
            <v>无路</v>
          </cell>
          <cell r="R3806" t="str">
            <v>3.5</v>
          </cell>
          <cell r="S3806" t="str">
            <v>4.5</v>
          </cell>
          <cell r="T3806" t="str">
            <v>CP61430582</v>
          </cell>
          <cell r="U3806">
            <v>0</v>
          </cell>
          <cell r="V3806">
            <v>1.54</v>
          </cell>
          <cell r="W3806">
            <v>1.54</v>
          </cell>
        </row>
        <row r="3807">
          <cell r="I3807" t="str">
            <v>峨嵋山-鸭婆冲连接路</v>
          </cell>
          <cell r="J3807" t="str">
            <v>1327F4305210002</v>
          </cell>
          <cell r="K3807" t="str">
            <v>新村与撤并村便捷连通</v>
          </cell>
          <cell r="L3807" t="str">
            <v>二类地区</v>
          </cell>
          <cell r="M3807"/>
          <cell r="N3807" t="str">
            <v>新建</v>
          </cell>
          <cell r="O3807" t="str">
            <v>界檀新村</v>
          </cell>
          <cell r="P3807" t="str">
            <v>无路</v>
          </cell>
          <cell r="R3807" t="str">
            <v>3</v>
          </cell>
          <cell r="S3807" t="str">
            <v>4.5</v>
          </cell>
          <cell r="T3807" t="str">
            <v>无</v>
          </cell>
          <cell r="U3807">
            <v>0</v>
          </cell>
          <cell r="V3807">
            <v>0.52</v>
          </cell>
          <cell r="W3807">
            <v>0.52</v>
          </cell>
        </row>
        <row r="3808">
          <cell r="I3808" t="str">
            <v>恩塘-彭古町连接路</v>
          </cell>
          <cell r="J3808" t="str">
            <v>1327F4305210056</v>
          </cell>
          <cell r="K3808" t="str">
            <v>新村与撤并村便捷连通</v>
          </cell>
          <cell r="L3808" t="str">
            <v>二类地区</v>
          </cell>
          <cell r="M3808"/>
          <cell r="N3808" t="str">
            <v>新建</v>
          </cell>
          <cell r="O3808" t="str">
            <v>白鹿村</v>
          </cell>
          <cell r="P3808" t="str">
            <v>无路</v>
          </cell>
          <cell r="R3808" t="str">
            <v>3</v>
          </cell>
          <cell r="S3808" t="str">
            <v>4.5</v>
          </cell>
          <cell r="T3808" t="str">
            <v>无</v>
          </cell>
          <cell r="U3808">
            <v>0</v>
          </cell>
          <cell r="V3808">
            <v>0.69</v>
          </cell>
          <cell r="W3808">
            <v>0.69</v>
          </cell>
        </row>
        <row r="3809">
          <cell r="I3809" t="str">
            <v>范家岩-出水岩连接路</v>
          </cell>
          <cell r="J3809" t="str">
            <v>1327F4305210014</v>
          </cell>
          <cell r="K3809" t="str">
            <v>新村与撤并村便捷连通</v>
          </cell>
          <cell r="L3809" t="str">
            <v>二类地区</v>
          </cell>
          <cell r="M3809"/>
          <cell r="N3809" t="str">
            <v>新建</v>
          </cell>
          <cell r="O3809" t="str">
            <v>檀木村</v>
          </cell>
          <cell r="P3809" t="str">
            <v>无路</v>
          </cell>
          <cell r="R3809" t="str">
            <v>3</v>
          </cell>
          <cell r="S3809" t="str">
            <v>4.5</v>
          </cell>
          <cell r="T3809" t="str">
            <v>无</v>
          </cell>
          <cell r="U3809">
            <v>0</v>
          </cell>
          <cell r="V3809">
            <v>2.5299999999999998</v>
          </cell>
          <cell r="W3809">
            <v>2.5299999999999998</v>
          </cell>
        </row>
        <row r="3810">
          <cell r="I3810" t="str">
            <v>方老冲-善田村连接路</v>
          </cell>
          <cell r="J3810" t="str">
            <v>1327F4305210007</v>
          </cell>
          <cell r="K3810" t="str">
            <v>新村与撤并村便捷连通</v>
          </cell>
          <cell r="L3810" t="str">
            <v>二类地区</v>
          </cell>
          <cell r="M3810"/>
          <cell r="N3810" t="str">
            <v>新建</v>
          </cell>
          <cell r="O3810" t="str">
            <v>双善村</v>
          </cell>
          <cell r="P3810" t="str">
            <v>无路</v>
          </cell>
          <cell r="R3810" t="str">
            <v>3</v>
          </cell>
          <cell r="S3810" t="str">
            <v>4.5</v>
          </cell>
          <cell r="T3810" t="str">
            <v>无</v>
          </cell>
          <cell r="U3810">
            <v>0</v>
          </cell>
          <cell r="V3810">
            <v>0.2</v>
          </cell>
          <cell r="W3810">
            <v>0.2</v>
          </cell>
        </row>
        <row r="3811">
          <cell r="I3811" t="str">
            <v>方力冲-四有堂连接路</v>
          </cell>
          <cell r="J3811" t="str">
            <v>1327F4305210092</v>
          </cell>
          <cell r="K3811" t="str">
            <v>新村与撤并村便捷连通</v>
          </cell>
          <cell r="L3811" t="str">
            <v>二类地区</v>
          </cell>
          <cell r="M3811"/>
          <cell r="N3811" t="str">
            <v>新建</v>
          </cell>
          <cell r="O3811" t="str">
            <v>南冲村</v>
          </cell>
          <cell r="P3811" t="str">
            <v>无路</v>
          </cell>
          <cell r="R3811" t="str">
            <v>3</v>
          </cell>
          <cell r="S3811" t="str">
            <v>4.5</v>
          </cell>
          <cell r="T3811" t="str">
            <v>VP48430582</v>
          </cell>
          <cell r="U3811">
            <v>0</v>
          </cell>
          <cell r="V3811">
            <v>0.64</v>
          </cell>
          <cell r="W3811">
            <v>0.64</v>
          </cell>
        </row>
        <row r="3812">
          <cell r="I3812" t="str">
            <v>峰山村3组-9组连接路</v>
          </cell>
          <cell r="J3812" t="str">
            <v>1327F4305210023</v>
          </cell>
          <cell r="K3812" t="str">
            <v>新村与撤并村便捷连通</v>
          </cell>
          <cell r="L3812" t="str">
            <v>二类地区</v>
          </cell>
          <cell r="M3812"/>
          <cell r="N3812" t="str">
            <v>新建</v>
          </cell>
          <cell r="O3812" t="str">
            <v>峰华村</v>
          </cell>
          <cell r="P3812" t="str">
            <v>无路</v>
          </cell>
          <cell r="R3812" t="str">
            <v>3</v>
          </cell>
          <cell r="S3812" t="str">
            <v>4.5</v>
          </cell>
          <cell r="T3812" t="str">
            <v>V960430521</v>
          </cell>
          <cell r="U3812">
            <v>0</v>
          </cell>
          <cell r="V3812">
            <v>1.04</v>
          </cell>
          <cell r="W3812">
            <v>1.04</v>
          </cell>
        </row>
        <row r="3813">
          <cell r="I3813" t="str">
            <v>贺家坟山-贺家屋连接路</v>
          </cell>
          <cell r="J3813" t="str">
            <v>1327F4305210027</v>
          </cell>
          <cell r="K3813" t="str">
            <v>新村与撤并村便捷连通</v>
          </cell>
          <cell r="L3813" t="str">
            <v>二类地区</v>
          </cell>
          <cell r="M3813"/>
          <cell r="N3813" t="str">
            <v>新建</v>
          </cell>
          <cell r="O3813" t="str">
            <v>蒸源村</v>
          </cell>
          <cell r="P3813" t="str">
            <v>无路</v>
          </cell>
          <cell r="R3813" t="str">
            <v>3</v>
          </cell>
          <cell r="S3813" t="str">
            <v>4.5</v>
          </cell>
          <cell r="T3813" t="str">
            <v>无</v>
          </cell>
          <cell r="U3813">
            <v>0</v>
          </cell>
          <cell r="V3813">
            <v>0.49</v>
          </cell>
          <cell r="W3813">
            <v>0.49</v>
          </cell>
        </row>
        <row r="3814">
          <cell r="I3814" t="str">
            <v>横板桥-珍从村连接路</v>
          </cell>
          <cell r="J3814" t="str">
            <v>1327F4305210024</v>
          </cell>
          <cell r="K3814" t="str">
            <v>新村与撤并村便捷连通</v>
          </cell>
          <cell r="L3814" t="str">
            <v>二类地区</v>
          </cell>
          <cell r="M3814"/>
          <cell r="N3814" t="str">
            <v>新建</v>
          </cell>
          <cell r="O3814" t="str">
            <v>双板桥村</v>
          </cell>
          <cell r="P3814" t="str">
            <v>无路</v>
          </cell>
          <cell r="R3814" t="str">
            <v>3</v>
          </cell>
          <cell r="S3814" t="str">
            <v>4.5</v>
          </cell>
          <cell r="T3814" t="str">
            <v>无</v>
          </cell>
          <cell r="U3814">
            <v>0</v>
          </cell>
          <cell r="V3814">
            <v>0.93</v>
          </cell>
          <cell r="W3814">
            <v>0.93</v>
          </cell>
        </row>
        <row r="3815">
          <cell r="I3815" t="str">
            <v>虎冲-弥陀庵连接路</v>
          </cell>
          <cell r="J3815" t="str">
            <v>1327F4305210032</v>
          </cell>
          <cell r="K3815" t="str">
            <v>新村与撤并村便捷连通</v>
          </cell>
          <cell r="L3815" t="str">
            <v>二类地区</v>
          </cell>
          <cell r="M3815"/>
          <cell r="N3815" t="str">
            <v>新建</v>
          </cell>
          <cell r="O3815" t="str">
            <v>高桥村</v>
          </cell>
          <cell r="P3815" t="str">
            <v>无路</v>
          </cell>
          <cell r="R3815" t="str">
            <v>3</v>
          </cell>
          <cell r="S3815" t="str">
            <v>4.5</v>
          </cell>
          <cell r="T3815" t="str">
            <v>无</v>
          </cell>
          <cell r="U3815">
            <v>0</v>
          </cell>
          <cell r="V3815">
            <v>0.54</v>
          </cell>
          <cell r="W3815">
            <v>0.54</v>
          </cell>
        </row>
        <row r="3816">
          <cell r="I3816" t="str">
            <v>槐塘老街-罗子塘连接路</v>
          </cell>
          <cell r="J3816" t="str">
            <v>1327F4305210031</v>
          </cell>
          <cell r="K3816" t="str">
            <v>新村与撤并村便捷连通</v>
          </cell>
          <cell r="L3816" t="str">
            <v>二类地区</v>
          </cell>
          <cell r="M3816"/>
          <cell r="N3816" t="str">
            <v>新建</v>
          </cell>
          <cell r="O3816" t="str">
            <v>高桥村</v>
          </cell>
          <cell r="P3816" t="str">
            <v>无路</v>
          </cell>
          <cell r="R3816" t="str">
            <v>3</v>
          </cell>
          <cell r="S3816" t="str">
            <v>4.5</v>
          </cell>
          <cell r="T3816" t="str">
            <v>无</v>
          </cell>
          <cell r="U3816">
            <v>0</v>
          </cell>
          <cell r="V3816">
            <v>0.45</v>
          </cell>
          <cell r="W3816">
            <v>0.45</v>
          </cell>
        </row>
        <row r="3817">
          <cell r="I3817" t="str">
            <v>黄泥组-八老线连接路</v>
          </cell>
          <cell r="J3817" t="str">
            <v>1327F4305210099</v>
          </cell>
          <cell r="K3817" t="str">
            <v>新村与撤并村便捷连通</v>
          </cell>
          <cell r="L3817" t="str">
            <v>二类地区</v>
          </cell>
          <cell r="M3817"/>
          <cell r="N3817" t="str">
            <v>新建</v>
          </cell>
          <cell r="O3817" t="str">
            <v>前进村</v>
          </cell>
          <cell r="P3817" t="str">
            <v>无路</v>
          </cell>
          <cell r="R3817" t="str">
            <v>3</v>
          </cell>
          <cell r="S3817" t="str">
            <v>4.5</v>
          </cell>
          <cell r="T3817" t="str">
            <v>CL57430582</v>
          </cell>
          <cell r="U3817">
            <v>0</v>
          </cell>
          <cell r="V3817">
            <v>0.51</v>
          </cell>
          <cell r="W3817">
            <v>0.51</v>
          </cell>
        </row>
        <row r="3818">
          <cell r="I3818" t="str">
            <v>箭头屋-大屋连接路</v>
          </cell>
          <cell r="J3818" t="str">
            <v>1327F4305210070</v>
          </cell>
          <cell r="K3818" t="str">
            <v>新村与撤并村便捷连通</v>
          </cell>
          <cell r="L3818" t="str">
            <v>二类地区</v>
          </cell>
          <cell r="M3818"/>
          <cell r="N3818" t="str">
            <v>新建</v>
          </cell>
          <cell r="O3818" t="str">
            <v>双善村</v>
          </cell>
          <cell r="P3818" t="str">
            <v>无路</v>
          </cell>
          <cell r="R3818" t="str">
            <v>3</v>
          </cell>
          <cell r="S3818" t="str">
            <v>4.5</v>
          </cell>
          <cell r="T3818" t="str">
            <v>无</v>
          </cell>
          <cell r="U3818">
            <v>0</v>
          </cell>
          <cell r="V3818">
            <v>0.15</v>
          </cell>
          <cell r="W3818">
            <v>0.15</v>
          </cell>
        </row>
        <row r="3819">
          <cell r="I3819" t="str">
            <v>江子塘-大江塘连接路</v>
          </cell>
          <cell r="J3819" t="str">
            <v>1327F4305210059</v>
          </cell>
          <cell r="K3819" t="str">
            <v>新村与撤并村便捷连通</v>
          </cell>
          <cell r="L3819" t="str">
            <v>二类地区</v>
          </cell>
          <cell r="M3819"/>
          <cell r="N3819" t="str">
            <v>新建</v>
          </cell>
          <cell r="O3819" t="str">
            <v>仁泉新村</v>
          </cell>
          <cell r="P3819" t="str">
            <v>无路</v>
          </cell>
          <cell r="R3819" t="str">
            <v>3</v>
          </cell>
          <cell r="S3819" t="str">
            <v>4.5</v>
          </cell>
          <cell r="T3819" t="str">
            <v>C387430582</v>
          </cell>
          <cell r="U3819">
            <v>0</v>
          </cell>
          <cell r="V3819">
            <v>0.61</v>
          </cell>
          <cell r="W3819">
            <v>0.61</v>
          </cell>
        </row>
        <row r="3820">
          <cell r="I3820" t="str">
            <v>金玉堂-九如堂连接路</v>
          </cell>
          <cell r="J3820" t="str">
            <v>1327F4305210064</v>
          </cell>
          <cell r="K3820" t="str">
            <v>新村与撤并村便捷连通</v>
          </cell>
          <cell r="L3820" t="str">
            <v>二类地区</v>
          </cell>
          <cell r="M3820"/>
          <cell r="N3820" t="str">
            <v>新建</v>
          </cell>
          <cell r="O3820" t="str">
            <v>民新村</v>
          </cell>
          <cell r="P3820" t="str">
            <v>无路</v>
          </cell>
          <cell r="R3820" t="str">
            <v>3</v>
          </cell>
          <cell r="S3820" t="str">
            <v>4.5</v>
          </cell>
          <cell r="T3820" t="str">
            <v>C0F1430582</v>
          </cell>
          <cell r="U3820">
            <v>0</v>
          </cell>
          <cell r="V3820">
            <v>1.48</v>
          </cell>
          <cell r="W3820">
            <v>1.48</v>
          </cell>
        </row>
        <row r="3821">
          <cell r="I3821" t="str">
            <v>九木线</v>
          </cell>
          <cell r="J3821" t="str">
            <v>1327F4305210022</v>
          </cell>
          <cell r="K3821" t="str">
            <v>新村与撤并村便捷连通</v>
          </cell>
          <cell r="L3821" t="str">
            <v>二类地区</v>
          </cell>
          <cell r="M3821"/>
          <cell r="N3821" t="str">
            <v>新建</v>
          </cell>
          <cell r="O3821" t="str">
            <v>千子村</v>
          </cell>
          <cell r="P3821" t="str">
            <v>无路</v>
          </cell>
          <cell r="R3821" t="str">
            <v>3</v>
          </cell>
          <cell r="S3821" t="str">
            <v>4.5</v>
          </cell>
          <cell r="T3821" t="str">
            <v>C35M430521</v>
          </cell>
          <cell r="U3821">
            <v>0</v>
          </cell>
          <cell r="V3821">
            <v>1.34</v>
          </cell>
          <cell r="W3821">
            <v>1.34</v>
          </cell>
        </row>
        <row r="3822">
          <cell r="I3822" t="str">
            <v>君公祠-德里堂连接路</v>
          </cell>
          <cell r="J3822" t="str">
            <v>1327F4305210077</v>
          </cell>
          <cell r="K3822" t="str">
            <v>新村与撤并村便捷连通</v>
          </cell>
          <cell r="L3822" t="str">
            <v>二类地区</v>
          </cell>
          <cell r="M3822"/>
          <cell r="N3822" t="str">
            <v>新建</v>
          </cell>
          <cell r="O3822" t="str">
            <v>安源村</v>
          </cell>
          <cell r="P3822" t="str">
            <v>无路</v>
          </cell>
          <cell r="R3822" t="str">
            <v>3</v>
          </cell>
          <cell r="S3822" t="str">
            <v>4.5</v>
          </cell>
          <cell r="T3822" t="str">
            <v>无</v>
          </cell>
          <cell r="U3822">
            <v>0</v>
          </cell>
          <cell r="V3822">
            <v>0.72</v>
          </cell>
          <cell r="W3822">
            <v>0.72</v>
          </cell>
        </row>
        <row r="3823">
          <cell r="I3823" t="str">
            <v>梁家冲-双峰枫树底下连接路</v>
          </cell>
          <cell r="J3823" t="str">
            <v>1327F4305210090</v>
          </cell>
          <cell r="K3823" t="str">
            <v>新村与撤并村便捷连通</v>
          </cell>
          <cell r="L3823" t="str">
            <v>二类地区</v>
          </cell>
          <cell r="M3823"/>
          <cell r="N3823" t="str">
            <v>新建</v>
          </cell>
          <cell r="O3823" t="str">
            <v>集中村</v>
          </cell>
          <cell r="P3823" t="str">
            <v>无路</v>
          </cell>
          <cell r="R3823" t="str">
            <v>3</v>
          </cell>
          <cell r="S3823" t="str">
            <v>4.5</v>
          </cell>
          <cell r="T3823" t="str">
            <v>VP27430582</v>
          </cell>
          <cell r="U3823">
            <v>0</v>
          </cell>
          <cell r="V3823">
            <v>0.96</v>
          </cell>
          <cell r="W3823">
            <v>0.96</v>
          </cell>
        </row>
        <row r="3824">
          <cell r="I3824" t="str">
            <v>梁家排-煤仓连接路</v>
          </cell>
          <cell r="J3824" t="str">
            <v>1327F4305210066</v>
          </cell>
          <cell r="K3824" t="str">
            <v>新村与撤并村便捷连通</v>
          </cell>
          <cell r="L3824" t="str">
            <v>二类地区</v>
          </cell>
          <cell r="M3824"/>
          <cell r="N3824" t="str">
            <v>新建</v>
          </cell>
          <cell r="O3824" t="str">
            <v>仁泉新村</v>
          </cell>
          <cell r="P3824" t="str">
            <v>无路</v>
          </cell>
          <cell r="R3824" t="str">
            <v>3.5</v>
          </cell>
          <cell r="S3824" t="str">
            <v>4.5</v>
          </cell>
          <cell r="T3824" t="str">
            <v>CP80430582</v>
          </cell>
          <cell r="U3824">
            <v>0</v>
          </cell>
          <cell r="V3824">
            <v>1.1399999999999999</v>
          </cell>
          <cell r="W3824">
            <v>1.1399999999999999</v>
          </cell>
        </row>
        <row r="3825">
          <cell r="I3825" t="str">
            <v>廖泥组-坳贝头连接路</v>
          </cell>
          <cell r="J3825" t="str">
            <v>1327F4305210097</v>
          </cell>
          <cell r="K3825" t="str">
            <v>新村与撤并村便捷连通</v>
          </cell>
          <cell r="L3825" t="str">
            <v>二类地区</v>
          </cell>
          <cell r="M3825"/>
          <cell r="N3825" t="str">
            <v>新建</v>
          </cell>
          <cell r="O3825" t="str">
            <v>前进村</v>
          </cell>
          <cell r="P3825" t="str">
            <v>无路</v>
          </cell>
          <cell r="R3825" t="str">
            <v>3</v>
          </cell>
          <cell r="S3825" t="str">
            <v>4.5</v>
          </cell>
          <cell r="T3825" t="str">
            <v>CM55430582</v>
          </cell>
          <cell r="U3825">
            <v>0</v>
          </cell>
          <cell r="V3825">
            <v>0.81</v>
          </cell>
          <cell r="W3825">
            <v>0.81</v>
          </cell>
        </row>
        <row r="3826">
          <cell r="I3826" t="str">
            <v>刘家-老贯山连接路</v>
          </cell>
          <cell r="J3826" t="str">
            <v>1327F4305210104</v>
          </cell>
          <cell r="K3826" t="str">
            <v>新村与撤并村便捷连通</v>
          </cell>
          <cell r="L3826" t="str">
            <v>二类地区</v>
          </cell>
          <cell r="M3826"/>
          <cell r="N3826" t="str">
            <v>新建</v>
          </cell>
          <cell r="O3826" t="str">
            <v>玉京村</v>
          </cell>
          <cell r="P3826" t="str">
            <v>无路</v>
          </cell>
          <cell r="R3826" t="str">
            <v>3</v>
          </cell>
          <cell r="S3826" t="str">
            <v>4.5</v>
          </cell>
          <cell r="T3826" t="str">
            <v>VH84430582</v>
          </cell>
          <cell r="U3826">
            <v>0</v>
          </cell>
          <cell r="V3826">
            <v>0.32</v>
          </cell>
          <cell r="W3826">
            <v>0.32</v>
          </cell>
        </row>
        <row r="3827">
          <cell r="I3827" t="str">
            <v>刘家湾-九中学校连接路</v>
          </cell>
          <cell r="J3827" t="str">
            <v>1327F4305210065</v>
          </cell>
          <cell r="K3827" t="str">
            <v>新村与撤并村便捷连通</v>
          </cell>
          <cell r="L3827" t="str">
            <v>二类地区</v>
          </cell>
          <cell r="M3827"/>
          <cell r="N3827" t="str">
            <v>新建</v>
          </cell>
          <cell r="O3827" t="str">
            <v>蒸阳村</v>
          </cell>
          <cell r="P3827" t="str">
            <v>无路</v>
          </cell>
          <cell r="R3827" t="str">
            <v>3</v>
          </cell>
          <cell r="S3827" t="str">
            <v>4.5</v>
          </cell>
          <cell r="T3827" t="str">
            <v>VTG5430582</v>
          </cell>
          <cell r="U3827">
            <v>0</v>
          </cell>
          <cell r="V3827">
            <v>0.38</v>
          </cell>
          <cell r="W3827">
            <v>0.38</v>
          </cell>
        </row>
        <row r="3828">
          <cell r="I3828" t="str">
            <v>罗金村六组-九组连接路</v>
          </cell>
          <cell r="J3828" t="str">
            <v>1327F4305210041</v>
          </cell>
          <cell r="K3828" t="str">
            <v>新村与撤并村便捷连通</v>
          </cell>
          <cell r="L3828" t="str">
            <v>二类地区</v>
          </cell>
          <cell r="M3828"/>
          <cell r="N3828" t="str">
            <v>新建</v>
          </cell>
          <cell r="O3828" t="str">
            <v>民范村</v>
          </cell>
          <cell r="P3828" t="str">
            <v>无路</v>
          </cell>
          <cell r="R3828" t="str">
            <v>3</v>
          </cell>
          <cell r="S3828" t="str">
            <v>4.5</v>
          </cell>
          <cell r="T3828" t="str">
            <v>VF69430521</v>
          </cell>
          <cell r="U3828">
            <v>0</v>
          </cell>
          <cell r="V3828">
            <v>0.31</v>
          </cell>
          <cell r="W3828">
            <v>0.31</v>
          </cell>
        </row>
        <row r="3829">
          <cell r="I3829" t="str">
            <v>罗金村七组-八组连接路</v>
          </cell>
          <cell r="J3829" t="str">
            <v>1327F4305210040</v>
          </cell>
          <cell r="K3829" t="str">
            <v>新村与撤并村便捷连通</v>
          </cell>
          <cell r="L3829" t="str">
            <v>二类地区</v>
          </cell>
          <cell r="M3829"/>
          <cell r="N3829" t="str">
            <v>新建</v>
          </cell>
          <cell r="O3829" t="str">
            <v>民范村</v>
          </cell>
          <cell r="P3829" t="str">
            <v>无路</v>
          </cell>
          <cell r="R3829" t="str">
            <v>3</v>
          </cell>
          <cell r="S3829" t="str">
            <v>4.5</v>
          </cell>
          <cell r="T3829" t="str">
            <v>VF67430521</v>
          </cell>
          <cell r="U3829">
            <v>0</v>
          </cell>
          <cell r="V3829">
            <v>0.31</v>
          </cell>
          <cell r="W3829">
            <v>0.31</v>
          </cell>
        </row>
        <row r="3830">
          <cell r="I3830" t="str">
            <v>毛塘冲-六合亭连接路</v>
          </cell>
          <cell r="J3830" t="str">
            <v>1327F4305210063</v>
          </cell>
          <cell r="K3830" t="str">
            <v>新村与撤并村便捷连通</v>
          </cell>
          <cell r="L3830" t="str">
            <v>二类地区</v>
          </cell>
          <cell r="M3830"/>
          <cell r="N3830" t="str">
            <v>新建</v>
          </cell>
          <cell r="O3830" t="str">
            <v>仁泉新村</v>
          </cell>
          <cell r="P3830" t="str">
            <v>无路</v>
          </cell>
          <cell r="R3830" t="str">
            <v>3.5</v>
          </cell>
          <cell r="S3830" t="str">
            <v>4.5</v>
          </cell>
          <cell r="T3830" t="str">
            <v>CP70430582</v>
          </cell>
          <cell r="U3830">
            <v>0</v>
          </cell>
          <cell r="V3830">
            <v>0.47</v>
          </cell>
          <cell r="W3830">
            <v>0.47</v>
          </cell>
        </row>
        <row r="3831">
          <cell r="I3831" t="str">
            <v>庙边-六云连接路</v>
          </cell>
          <cell r="J3831" t="str">
            <v>1327F4305210053</v>
          </cell>
          <cell r="K3831" t="str">
            <v>新村与撤并村便捷连通</v>
          </cell>
          <cell r="L3831" t="str">
            <v>二类地区</v>
          </cell>
          <cell r="M3831"/>
          <cell r="N3831" t="str">
            <v>新建</v>
          </cell>
          <cell r="O3831" t="str">
            <v>大羊村</v>
          </cell>
          <cell r="P3831" t="str">
            <v>无路</v>
          </cell>
          <cell r="R3831" t="str">
            <v>3</v>
          </cell>
          <cell r="S3831" t="str">
            <v>4.5</v>
          </cell>
          <cell r="T3831" t="str">
            <v>无</v>
          </cell>
          <cell r="U3831">
            <v>0</v>
          </cell>
          <cell r="V3831">
            <v>0.61</v>
          </cell>
          <cell r="W3831">
            <v>0.61</v>
          </cell>
        </row>
        <row r="3832">
          <cell r="I3832" t="str">
            <v>宁家屋-黎家坪连接路</v>
          </cell>
          <cell r="J3832" t="str">
            <v>1327F4305210016</v>
          </cell>
          <cell r="K3832" t="str">
            <v>新村与撤并村便捷连通</v>
          </cell>
          <cell r="L3832" t="str">
            <v>二类地区</v>
          </cell>
          <cell r="M3832"/>
          <cell r="N3832" t="str">
            <v>新建</v>
          </cell>
          <cell r="O3832" t="str">
            <v>黄旗村</v>
          </cell>
          <cell r="P3832" t="str">
            <v>无路</v>
          </cell>
          <cell r="R3832" t="str">
            <v>3</v>
          </cell>
          <cell r="S3832" t="str">
            <v>4.5</v>
          </cell>
          <cell r="T3832" t="str">
            <v>无</v>
          </cell>
          <cell r="U3832">
            <v>0</v>
          </cell>
          <cell r="V3832">
            <v>2.58</v>
          </cell>
          <cell r="W3832">
            <v>2.58</v>
          </cell>
        </row>
        <row r="3833">
          <cell r="I3833" t="str">
            <v>炮火厂-老园里连接路</v>
          </cell>
          <cell r="J3833" t="str">
            <v>1327F4305210073</v>
          </cell>
          <cell r="K3833" t="str">
            <v>新村与撤并村便捷连通</v>
          </cell>
          <cell r="L3833" t="str">
            <v>二类地区</v>
          </cell>
          <cell r="M3833"/>
          <cell r="N3833" t="str">
            <v>新建</v>
          </cell>
          <cell r="O3833" t="str">
            <v>大塘村</v>
          </cell>
          <cell r="P3833" t="str">
            <v>无路</v>
          </cell>
          <cell r="R3833" t="str">
            <v>3.5</v>
          </cell>
          <cell r="S3833" t="str">
            <v>4.5</v>
          </cell>
          <cell r="T3833" t="str">
            <v>C397430582</v>
          </cell>
          <cell r="U3833">
            <v>0</v>
          </cell>
          <cell r="V3833">
            <v>0.84</v>
          </cell>
          <cell r="W3833">
            <v>0.84</v>
          </cell>
        </row>
        <row r="3834">
          <cell r="I3834" t="str">
            <v>七星坝-何家坪连接路</v>
          </cell>
          <cell r="J3834" t="str">
            <v>1327F4305210026</v>
          </cell>
          <cell r="K3834" t="str">
            <v>新村与撤并村便捷连通</v>
          </cell>
          <cell r="L3834" t="str">
            <v>二类地区</v>
          </cell>
          <cell r="M3834"/>
          <cell r="N3834" t="str">
            <v>新建</v>
          </cell>
          <cell r="O3834" t="str">
            <v>双板桥村</v>
          </cell>
          <cell r="P3834" t="str">
            <v>无路</v>
          </cell>
          <cell r="R3834" t="str">
            <v>3</v>
          </cell>
          <cell r="S3834" t="str">
            <v>4.5</v>
          </cell>
          <cell r="T3834" t="str">
            <v>无</v>
          </cell>
          <cell r="U3834">
            <v>0</v>
          </cell>
          <cell r="V3834">
            <v>0.77</v>
          </cell>
          <cell r="W3834">
            <v>0.77</v>
          </cell>
        </row>
        <row r="3835">
          <cell r="I3835" t="str">
            <v>青山供销社-荒山岭连接路</v>
          </cell>
          <cell r="J3835" t="str">
            <v>1327F4305210025</v>
          </cell>
          <cell r="K3835" t="str">
            <v>新村与撤并村便捷连通</v>
          </cell>
          <cell r="L3835" t="str">
            <v>二类地区</v>
          </cell>
          <cell r="M3835"/>
          <cell r="N3835" t="str">
            <v>新建</v>
          </cell>
          <cell r="O3835" t="str">
            <v>巴石村</v>
          </cell>
          <cell r="P3835" t="str">
            <v>无路</v>
          </cell>
          <cell r="R3835" t="str">
            <v>3</v>
          </cell>
          <cell r="S3835" t="str">
            <v>4.5</v>
          </cell>
          <cell r="T3835" t="str">
            <v>C57B430521</v>
          </cell>
          <cell r="U3835">
            <v>0</v>
          </cell>
          <cell r="V3835">
            <v>1.29</v>
          </cell>
          <cell r="W3835">
            <v>1.29</v>
          </cell>
        </row>
        <row r="3836">
          <cell r="I3836" t="str">
            <v>壬山头-秀才冲连接路</v>
          </cell>
          <cell r="J3836" t="str">
            <v>1327F4305210021</v>
          </cell>
          <cell r="K3836" t="str">
            <v>新村与撤并村便捷连通</v>
          </cell>
          <cell r="L3836" t="str">
            <v>二类地区</v>
          </cell>
          <cell r="M3836"/>
          <cell r="N3836" t="str">
            <v>新建</v>
          </cell>
          <cell r="O3836" t="str">
            <v>黎家湾村</v>
          </cell>
          <cell r="P3836" t="str">
            <v>无路</v>
          </cell>
          <cell r="R3836" t="str">
            <v>3</v>
          </cell>
          <cell r="S3836" t="str">
            <v>4.5</v>
          </cell>
          <cell r="T3836" t="str">
            <v>无</v>
          </cell>
          <cell r="U3836">
            <v>0</v>
          </cell>
          <cell r="V3836">
            <v>0.89</v>
          </cell>
          <cell r="W3836">
            <v>0.89</v>
          </cell>
        </row>
        <row r="3837">
          <cell r="I3837" t="str">
            <v>三多制砂场-S336连接路</v>
          </cell>
          <cell r="J3837" t="str">
            <v>1327F4305210029</v>
          </cell>
          <cell r="K3837" t="str">
            <v>新村与撤并村便捷连通</v>
          </cell>
          <cell r="L3837" t="str">
            <v>二类地区</v>
          </cell>
          <cell r="M3837"/>
          <cell r="N3837" t="str">
            <v>新建</v>
          </cell>
          <cell r="O3837" t="str">
            <v>三联村</v>
          </cell>
          <cell r="P3837" t="str">
            <v>无路</v>
          </cell>
          <cell r="R3837" t="str">
            <v>3</v>
          </cell>
          <cell r="S3837" t="str">
            <v>4.5</v>
          </cell>
          <cell r="T3837" t="str">
            <v>无</v>
          </cell>
          <cell r="U3837">
            <v>0</v>
          </cell>
          <cell r="V3837">
            <v>0.7</v>
          </cell>
          <cell r="W3837">
            <v>0.7</v>
          </cell>
        </row>
        <row r="3838">
          <cell r="I3838" t="str">
            <v>邵东县九龙岭镇九龙岭村土凤公路</v>
          </cell>
          <cell r="J3838" t="str">
            <v>1327F4305210015</v>
          </cell>
          <cell r="K3838" t="str">
            <v>新村与撤并村便捷连通</v>
          </cell>
          <cell r="L3838" t="str">
            <v>二类地区</v>
          </cell>
          <cell r="M3838"/>
          <cell r="N3838" t="str">
            <v>新建</v>
          </cell>
          <cell r="O3838" t="str">
            <v>九龙岭村</v>
          </cell>
          <cell r="P3838" t="str">
            <v>无路</v>
          </cell>
          <cell r="R3838" t="str">
            <v>3</v>
          </cell>
          <cell r="S3838" t="str">
            <v>4.5</v>
          </cell>
          <cell r="T3838" t="str">
            <v>无</v>
          </cell>
          <cell r="U3838">
            <v>0</v>
          </cell>
          <cell r="V3838">
            <v>1.38</v>
          </cell>
          <cell r="W3838">
            <v>1.38</v>
          </cell>
        </row>
        <row r="3839">
          <cell r="I3839" t="str">
            <v>邵东县灵官殿镇思裕村柏金至柏树堂公路</v>
          </cell>
          <cell r="J3839" t="str">
            <v>1327F4305210013</v>
          </cell>
          <cell r="K3839" t="str">
            <v>新村与撤并村便捷连通</v>
          </cell>
          <cell r="L3839" t="str">
            <v>二类地区</v>
          </cell>
          <cell r="M3839"/>
          <cell r="N3839" t="str">
            <v>新建</v>
          </cell>
          <cell r="O3839" t="str">
            <v>思裕村</v>
          </cell>
          <cell r="P3839" t="str">
            <v>等外公路</v>
          </cell>
          <cell r="R3839" t="str">
            <v>3</v>
          </cell>
          <cell r="S3839" t="str">
            <v>4.5</v>
          </cell>
          <cell r="T3839" t="str">
            <v>无</v>
          </cell>
          <cell r="U3839">
            <v>0</v>
          </cell>
          <cell r="V3839">
            <v>0.84</v>
          </cell>
          <cell r="W3839">
            <v>0.84</v>
          </cell>
        </row>
        <row r="3840">
          <cell r="I3840" t="str">
            <v>邵东县团山镇保善村辅仁至余庆公路</v>
          </cell>
          <cell r="J3840" t="str">
            <v>1327F4305210008</v>
          </cell>
          <cell r="K3840" t="str">
            <v>新村与撤并村便捷连通</v>
          </cell>
          <cell r="L3840" t="str">
            <v>二类地区</v>
          </cell>
          <cell r="M3840"/>
          <cell r="N3840" t="str">
            <v>新建</v>
          </cell>
          <cell r="O3840" t="str">
            <v>保善村</v>
          </cell>
          <cell r="P3840" t="str">
            <v>等外公路</v>
          </cell>
          <cell r="R3840" t="str">
            <v>3</v>
          </cell>
          <cell r="S3840" t="str">
            <v>4.5</v>
          </cell>
          <cell r="T3840" t="str">
            <v>无</v>
          </cell>
          <cell r="U3840">
            <v>0</v>
          </cell>
          <cell r="V3840">
            <v>0.42</v>
          </cell>
          <cell r="W3840">
            <v>0.42</v>
          </cell>
        </row>
        <row r="3841">
          <cell r="I3841" t="str">
            <v>邵东县魏家桥镇长冲口村五组至雷家冲村公路</v>
          </cell>
          <cell r="J3841" t="str">
            <v>1327F4305210011</v>
          </cell>
          <cell r="K3841" t="str">
            <v>新村与撤并村便捷连通</v>
          </cell>
          <cell r="L3841" t="str">
            <v>二类地区</v>
          </cell>
          <cell r="M3841"/>
          <cell r="N3841" t="str">
            <v>新建</v>
          </cell>
          <cell r="O3841" t="str">
            <v>长冲口村</v>
          </cell>
          <cell r="P3841" t="str">
            <v>等外公路</v>
          </cell>
          <cell r="R3841" t="str">
            <v>3</v>
          </cell>
          <cell r="S3841" t="str">
            <v>4.5</v>
          </cell>
          <cell r="T3841" t="str">
            <v>无</v>
          </cell>
          <cell r="U3841">
            <v>0</v>
          </cell>
          <cell r="V3841">
            <v>0.54</v>
          </cell>
          <cell r="W3841">
            <v>0.54</v>
          </cell>
        </row>
        <row r="3842">
          <cell r="I3842" t="str">
            <v>邵东县魏家桥镇河西新村村部至抬头一组公路</v>
          </cell>
          <cell r="J3842" t="str">
            <v>1327F4305210004</v>
          </cell>
          <cell r="K3842" t="str">
            <v>新村与撤并村便捷连通</v>
          </cell>
          <cell r="L3842" t="str">
            <v>二类地区</v>
          </cell>
          <cell r="M3842"/>
          <cell r="N3842" t="str">
            <v>新建</v>
          </cell>
          <cell r="O3842" t="str">
            <v>河西新村</v>
          </cell>
          <cell r="P3842" t="str">
            <v>等外公路</v>
          </cell>
          <cell r="R3842" t="str">
            <v>3</v>
          </cell>
          <cell r="S3842" t="str">
            <v>4.5</v>
          </cell>
          <cell r="T3842" t="str">
            <v>无</v>
          </cell>
          <cell r="U3842">
            <v>0</v>
          </cell>
          <cell r="V3842">
            <v>2</v>
          </cell>
          <cell r="W3842">
            <v>2</v>
          </cell>
        </row>
        <row r="3843">
          <cell r="I3843" t="str">
            <v>邵东县魏家桥镇魏家裴家至刘家一组公路</v>
          </cell>
          <cell r="J3843" t="str">
            <v>1327F4305210006</v>
          </cell>
          <cell r="K3843" t="str">
            <v>新村与撤并村便捷连通</v>
          </cell>
          <cell r="L3843" t="str">
            <v>二类地区</v>
          </cell>
          <cell r="M3843"/>
          <cell r="N3843" t="str">
            <v>新建</v>
          </cell>
          <cell r="O3843" t="str">
            <v>魏家社区</v>
          </cell>
          <cell r="P3843" t="str">
            <v>等外公路</v>
          </cell>
          <cell r="R3843" t="str">
            <v>3</v>
          </cell>
          <cell r="S3843" t="str">
            <v>4.5</v>
          </cell>
          <cell r="T3843" t="str">
            <v>无</v>
          </cell>
          <cell r="U3843">
            <v>0</v>
          </cell>
          <cell r="V3843">
            <v>2</v>
          </cell>
          <cell r="W3843">
            <v>2</v>
          </cell>
        </row>
        <row r="3844">
          <cell r="I3844" t="str">
            <v>邵东县魏家桥镇仰山村敬老院至翟家一组公路</v>
          </cell>
          <cell r="J3844" t="str">
            <v>1327F4305210005</v>
          </cell>
          <cell r="K3844" t="str">
            <v>新村与撤并村便捷连通</v>
          </cell>
          <cell r="L3844" t="str">
            <v>二类地区</v>
          </cell>
          <cell r="M3844"/>
          <cell r="N3844" t="str">
            <v>新建</v>
          </cell>
          <cell r="O3844" t="str">
            <v>仰山村</v>
          </cell>
          <cell r="P3844" t="str">
            <v>等外公路</v>
          </cell>
          <cell r="R3844" t="str">
            <v>3</v>
          </cell>
          <cell r="S3844" t="str">
            <v>4.5</v>
          </cell>
          <cell r="T3844" t="str">
            <v>无</v>
          </cell>
          <cell r="U3844">
            <v>0</v>
          </cell>
          <cell r="V3844">
            <v>3.54</v>
          </cell>
          <cell r="W3844">
            <v>3.54</v>
          </cell>
        </row>
        <row r="3845">
          <cell r="I3845" t="str">
            <v>邵东县仙槎桥镇贺家村麻家组至骑龙村部公路</v>
          </cell>
          <cell r="J3845" t="str">
            <v>1327F4305210009</v>
          </cell>
          <cell r="K3845" t="str">
            <v>新村与撤并村便捷连通</v>
          </cell>
          <cell r="L3845" t="str">
            <v>二类地区</v>
          </cell>
          <cell r="M3845"/>
          <cell r="N3845" t="str">
            <v>新建</v>
          </cell>
          <cell r="O3845" t="str">
            <v>贺家村</v>
          </cell>
          <cell r="P3845" t="str">
            <v>等外公路</v>
          </cell>
          <cell r="R3845" t="str">
            <v>3</v>
          </cell>
          <cell r="S3845" t="str">
            <v>4.5</v>
          </cell>
          <cell r="T3845" t="str">
            <v>无</v>
          </cell>
          <cell r="U3845">
            <v>0</v>
          </cell>
          <cell r="V3845">
            <v>0.66</v>
          </cell>
          <cell r="W3845">
            <v>0.66</v>
          </cell>
        </row>
        <row r="3846">
          <cell r="I3846" t="str">
            <v>邵东县仙槎桥镇银杏树村黑泥坳至钢厂公路</v>
          </cell>
          <cell r="J3846" t="str">
            <v>1327F4305210003</v>
          </cell>
          <cell r="K3846" t="str">
            <v>新村与撤并村便捷连通</v>
          </cell>
          <cell r="L3846" t="str">
            <v>二类地区</v>
          </cell>
          <cell r="M3846"/>
          <cell r="N3846" t="str">
            <v>新建</v>
          </cell>
          <cell r="O3846" t="str">
            <v>银杏树村</v>
          </cell>
          <cell r="P3846" t="str">
            <v>等外公路</v>
          </cell>
          <cell r="R3846" t="str">
            <v>3</v>
          </cell>
          <cell r="S3846" t="str">
            <v>4.5</v>
          </cell>
          <cell r="T3846" t="str">
            <v>无</v>
          </cell>
          <cell r="U3846">
            <v>0</v>
          </cell>
          <cell r="V3846">
            <v>2.2799999999999998</v>
          </cell>
          <cell r="W3846">
            <v>2.2799999999999998</v>
          </cell>
        </row>
        <row r="3847">
          <cell r="I3847" t="str">
            <v>邵东县野鸡坪镇八斗村双管至卢塘公路</v>
          </cell>
          <cell r="J3847" t="str">
            <v>1327F4305210088</v>
          </cell>
          <cell r="K3847" t="str">
            <v>新村与撤并村便捷连通</v>
          </cell>
          <cell r="L3847" t="str">
            <v>二类地区</v>
          </cell>
          <cell r="M3847"/>
          <cell r="N3847" t="str">
            <v>新建</v>
          </cell>
          <cell r="O3847" t="str">
            <v>八斗村</v>
          </cell>
          <cell r="P3847" t="str">
            <v>等外公路</v>
          </cell>
          <cell r="R3847" t="str">
            <v>3</v>
          </cell>
          <cell r="S3847" t="str">
            <v>4.5</v>
          </cell>
          <cell r="T3847" t="str">
            <v>无</v>
          </cell>
          <cell r="U3847">
            <v>0</v>
          </cell>
          <cell r="V3847">
            <v>0.51</v>
          </cell>
          <cell r="W3847">
            <v>0.51</v>
          </cell>
        </row>
        <row r="3848">
          <cell r="I3848" t="str">
            <v>邵东县野鸡坪镇黄泥塘村三村公路</v>
          </cell>
          <cell r="J3848" t="str">
            <v>1327F4305210067</v>
          </cell>
          <cell r="K3848" t="str">
            <v>新村与撤并村便捷连通</v>
          </cell>
          <cell r="L3848" t="str">
            <v>二类地区</v>
          </cell>
          <cell r="M3848"/>
          <cell r="N3848" t="str">
            <v>新建</v>
          </cell>
          <cell r="O3848" t="str">
            <v>黄泥塘村</v>
          </cell>
          <cell r="P3848" t="str">
            <v>等外公路</v>
          </cell>
          <cell r="R3848" t="str">
            <v>3</v>
          </cell>
          <cell r="S3848" t="str">
            <v>4.5</v>
          </cell>
          <cell r="T3848" t="str">
            <v>无</v>
          </cell>
          <cell r="U3848">
            <v>0</v>
          </cell>
          <cell r="V3848">
            <v>0.6</v>
          </cell>
          <cell r="W3848">
            <v>0.6</v>
          </cell>
        </row>
        <row r="3849">
          <cell r="I3849" t="str">
            <v>邵东县野鸡坪镇井田村沙村公路</v>
          </cell>
          <cell r="J3849" t="str">
            <v>1327F4305210071</v>
          </cell>
          <cell r="K3849" t="str">
            <v>新村与撤并村便捷连通</v>
          </cell>
          <cell r="L3849" t="str">
            <v>二类地区</v>
          </cell>
          <cell r="M3849"/>
          <cell r="N3849" t="str">
            <v>新建</v>
          </cell>
          <cell r="O3849" t="str">
            <v>井田村</v>
          </cell>
          <cell r="P3849" t="str">
            <v>等外公路</v>
          </cell>
          <cell r="R3849" t="str">
            <v>3</v>
          </cell>
          <cell r="S3849" t="str">
            <v>4.5</v>
          </cell>
          <cell r="T3849" t="str">
            <v>无</v>
          </cell>
          <cell r="U3849">
            <v>0</v>
          </cell>
          <cell r="V3849">
            <v>0.93</v>
          </cell>
          <cell r="W3849">
            <v>0.93</v>
          </cell>
        </row>
        <row r="3850">
          <cell r="I3850" t="str">
            <v>邵东县野鸡坪镇梅田村大村公路</v>
          </cell>
          <cell r="J3850" t="str">
            <v>1327F4305210089</v>
          </cell>
          <cell r="K3850" t="str">
            <v>新村与撤并村便捷连通</v>
          </cell>
          <cell r="L3850" t="str">
            <v>二类地区</v>
          </cell>
          <cell r="M3850"/>
          <cell r="N3850" t="str">
            <v>新建</v>
          </cell>
          <cell r="O3850" t="str">
            <v>梅田村</v>
          </cell>
          <cell r="P3850" t="str">
            <v>等外公路</v>
          </cell>
          <cell r="R3850" t="str">
            <v>3</v>
          </cell>
          <cell r="S3850" t="str">
            <v>4.5</v>
          </cell>
          <cell r="T3850" t="str">
            <v>无</v>
          </cell>
          <cell r="U3850">
            <v>0</v>
          </cell>
          <cell r="V3850">
            <v>0.34</v>
          </cell>
          <cell r="W3850">
            <v>0.34</v>
          </cell>
        </row>
        <row r="3851">
          <cell r="I3851" t="str">
            <v>邵东县野鸡坪镇三合村镇茶场至丝塘村公路</v>
          </cell>
          <cell r="J3851" t="str">
            <v>1327F4305210060</v>
          </cell>
          <cell r="K3851" t="str">
            <v>新村与撤并村便捷连通</v>
          </cell>
          <cell r="L3851" t="str">
            <v>二类地区</v>
          </cell>
          <cell r="M3851"/>
          <cell r="N3851" t="str">
            <v>新建</v>
          </cell>
          <cell r="O3851" t="str">
            <v>三合村</v>
          </cell>
          <cell r="P3851" t="str">
            <v>等外公路</v>
          </cell>
          <cell r="R3851" t="str">
            <v>3</v>
          </cell>
          <cell r="S3851" t="str">
            <v>4.5</v>
          </cell>
          <cell r="T3851" t="str">
            <v>无</v>
          </cell>
          <cell r="U3851">
            <v>0</v>
          </cell>
          <cell r="V3851">
            <v>0.63</v>
          </cell>
          <cell r="W3851">
            <v>0.63</v>
          </cell>
        </row>
        <row r="3852">
          <cell r="I3852" t="str">
            <v>邵东县野鸡坪镇石云村石灰塘至赵家组公路</v>
          </cell>
          <cell r="J3852" t="str">
            <v>1327F4305210086</v>
          </cell>
          <cell r="K3852" t="str">
            <v>新村与撤并村便捷连通</v>
          </cell>
          <cell r="L3852" t="str">
            <v>二类地区</v>
          </cell>
          <cell r="M3852"/>
          <cell r="N3852" t="str">
            <v>新建</v>
          </cell>
          <cell r="O3852" t="str">
            <v>石云村</v>
          </cell>
          <cell r="P3852" t="str">
            <v>等外公路</v>
          </cell>
          <cell r="R3852" t="str">
            <v>3</v>
          </cell>
          <cell r="S3852" t="str">
            <v>4.5</v>
          </cell>
          <cell r="T3852" t="str">
            <v>无</v>
          </cell>
          <cell r="U3852">
            <v>0</v>
          </cell>
          <cell r="V3852">
            <v>0.3</v>
          </cell>
          <cell r="W3852">
            <v>0.3</v>
          </cell>
        </row>
        <row r="3853">
          <cell r="I3853" t="str">
            <v>邵东县野鸡坪镇文官村爱军屋至梅树组公路</v>
          </cell>
          <cell r="J3853" t="str">
            <v>1327F4305210076</v>
          </cell>
          <cell r="K3853" t="str">
            <v>新村与撤并村便捷连通</v>
          </cell>
          <cell r="L3853" t="str">
            <v>二类地区</v>
          </cell>
          <cell r="M3853"/>
          <cell r="N3853" t="str">
            <v>新建</v>
          </cell>
          <cell r="O3853" t="str">
            <v>文官村</v>
          </cell>
          <cell r="P3853" t="str">
            <v>等外公路</v>
          </cell>
          <cell r="R3853" t="str">
            <v>3</v>
          </cell>
          <cell r="S3853" t="str">
            <v>4.5</v>
          </cell>
          <cell r="T3853" t="str">
            <v>无</v>
          </cell>
          <cell r="U3853">
            <v>0</v>
          </cell>
          <cell r="V3853">
            <v>0.41</v>
          </cell>
          <cell r="W3853">
            <v>0.41</v>
          </cell>
        </row>
        <row r="3854">
          <cell r="I3854" t="str">
            <v>邵东县野鸡坪镇西湖村丰足公路</v>
          </cell>
          <cell r="J3854" t="str">
            <v>1327F4305210093</v>
          </cell>
          <cell r="K3854" t="str">
            <v>新村与撤并村便捷连通</v>
          </cell>
          <cell r="L3854" t="str">
            <v>二类地区</v>
          </cell>
          <cell r="M3854"/>
          <cell r="N3854" t="str">
            <v>新建</v>
          </cell>
          <cell r="O3854" t="str">
            <v>西湖村</v>
          </cell>
          <cell r="P3854" t="str">
            <v>等外公路</v>
          </cell>
          <cell r="R3854" t="str">
            <v>3</v>
          </cell>
          <cell r="S3854" t="str">
            <v>4.5</v>
          </cell>
          <cell r="T3854" t="str">
            <v>无</v>
          </cell>
          <cell r="U3854">
            <v>0</v>
          </cell>
          <cell r="V3854">
            <v>0.5</v>
          </cell>
          <cell r="W3854">
            <v>0.5</v>
          </cell>
        </row>
        <row r="3855">
          <cell r="I3855" t="str">
            <v>邵东县野鸡坪镇杨柳村高林公路</v>
          </cell>
          <cell r="J3855" t="str">
            <v>1327F4305210079</v>
          </cell>
          <cell r="K3855" t="str">
            <v>新村与撤并村便捷连通</v>
          </cell>
          <cell r="L3855" t="str">
            <v>二类地区</v>
          </cell>
          <cell r="M3855"/>
          <cell r="N3855" t="str">
            <v>新建</v>
          </cell>
          <cell r="O3855" t="str">
            <v>杨柳村</v>
          </cell>
          <cell r="P3855" t="str">
            <v>等外公路</v>
          </cell>
          <cell r="R3855" t="str">
            <v>3</v>
          </cell>
          <cell r="S3855" t="str">
            <v>4.5</v>
          </cell>
          <cell r="T3855" t="str">
            <v>无</v>
          </cell>
          <cell r="U3855">
            <v>0</v>
          </cell>
          <cell r="V3855">
            <v>0.68</v>
          </cell>
          <cell r="W3855">
            <v>0.68</v>
          </cell>
        </row>
        <row r="3856">
          <cell r="I3856" t="str">
            <v>邵东县野鸡坪镇杨柳村杉树山至申家屋公路</v>
          </cell>
          <cell r="J3856" t="str">
            <v>1327F4305210082</v>
          </cell>
          <cell r="K3856" t="str">
            <v>新村与撤并村便捷连通</v>
          </cell>
          <cell r="L3856" t="str">
            <v>二类地区</v>
          </cell>
          <cell r="M3856"/>
          <cell r="N3856" t="str">
            <v>新建</v>
          </cell>
          <cell r="O3856" t="str">
            <v>杨柳村</v>
          </cell>
          <cell r="P3856" t="str">
            <v>等外公路</v>
          </cell>
          <cell r="R3856" t="str">
            <v>3</v>
          </cell>
          <cell r="S3856" t="str">
            <v>4.5</v>
          </cell>
          <cell r="T3856" t="str">
            <v>无</v>
          </cell>
          <cell r="U3856">
            <v>0</v>
          </cell>
          <cell r="V3856">
            <v>0.82</v>
          </cell>
          <cell r="W3856">
            <v>0.82</v>
          </cell>
        </row>
        <row r="3857">
          <cell r="I3857" t="str">
            <v>邵东县野鸡坪镇杨柳村坳老公路</v>
          </cell>
          <cell r="J3857" t="str">
            <v>1327F4305210080</v>
          </cell>
          <cell r="K3857" t="str">
            <v>新村与撤并村便捷连通</v>
          </cell>
          <cell r="L3857" t="str">
            <v>二类地区</v>
          </cell>
          <cell r="M3857"/>
          <cell r="N3857" t="str">
            <v>新建</v>
          </cell>
          <cell r="O3857" t="str">
            <v>杨柳村</v>
          </cell>
          <cell r="P3857" t="str">
            <v>等外公路</v>
          </cell>
          <cell r="R3857" t="str">
            <v>3</v>
          </cell>
          <cell r="S3857" t="str">
            <v>4.5</v>
          </cell>
          <cell r="T3857" t="str">
            <v>无</v>
          </cell>
          <cell r="U3857">
            <v>0</v>
          </cell>
          <cell r="V3857">
            <v>0.76</v>
          </cell>
          <cell r="W3857">
            <v>0.76</v>
          </cell>
        </row>
        <row r="3858">
          <cell r="I3858" t="str">
            <v>邵东县野鸡坪镇野荣村粮鸭公路</v>
          </cell>
          <cell r="J3858" t="str">
            <v>1327F4305210091</v>
          </cell>
          <cell r="K3858" t="str">
            <v>新村与撤并村便捷连通</v>
          </cell>
          <cell r="L3858" t="str">
            <v>二类地区</v>
          </cell>
          <cell r="M3858"/>
          <cell r="N3858" t="str">
            <v>新建</v>
          </cell>
          <cell r="O3858" t="str">
            <v>野荣村</v>
          </cell>
          <cell r="P3858" t="str">
            <v>等外公路</v>
          </cell>
          <cell r="R3858" t="str">
            <v>3</v>
          </cell>
          <cell r="S3858" t="str">
            <v>4.5</v>
          </cell>
          <cell r="T3858" t="str">
            <v>无</v>
          </cell>
          <cell r="U3858">
            <v>0</v>
          </cell>
          <cell r="V3858">
            <v>0.46</v>
          </cell>
          <cell r="W3858">
            <v>0.46</v>
          </cell>
        </row>
        <row r="3859">
          <cell r="I3859" t="str">
            <v>邵东县野鸡坪镇中山村中山至建新公路</v>
          </cell>
          <cell r="J3859" t="str">
            <v>1327F4305210018</v>
          </cell>
          <cell r="K3859" t="str">
            <v>新村与撤并村便捷连通</v>
          </cell>
          <cell r="L3859" t="str">
            <v>二类地区</v>
          </cell>
          <cell r="M3859"/>
          <cell r="N3859" t="str">
            <v>新建</v>
          </cell>
          <cell r="O3859" t="str">
            <v>中山村</v>
          </cell>
          <cell r="P3859" t="str">
            <v>等外公路</v>
          </cell>
          <cell r="R3859" t="str">
            <v>3</v>
          </cell>
          <cell r="S3859" t="str">
            <v>4.5</v>
          </cell>
          <cell r="T3859" t="str">
            <v>无</v>
          </cell>
          <cell r="U3859">
            <v>0</v>
          </cell>
          <cell r="V3859">
            <v>0.52</v>
          </cell>
          <cell r="W3859">
            <v>0.52</v>
          </cell>
        </row>
        <row r="3860">
          <cell r="I3860" t="str">
            <v>邵东县佘田桥镇龙塘村求陆堂至华塘公路</v>
          </cell>
          <cell r="J3860" t="str">
            <v>1327F4305210096</v>
          </cell>
          <cell r="K3860" t="str">
            <v>新村与撤并村便捷连通</v>
          </cell>
          <cell r="L3860" t="str">
            <v>二类地区</v>
          </cell>
          <cell r="M3860"/>
          <cell r="N3860" t="str">
            <v>新建</v>
          </cell>
          <cell r="O3860" t="str">
            <v>龙塘村</v>
          </cell>
          <cell r="P3860" t="str">
            <v>等外公路</v>
          </cell>
          <cell r="R3860" t="str">
            <v>3</v>
          </cell>
          <cell r="S3860" t="str">
            <v>4.5</v>
          </cell>
          <cell r="T3860" t="str">
            <v>无</v>
          </cell>
          <cell r="U3860">
            <v>0</v>
          </cell>
          <cell r="V3860">
            <v>0.67</v>
          </cell>
          <cell r="W3860">
            <v>0.67</v>
          </cell>
        </row>
        <row r="3861">
          <cell r="I3861" t="str">
            <v>申家大院-Y114连接路</v>
          </cell>
          <cell r="J3861" t="str">
            <v>1327F4305210028</v>
          </cell>
          <cell r="K3861" t="str">
            <v>新村与撤并村便捷连通</v>
          </cell>
          <cell r="L3861" t="str">
            <v>二类地区</v>
          </cell>
          <cell r="M3861"/>
          <cell r="N3861" t="str">
            <v>新建</v>
          </cell>
          <cell r="O3861" t="str">
            <v>洪杨村</v>
          </cell>
          <cell r="P3861" t="str">
            <v>无路</v>
          </cell>
          <cell r="R3861" t="str">
            <v>3</v>
          </cell>
          <cell r="S3861" t="str">
            <v>4.5</v>
          </cell>
          <cell r="T3861" t="str">
            <v>无</v>
          </cell>
          <cell r="U3861">
            <v>0</v>
          </cell>
          <cell r="V3861">
            <v>0.44</v>
          </cell>
          <cell r="W3861">
            <v>0.44</v>
          </cell>
        </row>
        <row r="3862">
          <cell r="I3862" t="str">
            <v>十一组-尖皮山连接路</v>
          </cell>
          <cell r="J3862" t="str">
            <v>1327F4305210069</v>
          </cell>
          <cell r="K3862" t="str">
            <v>新村与撤并村便捷连通</v>
          </cell>
          <cell r="L3862" t="str">
            <v>二类地区</v>
          </cell>
          <cell r="M3862"/>
          <cell r="N3862" t="str">
            <v>新建</v>
          </cell>
          <cell r="O3862" t="str">
            <v>玉京村</v>
          </cell>
          <cell r="P3862" t="str">
            <v>无路</v>
          </cell>
          <cell r="R3862" t="str">
            <v>3.5</v>
          </cell>
          <cell r="S3862" t="str">
            <v>4.5</v>
          </cell>
          <cell r="T3862" t="str">
            <v>CL48430582</v>
          </cell>
          <cell r="U3862">
            <v>0</v>
          </cell>
          <cell r="V3862">
            <v>1.1100000000000001</v>
          </cell>
          <cell r="W3862">
            <v>1.1100000000000001</v>
          </cell>
        </row>
        <row r="3863">
          <cell r="I3863" t="str">
            <v>石株桥派出所-作述桥连接路</v>
          </cell>
          <cell r="J3863" t="str">
            <v>1327F4305210074</v>
          </cell>
          <cell r="K3863" t="str">
            <v>新村与撤并村便捷连通</v>
          </cell>
          <cell r="L3863" t="str">
            <v>二类地区</v>
          </cell>
          <cell r="M3863"/>
          <cell r="N3863" t="str">
            <v>新建</v>
          </cell>
          <cell r="O3863" t="str">
            <v>思裕村</v>
          </cell>
          <cell r="P3863" t="str">
            <v>无路</v>
          </cell>
          <cell r="R3863" t="str">
            <v>3</v>
          </cell>
          <cell r="S3863" t="str">
            <v>4.5</v>
          </cell>
          <cell r="T3863" t="str">
            <v>CH82430582</v>
          </cell>
          <cell r="U3863">
            <v>0</v>
          </cell>
          <cell r="V3863">
            <v>0.53</v>
          </cell>
          <cell r="W3863">
            <v>0.53</v>
          </cell>
        </row>
        <row r="3864">
          <cell r="I3864" t="str">
            <v>石坳上-犁子塘连接路</v>
          </cell>
          <cell r="J3864" t="str">
            <v>1327F4305210094</v>
          </cell>
          <cell r="K3864" t="str">
            <v>新村与撤并村便捷连通</v>
          </cell>
          <cell r="L3864" t="str">
            <v>二类地区</v>
          </cell>
          <cell r="M3864"/>
          <cell r="N3864" t="str">
            <v>新建</v>
          </cell>
          <cell r="O3864" t="str">
            <v>金银村</v>
          </cell>
          <cell r="P3864" t="str">
            <v>无路</v>
          </cell>
          <cell r="R3864" t="str">
            <v>3</v>
          </cell>
          <cell r="S3864" t="str">
            <v>4.5</v>
          </cell>
          <cell r="T3864" t="str">
            <v>CB19430582</v>
          </cell>
          <cell r="U3864">
            <v>0</v>
          </cell>
          <cell r="V3864">
            <v>0.73</v>
          </cell>
          <cell r="W3864">
            <v>0.73</v>
          </cell>
        </row>
        <row r="3865">
          <cell r="I3865" t="str">
            <v>世德堂-天井冲连接路</v>
          </cell>
          <cell r="J3865" t="str">
            <v>1327F4305210037</v>
          </cell>
          <cell r="K3865" t="str">
            <v>新村与撤并村便捷连通</v>
          </cell>
          <cell r="L3865" t="str">
            <v>二类地区</v>
          </cell>
          <cell r="M3865"/>
          <cell r="N3865" t="str">
            <v>新建</v>
          </cell>
          <cell r="O3865" t="str">
            <v>乌龙村</v>
          </cell>
          <cell r="P3865" t="str">
            <v>无路</v>
          </cell>
          <cell r="R3865" t="str">
            <v>3</v>
          </cell>
          <cell r="S3865" t="str">
            <v>4.5</v>
          </cell>
          <cell r="T3865" t="str">
            <v>无</v>
          </cell>
          <cell r="U3865">
            <v>0</v>
          </cell>
          <cell r="V3865">
            <v>1.87</v>
          </cell>
          <cell r="W3865">
            <v>1.87</v>
          </cell>
        </row>
        <row r="3866">
          <cell r="I3866" t="str">
            <v>柿村线</v>
          </cell>
          <cell r="J3866" t="str">
            <v>1327F4305210081</v>
          </cell>
          <cell r="K3866" t="str">
            <v>新村与撤并村便捷连通</v>
          </cell>
          <cell r="L3866" t="str">
            <v>二类地区</v>
          </cell>
          <cell r="M3866"/>
          <cell r="N3866" t="str">
            <v>新建</v>
          </cell>
          <cell r="O3866" t="str">
            <v>梅子村</v>
          </cell>
          <cell r="P3866" t="str">
            <v>无路</v>
          </cell>
          <cell r="R3866" t="str">
            <v>3</v>
          </cell>
          <cell r="S3866" t="str">
            <v>4.5</v>
          </cell>
          <cell r="T3866" t="str">
            <v>C96F430582</v>
          </cell>
          <cell r="U3866">
            <v>0</v>
          </cell>
          <cell r="V3866">
            <v>0.67</v>
          </cell>
          <cell r="W3866">
            <v>0.67</v>
          </cell>
        </row>
        <row r="3867">
          <cell r="I3867" t="str">
            <v>述法-大塘九组连接路</v>
          </cell>
          <cell r="J3867" t="str">
            <v>1327F4305210072</v>
          </cell>
          <cell r="K3867" t="str">
            <v>新村与撤并村便捷连通</v>
          </cell>
          <cell r="L3867" t="str">
            <v>二类地区</v>
          </cell>
          <cell r="M3867"/>
          <cell r="N3867" t="str">
            <v>新建</v>
          </cell>
          <cell r="O3867" t="str">
            <v>大塘村</v>
          </cell>
          <cell r="P3867" t="str">
            <v>无路</v>
          </cell>
          <cell r="R3867" t="str">
            <v>3.5</v>
          </cell>
          <cell r="S3867" t="str">
            <v>4.5</v>
          </cell>
          <cell r="T3867" t="str">
            <v>CR11430582</v>
          </cell>
          <cell r="U3867">
            <v>0</v>
          </cell>
          <cell r="V3867">
            <v>0.57999999999999996</v>
          </cell>
          <cell r="W3867">
            <v>0.57999999999999996</v>
          </cell>
        </row>
        <row r="3868">
          <cell r="I3868" t="str">
            <v>水井头-芦塘连接路</v>
          </cell>
          <cell r="J3868" t="str">
            <v>1327F4305210057</v>
          </cell>
          <cell r="K3868" t="str">
            <v>新村与撤并村便捷连通</v>
          </cell>
          <cell r="L3868" t="str">
            <v>二类地区</v>
          </cell>
          <cell r="M3868"/>
          <cell r="N3868" t="str">
            <v>新建</v>
          </cell>
          <cell r="O3868" t="str">
            <v>水井头村</v>
          </cell>
          <cell r="P3868" t="str">
            <v>无路</v>
          </cell>
          <cell r="R3868" t="str">
            <v>3.5</v>
          </cell>
          <cell r="S3868" t="str">
            <v>4.5</v>
          </cell>
          <cell r="T3868" t="str">
            <v>CS85430582</v>
          </cell>
          <cell r="U3868">
            <v>0</v>
          </cell>
          <cell r="V3868">
            <v>0.59</v>
          </cell>
          <cell r="W3868">
            <v>0.59</v>
          </cell>
        </row>
        <row r="3869">
          <cell r="I3869" t="str">
            <v>宋家湾-洪夫二组连接路</v>
          </cell>
          <cell r="J3869" t="str">
            <v>1327F4305210087</v>
          </cell>
          <cell r="K3869" t="str">
            <v>新村与撤并村便捷连通</v>
          </cell>
          <cell r="L3869" t="str">
            <v>二类地区</v>
          </cell>
          <cell r="M3869"/>
          <cell r="N3869" t="str">
            <v>新建</v>
          </cell>
          <cell r="O3869" t="str">
            <v>光洪村</v>
          </cell>
          <cell r="P3869" t="str">
            <v>无路</v>
          </cell>
          <cell r="R3869" t="str">
            <v>3</v>
          </cell>
          <cell r="S3869" t="str">
            <v>4.5</v>
          </cell>
          <cell r="T3869" t="str">
            <v>无</v>
          </cell>
          <cell r="U3869">
            <v>0</v>
          </cell>
          <cell r="V3869">
            <v>0.49</v>
          </cell>
          <cell r="W3869">
            <v>0.49</v>
          </cell>
        </row>
        <row r="3870">
          <cell r="I3870" t="str">
            <v>宋石路-民强路连接路</v>
          </cell>
          <cell r="J3870" t="str">
            <v>1327F4305210102</v>
          </cell>
          <cell r="K3870" t="str">
            <v>新村与撤并村便捷连通</v>
          </cell>
          <cell r="L3870" t="str">
            <v>二类地区</v>
          </cell>
          <cell r="M3870"/>
          <cell r="N3870" t="str">
            <v>新建</v>
          </cell>
          <cell r="O3870" t="str">
            <v>城北新村</v>
          </cell>
          <cell r="P3870" t="str">
            <v>无路</v>
          </cell>
          <cell r="R3870" t="str">
            <v>3</v>
          </cell>
          <cell r="S3870" t="str">
            <v>4.5</v>
          </cell>
          <cell r="T3870" t="str">
            <v>VH43430582</v>
          </cell>
          <cell r="U3870">
            <v>0</v>
          </cell>
          <cell r="V3870">
            <v>0.6</v>
          </cell>
          <cell r="W3870">
            <v>0.6</v>
          </cell>
        </row>
        <row r="3871">
          <cell r="I3871" t="str">
            <v>谭君观-唐家岭连接路</v>
          </cell>
          <cell r="J3871" t="str">
            <v>1327F4305210068</v>
          </cell>
          <cell r="K3871" t="str">
            <v>新村与撤并村便捷连通</v>
          </cell>
          <cell r="L3871" t="str">
            <v>二类地区</v>
          </cell>
          <cell r="M3871"/>
          <cell r="N3871" t="str">
            <v>新建</v>
          </cell>
          <cell r="O3871" t="str">
            <v>黄泥冲村</v>
          </cell>
          <cell r="P3871" t="str">
            <v>无路</v>
          </cell>
          <cell r="R3871" t="str">
            <v>3</v>
          </cell>
          <cell r="S3871" t="str">
            <v>4.5</v>
          </cell>
          <cell r="T3871" t="str">
            <v>无</v>
          </cell>
          <cell r="U3871">
            <v>0</v>
          </cell>
          <cell r="V3871">
            <v>0.78</v>
          </cell>
          <cell r="W3871">
            <v>0.78</v>
          </cell>
        </row>
        <row r="3872">
          <cell r="I3872" t="str">
            <v>唐家屋-丛山排连接路</v>
          </cell>
          <cell r="J3872" t="str">
            <v>1327F4305210100</v>
          </cell>
          <cell r="K3872" t="str">
            <v>新村与撤并村便捷连通</v>
          </cell>
          <cell r="L3872" t="str">
            <v>二类地区</v>
          </cell>
          <cell r="M3872"/>
          <cell r="N3872" t="str">
            <v>新建</v>
          </cell>
          <cell r="O3872" t="str">
            <v>石山村</v>
          </cell>
          <cell r="P3872" t="str">
            <v>无路</v>
          </cell>
          <cell r="R3872" t="str">
            <v>3</v>
          </cell>
          <cell r="S3872" t="str">
            <v>4.5</v>
          </cell>
          <cell r="T3872" t="str">
            <v>无</v>
          </cell>
          <cell r="U3872">
            <v>0</v>
          </cell>
          <cell r="V3872">
            <v>0.36</v>
          </cell>
          <cell r="W3872">
            <v>0.36</v>
          </cell>
        </row>
        <row r="3873">
          <cell r="I3873" t="str">
            <v>陶瓷-甘溪冲连接路</v>
          </cell>
          <cell r="J3873" t="str">
            <v>1327F4305210030</v>
          </cell>
          <cell r="K3873" t="str">
            <v>新村与撤并村便捷连通</v>
          </cell>
          <cell r="L3873" t="str">
            <v>二类地区</v>
          </cell>
          <cell r="M3873"/>
          <cell r="N3873" t="str">
            <v>新建</v>
          </cell>
          <cell r="O3873" t="str">
            <v>蒸源村</v>
          </cell>
          <cell r="P3873" t="str">
            <v>无路</v>
          </cell>
          <cell r="R3873" t="str">
            <v>3</v>
          </cell>
          <cell r="S3873" t="str">
            <v>4.5</v>
          </cell>
          <cell r="T3873" t="str">
            <v>无</v>
          </cell>
          <cell r="U3873">
            <v>0</v>
          </cell>
          <cell r="V3873">
            <v>1.02</v>
          </cell>
          <cell r="W3873">
            <v>1.02</v>
          </cell>
        </row>
        <row r="3874">
          <cell r="I3874" t="str">
            <v>天坪坳-九九堂连接路</v>
          </cell>
          <cell r="J3874" t="str">
            <v>1327F4305210010</v>
          </cell>
          <cell r="K3874" t="str">
            <v>新村与撤并村便捷连通</v>
          </cell>
          <cell r="L3874" t="str">
            <v>二类地区</v>
          </cell>
          <cell r="M3874"/>
          <cell r="N3874" t="str">
            <v>新建</v>
          </cell>
          <cell r="O3874" t="str">
            <v>檀木村</v>
          </cell>
          <cell r="P3874" t="str">
            <v>无路</v>
          </cell>
          <cell r="R3874" t="str">
            <v>3</v>
          </cell>
          <cell r="S3874" t="str">
            <v>4.5</v>
          </cell>
          <cell r="T3874" t="str">
            <v>无</v>
          </cell>
          <cell r="U3874">
            <v>0</v>
          </cell>
          <cell r="V3874">
            <v>0.72</v>
          </cell>
          <cell r="W3874">
            <v>0.72</v>
          </cell>
        </row>
        <row r="3875">
          <cell r="I3875" t="str">
            <v>桐油埔-新屋场连接路</v>
          </cell>
          <cell r="J3875" t="str">
            <v>1327F4305210036</v>
          </cell>
          <cell r="K3875" t="str">
            <v>新村与撤并村便捷连通</v>
          </cell>
          <cell r="L3875" t="str">
            <v>二类地区</v>
          </cell>
          <cell r="M3875"/>
          <cell r="N3875" t="str">
            <v>新建</v>
          </cell>
          <cell r="O3875" t="str">
            <v>兴隆村</v>
          </cell>
          <cell r="P3875" t="str">
            <v>无路</v>
          </cell>
          <cell r="R3875" t="str">
            <v>3</v>
          </cell>
          <cell r="S3875" t="str">
            <v>4.5</v>
          </cell>
          <cell r="T3875" t="str">
            <v>无</v>
          </cell>
          <cell r="U3875">
            <v>0</v>
          </cell>
          <cell r="V3875">
            <v>0.45</v>
          </cell>
          <cell r="W3875">
            <v>0.45</v>
          </cell>
        </row>
        <row r="3876">
          <cell r="I3876" t="str">
            <v>土地山村-毛塘冲连接路</v>
          </cell>
          <cell r="J3876" t="str">
            <v>1327F4305210061</v>
          </cell>
          <cell r="K3876" t="str">
            <v>新村与撤并村便捷连通</v>
          </cell>
          <cell r="L3876" t="str">
            <v>二类地区</v>
          </cell>
          <cell r="M3876"/>
          <cell r="N3876" t="str">
            <v>新建</v>
          </cell>
          <cell r="O3876" t="str">
            <v>仁泉新村</v>
          </cell>
          <cell r="P3876" t="str">
            <v>无路</v>
          </cell>
          <cell r="R3876" t="str">
            <v>3</v>
          </cell>
          <cell r="S3876" t="str">
            <v>4.5</v>
          </cell>
          <cell r="T3876" t="str">
            <v>CP69430582</v>
          </cell>
          <cell r="U3876">
            <v>0</v>
          </cell>
          <cell r="V3876">
            <v>0.38</v>
          </cell>
          <cell r="W3876">
            <v>0.38</v>
          </cell>
        </row>
        <row r="3877">
          <cell r="I3877" t="str">
            <v>驼背塘-盘塘冲连接路</v>
          </cell>
          <cell r="J3877" t="str">
            <v>1327F4305210019</v>
          </cell>
          <cell r="K3877" t="str">
            <v>新村与撤并村便捷连通</v>
          </cell>
          <cell r="L3877" t="str">
            <v>二类地区</v>
          </cell>
          <cell r="M3877"/>
          <cell r="N3877" t="str">
            <v>新建</v>
          </cell>
          <cell r="O3877" t="str">
            <v>兴隆村</v>
          </cell>
          <cell r="P3877" t="str">
            <v>无路</v>
          </cell>
          <cell r="R3877" t="str">
            <v>3</v>
          </cell>
          <cell r="S3877" t="str">
            <v>4.5</v>
          </cell>
          <cell r="T3877" t="str">
            <v>无</v>
          </cell>
          <cell r="U3877">
            <v>0</v>
          </cell>
          <cell r="V3877">
            <v>1.24</v>
          </cell>
          <cell r="W3877">
            <v>1.24</v>
          </cell>
        </row>
        <row r="3878">
          <cell r="I3878" t="str">
            <v>汪水线-社冲屋连接路</v>
          </cell>
          <cell r="J3878" t="str">
            <v>1327F4305210054</v>
          </cell>
          <cell r="K3878" t="str">
            <v>新村与撤并村便捷连通</v>
          </cell>
          <cell r="L3878" t="str">
            <v>二类地区</v>
          </cell>
          <cell r="M3878"/>
          <cell r="N3878" t="str">
            <v>新建</v>
          </cell>
          <cell r="O3878" t="str">
            <v>桥边塘村</v>
          </cell>
          <cell r="P3878" t="str">
            <v>无路</v>
          </cell>
          <cell r="R3878" t="str">
            <v>3</v>
          </cell>
          <cell r="S3878" t="str">
            <v>4.5</v>
          </cell>
          <cell r="T3878" t="str">
            <v>无</v>
          </cell>
          <cell r="U3878">
            <v>0</v>
          </cell>
          <cell r="V3878">
            <v>0.3</v>
          </cell>
          <cell r="W3878">
            <v>0.3</v>
          </cell>
        </row>
        <row r="3879">
          <cell r="I3879" t="str">
            <v>王家畔-曾家屋连接路</v>
          </cell>
          <cell r="J3879" t="str">
            <v>1327F4305210050</v>
          </cell>
          <cell r="K3879" t="str">
            <v>新村与撤并村便捷连通</v>
          </cell>
          <cell r="L3879" t="str">
            <v>二类地区</v>
          </cell>
          <cell r="M3879"/>
          <cell r="N3879" t="str">
            <v>新建</v>
          </cell>
          <cell r="O3879" t="str">
            <v>永兴村</v>
          </cell>
          <cell r="P3879" t="str">
            <v>无路</v>
          </cell>
          <cell r="R3879" t="str">
            <v>3</v>
          </cell>
          <cell r="S3879" t="str">
            <v>4.5</v>
          </cell>
          <cell r="T3879" t="str">
            <v>无</v>
          </cell>
          <cell r="U3879">
            <v>0</v>
          </cell>
          <cell r="V3879">
            <v>2.29</v>
          </cell>
          <cell r="W3879">
            <v>2.29</v>
          </cell>
        </row>
        <row r="3880">
          <cell r="I3880" t="str">
            <v>卫家组-写铁组连接路</v>
          </cell>
          <cell r="J3880" t="str">
            <v>1327F4305210105</v>
          </cell>
          <cell r="K3880" t="str">
            <v>新村与撤并村便捷连通</v>
          </cell>
          <cell r="L3880" t="str">
            <v>二类地区</v>
          </cell>
          <cell r="M3880"/>
          <cell r="N3880" t="str">
            <v>新建</v>
          </cell>
          <cell r="O3880" t="str">
            <v>秀才村</v>
          </cell>
          <cell r="P3880" t="str">
            <v>无路</v>
          </cell>
          <cell r="R3880" t="str">
            <v>3</v>
          </cell>
          <cell r="S3880" t="str">
            <v>4.5</v>
          </cell>
          <cell r="T3880" t="str">
            <v>无</v>
          </cell>
          <cell r="U3880">
            <v>0</v>
          </cell>
          <cell r="V3880">
            <v>1.1499999999999999</v>
          </cell>
          <cell r="W3880">
            <v>1.1499999999999999</v>
          </cell>
        </row>
        <row r="3881">
          <cell r="I3881" t="str">
            <v>五谷八组-新邵长江连接路</v>
          </cell>
          <cell r="J3881" t="str">
            <v>1327F4305210055</v>
          </cell>
          <cell r="K3881" t="str">
            <v>新村与撤并村便捷连通</v>
          </cell>
          <cell r="L3881" t="str">
            <v>二类地区</v>
          </cell>
          <cell r="M3881"/>
          <cell r="N3881" t="str">
            <v>新建</v>
          </cell>
          <cell r="O3881" t="str">
            <v>上桥村</v>
          </cell>
          <cell r="P3881" t="str">
            <v>无路</v>
          </cell>
          <cell r="R3881" t="str">
            <v>3.5</v>
          </cell>
          <cell r="S3881" t="str">
            <v>4.5</v>
          </cell>
          <cell r="T3881" t="str">
            <v>C202430582</v>
          </cell>
          <cell r="U3881">
            <v>0</v>
          </cell>
          <cell r="V3881">
            <v>0.69</v>
          </cell>
          <cell r="W3881">
            <v>0.69</v>
          </cell>
        </row>
        <row r="3882">
          <cell r="I3882" t="str">
            <v>习家堂-文公祠老村部连接路</v>
          </cell>
          <cell r="J3882" t="str">
            <v>1327F4305210033</v>
          </cell>
          <cell r="K3882" t="str">
            <v>新村与撤并村便捷连通</v>
          </cell>
          <cell r="L3882" t="str">
            <v>二类地区</v>
          </cell>
          <cell r="M3882"/>
          <cell r="N3882" t="str">
            <v>新建</v>
          </cell>
          <cell r="O3882" t="str">
            <v>合益村</v>
          </cell>
          <cell r="P3882" t="str">
            <v>无路</v>
          </cell>
          <cell r="R3882" t="str">
            <v>3</v>
          </cell>
          <cell r="S3882" t="str">
            <v>4.5</v>
          </cell>
          <cell r="T3882" t="str">
            <v>无</v>
          </cell>
          <cell r="U3882">
            <v>0</v>
          </cell>
          <cell r="V3882">
            <v>0.33</v>
          </cell>
          <cell r="W3882">
            <v>0.33</v>
          </cell>
        </row>
        <row r="3883">
          <cell r="I3883" t="str">
            <v>峡将线</v>
          </cell>
          <cell r="J3883" t="str">
            <v>1327F4305210044</v>
          </cell>
          <cell r="K3883" t="str">
            <v>新村与撤并村便捷连通</v>
          </cell>
          <cell r="L3883" t="str">
            <v>二类地区</v>
          </cell>
          <cell r="M3883"/>
          <cell r="N3883" t="str">
            <v>新建</v>
          </cell>
          <cell r="O3883" t="str">
            <v>仙鹅村</v>
          </cell>
          <cell r="P3883" t="str">
            <v>无路</v>
          </cell>
          <cell r="R3883" t="str">
            <v>3</v>
          </cell>
          <cell r="S3883" t="str">
            <v>4.5</v>
          </cell>
          <cell r="T3883" t="str">
            <v>C841430521</v>
          </cell>
          <cell r="U3883">
            <v>0</v>
          </cell>
          <cell r="V3883">
            <v>0.41</v>
          </cell>
          <cell r="W3883">
            <v>0.41</v>
          </cell>
        </row>
        <row r="3884">
          <cell r="I3884" t="str">
            <v>下头院子-白果冲连接路</v>
          </cell>
          <cell r="J3884" t="str">
            <v>1327F4305210042</v>
          </cell>
          <cell r="K3884" t="str">
            <v>新村与撤并村便捷连通</v>
          </cell>
          <cell r="L3884" t="str">
            <v>二类地区</v>
          </cell>
          <cell r="M3884"/>
          <cell r="N3884" t="str">
            <v>新建</v>
          </cell>
          <cell r="O3884" t="str">
            <v>永旺村</v>
          </cell>
          <cell r="P3884" t="str">
            <v>无路</v>
          </cell>
          <cell r="R3884" t="str">
            <v>3</v>
          </cell>
          <cell r="S3884" t="str">
            <v>4.5</v>
          </cell>
          <cell r="T3884" t="str">
            <v>VB54430521</v>
          </cell>
          <cell r="U3884">
            <v>0</v>
          </cell>
          <cell r="V3884">
            <v>0.27</v>
          </cell>
          <cell r="W3884">
            <v>0.27</v>
          </cell>
        </row>
        <row r="3885">
          <cell r="I3885" t="str">
            <v>向湾-余庆堂连接路</v>
          </cell>
          <cell r="J3885" t="str">
            <v>1327F4305210034</v>
          </cell>
          <cell r="K3885" t="str">
            <v>新村与撤并村便捷连通</v>
          </cell>
          <cell r="L3885" t="str">
            <v>二类地区</v>
          </cell>
          <cell r="M3885"/>
          <cell r="N3885" t="str">
            <v>新建</v>
          </cell>
          <cell r="O3885" t="str">
            <v>羊家冲村</v>
          </cell>
          <cell r="P3885" t="str">
            <v>无路</v>
          </cell>
          <cell r="R3885" t="str">
            <v>3</v>
          </cell>
          <cell r="S3885" t="str">
            <v>4.5</v>
          </cell>
          <cell r="T3885" t="str">
            <v>无</v>
          </cell>
          <cell r="U3885">
            <v>0</v>
          </cell>
          <cell r="V3885">
            <v>0.47</v>
          </cell>
          <cell r="W3885">
            <v>0.47</v>
          </cell>
        </row>
        <row r="3886">
          <cell r="I3886" t="str">
            <v>新田皂-隆家堂连接路</v>
          </cell>
          <cell r="J3886" t="str">
            <v>1327F4305210045</v>
          </cell>
          <cell r="K3886" t="str">
            <v>新村与撤并村便捷连通</v>
          </cell>
          <cell r="L3886" t="str">
            <v>二类地区</v>
          </cell>
          <cell r="M3886"/>
          <cell r="N3886" t="str">
            <v>新建</v>
          </cell>
          <cell r="O3886" t="str">
            <v>开发村</v>
          </cell>
          <cell r="P3886" t="str">
            <v>无路</v>
          </cell>
          <cell r="R3886" t="str">
            <v>3</v>
          </cell>
          <cell r="S3886" t="str">
            <v>4.5</v>
          </cell>
          <cell r="T3886" t="str">
            <v>无</v>
          </cell>
          <cell r="U3886">
            <v>0</v>
          </cell>
          <cell r="V3886">
            <v>1.21</v>
          </cell>
          <cell r="W3886">
            <v>1.21</v>
          </cell>
        </row>
        <row r="3887">
          <cell r="I3887" t="str">
            <v>醒公祠-村部连接路</v>
          </cell>
          <cell r="J3887" t="str">
            <v>1327F4305210048</v>
          </cell>
          <cell r="K3887" t="str">
            <v>新村与撤并村便捷连通</v>
          </cell>
          <cell r="L3887" t="str">
            <v>二类地区</v>
          </cell>
          <cell r="M3887"/>
          <cell r="N3887" t="str">
            <v>新建</v>
          </cell>
          <cell r="O3887" t="str">
            <v>孟公村</v>
          </cell>
          <cell r="P3887" t="str">
            <v>无路</v>
          </cell>
          <cell r="R3887" t="str">
            <v>3</v>
          </cell>
          <cell r="S3887" t="str">
            <v>4.5</v>
          </cell>
          <cell r="T3887" t="str">
            <v>无</v>
          </cell>
          <cell r="U3887">
            <v>0</v>
          </cell>
          <cell r="V3887">
            <v>1.31</v>
          </cell>
          <cell r="W3887">
            <v>1.31</v>
          </cell>
        </row>
        <row r="3888">
          <cell r="I3888" t="str">
            <v>盐柏堂-磨石连接路</v>
          </cell>
          <cell r="J3888" t="str">
            <v>1327F4305210058</v>
          </cell>
          <cell r="K3888" t="str">
            <v>新村与撤并村便捷连通</v>
          </cell>
          <cell r="L3888" t="str">
            <v>二类地区</v>
          </cell>
          <cell r="M3888"/>
          <cell r="N3888" t="str">
            <v>新建</v>
          </cell>
          <cell r="O3888" t="str">
            <v>光陂村</v>
          </cell>
          <cell r="P3888" t="str">
            <v>无路</v>
          </cell>
          <cell r="R3888" t="str">
            <v>3.5</v>
          </cell>
          <cell r="S3888" t="str">
            <v>4.5</v>
          </cell>
          <cell r="T3888" t="str">
            <v>CC67430582</v>
          </cell>
          <cell r="U3888">
            <v>0</v>
          </cell>
          <cell r="V3888">
            <v>0.74</v>
          </cell>
          <cell r="W3888">
            <v>0.74</v>
          </cell>
        </row>
        <row r="3889">
          <cell r="I3889" t="str">
            <v>颜家祠堂-村委会连接路</v>
          </cell>
          <cell r="J3889" t="str">
            <v>1327F4305210017</v>
          </cell>
          <cell r="K3889" t="str">
            <v>新村与撤并村便捷连通</v>
          </cell>
          <cell r="L3889" t="str">
            <v>二类地区</v>
          </cell>
          <cell r="M3889"/>
          <cell r="N3889" t="str">
            <v>新建</v>
          </cell>
          <cell r="O3889" t="str">
            <v>枫木村</v>
          </cell>
          <cell r="P3889" t="str">
            <v>无路</v>
          </cell>
          <cell r="R3889" t="str">
            <v>3</v>
          </cell>
          <cell r="S3889" t="str">
            <v>4.5</v>
          </cell>
          <cell r="T3889" t="str">
            <v>无</v>
          </cell>
          <cell r="U3889">
            <v>0</v>
          </cell>
          <cell r="V3889">
            <v>0.74</v>
          </cell>
          <cell r="W3889">
            <v>0.74</v>
          </cell>
        </row>
        <row r="3890">
          <cell r="I3890" t="str">
            <v>杨梅冲-兴隆岭连接路</v>
          </cell>
          <cell r="J3890" t="str">
            <v>1327F4305210001</v>
          </cell>
          <cell r="K3890" t="str">
            <v>新村与撤并村便捷连通</v>
          </cell>
          <cell r="L3890" t="str">
            <v>二类地区</v>
          </cell>
          <cell r="M3890"/>
          <cell r="N3890" t="str">
            <v>新建</v>
          </cell>
          <cell r="O3890" t="str">
            <v>界檀新村</v>
          </cell>
          <cell r="P3890" t="str">
            <v>无路</v>
          </cell>
          <cell r="R3890" t="str">
            <v>3</v>
          </cell>
          <cell r="S3890" t="str">
            <v>4.5</v>
          </cell>
          <cell r="T3890" t="str">
            <v>无</v>
          </cell>
          <cell r="U3890">
            <v>0</v>
          </cell>
          <cell r="V3890">
            <v>0.54</v>
          </cell>
          <cell r="W3890">
            <v>0.54</v>
          </cell>
        </row>
        <row r="3891">
          <cell r="I3891" t="str">
            <v>杨塘书院-顺时屋连接路</v>
          </cell>
          <cell r="J3891" t="str">
            <v>1327F4305210047</v>
          </cell>
          <cell r="K3891" t="str">
            <v>新村与撤并村便捷连通</v>
          </cell>
          <cell r="L3891" t="str">
            <v>二类地区</v>
          </cell>
          <cell r="M3891"/>
          <cell r="N3891" t="str">
            <v>新建</v>
          </cell>
          <cell r="O3891" t="str">
            <v>书院村</v>
          </cell>
          <cell r="P3891" t="str">
            <v>无路</v>
          </cell>
          <cell r="R3891" t="str">
            <v>3</v>
          </cell>
          <cell r="S3891" t="str">
            <v>4.5</v>
          </cell>
          <cell r="T3891" t="str">
            <v>无</v>
          </cell>
          <cell r="U3891">
            <v>0</v>
          </cell>
          <cell r="V3891">
            <v>0.66</v>
          </cell>
          <cell r="W3891">
            <v>0.66</v>
          </cell>
        </row>
        <row r="3892">
          <cell r="I3892" t="str">
            <v>杨武堂-南求屋连接路</v>
          </cell>
          <cell r="J3892" t="str">
            <v>1327F4305210046</v>
          </cell>
          <cell r="K3892" t="str">
            <v>新村与撤并村便捷连通</v>
          </cell>
          <cell r="L3892" t="str">
            <v>二类地区</v>
          </cell>
          <cell r="M3892"/>
          <cell r="N3892" t="str">
            <v>新建</v>
          </cell>
          <cell r="O3892" t="str">
            <v>大石桥村</v>
          </cell>
          <cell r="P3892" t="str">
            <v>无路</v>
          </cell>
          <cell r="R3892" t="str">
            <v>3</v>
          </cell>
          <cell r="S3892" t="str">
            <v>4.5</v>
          </cell>
          <cell r="T3892" t="str">
            <v>无</v>
          </cell>
          <cell r="U3892">
            <v>0</v>
          </cell>
          <cell r="V3892">
            <v>0.37</v>
          </cell>
          <cell r="W3892">
            <v>0.37</v>
          </cell>
        </row>
        <row r="3893">
          <cell r="I3893" t="str">
            <v>摇永线</v>
          </cell>
          <cell r="J3893" t="str">
            <v>1327F4305210043</v>
          </cell>
          <cell r="K3893" t="str">
            <v>新村与撤并村便捷连通</v>
          </cell>
          <cell r="L3893" t="str">
            <v>二类地区</v>
          </cell>
          <cell r="M3893"/>
          <cell r="N3893" t="str">
            <v>新建</v>
          </cell>
          <cell r="O3893" t="str">
            <v>永旺村</v>
          </cell>
          <cell r="P3893" t="str">
            <v>无路</v>
          </cell>
          <cell r="R3893" t="str">
            <v>3</v>
          </cell>
          <cell r="S3893" t="str">
            <v>4.5</v>
          </cell>
          <cell r="T3893" t="str">
            <v>CT86430521</v>
          </cell>
          <cell r="U3893">
            <v>0</v>
          </cell>
          <cell r="V3893">
            <v>0.53</v>
          </cell>
          <cell r="W3893">
            <v>0.53</v>
          </cell>
        </row>
        <row r="3894">
          <cell r="I3894" t="str">
            <v>姚村线</v>
          </cell>
          <cell r="J3894" t="str">
            <v>1327F4305210038</v>
          </cell>
          <cell r="K3894" t="str">
            <v>新村与撤并村便捷连通</v>
          </cell>
          <cell r="L3894" t="str">
            <v>二类地区</v>
          </cell>
          <cell r="M3894"/>
          <cell r="N3894" t="str">
            <v>新建</v>
          </cell>
          <cell r="O3894" t="str">
            <v>长冲口村</v>
          </cell>
          <cell r="P3894" t="str">
            <v>无路</v>
          </cell>
          <cell r="R3894" t="str">
            <v>3</v>
          </cell>
          <cell r="S3894" t="str">
            <v>4.5</v>
          </cell>
          <cell r="T3894" t="str">
            <v>CM10430521</v>
          </cell>
          <cell r="U3894">
            <v>0</v>
          </cell>
          <cell r="V3894">
            <v>0.63</v>
          </cell>
          <cell r="W3894">
            <v>0.63</v>
          </cell>
        </row>
        <row r="3895">
          <cell r="I3895" t="str">
            <v>姚家湾-胡子冲连接路</v>
          </cell>
          <cell r="J3895" t="str">
            <v>1327F4305210020</v>
          </cell>
          <cell r="K3895" t="str">
            <v>新村与撤并村便捷连通</v>
          </cell>
          <cell r="L3895" t="str">
            <v>二类地区</v>
          </cell>
          <cell r="M3895"/>
          <cell r="N3895" t="str">
            <v>新建</v>
          </cell>
          <cell r="O3895" t="str">
            <v>黎家湾村</v>
          </cell>
          <cell r="P3895" t="str">
            <v>无路</v>
          </cell>
          <cell r="R3895" t="str">
            <v>3</v>
          </cell>
          <cell r="S3895" t="str">
            <v>4.5</v>
          </cell>
          <cell r="T3895" t="str">
            <v>无</v>
          </cell>
          <cell r="U3895">
            <v>0</v>
          </cell>
          <cell r="V3895">
            <v>0.72</v>
          </cell>
          <cell r="W3895">
            <v>0.72</v>
          </cell>
        </row>
        <row r="3896">
          <cell r="I3896" t="str">
            <v>姚家屋-颜家屋连接路</v>
          </cell>
          <cell r="J3896" t="str">
            <v>1327F4305210039</v>
          </cell>
          <cell r="K3896" t="str">
            <v>新村与撤并村便捷连通</v>
          </cell>
          <cell r="L3896" t="str">
            <v>二类地区</v>
          </cell>
          <cell r="M3896"/>
          <cell r="N3896" t="str">
            <v>新建</v>
          </cell>
          <cell r="O3896" t="str">
            <v>兴隆村</v>
          </cell>
          <cell r="P3896" t="str">
            <v>无路</v>
          </cell>
          <cell r="R3896" t="str">
            <v>3</v>
          </cell>
          <cell r="S3896" t="str">
            <v>4.5</v>
          </cell>
          <cell r="T3896" t="str">
            <v>无</v>
          </cell>
          <cell r="U3896">
            <v>0</v>
          </cell>
          <cell r="V3896">
            <v>0.89</v>
          </cell>
          <cell r="W3896">
            <v>0.89</v>
          </cell>
        </row>
        <row r="3897">
          <cell r="I3897" t="str">
            <v>油麻岭-大院子连接路</v>
          </cell>
          <cell r="J3897" t="str">
            <v>1327F4305210101</v>
          </cell>
          <cell r="K3897" t="str">
            <v>新村与撤并村便捷连通</v>
          </cell>
          <cell r="L3897" t="str">
            <v>二类地区</v>
          </cell>
          <cell r="M3897"/>
          <cell r="N3897" t="str">
            <v>新建</v>
          </cell>
          <cell r="O3897" t="str">
            <v>团结村</v>
          </cell>
          <cell r="P3897" t="str">
            <v>无路</v>
          </cell>
          <cell r="R3897" t="str">
            <v>3</v>
          </cell>
          <cell r="S3897" t="str">
            <v>4.5</v>
          </cell>
          <cell r="T3897" t="str">
            <v>C90E430582</v>
          </cell>
          <cell r="U3897">
            <v>0</v>
          </cell>
          <cell r="V3897">
            <v>1.49</v>
          </cell>
          <cell r="W3897">
            <v>1.49</v>
          </cell>
        </row>
        <row r="3898">
          <cell r="I3898" t="str">
            <v>曾家冲-桐子坪连接路</v>
          </cell>
          <cell r="J3898" t="str">
            <v>1327F4305210084</v>
          </cell>
          <cell r="K3898" t="str">
            <v>新村与撤并村便捷连通</v>
          </cell>
          <cell r="L3898" t="str">
            <v>二类地区</v>
          </cell>
          <cell r="M3898"/>
          <cell r="N3898" t="str">
            <v>新建</v>
          </cell>
          <cell r="O3898" t="str">
            <v>联合村</v>
          </cell>
          <cell r="P3898" t="str">
            <v>无路</v>
          </cell>
          <cell r="R3898" t="str">
            <v>3</v>
          </cell>
          <cell r="S3898" t="str">
            <v>4.5</v>
          </cell>
          <cell r="T3898" t="str">
            <v>无</v>
          </cell>
          <cell r="U3898">
            <v>0</v>
          </cell>
          <cell r="V3898">
            <v>0.42</v>
          </cell>
          <cell r="W3898">
            <v>0.42</v>
          </cell>
        </row>
        <row r="3899">
          <cell r="I3899" t="str">
            <v>赵家屋-四房头连接路</v>
          </cell>
          <cell r="J3899" t="str">
            <v>1327F4305210012</v>
          </cell>
          <cell r="K3899" t="str">
            <v>新村与撤并村便捷连通</v>
          </cell>
          <cell r="L3899" t="str">
            <v>二类地区</v>
          </cell>
          <cell r="M3899"/>
          <cell r="N3899" t="str">
            <v>新建</v>
          </cell>
          <cell r="O3899" t="str">
            <v>檀木村</v>
          </cell>
          <cell r="P3899" t="str">
            <v>无路</v>
          </cell>
          <cell r="R3899" t="str">
            <v>3</v>
          </cell>
          <cell r="S3899" t="str">
            <v>4.5</v>
          </cell>
          <cell r="T3899" t="str">
            <v>无</v>
          </cell>
          <cell r="U3899">
            <v>0</v>
          </cell>
          <cell r="V3899">
            <v>1.2</v>
          </cell>
          <cell r="W3899">
            <v>1.2</v>
          </cell>
        </row>
        <row r="3900">
          <cell r="I3900" t="str">
            <v>柱塘-黄土山连接路</v>
          </cell>
          <cell r="J3900" t="str">
            <v>1327F4305210049</v>
          </cell>
          <cell r="K3900" t="str">
            <v>新村与撤并村便捷连通</v>
          </cell>
          <cell r="L3900" t="str">
            <v>二类地区</v>
          </cell>
          <cell r="M3900"/>
          <cell r="N3900" t="str">
            <v>新建</v>
          </cell>
          <cell r="O3900" t="str">
            <v>茶亭村</v>
          </cell>
          <cell r="P3900" t="str">
            <v>无路</v>
          </cell>
          <cell r="R3900" t="str">
            <v>3</v>
          </cell>
          <cell r="S3900" t="str">
            <v>4.5</v>
          </cell>
          <cell r="T3900" t="str">
            <v>无</v>
          </cell>
          <cell r="U3900">
            <v>0</v>
          </cell>
          <cell r="V3900">
            <v>0.67</v>
          </cell>
          <cell r="W3900">
            <v>0.67</v>
          </cell>
        </row>
        <row r="3901">
          <cell r="I3901" t="str">
            <v>坳上屋-同古塘连接路</v>
          </cell>
          <cell r="J3901" t="str">
            <v>1327F4305210052</v>
          </cell>
          <cell r="K3901" t="str">
            <v>新村与撤并村便捷连通</v>
          </cell>
          <cell r="L3901" t="str">
            <v>二类地区</v>
          </cell>
          <cell r="M3901"/>
          <cell r="N3901" t="str">
            <v>新建</v>
          </cell>
          <cell r="O3901" t="str">
            <v>桥边塘村</v>
          </cell>
          <cell r="P3901" t="str">
            <v>无路</v>
          </cell>
          <cell r="R3901" t="str">
            <v>3</v>
          </cell>
          <cell r="S3901" t="str">
            <v>4.5</v>
          </cell>
          <cell r="T3901" t="str">
            <v>C36B430521</v>
          </cell>
          <cell r="U3901">
            <v>0</v>
          </cell>
          <cell r="V3901">
            <v>0.27</v>
          </cell>
          <cell r="W3901">
            <v>0.27</v>
          </cell>
        </row>
        <row r="3902">
          <cell r="I3902" t="str">
            <v>坳上屋-璐璐黑提家庭农场连接路</v>
          </cell>
          <cell r="J3902" t="str">
            <v>1327F4305210035</v>
          </cell>
          <cell r="K3902" t="str">
            <v>新村与撤并村便捷连通</v>
          </cell>
          <cell r="L3902" t="str">
            <v>二类地区</v>
          </cell>
          <cell r="M3902"/>
          <cell r="N3902" t="str">
            <v>新建</v>
          </cell>
          <cell r="O3902" t="str">
            <v>车家坪村</v>
          </cell>
          <cell r="P3902" t="str">
            <v>无路</v>
          </cell>
          <cell r="R3902" t="str">
            <v>3</v>
          </cell>
          <cell r="S3902" t="str">
            <v>4.5</v>
          </cell>
          <cell r="T3902" t="str">
            <v>无</v>
          </cell>
          <cell r="U3902">
            <v>0</v>
          </cell>
          <cell r="V3902">
            <v>0.43</v>
          </cell>
          <cell r="W3902">
            <v>0.43</v>
          </cell>
        </row>
        <row r="3903">
          <cell r="I3903" t="str">
            <v>新邵县陈家坊镇长塘村连通路</v>
          </cell>
          <cell r="J3903" t="str">
            <v>1327F4305220008</v>
          </cell>
          <cell r="K3903" t="str">
            <v>新村与撤并村便捷连通</v>
          </cell>
          <cell r="L3903" t="str">
            <v>一类地区</v>
          </cell>
          <cell r="M3903" t="str">
            <v>国家贫困县</v>
          </cell>
          <cell r="N3903" t="str">
            <v>新建</v>
          </cell>
          <cell r="O3903" t="str">
            <v>长塘村</v>
          </cell>
          <cell r="P3903" t="str">
            <v>无路</v>
          </cell>
          <cell r="R3903" t="str">
            <v>0</v>
          </cell>
          <cell r="S3903" t="str">
            <v>4.5</v>
          </cell>
          <cell r="T3903" t="str">
            <v>无</v>
          </cell>
          <cell r="U3903">
            <v>0</v>
          </cell>
          <cell r="V3903">
            <v>1.44</v>
          </cell>
          <cell r="W3903">
            <v>1.44</v>
          </cell>
        </row>
        <row r="3904">
          <cell r="I3904" t="str">
            <v>新邵县陈家坊镇洪庙村连通路</v>
          </cell>
          <cell r="J3904" t="str">
            <v>1327F4305220009</v>
          </cell>
          <cell r="K3904" t="str">
            <v>新村与撤并村便捷连通</v>
          </cell>
          <cell r="L3904" t="str">
            <v>一类地区</v>
          </cell>
          <cell r="M3904" t="str">
            <v>国家贫困县</v>
          </cell>
          <cell r="N3904" t="str">
            <v>新建</v>
          </cell>
          <cell r="O3904" t="str">
            <v>洪庙村</v>
          </cell>
          <cell r="P3904" t="str">
            <v>无路</v>
          </cell>
          <cell r="R3904" t="str">
            <v>0</v>
          </cell>
          <cell r="S3904" t="str">
            <v>4.5</v>
          </cell>
          <cell r="T3904" t="str">
            <v>无</v>
          </cell>
          <cell r="U3904">
            <v>0</v>
          </cell>
          <cell r="V3904">
            <v>0.61</v>
          </cell>
          <cell r="W3904">
            <v>0.61</v>
          </cell>
        </row>
        <row r="3905">
          <cell r="I3905" t="str">
            <v>新邵县陈家坊镇桥头冲村连通路</v>
          </cell>
          <cell r="J3905" t="str">
            <v>1327F4305220007</v>
          </cell>
          <cell r="K3905" t="str">
            <v>新村与撤并村便捷连通</v>
          </cell>
          <cell r="L3905" t="str">
            <v>一类地区</v>
          </cell>
          <cell r="M3905" t="str">
            <v>国家贫困县</v>
          </cell>
          <cell r="N3905" t="str">
            <v>新建</v>
          </cell>
          <cell r="O3905" t="str">
            <v>桥头冲村</v>
          </cell>
          <cell r="P3905" t="str">
            <v>无路</v>
          </cell>
          <cell r="R3905" t="str">
            <v>0</v>
          </cell>
          <cell r="S3905" t="str">
            <v>4.5</v>
          </cell>
          <cell r="T3905" t="str">
            <v>无</v>
          </cell>
          <cell r="U3905">
            <v>0</v>
          </cell>
          <cell r="V3905">
            <v>1</v>
          </cell>
          <cell r="W3905">
            <v>1</v>
          </cell>
        </row>
        <row r="3906">
          <cell r="I3906" t="str">
            <v>新邵县陈家坊镇杉木江村连通路</v>
          </cell>
          <cell r="J3906" t="str">
            <v>1327F4305220010</v>
          </cell>
          <cell r="K3906" t="str">
            <v>新村与撤并村便捷连通</v>
          </cell>
          <cell r="L3906" t="str">
            <v>一类地区</v>
          </cell>
          <cell r="M3906" t="str">
            <v>国家贫困县</v>
          </cell>
          <cell r="N3906" t="str">
            <v>新建</v>
          </cell>
          <cell r="O3906" t="str">
            <v>杉木江村</v>
          </cell>
          <cell r="P3906" t="str">
            <v>无路</v>
          </cell>
          <cell r="R3906" t="str">
            <v>0</v>
          </cell>
          <cell r="S3906" t="str">
            <v>4.5</v>
          </cell>
          <cell r="T3906" t="str">
            <v>无</v>
          </cell>
          <cell r="U3906">
            <v>0</v>
          </cell>
          <cell r="V3906">
            <v>0.95</v>
          </cell>
          <cell r="W3906">
            <v>0.95</v>
          </cell>
        </row>
        <row r="3907">
          <cell r="I3907" t="str">
            <v>新邵县寸石镇大富村连通路</v>
          </cell>
          <cell r="J3907" t="str">
            <v>1327F4305220025</v>
          </cell>
          <cell r="K3907" t="str">
            <v>新村与撤并村便捷连通</v>
          </cell>
          <cell r="L3907" t="str">
            <v>一类地区</v>
          </cell>
          <cell r="M3907" t="str">
            <v>国家贫困县</v>
          </cell>
          <cell r="N3907" t="str">
            <v>新建</v>
          </cell>
          <cell r="O3907" t="str">
            <v>大富村</v>
          </cell>
          <cell r="P3907" t="str">
            <v>无路</v>
          </cell>
          <cell r="R3907" t="str">
            <v>0</v>
          </cell>
          <cell r="S3907" t="str">
            <v>4.5</v>
          </cell>
          <cell r="T3907" t="str">
            <v>无</v>
          </cell>
          <cell r="U3907">
            <v>0</v>
          </cell>
          <cell r="V3907">
            <v>0.84</v>
          </cell>
          <cell r="W3907">
            <v>0.84</v>
          </cell>
        </row>
        <row r="3908">
          <cell r="I3908" t="str">
            <v>新邵县寸石镇花桥村连通路</v>
          </cell>
          <cell r="J3908" t="str">
            <v>1327F4305220021</v>
          </cell>
          <cell r="K3908" t="str">
            <v>新村与撤并村便捷连通</v>
          </cell>
          <cell r="L3908" t="str">
            <v>一类地区</v>
          </cell>
          <cell r="M3908" t="str">
            <v>国家贫困县</v>
          </cell>
          <cell r="N3908" t="str">
            <v>新建</v>
          </cell>
          <cell r="O3908" t="str">
            <v>花桥村</v>
          </cell>
          <cell r="P3908" t="str">
            <v>无路</v>
          </cell>
          <cell r="R3908" t="str">
            <v>0</v>
          </cell>
          <cell r="S3908" t="str">
            <v>4.5</v>
          </cell>
          <cell r="T3908" t="str">
            <v>无</v>
          </cell>
          <cell r="U3908">
            <v>0</v>
          </cell>
          <cell r="V3908">
            <v>0.79</v>
          </cell>
          <cell r="W3908">
            <v>0.79</v>
          </cell>
        </row>
        <row r="3909">
          <cell r="I3909" t="str">
            <v>新邵县寸石镇花竹村连通路</v>
          </cell>
          <cell r="J3909" t="str">
            <v>1327F4305220024</v>
          </cell>
          <cell r="K3909" t="str">
            <v>新村与撤并村便捷连通</v>
          </cell>
          <cell r="L3909" t="str">
            <v>一类地区</v>
          </cell>
          <cell r="M3909" t="str">
            <v>国家贫困县</v>
          </cell>
          <cell r="N3909" t="str">
            <v>新建</v>
          </cell>
          <cell r="O3909" t="str">
            <v>花竹村</v>
          </cell>
          <cell r="P3909" t="str">
            <v>无路</v>
          </cell>
          <cell r="R3909" t="str">
            <v>0</v>
          </cell>
          <cell r="S3909" t="str">
            <v>4.5</v>
          </cell>
          <cell r="T3909" t="str">
            <v>无</v>
          </cell>
          <cell r="U3909">
            <v>0</v>
          </cell>
          <cell r="V3909">
            <v>1.61</v>
          </cell>
          <cell r="W3909">
            <v>1.61</v>
          </cell>
        </row>
        <row r="3910">
          <cell r="I3910" t="str">
            <v>新邵县寸石镇黄江村连通路</v>
          </cell>
          <cell r="J3910" t="str">
            <v>1327F4305220022</v>
          </cell>
          <cell r="K3910" t="str">
            <v>新村与撤并村便捷连通</v>
          </cell>
          <cell r="L3910" t="str">
            <v>一类地区</v>
          </cell>
          <cell r="M3910" t="str">
            <v>国家贫困县</v>
          </cell>
          <cell r="N3910" t="str">
            <v>新建</v>
          </cell>
          <cell r="O3910" t="str">
            <v>黄江村</v>
          </cell>
          <cell r="P3910" t="str">
            <v>无路</v>
          </cell>
          <cell r="R3910" t="str">
            <v>0</v>
          </cell>
          <cell r="S3910" t="str">
            <v>4.5</v>
          </cell>
          <cell r="T3910" t="str">
            <v>无</v>
          </cell>
          <cell r="U3910">
            <v>0</v>
          </cell>
          <cell r="V3910">
            <v>0.64</v>
          </cell>
          <cell r="W3910">
            <v>0.64</v>
          </cell>
        </row>
        <row r="3911">
          <cell r="I3911" t="str">
            <v>新邵县寸石镇桐木村连通路</v>
          </cell>
          <cell r="J3911" t="str">
            <v>1327F4305220023</v>
          </cell>
          <cell r="K3911" t="str">
            <v>新村与撤并村便捷连通</v>
          </cell>
          <cell r="L3911" t="str">
            <v>一类地区</v>
          </cell>
          <cell r="M3911" t="str">
            <v>国家贫困县</v>
          </cell>
          <cell r="N3911" t="str">
            <v>新建</v>
          </cell>
          <cell r="O3911" t="str">
            <v>桐木村</v>
          </cell>
          <cell r="P3911" t="str">
            <v>无路</v>
          </cell>
          <cell r="R3911" t="str">
            <v>0</v>
          </cell>
          <cell r="S3911" t="str">
            <v>4.5</v>
          </cell>
          <cell r="T3911" t="str">
            <v>无</v>
          </cell>
          <cell r="U3911">
            <v>0</v>
          </cell>
          <cell r="V3911">
            <v>1.32</v>
          </cell>
          <cell r="W3911">
            <v>1.32</v>
          </cell>
        </row>
        <row r="3912">
          <cell r="I3912" t="str">
            <v>新邵县大新镇大东社区连通路</v>
          </cell>
          <cell r="J3912" t="str">
            <v>1327F4305220031</v>
          </cell>
          <cell r="K3912" t="str">
            <v>新村与撤并村便捷连通</v>
          </cell>
          <cell r="L3912" t="str">
            <v>一类地区</v>
          </cell>
          <cell r="M3912" t="str">
            <v>国家贫困县</v>
          </cell>
          <cell r="N3912" t="str">
            <v>新建</v>
          </cell>
          <cell r="O3912" t="str">
            <v>大东社区</v>
          </cell>
          <cell r="P3912" t="str">
            <v>无路</v>
          </cell>
          <cell r="R3912" t="str">
            <v>0</v>
          </cell>
          <cell r="S3912" t="str">
            <v>4.5</v>
          </cell>
          <cell r="T3912" t="str">
            <v>无</v>
          </cell>
          <cell r="U3912">
            <v>0</v>
          </cell>
          <cell r="V3912">
            <v>1.44</v>
          </cell>
          <cell r="W3912">
            <v>1.44</v>
          </cell>
        </row>
        <row r="3913">
          <cell r="I3913" t="str">
            <v>新邵县大新镇磨林村连通路</v>
          </cell>
          <cell r="J3913" t="str">
            <v>1327F4305220034</v>
          </cell>
          <cell r="K3913" t="str">
            <v>新村与撤并村便捷连通</v>
          </cell>
          <cell r="L3913" t="str">
            <v>一类地区</v>
          </cell>
          <cell r="M3913" t="str">
            <v>国家贫困县</v>
          </cell>
          <cell r="N3913" t="str">
            <v>新建</v>
          </cell>
          <cell r="O3913" t="str">
            <v>磨林村</v>
          </cell>
          <cell r="P3913" t="str">
            <v>无路</v>
          </cell>
          <cell r="R3913" t="str">
            <v>0</v>
          </cell>
          <cell r="S3913" t="str">
            <v>4.5</v>
          </cell>
          <cell r="T3913" t="str">
            <v>无</v>
          </cell>
          <cell r="U3913">
            <v>0</v>
          </cell>
          <cell r="V3913">
            <v>1.37</v>
          </cell>
          <cell r="W3913">
            <v>1.37</v>
          </cell>
        </row>
        <row r="3914">
          <cell r="I3914" t="str">
            <v>新邵县大新镇双龙村连通路</v>
          </cell>
          <cell r="J3914" t="str">
            <v>1327F4305220032</v>
          </cell>
          <cell r="K3914" t="str">
            <v>新村与撤并村便捷连通</v>
          </cell>
          <cell r="L3914" t="str">
            <v>一类地区</v>
          </cell>
          <cell r="M3914" t="str">
            <v>国家贫困县</v>
          </cell>
          <cell r="N3914" t="str">
            <v>新建</v>
          </cell>
          <cell r="O3914" t="str">
            <v>双龙村</v>
          </cell>
          <cell r="P3914" t="str">
            <v>无路</v>
          </cell>
          <cell r="R3914" t="str">
            <v>0</v>
          </cell>
          <cell r="S3914" t="str">
            <v>4.5</v>
          </cell>
          <cell r="T3914" t="str">
            <v>无</v>
          </cell>
          <cell r="U3914">
            <v>0</v>
          </cell>
          <cell r="V3914">
            <v>1.03</v>
          </cell>
          <cell r="W3914">
            <v>1.03</v>
          </cell>
        </row>
        <row r="3915">
          <cell r="I3915" t="str">
            <v>新邵县巨口铺镇谷桥村连通路</v>
          </cell>
          <cell r="J3915" t="str">
            <v>1327F4305220046</v>
          </cell>
          <cell r="K3915" t="str">
            <v>新村与撤并村便捷连通</v>
          </cell>
          <cell r="L3915" t="str">
            <v>一类地区</v>
          </cell>
          <cell r="M3915" t="str">
            <v>国家贫困县</v>
          </cell>
          <cell r="N3915" t="str">
            <v>新建</v>
          </cell>
          <cell r="O3915" t="str">
            <v>谷桥村</v>
          </cell>
          <cell r="P3915" t="str">
            <v>无路</v>
          </cell>
          <cell r="R3915" t="str">
            <v>0</v>
          </cell>
          <cell r="S3915" t="str">
            <v>4.5</v>
          </cell>
          <cell r="T3915" t="str">
            <v>无</v>
          </cell>
          <cell r="U3915">
            <v>0</v>
          </cell>
          <cell r="V3915">
            <v>1.4</v>
          </cell>
          <cell r="W3915">
            <v>1.4</v>
          </cell>
        </row>
        <row r="3916">
          <cell r="I3916" t="str">
            <v>新邵县巨口铺镇和谐村连通路</v>
          </cell>
          <cell r="J3916" t="str">
            <v>1327F4305220044</v>
          </cell>
          <cell r="K3916" t="str">
            <v>新村与撤并村便捷连通</v>
          </cell>
          <cell r="L3916" t="str">
            <v>一类地区</v>
          </cell>
          <cell r="M3916" t="str">
            <v>国家贫困县</v>
          </cell>
          <cell r="N3916" t="str">
            <v>新建</v>
          </cell>
          <cell r="O3916" t="str">
            <v>和谐村</v>
          </cell>
          <cell r="P3916" t="str">
            <v>无路</v>
          </cell>
          <cell r="R3916" t="str">
            <v>0</v>
          </cell>
          <cell r="S3916" t="str">
            <v>4.5</v>
          </cell>
          <cell r="T3916" t="str">
            <v>无</v>
          </cell>
          <cell r="U3916">
            <v>0</v>
          </cell>
          <cell r="V3916">
            <v>0.73</v>
          </cell>
          <cell r="W3916">
            <v>0.73</v>
          </cell>
        </row>
        <row r="3917">
          <cell r="I3917" t="str">
            <v>新邵县巨口铺镇洪家冲村连通路</v>
          </cell>
          <cell r="J3917" t="str">
            <v>1327F4305220047</v>
          </cell>
          <cell r="K3917" t="str">
            <v>新村与撤并村便捷连通</v>
          </cell>
          <cell r="L3917" t="str">
            <v>一类地区</v>
          </cell>
          <cell r="M3917" t="str">
            <v>国家贫困县</v>
          </cell>
          <cell r="N3917" t="str">
            <v>新建</v>
          </cell>
          <cell r="O3917" t="str">
            <v>洪家冲村</v>
          </cell>
          <cell r="P3917" t="str">
            <v>无路</v>
          </cell>
          <cell r="R3917" t="str">
            <v>0</v>
          </cell>
          <cell r="S3917" t="str">
            <v>4.5</v>
          </cell>
          <cell r="T3917" t="str">
            <v>无</v>
          </cell>
          <cell r="U3917">
            <v>0</v>
          </cell>
          <cell r="V3917">
            <v>1.1399999999999999</v>
          </cell>
          <cell r="W3917">
            <v>1.1399999999999999</v>
          </cell>
        </row>
        <row r="3918">
          <cell r="I3918" t="str">
            <v>新邵县巨口铺镇神水村连通公路</v>
          </cell>
          <cell r="J3918" t="str">
            <v>1327F4305220049</v>
          </cell>
          <cell r="K3918" t="str">
            <v>新村与撤并村便捷连通</v>
          </cell>
          <cell r="L3918" t="str">
            <v>一类地区</v>
          </cell>
          <cell r="M3918" t="str">
            <v>国家贫困县</v>
          </cell>
          <cell r="N3918" t="str">
            <v>新建</v>
          </cell>
          <cell r="O3918" t="str">
            <v>神水村</v>
          </cell>
          <cell r="P3918" t="str">
            <v>无路</v>
          </cell>
          <cell r="R3918" t="str">
            <v>0</v>
          </cell>
          <cell r="S3918" t="str">
            <v>4.5</v>
          </cell>
          <cell r="T3918" t="str">
            <v>无</v>
          </cell>
          <cell r="U3918">
            <v>0</v>
          </cell>
          <cell r="V3918">
            <v>0.5</v>
          </cell>
          <cell r="W3918">
            <v>0.5</v>
          </cell>
        </row>
        <row r="3919">
          <cell r="I3919" t="str">
            <v>新邵县巨口铺镇神水村连通路</v>
          </cell>
          <cell r="J3919" t="str">
            <v>1327F4305220048</v>
          </cell>
          <cell r="K3919" t="str">
            <v>新村与撤并村便捷连通</v>
          </cell>
          <cell r="L3919" t="str">
            <v>一类地区</v>
          </cell>
          <cell r="M3919" t="str">
            <v>国家贫困县</v>
          </cell>
          <cell r="N3919" t="str">
            <v>新建</v>
          </cell>
          <cell r="O3919" t="str">
            <v>神水村</v>
          </cell>
          <cell r="P3919" t="str">
            <v>无路</v>
          </cell>
          <cell r="R3919" t="str">
            <v>0</v>
          </cell>
          <cell r="S3919" t="str">
            <v>4.5</v>
          </cell>
          <cell r="T3919" t="str">
            <v>无</v>
          </cell>
          <cell r="U3919">
            <v>0</v>
          </cell>
          <cell r="V3919">
            <v>1</v>
          </cell>
          <cell r="W3919">
            <v>1</v>
          </cell>
        </row>
        <row r="3920">
          <cell r="I3920" t="str">
            <v>新邵县巨口铺镇五星村连通路</v>
          </cell>
          <cell r="J3920" t="str">
            <v>1327F4305220045</v>
          </cell>
          <cell r="K3920" t="str">
            <v>新村与撤并村便捷连通</v>
          </cell>
          <cell r="L3920" t="str">
            <v>一类地区</v>
          </cell>
          <cell r="M3920" t="str">
            <v>国家贫困县</v>
          </cell>
          <cell r="N3920" t="str">
            <v>新建</v>
          </cell>
          <cell r="O3920" t="str">
            <v>五星村</v>
          </cell>
          <cell r="P3920" t="str">
            <v>无路</v>
          </cell>
          <cell r="R3920" t="str">
            <v>0</v>
          </cell>
          <cell r="S3920" t="str">
            <v>4.5</v>
          </cell>
          <cell r="T3920" t="str">
            <v>无</v>
          </cell>
          <cell r="U3920">
            <v>0</v>
          </cell>
          <cell r="V3920">
            <v>1.6</v>
          </cell>
          <cell r="W3920">
            <v>1.6</v>
          </cell>
        </row>
        <row r="3921">
          <cell r="I3921" t="str">
            <v>新邵县龙溪铺镇龙源村连通路</v>
          </cell>
          <cell r="J3921" t="str">
            <v>1327F4305220052</v>
          </cell>
          <cell r="K3921" t="str">
            <v>新村与撤并村便捷连通</v>
          </cell>
          <cell r="L3921" t="str">
            <v>一类地区</v>
          </cell>
          <cell r="M3921" t="str">
            <v>国家贫困县</v>
          </cell>
          <cell r="N3921" t="str">
            <v>新建</v>
          </cell>
          <cell r="O3921" t="str">
            <v>龙源村</v>
          </cell>
          <cell r="P3921" t="str">
            <v>无路</v>
          </cell>
          <cell r="R3921" t="str">
            <v>0</v>
          </cell>
          <cell r="S3921" t="str">
            <v>4.5</v>
          </cell>
          <cell r="T3921" t="str">
            <v>无</v>
          </cell>
          <cell r="U3921">
            <v>0</v>
          </cell>
          <cell r="V3921">
            <v>1.77</v>
          </cell>
          <cell r="W3921">
            <v>1.77</v>
          </cell>
        </row>
        <row r="3922">
          <cell r="I3922" t="str">
            <v>新邵县龙溪铺镇双桥村连通路</v>
          </cell>
          <cell r="J3922" t="str">
            <v>1327F4305220050</v>
          </cell>
          <cell r="K3922" t="str">
            <v>新村与撤并村便捷连通</v>
          </cell>
          <cell r="L3922" t="str">
            <v>一类地区</v>
          </cell>
          <cell r="M3922" t="str">
            <v>国家贫困县</v>
          </cell>
          <cell r="N3922" t="str">
            <v>新建</v>
          </cell>
          <cell r="O3922" t="str">
            <v>双桥村</v>
          </cell>
          <cell r="P3922" t="str">
            <v>无路</v>
          </cell>
          <cell r="R3922" t="str">
            <v>0</v>
          </cell>
          <cell r="S3922" t="str">
            <v>4.5</v>
          </cell>
          <cell r="T3922" t="str">
            <v>无</v>
          </cell>
          <cell r="U3922">
            <v>0</v>
          </cell>
          <cell r="V3922">
            <v>1.87</v>
          </cell>
          <cell r="W3922">
            <v>1.87</v>
          </cell>
        </row>
        <row r="3923">
          <cell r="I3923" t="str">
            <v>新邵县龙溪铺镇塘边村连通路</v>
          </cell>
          <cell r="J3923" t="str">
            <v>1327F4305220051</v>
          </cell>
          <cell r="K3923" t="str">
            <v>新村与撤并村便捷连通</v>
          </cell>
          <cell r="L3923" t="str">
            <v>一类地区</v>
          </cell>
          <cell r="M3923" t="str">
            <v>国家贫困县</v>
          </cell>
          <cell r="N3923" t="str">
            <v>新建</v>
          </cell>
          <cell r="O3923" t="str">
            <v>塘边村</v>
          </cell>
          <cell r="P3923" t="str">
            <v>无路</v>
          </cell>
          <cell r="R3923" t="str">
            <v>0</v>
          </cell>
          <cell r="S3923" t="str">
            <v>4.5</v>
          </cell>
          <cell r="T3923" t="str">
            <v>无</v>
          </cell>
          <cell r="U3923">
            <v>0</v>
          </cell>
          <cell r="V3923">
            <v>0.9</v>
          </cell>
          <cell r="W3923">
            <v>0.9</v>
          </cell>
        </row>
        <row r="3924">
          <cell r="I3924" t="str">
            <v>新邵县酿溪镇赤水村连通路</v>
          </cell>
          <cell r="J3924" t="str">
            <v>1327F4305220053</v>
          </cell>
          <cell r="K3924" t="str">
            <v>新村与撤并村便捷连通</v>
          </cell>
          <cell r="L3924" t="str">
            <v>一类地区</v>
          </cell>
          <cell r="M3924" t="str">
            <v>国家贫困县</v>
          </cell>
          <cell r="N3924" t="str">
            <v>新建</v>
          </cell>
          <cell r="O3924" t="str">
            <v>赤水村</v>
          </cell>
          <cell r="P3924" t="str">
            <v>无路</v>
          </cell>
          <cell r="R3924" t="str">
            <v>0</v>
          </cell>
          <cell r="S3924" t="str">
            <v>4.5</v>
          </cell>
          <cell r="T3924" t="str">
            <v>无</v>
          </cell>
          <cell r="U3924">
            <v>0</v>
          </cell>
          <cell r="V3924">
            <v>0.3</v>
          </cell>
          <cell r="W3924">
            <v>0.3</v>
          </cell>
        </row>
        <row r="3925">
          <cell r="I3925" t="str">
            <v>新邵县坪上镇东岭村连通路</v>
          </cell>
          <cell r="J3925" t="str">
            <v>1327F4305220002</v>
          </cell>
          <cell r="K3925" t="str">
            <v>新村与撤并村便捷连通</v>
          </cell>
          <cell r="L3925" t="str">
            <v>一类地区</v>
          </cell>
          <cell r="M3925" t="str">
            <v>国家贫困县</v>
          </cell>
          <cell r="N3925" t="str">
            <v>新建</v>
          </cell>
          <cell r="O3925" t="str">
            <v>东岭村</v>
          </cell>
          <cell r="P3925" t="str">
            <v>含多个等级</v>
          </cell>
          <cell r="R3925" t="str">
            <v>0</v>
          </cell>
          <cell r="S3925" t="str">
            <v>4.5</v>
          </cell>
          <cell r="T3925" t="str">
            <v>无</v>
          </cell>
          <cell r="U3925">
            <v>0</v>
          </cell>
          <cell r="V3925">
            <v>0.8</v>
          </cell>
          <cell r="W3925">
            <v>0.8</v>
          </cell>
        </row>
        <row r="3926">
          <cell r="I3926" t="str">
            <v>新邵县坪上镇朗概山村连通路</v>
          </cell>
          <cell r="J3926" t="str">
            <v>1327F4305220003</v>
          </cell>
          <cell r="K3926" t="str">
            <v>新村与撤并村便捷连通</v>
          </cell>
          <cell r="L3926" t="str">
            <v>一类地区</v>
          </cell>
          <cell r="M3926" t="str">
            <v>国家贫困县</v>
          </cell>
          <cell r="N3926" t="str">
            <v>新建</v>
          </cell>
          <cell r="O3926" t="str">
            <v>朗概山村</v>
          </cell>
          <cell r="P3926" t="str">
            <v>无路</v>
          </cell>
          <cell r="R3926" t="str">
            <v>0</v>
          </cell>
          <cell r="S3926" t="str">
            <v>4.5</v>
          </cell>
          <cell r="T3926" t="str">
            <v>无</v>
          </cell>
          <cell r="U3926">
            <v>0</v>
          </cell>
          <cell r="V3926">
            <v>0.5</v>
          </cell>
          <cell r="W3926">
            <v>0.5</v>
          </cell>
        </row>
        <row r="3927">
          <cell r="I3927" t="str">
            <v>新邵县坪上镇峡山桥村连通路</v>
          </cell>
          <cell r="J3927" t="str">
            <v>1327F4305220004</v>
          </cell>
          <cell r="K3927" t="str">
            <v>新村与撤并村便捷连通</v>
          </cell>
          <cell r="L3927" t="str">
            <v>一类地区</v>
          </cell>
          <cell r="M3927" t="str">
            <v>国家贫困县</v>
          </cell>
          <cell r="N3927" t="str">
            <v>新建</v>
          </cell>
          <cell r="O3927" t="str">
            <v>峡山桥村</v>
          </cell>
          <cell r="P3927" t="str">
            <v>无路</v>
          </cell>
          <cell r="R3927" t="str">
            <v>0</v>
          </cell>
          <cell r="S3927" t="str">
            <v>4.5</v>
          </cell>
          <cell r="T3927" t="str">
            <v>无</v>
          </cell>
          <cell r="U3927">
            <v>0</v>
          </cell>
          <cell r="V3927">
            <v>0.47</v>
          </cell>
          <cell r="W3927">
            <v>0.47</v>
          </cell>
        </row>
        <row r="3928">
          <cell r="I3928" t="str">
            <v>新邵县雀塘镇合兴村连通路</v>
          </cell>
          <cell r="J3928" t="str">
            <v>1327F4305220016</v>
          </cell>
          <cell r="K3928" t="str">
            <v>新村与撤并村便捷连通</v>
          </cell>
          <cell r="L3928" t="str">
            <v>一类地区</v>
          </cell>
          <cell r="M3928" t="str">
            <v>国家贫困县</v>
          </cell>
          <cell r="N3928" t="str">
            <v>新建</v>
          </cell>
          <cell r="O3928" t="str">
            <v>合兴村</v>
          </cell>
          <cell r="P3928" t="str">
            <v>无路</v>
          </cell>
          <cell r="R3928" t="str">
            <v>0</v>
          </cell>
          <cell r="S3928" t="str">
            <v>4.5</v>
          </cell>
          <cell r="T3928" t="str">
            <v>无</v>
          </cell>
          <cell r="U3928">
            <v>0</v>
          </cell>
          <cell r="V3928">
            <v>1.04</v>
          </cell>
          <cell r="W3928">
            <v>1.04</v>
          </cell>
        </row>
        <row r="3929">
          <cell r="I3929" t="str">
            <v>新邵县雀塘镇腊石村连通路</v>
          </cell>
          <cell r="J3929" t="str">
            <v>1327F4305220020</v>
          </cell>
          <cell r="K3929" t="str">
            <v>新村与撤并村便捷连通</v>
          </cell>
          <cell r="L3929" t="str">
            <v>一类地区</v>
          </cell>
          <cell r="M3929" t="str">
            <v>国家贫困县</v>
          </cell>
          <cell r="N3929" t="str">
            <v>新建</v>
          </cell>
          <cell r="O3929" t="str">
            <v>腊石村</v>
          </cell>
          <cell r="P3929" t="str">
            <v>无路</v>
          </cell>
          <cell r="R3929" t="str">
            <v>0</v>
          </cell>
          <cell r="S3929" t="str">
            <v>4.5</v>
          </cell>
          <cell r="T3929" t="str">
            <v>无</v>
          </cell>
          <cell r="U3929">
            <v>0</v>
          </cell>
          <cell r="V3929">
            <v>0.4</v>
          </cell>
          <cell r="W3929">
            <v>0.4</v>
          </cell>
        </row>
        <row r="3930">
          <cell r="I3930" t="str">
            <v>新邵县雀塘镇乔亭村连通路</v>
          </cell>
          <cell r="J3930" t="str">
            <v>1327F4305220019</v>
          </cell>
          <cell r="K3930" t="str">
            <v>新村与撤并村便捷连通</v>
          </cell>
          <cell r="L3930" t="str">
            <v>一类地区</v>
          </cell>
          <cell r="M3930" t="str">
            <v>国家贫困县</v>
          </cell>
          <cell r="N3930" t="str">
            <v>新建</v>
          </cell>
          <cell r="O3930" t="str">
            <v>乔亭村</v>
          </cell>
          <cell r="P3930" t="str">
            <v>无路</v>
          </cell>
          <cell r="R3930" t="str">
            <v>0</v>
          </cell>
          <cell r="S3930" t="str">
            <v>4.5</v>
          </cell>
          <cell r="T3930" t="str">
            <v>无</v>
          </cell>
          <cell r="U3930">
            <v>0</v>
          </cell>
          <cell r="V3930">
            <v>1.24</v>
          </cell>
          <cell r="W3930">
            <v>1.24</v>
          </cell>
        </row>
        <row r="3931">
          <cell r="I3931" t="str">
            <v>新邵县雀塘镇仁和村连通路</v>
          </cell>
          <cell r="J3931" t="str">
            <v>1327F4305220017</v>
          </cell>
          <cell r="K3931" t="str">
            <v>新村与撤并村便捷连通</v>
          </cell>
          <cell r="L3931" t="str">
            <v>一类地区</v>
          </cell>
          <cell r="M3931" t="str">
            <v>国家贫困县</v>
          </cell>
          <cell r="N3931" t="str">
            <v>新建</v>
          </cell>
          <cell r="O3931" t="str">
            <v>仁和村</v>
          </cell>
          <cell r="P3931" t="str">
            <v>无路</v>
          </cell>
          <cell r="R3931" t="str">
            <v>0</v>
          </cell>
          <cell r="S3931" t="str">
            <v>4.5</v>
          </cell>
          <cell r="T3931" t="str">
            <v>无</v>
          </cell>
          <cell r="U3931">
            <v>0</v>
          </cell>
          <cell r="V3931">
            <v>0.86</v>
          </cell>
          <cell r="W3931">
            <v>0.86</v>
          </cell>
        </row>
        <row r="3932">
          <cell r="I3932" t="str">
            <v>新邵县雀塘镇沈江桥村连通路</v>
          </cell>
          <cell r="J3932" t="str">
            <v>1327F4305220018</v>
          </cell>
          <cell r="K3932" t="str">
            <v>新村与撤并村便捷连通</v>
          </cell>
          <cell r="L3932" t="str">
            <v>一类地区</v>
          </cell>
          <cell r="M3932" t="str">
            <v>国家贫困县</v>
          </cell>
          <cell r="N3932" t="str">
            <v>新建</v>
          </cell>
          <cell r="O3932" t="str">
            <v>沈江桥村</v>
          </cell>
          <cell r="P3932" t="str">
            <v>无路</v>
          </cell>
          <cell r="R3932" t="str">
            <v>0</v>
          </cell>
          <cell r="S3932" t="str">
            <v>4.5</v>
          </cell>
          <cell r="T3932" t="str">
            <v>无</v>
          </cell>
          <cell r="U3932">
            <v>0</v>
          </cell>
          <cell r="V3932">
            <v>0.4</v>
          </cell>
          <cell r="W3932">
            <v>0.4</v>
          </cell>
        </row>
        <row r="3933">
          <cell r="I3933" t="str">
            <v>新邵县雀塘镇石庙村连通路</v>
          </cell>
          <cell r="J3933" t="str">
            <v>1327F4305220014</v>
          </cell>
          <cell r="K3933" t="str">
            <v>新村与撤并村便捷连通</v>
          </cell>
          <cell r="L3933" t="str">
            <v>一类地区</v>
          </cell>
          <cell r="M3933" t="str">
            <v>国家贫困县</v>
          </cell>
          <cell r="N3933" t="str">
            <v>新建</v>
          </cell>
          <cell r="O3933" t="str">
            <v>石庙村</v>
          </cell>
          <cell r="P3933" t="str">
            <v>无路</v>
          </cell>
          <cell r="R3933" t="str">
            <v>0</v>
          </cell>
          <cell r="S3933" t="str">
            <v>4.5</v>
          </cell>
          <cell r="T3933" t="str">
            <v>无</v>
          </cell>
          <cell r="U3933">
            <v>0</v>
          </cell>
          <cell r="V3933">
            <v>1.28</v>
          </cell>
          <cell r="W3933">
            <v>1.28</v>
          </cell>
        </row>
        <row r="3934">
          <cell r="I3934" t="str">
            <v>新邵县雀塘镇杨家村连通路</v>
          </cell>
          <cell r="J3934" t="str">
            <v>1327F4305220015</v>
          </cell>
          <cell r="K3934" t="str">
            <v>新村与撤并村便捷连通</v>
          </cell>
          <cell r="L3934" t="str">
            <v>一类地区</v>
          </cell>
          <cell r="M3934" t="str">
            <v>国家贫困县</v>
          </cell>
          <cell r="N3934" t="str">
            <v>新建</v>
          </cell>
          <cell r="O3934" t="str">
            <v>杨家村</v>
          </cell>
          <cell r="P3934" t="str">
            <v>无路</v>
          </cell>
          <cell r="R3934" t="str">
            <v>0</v>
          </cell>
          <cell r="S3934" t="str">
            <v>4.5</v>
          </cell>
          <cell r="T3934" t="str">
            <v>无</v>
          </cell>
          <cell r="U3934">
            <v>0</v>
          </cell>
          <cell r="V3934">
            <v>1.47</v>
          </cell>
          <cell r="W3934">
            <v>1.47</v>
          </cell>
        </row>
        <row r="3935">
          <cell r="I3935" t="str">
            <v>新邵县太芝庙镇扶锡村连通路</v>
          </cell>
          <cell r="J3935" t="str">
            <v>1327F4305220030</v>
          </cell>
          <cell r="K3935" t="str">
            <v>新村与撤并村便捷连通</v>
          </cell>
          <cell r="L3935" t="str">
            <v>一类地区</v>
          </cell>
          <cell r="M3935" t="str">
            <v>国家贫困县</v>
          </cell>
          <cell r="N3935" t="str">
            <v>新建</v>
          </cell>
          <cell r="O3935" t="str">
            <v>扶锡村</v>
          </cell>
          <cell r="P3935" t="str">
            <v>无路</v>
          </cell>
          <cell r="R3935" t="str">
            <v>0</v>
          </cell>
          <cell r="S3935" t="str">
            <v>4.5</v>
          </cell>
          <cell r="T3935" t="str">
            <v>无</v>
          </cell>
          <cell r="U3935">
            <v>0</v>
          </cell>
          <cell r="V3935">
            <v>1.85</v>
          </cell>
          <cell r="W3935">
            <v>1.85</v>
          </cell>
        </row>
        <row r="3936">
          <cell r="I3936" t="str">
            <v>新邵县太芝庙镇聚泽村连通公路</v>
          </cell>
          <cell r="J3936" t="str">
            <v>1327F4305220029</v>
          </cell>
          <cell r="K3936" t="str">
            <v>新村与撤并村便捷连通</v>
          </cell>
          <cell r="L3936" t="str">
            <v>一类地区</v>
          </cell>
          <cell r="M3936" t="str">
            <v>国家贫困县</v>
          </cell>
          <cell r="N3936" t="str">
            <v>新建</v>
          </cell>
          <cell r="O3936" t="str">
            <v>聚泽村</v>
          </cell>
          <cell r="P3936" t="str">
            <v>无路</v>
          </cell>
          <cell r="R3936" t="str">
            <v>0</v>
          </cell>
          <cell r="S3936" t="str">
            <v>4.5</v>
          </cell>
          <cell r="T3936" t="str">
            <v>无</v>
          </cell>
          <cell r="U3936">
            <v>0</v>
          </cell>
          <cell r="V3936">
            <v>0.63</v>
          </cell>
          <cell r="W3936">
            <v>0.63</v>
          </cell>
        </row>
        <row r="3937">
          <cell r="I3937" t="str">
            <v>新邵县太芝庙镇童家村连通路</v>
          </cell>
          <cell r="J3937" t="str">
            <v>1327F4305220028</v>
          </cell>
          <cell r="K3937" t="str">
            <v>新村与撤并村便捷连通</v>
          </cell>
          <cell r="L3937" t="str">
            <v>一类地区</v>
          </cell>
          <cell r="M3937" t="str">
            <v>国家贫困县</v>
          </cell>
          <cell r="N3937" t="str">
            <v>新建</v>
          </cell>
          <cell r="O3937" t="str">
            <v>童家村</v>
          </cell>
          <cell r="P3937" t="str">
            <v>无路</v>
          </cell>
          <cell r="R3937" t="str">
            <v>0</v>
          </cell>
          <cell r="S3937" t="str">
            <v>4.5</v>
          </cell>
          <cell r="T3937" t="str">
            <v>无</v>
          </cell>
          <cell r="U3937">
            <v>0</v>
          </cell>
          <cell r="V3937">
            <v>0.28000000000000003</v>
          </cell>
          <cell r="W3937">
            <v>0.28000000000000003</v>
          </cell>
        </row>
        <row r="3938">
          <cell r="I3938" t="str">
            <v>新邵县潭府乡下潭村连通路</v>
          </cell>
          <cell r="J3938" t="str">
            <v>1327F4305220026</v>
          </cell>
          <cell r="K3938" t="str">
            <v>新村与撤并村便捷连通</v>
          </cell>
          <cell r="L3938" t="str">
            <v>一类地区</v>
          </cell>
          <cell r="M3938" t="str">
            <v>国家贫困县</v>
          </cell>
          <cell r="N3938" t="str">
            <v>新建</v>
          </cell>
          <cell r="O3938" t="str">
            <v>下潭村</v>
          </cell>
          <cell r="P3938" t="str">
            <v>无路</v>
          </cell>
          <cell r="R3938" t="str">
            <v>0</v>
          </cell>
          <cell r="S3938" t="str">
            <v>4.5</v>
          </cell>
          <cell r="T3938" t="str">
            <v>无</v>
          </cell>
          <cell r="U3938">
            <v>0</v>
          </cell>
          <cell r="V3938">
            <v>1.22</v>
          </cell>
          <cell r="W3938">
            <v>1.22</v>
          </cell>
        </row>
        <row r="3939">
          <cell r="I3939" t="str">
            <v>新邵县潭府乡峙溪冲村连通路</v>
          </cell>
          <cell r="J3939" t="str">
            <v>1327F4305220033</v>
          </cell>
          <cell r="K3939" t="str">
            <v>新村与撤并村便捷连通</v>
          </cell>
          <cell r="L3939" t="str">
            <v>一类地区</v>
          </cell>
          <cell r="M3939" t="str">
            <v>国家贫困县</v>
          </cell>
          <cell r="N3939" t="str">
            <v>新建</v>
          </cell>
          <cell r="O3939" t="str">
            <v>峙溪冲村</v>
          </cell>
          <cell r="P3939" t="str">
            <v>无路</v>
          </cell>
          <cell r="R3939" t="str">
            <v>0</v>
          </cell>
          <cell r="S3939" t="str">
            <v>4.5</v>
          </cell>
          <cell r="T3939" t="str">
            <v>无</v>
          </cell>
          <cell r="U3939">
            <v>0</v>
          </cell>
          <cell r="V3939">
            <v>1.61</v>
          </cell>
          <cell r="W3939">
            <v>1.61</v>
          </cell>
        </row>
        <row r="3940">
          <cell r="I3940" t="str">
            <v>新邵县潭府乡陂丁村连通路</v>
          </cell>
          <cell r="J3940" t="str">
            <v>1327F4305220027</v>
          </cell>
          <cell r="K3940" t="str">
            <v>新村与撤并村便捷连通</v>
          </cell>
          <cell r="L3940" t="str">
            <v>一类地区</v>
          </cell>
          <cell r="M3940" t="str">
            <v>国家贫困县</v>
          </cell>
          <cell r="N3940" t="str">
            <v>新建</v>
          </cell>
          <cell r="O3940" t="str">
            <v>陂丁村</v>
          </cell>
          <cell r="P3940" t="str">
            <v>四级公路</v>
          </cell>
          <cell r="R3940" t="str">
            <v>0</v>
          </cell>
          <cell r="S3940" t="str">
            <v>4.5</v>
          </cell>
          <cell r="T3940" t="str">
            <v>无</v>
          </cell>
          <cell r="U3940">
            <v>0</v>
          </cell>
          <cell r="V3940">
            <v>1.22</v>
          </cell>
          <cell r="W3940">
            <v>1.22</v>
          </cell>
        </row>
        <row r="3941">
          <cell r="I3941" t="str">
            <v>新邵县潭溪镇长泉村连通路</v>
          </cell>
          <cell r="J3941" t="str">
            <v>1327F4305220038</v>
          </cell>
          <cell r="K3941" t="str">
            <v>新村与撤并村便捷连通</v>
          </cell>
          <cell r="L3941" t="str">
            <v>一类地区</v>
          </cell>
          <cell r="M3941" t="str">
            <v>国家贫困县</v>
          </cell>
          <cell r="N3941" t="str">
            <v>新建</v>
          </cell>
          <cell r="O3941" t="str">
            <v>长泉村</v>
          </cell>
          <cell r="P3941" t="str">
            <v>无路</v>
          </cell>
          <cell r="R3941" t="str">
            <v>0</v>
          </cell>
          <cell r="S3941" t="str">
            <v>4.5</v>
          </cell>
          <cell r="T3941" t="str">
            <v>无</v>
          </cell>
          <cell r="U3941">
            <v>0</v>
          </cell>
          <cell r="V3941">
            <v>1.6</v>
          </cell>
          <cell r="W3941">
            <v>1.6</v>
          </cell>
        </row>
        <row r="3942">
          <cell r="I3942" t="str">
            <v>新邵县潭溪镇大坝村连通路</v>
          </cell>
          <cell r="J3942" t="str">
            <v>1327F4305220037</v>
          </cell>
          <cell r="K3942" t="str">
            <v>新村与撤并村便捷连通</v>
          </cell>
          <cell r="L3942" t="str">
            <v>一类地区</v>
          </cell>
          <cell r="M3942" t="str">
            <v>国家贫困县</v>
          </cell>
          <cell r="N3942" t="str">
            <v>新建</v>
          </cell>
          <cell r="O3942" t="str">
            <v>大坝村</v>
          </cell>
          <cell r="P3942" t="str">
            <v>无路</v>
          </cell>
          <cell r="R3942" t="str">
            <v>0</v>
          </cell>
          <cell r="S3942" t="str">
            <v>4.5</v>
          </cell>
          <cell r="T3942" t="str">
            <v>无</v>
          </cell>
          <cell r="U3942">
            <v>0</v>
          </cell>
          <cell r="V3942">
            <v>0.95</v>
          </cell>
          <cell r="W3942">
            <v>0.95</v>
          </cell>
        </row>
        <row r="3943">
          <cell r="I3943" t="str">
            <v>新邵县潭溪镇爽溪村连通路</v>
          </cell>
          <cell r="J3943" t="str">
            <v>1327F4305220039</v>
          </cell>
          <cell r="K3943" t="str">
            <v>新村与撤并村便捷连通</v>
          </cell>
          <cell r="L3943" t="str">
            <v>一类地区</v>
          </cell>
          <cell r="M3943" t="str">
            <v>国家贫困县</v>
          </cell>
          <cell r="N3943" t="str">
            <v>新建</v>
          </cell>
          <cell r="O3943" t="str">
            <v>爽溪村</v>
          </cell>
          <cell r="P3943" t="str">
            <v>无路</v>
          </cell>
          <cell r="R3943" t="str">
            <v>0</v>
          </cell>
          <cell r="S3943" t="str">
            <v>4.5</v>
          </cell>
          <cell r="T3943" t="str">
            <v>无</v>
          </cell>
          <cell r="U3943">
            <v>0</v>
          </cell>
          <cell r="V3943">
            <v>0.56999999999999995</v>
          </cell>
          <cell r="W3943">
            <v>0.56999999999999995</v>
          </cell>
        </row>
        <row r="3944">
          <cell r="I3944" t="str">
            <v>新邵县潭溪镇岳坪村连通路</v>
          </cell>
          <cell r="J3944" t="str">
            <v>1327F4305220036</v>
          </cell>
          <cell r="K3944" t="str">
            <v>新村与撤并村便捷连通</v>
          </cell>
          <cell r="L3944" t="str">
            <v>一类地区</v>
          </cell>
          <cell r="M3944" t="str">
            <v>国家贫困县</v>
          </cell>
          <cell r="N3944" t="str">
            <v>新建</v>
          </cell>
          <cell r="O3944" t="str">
            <v>岳坪村</v>
          </cell>
          <cell r="P3944" t="str">
            <v>无路</v>
          </cell>
          <cell r="R3944" t="str">
            <v>0</v>
          </cell>
          <cell r="S3944" t="str">
            <v>4.5</v>
          </cell>
          <cell r="T3944" t="str">
            <v>无</v>
          </cell>
          <cell r="U3944">
            <v>0</v>
          </cell>
          <cell r="V3944">
            <v>2.5</v>
          </cell>
          <cell r="W3944">
            <v>2.5</v>
          </cell>
        </row>
        <row r="3945">
          <cell r="I3945" t="str">
            <v>新邵县潭溪镇岳坪峰连通路</v>
          </cell>
          <cell r="J3945" t="str">
            <v>1327F4305220035</v>
          </cell>
          <cell r="K3945" t="str">
            <v>新村与撤并村便捷连通</v>
          </cell>
          <cell r="L3945" t="str">
            <v>一类地区</v>
          </cell>
          <cell r="M3945" t="str">
            <v>国家贫困县</v>
          </cell>
          <cell r="N3945" t="str">
            <v>新建</v>
          </cell>
          <cell r="O3945" t="str">
            <v>岳坪峰村</v>
          </cell>
          <cell r="P3945" t="str">
            <v>无路</v>
          </cell>
          <cell r="R3945" t="str">
            <v>0</v>
          </cell>
          <cell r="S3945" t="str">
            <v>4.5</v>
          </cell>
          <cell r="T3945" t="str">
            <v>无</v>
          </cell>
          <cell r="U3945">
            <v>0</v>
          </cell>
          <cell r="V3945">
            <v>1.7</v>
          </cell>
          <cell r="W3945">
            <v>1.7</v>
          </cell>
        </row>
        <row r="3946">
          <cell r="I3946" t="str">
            <v>新邵县小塘镇翠英村连通路</v>
          </cell>
          <cell r="J3946" t="str">
            <v>1327F4305220042</v>
          </cell>
          <cell r="K3946" t="str">
            <v>新村与撤并村便捷连通</v>
          </cell>
          <cell r="L3946" t="str">
            <v>一类地区</v>
          </cell>
          <cell r="M3946" t="str">
            <v>国家贫困县</v>
          </cell>
          <cell r="N3946" t="str">
            <v>新建</v>
          </cell>
          <cell r="O3946" t="str">
            <v>翠英村</v>
          </cell>
          <cell r="P3946" t="str">
            <v>无路</v>
          </cell>
          <cell r="R3946" t="str">
            <v>0</v>
          </cell>
          <cell r="S3946" t="str">
            <v>4.5</v>
          </cell>
          <cell r="T3946" t="str">
            <v>无</v>
          </cell>
          <cell r="U3946">
            <v>0</v>
          </cell>
          <cell r="V3946">
            <v>0.3</v>
          </cell>
          <cell r="W3946">
            <v>0.3</v>
          </cell>
        </row>
        <row r="3947">
          <cell r="I3947" t="str">
            <v>新邵县小塘镇江边村连通路</v>
          </cell>
          <cell r="J3947" t="str">
            <v>1327F4305220041</v>
          </cell>
          <cell r="K3947" t="str">
            <v>新村与撤并村便捷连通</v>
          </cell>
          <cell r="L3947" t="str">
            <v>一类地区</v>
          </cell>
          <cell r="M3947" t="str">
            <v>国家贫困县</v>
          </cell>
          <cell r="N3947" t="str">
            <v>新建</v>
          </cell>
          <cell r="O3947" t="str">
            <v>江边村</v>
          </cell>
          <cell r="P3947" t="str">
            <v>无路</v>
          </cell>
          <cell r="R3947" t="str">
            <v>0</v>
          </cell>
          <cell r="S3947" t="str">
            <v>4.5</v>
          </cell>
          <cell r="T3947" t="str">
            <v>无</v>
          </cell>
          <cell r="U3947">
            <v>0</v>
          </cell>
          <cell r="V3947">
            <v>0.82</v>
          </cell>
          <cell r="W3947">
            <v>0.82</v>
          </cell>
        </row>
        <row r="3948">
          <cell r="I3948" t="str">
            <v>新邵县小塘镇清江庙村连通路</v>
          </cell>
          <cell r="J3948" t="str">
            <v>1327F4305220040</v>
          </cell>
          <cell r="K3948" t="str">
            <v>新村与撤并村便捷连通</v>
          </cell>
          <cell r="L3948" t="str">
            <v>一类地区</v>
          </cell>
          <cell r="M3948" t="str">
            <v>国家贫困县</v>
          </cell>
          <cell r="N3948" t="str">
            <v>新建</v>
          </cell>
          <cell r="O3948" t="str">
            <v>清江庙村</v>
          </cell>
          <cell r="P3948" t="str">
            <v>无路</v>
          </cell>
          <cell r="R3948" t="str">
            <v>0</v>
          </cell>
          <cell r="S3948" t="str">
            <v>4.5</v>
          </cell>
          <cell r="T3948" t="str">
            <v>无</v>
          </cell>
          <cell r="U3948">
            <v>0</v>
          </cell>
          <cell r="V3948">
            <v>0.8</v>
          </cell>
          <cell r="W3948">
            <v>0.8</v>
          </cell>
        </row>
        <row r="3949">
          <cell r="I3949" t="str">
            <v>新邵县小塘镇言耳边村连通路</v>
          </cell>
          <cell r="J3949" t="str">
            <v>1327F4305220043</v>
          </cell>
          <cell r="K3949" t="str">
            <v>新村与撤并村便捷连通</v>
          </cell>
          <cell r="L3949" t="str">
            <v>一类地区</v>
          </cell>
          <cell r="M3949" t="str">
            <v>国家贫困县</v>
          </cell>
          <cell r="N3949" t="str">
            <v>新建</v>
          </cell>
          <cell r="O3949" t="str">
            <v>言耳边村</v>
          </cell>
          <cell r="P3949" t="str">
            <v>无路</v>
          </cell>
          <cell r="R3949" t="str">
            <v>0</v>
          </cell>
          <cell r="S3949" t="str">
            <v>4.5</v>
          </cell>
          <cell r="T3949" t="str">
            <v>无</v>
          </cell>
          <cell r="U3949">
            <v>0</v>
          </cell>
          <cell r="V3949">
            <v>1.29</v>
          </cell>
          <cell r="W3949">
            <v>1.29</v>
          </cell>
        </row>
        <row r="3950">
          <cell r="I3950" t="str">
            <v>新邵县新田铺镇车田新村连通路</v>
          </cell>
          <cell r="J3950" t="str">
            <v>1327F4305220012</v>
          </cell>
          <cell r="K3950" t="str">
            <v>新村与撤并村便捷连通</v>
          </cell>
          <cell r="L3950" t="str">
            <v>一类地区</v>
          </cell>
          <cell r="M3950" t="str">
            <v>国家贫困县</v>
          </cell>
          <cell r="N3950" t="str">
            <v>新建</v>
          </cell>
          <cell r="O3950" t="str">
            <v>车田新村</v>
          </cell>
          <cell r="P3950" t="str">
            <v>无路</v>
          </cell>
          <cell r="R3950" t="str">
            <v>0</v>
          </cell>
          <cell r="S3950" t="str">
            <v>4.5</v>
          </cell>
          <cell r="T3950" t="str">
            <v>无</v>
          </cell>
          <cell r="U3950">
            <v>0</v>
          </cell>
          <cell r="V3950">
            <v>0.61</v>
          </cell>
          <cell r="W3950">
            <v>0.61</v>
          </cell>
        </row>
        <row r="3951">
          <cell r="I3951" t="str">
            <v>新邵县新田铺镇毛力冲村连通路</v>
          </cell>
          <cell r="J3951" t="str">
            <v>1327F4305220005</v>
          </cell>
          <cell r="K3951" t="str">
            <v>新村与撤并村便捷连通</v>
          </cell>
          <cell r="L3951" t="str">
            <v>一类地区</v>
          </cell>
          <cell r="M3951" t="str">
            <v>国家贫困县</v>
          </cell>
          <cell r="N3951" t="str">
            <v>新建</v>
          </cell>
          <cell r="O3951" t="str">
            <v>毛力冲村</v>
          </cell>
          <cell r="P3951" t="str">
            <v>无路</v>
          </cell>
          <cell r="R3951" t="str">
            <v>0</v>
          </cell>
          <cell r="S3951" t="str">
            <v>4.5</v>
          </cell>
          <cell r="T3951" t="str">
            <v>无</v>
          </cell>
          <cell r="U3951">
            <v>0</v>
          </cell>
          <cell r="V3951">
            <v>1.33</v>
          </cell>
          <cell r="W3951">
            <v>1.33</v>
          </cell>
        </row>
        <row r="3952">
          <cell r="I3952" t="str">
            <v>新邵县新田铺镇田塘村连通路</v>
          </cell>
          <cell r="J3952" t="str">
            <v>1327F4305220001</v>
          </cell>
          <cell r="K3952" t="str">
            <v>新村与撤并村便捷连通</v>
          </cell>
          <cell r="L3952" t="str">
            <v>一类地区</v>
          </cell>
          <cell r="M3952" t="str">
            <v>国家贫困县</v>
          </cell>
          <cell r="N3952" t="str">
            <v>新建</v>
          </cell>
          <cell r="O3952" t="str">
            <v>田塘村</v>
          </cell>
          <cell r="P3952" t="str">
            <v>无路</v>
          </cell>
          <cell r="R3952" t="str">
            <v>0</v>
          </cell>
          <cell r="S3952" t="str">
            <v>4.5</v>
          </cell>
          <cell r="T3952" t="str">
            <v>无</v>
          </cell>
          <cell r="U3952">
            <v>0</v>
          </cell>
          <cell r="V3952">
            <v>0.99</v>
          </cell>
          <cell r="W3952">
            <v>0.99</v>
          </cell>
        </row>
        <row r="3953">
          <cell r="I3953" t="str">
            <v>新邵县新田铺镇小水庙村连通路</v>
          </cell>
          <cell r="J3953" t="str">
            <v>1327F4305220006</v>
          </cell>
          <cell r="K3953" t="str">
            <v>新村与撤并村便捷连通</v>
          </cell>
          <cell r="L3953" t="str">
            <v>一类地区</v>
          </cell>
          <cell r="M3953" t="str">
            <v>国家贫困县</v>
          </cell>
          <cell r="N3953" t="str">
            <v>新建</v>
          </cell>
          <cell r="O3953" t="str">
            <v>小水庙村</v>
          </cell>
          <cell r="P3953" t="str">
            <v>无路</v>
          </cell>
          <cell r="R3953" t="str">
            <v>0</v>
          </cell>
          <cell r="S3953" t="str">
            <v>4.5</v>
          </cell>
          <cell r="T3953" t="str">
            <v>无</v>
          </cell>
          <cell r="U3953">
            <v>0</v>
          </cell>
          <cell r="V3953">
            <v>1.46</v>
          </cell>
          <cell r="W3953">
            <v>1.46</v>
          </cell>
        </row>
        <row r="3954">
          <cell r="I3954" t="str">
            <v>新邵县新田铺镇严村连通路</v>
          </cell>
          <cell r="J3954" t="str">
            <v>1327F4305220011</v>
          </cell>
          <cell r="K3954" t="str">
            <v>新村与撤并村便捷连通</v>
          </cell>
          <cell r="L3954" t="str">
            <v>一类地区</v>
          </cell>
          <cell r="M3954" t="str">
            <v>国家贫困县</v>
          </cell>
          <cell r="N3954" t="str">
            <v>新建</v>
          </cell>
          <cell r="O3954" t="str">
            <v>严村</v>
          </cell>
          <cell r="P3954" t="str">
            <v>无路</v>
          </cell>
          <cell r="R3954" t="str">
            <v>0</v>
          </cell>
          <cell r="S3954" t="str">
            <v>4.5</v>
          </cell>
          <cell r="T3954" t="str">
            <v>无</v>
          </cell>
          <cell r="U3954">
            <v>0</v>
          </cell>
          <cell r="V3954">
            <v>1.23</v>
          </cell>
          <cell r="W3954">
            <v>1.23</v>
          </cell>
        </row>
        <row r="3955">
          <cell r="I3955" t="str">
            <v>新邵县严塘镇白水洞村连通路</v>
          </cell>
          <cell r="J3955" t="str">
            <v>1327F4305220057</v>
          </cell>
          <cell r="K3955" t="str">
            <v>新村与撤并村便捷连通</v>
          </cell>
          <cell r="L3955" t="str">
            <v>一类地区</v>
          </cell>
          <cell r="M3955" t="str">
            <v>国家贫困县</v>
          </cell>
          <cell r="N3955" t="str">
            <v>新建</v>
          </cell>
          <cell r="O3955" t="str">
            <v>白水洞村</v>
          </cell>
          <cell r="P3955" t="str">
            <v>无路</v>
          </cell>
          <cell r="R3955" t="str">
            <v>0</v>
          </cell>
          <cell r="S3955" t="str">
            <v>4.5</v>
          </cell>
          <cell r="T3955" t="str">
            <v>无</v>
          </cell>
          <cell r="U3955">
            <v>0</v>
          </cell>
          <cell r="V3955">
            <v>4.1449999999999996</v>
          </cell>
          <cell r="W3955">
            <v>4.1449999999999996</v>
          </cell>
        </row>
        <row r="3956">
          <cell r="I3956" t="str">
            <v>新邵县严塘镇戴何村连通路</v>
          </cell>
          <cell r="J3956" t="str">
            <v>1327F4305220058</v>
          </cell>
          <cell r="K3956" t="str">
            <v>新村与撤并村便捷连通</v>
          </cell>
          <cell r="L3956" t="str">
            <v>一类地区</v>
          </cell>
          <cell r="M3956" t="str">
            <v>国家贫困县</v>
          </cell>
          <cell r="N3956" t="str">
            <v>新建</v>
          </cell>
          <cell r="O3956" t="str">
            <v>戴何村</v>
          </cell>
          <cell r="P3956" t="str">
            <v>无路</v>
          </cell>
          <cell r="R3956" t="str">
            <v>0</v>
          </cell>
          <cell r="S3956" t="str">
            <v>4.5</v>
          </cell>
          <cell r="T3956" t="str">
            <v>无</v>
          </cell>
          <cell r="U3956">
            <v>0</v>
          </cell>
          <cell r="V3956">
            <v>0.52</v>
          </cell>
          <cell r="W3956">
            <v>0.52</v>
          </cell>
        </row>
        <row r="3957">
          <cell r="I3957" t="str">
            <v>新邵县严塘镇湖城村连通路</v>
          </cell>
          <cell r="J3957" t="str">
            <v>1327F4305220013</v>
          </cell>
          <cell r="K3957" t="str">
            <v>新村与撤并村便捷连通</v>
          </cell>
          <cell r="L3957" t="str">
            <v>一类地区</v>
          </cell>
          <cell r="M3957" t="str">
            <v>国家贫困县</v>
          </cell>
          <cell r="N3957" t="str">
            <v>新建</v>
          </cell>
          <cell r="O3957" t="str">
            <v>湖城村</v>
          </cell>
          <cell r="P3957" t="str">
            <v>无路</v>
          </cell>
          <cell r="R3957" t="str">
            <v>0</v>
          </cell>
          <cell r="S3957" t="str">
            <v>4.5</v>
          </cell>
          <cell r="T3957" t="str">
            <v>无</v>
          </cell>
          <cell r="U3957">
            <v>0</v>
          </cell>
          <cell r="V3957">
            <v>1.7</v>
          </cell>
          <cell r="W3957">
            <v>1.7</v>
          </cell>
        </row>
        <row r="3958">
          <cell r="I3958" t="str">
            <v>新邵县迎光乡红岩寨村连通路</v>
          </cell>
          <cell r="J3958" t="str">
            <v>1327F4305220056</v>
          </cell>
          <cell r="K3958" t="str">
            <v>新村与撤并村便捷连通</v>
          </cell>
          <cell r="L3958" t="str">
            <v>一类地区</v>
          </cell>
          <cell r="M3958" t="str">
            <v>国家贫困县</v>
          </cell>
          <cell r="N3958" t="str">
            <v>新建</v>
          </cell>
          <cell r="O3958" t="str">
            <v>红岩寨村</v>
          </cell>
          <cell r="P3958" t="str">
            <v>无路</v>
          </cell>
          <cell r="R3958" t="str">
            <v>0</v>
          </cell>
          <cell r="S3958" t="str">
            <v>4.5</v>
          </cell>
          <cell r="T3958" t="str">
            <v>无</v>
          </cell>
          <cell r="U3958">
            <v>0</v>
          </cell>
          <cell r="V3958">
            <v>1.34</v>
          </cell>
          <cell r="W3958">
            <v>1.34</v>
          </cell>
        </row>
        <row r="3959">
          <cell r="I3959" t="str">
            <v>新邵县迎光乡水口村连通路</v>
          </cell>
          <cell r="J3959" t="str">
            <v>1327F4305220055</v>
          </cell>
          <cell r="K3959" t="str">
            <v>新村与撤并村便捷连通</v>
          </cell>
          <cell r="L3959" t="str">
            <v>一类地区</v>
          </cell>
          <cell r="M3959" t="str">
            <v>国家贫困县</v>
          </cell>
          <cell r="N3959" t="str">
            <v>新建</v>
          </cell>
          <cell r="O3959" t="str">
            <v>水口村</v>
          </cell>
          <cell r="P3959" t="str">
            <v>无路</v>
          </cell>
          <cell r="R3959" t="str">
            <v>0</v>
          </cell>
          <cell r="S3959" t="str">
            <v>4.5</v>
          </cell>
          <cell r="T3959" t="str">
            <v>无</v>
          </cell>
          <cell r="U3959">
            <v>0</v>
          </cell>
          <cell r="V3959">
            <v>0.75</v>
          </cell>
          <cell r="W3959">
            <v>0.75</v>
          </cell>
        </row>
        <row r="3960">
          <cell r="I3960" t="str">
            <v>新邵县迎光乡兴旺村连通路</v>
          </cell>
          <cell r="J3960" t="str">
            <v>1327F4305220054</v>
          </cell>
          <cell r="K3960" t="str">
            <v>新村与撤并村便捷连通</v>
          </cell>
          <cell r="L3960" t="str">
            <v>一类地区</v>
          </cell>
          <cell r="M3960" t="str">
            <v>国家贫困县</v>
          </cell>
          <cell r="N3960" t="str">
            <v>新建</v>
          </cell>
          <cell r="O3960" t="str">
            <v>兴旺村</v>
          </cell>
          <cell r="P3960" t="str">
            <v>无路</v>
          </cell>
          <cell r="R3960" t="str">
            <v>0</v>
          </cell>
          <cell r="S3960" t="str">
            <v>4.5</v>
          </cell>
          <cell r="T3960" t="str">
            <v>无</v>
          </cell>
          <cell r="U3960">
            <v>0</v>
          </cell>
          <cell r="V3960">
            <v>4.45</v>
          </cell>
          <cell r="W3960">
            <v>4.45</v>
          </cell>
        </row>
        <row r="3961">
          <cell r="I3961" t="str">
            <v>白果至九公桥连接路</v>
          </cell>
          <cell r="J3961" t="str">
            <v>1327F4305230018</v>
          </cell>
          <cell r="K3961" t="str">
            <v>新村与撤并村便捷连通</v>
          </cell>
          <cell r="L3961" t="str">
            <v>一类地区</v>
          </cell>
          <cell r="M3961" t="str">
            <v>国家贫困县</v>
          </cell>
          <cell r="N3961" t="str">
            <v>升级改造（提质改造）</v>
          </cell>
          <cell r="O3961" t="str">
            <v>九公桥村</v>
          </cell>
          <cell r="P3961" t="str">
            <v>四级公路</v>
          </cell>
          <cell r="R3961" t="str">
            <v>3.5</v>
          </cell>
          <cell r="S3961" t="str">
            <v>4.5</v>
          </cell>
          <cell r="T3961" t="str">
            <v>C014430523</v>
          </cell>
          <cell r="U3961">
            <v>0</v>
          </cell>
          <cell r="V3961">
            <v>1.278</v>
          </cell>
          <cell r="W3961">
            <v>1.278</v>
          </cell>
        </row>
        <row r="3962">
          <cell r="I3962" t="str">
            <v>柏山至G320连接路</v>
          </cell>
          <cell r="J3962" t="str">
            <v>1327F4305230003</v>
          </cell>
          <cell r="K3962" t="str">
            <v>新村与撤并村便捷连通</v>
          </cell>
          <cell r="L3962" t="str">
            <v>一类地区</v>
          </cell>
          <cell r="M3962" t="str">
            <v>国家贫困县</v>
          </cell>
          <cell r="N3962" t="str">
            <v>新建</v>
          </cell>
          <cell r="O3962" t="str">
            <v>石湾村</v>
          </cell>
          <cell r="P3962" t="str">
            <v>等外公路</v>
          </cell>
          <cell r="R3962" t="str">
            <v>0</v>
          </cell>
          <cell r="S3962" t="str">
            <v>3.5</v>
          </cell>
          <cell r="T3962" t="str">
            <v>无</v>
          </cell>
          <cell r="U3962">
            <v>0</v>
          </cell>
          <cell r="V3962">
            <v>1.71</v>
          </cell>
          <cell r="W3962">
            <v>1.71</v>
          </cell>
        </row>
        <row r="3963">
          <cell r="I3963" t="str">
            <v>长塘至柿山连接路</v>
          </cell>
          <cell r="J3963" t="str">
            <v>1327F4305230043</v>
          </cell>
          <cell r="K3963" t="str">
            <v>新村与撤并村便捷连通</v>
          </cell>
          <cell r="L3963" t="str">
            <v>一类地区</v>
          </cell>
          <cell r="M3963" t="str">
            <v>国家贫困县</v>
          </cell>
          <cell r="N3963" t="str">
            <v>新建</v>
          </cell>
          <cell r="O3963" t="str">
            <v>柿山村</v>
          </cell>
          <cell r="P3963" t="str">
            <v>无路</v>
          </cell>
          <cell r="R3963" t="str">
            <v>3</v>
          </cell>
          <cell r="S3963" t="str">
            <v>3.5</v>
          </cell>
          <cell r="T3963" t="str">
            <v>无</v>
          </cell>
          <cell r="U3963">
            <v>0</v>
          </cell>
          <cell r="V3963">
            <v>1.7</v>
          </cell>
          <cell r="W3963">
            <v>1.7</v>
          </cell>
        </row>
        <row r="3964">
          <cell r="I3964" t="str">
            <v>朝南塘至蔡桥连接路</v>
          </cell>
          <cell r="J3964" t="str">
            <v>1327F4305230046</v>
          </cell>
          <cell r="K3964" t="str">
            <v>新村与撤并村便捷连通</v>
          </cell>
          <cell r="L3964" t="str">
            <v>一类地区</v>
          </cell>
          <cell r="M3964" t="str">
            <v>国家贫困县</v>
          </cell>
          <cell r="N3964" t="str">
            <v>新建</v>
          </cell>
          <cell r="O3964" t="str">
            <v>桂花村</v>
          </cell>
          <cell r="P3964" t="str">
            <v>无路</v>
          </cell>
          <cell r="R3964" t="str">
            <v>3</v>
          </cell>
          <cell r="S3964" t="str">
            <v>3.5</v>
          </cell>
          <cell r="T3964" t="str">
            <v>无</v>
          </cell>
          <cell r="U3964">
            <v>0</v>
          </cell>
          <cell r="V3964">
            <v>1.1000000000000001</v>
          </cell>
          <cell r="W3964">
            <v>1.1000000000000001</v>
          </cell>
        </row>
        <row r="3965">
          <cell r="I3965" t="str">
            <v>大坝至莲花连接路</v>
          </cell>
          <cell r="J3965" t="str">
            <v>1327F4305230028</v>
          </cell>
          <cell r="K3965" t="str">
            <v>新村与撤并村便捷连通</v>
          </cell>
          <cell r="L3965" t="str">
            <v>一类地区</v>
          </cell>
          <cell r="M3965" t="str">
            <v>国家贫困县</v>
          </cell>
          <cell r="N3965" t="str">
            <v>新建</v>
          </cell>
          <cell r="O3965" t="str">
            <v>大莲村</v>
          </cell>
          <cell r="P3965" t="str">
            <v>无路</v>
          </cell>
          <cell r="R3965" t="str">
            <v>3</v>
          </cell>
          <cell r="S3965" t="str">
            <v>3.5</v>
          </cell>
          <cell r="T3965" t="str">
            <v>无</v>
          </cell>
          <cell r="U3965">
            <v>0</v>
          </cell>
          <cell r="V3965">
            <v>0.81</v>
          </cell>
          <cell r="W3965">
            <v>0.81</v>
          </cell>
        </row>
        <row r="3966">
          <cell r="I3966" t="str">
            <v>大塘至中乙连接路</v>
          </cell>
          <cell r="J3966" t="str">
            <v>1327F4305230012</v>
          </cell>
          <cell r="K3966" t="str">
            <v>新村与撤并村便捷连通</v>
          </cell>
          <cell r="L3966" t="str">
            <v>一类地区</v>
          </cell>
          <cell r="M3966" t="str">
            <v>国家贫困县</v>
          </cell>
          <cell r="N3966" t="str">
            <v>新建</v>
          </cell>
          <cell r="O3966" t="str">
            <v>中乙村</v>
          </cell>
          <cell r="P3966" t="str">
            <v>无路</v>
          </cell>
          <cell r="R3966" t="str">
            <v>0</v>
          </cell>
          <cell r="S3966" t="str">
            <v>3.5</v>
          </cell>
          <cell r="T3966" t="str">
            <v>无</v>
          </cell>
          <cell r="U3966">
            <v>0</v>
          </cell>
          <cell r="V3966">
            <v>1</v>
          </cell>
          <cell r="W3966">
            <v>1</v>
          </cell>
        </row>
        <row r="3967">
          <cell r="I3967" t="str">
            <v>吊井楼-大冲王家连接路</v>
          </cell>
          <cell r="J3967" t="str">
            <v>1327F4305230063</v>
          </cell>
          <cell r="K3967" t="str">
            <v>新村与撤并村便捷连通</v>
          </cell>
          <cell r="L3967" t="str">
            <v>一类地区</v>
          </cell>
          <cell r="M3967" t="str">
            <v>国家贫困县</v>
          </cell>
          <cell r="N3967" t="str">
            <v>新建</v>
          </cell>
          <cell r="O3967" t="str">
            <v>吊井楼村</v>
          </cell>
          <cell r="P3967" t="str">
            <v>无路</v>
          </cell>
          <cell r="R3967" t="str">
            <v>0</v>
          </cell>
          <cell r="S3967" t="str">
            <v>3.5</v>
          </cell>
          <cell r="T3967" t="str">
            <v>无</v>
          </cell>
          <cell r="U3967">
            <v>0</v>
          </cell>
          <cell r="V3967">
            <v>1.5</v>
          </cell>
          <cell r="W3967">
            <v>1.5</v>
          </cell>
        </row>
        <row r="3968">
          <cell r="I3968" t="str">
            <v>洞田至罗汉连接路</v>
          </cell>
          <cell r="J3968" t="str">
            <v>1327F4305230031</v>
          </cell>
          <cell r="K3968" t="str">
            <v>新村与撤并村便捷连通</v>
          </cell>
          <cell r="L3968" t="str">
            <v>一类地区</v>
          </cell>
          <cell r="M3968" t="str">
            <v>国家贫困县</v>
          </cell>
          <cell r="N3968" t="str">
            <v>新建</v>
          </cell>
          <cell r="O3968" t="str">
            <v>罗汉村</v>
          </cell>
          <cell r="P3968" t="str">
            <v>无路</v>
          </cell>
          <cell r="R3968" t="str">
            <v>3</v>
          </cell>
          <cell r="S3968" t="str">
            <v>3.5</v>
          </cell>
          <cell r="T3968" t="str">
            <v>无</v>
          </cell>
          <cell r="U3968">
            <v>0</v>
          </cell>
          <cell r="V3968">
            <v>1.65</v>
          </cell>
          <cell r="W3968">
            <v>1.65</v>
          </cell>
        </row>
        <row r="3969">
          <cell r="I3969" t="str">
            <v>对门坨至塘代连接路</v>
          </cell>
          <cell r="J3969" t="str">
            <v>1327F4305230013</v>
          </cell>
          <cell r="K3969" t="str">
            <v>新村与撤并村便捷连通</v>
          </cell>
          <cell r="L3969" t="str">
            <v>一类地区</v>
          </cell>
          <cell r="M3969" t="str">
            <v>国家贫困县</v>
          </cell>
          <cell r="N3969" t="str">
            <v>新建</v>
          </cell>
          <cell r="O3969" t="str">
            <v>塘代村</v>
          </cell>
          <cell r="P3969" t="str">
            <v>无路</v>
          </cell>
          <cell r="R3969" t="str">
            <v>0</v>
          </cell>
          <cell r="S3969" t="str">
            <v>3.5</v>
          </cell>
          <cell r="T3969" t="str">
            <v>无</v>
          </cell>
          <cell r="U3969">
            <v>0</v>
          </cell>
          <cell r="V3969">
            <v>4.7</v>
          </cell>
          <cell r="W3969">
            <v>4.7</v>
          </cell>
        </row>
        <row r="3970">
          <cell r="I3970" t="str">
            <v>付家坪至栗树连接路</v>
          </cell>
          <cell r="J3970" t="str">
            <v>1327F4305230032</v>
          </cell>
          <cell r="K3970" t="str">
            <v>新村与撤并村便捷连通</v>
          </cell>
          <cell r="L3970" t="str">
            <v>一类地区</v>
          </cell>
          <cell r="M3970" t="str">
            <v>国家贫困县</v>
          </cell>
          <cell r="N3970" t="str">
            <v>新建</v>
          </cell>
          <cell r="O3970" t="str">
            <v>栗村村</v>
          </cell>
          <cell r="P3970" t="str">
            <v>无路</v>
          </cell>
          <cell r="R3970" t="str">
            <v>0</v>
          </cell>
          <cell r="S3970" t="str">
            <v>3.5</v>
          </cell>
          <cell r="T3970" t="str">
            <v>无</v>
          </cell>
          <cell r="U3970">
            <v>0</v>
          </cell>
          <cell r="V3970">
            <v>2.61</v>
          </cell>
          <cell r="W3970">
            <v>2.61</v>
          </cell>
        </row>
        <row r="3971">
          <cell r="I3971" t="str">
            <v>贺家至鸟语连接路</v>
          </cell>
          <cell r="J3971" t="str">
            <v>1327F4305230002</v>
          </cell>
          <cell r="K3971" t="str">
            <v>新村与撤并村便捷连通</v>
          </cell>
          <cell r="L3971" t="str">
            <v>一类地区</v>
          </cell>
          <cell r="M3971" t="str">
            <v>国家贫困县</v>
          </cell>
          <cell r="N3971" t="str">
            <v>新建</v>
          </cell>
          <cell r="O3971" t="str">
            <v>鸟语村</v>
          </cell>
          <cell r="P3971" t="str">
            <v>无路</v>
          </cell>
          <cell r="R3971" t="str">
            <v>0</v>
          </cell>
          <cell r="S3971" t="str">
            <v>3.5</v>
          </cell>
          <cell r="T3971" t="str">
            <v>无</v>
          </cell>
          <cell r="U3971">
            <v>0</v>
          </cell>
          <cell r="V3971">
            <v>0.85</v>
          </cell>
          <cell r="W3971">
            <v>0.85</v>
          </cell>
        </row>
        <row r="3972">
          <cell r="I3972" t="str">
            <v>红庙铺至喜鹊连接路</v>
          </cell>
          <cell r="J3972" t="str">
            <v>1327F4305230015</v>
          </cell>
          <cell r="K3972" t="str">
            <v>新村与撤并村便捷连通</v>
          </cell>
          <cell r="L3972" t="str">
            <v>一类地区</v>
          </cell>
          <cell r="M3972" t="str">
            <v>国家贫困县</v>
          </cell>
          <cell r="N3972" t="str">
            <v>新建</v>
          </cell>
          <cell r="O3972" t="str">
            <v>喜鹊村</v>
          </cell>
          <cell r="P3972" t="str">
            <v>无路</v>
          </cell>
          <cell r="R3972" t="str">
            <v>0</v>
          </cell>
          <cell r="S3972" t="str">
            <v>3.5</v>
          </cell>
          <cell r="T3972" t="str">
            <v>无</v>
          </cell>
          <cell r="U3972">
            <v>0</v>
          </cell>
          <cell r="V3972">
            <v>1.5</v>
          </cell>
          <cell r="W3972">
            <v>1.5</v>
          </cell>
        </row>
        <row r="3973">
          <cell r="I3973" t="str">
            <v>黄花至黄田坪连接路</v>
          </cell>
          <cell r="J3973" t="str">
            <v>1327F4305230001</v>
          </cell>
          <cell r="K3973" t="str">
            <v>新村与撤并村便捷连通</v>
          </cell>
          <cell r="L3973" t="str">
            <v>一类地区</v>
          </cell>
          <cell r="M3973" t="str">
            <v>国家贫困县</v>
          </cell>
          <cell r="N3973" t="str">
            <v>新建</v>
          </cell>
          <cell r="O3973" t="str">
            <v>黄田坪村</v>
          </cell>
          <cell r="P3973" t="str">
            <v>等外公路</v>
          </cell>
          <cell r="R3973" t="str">
            <v>0</v>
          </cell>
          <cell r="S3973" t="str">
            <v>4.5</v>
          </cell>
          <cell r="T3973" t="str">
            <v>无</v>
          </cell>
          <cell r="U3973">
            <v>0</v>
          </cell>
          <cell r="V3973">
            <v>1.57</v>
          </cell>
          <cell r="W3973">
            <v>1.57</v>
          </cell>
        </row>
        <row r="3974">
          <cell r="I3974" t="str">
            <v>金银至西岭连接路</v>
          </cell>
          <cell r="J3974" t="str">
            <v>1327F4305230008</v>
          </cell>
          <cell r="K3974" t="str">
            <v>新村与撤并村便捷连通</v>
          </cell>
          <cell r="L3974" t="str">
            <v>一类地区</v>
          </cell>
          <cell r="M3974" t="str">
            <v>国家贫困县</v>
          </cell>
          <cell r="N3974" t="str">
            <v>升级改造（提质改造）</v>
          </cell>
          <cell r="O3974" t="str">
            <v>金银村</v>
          </cell>
          <cell r="P3974" t="str">
            <v>等外公路</v>
          </cell>
          <cell r="R3974" t="str">
            <v>0</v>
          </cell>
          <cell r="S3974" t="str">
            <v>3.5</v>
          </cell>
          <cell r="T3974" t="str">
            <v>C645430523</v>
          </cell>
          <cell r="U3974">
            <v>0</v>
          </cell>
          <cell r="V3974">
            <v>2.8159999999999998</v>
          </cell>
          <cell r="W3974">
            <v>2.8159999999999998</v>
          </cell>
        </row>
        <row r="3975">
          <cell r="I3975" t="str">
            <v>金珠至熊塘连接路</v>
          </cell>
          <cell r="J3975" t="str">
            <v>1327F4305230007</v>
          </cell>
          <cell r="K3975" t="str">
            <v>新村与撤并村便捷连通</v>
          </cell>
          <cell r="L3975" t="str">
            <v>一类地区</v>
          </cell>
          <cell r="M3975" t="str">
            <v>国家贫困县</v>
          </cell>
          <cell r="N3975" t="str">
            <v>新建</v>
          </cell>
          <cell r="O3975" t="str">
            <v>四塘村</v>
          </cell>
          <cell r="P3975" t="str">
            <v>无路</v>
          </cell>
          <cell r="R3975" t="str">
            <v>0</v>
          </cell>
          <cell r="S3975" t="str">
            <v>3.5</v>
          </cell>
          <cell r="T3975" t="str">
            <v>无</v>
          </cell>
          <cell r="U3975">
            <v>0</v>
          </cell>
          <cell r="V3975">
            <v>1.3</v>
          </cell>
          <cell r="W3975">
            <v>1.3</v>
          </cell>
        </row>
        <row r="3976">
          <cell r="I3976" t="str">
            <v>孔雀滩电站至川门连接路</v>
          </cell>
          <cell r="J3976" t="str">
            <v>1327F4305230022</v>
          </cell>
          <cell r="K3976" t="str">
            <v>新村与撤并村便捷连通</v>
          </cell>
          <cell r="L3976" t="str">
            <v>一类地区</v>
          </cell>
          <cell r="M3976" t="str">
            <v>国家贫困县</v>
          </cell>
          <cell r="N3976" t="str">
            <v>新建</v>
          </cell>
          <cell r="O3976" t="str">
            <v>川门村</v>
          </cell>
          <cell r="P3976" t="str">
            <v>无路</v>
          </cell>
          <cell r="R3976" t="str">
            <v>3</v>
          </cell>
          <cell r="S3976" t="str">
            <v>4.5</v>
          </cell>
          <cell r="T3976" t="str">
            <v>无</v>
          </cell>
          <cell r="U3976">
            <v>0</v>
          </cell>
          <cell r="V3976">
            <v>1</v>
          </cell>
          <cell r="W3976">
            <v>1</v>
          </cell>
        </row>
        <row r="3977">
          <cell r="I3977" t="str">
            <v>昆林至南林连接路</v>
          </cell>
          <cell r="J3977" t="str">
            <v>1327F4305230045</v>
          </cell>
          <cell r="K3977" t="str">
            <v>新村与撤并村便捷连通</v>
          </cell>
          <cell r="L3977" t="str">
            <v>一类地区</v>
          </cell>
          <cell r="M3977" t="str">
            <v>国家贫困县</v>
          </cell>
          <cell r="N3977" t="str">
            <v>新建</v>
          </cell>
          <cell r="O3977" t="str">
            <v>南林村</v>
          </cell>
          <cell r="P3977" t="str">
            <v>无路</v>
          </cell>
          <cell r="R3977" t="str">
            <v>3</v>
          </cell>
          <cell r="S3977" t="str">
            <v>3.5</v>
          </cell>
          <cell r="T3977" t="str">
            <v>无</v>
          </cell>
          <cell r="U3977">
            <v>0</v>
          </cell>
          <cell r="V3977">
            <v>2.33</v>
          </cell>
          <cell r="W3977">
            <v>2.33</v>
          </cell>
        </row>
        <row r="3978">
          <cell r="I3978" t="str">
            <v>冷水至大水连接路</v>
          </cell>
          <cell r="J3978" t="str">
            <v>1327F4305230044</v>
          </cell>
          <cell r="K3978" t="str">
            <v>新村与撤并村便捷连通</v>
          </cell>
          <cell r="L3978" t="str">
            <v>一类地区</v>
          </cell>
          <cell r="M3978" t="str">
            <v>国家贫困县</v>
          </cell>
          <cell r="N3978" t="str">
            <v>新建</v>
          </cell>
          <cell r="O3978" t="str">
            <v>对河村</v>
          </cell>
          <cell r="P3978" t="str">
            <v>无路</v>
          </cell>
          <cell r="R3978" t="str">
            <v>0</v>
          </cell>
          <cell r="S3978" t="str">
            <v>3.5</v>
          </cell>
          <cell r="T3978" t="str">
            <v>无</v>
          </cell>
          <cell r="U3978">
            <v>0</v>
          </cell>
          <cell r="V3978">
            <v>1</v>
          </cell>
          <cell r="W3978">
            <v>1</v>
          </cell>
        </row>
        <row r="3979">
          <cell r="I3979" t="str">
            <v>李子坝-弄子</v>
          </cell>
          <cell r="J3979" t="str">
            <v>1327F4305230065</v>
          </cell>
          <cell r="K3979" t="str">
            <v>新村与撤并村便捷连通</v>
          </cell>
          <cell r="L3979" t="str">
            <v>一类地区</v>
          </cell>
          <cell r="M3979" t="str">
            <v>国家贫困县</v>
          </cell>
          <cell r="O3979" t="str">
            <v>新田村</v>
          </cell>
          <cell r="R3979" t="str">
            <v>3</v>
          </cell>
          <cell r="S3979" t="str">
            <v>4</v>
          </cell>
          <cell r="U3979">
            <v>0</v>
          </cell>
          <cell r="V3979">
            <v>2.2999999999999998</v>
          </cell>
          <cell r="W3979">
            <v>2.2999999999999998</v>
          </cell>
        </row>
        <row r="3980">
          <cell r="I3980" t="str">
            <v>栗山至长清连接路</v>
          </cell>
          <cell r="J3980" t="str">
            <v>1327F4305230037</v>
          </cell>
          <cell r="K3980" t="str">
            <v>新村与撤并村便捷连通</v>
          </cell>
          <cell r="L3980" t="str">
            <v>一类地区</v>
          </cell>
          <cell r="M3980" t="str">
            <v>国家贫困县</v>
          </cell>
          <cell r="N3980" t="str">
            <v>新建</v>
          </cell>
          <cell r="O3980" t="str">
            <v>长清村</v>
          </cell>
          <cell r="P3980" t="str">
            <v>无路</v>
          </cell>
          <cell r="R3980" t="str">
            <v>0</v>
          </cell>
          <cell r="S3980" t="str">
            <v>3.5</v>
          </cell>
          <cell r="T3980" t="str">
            <v>无</v>
          </cell>
          <cell r="U3980">
            <v>0</v>
          </cell>
          <cell r="V3980">
            <v>1.8</v>
          </cell>
          <cell r="W3980">
            <v>1.8</v>
          </cell>
        </row>
        <row r="3981">
          <cell r="I3981" t="str">
            <v>罗家至石联连接路</v>
          </cell>
          <cell r="J3981" t="str">
            <v>1327F4305230035</v>
          </cell>
          <cell r="K3981" t="str">
            <v>新村与撤并村便捷连通</v>
          </cell>
          <cell r="L3981" t="str">
            <v>一类地区</v>
          </cell>
          <cell r="M3981" t="str">
            <v>国家贫困县</v>
          </cell>
          <cell r="N3981" t="str">
            <v>新建</v>
          </cell>
          <cell r="O3981" t="str">
            <v>石莲村</v>
          </cell>
          <cell r="P3981" t="str">
            <v>无路</v>
          </cell>
          <cell r="R3981" t="str">
            <v>0</v>
          </cell>
          <cell r="S3981" t="str">
            <v>3.5</v>
          </cell>
          <cell r="T3981" t="str">
            <v>无</v>
          </cell>
          <cell r="U3981">
            <v>0</v>
          </cell>
          <cell r="V3981">
            <v>1.23</v>
          </cell>
          <cell r="W3981">
            <v>1.23</v>
          </cell>
        </row>
        <row r="3982">
          <cell r="I3982" t="str">
            <v>落旦至保和连接路</v>
          </cell>
          <cell r="J3982" t="str">
            <v>1327F4305230026</v>
          </cell>
          <cell r="K3982" t="str">
            <v>新村与撤并村便捷连通</v>
          </cell>
          <cell r="L3982" t="str">
            <v>一类地区</v>
          </cell>
          <cell r="M3982" t="str">
            <v>国家贫困县</v>
          </cell>
          <cell r="N3982" t="str">
            <v>新建</v>
          </cell>
          <cell r="O3982" t="str">
            <v>保和村</v>
          </cell>
          <cell r="P3982" t="str">
            <v>无路</v>
          </cell>
          <cell r="R3982" t="str">
            <v>3</v>
          </cell>
          <cell r="S3982" t="str">
            <v>3.5</v>
          </cell>
          <cell r="T3982" t="str">
            <v>无</v>
          </cell>
          <cell r="U3982">
            <v>0</v>
          </cell>
          <cell r="V3982">
            <v>0.86</v>
          </cell>
          <cell r="W3982">
            <v>0.86</v>
          </cell>
        </row>
        <row r="3983">
          <cell r="I3983" t="str">
            <v>落马至双龙连接路</v>
          </cell>
          <cell r="J3983" t="str">
            <v>1327F4305230047</v>
          </cell>
          <cell r="K3983" t="str">
            <v>新村与撤并村便捷连通</v>
          </cell>
          <cell r="L3983" t="str">
            <v>一类地区</v>
          </cell>
          <cell r="M3983" t="str">
            <v>国家贫困县</v>
          </cell>
          <cell r="N3983" t="str">
            <v>新建</v>
          </cell>
          <cell r="O3983" t="str">
            <v>双龙村</v>
          </cell>
          <cell r="P3983" t="str">
            <v>无路</v>
          </cell>
          <cell r="R3983" t="str">
            <v>0</v>
          </cell>
          <cell r="S3983" t="str">
            <v>3.5</v>
          </cell>
          <cell r="T3983" t="str">
            <v>无</v>
          </cell>
          <cell r="U3983">
            <v>0</v>
          </cell>
          <cell r="V3983">
            <v>1.63</v>
          </cell>
          <cell r="W3983">
            <v>1.63</v>
          </cell>
        </row>
        <row r="3984">
          <cell r="I3984" t="str">
            <v>码头至伏溪连接路</v>
          </cell>
          <cell r="J3984" t="str">
            <v>1327F4305230009</v>
          </cell>
          <cell r="K3984" t="str">
            <v>新村与撤并村便捷连通</v>
          </cell>
          <cell r="L3984" t="str">
            <v>一类地区</v>
          </cell>
          <cell r="M3984" t="str">
            <v>国家贫困县</v>
          </cell>
          <cell r="N3984" t="str">
            <v>新建</v>
          </cell>
          <cell r="O3984" t="str">
            <v>伏溪村</v>
          </cell>
          <cell r="P3984" t="str">
            <v>无路</v>
          </cell>
          <cell r="R3984" t="str">
            <v>0</v>
          </cell>
          <cell r="S3984" t="str">
            <v>3.5</v>
          </cell>
          <cell r="T3984" t="str">
            <v>无</v>
          </cell>
          <cell r="U3984">
            <v>0</v>
          </cell>
          <cell r="V3984">
            <v>1.82</v>
          </cell>
          <cell r="W3984">
            <v>1.82</v>
          </cell>
        </row>
        <row r="3985">
          <cell r="I3985" t="str">
            <v>毛坪至罗城连接路</v>
          </cell>
          <cell r="J3985" t="str">
            <v>1327F4305230027</v>
          </cell>
          <cell r="K3985" t="str">
            <v>新村与撤并村便捷连通</v>
          </cell>
          <cell r="L3985" t="str">
            <v>一类地区</v>
          </cell>
          <cell r="M3985" t="str">
            <v>国家贫困县</v>
          </cell>
          <cell r="N3985" t="str">
            <v>新建</v>
          </cell>
          <cell r="O3985" t="str">
            <v>罗城村</v>
          </cell>
          <cell r="P3985" t="str">
            <v>无路</v>
          </cell>
          <cell r="R3985" t="str">
            <v>3</v>
          </cell>
          <cell r="S3985" t="str">
            <v>3.5</v>
          </cell>
          <cell r="T3985" t="str">
            <v>无</v>
          </cell>
          <cell r="U3985">
            <v>0</v>
          </cell>
          <cell r="V3985">
            <v>1.3</v>
          </cell>
          <cell r="W3985">
            <v>1.3</v>
          </cell>
        </row>
        <row r="3986">
          <cell r="I3986" t="str">
            <v>梅溪至孔塘连接路</v>
          </cell>
          <cell r="J3986" t="str">
            <v>1327F4305230023</v>
          </cell>
          <cell r="K3986" t="str">
            <v>新村与撤并村便捷连通</v>
          </cell>
          <cell r="L3986" t="str">
            <v>一类地区</v>
          </cell>
          <cell r="M3986" t="str">
            <v>国家贫困县</v>
          </cell>
          <cell r="N3986" t="str">
            <v>升级改造（提质改造）</v>
          </cell>
          <cell r="O3986" t="str">
            <v>海棠村</v>
          </cell>
          <cell r="P3986" t="str">
            <v>四级公路</v>
          </cell>
          <cell r="R3986" t="str">
            <v>3</v>
          </cell>
          <cell r="S3986" t="str">
            <v>3.5</v>
          </cell>
          <cell r="T3986" t="str">
            <v>C591430523</v>
          </cell>
          <cell r="U3986">
            <v>0</v>
          </cell>
          <cell r="V3986">
            <v>2.907</v>
          </cell>
          <cell r="W3986">
            <v>2.907</v>
          </cell>
        </row>
        <row r="3987">
          <cell r="I3987" t="str">
            <v>坪塘至步田连接路</v>
          </cell>
          <cell r="J3987" t="str">
            <v>1327F4305230042</v>
          </cell>
          <cell r="K3987" t="str">
            <v>新村与撤并村便捷连通</v>
          </cell>
          <cell r="L3987" t="str">
            <v>一类地区</v>
          </cell>
          <cell r="M3987" t="str">
            <v>国家贫困县</v>
          </cell>
          <cell r="N3987" t="str">
            <v>新建</v>
          </cell>
          <cell r="O3987" t="str">
            <v>步田村</v>
          </cell>
          <cell r="P3987" t="str">
            <v>无路</v>
          </cell>
          <cell r="R3987" t="str">
            <v>3</v>
          </cell>
          <cell r="S3987" t="str">
            <v>3.5</v>
          </cell>
          <cell r="T3987" t="str">
            <v>无</v>
          </cell>
          <cell r="U3987">
            <v>0</v>
          </cell>
          <cell r="V3987">
            <v>2</v>
          </cell>
          <cell r="W3987">
            <v>2</v>
          </cell>
        </row>
        <row r="3988">
          <cell r="I3988" t="str">
            <v>清水至乐家连接路</v>
          </cell>
          <cell r="J3988" t="str">
            <v>1327F4305230040</v>
          </cell>
          <cell r="K3988" t="str">
            <v>新村与撤并村便捷连通</v>
          </cell>
          <cell r="L3988" t="str">
            <v>一类地区</v>
          </cell>
          <cell r="M3988" t="str">
            <v>国家贫困县</v>
          </cell>
          <cell r="N3988" t="str">
            <v>新建</v>
          </cell>
          <cell r="O3988" t="str">
            <v>夏溢村</v>
          </cell>
          <cell r="P3988" t="str">
            <v>无路</v>
          </cell>
          <cell r="R3988" t="str">
            <v>3</v>
          </cell>
          <cell r="S3988" t="str">
            <v>3.5</v>
          </cell>
          <cell r="T3988" t="str">
            <v>无</v>
          </cell>
          <cell r="U3988">
            <v>0</v>
          </cell>
          <cell r="V3988">
            <v>3.08</v>
          </cell>
          <cell r="W3988">
            <v>3.08</v>
          </cell>
        </row>
        <row r="3989">
          <cell r="I3989" t="str">
            <v>三巩桥至双井连接路</v>
          </cell>
          <cell r="J3989" t="str">
            <v>1327F4305230005</v>
          </cell>
          <cell r="K3989" t="str">
            <v>新村与撤并村便捷连通</v>
          </cell>
          <cell r="L3989" t="str">
            <v>一类地区</v>
          </cell>
          <cell r="M3989" t="str">
            <v>国家贫困县</v>
          </cell>
          <cell r="N3989" t="str">
            <v>新改建</v>
          </cell>
          <cell r="O3989" t="str">
            <v>湴田村</v>
          </cell>
          <cell r="P3989" t="str">
            <v>等外公路</v>
          </cell>
          <cell r="R3989" t="str">
            <v>3</v>
          </cell>
          <cell r="S3989" t="str">
            <v>3.5</v>
          </cell>
          <cell r="T3989" t="str">
            <v>C609430523</v>
          </cell>
          <cell r="U3989">
            <v>0</v>
          </cell>
          <cell r="V3989">
            <v>1.87</v>
          </cell>
          <cell r="W3989">
            <v>1.87</v>
          </cell>
        </row>
        <row r="3990">
          <cell r="I3990" t="str">
            <v>杉榔至岩门连接路</v>
          </cell>
          <cell r="J3990" t="str">
            <v>1327F4305230034</v>
          </cell>
          <cell r="K3990" t="str">
            <v>新村与撤并村便捷连通</v>
          </cell>
          <cell r="L3990" t="str">
            <v>一类地区</v>
          </cell>
          <cell r="M3990" t="str">
            <v>国家贫困县</v>
          </cell>
          <cell r="N3990" t="str">
            <v>新建</v>
          </cell>
          <cell r="O3990" t="str">
            <v>岩门村</v>
          </cell>
          <cell r="P3990" t="str">
            <v>无路</v>
          </cell>
          <cell r="R3990" t="str">
            <v>3</v>
          </cell>
          <cell r="S3990" t="str">
            <v>3.5</v>
          </cell>
          <cell r="T3990" t="str">
            <v>无</v>
          </cell>
          <cell r="U3990">
            <v>0</v>
          </cell>
          <cell r="V3990">
            <v>1.28</v>
          </cell>
          <cell r="W3990">
            <v>1.28</v>
          </cell>
        </row>
        <row r="3991">
          <cell r="I3991" t="str">
            <v>石禾塘至双江口连接路</v>
          </cell>
          <cell r="J3991" t="str">
            <v>1327F4305230025</v>
          </cell>
          <cell r="K3991" t="str">
            <v>新村与撤并村便捷连通</v>
          </cell>
          <cell r="L3991" t="str">
            <v>一类地区</v>
          </cell>
          <cell r="M3991" t="str">
            <v>国家贫困县</v>
          </cell>
          <cell r="N3991" t="str">
            <v>新建</v>
          </cell>
          <cell r="O3991" t="str">
            <v>双江口村</v>
          </cell>
          <cell r="P3991" t="str">
            <v>无路</v>
          </cell>
          <cell r="R3991" t="str">
            <v>3</v>
          </cell>
          <cell r="S3991" t="str">
            <v>3.5</v>
          </cell>
          <cell r="T3991" t="str">
            <v>无</v>
          </cell>
          <cell r="U3991">
            <v>0</v>
          </cell>
          <cell r="V3991">
            <v>2.35</v>
          </cell>
          <cell r="W3991">
            <v>2.35</v>
          </cell>
        </row>
        <row r="3992">
          <cell r="I3992" t="str">
            <v>石桥至唐干连接路</v>
          </cell>
          <cell r="J3992" t="str">
            <v>1327F4305230029</v>
          </cell>
          <cell r="K3992" t="str">
            <v>新村与撤并村便捷连通</v>
          </cell>
          <cell r="L3992" t="str">
            <v>一类地区</v>
          </cell>
          <cell r="M3992" t="str">
            <v>国家贫困县</v>
          </cell>
          <cell r="N3992" t="str">
            <v>新建</v>
          </cell>
          <cell r="O3992" t="str">
            <v>神山村</v>
          </cell>
          <cell r="P3992" t="str">
            <v>无路</v>
          </cell>
          <cell r="R3992" t="str">
            <v>0</v>
          </cell>
          <cell r="S3992" t="str">
            <v>3.5</v>
          </cell>
          <cell r="T3992" t="str">
            <v>无</v>
          </cell>
          <cell r="U3992">
            <v>0</v>
          </cell>
          <cell r="V3992">
            <v>0.77</v>
          </cell>
          <cell r="W3992">
            <v>0.77</v>
          </cell>
        </row>
        <row r="3993">
          <cell r="I3993" t="str">
            <v>石山至三门连接路</v>
          </cell>
          <cell r="J3993" t="str">
            <v>1327F4305230014</v>
          </cell>
          <cell r="K3993" t="str">
            <v>新村与撤并村便捷连通</v>
          </cell>
          <cell r="L3993" t="str">
            <v>一类地区</v>
          </cell>
          <cell r="M3993" t="str">
            <v>国家贫困县</v>
          </cell>
          <cell r="N3993" t="str">
            <v>新建</v>
          </cell>
          <cell r="O3993" t="str">
            <v>三门村</v>
          </cell>
          <cell r="P3993" t="str">
            <v>无路</v>
          </cell>
          <cell r="R3993" t="str">
            <v>0</v>
          </cell>
          <cell r="S3993" t="str">
            <v>3.5</v>
          </cell>
          <cell r="T3993" t="str">
            <v>无</v>
          </cell>
          <cell r="U3993">
            <v>0</v>
          </cell>
          <cell r="V3993">
            <v>2.6</v>
          </cell>
          <cell r="W3993">
            <v>2.6</v>
          </cell>
        </row>
        <row r="3994">
          <cell r="I3994" t="str">
            <v>石塘至大付连接路</v>
          </cell>
          <cell r="J3994" t="str">
            <v>1327F4305230006</v>
          </cell>
          <cell r="K3994" t="str">
            <v>新村与撤并村便捷连通</v>
          </cell>
          <cell r="L3994" t="str">
            <v>一类地区</v>
          </cell>
          <cell r="M3994" t="str">
            <v>国家贫困县</v>
          </cell>
          <cell r="N3994" t="str">
            <v>新建</v>
          </cell>
          <cell r="O3994" t="str">
            <v>大付村</v>
          </cell>
          <cell r="P3994" t="str">
            <v>无路</v>
          </cell>
          <cell r="R3994" t="str">
            <v>0</v>
          </cell>
          <cell r="S3994" t="str">
            <v>3.5</v>
          </cell>
          <cell r="T3994" t="str">
            <v>无</v>
          </cell>
          <cell r="U3994">
            <v>0</v>
          </cell>
          <cell r="V3994">
            <v>1.9</v>
          </cell>
          <cell r="W3994">
            <v>1.9</v>
          </cell>
        </row>
        <row r="3995">
          <cell r="I3995" t="str">
            <v>双俄至井子连接路</v>
          </cell>
          <cell r="J3995" t="str">
            <v>1327F4305230049</v>
          </cell>
          <cell r="K3995" t="str">
            <v>新村与撤并村便捷连通</v>
          </cell>
          <cell r="L3995" t="str">
            <v>一类地区</v>
          </cell>
          <cell r="M3995" t="str">
            <v>国家贫困县</v>
          </cell>
          <cell r="N3995" t="str">
            <v>新建</v>
          </cell>
          <cell r="O3995" t="str">
            <v>井子村</v>
          </cell>
          <cell r="P3995" t="str">
            <v>四级公路</v>
          </cell>
          <cell r="R3995" t="str">
            <v>3</v>
          </cell>
          <cell r="S3995" t="str">
            <v>3.5</v>
          </cell>
          <cell r="T3995" t="str">
            <v>无</v>
          </cell>
          <cell r="U3995">
            <v>0</v>
          </cell>
          <cell r="V3995">
            <v>1.34</v>
          </cell>
          <cell r="W3995">
            <v>1.34</v>
          </cell>
        </row>
        <row r="3996">
          <cell r="I3996" t="str">
            <v>双江口大桥至坪田连接路</v>
          </cell>
          <cell r="J3996" t="str">
            <v>1327F4305230024</v>
          </cell>
          <cell r="K3996" t="str">
            <v>新村与撤并村便捷连通</v>
          </cell>
          <cell r="L3996" t="str">
            <v>一类地区</v>
          </cell>
          <cell r="M3996" t="str">
            <v>国家贫困县</v>
          </cell>
          <cell r="N3996" t="str">
            <v>新建</v>
          </cell>
          <cell r="O3996" t="str">
            <v>坪田村</v>
          </cell>
          <cell r="P3996" t="str">
            <v>无路</v>
          </cell>
          <cell r="R3996" t="str">
            <v>3</v>
          </cell>
          <cell r="S3996" t="str">
            <v>3.5</v>
          </cell>
          <cell r="T3996" t="str">
            <v>无</v>
          </cell>
          <cell r="U3996">
            <v>0</v>
          </cell>
          <cell r="V3996">
            <v>3</v>
          </cell>
          <cell r="W3996">
            <v>3</v>
          </cell>
        </row>
        <row r="3997">
          <cell r="I3997" t="str">
            <v>双洲至花石连接路</v>
          </cell>
          <cell r="J3997" t="str">
            <v>1327F4305230039</v>
          </cell>
          <cell r="K3997" t="str">
            <v>新村与撤并村便捷连通</v>
          </cell>
          <cell r="L3997" t="str">
            <v>一类地区</v>
          </cell>
          <cell r="M3997" t="str">
            <v>国家贫困县</v>
          </cell>
          <cell r="N3997" t="str">
            <v>新改建</v>
          </cell>
          <cell r="O3997" t="str">
            <v>花洲村</v>
          </cell>
          <cell r="P3997" t="str">
            <v>等外公路</v>
          </cell>
          <cell r="R3997" t="str">
            <v>3</v>
          </cell>
          <cell r="S3997" t="str">
            <v>3.5</v>
          </cell>
          <cell r="T3997" t="str">
            <v>C068430523</v>
          </cell>
          <cell r="U3997">
            <v>0</v>
          </cell>
          <cell r="V3997">
            <v>1.319</v>
          </cell>
          <cell r="W3997">
            <v>1.319</v>
          </cell>
        </row>
        <row r="3998">
          <cell r="I3998" t="str">
            <v>天马塘至长沙塘连接路</v>
          </cell>
          <cell r="J3998" t="str">
            <v>1327F4305230030</v>
          </cell>
          <cell r="K3998" t="str">
            <v>新村与撤并村便捷连通</v>
          </cell>
          <cell r="L3998" t="str">
            <v>一类地区</v>
          </cell>
          <cell r="M3998" t="str">
            <v>国家贫困县</v>
          </cell>
          <cell r="N3998" t="str">
            <v>新建</v>
          </cell>
          <cell r="O3998" t="str">
            <v>长沙塘村</v>
          </cell>
          <cell r="P3998" t="str">
            <v>无路</v>
          </cell>
          <cell r="R3998" t="str">
            <v>0</v>
          </cell>
          <cell r="S3998" t="str">
            <v>3.5</v>
          </cell>
          <cell r="T3998" t="str">
            <v>无</v>
          </cell>
          <cell r="U3998">
            <v>0</v>
          </cell>
          <cell r="V3998">
            <v>2.37</v>
          </cell>
          <cell r="W3998">
            <v>2.37</v>
          </cell>
        </row>
        <row r="3999">
          <cell r="I3999" t="str">
            <v>田桥至双江连接路</v>
          </cell>
          <cell r="J3999" t="str">
            <v>1327F4305230019</v>
          </cell>
          <cell r="K3999" t="str">
            <v>新村与撤并村便捷连通</v>
          </cell>
          <cell r="L3999" t="str">
            <v>一类地区</v>
          </cell>
          <cell r="M3999" t="str">
            <v>国家贫困县</v>
          </cell>
          <cell r="N3999" t="str">
            <v>新建</v>
          </cell>
          <cell r="O3999" t="str">
            <v>双江村</v>
          </cell>
          <cell r="P3999" t="str">
            <v>无路</v>
          </cell>
          <cell r="R3999" t="str">
            <v>0</v>
          </cell>
          <cell r="S3999" t="str">
            <v>4.5</v>
          </cell>
          <cell r="T3999" t="str">
            <v>无</v>
          </cell>
          <cell r="U3999">
            <v>0</v>
          </cell>
          <cell r="V3999">
            <v>0.9</v>
          </cell>
          <cell r="W3999">
            <v>0.9</v>
          </cell>
        </row>
        <row r="4000">
          <cell r="I4000" t="str">
            <v>田庄至皇安寺连接路</v>
          </cell>
          <cell r="J4000" t="str">
            <v>1327F4305230021</v>
          </cell>
          <cell r="K4000" t="str">
            <v>新村与撤并村便捷连通</v>
          </cell>
          <cell r="L4000" t="str">
            <v>一类地区</v>
          </cell>
          <cell r="M4000" t="str">
            <v>国家贫困县</v>
          </cell>
          <cell r="N4000" t="str">
            <v>新建</v>
          </cell>
          <cell r="O4000" t="str">
            <v>皇安寺村</v>
          </cell>
          <cell r="P4000" t="str">
            <v>无路</v>
          </cell>
          <cell r="R4000" t="str">
            <v>3</v>
          </cell>
          <cell r="S4000" t="str">
            <v>3.5</v>
          </cell>
          <cell r="T4000" t="str">
            <v>无</v>
          </cell>
          <cell r="U4000">
            <v>0</v>
          </cell>
          <cell r="V4000">
            <v>1</v>
          </cell>
          <cell r="W4000">
            <v>1</v>
          </cell>
        </row>
        <row r="4001">
          <cell r="I4001" t="str">
            <v>湾里至岳弄连接路</v>
          </cell>
          <cell r="J4001" t="str">
            <v>1327F4305230010</v>
          </cell>
          <cell r="K4001" t="str">
            <v>新村与撤并村便捷连通</v>
          </cell>
          <cell r="L4001" t="str">
            <v>一类地区</v>
          </cell>
          <cell r="M4001" t="str">
            <v>国家贫困县</v>
          </cell>
          <cell r="N4001" t="str">
            <v>新建</v>
          </cell>
          <cell r="O4001" t="str">
            <v>岳弄村</v>
          </cell>
          <cell r="P4001" t="str">
            <v>无路</v>
          </cell>
          <cell r="R4001" t="str">
            <v>0</v>
          </cell>
          <cell r="S4001" t="str">
            <v>3.5</v>
          </cell>
          <cell r="T4001" t="str">
            <v>无</v>
          </cell>
          <cell r="U4001">
            <v>0</v>
          </cell>
          <cell r="V4001">
            <v>1.1000000000000001</v>
          </cell>
          <cell r="W4001">
            <v>1.1000000000000001</v>
          </cell>
        </row>
        <row r="4002">
          <cell r="I4002" t="str">
            <v>新田至竹陂塘连接路</v>
          </cell>
          <cell r="J4002" t="str">
            <v>1327F4305230020</v>
          </cell>
          <cell r="K4002" t="str">
            <v>新村与撤并村便捷连通</v>
          </cell>
          <cell r="L4002" t="str">
            <v>一类地区</v>
          </cell>
          <cell r="M4002" t="str">
            <v>国家贫困县</v>
          </cell>
          <cell r="N4002" t="str">
            <v>新建</v>
          </cell>
          <cell r="O4002" t="str">
            <v>金水村</v>
          </cell>
          <cell r="R4002" t="str">
            <v>0</v>
          </cell>
          <cell r="S4002" t="str">
            <v>3.5</v>
          </cell>
          <cell r="T4002" t="str">
            <v>无</v>
          </cell>
          <cell r="U4002">
            <v>0</v>
          </cell>
          <cell r="V4002">
            <v>1.9</v>
          </cell>
          <cell r="W4002">
            <v>1.9</v>
          </cell>
        </row>
        <row r="4003">
          <cell r="I4003" t="str">
            <v>新亭至双江连接路</v>
          </cell>
          <cell r="J4003" t="str">
            <v>1327F4305230033</v>
          </cell>
          <cell r="K4003" t="str">
            <v>新村与撤并村便捷连通</v>
          </cell>
          <cell r="L4003" t="str">
            <v>一类地区</v>
          </cell>
          <cell r="M4003" t="str">
            <v>国家贫困县</v>
          </cell>
          <cell r="N4003" t="str">
            <v>新建</v>
          </cell>
          <cell r="O4003" t="str">
            <v>双江村</v>
          </cell>
          <cell r="P4003" t="str">
            <v>无路</v>
          </cell>
          <cell r="R4003" t="str">
            <v>0</v>
          </cell>
          <cell r="S4003" t="str">
            <v>3.5</v>
          </cell>
          <cell r="T4003" t="str">
            <v>无</v>
          </cell>
          <cell r="U4003">
            <v>0</v>
          </cell>
          <cell r="V4003">
            <v>1.1100000000000001</v>
          </cell>
          <cell r="W4003">
            <v>1.1100000000000001</v>
          </cell>
        </row>
        <row r="4004">
          <cell r="I4004" t="str">
            <v>鸭山至众和连接路</v>
          </cell>
          <cell r="J4004" t="str">
            <v>1327F4305230016</v>
          </cell>
          <cell r="K4004" t="str">
            <v>新村与撤并村便捷连通</v>
          </cell>
          <cell r="L4004" t="str">
            <v>一类地区</v>
          </cell>
          <cell r="M4004" t="str">
            <v>国家贫困县</v>
          </cell>
          <cell r="N4004" t="str">
            <v>新建</v>
          </cell>
          <cell r="O4004" t="str">
            <v>众和村</v>
          </cell>
          <cell r="P4004" t="str">
            <v>无路</v>
          </cell>
          <cell r="R4004" t="str">
            <v>0</v>
          </cell>
          <cell r="S4004" t="str">
            <v>3.5</v>
          </cell>
          <cell r="T4004" t="str">
            <v>无</v>
          </cell>
          <cell r="U4004">
            <v>0</v>
          </cell>
          <cell r="V4004">
            <v>0.7</v>
          </cell>
          <cell r="W4004">
            <v>0.7</v>
          </cell>
        </row>
        <row r="4005">
          <cell r="I4005" t="str">
            <v>杨家至社田连接路</v>
          </cell>
          <cell r="J4005" t="str">
            <v>1327F4305230036</v>
          </cell>
          <cell r="K4005" t="str">
            <v>新村与撤并村便捷连通</v>
          </cell>
          <cell r="L4005" t="str">
            <v>一类地区</v>
          </cell>
          <cell r="M4005" t="str">
            <v>国家贫困县</v>
          </cell>
          <cell r="N4005" t="str">
            <v>新建</v>
          </cell>
          <cell r="O4005" t="str">
            <v>社田村</v>
          </cell>
          <cell r="P4005" t="str">
            <v>无路</v>
          </cell>
          <cell r="R4005" t="str">
            <v>3</v>
          </cell>
          <cell r="S4005" t="str">
            <v>3.5</v>
          </cell>
          <cell r="T4005" t="str">
            <v>无</v>
          </cell>
          <cell r="U4005">
            <v>0</v>
          </cell>
          <cell r="V4005">
            <v>2.1800000000000002</v>
          </cell>
          <cell r="W4005">
            <v>2.1800000000000002</v>
          </cell>
        </row>
        <row r="4006">
          <cell r="I4006" t="str">
            <v>油榨塘至锁石连接路</v>
          </cell>
          <cell r="J4006" t="str">
            <v>1327F4305230011</v>
          </cell>
          <cell r="K4006" t="str">
            <v>新村与撤并村便捷连通</v>
          </cell>
          <cell r="L4006" t="str">
            <v>一类地区</v>
          </cell>
          <cell r="M4006" t="str">
            <v>国家贫困县</v>
          </cell>
          <cell r="N4006" t="str">
            <v>新建</v>
          </cell>
          <cell r="O4006" t="str">
            <v>锁石村</v>
          </cell>
          <cell r="P4006" t="str">
            <v>无路</v>
          </cell>
          <cell r="R4006" t="str">
            <v>0</v>
          </cell>
          <cell r="S4006" t="str">
            <v>3.5</v>
          </cell>
          <cell r="T4006" t="str">
            <v>无</v>
          </cell>
          <cell r="U4006">
            <v>0</v>
          </cell>
          <cell r="V4006">
            <v>2.1</v>
          </cell>
          <cell r="W4006">
            <v>2.1</v>
          </cell>
        </row>
        <row r="4007">
          <cell r="I4007" t="str">
            <v>园艺场至众和村连接路</v>
          </cell>
          <cell r="J4007" t="str">
            <v>1327F4305230017</v>
          </cell>
          <cell r="K4007" t="str">
            <v>新村与撤并村便捷连通</v>
          </cell>
          <cell r="L4007" t="str">
            <v>一类地区</v>
          </cell>
          <cell r="M4007" t="str">
            <v>国家贫困县</v>
          </cell>
          <cell r="N4007" t="str">
            <v>新建</v>
          </cell>
          <cell r="O4007" t="str">
            <v>众和村</v>
          </cell>
          <cell r="P4007" t="str">
            <v>无路</v>
          </cell>
          <cell r="R4007" t="str">
            <v>0</v>
          </cell>
          <cell r="S4007" t="str">
            <v>3.5</v>
          </cell>
          <cell r="T4007" t="str">
            <v>无</v>
          </cell>
          <cell r="U4007">
            <v>0</v>
          </cell>
          <cell r="V4007">
            <v>1.2</v>
          </cell>
          <cell r="W4007">
            <v>1.2</v>
          </cell>
        </row>
        <row r="4008">
          <cell r="I4008" t="str">
            <v>云峰至德云连接路</v>
          </cell>
          <cell r="J4008" t="str">
            <v>1327F4305230048</v>
          </cell>
          <cell r="K4008" t="str">
            <v>新村与撤并村便捷连通</v>
          </cell>
          <cell r="L4008" t="str">
            <v>一类地区</v>
          </cell>
          <cell r="M4008" t="str">
            <v>国家贫困县</v>
          </cell>
          <cell r="N4008" t="str">
            <v>新建</v>
          </cell>
          <cell r="O4008" t="str">
            <v>德云村</v>
          </cell>
          <cell r="P4008" t="str">
            <v>无路</v>
          </cell>
          <cell r="R4008" t="str">
            <v>0</v>
          </cell>
          <cell r="S4008" t="str">
            <v>3.5</v>
          </cell>
          <cell r="T4008" t="str">
            <v>无</v>
          </cell>
          <cell r="U4008">
            <v>0</v>
          </cell>
          <cell r="V4008">
            <v>1</v>
          </cell>
          <cell r="W4008">
            <v>1</v>
          </cell>
        </row>
        <row r="4009">
          <cell r="I4009" t="str">
            <v>曾家至双井连接路</v>
          </cell>
          <cell r="J4009" t="str">
            <v>1327F4305230038</v>
          </cell>
          <cell r="K4009" t="str">
            <v>新村与撤并村便捷连通</v>
          </cell>
          <cell r="L4009" t="str">
            <v>一类地区</v>
          </cell>
          <cell r="M4009" t="str">
            <v>国家贫困县</v>
          </cell>
          <cell r="N4009" t="str">
            <v>新建</v>
          </cell>
          <cell r="O4009" t="str">
            <v>双井村</v>
          </cell>
          <cell r="P4009" t="str">
            <v>无路</v>
          </cell>
          <cell r="R4009" t="str">
            <v>3</v>
          </cell>
          <cell r="S4009" t="str">
            <v>4.5</v>
          </cell>
          <cell r="T4009" t="str">
            <v>无</v>
          </cell>
          <cell r="U4009">
            <v>0</v>
          </cell>
          <cell r="V4009">
            <v>2.17</v>
          </cell>
          <cell r="W4009">
            <v>2.17</v>
          </cell>
        </row>
        <row r="4010">
          <cell r="I4010" t="str">
            <v>渣滩至梅冲连接路</v>
          </cell>
          <cell r="J4010" t="str">
            <v>1327F4305230004</v>
          </cell>
          <cell r="K4010" t="str">
            <v>新村与撤并村便捷连通</v>
          </cell>
          <cell r="L4010" t="str">
            <v>一类地区</v>
          </cell>
          <cell r="M4010" t="str">
            <v>国家贫困县</v>
          </cell>
          <cell r="N4010" t="str">
            <v>新建</v>
          </cell>
          <cell r="O4010" t="str">
            <v>梅冲村</v>
          </cell>
          <cell r="P4010" t="str">
            <v>无路</v>
          </cell>
          <cell r="R4010" t="str">
            <v>0</v>
          </cell>
          <cell r="S4010" t="str">
            <v>4.5</v>
          </cell>
          <cell r="T4010" t="str">
            <v>无</v>
          </cell>
          <cell r="U4010">
            <v>0</v>
          </cell>
          <cell r="V4010">
            <v>1.27</v>
          </cell>
          <cell r="W4010">
            <v>1.27</v>
          </cell>
        </row>
        <row r="4011">
          <cell r="I4011" t="str">
            <v>壮塘至石冲连接路</v>
          </cell>
          <cell r="J4011" t="str">
            <v>1327F4305230041</v>
          </cell>
          <cell r="K4011" t="str">
            <v>新村与撤并村便捷连通</v>
          </cell>
          <cell r="L4011" t="str">
            <v>一类地区</v>
          </cell>
          <cell r="M4011" t="str">
            <v>国家贫困县</v>
          </cell>
          <cell r="N4011" t="str">
            <v>新建</v>
          </cell>
          <cell r="O4011" t="str">
            <v>和平村</v>
          </cell>
          <cell r="P4011" t="str">
            <v>无路</v>
          </cell>
          <cell r="R4011" t="str">
            <v>0</v>
          </cell>
          <cell r="S4011" t="str">
            <v>3.5</v>
          </cell>
          <cell r="T4011" t="str">
            <v>无</v>
          </cell>
          <cell r="U4011">
            <v>0</v>
          </cell>
          <cell r="V4011">
            <v>1.5</v>
          </cell>
          <cell r="W4011">
            <v>1.5</v>
          </cell>
        </row>
        <row r="4012">
          <cell r="I4012" t="str">
            <v>芭蕉山村8组连接公路</v>
          </cell>
          <cell r="J4012" t="str">
            <v>1327F4305240033</v>
          </cell>
          <cell r="K4012" t="str">
            <v>新村与撤并村便捷连通</v>
          </cell>
          <cell r="L4012" t="str">
            <v>一类地区</v>
          </cell>
          <cell r="M4012" t="str">
            <v>国家贫困县</v>
          </cell>
          <cell r="N4012" t="str">
            <v>新建</v>
          </cell>
          <cell r="O4012" t="str">
            <v>芭蕉山村</v>
          </cell>
          <cell r="P4012" t="str">
            <v>无路</v>
          </cell>
          <cell r="R4012" t="str">
            <v>0</v>
          </cell>
          <cell r="S4012" t="str">
            <v>3.5</v>
          </cell>
          <cell r="T4012" t="str">
            <v>无</v>
          </cell>
          <cell r="U4012">
            <v>0</v>
          </cell>
          <cell r="V4012">
            <v>2.5</v>
          </cell>
          <cell r="W4012">
            <v>2.5</v>
          </cell>
        </row>
        <row r="4013">
          <cell r="I4013" t="str">
            <v>白马山村6组至9组公路</v>
          </cell>
          <cell r="J4013" t="str">
            <v>1327F4305240017</v>
          </cell>
          <cell r="K4013" t="str">
            <v>新村与撤并村便捷连通</v>
          </cell>
          <cell r="L4013" t="str">
            <v>一类地区</v>
          </cell>
          <cell r="M4013" t="str">
            <v>国家贫困县</v>
          </cell>
          <cell r="N4013" t="str">
            <v>新建</v>
          </cell>
          <cell r="O4013" t="str">
            <v>白马山村</v>
          </cell>
          <cell r="P4013" t="str">
            <v>无路</v>
          </cell>
          <cell r="R4013" t="str">
            <v>0</v>
          </cell>
          <cell r="S4013" t="str">
            <v>3.5</v>
          </cell>
          <cell r="T4013" t="str">
            <v>无</v>
          </cell>
          <cell r="U4013">
            <v>0</v>
          </cell>
          <cell r="V4013">
            <v>3.1</v>
          </cell>
          <cell r="W4013">
            <v>3.1</v>
          </cell>
        </row>
        <row r="4014">
          <cell r="I4014" t="str">
            <v>白山村连接公路</v>
          </cell>
          <cell r="J4014" t="str">
            <v>1327F4305240057</v>
          </cell>
          <cell r="K4014" t="str">
            <v>新村与撤并村便捷连通</v>
          </cell>
          <cell r="L4014" t="str">
            <v>一类地区</v>
          </cell>
          <cell r="M4014" t="str">
            <v>国家贫困县</v>
          </cell>
          <cell r="N4014" t="str">
            <v>新建</v>
          </cell>
          <cell r="O4014" t="str">
            <v>白山村</v>
          </cell>
          <cell r="P4014" t="str">
            <v>无路</v>
          </cell>
          <cell r="R4014" t="str">
            <v>0</v>
          </cell>
          <cell r="S4014" t="str">
            <v>3.5</v>
          </cell>
          <cell r="T4014" t="str">
            <v>无</v>
          </cell>
          <cell r="U4014">
            <v>0</v>
          </cell>
          <cell r="V4014">
            <v>1.6</v>
          </cell>
          <cell r="W4014">
            <v>1.6</v>
          </cell>
        </row>
        <row r="4015">
          <cell r="I4015" t="str">
            <v>白羊村至龙庄村公路</v>
          </cell>
          <cell r="J4015" t="str">
            <v>1327F4305240037</v>
          </cell>
          <cell r="K4015" t="str">
            <v>新村与撤并村便捷连通</v>
          </cell>
          <cell r="L4015" t="str">
            <v>一类地区</v>
          </cell>
          <cell r="M4015" t="str">
            <v>国家贫困县</v>
          </cell>
          <cell r="N4015" t="str">
            <v>新建</v>
          </cell>
          <cell r="O4015" t="str">
            <v>龙庄村</v>
          </cell>
          <cell r="P4015" t="str">
            <v>无路</v>
          </cell>
          <cell r="R4015" t="str">
            <v>0</v>
          </cell>
          <cell r="S4015" t="str">
            <v>4.5</v>
          </cell>
          <cell r="T4015" t="str">
            <v>无</v>
          </cell>
          <cell r="U4015">
            <v>0</v>
          </cell>
          <cell r="V4015">
            <v>1.9</v>
          </cell>
          <cell r="W4015">
            <v>1.9</v>
          </cell>
        </row>
        <row r="4016">
          <cell r="I4016" t="str">
            <v>白竹坪村连接公路</v>
          </cell>
          <cell r="J4016" t="str">
            <v>1327F4305240071</v>
          </cell>
          <cell r="K4016" t="str">
            <v>新村与撤并村便捷连通</v>
          </cell>
          <cell r="L4016" t="str">
            <v>一类地区</v>
          </cell>
          <cell r="M4016" t="str">
            <v>国家贫困县</v>
          </cell>
          <cell r="N4016" t="str">
            <v>新建</v>
          </cell>
          <cell r="O4016" t="str">
            <v>白竹坪村</v>
          </cell>
          <cell r="P4016" t="str">
            <v>无路</v>
          </cell>
          <cell r="R4016" t="str">
            <v>0</v>
          </cell>
          <cell r="S4016" t="str">
            <v>3.5</v>
          </cell>
          <cell r="T4016" t="str">
            <v>无</v>
          </cell>
          <cell r="U4016">
            <v>0</v>
          </cell>
          <cell r="V4016">
            <v>2.9</v>
          </cell>
          <cell r="W4016">
            <v>2.9</v>
          </cell>
        </row>
        <row r="4017">
          <cell r="I4017" t="str">
            <v>长砂龙村连接公路</v>
          </cell>
          <cell r="J4017" t="str">
            <v>1327F4305240047</v>
          </cell>
          <cell r="K4017" t="str">
            <v>新村与撤并村便捷连通</v>
          </cell>
          <cell r="L4017" t="str">
            <v>一类地区</v>
          </cell>
          <cell r="M4017" t="str">
            <v>国家贫困县</v>
          </cell>
          <cell r="N4017" t="str">
            <v>新建</v>
          </cell>
          <cell r="O4017" t="str">
            <v>长砂龙村</v>
          </cell>
          <cell r="P4017" t="str">
            <v>无路</v>
          </cell>
          <cell r="R4017" t="str">
            <v>0</v>
          </cell>
          <cell r="S4017" t="str">
            <v>3.5</v>
          </cell>
          <cell r="T4017" t="str">
            <v>无</v>
          </cell>
          <cell r="U4017">
            <v>0</v>
          </cell>
          <cell r="V4017">
            <v>2</v>
          </cell>
          <cell r="W4017">
            <v>2</v>
          </cell>
        </row>
        <row r="4018">
          <cell r="I4018" t="str">
            <v>长塘村至长塘水库公路</v>
          </cell>
          <cell r="J4018" t="str">
            <v>1327F4305240004</v>
          </cell>
          <cell r="K4018" t="str">
            <v>新村与撤并村便捷连通</v>
          </cell>
          <cell r="L4018" t="str">
            <v>一类地区</v>
          </cell>
          <cell r="M4018" t="str">
            <v>国家贫困县</v>
          </cell>
          <cell r="N4018" t="str">
            <v>新建</v>
          </cell>
          <cell r="O4018" t="str">
            <v>长塘村</v>
          </cell>
          <cell r="P4018" t="str">
            <v>无路</v>
          </cell>
          <cell r="R4018" t="str">
            <v>0</v>
          </cell>
          <cell r="S4018" t="str">
            <v>3.5</v>
          </cell>
          <cell r="T4018" t="str">
            <v>无</v>
          </cell>
          <cell r="U4018">
            <v>0</v>
          </cell>
          <cell r="V4018">
            <v>1.2</v>
          </cell>
          <cell r="W4018">
            <v>1.2</v>
          </cell>
        </row>
        <row r="4019">
          <cell r="I4019" t="str">
            <v>崇江村至红旗村公路</v>
          </cell>
          <cell r="J4019" t="str">
            <v>1327F4305240029</v>
          </cell>
          <cell r="K4019" t="str">
            <v>新村与撤并村便捷连通</v>
          </cell>
          <cell r="L4019" t="str">
            <v>一类地区</v>
          </cell>
          <cell r="M4019" t="str">
            <v>国家贫困县</v>
          </cell>
          <cell r="N4019" t="str">
            <v>新建</v>
          </cell>
          <cell r="O4019" t="str">
            <v>崇江村</v>
          </cell>
          <cell r="P4019" t="str">
            <v>无路</v>
          </cell>
          <cell r="R4019" t="str">
            <v>0</v>
          </cell>
          <cell r="S4019" t="str">
            <v>4.5</v>
          </cell>
          <cell r="T4019" t="str">
            <v>无</v>
          </cell>
          <cell r="U4019">
            <v>0</v>
          </cell>
          <cell r="V4019">
            <v>0.6</v>
          </cell>
          <cell r="W4019">
            <v>0.6</v>
          </cell>
        </row>
        <row r="4020">
          <cell r="I4020" t="str">
            <v>大岭村连接公路</v>
          </cell>
          <cell r="J4020" t="str">
            <v>1327F4305240054</v>
          </cell>
          <cell r="K4020" t="str">
            <v>新村与撤并村便捷连通</v>
          </cell>
          <cell r="L4020" t="str">
            <v>一类地区</v>
          </cell>
          <cell r="M4020" t="str">
            <v>国家贫困县</v>
          </cell>
          <cell r="N4020" t="str">
            <v>新建</v>
          </cell>
          <cell r="O4020" t="str">
            <v>大岭村</v>
          </cell>
          <cell r="P4020" t="str">
            <v>无路</v>
          </cell>
          <cell r="R4020" t="str">
            <v>0</v>
          </cell>
          <cell r="S4020" t="str">
            <v>3.5</v>
          </cell>
          <cell r="T4020" t="str">
            <v>无</v>
          </cell>
          <cell r="U4020">
            <v>0</v>
          </cell>
          <cell r="V4020">
            <v>3.2</v>
          </cell>
          <cell r="W4020">
            <v>3.2</v>
          </cell>
        </row>
        <row r="4021">
          <cell r="I4021" t="str">
            <v>大水洞村组连接公路</v>
          </cell>
          <cell r="J4021" t="str">
            <v>1327F4305240024</v>
          </cell>
          <cell r="K4021" t="str">
            <v>新村与撤并村便捷连通</v>
          </cell>
          <cell r="L4021" t="str">
            <v>一类地区</v>
          </cell>
          <cell r="M4021" t="str">
            <v>国家贫困县</v>
          </cell>
          <cell r="N4021" t="str">
            <v>新建</v>
          </cell>
          <cell r="O4021" t="str">
            <v>大水洞村</v>
          </cell>
          <cell r="P4021" t="str">
            <v>无路</v>
          </cell>
          <cell r="R4021" t="str">
            <v>0</v>
          </cell>
          <cell r="S4021" t="str">
            <v>4.5</v>
          </cell>
          <cell r="T4021" t="str">
            <v>无</v>
          </cell>
          <cell r="U4021">
            <v>0</v>
          </cell>
          <cell r="V4021">
            <v>4</v>
          </cell>
          <cell r="W4021">
            <v>4</v>
          </cell>
        </row>
        <row r="4022">
          <cell r="I4022" t="str">
            <v>大柱村公路</v>
          </cell>
          <cell r="J4022" t="str">
            <v>1327F4305240005</v>
          </cell>
          <cell r="K4022" t="str">
            <v>新村与撤并村便捷连通</v>
          </cell>
          <cell r="L4022" t="str">
            <v>一类地区</v>
          </cell>
          <cell r="M4022" t="str">
            <v>国家贫困县</v>
          </cell>
          <cell r="N4022" t="str">
            <v>新建</v>
          </cell>
          <cell r="O4022" t="str">
            <v>大柱村</v>
          </cell>
          <cell r="P4022" t="str">
            <v>无路</v>
          </cell>
          <cell r="R4022" t="str">
            <v>0</v>
          </cell>
          <cell r="S4022" t="str">
            <v>3.5</v>
          </cell>
          <cell r="T4022" t="str">
            <v>无</v>
          </cell>
          <cell r="U4022">
            <v>0</v>
          </cell>
          <cell r="V4022">
            <v>1.2</v>
          </cell>
          <cell r="W4022">
            <v>1.2</v>
          </cell>
        </row>
        <row r="4023">
          <cell r="I4023" t="str">
            <v>东山村3组连接公路</v>
          </cell>
          <cell r="J4023" t="str">
            <v>1327F4305240043</v>
          </cell>
          <cell r="K4023" t="str">
            <v>新村与撤并村便捷连通</v>
          </cell>
          <cell r="L4023" t="str">
            <v>一类地区</v>
          </cell>
          <cell r="M4023" t="str">
            <v>国家贫困县</v>
          </cell>
          <cell r="N4023" t="str">
            <v>新建</v>
          </cell>
          <cell r="O4023" t="str">
            <v>东山村</v>
          </cell>
          <cell r="P4023" t="str">
            <v>无路</v>
          </cell>
          <cell r="R4023" t="str">
            <v>0</v>
          </cell>
          <cell r="S4023" t="str">
            <v>4.5</v>
          </cell>
          <cell r="T4023" t="str">
            <v>无</v>
          </cell>
          <cell r="U4023">
            <v>0</v>
          </cell>
          <cell r="V4023">
            <v>1</v>
          </cell>
          <cell r="W4023">
            <v>1</v>
          </cell>
        </row>
        <row r="4024">
          <cell r="I4024" t="str">
            <v>东山村至丰木公路</v>
          </cell>
          <cell r="J4024" t="str">
            <v>1327F4305240049</v>
          </cell>
          <cell r="K4024" t="str">
            <v>新村与撤并村便捷连通</v>
          </cell>
          <cell r="L4024" t="str">
            <v>一类地区</v>
          </cell>
          <cell r="M4024" t="str">
            <v>国家贫困县</v>
          </cell>
          <cell r="N4024" t="str">
            <v>新建</v>
          </cell>
          <cell r="O4024" t="str">
            <v>东山村</v>
          </cell>
          <cell r="P4024" t="str">
            <v>无路</v>
          </cell>
          <cell r="R4024" t="str">
            <v>0</v>
          </cell>
          <cell r="S4024" t="str">
            <v>4.5</v>
          </cell>
          <cell r="T4024" t="str">
            <v>无</v>
          </cell>
          <cell r="U4024">
            <v>0</v>
          </cell>
          <cell r="V4024">
            <v>5</v>
          </cell>
          <cell r="W4024">
            <v>5</v>
          </cell>
        </row>
        <row r="4025">
          <cell r="I4025" t="str">
            <v>丰年村连接道路</v>
          </cell>
          <cell r="J4025" t="str">
            <v>1327F4305240026</v>
          </cell>
          <cell r="K4025" t="str">
            <v>新村与撤并村便捷连通</v>
          </cell>
          <cell r="L4025" t="str">
            <v>一类地区</v>
          </cell>
          <cell r="M4025" t="str">
            <v>国家贫困县</v>
          </cell>
          <cell r="N4025" t="str">
            <v>新建</v>
          </cell>
          <cell r="O4025" t="str">
            <v>丰年村</v>
          </cell>
          <cell r="P4025" t="str">
            <v>无路</v>
          </cell>
          <cell r="R4025" t="str">
            <v>0</v>
          </cell>
          <cell r="S4025" t="str">
            <v>3.5</v>
          </cell>
          <cell r="T4025" t="str">
            <v>无</v>
          </cell>
          <cell r="U4025">
            <v>0</v>
          </cell>
          <cell r="V4025">
            <v>2.2000000000000002</v>
          </cell>
          <cell r="W4025">
            <v>2.2000000000000002</v>
          </cell>
        </row>
        <row r="4026">
          <cell r="I4026" t="str">
            <v>福田村连接公路</v>
          </cell>
          <cell r="J4026" t="str">
            <v>1327F4305240066</v>
          </cell>
          <cell r="K4026" t="str">
            <v>新村与撤并村便捷连通</v>
          </cell>
          <cell r="L4026" t="str">
            <v>一类地区</v>
          </cell>
          <cell r="M4026" t="str">
            <v>国家贫困县</v>
          </cell>
          <cell r="N4026" t="str">
            <v>新建</v>
          </cell>
          <cell r="O4026" t="str">
            <v>福田村</v>
          </cell>
          <cell r="P4026" t="str">
            <v>无路</v>
          </cell>
          <cell r="R4026" t="str">
            <v>0</v>
          </cell>
          <cell r="S4026" t="str">
            <v>3.5</v>
          </cell>
          <cell r="T4026" t="str">
            <v>无</v>
          </cell>
          <cell r="U4026">
            <v>0</v>
          </cell>
          <cell r="V4026">
            <v>2.5</v>
          </cell>
          <cell r="W4026">
            <v>2.5</v>
          </cell>
        </row>
        <row r="4027">
          <cell r="I4027" t="str">
            <v>富贤村连接公路</v>
          </cell>
          <cell r="J4027" t="str">
            <v>1327F4305240032</v>
          </cell>
          <cell r="K4027" t="str">
            <v>新村与撤并村便捷连通</v>
          </cell>
          <cell r="L4027" t="str">
            <v>一类地区</v>
          </cell>
          <cell r="M4027" t="str">
            <v>国家贫困县</v>
          </cell>
          <cell r="N4027" t="str">
            <v>新建</v>
          </cell>
          <cell r="O4027" t="str">
            <v>富贤村</v>
          </cell>
          <cell r="P4027" t="str">
            <v>无路</v>
          </cell>
          <cell r="R4027" t="str">
            <v>0</v>
          </cell>
          <cell r="S4027" t="str">
            <v>4.5</v>
          </cell>
          <cell r="T4027" t="str">
            <v>无</v>
          </cell>
          <cell r="U4027">
            <v>0</v>
          </cell>
          <cell r="V4027">
            <v>1.4</v>
          </cell>
          <cell r="W4027">
            <v>1.4</v>
          </cell>
        </row>
        <row r="4028">
          <cell r="I4028" t="str">
            <v>光龙村连接公路</v>
          </cell>
          <cell r="J4028" t="str">
            <v>1327F4305240041</v>
          </cell>
          <cell r="K4028" t="str">
            <v>新村与撤并村便捷连通</v>
          </cell>
          <cell r="L4028" t="str">
            <v>一类地区</v>
          </cell>
          <cell r="M4028" t="str">
            <v>国家贫困县</v>
          </cell>
          <cell r="N4028" t="str">
            <v>新建</v>
          </cell>
          <cell r="O4028" t="str">
            <v>光龙村</v>
          </cell>
          <cell r="P4028" t="str">
            <v>无路</v>
          </cell>
          <cell r="R4028" t="str">
            <v>0</v>
          </cell>
          <cell r="S4028" t="str">
            <v>4.5</v>
          </cell>
          <cell r="T4028" t="str">
            <v>无</v>
          </cell>
          <cell r="U4028">
            <v>0</v>
          </cell>
          <cell r="V4028">
            <v>1.6</v>
          </cell>
          <cell r="W4028">
            <v>1.6</v>
          </cell>
        </row>
        <row r="4029">
          <cell r="I4029" t="str">
            <v>合龙溪村5组至7组公路</v>
          </cell>
          <cell r="J4029" t="str">
            <v>1327F4305240034</v>
          </cell>
          <cell r="K4029" t="str">
            <v>新村与撤并村便捷连通</v>
          </cell>
          <cell r="L4029" t="str">
            <v>一类地区</v>
          </cell>
          <cell r="M4029" t="str">
            <v>国家贫困县</v>
          </cell>
          <cell r="N4029" t="str">
            <v>新建</v>
          </cell>
          <cell r="O4029" t="str">
            <v>合龙溪村</v>
          </cell>
          <cell r="P4029" t="str">
            <v>无路</v>
          </cell>
          <cell r="R4029" t="str">
            <v>0</v>
          </cell>
          <cell r="S4029" t="str">
            <v>3.5</v>
          </cell>
          <cell r="T4029" t="str">
            <v>无</v>
          </cell>
          <cell r="U4029">
            <v>0</v>
          </cell>
          <cell r="V4029">
            <v>0.5</v>
          </cell>
          <cell r="W4029">
            <v>0.5</v>
          </cell>
        </row>
        <row r="4030">
          <cell r="I4030" t="str">
            <v>红旗村连接公路</v>
          </cell>
          <cell r="J4030" t="str">
            <v>1327F4305240052</v>
          </cell>
          <cell r="K4030" t="str">
            <v>新村与撤并村便捷连通</v>
          </cell>
          <cell r="L4030" t="str">
            <v>一类地区</v>
          </cell>
          <cell r="M4030" t="str">
            <v>国家贫困县</v>
          </cell>
          <cell r="N4030" t="str">
            <v>新建</v>
          </cell>
          <cell r="O4030" t="str">
            <v>红旗村</v>
          </cell>
          <cell r="P4030" t="str">
            <v>无路</v>
          </cell>
          <cell r="R4030" t="str">
            <v>0</v>
          </cell>
          <cell r="S4030" t="str">
            <v>3.5</v>
          </cell>
          <cell r="T4030" t="str">
            <v>无</v>
          </cell>
          <cell r="U4030">
            <v>0</v>
          </cell>
          <cell r="V4030">
            <v>1</v>
          </cell>
          <cell r="W4030">
            <v>1</v>
          </cell>
        </row>
        <row r="4031">
          <cell r="I4031" t="str">
            <v>红星村至落马井村公路</v>
          </cell>
          <cell r="J4031" t="str">
            <v>1327F4305240030</v>
          </cell>
          <cell r="K4031" t="str">
            <v>新村与撤并村便捷连通</v>
          </cell>
          <cell r="L4031" t="str">
            <v>一类地区</v>
          </cell>
          <cell r="M4031" t="str">
            <v>国家贫困县</v>
          </cell>
          <cell r="N4031" t="str">
            <v>新建</v>
          </cell>
          <cell r="O4031" t="str">
            <v>红星村</v>
          </cell>
          <cell r="P4031" t="str">
            <v>无路</v>
          </cell>
          <cell r="R4031" t="str">
            <v>0</v>
          </cell>
          <cell r="S4031" t="str">
            <v>5</v>
          </cell>
          <cell r="T4031" t="str">
            <v>无</v>
          </cell>
          <cell r="U4031">
            <v>0</v>
          </cell>
          <cell r="V4031">
            <v>0.8</v>
          </cell>
          <cell r="W4031">
            <v>0.8</v>
          </cell>
        </row>
        <row r="4032">
          <cell r="I4032" t="str">
            <v>红星村至青花江村公路</v>
          </cell>
          <cell r="J4032" t="str">
            <v>1327F4305240027</v>
          </cell>
          <cell r="K4032" t="str">
            <v>新村与撤并村便捷连通</v>
          </cell>
          <cell r="L4032" t="str">
            <v>一类地区</v>
          </cell>
          <cell r="M4032" t="str">
            <v>国家贫困县</v>
          </cell>
          <cell r="N4032" t="str">
            <v>新建</v>
          </cell>
          <cell r="O4032" t="str">
            <v>红星村</v>
          </cell>
          <cell r="P4032" t="str">
            <v>无路</v>
          </cell>
          <cell r="R4032" t="str">
            <v>0</v>
          </cell>
          <cell r="S4032" t="str">
            <v>5</v>
          </cell>
          <cell r="T4032" t="str">
            <v>无</v>
          </cell>
          <cell r="U4032">
            <v>0</v>
          </cell>
          <cell r="V4032">
            <v>0.75</v>
          </cell>
          <cell r="W4032">
            <v>0.75</v>
          </cell>
        </row>
        <row r="4033">
          <cell r="I4033" t="str">
            <v>红星村至樟石村公路</v>
          </cell>
          <cell r="J4033" t="str">
            <v>1327F4305240028</v>
          </cell>
          <cell r="K4033" t="str">
            <v>新村与撤并村便捷连通</v>
          </cell>
          <cell r="L4033" t="str">
            <v>一类地区</v>
          </cell>
          <cell r="M4033" t="str">
            <v>国家贫困县</v>
          </cell>
          <cell r="N4033" t="str">
            <v>新建</v>
          </cell>
          <cell r="O4033" t="str">
            <v>红星村</v>
          </cell>
          <cell r="P4033" t="str">
            <v>无路</v>
          </cell>
          <cell r="R4033" t="str">
            <v>0</v>
          </cell>
          <cell r="S4033" t="str">
            <v>5</v>
          </cell>
          <cell r="T4033" t="str">
            <v>无</v>
          </cell>
          <cell r="U4033">
            <v>0</v>
          </cell>
          <cell r="V4033">
            <v>1.5</v>
          </cell>
          <cell r="W4033">
            <v>1.5</v>
          </cell>
        </row>
        <row r="4034">
          <cell r="I4034" t="str">
            <v>花冲村至塘现村1组公路</v>
          </cell>
          <cell r="J4034" t="str">
            <v>1327F4305240008</v>
          </cell>
          <cell r="K4034" t="str">
            <v>新村与撤并村便捷连通</v>
          </cell>
          <cell r="L4034" t="str">
            <v>一类地区</v>
          </cell>
          <cell r="M4034" t="str">
            <v>国家贫困县</v>
          </cell>
          <cell r="N4034" t="str">
            <v>新建</v>
          </cell>
          <cell r="O4034" t="str">
            <v>花冲村</v>
          </cell>
          <cell r="P4034" t="str">
            <v>无路</v>
          </cell>
          <cell r="R4034" t="str">
            <v>0</v>
          </cell>
          <cell r="S4034" t="str">
            <v>3.5</v>
          </cell>
          <cell r="T4034" t="str">
            <v>无</v>
          </cell>
          <cell r="U4034">
            <v>0</v>
          </cell>
          <cell r="V4034">
            <v>1.2</v>
          </cell>
          <cell r="W4034">
            <v>1.2</v>
          </cell>
        </row>
        <row r="4035">
          <cell r="I4035" t="str">
            <v>江末村连接公路</v>
          </cell>
          <cell r="J4035" t="str">
            <v>1327F4305240050</v>
          </cell>
          <cell r="K4035" t="str">
            <v>新村与撤并村便捷连通</v>
          </cell>
          <cell r="L4035" t="str">
            <v>一类地区</v>
          </cell>
          <cell r="M4035" t="str">
            <v>国家贫困县</v>
          </cell>
          <cell r="N4035" t="str">
            <v>新建</v>
          </cell>
          <cell r="O4035" t="str">
            <v>江末村</v>
          </cell>
          <cell r="P4035" t="str">
            <v>无路</v>
          </cell>
          <cell r="R4035" t="str">
            <v>0</v>
          </cell>
          <cell r="S4035" t="str">
            <v>3.5</v>
          </cell>
          <cell r="T4035" t="str">
            <v>无</v>
          </cell>
          <cell r="U4035">
            <v>0</v>
          </cell>
          <cell r="V4035">
            <v>2.9</v>
          </cell>
          <cell r="W4035">
            <v>2.9</v>
          </cell>
        </row>
        <row r="4036">
          <cell r="I4036" t="str">
            <v>金鸡坪村连接路</v>
          </cell>
          <cell r="J4036" t="str">
            <v>1327F4305240020</v>
          </cell>
          <cell r="K4036" t="str">
            <v>新村与撤并村便捷连通</v>
          </cell>
          <cell r="L4036" t="str">
            <v>一类地区</v>
          </cell>
          <cell r="M4036" t="str">
            <v>国家贫困县</v>
          </cell>
          <cell r="N4036" t="str">
            <v>新建</v>
          </cell>
          <cell r="O4036" t="str">
            <v>白竹坪</v>
          </cell>
          <cell r="P4036" t="str">
            <v>无路</v>
          </cell>
          <cell r="R4036" t="str">
            <v>0</v>
          </cell>
          <cell r="S4036" t="str">
            <v>3.5</v>
          </cell>
          <cell r="T4036" t="str">
            <v>无</v>
          </cell>
          <cell r="U4036">
            <v>0</v>
          </cell>
          <cell r="V4036">
            <v>6</v>
          </cell>
          <cell r="W4036">
            <v>6</v>
          </cell>
        </row>
        <row r="4037">
          <cell r="I4037" t="str">
            <v>金星村至造端村公路</v>
          </cell>
          <cell r="J4037" t="str">
            <v>1327F4305240018</v>
          </cell>
          <cell r="K4037" t="str">
            <v>新村与撤并村便捷连通</v>
          </cell>
          <cell r="L4037" t="str">
            <v>一类地区</v>
          </cell>
          <cell r="M4037" t="str">
            <v>国家贫困县</v>
          </cell>
          <cell r="N4037" t="str">
            <v>新建</v>
          </cell>
          <cell r="O4037" t="str">
            <v>金星村</v>
          </cell>
          <cell r="P4037" t="str">
            <v>无路</v>
          </cell>
          <cell r="R4037" t="str">
            <v>0</v>
          </cell>
          <cell r="S4037" t="str">
            <v>3.5</v>
          </cell>
          <cell r="T4037" t="str">
            <v>无</v>
          </cell>
          <cell r="U4037">
            <v>0</v>
          </cell>
          <cell r="V4037">
            <v>1.4</v>
          </cell>
          <cell r="W4037">
            <v>1.4</v>
          </cell>
        </row>
        <row r="4038">
          <cell r="I4038" t="str">
            <v>九佳村连接公路</v>
          </cell>
          <cell r="J4038" t="str">
            <v>1327F4305240064</v>
          </cell>
          <cell r="K4038" t="str">
            <v>新村与撤并村便捷连通</v>
          </cell>
          <cell r="L4038" t="str">
            <v>一类地区</v>
          </cell>
          <cell r="M4038" t="str">
            <v>国家贫困县</v>
          </cell>
          <cell r="N4038" t="str">
            <v>新建</v>
          </cell>
          <cell r="O4038" t="str">
            <v>九佳村</v>
          </cell>
          <cell r="P4038" t="str">
            <v>无路</v>
          </cell>
          <cell r="R4038" t="str">
            <v>0</v>
          </cell>
          <cell r="S4038" t="str">
            <v>3.5</v>
          </cell>
          <cell r="T4038" t="str">
            <v>无</v>
          </cell>
          <cell r="U4038">
            <v>0</v>
          </cell>
          <cell r="V4038">
            <v>1.5</v>
          </cell>
          <cell r="W4038">
            <v>1.5</v>
          </cell>
        </row>
        <row r="4039">
          <cell r="I4039" t="str">
            <v>开智村至先智村公路</v>
          </cell>
          <cell r="J4039" t="str">
            <v>1327F4305240025</v>
          </cell>
          <cell r="K4039" t="str">
            <v>新村与撤并村便捷连通</v>
          </cell>
          <cell r="L4039" t="str">
            <v>一类地区</v>
          </cell>
          <cell r="M4039" t="str">
            <v>国家贫困县</v>
          </cell>
          <cell r="N4039" t="str">
            <v>新建</v>
          </cell>
          <cell r="O4039" t="str">
            <v>开智村</v>
          </cell>
          <cell r="P4039" t="str">
            <v>无路</v>
          </cell>
          <cell r="R4039" t="str">
            <v>0</v>
          </cell>
          <cell r="S4039" t="str">
            <v>3.5</v>
          </cell>
          <cell r="T4039" t="str">
            <v>无</v>
          </cell>
          <cell r="U4039">
            <v>0</v>
          </cell>
          <cell r="V4039">
            <v>2</v>
          </cell>
          <cell r="W4039">
            <v>2</v>
          </cell>
        </row>
        <row r="4040">
          <cell r="I4040" t="str">
            <v>蜡树坳村连接公路</v>
          </cell>
          <cell r="J4040" t="str">
            <v>1327F4305240045</v>
          </cell>
          <cell r="K4040" t="str">
            <v>新村与撤并村便捷连通</v>
          </cell>
          <cell r="L4040" t="str">
            <v>一类地区</v>
          </cell>
          <cell r="M4040" t="str">
            <v>国家贫困县</v>
          </cell>
          <cell r="N4040" t="str">
            <v>新建</v>
          </cell>
          <cell r="O4040" t="str">
            <v>蜡树坳村</v>
          </cell>
          <cell r="P4040" t="str">
            <v>无路</v>
          </cell>
          <cell r="R4040" t="str">
            <v>0</v>
          </cell>
          <cell r="S4040" t="str">
            <v>3.5</v>
          </cell>
          <cell r="T4040" t="str">
            <v>无</v>
          </cell>
          <cell r="U4040">
            <v>0</v>
          </cell>
          <cell r="V4040">
            <v>2.2000000000000002</v>
          </cell>
          <cell r="W4040">
            <v>2.2000000000000002</v>
          </cell>
        </row>
        <row r="4041">
          <cell r="I4041" t="str">
            <v>雷锋村连接公路</v>
          </cell>
          <cell r="J4041" t="str">
            <v>1327F4305240062</v>
          </cell>
          <cell r="K4041" t="str">
            <v>新村与撤并村便捷连通</v>
          </cell>
          <cell r="L4041" t="str">
            <v>一类地区</v>
          </cell>
          <cell r="M4041" t="str">
            <v>国家贫困县</v>
          </cell>
          <cell r="N4041" t="str">
            <v>新建</v>
          </cell>
          <cell r="O4041" t="str">
            <v>雷峰村</v>
          </cell>
          <cell r="P4041" t="str">
            <v>无路</v>
          </cell>
          <cell r="R4041" t="str">
            <v>0</v>
          </cell>
          <cell r="S4041" t="str">
            <v>3.5</v>
          </cell>
          <cell r="T4041" t="str">
            <v>无</v>
          </cell>
          <cell r="U4041">
            <v>0</v>
          </cell>
          <cell r="V4041">
            <v>0.6</v>
          </cell>
          <cell r="W4041">
            <v>0.6</v>
          </cell>
        </row>
        <row r="4042">
          <cell r="I4042" t="str">
            <v>雷塘村公路</v>
          </cell>
          <cell r="J4042" t="str">
            <v>1327F4305240021</v>
          </cell>
          <cell r="K4042" t="str">
            <v>新村与撤并村便捷连通</v>
          </cell>
          <cell r="L4042" t="str">
            <v>一类地区</v>
          </cell>
          <cell r="M4042" t="str">
            <v>国家贫困县</v>
          </cell>
          <cell r="N4042" t="str">
            <v>新建</v>
          </cell>
          <cell r="O4042" t="str">
            <v>雷塘村</v>
          </cell>
          <cell r="P4042" t="str">
            <v>无路</v>
          </cell>
          <cell r="R4042" t="str">
            <v>0</v>
          </cell>
          <cell r="S4042" t="str">
            <v>3.5</v>
          </cell>
          <cell r="T4042" t="str">
            <v>无</v>
          </cell>
          <cell r="U4042">
            <v>0</v>
          </cell>
          <cell r="V4042">
            <v>2.2000000000000002</v>
          </cell>
          <cell r="W4042">
            <v>2.2000000000000002</v>
          </cell>
        </row>
        <row r="4043">
          <cell r="I4043" t="str">
            <v>冷溪山村连接公路</v>
          </cell>
          <cell r="J4043" t="str">
            <v>1327F4305240060</v>
          </cell>
          <cell r="K4043" t="str">
            <v>新村与撤并村便捷连通</v>
          </cell>
          <cell r="L4043" t="str">
            <v>一类地区</v>
          </cell>
          <cell r="M4043" t="str">
            <v>国家贫困县</v>
          </cell>
          <cell r="N4043" t="str">
            <v>新建</v>
          </cell>
          <cell r="O4043" t="str">
            <v>冷溪山村</v>
          </cell>
          <cell r="P4043" t="str">
            <v>无路</v>
          </cell>
          <cell r="R4043" t="str">
            <v>0</v>
          </cell>
          <cell r="S4043" t="str">
            <v>3.5</v>
          </cell>
          <cell r="T4043" t="str">
            <v>无</v>
          </cell>
          <cell r="U4043">
            <v>0</v>
          </cell>
          <cell r="V4043">
            <v>0.6</v>
          </cell>
          <cell r="W4043">
            <v>0.6</v>
          </cell>
        </row>
        <row r="4044">
          <cell r="I4044" t="str">
            <v>立志村至雁窝桥村公路</v>
          </cell>
          <cell r="J4044" t="str">
            <v>1327F4305240013</v>
          </cell>
          <cell r="K4044" t="str">
            <v>新村与撤并村便捷连通</v>
          </cell>
          <cell r="L4044" t="str">
            <v>一类地区</v>
          </cell>
          <cell r="M4044" t="str">
            <v>国家贫困县</v>
          </cell>
          <cell r="N4044" t="str">
            <v>新建</v>
          </cell>
          <cell r="O4044" t="str">
            <v>立志村</v>
          </cell>
          <cell r="P4044" t="str">
            <v>无路</v>
          </cell>
          <cell r="R4044" t="str">
            <v>0</v>
          </cell>
          <cell r="S4044" t="str">
            <v>4.5</v>
          </cell>
          <cell r="T4044" t="str">
            <v>无</v>
          </cell>
          <cell r="U4044">
            <v>0</v>
          </cell>
          <cell r="V4044">
            <v>1.6</v>
          </cell>
          <cell r="W4044">
            <v>1.6</v>
          </cell>
        </row>
        <row r="4045">
          <cell r="I4045" t="str">
            <v>龙家湾村连接公路</v>
          </cell>
          <cell r="J4045" t="str">
            <v>1327F4305240061</v>
          </cell>
          <cell r="K4045" t="str">
            <v>新村与撤并村便捷连通</v>
          </cell>
          <cell r="L4045" t="str">
            <v>一类地区</v>
          </cell>
          <cell r="M4045" t="str">
            <v>国家贫困县</v>
          </cell>
          <cell r="N4045" t="str">
            <v>新建</v>
          </cell>
          <cell r="O4045" t="str">
            <v>龙家湾村</v>
          </cell>
          <cell r="P4045" t="str">
            <v>无路</v>
          </cell>
          <cell r="R4045" t="str">
            <v>0</v>
          </cell>
          <cell r="S4045" t="str">
            <v>3.5</v>
          </cell>
          <cell r="T4045" t="str">
            <v>无</v>
          </cell>
          <cell r="U4045">
            <v>0</v>
          </cell>
          <cell r="V4045">
            <v>1.8</v>
          </cell>
          <cell r="W4045">
            <v>1.8</v>
          </cell>
        </row>
        <row r="4046">
          <cell r="I4046" t="str">
            <v>罗白中学至落马井村公路</v>
          </cell>
          <cell r="J4046" t="str">
            <v>1327F4305240035</v>
          </cell>
          <cell r="K4046" t="str">
            <v>新村与撤并村便捷连通</v>
          </cell>
          <cell r="L4046" t="str">
            <v>一类地区</v>
          </cell>
          <cell r="M4046" t="str">
            <v>国家贫困县</v>
          </cell>
          <cell r="N4046" t="str">
            <v>新建</v>
          </cell>
          <cell r="O4046" t="str">
            <v>罗白村</v>
          </cell>
          <cell r="P4046" t="str">
            <v>无路</v>
          </cell>
          <cell r="R4046" t="str">
            <v>0</v>
          </cell>
          <cell r="S4046" t="str">
            <v>5</v>
          </cell>
          <cell r="T4046" t="str">
            <v>无</v>
          </cell>
          <cell r="U4046">
            <v>0</v>
          </cell>
          <cell r="V4046">
            <v>1.5</v>
          </cell>
          <cell r="W4046">
            <v>1.5</v>
          </cell>
        </row>
        <row r="4047">
          <cell r="I4047" t="str">
            <v>罗英村连接公路</v>
          </cell>
          <cell r="J4047" t="str">
            <v>1327F4305240063</v>
          </cell>
          <cell r="K4047" t="str">
            <v>新村与撤并村便捷连通</v>
          </cell>
          <cell r="L4047" t="str">
            <v>一类地区</v>
          </cell>
          <cell r="M4047" t="str">
            <v>国家贫困县</v>
          </cell>
          <cell r="N4047" t="str">
            <v>新建</v>
          </cell>
          <cell r="O4047" t="str">
            <v>罗英村</v>
          </cell>
          <cell r="P4047" t="str">
            <v>无路</v>
          </cell>
          <cell r="R4047" t="str">
            <v>0</v>
          </cell>
          <cell r="S4047" t="str">
            <v>3.5</v>
          </cell>
          <cell r="T4047" t="str">
            <v>无</v>
          </cell>
          <cell r="U4047">
            <v>0</v>
          </cell>
          <cell r="V4047">
            <v>1.2</v>
          </cell>
          <cell r="W4047">
            <v>1.2</v>
          </cell>
        </row>
        <row r="4048">
          <cell r="I4048" t="str">
            <v>麻场居委会至金石村公路</v>
          </cell>
          <cell r="J4048" t="str">
            <v>1327F4305240007</v>
          </cell>
          <cell r="K4048" t="str">
            <v>新村与撤并村便捷连通</v>
          </cell>
          <cell r="L4048" t="str">
            <v>一类地区</v>
          </cell>
          <cell r="M4048" t="str">
            <v>国家贫困县</v>
          </cell>
          <cell r="N4048" t="str">
            <v>新建</v>
          </cell>
          <cell r="O4048" t="str">
            <v>金石村</v>
          </cell>
          <cell r="P4048" t="str">
            <v>无路</v>
          </cell>
          <cell r="R4048" t="str">
            <v>0</v>
          </cell>
          <cell r="S4048" t="str">
            <v>4.5</v>
          </cell>
          <cell r="T4048" t="str">
            <v>无</v>
          </cell>
          <cell r="U4048">
            <v>0</v>
          </cell>
          <cell r="V4048">
            <v>1.5</v>
          </cell>
          <cell r="W4048">
            <v>1.5</v>
          </cell>
        </row>
        <row r="4049">
          <cell r="I4049" t="str">
            <v>马家屋场至高家冲公路</v>
          </cell>
          <cell r="J4049" t="str">
            <v>1327F4305240001</v>
          </cell>
          <cell r="K4049" t="str">
            <v>新村与撤并村便捷连通</v>
          </cell>
          <cell r="L4049" t="str">
            <v>一类地区</v>
          </cell>
          <cell r="M4049" t="str">
            <v>国家贫困县</v>
          </cell>
          <cell r="N4049" t="str">
            <v>新建</v>
          </cell>
          <cell r="O4049" t="str">
            <v>孙家陇村</v>
          </cell>
          <cell r="P4049" t="str">
            <v>无路</v>
          </cell>
          <cell r="R4049" t="str">
            <v>0</v>
          </cell>
          <cell r="S4049" t="str">
            <v>3.5</v>
          </cell>
          <cell r="T4049" t="str">
            <v>无</v>
          </cell>
          <cell r="U4049">
            <v>0</v>
          </cell>
          <cell r="V4049">
            <v>1.2</v>
          </cell>
          <cell r="W4049">
            <v>1.2</v>
          </cell>
        </row>
        <row r="4050">
          <cell r="I4050" t="str">
            <v>苗竹村4组至6组公路</v>
          </cell>
          <cell r="J4050" t="str">
            <v>1327F4305240016</v>
          </cell>
          <cell r="K4050" t="str">
            <v>新村与撤并村便捷连通</v>
          </cell>
          <cell r="L4050" t="str">
            <v>一类地区</v>
          </cell>
          <cell r="M4050" t="str">
            <v>国家贫困县</v>
          </cell>
          <cell r="N4050" t="str">
            <v>新建</v>
          </cell>
          <cell r="O4050" t="str">
            <v>苗竹村</v>
          </cell>
          <cell r="P4050" t="str">
            <v>无路</v>
          </cell>
          <cell r="R4050" t="str">
            <v>0</v>
          </cell>
          <cell r="S4050" t="str">
            <v>4.5</v>
          </cell>
          <cell r="T4050" t="str">
            <v>无</v>
          </cell>
          <cell r="U4050">
            <v>0</v>
          </cell>
          <cell r="V4050">
            <v>5.3</v>
          </cell>
          <cell r="W4050">
            <v>5.3</v>
          </cell>
        </row>
        <row r="4051">
          <cell r="I4051" t="str">
            <v>南冲村连接公路</v>
          </cell>
          <cell r="J4051" t="str">
            <v>1327F4305240053</v>
          </cell>
          <cell r="K4051" t="str">
            <v>新村与撤并村便捷连通</v>
          </cell>
          <cell r="L4051" t="str">
            <v>一类地区</v>
          </cell>
          <cell r="M4051" t="str">
            <v>国家贫困县</v>
          </cell>
          <cell r="N4051" t="str">
            <v>新建</v>
          </cell>
          <cell r="O4051" t="str">
            <v>南冲村</v>
          </cell>
          <cell r="P4051" t="str">
            <v>无路</v>
          </cell>
          <cell r="R4051" t="str">
            <v>0</v>
          </cell>
          <cell r="S4051" t="str">
            <v>3.5</v>
          </cell>
          <cell r="T4051" t="str">
            <v>无</v>
          </cell>
          <cell r="U4051">
            <v>0</v>
          </cell>
          <cell r="V4051">
            <v>1.3</v>
          </cell>
          <cell r="W4051">
            <v>1.3</v>
          </cell>
        </row>
        <row r="4052">
          <cell r="I4052" t="str">
            <v>牛古田至大树下公路</v>
          </cell>
          <cell r="J4052" t="str">
            <v>1327F4305240012</v>
          </cell>
          <cell r="K4052" t="str">
            <v>新村与撤并村便捷连通</v>
          </cell>
          <cell r="L4052" t="str">
            <v>一类地区</v>
          </cell>
          <cell r="M4052" t="str">
            <v>国家贫困县</v>
          </cell>
          <cell r="N4052" t="str">
            <v>新建</v>
          </cell>
          <cell r="O4052" t="str">
            <v>双坪村</v>
          </cell>
          <cell r="P4052" t="str">
            <v>无路</v>
          </cell>
          <cell r="R4052" t="str">
            <v>0</v>
          </cell>
          <cell r="S4052" t="str">
            <v>3.5</v>
          </cell>
          <cell r="T4052" t="str">
            <v>无</v>
          </cell>
          <cell r="U4052">
            <v>0</v>
          </cell>
          <cell r="V4052">
            <v>1</v>
          </cell>
          <cell r="W4052">
            <v>1</v>
          </cell>
        </row>
        <row r="4053">
          <cell r="I4053" t="str">
            <v>棋坪村至中黄信村公路</v>
          </cell>
          <cell r="J4053" t="str">
            <v>1327F4305240031</v>
          </cell>
          <cell r="K4053" t="str">
            <v>新村与撤并村便捷连通</v>
          </cell>
          <cell r="L4053" t="str">
            <v>一类地区</v>
          </cell>
          <cell r="M4053" t="str">
            <v>国家贫困县</v>
          </cell>
          <cell r="N4053" t="str">
            <v>新建</v>
          </cell>
          <cell r="O4053" t="str">
            <v>棋坪村</v>
          </cell>
          <cell r="P4053" t="str">
            <v>无路</v>
          </cell>
          <cell r="R4053" t="str">
            <v>0</v>
          </cell>
          <cell r="S4053" t="str">
            <v>4.5</v>
          </cell>
          <cell r="T4053" t="str">
            <v>无</v>
          </cell>
          <cell r="U4053">
            <v>0</v>
          </cell>
          <cell r="V4053">
            <v>5</v>
          </cell>
          <cell r="W4053">
            <v>5</v>
          </cell>
        </row>
        <row r="4054">
          <cell r="I4054" t="str">
            <v>三和村连接公路</v>
          </cell>
          <cell r="J4054" t="str">
            <v>1327F4305240055</v>
          </cell>
          <cell r="K4054" t="str">
            <v>新村与撤并村便捷连通</v>
          </cell>
          <cell r="L4054" t="str">
            <v>一类地区</v>
          </cell>
          <cell r="M4054" t="str">
            <v>国家贫困县</v>
          </cell>
          <cell r="N4054" t="str">
            <v>新建</v>
          </cell>
          <cell r="O4054" t="str">
            <v>三和村</v>
          </cell>
          <cell r="P4054" t="str">
            <v>无路</v>
          </cell>
          <cell r="R4054" t="str">
            <v>0</v>
          </cell>
          <cell r="S4054" t="str">
            <v>3.5</v>
          </cell>
          <cell r="T4054" t="str">
            <v>无</v>
          </cell>
          <cell r="U4054">
            <v>0</v>
          </cell>
          <cell r="V4054">
            <v>1.3</v>
          </cell>
          <cell r="W4054">
            <v>1.3</v>
          </cell>
        </row>
        <row r="4055">
          <cell r="I4055" t="str">
            <v>三溪村连接公路</v>
          </cell>
          <cell r="J4055" t="str">
            <v>1327F4305240065</v>
          </cell>
          <cell r="K4055" t="str">
            <v>新村与撤并村便捷连通</v>
          </cell>
          <cell r="L4055" t="str">
            <v>一类地区</v>
          </cell>
          <cell r="M4055" t="str">
            <v>国家贫困县</v>
          </cell>
          <cell r="N4055" t="str">
            <v>新建</v>
          </cell>
          <cell r="O4055" t="str">
            <v>三溪村</v>
          </cell>
          <cell r="P4055" t="str">
            <v>无路</v>
          </cell>
          <cell r="R4055" t="str">
            <v>0</v>
          </cell>
          <cell r="S4055" t="str">
            <v>3.5</v>
          </cell>
          <cell r="T4055" t="str">
            <v>无</v>
          </cell>
          <cell r="U4055">
            <v>0</v>
          </cell>
          <cell r="V4055">
            <v>1.5</v>
          </cell>
          <cell r="W4055">
            <v>1.5</v>
          </cell>
        </row>
        <row r="4056">
          <cell r="I4056" t="str">
            <v>上元亭至湖龙湾公路</v>
          </cell>
          <cell r="J4056" t="str">
            <v>1327F4305240011</v>
          </cell>
          <cell r="K4056" t="str">
            <v>新村与撤并村便捷连通</v>
          </cell>
          <cell r="L4056" t="str">
            <v>一类地区</v>
          </cell>
          <cell r="M4056" t="str">
            <v>国家贫困县</v>
          </cell>
          <cell r="N4056" t="str">
            <v>新建</v>
          </cell>
          <cell r="O4056" t="str">
            <v>新花园村</v>
          </cell>
          <cell r="P4056" t="str">
            <v>无路</v>
          </cell>
          <cell r="R4056" t="str">
            <v>0</v>
          </cell>
          <cell r="S4056" t="str">
            <v>4.5</v>
          </cell>
          <cell r="T4056" t="str">
            <v>无</v>
          </cell>
          <cell r="U4056">
            <v>0</v>
          </cell>
          <cell r="V4056">
            <v>1.2</v>
          </cell>
          <cell r="W4056">
            <v>1.2</v>
          </cell>
        </row>
        <row r="4057">
          <cell r="I4057" t="str">
            <v>石井村连接公路</v>
          </cell>
          <cell r="J4057" t="str">
            <v>1327F4305240058</v>
          </cell>
          <cell r="K4057" t="str">
            <v>新村与撤并村便捷连通</v>
          </cell>
          <cell r="L4057" t="str">
            <v>一类地区</v>
          </cell>
          <cell r="M4057" t="str">
            <v>国家贫困县</v>
          </cell>
          <cell r="N4057" t="str">
            <v>新建</v>
          </cell>
          <cell r="O4057" t="str">
            <v>石井村</v>
          </cell>
          <cell r="P4057" t="str">
            <v>无路</v>
          </cell>
          <cell r="R4057" t="str">
            <v>0</v>
          </cell>
          <cell r="S4057" t="str">
            <v>3.5</v>
          </cell>
          <cell r="T4057" t="str">
            <v>无</v>
          </cell>
          <cell r="U4057">
            <v>0</v>
          </cell>
          <cell r="V4057">
            <v>2.2999999999999998</v>
          </cell>
          <cell r="W4057">
            <v>2.2999999999999998</v>
          </cell>
        </row>
        <row r="4058">
          <cell r="I4058" t="str">
            <v>双红村公路</v>
          </cell>
          <cell r="J4058" t="str">
            <v>1327F4305240022</v>
          </cell>
          <cell r="K4058" t="str">
            <v>新村与撤并村便捷连通</v>
          </cell>
          <cell r="L4058" t="str">
            <v>一类地区</v>
          </cell>
          <cell r="M4058" t="str">
            <v>国家贫困县</v>
          </cell>
          <cell r="N4058" t="str">
            <v>新建</v>
          </cell>
          <cell r="O4058" t="str">
            <v>双红村</v>
          </cell>
          <cell r="P4058" t="str">
            <v>无路</v>
          </cell>
          <cell r="R4058" t="str">
            <v>0</v>
          </cell>
          <cell r="S4058" t="str">
            <v>4.5</v>
          </cell>
          <cell r="T4058" t="str">
            <v>无</v>
          </cell>
          <cell r="U4058">
            <v>0</v>
          </cell>
          <cell r="V4058">
            <v>4.3</v>
          </cell>
          <cell r="W4058">
            <v>4.3</v>
          </cell>
        </row>
        <row r="4059">
          <cell r="I4059" t="str">
            <v>双龙村8组至7组公路</v>
          </cell>
          <cell r="J4059" t="str">
            <v>1327F4305240002</v>
          </cell>
          <cell r="K4059" t="str">
            <v>新村与撤并村便捷连通</v>
          </cell>
          <cell r="L4059" t="str">
            <v>一类地区</v>
          </cell>
          <cell r="M4059" t="str">
            <v>国家贫困县</v>
          </cell>
          <cell r="N4059" t="str">
            <v>新建</v>
          </cell>
          <cell r="O4059" t="str">
            <v>双龙村</v>
          </cell>
          <cell r="P4059" t="str">
            <v>无路</v>
          </cell>
          <cell r="R4059" t="str">
            <v>0</v>
          </cell>
          <cell r="S4059" t="str">
            <v>3.5</v>
          </cell>
          <cell r="T4059" t="str">
            <v>无</v>
          </cell>
          <cell r="U4059">
            <v>0</v>
          </cell>
          <cell r="V4059">
            <v>1.4</v>
          </cell>
          <cell r="W4059">
            <v>1.4</v>
          </cell>
        </row>
        <row r="4060">
          <cell r="I4060" t="str">
            <v>双龙铺村至罗子团公路</v>
          </cell>
          <cell r="J4060" t="str">
            <v>1327F4305240010</v>
          </cell>
          <cell r="K4060" t="str">
            <v>新村与撤并村便捷连通</v>
          </cell>
          <cell r="L4060" t="str">
            <v>一类地区</v>
          </cell>
          <cell r="M4060" t="str">
            <v>国家贫困县</v>
          </cell>
          <cell r="N4060" t="str">
            <v>新建</v>
          </cell>
          <cell r="O4060" t="str">
            <v>双龙铺村</v>
          </cell>
          <cell r="P4060" t="str">
            <v>无路</v>
          </cell>
          <cell r="R4060" t="str">
            <v>0</v>
          </cell>
          <cell r="S4060" t="str">
            <v>3.5</v>
          </cell>
          <cell r="T4060" t="str">
            <v>无</v>
          </cell>
          <cell r="U4060">
            <v>0</v>
          </cell>
          <cell r="V4060">
            <v>1.7</v>
          </cell>
          <cell r="W4060">
            <v>1.7</v>
          </cell>
        </row>
        <row r="4061">
          <cell r="I4061" t="str">
            <v>双坪村8组至6组公路</v>
          </cell>
          <cell r="J4061" t="str">
            <v>1327F4305240015</v>
          </cell>
          <cell r="K4061" t="str">
            <v>新村与撤并村便捷连通</v>
          </cell>
          <cell r="L4061" t="str">
            <v>一类地区</v>
          </cell>
          <cell r="M4061" t="str">
            <v>国家贫困县</v>
          </cell>
          <cell r="N4061" t="str">
            <v>新建</v>
          </cell>
          <cell r="O4061" t="str">
            <v>双坪村</v>
          </cell>
          <cell r="P4061" t="str">
            <v>无路</v>
          </cell>
          <cell r="R4061" t="str">
            <v>0</v>
          </cell>
          <cell r="S4061" t="str">
            <v>3.5</v>
          </cell>
          <cell r="T4061" t="str">
            <v>无</v>
          </cell>
          <cell r="U4061">
            <v>0</v>
          </cell>
          <cell r="V4061">
            <v>1.2</v>
          </cell>
          <cell r="W4061">
            <v>1.2</v>
          </cell>
        </row>
        <row r="4062">
          <cell r="I4062" t="str">
            <v>水田村连接公路</v>
          </cell>
          <cell r="J4062" t="str">
            <v>1327F4305240044</v>
          </cell>
          <cell r="K4062" t="str">
            <v>新村与撤并村便捷连通</v>
          </cell>
          <cell r="L4062" t="str">
            <v>一类地区</v>
          </cell>
          <cell r="M4062" t="str">
            <v>国家贫困县</v>
          </cell>
          <cell r="N4062" t="str">
            <v>新建</v>
          </cell>
          <cell r="O4062" t="str">
            <v>水田村</v>
          </cell>
          <cell r="P4062" t="str">
            <v>无路</v>
          </cell>
          <cell r="R4062" t="str">
            <v>0</v>
          </cell>
          <cell r="S4062" t="str">
            <v>3.5</v>
          </cell>
          <cell r="T4062" t="str">
            <v>无</v>
          </cell>
          <cell r="U4062">
            <v>0</v>
          </cell>
          <cell r="V4062">
            <v>3</v>
          </cell>
          <cell r="W4062">
            <v>3</v>
          </cell>
        </row>
        <row r="4063">
          <cell r="I4063" t="str">
            <v>四方井村至新亭子公路</v>
          </cell>
          <cell r="J4063" t="str">
            <v>1327F4305240036</v>
          </cell>
          <cell r="K4063" t="str">
            <v>新村与撤并村便捷连通</v>
          </cell>
          <cell r="L4063" t="str">
            <v>一类地区</v>
          </cell>
          <cell r="M4063" t="str">
            <v>国家贫困县</v>
          </cell>
          <cell r="N4063" t="str">
            <v>新建</v>
          </cell>
          <cell r="O4063" t="str">
            <v>四方井村</v>
          </cell>
          <cell r="P4063" t="str">
            <v>无路</v>
          </cell>
          <cell r="R4063" t="str">
            <v>0</v>
          </cell>
          <cell r="S4063" t="str">
            <v>5</v>
          </cell>
          <cell r="T4063" t="str">
            <v>无</v>
          </cell>
          <cell r="U4063">
            <v>0</v>
          </cell>
          <cell r="V4063">
            <v>2.6</v>
          </cell>
          <cell r="W4063">
            <v>2.6</v>
          </cell>
        </row>
        <row r="4064">
          <cell r="I4064" t="str">
            <v>潭水村连接公路</v>
          </cell>
          <cell r="J4064" t="str">
            <v>1327F4305240070</v>
          </cell>
          <cell r="K4064" t="str">
            <v>新村与撤并村便捷连通</v>
          </cell>
          <cell r="L4064" t="str">
            <v>一类地区</v>
          </cell>
          <cell r="M4064" t="str">
            <v>国家贫困县</v>
          </cell>
          <cell r="N4064" t="str">
            <v>新建</v>
          </cell>
          <cell r="O4064" t="str">
            <v>潭水村</v>
          </cell>
          <cell r="P4064" t="str">
            <v>无路</v>
          </cell>
          <cell r="R4064" t="str">
            <v>0</v>
          </cell>
          <cell r="S4064" t="str">
            <v>3.5</v>
          </cell>
          <cell r="T4064" t="str">
            <v>无</v>
          </cell>
          <cell r="U4064">
            <v>0</v>
          </cell>
          <cell r="V4064">
            <v>0.8</v>
          </cell>
          <cell r="W4064">
            <v>0.8</v>
          </cell>
        </row>
        <row r="4065">
          <cell r="I4065" t="str">
            <v>塘冲木山桥至斜湾山公路</v>
          </cell>
          <cell r="J4065" t="str">
            <v>1327F4305240056</v>
          </cell>
          <cell r="K4065" t="str">
            <v>新村与撤并村便捷连通</v>
          </cell>
          <cell r="L4065" t="str">
            <v>一类地区</v>
          </cell>
          <cell r="M4065" t="str">
            <v>国家贫困县</v>
          </cell>
          <cell r="N4065" t="str">
            <v>新建</v>
          </cell>
          <cell r="O4065" t="str">
            <v>塘冲村</v>
          </cell>
          <cell r="P4065" t="str">
            <v>无路</v>
          </cell>
          <cell r="R4065" t="str">
            <v>0</v>
          </cell>
          <cell r="S4065" t="str">
            <v>3.5</v>
          </cell>
          <cell r="T4065" t="str">
            <v>无</v>
          </cell>
          <cell r="U4065">
            <v>0</v>
          </cell>
          <cell r="V4065">
            <v>2</v>
          </cell>
          <cell r="W4065">
            <v>2</v>
          </cell>
        </row>
        <row r="4066">
          <cell r="I4066" t="str">
            <v>塘现村至麻场居委会公路</v>
          </cell>
          <cell r="J4066" t="str">
            <v>1327F4305240009</v>
          </cell>
          <cell r="K4066" t="str">
            <v>新村与撤并村便捷连通</v>
          </cell>
          <cell r="L4066" t="str">
            <v>一类地区</v>
          </cell>
          <cell r="M4066" t="str">
            <v>国家贫困县</v>
          </cell>
          <cell r="N4066" t="str">
            <v>新建</v>
          </cell>
          <cell r="O4066" t="str">
            <v>塘现村</v>
          </cell>
          <cell r="P4066" t="str">
            <v>无路</v>
          </cell>
          <cell r="R4066" t="str">
            <v>0</v>
          </cell>
          <cell r="S4066" t="str">
            <v>4.5</v>
          </cell>
          <cell r="T4066" t="str">
            <v>无</v>
          </cell>
          <cell r="U4066">
            <v>0</v>
          </cell>
          <cell r="V4066">
            <v>1.2</v>
          </cell>
          <cell r="W4066">
            <v>1.2</v>
          </cell>
        </row>
        <row r="4067">
          <cell r="I4067" t="str">
            <v>桐中村连接公路</v>
          </cell>
          <cell r="J4067" t="str">
            <v>1327F4305240059</v>
          </cell>
          <cell r="K4067" t="str">
            <v>新村与撤并村便捷连通</v>
          </cell>
          <cell r="L4067" t="str">
            <v>一类地区</v>
          </cell>
          <cell r="M4067" t="str">
            <v>国家贫困县</v>
          </cell>
          <cell r="N4067" t="str">
            <v>新建</v>
          </cell>
          <cell r="O4067" t="str">
            <v>桐中村</v>
          </cell>
          <cell r="P4067" t="str">
            <v>无路</v>
          </cell>
          <cell r="R4067" t="str">
            <v>0</v>
          </cell>
          <cell r="S4067" t="str">
            <v>3.5</v>
          </cell>
          <cell r="T4067" t="str">
            <v>无</v>
          </cell>
          <cell r="U4067">
            <v>0</v>
          </cell>
          <cell r="V4067">
            <v>1.5</v>
          </cell>
          <cell r="W4067">
            <v>1.5</v>
          </cell>
        </row>
        <row r="4068">
          <cell r="I4068" t="str">
            <v>万贯冲村连接公路</v>
          </cell>
          <cell r="J4068" t="str">
            <v>1327F4305240051</v>
          </cell>
          <cell r="K4068" t="str">
            <v>新村与撤并村便捷连通</v>
          </cell>
          <cell r="L4068" t="str">
            <v>一类地区</v>
          </cell>
          <cell r="M4068" t="str">
            <v>国家贫困县</v>
          </cell>
          <cell r="N4068" t="str">
            <v>新建</v>
          </cell>
          <cell r="O4068" t="str">
            <v>万贯冲村</v>
          </cell>
          <cell r="P4068" t="str">
            <v>无路</v>
          </cell>
          <cell r="R4068" t="str">
            <v>0</v>
          </cell>
          <cell r="S4068" t="str">
            <v>3.5</v>
          </cell>
          <cell r="T4068" t="str">
            <v>无</v>
          </cell>
          <cell r="U4068">
            <v>0</v>
          </cell>
          <cell r="V4068">
            <v>2</v>
          </cell>
          <cell r="W4068">
            <v>2</v>
          </cell>
        </row>
        <row r="4069">
          <cell r="I4069" t="str">
            <v>万兴村至肖家公路</v>
          </cell>
          <cell r="J4069" t="str">
            <v>1327F4305240023</v>
          </cell>
          <cell r="K4069" t="str">
            <v>新村与撤并村便捷连通</v>
          </cell>
          <cell r="L4069" t="str">
            <v>一类地区</v>
          </cell>
          <cell r="M4069" t="str">
            <v>国家贫困县</v>
          </cell>
          <cell r="N4069" t="str">
            <v>新建</v>
          </cell>
          <cell r="O4069" t="str">
            <v>万兴村</v>
          </cell>
          <cell r="P4069" t="str">
            <v>无路</v>
          </cell>
          <cell r="R4069" t="str">
            <v>0</v>
          </cell>
          <cell r="S4069" t="str">
            <v>3.5</v>
          </cell>
          <cell r="T4069" t="str">
            <v>无</v>
          </cell>
          <cell r="U4069">
            <v>0</v>
          </cell>
          <cell r="V4069">
            <v>0.8</v>
          </cell>
          <cell r="W4069">
            <v>0.8</v>
          </cell>
        </row>
        <row r="4070">
          <cell r="I4070" t="str">
            <v>旺溪村6组连接公路</v>
          </cell>
          <cell r="J4070" t="str">
            <v>1327F4305240039</v>
          </cell>
          <cell r="K4070" t="str">
            <v>新村与撤并村便捷连通</v>
          </cell>
          <cell r="L4070" t="str">
            <v>一类地区</v>
          </cell>
          <cell r="M4070" t="str">
            <v>国家贫困县</v>
          </cell>
          <cell r="N4070" t="str">
            <v>新建</v>
          </cell>
          <cell r="O4070" t="str">
            <v>旺溪村</v>
          </cell>
          <cell r="P4070" t="str">
            <v>无路</v>
          </cell>
          <cell r="R4070" t="str">
            <v>0</v>
          </cell>
          <cell r="S4070" t="str">
            <v>3.5</v>
          </cell>
          <cell r="T4070" t="str">
            <v>无</v>
          </cell>
          <cell r="U4070">
            <v>0</v>
          </cell>
          <cell r="V4070">
            <v>0.8</v>
          </cell>
          <cell r="W4070">
            <v>0.8</v>
          </cell>
        </row>
        <row r="4071">
          <cell r="I4071" t="str">
            <v>望云山村连接公路</v>
          </cell>
          <cell r="J4071" t="str">
            <v>1327F4305240067</v>
          </cell>
          <cell r="K4071" t="str">
            <v>新村与撤并村便捷连通</v>
          </cell>
          <cell r="L4071" t="str">
            <v>一类地区</v>
          </cell>
          <cell r="M4071" t="str">
            <v>国家贫困县</v>
          </cell>
          <cell r="N4071" t="str">
            <v>新建</v>
          </cell>
          <cell r="O4071" t="str">
            <v>望云山村</v>
          </cell>
          <cell r="P4071" t="str">
            <v>无路</v>
          </cell>
          <cell r="R4071" t="str">
            <v>0</v>
          </cell>
          <cell r="S4071" t="str">
            <v>3.5</v>
          </cell>
          <cell r="T4071" t="str">
            <v>无</v>
          </cell>
          <cell r="U4071">
            <v>0</v>
          </cell>
          <cell r="V4071">
            <v>1</v>
          </cell>
          <cell r="W4071">
            <v>1</v>
          </cell>
        </row>
        <row r="4072">
          <cell r="I4072" t="str">
            <v>文武村连接公路</v>
          </cell>
          <cell r="J4072" t="str">
            <v>1327F4305240048</v>
          </cell>
          <cell r="K4072" t="str">
            <v>新村与撤并村便捷连通</v>
          </cell>
          <cell r="L4072" t="str">
            <v>一类地区</v>
          </cell>
          <cell r="M4072" t="str">
            <v>国家贫困县</v>
          </cell>
          <cell r="N4072" t="str">
            <v>新建</v>
          </cell>
          <cell r="O4072" t="str">
            <v>文武村</v>
          </cell>
          <cell r="P4072" t="str">
            <v>无路</v>
          </cell>
          <cell r="R4072" t="str">
            <v>0</v>
          </cell>
          <cell r="S4072" t="str">
            <v>3.5</v>
          </cell>
          <cell r="T4072" t="str">
            <v>无</v>
          </cell>
          <cell r="U4072">
            <v>0</v>
          </cell>
          <cell r="V4072">
            <v>2.2000000000000002</v>
          </cell>
          <cell r="W4072">
            <v>2.2000000000000002</v>
          </cell>
        </row>
        <row r="4073">
          <cell r="I4073" t="str">
            <v>雾云洞至米起至白山冲公路</v>
          </cell>
          <cell r="J4073" t="str">
            <v>1327F4305240006</v>
          </cell>
          <cell r="K4073" t="str">
            <v>新村与撤并村便捷连通</v>
          </cell>
          <cell r="L4073" t="str">
            <v>一类地区</v>
          </cell>
          <cell r="M4073" t="str">
            <v>国家贫困县</v>
          </cell>
          <cell r="N4073" t="str">
            <v>新建</v>
          </cell>
          <cell r="O4073" t="str">
            <v>风云亭村</v>
          </cell>
          <cell r="P4073" t="str">
            <v>无路</v>
          </cell>
          <cell r="R4073" t="str">
            <v>0</v>
          </cell>
          <cell r="S4073" t="str">
            <v>4.5</v>
          </cell>
          <cell r="T4073" t="str">
            <v>无</v>
          </cell>
          <cell r="U4073">
            <v>0</v>
          </cell>
          <cell r="V4073">
            <v>2.2999999999999998</v>
          </cell>
          <cell r="W4073">
            <v>2.2999999999999998</v>
          </cell>
        </row>
        <row r="4074">
          <cell r="I4074" t="str">
            <v>西山村至牛尾公路</v>
          </cell>
          <cell r="J4074" t="str">
            <v>1327F4305240046</v>
          </cell>
          <cell r="K4074" t="str">
            <v>新村与撤并村便捷连通</v>
          </cell>
          <cell r="L4074" t="str">
            <v>一类地区</v>
          </cell>
          <cell r="M4074" t="str">
            <v>国家贫困县</v>
          </cell>
          <cell r="N4074" t="str">
            <v>新建</v>
          </cell>
          <cell r="O4074" t="str">
            <v>西山村</v>
          </cell>
          <cell r="P4074" t="str">
            <v>无路</v>
          </cell>
          <cell r="R4074" t="str">
            <v>0</v>
          </cell>
          <cell r="S4074" t="str">
            <v>3.5</v>
          </cell>
          <cell r="T4074" t="str">
            <v>无</v>
          </cell>
          <cell r="U4074">
            <v>0</v>
          </cell>
          <cell r="V4074">
            <v>2.4</v>
          </cell>
          <cell r="W4074">
            <v>2.4</v>
          </cell>
        </row>
        <row r="4075">
          <cell r="I4075" t="str">
            <v>肖家垅蜜蜂组连接公路</v>
          </cell>
          <cell r="J4075" t="str">
            <v>1327F4305240040</v>
          </cell>
          <cell r="K4075" t="str">
            <v>新村与撤并村便捷连通</v>
          </cell>
          <cell r="L4075" t="str">
            <v>一类地区</v>
          </cell>
          <cell r="M4075" t="str">
            <v>国家贫困县</v>
          </cell>
          <cell r="N4075" t="str">
            <v>新建</v>
          </cell>
          <cell r="O4075" t="str">
            <v>肖家垅村</v>
          </cell>
          <cell r="P4075" t="str">
            <v>无路</v>
          </cell>
          <cell r="R4075" t="str">
            <v>0</v>
          </cell>
          <cell r="S4075" t="str">
            <v>3.5</v>
          </cell>
          <cell r="T4075" t="str">
            <v>无</v>
          </cell>
          <cell r="U4075">
            <v>0</v>
          </cell>
          <cell r="V4075">
            <v>2.1</v>
          </cell>
          <cell r="W4075">
            <v>2.1</v>
          </cell>
        </row>
        <row r="4076">
          <cell r="I4076" t="str">
            <v>新家桥村连接公路</v>
          </cell>
          <cell r="J4076" t="str">
            <v>1327F4305240068</v>
          </cell>
          <cell r="K4076" t="str">
            <v>新村与撤并村便捷连通</v>
          </cell>
          <cell r="L4076" t="str">
            <v>一类地区</v>
          </cell>
          <cell r="M4076" t="str">
            <v>国家贫困县</v>
          </cell>
          <cell r="N4076" t="str">
            <v>新建</v>
          </cell>
          <cell r="O4076" t="str">
            <v>新家桥村</v>
          </cell>
          <cell r="P4076" t="str">
            <v>无路</v>
          </cell>
          <cell r="R4076" t="str">
            <v>0</v>
          </cell>
          <cell r="S4076" t="str">
            <v>3.5</v>
          </cell>
          <cell r="T4076" t="str">
            <v>无</v>
          </cell>
          <cell r="U4076">
            <v>0</v>
          </cell>
          <cell r="V4076">
            <v>1.3</v>
          </cell>
          <cell r="W4076">
            <v>1.3</v>
          </cell>
        </row>
        <row r="4077">
          <cell r="I4077" t="str">
            <v>新良村15组连接公路</v>
          </cell>
          <cell r="J4077" t="str">
            <v>1327F4305240038</v>
          </cell>
          <cell r="K4077" t="str">
            <v>新村与撤并村便捷连通</v>
          </cell>
          <cell r="L4077" t="str">
            <v>一类地区</v>
          </cell>
          <cell r="M4077" t="str">
            <v>国家贫困县</v>
          </cell>
          <cell r="N4077" t="str">
            <v>新建</v>
          </cell>
          <cell r="O4077" t="str">
            <v>新良村</v>
          </cell>
          <cell r="P4077" t="str">
            <v>无路</v>
          </cell>
          <cell r="R4077" t="str">
            <v>0</v>
          </cell>
          <cell r="S4077" t="str">
            <v>3.5</v>
          </cell>
          <cell r="T4077" t="str">
            <v>无</v>
          </cell>
          <cell r="U4077">
            <v>0</v>
          </cell>
          <cell r="V4077">
            <v>0.6</v>
          </cell>
          <cell r="W4077">
            <v>0.6</v>
          </cell>
        </row>
        <row r="4078">
          <cell r="I4078" t="str">
            <v>学田村至油溪坪村公路</v>
          </cell>
          <cell r="J4078" t="str">
            <v>1327F4305240014</v>
          </cell>
          <cell r="K4078" t="str">
            <v>新村与撤并村便捷连通</v>
          </cell>
          <cell r="L4078" t="str">
            <v>一类地区</v>
          </cell>
          <cell r="M4078" t="str">
            <v>国家贫困县</v>
          </cell>
          <cell r="N4078" t="str">
            <v>新建</v>
          </cell>
          <cell r="O4078" t="str">
            <v>油溪坪村</v>
          </cell>
          <cell r="P4078" t="str">
            <v>无路</v>
          </cell>
          <cell r="R4078" t="str">
            <v>0</v>
          </cell>
          <cell r="S4078" t="str">
            <v>3.5</v>
          </cell>
          <cell r="T4078" t="str">
            <v>无</v>
          </cell>
          <cell r="U4078">
            <v>0</v>
          </cell>
          <cell r="V4078">
            <v>1.9</v>
          </cell>
          <cell r="W4078">
            <v>1.9</v>
          </cell>
        </row>
        <row r="4079">
          <cell r="I4079" t="str">
            <v>永新村连接公路</v>
          </cell>
          <cell r="J4079" t="str">
            <v>1327F4305240069</v>
          </cell>
          <cell r="K4079" t="str">
            <v>新村与撤并村便捷连通</v>
          </cell>
          <cell r="L4079" t="str">
            <v>一类地区</v>
          </cell>
          <cell r="M4079" t="str">
            <v>国家贫困县</v>
          </cell>
          <cell r="N4079" t="str">
            <v>新建</v>
          </cell>
          <cell r="O4079" t="str">
            <v>永新村</v>
          </cell>
          <cell r="P4079" t="str">
            <v>无路</v>
          </cell>
          <cell r="R4079" t="str">
            <v>0</v>
          </cell>
          <cell r="S4079" t="str">
            <v>3.5</v>
          </cell>
          <cell r="T4079" t="str">
            <v>无</v>
          </cell>
          <cell r="U4079">
            <v>0</v>
          </cell>
          <cell r="V4079">
            <v>1.8</v>
          </cell>
          <cell r="W4079">
            <v>1.8</v>
          </cell>
        </row>
        <row r="4080">
          <cell r="I4080" t="str">
            <v>玉林村3组至2组公路</v>
          </cell>
          <cell r="J4080" t="str">
            <v>1327F4305240003</v>
          </cell>
          <cell r="K4080" t="str">
            <v>新村与撤并村便捷连通</v>
          </cell>
          <cell r="L4080" t="str">
            <v>一类地区</v>
          </cell>
          <cell r="M4080" t="str">
            <v>国家贫困县</v>
          </cell>
          <cell r="N4080" t="str">
            <v>新建</v>
          </cell>
          <cell r="O4080" t="str">
            <v>玉林村</v>
          </cell>
          <cell r="P4080" t="str">
            <v>无路</v>
          </cell>
          <cell r="R4080" t="str">
            <v>0</v>
          </cell>
          <cell r="S4080" t="str">
            <v>3.5</v>
          </cell>
          <cell r="T4080" t="str">
            <v>无</v>
          </cell>
          <cell r="U4080">
            <v>0</v>
          </cell>
          <cell r="V4080">
            <v>1.3</v>
          </cell>
          <cell r="W4080">
            <v>1.3</v>
          </cell>
        </row>
        <row r="4081">
          <cell r="I4081" t="str">
            <v>赵家冲村连接公路</v>
          </cell>
          <cell r="J4081" t="str">
            <v>1327F4305240042</v>
          </cell>
          <cell r="K4081" t="str">
            <v>新村与撤并村便捷连通</v>
          </cell>
          <cell r="L4081" t="str">
            <v>一类地区</v>
          </cell>
          <cell r="M4081" t="str">
            <v>国家贫困县</v>
          </cell>
          <cell r="N4081" t="str">
            <v>新建</v>
          </cell>
          <cell r="O4081" t="str">
            <v>赵家冲村</v>
          </cell>
          <cell r="P4081" t="str">
            <v>无路</v>
          </cell>
          <cell r="R4081" t="str">
            <v>0</v>
          </cell>
          <cell r="S4081" t="str">
            <v>3.5</v>
          </cell>
          <cell r="T4081" t="str">
            <v>无</v>
          </cell>
          <cell r="U4081">
            <v>0</v>
          </cell>
          <cell r="V4081">
            <v>0.6</v>
          </cell>
          <cell r="W4081">
            <v>0.6</v>
          </cell>
        </row>
        <row r="4082">
          <cell r="I4082" t="str">
            <v>周旺至石山湾水库公路</v>
          </cell>
          <cell r="J4082" t="str">
            <v>1327F4305240019</v>
          </cell>
          <cell r="K4082" t="str">
            <v>新村与撤并村便捷连通</v>
          </cell>
          <cell r="L4082" t="str">
            <v>一类地区</v>
          </cell>
          <cell r="M4082" t="str">
            <v>国家贫困县</v>
          </cell>
          <cell r="N4082" t="str">
            <v>新建</v>
          </cell>
          <cell r="O4082" t="str">
            <v>清水村</v>
          </cell>
          <cell r="P4082" t="str">
            <v>无路</v>
          </cell>
          <cell r="R4082" t="str">
            <v>0</v>
          </cell>
          <cell r="S4082" t="str">
            <v>4.5</v>
          </cell>
          <cell r="T4082" t="str">
            <v>无</v>
          </cell>
          <cell r="U4082">
            <v>0</v>
          </cell>
          <cell r="V4082">
            <v>1.7</v>
          </cell>
          <cell r="W4082">
            <v>1.7</v>
          </cell>
        </row>
        <row r="4083">
          <cell r="I4083" t="str">
            <v>安乐村通村公路</v>
          </cell>
          <cell r="J4083" t="str">
            <v>1327F4305250006</v>
          </cell>
          <cell r="K4083" t="str">
            <v>新村与撤并村便捷连通</v>
          </cell>
          <cell r="L4083" t="str">
            <v>一类地区</v>
          </cell>
          <cell r="M4083" t="str">
            <v>国家贫困县</v>
          </cell>
          <cell r="N4083" t="str">
            <v>升级改造（提质改造）</v>
          </cell>
          <cell r="O4083" t="str">
            <v>安乐村</v>
          </cell>
          <cell r="P4083" t="str">
            <v>含多个等级</v>
          </cell>
          <cell r="R4083" t="str">
            <v>3.5</v>
          </cell>
          <cell r="S4083" t="str">
            <v>6</v>
          </cell>
          <cell r="T4083" t="str">
            <v>VB55430525</v>
          </cell>
          <cell r="U4083">
            <v>0</v>
          </cell>
          <cell r="V4083">
            <v>3.63</v>
          </cell>
          <cell r="W4083">
            <v>3.63</v>
          </cell>
        </row>
        <row r="4084">
          <cell r="I4084" t="str">
            <v>坝上村通村公路</v>
          </cell>
          <cell r="J4084" t="str">
            <v>1327F4305250014</v>
          </cell>
          <cell r="K4084" t="str">
            <v>新村与撤并村便捷连通</v>
          </cell>
          <cell r="L4084" t="str">
            <v>一类地区</v>
          </cell>
          <cell r="M4084" t="str">
            <v>国家贫困县</v>
          </cell>
          <cell r="N4084" t="str">
            <v>新改建</v>
          </cell>
          <cell r="O4084" t="str">
            <v>坝上村</v>
          </cell>
          <cell r="P4084" t="str">
            <v>等外公路</v>
          </cell>
          <cell r="R4084" t="str">
            <v>3.5</v>
          </cell>
          <cell r="S4084" t="str">
            <v>6</v>
          </cell>
          <cell r="T4084" t="str">
            <v>C0C7430525</v>
          </cell>
          <cell r="U4084">
            <v>0</v>
          </cell>
          <cell r="V4084">
            <v>1.4</v>
          </cell>
          <cell r="W4084">
            <v>1.4</v>
          </cell>
        </row>
        <row r="4085">
          <cell r="I4085" t="str">
            <v>白云村通村路</v>
          </cell>
          <cell r="J4085" t="str">
            <v>1327F4305250005</v>
          </cell>
          <cell r="K4085" t="str">
            <v>新村与撤并村便捷连通</v>
          </cell>
          <cell r="L4085" t="str">
            <v>一类地区</v>
          </cell>
          <cell r="M4085" t="str">
            <v>国家贫困县</v>
          </cell>
          <cell r="N4085" t="str">
            <v>升级改造（提质改造）</v>
          </cell>
          <cell r="O4085" t="str">
            <v>白云村</v>
          </cell>
          <cell r="P4085" t="str">
            <v>等外公路</v>
          </cell>
          <cell r="R4085" t="str">
            <v>3.5</v>
          </cell>
          <cell r="S4085" t="str">
            <v>6</v>
          </cell>
          <cell r="T4085" t="str">
            <v>C84P430525</v>
          </cell>
          <cell r="U4085">
            <v>0</v>
          </cell>
          <cell r="V4085">
            <v>3.25</v>
          </cell>
          <cell r="W4085">
            <v>3.25</v>
          </cell>
        </row>
        <row r="4086">
          <cell r="I4086" t="str">
            <v>草塘村通村公路</v>
          </cell>
          <cell r="J4086" t="str">
            <v>1327F4305250011</v>
          </cell>
          <cell r="K4086" t="str">
            <v>新村与撤并村便捷连通</v>
          </cell>
          <cell r="L4086" t="str">
            <v>一类地区</v>
          </cell>
          <cell r="M4086" t="str">
            <v>国家贫困县</v>
          </cell>
          <cell r="N4086" t="str">
            <v>新改建</v>
          </cell>
          <cell r="O4086" t="str">
            <v>草塘村</v>
          </cell>
          <cell r="P4086" t="str">
            <v>等外公路</v>
          </cell>
          <cell r="R4086" t="str">
            <v>3.5</v>
          </cell>
          <cell r="S4086" t="str">
            <v>6</v>
          </cell>
          <cell r="T4086" t="str">
            <v>C34C430525</v>
          </cell>
          <cell r="U4086">
            <v>0</v>
          </cell>
          <cell r="V4086">
            <v>0.53</v>
          </cell>
          <cell r="W4086">
            <v>0.53</v>
          </cell>
        </row>
        <row r="4087">
          <cell r="I4087" t="str">
            <v>大万村村道</v>
          </cell>
          <cell r="J4087" t="str">
            <v>1327F4305250060</v>
          </cell>
          <cell r="K4087" t="str">
            <v>新村与撤并村便捷连通</v>
          </cell>
          <cell r="L4087" t="str">
            <v>一类地区</v>
          </cell>
          <cell r="M4087" t="str">
            <v>国家贫困县</v>
          </cell>
          <cell r="N4087" t="str">
            <v>升级改造（提质改造）</v>
          </cell>
          <cell r="O4087" t="str">
            <v>大万村</v>
          </cell>
          <cell r="P4087" t="str">
            <v>等外公路</v>
          </cell>
          <cell r="R4087" t="str">
            <v>3.5</v>
          </cell>
          <cell r="S4087" t="str">
            <v>6</v>
          </cell>
          <cell r="T4087" t="str">
            <v>C221430525</v>
          </cell>
          <cell r="U4087">
            <v>0</v>
          </cell>
          <cell r="V4087">
            <v>9.1999999999999993</v>
          </cell>
          <cell r="W4087">
            <v>9.1999999999999993</v>
          </cell>
        </row>
        <row r="4088">
          <cell r="I4088" t="str">
            <v>东边村村道</v>
          </cell>
          <cell r="J4088" t="str">
            <v>1327F4305250004</v>
          </cell>
          <cell r="K4088" t="str">
            <v>新村与撤并村便捷连通</v>
          </cell>
          <cell r="L4088" t="str">
            <v>一类地区</v>
          </cell>
          <cell r="M4088" t="str">
            <v>国家贫困县</v>
          </cell>
          <cell r="N4088" t="str">
            <v>升级改造（提质改造）</v>
          </cell>
          <cell r="O4088" t="str">
            <v>东边村</v>
          </cell>
          <cell r="P4088" t="str">
            <v>等外公路</v>
          </cell>
          <cell r="R4088" t="str">
            <v>3.5</v>
          </cell>
          <cell r="S4088" t="str">
            <v>6</v>
          </cell>
          <cell r="T4088" t="str">
            <v>C95B430525</v>
          </cell>
          <cell r="U4088">
            <v>0</v>
          </cell>
          <cell r="V4088">
            <v>4.0599999999999996</v>
          </cell>
          <cell r="W4088">
            <v>4.0599999999999996</v>
          </cell>
        </row>
        <row r="4089">
          <cell r="I4089" t="str">
            <v>鹅峰村通村公路</v>
          </cell>
          <cell r="J4089" t="str">
            <v>1327F4305250012</v>
          </cell>
          <cell r="K4089" t="str">
            <v>新村与撤并村便捷连通</v>
          </cell>
          <cell r="L4089" t="str">
            <v>一类地区</v>
          </cell>
          <cell r="M4089" t="str">
            <v>国家贫困县</v>
          </cell>
          <cell r="N4089" t="str">
            <v>升级改造（提质改造）</v>
          </cell>
          <cell r="O4089" t="str">
            <v>鹅峰村</v>
          </cell>
          <cell r="P4089" t="str">
            <v>等外公路</v>
          </cell>
          <cell r="R4089" t="str">
            <v>3.5</v>
          </cell>
          <cell r="S4089" t="str">
            <v>6</v>
          </cell>
          <cell r="T4089" t="str">
            <v>C33C430525</v>
          </cell>
          <cell r="U4089">
            <v>0</v>
          </cell>
          <cell r="V4089">
            <v>2.9</v>
          </cell>
          <cell r="W4089">
            <v>2.9</v>
          </cell>
        </row>
        <row r="4090">
          <cell r="I4090" t="str">
            <v>高新村村道</v>
          </cell>
          <cell r="J4090" t="str">
            <v>1327F4305250046</v>
          </cell>
          <cell r="K4090" t="str">
            <v>新村与撤并村便捷连通</v>
          </cell>
          <cell r="L4090" t="str">
            <v>一类地区</v>
          </cell>
          <cell r="M4090" t="str">
            <v>国家贫困县</v>
          </cell>
          <cell r="N4090" t="str">
            <v>升级改造（提质改造）</v>
          </cell>
          <cell r="O4090" t="str">
            <v>高新村</v>
          </cell>
          <cell r="P4090" t="str">
            <v>等外公路</v>
          </cell>
          <cell r="R4090" t="str">
            <v>3.5</v>
          </cell>
          <cell r="S4090" t="str">
            <v>6</v>
          </cell>
          <cell r="T4090" t="str">
            <v>C40E430525</v>
          </cell>
          <cell r="U4090">
            <v>0</v>
          </cell>
          <cell r="V4090">
            <v>1.95</v>
          </cell>
          <cell r="W4090">
            <v>1.95</v>
          </cell>
        </row>
        <row r="4091">
          <cell r="I4091" t="str">
            <v>古楼村村道</v>
          </cell>
          <cell r="J4091" t="str">
            <v>1327F4305250053</v>
          </cell>
          <cell r="K4091" t="str">
            <v>新村与撤并村便捷连通</v>
          </cell>
          <cell r="L4091" t="str">
            <v>一类地区</v>
          </cell>
          <cell r="M4091" t="str">
            <v>国家贫困县</v>
          </cell>
          <cell r="N4091" t="str">
            <v>新改建</v>
          </cell>
          <cell r="O4091" t="str">
            <v>古楼村</v>
          </cell>
          <cell r="P4091" t="str">
            <v>等外公路</v>
          </cell>
          <cell r="R4091" t="str">
            <v>2.5</v>
          </cell>
          <cell r="S4091" t="str">
            <v>6</v>
          </cell>
          <cell r="T4091" t="str">
            <v>无</v>
          </cell>
          <cell r="U4091">
            <v>0</v>
          </cell>
          <cell r="V4091">
            <v>4.24</v>
          </cell>
          <cell r="W4091">
            <v>4.24</v>
          </cell>
        </row>
        <row r="4092">
          <cell r="I4092" t="str">
            <v>官冲村通村公路</v>
          </cell>
          <cell r="J4092" t="str">
            <v>1327F4305250016</v>
          </cell>
          <cell r="K4092" t="str">
            <v>新村与撤并村便捷连通</v>
          </cell>
          <cell r="L4092" t="str">
            <v>一类地区</v>
          </cell>
          <cell r="M4092" t="str">
            <v>国家贫困县</v>
          </cell>
          <cell r="N4092" t="str">
            <v>升级改造（提质改造）</v>
          </cell>
          <cell r="O4092" t="str">
            <v>官冲村</v>
          </cell>
          <cell r="P4092" t="str">
            <v>等外公路</v>
          </cell>
          <cell r="R4092" t="str">
            <v>3.5</v>
          </cell>
          <cell r="S4092" t="str">
            <v>6</v>
          </cell>
          <cell r="T4092" t="str">
            <v>C052430525</v>
          </cell>
          <cell r="U4092">
            <v>0</v>
          </cell>
          <cell r="V4092">
            <v>1.37</v>
          </cell>
          <cell r="W4092">
            <v>1.37</v>
          </cell>
        </row>
        <row r="4093">
          <cell r="I4093" t="str">
            <v>广育村村道</v>
          </cell>
          <cell r="J4093" t="str">
            <v>1327F4305250038</v>
          </cell>
          <cell r="K4093" t="str">
            <v>新村与撤并村便捷连通</v>
          </cell>
          <cell r="L4093" t="str">
            <v>一类地区</v>
          </cell>
          <cell r="M4093" t="str">
            <v>国家贫困县</v>
          </cell>
          <cell r="N4093" t="str">
            <v>升级改造（提质改造）</v>
          </cell>
          <cell r="O4093" t="str">
            <v>广育村</v>
          </cell>
          <cell r="P4093" t="str">
            <v>等外公路</v>
          </cell>
          <cell r="R4093" t="str">
            <v>3.5</v>
          </cell>
          <cell r="S4093" t="str">
            <v>6</v>
          </cell>
          <cell r="T4093" t="str">
            <v>C110430525</v>
          </cell>
          <cell r="U4093">
            <v>0</v>
          </cell>
          <cell r="V4093">
            <v>2.73</v>
          </cell>
          <cell r="W4093">
            <v>2.73</v>
          </cell>
        </row>
        <row r="4094">
          <cell r="I4094" t="str">
            <v>桂花村通村公路</v>
          </cell>
          <cell r="J4094" t="str">
            <v>1327F4305250026</v>
          </cell>
          <cell r="K4094" t="str">
            <v>新村与撤并村便捷连通</v>
          </cell>
          <cell r="L4094" t="str">
            <v>一类地区</v>
          </cell>
          <cell r="M4094" t="str">
            <v>国家贫困县</v>
          </cell>
          <cell r="N4094" t="str">
            <v>升级改造（提质改造）</v>
          </cell>
          <cell r="O4094" t="str">
            <v>桂花村</v>
          </cell>
          <cell r="P4094" t="str">
            <v>等外公路</v>
          </cell>
          <cell r="R4094" t="str">
            <v>3.5</v>
          </cell>
          <cell r="S4094" t="str">
            <v>6</v>
          </cell>
          <cell r="T4094" t="str">
            <v>C5W1430525</v>
          </cell>
          <cell r="U4094">
            <v>0</v>
          </cell>
          <cell r="V4094">
            <v>0.95</v>
          </cell>
          <cell r="W4094">
            <v>0.95</v>
          </cell>
        </row>
        <row r="4095">
          <cell r="I4095" t="str">
            <v>和源村村道</v>
          </cell>
          <cell r="J4095" t="str">
            <v>1327F4305250043</v>
          </cell>
          <cell r="K4095" t="str">
            <v>新村与撤并村便捷连通</v>
          </cell>
          <cell r="L4095" t="str">
            <v>一类地区</v>
          </cell>
          <cell r="M4095" t="str">
            <v>国家贫困县</v>
          </cell>
          <cell r="N4095" t="str">
            <v>升级改造（提质改造）</v>
          </cell>
          <cell r="O4095" t="str">
            <v>和源村</v>
          </cell>
          <cell r="P4095" t="str">
            <v>四级公路</v>
          </cell>
          <cell r="R4095" t="str">
            <v>5</v>
          </cell>
          <cell r="S4095" t="str">
            <v>6.5</v>
          </cell>
          <cell r="T4095" t="str">
            <v>z6zw430525</v>
          </cell>
          <cell r="U4095">
            <v>0</v>
          </cell>
          <cell r="V4095">
            <v>4.6900000000000004</v>
          </cell>
          <cell r="W4095">
            <v>4.6900000000000004</v>
          </cell>
        </row>
        <row r="4096">
          <cell r="I4096" t="str">
            <v>合山村村道</v>
          </cell>
          <cell r="J4096" t="str">
            <v>1327F4305250002</v>
          </cell>
          <cell r="K4096" t="str">
            <v>新村与撤并村便捷连通</v>
          </cell>
          <cell r="L4096" t="str">
            <v>一类地区</v>
          </cell>
          <cell r="M4096" t="str">
            <v>国家贫困县</v>
          </cell>
          <cell r="N4096" t="str">
            <v>新改建</v>
          </cell>
          <cell r="O4096" t="str">
            <v>合山村</v>
          </cell>
          <cell r="P4096" t="str">
            <v>等外公路</v>
          </cell>
          <cell r="R4096" t="str">
            <v>3</v>
          </cell>
          <cell r="S4096" t="str">
            <v>6</v>
          </cell>
          <cell r="T4096" t="str">
            <v>Z5WW430525</v>
          </cell>
          <cell r="U4096">
            <v>0</v>
          </cell>
          <cell r="V4096">
            <v>0.65</v>
          </cell>
          <cell r="W4096">
            <v>0.65</v>
          </cell>
        </row>
        <row r="4097">
          <cell r="I4097" t="str">
            <v>合团村通村公路</v>
          </cell>
          <cell r="J4097" t="str">
            <v>1327F4305250063</v>
          </cell>
          <cell r="K4097" t="str">
            <v>新村与撤并村便捷连通</v>
          </cell>
          <cell r="L4097" t="str">
            <v>一类地区</v>
          </cell>
          <cell r="M4097" t="str">
            <v>国家贫困县</v>
          </cell>
          <cell r="N4097" t="str">
            <v>新改建</v>
          </cell>
          <cell r="O4097" t="str">
            <v>合团村</v>
          </cell>
          <cell r="P4097" t="str">
            <v>等外公路</v>
          </cell>
          <cell r="R4097" t="str">
            <v>3.5</v>
          </cell>
          <cell r="S4097" t="str">
            <v>6</v>
          </cell>
          <cell r="T4097" t="str">
            <v>Z5TY430525</v>
          </cell>
          <cell r="U4097">
            <v>0</v>
          </cell>
          <cell r="V4097">
            <v>3.07</v>
          </cell>
          <cell r="W4097">
            <v>3.07</v>
          </cell>
        </row>
        <row r="4098">
          <cell r="I4098" t="str">
            <v>花溪村村道</v>
          </cell>
          <cell r="J4098" t="str">
            <v>1327F4305250061</v>
          </cell>
          <cell r="K4098" t="str">
            <v>新村与撤并村便捷连通</v>
          </cell>
          <cell r="L4098" t="str">
            <v>一类地区</v>
          </cell>
          <cell r="M4098" t="str">
            <v>国家贫困县</v>
          </cell>
          <cell r="N4098" t="str">
            <v>新改建</v>
          </cell>
          <cell r="O4098" t="str">
            <v>花溪村</v>
          </cell>
          <cell r="P4098" t="str">
            <v>四级公路</v>
          </cell>
          <cell r="R4098" t="str">
            <v>4.5</v>
          </cell>
          <cell r="S4098" t="str">
            <v>6</v>
          </cell>
          <cell r="T4098" t="str">
            <v>c081430525</v>
          </cell>
          <cell r="U4098">
            <v>0</v>
          </cell>
          <cell r="V4098">
            <v>7.8</v>
          </cell>
          <cell r="W4098">
            <v>7.8</v>
          </cell>
        </row>
        <row r="4099">
          <cell r="I4099" t="str">
            <v>黄金村通村公路</v>
          </cell>
          <cell r="J4099" t="str">
            <v>1327F4305250023</v>
          </cell>
          <cell r="K4099" t="str">
            <v>新村与撤并村便捷连通</v>
          </cell>
          <cell r="L4099" t="str">
            <v>一类地区</v>
          </cell>
          <cell r="M4099" t="str">
            <v>国家贫困县</v>
          </cell>
          <cell r="N4099" t="str">
            <v>升级改造（提质改造）</v>
          </cell>
          <cell r="O4099" t="str">
            <v>黄金村</v>
          </cell>
          <cell r="P4099" t="str">
            <v>等外公路</v>
          </cell>
          <cell r="R4099" t="str">
            <v>3.5</v>
          </cell>
          <cell r="S4099" t="str">
            <v>6</v>
          </cell>
          <cell r="T4099" t="str">
            <v>C3RD430525</v>
          </cell>
          <cell r="U4099">
            <v>0</v>
          </cell>
          <cell r="V4099">
            <v>1.1599999999999999</v>
          </cell>
          <cell r="W4099">
            <v>1.1599999999999999</v>
          </cell>
        </row>
        <row r="4100">
          <cell r="I4100" t="str">
            <v>黄双村通村公路</v>
          </cell>
          <cell r="J4100" t="str">
            <v>1327F4305250018</v>
          </cell>
          <cell r="K4100" t="str">
            <v>新村与撤并村便捷连通</v>
          </cell>
          <cell r="L4100" t="str">
            <v>一类地区</v>
          </cell>
          <cell r="M4100" t="str">
            <v>国家贫困县</v>
          </cell>
          <cell r="N4100" t="str">
            <v>升级改造（提质改造）</v>
          </cell>
          <cell r="O4100" t="str">
            <v>黄双村</v>
          </cell>
          <cell r="P4100" t="str">
            <v>等外公路</v>
          </cell>
          <cell r="R4100" t="str">
            <v>3.5</v>
          </cell>
          <cell r="S4100" t="str">
            <v>6</v>
          </cell>
          <cell r="T4100" t="str">
            <v>C4r4430525</v>
          </cell>
          <cell r="U4100">
            <v>0</v>
          </cell>
          <cell r="V4100">
            <v>3.29</v>
          </cell>
          <cell r="W4100">
            <v>3.29</v>
          </cell>
        </row>
        <row r="4101">
          <cell r="I4101" t="str">
            <v>江南村村道</v>
          </cell>
          <cell r="J4101" t="str">
            <v>1327F4305250044</v>
          </cell>
          <cell r="K4101" t="str">
            <v>新村与撤并村便捷连通</v>
          </cell>
          <cell r="L4101" t="str">
            <v>一类地区</v>
          </cell>
          <cell r="M4101" t="str">
            <v>国家贫困县</v>
          </cell>
          <cell r="N4101" t="str">
            <v>升级改造（提质改造）</v>
          </cell>
          <cell r="O4101" t="str">
            <v>江南村</v>
          </cell>
          <cell r="P4101" t="str">
            <v>等外公路</v>
          </cell>
          <cell r="R4101" t="str">
            <v>3.5</v>
          </cell>
          <cell r="S4101" t="str">
            <v>6</v>
          </cell>
          <cell r="T4101" t="str">
            <v>C57H430525</v>
          </cell>
          <cell r="U4101">
            <v>0</v>
          </cell>
          <cell r="V4101">
            <v>0.33</v>
          </cell>
          <cell r="W4101">
            <v>0.33</v>
          </cell>
        </row>
        <row r="4102">
          <cell r="I4102" t="str">
            <v>椒林村村道</v>
          </cell>
          <cell r="J4102" t="str">
            <v>1327F4305250041</v>
          </cell>
          <cell r="K4102" t="str">
            <v>新村与撤并村便捷连通</v>
          </cell>
          <cell r="L4102" t="str">
            <v>一类地区</v>
          </cell>
          <cell r="M4102" t="str">
            <v>国家贫困县</v>
          </cell>
          <cell r="N4102" t="str">
            <v>升级改造（提质改造）</v>
          </cell>
          <cell r="O4102" t="str">
            <v>椒林村</v>
          </cell>
          <cell r="P4102" t="str">
            <v>四级公路</v>
          </cell>
          <cell r="R4102" t="str">
            <v>4.5</v>
          </cell>
          <cell r="S4102" t="str">
            <v>6</v>
          </cell>
          <cell r="T4102" t="str">
            <v>C393430525</v>
          </cell>
          <cell r="U4102">
            <v>0</v>
          </cell>
          <cell r="V4102">
            <v>7.17</v>
          </cell>
          <cell r="W4102">
            <v>7.17</v>
          </cell>
        </row>
        <row r="4103">
          <cell r="I4103" t="str">
            <v>金龙村通村公路</v>
          </cell>
          <cell r="J4103" t="str">
            <v>1327F4305250032</v>
          </cell>
          <cell r="K4103" t="str">
            <v>新村与撤并村便捷连通</v>
          </cell>
          <cell r="L4103" t="str">
            <v>一类地区</v>
          </cell>
          <cell r="M4103" t="str">
            <v>国家贫困县</v>
          </cell>
          <cell r="N4103" t="str">
            <v>升级改造（提质改造）</v>
          </cell>
          <cell r="O4103" t="str">
            <v>金龙村</v>
          </cell>
          <cell r="P4103" t="str">
            <v>等外公路</v>
          </cell>
          <cell r="R4103" t="str">
            <v>3.5</v>
          </cell>
          <cell r="S4103" t="str">
            <v>6</v>
          </cell>
          <cell r="T4103" t="str">
            <v>Z6T6430525</v>
          </cell>
          <cell r="U4103">
            <v>0</v>
          </cell>
          <cell r="V4103">
            <v>3.95</v>
          </cell>
          <cell r="W4103">
            <v>3.95</v>
          </cell>
        </row>
        <row r="4104">
          <cell r="I4104" t="str">
            <v>金田村求学路</v>
          </cell>
          <cell r="J4104" t="str">
            <v>1327F4305250008</v>
          </cell>
          <cell r="K4104" t="str">
            <v>新村与撤并村便捷连通</v>
          </cell>
          <cell r="L4104" t="str">
            <v>一类地区</v>
          </cell>
          <cell r="M4104" t="str">
            <v>国家贫困县</v>
          </cell>
          <cell r="N4104" t="str">
            <v>新建</v>
          </cell>
          <cell r="O4104" t="str">
            <v>金田村</v>
          </cell>
          <cell r="P4104" t="str">
            <v>无路</v>
          </cell>
          <cell r="R4104" t="str">
            <v>3.5</v>
          </cell>
          <cell r="S4104" t="str">
            <v>6</v>
          </cell>
          <cell r="T4104" t="str">
            <v>Z678430525</v>
          </cell>
          <cell r="U4104">
            <v>0</v>
          </cell>
          <cell r="V4104">
            <v>0.83</v>
          </cell>
          <cell r="W4104">
            <v>0.83</v>
          </cell>
        </row>
        <row r="4105">
          <cell r="I4105" t="str">
            <v>九峰村通村公路</v>
          </cell>
          <cell r="J4105" t="str">
            <v>1327F4305250007</v>
          </cell>
          <cell r="K4105" t="str">
            <v>新村与撤并村便捷连通</v>
          </cell>
          <cell r="L4105" t="str">
            <v>一类地区</v>
          </cell>
          <cell r="M4105" t="str">
            <v>国家贫困县</v>
          </cell>
          <cell r="N4105" t="str">
            <v>升级改造（提质改造）</v>
          </cell>
          <cell r="O4105" t="str">
            <v>九峰村</v>
          </cell>
          <cell r="P4105" t="str">
            <v>含多个等级</v>
          </cell>
          <cell r="R4105" t="str">
            <v>3.5</v>
          </cell>
          <cell r="S4105" t="str">
            <v>6</v>
          </cell>
          <cell r="T4105" t="str">
            <v>C90B430525</v>
          </cell>
          <cell r="U4105">
            <v>0</v>
          </cell>
          <cell r="V4105">
            <v>2.94</v>
          </cell>
          <cell r="W4105">
            <v>2.94</v>
          </cell>
        </row>
        <row r="4106">
          <cell r="I4106" t="str">
            <v>九龙村通村公路</v>
          </cell>
          <cell r="J4106" t="str">
            <v>1327F4305250056</v>
          </cell>
          <cell r="K4106" t="str">
            <v>新村与撤并村便捷连通</v>
          </cell>
          <cell r="L4106" t="str">
            <v>一类地区</v>
          </cell>
          <cell r="M4106" t="str">
            <v>国家贫困县</v>
          </cell>
          <cell r="N4106" t="str">
            <v>新改建</v>
          </cell>
          <cell r="O4106" t="str">
            <v>九龙村</v>
          </cell>
          <cell r="P4106" t="str">
            <v>等外公路</v>
          </cell>
          <cell r="R4106" t="str">
            <v>3.5</v>
          </cell>
          <cell r="S4106" t="str">
            <v>5</v>
          </cell>
          <cell r="T4106" t="str">
            <v>V586430525、C37J430525</v>
          </cell>
          <cell r="U4106">
            <v>0</v>
          </cell>
          <cell r="V4106">
            <v>5.98</v>
          </cell>
          <cell r="W4106">
            <v>5.98</v>
          </cell>
        </row>
        <row r="4107">
          <cell r="I4107" t="str">
            <v>客溪村村道</v>
          </cell>
          <cell r="J4107" t="str">
            <v>1327F4305250058</v>
          </cell>
          <cell r="K4107" t="str">
            <v>新村与撤并村便捷连通</v>
          </cell>
          <cell r="L4107" t="str">
            <v>一类地区</v>
          </cell>
          <cell r="M4107" t="str">
            <v>国家贫困县</v>
          </cell>
          <cell r="N4107" t="str">
            <v>新改建</v>
          </cell>
          <cell r="O4107" t="str">
            <v>客溪村</v>
          </cell>
          <cell r="P4107" t="str">
            <v>等外公路</v>
          </cell>
          <cell r="R4107" t="str">
            <v>3.5</v>
          </cell>
          <cell r="S4107" t="str">
            <v>6</v>
          </cell>
          <cell r="T4107" t="str">
            <v>v323430525</v>
          </cell>
          <cell r="U4107">
            <v>0</v>
          </cell>
          <cell r="V4107">
            <v>4.8</v>
          </cell>
          <cell r="W4107">
            <v>4.8</v>
          </cell>
        </row>
        <row r="4108">
          <cell r="I4108" t="str">
            <v>兰河村村道</v>
          </cell>
          <cell r="J4108" t="str">
            <v>1327F4305250052</v>
          </cell>
          <cell r="K4108" t="str">
            <v>新村与撤并村便捷连通</v>
          </cell>
          <cell r="L4108" t="str">
            <v>一类地区</v>
          </cell>
          <cell r="M4108" t="str">
            <v>国家贫困县</v>
          </cell>
          <cell r="N4108" t="str">
            <v>新改建</v>
          </cell>
          <cell r="O4108" t="str">
            <v>兰河村</v>
          </cell>
          <cell r="P4108" t="str">
            <v>等外公路</v>
          </cell>
          <cell r="R4108" t="str">
            <v>3.5</v>
          </cell>
          <cell r="S4108" t="str">
            <v>6</v>
          </cell>
          <cell r="T4108" t="str">
            <v>C409430525</v>
          </cell>
          <cell r="U4108">
            <v>0</v>
          </cell>
          <cell r="V4108">
            <v>5.04</v>
          </cell>
          <cell r="W4108">
            <v>5.04</v>
          </cell>
        </row>
        <row r="4109">
          <cell r="I4109" t="str">
            <v>栗山村通村公路</v>
          </cell>
          <cell r="J4109" t="str">
            <v>1327F4305250035</v>
          </cell>
          <cell r="K4109" t="str">
            <v>新村与撤并村便捷连通</v>
          </cell>
          <cell r="L4109" t="str">
            <v>一类地区</v>
          </cell>
          <cell r="M4109" t="str">
            <v>国家贫困县</v>
          </cell>
          <cell r="N4109" t="str">
            <v>新改建</v>
          </cell>
          <cell r="O4109" t="str">
            <v>栗山村</v>
          </cell>
          <cell r="P4109" t="str">
            <v>等外公路</v>
          </cell>
          <cell r="R4109" t="str">
            <v>3.5</v>
          </cell>
          <cell r="S4109" t="str">
            <v>6</v>
          </cell>
          <cell r="T4109" t="str">
            <v>C12H430525</v>
          </cell>
          <cell r="U4109">
            <v>0</v>
          </cell>
          <cell r="V4109">
            <v>2.44</v>
          </cell>
          <cell r="W4109">
            <v>2.44</v>
          </cell>
        </row>
        <row r="4110">
          <cell r="I4110" t="str">
            <v>菱角村通村公路</v>
          </cell>
          <cell r="J4110" t="str">
            <v>1327F4305250028</v>
          </cell>
          <cell r="K4110" t="str">
            <v>新村与撤并村便捷连通</v>
          </cell>
          <cell r="L4110" t="str">
            <v>一类地区</v>
          </cell>
          <cell r="M4110" t="str">
            <v>国家贫困县</v>
          </cell>
          <cell r="N4110" t="str">
            <v>升级改造（提质改造）</v>
          </cell>
          <cell r="O4110" t="str">
            <v>菱角村</v>
          </cell>
          <cell r="P4110" t="str">
            <v>等外公路</v>
          </cell>
          <cell r="R4110" t="str">
            <v>3.5</v>
          </cell>
          <cell r="S4110" t="str">
            <v>6</v>
          </cell>
          <cell r="T4110" t="str">
            <v>C068430525</v>
          </cell>
          <cell r="U4110">
            <v>0</v>
          </cell>
          <cell r="V4110">
            <v>1.208</v>
          </cell>
          <cell r="W4110">
            <v>1.208</v>
          </cell>
        </row>
        <row r="4111">
          <cell r="I4111" t="str">
            <v>刘庄村通村公路</v>
          </cell>
          <cell r="J4111" t="str">
            <v>1327F4305250017</v>
          </cell>
          <cell r="K4111" t="str">
            <v>新村与撤并村便捷连通</v>
          </cell>
          <cell r="L4111" t="str">
            <v>一类地区</v>
          </cell>
          <cell r="M4111" t="str">
            <v>国家贫困县</v>
          </cell>
          <cell r="N4111" t="str">
            <v>升级改造（提质改造）</v>
          </cell>
          <cell r="O4111" t="str">
            <v>刘庄村</v>
          </cell>
          <cell r="P4111" t="str">
            <v>等外公路</v>
          </cell>
          <cell r="R4111" t="str">
            <v>3.5</v>
          </cell>
          <cell r="S4111" t="str">
            <v>6</v>
          </cell>
          <cell r="T4111" t="str">
            <v>C119430525</v>
          </cell>
          <cell r="U4111">
            <v>0</v>
          </cell>
          <cell r="V4111">
            <v>1.1180000000000001</v>
          </cell>
          <cell r="W4111">
            <v>1.1180000000000001</v>
          </cell>
        </row>
        <row r="4112">
          <cell r="I4112" t="str">
            <v>龙头村村道</v>
          </cell>
          <cell r="J4112" t="str">
            <v>1327F4305250047</v>
          </cell>
          <cell r="K4112" t="str">
            <v>新村与撤并村便捷连通</v>
          </cell>
          <cell r="L4112" t="str">
            <v>一类地区</v>
          </cell>
          <cell r="M4112" t="str">
            <v>国家贫困县</v>
          </cell>
          <cell r="N4112" t="str">
            <v>升级改造（提质改造）</v>
          </cell>
          <cell r="O4112" t="str">
            <v>龙头村</v>
          </cell>
          <cell r="P4112" t="str">
            <v>等外公路</v>
          </cell>
          <cell r="R4112" t="str">
            <v>2.5</v>
          </cell>
          <cell r="S4112" t="str">
            <v>6</v>
          </cell>
          <cell r="T4112" t="str">
            <v>VB76430525</v>
          </cell>
          <cell r="U4112">
            <v>0</v>
          </cell>
          <cell r="V4112">
            <v>1.92</v>
          </cell>
          <cell r="W4112">
            <v>1.92</v>
          </cell>
        </row>
        <row r="4113">
          <cell r="I4113" t="str">
            <v>龙头村通村公路</v>
          </cell>
          <cell r="J4113" t="str">
            <v>1327F4305250022</v>
          </cell>
          <cell r="K4113" t="str">
            <v>新村与撤并村便捷连通</v>
          </cell>
          <cell r="L4113" t="str">
            <v>一类地区</v>
          </cell>
          <cell r="M4113" t="str">
            <v>国家贫困县</v>
          </cell>
          <cell r="N4113" t="str">
            <v>升级改造（提质改造）</v>
          </cell>
          <cell r="O4113" t="str">
            <v>龙头村</v>
          </cell>
          <cell r="P4113" t="str">
            <v>等外公路</v>
          </cell>
          <cell r="R4113" t="str">
            <v>3.5</v>
          </cell>
          <cell r="S4113" t="str">
            <v>6</v>
          </cell>
          <cell r="T4113" t="str">
            <v>C0R1430525</v>
          </cell>
          <cell r="U4113">
            <v>0</v>
          </cell>
          <cell r="V4113">
            <v>3.0830000000000002</v>
          </cell>
          <cell r="W4113">
            <v>3.0830000000000002</v>
          </cell>
        </row>
        <row r="4114">
          <cell r="I4114" t="str">
            <v>马渡村村道</v>
          </cell>
          <cell r="J4114" t="str">
            <v>1327F4305250042</v>
          </cell>
          <cell r="K4114" t="str">
            <v>新村与撤并村便捷连通</v>
          </cell>
          <cell r="L4114" t="str">
            <v>一类地区</v>
          </cell>
          <cell r="M4114" t="str">
            <v>国家贫困县</v>
          </cell>
          <cell r="N4114" t="str">
            <v>升级改造（提质改造）</v>
          </cell>
          <cell r="O4114" t="str">
            <v>马渡村</v>
          </cell>
          <cell r="P4114" t="str">
            <v>等外公路</v>
          </cell>
          <cell r="R4114" t="str">
            <v>3.5</v>
          </cell>
          <cell r="S4114" t="str">
            <v>6</v>
          </cell>
          <cell r="T4114" t="str">
            <v>Z76R430525</v>
          </cell>
          <cell r="U4114">
            <v>0</v>
          </cell>
          <cell r="V4114">
            <v>0.28999999999999998</v>
          </cell>
          <cell r="W4114">
            <v>0.28999999999999998</v>
          </cell>
        </row>
        <row r="4115">
          <cell r="I4115" t="str">
            <v>马家村通村公路</v>
          </cell>
          <cell r="J4115" t="str">
            <v>1327F4305250021</v>
          </cell>
          <cell r="K4115" t="str">
            <v>新村与撤并村便捷连通</v>
          </cell>
          <cell r="L4115" t="str">
            <v>一类地区</v>
          </cell>
          <cell r="M4115" t="str">
            <v>国家贫困县</v>
          </cell>
          <cell r="N4115" t="str">
            <v>升级改造（提质改造）</v>
          </cell>
          <cell r="O4115" t="str">
            <v>马家村</v>
          </cell>
          <cell r="P4115" t="str">
            <v>等外公路</v>
          </cell>
          <cell r="R4115" t="str">
            <v>3.5</v>
          </cell>
          <cell r="S4115" t="str">
            <v>6</v>
          </cell>
          <cell r="T4115" t="str">
            <v>C5RD430525</v>
          </cell>
          <cell r="U4115">
            <v>0</v>
          </cell>
          <cell r="V4115">
            <v>0.8</v>
          </cell>
          <cell r="W4115">
            <v>0.8</v>
          </cell>
        </row>
        <row r="4116">
          <cell r="I4116" t="str">
            <v>民丰村村道</v>
          </cell>
          <cell r="J4116" t="str">
            <v>1327F4305250048</v>
          </cell>
          <cell r="K4116" t="str">
            <v>新村与撤并村便捷连通</v>
          </cell>
          <cell r="L4116" t="str">
            <v>一类地区</v>
          </cell>
          <cell r="M4116" t="str">
            <v>国家贫困县</v>
          </cell>
          <cell r="N4116" t="str">
            <v>升级改造（提质改造）</v>
          </cell>
          <cell r="O4116" t="str">
            <v>民丰村</v>
          </cell>
          <cell r="P4116" t="str">
            <v>等外公路</v>
          </cell>
          <cell r="R4116" t="str">
            <v>3.5</v>
          </cell>
          <cell r="S4116" t="str">
            <v>6</v>
          </cell>
          <cell r="T4116" t="str">
            <v>无</v>
          </cell>
          <cell r="U4116">
            <v>0</v>
          </cell>
          <cell r="V4116">
            <v>1.08</v>
          </cell>
          <cell r="W4116">
            <v>1.08</v>
          </cell>
        </row>
        <row r="4117">
          <cell r="I4117" t="str">
            <v>木井村通村公路</v>
          </cell>
          <cell r="J4117" t="str">
            <v>1327F4305250025</v>
          </cell>
          <cell r="K4117" t="str">
            <v>新村与撤并村便捷连通</v>
          </cell>
          <cell r="L4117" t="str">
            <v>一类地区</v>
          </cell>
          <cell r="M4117" t="str">
            <v>国家贫困县</v>
          </cell>
          <cell r="N4117" t="str">
            <v>升级改造（提质改造）</v>
          </cell>
          <cell r="O4117" t="str">
            <v>木井村</v>
          </cell>
          <cell r="P4117" t="str">
            <v>等外公路</v>
          </cell>
          <cell r="R4117" t="str">
            <v>3.5</v>
          </cell>
          <cell r="S4117" t="str">
            <v>6</v>
          </cell>
          <cell r="T4117" t="str">
            <v>Z33E430525</v>
          </cell>
          <cell r="U4117">
            <v>0</v>
          </cell>
          <cell r="V4117">
            <v>4.41</v>
          </cell>
          <cell r="W4117">
            <v>4.41</v>
          </cell>
        </row>
        <row r="4118">
          <cell r="I4118" t="str">
            <v>南冲村通村公路</v>
          </cell>
          <cell r="J4118" t="str">
            <v>1327F4305250036</v>
          </cell>
          <cell r="K4118" t="str">
            <v>新村与撤并村便捷连通</v>
          </cell>
          <cell r="L4118" t="str">
            <v>一类地区</v>
          </cell>
          <cell r="M4118" t="str">
            <v>国家贫困县</v>
          </cell>
          <cell r="N4118" t="str">
            <v>新改建</v>
          </cell>
          <cell r="O4118" t="str">
            <v>南冲村</v>
          </cell>
          <cell r="P4118" t="str">
            <v>等外公路</v>
          </cell>
          <cell r="R4118" t="str">
            <v>3.5</v>
          </cell>
          <cell r="S4118" t="str">
            <v>6</v>
          </cell>
          <cell r="T4118" t="str">
            <v>V75C430525</v>
          </cell>
          <cell r="U4118">
            <v>0</v>
          </cell>
          <cell r="V4118">
            <v>1.51</v>
          </cell>
          <cell r="W4118">
            <v>1.51</v>
          </cell>
        </row>
        <row r="4119">
          <cell r="I4119" t="str">
            <v>南冲通村路</v>
          </cell>
          <cell r="J4119" t="str">
            <v>1327F4305250037</v>
          </cell>
          <cell r="K4119" t="str">
            <v>新村与撤并村便捷连通</v>
          </cell>
          <cell r="L4119" t="str">
            <v>一类地区</v>
          </cell>
          <cell r="M4119" t="str">
            <v>国家贫困县</v>
          </cell>
          <cell r="N4119" t="str">
            <v>新改建</v>
          </cell>
          <cell r="O4119" t="str">
            <v>南冲村</v>
          </cell>
          <cell r="P4119" t="str">
            <v>等外公路</v>
          </cell>
          <cell r="R4119" t="str">
            <v>3.5</v>
          </cell>
          <cell r="S4119" t="str">
            <v>6</v>
          </cell>
          <cell r="T4119" t="str">
            <v>VC16430525</v>
          </cell>
          <cell r="U4119">
            <v>0</v>
          </cell>
          <cell r="V4119">
            <v>0.85</v>
          </cell>
          <cell r="W4119">
            <v>0.85</v>
          </cell>
        </row>
        <row r="4120">
          <cell r="I4120" t="str">
            <v>南景村通村公路</v>
          </cell>
          <cell r="J4120" t="str">
            <v>1327F4305250033</v>
          </cell>
          <cell r="K4120" t="str">
            <v>新村与撤并村便捷连通</v>
          </cell>
          <cell r="L4120" t="str">
            <v>一类地区</v>
          </cell>
          <cell r="M4120" t="str">
            <v>国家贫困县</v>
          </cell>
          <cell r="N4120" t="str">
            <v>升级改造（提质改造）</v>
          </cell>
          <cell r="O4120" t="str">
            <v>南景村</v>
          </cell>
          <cell r="P4120" t="str">
            <v>等外公路</v>
          </cell>
          <cell r="R4120" t="str">
            <v>3.5</v>
          </cell>
          <cell r="S4120" t="str">
            <v>6</v>
          </cell>
          <cell r="T4120" t="str">
            <v>Z5G6430525</v>
          </cell>
          <cell r="U4120">
            <v>0</v>
          </cell>
          <cell r="V4120">
            <v>1.9</v>
          </cell>
          <cell r="W4120">
            <v>1.9</v>
          </cell>
        </row>
        <row r="4121">
          <cell r="I4121" t="str">
            <v>破刀村通村公路</v>
          </cell>
          <cell r="J4121" t="str">
            <v>1327F4305250009</v>
          </cell>
          <cell r="K4121" t="str">
            <v>新村与撤并村便捷连通</v>
          </cell>
          <cell r="L4121" t="str">
            <v>一类地区</v>
          </cell>
          <cell r="M4121" t="str">
            <v>国家贫困县</v>
          </cell>
          <cell r="N4121" t="str">
            <v>新改建</v>
          </cell>
          <cell r="O4121" t="str">
            <v>破刀村</v>
          </cell>
          <cell r="P4121" t="str">
            <v>等外公路</v>
          </cell>
          <cell r="R4121" t="str">
            <v>3.5</v>
          </cell>
          <cell r="S4121" t="str">
            <v>6</v>
          </cell>
          <cell r="T4121" t="str">
            <v>C2C0430525</v>
          </cell>
          <cell r="U4121">
            <v>0</v>
          </cell>
          <cell r="V4121">
            <v>1.96</v>
          </cell>
          <cell r="W4121">
            <v>1.96</v>
          </cell>
        </row>
        <row r="4122">
          <cell r="I4122" t="str">
            <v>桥头村通村路</v>
          </cell>
          <cell r="J4122" t="str">
            <v>1327F4305250062</v>
          </cell>
          <cell r="K4122" t="str">
            <v>新村与撤并村便捷连通</v>
          </cell>
          <cell r="L4122" t="str">
            <v>一类地区</v>
          </cell>
          <cell r="M4122" t="str">
            <v>国家贫困县</v>
          </cell>
          <cell r="N4122" t="str">
            <v>新改建</v>
          </cell>
          <cell r="O4122" t="str">
            <v>桥头村</v>
          </cell>
          <cell r="P4122" t="str">
            <v>等外公路</v>
          </cell>
          <cell r="R4122" t="str">
            <v>3.5</v>
          </cell>
          <cell r="S4122" t="str">
            <v>6</v>
          </cell>
          <cell r="T4122" t="str">
            <v>Z5Y6430525</v>
          </cell>
          <cell r="U4122">
            <v>0</v>
          </cell>
          <cell r="V4122">
            <v>1.49</v>
          </cell>
          <cell r="W4122">
            <v>1.49</v>
          </cell>
        </row>
        <row r="4123">
          <cell r="I4123" t="str">
            <v>青山村通村公路</v>
          </cell>
          <cell r="J4123" t="str">
            <v>1327F4305250019</v>
          </cell>
          <cell r="K4123" t="str">
            <v>新村与撤并村便捷连通</v>
          </cell>
          <cell r="L4123" t="str">
            <v>一类地区</v>
          </cell>
          <cell r="M4123" t="str">
            <v>国家贫困县</v>
          </cell>
          <cell r="N4123" t="str">
            <v>升级改造（提质改造）</v>
          </cell>
          <cell r="O4123" t="str">
            <v>青山村</v>
          </cell>
          <cell r="P4123" t="str">
            <v>等外公路</v>
          </cell>
          <cell r="R4123" t="str">
            <v>3.5</v>
          </cell>
          <cell r="S4123" t="str">
            <v>6</v>
          </cell>
          <cell r="T4123" t="str">
            <v>C4W9430525</v>
          </cell>
          <cell r="U4123">
            <v>0</v>
          </cell>
          <cell r="V4123">
            <v>5.42</v>
          </cell>
          <cell r="W4123">
            <v>5.42</v>
          </cell>
        </row>
        <row r="4124">
          <cell r="I4124" t="str">
            <v>青云村村道</v>
          </cell>
          <cell r="J4124" t="str">
            <v>1327F4305250055</v>
          </cell>
          <cell r="K4124" t="str">
            <v>新村与撤并村便捷连通</v>
          </cell>
          <cell r="L4124" t="str">
            <v>一类地区</v>
          </cell>
          <cell r="M4124" t="str">
            <v>国家贫困县</v>
          </cell>
          <cell r="N4124" t="str">
            <v>新改建</v>
          </cell>
          <cell r="O4124" t="str">
            <v>青云村</v>
          </cell>
          <cell r="P4124" t="str">
            <v>等外公路</v>
          </cell>
          <cell r="R4124" t="str">
            <v>3.5</v>
          </cell>
          <cell r="S4124" t="str">
            <v>5</v>
          </cell>
          <cell r="T4124" t="str">
            <v>无</v>
          </cell>
          <cell r="U4124">
            <v>0</v>
          </cell>
          <cell r="V4124">
            <v>0.46</v>
          </cell>
          <cell r="W4124">
            <v>0.46</v>
          </cell>
        </row>
        <row r="4125">
          <cell r="I4125" t="str">
            <v>三角村村道</v>
          </cell>
          <cell r="J4125" t="str">
            <v>1327F4305250050</v>
          </cell>
          <cell r="K4125" t="str">
            <v>新村与撤并村便捷连通</v>
          </cell>
          <cell r="L4125" t="str">
            <v>一类地区</v>
          </cell>
          <cell r="M4125" t="str">
            <v>国家贫困县</v>
          </cell>
          <cell r="N4125" t="str">
            <v>新改建</v>
          </cell>
          <cell r="O4125" t="str">
            <v>三角村</v>
          </cell>
          <cell r="P4125" t="str">
            <v>四级公路</v>
          </cell>
          <cell r="R4125" t="str">
            <v>3.5</v>
          </cell>
          <cell r="S4125" t="str">
            <v>6</v>
          </cell>
          <cell r="T4125" t="str">
            <v>C014430525</v>
          </cell>
          <cell r="U4125">
            <v>0</v>
          </cell>
          <cell r="V4125">
            <v>2.75</v>
          </cell>
          <cell r="W4125">
            <v>2.75</v>
          </cell>
        </row>
        <row r="4126">
          <cell r="I4126" t="str">
            <v>山下村通村公路</v>
          </cell>
          <cell r="J4126" t="str">
            <v>1327F4305250010</v>
          </cell>
          <cell r="K4126" t="str">
            <v>新村与撤并村便捷连通</v>
          </cell>
          <cell r="L4126" t="str">
            <v>一类地区</v>
          </cell>
          <cell r="M4126" t="str">
            <v>国家贫困县</v>
          </cell>
          <cell r="N4126" t="str">
            <v>升级改造（提质改造）</v>
          </cell>
          <cell r="O4126" t="str">
            <v>山下村</v>
          </cell>
          <cell r="P4126" t="str">
            <v>含多个等级</v>
          </cell>
          <cell r="R4126" t="str">
            <v>3.5</v>
          </cell>
          <cell r="S4126" t="str">
            <v>6</v>
          </cell>
          <cell r="T4126" t="str">
            <v>C4W3430525</v>
          </cell>
          <cell r="U4126">
            <v>0</v>
          </cell>
          <cell r="V4126">
            <v>4.76</v>
          </cell>
          <cell r="W4126">
            <v>4.76</v>
          </cell>
        </row>
        <row r="4127">
          <cell r="I4127" t="str">
            <v>石堰村村道</v>
          </cell>
          <cell r="J4127" t="str">
            <v>1327F4305250059</v>
          </cell>
          <cell r="K4127" t="str">
            <v>新村与撤并村便捷连通</v>
          </cell>
          <cell r="L4127" t="str">
            <v>一类地区</v>
          </cell>
          <cell r="M4127" t="str">
            <v>国家贫困县</v>
          </cell>
          <cell r="N4127" t="str">
            <v>新改建</v>
          </cell>
          <cell r="O4127" t="str">
            <v>石堰村</v>
          </cell>
          <cell r="P4127" t="str">
            <v>等外公路</v>
          </cell>
          <cell r="R4127" t="str">
            <v>3.5</v>
          </cell>
          <cell r="S4127" t="str">
            <v>6</v>
          </cell>
          <cell r="T4127" t="str">
            <v>无</v>
          </cell>
          <cell r="U4127">
            <v>0</v>
          </cell>
          <cell r="V4127">
            <v>3.65</v>
          </cell>
          <cell r="W4127">
            <v>3.65</v>
          </cell>
        </row>
        <row r="4128">
          <cell r="I4128" t="str">
            <v>水东村通村公路</v>
          </cell>
          <cell r="J4128" t="str">
            <v>1327F4305250015</v>
          </cell>
          <cell r="K4128" t="str">
            <v>新村与撤并村便捷连通</v>
          </cell>
          <cell r="L4128" t="str">
            <v>一类地区</v>
          </cell>
          <cell r="M4128" t="str">
            <v>国家贫困县</v>
          </cell>
          <cell r="N4128" t="str">
            <v>新改建</v>
          </cell>
          <cell r="O4128" t="str">
            <v>水东村</v>
          </cell>
          <cell r="P4128" t="str">
            <v>等外公路</v>
          </cell>
          <cell r="R4128" t="str">
            <v>3.5</v>
          </cell>
          <cell r="S4128" t="str">
            <v>6</v>
          </cell>
          <cell r="T4128" t="str">
            <v>C53E430525</v>
          </cell>
          <cell r="U4128">
            <v>0</v>
          </cell>
          <cell r="V4128">
            <v>2.59</v>
          </cell>
          <cell r="W4128">
            <v>2.59</v>
          </cell>
        </row>
        <row r="4129">
          <cell r="I4129" t="str">
            <v>天井村通村公路</v>
          </cell>
          <cell r="J4129" t="str">
            <v>1327F4305250034</v>
          </cell>
          <cell r="K4129" t="str">
            <v>新村与撤并村便捷连通</v>
          </cell>
          <cell r="L4129" t="str">
            <v>一类地区</v>
          </cell>
          <cell r="M4129" t="str">
            <v>国家贫困县</v>
          </cell>
          <cell r="N4129" t="str">
            <v>新改建</v>
          </cell>
          <cell r="O4129" t="str">
            <v>天井村</v>
          </cell>
          <cell r="P4129" t="str">
            <v>等外公路</v>
          </cell>
          <cell r="R4129" t="str">
            <v>3.5</v>
          </cell>
          <cell r="S4129" t="str">
            <v>6</v>
          </cell>
          <cell r="T4129" t="str">
            <v>C2U7430525</v>
          </cell>
          <cell r="U4129">
            <v>0</v>
          </cell>
          <cell r="V4129">
            <v>2.27</v>
          </cell>
          <cell r="W4129">
            <v>2.27</v>
          </cell>
        </row>
        <row r="4130">
          <cell r="I4130" t="str">
            <v>文田村村道</v>
          </cell>
          <cell r="J4130" t="str">
            <v>1327F4305250045</v>
          </cell>
          <cell r="K4130" t="str">
            <v>新村与撤并村便捷连通</v>
          </cell>
          <cell r="L4130" t="str">
            <v>一类地区</v>
          </cell>
          <cell r="M4130" t="str">
            <v>国家贫困县</v>
          </cell>
          <cell r="N4130" t="str">
            <v>升级改造（提质改造）</v>
          </cell>
          <cell r="O4130" t="str">
            <v>文田村</v>
          </cell>
          <cell r="R4130" t="str">
            <v>4.5</v>
          </cell>
          <cell r="S4130" t="str">
            <v>6</v>
          </cell>
          <cell r="T4130" t="str">
            <v>C87E430525</v>
          </cell>
          <cell r="U4130">
            <v>0</v>
          </cell>
          <cell r="V4130">
            <v>1.77</v>
          </cell>
          <cell r="W4130">
            <v>1.77</v>
          </cell>
        </row>
        <row r="4131">
          <cell r="I4131" t="str">
            <v>香樟村通村公路</v>
          </cell>
          <cell r="J4131" t="str">
            <v>1327F4305250040</v>
          </cell>
          <cell r="K4131" t="str">
            <v>新村与撤并村便捷连通</v>
          </cell>
          <cell r="L4131" t="str">
            <v>一类地区</v>
          </cell>
          <cell r="M4131" t="str">
            <v>国家贫困县</v>
          </cell>
          <cell r="N4131" t="str">
            <v>升级改造（提质改造）</v>
          </cell>
          <cell r="O4131" t="str">
            <v>香樟村</v>
          </cell>
          <cell r="P4131" t="str">
            <v>等外公路</v>
          </cell>
          <cell r="R4131" t="str">
            <v>3.5</v>
          </cell>
          <cell r="S4131" t="str">
            <v>6</v>
          </cell>
          <cell r="T4131" t="str">
            <v>Z99R430525</v>
          </cell>
          <cell r="U4131">
            <v>0</v>
          </cell>
          <cell r="V4131">
            <v>2.11</v>
          </cell>
          <cell r="W4131">
            <v>2.11</v>
          </cell>
        </row>
        <row r="4132">
          <cell r="I4132" t="str">
            <v>新合村通村公路</v>
          </cell>
          <cell r="J4132" t="str">
            <v>1327F4305250013</v>
          </cell>
          <cell r="K4132" t="str">
            <v>新村与撤并村便捷连通</v>
          </cell>
          <cell r="L4132" t="str">
            <v>一类地区</v>
          </cell>
          <cell r="M4132" t="str">
            <v>国家贫困县</v>
          </cell>
          <cell r="N4132" t="str">
            <v>新改建</v>
          </cell>
          <cell r="O4132" t="str">
            <v>新合村</v>
          </cell>
          <cell r="P4132" t="str">
            <v>等外公路</v>
          </cell>
          <cell r="R4132" t="str">
            <v>3.5</v>
          </cell>
          <cell r="S4132" t="str">
            <v>6</v>
          </cell>
          <cell r="T4132" t="str">
            <v>C5C1430525</v>
          </cell>
          <cell r="U4132">
            <v>0</v>
          </cell>
          <cell r="V4132">
            <v>2.09</v>
          </cell>
          <cell r="W4132">
            <v>2.09</v>
          </cell>
        </row>
        <row r="4133">
          <cell r="I4133" t="str">
            <v>新兴村通村公路</v>
          </cell>
          <cell r="J4133" t="str">
            <v>1327F4305250024</v>
          </cell>
          <cell r="K4133" t="str">
            <v>新村与撤并村便捷连通</v>
          </cell>
          <cell r="L4133" t="str">
            <v>一类地区</v>
          </cell>
          <cell r="M4133" t="str">
            <v>国家贫困县</v>
          </cell>
          <cell r="N4133" t="str">
            <v>升级改造（提质改造）</v>
          </cell>
          <cell r="O4133" t="str">
            <v>新兴村</v>
          </cell>
          <cell r="P4133" t="str">
            <v>等外公路</v>
          </cell>
          <cell r="R4133" t="str">
            <v>3.5</v>
          </cell>
          <cell r="S4133" t="str">
            <v>6</v>
          </cell>
          <cell r="T4133" t="str">
            <v>C77D430525</v>
          </cell>
          <cell r="U4133">
            <v>0</v>
          </cell>
          <cell r="V4133">
            <v>2.08</v>
          </cell>
          <cell r="W4133">
            <v>2.08</v>
          </cell>
        </row>
        <row r="4134">
          <cell r="I4134" t="str">
            <v>秀丰村村道</v>
          </cell>
          <cell r="J4134" t="str">
            <v>1327F4305250049</v>
          </cell>
          <cell r="K4134" t="str">
            <v>新村与撤并村便捷连通</v>
          </cell>
          <cell r="L4134" t="str">
            <v>一类地区</v>
          </cell>
          <cell r="M4134" t="str">
            <v>国家贫困县</v>
          </cell>
          <cell r="N4134" t="str">
            <v>升级改造（提质改造）</v>
          </cell>
          <cell r="O4134" t="str">
            <v>秀丰村</v>
          </cell>
          <cell r="P4134" t="str">
            <v>等外公路</v>
          </cell>
          <cell r="R4134" t="str">
            <v>3.5</v>
          </cell>
          <cell r="S4134" t="str">
            <v>6</v>
          </cell>
          <cell r="T4134" t="str">
            <v>V83C430525</v>
          </cell>
          <cell r="U4134">
            <v>0</v>
          </cell>
          <cell r="V4134">
            <v>0.48</v>
          </cell>
          <cell r="W4134">
            <v>0.48</v>
          </cell>
        </row>
        <row r="4135">
          <cell r="I4135" t="str">
            <v>秀云村村道</v>
          </cell>
          <cell r="J4135" t="str">
            <v>1327F4305250051</v>
          </cell>
          <cell r="K4135" t="str">
            <v>新村与撤并村便捷连通</v>
          </cell>
          <cell r="L4135" t="str">
            <v>一类地区</v>
          </cell>
          <cell r="M4135" t="str">
            <v>国家贫困县</v>
          </cell>
          <cell r="N4135" t="str">
            <v>新改建</v>
          </cell>
          <cell r="O4135" t="str">
            <v>秀云村</v>
          </cell>
          <cell r="P4135" t="str">
            <v>等外公路</v>
          </cell>
          <cell r="R4135" t="str">
            <v>3.5</v>
          </cell>
          <cell r="S4135" t="str">
            <v>6</v>
          </cell>
          <cell r="T4135" t="str">
            <v>C431430525、C432430525</v>
          </cell>
          <cell r="U4135">
            <v>0</v>
          </cell>
          <cell r="V4135">
            <v>4.38</v>
          </cell>
          <cell r="W4135">
            <v>4.38</v>
          </cell>
        </row>
        <row r="4136">
          <cell r="I4136" t="str">
            <v>岩山村通村公路</v>
          </cell>
          <cell r="J4136" t="str">
            <v>1327F4305250030</v>
          </cell>
          <cell r="K4136" t="str">
            <v>新村与撤并村便捷连通</v>
          </cell>
          <cell r="L4136" t="str">
            <v>一类地区</v>
          </cell>
          <cell r="M4136" t="str">
            <v>国家贫困县</v>
          </cell>
          <cell r="N4136" t="str">
            <v>升级改造（提质改造）</v>
          </cell>
          <cell r="O4136" t="str">
            <v>岩山村</v>
          </cell>
          <cell r="P4136" t="str">
            <v>等外公路</v>
          </cell>
          <cell r="R4136" t="str">
            <v>3.5</v>
          </cell>
          <cell r="S4136" t="str">
            <v>6</v>
          </cell>
          <cell r="T4136" t="str">
            <v>C2WR430525</v>
          </cell>
          <cell r="U4136">
            <v>0</v>
          </cell>
          <cell r="V4136">
            <v>2.63</v>
          </cell>
          <cell r="W4136">
            <v>2.63</v>
          </cell>
        </row>
        <row r="4137">
          <cell r="I4137" t="str">
            <v>杨柳村村道</v>
          </cell>
          <cell r="J4137" t="str">
            <v>1327F4305250003</v>
          </cell>
          <cell r="K4137" t="str">
            <v>新村与撤并村便捷连通</v>
          </cell>
          <cell r="L4137" t="str">
            <v>一类地区</v>
          </cell>
          <cell r="M4137" t="str">
            <v>国家贫困县</v>
          </cell>
          <cell r="N4137" t="str">
            <v>升级改造（提质改造）</v>
          </cell>
          <cell r="O4137" t="str">
            <v>杨柳村</v>
          </cell>
          <cell r="P4137" t="str">
            <v>等外公路</v>
          </cell>
          <cell r="R4137" t="str">
            <v>3.5</v>
          </cell>
          <cell r="S4137" t="str">
            <v>6</v>
          </cell>
          <cell r="T4137" t="str">
            <v>V65A430525</v>
          </cell>
          <cell r="U4137">
            <v>0</v>
          </cell>
          <cell r="V4137">
            <v>2.2200000000000002</v>
          </cell>
          <cell r="W4137">
            <v>2.2200000000000002</v>
          </cell>
        </row>
        <row r="4138">
          <cell r="I4138" t="str">
            <v>阳家山通村公路</v>
          </cell>
          <cell r="J4138" t="str">
            <v>1327F4305250031</v>
          </cell>
          <cell r="K4138" t="str">
            <v>新村与撤并村便捷连通</v>
          </cell>
          <cell r="L4138" t="str">
            <v>一类地区</v>
          </cell>
          <cell r="M4138" t="str">
            <v>国家贫困县</v>
          </cell>
          <cell r="N4138" t="str">
            <v>升级改造（提质改造）</v>
          </cell>
          <cell r="O4138" t="str">
            <v>阳家山村</v>
          </cell>
          <cell r="P4138" t="str">
            <v>等外公路</v>
          </cell>
          <cell r="R4138" t="str">
            <v>3.5</v>
          </cell>
          <cell r="S4138" t="str">
            <v>6</v>
          </cell>
          <cell r="T4138" t="str">
            <v>C5Q3430525</v>
          </cell>
          <cell r="U4138">
            <v>0</v>
          </cell>
          <cell r="V4138">
            <v>2.57</v>
          </cell>
          <cell r="W4138">
            <v>2.57</v>
          </cell>
        </row>
        <row r="4139">
          <cell r="I4139" t="str">
            <v>月塘村通村道路</v>
          </cell>
          <cell r="J4139" t="str">
            <v>1327F4305250029</v>
          </cell>
          <cell r="K4139" t="str">
            <v>新村与撤并村便捷连通</v>
          </cell>
          <cell r="L4139" t="str">
            <v>一类地区</v>
          </cell>
          <cell r="M4139" t="str">
            <v>国家贫困县</v>
          </cell>
          <cell r="N4139" t="str">
            <v>升级改造（提质改造）</v>
          </cell>
          <cell r="O4139" t="str">
            <v>月塘村</v>
          </cell>
          <cell r="P4139" t="str">
            <v>等外公路</v>
          </cell>
          <cell r="R4139" t="str">
            <v>3.5</v>
          </cell>
          <cell r="S4139" t="str">
            <v>6</v>
          </cell>
          <cell r="T4139" t="str">
            <v>C3R4430525</v>
          </cell>
          <cell r="U4139">
            <v>0</v>
          </cell>
          <cell r="V4139">
            <v>1.36</v>
          </cell>
          <cell r="W4139">
            <v>1.36</v>
          </cell>
        </row>
        <row r="4140">
          <cell r="I4140" t="str">
            <v>月溪村村道</v>
          </cell>
          <cell r="J4140" t="str">
            <v>1327F4305250057</v>
          </cell>
          <cell r="K4140" t="str">
            <v>新村与撤并村便捷连通</v>
          </cell>
          <cell r="L4140" t="str">
            <v>一类地区</v>
          </cell>
          <cell r="M4140" t="str">
            <v>国家贫困县</v>
          </cell>
          <cell r="N4140" t="str">
            <v>升级改造（提质改造）</v>
          </cell>
          <cell r="O4140" t="str">
            <v>月溪村</v>
          </cell>
          <cell r="P4140" t="str">
            <v>等外公路</v>
          </cell>
          <cell r="R4140" t="str">
            <v>3.5</v>
          </cell>
          <cell r="S4140" t="str">
            <v>6</v>
          </cell>
          <cell r="T4140" t="str">
            <v>C05G430525、C04G430525</v>
          </cell>
          <cell r="U4140">
            <v>0</v>
          </cell>
          <cell r="V4140">
            <v>5.98</v>
          </cell>
          <cell r="W4140">
            <v>5.98</v>
          </cell>
        </row>
        <row r="4141">
          <cell r="I4141" t="str">
            <v>正龙村村道</v>
          </cell>
          <cell r="J4141" t="str">
            <v>1327F4305250054</v>
          </cell>
          <cell r="K4141" t="str">
            <v>新村与撤并村便捷连通</v>
          </cell>
          <cell r="L4141" t="str">
            <v>一类地区</v>
          </cell>
          <cell r="M4141" t="str">
            <v>国家贫困县</v>
          </cell>
          <cell r="N4141" t="str">
            <v>新改建</v>
          </cell>
          <cell r="O4141" t="str">
            <v>正龙村</v>
          </cell>
          <cell r="P4141" t="str">
            <v>等外公路</v>
          </cell>
          <cell r="R4141" t="str">
            <v>3.5</v>
          </cell>
          <cell r="S4141" t="str">
            <v>6</v>
          </cell>
          <cell r="T4141" t="str">
            <v>C73A430525</v>
          </cell>
          <cell r="U4141">
            <v>0</v>
          </cell>
          <cell r="V4141">
            <v>2.25</v>
          </cell>
          <cell r="W4141">
            <v>2.25</v>
          </cell>
        </row>
        <row r="4142">
          <cell r="I4142" t="str">
            <v>竹龙村通村公路</v>
          </cell>
          <cell r="J4142" t="str">
            <v>1327F4305250001</v>
          </cell>
          <cell r="K4142" t="str">
            <v>新村与撤并村便捷连通</v>
          </cell>
          <cell r="L4142" t="str">
            <v>一类地区</v>
          </cell>
          <cell r="M4142" t="str">
            <v>国家贫困县</v>
          </cell>
          <cell r="N4142" t="str">
            <v>新建</v>
          </cell>
          <cell r="O4142" t="str">
            <v>竹龙村</v>
          </cell>
          <cell r="P4142" t="str">
            <v>无路</v>
          </cell>
          <cell r="R4142" t="str">
            <v>3.5</v>
          </cell>
          <cell r="S4142" t="str">
            <v>6</v>
          </cell>
          <cell r="T4142" t="str">
            <v>Z44G430525</v>
          </cell>
          <cell r="U4142">
            <v>0</v>
          </cell>
          <cell r="V4142">
            <v>0.63</v>
          </cell>
          <cell r="W4142">
            <v>0.63</v>
          </cell>
        </row>
        <row r="4143">
          <cell r="I4143" t="str">
            <v>楠溪村通村道路</v>
          </cell>
          <cell r="J4143" t="str">
            <v>1327F4305250039</v>
          </cell>
          <cell r="K4143" t="str">
            <v>新村与撤并村便捷连通</v>
          </cell>
          <cell r="L4143" t="str">
            <v>一类地区</v>
          </cell>
          <cell r="M4143" t="str">
            <v>国家贫困县</v>
          </cell>
          <cell r="N4143" t="str">
            <v>升级改造（提质改造）</v>
          </cell>
          <cell r="O4143" t="str">
            <v>楠桂村</v>
          </cell>
          <cell r="P4143" t="str">
            <v>等外公路</v>
          </cell>
          <cell r="R4143" t="str">
            <v>3.5</v>
          </cell>
          <cell r="S4143" t="str">
            <v>6</v>
          </cell>
          <cell r="T4143" t="str">
            <v>Z54Y430525</v>
          </cell>
          <cell r="U4143">
            <v>0</v>
          </cell>
          <cell r="V4143">
            <v>3.86</v>
          </cell>
          <cell r="W4143">
            <v>3.86</v>
          </cell>
        </row>
        <row r="4144">
          <cell r="I4144" t="str">
            <v>鸬鹚村通村公路</v>
          </cell>
          <cell r="J4144" t="str">
            <v>1327F4305250027</v>
          </cell>
          <cell r="K4144" t="str">
            <v>新村与撤并村便捷连通</v>
          </cell>
          <cell r="L4144" t="str">
            <v>一类地区</v>
          </cell>
          <cell r="M4144" t="str">
            <v>国家贫困县</v>
          </cell>
          <cell r="N4144" t="str">
            <v>升级改造（提质改造）</v>
          </cell>
          <cell r="O4144" t="str">
            <v>鸬鹚村</v>
          </cell>
          <cell r="P4144" t="str">
            <v>等外公路</v>
          </cell>
          <cell r="R4144" t="str">
            <v>3.5</v>
          </cell>
          <cell r="S4144" t="str">
            <v>6</v>
          </cell>
          <cell r="T4144" t="str">
            <v>C505430525</v>
          </cell>
          <cell r="U4144">
            <v>0</v>
          </cell>
          <cell r="V4144">
            <v>2.57</v>
          </cell>
          <cell r="W4144">
            <v>2.57</v>
          </cell>
        </row>
        <row r="4145">
          <cell r="I4145" t="str">
            <v>长铺乡龙家村连接路</v>
          </cell>
          <cell r="J4145" t="str">
            <v>1327F4305270004</v>
          </cell>
          <cell r="K4145" t="str">
            <v>新村与撤并村便捷连通</v>
          </cell>
          <cell r="L4145" t="str">
            <v>一类地区</v>
          </cell>
          <cell r="M4145" t="str">
            <v>国家贫困县</v>
          </cell>
          <cell r="N4145" t="str">
            <v>升级改造（提质改造）</v>
          </cell>
          <cell r="O4145" t="str">
            <v>龙家村</v>
          </cell>
          <cell r="P4145" t="str">
            <v>等外公路</v>
          </cell>
          <cell r="R4145" t="str">
            <v>3.5</v>
          </cell>
          <cell r="S4145" t="str">
            <v>4</v>
          </cell>
          <cell r="T4145" t="str">
            <v>Y015430527</v>
          </cell>
          <cell r="U4145">
            <v>0</v>
          </cell>
          <cell r="V4145">
            <v>2.5499999999999998</v>
          </cell>
          <cell r="W4145">
            <v>2.5499999999999998</v>
          </cell>
        </row>
        <row r="4146">
          <cell r="I4146" t="str">
            <v>长铺乡新水冲村连接路</v>
          </cell>
          <cell r="J4146" t="str">
            <v>1327F4305270005</v>
          </cell>
          <cell r="K4146" t="str">
            <v>新村与撤并村便捷连通</v>
          </cell>
          <cell r="L4146" t="str">
            <v>一类地区</v>
          </cell>
          <cell r="M4146" t="str">
            <v>国家贫困县</v>
          </cell>
          <cell r="N4146" t="str">
            <v>新建</v>
          </cell>
          <cell r="O4146" t="str">
            <v>新水冲村</v>
          </cell>
          <cell r="P4146" t="str">
            <v>等外公路</v>
          </cell>
          <cell r="R4146" t="str">
            <v>3.5</v>
          </cell>
          <cell r="S4146" t="str">
            <v>4</v>
          </cell>
          <cell r="T4146" t="str">
            <v>无</v>
          </cell>
          <cell r="U4146">
            <v>0</v>
          </cell>
          <cell r="V4146">
            <v>0.93</v>
          </cell>
          <cell r="W4146">
            <v>0.93</v>
          </cell>
        </row>
        <row r="4147">
          <cell r="I4147" t="str">
            <v>长铺乡新水冲连接路</v>
          </cell>
          <cell r="J4147" t="str">
            <v>1327F4305270007</v>
          </cell>
          <cell r="K4147" t="str">
            <v>新村与撤并村便捷连通</v>
          </cell>
          <cell r="L4147" t="str">
            <v>一类地区</v>
          </cell>
          <cell r="M4147" t="str">
            <v>国家贫困县</v>
          </cell>
          <cell r="N4147" t="str">
            <v>新建</v>
          </cell>
          <cell r="O4147" t="str">
            <v>新水冲村</v>
          </cell>
          <cell r="P4147" t="str">
            <v>等外公路</v>
          </cell>
          <cell r="R4147" t="str">
            <v>3.5</v>
          </cell>
          <cell r="S4147" t="str">
            <v>4</v>
          </cell>
          <cell r="T4147" t="str">
            <v>无</v>
          </cell>
          <cell r="U4147">
            <v>0</v>
          </cell>
          <cell r="V4147">
            <v>0.91</v>
          </cell>
          <cell r="W4147">
            <v>0.91</v>
          </cell>
        </row>
        <row r="4148">
          <cell r="I4148" t="str">
            <v>东山乡金子村连接路</v>
          </cell>
          <cell r="J4148" t="str">
            <v>1327F4305270011</v>
          </cell>
          <cell r="K4148" t="str">
            <v>新村与撤并村便捷连通</v>
          </cell>
          <cell r="L4148" t="str">
            <v>一类地区</v>
          </cell>
          <cell r="M4148" t="str">
            <v>国家贫困县</v>
          </cell>
          <cell r="N4148" t="str">
            <v>新建</v>
          </cell>
          <cell r="O4148" t="str">
            <v>金子村</v>
          </cell>
          <cell r="P4148" t="str">
            <v>等外公路</v>
          </cell>
          <cell r="R4148" t="str">
            <v>3.5</v>
          </cell>
          <cell r="S4148" t="str">
            <v>4</v>
          </cell>
          <cell r="T4148" t="str">
            <v>无</v>
          </cell>
          <cell r="U4148">
            <v>0</v>
          </cell>
          <cell r="V4148">
            <v>5.7</v>
          </cell>
          <cell r="W4148">
            <v>5.7</v>
          </cell>
        </row>
        <row r="4149">
          <cell r="I4149" t="str">
            <v>关峡乡茶江村连接路</v>
          </cell>
          <cell r="J4149" t="str">
            <v>1327F4305270020</v>
          </cell>
          <cell r="K4149" t="str">
            <v>新村与撤并村便捷连通</v>
          </cell>
          <cell r="L4149" t="str">
            <v>一类地区</v>
          </cell>
          <cell r="M4149" t="str">
            <v>国家贫困县</v>
          </cell>
          <cell r="N4149" t="str">
            <v>新建</v>
          </cell>
          <cell r="O4149" t="str">
            <v>茶江村</v>
          </cell>
          <cell r="P4149" t="str">
            <v>等外公路</v>
          </cell>
          <cell r="R4149" t="str">
            <v>3.5</v>
          </cell>
          <cell r="S4149" t="str">
            <v>4</v>
          </cell>
          <cell r="T4149" t="str">
            <v>无</v>
          </cell>
          <cell r="U4149">
            <v>0</v>
          </cell>
          <cell r="V4149">
            <v>2</v>
          </cell>
          <cell r="W4149">
            <v>2</v>
          </cell>
        </row>
        <row r="4150">
          <cell r="I4150" t="str">
            <v>关峡乡梅口村连接路</v>
          </cell>
          <cell r="J4150" t="str">
            <v>1327F4305270003</v>
          </cell>
          <cell r="K4150" t="str">
            <v>新村与撤并村便捷连通</v>
          </cell>
          <cell r="L4150" t="str">
            <v>一类地区</v>
          </cell>
          <cell r="M4150" t="str">
            <v>国家贫困县</v>
          </cell>
          <cell r="N4150" t="str">
            <v>新建</v>
          </cell>
          <cell r="O4150" t="str">
            <v>梅口村</v>
          </cell>
          <cell r="P4150" t="str">
            <v>等外公路</v>
          </cell>
          <cell r="R4150" t="str">
            <v>3.5</v>
          </cell>
          <cell r="S4150" t="str">
            <v>4</v>
          </cell>
          <cell r="T4150" t="str">
            <v>无</v>
          </cell>
          <cell r="U4150">
            <v>0</v>
          </cell>
          <cell r="V4150">
            <v>2.91</v>
          </cell>
          <cell r="W4150">
            <v>2.91</v>
          </cell>
        </row>
        <row r="4151">
          <cell r="I4151" t="str">
            <v>红岩镇阳楼村连接路</v>
          </cell>
          <cell r="J4151" t="str">
            <v>1327F4305270015</v>
          </cell>
          <cell r="K4151" t="str">
            <v>新村与撤并村便捷连通</v>
          </cell>
          <cell r="L4151" t="str">
            <v>一类地区</v>
          </cell>
          <cell r="M4151" t="str">
            <v>国家贫困县</v>
          </cell>
          <cell r="N4151" t="str">
            <v>新建</v>
          </cell>
          <cell r="O4151" t="str">
            <v>阳楼村</v>
          </cell>
          <cell r="P4151" t="str">
            <v>等外公路</v>
          </cell>
          <cell r="R4151" t="str">
            <v>3.5</v>
          </cell>
          <cell r="S4151" t="str">
            <v>4</v>
          </cell>
          <cell r="T4151" t="str">
            <v>无</v>
          </cell>
          <cell r="U4151">
            <v>0</v>
          </cell>
          <cell r="V4151">
            <v>0.42</v>
          </cell>
          <cell r="W4151">
            <v>0.42</v>
          </cell>
        </row>
        <row r="4152">
          <cell r="I4152" t="str">
            <v>黄土矿镇自然村连接路</v>
          </cell>
          <cell r="J4152" t="str">
            <v>1327F4305270016</v>
          </cell>
          <cell r="K4152" t="str">
            <v>新村与撤并村便捷连通</v>
          </cell>
          <cell r="L4152" t="str">
            <v>一类地区</v>
          </cell>
          <cell r="M4152" t="str">
            <v>国家贫困县</v>
          </cell>
          <cell r="N4152" t="str">
            <v>新建</v>
          </cell>
          <cell r="O4152" t="str">
            <v>自然村</v>
          </cell>
          <cell r="P4152" t="str">
            <v>等外公路</v>
          </cell>
          <cell r="R4152" t="str">
            <v>3.5</v>
          </cell>
          <cell r="S4152" t="str">
            <v>6</v>
          </cell>
          <cell r="T4152" t="str">
            <v>无</v>
          </cell>
          <cell r="U4152">
            <v>0</v>
          </cell>
          <cell r="V4152">
            <v>1.02</v>
          </cell>
          <cell r="W4152">
            <v>1.02</v>
          </cell>
        </row>
        <row r="4153">
          <cell r="I4153" t="str">
            <v>金屋塘镇岳溪江村连接路</v>
          </cell>
          <cell r="J4153" t="str">
            <v>1327F4305270021</v>
          </cell>
          <cell r="K4153" t="str">
            <v>新村与撤并村便捷连通</v>
          </cell>
          <cell r="L4153" t="str">
            <v>一类地区</v>
          </cell>
          <cell r="M4153" t="str">
            <v>国家贫困县</v>
          </cell>
          <cell r="N4153" t="str">
            <v>新建</v>
          </cell>
          <cell r="O4153" t="str">
            <v>岳溪江村</v>
          </cell>
          <cell r="P4153" t="str">
            <v>等外公路</v>
          </cell>
          <cell r="R4153" t="str">
            <v>3.5</v>
          </cell>
          <cell r="S4153" t="str">
            <v>4</v>
          </cell>
          <cell r="T4153" t="str">
            <v>无</v>
          </cell>
          <cell r="U4153">
            <v>0</v>
          </cell>
          <cell r="V4153">
            <v>1.43</v>
          </cell>
          <cell r="W4153">
            <v>1.43</v>
          </cell>
        </row>
        <row r="4154">
          <cell r="I4154" t="str">
            <v>金屋塘镇张家湾村连接路</v>
          </cell>
          <cell r="J4154" t="str">
            <v>1327F4305270014</v>
          </cell>
          <cell r="K4154" t="str">
            <v>新村与撤并村便捷连通</v>
          </cell>
          <cell r="L4154" t="str">
            <v>一类地区</v>
          </cell>
          <cell r="M4154" t="str">
            <v>国家贫困县</v>
          </cell>
          <cell r="N4154" t="str">
            <v>新建</v>
          </cell>
          <cell r="O4154" t="str">
            <v>张家湾村</v>
          </cell>
          <cell r="P4154" t="str">
            <v>等外公路</v>
          </cell>
          <cell r="R4154" t="str">
            <v>3.5</v>
          </cell>
          <cell r="S4154" t="str">
            <v>4</v>
          </cell>
          <cell r="T4154" t="str">
            <v>V575430527</v>
          </cell>
          <cell r="U4154">
            <v>0</v>
          </cell>
          <cell r="V4154">
            <v>1.6739999999999999</v>
          </cell>
          <cell r="W4154">
            <v>1.6739999999999999</v>
          </cell>
        </row>
        <row r="4155">
          <cell r="I4155" t="str">
            <v>李西镇白玉村连接路</v>
          </cell>
          <cell r="J4155" t="str">
            <v>1327F4305270012</v>
          </cell>
          <cell r="K4155" t="str">
            <v>新村与撤并村便捷连通</v>
          </cell>
          <cell r="L4155" t="str">
            <v>一类地区</v>
          </cell>
          <cell r="M4155" t="str">
            <v>国家贫困县</v>
          </cell>
          <cell r="N4155" t="str">
            <v>新建</v>
          </cell>
          <cell r="O4155" t="str">
            <v>白玉村</v>
          </cell>
          <cell r="P4155" t="str">
            <v>等外公路</v>
          </cell>
          <cell r="R4155" t="str">
            <v>3.5</v>
          </cell>
          <cell r="S4155" t="str">
            <v>4</v>
          </cell>
          <cell r="T4155" t="str">
            <v>无</v>
          </cell>
          <cell r="U4155">
            <v>0</v>
          </cell>
          <cell r="V4155">
            <v>0.85</v>
          </cell>
          <cell r="W4155">
            <v>0.85</v>
          </cell>
        </row>
        <row r="4156">
          <cell r="I4156" t="str">
            <v>李西镇洛口山村连接路</v>
          </cell>
          <cell r="J4156" t="str">
            <v>1327F4305270017</v>
          </cell>
          <cell r="K4156" t="str">
            <v>新村与撤并村便捷连通</v>
          </cell>
          <cell r="L4156" t="str">
            <v>一类地区</v>
          </cell>
          <cell r="M4156" t="str">
            <v>国家贫困县</v>
          </cell>
          <cell r="N4156" t="str">
            <v>新建</v>
          </cell>
          <cell r="O4156" t="str">
            <v>洛口山村</v>
          </cell>
          <cell r="P4156" t="str">
            <v>等外公路</v>
          </cell>
          <cell r="R4156" t="str">
            <v>3.5</v>
          </cell>
          <cell r="S4156" t="str">
            <v>4</v>
          </cell>
          <cell r="T4156" t="str">
            <v>C15D430527</v>
          </cell>
          <cell r="U4156">
            <v>0</v>
          </cell>
          <cell r="V4156">
            <v>0.99</v>
          </cell>
          <cell r="W4156">
            <v>0.99</v>
          </cell>
        </row>
        <row r="4157">
          <cell r="I4157" t="str">
            <v>李西镇塘玄湾村连接路</v>
          </cell>
          <cell r="J4157" t="str">
            <v>1327F4305270013</v>
          </cell>
          <cell r="K4157" t="str">
            <v>新村与撤并村便捷连通</v>
          </cell>
          <cell r="L4157" t="str">
            <v>一类地区</v>
          </cell>
          <cell r="M4157" t="str">
            <v>国家贫困县</v>
          </cell>
          <cell r="N4157" t="str">
            <v>升级改造（提质改造）</v>
          </cell>
          <cell r="O4157" t="str">
            <v>塘玄湾村</v>
          </cell>
          <cell r="P4157" t="str">
            <v>四级公路</v>
          </cell>
          <cell r="R4157" t="str">
            <v>4.5</v>
          </cell>
          <cell r="S4157" t="str">
            <v>4.5</v>
          </cell>
          <cell r="T4157" t="str">
            <v>C033430527</v>
          </cell>
          <cell r="U4157">
            <v>0</v>
          </cell>
          <cell r="V4157">
            <v>0.55000000000000004</v>
          </cell>
          <cell r="W4157">
            <v>0.55000000000000004</v>
          </cell>
        </row>
        <row r="4158">
          <cell r="I4158" t="str">
            <v>麻塘乡高梅村连接路</v>
          </cell>
          <cell r="J4158" t="str">
            <v>1327F4305270006</v>
          </cell>
          <cell r="K4158" t="str">
            <v>新村与撤并村便捷连通</v>
          </cell>
          <cell r="L4158" t="str">
            <v>一类地区</v>
          </cell>
          <cell r="M4158" t="str">
            <v>国家贫困县</v>
          </cell>
          <cell r="N4158" t="str">
            <v>新建</v>
          </cell>
          <cell r="O4158" t="str">
            <v>高梅村</v>
          </cell>
          <cell r="P4158" t="str">
            <v>等外公路</v>
          </cell>
          <cell r="R4158" t="str">
            <v>3.5</v>
          </cell>
          <cell r="S4158" t="str">
            <v>4</v>
          </cell>
          <cell r="T4158" t="str">
            <v>V624430527</v>
          </cell>
          <cell r="U4158">
            <v>0</v>
          </cell>
          <cell r="V4158">
            <v>1.9239999999999999</v>
          </cell>
          <cell r="W4158">
            <v>1.9239999999999999</v>
          </cell>
        </row>
        <row r="4159">
          <cell r="I4159" t="str">
            <v>麻塘乡田螺旋村连接路</v>
          </cell>
          <cell r="J4159" t="str">
            <v>1327F4305270008</v>
          </cell>
          <cell r="K4159" t="str">
            <v>新村与撤并村便捷连通</v>
          </cell>
          <cell r="L4159" t="str">
            <v>一类地区</v>
          </cell>
          <cell r="M4159" t="str">
            <v>国家贫困县</v>
          </cell>
          <cell r="N4159" t="str">
            <v>新建</v>
          </cell>
          <cell r="O4159" t="str">
            <v>田螺旋村</v>
          </cell>
          <cell r="P4159" t="str">
            <v>等外公路</v>
          </cell>
          <cell r="R4159" t="str">
            <v>3.5</v>
          </cell>
          <cell r="S4159" t="str">
            <v>4</v>
          </cell>
          <cell r="T4159" t="str">
            <v>无</v>
          </cell>
          <cell r="U4159">
            <v>0</v>
          </cell>
          <cell r="V4159">
            <v>4.3899999999999997</v>
          </cell>
          <cell r="W4159">
            <v>4.3899999999999997</v>
          </cell>
        </row>
        <row r="4160">
          <cell r="I4160" t="str">
            <v>麻塘乡溪口村连接路</v>
          </cell>
          <cell r="J4160" t="str">
            <v>1327F4305270009</v>
          </cell>
          <cell r="K4160" t="str">
            <v>新村与撤并村便捷连通</v>
          </cell>
          <cell r="L4160" t="str">
            <v>一类地区</v>
          </cell>
          <cell r="M4160" t="str">
            <v>国家贫困县</v>
          </cell>
          <cell r="N4160" t="str">
            <v>升级改造（提质改造）</v>
          </cell>
          <cell r="O4160" t="str">
            <v>溪口村</v>
          </cell>
          <cell r="P4160" t="str">
            <v>等外公路</v>
          </cell>
          <cell r="R4160" t="str">
            <v>3.5</v>
          </cell>
          <cell r="S4160" t="str">
            <v>4</v>
          </cell>
          <cell r="T4160" t="str">
            <v>C100430527</v>
          </cell>
          <cell r="U4160">
            <v>0</v>
          </cell>
          <cell r="V4160">
            <v>3.59</v>
          </cell>
          <cell r="W4160">
            <v>3.59</v>
          </cell>
        </row>
        <row r="4161">
          <cell r="I4161" t="str">
            <v>瓦屋塘镇木兰田村连接路</v>
          </cell>
          <cell r="J4161" t="str">
            <v>1327F4305270019</v>
          </cell>
          <cell r="K4161" t="str">
            <v>新村与撤并村便捷连通</v>
          </cell>
          <cell r="L4161" t="str">
            <v>一类地区</v>
          </cell>
          <cell r="M4161" t="str">
            <v>国家贫困县</v>
          </cell>
          <cell r="N4161" t="str">
            <v>新建</v>
          </cell>
          <cell r="O4161" t="str">
            <v>木兰田村</v>
          </cell>
          <cell r="P4161" t="str">
            <v>等外公路</v>
          </cell>
          <cell r="R4161" t="str">
            <v>3.5</v>
          </cell>
          <cell r="S4161" t="str">
            <v>4</v>
          </cell>
          <cell r="T4161" t="str">
            <v>无</v>
          </cell>
          <cell r="U4161">
            <v>0</v>
          </cell>
          <cell r="V4161">
            <v>3.5</v>
          </cell>
          <cell r="W4161">
            <v>3.5</v>
          </cell>
        </row>
        <row r="4162">
          <cell r="I4162" t="str">
            <v>武阳镇大溪村连接路</v>
          </cell>
          <cell r="J4162" t="str">
            <v>1327F4305270001</v>
          </cell>
          <cell r="K4162" t="str">
            <v>新村与撤并村便捷连通</v>
          </cell>
          <cell r="L4162" t="str">
            <v>一类地区</v>
          </cell>
          <cell r="M4162" t="str">
            <v>国家贫困县</v>
          </cell>
          <cell r="N4162" t="str">
            <v>升级改造（提质改造）</v>
          </cell>
          <cell r="O4162" t="str">
            <v>大溪村</v>
          </cell>
          <cell r="P4162" t="str">
            <v>等外公路</v>
          </cell>
          <cell r="R4162" t="str">
            <v>3.5</v>
          </cell>
          <cell r="S4162" t="str">
            <v>4</v>
          </cell>
          <cell r="T4162" t="str">
            <v>C097430527</v>
          </cell>
          <cell r="U4162">
            <v>0</v>
          </cell>
          <cell r="V4162">
            <v>1</v>
          </cell>
          <cell r="W4162">
            <v>1</v>
          </cell>
        </row>
        <row r="4163">
          <cell r="I4163" t="str">
            <v>武阳镇双鸣村连接路</v>
          </cell>
          <cell r="J4163" t="str">
            <v>1327F4305270002</v>
          </cell>
          <cell r="K4163" t="str">
            <v>新村与撤并村便捷连通</v>
          </cell>
          <cell r="L4163" t="str">
            <v>一类地区</v>
          </cell>
          <cell r="M4163" t="str">
            <v>国家贫困县</v>
          </cell>
          <cell r="N4163" t="str">
            <v>升级改造（提质改造）</v>
          </cell>
          <cell r="O4163" t="str">
            <v>双鸣村</v>
          </cell>
          <cell r="P4163" t="str">
            <v>等外公路</v>
          </cell>
          <cell r="R4163" t="str">
            <v>3.5</v>
          </cell>
          <cell r="S4163" t="str">
            <v>4</v>
          </cell>
          <cell r="T4163" t="str">
            <v>C224430527</v>
          </cell>
          <cell r="U4163">
            <v>0</v>
          </cell>
          <cell r="V4163">
            <v>1.49</v>
          </cell>
          <cell r="W4163">
            <v>1.49</v>
          </cell>
        </row>
        <row r="4164">
          <cell r="I4164" t="str">
            <v>武阳镇桐木村连接路</v>
          </cell>
          <cell r="J4164" t="str">
            <v>1327F4305270018</v>
          </cell>
          <cell r="K4164" t="str">
            <v>新村与撤并村便捷连通</v>
          </cell>
          <cell r="L4164" t="str">
            <v>一类地区</v>
          </cell>
          <cell r="M4164" t="str">
            <v>国家贫困县</v>
          </cell>
          <cell r="N4164" t="str">
            <v>新建</v>
          </cell>
          <cell r="O4164" t="str">
            <v>桐木村</v>
          </cell>
          <cell r="P4164" t="str">
            <v>等外公路</v>
          </cell>
          <cell r="R4164" t="str">
            <v>3.5</v>
          </cell>
          <cell r="S4164" t="str">
            <v>4</v>
          </cell>
          <cell r="T4164" t="str">
            <v>无</v>
          </cell>
          <cell r="U4164">
            <v>0</v>
          </cell>
          <cell r="V4164">
            <v>6.85</v>
          </cell>
          <cell r="W4164">
            <v>6.85</v>
          </cell>
        </row>
        <row r="4165">
          <cell r="I4165" t="str">
            <v>寨市乡竹桥村连接路</v>
          </cell>
          <cell r="J4165" t="str">
            <v>1327F4305270010</v>
          </cell>
          <cell r="K4165" t="str">
            <v>新村与撤并村便捷连通</v>
          </cell>
          <cell r="L4165" t="str">
            <v>一类地区</v>
          </cell>
          <cell r="M4165" t="str">
            <v>国家贫困县</v>
          </cell>
          <cell r="N4165" t="str">
            <v>新建</v>
          </cell>
          <cell r="O4165" t="str">
            <v>竹桥村</v>
          </cell>
          <cell r="P4165" t="str">
            <v>等外公路</v>
          </cell>
          <cell r="R4165" t="str">
            <v>3.5</v>
          </cell>
          <cell r="S4165" t="str">
            <v>4</v>
          </cell>
          <cell r="T4165" t="str">
            <v>无</v>
          </cell>
          <cell r="U4165">
            <v>0</v>
          </cell>
          <cell r="V4165">
            <v>1.85</v>
          </cell>
          <cell r="W4165">
            <v>1.85</v>
          </cell>
        </row>
        <row r="4166">
          <cell r="I4166" t="str">
            <v>白云至界址公路</v>
          </cell>
          <cell r="J4166" t="str">
            <v>1327F4305280027</v>
          </cell>
          <cell r="K4166" t="str">
            <v>新村与撤并村便捷连通</v>
          </cell>
          <cell r="L4166" t="str">
            <v>一类地区</v>
          </cell>
          <cell r="M4166" t="str">
            <v>国家贫困县</v>
          </cell>
          <cell r="N4166" t="str">
            <v>改建</v>
          </cell>
          <cell r="O4166" t="str">
            <v>白云村</v>
          </cell>
          <cell r="R4166" t="str">
            <v>3</v>
          </cell>
          <cell r="S4166" t="str">
            <v>3.5</v>
          </cell>
          <cell r="T4166" t="str">
            <v>无</v>
          </cell>
          <cell r="U4166">
            <v>0</v>
          </cell>
          <cell r="V4166">
            <v>2.46</v>
          </cell>
          <cell r="W4166">
            <v>2.46</v>
          </cell>
        </row>
        <row r="4167">
          <cell r="I4167" t="str">
            <v>白云至游马公路</v>
          </cell>
          <cell r="J4167" t="str">
            <v>1327F4305280026</v>
          </cell>
          <cell r="K4167" t="str">
            <v>新村与撤并村便捷连通</v>
          </cell>
          <cell r="L4167" t="str">
            <v>一类地区</v>
          </cell>
          <cell r="M4167" t="str">
            <v>国家贫困县</v>
          </cell>
          <cell r="N4167" t="str">
            <v>改建</v>
          </cell>
          <cell r="O4167" t="str">
            <v>白云村</v>
          </cell>
          <cell r="R4167" t="str">
            <v>3</v>
          </cell>
          <cell r="S4167" t="str">
            <v>3.5</v>
          </cell>
          <cell r="T4167" t="str">
            <v>无</v>
          </cell>
          <cell r="U4167">
            <v>0</v>
          </cell>
          <cell r="V4167">
            <v>1.1830000000000001</v>
          </cell>
          <cell r="W4167">
            <v>1.1830000000000001</v>
          </cell>
        </row>
        <row r="4168">
          <cell r="I4168" t="str">
            <v>长铺至老长铺公路</v>
          </cell>
          <cell r="J4168" t="str">
            <v>1327F4305280024</v>
          </cell>
          <cell r="K4168" t="str">
            <v>新村与撤并村便捷连通</v>
          </cell>
          <cell r="L4168" t="str">
            <v>一类地区</v>
          </cell>
          <cell r="M4168" t="str">
            <v>国家贫困县</v>
          </cell>
          <cell r="N4168" t="str">
            <v>升级改造（提质改造）</v>
          </cell>
          <cell r="O4168" t="str">
            <v>长铺村</v>
          </cell>
          <cell r="R4168" t="str">
            <v>3</v>
          </cell>
          <cell r="S4168" t="str">
            <v>3.5</v>
          </cell>
          <cell r="T4168" t="str">
            <v>无</v>
          </cell>
          <cell r="U4168">
            <v>0</v>
          </cell>
          <cell r="V4168">
            <v>2.1080000000000001</v>
          </cell>
          <cell r="W4168">
            <v>2.1080000000000001</v>
          </cell>
        </row>
        <row r="4169">
          <cell r="I4169" t="str">
            <v>赤塔至金西公路</v>
          </cell>
          <cell r="J4169" t="str">
            <v>1327F4305280039</v>
          </cell>
          <cell r="K4169" t="str">
            <v>新村与撤并村便捷连通</v>
          </cell>
          <cell r="L4169" t="str">
            <v>一类地区</v>
          </cell>
          <cell r="M4169" t="str">
            <v>国家贫困县</v>
          </cell>
          <cell r="N4169" t="str">
            <v>改建</v>
          </cell>
          <cell r="O4169" t="str">
            <v>赤塔村</v>
          </cell>
          <cell r="R4169" t="str">
            <v>3</v>
          </cell>
          <cell r="S4169" t="str">
            <v>3.5</v>
          </cell>
          <cell r="T4169" t="str">
            <v>无</v>
          </cell>
          <cell r="U4169">
            <v>0</v>
          </cell>
          <cell r="V4169">
            <v>1.5</v>
          </cell>
          <cell r="W4169">
            <v>1.5</v>
          </cell>
        </row>
        <row r="4170">
          <cell r="I4170" t="str">
            <v>赤竹至老赤竹公路</v>
          </cell>
          <cell r="J4170" t="str">
            <v>1327F4305280022</v>
          </cell>
          <cell r="K4170" t="str">
            <v>新村与撤并村便捷连通</v>
          </cell>
          <cell r="L4170" t="str">
            <v>一类地区</v>
          </cell>
          <cell r="M4170" t="str">
            <v>国家贫困县</v>
          </cell>
          <cell r="N4170" t="str">
            <v>改建</v>
          </cell>
          <cell r="O4170" t="str">
            <v>赤竹村</v>
          </cell>
          <cell r="R4170" t="str">
            <v>3</v>
          </cell>
          <cell r="S4170" t="str">
            <v>3.5</v>
          </cell>
          <cell r="T4170" t="str">
            <v>无</v>
          </cell>
          <cell r="U4170">
            <v>0</v>
          </cell>
          <cell r="V4170">
            <v>2.1</v>
          </cell>
          <cell r="W4170">
            <v>2.1</v>
          </cell>
        </row>
        <row r="4171">
          <cell r="I4171" t="str">
            <v>大富至老大富公路</v>
          </cell>
          <cell r="J4171" t="str">
            <v>1327F4305280019</v>
          </cell>
          <cell r="K4171" t="str">
            <v>新村与撤并村便捷连通</v>
          </cell>
          <cell r="L4171" t="str">
            <v>一类地区</v>
          </cell>
          <cell r="M4171" t="str">
            <v>国家贫困县</v>
          </cell>
          <cell r="N4171" t="str">
            <v>升级改造（提质改造）</v>
          </cell>
          <cell r="O4171" t="str">
            <v>大富村</v>
          </cell>
          <cell r="R4171" t="str">
            <v>3</v>
          </cell>
          <cell r="S4171" t="str">
            <v>3.5</v>
          </cell>
          <cell r="T4171" t="str">
            <v>无</v>
          </cell>
          <cell r="U4171">
            <v>0</v>
          </cell>
          <cell r="V4171">
            <v>3.7149999999999999</v>
          </cell>
          <cell r="W4171">
            <v>3.7149999999999999</v>
          </cell>
        </row>
        <row r="4172">
          <cell r="I4172" t="str">
            <v>范里至老范里公路</v>
          </cell>
          <cell r="J4172" t="str">
            <v>1327F4305280025</v>
          </cell>
          <cell r="K4172" t="str">
            <v>新村与撤并村便捷连通</v>
          </cell>
          <cell r="L4172" t="str">
            <v>一类地区</v>
          </cell>
          <cell r="M4172" t="str">
            <v>国家贫困县</v>
          </cell>
          <cell r="N4172" t="str">
            <v>改建</v>
          </cell>
          <cell r="O4172" t="str">
            <v>范里村</v>
          </cell>
          <cell r="R4172" t="str">
            <v>3</v>
          </cell>
          <cell r="S4172" t="str">
            <v>3.5</v>
          </cell>
          <cell r="T4172" t="str">
            <v>无</v>
          </cell>
          <cell r="U4172">
            <v>0</v>
          </cell>
          <cell r="V4172">
            <v>4.335</v>
          </cell>
          <cell r="W4172">
            <v>4.335</v>
          </cell>
        </row>
        <row r="4173">
          <cell r="I4173" t="str">
            <v>飞仙桥至隘头公路</v>
          </cell>
          <cell r="J4173" t="str">
            <v>1327F4305280002</v>
          </cell>
          <cell r="K4173" t="str">
            <v>新村与撤并村便捷连通</v>
          </cell>
          <cell r="L4173" t="str">
            <v>一类地区</v>
          </cell>
          <cell r="M4173" t="str">
            <v>国家贫困县</v>
          </cell>
          <cell r="N4173" t="str">
            <v>改建</v>
          </cell>
          <cell r="O4173" t="str">
            <v>飞仙桥村</v>
          </cell>
          <cell r="R4173" t="str">
            <v>3</v>
          </cell>
          <cell r="S4173" t="str">
            <v>3.5</v>
          </cell>
          <cell r="T4173" t="str">
            <v>无</v>
          </cell>
          <cell r="U4173">
            <v>0</v>
          </cell>
          <cell r="V4173">
            <v>1.4570000000000001</v>
          </cell>
          <cell r="W4173">
            <v>1.4570000000000001</v>
          </cell>
        </row>
        <row r="4174">
          <cell r="I4174" t="str">
            <v>分水至九龙公路</v>
          </cell>
          <cell r="J4174" t="str">
            <v>1327F4305280033</v>
          </cell>
          <cell r="K4174" t="str">
            <v>新村与撤并村便捷连通</v>
          </cell>
          <cell r="L4174" t="str">
            <v>一类地区</v>
          </cell>
          <cell r="M4174" t="str">
            <v>国家贫困县</v>
          </cell>
          <cell r="N4174" t="str">
            <v>新改建</v>
          </cell>
          <cell r="O4174" t="str">
            <v>分水村</v>
          </cell>
          <cell r="R4174" t="str">
            <v>3</v>
          </cell>
          <cell r="S4174" t="str">
            <v>3.5</v>
          </cell>
          <cell r="T4174" t="str">
            <v>无</v>
          </cell>
          <cell r="U4174">
            <v>0</v>
          </cell>
          <cell r="V4174">
            <v>4.08</v>
          </cell>
          <cell r="W4174">
            <v>4.08</v>
          </cell>
        </row>
        <row r="4175">
          <cell r="I4175" t="str">
            <v>分水至老分水公路</v>
          </cell>
          <cell r="J4175" t="str">
            <v>1327F4305280034</v>
          </cell>
          <cell r="K4175" t="str">
            <v>新村与撤并村便捷连通</v>
          </cell>
          <cell r="L4175" t="str">
            <v>一类地区</v>
          </cell>
          <cell r="M4175" t="str">
            <v>国家贫困县</v>
          </cell>
          <cell r="N4175" t="str">
            <v>改建</v>
          </cell>
          <cell r="O4175" t="str">
            <v>分水村</v>
          </cell>
          <cell r="R4175" t="str">
            <v>3</v>
          </cell>
          <cell r="S4175" t="str">
            <v>3.5</v>
          </cell>
          <cell r="T4175" t="str">
            <v>无</v>
          </cell>
          <cell r="U4175">
            <v>0</v>
          </cell>
          <cell r="V4175">
            <v>3</v>
          </cell>
          <cell r="W4175">
            <v>3</v>
          </cell>
        </row>
        <row r="4176">
          <cell r="I4176" t="str">
            <v>高塘至高坪铺公路</v>
          </cell>
          <cell r="J4176" t="str">
            <v>1327F4305280035</v>
          </cell>
          <cell r="K4176" t="str">
            <v>新村与撤并村便捷连通</v>
          </cell>
          <cell r="L4176" t="str">
            <v>一类地区</v>
          </cell>
          <cell r="M4176" t="str">
            <v>国家贫困县</v>
          </cell>
          <cell r="N4176" t="str">
            <v>改建</v>
          </cell>
          <cell r="O4176" t="str">
            <v>高塘村</v>
          </cell>
          <cell r="R4176" t="str">
            <v>3</v>
          </cell>
          <cell r="S4176" t="str">
            <v>3.5</v>
          </cell>
          <cell r="T4176" t="str">
            <v>无</v>
          </cell>
          <cell r="U4176">
            <v>0</v>
          </cell>
          <cell r="V4176">
            <v>1.6839999999999999</v>
          </cell>
          <cell r="W4176">
            <v>1.6839999999999999</v>
          </cell>
        </row>
        <row r="4177">
          <cell r="I4177" t="str">
            <v>光华至王家公路</v>
          </cell>
          <cell r="J4177" t="str">
            <v>1327F4305280020</v>
          </cell>
          <cell r="K4177" t="str">
            <v>新村与撤并村便捷连通</v>
          </cell>
          <cell r="L4177" t="str">
            <v>一类地区</v>
          </cell>
          <cell r="M4177" t="str">
            <v>国家贫困县</v>
          </cell>
          <cell r="N4177" t="str">
            <v>改建</v>
          </cell>
          <cell r="O4177" t="str">
            <v>光华村</v>
          </cell>
          <cell r="R4177" t="str">
            <v>3</v>
          </cell>
          <cell r="S4177" t="str">
            <v>3.5</v>
          </cell>
          <cell r="T4177" t="str">
            <v>无</v>
          </cell>
          <cell r="U4177">
            <v>0</v>
          </cell>
          <cell r="V4177">
            <v>4.5990000000000002</v>
          </cell>
          <cell r="W4177">
            <v>4.5990000000000002</v>
          </cell>
        </row>
        <row r="4178">
          <cell r="I4178" t="str">
            <v>光明至光安公路</v>
          </cell>
          <cell r="J4178" t="str">
            <v>1327F4305280021</v>
          </cell>
          <cell r="K4178" t="str">
            <v>新村与撤并村便捷连通</v>
          </cell>
          <cell r="L4178" t="str">
            <v>一类地区</v>
          </cell>
          <cell r="M4178" t="str">
            <v>国家贫困县</v>
          </cell>
          <cell r="N4178" t="str">
            <v>改建</v>
          </cell>
          <cell r="O4178" t="str">
            <v>光明村</v>
          </cell>
          <cell r="R4178" t="str">
            <v>3</v>
          </cell>
          <cell r="S4178" t="str">
            <v>3.5</v>
          </cell>
          <cell r="T4178" t="str">
            <v>无</v>
          </cell>
          <cell r="U4178">
            <v>0</v>
          </cell>
          <cell r="V4178">
            <v>2.6960000000000002</v>
          </cell>
          <cell r="W4178">
            <v>2.6960000000000002</v>
          </cell>
        </row>
        <row r="4179">
          <cell r="I4179" t="str">
            <v>金夷至金子岭公路</v>
          </cell>
          <cell r="J4179" t="str">
            <v>1327F4305280038</v>
          </cell>
          <cell r="K4179" t="str">
            <v>新村与撤并村便捷连通</v>
          </cell>
          <cell r="L4179" t="str">
            <v>一类地区</v>
          </cell>
          <cell r="M4179" t="str">
            <v>国家贫困县</v>
          </cell>
          <cell r="N4179" t="str">
            <v>新改建</v>
          </cell>
          <cell r="O4179" t="str">
            <v>金夷村</v>
          </cell>
          <cell r="R4179" t="str">
            <v>3</v>
          </cell>
          <cell r="S4179" t="str">
            <v>3.5</v>
          </cell>
          <cell r="T4179" t="str">
            <v>无</v>
          </cell>
          <cell r="U4179">
            <v>0</v>
          </cell>
          <cell r="V4179">
            <v>6.5</v>
          </cell>
          <cell r="W4179">
            <v>6.5</v>
          </cell>
        </row>
        <row r="4180">
          <cell r="I4180" t="str">
            <v>连山至老连山公路</v>
          </cell>
          <cell r="J4180" t="str">
            <v>1327F4305280010</v>
          </cell>
          <cell r="K4180" t="str">
            <v>新村与撤并村便捷连通</v>
          </cell>
          <cell r="L4180" t="str">
            <v>一类地区</v>
          </cell>
          <cell r="M4180" t="str">
            <v>国家贫困县</v>
          </cell>
          <cell r="N4180" t="str">
            <v>改建</v>
          </cell>
          <cell r="O4180" t="str">
            <v>连山村</v>
          </cell>
          <cell r="R4180" t="str">
            <v>3</v>
          </cell>
          <cell r="S4180" t="str">
            <v>3.5</v>
          </cell>
          <cell r="T4180" t="str">
            <v>无</v>
          </cell>
          <cell r="U4180">
            <v>0</v>
          </cell>
          <cell r="V4180">
            <v>2.105</v>
          </cell>
          <cell r="W4180">
            <v>2.105</v>
          </cell>
        </row>
        <row r="4181">
          <cell r="I4181" t="str">
            <v>六合至老六合公路</v>
          </cell>
          <cell r="J4181" t="str">
            <v>1327F4305280028</v>
          </cell>
          <cell r="K4181" t="str">
            <v>新村与撤并村便捷连通</v>
          </cell>
          <cell r="L4181" t="str">
            <v>一类地区</v>
          </cell>
          <cell r="M4181" t="str">
            <v>国家贫困县</v>
          </cell>
          <cell r="N4181" t="str">
            <v>改建</v>
          </cell>
          <cell r="O4181" t="str">
            <v>六合村</v>
          </cell>
          <cell r="R4181" t="str">
            <v>3</v>
          </cell>
          <cell r="S4181" t="str">
            <v>3.5</v>
          </cell>
          <cell r="T4181" t="str">
            <v>无</v>
          </cell>
          <cell r="U4181">
            <v>0</v>
          </cell>
          <cell r="V4181">
            <v>1.4019999999999999</v>
          </cell>
          <cell r="W4181">
            <v>1.4019999999999999</v>
          </cell>
        </row>
        <row r="4182">
          <cell r="I4182" t="str">
            <v>六合至田心公路</v>
          </cell>
          <cell r="J4182" t="str">
            <v>1327F4305280029</v>
          </cell>
          <cell r="K4182" t="str">
            <v>新村与撤并村便捷连通</v>
          </cell>
          <cell r="L4182" t="str">
            <v>一类地区</v>
          </cell>
          <cell r="M4182" t="str">
            <v>国家贫困县</v>
          </cell>
          <cell r="N4182" t="str">
            <v>改建</v>
          </cell>
          <cell r="O4182" t="str">
            <v>六合村</v>
          </cell>
          <cell r="R4182" t="str">
            <v>3</v>
          </cell>
          <cell r="S4182" t="str">
            <v>3.5</v>
          </cell>
          <cell r="T4182" t="str">
            <v>无</v>
          </cell>
          <cell r="U4182">
            <v>0</v>
          </cell>
          <cell r="V4182">
            <v>3.3039999999999998</v>
          </cell>
          <cell r="W4182">
            <v>3.3039999999999998</v>
          </cell>
        </row>
        <row r="4183">
          <cell r="I4183" t="str">
            <v>马江至原马江公路</v>
          </cell>
          <cell r="J4183" t="str">
            <v>1327F4305280003</v>
          </cell>
          <cell r="K4183" t="str">
            <v>新村与撤并村便捷连通</v>
          </cell>
          <cell r="L4183" t="str">
            <v>一类地区</v>
          </cell>
          <cell r="M4183" t="str">
            <v>国家贫困县</v>
          </cell>
          <cell r="N4183" t="str">
            <v>新改建</v>
          </cell>
          <cell r="O4183" t="str">
            <v>马江村</v>
          </cell>
          <cell r="R4183" t="str">
            <v>3</v>
          </cell>
          <cell r="S4183" t="str">
            <v>3.5</v>
          </cell>
          <cell r="T4183" t="str">
            <v>无</v>
          </cell>
          <cell r="U4183">
            <v>0</v>
          </cell>
          <cell r="V4183">
            <v>3.512</v>
          </cell>
          <cell r="W4183">
            <v>3.512</v>
          </cell>
        </row>
        <row r="4184">
          <cell r="I4184" t="str">
            <v>茅坪至槐花公路</v>
          </cell>
          <cell r="J4184" t="str">
            <v>1327F4305280031</v>
          </cell>
          <cell r="K4184" t="str">
            <v>新村与撤并村便捷连通</v>
          </cell>
          <cell r="L4184" t="str">
            <v>一类地区</v>
          </cell>
          <cell r="M4184" t="str">
            <v>国家贫困县</v>
          </cell>
          <cell r="N4184" t="str">
            <v>升级改造（提质改造）</v>
          </cell>
          <cell r="O4184" t="str">
            <v>茅坪村</v>
          </cell>
          <cell r="R4184" t="str">
            <v>3</v>
          </cell>
          <cell r="S4184" t="str">
            <v>3.5</v>
          </cell>
          <cell r="T4184" t="str">
            <v>无</v>
          </cell>
          <cell r="U4184">
            <v>0</v>
          </cell>
          <cell r="V4184">
            <v>1.5940000000000001</v>
          </cell>
          <cell r="W4184">
            <v>1.5940000000000001</v>
          </cell>
        </row>
        <row r="4185">
          <cell r="I4185" t="str">
            <v>茅坪至毛坪公路</v>
          </cell>
          <cell r="J4185" t="str">
            <v>1327F4305280030</v>
          </cell>
          <cell r="K4185" t="str">
            <v>新村与撤并村便捷连通</v>
          </cell>
          <cell r="L4185" t="str">
            <v>一类地区</v>
          </cell>
          <cell r="M4185" t="str">
            <v>国家贫困县</v>
          </cell>
          <cell r="N4185" t="str">
            <v>改建</v>
          </cell>
          <cell r="O4185" t="str">
            <v>茅坪村</v>
          </cell>
          <cell r="R4185" t="str">
            <v>3</v>
          </cell>
          <cell r="S4185" t="str">
            <v>3.5</v>
          </cell>
          <cell r="T4185" t="str">
            <v>无</v>
          </cell>
          <cell r="U4185">
            <v>0</v>
          </cell>
          <cell r="V4185">
            <v>1.61</v>
          </cell>
          <cell r="W4185">
            <v>1.61</v>
          </cell>
        </row>
        <row r="4186">
          <cell r="I4186" t="str">
            <v>七星桥至老七星桥公路</v>
          </cell>
          <cell r="J4186" t="str">
            <v>1327F4305280006</v>
          </cell>
          <cell r="K4186" t="str">
            <v>新村与撤并村便捷连通</v>
          </cell>
          <cell r="L4186" t="str">
            <v>一类地区</v>
          </cell>
          <cell r="M4186" t="str">
            <v>国家贫困县</v>
          </cell>
          <cell r="N4186" t="str">
            <v>升级改造（提质改造）</v>
          </cell>
          <cell r="O4186" t="str">
            <v>七星桥村</v>
          </cell>
          <cell r="R4186" t="str">
            <v>3</v>
          </cell>
          <cell r="S4186" t="str">
            <v>3.5</v>
          </cell>
          <cell r="T4186" t="str">
            <v>无</v>
          </cell>
          <cell r="U4186">
            <v>0</v>
          </cell>
          <cell r="V4186">
            <v>2.1</v>
          </cell>
          <cell r="W4186">
            <v>2.1</v>
          </cell>
        </row>
        <row r="4187">
          <cell r="I4187" t="str">
            <v>清江桥至代田公路</v>
          </cell>
          <cell r="J4187" t="str">
            <v>1327F4305280037</v>
          </cell>
          <cell r="K4187" t="str">
            <v>新村与撤并村便捷连通</v>
          </cell>
          <cell r="L4187" t="str">
            <v>一类地区</v>
          </cell>
          <cell r="M4187" t="str">
            <v>国家贫困县</v>
          </cell>
          <cell r="N4187" t="str">
            <v>改建</v>
          </cell>
          <cell r="O4187" t="str">
            <v>清江桥村</v>
          </cell>
          <cell r="R4187" t="str">
            <v>3</v>
          </cell>
          <cell r="S4187" t="str">
            <v>3.5</v>
          </cell>
          <cell r="T4187" t="str">
            <v>无</v>
          </cell>
          <cell r="U4187">
            <v>0</v>
          </cell>
          <cell r="V4187">
            <v>1.5</v>
          </cell>
          <cell r="W4187">
            <v>1.5</v>
          </cell>
        </row>
        <row r="4188">
          <cell r="I4188" t="str">
            <v>深冲至高田公路</v>
          </cell>
          <cell r="J4188" t="str">
            <v>1327F4305280012</v>
          </cell>
          <cell r="K4188" t="str">
            <v>新村与撤并村便捷连通</v>
          </cell>
          <cell r="L4188" t="str">
            <v>一类地区</v>
          </cell>
          <cell r="M4188" t="str">
            <v>国家贫困县</v>
          </cell>
          <cell r="N4188" t="str">
            <v>改建</v>
          </cell>
          <cell r="O4188" t="str">
            <v>深冲村</v>
          </cell>
          <cell r="R4188" t="str">
            <v>3</v>
          </cell>
          <cell r="S4188" t="str">
            <v>3.5</v>
          </cell>
          <cell r="T4188" t="str">
            <v>无</v>
          </cell>
          <cell r="U4188">
            <v>0</v>
          </cell>
          <cell r="V4188">
            <v>3.5</v>
          </cell>
          <cell r="W4188">
            <v>3.5</v>
          </cell>
        </row>
        <row r="4189">
          <cell r="I4189" t="str">
            <v>深冲至老深冲公路</v>
          </cell>
          <cell r="J4189" t="str">
            <v>1327F4305280011</v>
          </cell>
          <cell r="K4189" t="str">
            <v>新村与撤并村便捷连通</v>
          </cell>
          <cell r="L4189" t="str">
            <v>一类地区</v>
          </cell>
          <cell r="M4189" t="str">
            <v>国家贫困县</v>
          </cell>
          <cell r="N4189" t="str">
            <v>改建</v>
          </cell>
          <cell r="O4189" t="str">
            <v>深冲村</v>
          </cell>
          <cell r="R4189" t="str">
            <v>3</v>
          </cell>
          <cell r="S4189" t="str">
            <v>3.5</v>
          </cell>
          <cell r="T4189" t="str">
            <v>无</v>
          </cell>
          <cell r="U4189">
            <v>0</v>
          </cell>
          <cell r="V4189">
            <v>3.2639999999999998</v>
          </cell>
          <cell r="W4189">
            <v>3.2639999999999998</v>
          </cell>
        </row>
        <row r="4190">
          <cell r="I4190" t="str">
            <v>石坪至石云公路</v>
          </cell>
          <cell r="J4190" t="str">
            <v>1327F4305280005</v>
          </cell>
          <cell r="K4190" t="str">
            <v>新村与撤并村便捷连通</v>
          </cell>
          <cell r="L4190" t="str">
            <v>一类地区</v>
          </cell>
          <cell r="M4190" t="str">
            <v>国家贫困县</v>
          </cell>
          <cell r="N4190" t="str">
            <v>改建</v>
          </cell>
          <cell r="O4190" t="str">
            <v>石坪村</v>
          </cell>
          <cell r="R4190" t="str">
            <v>3</v>
          </cell>
          <cell r="S4190" t="str">
            <v>3.5</v>
          </cell>
          <cell r="T4190" t="str">
            <v>无</v>
          </cell>
          <cell r="U4190">
            <v>0</v>
          </cell>
          <cell r="V4190">
            <v>1.2070000000000001</v>
          </cell>
          <cell r="W4190">
            <v>1.2070000000000001</v>
          </cell>
        </row>
        <row r="4191">
          <cell r="I4191" t="str">
            <v>石云至大云连接路</v>
          </cell>
          <cell r="J4191" t="str">
            <v>1327F4305280001</v>
          </cell>
          <cell r="K4191" t="str">
            <v>新村与撤并村便捷连通</v>
          </cell>
          <cell r="L4191" t="str">
            <v>一类地区</v>
          </cell>
          <cell r="M4191" t="str">
            <v>国家贫困县</v>
          </cell>
          <cell r="N4191" t="str">
            <v>新建</v>
          </cell>
          <cell r="O4191" t="str">
            <v>石云村</v>
          </cell>
          <cell r="R4191" t="str">
            <v>3</v>
          </cell>
          <cell r="S4191" t="str">
            <v>3.5</v>
          </cell>
          <cell r="T4191" t="str">
            <v>无</v>
          </cell>
          <cell r="U4191">
            <v>0</v>
          </cell>
          <cell r="V4191">
            <v>4.1429999999999998</v>
          </cell>
          <cell r="W4191">
            <v>4.1429999999999998</v>
          </cell>
        </row>
        <row r="4192">
          <cell r="I4192" t="str">
            <v>双江至老双江公路</v>
          </cell>
          <cell r="J4192" t="str">
            <v>1327F4305280013</v>
          </cell>
          <cell r="K4192" t="str">
            <v>新村与撤并村便捷连通</v>
          </cell>
          <cell r="L4192" t="str">
            <v>一类地区</v>
          </cell>
          <cell r="M4192" t="str">
            <v>国家贫困县</v>
          </cell>
          <cell r="N4192" t="str">
            <v>改建</v>
          </cell>
          <cell r="O4192" t="str">
            <v>双江村</v>
          </cell>
          <cell r="R4192" t="str">
            <v>3</v>
          </cell>
          <cell r="S4192" t="str">
            <v>3.5</v>
          </cell>
          <cell r="T4192" t="str">
            <v>无</v>
          </cell>
          <cell r="U4192">
            <v>0</v>
          </cell>
          <cell r="V4192">
            <v>2.2000000000000002</v>
          </cell>
          <cell r="W4192">
            <v>2.2000000000000002</v>
          </cell>
        </row>
        <row r="4193">
          <cell r="I4193" t="str">
            <v>跳石至老跳石公路</v>
          </cell>
          <cell r="J4193" t="str">
            <v>1327F4305280015</v>
          </cell>
          <cell r="K4193" t="str">
            <v>新村与撤并村便捷连通</v>
          </cell>
          <cell r="L4193" t="str">
            <v>一类地区</v>
          </cell>
          <cell r="M4193" t="str">
            <v>国家贫困县</v>
          </cell>
          <cell r="N4193" t="str">
            <v>新改建</v>
          </cell>
          <cell r="O4193" t="str">
            <v>跳石村</v>
          </cell>
          <cell r="R4193" t="str">
            <v>3</v>
          </cell>
          <cell r="S4193" t="str">
            <v>3.5</v>
          </cell>
          <cell r="T4193" t="str">
            <v>无</v>
          </cell>
          <cell r="U4193">
            <v>0</v>
          </cell>
          <cell r="V4193">
            <v>1.8</v>
          </cell>
          <cell r="W4193">
            <v>1.8</v>
          </cell>
        </row>
        <row r="4194">
          <cell r="I4194" t="str">
            <v>湘榧至潮水公路</v>
          </cell>
          <cell r="J4194" t="str">
            <v>1327F4305280023</v>
          </cell>
          <cell r="K4194" t="str">
            <v>新村与撤并村便捷连通</v>
          </cell>
          <cell r="L4194" t="str">
            <v>一类地区</v>
          </cell>
          <cell r="M4194" t="str">
            <v>国家贫困县</v>
          </cell>
          <cell r="N4194" t="str">
            <v>改建</v>
          </cell>
          <cell r="O4194" t="str">
            <v>湘榧村</v>
          </cell>
          <cell r="R4194" t="str">
            <v>3</v>
          </cell>
          <cell r="S4194" t="str">
            <v>3.5</v>
          </cell>
          <cell r="T4194" t="str">
            <v>无</v>
          </cell>
          <cell r="U4194">
            <v>0</v>
          </cell>
          <cell r="V4194">
            <v>8.0470000000000006</v>
          </cell>
          <cell r="W4194">
            <v>8.0470000000000006</v>
          </cell>
        </row>
        <row r="4195">
          <cell r="I4195" t="str">
            <v>新全至新田公路</v>
          </cell>
          <cell r="J4195" t="str">
            <v>1327F4305280004</v>
          </cell>
          <cell r="K4195" t="str">
            <v>新村与撤并村便捷连通</v>
          </cell>
          <cell r="L4195" t="str">
            <v>一类地区</v>
          </cell>
          <cell r="M4195" t="str">
            <v>国家贫困县</v>
          </cell>
          <cell r="N4195" t="str">
            <v>升级改造（提质改造）</v>
          </cell>
          <cell r="O4195" t="str">
            <v>新全村</v>
          </cell>
          <cell r="R4195" t="str">
            <v>3</v>
          </cell>
          <cell r="S4195" t="str">
            <v>3.5</v>
          </cell>
          <cell r="T4195" t="str">
            <v>无</v>
          </cell>
          <cell r="U4195">
            <v>0</v>
          </cell>
          <cell r="V4195">
            <v>2.597</v>
          </cell>
          <cell r="W4195">
            <v>2.597</v>
          </cell>
        </row>
        <row r="4196">
          <cell r="I4196" t="str">
            <v>新玉至新石公路</v>
          </cell>
          <cell r="J4196" t="str">
            <v>1327F4305280036</v>
          </cell>
          <cell r="K4196" t="str">
            <v>新村与撤并村便捷连通</v>
          </cell>
          <cell r="L4196" t="str">
            <v>一类地区</v>
          </cell>
          <cell r="M4196" t="str">
            <v>国家贫困县</v>
          </cell>
          <cell r="N4196" t="str">
            <v>新改建</v>
          </cell>
          <cell r="O4196" t="str">
            <v>新玉村</v>
          </cell>
          <cell r="R4196" t="str">
            <v>3</v>
          </cell>
          <cell r="S4196" t="str">
            <v>3.5</v>
          </cell>
          <cell r="T4196" t="str">
            <v>无</v>
          </cell>
          <cell r="U4196">
            <v>0</v>
          </cell>
          <cell r="V4196">
            <v>5.3659999999999997</v>
          </cell>
          <cell r="W4196">
            <v>5.3659999999999997</v>
          </cell>
        </row>
        <row r="4197">
          <cell r="I4197" t="str">
            <v>巡江至茶花公路</v>
          </cell>
          <cell r="J4197" t="str">
            <v>1327F4305280041</v>
          </cell>
          <cell r="K4197" t="str">
            <v>新村与撤并村便捷连通</v>
          </cell>
          <cell r="L4197" t="str">
            <v>一类地区</v>
          </cell>
          <cell r="M4197" t="str">
            <v>国家贫困县</v>
          </cell>
          <cell r="N4197" t="str">
            <v>新改建</v>
          </cell>
          <cell r="O4197" t="str">
            <v>巡江村</v>
          </cell>
          <cell r="R4197" t="str">
            <v>3</v>
          </cell>
          <cell r="S4197" t="str">
            <v>3.5</v>
          </cell>
          <cell r="T4197" t="str">
            <v>无</v>
          </cell>
          <cell r="U4197">
            <v>0</v>
          </cell>
          <cell r="V4197">
            <v>1</v>
          </cell>
          <cell r="W4197">
            <v>1</v>
          </cell>
        </row>
        <row r="4198">
          <cell r="I4198" t="str">
            <v>羊坪至老羊坪公路</v>
          </cell>
          <cell r="J4198" t="str">
            <v>1327F4305280018</v>
          </cell>
          <cell r="K4198" t="str">
            <v>新村与撤并村便捷连通</v>
          </cell>
          <cell r="L4198" t="str">
            <v>一类地区</v>
          </cell>
          <cell r="M4198" t="str">
            <v>国家贫困县</v>
          </cell>
          <cell r="N4198" t="str">
            <v>改建</v>
          </cell>
          <cell r="O4198" t="str">
            <v>羊坪村</v>
          </cell>
          <cell r="R4198" t="str">
            <v>3</v>
          </cell>
          <cell r="S4198" t="str">
            <v>3.5</v>
          </cell>
          <cell r="T4198" t="str">
            <v>无</v>
          </cell>
          <cell r="U4198">
            <v>0</v>
          </cell>
          <cell r="V4198">
            <v>1.8</v>
          </cell>
          <cell r="W4198">
            <v>1.8</v>
          </cell>
        </row>
        <row r="4199">
          <cell r="I4199" t="str">
            <v>羊坪至满竹公路</v>
          </cell>
          <cell r="J4199" t="str">
            <v>1327F4305280017</v>
          </cell>
          <cell r="K4199" t="str">
            <v>新村与撤并村便捷连通</v>
          </cell>
          <cell r="L4199" t="str">
            <v>一类地区</v>
          </cell>
          <cell r="M4199" t="str">
            <v>国家贫困县</v>
          </cell>
          <cell r="N4199" t="str">
            <v>改建</v>
          </cell>
          <cell r="O4199" t="str">
            <v>羊坪村</v>
          </cell>
          <cell r="R4199" t="str">
            <v>3</v>
          </cell>
          <cell r="S4199" t="str">
            <v>3.5</v>
          </cell>
          <cell r="T4199" t="str">
            <v>无</v>
          </cell>
          <cell r="U4199">
            <v>0</v>
          </cell>
          <cell r="V4199">
            <v>1.5069999999999999</v>
          </cell>
          <cell r="W4199">
            <v>1.5069999999999999</v>
          </cell>
        </row>
        <row r="4200">
          <cell r="I4200" t="str">
            <v>窑市至老窑市公路</v>
          </cell>
          <cell r="J4200" t="str">
            <v>1327F4305280009</v>
          </cell>
          <cell r="K4200" t="str">
            <v>新村与撤并村便捷连通</v>
          </cell>
          <cell r="L4200" t="str">
            <v>一类地区</v>
          </cell>
          <cell r="M4200" t="str">
            <v>国家贫困县</v>
          </cell>
          <cell r="N4200" t="str">
            <v>改建</v>
          </cell>
          <cell r="O4200" t="str">
            <v>窑市村</v>
          </cell>
          <cell r="R4200" t="str">
            <v>3</v>
          </cell>
          <cell r="S4200" t="str">
            <v>3.5</v>
          </cell>
          <cell r="T4200" t="str">
            <v>无</v>
          </cell>
          <cell r="U4200">
            <v>0</v>
          </cell>
          <cell r="V4200">
            <v>1.5</v>
          </cell>
          <cell r="W4200">
            <v>1.5</v>
          </cell>
        </row>
        <row r="4201">
          <cell r="I4201" t="str">
            <v>窑市至盆溪公路</v>
          </cell>
          <cell r="J4201" t="str">
            <v>1327F4305280008</v>
          </cell>
          <cell r="K4201" t="str">
            <v>新村与撤并村便捷连通</v>
          </cell>
          <cell r="L4201" t="str">
            <v>一类地区</v>
          </cell>
          <cell r="M4201" t="str">
            <v>国家贫困县</v>
          </cell>
          <cell r="N4201" t="str">
            <v>改建</v>
          </cell>
          <cell r="O4201" t="str">
            <v>窑市村</v>
          </cell>
          <cell r="R4201" t="str">
            <v>3</v>
          </cell>
          <cell r="S4201" t="str">
            <v>3.5</v>
          </cell>
          <cell r="T4201" t="str">
            <v>无</v>
          </cell>
          <cell r="U4201">
            <v>0</v>
          </cell>
          <cell r="V4201">
            <v>0.96499999999999997</v>
          </cell>
          <cell r="W4201">
            <v>0.96499999999999997</v>
          </cell>
        </row>
        <row r="4202">
          <cell r="I4202" t="str">
            <v>窑市至田心公路</v>
          </cell>
          <cell r="J4202" t="str">
            <v>1327F4305280007</v>
          </cell>
          <cell r="K4202" t="str">
            <v>新村与撤并村便捷连通</v>
          </cell>
          <cell r="L4202" t="str">
            <v>一类地区</v>
          </cell>
          <cell r="M4202" t="str">
            <v>国家贫困县</v>
          </cell>
          <cell r="N4202" t="str">
            <v>改建</v>
          </cell>
          <cell r="O4202" t="str">
            <v>窑市村</v>
          </cell>
          <cell r="R4202" t="str">
            <v>3</v>
          </cell>
          <cell r="S4202" t="str">
            <v>3.5</v>
          </cell>
          <cell r="T4202" t="str">
            <v>无</v>
          </cell>
          <cell r="U4202">
            <v>0</v>
          </cell>
          <cell r="V4202">
            <v>0.87</v>
          </cell>
          <cell r="W4202">
            <v>0.87</v>
          </cell>
        </row>
        <row r="4203">
          <cell r="I4203" t="str">
            <v>尹家至龙洋坪公路</v>
          </cell>
          <cell r="J4203" t="str">
            <v>1327F4305280016</v>
          </cell>
          <cell r="K4203" t="str">
            <v>新村与撤并村便捷连通</v>
          </cell>
          <cell r="L4203" t="str">
            <v>一类地区</v>
          </cell>
          <cell r="M4203" t="str">
            <v>国家贫困县</v>
          </cell>
          <cell r="N4203" t="str">
            <v>改建</v>
          </cell>
          <cell r="O4203" t="str">
            <v>尹家村</v>
          </cell>
          <cell r="R4203" t="str">
            <v>3</v>
          </cell>
          <cell r="S4203" t="str">
            <v>3.5</v>
          </cell>
          <cell r="T4203" t="str">
            <v>无</v>
          </cell>
          <cell r="U4203">
            <v>0</v>
          </cell>
          <cell r="V4203">
            <v>2.0840000000000001</v>
          </cell>
          <cell r="W4203">
            <v>2.0840000000000001</v>
          </cell>
        </row>
        <row r="4204">
          <cell r="I4204" t="str">
            <v>朱元冲至老朱元冲公路</v>
          </cell>
          <cell r="J4204" t="str">
            <v>1327F4305280014</v>
          </cell>
          <cell r="K4204" t="str">
            <v>新村与撤并村便捷连通</v>
          </cell>
          <cell r="L4204" t="str">
            <v>一类地区</v>
          </cell>
          <cell r="M4204" t="str">
            <v>国家贫困县</v>
          </cell>
          <cell r="N4204" t="str">
            <v>升级改造（提质改造）</v>
          </cell>
          <cell r="O4204" t="str">
            <v>朱元冲村</v>
          </cell>
          <cell r="R4204" t="str">
            <v>3</v>
          </cell>
          <cell r="S4204" t="str">
            <v>3.5</v>
          </cell>
          <cell r="T4204" t="str">
            <v>无</v>
          </cell>
          <cell r="U4204">
            <v>0</v>
          </cell>
          <cell r="V4204">
            <v>2.1</v>
          </cell>
          <cell r="W4204">
            <v>2.1</v>
          </cell>
        </row>
        <row r="4205">
          <cell r="I4205" t="str">
            <v>竹阳至上阳公路</v>
          </cell>
          <cell r="J4205" t="str">
            <v>1327F4305280032</v>
          </cell>
          <cell r="K4205" t="str">
            <v>新村与撤并村便捷连通</v>
          </cell>
          <cell r="L4205" t="str">
            <v>一类地区</v>
          </cell>
          <cell r="M4205" t="str">
            <v>国家贫困县</v>
          </cell>
          <cell r="N4205" t="str">
            <v>升级改造（提质改造）</v>
          </cell>
          <cell r="O4205" t="str">
            <v>竹阳村</v>
          </cell>
          <cell r="R4205" t="str">
            <v>3</v>
          </cell>
          <cell r="S4205" t="str">
            <v>3.5</v>
          </cell>
          <cell r="T4205" t="str">
            <v>无</v>
          </cell>
          <cell r="U4205">
            <v>0</v>
          </cell>
          <cell r="V4205">
            <v>4.2350000000000003</v>
          </cell>
          <cell r="W4205">
            <v>4.2350000000000003</v>
          </cell>
        </row>
        <row r="4206">
          <cell r="I4206" t="str">
            <v>鸬鹚至岩口公路</v>
          </cell>
          <cell r="J4206" t="str">
            <v>1327F4305280040</v>
          </cell>
          <cell r="K4206" t="str">
            <v>新村与撤并村便捷连通</v>
          </cell>
          <cell r="L4206" t="str">
            <v>一类地区</v>
          </cell>
          <cell r="M4206" t="str">
            <v>国家贫困县</v>
          </cell>
          <cell r="N4206" t="str">
            <v>改建</v>
          </cell>
          <cell r="O4206" t="str">
            <v>鸬鹚村</v>
          </cell>
          <cell r="R4206" t="str">
            <v>3</v>
          </cell>
          <cell r="S4206" t="str">
            <v>3.5</v>
          </cell>
          <cell r="T4206" t="str">
            <v>无</v>
          </cell>
          <cell r="U4206">
            <v>0</v>
          </cell>
          <cell r="V4206">
            <v>1.2</v>
          </cell>
          <cell r="W4206">
            <v>1.2</v>
          </cell>
        </row>
        <row r="4207">
          <cell r="I4207" t="str">
            <v>叉路口至竹里坪连接路（一期）</v>
          </cell>
          <cell r="J4207" t="str">
            <v>132502F4305290014</v>
          </cell>
          <cell r="K4207" t="str">
            <v>新村与撤并村便捷连通</v>
          </cell>
          <cell r="L4207" t="str">
            <v>一类地区</v>
          </cell>
          <cell r="M4207" t="str">
            <v>国家贫困县</v>
          </cell>
          <cell r="N4207" t="str">
            <v>新建</v>
          </cell>
          <cell r="O4207" t="str">
            <v>永平村</v>
          </cell>
          <cell r="P4207" t="str">
            <v>等外公路</v>
          </cell>
          <cell r="R4207" t="str">
            <v>3.5</v>
          </cell>
          <cell r="S4207" t="str">
            <v>4.5</v>
          </cell>
          <cell r="T4207" t="str">
            <v>无</v>
          </cell>
          <cell r="U4207">
            <v>0</v>
          </cell>
          <cell r="V4207">
            <v>2.0289999999999999</v>
          </cell>
          <cell r="W4207">
            <v>2.0289999999999999</v>
          </cell>
        </row>
        <row r="4208">
          <cell r="I4208" t="str">
            <v>高寨-孟家连接路（一期）</v>
          </cell>
          <cell r="J4208" t="str">
            <v>132502F4305290009</v>
          </cell>
          <cell r="K4208" t="str">
            <v>新村与撤并村便捷连通</v>
          </cell>
          <cell r="L4208" t="str">
            <v>一类地区</v>
          </cell>
          <cell r="M4208" t="str">
            <v>国家贫困县</v>
          </cell>
          <cell r="N4208" t="str">
            <v>新建</v>
          </cell>
          <cell r="O4208" t="str">
            <v>江和村</v>
          </cell>
          <cell r="P4208" t="str">
            <v>等外公路</v>
          </cell>
          <cell r="R4208" t="str">
            <v>3.5</v>
          </cell>
          <cell r="S4208" t="str">
            <v>4.5</v>
          </cell>
          <cell r="T4208" t="str">
            <v>C053430529</v>
          </cell>
          <cell r="U4208">
            <v>0</v>
          </cell>
          <cell r="V4208">
            <v>2.34</v>
          </cell>
          <cell r="W4208">
            <v>2.34</v>
          </cell>
        </row>
        <row r="4209">
          <cell r="I4209" t="str">
            <v>黄毛岭至大磨头连接路（一期）</v>
          </cell>
          <cell r="J4209" t="str">
            <v>132502F4305290008</v>
          </cell>
          <cell r="K4209" t="str">
            <v>新村与撤并村便捷连通</v>
          </cell>
          <cell r="L4209" t="str">
            <v>一类地区</v>
          </cell>
          <cell r="M4209" t="str">
            <v>国家贫困县</v>
          </cell>
          <cell r="N4209" t="str">
            <v>新建</v>
          </cell>
          <cell r="O4209" t="str">
            <v>横板桥村</v>
          </cell>
          <cell r="P4209" t="str">
            <v>等外公路</v>
          </cell>
          <cell r="R4209" t="str">
            <v>3.5</v>
          </cell>
          <cell r="S4209" t="str">
            <v>4.5</v>
          </cell>
          <cell r="T4209" t="str">
            <v>C089430529</v>
          </cell>
          <cell r="U4209">
            <v>1.552</v>
          </cell>
          <cell r="V4209">
            <v>3.0190000000000001</v>
          </cell>
          <cell r="W4209">
            <v>1.4670000000000001</v>
          </cell>
        </row>
        <row r="4210">
          <cell r="I4210" t="str">
            <v>金水-唐家山连接路（二期）</v>
          </cell>
          <cell r="J4210" t="str">
            <v>132502F4305290006</v>
          </cell>
          <cell r="K4210" t="str">
            <v>新村与撤并村便捷连通</v>
          </cell>
          <cell r="L4210" t="str">
            <v>一类地区</v>
          </cell>
          <cell r="M4210" t="str">
            <v>国家贫困县</v>
          </cell>
          <cell r="N4210" t="str">
            <v>新建</v>
          </cell>
          <cell r="O4210" t="str">
            <v>金水村</v>
          </cell>
          <cell r="P4210" t="str">
            <v>等外公路</v>
          </cell>
          <cell r="R4210" t="str">
            <v>3.5</v>
          </cell>
          <cell r="S4210" t="str">
            <v>4.5</v>
          </cell>
          <cell r="T4210" t="str">
            <v>C128430529</v>
          </cell>
          <cell r="U4210">
            <v>5.96</v>
          </cell>
          <cell r="V4210">
            <v>6.6829999999999998</v>
          </cell>
          <cell r="W4210">
            <v>0.72299999999999998</v>
          </cell>
        </row>
        <row r="4211">
          <cell r="I4211" t="str">
            <v>金水-唐家山连接路（一期）</v>
          </cell>
          <cell r="J4211" t="str">
            <v>132502F4305290005</v>
          </cell>
          <cell r="K4211" t="str">
            <v>新村与撤并村便捷连通</v>
          </cell>
          <cell r="L4211" t="str">
            <v>一类地区</v>
          </cell>
          <cell r="M4211" t="str">
            <v>国家贫困县</v>
          </cell>
          <cell r="N4211" t="str">
            <v>新建</v>
          </cell>
          <cell r="O4211" t="str">
            <v>金水村</v>
          </cell>
          <cell r="P4211" t="str">
            <v>等外公路</v>
          </cell>
          <cell r="R4211" t="str">
            <v>3.5</v>
          </cell>
          <cell r="S4211" t="str">
            <v>4.5</v>
          </cell>
          <cell r="T4211" t="str">
            <v>C128430529</v>
          </cell>
          <cell r="U4211">
            <v>0</v>
          </cell>
          <cell r="V4211">
            <v>1.9790000000000001</v>
          </cell>
          <cell r="W4211">
            <v>1.9790000000000001</v>
          </cell>
        </row>
        <row r="4212">
          <cell r="I4212" t="str">
            <v>冒水井叉路口至冒水井连接路（一期）</v>
          </cell>
          <cell r="J4212" t="str">
            <v>132502F4305290012</v>
          </cell>
          <cell r="K4212" t="str">
            <v>新村与撤并村便捷连通</v>
          </cell>
          <cell r="L4212" t="str">
            <v>一类地区</v>
          </cell>
          <cell r="M4212" t="str">
            <v>国家贫困县</v>
          </cell>
          <cell r="N4212" t="str">
            <v>新建</v>
          </cell>
          <cell r="O4212" t="str">
            <v>苗岭村</v>
          </cell>
          <cell r="P4212" t="str">
            <v>等外公路</v>
          </cell>
          <cell r="R4212" t="str">
            <v>3.5</v>
          </cell>
          <cell r="S4212" t="str">
            <v>4.5</v>
          </cell>
          <cell r="T4212" t="str">
            <v>C135430529</v>
          </cell>
          <cell r="U4212">
            <v>0.41599999999999998</v>
          </cell>
          <cell r="V4212">
            <v>0.97299999999999998</v>
          </cell>
          <cell r="W4212">
            <v>0.55700000000000005</v>
          </cell>
        </row>
        <row r="4213">
          <cell r="I4213" t="str">
            <v>牛舌子至东毛坪连接路</v>
          </cell>
          <cell r="J4213" t="str">
            <v>132502F4305290007</v>
          </cell>
          <cell r="K4213" t="str">
            <v>新村与撤并村便捷连通</v>
          </cell>
          <cell r="L4213" t="str">
            <v>一类地区</v>
          </cell>
          <cell r="M4213" t="str">
            <v>国家贫困县</v>
          </cell>
          <cell r="N4213" t="str">
            <v>新建</v>
          </cell>
          <cell r="O4213" t="str">
            <v>大水村</v>
          </cell>
          <cell r="P4213" t="str">
            <v>等外公路</v>
          </cell>
          <cell r="R4213" t="str">
            <v>3.5</v>
          </cell>
          <cell r="S4213" t="str">
            <v>4.5</v>
          </cell>
          <cell r="T4213" t="str">
            <v>无</v>
          </cell>
          <cell r="U4213">
            <v>0</v>
          </cell>
          <cell r="V4213">
            <v>0.75</v>
          </cell>
          <cell r="W4213">
            <v>0.75</v>
          </cell>
        </row>
        <row r="4214">
          <cell r="I4214" t="str">
            <v>神山榜至枫矮公路</v>
          </cell>
          <cell r="J4214" t="str">
            <v>132502F4305290016</v>
          </cell>
          <cell r="K4214" t="str">
            <v>新村与撤并村便捷连通</v>
          </cell>
          <cell r="L4214" t="str">
            <v>一类地区</v>
          </cell>
          <cell r="M4214" t="str">
            <v>国家贫困县</v>
          </cell>
          <cell r="N4214" t="str">
            <v>新建</v>
          </cell>
          <cell r="O4214" t="str">
            <v>罗家水村</v>
          </cell>
          <cell r="R4214" t="str">
            <v>3.5</v>
          </cell>
          <cell r="S4214" t="str">
            <v>4.5</v>
          </cell>
          <cell r="T4214" t="str">
            <v>C186430529</v>
          </cell>
          <cell r="U4214">
            <v>0</v>
          </cell>
          <cell r="V4214">
            <v>2.8820000000000001</v>
          </cell>
          <cell r="W4214">
            <v>2.8820000000000001</v>
          </cell>
        </row>
        <row r="4215">
          <cell r="I4215" t="str">
            <v>石板桥-正冲村连接路</v>
          </cell>
          <cell r="J4215" t="str">
            <v>132502F4305290011</v>
          </cell>
          <cell r="K4215" t="str">
            <v>新村与撤并村便捷连通</v>
          </cell>
          <cell r="L4215" t="str">
            <v>一类地区</v>
          </cell>
          <cell r="M4215" t="str">
            <v>国家贫困县</v>
          </cell>
          <cell r="N4215" t="str">
            <v>新建</v>
          </cell>
          <cell r="O4215" t="str">
            <v>正冲村</v>
          </cell>
          <cell r="P4215" t="str">
            <v>等外公路</v>
          </cell>
          <cell r="R4215" t="str">
            <v>3.5</v>
          </cell>
          <cell r="S4215" t="str">
            <v>4.5</v>
          </cell>
          <cell r="T4215" t="str">
            <v>C188430529</v>
          </cell>
          <cell r="U4215">
            <v>0</v>
          </cell>
          <cell r="V4215">
            <v>1.4970000000000001</v>
          </cell>
          <cell r="W4215">
            <v>1.4970000000000001</v>
          </cell>
        </row>
        <row r="4216">
          <cell r="I4216" t="str">
            <v>宋溪江至桐木树连接路（一期）</v>
          </cell>
          <cell r="J4216" t="str">
            <v>132502F4305290018</v>
          </cell>
          <cell r="K4216" t="str">
            <v>新村与撤并村便捷连通</v>
          </cell>
          <cell r="L4216" t="str">
            <v>一类地区</v>
          </cell>
          <cell r="M4216" t="str">
            <v>国家贫困县</v>
          </cell>
          <cell r="N4216" t="str">
            <v>升级改造（提质改造）</v>
          </cell>
          <cell r="O4216" t="str">
            <v>罗家水村</v>
          </cell>
          <cell r="P4216" t="str">
            <v>四级公路</v>
          </cell>
          <cell r="R4216" t="str">
            <v>3.5</v>
          </cell>
          <cell r="S4216" t="str">
            <v>4.5</v>
          </cell>
          <cell r="T4216" t="str">
            <v>Y025430529</v>
          </cell>
          <cell r="U4216">
            <v>0</v>
          </cell>
          <cell r="V4216">
            <v>23.329000000000001</v>
          </cell>
          <cell r="W4216">
            <v>23.329000000000001</v>
          </cell>
        </row>
        <row r="4217">
          <cell r="I4217" t="str">
            <v>汀坪乡横水村沙罗冲硬化工程连接路</v>
          </cell>
          <cell r="J4217" t="str">
            <v>132502F4305290015</v>
          </cell>
          <cell r="K4217" t="str">
            <v>新村与撤并村便捷连通</v>
          </cell>
          <cell r="L4217" t="str">
            <v>一类地区</v>
          </cell>
          <cell r="M4217" t="str">
            <v>国家贫困县</v>
          </cell>
          <cell r="N4217" t="str">
            <v>新建</v>
          </cell>
          <cell r="O4217" t="str">
            <v>横水村</v>
          </cell>
          <cell r="P4217" t="str">
            <v>等外公路</v>
          </cell>
          <cell r="R4217" t="str">
            <v>3.5</v>
          </cell>
          <cell r="S4217" t="str">
            <v>4.5</v>
          </cell>
          <cell r="T4217" t="str">
            <v>无</v>
          </cell>
          <cell r="U4217">
            <v>0</v>
          </cell>
          <cell r="V4217">
            <v>2.1</v>
          </cell>
          <cell r="W4217">
            <v>2.1</v>
          </cell>
        </row>
        <row r="4218">
          <cell r="I4218" t="str">
            <v>土地坳至脚古山连接路</v>
          </cell>
          <cell r="J4218" t="str">
            <v>132502F4305290017</v>
          </cell>
          <cell r="K4218" t="str">
            <v>新村与撤并村便捷连通</v>
          </cell>
          <cell r="L4218" t="str">
            <v>一类地区</v>
          </cell>
          <cell r="M4218" t="str">
            <v>国家贫困县</v>
          </cell>
          <cell r="N4218" t="str">
            <v>新建</v>
          </cell>
          <cell r="O4218" t="str">
            <v>双溪桥村</v>
          </cell>
          <cell r="P4218" t="str">
            <v>等外公路</v>
          </cell>
          <cell r="R4218" t="str">
            <v>3.5</v>
          </cell>
          <cell r="S4218" t="str">
            <v>4.5</v>
          </cell>
          <cell r="T4218" t="str">
            <v>无</v>
          </cell>
          <cell r="U4218">
            <v>0</v>
          </cell>
          <cell r="V4218">
            <v>0.50600000000000001</v>
          </cell>
          <cell r="W4218">
            <v>0.50600000000000001</v>
          </cell>
        </row>
        <row r="4219">
          <cell r="I4219" t="str">
            <v>威溪乡复兴村连接公路</v>
          </cell>
          <cell r="J4219" t="str">
            <v>132502F4305290013</v>
          </cell>
          <cell r="K4219" t="str">
            <v>新村与撤并村便捷连通</v>
          </cell>
          <cell r="L4219" t="str">
            <v>一类地区</v>
          </cell>
          <cell r="M4219" t="str">
            <v>国家贫困县</v>
          </cell>
          <cell r="N4219" t="str">
            <v>新建</v>
          </cell>
          <cell r="O4219" t="str">
            <v>复兴村</v>
          </cell>
          <cell r="P4219" t="str">
            <v>等外公路</v>
          </cell>
          <cell r="R4219" t="str">
            <v>3.5</v>
          </cell>
          <cell r="S4219" t="str">
            <v>4.5</v>
          </cell>
          <cell r="T4219" t="str">
            <v>无</v>
          </cell>
          <cell r="U4219">
            <v>0</v>
          </cell>
          <cell r="V4219">
            <v>0.8</v>
          </cell>
          <cell r="W4219">
            <v>0.8</v>
          </cell>
        </row>
        <row r="4220">
          <cell r="I4220" t="str">
            <v>肖家山-肖家山连接路</v>
          </cell>
          <cell r="J4220" t="str">
            <v>132502F4305290010</v>
          </cell>
          <cell r="K4220" t="str">
            <v>新村与撤并村便捷连通</v>
          </cell>
          <cell r="L4220" t="str">
            <v>一类地区</v>
          </cell>
          <cell r="M4220" t="str">
            <v>国家贫困县</v>
          </cell>
          <cell r="N4220" t="str">
            <v>新建</v>
          </cell>
          <cell r="O4220" t="str">
            <v>资江村</v>
          </cell>
          <cell r="P4220" t="str">
            <v>等外公路</v>
          </cell>
          <cell r="R4220" t="str">
            <v>3.5</v>
          </cell>
          <cell r="S4220" t="str">
            <v>4.5</v>
          </cell>
          <cell r="T4220" t="str">
            <v>C176430529</v>
          </cell>
          <cell r="U4220">
            <v>0</v>
          </cell>
          <cell r="V4220">
            <v>0.71</v>
          </cell>
          <cell r="W4220">
            <v>0.71</v>
          </cell>
        </row>
        <row r="4221">
          <cell r="I4221" t="str">
            <v>杨屋田至黄坪水连接路（一期）</v>
          </cell>
          <cell r="J4221" t="str">
            <v>132502F4305290002</v>
          </cell>
          <cell r="K4221" t="str">
            <v>新村与撤并村便捷连通</v>
          </cell>
          <cell r="L4221" t="str">
            <v>一类地区</v>
          </cell>
          <cell r="M4221" t="str">
            <v>国家贫困县</v>
          </cell>
          <cell r="N4221" t="str">
            <v>新建</v>
          </cell>
          <cell r="O4221" t="str">
            <v>永平村</v>
          </cell>
          <cell r="P4221" t="str">
            <v>等外公路</v>
          </cell>
          <cell r="R4221" t="str">
            <v>3.5</v>
          </cell>
          <cell r="S4221" t="str">
            <v>4.5</v>
          </cell>
          <cell r="T4221" t="str">
            <v>C016430529</v>
          </cell>
          <cell r="U4221">
            <v>0</v>
          </cell>
          <cell r="V4221">
            <v>1.464</v>
          </cell>
          <cell r="W4221">
            <v>1.464</v>
          </cell>
        </row>
        <row r="4222">
          <cell r="I4222" t="str">
            <v>稠树塘镇田塘村菜田至曾家连接路</v>
          </cell>
          <cell r="J4222" t="str">
            <v>1327F4305810004</v>
          </cell>
          <cell r="K4222" t="str">
            <v>新村与撤并村便捷连通</v>
          </cell>
          <cell r="L4222" t="str">
            <v>一类地区</v>
          </cell>
          <cell r="M4222" t="str">
            <v>国家贫困县</v>
          </cell>
          <cell r="N4222" t="str">
            <v>新建</v>
          </cell>
          <cell r="O4222" t="str">
            <v>田塘村</v>
          </cell>
          <cell r="R4222" t="str">
            <v>3.5</v>
          </cell>
          <cell r="S4222" t="str">
            <v>4.5</v>
          </cell>
          <cell r="T4222" t="str">
            <v>无</v>
          </cell>
          <cell r="U4222">
            <v>0</v>
          </cell>
          <cell r="V4222">
            <v>0.61</v>
          </cell>
          <cell r="W4222">
            <v>0.61</v>
          </cell>
        </row>
        <row r="4223">
          <cell r="I4223" t="str">
            <v>邓家铺镇安家村凤凰塘至周家冲连接路</v>
          </cell>
          <cell r="J4223" t="str">
            <v>1327F4305810028</v>
          </cell>
          <cell r="K4223" t="str">
            <v>新村与撤并村便捷连通</v>
          </cell>
          <cell r="L4223" t="str">
            <v>一类地区</v>
          </cell>
          <cell r="M4223" t="str">
            <v>国家贫困县</v>
          </cell>
          <cell r="N4223" t="str">
            <v>新建</v>
          </cell>
          <cell r="O4223" t="str">
            <v>安家村</v>
          </cell>
          <cell r="P4223" t="str">
            <v>无路</v>
          </cell>
          <cell r="R4223" t="str">
            <v>3.5</v>
          </cell>
          <cell r="S4223" t="str">
            <v>4.5</v>
          </cell>
          <cell r="T4223" t="str">
            <v>无</v>
          </cell>
          <cell r="U4223">
            <v>0</v>
          </cell>
          <cell r="V4223">
            <v>0.46</v>
          </cell>
          <cell r="W4223">
            <v>0.46</v>
          </cell>
        </row>
        <row r="4224">
          <cell r="I4224" t="str">
            <v>邓家铺镇白水村胡家山至白水院子连接路</v>
          </cell>
          <cell r="J4224" t="str">
            <v>1327F4305810029</v>
          </cell>
          <cell r="K4224" t="str">
            <v>新村与撤并村便捷连通</v>
          </cell>
          <cell r="L4224" t="str">
            <v>一类地区</v>
          </cell>
          <cell r="M4224" t="str">
            <v>国家贫困县</v>
          </cell>
          <cell r="N4224" t="str">
            <v>新建</v>
          </cell>
          <cell r="O4224" t="str">
            <v>白水村</v>
          </cell>
          <cell r="P4224" t="str">
            <v>无路</v>
          </cell>
          <cell r="R4224" t="str">
            <v>3.5</v>
          </cell>
          <cell r="S4224" t="str">
            <v>4.5</v>
          </cell>
          <cell r="T4224" t="str">
            <v>无</v>
          </cell>
          <cell r="U4224">
            <v>0</v>
          </cell>
          <cell r="V4224">
            <v>0.38</v>
          </cell>
          <cell r="W4224">
            <v>0.38</v>
          </cell>
        </row>
        <row r="4225">
          <cell r="I4225" t="str">
            <v>邓家铺镇名利村塘弯里至陈家坳连接路</v>
          </cell>
          <cell r="J4225" t="str">
            <v>1327F4305810024</v>
          </cell>
          <cell r="K4225" t="str">
            <v>新村与撤并村便捷连通</v>
          </cell>
          <cell r="L4225" t="str">
            <v>一类地区</v>
          </cell>
          <cell r="M4225" t="str">
            <v>国家贫困县</v>
          </cell>
          <cell r="N4225" t="str">
            <v>新建</v>
          </cell>
          <cell r="O4225" t="str">
            <v>名利村</v>
          </cell>
          <cell r="P4225" t="str">
            <v>无路</v>
          </cell>
          <cell r="R4225" t="str">
            <v>3.5</v>
          </cell>
          <cell r="S4225" t="str">
            <v>4.5</v>
          </cell>
          <cell r="T4225" t="str">
            <v>无</v>
          </cell>
          <cell r="U4225">
            <v>0</v>
          </cell>
          <cell r="V4225">
            <v>0.86</v>
          </cell>
          <cell r="W4225">
            <v>0.86</v>
          </cell>
        </row>
        <row r="4226">
          <cell r="I4226" t="str">
            <v>邓家铺镇小康村庙神院子至道光院子连接路</v>
          </cell>
          <cell r="J4226" t="str">
            <v>1327F4305810025</v>
          </cell>
          <cell r="K4226" t="str">
            <v>新村与撤并村便捷连通</v>
          </cell>
          <cell r="L4226" t="str">
            <v>一类地区</v>
          </cell>
          <cell r="M4226" t="str">
            <v>国家贫困县</v>
          </cell>
          <cell r="N4226" t="str">
            <v>新建</v>
          </cell>
          <cell r="O4226" t="str">
            <v>小康村</v>
          </cell>
          <cell r="P4226" t="str">
            <v>无路</v>
          </cell>
          <cell r="R4226" t="str">
            <v>3.5</v>
          </cell>
          <cell r="S4226" t="str">
            <v>4.5</v>
          </cell>
          <cell r="T4226" t="str">
            <v>无</v>
          </cell>
          <cell r="U4226">
            <v>0</v>
          </cell>
          <cell r="V4226">
            <v>0.23</v>
          </cell>
          <cell r="W4226">
            <v>0.23</v>
          </cell>
        </row>
        <row r="4227">
          <cell r="I4227" t="str">
            <v>邓元泰镇丰坪村回龙桥至耙头冲连接路</v>
          </cell>
          <cell r="J4227" t="str">
            <v>1327F4305810005</v>
          </cell>
          <cell r="K4227" t="str">
            <v>新村与撤并村便捷连通</v>
          </cell>
          <cell r="L4227" t="str">
            <v>一类地区</v>
          </cell>
          <cell r="M4227" t="str">
            <v>国家贫困县</v>
          </cell>
          <cell r="N4227" t="str">
            <v>新建</v>
          </cell>
          <cell r="O4227" t="str">
            <v>丰坪村</v>
          </cell>
          <cell r="P4227" t="str">
            <v>无路</v>
          </cell>
          <cell r="R4227" t="str">
            <v>3.5</v>
          </cell>
          <cell r="S4227" t="str">
            <v>4.5</v>
          </cell>
          <cell r="T4227" t="str">
            <v>无</v>
          </cell>
          <cell r="U4227">
            <v>0</v>
          </cell>
          <cell r="V4227">
            <v>1.71</v>
          </cell>
          <cell r="W4227">
            <v>1.71</v>
          </cell>
        </row>
        <row r="4228">
          <cell r="I4228" t="str">
            <v>邓元泰镇华塘村红岭上至高家冲连接路</v>
          </cell>
          <cell r="J4228" t="str">
            <v>1327F4305810032</v>
          </cell>
          <cell r="K4228" t="str">
            <v>新村与撤并村便捷连通</v>
          </cell>
          <cell r="L4228" t="str">
            <v>一类地区</v>
          </cell>
          <cell r="M4228" t="str">
            <v>国家贫困县</v>
          </cell>
          <cell r="N4228" t="str">
            <v>新建</v>
          </cell>
          <cell r="O4228" t="str">
            <v>华塘村</v>
          </cell>
          <cell r="P4228" t="str">
            <v>无路</v>
          </cell>
          <cell r="R4228" t="str">
            <v>3.5</v>
          </cell>
          <cell r="S4228" t="str">
            <v>4.5</v>
          </cell>
          <cell r="T4228" t="str">
            <v>无</v>
          </cell>
          <cell r="U4228">
            <v>0</v>
          </cell>
          <cell r="V4228">
            <v>0.91</v>
          </cell>
          <cell r="W4228">
            <v>0.91</v>
          </cell>
        </row>
        <row r="4229">
          <cell r="I4229" t="str">
            <v>邓元泰镇江塘村山口坳至新塘冲连接路</v>
          </cell>
          <cell r="J4229" t="str">
            <v>1327F4305810036</v>
          </cell>
          <cell r="K4229" t="str">
            <v>新村与撤并村便捷连通</v>
          </cell>
          <cell r="L4229" t="str">
            <v>一类地区</v>
          </cell>
          <cell r="M4229" t="str">
            <v>国家贫困县</v>
          </cell>
          <cell r="N4229" t="str">
            <v>新建</v>
          </cell>
          <cell r="O4229" t="str">
            <v>江塘村</v>
          </cell>
          <cell r="P4229" t="str">
            <v>无路</v>
          </cell>
          <cell r="R4229" t="str">
            <v>3.5</v>
          </cell>
          <cell r="S4229" t="str">
            <v>4.5</v>
          </cell>
          <cell r="T4229" t="str">
            <v>无</v>
          </cell>
          <cell r="U4229">
            <v>0</v>
          </cell>
          <cell r="V4229">
            <v>1.54</v>
          </cell>
          <cell r="W4229">
            <v>1.54</v>
          </cell>
        </row>
        <row r="4230">
          <cell r="I4230" t="str">
            <v>邓元泰镇江塘村新塘坳至石木桥连接路</v>
          </cell>
          <cell r="J4230" t="str">
            <v>1327F4305810035</v>
          </cell>
          <cell r="K4230" t="str">
            <v>新村与撤并村便捷连通</v>
          </cell>
          <cell r="L4230" t="str">
            <v>一类地区</v>
          </cell>
          <cell r="M4230" t="str">
            <v>国家贫困县</v>
          </cell>
          <cell r="N4230" t="str">
            <v>新建</v>
          </cell>
          <cell r="O4230" t="str">
            <v>江塘村</v>
          </cell>
          <cell r="P4230" t="str">
            <v>无路</v>
          </cell>
          <cell r="R4230" t="str">
            <v>3.5</v>
          </cell>
          <cell r="S4230" t="str">
            <v>4.5</v>
          </cell>
          <cell r="T4230" t="str">
            <v>无</v>
          </cell>
          <cell r="U4230">
            <v>0</v>
          </cell>
          <cell r="V4230">
            <v>0.64</v>
          </cell>
          <cell r="W4230">
            <v>0.64</v>
          </cell>
        </row>
        <row r="4231">
          <cell r="I4231" t="str">
            <v>邓元泰镇江塘村姚家山至下坳连接路</v>
          </cell>
          <cell r="J4231" t="str">
            <v>1327F4305810034</v>
          </cell>
          <cell r="K4231" t="str">
            <v>新村与撤并村便捷连通</v>
          </cell>
          <cell r="L4231" t="str">
            <v>一类地区</v>
          </cell>
          <cell r="M4231" t="str">
            <v>国家贫困县</v>
          </cell>
          <cell r="N4231" t="str">
            <v>新建</v>
          </cell>
          <cell r="O4231" t="str">
            <v>江塘村</v>
          </cell>
          <cell r="P4231" t="str">
            <v>无路</v>
          </cell>
          <cell r="R4231" t="str">
            <v>3.5</v>
          </cell>
          <cell r="S4231" t="str">
            <v>4.5</v>
          </cell>
          <cell r="T4231" t="str">
            <v>无</v>
          </cell>
          <cell r="U4231">
            <v>0</v>
          </cell>
          <cell r="V4231">
            <v>0.9</v>
          </cell>
          <cell r="W4231">
            <v>0.9</v>
          </cell>
        </row>
        <row r="4232">
          <cell r="I4232" t="str">
            <v>邓元泰镇农家桥村大冲口至曾家冲连接路</v>
          </cell>
          <cell r="J4232" t="str">
            <v>1327F4305810007</v>
          </cell>
          <cell r="K4232" t="str">
            <v>新村与撤并村便捷连通</v>
          </cell>
          <cell r="L4232" t="str">
            <v>一类地区</v>
          </cell>
          <cell r="M4232" t="str">
            <v>国家贫困县</v>
          </cell>
          <cell r="N4232" t="str">
            <v>新建</v>
          </cell>
          <cell r="O4232" t="str">
            <v>农家桥村</v>
          </cell>
          <cell r="P4232" t="str">
            <v>四级公路</v>
          </cell>
          <cell r="R4232" t="str">
            <v>3.5</v>
          </cell>
          <cell r="S4232" t="str">
            <v>4.5</v>
          </cell>
          <cell r="T4232" t="str">
            <v>无</v>
          </cell>
          <cell r="U4232">
            <v>0</v>
          </cell>
          <cell r="V4232">
            <v>1.1399999999999999</v>
          </cell>
          <cell r="W4232">
            <v>1.1399999999999999</v>
          </cell>
        </row>
        <row r="4233">
          <cell r="I4233" t="str">
            <v>邓元泰镇山口村吊脚楼至新塘冲连接路</v>
          </cell>
          <cell r="J4233" t="str">
            <v>1327F4305810037</v>
          </cell>
          <cell r="K4233" t="str">
            <v>新村与撤并村便捷连通</v>
          </cell>
          <cell r="L4233" t="str">
            <v>一类地区</v>
          </cell>
          <cell r="M4233" t="str">
            <v>国家贫困县</v>
          </cell>
          <cell r="N4233" t="str">
            <v>新建</v>
          </cell>
          <cell r="O4233" t="str">
            <v>山口村</v>
          </cell>
          <cell r="P4233" t="str">
            <v>无路</v>
          </cell>
          <cell r="R4233" t="str">
            <v>3.5</v>
          </cell>
          <cell r="S4233" t="str">
            <v>4.5</v>
          </cell>
          <cell r="T4233" t="str">
            <v>无</v>
          </cell>
          <cell r="U4233">
            <v>0</v>
          </cell>
          <cell r="V4233">
            <v>1.79</v>
          </cell>
          <cell r="W4233">
            <v>1.79</v>
          </cell>
        </row>
        <row r="4234">
          <cell r="I4234" t="str">
            <v>邓元泰镇山口村坳上朱家至马家垅连接路</v>
          </cell>
          <cell r="J4234" t="str">
            <v>1327F4305810015</v>
          </cell>
          <cell r="K4234" t="str">
            <v>新村与撤并村便捷连通</v>
          </cell>
          <cell r="L4234" t="str">
            <v>一类地区</v>
          </cell>
          <cell r="M4234" t="str">
            <v>国家贫困县</v>
          </cell>
          <cell r="N4234" t="str">
            <v>新建</v>
          </cell>
          <cell r="O4234" t="str">
            <v>山口村</v>
          </cell>
          <cell r="P4234" t="str">
            <v>无路</v>
          </cell>
          <cell r="R4234" t="str">
            <v>3.5</v>
          </cell>
          <cell r="S4234" t="str">
            <v>4.5</v>
          </cell>
          <cell r="T4234" t="str">
            <v>无</v>
          </cell>
          <cell r="U4234">
            <v>0</v>
          </cell>
          <cell r="V4234">
            <v>0.5</v>
          </cell>
          <cell r="W4234">
            <v>0.5</v>
          </cell>
        </row>
        <row r="4235">
          <cell r="I4235" t="str">
            <v>邓元泰镇中山村马转线至王家坊连接路</v>
          </cell>
          <cell r="J4235" t="str">
            <v>1327F4305810014</v>
          </cell>
          <cell r="K4235" t="str">
            <v>新村与撤并村便捷连通</v>
          </cell>
          <cell r="L4235" t="str">
            <v>一类地区</v>
          </cell>
          <cell r="M4235" t="str">
            <v>国家贫困县</v>
          </cell>
          <cell r="N4235" t="str">
            <v>新建</v>
          </cell>
          <cell r="O4235" t="str">
            <v>中山村</v>
          </cell>
          <cell r="P4235" t="str">
            <v>无路</v>
          </cell>
          <cell r="R4235" t="str">
            <v>3.5</v>
          </cell>
          <cell r="S4235" t="str">
            <v>4.5</v>
          </cell>
          <cell r="T4235" t="str">
            <v>无</v>
          </cell>
          <cell r="U4235">
            <v>0</v>
          </cell>
          <cell r="V4235">
            <v>1.01</v>
          </cell>
          <cell r="W4235">
            <v>1.01</v>
          </cell>
        </row>
        <row r="4236">
          <cell r="I4236" t="str">
            <v>邓元泰镇资源村天心桥至黄木井易家连接路</v>
          </cell>
          <cell r="J4236" t="str">
            <v>1327F4305810027</v>
          </cell>
          <cell r="K4236" t="str">
            <v>新村与撤并村便捷连通</v>
          </cell>
          <cell r="L4236" t="str">
            <v>一类地区</v>
          </cell>
          <cell r="M4236" t="str">
            <v>国家贫困县</v>
          </cell>
          <cell r="N4236" t="str">
            <v>新建</v>
          </cell>
          <cell r="O4236" t="str">
            <v>资源村</v>
          </cell>
          <cell r="P4236" t="str">
            <v>无路</v>
          </cell>
          <cell r="R4236" t="str">
            <v>3.5</v>
          </cell>
          <cell r="S4236" t="str">
            <v>4.5</v>
          </cell>
          <cell r="T4236" t="str">
            <v>无</v>
          </cell>
          <cell r="U4236">
            <v>0</v>
          </cell>
          <cell r="V4236">
            <v>1.38</v>
          </cell>
          <cell r="W4236">
            <v>1.38</v>
          </cell>
        </row>
        <row r="4237">
          <cell r="I4237" t="str">
            <v>荆竹铺镇漠溪村金虎至上漠溪连接路</v>
          </cell>
          <cell r="J4237" t="str">
            <v>1327F4305810009</v>
          </cell>
          <cell r="K4237" t="str">
            <v>新村与撤并村便捷连通</v>
          </cell>
          <cell r="L4237" t="str">
            <v>一类地区</v>
          </cell>
          <cell r="M4237" t="str">
            <v>国家贫困县</v>
          </cell>
          <cell r="N4237" t="str">
            <v>新建</v>
          </cell>
          <cell r="O4237" t="str">
            <v>漠溪村</v>
          </cell>
          <cell r="P4237" t="str">
            <v>无路</v>
          </cell>
          <cell r="R4237" t="str">
            <v>3.5</v>
          </cell>
          <cell r="S4237" t="str">
            <v>4.5</v>
          </cell>
          <cell r="T4237" t="str">
            <v>无</v>
          </cell>
          <cell r="U4237">
            <v>0</v>
          </cell>
          <cell r="V4237">
            <v>1.87</v>
          </cell>
          <cell r="W4237">
            <v>1.87</v>
          </cell>
        </row>
        <row r="4238">
          <cell r="I4238" t="str">
            <v>荆竹铺镇三合村土地塘至石山连接路</v>
          </cell>
          <cell r="J4238" t="str">
            <v>1327F4305810008</v>
          </cell>
          <cell r="K4238" t="str">
            <v>新村与撤并村便捷连通</v>
          </cell>
          <cell r="L4238" t="str">
            <v>一类地区</v>
          </cell>
          <cell r="M4238" t="str">
            <v>国家贫困县</v>
          </cell>
          <cell r="N4238" t="str">
            <v>新建</v>
          </cell>
          <cell r="O4238" t="str">
            <v>三合村</v>
          </cell>
          <cell r="P4238" t="str">
            <v>无路</v>
          </cell>
          <cell r="R4238" t="str">
            <v>3.5</v>
          </cell>
          <cell r="S4238" t="str">
            <v>4.5</v>
          </cell>
          <cell r="T4238" t="str">
            <v>无</v>
          </cell>
          <cell r="U4238">
            <v>0</v>
          </cell>
          <cell r="V4238">
            <v>1.08</v>
          </cell>
          <cell r="W4238">
            <v>1.08</v>
          </cell>
        </row>
        <row r="4239">
          <cell r="I4239" t="str">
            <v>荆竹铺镇三元桥村双清至大团连接路</v>
          </cell>
          <cell r="J4239" t="str">
            <v>1327F4305810031</v>
          </cell>
          <cell r="K4239" t="str">
            <v>新村与撤并村便捷连通</v>
          </cell>
          <cell r="L4239" t="str">
            <v>一类地区</v>
          </cell>
          <cell r="M4239" t="str">
            <v>国家贫困县</v>
          </cell>
          <cell r="N4239" t="str">
            <v>新建</v>
          </cell>
          <cell r="O4239" t="str">
            <v>三元桥村</v>
          </cell>
          <cell r="P4239" t="str">
            <v>无路</v>
          </cell>
          <cell r="R4239" t="str">
            <v>3.5</v>
          </cell>
          <cell r="S4239" t="str">
            <v>4.5</v>
          </cell>
          <cell r="T4239" t="str">
            <v>无</v>
          </cell>
          <cell r="U4239">
            <v>0</v>
          </cell>
          <cell r="V4239">
            <v>1.86</v>
          </cell>
          <cell r="W4239">
            <v>1.86</v>
          </cell>
        </row>
        <row r="4240">
          <cell r="I4240" t="str">
            <v>荆竹铺镇西塘村光伏电站至六兴连接路</v>
          </cell>
          <cell r="J4240" t="str">
            <v>1327F4305810022</v>
          </cell>
          <cell r="K4240" t="str">
            <v>新村与撤并村便捷连通</v>
          </cell>
          <cell r="L4240" t="str">
            <v>一类地区</v>
          </cell>
          <cell r="M4240" t="str">
            <v>国家贫困县</v>
          </cell>
          <cell r="N4240" t="str">
            <v>新建</v>
          </cell>
          <cell r="O4240" t="str">
            <v>西塘村</v>
          </cell>
          <cell r="P4240" t="str">
            <v>无路</v>
          </cell>
          <cell r="R4240" t="str">
            <v>3.5</v>
          </cell>
          <cell r="S4240" t="str">
            <v>4.5</v>
          </cell>
          <cell r="T4240" t="str">
            <v>无</v>
          </cell>
          <cell r="U4240">
            <v>0</v>
          </cell>
          <cell r="V4240">
            <v>1.7</v>
          </cell>
          <cell r="W4240">
            <v>1.7</v>
          </cell>
        </row>
        <row r="4241">
          <cell r="I4241" t="str">
            <v>荆竹铺镇永光村花前坳至永光连接路</v>
          </cell>
          <cell r="J4241" t="str">
            <v>1327F4305810003</v>
          </cell>
          <cell r="K4241" t="str">
            <v>新村与撤并村便捷连通</v>
          </cell>
          <cell r="L4241" t="str">
            <v>一类地区</v>
          </cell>
          <cell r="M4241" t="str">
            <v>国家贫困县</v>
          </cell>
          <cell r="N4241" t="str">
            <v>新建</v>
          </cell>
          <cell r="O4241" t="str">
            <v>永光村</v>
          </cell>
          <cell r="P4241" t="str">
            <v>无路</v>
          </cell>
          <cell r="R4241" t="str">
            <v>3.5</v>
          </cell>
          <cell r="S4241" t="str">
            <v>4.5</v>
          </cell>
          <cell r="T4241" t="str">
            <v>无</v>
          </cell>
          <cell r="U4241">
            <v>0</v>
          </cell>
          <cell r="V4241">
            <v>0.84</v>
          </cell>
          <cell r="W4241">
            <v>0.84</v>
          </cell>
        </row>
        <row r="4242">
          <cell r="I4242" t="str">
            <v>马坪乡大团村华桂塘至大水连接路</v>
          </cell>
          <cell r="J4242" t="str">
            <v>1327F4305810023</v>
          </cell>
          <cell r="K4242" t="str">
            <v>新村与撤并村便捷连通</v>
          </cell>
          <cell r="L4242" t="str">
            <v>一类地区</v>
          </cell>
          <cell r="M4242" t="str">
            <v>国家贫困县</v>
          </cell>
          <cell r="N4242" t="str">
            <v>新建</v>
          </cell>
          <cell r="O4242" t="str">
            <v>大团村</v>
          </cell>
          <cell r="P4242" t="str">
            <v>无路</v>
          </cell>
          <cell r="R4242" t="str">
            <v>3.5</v>
          </cell>
          <cell r="S4242" t="str">
            <v>4.5</v>
          </cell>
          <cell r="T4242" t="str">
            <v>无</v>
          </cell>
          <cell r="U4242">
            <v>0</v>
          </cell>
          <cell r="V4242">
            <v>0.4</v>
          </cell>
          <cell r="W4242">
            <v>0.4</v>
          </cell>
        </row>
        <row r="4243">
          <cell r="I4243" t="str">
            <v>马坪乡龙富村李家院至新村部连接路</v>
          </cell>
          <cell r="J4243" t="str">
            <v>1327F4305810020</v>
          </cell>
          <cell r="K4243" t="str">
            <v>新村与撤并村便捷连通</v>
          </cell>
          <cell r="L4243" t="str">
            <v>一类地区</v>
          </cell>
          <cell r="M4243" t="str">
            <v>国家贫困县</v>
          </cell>
          <cell r="N4243" t="str">
            <v>新建</v>
          </cell>
          <cell r="O4243" t="str">
            <v>龙富村</v>
          </cell>
          <cell r="P4243" t="str">
            <v>无路</v>
          </cell>
          <cell r="R4243" t="str">
            <v>3.5</v>
          </cell>
          <cell r="S4243" t="str">
            <v>4.5</v>
          </cell>
          <cell r="T4243" t="str">
            <v>无</v>
          </cell>
          <cell r="U4243">
            <v>0</v>
          </cell>
          <cell r="V4243">
            <v>0.95</v>
          </cell>
          <cell r="W4243">
            <v>0.95</v>
          </cell>
        </row>
        <row r="4244">
          <cell r="I4244" t="str">
            <v>马坪乡田塘村冲木塘至李家连接路</v>
          </cell>
          <cell r="J4244" t="str">
            <v>1327F4305810033</v>
          </cell>
          <cell r="K4244" t="str">
            <v>新村与撤并村便捷连通</v>
          </cell>
          <cell r="L4244" t="str">
            <v>一类地区</v>
          </cell>
          <cell r="M4244" t="str">
            <v>国家贫困县</v>
          </cell>
          <cell r="N4244" t="str">
            <v>新建</v>
          </cell>
          <cell r="O4244" t="str">
            <v>田塘村</v>
          </cell>
          <cell r="P4244" t="str">
            <v>无路</v>
          </cell>
          <cell r="R4244" t="str">
            <v>3.5</v>
          </cell>
          <cell r="S4244" t="str">
            <v>4.5</v>
          </cell>
          <cell r="T4244" t="str">
            <v>无</v>
          </cell>
          <cell r="U4244">
            <v>0</v>
          </cell>
          <cell r="V4244">
            <v>0.43</v>
          </cell>
          <cell r="W4244">
            <v>0.43</v>
          </cell>
        </row>
        <row r="4245">
          <cell r="I4245" t="str">
            <v>秦桥镇华口村排龙庙至杉木桥连接路</v>
          </cell>
          <cell r="J4245" t="str">
            <v>1327F4305810016</v>
          </cell>
          <cell r="K4245" t="str">
            <v>新村与撤并村便捷连通</v>
          </cell>
          <cell r="L4245" t="str">
            <v>一类地区</v>
          </cell>
          <cell r="M4245" t="str">
            <v>国家贫困县</v>
          </cell>
          <cell r="N4245" t="str">
            <v>新建</v>
          </cell>
          <cell r="O4245" t="str">
            <v>华口村</v>
          </cell>
          <cell r="P4245" t="str">
            <v>等外公路</v>
          </cell>
          <cell r="R4245" t="str">
            <v>3.5</v>
          </cell>
          <cell r="S4245" t="str">
            <v>4.5</v>
          </cell>
          <cell r="T4245" t="str">
            <v>无</v>
          </cell>
          <cell r="U4245">
            <v>0</v>
          </cell>
          <cell r="V4245">
            <v>0.32</v>
          </cell>
          <cell r="W4245">
            <v>0.32</v>
          </cell>
        </row>
        <row r="4246">
          <cell r="I4246" t="str">
            <v>秦桥镇柳石新村石竹至皇城里连接路</v>
          </cell>
          <cell r="J4246" t="str">
            <v>1327F4305810021</v>
          </cell>
          <cell r="K4246" t="str">
            <v>新村与撤并村便捷连通</v>
          </cell>
          <cell r="L4246" t="str">
            <v>一类地区</v>
          </cell>
          <cell r="M4246" t="str">
            <v>国家贫困县</v>
          </cell>
          <cell r="N4246" t="str">
            <v>新建</v>
          </cell>
          <cell r="O4246" t="str">
            <v>柳石新村</v>
          </cell>
          <cell r="P4246" t="str">
            <v>无路</v>
          </cell>
          <cell r="R4246" t="str">
            <v>3.5</v>
          </cell>
          <cell r="S4246" t="str">
            <v>4.5</v>
          </cell>
          <cell r="T4246" t="str">
            <v>无</v>
          </cell>
          <cell r="U4246">
            <v>0</v>
          </cell>
          <cell r="V4246">
            <v>0.39</v>
          </cell>
          <cell r="W4246">
            <v>0.39</v>
          </cell>
        </row>
        <row r="4247">
          <cell r="I4247" t="str">
            <v>双牌镇长乐村桃里坪至马鞍岭连接路</v>
          </cell>
          <cell r="J4247" t="str">
            <v>1327F4305810006</v>
          </cell>
          <cell r="K4247" t="str">
            <v>新村与撤并村便捷连通</v>
          </cell>
          <cell r="L4247" t="str">
            <v>一类地区</v>
          </cell>
          <cell r="M4247" t="str">
            <v>国家贫困县</v>
          </cell>
          <cell r="N4247" t="str">
            <v>新建</v>
          </cell>
          <cell r="O4247" t="str">
            <v>长乐村</v>
          </cell>
          <cell r="P4247" t="str">
            <v>无路</v>
          </cell>
          <cell r="R4247" t="str">
            <v>3.5</v>
          </cell>
          <cell r="S4247" t="str">
            <v>4.5</v>
          </cell>
          <cell r="T4247" t="str">
            <v>无</v>
          </cell>
          <cell r="U4247">
            <v>0</v>
          </cell>
          <cell r="V4247">
            <v>1</v>
          </cell>
          <cell r="W4247">
            <v>1</v>
          </cell>
        </row>
        <row r="4248">
          <cell r="I4248" t="str">
            <v>双牌镇栗山居委会栗山铺至双冲坳连接路</v>
          </cell>
          <cell r="J4248" t="str">
            <v>1327F4305810012</v>
          </cell>
          <cell r="K4248" t="str">
            <v>新村与撤并村便捷连通</v>
          </cell>
          <cell r="L4248" t="str">
            <v>一类地区</v>
          </cell>
          <cell r="M4248" t="str">
            <v>国家贫困县</v>
          </cell>
          <cell r="N4248" t="str">
            <v>新建</v>
          </cell>
          <cell r="O4248" t="str">
            <v>栗山社区</v>
          </cell>
          <cell r="P4248" t="str">
            <v>无路</v>
          </cell>
          <cell r="R4248" t="str">
            <v>3.5</v>
          </cell>
          <cell r="S4248" t="str">
            <v>4.5</v>
          </cell>
          <cell r="T4248" t="str">
            <v>无</v>
          </cell>
          <cell r="U4248">
            <v>0</v>
          </cell>
          <cell r="V4248">
            <v>0.91</v>
          </cell>
          <cell r="W4248">
            <v>0.91</v>
          </cell>
        </row>
        <row r="4249">
          <cell r="I4249" t="str">
            <v>双牌镇钟桥村脚得下至姚家塘连接路</v>
          </cell>
          <cell r="J4249" t="str">
            <v>1327F4305810030</v>
          </cell>
          <cell r="K4249" t="str">
            <v>新村与撤并村便捷连通</v>
          </cell>
          <cell r="L4249" t="str">
            <v>一类地区</v>
          </cell>
          <cell r="M4249" t="str">
            <v>国家贫困县</v>
          </cell>
          <cell r="N4249" t="str">
            <v>新建</v>
          </cell>
          <cell r="O4249" t="str">
            <v>钟桥村</v>
          </cell>
          <cell r="P4249" t="str">
            <v>无路</v>
          </cell>
          <cell r="R4249" t="str">
            <v>3.5</v>
          </cell>
          <cell r="S4249" t="str">
            <v>4.5</v>
          </cell>
          <cell r="T4249" t="str">
            <v>无</v>
          </cell>
          <cell r="U4249">
            <v>0</v>
          </cell>
          <cell r="V4249">
            <v>0.4</v>
          </cell>
          <cell r="W4249">
            <v>0.4</v>
          </cell>
        </row>
        <row r="4250">
          <cell r="I4250" t="str">
            <v>水浸坪乡大山村水库至澄山连接路</v>
          </cell>
          <cell r="J4250" t="str">
            <v>1327F4305810026</v>
          </cell>
          <cell r="K4250" t="str">
            <v>新村与撤并村便捷连通</v>
          </cell>
          <cell r="L4250" t="str">
            <v>一类地区</v>
          </cell>
          <cell r="M4250" t="str">
            <v>国家贫困县</v>
          </cell>
          <cell r="N4250" t="str">
            <v>新建</v>
          </cell>
          <cell r="O4250" t="str">
            <v>大山村</v>
          </cell>
          <cell r="P4250" t="str">
            <v>无路</v>
          </cell>
          <cell r="R4250" t="str">
            <v>3.5</v>
          </cell>
          <cell r="S4250" t="str">
            <v>4.5</v>
          </cell>
          <cell r="T4250" t="str">
            <v>无</v>
          </cell>
          <cell r="U4250">
            <v>0</v>
          </cell>
          <cell r="V4250">
            <v>0.77</v>
          </cell>
          <cell r="W4250">
            <v>0.77</v>
          </cell>
        </row>
        <row r="4251">
          <cell r="I4251" t="str">
            <v>水浸坪乡隆兴村胜凡山至冈家岭连接路</v>
          </cell>
          <cell r="J4251" t="str">
            <v>1327F4305810011</v>
          </cell>
          <cell r="K4251" t="str">
            <v>新村与撤并村便捷连通</v>
          </cell>
          <cell r="L4251" t="str">
            <v>一类地区</v>
          </cell>
          <cell r="M4251" t="str">
            <v>国家贫困县</v>
          </cell>
          <cell r="N4251" t="str">
            <v>新建</v>
          </cell>
          <cell r="O4251" t="str">
            <v>隆兴村</v>
          </cell>
          <cell r="P4251" t="str">
            <v>无路</v>
          </cell>
          <cell r="R4251" t="str">
            <v>3.5</v>
          </cell>
          <cell r="S4251" t="str">
            <v>4.5</v>
          </cell>
          <cell r="T4251" t="str">
            <v>无</v>
          </cell>
          <cell r="U4251">
            <v>0</v>
          </cell>
          <cell r="V4251">
            <v>1.25</v>
          </cell>
          <cell r="W4251">
            <v>1.25</v>
          </cell>
        </row>
        <row r="4252">
          <cell r="I4252" t="str">
            <v>水浸坪乡石林村杨家湾至胡家坪连接路</v>
          </cell>
          <cell r="J4252" t="str">
            <v>1327F4305810002</v>
          </cell>
          <cell r="K4252" t="str">
            <v>新村与撤并村便捷连通</v>
          </cell>
          <cell r="L4252" t="str">
            <v>一类地区</v>
          </cell>
          <cell r="M4252" t="str">
            <v>国家贫困县</v>
          </cell>
          <cell r="N4252" t="str">
            <v>新建</v>
          </cell>
          <cell r="O4252" t="str">
            <v>石林村</v>
          </cell>
          <cell r="P4252" t="str">
            <v>无路</v>
          </cell>
          <cell r="R4252" t="str">
            <v>3.5</v>
          </cell>
          <cell r="S4252" t="str">
            <v>4.5</v>
          </cell>
          <cell r="T4252" t="str">
            <v>无</v>
          </cell>
          <cell r="U4252">
            <v>0</v>
          </cell>
          <cell r="V4252">
            <v>0.53</v>
          </cell>
          <cell r="W4252">
            <v>0.53</v>
          </cell>
        </row>
        <row r="4253">
          <cell r="I4253" t="str">
            <v>水西门街道办事处罗伟村何家至顾家连接路</v>
          </cell>
          <cell r="J4253" t="str">
            <v>1327F4305810013</v>
          </cell>
          <cell r="K4253" t="str">
            <v>新村与撤并村便捷连通</v>
          </cell>
          <cell r="L4253" t="str">
            <v>一类地区</v>
          </cell>
          <cell r="M4253" t="str">
            <v>国家贫困县</v>
          </cell>
          <cell r="N4253" t="str">
            <v>新建</v>
          </cell>
          <cell r="O4253" t="str">
            <v>罗伟村</v>
          </cell>
          <cell r="P4253" t="str">
            <v>无路</v>
          </cell>
          <cell r="R4253" t="str">
            <v>3.5</v>
          </cell>
          <cell r="S4253" t="str">
            <v>4.5</v>
          </cell>
          <cell r="T4253" t="str">
            <v>无</v>
          </cell>
          <cell r="U4253">
            <v>0</v>
          </cell>
          <cell r="V4253">
            <v>0.4</v>
          </cell>
          <cell r="W4253">
            <v>0.4</v>
          </cell>
        </row>
        <row r="4254">
          <cell r="I4254" t="str">
            <v>湾头桥镇城口村大队部至石弄连接路</v>
          </cell>
          <cell r="J4254" t="str">
            <v>1327F4305810019</v>
          </cell>
          <cell r="K4254" t="str">
            <v>新村与撤并村便捷连通</v>
          </cell>
          <cell r="L4254" t="str">
            <v>一类地区</v>
          </cell>
          <cell r="M4254" t="str">
            <v>国家贫困县</v>
          </cell>
          <cell r="N4254" t="str">
            <v>新建</v>
          </cell>
          <cell r="O4254" t="str">
            <v>城口村</v>
          </cell>
          <cell r="P4254" t="str">
            <v>无路</v>
          </cell>
          <cell r="R4254" t="str">
            <v>3.5</v>
          </cell>
          <cell r="S4254" t="str">
            <v>4.5</v>
          </cell>
          <cell r="T4254" t="str">
            <v>无</v>
          </cell>
          <cell r="U4254">
            <v>0</v>
          </cell>
          <cell r="V4254">
            <v>0.73</v>
          </cell>
          <cell r="W4254">
            <v>0.73</v>
          </cell>
        </row>
        <row r="4255">
          <cell r="I4255" t="str">
            <v>湾头桥镇石栗村栗塘至石田连接路</v>
          </cell>
          <cell r="J4255" t="str">
            <v>1327F4305810017</v>
          </cell>
          <cell r="K4255" t="str">
            <v>新村与撤并村便捷连通</v>
          </cell>
          <cell r="L4255" t="str">
            <v>一类地区</v>
          </cell>
          <cell r="M4255" t="str">
            <v>国家贫困县</v>
          </cell>
          <cell r="N4255" t="str">
            <v>新建</v>
          </cell>
          <cell r="O4255" t="str">
            <v>石栗村</v>
          </cell>
          <cell r="P4255" t="str">
            <v>无路</v>
          </cell>
          <cell r="R4255" t="str">
            <v>3.5</v>
          </cell>
          <cell r="S4255" t="str">
            <v>4.5</v>
          </cell>
          <cell r="T4255" t="str">
            <v>无</v>
          </cell>
          <cell r="U4255">
            <v>0</v>
          </cell>
          <cell r="V4255">
            <v>1.88</v>
          </cell>
          <cell r="W4255">
            <v>1.88</v>
          </cell>
        </row>
        <row r="4256">
          <cell r="I4256" t="str">
            <v>湾头桥镇幸福村栗幸福水库至龙门雷公坳连接路</v>
          </cell>
          <cell r="J4256" t="str">
            <v>1327F4305810018</v>
          </cell>
          <cell r="K4256" t="str">
            <v>新村与撤并村便捷连通</v>
          </cell>
          <cell r="L4256" t="str">
            <v>一类地区</v>
          </cell>
          <cell r="M4256" t="str">
            <v>国家贫困县</v>
          </cell>
          <cell r="N4256" t="str">
            <v>新建</v>
          </cell>
          <cell r="O4256" t="str">
            <v>幸福村</v>
          </cell>
          <cell r="P4256" t="str">
            <v>无路</v>
          </cell>
          <cell r="R4256" t="str">
            <v>3.5</v>
          </cell>
          <cell r="S4256" t="str">
            <v>4.5</v>
          </cell>
          <cell r="T4256" t="str">
            <v>无</v>
          </cell>
          <cell r="U4256">
            <v>0</v>
          </cell>
          <cell r="V4256">
            <v>0.85</v>
          </cell>
          <cell r="W4256">
            <v>0.85</v>
          </cell>
        </row>
        <row r="4257">
          <cell r="I4257" t="str">
            <v>晏田乡青山亭村段塘井至石竹山连接路</v>
          </cell>
          <cell r="J4257" t="str">
            <v>1327F4305810010</v>
          </cell>
          <cell r="K4257" t="str">
            <v>新村与撤并村便捷连通</v>
          </cell>
          <cell r="L4257" t="str">
            <v>一类地区</v>
          </cell>
          <cell r="M4257" t="str">
            <v>国家贫困县</v>
          </cell>
          <cell r="N4257" t="str">
            <v>新建</v>
          </cell>
          <cell r="O4257" t="str">
            <v>青山亭村</v>
          </cell>
          <cell r="P4257" t="str">
            <v>无路</v>
          </cell>
          <cell r="R4257" t="str">
            <v>3.5</v>
          </cell>
          <cell r="S4257" t="str">
            <v>4.5</v>
          </cell>
          <cell r="T4257" t="str">
            <v>无</v>
          </cell>
          <cell r="U4257">
            <v>0</v>
          </cell>
          <cell r="V4257">
            <v>1.52</v>
          </cell>
          <cell r="W4257">
            <v>1.52</v>
          </cell>
        </row>
        <row r="4258">
          <cell r="I4258" t="str">
            <v>大湾屋至柏祥</v>
          </cell>
          <cell r="J4258" t="str">
            <v>1316F4306210002</v>
          </cell>
          <cell r="K4258" t="str">
            <v>乡镇通三级（路面宽7米）及以上农村公路</v>
          </cell>
          <cell r="L4258" t="str">
            <v>三类地区</v>
          </cell>
          <cell r="M4258"/>
          <cell r="N4258" t="str">
            <v>改扩建</v>
          </cell>
          <cell r="O4258" t="str">
            <v>柏祥镇</v>
          </cell>
          <cell r="P4258" t="str">
            <v>四级公路</v>
          </cell>
          <cell r="Q4258" t="str">
            <v>三级公路</v>
          </cell>
          <cell r="T4258" t="str">
            <v>X126430621</v>
          </cell>
          <cell r="U4258">
            <v>0</v>
          </cell>
          <cell r="V4258">
            <v>8.34</v>
          </cell>
          <cell r="W4258">
            <v>8.34</v>
          </cell>
        </row>
        <row r="4259">
          <cell r="I4259" t="str">
            <v>荣家湾至中洲乡</v>
          </cell>
          <cell r="J4259" t="str">
            <v>1316F4306210001</v>
          </cell>
          <cell r="K4259" t="str">
            <v>乡镇通三级（路面宽7米）及以上农村公路</v>
          </cell>
          <cell r="L4259" t="str">
            <v>三类地区</v>
          </cell>
          <cell r="M4259"/>
          <cell r="N4259" t="str">
            <v>改扩建</v>
          </cell>
          <cell r="O4259" t="str">
            <v>中洲乡</v>
          </cell>
          <cell r="P4259" t="str">
            <v>四级公路</v>
          </cell>
          <cell r="Q4259" t="str">
            <v>三级公路</v>
          </cell>
          <cell r="T4259" t="str">
            <v>X118430621</v>
          </cell>
          <cell r="U4259">
            <v>0</v>
          </cell>
          <cell r="V4259">
            <v>11.016999999999999</v>
          </cell>
          <cell r="W4259">
            <v>11.016999999999999</v>
          </cell>
        </row>
        <row r="4260">
          <cell r="I4260" t="str">
            <v>梅田湖通三级公路</v>
          </cell>
          <cell r="J4260" t="str">
            <v>1316F4306230003</v>
          </cell>
          <cell r="K4260" t="str">
            <v>乡镇通三级（路面宽7米）及以上农村公路</v>
          </cell>
          <cell r="L4260" t="str">
            <v>三类地区</v>
          </cell>
          <cell r="M4260"/>
          <cell r="N4260" t="str">
            <v>新建</v>
          </cell>
          <cell r="O4260" t="str">
            <v>梅田湖镇</v>
          </cell>
          <cell r="P4260" t="str">
            <v>四级公路</v>
          </cell>
          <cell r="Q4260" t="str">
            <v>三级公路</v>
          </cell>
          <cell r="T4260" t="str">
            <v>Y050430623</v>
          </cell>
          <cell r="U4260">
            <v>0</v>
          </cell>
          <cell r="V4260">
            <v>2.7770000000000001</v>
          </cell>
          <cell r="W4260">
            <v>2.7770000000000001</v>
          </cell>
        </row>
        <row r="4261">
          <cell r="I4261" t="str">
            <v>团洲乡通三级公路</v>
          </cell>
          <cell r="J4261" t="str">
            <v>1316F4306230002</v>
          </cell>
          <cell r="K4261" t="str">
            <v>乡镇通三级（路面宽7米）及以上农村公路</v>
          </cell>
          <cell r="L4261" t="str">
            <v>三类地区</v>
          </cell>
          <cell r="M4261"/>
          <cell r="N4261" t="str">
            <v>改扩建</v>
          </cell>
          <cell r="O4261" t="str">
            <v>团洲乡</v>
          </cell>
          <cell r="P4261" t="str">
            <v>四级公路</v>
          </cell>
          <cell r="Q4261" t="str">
            <v>三级公路</v>
          </cell>
          <cell r="T4261" t="str">
            <v>X250430623</v>
          </cell>
          <cell r="U4261">
            <v>0</v>
          </cell>
          <cell r="V4261">
            <v>11.51</v>
          </cell>
          <cell r="W4261">
            <v>11.51</v>
          </cell>
        </row>
        <row r="4262">
          <cell r="I4262" t="str">
            <v>鲇鱼须镇通三级公路</v>
          </cell>
          <cell r="J4262" t="str">
            <v>1316F4306230001</v>
          </cell>
          <cell r="K4262" t="str">
            <v>乡镇通三级（路面宽7米）及以上农村公路</v>
          </cell>
          <cell r="L4262" t="str">
            <v>三类地区</v>
          </cell>
          <cell r="M4262"/>
          <cell r="N4262" t="str">
            <v>改扩建</v>
          </cell>
          <cell r="O4262" t="str">
            <v>鲇鱼须镇</v>
          </cell>
          <cell r="P4262" t="str">
            <v>四级公路</v>
          </cell>
          <cell r="Q4262" t="str">
            <v>三级公路</v>
          </cell>
          <cell r="T4262" t="str">
            <v>X248430623</v>
          </cell>
          <cell r="U4262">
            <v>0</v>
          </cell>
          <cell r="V4262">
            <v>11.05</v>
          </cell>
          <cell r="W4262">
            <v>11.05</v>
          </cell>
        </row>
        <row r="4263">
          <cell r="I4263" t="str">
            <v>X010岭北镇至洪家屋场</v>
          </cell>
          <cell r="J4263" t="str">
            <v>1316F4306240011</v>
          </cell>
          <cell r="K4263" t="str">
            <v>乡镇通三级（路面宽7米）及以上农村公路</v>
          </cell>
          <cell r="L4263" t="str">
            <v>三类地区</v>
          </cell>
          <cell r="M4263"/>
          <cell r="O4263" t="str">
            <v>岭北镇</v>
          </cell>
          <cell r="P4263" t="str">
            <v>四级公路</v>
          </cell>
          <cell r="Q4263" t="str">
            <v>三级公路</v>
          </cell>
          <cell r="T4263" t="str">
            <v>X010430624</v>
          </cell>
          <cell r="U4263">
            <v>3.2280000000000002</v>
          </cell>
          <cell r="V4263">
            <v>4.7279999999999998</v>
          </cell>
          <cell r="W4263">
            <v>1.5</v>
          </cell>
        </row>
        <row r="4264">
          <cell r="I4264" t="str">
            <v>金杉路乡镇三级路</v>
          </cell>
          <cell r="J4264" t="str">
            <v>1316F4306240004</v>
          </cell>
          <cell r="K4264" t="str">
            <v>乡镇通三级（路面宽7米）及以上农村公路</v>
          </cell>
          <cell r="L4264" t="str">
            <v>三类地区</v>
          </cell>
          <cell r="M4264"/>
          <cell r="N4264" t="str">
            <v>改扩建</v>
          </cell>
          <cell r="O4264" t="str">
            <v>静河镇</v>
          </cell>
          <cell r="P4264" t="str">
            <v>四级公路</v>
          </cell>
          <cell r="Q4264" t="str">
            <v>三级公路</v>
          </cell>
          <cell r="T4264" t="str">
            <v>Y157430624</v>
          </cell>
          <cell r="U4264">
            <v>0</v>
          </cell>
          <cell r="V4264">
            <v>3.48</v>
          </cell>
          <cell r="W4264">
            <v>3.48</v>
          </cell>
        </row>
        <row r="4265">
          <cell r="I4265" t="str">
            <v>袁文路</v>
          </cell>
          <cell r="J4265" t="str">
            <v>1316F4306240010</v>
          </cell>
          <cell r="K4265" t="str">
            <v>乡镇通三级（路面宽7米）及以上农村公路</v>
          </cell>
          <cell r="L4265" t="str">
            <v>三类地区</v>
          </cell>
          <cell r="M4265"/>
          <cell r="N4265" t="str">
            <v>新建</v>
          </cell>
          <cell r="O4265" t="str">
            <v>玉华镇</v>
          </cell>
          <cell r="P4265" t="str">
            <v>四级公路</v>
          </cell>
          <cell r="Q4265" t="str">
            <v>三级公路</v>
          </cell>
          <cell r="T4265" t="str">
            <v>Y530430624</v>
          </cell>
          <cell r="U4265">
            <v>0</v>
          </cell>
          <cell r="V4265">
            <v>2.7290000000000001</v>
          </cell>
          <cell r="W4265">
            <v>2.7290000000000001</v>
          </cell>
        </row>
        <row r="4266">
          <cell r="I4266" t="str">
            <v>跃进门-临资口大桥</v>
          </cell>
          <cell r="J4266" t="str">
            <v>1316F4306240007</v>
          </cell>
          <cell r="K4266" t="str">
            <v>乡镇通三级（路面宽7米）及以上农村公路</v>
          </cell>
          <cell r="L4266" t="str">
            <v>三类地区</v>
          </cell>
          <cell r="M4266"/>
          <cell r="O4266" t="str">
            <v>杨林寨乡</v>
          </cell>
          <cell r="P4266" t="str">
            <v>四级公路</v>
          </cell>
          <cell r="Q4266" t="str">
            <v>三级公路</v>
          </cell>
          <cell r="T4266" t="str">
            <v>Y992430624、X192430624</v>
          </cell>
          <cell r="U4266">
            <v>0</v>
          </cell>
          <cell r="V4266">
            <v>5.75</v>
          </cell>
          <cell r="W4266">
            <v>5.75</v>
          </cell>
        </row>
        <row r="4267">
          <cell r="I4267" t="str">
            <v>大洲乡通三级公路</v>
          </cell>
          <cell r="J4267" t="str">
            <v>1316F4306260006</v>
          </cell>
          <cell r="K4267" t="str">
            <v>乡镇通三级（路面宽7米）及以上农村公路</v>
          </cell>
          <cell r="L4267" t="str">
            <v>一类地区</v>
          </cell>
          <cell r="M4267" t="str">
            <v>国家贫困县</v>
          </cell>
          <cell r="O4267" t="str">
            <v>大洲乡</v>
          </cell>
          <cell r="P4267" t="str">
            <v>四级公路</v>
          </cell>
          <cell r="Q4267" t="str">
            <v>三级公路</v>
          </cell>
          <cell r="T4267" t="str">
            <v>Y114430626</v>
          </cell>
          <cell r="U4267">
            <v>0</v>
          </cell>
          <cell r="V4267">
            <v>12.125</v>
          </cell>
          <cell r="W4267">
            <v>12.125</v>
          </cell>
        </row>
        <row r="4268">
          <cell r="I4268" t="str">
            <v>虹桥镇通三级公路</v>
          </cell>
          <cell r="J4268" t="str">
            <v>1316F4306260009</v>
          </cell>
          <cell r="K4268" t="str">
            <v>乡镇通三级（路面宽7米）及以上农村公路</v>
          </cell>
          <cell r="L4268" t="str">
            <v>一类地区</v>
          </cell>
          <cell r="M4268" t="str">
            <v>国家贫困县</v>
          </cell>
          <cell r="O4268" t="str">
            <v>虹桥镇</v>
          </cell>
          <cell r="P4268" t="str">
            <v>四级公路</v>
          </cell>
          <cell r="Q4268" t="str">
            <v>三级公路</v>
          </cell>
          <cell r="T4268" t="str">
            <v>X006430626</v>
          </cell>
          <cell r="U4268">
            <v>0</v>
          </cell>
          <cell r="V4268">
            <v>8.327</v>
          </cell>
          <cell r="W4268">
            <v>8.327</v>
          </cell>
        </row>
        <row r="4269">
          <cell r="I4269" t="str">
            <v>平江县S316至三市至S202公路</v>
          </cell>
          <cell r="J4269" t="str">
            <v>1316F4306260001</v>
          </cell>
          <cell r="K4269" t="str">
            <v>乡镇通三级（路面宽7米）及以上农村公路</v>
          </cell>
          <cell r="L4269" t="str">
            <v>一类地区</v>
          </cell>
          <cell r="M4269" t="str">
            <v>国家贫困县</v>
          </cell>
          <cell r="N4269" t="str">
            <v>改扩建</v>
          </cell>
          <cell r="O4269" t="str">
            <v>三市镇</v>
          </cell>
          <cell r="P4269" t="str">
            <v>四级公路</v>
          </cell>
          <cell r="Q4269" t="str">
            <v>三级公路</v>
          </cell>
          <cell r="T4269" t="str">
            <v>X028430626</v>
          </cell>
          <cell r="U4269">
            <v>0</v>
          </cell>
          <cell r="V4269">
            <v>10</v>
          </cell>
          <cell r="W4269">
            <v>10</v>
          </cell>
        </row>
        <row r="4270">
          <cell r="I4270" t="str">
            <v>平江县木金乡至土龙公路</v>
          </cell>
          <cell r="J4270" t="str">
            <v>1316F4306260002</v>
          </cell>
          <cell r="K4270" t="str">
            <v>乡镇通三级（路面宽7米）及以上农村公路</v>
          </cell>
          <cell r="L4270" t="str">
            <v>一类地区</v>
          </cell>
          <cell r="M4270" t="str">
            <v>国家贫困县</v>
          </cell>
          <cell r="N4270" t="str">
            <v>改扩建</v>
          </cell>
          <cell r="O4270" t="str">
            <v>木金乡</v>
          </cell>
          <cell r="P4270" t="str">
            <v>四级公路</v>
          </cell>
          <cell r="Q4270" t="str">
            <v>三级公路</v>
          </cell>
          <cell r="T4270" t="str">
            <v>X002430626</v>
          </cell>
          <cell r="U4270">
            <v>0</v>
          </cell>
          <cell r="V4270">
            <v>16.25</v>
          </cell>
          <cell r="W4270">
            <v>16.25</v>
          </cell>
        </row>
        <row r="4271">
          <cell r="I4271" t="str">
            <v>石牛寨镇通三级公路</v>
          </cell>
          <cell r="J4271" t="str">
            <v>1316F4306260007</v>
          </cell>
          <cell r="K4271" t="str">
            <v>乡镇通三级（路面宽7米）及以上农村公路</v>
          </cell>
          <cell r="L4271" t="str">
            <v>一类地区</v>
          </cell>
          <cell r="M4271" t="str">
            <v>国家贫困县</v>
          </cell>
          <cell r="O4271" t="str">
            <v>石牛寨镇</v>
          </cell>
          <cell r="P4271" t="str">
            <v>四级公路</v>
          </cell>
          <cell r="Q4271" t="str">
            <v>三级公路</v>
          </cell>
          <cell r="T4271" t="str">
            <v>X005430626</v>
          </cell>
          <cell r="U4271">
            <v>0</v>
          </cell>
          <cell r="V4271">
            <v>7.944</v>
          </cell>
          <cell r="W4271">
            <v>7.944</v>
          </cell>
        </row>
        <row r="4272">
          <cell r="I4272" t="str">
            <v>童市镇通三级公路</v>
          </cell>
          <cell r="J4272" t="str">
            <v>1316F4306260008</v>
          </cell>
          <cell r="K4272" t="str">
            <v>乡镇通三级（路面宽7米）及以上农村公路</v>
          </cell>
          <cell r="L4272" t="str">
            <v>一类地区</v>
          </cell>
          <cell r="M4272" t="str">
            <v>国家贫困县</v>
          </cell>
          <cell r="O4272" t="str">
            <v>童市镇</v>
          </cell>
          <cell r="P4272" t="str">
            <v>四级公路</v>
          </cell>
          <cell r="Q4272" t="str">
            <v>三级公路</v>
          </cell>
          <cell r="T4272" t="str">
            <v>Y049430626</v>
          </cell>
          <cell r="U4272">
            <v>0</v>
          </cell>
          <cell r="V4272">
            <v>6.5469999999999997</v>
          </cell>
          <cell r="W4272">
            <v>6.5469999999999997</v>
          </cell>
        </row>
        <row r="4273">
          <cell r="I4273" t="str">
            <v>C274忠防镇至S206</v>
          </cell>
          <cell r="J4273" t="str">
            <v>1316F4306820002</v>
          </cell>
          <cell r="K4273" t="str">
            <v>乡镇通三级（路面宽7米）及以上农村公路</v>
          </cell>
          <cell r="L4273" t="str">
            <v>三类地区</v>
          </cell>
          <cell r="M4273"/>
          <cell r="O4273" t="str">
            <v>忠防镇</v>
          </cell>
          <cell r="P4273" t="str">
            <v>四级公路</v>
          </cell>
          <cell r="Q4273" t="str">
            <v>三级公路</v>
          </cell>
          <cell r="T4273" t="str">
            <v>C274430682</v>
          </cell>
          <cell r="U4273">
            <v>0</v>
          </cell>
          <cell r="V4273">
            <v>2</v>
          </cell>
          <cell r="W4273">
            <v>2</v>
          </cell>
        </row>
        <row r="4274">
          <cell r="I4274" t="str">
            <v>岳阳花语世界景区连接路</v>
          </cell>
          <cell r="J4274" t="str">
            <v>131302F4306020001</v>
          </cell>
          <cell r="K4274" t="str">
            <v>通景公路</v>
          </cell>
          <cell r="L4274" t="str">
            <v>三类地区</v>
          </cell>
          <cell r="M4274"/>
          <cell r="O4274" t="str">
            <v>岳阳花语世界景区</v>
          </cell>
          <cell r="R4274" t="str">
            <v>5</v>
          </cell>
          <cell r="S4274" t="str">
            <v>6.5</v>
          </cell>
          <cell r="T4274" t="str">
            <v>Y002430602</v>
          </cell>
          <cell r="U4274">
            <v>0</v>
          </cell>
          <cell r="V4274">
            <v>3.4020000000000001</v>
          </cell>
          <cell r="W4274">
            <v>3.4020000000000001</v>
          </cell>
        </row>
        <row r="4275">
          <cell r="I4275" t="str">
            <v>君山区荷花公园环湖公路工程</v>
          </cell>
          <cell r="J4275" t="str">
            <v>131301F4306110001</v>
          </cell>
          <cell r="K4275" t="str">
            <v>通景公路</v>
          </cell>
          <cell r="L4275" t="str">
            <v>三类地区</v>
          </cell>
          <cell r="M4275"/>
          <cell r="N4275" t="str">
            <v>新建</v>
          </cell>
          <cell r="O4275" t="str">
            <v>君山区荷花公园</v>
          </cell>
          <cell r="R4275" t="str">
            <v>3.5</v>
          </cell>
          <cell r="S4275" t="str">
            <v>6</v>
          </cell>
          <cell r="T4275" t="str">
            <v>无</v>
          </cell>
          <cell r="U4275">
            <v>0</v>
          </cell>
          <cell r="V4275">
            <v>8.7799999999999994</v>
          </cell>
          <cell r="W4275">
            <v>8.7799999999999994</v>
          </cell>
        </row>
        <row r="4276">
          <cell r="I4276" t="str">
            <v>岳阳市君山区乡村之恋休闲农庄连接路</v>
          </cell>
          <cell r="J4276" t="str">
            <v>13130201F4306110001</v>
          </cell>
          <cell r="K4276" t="str">
            <v>通景公路</v>
          </cell>
          <cell r="L4276" t="str">
            <v>三类地区</v>
          </cell>
          <cell r="M4276"/>
          <cell r="N4276" t="str">
            <v>升级改造（提质改造）</v>
          </cell>
          <cell r="O4276" t="str">
            <v>岳阳市君山区乡村之恋休闲农庄</v>
          </cell>
          <cell r="R4276" t="str">
            <v>3.5</v>
          </cell>
          <cell r="S4276" t="str">
            <v>6</v>
          </cell>
          <cell r="T4276" t="str">
            <v>Y703430611</v>
          </cell>
          <cell r="U4276">
            <v>0.71599999999999997</v>
          </cell>
          <cell r="V4276">
            <v>1.5609999999999999</v>
          </cell>
          <cell r="W4276">
            <v>0.84499999999999997</v>
          </cell>
        </row>
        <row r="4277">
          <cell r="I4277" t="str">
            <v>S209至S206连接路</v>
          </cell>
          <cell r="J4277" t="str">
            <v>131301F4306210002</v>
          </cell>
          <cell r="K4277" t="str">
            <v>通景公路</v>
          </cell>
          <cell r="L4277" t="str">
            <v>三类地区</v>
          </cell>
          <cell r="M4277"/>
          <cell r="N4277" t="str">
            <v>升级改造（提质改造）</v>
          </cell>
          <cell r="O4277" t="str">
            <v>筻口镇果浓小镇</v>
          </cell>
          <cell r="R4277" t="str">
            <v>4</v>
          </cell>
          <cell r="S4277" t="str">
            <v>6</v>
          </cell>
          <cell r="T4277" t="str">
            <v>X129430621</v>
          </cell>
          <cell r="U4277">
            <v>0</v>
          </cell>
          <cell r="V4277">
            <v>10.17</v>
          </cell>
          <cell r="W4277">
            <v>10.17</v>
          </cell>
        </row>
        <row r="4278">
          <cell r="I4278" t="str">
            <v>宝塔至洞庭湖连接路</v>
          </cell>
          <cell r="J4278" t="str">
            <v>131302F4306210010</v>
          </cell>
          <cell r="K4278" t="str">
            <v>通景公路</v>
          </cell>
          <cell r="L4278" t="str">
            <v>三类地区</v>
          </cell>
          <cell r="M4278"/>
          <cell r="N4278" t="str">
            <v>升级改造（提质改造）</v>
          </cell>
          <cell r="O4278" t="str">
            <v>洞庭湖风光带</v>
          </cell>
          <cell r="R4278" t="str">
            <v>4.5</v>
          </cell>
          <cell r="S4278" t="str">
            <v>6</v>
          </cell>
          <cell r="T4278" t="str">
            <v>X138430621</v>
          </cell>
          <cell r="U4278">
            <v>0</v>
          </cell>
          <cell r="V4278">
            <v>6.26</v>
          </cell>
          <cell r="W4278">
            <v>6.26</v>
          </cell>
        </row>
        <row r="4279">
          <cell r="I4279" t="str">
            <v>大云山国家森林公园（大云山通景公路）</v>
          </cell>
          <cell r="J4279" t="str">
            <v>131302F4306210001</v>
          </cell>
          <cell r="K4279" t="str">
            <v>通景公路</v>
          </cell>
          <cell r="L4279" t="str">
            <v>三类地区</v>
          </cell>
          <cell r="M4279"/>
          <cell r="N4279" t="str">
            <v>升级改造（提质改造）</v>
          </cell>
          <cell r="O4279" t="str">
            <v>大云山国家森林公园</v>
          </cell>
          <cell r="R4279" t="str">
            <v>3.5</v>
          </cell>
          <cell r="S4279" t="str">
            <v>6</v>
          </cell>
          <cell r="T4279" t="str">
            <v>无</v>
          </cell>
          <cell r="U4279">
            <v>0</v>
          </cell>
          <cell r="V4279">
            <v>6.06</v>
          </cell>
          <cell r="W4279">
            <v>6.06</v>
          </cell>
        </row>
        <row r="4280">
          <cell r="I4280" t="str">
            <v>大云山国家森林公园（岳阳县S503至云山林场连接路）</v>
          </cell>
          <cell r="J4280" t="str">
            <v>131301F4306210006</v>
          </cell>
          <cell r="K4280" t="str">
            <v>通景公路</v>
          </cell>
          <cell r="L4280" t="str">
            <v>三类地区</v>
          </cell>
          <cell r="M4280"/>
          <cell r="N4280" t="str">
            <v>升级改造（提质改造）</v>
          </cell>
          <cell r="O4280" t="str">
            <v>大云山国家森林公园</v>
          </cell>
          <cell r="R4280" t="str">
            <v>4.5</v>
          </cell>
          <cell r="S4280" t="str">
            <v>7</v>
          </cell>
          <cell r="T4280" t="str">
            <v>无</v>
          </cell>
          <cell r="U4280">
            <v>0</v>
          </cell>
          <cell r="V4280">
            <v>8.8170000000000002</v>
          </cell>
          <cell r="W4280">
            <v>8.8170000000000002</v>
          </cell>
        </row>
        <row r="4281">
          <cell r="I4281" t="str">
            <v>大云山森林公园通景集散公路</v>
          </cell>
          <cell r="J4281" t="str">
            <v>131301F4306210003</v>
          </cell>
          <cell r="K4281" t="str">
            <v>通景公路</v>
          </cell>
          <cell r="L4281" t="str">
            <v>三类地区</v>
          </cell>
          <cell r="M4281"/>
          <cell r="N4281" t="str">
            <v>升级改造（提质改造）</v>
          </cell>
          <cell r="O4281" t="str">
            <v>大云山森林公园</v>
          </cell>
          <cell r="R4281" t="str">
            <v>3.5</v>
          </cell>
          <cell r="S4281" t="str">
            <v>6.5</v>
          </cell>
          <cell r="T4281" t="str">
            <v>X181430621</v>
          </cell>
          <cell r="U4281">
            <v>0</v>
          </cell>
          <cell r="V4281">
            <v>5.6</v>
          </cell>
          <cell r="W4281">
            <v>5.6</v>
          </cell>
        </row>
        <row r="4282">
          <cell r="I4282" t="str">
            <v>湖南新墙河国家湿地公园至Y283连接路</v>
          </cell>
          <cell r="J4282" t="str">
            <v>131302F4306210009</v>
          </cell>
          <cell r="K4282" t="str">
            <v>通景公路</v>
          </cell>
          <cell r="L4282" t="str">
            <v>三类地区</v>
          </cell>
          <cell r="M4282"/>
          <cell r="N4282" t="str">
            <v>新建</v>
          </cell>
          <cell r="O4282" t="str">
            <v>湖南新墙河国家湿地公园</v>
          </cell>
          <cell r="R4282" t="str">
            <v>4</v>
          </cell>
          <cell r="S4282" t="str">
            <v>6</v>
          </cell>
          <cell r="T4282" t="str">
            <v>无</v>
          </cell>
          <cell r="U4282">
            <v>0</v>
          </cell>
          <cell r="V4282">
            <v>2.0099999999999998</v>
          </cell>
          <cell r="W4282">
            <v>2.0099999999999998</v>
          </cell>
        </row>
        <row r="4283">
          <cell r="I4283" t="str">
            <v>兰泽烈士公园至S312连接路</v>
          </cell>
          <cell r="J4283" t="str">
            <v>131302F4306210004</v>
          </cell>
          <cell r="K4283" t="str">
            <v>通景公路</v>
          </cell>
          <cell r="L4283" t="str">
            <v>三类地区</v>
          </cell>
          <cell r="M4283"/>
          <cell r="N4283" t="str">
            <v>升级改造（提质改造）</v>
          </cell>
          <cell r="O4283" t="str">
            <v>兰泽烈士公园</v>
          </cell>
          <cell r="R4283" t="str">
            <v>4</v>
          </cell>
          <cell r="S4283" t="str">
            <v>6</v>
          </cell>
          <cell r="T4283" t="str">
            <v>无</v>
          </cell>
          <cell r="U4283">
            <v>0</v>
          </cell>
          <cell r="V4283">
            <v>8.3049999999999997</v>
          </cell>
          <cell r="W4283">
            <v>8.3049999999999997</v>
          </cell>
        </row>
        <row r="4284">
          <cell r="I4284" t="str">
            <v>刘备洞景区至S206连接路</v>
          </cell>
          <cell r="J4284" t="str">
            <v>131302F4306210005</v>
          </cell>
          <cell r="K4284" t="str">
            <v>通景公路</v>
          </cell>
          <cell r="L4284" t="str">
            <v>三类地区</v>
          </cell>
          <cell r="M4284"/>
          <cell r="N4284" t="str">
            <v>升级改造（提质改造）</v>
          </cell>
          <cell r="O4284" t="str">
            <v>刘备洞峡谷景区</v>
          </cell>
          <cell r="R4284" t="str">
            <v>3.5</v>
          </cell>
          <cell r="S4284" t="str">
            <v>6</v>
          </cell>
          <cell r="T4284" t="str">
            <v>CX09430621</v>
          </cell>
          <cell r="U4284">
            <v>0</v>
          </cell>
          <cell r="V4284">
            <v>2.57</v>
          </cell>
          <cell r="W4284">
            <v>2.57</v>
          </cell>
        </row>
        <row r="4285">
          <cell r="I4285" t="str">
            <v>鹿苑寺至步仙连接路</v>
          </cell>
          <cell r="J4285" t="str">
            <v>131302F4306210002</v>
          </cell>
          <cell r="K4285" t="str">
            <v>通景公路</v>
          </cell>
          <cell r="L4285" t="str">
            <v>三类地区</v>
          </cell>
          <cell r="M4285"/>
          <cell r="N4285" t="str">
            <v>升级改造（提质改造）</v>
          </cell>
          <cell r="O4285" t="str">
            <v>鹿苑寺</v>
          </cell>
          <cell r="R4285" t="str">
            <v>3.5</v>
          </cell>
          <cell r="S4285" t="str">
            <v>6</v>
          </cell>
          <cell r="T4285" t="str">
            <v>无</v>
          </cell>
          <cell r="U4285">
            <v>0</v>
          </cell>
          <cell r="V4285">
            <v>4.5599999999999996</v>
          </cell>
          <cell r="W4285">
            <v>4.5599999999999996</v>
          </cell>
        </row>
        <row r="4286">
          <cell r="I4286" t="str">
            <v>铁山湖景区连接路</v>
          </cell>
          <cell r="J4286" t="str">
            <v>131302F4306210003</v>
          </cell>
          <cell r="K4286" t="str">
            <v>通景公路</v>
          </cell>
          <cell r="L4286" t="str">
            <v>三类地区</v>
          </cell>
          <cell r="M4286"/>
          <cell r="N4286" t="str">
            <v>升级改造（提质改造）</v>
          </cell>
          <cell r="O4286" t="str">
            <v>铁山湖景区</v>
          </cell>
          <cell r="R4286" t="str">
            <v>3.5</v>
          </cell>
          <cell r="S4286" t="str">
            <v>7</v>
          </cell>
          <cell r="T4286" t="str">
            <v>X132430621</v>
          </cell>
          <cell r="U4286">
            <v>0</v>
          </cell>
          <cell r="V4286">
            <v>11.8</v>
          </cell>
          <cell r="W4286">
            <v>11.8</v>
          </cell>
        </row>
        <row r="4287">
          <cell r="I4287" t="str">
            <v>相思山至S310连接路</v>
          </cell>
          <cell r="J4287" t="str">
            <v>131301F4306210007</v>
          </cell>
          <cell r="K4287" t="str">
            <v>通景公路</v>
          </cell>
          <cell r="L4287" t="str">
            <v>三类地区</v>
          </cell>
          <cell r="M4287"/>
          <cell r="N4287" t="str">
            <v>升级改造（提质改造）</v>
          </cell>
          <cell r="O4287" t="str">
            <v>相思山景区</v>
          </cell>
          <cell r="R4287" t="str">
            <v>5</v>
          </cell>
          <cell r="S4287" t="str">
            <v>6</v>
          </cell>
          <cell r="T4287" t="str">
            <v>无</v>
          </cell>
          <cell r="U4287">
            <v>0</v>
          </cell>
          <cell r="V4287">
            <v>13.94</v>
          </cell>
          <cell r="W4287">
            <v>13.94</v>
          </cell>
        </row>
        <row r="4288">
          <cell r="I4288" t="str">
            <v>岳阳县八仙桥至马店连接路</v>
          </cell>
          <cell r="J4288" t="str">
            <v>131302F4306210011</v>
          </cell>
          <cell r="K4288" t="str">
            <v>通景公路</v>
          </cell>
          <cell r="L4288" t="str">
            <v>三类地区</v>
          </cell>
          <cell r="M4288"/>
          <cell r="N4288" t="str">
            <v>升级改造（提质改造）</v>
          </cell>
          <cell r="O4288" t="str">
            <v>新墙河国家湿地公园</v>
          </cell>
          <cell r="R4288" t="str">
            <v>4.5</v>
          </cell>
          <cell r="S4288" t="str">
            <v>7</v>
          </cell>
          <cell r="T4288" t="str">
            <v>C782430621</v>
          </cell>
          <cell r="U4288">
            <v>0</v>
          </cell>
          <cell r="V4288">
            <v>9.3379999999999992</v>
          </cell>
          <cell r="W4288">
            <v>9.3379999999999992</v>
          </cell>
        </row>
        <row r="4289">
          <cell r="I4289" t="str">
            <v>岳阳县黄秀农耕文化园（岳阳县黄秀农耕文化园）通景路</v>
          </cell>
          <cell r="J4289" t="str">
            <v>13130201F4306210001</v>
          </cell>
          <cell r="K4289" t="str">
            <v>通景公路</v>
          </cell>
          <cell r="L4289" t="str">
            <v>三类地区</v>
          </cell>
          <cell r="M4289"/>
          <cell r="N4289" t="str">
            <v>升级改造（提质改造）</v>
          </cell>
          <cell r="O4289" t="str">
            <v>黄秀农耕文化园（岳阳县黄秀农耕文化园）</v>
          </cell>
          <cell r="R4289" t="str">
            <v>3.5</v>
          </cell>
          <cell r="S4289" t="str">
            <v>6</v>
          </cell>
          <cell r="T4289" t="str">
            <v>X005430621</v>
          </cell>
          <cell r="U4289">
            <v>0</v>
          </cell>
          <cell r="V4289">
            <v>4.6120000000000001</v>
          </cell>
          <cell r="W4289">
            <v>4.6120000000000001</v>
          </cell>
        </row>
        <row r="4290">
          <cell r="I4290" t="str">
            <v>岳阳县七斗堂山庄连接路</v>
          </cell>
          <cell r="J4290" t="str">
            <v>131302F4306210006</v>
          </cell>
          <cell r="K4290" t="str">
            <v>通景公路</v>
          </cell>
          <cell r="L4290" t="str">
            <v>三类地区</v>
          </cell>
          <cell r="M4290"/>
          <cell r="N4290" t="str">
            <v>升级改造（提质改造）</v>
          </cell>
          <cell r="O4290" t="str">
            <v>岳阳县七斗堂山庄</v>
          </cell>
          <cell r="R4290" t="str">
            <v>3.5</v>
          </cell>
          <cell r="S4290" t="str">
            <v>7</v>
          </cell>
          <cell r="T4290" t="str">
            <v>Y014430621</v>
          </cell>
          <cell r="U4290">
            <v>0</v>
          </cell>
          <cell r="V4290">
            <v>4.22</v>
          </cell>
          <cell r="W4290">
            <v>4.22</v>
          </cell>
        </row>
        <row r="4291">
          <cell r="I4291" t="str">
            <v>岳阳县月田镇孙家大屋连接路</v>
          </cell>
          <cell r="J4291" t="str">
            <v>131302F4306210007</v>
          </cell>
          <cell r="K4291" t="str">
            <v>通景公路</v>
          </cell>
          <cell r="L4291" t="str">
            <v>三类地区</v>
          </cell>
          <cell r="M4291"/>
          <cell r="N4291" t="str">
            <v>升级改造（提质改造）</v>
          </cell>
          <cell r="O4291" t="str">
            <v>月田镇孙家大屋</v>
          </cell>
          <cell r="R4291" t="str">
            <v>3.5</v>
          </cell>
          <cell r="S4291" t="str">
            <v>6</v>
          </cell>
          <cell r="T4291" t="str">
            <v>CD98430621</v>
          </cell>
          <cell r="U4291">
            <v>0</v>
          </cell>
          <cell r="V4291">
            <v>1.5</v>
          </cell>
          <cell r="W4291">
            <v>1.5</v>
          </cell>
        </row>
        <row r="4292">
          <cell r="I4292" t="str">
            <v>岳阳县月田至张谷英连接路</v>
          </cell>
          <cell r="J4292" t="str">
            <v>131301F4306210004</v>
          </cell>
          <cell r="K4292" t="str">
            <v>通景公路</v>
          </cell>
          <cell r="L4292" t="str">
            <v>三类地区</v>
          </cell>
          <cell r="M4292"/>
          <cell r="N4292" t="str">
            <v>升级改造（提质改造）</v>
          </cell>
          <cell r="O4292" t="str">
            <v>张谷英村</v>
          </cell>
          <cell r="R4292" t="str">
            <v>3.5</v>
          </cell>
          <cell r="S4292" t="str">
            <v>6</v>
          </cell>
          <cell r="T4292" t="str">
            <v>无</v>
          </cell>
          <cell r="U4292">
            <v>0</v>
          </cell>
          <cell r="V4292">
            <v>14</v>
          </cell>
          <cell r="W4292">
            <v>14</v>
          </cell>
        </row>
        <row r="4293">
          <cell r="I4293" t="str">
            <v>月田至陈伏连接路</v>
          </cell>
          <cell r="J4293" t="str">
            <v>131301F4306210009</v>
          </cell>
          <cell r="K4293" t="str">
            <v>通景公路</v>
          </cell>
          <cell r="L4293" t="str">
            <v>三类地区</v>
          </cell>
          <cell r="M4293"/>
          <cell r="N4293" t="str">
            <v>升级改造（提质改造）</v>
          </cell>
          <cell r="O4293" t="str">
            <v>铁山风景区</v>
          </cell>
          <cell r="R4293" t="str">
            <v>4.5</v>
          </cell>
          <cell r="S4293" t="str">
            <v>6</v>
          </cell>
          <cell r="T4293" t="str">
            <v>X097430621</v>
          </cell>
          <cell r="U4293">
            <v>0</v>
          </cell>
          <cell r="V4293">
            <v>7.13</v>
          </cell>
          <cell r="W4293">
            <v>7.13</v>
          </cell>
        </row>
        <row r="4294">
          <cell r="I4294" t="str">
            <v>洪山头至华一水库旅游公路</v>
          </cell>
          <cell r="J4294" t="str">
            <v>131302F4306230010</v>
          </cell>
          <cell r="K4294" t="str">
            <v>通景公路</v>
          </cell>
          <cell r="L4294" t="str">
            <v>三类地区</v>
          </cell>
          <cell r="M4294"/>
          <cell r="N4294" t="str">
            <v>新建</v>
          </cell>
          <cell r="O4294" t="str">
            <v>湖南桃花山森林公园</v>
          </cell>
          <cell r="R4294" t="str">
            <v>4.5</v>
          </cell>
          <cell r="S4294" t="str">
            <v>6</v>
          </cell>
          <cell r="T4294" t="str">
            <v>X234430623</v>
          </cell>
          <cell r="U4294">
            <v>0</v>
          </cell>
          <cell r="V4294">
            <v>19</v>
          </cell>
          <cell r="W4294">
            <v>19</v>
          </cell>
        </row>
        <row r="4295">
          <cell r="I4295" t="str">
            <v>华容县东湖国家湿地公园旅游通景公路</v>
          </cell>
          <cell r="J4295" t="str">
            <v>131302F4306230011</v>
          </cell>
          <cell r="K4295" t="str">
            <v>通景公路</v>
          </cell>
          <cell r="L4295" t="str">
            <v>三类地区</v>
          </cell>
          <cell r="M4295"/>
          <cell r="N4295" t="str">
            <v>新建</v>
          </cell>
          <cell r="O4295" t="str">
            <v>华容县东湖国家湿地公园</v>
          </cell>
          <cell r="R4295" t="str">
            <v>3.5</v>
          </cell>
          <cell r="S4295" t="str">
            <v>6</v>
          </cell>
          <cell r="T4295" t="str">
            <v>无</v>
          </cell>
          <cell r="U4295">
            <v>0</v>
          </cell>
          <cell r="V4295">
            <v>17.510000000000002</v>
          </cell>
          <cell r="W4295">
            <v>17.510000000000002</v>
          </cell>
        </row>
        <row r="4296">
          <cell r="I4296" t="str">
            <v>华容县东湖湿地公园通景公路</v>
          </cell>
          <cell r="J4296" t="str">
            <v>131302F4306230007</v>
          </cell>
          <cell r="K4296" t="str">
            <v>通景公路</v>
          </cell>
          <cell r="L4296" t="str">
            <v>三类地区</v>
          </cell>
          <cell r="M4296"/>
          <cell r="N4296" t="str">
            <v>升级改造（提质改造）</v>
          </cell>
          <cell r="O4296" t="str">
            <v>华容县东湖湿地公园</v>
          </cell>
          <cell r="R4296" t="str">
            <v>3.5</v>
          </cell>
          <cell r="S4296" t="str">
            <v>6</v>
          </cell>
          <cell r="T4296" t="str">
            <v>Y130430623</v>
          </cell>
          <cell r="U4296">
            <v>0</v>
          </cell>
          <cell r="V4296">
            <v>5.98</v>
          </cell>
          <cell r="W4296">
            <v>5.98</v>
          </cell>
        </row>
        <row r="4297">
          <cell r="I4297" t="str">
            <v>华容县东山镇白果树景点通景公路</v>
          </cell>
          <cell r="J4297" t="str">
            <v>131302F4306230003</v>
          </cell>
          <cell r="K4297" t="str">
            <v>通景公路</v>
          </cell>
          <cell r="L4297" t="str">
            <v>三类地区</v>
          </cell>
          <cell r="M4297"/>
          <cell r="N4297" t="str">
            <v>升级改造（提质改造）</v>
          </cell>
          <cell r="O4297" t="str">
            <v>华容县东山镇白果树</v>
          </cell>
          <cell r="R4297" t="str">
            <v>3.5</v>
          </cell>
          <cell r="S4297" t="str">
            <v>6</v>
          </cell>
          <cell r="T4297" t="str">
            <v>CAB9430623</v>
          </cell>
          <cell r="U4297">
            <v>0</v>
          </cell>
          <cell r="V4297">
            <v>2.88</v>
          </cell>
          <cell r="W4297">
            <v>2.88</v>
          </cell>
        </row>
        <row r="4298">
          <cell r="I4298" t="str">
            <v>华容县东山镇东山湖景点通景公路</v>
          </cell>
          <cell r="J4298" t="str">
            <v>131302F4306230004</v>
          </cell>
          <cell r="K4298" t="str">
            <v>通景公路</v>
          </cell>
          <cell r="L4298" t="str">
            <v>三类地区</v>
          </cell>
          <cell r="M4298"/>
          <cell r="N4298" t="str">
            <v>升级改造（提质改造）</v>
          </cell>
          <cell r="O4298" t="str">
            <v>华容县东山镇仙鹅寺景点</v>
          </cell>
          <cell r="R4298" t="str">
            <v>3.5</v>
          </cell>
          <cell r="S4298" t="str">
            <v>6</v>
          </cell>
          <cell r="T4298" t="str">
            <v>X234430623</v>
          </cell>
          <cell r="U4298">
            <v>0</v>
          </cell>
          <cell r="V4298">
            <v>6.07</v>
          </cell>
          <cell r="W4298">
            <v>6.07</v>
          </cell>
        </row>
        <row r="4299">
          <cell r="I4299" t="str">
            <v>华容县东山镇华容道景点通景公路</v>
          </cell>
          <cell r="J4299" t="str">
            <v>131302F4306230002</v>
          </cell>
          <cell r="K4299" t="str">
            <v>通景公路</v>
          </cell>
          <cell r="L4299" t="str">
            <v>三类地区</v>
          </cell>
          <cell r="M4299"/>
          <cell r="N4299" t="str">
            <v>升级改造（提质改造）</v>
          </cell>
          <cell r="O4299" t="str">
            <v>华容县东山镇华容道景点</v>
          </cell>
          <cell r="R4299" t="str">
            <v>4.5</v>
          </cell>
          <cell r="S4299" t="str">
            <v>6</v>
          </cell>
          <cell r="T4299" t="str">
            <v>C190430623</v>
          </cell>
          <cell r="U4299">
            <v>0</v>
          </cell>
          <cell r="V4299">
            <v>3.27</v>
          </cell>
          <cell r="W4299">
            <v>3.27</v>
          </cell>
        </row>
        <row r="4300">
          <cell r="I4300" t="str">
            <v>华容县东山镇雷打岩景点通景公路</v>
          </cell>
          <cell r="J4300" t="str">
            <v>131302F4306230005</v>
          </cell>
          <cell r="K4300" t="str">
            <v>通景公路</v>
          </cell>
          <cell r="L4300" t="str">
            <v>三类地区</v>
          </cell>
          <cell r="M4300"/>
          <cell r="N4300" t="str">
            <v>升级改造（提质改造）</v>
          </cell>
          <cell r="O4300" t="str">
            <v>华容县东山镇雷打岩景点</v>
          </cell>
          <cell r="R4300" t="str">
            <v>3.5</v>
          </cell>
          <cell r="S4300" t="str">
            <v>6</v>
          </cell>
          <cell r="T4300" t="str">
            <v>Y755430623</v>
          </cell>
          <cell r="U4300">
            <v>0</v>
          </cell>
          <cell r="V4300">
            <v>2.7229999999999999</v>
          </cell>
          <cell r="W4300">
            <v>2.7229999999999999</v>
          </cell>
        </row>
        <row r="4301">
          <cell r="I4301" t="str">
            <v>华容县东山镇七星墩古遗址通景公路</v>
          </cell>
          <cell r="J4301" t="str">
            <v>131302F4306230006</v>
          </cell>
          <cell r="K4301" t="str">
            <v>通景公路</v>
          </cell>
          <cell r="L4301" t="str">
            <v>三类地区</v>
          </cell>
          <cell r="M4301"/>
          <cell r="N4301" t="str">
            <v>升级改造（提质改造）</v>
          </cell>
          <cell r="O4301" t="str">
            <v>华容县东山镇七星墩古遗址</v>
          </cell>
          <cell r="R4301" t="str">
            <v>3.5</v>
          </cell>
          <cell r="S4301" t="str">
            <v>6</v>
          </cell>
          <cell r="T4301" t="str">
            <v>C202430623</v>
          </cell>
          <cell r="U4301">
            <v>0</v>
          </cell>
          <cell r="V4301">
            <v>1.58</v>
          </cell>
          <cell r="W4301">
            <v>1.58</v>
          </cell>
        </row>
        <row r="4302">
          <cell r="I4302" t="str">
            <v>华容县墨山古镇旅游扶贫项目公路</v>
          </cell>
          <cell r="J4302" t="str">
            <v>131302F4306230013</v>
          </cell>
          <cell r="K4302" t="str">
            <v>通景公路</v>
          </cell>
          <cell r="L4302" t="str">
            <v>三类地区</v>
          </cell>
          <cell r="M4302"/>
          <cell r="N4302" t="str">
            <v>新建</v>
          </cell>
          <cell r="O4302" t="str">
            <v>华容县墨山古镇</v>
          </cell>
          <cell r="R4302" t="str">
            <v>3.5</v>
          </cell>
          <cell r="S4302" t="str">
            <v>6</v>
          </cell>
          <cell r="T4302" t="str">
            <v>无</v>
          </cell>
          <cell r="U4302">
            <v>0</v>
          </cell>
          <cell r="V4302">
            <v>2.6</v>
          </cell>
          <cell r="W4302">
            <v>2.6</v>
          </cell>
        </row>
        <row r="4303">
          <cell r="I4303" t="str">
            <v>华容县禹山茶文化基地通景公路</v>
          </cell>
          <cell r="J4303" t="str">
            <v>131302F4306230008</v>
          </cell>
          <cell r="K4303" t="str">
            <v>通景公路</v>
          </cell>
          <cell r="L4303" t="str">
            <v>三类地区</v>
          </cell>
          <cell r="M4303"/>
          <cell r="N4303" t="str">
            <v>升级改造（提质改造）</v>
          </cell>
          <cell r="O4303" t="str">
            <v>华容县禹山茶文化基地</v>
          </cell>
          <cell r="R4303" t="str">
            <v>3.5</v>
          </cell>
          <cell r="S4303" t="str">
            <v>6</v>
          </cell>
          <cell r="T4303" t="str">
            <v>C344430623</v>
          </cell>
          <cell r="U4303">
            <v>0</v>
          </cell>
          <cell r="V4303">
            <v>3.67</v>
          </cell>
          <cell r="W4303">
            <v>3.67</v>
          </cell>
        </row>
        <row r="4304">
          <cell r="I4304" t="str">
            <v>华容县鲇鱼须镇旅游休闲广场连接路</v>
          </cell>
          <cell r="J4304" t="str">
            <v>131302F4306230014</v>
          </cell>
          <cell r="K4304" t="str">
            <v>通景公路</v>
          </cell>
          <cell r="L4304" t="str">
            <v>三类地区</v>
          </cell>
          <cell r="M4304"/>
          <cell r="N4304" t="str">
            <v>新建</v>
          </cell>
          <cell r="O4304" t="str">
            <v>华容县鲇鱼须镇旅游休闲广场</v>
          </cell>
          <cell r="R4304" t="str">
            <v>2</v>
          </cell>
          <cell r="S4304" t="str">
            <v>6</v>
          </cell>
          <cell r="T4304" t="str">
            <v>无</v>
          </cell>
          <cell r="U4304">
            <v>0</v>
          </cell>
          <cell r="V4304">
            <v>0.39</v>
          </cell>
          <cell r="W4304">
            <v>0.39</v>
          </cell>
        </row>
        <row r="4305">
          <cell r="I4305" t="str">
            <v>姑嫂树旅游集散公路</v>
          </cell>
          <cell r="J4305" t="str">
            <v>131301F4306240006</v>
          </cell>
          <cell r="K4305" t="str">
            <v>通景公路</v>
          </cell>
          <cell r="L4305" t="str">
            <v>三类地区</v>
          </cell>
          <cell r="M4305"/>
          <cell r="N4305" t="str">
            <v>其他</v>
          </cell>
          <cell r="O4305" t="str">
            <v>姑嫂树</v>
          </cell>
          <cell r="R4305" t="str">
            <v>3.5</v>
          </cell>
          <cell r="S4305" t="str">
            <v>6.5</v>
          </cell>
          <cell r="T4305" t="str">
            <v>X188430624、Y619430624</v>
          </cell>
          <cell r="U4305">
            <v>0</v>
          </cell>
          <cell r="V4305">
            <v>16.582000000000001</v>
          </cell>
          <cell r="W4305">
            <v>16.582000000000001</v>
          </cell>
        </row>
        <row r="4306">
          <cell r="I4306" t="str">
            <v>湘阴县南泉禅寺通景公路</v>
          </cell>
          <cell r="J4306" t="str">
            <v>131302F4306240005</v>
          </cell>
          <cell r="K4306" t="str">
            <v>通景公路</v>
          </cell>
          <cell r="L4306" t="str">
            <v>三类地区</v>
          </cell>
          <cell r="M4306"/>
          <cell r="N4306" t="str">
            <v>升级改造（提质改造）</v>
          </cell>
          <cell r="O4306" t="str">
            <v>湘阴县南泉禅寺</v>
          </cell>
          <cell r="R4306" t="str">
            <v>4.5</v>
          </cell>
          <cell r="S4306" t="str">
            <v>6</v>
          </cell>
          <cell r="T4306" t="str">
            <v>CC50430624</v>
          </cell>
          <cell r="U4306">
            <v>0</v>
          </cell>
          <cell r="V4306">
            <v>1.05</v>
          </cell>
          <cell r="W4306">
            <v>1.05</v>
          </cell>
        </row>
        <row r="4307">
          <cell r="I4307" t="str">
            <v>青山岛旅游景区连接路</v>
          </cell>
          <cell r="J4307" t="str">
            <v>131302F4306240006</v>
          </cell>
          <cell r="K4307" t="str">
            <v>通景公路</v>
          </cell>
          <cell r="L4307" t="str">
            <v>三类地区</v>
          </cell>
          <cell r="M4307"/>
          <cell r="N4307" t="str">
            <v>升级改造（提质改造）</v>
          </cell>
          <cell r="O4307" t="str">
            <v>青山岛旅游景区</v>
          </cell>
          <cell r="R4307" t="str">
            <v>4.5</v>
          </cell>
          <cell r="S4307" t="str">
            <v>6</v>
          </cell>
          <cell r="T4307" t="str">
            <v>Y652430624</v>
          </cell>
          <cell r="U4307">
            <v>0</v>
          </cell>
          <cell r="V4307">
            <v>10.8</v>
          </cell>
          <cell r="W4307">
            <v>10.8</v>
          </cell>
        </row>
        <row r="4308">
          <cell r="I4308" t="str">
            <v>夏家山旅游路</v>
          </cell>
          <cell r="J4308" t="str">
            <v>131302F4306240007</v>
          </cell>
          <cell r="K4308" t="str">
            <v>通景公路</v>
          </cell>
          <cell r="L4308" t="str">
            <v>三类地区</v>
          </cell>
          <cell r="M4308"/>
          <cell r="N4308" t="str">
            <v>新建</v>
          </cell>
          <cell r="O4308" t="str">
            <v>夏家山旅游景区</v>
          </cell>
          <cell r="R4308" t="str">
            <v>3.5</v>
          </cell>
          <cell r="S4308" t="str">
            <v>6</v>
          </cell>
          <cell r="T4308" t="str">
            <v>无</v>
          </cell>
          <cell r="U4308">
            <v>0</v>
          </cell>
          <cell r="V4308">
            <v>3.2730000000000001</v>
          </cell>
          <cell r="W4308">
            <v>3.2730000000000001</v>
          </cell>
        </row>
        <row r="4309">
          <cell r="I4309" t="str">
            <v>G106至阜山风情小镇公路</v>
          </cell>
          <cell r="J4309" t="str">
            <v>131302F4306260036</v>
          </cell>
          <cell r="K4309" t="str">
            <v>通景公路</v>
          </cell>
          <cell r="L4309" t="str">
            <v>一类地区</v>
          </cell>
          <cell r="M4309" t="str">
            <v>国家贫困县</v>
          </cell>
          <cell r="N4309" t="str">
            <v>升级改造（提质改造）</v>
          </cell>
          <cell r="O4309" t="str">
            <v>阜山风情小镇</v>
          </cell>
          <cell r="R4309" t="str">
            <v>3.5</v>
          </cell>
          <cell r="S4309" t="str">
            <v>6</v>
          </cell>
          <cell r="T4309" t="str">
            <v>C561430626</v>
          </cell>
          <cell r="U4309">
            <v>0</v>
          </cell>
          <cell r="V4309">
            <v>1.7</v>
          </cell>
          <cell r="W4309">
            <v>1.7</v>
          </cell>
        </row>
        <row r="4310">
          <cell r="I4310" t="str">
            <v>G106至红莲兵寨公路</v>
          </cell>
          <cell r="J4310" t="str">
            <v>131302F4306260010</v>
          </cell>
          <cell r="K4310" t="str">
            <v>通景公路</v>
          </cell>
          <cell r="L4310" t="str">
            <v>一类地区</v>
          </cell>
          <cell r="M4310" t="str">
            <v>国家贫困县</v>
          </cell>
          <cell r="N4310" t="str">
            <v>升级改造（提质改造）</v>
          </cell>
          <cell r="O4310" t="str">
            <v>红莲兵寨</v>
          </cell>
          <cell r="R4310" t="str">
            <v>3.5</v>
          </cell>
          <cell r="S4310" t="str">
            <v>6</v>
          </cell>
          <cell r="T4310" t="str">
            <v>CN48430626</v>
          </cell>
          <cell r="U4310">
            <v>0</v>
          </cell>
          <cell r="V4310">
            <v>2.1</v>
          </cell>
          <cell r="W4310">
            <v>2.1</v>
          </cell>
        </row>
        <row r="4311">
          <cell r="I4311" t="str">
            <v>G106至黄桥村公路</v>
          </cell>
          <cell r="J4311" t="str">
            <v>131302F4306260062</v>
          </cell>
          <cell r="K4311" t="str">
            <v>通景公路</v>
          </cell>
          <cell r="L4311" t="str">
            <v>一类地区</v>
          </cell>
          <cell r="M4311" t="str">
            <v>国家贫困县</v>
          </cell>
          <cell r="N4311" t="str">
            <v>升级改造（提质改造）</v>
          </cell>
          <cell r="O4311" t="str">
            <v>黄泥湾大屋</v>
          </cell>
          <cell r="R4311" t="str">
            <v>3.5</v>
          </cell>
          <cell r="S4311" t="str">
            <v>6</v>
          </cell>
          <cell r="T4311" t="str">
            <v>Y067430626</v>
          </cell>
          <cell r="U4311">
            <v>0</v>
          </cell>
          <cell r="V4311">
            <v>6.1</v>
          </cell>
          <cell r="W4311">
            <v>6.1</v>
          </cell>
        </row>
        <row r="4312">
          <cell r="I4312" t="str">
            <v>G106至秋湖养生谷公路</v>
          </cell>
          <cell r="J4312" t="str">
            <v>131302F4306260011</v>
          </cell>
          <cell r="K4312" t="str">
            <v>通景公路</v>
          </cell>
          <cell r="L4312" t="str">
            <v>一类地区</v>
          </cell>
          <cell r="M4312" t="str">
            <v>国家贫困县</v>
          </cell>
          <cell r="N4312" t="str">
            <v>升级改造（提质改造）</v>
          </cell>
          <cell r="O4312" t="str">
            <v>秋湖养生谷</v>
          </cell>
          <cell r="R4312" t="str">
            <v>3.5</v>
          </cell>
          <cell r="S4312" t="str">
            <v>6</v>
          </cell>
          <cell r="T4312" t="str">
            <v>Y106430626</v>
          </cell>
          <cell r="U4312">
            <v>0</v>
          </cell>
          <cell r="V4312">
            <v>9.6</v>
          </cell>
          <cell r="W4312">
            <v>9.6</v>
          </cell>
        </row>
        <row r="4313">
          <cell r="I4313" t="str">
            <v>G106至梧桐山公路</v>
          </cell>
          <cell r="J4313" t="str">
            <v>131302F4306260027</v>
          </cell>
          <cell r="K4313" t="str">
            <v>通景公路</v>
          </cell>
          <cell r="L4313" t="str">
            <v>一类地区</v>
          </cell>
          <cell r="M4313" t="str">
            <v>国家贫困县</v>
          </cell>
          <cell r="N4313" t="str">
            <v>升级改造（提质改造）</v>
          </cell>
          <cell r="O4313" t="str">
            <v>梧桐山</v>
          </cell>
          <cell r="R4313" t="str">
            <v>3.5</v>
          </cell>
          <cell r="S4313" t="str">
            <v>6</v>
          </cell>
          <cell r="T4313" t="str">
            <v>X017430626</v>
          </cell>
          <cell r="U4313">
            <v>0</v>
          </cell>
          <cell r="V4313">
            <v>8.2050000000000001</v>
          </cell>
          <cell r="W4313">
            <v>8.2050000000000001</v>
          </cell>
        </row>
        <row r="4314">
          <cell r="I4314" t="str">
            <v>G106至五角山旅游度假区公路</v>
          </cell>
          <cell r="J4314" t="str">
            <v>131302F4306260033</v>
          </cell>
          <cell r="K4314" t="str">
            <v>通景公路</v>
          </cell>
          <cell r="L4314" t="str">
            <v>一类地区</v>
          </cell>
          <cell r="M4314" t="str">
            <v>国家贫困县</v>
          </cell>
          <cell r="N4314" t="str">
            <v>升级改造（提质改造）</v>
          </cell>
          <cell r="O4314" t="str">
            <v>五角山旅游度假区</v>
          </cell>
          <cell r="R4314" t="str">
            <v>3.5</v>
          </cell>
          <cell r="S4314" t="str">
            <v>6</v>
          </cell>
          <cell r="T4314" t="str">
            <v>Y118430626</v>
          </cell>
          <cell r="U4314">
            <v>0</v>
          </cell>
          <cell r="V4314">
            <v>4.5</v>
          </cell>
          <cell r="W4314">
            <v>4.5</v>
          </cell>
        </row>
        <row r="4315">
          <cell r="I4315" t="str">
            <v>G106至仙江逸园公路</v>
          </cell>
          <cell r="J4315" t="str">
            <v>131302F4306260083</v>
          </cell>
          <cell r="K4315" t="str">
            <v>通景公路</v>
          </cell>
          <cell r="L4315" t="str">
            <v>一类地区</v>
          </cell>
          <cell r="M4315" t="str">
            <v>国家贫困县</v>
          </cell>
          <cell r="N4315" t="str">
            <v>新建</v>
          </cell>
          <cell r="O4315" t="str">
            <v>仙江逸园</v>
          </cell>
          <cell r="R4315" t="str">
            <v>3.5</v>
          </cell>
          <cell r="S4315" t="str">
            <v>6</v>
          </cell>
          <cell r="T4315" t="str">
            <v>无</v>
          </cell>
          <cell r="U4315">
            <v>0</v>
          </cell>
          <cell r="V4315">
            <v>2.2000000000000002</v>
          </cell>
          <cell r="W4315">
            <v>2.2000000000000002</v>
          </cell>
        </row>
        <row r="4316">
          <cell r="I4316" t="str">
            <v>G536至市里村汨罗江特色小镇公路</v>
          </cell>
          <cell r="J4316" t="str">
            <v>131302F4306260049</v>
          </cell>
          <cell r="K4316" t="str">
            <v>通景公路</v>
          </cell>
          <cell r="L4316" t="str">
            <v>一类地区</v>
          </cell>
          <cell r="M4316" t="str">
            <v>国家贫困县</v>
          </cell>
          <cell r="N4316" t="str">
            <v>升级改造（提质改造）</v>
          </cell>
          <cell r="O4316" t="str">
            <v>市里村汨罗江特色小镇</v>
          </cell>
          <cell r="R4316" t="str">
            <v>3.5</v>
          </cell>
          <cell r="S4316" t="str">
            <v>6</v>
          </cell>
          <cell r="T4316" t="str">
            <v>C054430626</v>
          </cell>
          <cell r="U4316">
            <v>0</v>
          </cell>
          <cell r="V4316">
            <v>1.8</v>
          </cell>
          <cell r="W4316">
            <v>1.8</v>
          </cell>
        </row>
        <row r="4317">
          <cell r="I4317" t="str">
            <v>G536至天岳古寺公路</v>
          </cell>
          <cell r="J4317" t="str">
            <v>131302F4306260100</v>
          </cell>
          <cell r="K4317" t="str">
            <v>通景公路</v>
          </cell>
          <cell r="L4317" t="str">
            <v>一类地区</v>
          </cell>
          <cell r="M4317" t="str">
            <v>国家贫困县</v>
          </cell>
          <cell r="N4317" t="str">
            <v>新建</v>
          </cell>
          <cell r="O4317" t="str">
            <v>天岳古寺</v>
          </cell>
          <cell r="R4317" t="str">
            <v>3.5</v>
          </cell>
          <cell r="S4317" t="str">
            <v>6</v>
          </cell>
          <cell r="T4317" t="str">
            <v>无</v>
          </cell>
          <cell r="U4317">
            <v>0</v>
          </cell>
          <cell r="V4317">
            <v>1.1200000000000001</v>
          </cell>
          <cell r="W4317">
            <v>1.1200000000000001</v>
          </cell>
        </row>
        <row r="4318">
          <cell r="I4318" t="str">
            <v>S202至白寺村拍摄基地公路</v>
          </cell>
          <cell r="J4318" t="str">
            <v>131302F4306260114</v>
          </cell>
          <cell r="K4318" t="str">
            <v>通景公路</v>
          </cell>
          <cell r="L4318" t="str">
            <v>一类地区</v>
          </cell>
          <cell r="M4318" t="str">
            <v>国家贫困县</v>
          </cell>
          <cell r="N4318" t="str">
            <v>升级改造（提质改造）</v>
          </cell>
          <cell r="O4318" t="str">
            <v>白寺村拍摄基地</v>
          </cell>
          <cell r="R4318" t="str">
            <v>3.5</v>
          </cell>
          <cell r="S4318" t="str">
            <v>6</v>
          </cell>
          <cell r="T4318" t="str">
            <v>C376430626</v>
          </cell>
          <cell r="U4318">
            <v>0</v>
          </cell>
          <cell r="V4318">
            <v>1.57</v>
          </cell>
          <cell r="W4318">
            <v>1.57</v>
          </cell>
        </row>
        <row r="4319">
          <cell r="I4319" t="str">
            <v>S202至淡江民宿公路</v>
          </cell>
          <cell r="J4319" t="str">
            <v>131302F4306260050</v>
          </cell>
          <cell r="K4319" t="str">
            <v>通景公路</v>
          </cell>
          <cell r="L4319" t="str">
            <v>一类地区</v>
          </cell>
          <cell r="M4319" t="str">
            <v>国家贫困县</v>
          </cell>
          <cell r="N4319" t="str">
            <v>新建</v>
          </cell>
          <cell r="O4319" t="str">
            <v>淡江民宿</v>
          </cell>
          <cell r="R4319" t="str">
            <v>3.5</v>
          </cell>
          <cell r="S4319" t="str">
            <v>6</v>
          </cell>
          <cell r="T4319" t="str">
            <v>X039430626</v>
          </cell>
          <cell r="U4319">
            <v>0</v>
          </cell>
          <cell r="V4319">
            <v>7.3</v>
          </cell>
          <cell r="W4319">
            <v>7.3</v>
          </cell>
        </row>
        <row r="4320">
          <cell r="I4320" t="str">
            <v>S202至福寿山国际旅游度假区公路</v>
          </cell>
          <cell r="J4320" t="str">
            <v>131301F4306260002</v>
          </cell>
          <cell r="K4320" t="str">
            <v>通景公路</v>
          </cell>
          <cell r="L4320" t="str">
            <v>一类地区</v>
          </cell>
          <cell r="M4320" t="str">
            <v>国家贫困县</v>
          </cell>
          <cell r="N4320" t="str">
            <v>升级改造（提质改造）</v>
          </cell>
          <cell r="O4320" t="str">
            <v>福寿山国际旅游度假区</v>
          </cell>
          <cell r="R4320" t="str">
            <v>3.5</v>
          </cell>
          <cell r="S4320" t="str">
            <v>6.5</v>
          </cell>
          <cell r="T4320" t="str">
            <v>X010430626</v>
          </cell>
          <cell r="U4320">
            <v>0</v>
          </cell>
          <cell r="V4320">
            <v>28.6</v>
          </cell>
          <cell r="W4320">
            <v>28.6</v>
          </cell>
        </row>
        <row r="4321">
          <cell r="I4321" t="str">
            <v>S202至金宝园金银花基地公路</v>
          </cell>
          <cell r="J4321" t="str">
            <v>131302F4306260054</v>
          </cell>
          <cell r="K4321" t="str">
            <v>通景公路</v>
          </cell>
          <cell r="L4321" t="str">
            <v>一类地区</v>
          </cell>
          <cell r="M4321" t="str">
            <v>国家贫困县</v>
          </cell>
          <cell r="N4321" t="str">
            <v>升级改造（提质改造）</v>
          </cell>
          <cell r="O4321" t="str">
            <v>金宝园金银花基地</v>
          </cell>
          <cell r="R4321" t="str">
            <v>3.5</v>
          </cell>
          <cell r="S4321" t="str">
            <v>6</v>
          </cell>
          <cell r="T4321" t="str">
            <v>Y019430626</v>
          </cell>
          <cell r="U4321">
            <v>0</v>
          </cell>
          <cell r="V4321">
            <v>3</v>
          </cell>
          <cell r="W4321">
            <v>3</v>
          </cell>
        </row>
        <row r="4322">
          <cell r="I4322" t="str">
            <v>S202至尚山小隐景区公路</v>
          </cell>
          <cell r="J4322" t="str">
            <v>131302F4306260016</v>
          </cell>
          <cell r="K4322" t="str">
            <v>通景公路</v>
          </cell>
          <cell r="L4322" t="str">
            <v>一类地区</v>
          </cell>
          <cell r="M4322" t="str">
            <v>国家贫困县</v>
          </cell>
          <cell r="N4322" t="str">
            <v>升级改造（提质改造）</v>
          </cell>
          <cell r="O4322" t="str">
            <v>尚山小隐景区</v>
          </cell>
          <cell r="R4322" t="str">
            <v>3.5</v>
          </cell>
          <cell r="S4322" t="str">
            <v>6</v>
          </cell>
          <cell r="T4322" t="str">
            <v>Y013430626</v>
          </cell>
          <cell r="U4322">
            <v>0</v>
          </cell>
          <cell r="V4322">
            <v>8.0039999999999996</v>
          </cell>
          <cell r="W4322">
            <v>8.0039999999999996</v>
          </cell>
        </row>
        <row r="4323">
          <cell r="I4323" t="str">
            <v>S202至沱龙峡生态旅游景区公路</v>
          </cell>
          <cell r="J4323" t="str">
            <v>131301F4306260008</v>
          </cell>
          <cell r="K4323" t="str">
            <v>通景公路</v>
          </cell>
          <cell r="L4323" t="str">
            <v>一类地区</v>
          </cell>
          <cell r="M4323" t="str">
            <v>国家贫困县</v>
          </cell>
          <cell r="N4323" t="str">
            <v>升级改造（提质改造）</v>
          </cell>
          <cell r="O4323" t="str">
            <v>沱龙峡生态旅游景区</v>
          </cell>
          <cell r="R4323" t="str">
            <v>3.5</v>
          </cell>
          <cell r="S4323" t="str">
            <v>7</v>
          </cell>
          <cell r="T4323" t="str">
            <v>X034430626</v>
          </cell>
          <cell r="U4323">
            <v>0</v>
          </cell>
          <cell r="V4323">
            <v>4.5199999999999996</v>
          </cell>
          <cell r="W4323">
            <v>4.5199999999999996</v>
          </cell>
        </row>
        <row r="4324">
          <cell r="I4324" t="str">
            <v>S209至叶石坪风情小镇公路</v>
          </cell>
          <cell r="J4324" t="str">
            <v>131302F4306260082</v>
          </cell>
          <cell r="K4324" t="str">
            <v>通景公路</v>
          </cell>
          <cell r="L4324" t="str">
            <v>一类地区</v>
          </cell>
          <cell r="M4324" t="str">
            <v>国家贫困县</v>
          </cell>
          <cell r="N4324" t="str">
            <v>升级改造（提质改造）</v>
          </cell>
          <cell r="O4324" t="str">
            <v>叶石坪风情小镇</v>
          </cell>
          <cell r="R4324" t="str">
            <v>3.5</v>
          </cell>
          <cell r="S4324" t="str">
            <v>6</v>
          </cell>
          <cell r="T4324" t="str">
            <v>X035430626</v>
          </cell>
          <cell r="U4324">
            <v>0</v>
          </cell>
          <cell r="V4324">
            <v>0.5</v>
          </cell>
          <cell r="W4324">
            <v>0.5</v>
          </cell>
        </row>
        <row r="4325">
          <cell r="I4325" t="str">
            <v>S308至凤凰山茶果旅基地公路</v>
          </cell>
          <cell r="J4325" t="str">
            <v>131302F4306260031</v>
          </cell>
          <cell r="K4325" t="str">
            <v>通景公路</v>
          </cell>
          <cell r="L4325" t="str">
            <v>一类地区</v>
          </cell>
          <cell r="M4325" t="str">
            <v>国家贫困县</v>
          </cell>
          <cell r="N4325" t="str">
            <v>新建</v>
          </cell>
          <cell r="O4325" t="str">
            <v>凤凰山茶果旅基地</v>
          </cell>
          <cell r="R4325" t="str">
            <v>3.5</v>
          </cell>
          <cell r="S4325" t="str">
            <v>6</v>
          </cell>
          <cell r="T4325" t="str">
            <v>无</v>
          </cell>
          <cell r="U4325">
            <v>0</v>
          </cell>
          <cell r="V4325">
            <v>2.2999999999999998</v>
          </cell>
          <cell r="W4325">
            <v>2.2999999999999998</v>
          </cell>
        </row>
        <row r="4326">
          <cell r="I4326" t="str">
            <v>S308至流江中医药基地公路</v>
          </cell>
          <cell r="J4326" t="str">
            <v>131302F4306260013</v>
          </cell>
          <cell r="K4326" t="str">
            <v>通景公路</v>
          </cell>
          <cell r="L4326" t="str">
            <v>一类地区</v>
          </cell>
          <cell r="M4326" t="str">
            <v>国家贫困县</v>
          </cell>
          <cell r="N4326" t="str">
            <v>升级改造（提质改造）</v>
          </cell>
          <cell r="O4326" t="str">
            <v>流江中医药基地</v>
          </cell>
          <cell r="R4326" t="str">
            <v>3.5</v>
          </cell>
          <cell r="S4326" t="str">
            <v>6</v>
          </cell>
          <cell r="T4326" t="str">
            <v>X013430626</v>
          </cell>
          <cell r="U4326">
            <v>0</v>
          </cell>
          <cell r="V4326">
            <v>8.1</v>
          </cell>
          <cell r="W4326">
            <v>8.1</v>
          </cell>
        </row>
        <row r="4327">
          <cell r="I4327" t="str">
            <v>S316至广福源生态农庄公路</v>
          </cell>
          <cell r="J4327" t="str">
            <v>131302F4306260075</v>
          </cell>
          <cell r="K4327" t="str">
            <v>通景公路</v>
          </cell>
          <cell r="L4327" t="str">
            <v>一类地区</v>
          </cell>
          <cell r="M4327" t="str">
            <v>国家贫困县</v>
          </cell>
          <cell r="N4327" t="str">
            <v>升级改造（提质改造）</v>
          </cell>
          <cell r="O4327" t="str">
            <v>广福源生态农庄</v>
          </cell>
          <cell r="R4327" t="str">
            <v>3.5</v>
          </cell>
          <cell r="S4327" t="str">
            <v>6</v>
          </cell>
          <cell r="T4327" t="str">
            <v>无</v>
          </cell>
          <cell r="U4327">
            <v>0</v>
          </cell>
          <cell r="V4327">
            <v>1.3</v>
          </cell>
          <cell r="W4327">
            <v>1.3</v>
          </cell>
        </row>
        <row r="4328">
          <cell r="I4328" t="str">
            <v>S316至苦竹生态旅游区公路</v>
          </cell>
          <cell r="J4328" t="str">
            <v>131302F4306260023</v>
          </cell>
          <cell r="K4328" t="str">
            <v>通景公路</v>
          </cell>
          <cell r="L4328" t="str">
            <v>一类地区</v>
          </cell>
          <cell r="M4328" t="str">
            <v>国家贫困县</v>
          </cell>
          <cell r="N4328" t="str">
            <v>升级改造（提质改造）</v>
          </cell>
          <cell r="O4328" t="str">
            <v>苦竹生态旅游区</v>
          </cell>
          <cell r="R4328" t="str">
            <v>3.5</v>
          </cell>
          <cell r="S4328" t="str">
            <v>6</v>
          </cell>
          <cell r="T4328" t="str">
            <v>X021430626</v>
          </cell>
          <cell r="U4328">
            <v>0</v>
          </cell>
          <cell r="V4328">
            <v>6.8</v>
          </cell>
          <cell r="W4328">
            <v>6.8</v>
          </cell>
        </row>
        <row r="4329">
          <cell r="I4329" t="str">
            <v>S316至新棚生态旅游区公路</v>
          </cell>
          <cell r="J4329" t="str">
            <v>131302F4306260065</v>
          </cell>
          <cell r="K4329" t="str">
            <v>通景公路</v>
          </cell>
          <cell r="L4329" t="str">
            <v>一类地区</v>
          </cell>
          <cell r="M4329" t="str">
            <v>国家贫困县</v>
          </cell>
          <cell r="N4329" t="str">
            <v>升级改造（提质改造）</v>
          </cell>
          <cell r="O4329" t="str">
            <v>新棚生态旅游区</v>
          </cell>
          <cell r="R4329" t="str">
            <v>3.5</v>
          </cell>
          <cell r="S4329" t="str">
            <v>6</v>
          </cell>
          <cell r="T4329" t="str">
            <v>CZ07430626</v>
          </cell>
          <cell r="U4329">
            <v>0</v>
          </cell>
          <cell r="V4329">
            <v>12.218999999999999</v>
          </cell>
          <cell r="W4329">
            <v>12.218999999999999</v>
          </cell>
        </row>
        <row r="4330">
          <cell r="I4330" t="str">
            <v>X008至红军营景区公路</v>
          </cell>
          <cell r="J4330" t="str">
            <v>131302F4306260042</v>
          </cell>
          <cell r="K4330" t="str">
            <v>通景公路</v>
          </cell>
          <cell r="L4330" t="str">
            <v>一类地区</v>
          </cell>
          <cell r="M4330" t="str">
            <v>国家贫困县</v>
          </cell>
          <cell r="N4330" t="str">
            <v>新建</v>
          </cell>
          <cell r="O4330" t="str">
            <v>红军营景区</v>
          </cell>
          <cell r="R4330" t="str">
            <v>3.5</v>
          </cell>
          <cell r="S4330" t="str">
            <v>6</v>
          </cell>
          <cell r="T4330" t="str">
            <v>无</v>
          </cell>
          <cell r="U4330">
            <v>0</v>
          </cell>
          <cell r="V4330">
            <v>1.07</v>
          </cell>
          <cell r="W4330">
            <v>1.07</v>
          </cell>
        </row>
        <row r="4331">
          <cell r="I4331" t="str">
            <v>X011至百合雷公洞休闲民宿连接路</v>
          </cell>
          <cell r="J4331" t="str">
            <v>131302F4306260096</v>
          </cell>
          <cell r="K4331" t="str">
            <v>通景公路</v>
          </cell>
          <cell r="L4331" t="str">
            <v>一类地区</v>
          </cell>
          <cell r="M4331" t="str">
            <v>国家贫困县</v>
          </cell>
          <cell r="N4331" t="str">
            <v>新建</v>
          </cell>
          <cell r="O4331" t="str">
            <v>百合雷公洞休闲民宿</v>
          </cell>
          <cell r="R4331" t="str">
            <v>4.5</v>
          </cell>
          <cell r="S4331" t="str">
            <v>6</v>
          </cell>
          <cell r="T4331" t="str">
            <v>C525430626</v>
          </cell>
          <cell r="U4331">
            <v>0</v>
          </cell>
          <cell r="V4331">
            <v>1.5</v>
          </cell>
          <cell r="W4331">
            <v>1.5</v>
          </cell>
        </row>
        <row r="4332">
          <cell r="I4332" t="str">
            <v>X050至雷铭寺连接路</v>
          </cell>
          <cell r="J4332" t="str">
            <v>131302F4306260103</v>
          </cell>
          <cell r="K4332" t="str">
            <v>通景公路</v>
          </cell>
          <cell r="L4332" t="str">
            <v>一类地区</v>
          </cell>
          <cell r="M4332" t="str">
            <v>国家贫困县</v>
          </cell>
          <cell r="N4332" t="str">
            <v>新建</v>
          </cell>
          <cell r="O4332" t="str">
            <v>雷铭寺</v>
          </cell>
          <cell r="R4332" t="str">
            <v>3.5</v>
          </cell>
          <cell r="S4332" t="str">
            <v>6</v>
          </cell>
          <cell r="T4332" t="str">
            <v>无</v>
          </cell>
          <cell r="U4332">
            <v>0</v>
          </cell>
          <cell r="V4332">
            <v>0.65</v>
          </cell>
          <cell r="W4332">
            <v>0.65</v>
          </cell>
        </row>
        <row r="4333">
          <cell r="I4333" t="str">
            <v>纯溪小镇至月光岩公路</v>
          </cell>
          <cell r="J4333" t="str">
            <v>131302F4306260003</v>
          </cell>
          <cell r="K4333" t="str">
            <v>通景公路</v>
          </cell>
          <cell r="L4333" t="str">
            <v>一类地区</v>
          </cell>
          <cell r="M4333" t="str">
            <v>国家贫困县</v>
          </cell>
          <cell r="N4333" t="str">
            <v>升级改造（提质改造）</v>
          </cell>
          <cell r="O4333" t="str">
            <v>月光岩</v>
          </cell>
          <cell r="R4333" t="str">
            <v>3.5</v>
          </cell>
          <cell r="S4333" t="str">
            <v>6</v>
          </cell>
          <cell r="T4333" t="str">
            <v>X032430626</v>
          </cell>
          <cell r="U4333">
            <v>0</v>
          </cell>
          <cell r="V4333">
            <v>4.4000000000000004</v>
          </cell>
          <cell r="W4333">
            <v>4.4000000000000004</v>
          </cell>
        </row>
        <row r="4334">
          <cell r="I4334" t="str">
            <v>龙门镇白江旅游公路</v>
          </cell>
          <cell r="J4334" t="str">
            <v>131302F4306260137</v>
          </cell>
          <cell r="K4334" t="str">
            <v>通景公路</v>
          </cell>
          <cell r="L4334" t="str">
            <v>一类地区</v>
          </cell>
          <cell r="M4334" t="str">
            <v>国家贫困县</v>
          </cell>
          <cell r="N4334" t="str">
            <v>升级改造（提质改造）</v>
          </cell>
          <cell r="O4334" t="str">
            <v>白江旅游景区</v>
          </cell>
          <cell r="R4334" t="str">
            <v>4</v>
          </cell>
          <cell r="S4334" t="str">
            <v>6</v>
          </cell>
          <cell r="T4334" t="str">
            <v>无</v>
          </cell>
          <cell r="U4334">
            <v>0</v>
          </cell>
          <cell r="V4334">
            <v>6.9779999999999998</v>
          </cell>
          <cell r="W4334">
            <v>6.9779999999999998</v>
          </cell>
        </row>
        <row r="4335">
          <cell r="I4335" t="str">
            <v>龙门镇旅游集散公路G</v>
          </cell>
          <cell r="J4335" t="str">
            <v>131301F4306260040</v>
          </cell>
          <cell r="K4335" t="str">
            <v>通景公路</v>
          </cell>
          <cell r="L4335" t="str">
            <v>一类地区</v>
          </cell>
          <cell r="M4335" t="str">
            <v>国家贫困县</v>
          </cell>
          <cell r="N4335" t="str">
            <v>升级改造（提质改造）</v>
          </cell>
          <cell r="O4335" t="str">
            <v>龙门镇</v>
          </cell>
          <cell r="R4335" t="str">
            <v>3.5</v>
          </cell>
          <cell r="S4335" t="str">
            <v>6</v>
          </cell>
          <cell r="T4335" t="str">
            <v>X001430626</v>
          </cell>
          <cell r="U4335">
            <v>0</v>
          </cell>
          <cell r="V4335">
            <v>8.1300000000000008</v>
          </cell>
          <cell r="W4335">
            <v>8.1300000000000008</v>
          </cell>
        </row>
        <row r="4336">
          <cell r="I4336" t="str">
            <v>龙门镇柘溪小寨旅游公路</v>
          </cell>
          <cell r="J4336" t="str">
            <v>131302F4306260136</v>
          </cell>
          <cell r="K4336" t="str">
            <v>通景公路</v>
          </cell>
          <cell r="L4336" t="str">
            <v>一类地区</v>
          </cell>
          <cell r="M4336" t="str">
            <v>国家贫困县</v>
          </cell>
          <cell r="N4336" t="str">
            <v>升级改造（提质改造）</v>
          </cell>
          <cell r="O4336" t="str">
            <v>柘溪小寨旅游景区</v>
          </cell>
          <cell r="R4336" t="str">
            <v>4</v>
          </cell>
          <cell r="S4336" t="str">
            <v>6</v>
          </cell>
          <cell r="T4336" t="str">
            <v>无</v>
          </cell>
          <cell r="U4336">
            <v>0</v>
          </cell>
          <cell r="V4336">
            <v>7.88</v>
          </cell>
          <cell r="W4336">
            <v>7.88</v>
          </cell>
        </row>
        <row r="4337">
          <cell r="I4337" t="str">
            <v>南江镇旅游集散公路G</v>
          </cell>
          <cell r="J4337" t="str">
            <v>131301F4306260035</v>
          </cell>
          <cell r="K4337" t="str">
            <v>通景公路</v>
          </cell>
          <cell r="L4337" t="str">
            <v>一类地区</v>
          </cell>
          <cell r="M4337" t="str">
            <v>国家贫困县</v>
          </cell>
          <cell r="N4337" t="str">
            <v>升级改造（提质改造）</v>
          </cell>
          <cell r="O4337" t="str">
            <v>南江镇</v>
          </cell>
          <cell r="R4337" t="str">
            <v>3.5</v>
          </cell>
          <cell r="S4337" t="str">
            <v>6</v>
          </cell>
          <cell r="T4337" t="str">
            <v>无</v>
          </cell>
          <cell r="U4337">
            <v>0</v>
          </cell>
          <cell r="V4337">
            <v>39.024999999999999</v>
          </cell>
          <cell r="W4337">
            <v>39.024999999999999</v>
          </cell>
        </row>
        <row r="4338">
          <cell r="I4338" t="str">
            <v>平江县福寿山抽水蓄能思和村风情山居路</v>
          </cell>
          <cell r="J4338" t="str">
            <v>131302F4306260138</v>
          </cell>
          <cell r="K4338" t="str">
            <v>通景公路</v>
          </cell>
          <cell r="L4338" t="str">
            <v>一类地区</v>
          </cell>
          <cell r="M4338" t="str">
            <v>国家贫困县</v>
          </cell>
          <cell r="N4338" t="str">
            <v>新建</v>
          </cell>
          <cell r="O4338" t="str">
            <v>平江县福寿山抽水蓄能思和村风情山居</v>
          </cell>
          <cell r="R4338" t="str">
            <v>0</v>
          </cell>
          <cell r="S4338" t="str">
            <v>6</v>
          </cell>
          <cell r="T4338" t="str">
            <v>无</v>
          </cell>
          <cell r="U4338">
            <v>0</v>
          </cell>
          <cell r="V4338">
            <v>1.05</v>
          </cell>
          <cell r="W4338">
            <v>1.05</v>
          </cell>
        </row>
        <row r="4339">
          <cell r="I4339" t="str">
            <v>平江县南江镇集义村张师山旅游风景区路</v>
          </cell>
          <cell r="J4339" t="str">
            <v>131302F4306260090</v>
          </cell>
          <cell r="K4339" t="str">
            <v>通景公路</v>
          </cell>
          <cell r="L4339" t="str">
            <v>一类地区</v>
          </cell>
          <cell r="M4339" t="str">
            <v>国家贫困县</v>
          </cell>
          <cell r="N4339" t="str">
            <v>升级改造（提质改造）</v>
          </cell>
          <cell r="O4339" t="str">
            <v>平江县南江镇集义村张师山旅游风景区</v>
          </cell>
          <cell r="R4339" t="str">
            <v>3.5</v>
          </cell>
          <cell r="S4339" t="str">
            <v>6</v>
          </cell>
          <cell r="T4339" t="str">
            <v>无</v>
          </cell>
          <cell r="U4339">
            <v>0</v>
          </cell>
          <cell r="V4339">
            <v>4.78</v>
          </cell>
          <cell r="W4339">
            <v>4.78</v>
          </cell>
        </row>
        <row r="4340">
          <cell r="I4340" t="str">
            <v>平江县武深高速安定连接线至秋湖健康谷公路通景路</v>
          </cell>
          <cell r="J4340" t="str">
            <v>13130201F4306260001</v>
          </cell>
          <cell r="K4340" t="str">
            <v>通景公路</v>
          </cell>
          <cell r="L4340" t="str">
            <v>一类地区</v>
          </cell>
          <cell r="M4340" t="str">
            <v>国家贫困县</v>
          </cell>
          <cell r="N4340" t="str">
            <v>升级改造（提质改造）</v>
          </cell>
          <cell r="O4340" t="str">
            <v>平江县安定镇秋湖养生谷旅游景区</v>
          </cell>
          <cell r="S4340" t="str">
            <v>6</v>
          </cell>
          <cell r="T4340" t="str">
            <v>Y684430626</v>
          </cell>
          <cell r="U4340">
            <v>0</v>
          </cell>
          <cell r="V4340">
            <v>4</v>
          </cell>
          <cell r="W4340">
            <v>4</v>
          </cell>
        </row>
        <row r="4341">
          <cell r="I4341" t="str">
            <v>三市镇保丰村旅游路</v>
          </cell>
          <cell r="J4341" t="str">
            <v>131302F4306260123</v>
          </cell>
          <cell r="K4341" t="str">
            <v>通景公路</v>
          </cell>
          <cell r="L4341" t="str">
            <v>一类地区</v>
          </cell>
          <cell r="M4341" t="str">
            <v>国家贫困县</v>
          </cell>
          <cell r="N4341" t="str">
            <v>升级改造（提质改造）</v>
          </cell>
          <cell r="O4341" t="str">
            <v>李氏大祠堂风景区</v>
          </cell>
          <cell r="R4341" t="str">
            <v>5.5</v>
          </cell>
          <cell r="S4341" t="str">
            <v>6</v>
          </cell>
          <cell r="T4341" t="str">
            <v>无</v>
          </cell>
          <cell r="U4341">
            <v>0</v>
          </cell>
          <cell r="V4341">
            <v>8.7799999999999994</v>
          </cell>
          <cell r="W4341">
            <v>8.7799999999999994</v>
          </cell>
        </row>
        <row r="4342">
          <cell r="I4342" t="str">
            <v>三阳乡金花村通景路</v>
          </cell>
          <cell r="J4342" t="str">
            <v>131302F4306260139</v>
          </cell>
          <cell r="K4342" t="str">
            <v>通景公路</v>
          </cell>
          <cell r="L4342" t="str">
            <v>一类地区</v>
          </cell>
          <cell r="M4342" t="str">
            <v>国家贫困县</v>
          </cell>
          <cell r="N4342" t="str">
            <v>升级改造（提质改造）</v>
          </cell>
          <cell r="O4342" t="str">
            <v>三阳乡金花村</v>
          </cell>
          <cell r="R4342" t="str">
            <v>3.5</v>
          </cell>
          <cell r="S4342" t="str">
            <v>6</v>
          </cell>
          <cell r="T4342" t="str">
            <v>无</v>
          </cell>
          <cell r="U4342">
            <v>0</v>
          </cell>
          <cell r="V4342">
            <v>5.73</v>
          </cell>
          <cell r="W4342">
            <v>5.73</v>
          </cell>
        </row>
        <row r="4343">
          <cell r="I4343" t="str">
            <v>上塔市镇石头河旅游集散公路G</v>
          </cell>
          <cell r="J4343" t="str">
            <v>131301F4306260034</v>
          </cell>
          <cell r="K4343" t="str">
            <v>通景公路</v>
          </cell>
          <cell r="L4343" t="str">
            <v>一类地区</v>
          </cell>
          <cell r="M4343" t="str">
            <v>国家贫困县</v>
          </cell>
          <cell r="N4343" t="str">
            <v>升级改造（提质改造）</v>
          </cell>
          <cell r="O4343" t="str">
            <v>上塔市镇石头河</v>
          </cell>
          <cell r="R4343" t="str">
            <v>3.5</v>
          </cell>
          <cell r="S4343" t="str">
            <v>6</v>
          </cell>
          <cell r="T4343" t="str">
            <v>无</v>
          </cell>
          <cell r="U4343">
            <v>0</v>
          </cell>
          <cell r="V4343">
            <v>10.628</v>
          </cell>
          <cell r="W4343">
            <v>10.628</v>
          </cell>
        </row>
        <row r="4344">
          <cell r="I4344" t="str">
            <v>童市镇旅游集散公路G</v>
          </cell>
          <cell r="J4344" t="str">
            <v>131301F4306260037</v>
          </cell>
          <cell r="K4344" t="str">
            <v>通景公路</v>
          </cell>
          <cell r="L4344" t="str">
            <v>一类地区</v>
          </cell>
          <cell r="M4344" t="str">
            <v>国家贫困县</v>
          </cell>
          <cell r="N4344" t="str">
            <v>升级改造（提质改造）</v>
          </cell>
          <cell r="O4344" t="str">
            <v>童市镇</v>
          </cell>
          <cell r="R4344" t="str">
            <v>3.5</v>
          </cell>
          <cell r="S4344" t="str">
            <v>6</v>
          </cell>
          <cell r="T4344" t="str">
            <v>无</v>
          </cell>
          <cell r="U4344">
            <v>0</v>
          </cell>
          <cell r="V4344">
            <v>20.512</v>
          </cell>
          <cell r="W4344">
            <v>20.512</v>
          </cell>
        </row>
        <row r="4345">
          <cell r="I4345" t="str">
            <v>迎瑞余贲民故居连接路</v>
          </cell>
          <cell r="J4345" t="str">
            <v>131302F4306260089</v>
          </cell>
          <cell r="K4345" t="str">
            <v>通景公路</v>
          </cell>
          <cell r="L4345" t="str">
            <v>一类地区</v>
          </cell>
          <cell r="M4345" t="str">
            <v>国家贫困县</v>
          </cell>
          <cell r="N4345" t="str">
            <v>升级改造（提质改造）</v>
          </cell>
          <cell r="O4345" t="str">
            <v>迎瑞余笨民故居</v>
          </cell>
          <cell r="R4345" t="str">
            <v>5.5</v>
          </cell>
          <cell r="S4345" t="str">
            <v>6</v>
          </cell>
          <cell r="T4345" t="str">
            <v>Y103430626</v>
          </cell>
          <cell r="U4345">
            <v>0</v>
          </cell>
          <cell r="V4345">
            <v>5.5</v>
          </cell>
          <cell r="W4345">
            <v>5.5</v>
          </cell>
        </row>
        <row r="4346">
          <cell r="I4346" t="str">
            <v>神鼎山森林公园通景公路</v>
          </cell>
          <cell r="J4346" t="str">
            <v>131302F4306810004</v>
          </cell>
          <cell r="K4346" t="str">
            <v>通景公路</v>
          </cell>
          <cell r="L4346" t="str">
            <v>三类地区</v>
          </cell>
          <cell r="M4346"/>
          <cell r="N4346" t="str">
            <v>升级改造（提质改造）</v>
          </cell>
          <cell r="O4346" t="str">
            <v>神鼎山森林公园</v>
          </cell>
          <cell r="R4346" t="str">
            <v>3.5</v>
          </cell>
          <cell r="S4346" t="str">
            <v>6</v>
          </cell>
          <cell r="T4346" t="str">
            <v>Y934430681</v>
          </cell>
          <cell r="U4346">
            <v>0</v>
          </cell>
          <cell r="V4346">
            <v>10.89</v>
          </cell>
          <cell r="W4346">
            <v>10.89</v>
          </cell>
        </row>
        <row r="4347">
          <cell r="I4347" t="str">
            <v>西长景区通景公路</v>
          </cell>
          <cell r="J4347" t="str">
            <v>131302F4306810003</v>
          </cell>
          <cell r="K4347" t="str">
            <v>通景公路</v>
          </cell>
          <cell r="L4347" t="str">
            <v>三类地区</v>
          </cell>
          <cell r="M4347"/>
          <cell r="N4347" t="str">
            <v>升级改造（提质改造）</v>
          </cell>
          <cell r="O4347" t="str">
            <v>西长景区</v>
          </cell>
          <cell r="R4347" t="str">
            <v>4.5</v>
          </cell>
          <cell r="S4347" t="str">
            <v>6</v>
          </cell>
          <cell r="T4347" t="str">
            <v>C219430681</v>
          </cell>
          <cell r="U4347">
            <v>0</v>
          </cell>
          <cell r="V4347">
            <v>8.4700000000000006</v>
          </cell>
          <cell r="W4347">
            <v>8.4700000000000006</v>
          </cell>
        </row>
        <row r="4348">
          <cell r="I4348" t="str">
            <v>国家级东洞庭湖自然保护区集散公路</v>
          </cell>
          <cell r="J4348" t="str">
            <v>131301F4306810002</v>
          </cell>
          <cell r="K4348" t="str">
            <v>通景公路</v>
          </cell>
          <cell r="L4348" t="str">
            <v>三类地区</v>
          </cell>
          <cell r="M4348"/>
          <cell r="N4348" t="str">
            <v>升级改造（提质改造）</v>
          </cell>
          <cell r="O4348" t="str">
            <v>东洞庭湖自然保护区</v>
          </cell>
          <cell r="R4348" t="str">
            <v>5</v>
          </cell>
          <cell r="S4348" t="str">
            <v>7</v>
          </cell>
          <cell r="T4348" t="str">
            <v>X017430681</v>
          </cell>
          <cell r="U4348">
            <v>0</v>
          </cell>
          <cell r="V4348">
            <v>12.91</v>
          </cell>
          <cell r="W4348">
            <v>12.91</v>
          </cell>
        </row>
        <row r="4349">
          <cell r="I4349" t="str">
            <v>八景洞森林公园旅游通景公路</v>
          </cell>
          <cell r="J4349" t="str">
            <v>131301F4306810009</v>
          </cell>
          <cell r="K4349" t="str">
            <v>通景公路</v>
          </cell>
          <cell r="L4349" t="str">
            <v>三类地区</v>
          </cell>
          <cell r="M4349"/>
          <cell r="N4349" t="str">
            <v>升级改造（提质改造）</v>
          </cell>
          <cell r="O4349" t="str">
            <v>八景洞森林公园</v>
          </cell>
          <cell r="R4349" t="str">
            <v>5</v>
          </cell>
          <cell r="S4349" t="str">
            <v>6</v>
          </cell>
          <cell r="T4349" t="str">
            <v>X166430681</v>
          </cell>
          <cell r="U4349">
            <v>0</v>
          </cell>
          <cell r="V4349">
            <v>11.845000000000001</v>
          </cell>
          <cell r="W4349">
            <v>11.845000000000001</v>
          </cell>
        </row>
        <row r="4350">
          <cell r="I4350" t="str">
            <v>汨罗市长乐镇马桥至青狮旅游环线公路通景路</v>
          </cell>
          <cell r="J4350" t="str">
            <v>1312F4306810382</v>
          </cell>
          <cell r="K4350" t="str">
            <v>通景公路</v>
          </cell>
          <cell r="L4350" t="str">
            <v>三类地区</v>
          </cell>
          <cell r="M4350"/>
          <cell r="N4350" t="str">
            <v>升级改造（提质改造）</v>
          </cell>
          <cell r="S4350" t="str">
            <v>6</v>
          </cell>
          <cell r="T4350" t="str">
            <v>C201</v>
          </cell>
          <cell r="U4350">
            <v>0</v>
          </cell>
          <cell r="V4350">
            <v>3.5</v>
          </cell>
          <cell r="W4350">
            <v>3.5</v>
          </cell>
        </row>
        <row r="4351">
          <cell r="I4351" t="str">
            <v>汨罗市长乐镇马桥至青狮旅游环线公路通景路（大灵庵-汨罗江段）</v>
          </cell>
          <cell r="J4351" t="str">
            <v>1313F4306810001</v>
          </cell>
          <cell r="K4351" t="str">
            <v>通景公路</v>
          </cell>
          <cell r="L4351" t="str">
            <v>三类地区</v>
          </cell>
          <cell r="M4351"/>
          <cell r="O4351" t="str">
            <v>长乐甜酒小镇</v>
          </cell>
          <cell r="R4351" t="str">
            <v>3.5</v>
          </cell>
          <cell r="S4351" t="str">
            <v>6</v>
          </cell>
          <cell r="T4351" t="str">
            <v>C201430681、C791430681、Y629430681</v>
          </cell>
          <cell r="U4351">
            <v>0</v>
          </cell>
          <cell r="V4351">
            <v>9.5850000000000009</v>
          </cell>
          <cell r="W4351">
            <v>9.5850000000000009</v>
          </cell>
        </row>
        <row r="4352">
          <cell r="I4352" t="str">
            <v>白石茶园连接路</v>
          </cell>
          <cell r="J4352" t="str">
            <v>131302F4306820007</v>
          </cell>
          <cell r="K4352" t="str">
            <v>通景公路</v>
          </cell>
          <cell r="L4352" t="str">
            <v>三类地区</v>
          </cell>
          <cell r="M4352"/>
          <cell r="N4352" t="str">
            <v>新建</v>
          </cell>
          <cell r="O4352" t="str">
            <v>白石茶园</v>
          </cell>
          <cell r="R4352" t="str">
            <v>4.5</v>
          </cell>
          <cell r="S4352" t="str">
            <v>7</v>
          </cell>
          <cell r="T4352" t="str">
            <v>无</v>
          </cell>
          <cell r="U4352">
            <v>0</v>
          </cell>
          <cell r="V4352">
            <v>11.831</v>
          </cell>
          <cell r="W4352">
            <v>11.831</v>
          </cell>
        </row>
        <row r="4353">
          <cell r="I4353" t="str">
            <v>临湘市江南镇油菜花乡村旅游连接路</v>
          </cell>
          <cell r="J4353" t="str">
            <v>13130201F4306820003</v>
          </cell>
          <cell r="K4353" t="str">
            <v>通景公路</v>
          </cell>
          <cell r="L4353" t="str">
            <v>三类地区</v>
          </cell>
          <cell r="M4353"/>
          <cell r="N4353" t="str">
            <v>升级改造（提质改造）</v>
          </cell>
          <cell r="O4353" t="str">
            <v>临湘市江南镇油菜花乡村旅游</v>
          </cell>
          <cell r="S4353" t="str">
            <v>6</v>
          </cell>
          <cell r="T4353" t="str">
            <v>X057430682</v>
          </cell>
          <cell r="U4353">
            <v>0</v>
          </cell>
          <cell r="V4353">
            <v>7.7910000000000004</v>
          </cell>
          <cell r="W4353">
            <v>7.7910000000000004</v>
          </cell>
        </row>
        <row r="4354">
          <cell r="I4354" t="str">
            <v>临湘市圣水净空寺连接路</v>
          </cell>
          <cell r="J4354" t="str">
            <v>13130201F4306820004</v>
          </cell>
          <cell r="K4354" t="str">
            <v>通景公路</v>
          </cell>
          <cell r="L4354" t="str">
            <v>三类地区</v>
          </cell>
          <cell r="M4354"/>
          <cell r="N4354" t="str">
            <v>升级改造（提质改造）</v>
          </cell>
          <cell r="O4354" t="str">
            <v>临湘市圣水净空寺</v>
          </cell>
          <cell r="S4354" t="str">
            <v>6</v>
          </cell>
          <cell r="T4354" t="str">
            <v>无</v>
          </cell>
          <cell r="U4354">
            <v>0</v>
          </cell>
          <cell r="V4354">
            <v>3.0510000000000002</v>
          </cell>
          <cell r="W4354">
            <v>3.0510000000000002</v>
          </cell>
        </row>
        <row r="4355">
          <cell r="I4355" t="str">
            <v>临湘市坦渡镇天井山连接路</v>
          </cell>
          <cell r="J4355" t="str">
            <v>13130201F4306820006</v>
          </cell>
          <cell r="K4355" t="str">
            <v>通景公路</v>
          </cell>
          <cell r="L4355" t="str">
            <v>三类地区</v>
          </cell>
          <cell r="M4355"/>
          <cell r="N4355" t="str">
            <v>其他</v>
          </cell>
          <cell r="O4355" t="str">
            <v>临湘市坦渡镇天井山</v>
          </cell>
          <cell r="S4355" t="str">
            <v>6</v>
          </cell>
          <cell r="T4355" t="str">
            <v>无</v>
          </cell>
          <cell r="U4355">
            <v>0</v>
          </cell>
          <cell r="V4355">
            <v>7.8710000000000004</v>
          </cell>
          <cell r="W4355">
            <v>7.8710000000000004</v>
          </cell>
        </row>
        <row r="4356">
          <cell r="I4356" t="str">
            <v>临湘市五尖山森林公园景区通景路</v>
          </cell>
          <cell r="J4356" t="str">
            <v>13130201F4306820002</v>
          </cell>
          <cell r="K4356" t="str">
            <v>通景公路</v>
          </cell>
          <cell r="L4356" t="str">
            <v>三类地区</v>
          </cell>
          <cell r="M4356"/>
          <cell r="N4356" t="str">
            <v>升级改造（提质改造）</v>
          </cell>
          <cell r="O4356" t="str">
            <v>五尖山森林公园景区</v>
          </cell>
          <cell r="R4356" t="str">
            <v>3.5</v>
          </cell>
          <cell r="S4356" t="str">
            <v>6</v>
          </cell>
          <cell r="T4356" t="str">
            <v>Y017430682</v>
          </cell>
          <cell r="U4356">
            <v>0.51400000000000001</v>
          </cell>
          <cell r="V4356">
            <v>2.488</v>
          </cell>
          <cell r="W4356">
            <v>1.974</v>
          </cell>
        </row>
        <row r="4357">
          <cell r="I4357" t="str">
            <v>临湘市詹桥镇黄泥乡村旅游连接路</v>
          </cell>
          <cell r="J4357" t="str">
            <v>13130201F4306820007</v>
          </cell>
          <cell r="K4357" t="str">
            <v>通景公路</v>
          </cell>
          <cell r="L4357" t="str">
            <v>三类地区</v>
          </cell>
          <cell r="M4357"/>
          <cell r="N4357" t="str">
            <v>其他</v>
          </cell>
          <cell r="O4357" t="str">
            <v>临湘市詹桥镇黄泥乡村旅游</v>
          </cell>
          <cell r="S4357" t="str">
            <v>6</v>
          </cell>
          <cell r="T4357" t="str">
            <v>无</v>
          </cell>
          <cell r="U4357">
            <v>0</v>
          </cell>
          <cell r="V4357">
            <v>5.0869999999999997</v>
          </cell>
          <cell r="W4357">
            <v>5.0869999999999997</v>
          </cell>
        </row>
        <row r="4358">
          <cell r="I4358" t="str">
            <v>龙窖山风景名胜区连接路</v>
          </cell>
          <cell r="J4358" t="str">
            <v>131302F4306820001</v>
          </cell>
          <cell r="K4358" t="str">
            <v>通景公路</v>
          </cell>
          <cell r="L4358" t="str">
            <v>三类地区</v>
          </cell>
          <cell r="M4358"/>
          <cell r="N4358" t="str">
            <v>新建</v>
          </cell>
          <cell r="O4358" t="str">
            <v>龙窖山风景名胜区</v>
          </cell>
          <cell r="R4358" t="str">
            <v>5</v>
          </cell>
          <cell r="S4358" t="str">
            <v>7</v>
          </cell>
          <cell r="T4358" t="str">
            <v>无</v>
          </cell>
          <cell r="U4358">
            <v>0</v>
          </cell>
          <cell r="V4358">
            <v>8.8140000000000001</v>
          </cell>
          <cell r="W4358">
            <v>8.8140000000000001</v>
          </cell>
        </row>
        <row r="4359">
          <cell r="I4359" t="str">
            <v>龙窖山老龙潭旅游通景路</v>
          </cell>
          <cell r="J4359" t="str">
            <v>131302F4306820010</v>
          </cell>
          <cell r="K4359" t="str">
            <v>通景公路</v>
          </cell>
          <cell r="L4359" t="str">
            <v>三类地区</v>
          </cell>
          <cell r="M4359"/>
          <cell r="N4359" t="str">
            <v>新建</v>
          </cell>
          <cell r="O4359" t="str">
            <v>龙窖山老龙潭旅游景区</v>
          </cell>
          <cell r="R4359" t="str">
            <v>0</v>
          </cell>
          <cell r="S4359" t="str">
            <v>6</v>
          </cell>
          <cell r="T4359" t="str">
            <v>无</v>
          </cell>
          <cell r="U4359">
            <v>0</v>
          </cell>
          <cell r="V4359">
            <v>1.0169999999999999</v>
          </cell>
          <cell r="W4359">
            <v>1.0169999999999999</v>
          </cell>
        </row>
        <row r="4360">
          <cell r="I4360" t="str">
            <v>棋子山景区连接路</v>
          </cell>
          <cell r="J4360" t="str">
            <v>131302F4306820004</v>
          </cell>
          <cell r="K4360" t="str">
            <v>通景公路</v>
          </cell>
          <cell r="L4360" t="str">
            <v>三类地区</v>
          </cell>
          <cell r="M4360"/>
          <cell r="N4360" t="str">
            <v>新建</v>
          </cell>
          <cell r="O4360" t="str">
            <v>棋子山景区</v>
          </cell>
          <cell r="R4360" t="str">
            <v>0</v>
          </cell>
          <cell r="S4360" t="str">
            <v>7</v>
          </cell>
          <cell r="T4360" t="str">
            <v>无</v>
          </cell>
          <cell r="U4360">
            <v>0</v>
          </cell>
          <cell r="V4360">
            <v>3.5</v>
          </cell>
          <cell r="W4360">
            <v>3.5</v>
          </cell>
        </row>
        <row r="4361">
          <cell r="I4361" t="str">
            <v>五里至大坝旅游集散公路</v>
          </cell>
          <cell r="J4361" t="str">
            <v>131301F4306820001</v>
          </cell>
          <cell r="K4361" t="str">
            <v>通景公路</v>
          </cell>
          <cell r="L4361" t="str">
            <v>三类地区</v>
          </cell>
          <cell r="M4361"/>
          <cell r="N4361" t="str">
            <v>升级改造（提质改造）</v>
          </cell>
          <cell r="O4361" t="str">
            <v>龙潭湖漂流、6501</v>
          </cell>
          <cell r="R4361" t="str">
            <v>4.5</v>
          </cell>
          <cell r="S4361" t="str">
            <v>7</v>
          </cell>
          <cell r="T4361" t="str">
            <v>无</v>
          </cell>
          <cell r="U4361">
            <v>0</v>
          </cell>
          <cell r="V4361">
            <v>18.68</v>
          </cell>
          <cell r="W4361">
            <v>18.68</v>
          </cell>
        </row>
        <row r="4362">
          <cell r="I4362" t="str">
            <v>响山狮子山连接路</v>
          </cell>
          <cell r="J4362" t="str">
            <v>131302F4306820008</v>
          </cell>
          <cell r="K4362" t="str">
            <v>通景公路</v>
          </cell>
          <cell r="L4362" t="str">
            <v>三类地区</v>
          </cell>
          <cell r="M4362"/>
          <cell r="N4362" t="str">
            <v>升级改造（提质改造）</v>
          </cell>
          <cell r="O4362" t="str">
            <v>响山狮子山</v>
          </cell>
          <cell r="R4362" t="str">
            <v>3.5</v>
          </cell>
          <cell r="S4362" t="str">
            <v>6</v>
          </cell>
          <cell r="T4362" t="str">
            <v>Y202430682</v>
          </cell>
          <cell r="U4362">
            <v>0</v>
          </cell>
          <cell r="V4362">
            <v>6.5419999999999998</v>
          </cell>
          <cell r="W4362">
            <v>6.5419999999999998</v>
          </cell>
        </row>
        <row r="4363">
          <cell r="I4363" t="str">
            <v>药菇小镇风景区连接路</v>
          </cell>
          <cell r="J4363" t="str">
            <v>131302F4306820005</v>
          </cell>
          <cell r="K4363" t="str">
            <v>通景公路</v>
          </cell>
          <cell r="L4363" t="str">
            <v>三类地区</v>
          </cell>
          <cell r="M4363"/>
          <cell r="N4363" t="str">
            <v>新建</v>
          </cell>
          <cell r="O4363" t="str">
            <v>药菇小镇风景区</v>
          </cell>
          <cell r="R4363" t="str">
            <v>5</v>
          </cell>
          <cell r="S4363" t="str">
            <v>7</v>
          </cell>
          <cell r="T4363" t="str">
            <v>Y133430682</v>
          </cell>
          <cell r="U4363">
            <v>9.6969999999999992</v>
          </cell>
          <cell r="V4363">
            <v>10.997</v>
          </cell>
          <cell r="W4363">
            <v>1.3</v>
          </cell>
        </row>
        <row r="4364">
          <cell r="I4364" t="str">
            <v>野樱岭风景区连接路</v>
          </cell>
          <cell r="J4364" t="str">
            <v>131302F4306820006</v>
          </cell>
          <cell r="K4364" t="str">
            <v>通景公路</v>
          </cell>
          <cell r="L4364" t="str">
            <v>三类地区</v>
          </cell>
          <cell r="M4364"/>
          <cell r="N4364" t="str">
            <v>新建</v>
          </cell>
          <cell r="O4364" t="str">
            <v>野樱岭风景区</v>
          </cell>
          <cell r="R4364" t="str">
            <v>0</v>
          </cell>
          <cell r="S4364" t="str">
            <v>7</v>
          </cell>
          <cell r="T4364" t="str">
            <v>无</v>
          </cell>
          <cell r="U4364">
            <v>0</v>
          </cell>
          <cell r="V4364">
            <v>6.1</v>
          </cell>
          <cell r="W4364">
            <v>6.1</v>
          </cell>
        </row>
        <row r="4365">
          <cell r="I4365" t="str">
            <v>岳阳市临湘市羊楼司镇梅池村连接路</v>
          </cell>
          <cell r="J4365" t="str">
            <v>13130201F4306820001</v>
          </cell>
          <cell r="K4365" t="str">
            <v>通景公路</v>
          </cell>
          <cell r="L4365" t="str">
            <v>三类地区</v>
          </cell>
          <cell r="M4365"/>
          <cell r="N4365" t="str">
            <v>升级改造（提质改造）</v>
          </cell>
          <cell r="O4365" t="str">
            <v>岳阳市临湘市羊楼司镇梅池村</v>
          </cell>
          <cell r="R4365" t="str">
            <v>5</v>
          </cell>
          <cell r="S4365" t="str">
            <v>6</v>
          </cell>
          <cell r="T4365" t="str">
            <v>X070430682</v>
          </cell>
          <cell r="U4365">
            <v>0</v>
          </cell>
          <cell r="V4365">
            <v>5.23</v>
          </cell>
          <cell r="W4365">
            <v>5.2320000000000002</v>
          </cell>
        </row>
        <row r="4366">
          <cell r="I4366" t="str">
            <v>白鱼歧抗日爱国旅游通景公路</v>
          </cell>
          <cell r="J4366" t="str">
            <v>131302F4306810007</v>
          </cell>
          <cell r="K4366" t="str">
            <v>通景公路</v>
          </cell>
          <cell r="L4366" t="str">
            <v>三类地区</v>
          </cell>
          <cell r="M4366"/>
          <cell r="N4366" t="str">
            <v>升级改造（提质改造）</v>
          </cell>
          <cell r="O4366" t="str">
            <v>白鱼歧抗日爱国教育基地</v>
          </cell>
          <cell r="R4366" t="str">
            <v>3.5</v>
          </cell>
          <cell r="S4366" t="str">
            <v>6</v>
          </cell>
          <cell r="T4366" t="str">
            <v>Y413430681</v>
          </cell>
          <cell r="U4366">
            <v>6.9059999999999997</v>
          </cell>
          <cell r="V4366">
            <v>9.9060000000000006</v>
          </cell>
          <cell r="W4366">
            <v>3</v>
          </cell>
        </row>
        <row r="4367">
          <cell r="I4367" t="str">
            <v>河泊潭景区通景公路</v>
          </cell>
          <cell r="J4367" t="str">
            <v>131302F4306810012</v>
          </cell>
          <cell r="K4367" t="str">
            <v>通景公路</v>
          </cell>
          <cell r="L4367" t="str">
            <v>三类地区</v>
          </cell>
          <cell r="M4367"/>
          <cell r="N4367" t="str">
            <v>升级改造（提质改造）</v>
          </cell>
          <cell r="O4367" t="str">
            <v>河泊潭景区</v>
          </cell>
          <cell r="R4367" t="str">
            <v>4.5</v>
          </cell>
          <cell r="S4367" t="str">
            <v>6</v>
          </cell>
          <cell r="T4367" t="str">
            <v>Y426430681</v>
          </cell>
          <cell r="U4367">
            <v>0</v>
          </cell>
          <cell r="V4367">
            <v>2.2999999999999998</v>
          </cell>
          <cell r="W4367">
            <v>2.2999999999999998</v>
          </cell>
        </row>
        <row r="4368">
          <cell r="I4368" t="str">
            <v>君山区新河渡口至旅游路公路</v>
          </cell>
          <cell r="J4368" t="str">
            <v>131301F4306110004</v>
          </cell>
          <cell r="K4368" t="str">
            <v>旅游集散公路</v>
          </cell>
          <cell r="L4368" t="str">
            <v>三类地区</v>
          </cell>
          <cell r="M4368"/>
          <cell r="N4368" t="str">
            <v>新建</v>
          </cell>
          <cell r="O4368" t="str">
            <v>岳阳楼-君山岛景区</v>
          </cell>
          <cell r="R4368" t="str">
            <v>5.5</v>
          </cell>
          <cell r="S4368" t="str">
            <v>10.5</v>
          </cell>
          <cell r="T4368" t="str">
            <v>无</v>
          </cell>
          <cell r="U4368">
            <v>0</v>
          </cell>
          <cell r="V4368">
            <v>10.039999999999999</v>
          </cell>
          <cell r="W4368">
            <v>10.039999999999999</v>
          </cell>
        </row>
        <row r="4369">
          <cell r="I4369" t="str">
            <v>君山区仰山至洪水港旅游公路</v>
          </cell>
          <cell r="J4369" t="str">
            <v>131301F4306110005</v>
          </cell>
          <cell r="K4369" t="str">
            <v>旅游集散公路</v>
          </cell>
          <cell r="L4369" t="str">
            <v>三类地区</v>
          </cell>
          <cell r="M4369"/>
          <cell r="N4369" t="str">
            <v>升级改造（提质改造）</v>
          </cell>
          <cell r="O4369" t="str">
            <v>天井山森林公园</v>
          </cell>
          <cell r="S4369" t="str">
            <v>8.5</v>
          </cell>
          <cell r="T4369" t="str">
            <v>X222430611</v>
          </cell>
          <cell r="U4369">
            <v>0</v>
          </cell>
          <cell r="V4369">
            <v>13.919</v>
          </cell>
          <cell r="W4369">
            <v>13.638999999999999</v>
          </cell>
        </row>
        <row r="4370">
          <cell r="I4370" t="str">
            <v>屈子文化园、普德观文化园旅游集散公路</v>
          </cell>
          <cell r="J4370" t="str">
            <v>131301F4306810004</v>
          </cell>
          <cell r="K4370" t="str">
            <v>旅游集散公路</v>
          </cell>
          <cell r="L4370" t="str">
            <v>三类地区</v>
          </cell>
          <cell r="M4370"/>
          <cell r="N4370" t="str">
            <v>升级改造（提质改造）</v>
          </cell>
          <cell r="O4370" t="str">
            <v>屈子文化园、普德观文化园</v>
          </cell>
          <cell r="R4370" t="str">
            <v>3.5</v>
          </cell>
          <cell r="S4370" t="str">
            <v>6</v>
          </cell>
          <cell r="T4370" t="str">
            <v>CG66430681</v>
          </cell>
          <cell r="U4370">
            <v>0</v>
          </cell>
          <cell r="V4370">
            <v>10.41</v>
          </cell>
          <cell r="W4370">
            <v>12.178000000000001</v>
          </cell>
        </row>
        <row r="4371">
          <cell r="I4371" t="str">
            <v>玉池山森林公园至西长景区旅游集散公路</v>
          </cell>
          <cell r="J4371" t="str">
            <v>131301F4306810003</v>
          </cell>
          <cell r="K4371" t="str">
            <v>旅游集散公路</v>
          </cell>
          <cell r="L4371" t="str">
            <v>三类地区</v>
          </cell>
          <cell r="M4371"/>
          <cell r="N4371" t="str">
            <v>升级改造（提质改造）</v>
          </cell>
          <cell r="O4371" t="str">
            <v>玉池山森林公园</v>
          </cell>
          <cell r="R4371" t="str">
            <v>4.5</v>
          </cell>
          <cell r="S4371" t="str">
            <v>6</v>
          </cell>
          <cell r="T4371" t="str">
            <v>Y990430681</v>
          </cell>
          <cell r="U4371">
            <v>0</v>
          </cell>
          <cell r="V4371">
            <v>27.01</v>
          </cell>
          <cell r="W4371">
            <v>30.56</v>
          </cell>
        </row>
        <row r="4372">
          <cell r="I4372" t="str">
            <v>汨罗市长乐镇马桥至青狮旅游环线公路通景路（青狮-回龙门段）</v>
          </cell>
          <cell r="J4372" t="str">
            <v>13130201F4306810001</v>
          </cell>
          <cell r="K4372" t="str">
            <v>旅游集散公路</v>
          </cell>
          <cell r="L4372" t="str">
            <v>三类地区</v>
          </cell>
          <cell r="M4372"/>
          <cell r="N4372" t="str">
            <v>升级改造（提质改造）</v>
          </cell>
          <cell r="O4372" t="str">
            <v>长乐甜酒小镇</v>
          </cell>
          <cell r="S4372" t="str">
            <v>6</v>
          </cell>
          <cell r="T4372" t="str">
            <v>Y919430681</v>
          </cell>
          <cell r="U4372">
            <v>0</v>
          </cell>
          <cell r="V4372">
            <v>11</v>
          </cell>
          <cell r="W4372">
            <v>10.904</v>
          </cell>
        </row>
        <row r="4373">
          <cell r="I4373" t="str">
            <v>楠木至荆竹山旅游集散公路</v>
          </cell>
          <cell r="J4373" t="str">
            <v>131301F4306820006</v>
          </cell>
          <cell r="K4373" t="str">
            <v>旅游集散公路</v>
          </cell>
          <cell r="L4373" t="str">
            <v>三类地区</v>
          </cell>
          <cell r="M4373"/>
          <cell r="N4373" t="str">
            <v>升级改造（提质改造）</v>
          </cell>
          <cell r="O4373" t="str">
            <v>南山山庄、杨田生态农庄、磨刀林农庄</v>
          </cell>
          <cell r="S4373" t="str">
            <v>6</v>
          </cell>
          <cell r="T4373" t="str">
            <v>Y194430682</v>
          </cell>
          <cell r="U4373">
            <v>0</v>
          </cell>
          <cell r="V4373">
            <v>11.215</v>
          </cell>
          <cell r="W4373">
            <v>11.215</v>
          </cell>
        </row>
        <row r="4374">
          <cell r="I4374" t="str">
            <v>C019云溪区南太—邓家公路</v>
          </cell>
          <cell r="J4374" t="str">
            <v>1324F4306030003</v>
          </cell>
          <cell r="K4374" t="str">
            <v>资源产业路</v>
          </cell>
          <cell r="L4374" t="str">
            <v>三类地区</v>
          </cell>
          <cell r="M4374"/>
          <cell r="N4374" t="str">
            <v>新建</v>
          </cell>
          <cell r="O4374" t="str">
            <v>南太珍贵苗木产业基地</v>
          </cell>
          <cell r="R4374" t="str">
            <v>3.5</v>
          </cell>
          <cell r="S4374" t="str">
            <v>6</v>
          </cell>
          <cell r="T4374" t="str">
            <v>C019430603</v>
          </cell>
          <cell r="U4374">
            <v>0</v>
          </cell>
          <cell r="V4374">
            <v>1.7</v>
          </cell>
          <cell r="W4374">
            <v>1.7</v>
          </cell>
        </row>
        <row r="4375">
          <cell r="I4375" t="str">
            <v>C076云溪区杨梅咀—蔡家公路</v>
          </cell>
          <cell r="J4375" t="str">
            <v>1324F4306030001</v>
          </cell>
          <cell r="K4375" t="str">
            <v>资源产业路</v>
          </cell>
          <cell r="L4375" t="str">
            <v>三类地区</v>
          </cell>
          <cell r="M4375"/>
          <cell r="N4375" t="str">
            <v>新建</v>
          </cell>
          <cell r="O4375" t="str">
            <v>坪田村油茶种植基地</v>
          </cell>
          <cell r="R4375" t="str">
            <v>3.5</v>
          </cell>
          <cell r="S4375" t="str">
            <v>6</v>
          </cell>
          <cell r="T4375" t="str">
            <v>C076430603</v>
          </cell>
          <cell r="U4375">
            <v>0</v>
          </cell>
          <cell r="V4375">
            <v>2.0699999999999998</v>
          </cell>
          <cell r="W4375">
            <v>2.0699999999999998</v>
          </cell>
        </row>
        <row r="4376">
          <cell r="I4376" t="str">
            <v>X090云溪区钢铁—江湖连接路</v>
          </cell>
          <cell r="J4376" t="str">
            <v>1324F4306030013</v>
          </cell>
          <cell r="K4376" t="str">
            <v>资源产业路</v>
          </cell>
          <cell r="L4376" t="str">
            <v>三类地区</v>
          </cell>
          <cell r="M4376"/>
          <cell r="N4376" t="str">
            <v>新建</v>
          </cell>
          <cell r="O4376" t="str">
            <v>陆城镇钢铁村油茶种植基地</v>
          </cell>
          <cell r="R4376" t="str">
            <v>5.5</v>
          </cell>
          <cell r="S4376" t="str">
            <v>6</v>
          </cell>
          <cell r="T4376" t="str">
            <v>X090430603</v>
          </cell>
          <cell r="U4376">
            <v>0</v>
          </cell>
          <cell r="V4376">
            <v>8</v>
          </cell>
          <cell r="W4376">
            <v>8</v>
          </cell>
        </row>
        <row r="4377">
          <cell r="I4377" t="str">
            <v>X091云溪区八字门—省塘公路</v>
          </cell>
          <cell r="J4377" t="str">
            <v>1324F4306030014</v>
          </cell>
          <cell r="K4377" t="str">
            <v>资源产业路</v>
          </cell>
          <cell r="L4377" t="str">
            <v>三类地区</v>
          </cell>
          <cell r="M4377"/>
          <cell r="N4377" t="str">
            <v>新建</v>
          </cell>
          <cell r="O4377" t="str">
            <v>路口镇南岳村特种水产养殖基地</v>
          </cell>
          <cell r="R4377" t="str">
            <v>5.5</v>
          </cell>
          <cell r="S4377" t="str">
            <v>6</v>
          </cell>
          <cell r="T4377" t="str">
            <v>X091430603</v>
          </cell>
          <cell r="U4377">
            <v>0</v>
          </cell>
          <cell r="V4377">
            <v>5</v>
          </cell>
          <cell r="W4377">
            <v>5</v>
          </cell>
        </row>
        <row r="4378">
          <cell r="I4378" t="str">
            <v>Y791新铺村－杨旗湖渔场连接路</v>
          </cell>
          <cell r="J4378" t="str">
            <v>1312F4306030003</v>
          </cell>
          <cell r="K4378" t="str">
            <v>资源产业路</v>
          </cell>
          <cell r="L4378" t="str">
            <v>三类地区</v>
          </cell>
          <cell r="M4378"/>
          <cell r="N4378" t="str">
            <v>升级改造（提质改造）</v>
          </cell>
          <cell r="O4378" t="str">
            <v>杨其湖淡水鱼养殖基地</v>
          </cell>
          <cell r="R4378" t="str">
            <v>3.5</v>
          </cell>
          <cell r="S4378" t="str">
            <v>6(5)</v>
          </cell>
          <cell r="T4378" t="str">
            <v>Y791430603</v>
          </cell>
          <cell r="U4378">
            <v>0</v>
          </cell>
          <cell r="V4378">
            <v>2.1</v>
          </cell>
          <cell r="W4378">
            <v>2.1</v>
          </cell>
        </row>
        <row r="4379">
          <cell r="I4379" t="str">
            <v>Y806白荆村至红士村连接路</v>
          </cell>
          <cell r="J4379" t="str">
            <v>1312F4306030006</v>
          </cell>
          <cell r="K4379" t="str">
            <v>资源产业路</v>
          </cell>
          <cell r="L4379" t="str">
            <v>三类地区</v>
          </cell>
          <cell r="M4379"/>
          <cell r="N4379" t="str">
            <v>升级改造（提质改造）</v>
          </cell>
          <cell r="O4379" t="str">
            <v>白荆村艾叶种植基地</v>
          </cell>
          <cell r="R4379" t="str">
            <v>3.5</v>
          </cell>
          <cell r="S4379" t="str">
            <v>6</v>
          </cell>
          <cell r="T4379" t="str">
            <v>Y806430603</v>
          </cell>
          <cell r="U4379">
            <v>0</v>
          </cell>
          <cell r="V4379">
            <v>2.5</v>
          </cell>
          <cell r="W4379">
            <v>2.5</v>
          </cell>
        </row>
        <row r="4380">
          <cell r="I4380" t="str">
            <v>双清田园综合体产业路</v>
          </cell>
          <cell r="J4380" t="str">
            <v>1312F4306030001</v>
          </cell>
          <cell r="K4380" t="str">
            <v>资源产业路</v>
          </cell>
          <cell r="L4380" t="str">
            <v>三类地区</v>
          </cell>
          <cell r="M4380"/>
          <cell r="N4380" t="str">
            <v>升级改造（提质改造）</v>
          </cell>
          <cell r="O4380" t="str">
            <v>双清田园综合体</v>
          </cell>
          <cell r="R4380" t="str">
            <v>5</v>
          </cell>
          <cell r="S4380" t="str">
            <v>6</v>
          </cell>
          <cell r="T4380" t="str">
            <v>Y796430603</v>
          </cell>
          <cell r="U4380">
            <v>0</v>
          </cell>
          <cell r="V4380">
            <v>10</v>
          </cell>
          <cell r="W4380">
            <v>10</v>
          </cell>
        </row>
        <row r="4381">
          <cell r="I4381" t="str">
            <v>保庆村稻虾基地产业路</v>
          </cell>
          <cell r="J4381" t="str">
            <v>1312F4306110220</v>
          </cell>
          <cell r="K4381" t="str">
            <v>资源产业路</v>
          </cell>
          <cell r="L4381" t="str">
            <v>三类地区</v>
          </cell>
          <cell r="M4381"/>
          <cell r="N4381" t="str">
            <v>新建</v>
          </cell>
          <cell r="O4381" t="str">
            <v>保庆村稻虾基地</v>
          </cell>
          <cell r="R4381" t="str">
            <v>3.5</v>
          </cell>
          <cell r="S4381" t="str">
            <v>8</v>
          </cell>
          <cell r="T4381" t="str">
            <v>无</v>
          </cell>
          <cell r="U4381">
            <v>0</v>
          </cell>
          <cell r="V4381">
            <v>3.9140000000000001</v>
          </cell>
          <cell r="W4381">
            <v>3.9140000000000001</v>
          </cell>
        </row>
        <row r="4382">
          <cell r="I4382" t="str">
            <v>采桑湖渔业基地产业路</v>
          </cell>
          <cell r="J4382" t="str">
            <v>1312F4306110204</v>
          </cell>
          <cell r="K4382" t="str">
            <v>资源产业路</v>
          </cell>
          <cell r="L4382" t="str">
            <v>三类地区</v>
          </cell>
          <cell r="M4382"/>
          <cell r="N4382" t="str">
            <v>升级改造（提质改造）</v>
          </cell>
          <cell r="O4382" t="str">
            <v>采桑湖渔业基地</v>
          </cell>
          <cell r="R4382" t="str">
            <v>3.5</v>
          </cell>
          <cell r="S4382" t="str">
            <v>6</v>
          </cell>
          <cell r="T4382" t="str">
            <v>X224430611</v>
          </cell>
          <cell r="U4382">
            <v>0</v>
          </cell>
          <cell r="V4382">
            <v>1.851</v>
          </cell>
          <cell r="W4382">
            <v>1.851</v>
          </cell>
        </row>
        <row r="4383">
          <cell r="I4383" t="str">
            <v>长沟子村龙虾基地产业路</v>
          </cell>
          <cell r="J4383" t="str">
            <v>1312F4306110199</v>
          </cell>
          <cell r="K4383" t="str">
            <v>资源产业路</v>
          </cell>
          <cell r="L4383" t="str">
            <v>三类地区</v>
          </cell>
          <cell r="M4383"/>
          <cell r="N4383" t="str">
            <v>新建</v>
          </cell>
          <cell r="O4383" t="str">
            <v>长沟子村龙虾基地</v>
          </cell>
          <cell r="R4383" t="str">
            <v>3.5</v>
          </cell>
          <cell r="S4383" t="str">
            <v>6</v>
          </cell>
          <cell r="T4383" t="str">
            <v>Y701430611</v>
          </cell>
          <cell r="U4383">
            <v>0</v>
          </cell>
          <cell r="V4383">
            <v>3.8809999999999998</v>
          </cell>
          <cell r="W4383">
            <v>3.8809999999999998</v>
          </cell>
        </row>
        <row r="4384">
          <cell r="I4384" t="str">
            <v>反嘴组蔬菜基地产业路</v>
          </cell>
          <cell r="J4384" t="str">
            <v>1312F4306110219</v>
          </cell>
          <cell r="K4384" t="str">
            <v>资源产业路</v>
          </cell>
          <cell r="L4384" t="str">
            <v>三类地区</v>
          </cell>
          <cell r="M4384"/>
          <cell r="N4384" t="str">
            <v>升级改造（提质改造）</v>
          </cell>
          <cell r="O4384" t="str">
            <v>反嘴组蔬菜基地</v>
          </cell>
          <cell r="R4384" t="str">
            <v>3.5</v>
          </cell>
          <cell r="S4384" t="str">
            <v>6</v>
          </cell>
          <cell r="T4384" t="str">
            <v>Y533430611</v>
          </cell>
          <cell r="U4384">
            <v>0</v>
          </cell>
          <cell r="V4384">
            <v>3.0539999999999998</v>
          </cell>
          <cell r="W4384">
            <v>3.0539999999999998</v>
          </cell>
        </row>
        <row r="4385">
          <cell r="I4385" t="str">
            <v>观音村稻虾基地产业路</v>
          </cell>
          <cell r="J4385" t="str">
            <v>1312F4306110203</v>
          </cell>
          <cell r="K4385" t="str">
            <v>资源产业路</v>
          </cell>
          <cell r="L4385" t="str">
            <v>三类地区</v>
          </cell>
          <cell r="M4385"/>
          <cell r="N4385" t="str">
            <v>升级改造（提质改造）</v>
          </cell>
          <cell r="O4385" t="str">
            <v>观音村稻虾基地</v>
          </cell>
          <cell r="R4385" t="str">
            <v>3.5</v>
          </cell>
          <cell r="S4385" t="str">
            <v>6</v>
          </cell>
          <cell r="T4385" t="str">
            <v>X225430611</v>
          </cell>
          <cell r="U4385">
            <v>0</v>
          </cell>
          <cell r="V4385">
            <v>3.0379999999999998</v>
          </cell>
          <cell r="W4385">
            <v>3.0379999999999998</v>
          </cell>
        </row>
        <row r="4386">
          <cell r="I4386" t="str">
            <v>黄泥港村何桂庭稻虾养殖基地产业路</v>
          </cell>
          <cell r="J4386" t="str">
            <v>1312F4306110198</v>
          </cell>
          <cell r="K4386" t="str">
            <v>资源产业路</v>
          </cell>
          <cell r="L4386" t="str">
            <v>三类地区</v>
          </cell>
          <cell r="M4386"/>
          <cell r="N4386" t="str">
            <v>新建</v>
          </cell>
          <cell r="O4386" t="str">
            <v>黄泥港村何桂庭稻虾养殖基地</v>
          </cell>
          <cell r="R4386" t="str">
            <v>3.5</v>
          </cell>
          <cell r="S4386" t="str">
            <v>6(4.5)</v>
          </cell>
          <cell r="T4386" t="str">
            <v>无</v>
          </cell>
          <cell r="U4386">
            <v>0</v>
          </cell>
          <cell r="V4386">
            <v>1.538</v>
          </cell>
          <cell r="W4386">
            <v>1.538</v>
          </cell>
        </row>
        <row r="4387">
          <cell r="I4387" t="str">
            <v>九丰路稻虾基地产业路</v>
          </cell>
          <cell r="J4387" t="str">
            <v>1312F4306110216</v>
          </cell>
          <cell r="K4387" t="str">
            <v>资源产业路</v>
          </cell>
          <cell r="L4387" t="str">
            <v>三类地区</v>
          </cell>
          <cell r="M4387"/>
          <cell r="N4387" t="str">
            <v>升级改造（提质改造）</v>
          </cell>
          <cell r="O4387" t="str">
            <v>九丰路稻虾基地</v>
          </cell>
          <cell r="R4387" t="str">
            <v>3.5</v>
          </cell>
          <cell r="S4387" t="str">
            <v>6</v>
          </cell>
          <cell r="T4387" t="str">
            <v>C067430611</v>
          </cell>
          <cell r="U4387">
            <v>0</v>
          </cell>
          <cell r="V4387">
            <v>2.62</v>
          </cell>
          <cell r="W4387">
            <v>2.62</v>
          </cell>
        </row>
        <row r="4388">
          <cell r="I4388" t="str">
            <v>君山区采桑湖稻虾养殖基地产业路</v>
          </cell>
          <cell r="J4388" t="str">
            <v>1312F4306110056</v>
          </cell>
          <cell r="K4388" t="str">
            <v>资源产业路</v>
          </cell>
          <cell r="L4388" t="str">
            <v>三类地区</v>
          </cell>
          <cell r="M4388"/>
          <cell r="N4388" t="str">
            <v>新建</v>
          </cell>
          <cell r="O4388" t="str">
            <v>君山区采桑湖稻虾养殖基地</v>
          </cell>
          <cell r="R4388" t="str">
            <v>4.5</v>
          </cell>
          <cell r="S4388" t="str">
            <v>6</v>
          </cell>
          <cell r="T4388" t="str">
            <v>无</v>
          </cell>
          <cell r="U4388">
            <v>0</v>
          </cell>
          <cell r="V4388">
            <v>8.1199999999999992</v>
          </cell>
          <cell r="W4388">
            <v>8.1199999999999992</v>
          </cell>
        </row>
        <row r="4389">
          <cell r="I4389" t="str">
            <v>君山区分路口徐德明稻虾养殖基地产业路</v>
          </cell>
          <cell r="J4389" t="str">
            <v>1312F4306110139</v>
          </cell>
          <cell r="K4389" t="str">
            <v>资源产业路</v>
          </cell>
          <cell r="L4389" t="str">
            <v>三类地区</v>
          </cell>
          <cell r="M4389"/>
          <cell r="N4389" t="str">
            <v>新建</v>
          </cell>
          <cell r="O4389" t="str">
            <v>君山区分路口徐德明稻虾养殖基地</v>
          </cell>
          <cell r="R4389" t="str">
            <v>3.5</v>
          </cell>
          <cell r="S4389" t="str">
            <v>6</v>
          </cell>
          <cell r="T4389" t="str">
            <v>Y026430611</v>
          </cell>
          <cell r="U4389">
            <v>3.0139999999999998</v>
          </cell>
          <cell r="V4389">
            <v>3.5640000000000001</v>
          </cell>
          <cell r="W4389">
            <v>0.55000000000000004</v>
          </cell>
        </row>
        <row r="4390">
          <cell r="I4390" t="str">
            <v>君山区挂口高效立体蔬菜基地产业路</v>
          </cell>
          <cell r="J4390" t="str">
            <v>1312F4306110032</v>
          </cell>
          <cell r="K4390" t="str">
            <v>资源产业路</v>
          </cell>
          <cell r="L4390" t="str">
            <v>三类地区</v>
          </cell>
          <cell r="M4390"/>
          <cell r="N4390" t="str">
            <v>新建</v>
          </cell>
          <cell r="O4390" t="str">
            <v>君山区挂口高效立体蔬菜基地</v>
          </cell>
          <cell r="R4390" t="str">
            <v>4.5</v>
          </cell>
          <cell r="S4390" t="str">
            <v>6</v>
          </cell>
          <cell r="T4390" t="str">
            <v>无</v>
          </cell>
          <cell r="U4390">
            <v>0</v>
          </cell>
          <cell r="V4390">
            <v>2.0299999999999998</v>
          </cell>
          <cell r="W4390">
            <v>2.0299999999999998</v>
          </cell>
        </row>
        <row r="4391">
          <cell r="I4391" t="str">
            <v>君山区官山蔬菜基地产业路</v>
          </cell>
          <cell r="J4391" t="str">
            <v>1312F4306110022</v>
          </cell>
          <cell r="K4391" t="str">
            <v>资源产业路</v>
          </cell>
          <cell r="L4391" t="str">
            <v>三类地区</v>
          </cell>
          <cell r="M4391"/>
          <cell r="N4391" t="str">
            <v>新建</v>
          </cell>
          <cell r="O4391" t="str">
            <v>君山区官山蔬菜基地</v>
          </cell>
          <cell r="R4391" t="str">
            <v>4.5</v>
          </cell>
          <cell r="S4391" t="str">
            <v>6</v>
          </cell>
          <cell r="T4391" t="str">
            <v>无</v>
          </cell>
          <cell r="U4391">
            <v>0</v>
          </cell>
          <cell r="V4391">
            <v>0.41</v>
          </cell>
          <cell r="W4391">
            <v>0.41</v>
          </cell>
        </row>
        <row r="4392">
          <cell r="I4392" t="str">
            <v>君山区观音华容河稻虾养殖基地产业路</v>
          </cell>
          <cell r="J4392" t="str">
            <v>1312F4306110057</v>
          </cell>
          <cell r="K4392" t="str">
            <v>资源产业路</v>
          </cell>
          <cell r="L4392" t="str">
            <v>三类地区</v>
          </cell>
          <cell r="M4392"/>
          <cell r="N4392" t="str">
            <v>新建</v>
          </cell>
          <cell r="O4392" t="str">
            <v>君山区观音华容河稻虾养殖基地</v>
          </cell>
          <cell r="R4392" t="str">
            <v>4.5</v>
          </cell>
          <cell r="S4392" t="str">
            <v>6</v>
          </cell>
          <cell r="T4392" t="str">
            <v>无</v>
          </cell>
          <cell r="U4392">
            <v>0</v>
          </cell>
          <cell r="V4392">
            <v>4.12</v>
          </cell>
          <cell r="W4392">
            <v>4.12</v>
          </cell>
        </row>
        <row r="4393">
          <cell r="I4393" t="str">
            <v>君山区广兴洲渔场基地产业路（康墩线））</v>
          </cell>
          <cell r="J4393" t="str">
            <v>1312F4306110017</v>
          </cell>
          <cell r="K4393" t="str">
            <v>资源产业路</v>
          </cell>
          <cell r="L4393" t="str">
            <v>三类地区</v>
          </cell>
          <cell r="M4393"/>
          <cell r="N4393" t="str">
            <v>升级改造（提质改造）</v>
          </cell>
          <cell r="O4393" t="str">
            <v>君山区广兴洲渔场基地</v>
          </cell>
          <cell r="R4393" t="str">
            <v>5.5</v>
          </cell>
          <cell r="S4393" t="str">
            <v>6</v>
          </cell>
          <cell r="T4393" t="str">
            <v>X216430611</v>
          </cell>
          <cell r="U4393">
            <v>0</v>
          </cell>
          <cell r="V4393">
            <v>4.3</v>
          </cell>
          <cell r="W4393">
            <v>4.3</v>
          </cell>
        </row>
        <row r="4394">
          <cell r="I4394" t="str">
            <v>君山区横墩特种养殖基地产业路</v>
          </cell>
          <cell r="J4394" t="str">
            <v>1312F4306110010</v>
          </cell>
          <cell r="K4394" t="str">
            <v>资源产业路</v>
          </cell>
          <cell r="L4394" t="str">
            <v>三类地区</v>
          </cell>
          <cell r="M4394"/>
          <cell r="N4394" t="str">
            <v>新建</v>
          </cell>
          <cell r="O4394" t="str">
            <v>君山区横墩特种养殖基地</v>
          </cell>
          <cell r="R4394" t="str">
            <v>4.5</v>
          </cell>
          <cell r="S4394" t="str">
            <v>6</v>
          </cell>
          <cell r="T4394" t="str">
            <v>Y709430611</v>
          </cell>
          <cell r="U4394">
            <v>1.8260000000000001</v>
          </cell>
          <cell r="V4394">
            <v>3.6859999999999999</v>
          </cell>
          <cell r="W4394">
            <v>1.86</v>
          </cell>
        </row>
        <row r="4395">
          <cell r="I4395" t="str">
            <v>君山区黄泥套生态鱼养殖基地产业路</v>
          </cell>
          <cell r="J4395" t="str">
            <v>1312F4306110024</v>
          </cell>
          <cell r="K4395" t="str">
            <v>资源产业路</v>
          </cell>
          <cell r="L4395" t="str">
            <v>三类地区</v>
          </cell>
          <cell r="M4395"/>
          <cell r="N4395" t="str">
            <v>升级改造（提质改造）</v>
          </cell>
          <cell r="O4395" t="str">
            <v>君山区黄泥套生态鱼养殖基地</v>
          </cell>
          <cell r="R4395" t="str">
            <v>3.5</v>
          </cell>
          <cell r="S4395" t="str">
            <v>6</v>
          </cell>
          <cell r="T4395" t="str">
            <v>Y698430611</v>
          </cell>
          <cell r="U4395">
            <v>2.7189999999999999</v>
          </cell>
          <cell r="V4395">
            <v>4.3689999999999998</v>
          </cell>
          <cell r="W4395">
            <v>1.65</v>
          </cell>
        </row>
        <row r="4396">
          <cell r="I4396" t="str">
            <v>君山区江陵蔬菜基地产业路</v>
          </cell>
          <cell r="J4396" t="str">
            <v>1312F4306110019</v>
          </cell>
          <cell r="K4396" t="str">
            <v>资源产业路</v>
          </cell>
          <cell r="L4396" t="str">
            <v>三类地区</v>
          </cell>
          <cell r="M4396"/>
          <cell r="N4396" t="str">
            <v>新建</v>
          </cell>
          <cell r="O4396" t="str">
            <v>君山区江陵蔬菜基地</v>
          </cell>
          <cell r="R4396" t="str">
            <v>4.5</v>
          </cell>
          <cell r="S4396" t="str">
            <v>6</v>
          </cell>
          <cell r="T4396" t="str">
            <v>C709430611</v>
          </cell>
          <cell r="U4396">
            <v>0</v>
          </cell>
          <cell r="V4396">
            <v>0.69</v>
          </cell>
          <cell r="W4396">
            <v>0.69</v>
          </cell>
        </row>
        <row r="4397">
          <cell r="I4397" t="str">
            <v>君山区六门闸三分店稻虾养殖基地产业路</v>
          </cell>
          <cell r="J4397" t="str">
            <v>1312F4306110058</v>
          </cell>
          <cell r="K4397" t="str">
            <v>资源产业路</v>
          </cell>
          <cell r="L4397" t="str">
            <v>三类地区</v>
          </cell>
          <cell r="M4397"/>
          <cell r="N4397" t="str">
            <v>新建</v>
          </cell>
          <cell r="O4397" t="str">
            <v>君山区六门闸三分店稻虾养殖基地</v>
          </cell>
          <cell r="R4397" t="str">
            <v>4.5</v>
          </cell>
          <cell r="S4397" t="str">
            <v>6</v>
          </cell>
          <cell r="T4397" t="str">
            <v>无</v>
          </cell>
          <cell r="U4397">
            <v>0</v>
          </cell>
          <cell r="V4397">
            <v>4.47</v>
          </cell>
          <cell r="W4397">
            <v>4.47</v>
          </cell>
        </row>
        <row r="4398">
          <cell r="I4398" t="str">
            <v>君山区穆湖铺生态鱼基地产业路</v>
          </cell>
          <cell r="J4398" t="str">
            <v>1312F4306110026</v>
          </cell>
          <cell r="K4398" t="str">
            <v>资源产业路</v>
          </cell>
          <cell r="L4398" t="str">
            <v>三类地区</v>
          </cell>
          <cell r="M4398"/>
          <cell r="N4398" t="str">
            <v>新建</v>
          </cell>
          <cell r="O4398" t="str">
            <v>君山区穆湖铺生态鱼基地</v>
          </cell>
          <cell r="R4398" t="str">
            <v>4.5</v>
          </cell>
          <cell r="S4398" t="str">
            <v>6</v>
          </cell>
          <cell r="T4398" t="str">
            <v>无</v>
          </cell>
          <cell r="U4398">
            <v>0</v>
          </cell>
          <cell r="V4398">
            <v>4.62</v>
          </cell>
          <cell r="W4398">
            <v>4.62</v>
          </cell>
        </row>
        <row r="4399">
          <cell r="I4399" t="str">
            <v>君山区七弓岭芦苇基地产业路</v>
          </cell>
          <cell r="J4399" t="str">
            <v>1312F4306110016</v>
          </cell>
          <cell r="K4399" t="str">
            <v>资源产业路</v>
          </cell>
          <cell r="L4399" t="str">
            <v>三类地区</v>
          </cell>
          <cell r="M4399"/>
          <cell r="N4399" t="str">
            <v>新建</v>
          </cell>
          <cell r="O4399" t="str">
            <v>君山区七弓岭芦苇基地</v>
          </cell>
          <cell r="R4399" t="str">
            <v>6</v>
          </cell>
          <cell r="S4399" t="str">
            <v>6.5</v>
          </cell>
          <cell r="T4399" t="str">
            <v>无</v>
          </cell>
          <cell r="U4399">
            <v>0</v>
          </cell>
          <cell r="V4399">
            <v>2.95</v>
          </cell>
          <cell r="W4399">
            <v>2.95</v>
          </cell>
        </row>
        <row r="4400">
          <cell r="I4400" t="str">
            <v>君山区前锋健康养殖小区产业路</v>
          </cell>
          <cell r="J4400" t="str">
            <v>1312F4306110015</v>
          </cell>
          <cell r="K4400" t="str">
            <v>资源产业路</v>
          </cell>
          <cell r="L4400" t="str">
            <v>三类地区</v>
          </cell>
          <cell r="M4400"/>
          <cell r="N4400" t="str">
            <v>新建</v>
          </cell>
          <cell r="O4400" t="str">
            <v>君山区前锋健康养殖小区</v>
          </cell>
          <cell r="R4400" t="str">
            <v>4.5</v>
          </cell>
          <cell r="S4400" t="str">
            <v>6</v>
          </cell>
          <cell r="T4400" t="str">
            <v>无</v>
          </cell>
          <cell r="U4400">
            <v>0</v>
          </cell>
          <cell r="V4400">
            <v>1.21</v>
          </cell>
          <cell r="W4400">
            <v>1.21</v>
          </cell>
        </row>
        <row r="4401">
          <cell r="I4401" t="str">
            <v>君山区同心稻虾基地产业路</v>
          </cell>
          <cell r="J4401" t="str">
            <v>1312F4306110008</v>
          </cell>
          <cell r="K4401" t="str">
            <v>资源产业路</v>
          </cell>
          <cell r="L4401" t="str">
            <v>三类地区</v>
          </cell>
          <cell r="M4401"/>
          <cell r="N4401" t="str">
            <v>新建</v>
          </cell>
          <cell r="O4401" t="str">
            <v>君山区同心稻虾基地</v>
          </cell>
          <cell r="R4401" t="str">
            <v>4.5</v>
          </cell>
          <cell r="S4401" t="str">
            <v>6</v>
          </cell>
          <cell r="T4401" t="str">
            <v>无</v>
          </cell>
          <cell r="U4401">
            <v>0</v>
          </cell>
          <cell r="V4401">
            <v>2.0099999999999998</v>
          </cell>
          <cell r="W4401">
            <v>2.0099999999999998</v>
          </cell>
        </row>
        <row r="4402">
          <cell r="I4402" t="str">
            <v>君山区团洲稻虾养殖基地产业路</v>
          </cell>
          <cell r="J4402" t="str">
            <v>1312F4306110061</v>
          </cell>
          <cell r="K4402" t="str">
            <v>资源产业路</v>
          </cell>
          <cell r="L4402" t="str">
            <v>三类地区</v>
          </cell>
          <cell r="M4402"/>
          <cell r="N4402" t="str">
            <v>新建</v>
          </cell>
          <cell r="O4402" t="str">
            <v>君山区团洲稻虾养殖基地</v>
          </cell>
          <cell r="R4402" t="str">
            <v>4.5</v>
          </cell>
          <cell r="S4402" t="str">
            <v>6</v>
          </cell>
          <cell r="T4402" t="str">
            <v>无</v>
          </cell>
          <cell r="U4402">
            <v>0</v>
          </cell>
          <cell r="V4402">
            <v>12</v>
          </cell>
          <cell r="W4402">
            <v>12</v>
          </cell>
        </row>
        <row r="4403">
          <cell r="I4403" t="str">
            <v>君山区许市镇银针茶叶基地产业路</v>
          </cell>
          <cell r="J4403" t="str">
            <v>1312F4306110037</v>
          </cell>
          <cell r="K4403" t="str">
            <v>资源产业路</v>
          </cell>
          <cell r="L4403" t="str">
            <v>三类地区</v>
          </cell>
          <cell r="M4403"/>
          <cell r="N4403" t="str">
            <v>升级改造（提质改造）</v>
          </cell>
          <cell r="O4403" t="str">
            <v>君山区许市镇银针茶叶基地</v>
          </cell>
          <cell r="R4403" t="str">
            <v>3.5</v>
          </cell>
          <cell r="S4403" t="str">
            <v>6</v>
          </cell>
          <cell r="T4403" t="str">
            <v>Y888430611</v>
          </cell>
          <cell r="U4403">
            <v>0</v>
          </cell>
          <cell r="V4403">
            <v>4.0599999999999996</v>
          </cell>
          <cell r="W4403">
            <v>4.0599999999999996</v>
          </cell>
        </row>
        <row r="4404">
          <cell r="I4404" t="str">
            <v>君山区银杯团结稻虾养殖基地产业路</v>
          </cell>
          <cell r="J4404" t="str">
            <v>1312F4306110083</v>
          </cell>
          <cell r="K4404" t="str">
            <v>资源产业路</v>
          </cell>
          <cell r="L4404" t="str">
            <v>三类地区</v>
          </cell>
          <cell r="M4404"/>
          <cell r="N4404" t="str">
            <v>新建</v>
          </cell>
          <cell r="O4404" t="str">
            <v>君山区银杯团结稻虾养殖基地</v>
          </cell>
          <cell r="R4404" t="str">
            <v>3.5</v>
          </cell>
          <cell r="S4404" t="str">
            <v>6</v>
          </cell>
          <cell r="T4404" t="str">
            <v>C934430611</v>
          </cell>
          <cell r="U4404">
            <v>0</v>
          </cell>
          <cell r="V4404">
            <v>1.01</v>
          </cell>
          <cell r="W4404">
            <v>1.01</v>
          </cell>
        </row>
        <row r="4405">
          <cell r="I4405" t="str">
            <v>君山区永明蔬菜基地产业路</v>
          </cell>
          <cell r="J4405" t="str">
            <v>1312F4306110020</v>
          </cell>
          <cell r="K4405" t="str">
            <v>资源产业路</v>
          </cell>
          <cell r="L4405" t="str">
            <v>三类地区</v>
          </cell>
          <cell r="M4405"/>
          <cell r="N4405" t="str">
            <v>升级改造（提质改造）</v>
          </cell>
          <cell r="O4405" t="str">
            <v>君山区永明蔬菜基地</v>
          </cell>
          <cell r="R4405" t="str">
            <v>5.5</v>
          </cell>
          <cell r="S4405" t="str">
            <v>8.5</v>
          </cell>
          <cell r="T4405" t="str">
            <v>无</v>
          </cell>
          <cell r="U4405">
            <v>0</v>
          </cell>
          <cell r="V4405">
            <v>5.12</v>
          </cell>
          <cell r="W4405">
            <v>5.12</v>
          </cell>
        </row>
        <row r="4406">
          <cell r="I4406" t="str">
            <v>君山区濠河生态鱼养殖基地产业路</v>
          </cell>
          <cell r="J4406" t="str">
            <v>1312F4306110025</v>
          </cell>
          <cell r="K4406" t="str">
            <v>资源产业路</v>
          </cell>
          <cell r="L4406" t="str">
            <v>三类地区</v>
          </cell>
          <cell r="M4406"/>
          <cell r="N4406" t="str">
            <v>新建</v>
          </cell>
          <cell r="O4406" t="str">
            <v>君山区濠河生态鱼养殖基地</v>
          </cell>
          <cell r="R4406" t="str">
            <v>3.5</v>
          </cell>
          <cell r="S4406" t="str">
            <v>6</v>
          </cell>
          <cell r="T4406" t="str">
            <v>无</v>
          </cell>
          <cell r="U4406">
            <v>0</v>
          </cell>
          <cell r="V4406">
            <v>4.5</v>
          </cell>
          <cell r="W4406">
            <v>4.5</v>
          </cell>
        </row>
        <row r="4407">
          <cell r="I4407" t="str">
            <v>六支渠村稻虾基地产业路</v>
          </cell>
          <cell r="J4407" t="str">
            <v>1312F4306110201</v>
          </cell>
          <cell r="K4407" t="str">
            <v>资源产业路</v>
          </cell>
          <cell r="L4407" t="str">
            <v>三类地区</v>
          </cell>
          <cell r="M4407"/>
          <cell r="N4407" t="str">
            <v>升级改造（提质改造）</v>
          </cell>
          <cell r="O4407" t="str">
            <v>六支渠村稻虾基地</v>
          </cell>
          <cell r="R4407" t="str">
            <v>3.5</v>
          </cell>
          <cell r="S4407" t="str">
            <v>7</v>
          </cell>
          <cell r="T4407" t="str">
            <v>X221430611</v>
          </cell>
          <cell r="U4407">
            <v>0</v>
          </cell>
          <cell r="V4407">
            <v>3.1720000000000002</v>
          </cell>
          <cell r="W4407">
            <v>3.1720000000000002</v>
          </cell>
        </row>
        <row r="4408">
          <cell r="I4408" t="str">
            <v>芦花洲村蔬菜基地产业路</v>
          </cell>
          <cell r="J4408" t="str">
            <v>1312F4306110193</v>
          </cell>
          <cell r="K4408" t="str">
            <v>资源产业路</v>
          </cell>
          <cell r="L4408" t="str">
            <v>三类地区</v>
          </cell>
          <cell r="M4408"/>
          <cell r="N4408" t="str">
            <v>新建</v>
          </cell>
          <cell r="O4408" t="str">
            <v>芦花洲村蔬菜基地</v>
          </cell>
          <cell r="R4408" t="str">
            <v>3.5</v>
          </cell>
          <cell r="S4408" t="str">
            <v>8</v>
          </cell>
          <cell r="T4408" t="str">
            <v>无</v>
          </cell>
          <cell r="U4408">
            <v>0</v>
          </cell>
          <cell r="V4408">
            <v>2.198</v>
          </cell>
          <cell r="W4408">
            <v>2.198</v>
          </cell>
        </row>
        <row r="4409">
          <cell r="I4409" t="str">
            <v>农科组稻虾基地产业路</v>
          </cell>
          <cell r="J4409" t="str">
            <v>1312F4306110212</v>
          </cell>
          <cell r="K4409" t="str">
            <v>资源产业路</v>
          </cell>
          <cell r="L4409" t="str">
            <v>三类地区</v>
          </cell>
          <cell r="M4409"/>
          <cell r="N4409" t="str">
            <v>升级改造（提质改造）</v>
          </cell>
          <cell r="O4409" t="str">
            <v>农科组稻虾基地</v>
          </cell>
          <cell r="R4409" t="str">
            <v>3.5</v>
          </cell>
          <cell r="S4409" t="str">
            <v>6</v>
          </cell>
          <cell r="T4409" t="str">
            <v>无</v>
          </cell>
          <cell r="U4409">
            <v>0</v>
          </cell>
          <cell r="V4409">
            <v>2.8980000000000001</v>
          </cell>
          <cell r="W4409">
            <v>2.8980000000000001</v>
          </cell>
        </row>
        <row r="4410">
          <cell r="I4410" t="str">
            <v>上反嘴村八队蔬菜基地产业路</v>
          </cell>
          <cell r="J4410" t="str">
            <v>1312F4306110195</v>
          </cell>
          <cell r="K4410" t="str">
            <v>资源产业路</v>
          </cell>
          <cell r="L4410" t="str">
            <v>三类地区</v>
          </cell>
          <cell r="M4410"/>
          <cell r="N4410" t="str">
            <v>升级改造（提质改造）</v>
          </cell>
          <cell r="O4410" t="str">
            <v>上反嘴村八队蔬菜基地</v>
          </cell>
          <cell r="R4410" t="str">
            <v>3.5</v>
          </cell>
          <cell r="S4410" t="str">
            <v>6(4.5)</v>
          </cell>
          <cell r="T4410" t="str">
            <v>X214430611</v>
          </cell>
          <cell r="U4410">
            <v>0</v>
          </cell>
          <cell r="V4410">
            <v>2.69</v>
          </cell>
          <cell r="W4410">
            <v>2.69</v>
          </cell>
        </row>
        <row r="4411">
          <cell r="I4411" t="str">
            <v>双港二组稻虾基地产业路</v>
          </cell>
          <cell r="J4411" t="str">
            <v>1312F4306110209</v>
          </cell>
          <cell r="K4411" t="str">
            <v>资源产业路</v>
          </cell>
          <cell r="L4411" t="str">
            <v>三类地区</v>
          </cell>
          <cell r="M4411"/>
          <cell r="N4411" t="str">
            <v>新建</v>
          </cell>
          <cell r="O4411" t="str">
            <v>双港二组稻虾基地</v>
          </cell>
          <cell r="R4411" t="str">
            <v>3.5</v>
          </cell>
          <cell r="S4411" t="str">
            <v>7</v>
          </cell>
          <cell r="T4411" t="str">
            <v>无</v>
          </cell>
          <cell r="U4411">
            <v>0</v>
          </cell>
          <cell r="V4411">
            <v>2.3889999999999998</v>
          </cell>
          <cell r="W4411">
            <v>2.3889999999999998</v>
          </cell>
        </row>
        <row r="4412">
          <cell r="I4412" t="str">
            <v>团湖村稻虾基地产业路</v>
          </cell>
          <cell r="J4412" t="str">
            <v>1312F4306110205</v>
          </cell>
          <cell r="K4412" t="str">
            <v>资源产业路</v>
          </cell>
          <cell r="L4412" t="str">
            <v>三类地区</v>
          </cell>
          <cell r="M4412"/>
          <cell r="N4412" t="str">
            <v>升级改造（提质改造）</v>
          </cell>
          <cell r="O4412" t="str">
            <v>团湖村稻虾基地</v>
          </cell>
          <cell r="R4412" t="str">
            <v>3.5</v>
          </cell>
          <cell r="S4412" t="str">
            <v>6</v>
          </cell>
          <cell r="T4412" t="str">
            <v>无</v>
          </cell>
          <cell r="U4412">
            <v>0</v>
          </cell>
          <cell r="V4412">
            <v>15.537000000000001</v>
          </cell>
          <cell r="W4412">
            <v>15.537000000000001</v>
          </cell>
        </row>
        <row r="4413">
          <cell r="I4413" t="str">
            <v>团结村陈立志稻虾养殖基地产业路</v>
          </cell>
          <cell r="J4413" t="str">
            <v>1312F4306110194</v>
          </cell>
          <cell r="K4413" t="str">
            <v>资源产业路</v>
          </cell>
          <cell r="L4413" t="str">
            <v>三类地区</v>
          </cell>
          <cell r="M4413"/>
          <cell r="N4413" t="str">
            <v>新建</v>
          </cell>
          <cell r="O4413" t="str">
            <v>团结村陈立志稻虾养殖基地</v>
          </cell>
          <cell r="R4413" t="str">
            <v>3.5</v>
          </cell>
          <cell r="S4413" t="str">
            <v>6(4.5)</v>
          </cell>
          <cell r="T4413" t="str">
            <v>无</v>
          </cell>
          <cell r="U4413">
            <v>0</v>
          </cell>
          <cell r="V4413">
            <v>1.5489999999999999</v>
          </cell>
          <cell r="W4413">
            <v>1.5489999999999999</v>
          </cell>
        </row>
        <row r="4414">
          <cell r="I4414" t="str">
            <v>维新村吴建国稻虾养殖基地产业路</v>
          </cell>
          <cell r="J4414" t="str">
            <v>1312F4306110197</v>
          </cell>
          <cell r="K4414" t="str">
            <v>资源产业路</v>
          </cell>
          <cell r="L4414" t="str">
            <v>三类地区</v>
          </cell>
          <cell r="M4414"/>
          <cell r="N4414" t="str">
            <v>新建</v>
          </cell>
          <cell r="O4414" t="str">
            <v>维新村吴建国稻虾养殖基地</v>
          </cell>
          <cell r="R4414" t="str">
            <v>3.5</v>
          </cell>
          <cell r="S4414" t="str">
            <v>6(4.5)</v>
          </cell>
          <cell r="T4414" t="str">
            <v>无</v>
          </cell>
          <cell r="U4414">
            <v>0</v>
          </cell>
          <cell r="V4414">
            <v>1.8440000000000001</v>
          </cell>
          <cell r="W4414">
            <v>1.8440000000000001</v>
          </cell>
        </row>
        <row r="4415">
          <cell r="I4415" t="str">
            <v>新河蔬菜基地产业路</v>
          </cell>
          <cell r="J4415" t="str">
            <v>1312F4306110200</v>
          </cell>
          <cell r="K4415" t="str">
            <v>资源产业路</v>
          </cell>
          <cell r="L4415" t="str">
            <v>三类地区</v>
          </cell>
          <cell r="M4415"/>
          <cell r="N4415" t="str">
            <v>升级改造（提质改造）</v>
          </cell>
          <cell r="O4415" t="str">
            <v>新河蔬菜基地</v>
          </cell>
          <cell r="R4415" t="str">
            <v>3.5</v>
          </cell>
          <cell r="S4415" t="str">
            <v>6(4.5)</v>
          </cell>
          <cell r="T4415" t="str">
            <v>Y694430611</v>
          </cell>
          <cell r="U4415">
            <v>0</v>
          </cell>
          <cell r="V4415">
            <v>2.9420000000000002</v>
          </cell>
          <cell r="W4415">
            <v>2.9420000000000002</v>
          </cell>
        </row>
        <row r="4416">
          <cell r="I4416" t="str">
            <v>许市镇黄金村稻虾基地产业路</v>
          </cell>
          <cell r="J4416" t="str">
            <v>1312F4306110202</v>
          </cell>
          <cell r="K4416" t="str">
            <v>资源产业路</v>
          </cell>
          <cell r="L4416" t="str">
            <v>三类地区</v>
          </cell>
          <cell r="M4416"/>
          <cell r="N4416" t="str">
            <v>升级改造（提质改造）</v>
          </cell>
          <cell r="O4416" t="str">
            <v>许市镇黄金村稻虾基地</v>
          </cell>
          <cell r="R4416" t="str">
            <v>3.5</v>
          </cell>
          <cell r="S4416" t="str">
            <v>6(4.5)</v>
          </cell>
          <cell r="T4416" t="str">
            <v>X219430611</v>
          </cell>
          <cell r="U4416">
            <v>0</v>
          </cell>
          <cell r="V4416">
            <v>2.4740000000000002</v>
          </cell>
          <cell r="W4416">
            <v>2.4740000000000002</v>
          </cell>
        </row>
        <row r="4417">
          <cell r="I4417" t="str">
            <v>沿江村稻虾基地产业路</v>
          </cell>
          <cell r="J4417" t="str">
            <v>1312F4306110206</v>
          </cell>
          <cell r="K4417" t="str">
            <v>资源产业路</v>
          </cell>
          <cell r="L4417" t="str">
            <v>三类地区</v>
          </cell>
          <cell r="M4417"/>
          <cell r="N4417" t="str">
            <v>升级改造（提质改造）</v>
          </cell>
          <cell r="O4417" t="str">
            <v>沿江村稻虾基地</v>
          </cell>
          <cell r="R4417" t="str">
            <v>3.5</v>
          </cell>
          <cell r="S4417" t="str">
            <v>10</v>
          </cell>
          <cell r="T4417" t="str">
            <v>CAC6430611</v>
          </cell>
          <cell r="U4417">
            <v>0</v>
          </cell>
          <cell r="V4417">
            <v>3.1429999999999998</v>
          </cell>
          <cell r="W4417">
            <v>3.1429999999999998</v>
          </cell>
        </row>
        <row r="4418">
          <cell r="I4418" t="str">
            <v>永明村十三组稻虾基地产业路</v>
          </cell>
          <cell r="J4418" t="str">
            <v>1312F4306110228</v>
          </cell>
          <cell r="K4418" t="str">
            <v>资源产业路</v>
          </cell>
          <cell r="L4418" t="str">
            <v>三类地区</v>
          </cell>
          <cell r="M4418"/>
          <cell r="N4418" t="str">
            <v>新建</v>
          </cell>
          <cell r="O4418" t="str">
            <v>永明村十三组稻虾基地</v>
          </cell>
          <cell r="R4418" t="str">
            <v>3.5</v>
          </cell>
          <cell r="S4418" t="str">
            <v>6(4.5)</v>
          </cell>
          <cell r="T4418" t="str">
            <v>无</v>
          </cell>
          <cell r="U4418">
            <v>0</v>
          </cell>
          <cell r="V4418">
            <v>1.3149999999999999</v>
          </cell>
          <cell r="W4418">
            <v>1.3149999999999999</v>
          </cell>
        </row>
        <row r="4419">
          <cell r="I4419" t="str">
            <v>C036-岳阳县兴天种养专业合作社连接路</v>
          </cell>
          <cell r="J4419" t="str">
            <v>1312F4306210075</v>
          </cell>
          <cell r="K4419" t="str">
            <v>资源产业路</v>
          </cell>
          <cell r="L4419" t="str">
            <v>三类地区</v>
          </cell>
          <cell r="M4419"/>
          <cell r="N4419" t="str">
            <v>新建</v>
          </cell>
          <cell r="O4419" t="str">
            <v>岳阳县兴天种养专业合作社</v>
          </cell>
          <cell r="R4419" t="str">
            <v>3</v>
          </cell>
          <cell r="S4419" t="str">
            <v>6</v>
          </cell>
          <cell r="T4419" t="str">
            <v>无</v>
          </cell>
          <cell r="U4419">
            <v>0</v>
          </cell>
          <cell r="V4419">
            <v>1.04</v>
          </cell>
          <cell r="W4419">
            <v>1.04</v>
          </cell>
        </row>
        <row r="4420">
          <cell r="I4420" t="str">
            <v>C068-益海嘉里（岳阳）粮油工业有限公司连接路</v>
          </cell>
          <cell r="J4420" t="str">
            <v>1312F4306210072</v>
          </cell>
          <cell r="K4420" t="str">
            <v>资源产业路</v>
          </cell>
          <cell r="L4420" t="str">
            <v>三类地区</v>
          </cell>
          <cell r="M4420"/>
          <cell r="N4420" t="str">
            <v>新建</v>
          </cell>
          <cell r="O4420" t="str">
            <v>益海嘉里（岳阳）粮油工业有限公司</v>
          </cell>
          <cell r="R4420" t="str">
            <v>3</v>
          </cell>
          <cell r="S4420" t="str">
            <v>6</v>
          </cell>
          <cell r="T4420" t="str">
            <v>无</v>
          </cell>
          <cell r="U4420">
            <v>0</v>
          </cell>
          <cell r="V4420">
            <v>1.42</v>
          </cell>
          <cell r="W4420">
            <v>1.42</v>
          </cell>
        </row>
        <row r="4421">
          <cell r="I4421" t="str">
            <v>G107至岳阳县黄卯山生态园连接路</v>
          </cell>
          <cell r="J4421" t="str">
            <v>1312F4306210115</v>
          </cell>
          <cell r="K4421" t="str">
            <v>资源产业路</v>
          </cell>
          <cell r="L4421" t="str">
            <v>三类地区</v>
          </cell>
          <cell r="M4421"/>
          <cell r="N4421" t="str">
            <v>升级改造（提质改造）</v>
          </cell>
          <cell r="O4421" t="str">
            <v>岳阳县黄卯山生态园</v>
          </cell>
          <cell r="R4421" t="str">
            <v>3</v>
          </cell>
          <cell r="S4421" t="str">
            <v>6</v>
          </cell>
          <cell r="T4421" t="str">
            <v>CC31430621</v>
          </cell>
          <cell r="U4421">
            <v>0</v>
          </cell>
          <cell r="V4421">
            <v>1.51</v>
          </cell>
          <cell r="W4421">
            <v>1.51</v>
          </cell>
        </row>
        <row r="4422">
          <cell r="I4422" t="str">
            <v>G107至岳阳县青梅种植合作社连接路</v>
          </cell>
          <cell r="J4422" t="str">
            <v>1312F4306210116</v>
          </cell>
          <cell r="K4422" t="str">
            <v>资源产业路</v>
          </cell>
          <cell r="L4422" t="str">
            <v>三类地区</v>
          </cell>
          <cell r="M4422"/>
          <cell r="N4422" t="str">
            <v>新建</v>
          </cell>
          <cell r="O4422" t="str">
            <v>岳阳县青梅种植合作社</v>
          </cell>
          <cell r="R4422" t="str">
            <v>3</v>
          </cell>
          <cell r="S4422" t="str">
            <v>6</v>
          </cell>
          <cell r="T4422" t="str">
            <v>无</v>
          </cell>
          <cell r="U4422">
            <v>0</v>
          </cell>
          <cell r="V4422">
            <v>1.65</v>
          </cell>
          <cell r="W4422">
            <v>1.65</v>
          </cell>
        </row>
        <row r="4423">
          <cell r="I4423" t="str">
            <v>G107至岳阳县狮子山种植专业合作社连接路</v>
          </cell>
          <cell r="J4423" t="str">
            <v>1312F4306210146</v>
          </cell>
          <cell r="K4423" t="str">
            <v>资源产业路</v>
          </cell>
          <cell r="L4423" t="str">
            <v>三类地区</v>
          </cell>
          <cell r="M4423"/>
          <cell r="N4423" t="str">
            <v>新建</v>
          </cell>
          <cell r="O4423" t="str">
            <v>岳阳县狮子山种植专业合作社</v>
          </cell>
          <cell r="R4423" t="str">
            <v>3</v>
          </cell>
          <cell r="S4423" t="str">
            <v>6</v>
          </cell>
          <cell r="T4423" t="str">
            <v>无</v>
          </cell>
          <cell r="U4423">
            <v>0</v>
          </cell>
          <cell r="V4423">
            <v>0.9</v>
          </cell>
          <cell r="W4423">
            <v>0.9</v>
          </cell>
        </row>
        <row r="4424">
          <cell r="I4424" t="str">
            <v>G107至岳阳县香山蔬菜专业合作社连接路</v>
          </cell>
          <cell r="J4424" t="str">
            <v>1312F4306210133</v>
          </cell>
          <cell r="K4424" t="str">
            <v>资源产业路</v>
          </cell>
          <cell r="L4424" t="str">
            <v>三类地区</v>
          </cell>
          <cell r="M4424"/>
          <cell r="N4424" t="str">
            <v>新建</v>
          </cell>
          <cell r="O4424" t="str">
            <v>岳阳县香严山蔬菜专业合作社</v>
          </cell>
          <cell r="S4424" t="str">
            <v>6</v>
          </cell>
          <cell r="T4424" t="str">
            <v>无</v>
          </cell>
          <cell r="U4424">
            <v>0</v>
          </cell>
          <cell r="V4424">
            <v>2.09</v>
          </cell>
          <cell r="W4424">
            <v>2.09</v>
          </cell>
        </row>
        <row r="4425">
          <cell r="I4425" t="str">
            <v>G107至岳阳县新墙镇优质葡萄专业合作社连接路</v>
          </cell>
          <cell r="J4425" t="str">
            <v>1312F4306210149</v>
          </cell>
          <cell r="K4425" t="str">
            <v>资源产业路</v>
          </cell>
          <cell r="L4425" t="str">
            <v>三类地区</v>
          </cell>
          <cell r="M4425"/>
          <cell r="N4425" t="str">
            <v>升级改造（提质改造）</v>
          </cell>
          <cell r="O4425" t="str">
            <v>岳阳县新墙优质葡萄专业合作社</v>
          </cell>
          <cell r="S4425" t="str">
            <v>6</v>
          </cell>
          <cell r="T4425" t="str">
            <v>CJ24430621</v>
          </cell>
          <cell r="U4425">
            <v>0</v>
          </cell>
          <cell r="V4425">
            <v>2.5499999999999998</v>
          </cell>
          <cell r="W4425">
            <v>2.5499999999999998</v>
          </cell>
        </row>
        <row r="4426">
          <cell r="I4426" t="str">
            <v>G107至岳阳县岳新家庭农场连接路</v>
          </cell>
          <cell r="J4426" t="str">
            <v>1312F4306210131</v>
          </cell>
          <cell r="K4426" t="str">
            <v>资源产业路</v>
          </cell>
          <cell r="L4426" t="str">
            <v>三类地区</v>
          </cell>
          <cell r="M4426"/>
          <cell r="N4426" t="str">
            <v>新建</v>
          </cell>
          <cell r="O4426" t="str">
            <v>岳阳县岳新家庭农场</v>
          </cell>
          <cell r="S4426" t="str">
            <v>6</v>
          </cell>
          <cell r="T4426" t="str">
            <v>无</v>
          </cell>
          <cell r="U4426">
            <v>0</v>
          </cell>
          <cell r="V4426">
            <v>2.38</v>
          </cell>
          <cell r="W4426">
            <v>2.38</v>
          </cell>
        </row>
        <row r="4427">
          <cell r="I4427" t="str">
            <v>G240至觅桃源农业生态合作社连接路</v>
          </cell>
          <cell r="J4427" t="str">
            <v>1312F4306210128</v>
          </cell>
          <cell r="K4427" t="str">
            <v>资源产业路</v>
          </cell>
          <cell r="L4427" t="str">
            <v>三类地区</v>
          </cell>
          <cell r="M4427"/>
          <cell r="N4427" t="str">
            <v>新建</v>
          </cell>
          <cell r="O4427" t="str">
            <v>岳阳县觅桃源农业生态合作社</v>
          </cell>
          <cell r="R4427" t="str">
            <v>3</v>
          </cell>
          <cell r="S4427" t="str">
            <v>6</v>
          </cell>
          <cell r="T4427" t="str">
            <v>无</v>
          </cell>
          <cell r="U4427">
            <v>0</v>
          </cell>
          <cell r="V4427">
            <v>0.89</v>
          </cell>
          <cell r="W4427">
            <v>0.89</v>
          </cell>
        </row>
        <row r="4428">
          <cell r="I4428" t="str">
            <v>S206至岳阳县建林家庭农场连接路</v>
          </cell>
          <cell r="J4428" t="str">
            <v>1312F4306210157</v>
          </cell>
          <cell r="K4428" t="str">
            <v>资源产业路</v>
          </cell>
          <cell r="L4428" t="str">
            <v>三类地区</v>
          </cell>
          <cell r="M4428"/>
          <cell r="N4428" t="str">
            <v>升级改造（提质改造）</v>
          </cell>
          <cell r="O4428" t="str">
            <v>岳阳县建林家庭农场</v>
          </cell>
          <cell r="S4428" t="str">
            <v>6</v>
          </cell>
          <cell r="T4428" t="str">
            <v>C635430621</v>
          </cell>
          <cell r="U4428">
            <v>0</v>
          </cell>
          <cell r="V4428">
            <v>3.14</v>
          </cell>
          <cell r="W4428">
            <v>3.14</v>
          </cell>
        </row>
        <row r="4429">
          <cell r="I4429" t="str">
            <v>S209至岳阳县玉莲农机合作社连接路</v>
          </cell>
          <cell r="J4429" t="str">
            <v>1312F4306210103</v>
          </cell>
          <cell r="K4429" t="str">
            <v>资源产业路</v>
          </cell>
          <cell r="L4429" t="str">
            <v>三类地区</v>
          </cell>
          <cell r="M4429"/>
          <cell r="N4429" t="str">
            <v>新建</v>
          </cell>
          <cell r="O4429" t="str">
            <v>岳阳县玉莲农机合作社</v>
          </cell>
          <cell r="R4429" t="str">
            <v>3</v>
          </cell>
          <cell r="S4429" t="str">
            <v>6</v>
          </cell>
          <cell r="T4429" t="str">
            <v>无</v>
          </cell>
          <cell r="U4429">
            <v>0</v>
          </cell>
          <cell r="V4429">
            <v>0.81</v>
          </cell>
          <cell r="W4429">
            <v>0.81</v>
          </cell>
        </row>
        <row r="4430">
          <cell r="I4430" t="str">
            <v>S210-岳阳县东魁杨梅专业合作社连接路</v>
          </cell>
          <cell r="J4430" t="str">
            <v>1312F4306210067</v>
          </cell>
          <cell r="K4430" t="str">
            <v>资源产业路</v>
          </cell>
          <cell r="L4430" t="str">
            <v>三类地区</v>
          </cell>
          <cell r="M4430"/>
          <cell r="N4430" t="str">
            <v>升级改造（提质改造）</v>
          </cell>
          <cell r="O4430" t="str">
            <v>岳阳县东魁杨梅专业合作社</v>
          </cell>
          <cell r="R4430" t="str">
            <v>3.5</v>
          </cell>
          <cell r="S4430" t="str">
            <v>6</v>
          </cell>
          <cell r="T4430" t="str">
            <v>Y002430621</v>
          </cell>
          <cell r="U4430">
            <v>0</v>
          </cell>
          <cell r="V4430">
            <v>1.75</v>
          </cell>
          <cell r="W4430">
            <v>1.75</v>
          </cell>
        </row>
        <row r="4431">
          <cell r="I4431" t="str">
            <v>S210-中洲渔场连接路</v>
          </cell>
          <cell r="J4431" t="str">
            <v>1312F4306210070</v>
          </cell>
          <cell r="K4431" t="str">
            <v>资源产业路</v>
          </cell>
          <cell r="L4431" t="str">
            <v>三类地区</v>
          </cell>
          <cell r="M4431"/>
          <cell r="N4431" t="str">
            <v>新建</v>
          </cell>
          <cell r="O4431" t="str">
            <v>中洲渔场</v>
          </cell>
          <cell r="R4431" t="str">
            <v>3</v>
          </cell>
          <cell r="S4431" t="str">
            <v>6</v>
          </cell>
          <cell r="T4431" t="str">
            <v>C071430621</v>
          </cell>
          <cell r="U4431">
            <v>0</v>
          </cell>
          <cell r="V4431">
            <v>1.1200000000000001</v>
          </cell>
          <cell r="W4431">
            <v>1.1200000000000001</v>
          </cell>
        </row>
        <row r="4432">
          <cell r="I4432" t="str">
            <v>S210至岳阳县佳能水稻种植专业合作社连接路</v>
          </cell>
          <cell r="J4432" t="str">
            <v>1312F4306210124</v>
          </cell>
          <cell r="K4432" t="str">
            <v>资源产业路</v>
          </cell>
          <cell r="L4432" t="str">
            <v>三类地区</v>
          </cell>
          <cell r="M4432"/>
          <cell r="N4432" t="str">
            <v>新建</v>
          </cell>
          <cell r="O4432" t="str">
            <v>岳阳县佳能水稻种植专业合作社</v>
          </cell>
          <cell r="R4432" t="str">
            <v>3</v>
          </cell>
          <cell r="S4432" t="str">
            <v>6</v>
          </cell>
          <cell r="T4432" t="str">
            <v>无</v>
          </cell>
          <cell r="U4432">
            <v>0</v>
          </cell>
          <cell r="V4432">
            <v>0.8</v>
          </cell>
          <cell r="W4432">
            <v>0.8</v>
          </cell>
        </row>
        <row r="4433">
          <cell r="I4433" t="str">
            <v>S308-岳阳县旺民农业发展有限公司连接路</v>
          </cell>
          <cell r="J4433" t="str">
            <v>1312F4306210069</v>
          </cell>
          <cell r="K4433" t="str">
            <v>资源产业路</v>
          </cell>
          <cell r="L4433" t="str">
            <v>三类地区</v>
          </cell>
          <cell r="M4433"/>
          <cell r="N4433" t="str">
            <v>新建</v>
          </cell>
          <cell r="O4433" t="str">
            <v>岳阳县旺民农业发展有限公司</v>
          </cell>
          <cell r="R4433" t="str">
            <v>3</v>
          </cell>
          <cell r="S4433" t="str">
            <v>6</v>
          </cell>
          <cell r="T4433" t="str">
            <v>无</v>
          </cell>
          <cell r="U4433">
            <v>0</v>
          </cell>
          <cell r="V4433">
            <v>0.75</v>
          </cell>
          <cell r="W4433">
            <v>0.75</v>
          </cell>
        </row>
        <row r="4434">
          <cell r="I4434" t="str">
            <v>S308至岳阳县农益种养合作社连接路</v>
          </cell>
          <cell r="J4434" t="str">
            <v>1312F4306210094</v>
          </cell>
          <cell r="K4434" t="str">
            <v>资源产业路</v>
          </cell>
          <cell r="L4434" t="str">
            <v>三类地区</v>
          </cell>
          <cell r="M4434"/>
          <cell r="N4434" t="str">
            <v>新建</v>
          </cell>
          <cell r="O4434" t="str">
            <v>岳阳县农益种养合作社</v>
          </cell>
          <cell r="R4434" t="str">
            <v>3</v>
          </cell>
          <cell r="S4434" t="str">
            <v>6</v>
          </cell>
          <cell r="T4434" t="str">
            <v>无</v>
          </cell>
          <cell r="U4434">
            <v>0</v>
          </cell>
          <cell r="V4434">
            <v>0.34</v>
          </cell>
          <cell r="W4434">
            <v>0.34</v>
          </cell>
        </row>
        <row r="4435">
          <cell r="I4435" t="str">
            <v>S308至岳阳县启富农业发展有限公司连接路</v>
          </cell>
          <cell r="J4435" t="str">
            <v>1312F4306210176</v>
          </cell>
          <cell r="K4435" t="str">
            <v>资源产业路</v>
          </cell>
          <cell r="L4435" t="str">
            <v>三类地区</v>
          </cell>
          <cell r="M4435"/>
          <cell r="O4435" t="str">
            <v>岳阳县启富农业发展有限公司</v>
          </cell>
          <cell r="R4435" t="str">
            <v>3.5</v>
          </cell>
          <cell r="S4435" t="str">
            <v>6</v>
          </cell>
          <cell r="T4435" t="str">
            <v>X131430621</v>
          </cell>
          <cell r="U4435">
            <v>0</v>
          </cell>
          <cell r="V4435">
            <v>12.4</v>
          </cell>
          <cell r="W4435">
            <v>12.4</v>
          </cell>
        </row>
        <row r="4436">
          <cell r="I4436" t="str">
            <v>S308至岳阳县顺发养殖合作社连接路</v>
          </cell>
          <cell r="J4436" t="str">
            <v>1312F4306210110</v>
          </cell>
          <cell r="K4436" t="str">
            <v>资源产业路</v>
          </cell>
          <cell r="L4436" t="str">
            <v>三类地区</v>
          </cell>
          <cell r="M4436"/>
          <cell r="N4436" t="str">
            <v>新建</v>
          </cell>
          <cell r="O4436" t="str">
            <v>岳阳县顺发养殖合作社</v>
          </cell>
          <cell r="R4436" t="str">
            <v>3</v>
          </cell>
          <cell r="S4436" t="str">
            <v>6</v>
          </cell>
          <cell r="T4436" t="str">
            <v>无</v>
          </cell>
          <cell r="U4436">
            <v>0</v>
          </cell>
          <cell r="V4436">
            <v>0.3</v>
          </cell>
          <cell r="W4436">
            <v>0.3</v>
          </cell>
        </row>
        <row r="4437">
          <cell r="I4437" t="str">
            <v>S308至岳阳县田园牧歌优质稻种植合作社连接路</v>
          </cell>
          <cell r="J4437" t="str">
            <v>1312F4306210130</v>
          </cell>
          <cell r="K4437" t="str">
            <v>资源产业路</v>
          </cell>
          <cell r="L4437" t="str">
            <v>三类地区</v>
          </cell>
          <cell r="M4437"/>
          <cell r="N4437" t="str">
            <v>升级改造（提质改造）</v>
          </cell>
          <cell r="O4437" t="str">
            <v>岳阳县田园牧歌优质稻种植合作社</v>
          </cell>
          <cell r="R4437" t="str">
            <v>3.5</v>
          </cell>
          <cell r="S4437" t="str">
            <v>6</v>
          </cell>
          <cell r="T4437" t="str">
            <v>Y355430621</v>
          </cell>
          <cell r="U4437">
            <v>0</v>
          </cell>
          <cell r="V4437">
            <v>3.85</v>
          </cell>
          <cell r="W4437">
            <v>3.85</v>
          </cell>
        </row>
        <row r="4438">
          <cell r="I4438" t="str">
            <v>S310至长安水稻种植专业合作社连接路</v>
          </cell>
          <cell r="J4438" t="str">
            <v>1312F4306210159</v>
          </cell>
          <cell r="K4438" t="str">
            <v>资源产业路</v>
          </cell>
          <cell r="L4438" t="str">
            <v>三类地区</v>
          </cell>
          <cell r="M4438"/>
          <cell r="N4438" t="str">
            <v>升级改造（提质改造）</v>
          </cell>
          <cell r="O4438" t="str">
            <v>岳阳县长安水稻种植专业合作社</v>
          </cell>
          <cell r="R4438" t="str">
            <v>3.5</v>
          </cell>
          <cell r="S4438" t="str">
            <v>6</v>
          </cell>
          <cell r="T4438" t="str">
            <v>CY22430621</v>
          </cell>
          <cell r="U4438">
            <v>0</v>
          </cell>
          <cell r="V4438">
            <v>1.5</v>
          </cell>
          <cell r="W4438">
            <v>1.5</v>
          </cell>
        </row>
        <row r="4439">
          <cell r="I4439" t="str">
            <v>S310至岳阳县德诚香菇合作社连接路</v>
          </cell>
          <cell r="J4439" t="str">
            <v>1312F4306210175</v>
          </cell>
          <cell r="K4439" t="str">
            <v>资源产业路</v>
          </cell>
          <cell r="L4439" t="str">
            <v>三类地区</v>
          </cell>
          <cell r="M4439"/>
          <cell r="O4439" t="str">
            <v>岳阳县德诚香菇合作社</v>
          </cell>
          <cell r="R4439" t="str">
            <v>3.5</v>
          </cell>
          <cell r="S4439" t="str">
            <v>6</v>
          </cell>
          <cell r="T4439" t="str">
            <v>无</v>
          </cell>
          <cell r="U4439">
            <v>0</v>
          </cell>
          <cell r="V4439">
            <v>2.2999999999999998</v>
          </cell>
          <cell r="W4439">
            <v>2.2999999999999998</v>
          </cell>
        </row>
        <row r="4440">
          <cell r="I4440" t="str">
            <v>S310至岳阳县兴相油茶合作社连接路</v>
          </cell>
          <cell r="J4440" t="str">
            <v>1312F4306210114</v>
          </cell>
          <cell r="K4440" t="str">
            <v>资源产业路</v>
          </cell>
          <cell r="L4440" t="str">
            <v>三类地区</v>
          </cell>
          <cell r="M4440"/>
          <cell r="N4440" t="str">
            <v>新建</v>
          </cell>
          <cell r="O4440" t="str">
            <v>岳阳县兴相油茶合作社</v>
          </cell>
          <cell r="R4440" t="str">
            <v>3</v>
          </cell>
          <cell r="S4440" t="str">
            <v>6</v>
          </cell>
          <cell r="T4440" t="str">
            <v>C689430621</v>
          </cell>
          <cell r="U4440">
            <v>0</v>
          </cell>
          <cell r="V4440">
            <v>1.1299999999999999</v>
          </cell>
          <cell r="W4440">
            <v>1.1299999999999999</v>
          </cell>
        </row>
        <row r="4441">
          <cell r="I4441" t="str">
            <v>S503至岳阳县龙雨家庭农场连接路</v>
          </cell>
          <cell r="J4441" t="str">
            <v>1312F4306210158</v>
          </cell>
          <cell r="K4441" t="str">
            <v>资源产业路</v>
          </cell>
          <cell r="L4441" t="str">
            <v>三类地区</v>
          </cell>
          <cell r="M4441"/>
          <cell r="N4441" t="str">
            <v>新建</v>
          </cell>
          <cell r="O4441" t="str">
            <v>岳阳县龙雨家庭农场</v>
          </cell>
          <cell r="R4441" t="str">
            <v>3</v>
          </cell>
          <cell r="S4441" t="str">
            <v>6</v>
          </cell>
          <cell r="T4441" t="str">
            <v>无</v>
          </cell>
          <cell r="U4441">
            <v>0</v>
          </cell>
          <cell r="V4441">
            <v>3.63</v>
          </cell>
          <cell r="W4441">
            <v>3.63</v>
          </cell>
        </row>
        <row r="4442">
          <cell r="I4442" t="str">
            <v>S503至岳阳县马山村潘家种植合作社连接路</v>
          </cell>
          <cell r="J4442" t="str">
            <v>1312F4306210117</v>
          </cell>
          <cell r="K4442" t="str">
            <v>资源产业路</v>
          </cell>
          <cell r="L4442" t="str">
            <v>三类地区</v>
          </cell>
          <cell r="M4442"/>
          <cell r="N4442" t="str">
            <v>新建</v>
          </cell>
          <cell r="O4442" t="str">
            <v>岳阳县马山村潘家种植合作社</v>
          </cell>
          <cell r="R4442" t="str">
            <v>3</v>
          </cell>
          <cell r="S4442" t="str">
            <v>6</v>
          </cell>
          <cell r="T4442" t="str">
            <v>无</v>
          </cell>
          <cell r="U4442">
            <v>0</v>
          </cell>
          <cell r="V4442">
            <v>1.57</v>
          </cell>
          <cell r="W4442">
            <v>1.57</v>
          </cell>
        </row>
        <row r="4443">
          <cell r="I4443" t="str">
            <v>S503至岳阳县生态养殖合作社连接路</v>
          </cell>
          <cell r="J4443" t="str">
            <v>1312F4306210154</v>
          </cell>
          <cell r="K4443" t="str">
            <v>资源产业路</v>
          </cell>
          <cell r="L4443" t="str">
            <v>三类地区</v>
          </cell>
          <cell r="M4443"/>
          <cell r="N4443" t="str">
            <v>升级改造（提质改造）</v>
          </cell>
          <cell r="O4443" t="str">
            <v>岳阳县生态养殖合作社</v>
          </cell>
          <cell r="R4443" t="str">
            <v>4.5</v>
          </cell>
          <cell r="S4443" t="str">
            <v>6</v>
          </cell>
          <cell r="T4443" t="str">
            <v>Y294430621</v>
          </cell>
          <cell r="U4443">
            <v>0</v>
          </cell>
          <cell r="V4443">
            <v>2.4700000000000002</v>
          </cell>
          <cell r="W4443">
            <v>2.4700000000000002</v>
          </cell>
        </row>
        <row r="4444">
          <cell r="I4444" t="str">
            <v>X007至岳阳县江旺生态种养殖农民专业合作社连接路</v>
          </cell>
          <cell r="J4444" t="str">
            <v>1312F4306210126</v>
          </cell>
          <cell r="K4444" t="str">
            <v>资源产业路</v>
          </cell>
          <cell r="L4444" t="str">
            <v>三类地区</v>
          </cell>
          <cell r="M4444"/>
          <cell r="N4444" t="str">
            <v>新建</v>
          </cell>
          <cell r="O4444" t="str">
            <v>岳阳县江旺生态种养殖农民专业合作社</v>
          </cell>
          <cell r="S4444" t="str">
            <v>6</v>
          </cell>
          <cell r="T4444" t="str">
            <v>无</v>
          </cell>
          <cell r="U4444">
            <v>0</v>
          </cell>
          <cell r="V4444">
            <v>0.99</v>
          </cell>
          <cell r="W4444">
            <v>0.99</v>
          </cell>
        </row>
        <row r="4445">
          <cell r="I4445" t="str">
            <v>X007至岳阳县润丰水产养殖专业合作社连接路</v>
          </cell>
          <cell r="J4445" t="str">
            <v>1312F4306210134</v>
          </cell>
          <cell r="K4445" t="str">
            <v>资源产业路</v>
          </cell>
          <cell r="L4445" t="str">
            <v>三类地区</v>
          </cell>
          <cell r="M4445"/>
          <cell r="N4445" t="str">
            <v>新建</v>
          </cell>
          <cell r="O4445" t="str">
            <v>岳阳县润丰水产养殖专业合作</v>
          </cell>
          <cell r="R4445" t="str">
            <v>3.5</v>
          </cell>
          <cell r="S4445" t="str">
            <v>6</v>
          </cell>
          <cell r="T4445" t="str">
            <v>无</v>
          </cell>
          <cell r="U4445">
            <v>0</v>
          </cell>
          <cell r="V4445">
            <v>1.26</v>
          </cell>
          <cell r="W4445">
            <v>1.26</v>
          </cell>
        </row>
        <row r="4446">
          <cell r="I4446" t="str">
            <v>X081至岳阳县大云山楠竹加工合作社连接路</v>
          </cell>
          <cell r="J4446" t="str">
            <v>1312F4306210084</v>
          </cell>
          <cell r="K4446" t="str">
            <v>资源产业路</v>
          </cell>
          <cell r="L4446" t="str">
            <v>三类地区</v>
          </cell>
          <cell r="M4446"/>
          <cell r="N4446" t="str">
            <v>新建</v>
          </cell>
          <cell r="O4446" t="str">
            <v>岳阳县大云山楠竹加工合作社</v>
          </cell>
          <cell r="R4446" t="str">
            <v>3</v>
          </cell>
          <cell r="S4446" t="str">
            <v>6</v>
          </cell>
          <cell r="T4446" t="str">
            <v>无</v>
          </cell>
          <cell r="U4446">
            <v>0</v>
          </cell>
          <cell r="V4446">
            <v>6.98</v>
          </cell>
          <cell r="W4446">
            <v>6.98</v>
          </cell>
        </row>
        <row r="4447">
          <cell r="I4447" t="str">
            <v>X110至岳阳县锹塘村生态油茶合作社连接路</v>
          </cell>
          <cell r="J4447" t="str">
            <v>1312F4306210099</v>
          </cell>
          <cell r="K4447" t="str">
            <v>资源产业路</v>
          </cell>
          <cell r="L4447" t="str">
            <v>三类地区</v>
          </cell>
          <cell r="M4447"/>
          <cell r="N4447" t="str">
            <v>新建</v>
          </cell>
          <cell r="O4447" t="str">
            <v>岳阳县锹塘村生态油茶合作社</v>
          </cell>
          <cell r="R4447" t="str">
            <v>3</v>
          </cell>
          <cell r="S4447" t="str">
            <v>6</v>
          </cell>
          <cell r="T4447" t="str">
            <v>无</v>
          </cell>
          <cell r="U4447">
            <v>0</v>
          </cell>
          <cell r="V4447">
            <v>2.12</v>
          </cell>
          <cell r="W4447">
            <v>2.12</v>
          </cell>
        </row>
        <row r="4448">
          <cell r="I4448" t="str">
            <v>X120新墙至寺塘连接路</v>
          </cell>
          <cell r="J4448" t="str">
            <v>1312F4306210170</v>
          </cell>
          <cell r="K4448" t="str">
            <v>资源产业路</v>
          </cell>
          <cell r="L4448" t="str">
            <v>三类地区</v>
          </cell>
          <cell r="M4448"/>
          <cell r="O4448" t="str">
            <v>岳阳县清枫红心柚家庭农场</v>
          </cell>
          <cell r="R4448" t="str">
            <v>4.5</v>
          </cell>
          <cell r="S4448" t="str">
            <v>6</v>
          </cell>
          <cell r="T4448" t="str">
            <v>X120430621</v>
          </cell>
          <cell r="U4448">
            <v>3.9020000000000001</v>
          </cell>
          <cell r="V4448">
            <v>7.14</v>
          </cell>
          <cell r="W4448">
            <v>3.238</v>
          </cell>
        </row>
        <row r="4449">
          <cell r="I4449" t="str">
            <v>X120至岳阳县进阳合作社连接路</v>
          </cell>
          <cell r="J4449" t="str">
            <v>1312F4306210105</v>
          </cell>
          <cell r="K4449" t="str">
            <v>资源产业路</v>
          </cell>
          <cell r="L4449" t="str">
            <v>三类地区</v>
          </cell>
          <cell r="M4449"/>
          <cell r="N4449" t="str">
            <v>新建</v>
          </cell>
          <cell r="O4449" t="str">
            <v>岳阳县进阳合作社</v>
          </cell>
          <cell r="R4449" t="str">
            <v>3</v>
          </cell>
          <cell r="S4449" t="str">
            <v>6</v>
          </cell>
          <cell r="T4449" t="str">
            <v>无</v>
          </cell>
          <cell r="U4449">
            <v>0</v>
          </cell>
          <cell r="V4449">
            <v>1.1599999999999999</v>
          </cell>
          <cell r="W4449">
            <v>1.1599999999999999</v>
          </cell>
        </row>
        <row r="4450">
          <cell r="I4450" t="str">
            <v>X123-岳阳湘佳牧业有限公司连接路</v>
          </cell>
          <cell r="J4450" t="str">
            <v>1312F4306210071</v>
          </cell>
          <cell r="K4450" t="str">
            <v>资源产业路</v>
          </cell>
          <cell r="L4450" t="str">
            <v>三类地区</v>
          </cell>
          <cell r="M4450"/>
          <cell r="N4450" t="str">
            <v>升级改造（提质改造）</v>
          </cell>
          <cell r="O4450" t="str">
            <v>岳阳湘佳牧业有限公司</v>
          </cell>
          <cell r="R4450" t="str">
            <v>3.5</v>
          </cell>
          <cell r="S4450" t="str">
            <v>6</v>
          </cell>
          <cell r="T4450" t="str">
            <v>无</v>
          </cell>
          <cell r="U4450">
            <v>0</v>
          </cell>
          <cell r="V4450">
            <v>3.27</v>
          </cell>
          <cell r="W4450">
            <v>3.27</v>
          </cell>
        </row>
        <row r="4451">
          <cell r="I4451" t="str">
            <v>X124-岳阳县油茶丰产林基地连接路</v>
          </cell>
          <cell r="J4451" t="str">
            <v>1312F4306210064</v>
          </cell>
          <cell r="K4451" t="str">
            <v>资源产业路</v>
          </cell>
          <cell r="L4451" t="str">
            <v>三类地区</v>
          </cell>
          <cell r="M4451"/>
          <cell r="N4451" t="str">
            <v>新建</v>
          </cell>
          <cell r="O4451" t="str">
            <v>岳阳县油茶丰产林基地示范项目</v>
          </cell>
          <cell r="R4451" t="str">
            <v>3</v>
          </cell>
          <cell r="S4451" t="str">
            <v>6</v>
          </cell>
          <cell r="T4451" t="str">
            <v>无</v>
          </cell>
          <cell r="U4451">
            <v>0</v>
          </cell>
          <cell r="V4451">
            <v>3.63</v>
          </cell>
          <cell r="W4451">
            <v>3.63</v>
          </cell>
        </row>
        <row r="4452">
          <cell r="I4452" t="str">
            <v>X126-岳阳翔和鸽业专业合作社银皇肉鸽特色产业园连接路</v>
          </cell>
          <cell r="J4452" t="str">
            <v>1312F4306210063</v>
          </cell>
          <cell r="K4452" t="str">
            <v>资源产业路</v>
          </cell>
          <cell r="L4452" t="str">
            <v>三类地区</v>
          </cell>
          <cell r="M4452"/>
          <cell r="N4452" t="str">
            <v>新建</v>
          </cell>
          <cell r="O4452" t="str">
            <v>岳阳翔和鸽业专业合作社银皇肉鸽特色产业园</v>
          </cell>
          <cell r="R4452" t="str">
            <v>3</v>
          </cell>
          <cell r="S4452" t="str">
            <v>6</v>
          </cell>
          <cell r="T4452" t="str">
            <v>无</v>
          </cell>
          <cell r="U4452">
            <v>0</v>
          </cell>
          <cell r="V4452">
            <v>0.48</v>
          </cell>
          <cell r="W4452">
            <v>0.48</v>
          </cell>
        </row>
        <row r="4453">
          <cell r="I4453" t="str">
            <v>X127至岳阳县众旺种养专业合作社连接路</v>
          </cell>
          <cell r="J4453" t="str">
            <v>1312F4306210140</v>
          </cell>
          <cell r="K4453" t="str">
            <v>资源产业路</v>
          </cell>
          <cell r="L4453" t="str">
            <v>三类地区</v>
          </cell>
          <cell r="M4453"/>
          <cell r="N4453" t="str">
            <v>新建</v>
          </cell>
          <cell r="O4453" t="str">
            <v>岳阳县众旺种养专业合作社</v>
          </cell>
          <cell r="R4453" t="str">
            <v>3</v>
          </cell>
          <cell r="S4453" t="str">
            <v>6</v>
          </cell>
          <cell r="T4453" t="str">
            <v>CJ56430621</v>
          </cell>
          <cell r="U4453">
            <v>0</v>
          </cell>
          <cell r="V4453">
            <v>0.91</v>
          </cell>
          <cell r="W4453">
            <v>0.91</v>
          </cell>
        </row>
        <row r="4454">
          <cell r="I4454" t="str">
            <v>X140-岳阳县新开美庄水果生产基地连接路</v>
          </cell>
          <cell r="J4454" t="str">
            <v>1312F4306210078</v>
          </cell>
          <cell r="K4454" t="str">
            <v>资源产业路</v>
          </cell>
          <cell r="L4454" t="str">
            <v>三类地区</v>
          </cell>
          <cell r="M4454"/>
          <cell r="N4454" t="str">
            <v>新建</v>
          </cell>
          <cell r="O4454" t="str">
            <v>岳阳县新开美庄水果生产基地</v>
          </cell>
          <cell r="R4454" t="str">
            <v>3</v>
          </cell>
          <cell r="S4454" t="str">
            <v>6</v>
          </cell>
          <cell r="T4454" t="str">
            <v>无</v>
          </cell>
          <cell r="U4454">
            <v>0</v>
          </cell>
          <cell r="V4454">
            <v>0.84</v>
          </cell>
          <cell r="W4454">
            <v>0.84</v>
          </cell>
        </row>
        <row r="4455">
          <cell r="I4455" t="str">
            <v>X140-岳阳新开茶油特色产业园连接路</v>
          </cell>
          <cell r="J4455" t="str">
            <v>1312F4306210079</v>
          </cell>
          <cell r="K4455" t="str">
            <v>资源产业路</v>
          </cell>
          <cell r="L4455" t="str">
            <v>三类地区</v>
          </cell>
          <cell r="M4455"/>
          <cell r="N4455" t="str">
            <v>新建</v>
          </cell>
          <cell r="O4455" t="str">
            <v>岳阳新开茶油特色产业园</v>
          </cell>
          <cell r="R4455" t="str">
            <v>3</v>
          </cell>
          <cell r="S4455" t="str">
            <v>6</v>
          </cell>
          <cell r="T4455" t="str">
            <v>无</v>
          </cell>
          <cell r="U4455">
            <v>0</v>
          </cell>
          <cell r="V4455">
            <v>0.67</v>
          </cell>
          <cell r="W4455">
            <v>0.67</v>
          </cell>
        </row>
        <row r="4456">
          <cell r="I4456" t="str">
            <v>X145至岳阳县杨林养殖有限公司连接路</v>
          </cell>
          <cell r="J4456" t="str">
            <v>1312F4306210181</v>
          </cell>
          <cell r="K4456" t="str">
            <v>资源产业路</v>
          </cell>
          <cell r="L4456" t="str">
            <v>三类地区</v>
          </cell>
          <cell r="M4456"/>
          <cell r="N4456" t="str">
            <v>升级改造（提质改造）</v>
          </cell>
          <cell r="O4456" t="str">
            <v>岳阳县杨林养殖有限公司</v>
          </cell>
          <cell r="R4456" t="str">
            <v>3.5</v>
          </cell>
          <cell r="S4456" t="str">
            <v>6</v>
          </cell>
          <cell r="T4456" t="str">
            <v>无</v>
          </cell>
          <cell r="U4456">
            <v>0</v>
          </cell>
          <cell r="V4456">
            <v>3.2</v>
          </cell>
          <cell r="W4456">
            <v>3.2</v>
          </cell>
        </row>
        <row r="4457">
          <cell r="I4457" t="str">
            <v>Y373至岳阳县邓宗养殖合作社连接路</v>
          </cell>
          <cell r="J4457" t="str">
            <v>1312F4306210145</v>
          </cell>
          <cell r="K4457" t="str">
            <v>资源产业路</v>
          </cell>
          <cell r="L4457" t="str">
            <v>三类地区</v>
          </cell>
          <cell r="M4457"/>
          <cell r="N4457" t="str">
            <v>升级改造（提质改造）</v>
          </cell>
          <cell r="O4457" t="str">
            <v>岳阳县邓宗养殖合作社</v>
          </cell>
          <cell r="S4457" t="str">
            <v>6</v>
          </cell>
          <cell r="T4457" t="str">
            <v>无</v>
          </cell>
          <cell r="U4457">
            <v>0</v>
          </cell>
          <cell r="V4457">
            <v>2.3199999999999998</v>
          </cell>
          <cell r="W4457">
            <v>3.52</v>
          </cell>
        </row>
        <row r="4458">
          <cell r="I4458" t="str">
            <v>Y988至岳阳县湘稻种养殖合作社连接路</v>
          </cell>
          <cell r="J4458" t="str">
            <v>1312F4306210182</v>
          </cell>
          <cell r="K4458" t="str">
            <v>资源产业路</v>
          </cell>
          <cell r="L4458" t="str">
            <v>三类地区</v>
          </cell>
          <cell r="M4458"/>
          <cell r="N4458" t="str">
            <v>新建</v>
          </cell>
          <cell r="O4458" t="str">
            <v>岳阳县湘稻种养殖合作社</v>
          </cell>
          <cell r="R4458" t="str">
            <v>3.5</v>
          </cell>
          <cell r="S4458" t="str">
            <v>6</v>
          </cell>
          <cell r="T4458" t="str">
            <v>无</v>
          </cell>
          <cell r="U4458">
            <v>0</v>
          </cell>
          <cell r="V4458">
            <v>1.1000000000000001</v>
          </cell>
          <cell r="W4458">
            <v>1.1000000000000001</v>
          </cell>
        </row>
        <row r="4459">
          <cell r="I4459" t="str">
            <v>柏祥三叉坪至桑园村连接路</v>
          </cell>
          <cell r="J4459" t="str">
            <v>1312F4306210167</v>
          </cell>
          <cell r="K4459" t="str">
            <v>资源产业路</v>
          </cell>
          <cell r="L4459" t="str">
            <v>三类地区</v>
          </cell>
          <cell r="M4459"/>
          <cell r="N4459" t="str">
            <v>升级改造（提质改造）</v>
          </cell>
          <cell r="O4459" t="str">
            <v>岳阳县瑞军家庭农场</v>
          </cell>
          <cell r="R4459" t="str">
            <v>4</v>
          </cell>
          <cell r="S4459" t="str">
            <v>6</v>
          </cell>
          <cell r="T4459" t="str">
            <v>X119430621</v>
          </cell>
          <cell r="U4459">
            <v>0</v>
          </cell>
          <cell r="V4459">
            <v>4.4000000000000004</v>
          </cell>
          <cell r="W4459">
            <v>4.4000000000000004</v>
          </cell>
        </row>
        <row r="4460">
          <cell r="I4460" t="str">
            <v>长湖宏图至柏祥赵李连接路</v>
          </cell>
          <cell r="J4460" t="str">
            <v>1312F4306210166</v>
          </cell>
          <cell r="K4460" t="str">
            <v>资源产业路</v>
          </cell>
          <cell r="L4460" t="str">
            <v>三类地区</v>
          </cell>
          <cell r="M4460"/>
          <cell r="N4460" t="str">
            <v>升级改造（提质改造）</v>
          </cell>
          <cell r="O4460" t="str">
            <v>岳阳县代兵家庭农场</v>
          </cell>
          <cell r="R4460" t="str">
            <v>4</v>
          </cell>
          <cell r="S4460" t="str">
            <v>6</v>
          </cell>
          <cell r="T4460" t="str">
            <v>X115430621</v>
          </cell>
          <cell r="U4460">
            <v>0</v>
          </cell>
          <cell r="V4460">
            <v>3.5</v>
          </cell>
          <cell r="W4460">
            <v>3.5</v>
          </cell>
        </row>
        <row r="4461">
          <cell r="I4461" t="str">
            <v>大塅至岳阳县绿色田园生态专业合作社连接路</v>
          </cell>
          <cell r="J4461" t="str">
            <v>1312F4306210141</v>
          </cell>
          <cell r="K4461" t="str">
            <v>资源产业路</v>
          </cell>
          <cell r="L4461" t="str">
            <v>三类地区</v>
          </cell>
          <cell r="M4461"/>
          <cell r="N4461" t="str">
            <v>升级改造（提质改造）</v>
          </cell>
          <cell r="O4461" t="str">
            <v>岳阳县绿色田园生态专业合作社</v>
          </cell>
          <cell r="S4461" t="str">
            <v>6</v>
          </cell>
          <cell r="T4461" t="str">
            <v>Y359430621</v>
          </cell>
          <cell r="U4461">
            <v>0</v>
          </cell>
          <cell r="V4461">
            <v>2.16</v>
          </cell>
          <cell r="W4461">
            <v>2.16</v>
          </cell>
        </row>
        <row r="4462">
          <cell r="I4462" t="str">
            <v>大兜坳至岳阳星梦合作社连接路</v>
          </cell>
          <cell r="J4462" t="str">
            <v>1312F4306210046</v>
          </cell>
          <cell r="K4462" t="str">
            <v>资源产业路</v>
          </cell>
          <cell r="L4462" t="str">
            <v>三类地区</v>
          </cell>
          <cell r="M4462"/>
          <cell r="N4462" t="str">
            <v>路面改善</v>
          </cell>
          <cell r="O4462" t="str">
            <v>岳阳县张谷英镇十美星梦合作社</v>
          </cell>
          <cell r="R4462" t="str">
            <v>3.5</v>
          </cell>
          <cell r="S4462" t="str">
            <v>6</v>
          </cell>
          <cell r="T4462" t="str">
            <v>无</v>
          </cell>
          <cell r="U4462">
            <v>0</v>
          </cell>
          <cell r="V4462">
            <v>4.47</v>
          </cell>
          <cell r="W4462">
            <v>4.47</v>
          </cell>
        </row>
        <row r="4463">
          <cell r="I4463" t="str">
            <v>大山坳至苏塅公路新建工程</v>
          </cell>
          <cell r="J4463" t="str">
            <v>1312F4306210168</v>
          </cell>
          <cell r="K4463" t="str">
            <v>资源产业路</v>
          </cell>
          <cell r="L4463" t="str">
            <v>三类地区</v>
          </cell>
          <cell r="M4463"/>
          <cell r="O4463" t="str">
            <v>岳阳县建满家庭农场</v>
          </cell>
          <cell r="R4463" t="str">
            <v>3</v>
          </cell>
          <cell r="S4463" t="str">
            <v>6</v>
          </cell>
          <cell r="T4463" t="str">
            <v>C64C430621/V993430621</v>
          </cell>
          <cell r="U4463">
            <v>0</v>
          </cell>
          <cell r="V4463">
            <v>1.782</v>
          </cell>
          <cell r="W4463">
            <v>1.782</v>
          </cell>
        </row>
        <row r="4464">
          <cell r="I4464" t="str">
            <v>德山农庄连接路</v>
          </cell>
          <cell r="J4464" t="str">
            <v>1312F4306210047</v>
          </cell>
          <cell r="K4464" t="str">
            <v>资源产业路</v>
          </cell>
          <cell r="L4464" t="str">
            <v>三类地区</v>
          </cell>
          <cell r="M4464"/>
          <cell r="N4464" t="str">
            <v>升级改造（提质改造）</v>
          </cell>
          <cell r="O4464" t="str">
            <v>德山农庄产业园</v>
          </cell>
          <cell r="R4464" t="str">
            <v>3.5</v>
          </cell>
          <cell r="S4464" t="str">
            <v>6(4.5)</v>
          </cell>
          <cell r="T4464" t="str">
            <v>无</v>
          </cell>
          <cell r="U4464">
            <v>0</v>
          </cell>
          <cell r="V4464">
            <v>3.87</v>
          </cell>
          <cell r="W4464">
            <v>3.87</v>
          </cell>
        </row>
        <row r="4465">
          <cell r="I4465" t="str">
            <v>东岳府至庭安生态种养合作社连接路</v>
          </cell>
          <cell r="J4465" t="str">
            <v>1312F4306210100</v>
          </cell>
          <cell r="K4465" t="str">
            <v>资源产业路</v>
          </cell>
          <cell r="L4465" t="str">
            <v>三类地区</v>
          </cell>
          <cell r="M4465"/>
          <cell r="N4465" t="str">
            <v>升级改造（提质改造）</v>
          </cell>
          <cell r="O4465" t="str">
            <v>岳阳县庭安生态种养农民专业合作社</v>
          </cell>
          <cell r="R4465" t="str">
            <v>3</v>
          </cell>
          <cell r="S4465" t="str">
            <v>6</v>
          </cell>
          <cell r="T4465" t="str">
            <v>C459430621</v>
          </cell>
          <cell r="U4465">
            <v>0</v>
          </cell>
          <cell r="V4465">
            <v>3.15</v>
          </cell>
          <cell r="W4465">
            <v>3.15</v>
          </cell>
        </row>
        <row r="4466">
          <cell r="I4466" t="str">
            <v>凤形水库-岳阳县齐力果海种植专业合作社特色产业园连接路</v>
          </cell>
          <cell r="J4466" t="str">
            <v>1312F4306210171</v>
          </cell>
          <cell r="K4466" t="str">
            <v>资源产业路</v>
          </cell>
          <cell r="L4466" t="str">
            <v>三类地区</v>
          </cell>
          <cell r="M4466"/>
          <cell r="N4466" t="str">
            <v>新建</v>
          </cell>
          <cell r="O4466" t="str">
            <v>岳阳县齐力果海种植专业合作社特色产业园</v>
          </cell>
          <cell r="R4466" t="str">
            <v>3.5</v>
          </cell>
          <cell r="S4466" t="str">
            <v>6</v>
          </cell>
          <cell r="T4466" t="str">
            <v>无</v>
          </cell>
          <cell r="U4466">
            <v>0</v>
          </cell>
          <cell r="V4466">
            <v>1.8</v>
          </cell>
          <cell r="W4466">
            <v>1.8</v>
          </cell>
        </row>
        <row r="4467">
          <cell r="I4467" t="str">
            <v>猴子坑至公田镇铁山油茶种植专业合作社连接路</v>
          </cell>
          <cell r="J4467" t="str">
            <v>1312F4306210143</v>
          </cell>
          <cell r="K4467" t="str">
            <v>资源产业路</v>
          </cell>
          <cell r="L4467" t="str">
            <v>三类地区</v>
          </cell>
          <cell r="M4467"/>
          <cell r="N4467" t="str">
            <v>升级改造（提质改造）</v>
          </cell>
          <cell r="O4467" t="str">
            <v>公田镇铁山油茶种植专业合作社</v>
          </cell>
          <cell r="S4467" t="str">
            <v>6</v>
          </cell>
          <cell r="T4467" t="str">
            <v>无</v>
          </cell>
          <cell r="U4467">
            <v>0</v>
          </cell>
          <cell r="V4467">
            <v>1.63</v>
          </cell>
          <cell r="W4467">
            <v>1.63</v>
          </cell>
        </row>
        <row r="4468">
          <cell r="I4468" t="str">
            <v>湖南洞庭水湘食品有限公司-南套连接路</v>
          </cell>
          <cell r="J4468" t="str">
            <v>1312F4306210036</v>
          </cell>
          <cell r="K4468" t="str">
            <v>资源产业路</v>
          </cell>
          <cell r="L4468" t="str">
            <v>三类地区</v>
          </cell>
          <cell r="M4468"/>
          <cell r="N4468" t="str">
            <v>新建</v>
          </cell>
          <cell r="O4468" t="str">
            <v>湖南洞庭水湘食品有限公司</v>
          </cell>
          <cell r="S4468" t="str">
            <v>6</v>
          </cell>
          <cell r="T4468" t="str">
            <v>X127430621</v>
          </cell>
          <cell r="U4468">
            <v>0</v>
          </cell>
          <cell r="V4468">
            <v>6.34</v>
          </cell>
          <cell r="W4468">
            <v>6.34</v>
          </cell>
        </row>
        <row r="4469">
          <cell r="I4469" t="str">
            <v>湖南世豪石材有限公司至S206连接路</v>
          </cell>
          <cell r="J4469" t="str">
            <v>1312F4306210056</v>
          </cell>
          <cell r="K4469" t="str">
            <v>资源产业路</v>
          </cell>
          <cell r="L4469" t="str">
            <v>三类地区</v>
          </cell>
          <cell r="M4469"/>
          <cell r="N4469" t="str">
            <v>升级改造（提质改造）</v>
          </cell>
          <cell r="O4469" t="str">
            <v>湖南世豪石材有限公司</v>
          </cell>
          <cell r="R4469" t="str">
            <v>3.5</v>
          </cell>
          <cell r="S4469" t="str">
            <v>7</v>
          </cell>
          <cell r="T4469" t="str">
            <v>Y294430621</v>
          </cell>
          <cell r="U4469">
            <v>0</v>
          </cell>
          <cell r="V4469">
            <v>7.43</v>
          </cell>
          <cell r="W4469">
            <v>7.43</v>
          </cell>
        </row>
        <row r="4470">
          <cell r="I4470" t="str">
            <v>集镇至天祥养殖专业合作社连接路</v>
          </cell>
          <cell r="J4470" t="str">
            <v>1312F4306210093</v>
          </cell>
          <cell r="K4470" t="str">
            <v>资源产业路</v>
          </cell>
          <cell r="L4470" t="str">
            <v>三类地区</v>
          </cell>
          <cell r="M4470"/>
          <cell r="N4470" t="str">
            <v>升级改造（提质改造）</v>
          </cell>
          <cell r="O4470" t="str">
            <v>岳阳县天祥养殖专业合作社</v>
          </cell>
          <cell r="R4470" t="str">
            <v>3.5</v>
          </cell>
          <cell r="S4470" t="str">
            <v>6</v>
          </cell>
          <cell r="T4470" t="str">
            <v>无</v>
          </cell>
          <cell r="U4470">
            <v>0</v>
          </cell>
          <cell r="V4470">
            <v>2.54</v>
          </cell>
          <cell r="W4470">
            <v>2.54</v>
          </cell>
        </row>
        <row r="4471">
          <cell r="I4471" t="str">
            <v>荆林山至刘士奇村公路改建工程</v>
          </cell>
          <cell r="J4471" t="str">
            <v>1312F4306210169</v>
          </cell>
          <cell r="K4471" t="str">
            <v>资源产业路</v>
          </cell>
          <cell r="L4471" t="str">
            <v>三类地区</v>
          </cell>
          <cell r="M4471"/>
          <cell r="O4471" t="str">
            <v>岳阳县怡然红心果种植专业合作社</v>
          </cell>
          <cell r="R4471" t="str">
            <v>3.5</v>
          </cell>
          <cell r="S4471" t="str">
            <v>6</v>
          </cell>
          <cell r="T4471" t="str">
            <v>无</v>
          </cell>
          <cell r="U4471">
            <v>0</v>
          </cell>
          <cell r="V4471">
            <v>3.3719999999999999</v>
          </cell>
          <cell r="W4471">
            <v>3.3719999999999999</v>
          </cell>
        </row>
        <row r="4472">
          <cell r="I4472" t="str">
            <v>君胜桥-岳阳县幼雄水稻种植合作社连接路</v>
          </cell>
          <cell r="J4472" t="str">
            <v>1312F4306210041</v>
          </cell>
          <cell r="K4472" t="str">
            <v>资源产业路</v>
          </cell>
          <cell r="L4472" t="str">
            <v>三类地区</v>
          </cell>
          <cell r="M4472"/>
          <cell r="N4472" t="str">
            <v>升级改造（提质改造）</v>
          </cell>
          <cell r="O4472" t="str">
            <v>岳阳县幼雄水稻种植合作社</v>
          </cell>
          <cell r="R4472" t="str">
            <v>3.5</v>
          </cell>
          <cell r="S4472" t="str">
            <v>6</v>
          </cell>
          <cell r="T4472" t="str">
            <v>无</v>
          </cell>
          <cell r="U4472">
            <v>0</v>
          </cell>
          <cell r="V4472">
            <v>1.9</v>
          </cell>
          <cell r="W4472">
            <v>1.9</v>
          </cell>
        </row>
        <row r="4473">
          <cell r="I4473" t="str">
            <v>君胜桥至岳阳县仙桥种养农民专业合作社连接路</v>
          </cell>
          <cell r="J4473" t="str">
            <v>1312F4306210138</v>
          </cell>
          <cell r="K4473" t="str">
            <v>资源产业路</v>
          </cell>
          <cell r="L4473" t="str">
            <v>三类地区</v>
          </cell>
          <cell r="M4473"/>
          <cell r="N4473" t="str">
            <v>升级改造（提质改造）</v>
          </cell>
          <cell r="O4473" t="str">
            <v>步仙镇仙桥种养农民专业合作社</v>
          </cell>
          <cell r="S4473" t="str">
            <v>6</v>
          </cell>
          <cell r="T4473" t="str">
            <v>CS08430621</v>
          </cell>
          <cell r="U4473">
            <v>0</v>
          </cell>
          <cell r="V4473">
            <v>2.57</v>
          </cell>
          <cell r="W4473">
            <v>2.57</v>
          </cell>
        </row>
        <row r="4474">
          <cell r="I4474" t="str">
            <v>黎家庄至刘桔牧业有限公司连接路</v>
          </cell>
          <cell r="J4474" t="str">
            <v>1312F4306210183</v>
          </cell>
          <cell r="K4474" t="str">
            <v>资源产业路</v>
          </cell>
          <cell r="L4474" t="str">
            <v>三类地区</v>
          </cell>
          <cell r="M4474"/>
          <cell r="N4474" t="str">
            <v>升级改造（提质改造）</v>
          </cell>
          <cell r="O4474" t="str">
            <v>刘桔牧业有限公司</v>
          </cell>
          <cell r="R4474" t="str">
            <v>3.5</v>
          </cell>
          <cell r="S4474" t="str">
            <v>6</v>
          </cell>
          <cell r="T4474" t="str">
            <v>无</v>
          </cell>
          <cell r="U4474">
            <v>0</v>
          </cell>
          <cell r="V4474">
            <v>3.93</v>
          </cell>
          <cell r="W4474">
            <v>3.93</v>
          </cell>
        </row>
        <row r="4475">
          <cell r="I4475" t="str">
            <v>立新完小-岳阳县邓谷红薯专业合作社连接路</v>
          </cell>
          <cell r="J4475" t="str">
            <v>1312F4306210027</v>
          </cell>
          <cell r="K4475" t="str">
            <v>资源产业路</v>
          </cell>
          <cell r="L4475" t="str">
            <v>三类地区</v>
          </cell>
          <cell r="M4475"/>
          <cell r="N4475" t="str">
            <v>升级改造（提质改造）</v>
          </cell>
          <cell r="O4475" t="str">
            <v>岳阳县邓谷红薯专业合作社</v>
          </cell>
          <cell r="R4475" t="str">
            <v>3.5</v>
          </cell>
          <cell r="S4475" t="str">
            <v>6</v>
          </cell>
          <cell r="T4475" t="str">
            <v>C275430621/Y321430621</v>
          </cell>
          <cell r="U4475">
            <v>0</v>
          </cell>
          <cell r="V4475">
            <v>4.3099999999999996</v>
          </cell>
          <cell r="W4475">
            <v>4.3099999999999996</v>
          </cell>
        </row>
        <row r="4476">
          <cell r="I4476" t="str">
            <v>刘介章－岳阳高新技术产业园连接路</v>
          </cell>
          <cell r="J4476" t="str">
            <v>1312F4306210007</v>
          </cell>
          <cell r="K4476" t="str">
            <v>资源产业路</v>
          </cell>
          <cell r="L4476" t="str">
            <v>三类地区</v>
          </cell>
          <cell r="M4476"/>
          <cell r="N4476" t="str">
            <v>升级改造（提质改造）</v>
          </cell>
          <cell r="O4476" t="str">
            <v>岳阳高新技术产业园</v>
          </cell>
          <cell r="R4476" t="str">
            <v>3.5</v>
          </cell>
          <cell r="S4476" t="str">
            <v>6</v>
          </cell>
          <cell r="T4476" t="str">
            <v>Y301430621</v>
          </cell>
          <cell r="U4476">
            <v>0</v>
          </cell>
          <cell r="V4476">
            <v>2.2999999999999998</v>
          </cell>
          <cell r="W4476">
            <v>2.2999999999999998</v>
          </cell>
        </row>
        <row r="4477">
          <cell r="I4477" t="str">
            <v>绿色荷塘种植合作社-苏塅连接路</v>
          </cell>
          <cell r="J4477" t="str">
            <v>1312F4306210077</v>
          </cell>
          <cell r="K4477" t="str">
            <v>资源产业路</v>
          </cell>
          <cell r="L4477" t="str">
            <v>三类地区</v>
          </cell>
          <cell r="M4477"/>
          <cell r="N4477" t="str">
            <v>新建</v>
          </cell>
          <cell r="O4477" t="str">
            <v>绿色荷塘种植合作社</v>
          </cell>
          <cell r="R4477" t="str">
            <v>3</v>
          </cell>
          <cell r="S4477" t="str">
            <v>6</v>
          </cell>
          <cell r="T4477" t="str">
            <v>无</v>
          </cell>
          <cell r="U4477">
            <v>0</v>
          </cell>
          <cell r="V4477">
            <v>1.75</v>
          </cell>
          <cell r="W4477">
            <v>1.75</v>
          </cell>
        </row>
        <row r="4478">
          <cell r="I4478" t="str">
            <v>罗伏至万培冲连接路</v>
          </cell>
          <cell r="J4478" t="str">
            <v>1312F4306210165</v>
          </cell>
          <cell r="K4478" t="str">
            <v>资源产业路</v>
          </cell>
          <cell r="L4478" t="str">
            <v>三类地区</v>
          </cell>
          <cell r="M4478"/>
          <cell r="N4478" t="str">
            <v>升级改造（提质改造）</v>
          </cell>
          <cell r="O4478" t="str">
            <v>岳阳县卫祖家庭农庄</v>
          </cell>
          <cell r="R4478" t="str">
            <v>3.5</v>
          </cell>
          <cell r="S4478" t="str">
            <v>6</v>
          </cell>
          <cell r="T4478" t="str">
            <v>C028430621</v>
          </cell>
          <cell r="U4478">
            <v>0</v>
          </cell>
          <cell r="V4478">
            <v>1.1579999999999999</v>
          </cell>
          <cell r="W4478">
            <v>1.1579999999999999</v>
          </cell>
        </row>
        <row r="4479">
          <cell r="I4479" t="str">
            <v>麻塘至油茶种植基地连接路</v>
          </cell>
          <cell r="J4479" t="str">
            <v>1312F4306210148</v>
          </cell>
          <cell r="K4479" t="str">
            <v>资源产业路</v>
          </cell>
          <cell r="L4479" t="str">
            <v>三类地区</v>
          </cell>
          <cell r="M4479"/>
          <cell r="N4479" t="str">
            <v>升级改造（提质改造）</v>
          </cell>
          <cell r="O4479" t="str">
            <v>岳阳县麻塘金色麻塘油茶种植专业合作社</v>
          </cell>
          <cell r="S4479" t="str">
            <v>6</v>
          </cell>
          <cell r="T4479" t="str">
            <v>Y991430621</v>
          </cell>
          <cell r="U4479">
            <v>0</v>
          </cell>
          <cell r="V4479">
            <v>9.69</v>
          </cell>
          <cell r="W4479">
            <v>9.69</v>
          </cell>
        </row>
        <row r="4480">
          <cell r="I4480" t="str">
            <v>桥东批发部至岳阳县彭庄黄牛养殖合作社连接路</v>
          </cell>
          <cell r="J4480" t="str">
            <v>1312F4306210174</v>
          </cell>
          <cell r="K4480" t="str">
            <v>资源产业路</v>
          </cell>
          <cell r="L4480" t="str">
            <v>三类地区</v>
          </cell>
          <cell r="M4480"/>
          <cell r="N4480" t="str">
            <v>升级改造（提质改造）</v>
          </cell>
          <cell r="O4480" t="str">
            <v>岳阳县彭庄黄牛养殖合作社</v>
          </cell>
          <cell r="R4480" t="str">
            <v>3.5</v>
          </cell>
          <cell r="S4480" t="str">
            <v>6</v>
          </cell>
          <cell r="T4480" t="str">
            <v>无</v>
          </cell>
          <cell r="U4480">
            <v>0</v>
          </cell>
          <cell r="V4480">
            <v>4.1719999999999997</v>
          </cell>
          <cell r="W4480">
            <v>4.1719999999999997</v>
          </cell>
        </row>
        <row r="4481">
          <cell r="I4481" t="str">
            <v>桥上方-岳阳峰岭菁华果业股份有限公司连接路</v>
          </cell>
          <cell r="J4481" t="str">
            <v>1312F4306210013</v>
          </cell>
          <cell r="K4481" t="str">
            <v>资源产业路</v>
          </cell>
          <cell r="L4481" t="str">
            <v>三类地区</v>
          </cell>
          <cell r="M4481"/>
          <cell r="N4481" t="str">
            <v>新建</v>
          </cell>
          <cell r="O4481" t="str">
            <v>岳阳峰岭菁华果业股份有限公司</v>
          </cell>
          <cell r="R4481" t="str">
            <v>3</v>
          </cell>
          <cell r="S4481" t="str">
            <v>6</v>
          </cell>
          <cell r="T4481" t="str">
            <v>无</v>
          </cell>
          <cell r="U4481">
            <v>0</v>
          </cell>
          <cell r="V4481">
            <v>5.6</v>
          </cell>
          <cell r="W4481">
            <v>5.6</v>
          </cell>
        </row>
        <row r="4482">
          <cell r="I4482" t="str">
            <v>荣新线-岳阳县悦农种植专业合作社连接路</v>
          </cell>
          <cell r="J4482" t="str">
            <v>1312F4306210043</v>
          </cell>
          <cell r="K4482" t="str">
            <v>资源产业路</v>
          </cell>
          <cell r="L4482" t="str">
            <v>三类地区</v>
          </cell>
          <cell r="M4482"/>
          <cell r="N4482" t="str">
            <v>升级改造（提质改造）</v>
          </cell>
          <cell r="O4482" t="str">
            <v>岳阳县悦农种植专业合作社</v>
          </cell>
          <cell r="R4482" t="str">
            <v>3.5</v>
          </cell>
          <cell r="S4482" t="str">
            <v>6</v>
          </cell>
          <cell r="T4482" t="str">
            <v>Y357430621</v>
          </cell>
          <cell r="U4482">
            <v>0</v>
          </cell>
          <cell r="V4482">
            <v>3.7</v>
          </cell>
          <cell r="W4482">
            <v>3.7</v>
          </cell>
        </row>
        <row r="4483">
          <cell r="I4483" t="str">
            <v>水渠港至锹塘生态油茶专业合作社连接路</v>
          </cell>
          <cell r="J4483" t="str">
            <v>1312F4306210173</v>
          </cell>
          <cell r="K4483" t="str">
            <v>资源产业路</v>
          </cell>
          <cell r="L4483" t="str">
            <v>三类地区</v>
          </cell>
          <cell r="M4483"/>
          <cell r="N4483" t="str">
            <v>新建</v>
          </cell>
          <cell r="O4483" t="str">
            <v>锹塘生态油茶专业合作社</v>
          </cell>
          <cell r="R4483" t="str">
            <v>3.5</v>
          </cell>
          <cell r="S4483" t="str">
            <v>6</v>
          </cell>
          <cell r="T4483" t="str">
            <v>无</v>
          </cell>
          <cell r="U4483">
            <v>0</v>
          </cell>
          <cell r="V4483">
            <v>0.76</v>
          </cell>
          <cell r="W4483">
            <v>0.76</v>
          </cell>
        </row>
        <row r="4484">
          <cell r="I4484" t="str">
            <v>燕溪桥至四义桥连接路</v>
          </cell>
          <cell r="J4484" t="str">
            <v>1312F4306210152</v>
          </cell>
          <cell r="K4484" t="str">
            <v>资源产业路</v>
          </cell>
          <cell r="L4484" t="str">
            <v>三类地区</v>
          </cell>
          <cell r="M4484"/>
          <cell r="N4484" t="str">
            <v>新建</v>
          </cell>
          <cell r="O4484" t="str">
            <v>岳阳县俄咀绿缘桅子专业合作社</v>
          </cell>
          <cell r="R4484" t="str">
            <v>2.5</v>
          </cell>
          <cell r="S4484" t="str">
            <v>6</v>
          </cell>
          <cell r="T4484" t="str">
            <v>无</v>
          </cell>
          <cell r="U4484">
            <v>0</v>
          </cell>
          <cell r="V4484">
            <v>1.93</v>
          </cell>
          <cell r="W4484">
            <v>1.93</v>
          </cell>
        </row>
        <row r="4485">
          <cell r="I4485" t="str">
            <v>喻家至金咀水库连接路</v>
          </cell>
          <cell r="J4485" t="str">
            <v>1312F4306210160</v>
          </cell>
          <cell r="K4485" t="str">
            <v>资源产业路</v>
          </cell>
          <cell r="L4485" t="str">
            <v>三类地区</v>
          </cell>
          <cell r="M4485"/>
          <cell r="N4485" t="str">
            <v>升级改造（提质改造）</v>
          </cell>
          <cell r="O4485" t="str">
            <v>岳阳县伏太水产基地</v>
          </cell>
          <cell r="R4485" t="str">
            <v>3.5</v>
          </cell>
          <cell r="S4485" t="str">
            <v>6</v>
          </cell>
          <cell r="T4485" t="str">
            <v>无</v>
          </cell>
          <cell r="U4485">
            <v>0</v>
          </cell>
          <cell r="V4485">
            <v>1.18</v>
          </cell>
          <cell r="W4485">
            <v>1.18</v>
          </cell>
        </row>
        <row r="4486">
          <cell r="I4486" t="str">
            <v>岳阳胜奇畜牧有限公司-基建连接路</v>
          </cell>
          <cell r="J4486" t="str">
            <v>1312F4306210172</v>
          </cell>
          <cell r="K4486" t="str">
            <v>资源产业路</v>
          </cell>
          <cell r="L4486" t="str">
            <v>三类地区</v>
          </cell>
          <cell r="M4486"/>
          <cell r="N4486" t="str">
            <v>升级改造（提质改造）</v>
          </cell>
          <cell r="O4486" t="str">
            <v>岳阳胜奇畜牧有限公司</v>
          </cell>
          <cell r="R4486" t="str">
            <v>3.5</v>
          </cell>
          <cell r="S4486" t="str">
            <v>6</v>
          </cell>
          <cell r="T4486" t="str">
            <v>无</v>
          </cell>
          <cell r="U4486">
            <v>0</v>
          </cell>
          <cell r="V4486">
            <v>0.9</v>
          </cell>
          <cell r="W4486">
            <v>0.9</v>
          </cell>
        </row>
        <row r="4487">
          <cell r="I4487" t="str">
            <v>岳阳县芭蕉扇业有限责任公司-产业区连接路</v>
          </cell>
          <cell r="J4487" t="str">
            <v>1312F4306210020</v>
          </cell>
          <cell r="K4487" t="str">
            <v>资源产业路</v>
          </cell>
          <cell r="L4487" t="str">
            <v>三类地区</v>
          </cell>
          <cell r="M4487"/>
          <cell r="N4487" t="str">
            <v>升级改造（提质改造）</v>
          </cell>
          <cell r="O4487" t="str">
            <v>岳阳县芭蕉扇业有限责任公司</v>
          </cell>
          <cell r="R4487" t="str">
            <v>3.5</v>
          </cell>
          <cell r="S4487" t="str">
            <v>6</v>
          </cell>
          <cell r="T4487" t="str">
            <v>无</v>
          </cell>
          <cell r="U4487">
            <v>0</v>
          </cell>
          <cell r="V4487">
            <v>2.8</v>
          </cell>
          <cell r="W4487">
            <v>2.8</v>
          </cell>
        </row>
        <row r="4488">
          <cell r="I4488" t="str">
            <v>岳阳县城山舟养殖专业合作社连接路</v>
          </cell>
          <cell r="J4488" t="str">
            <v>1312F4306210179</v>
          </cell>
          <cell r="K4488" t="str">
            <v>资源产业路</v>
          </cell>
          <cell r="L4488" t="str">
            <v>三类地区</v>
          </cell>
          <cell r="M4488"/>
          <cell r="O4488" t="str">
            <v>岳阳县城山舟养殖专业合作社</v>
          </cell>
          <cell r="R4488" t="str">
            <v>3.5</v>
          </cell>
          <cell r="S4488" t="str">
            <v>6</v>
          </cell>
          <cell r="T4488" t="str">
            <v>无</v>
          </cell>
          <cell r="U4488">
            <v>0</v>
          </cell>
          <cell r="V4488">
            <v>1.4</v>
          </cell>
          <cell r="W4488">
            <v>1.4</v>
          </cell>
        </row>
        <row r="4489">
          <cell r="I4489" t="str">
            <v>岳阳县道山种养合作社连接路</v>
          </cell>
          <cell r="J4489" t="str">
            <v>1312F4306210178</v>
          </cell>
          <cell r="K4489" t="str">
            <v>资源产业路</v>
          </cell>
          <cell r="L4489" t="str">
            <v>三类地区</v>
          </cell>
          <cell r="M4489"/>
          <cell r="O4489" t="str">
            <v>岳阳县道山种养合作社</v>
          </cell>
          <cell r="R4489" t="str">
            <v>3.5</v>
          </cell>
          <cell r="S4489" t="str">
            <v>6</v>
          </cell>
          <cell r="T4489" t="str">
            <v>无</v>
          </cell>
          <cell r="U4489">
            <v>0</v>
          </cell>
          <cell r="V4489">
            <v>1.7</v>
          </cell>
          <cell r="W4489">
            <v>1.7</v>
          </cell>
        </row>
        <row r="4490">
          <cell r="I4490" t="str">
            <v>岳阳县洞庭春纯天然茶叶有限公司-船大路</v>
          </cell>
          <cell r="J4490" t="str">
            <v>1312F4306210033</v>
          </cell>
          <cell r="K4490" t="str">
            <v>资源产业路</v>
          </cell>
          <cell r="L4490" t="str">
            <v>三类地区</v>
          </cell>
          <cell r="M4490"/>
          <cell r="N4490" t="str">
            <v>新建</v>
          </cell>
          <cell r="O4490" t="str">
            <v>岳阳县洞庭春纯天然茶叶有限公司</v>
          </cell>
          <cell r="R4490" t="str">
            <v>3.5</v>
          </cell>
          <cell r="S4490" t="str">
            <v>6</v>
          </cell>
          <cell r="T4490" t="str">
            <v>无</v>
          </cell>
          <cell r="U4490">
            <v>0</v>
          </cell>
          <cell r="V4490">
            <v>0.75</v>
          </cell>
          <cell r="W4490">
            <v>0.75</v>
          </cell>
        </row>
        <row r="4491">
          <cell r="I4491" t="str">
            <v>岳阳县天祥养殖专业合作社连接路</v>
          </cell>
          <cell r="J4491" t="str">
            <v>1312F4306210177</v>
          </cell>
          <cell r="K4491" t="str">
            <v>资源产业路</v>
          </cell>
          <cell r="L4491" t="str">
            <v>三类地区</v>
          </cell>
          <cell r="M4491"/>
          <cell r="O4491" t="str">
            <v>岳阳县天祥养殖专业合作社</v>
          </cell>
          <cell r="R4491" t="str">
            <v>3.5</v>
          </cell>
          <cell r="S4491" t="str">
            <v>6</v>
          </cell>
          <cell r="T4491" t="str">
            <v>无</v>
          </cell>
          <cell r="U4491">
            <v>0</v>
          </cell>
          <cell r="V4491">
            <v>0.75</v>
          </cell>
          <cell r="W4491">
            <v>0.75</v>
          </cell>
        </row>
        <row r="4492">
          <cell r="I4492" t="str">
            <v>岳阳县向阳机械厂-湾里龙连接路</v>
          </cell>
          <cell r="J4492" t="str">
            <v>1312F4306210054</v>
          </cell>
          <cell r="K4492" t="str">
            <v>资源产业路</v>
          </cell>
          <cell r="L4492" t="str">
            <v>三类地区</v>
          </cell>
          <cell r="M4492"/>
          <cell r="N4492" t="str">
            <v>新建</v>
          </cell>
          <cell r="O4492" t="str">
            <v>岳阳县向阳机械厂</v>
          </cell>
          <cell r="R4492" t="str">
            <v>3</v>
          </cell>
          <cell r="S4492" t="str">
            <v>6</v>
          </cell>
          <cell r="T4492" t="str">
            <v>无</v>
          </cell>
          <cell r="U4492">
            <v>0</v>
          </cell>
          <cell r="V4492">
            <v>0.62</v>
          </cell>
          <cell r="W4492">
            <v>0.62</v>
          </cell>
        </row>
        <row r="4493">
          <cell r="I4493" t="str">
            <v>岳阳县油茶丰产林基地连接路</v>
          </cell>
          <cell r="J4493" t="str">
            <v>1312F4306210055</v>
          </cell>
          <cell r="K4493" t="str">
            <v>资源产业路</v>
          </cell>
          <cell r="L4493" t="str">
            <v>三类地区</v>
          </cell>
          <cell r="M4493"/>
          <cell r="N4493" t="str">
            <v>新建</v>
          </cell>
          <cell r="O4493" t="str">
            <v>岳阳县茶油丰产林基地示范项目</v>
          </cell>
          <cell r="R4493" t="str">
            <v>3</v>
          </cell>
          <cell r="S4493" t="str">
            <v>6</v>
          </cell>
          <cell r="T4493" t="str">
            <v>无</v>
          </cell>
          <cell r="U4493">
            <v>0</v>
          </cell>
          <cell r="V4493">
            <v>1.87</v>
          </cell>
          <cell r="W4493">
            <v>1.87</v>
          </cell>
        </row>
        <row r="4494">
          <cell r="I4494" t="str">
            <v>岳阳县晏冲养殖场连接路</v>
          </cell>
          <cell r="J4494" t="str">
            <v>1312F4306210180</v>
          </cell>
          <cell r="K4494" t="str">
            <v>资源产业路</v>
          </cell>
          <cell r="L4494" t="str">
            <v>三类地区</v>
          </cell>
          <cell r="M4494"/>
          <cell r="O4494" t="str">
            <v>岳阳县晏冲养殖场</v>
          </cell>
          <cell r="R4494" t="str">
            <v>3.5</v>
          </cell>
          <cell r="S4494" t="str">
            <v>6</v>
          </cell>
          <cell r="T4494" t="str">
            <v>无</v>
          </cell>
          <cell r="U4494">
            <v>0</v>
          </cell>
          <cell r="V4494">
            <v>1.9</v>
          </cell>
          <cell r="W4494">
            <v>1.9</v>
          </cell>
        </row>
        <row r="4495">
          <cell r="I4495" t="str">
            <v>岳阳岳禹水稻专业合作社至S312连接路</v>
          </cell>
          <cell r="J4495" t="str">
            <v>1312F4306210052</v>
          </cell>
          <cell r="K4495" t="str">
            <v>资源产业路</v>
          </cell>
          <cell r="L4495" t="str">
            <v>三类地区</v>
          </cell>
          <cell r="M4495"/>
          <cell r="N4495" t="str">
            <v>升级改造（提质改造）</v>
          </cell>
          <cell r="O4495" t="str">
            <v>岳阳岳禹水稻专业合作社</v>
          </cell>
          <cell r="R4495" t="str">
            <v>4</v>
          </cell>
          <cell r="S4495" t="str">
            <v>6</v>
          </cell>
          <cell r="T4495" t="str">
            <v>X134430621</v>
          </cell>
          <cell r="U4495">
            <v>0</v>
          </cell>
          <cell r="V4495">
            <v>6.22</v>
          </cell>
          <cell r="W4495">
            <v>6.22</v>
          </cell>
        </row>
        <row r="4496">
          <cell r="I4496" t="str">
            <v>忠信-岳阳樱花园连接路</v>
          </cell>
          <cell r="J4496" t="str">
            <v>1312F4306210008</v>
          </cell>
          <cell r="K4496" t="str">
            <v>资源产业路</v>
          </cell>
          <cell r="L4496" t="str">
            <v>三类地区</v>
          </cell>
          <cell r="M4496"/>
          <cell r="N4496" t="str">
            <v>升级改造（提质改造）</v>
          </cell>
          <cell r="O4496" t="str">
            <v>岳阳樱花园</v>
          </cell>
          <cell r="R4496" t="str">
            <v>3</v>
          </cell>
          <cell r="S4496" t="str">
            <v>7</v>
          </cell>
          <cell r="T4496" t="str">
            <v>无</v>
          </cell>
          <cell r="U4496">
            <v>0</v>
          </cell>
          <cell r="V4496">
            <v>2.2200000000000002</v>
          </cell>
          <cell r="W4496">
            <v>2.2200000000000002</v>
          </cell>
        </row>
        <row r="4497">
          <cell r="I4497" t="str">
            <v>潼溪-刘桂连接路</v>
          </cell>
          <cell r="J4497" t="str">
            <v>1312F4306210147</v>
          </cell>
          <cell r="K4497" t="str">
            <v>资源产业路</v>
          </cell>
          <cell r="L4497" t="str">
            <v>三类地区</v>
          </cell>
          <cell r="M4497"/>
          <cell r="N4497" t="str">
            <v>升级改造（提质改造）</v>
          </cell>
          <cell r="O4497" t="str">
            <v>岳阳县筻口镇大塘种养合作社</v>
          </cell>
          <cell r="R4497" t="str">
            <v>4.5</v>
          </cell>
          <cell r="S4497" t="str">
            <v>6</v>
          </cell>
          <cell r="T4497" t="str">
            <v>X110430621</v>
          </cell>
          <cell r="U4497">
            <v>0</v>
          </cell>
          <cell r="V4497">
            <v>7.45</v>
          </cell>
          <cell r="W4497">
            <v>7.45</v>
          </cell>
        </row>
        <row r="4498">
          <cell r="I4498" t="str">
            <v>潼溪-沙南连接路</v>
          </cell>
          <cell r="J4498" t="str">
            <v>1317F4306210001</v>
          </cell>
          <cell r="K4498" t="str">
            <v>资源产业路</v>
          </cell>
          <cell r="L4498" t="str">
            <v>三类地区</v>
          </cell>
          <cell r="M4498"/>
          <cell r="N4498" t="str">
            <v>升级改造（提质改造）</v>
          </cell>
          <cell r="O4498" t="str">
            <v>潼溪种植农民专业合作社</v>
          </cell>
          <cell r="R4498" t="str">
            <v>4.5</v>
          </cell>
          <cell r="S4498" t="str">
            <v>6</v>
          </cell>
          <cell r="T4498" t="str">
            <v>X120430621</v>
          </cell>
          <cell r="U4498">
            <v>0</v>
          </cell>
          <cell r="V4498">
            <v>3.54</v>
          </cell>
          <cell r="W4498">
            <v>3.54</v>
          </cell>
        </row>
        <row r="4499">
          <cell r="I4499" t="str">
            <v>百惠水稻种植专业合作社连接路</v>
          </cell>
          <cell r="J4499" t="str">
            <v>1312F4306230062</v>
          </cell>
          <cell r="K4499" t="str">
            <v>资源产业路</v>
          </cell>
          <cell r="L4499" t="str">
            <v>三类地区</v>
          </cell>
          <cell r="M4499"/>
          <cell r="N4499" t="str">
            <v>新建</v>
          </cell>
          <cell r="O4499" t="str">
            <v>百惠水稻种植专业合作社</v>
          </cell>
          <cell r="R4499" t="str">
            <v>3.5</v>
          </cell>
          <cell r="S4499" t="str">
            <v>6(4.5)</v>
          </cell>
          <cell r="T4499" t="str">
            <v>Y090430623</v>
          </cell>
          <cell r="U4499">
            <v>0</v>
          </cell>
          <cell r="V4499">
            <v>4.16</v>
          </cell>
          <cell r="W4499">
            <v>4.16</v>
          </cell>
        </row>
        <row r="4500">
          <cell r="I4500" t="str">
            <v>大荆湖临湖渍堤道路</v>
          </cell>
          <cell r="J4500" t="str">
            <v>131201F4306230002</v>
          </cell>
          <cell r="K4500" t="str">
            <v>资源产业路</v>
          </cell>
          <cell r="L4500" t="str">
            <v>三类地区</v>
          </cell>
          <cell r="M4500"/>
          <cell r="N4500" t="str">
            <v>新建</v>
          </cell>
          <cell r="O4500" t="str">
            <v>大荆湖</v>
          </cell>
          <cell r="R4500" t="str">
            <v>3.5</v>
          </cell>
          <cell r="S4500" t="str">
            <v>6</v>
          </cell>
          <cell r="T4500" t="str">
            <v>CG01430623</v>
          </cell>
          <cell r="U4500">
            <v>0</v>
          </cell>
          <cell r="V4500">
            <v>5.3</v>
          </cell>
          <cell r="W4500">
            <v>5.3</v>
          </cell>
        </row>
        <row r="4501">
          <cell r="I4501" t="str">
            <v>方农水稻种植合作社连接路</v>
          </cell>
          <cell r="J4501" t="str">
            <v>1312F4306230015</v>
          </cell>
          <cell r="K4501" t="str">
            <v>资源产业路</v>
          </cell>
          <cell r="L4501" t="str">
            <v>三类地区</v>
          </cell>
          <cell r="M4501"/>
          <cell r="N4501" t="str">
            <v>新建</v>
          </cell>
          <cell r="O4501" t="str">
            <v>方农水稻种植合作社</v>
          </cell>
          <cell r="R4501" t="str">
            <v>3.5</v>
          </cell>
          <cell r="S4501" t="str">
            <v>6(4.5)</v>
          </cell>
          <cell r="T4501" t="str">
            <v>C342430623</v>
          </cell>
          <cell r="U4501">
            <v>0</v>
          </cell>
          <cell r="V4501">
            <v>1.26</v>
          </cell>
          <cell r="W4501">
            <v>1.26</v>
          </cell>
        </row>
        <row r="4502">
          <cell r="I4502" t="str">
            <v>福民惠农服务有限公司连接路</v>
          </cell>
          <cell r="J4502" t="str">
            <v>1312F4306230075</v>
          </cell>
          <cell r="K4502" t="str">
            <v>资源产业路</v>
          </cell>
          <cell r="L4502" t="str">
            <v>三类地区</v>
          </cell>
          <cell r="M4502"/>
          <cell r="N4502" t="str">
            <v>新建</v>
          </cell>
          <cell r="O4502" t="str">
            <v>福民惠农服务有限公司</v>
          </cell>
          <cell r="R4502" t="str">
            <v>3.5</v>
          </cell>
          <cell r="S4502" t="str">
            <v>6(4.5)</v>
          </cell>
          <cell r="T4502" t="str">
            <v>无</v>
          </cell>
          <cell r="U4502">
            <v>0</v>
          </cell>
          <cell r="V4502">
            <v>4.46</v>
          </cell>
          <cell r="W4502">
            <v>4.46</v>
          </cell>
        </row>
        <row r="4503">
          <cell r="I4503" t="str">
            <v>何长工故居红色旅游教育基地（李家湾-何长工故居）连接路</v>
          </cell>
          <cell r="J4503" t="str">
            <v>1312F4306230012</v>
          </cell>
          <cell r="K4503" t="str">
            <v>资源产业路</v>
          </cell>
          <cell r="L4503" t="str">
            <v>三类地区</v>
          </cell>
          <cell r="M4503"/>
          <cell r="N4503" t="str">
            <v>新建</v>
          </cell>
          <cell r="O4503" t="str">
            <v>何长工故居红色旅游教育基地（李家湾-何长工故居）</v>
          </cell>
          <cell r="R4503" t="str">
            <v>3.5</v>
          </cell>
          <cell r="S4503" t="str">
            <v>6(4.5)</v>
          </cell>
          <cell r="T4503" t="str">
            <v>无</v>
          </cell>
          <cell r="U4503">
            <v>0</v>
          </cell>
          <cell r="V4503">
            <v>2.2999999999999998</v>
          </cell>
          <cell r="W4503">
            <v>2.2999999999999998</v>
          </cell>
        </row>
        <row r="4504">
          <cell r="I4504" t="str">
            <v>何长工红色旅游教育基地（何长工故居-禹山水库）连接路</v>
          </cell>
          <cell r="J4504" t="str">
            <v>1312F4306230014</v>
          </cell>
          <cell r="K4504" t="str">
            <v>资源产业路</v>
          </cell>
          <cell r="L4504" t="str">
            <v>三类地区</v>
          </cell>
          <cell r="M4504"/>
          <cell r="N4504" t="str">
            <v>新建</v>
          </cell>
          <cell r="O4504" t="str">
            <v>何长工红色旅游教育基地（何长工故居-禹山水库）</v>
          </cell>
          <cell r="R4504" t="str">
            <v>3.5</v>
          </cell>
          <cell r="S4504" t="str">
            <v>6(4.5)</v>
          </cell>
          <cell r="T4504" t="str">
            <v>无</v>
          </cell>
          <cell r="U4504">
            <v>0</v>
          </cell>
          <cell r="V4504">
            <v>1.05</v>
          </cell>
          <cell r="W4504">
            <v>1.05</v>
          </cell>
        </row>
        <row r="4505">
          <cell r="I4505" t="str">
            <v>何长工红色旅游教育基地（李家湾-何长工故居环山）连接路</v>
          </cell>
          <cell r="J4505" t="str">
            <v>1312F4306230013</v>
          </cell>
          <cell r="K4505" t="str">
            <v>资源产业路</v>
          </cell>
          <cell r="L4505" t="str">
            <v>三类地区</v>
          </cell>
          <cell r="M4505"/>
          <cell r="N4505" t="str">
            <v>新建</v>
          </cell>
          <cell r="O4505" t="str">
            <v>何长工故居红色旅游教育基地（李家湾-何长工故居环山）</v>
          </cell>
          <cell r="R4505" t="str">
            <v>3.5</v>
          </cell>
          <cell r="S4505" t="str">
            <v>6(4.5)</v>
          </cell>
          <cell r="T4505" t="str">
            <v>无</v>
          </cell>
          <cell r="U4505">
            <v>0</v>
          </cell>
          <cell r="V4505">
            <v>2.71</v>
          </cell>
          <cell r="W4505">
            <v>2.71</v>
          </cell>
        </row>
        <row r="4506">
          <cell r="I4506" t="str">
            <v>鸿禹龙虾养殖专业合作社连接路</v>
          </cell>
          <cell r="J4506" t="str">
            <v>1312F4306230055</v>
          </cell>
          <cell r="K4506" t="str">
            <v>资源产业路</v>
          </cell>
          <cell r="L4506" t="str">
            <v>三类地区</v>
          </cell>
          <cell r="M4506"/>
          <cell r="N4506" t="str">
            <v>新建</v>
          </cell>
          <cell r="O4506" t="str">
            <v>鸿禹龙虾养殖专业合作社</v>
          </cell>
          <cell r="R4506" t="str">
            <v>3.5</v>
          </cell>
          <cell r="S4506" t="str">
            <v>6(4.5)</v>
          </cell>
          <cell r="T4506" t="str">
            <v>无</v>
          </cell>
          <cell r="U4506">
            <v>0</v>
          </cell>
          <cell r="V4506">
            <v>1.02</v>
          </cell>
          <cell r="W4506">
            <v>1.02</v>
          </cell>
        </row>
        <row r="4507">
          <cell r="I4507" t="str">
            <v>湖南省岳阳市华容县华顺蔬菜种植专业合作社（东福5组-东福1组）连接路</v>
          </cell>
          <cell r="J4507" t="str">
            <v>1312F4306230019</v>
          </cell>
          <cell r="K4507" t="str">
            <v>资源产业路</v>
          </cell>
          <cell r="L4507" t="str">
            <v>三类地区</v>
          </cell>
          <cell r="M4507"/>
          <cell r="N4507" t="str">
            <v>新建</v>
          </cell>
          <cell r="O4507" t="str">
            <v>湖南省岳阳市华容县华顺蔬菜种植专业合作社（东福5组-东福1组）</v>
          </cell>
          <cell r="R4507" t="str">
            <v>3.5</v>
          </cell>
          <cell r="S4507" t="str">
            <v>6(4.5)</v>
          </cell>
          <cell r="T4507" t="str">
            <v>无</v>
          </cell>
          <cell r="U4507">
            <v>0</v>
          </cell>
          <cell r="V4507">
            <v>2.54</v>
          </cell>
          <cell r="W4507">
            <v>2.54</v>
          </cell>
        </row>
        <row r="4508">
          <cell r="I4508" t="str">
            <v>湖南省岳阳市华容县华顺蔬菜种植专业合作社（社教渠-东傍堤渠）连接路</v>
          </cell>
          <cell r="J4508" t="str">
            <v>1312F4306230018</v>
          </cell>
          <cell r="K4508" t="str">
            <v>资源产业路</v>
          </cell>
          <cell r="L4508" t="str">
            <v>三类地区</v>
          </cell>
          <cell r="M4508"/>
          <cell r="N4508" t="str">
            <v>新建</v>
          </cell>
          <cell r="O4508" t="str">
            <v>湖南省岳阳市华容县华顺蔬菜种植专业合作社（社教渠-东傍堤渠）</v>
          </cell>
          <cell r="R4508" t="str">
            <v>3.5</v>
          </cell>
          <cell r="S4508" t="str">
            <v>6(4.5)</v>
          </cell>
          <cell r="T4508" t="str">
            <v>无</v>
          </cell>
          <cell r="U4508">
            <v>0</v>
          </cell>
          <cell r="V4508">
            <v>1.3</v>
          </cell>
          <cell r="W4508">
            <v>1.3</v>
          </cell>
        </row>
        <row r="4509">
          <cell r="I4509" t="str">
            <v>华容富民大棚西瓜专业合作社2连接路</v>
          </cell>
          <cell r="J4509" t="str">
            <v>1312F4306230047</v>
          </cell>
          <cell r="K4509" t="str">
            <v>资源产业路</v>
          </cell>
          <cell r="L4509" t="str">
            <v>三类地区</v>
          </cell>
          <cell r="M4509"/>
          <cell r="N4509" t="str">
            <v>新建</v>
          </cell>
          <cell r="O4509" t="str">
            <v>华容富民大棚西瓜专业合作社</v>
          </cell>
          <cell r="R4509" t="str">
            <v>3.5</v>
          </cell>
          <cell r="S4509" t="str">
            <v>6(4.5)</v>
          </cell>
          <cell r="T4509" t="str">
            <v>无</v>
          </cell>
          <cell r="U4509">
            <v>0</v>
          </cell>
          <cell r="V4509">
            <v>2.61</v>
          </cell>
          <cell r="W4509">
            <v>2.61</v>
          </cell>
        </row>
        <row r="4510">
          <cell r="I4510" t="str">
            <v>华容县纯青家庭农场（梅田十二组-梅田十四组）连接路</v>
          </cell>
          <cell r="J4510" t="str">
            <v>1312F4306230021</v>
          </cell>
          <cell r="K4510" t="str">
            <v>资源产业路</v>
          </cell>
          <cell r="L4510" t="str">
            <v>三类地区</v>
          </cell>
          <cell r="M4510"/>
          <cell r="N4510" t="str">
            <v>新建</v>
          </cell>
          <cell r="O4510" t="str">
            <v>华容县纯青家庭农场（梅田十二组-梅田十四组）</v>
          </cell>
          <cell r="R4510" t="str">
            <v>3.5</v>
          </cell>
          <cell r="S4510" t="str">
            <v>6(4.5)</v>
          </cell>
          <cell r="T4510" t="str">
            <v>无</v>
          </cell>
          <cell r="U4510">
            <v>0</v>
          </cell>
          <cell r="V4510">
            <v>1.0900000000000001</v>
          </cell>
          <cell r="W4510">
            <v>1.0900000000000001</v>
          </cell>
        </row>
        <row r="4511">
          <cell r="I4511" t="str">
            <v>华容县纯青家庭农场（湘华1组-渔场）连接路</v>
          </cell>
          <cell r="J4511" t="str">
            <v>1312F4306230022</v>
          </cell>
          <cell r="K4511" t="str">
            <v>资源产业路</v>
          </cell>
          <cell r="L4511" t="str">
            <v>三类地区</v>
          </cell>
          <cell r="M4511"/>
          <cell r="N4511" t="str">
            <v>新建</v>
          </cell>
          <cell r="O4511" t="str">
            <v>华容县纯青家庭农场（湘华1组-渔场）</v>
          </cell>
          <cell r="R4511" t="str">
            <v>3.5</v>
          </cell>
          <cell r="S4511" t="str">
            <v>6(4.5)</v>
          </cell>
          <cell r="T4511" t="str">
            <v>无</v>
          </cell>
          <cell r="U4511">
            <v>0</v>
          </cell>
          <cell r="V4511">
            <v>0.71</v>
          </cell>
          <cell r="W4511">
            <v>0.71</v>
          </cell>
        </row>
        <row r="4512">
          <cell r="I4512" t="str">
            <v>华容县德红龙虾养殖专业合作社（花牛干渠-北三干渠）连接路</v>
          </cell>
          <cell r="J4512" t="str">
            <v>1312F4306230088</v>
          </cell>
          <cell r="K4512" t="str">
            <v>资源产业路</v>
          </cell>
          <cell r="L4512" t="str">
            <v>三类地区</v>
          </cell>
          <cell r="M4512"/>
          <cell r="N4512" t="str">
            <v>新建</v>
          </cell>
          <cell r="O4512" t="str">
            <v>华容县德红龙虾养殖专业合作社（花牛干渠-北三干渠）</v>
          </cell>
          <cell r="R4512" t="str">
            <v>3.5</v>
          </cell>
          <cell r="S4512" t="str">
            <v>6(4.5)</v>
          </cell>
          <cell r="T4512" t="str">
            <v>无</v>
          </cell>
          <cell r="U4512">
            <v>0</v>
          </cell>
          <cell r="V4512">
            <v>1.24</v>
          </cell>
          <cell r="W4512">
            <v>1.24</v>
          </cell>
        </row>
        <row r="4513">
          <cell r="I4513" t="str">
            <v>华容县德红龙虾养殖专业合作社（建丰渠-花牛干渠）连接路</v>
          </cell>
          <cell r="J4513" t="str">
            <v>1312F4306230086</v>
          </cell>
          <cell r="K4513" t="str">
            <v>资源产业路</v>
          </cell>
          <cell r="L4513" t="str">
            <v>三类地区</v>
          </cell>
          <cell r="M4513"/>
          <cell r="N4513" t="str">
            <v>新建</v>
          </cell>
          <cell r="O4513" t="str">
            <v xml:space="preserve">华容县德红龙虾养殖专业合作社（建丰渠-花牛干渠）	</v>
          </cell>
          <cell r="R4513" t="str">
            <v>3.5</v>
          </cell>
          <cell r="S4513" t="str">
            <v>6(4.5)</v>
          </cell>
          <cell r="T4513" t="str">
            <v>无</v>
          </cell>
          <cell r="U4513">
            <v>0</v>
          </cell>
          <cell r="V4513">
            <v>1.1499999999999999</v>
          </cell>
          <cell r="W4513">
            <v>1.1499999999999999</v>
          </cell>
        </row>
        <row r="4514">
          <cell r="I4514" t="str">
            <v>华容县德红龙虾养殖专业合作社连接路</v>
          </cell>
          <cell r="J4514" t="str">
            <v>1312F4306230085</v>
          </cell>
          <cell r="K4514" t="str">
            <v>资源产业路</v>
          </cell>
          <cell r="L4514" t="str">
            <v>三类地区</v>
          </cell>
          <cell r="M4514"/>
          <cell r="N4514" t="str">
            <v>新建</v>
          </cell>
          <cell r="O4514" t="str">
            <v>华容县德红龙虾养殖专业合作社</v>
          </cell>
          <cell r="R4514" t="str">
            <v>3.5</v>
          </cell>
          <cell r="S4514" t="str">
            <v>6(4.5)</v>
          </cell>
          <cell r="T4514" t="str">
            <v>无</v>
          </cell>
          <cell r="U4514">
            <v>0</v>
          </cell>
          <cell r="V4514">
            <v>0.82</v>
          </cell>
          <cell r="W4514">
            <v>0.82</v>
          </cell>
        </row>
        <row r="4515">
          <cell r="I4515" t="str">
            <v>华容县富丰蔬菜种植专业合作社连接路</v>
          </cell>
          <cell r="J4515" t="str">
            <v>1312F4306230227</v>
          </cell>
          <cell r="K4515" t="str">
            <v>资源产业路</v>
          </cell>
          <cell r="L4515" t="str">
            <v>三类地区</v>
          </cell>
          <cell r="M4515"/>
          <cell r="N4515" t="str">
            <v>新建</v>
          </cell>
          <cell r="O4515" t="str">
            <v>华容县富丰蔬菜种植专业合作社</v>
          </cell>
          <cell r="R4515" t="str">
            <v>3.5</v>
          </cell>
          <cell r="S4515" t="str">
            <v>6(4.5)</v>
          </cell>
          <cell r="T4515" t="str">
            <v>X251430623</v>
          </cell>
          <cell r="U4515">
            <v>0</v>
          </cell>
          <cell r="V4515">
            <v>6.8789999999999996</v>
          </cell>
          <cell r="W4515">
            <v>6.8789999999999996</v>
          </cell>
        </row>
        <row r="4516">
          <cell r="I4516" t="str">
            <v>华容县光耀蔬果种植专业合作社连接路</v>
          </cell>
          <cell r="J4516" t="str">
            <v>1312F4306230052</v>
          </cell>
          <cell r="K4516" t="str">
            <v>资源产业路</v>
          </cell>
          <cell r="L4516" t="str">
            <v>三类地区</v>
          </cell>
          <cell r="M4516"/>
          <cell r="N4516" t="str">
            <v>新建</v>
          </cell>
          <cell r="O4516" t="str">
            <v>华容县光耀蔬果种植专业合作社</v>
          </cell>
          <cell r="R4516" t="str">
            <v>3.5</v>
          </cell>
          <cell r="S4516" t="str">
            <v>6(4.5)</v>
          </cell>
          <cell r="T4516" t="str">
            <v>C43F430623</v>
          </cell>
          <cell r="U4516">
            <v>0</v>
          </cell>
          <cell r="V4516">
            <v>0.65</v>
          </cell>
          <cell r="W4516">
            <v>0.65</v>
          </cell>
        </row>
        <row r="4517">
          <cell r="I4517" t="str">
            <v>华容县黄金茶叶合作社连接路</v>
          </cell>
          <cell r="J4517" t="str">
            <v>1312F4306230058</v>
          </cell>
          <cell r="K4517" t="str">
            <v>资源产业路</v>
          </cell>
          <cell r="L4517" t="str">
            <v>三类地区</v>
          </cell>
          <cell r="M4517"/>
          <cell r="N4517" t="str">
            <v>新建</v>
          </cell>
          <cell r="O4517" t="str">
            <v>华容县黄金茶叶合作社</v>
          </cell>
          <cell r="R4517" t="str">
            <v>3.5</v>
          </cell>
          <cell r="S4517" t="str">
            <v>6(4.5)</v>
          </cell>
          <cell r="T4517" t="str">
            <v>CM19430623</v>
          </cell>
          <cell r="U4517">
            <v>0</v>
          </cell>
          <cell r="V4517">
            <v>2.2599999999999998</v>
          </cell>
          <cell r="W4517">
            <v>2.2599999999999998</v>
          </cell>
        </row>
        <row r="4518">
          <cell r="I4518" t="str">
            <v>华容县建宏家庭农场连接路一期</v>
          </cell>
          <cell r="J4518" t="str">
            <v>1312F4306230218</v>
          </cell>
          <cell r="K4518" t="str">
            <v>资源产业路</v>
          </cell>
          <cell r="L4518" t="str">
            <v>三类地区</v>
          </cell>
          <cell r="M4518"/>
          <cell r="N4518" t="str">
            <v>新建</v>
          </cell>
          <cell r="O4518" t="str">
            <v>华容县建宏家庭农场</v>
          </cell>
          <cell r="R4518" t="str">
            <v>3.5</v>
          </cell>
          <cell r="S4518" t="str">
            <v>6(4.5)</v>
          </cell>
          <cell r="T4518" t="str">
            <v>无</v>
          </cell>
          <cell r="U4518">
            <v>0</v>
          </cell>
          <cell r="V4518">
            <v>2.29</v>
          </cell>
          <cell r="W4518">
            <v>2.29</v>
          </cell>
        </row>
        <row r="4519">
          <cell r="I4519" t="str">
            <v>华容县建平家庭农场连接路二期</v>
          </cell>
          <cell r="J4519" t="str">
            <v>1312F4306230057</v>
          </cell>
          <cell r="K4519" t="str">
            <v>资源产业路</v>
          </cell>
          <cell r="L4519" t="str">
            <v>三类地区</v>
          </cell>
          <cell r="M4519"/>
          <cell r="N4519" t="str">
            <v>新建</v>
          </cell>
          <cell r="O4519" t="str">
            <v>华容县建平家庭农场</v>
          </cell>
          <cell r="R4519" t="str">
            <v>3.5</v>
          </cell>
          <cell r="S4519" t="str">
            <v>6(4.5)</v>
          </cell>
          <cell r="T4519" t="str">
            <v>无</v>
          </cell>
          <cell r="U4519">
            <v>0</v>
          </cell>
          <cell r="V4519">
            <v>0.94</v>
          </cell>
          <cell r="W4519">
            <v>0.94</v>
          </cell>
        </row>
        <row r="4520">
          <cell r="I4520" t="str">
            <v>华容县聚农稻谷种植专业合作社连接路</v>
          </cell>
          <cell r="J4520" t="str">
            <v>1312F4306230067</v>
          </cell>
          <cell r="K4520" t="str">
            <v>资源产业路</v>
          </cell>
          <cell r="L4520" t="str">
            <v>三类地区</v>
          </cell>
          <cell r="M4520"/>
          <cell r="N4520" t="str">
            <v>新建</v>
          </cell>
          <cell r="O4520" t="str">
            <v>华容县聚农稻谷种植专业合作社</v>
          </cell>
          <cell r="R4520" t="str">
            <v>3.5</v>
          </cell>
          <cell r="S4520" t="str">
            <v>6(4.5)</v>
          </cell>
          <cell r="T4520" t="str">
            <v>无</v>
          </cell>
          <cell r="U4520">
            <v>0</v>
          </cell>
          <cell r="V4520">
            <v>2.4900000000000002</v>
          </cell>
          <cell r="W4520">
            <v>2.4900000000000002</v>
          </cell>
        </row>
        <row r="4521">
          <cell r="I4521" t="str">
            <v>华容县刘军稻谷种植专业合作社连接路</v>
          </cell>
          <cell r="J4521" t="str">
            <v>1312F4306230069</v>
          </cell>
          <cell r="K4521" t="str">
            <v>资源产业路</v>
          </cell>
          <cell r="L4521" t="str">
            <v>三类地区</v>
          </cell>
          <cell r="M4521"/>
          <cell r="N4521" t="str">
            <v>新建</v>
          </cell>
          <cell r="O4521" t="str">
            <v>华容县刘军稻谷种植专业合作社</v>
          </cell>
          <cell r="R4521" t="str">
            <v>3.5</v>
          </cell>
          <cell r="S4521" t="str">
            <v>6(4.5)</v>
          </cell>
          <cell r="T4521" t="str">
            <v>无</v>
          </cell>
          <cell r="U4521">
            <v>0</v>
          </cell>
          <cell r="V4521">
            <v>3.14</v>
          </cell>
          <cell r="W4521">
            <v>3.14</v>
          </cell>
        </row>
        <row r="4522">
          <cell r="I4522" t="str">
            <v>华容县梅田村家庭农场连接路</v>
          </cell>
          <cell r="J4522" t="str">
            <v>1312F4306230059</v>
          </cell>
          <cell r="K4522" t="str">
            <v>资源产业路</v>
          </cell>
          <cell r="L4522" t="str">
            <v>三类地区</v>
          </cell>
          <cell r="M4522"/>
          <cell r="N4522" t="str">
            <v>新建</v>
          </cell>
          <cell r="O4522" t="str">
            <v>华容县梅田村家庭农场</v>
          </cell>
          <cell r="R4522" t="str">
            <v>3.5</v>
          </cell>
          <cell r="S4522" t="str">
            <v>6(4.5)</v>
          </cell>
          <cell r="T4522" t="str">
            <v>无</v>
          </cell>
          <cell r="U4522">
            <v>0</v>
          </cell>
          <cell r="V4522">
            <v>1.8</v>
          </cell>
          <cell r="W4522">
            <v>1.8</v>
          </cell>
        </row>
        <row r="4523">
          <cell r="I4523" t="str">
            <v>华容县蜜柚专业合作社连接路</v>
          </cell>
          <cell r="J4523" t="str">
            <v>1312F4306230072</v>
          </cell>
          <cell r="K4523" t="str">
            <v>资源产业路</v>
          </cell>
          <cell r="L4523" t="str">
            <v>三类地区</v>
          </cell>
          <cell r="M4523"/>
          <cell r="N4523" t="str">
            <v>新建</v>
          </cell>
          <cell r="O4523" t="str">
            <v xml:space="preserve">华容县蜜柚专业合作社	</v>
          </cell>
          <cell r="R4523" t="str">
            <v>3.5</v>
          </cell>
          <cell r="S4523" t="str">
            <v>6(4.5)</v>
          </cell>
          <cell r="T4523" t="str">
            <v>无</v>
          </cell>
          <cell r="U4523">
            <v>0</v>
          </cell>
          <cell r="V4523">
            <v>0.54</v>
          </cell>
          <cell r="W4523">
            <v>0.54</v>
          </cell>
        </row>
        <row r="4524">
          <cell r="I4524" t="str">
            <v>华容县名杰有机蔬菜家庭农场连接路</v>
          </cell>
          <cell r="J4524" t="str">
            <v>1312F4306230038</v>
          </cell>
          <cell r="K4524" t="str">
            <v>资源产业路</v>
          </cell>
          <cell r="L4524" t="str">
            <v>三类地区</v>
          </cell>
          <cell r="M4524"/>
          <cell r="N4524" t="str">
            <v>新建</v>
          </cell>
          <cell r="O4524" t="str">
            <v>华容县名杰有机蔬菜家庭农场</v>
          </cell>
          <cell r="R4524" t="str">
            <v>3.5</v>
          </cell>
          <cell r="S4524" t="str">
            <v>6(4.5)</v>
          </cell>
          <cell r="T4524" t="str">
            <v>无</v>
          </cell>
          <cell r="U4524">
            <v>0</v>
          </cell>
          <cell r="V4524">
            <v>2.38</v>
          </cell>
          <cell r="W4524">
            <v>2.38</v>
          </cell>
        </row>
        <row r="4525">
          <cell r="I4525" t="str">
            <v>华容县生元生态家庭农场连接路</v>
          </cell>
          <cell r="J4525" t="str">
            <v>1312F4306230023</v>
          </cell>
          <cell r="K4525" t="str">
            <v>资源产业路</v>
          </cell>
          <cell r="L4525" t="str">
            <v>三类地区</v>
          </cell>
          <cell r="M4525"/>
          <cell r="N4525" t="str">
            <v>升级改造（提质改造）</v>
          </cell>
          <cell r="O4525" t="str">
            <v>华容县生元生态家庭农场</v>
          </cell>
          <cell r="R4525" t="str">
            <v>3.5</v>
          </cell>
          <cell r="S4525" t="str">
            <v>6(4.5)</v>
          </cell>
          <cell r="T4525" t="str">
            <v>C117430623</v>
          </cell>
          <cell r="U4525">
            <v>0</v>
          </cell>
          <cell r="V4525">
            <v>2.77</v>
          </cell>
          <cell r="W4525">
            <v>2.77</v>
          </cell>
        </row>
        <row r="4526">
          <cell r="I4526" t="str">
            <v>华容县胜峰茶业种植基地连接路</v>
          </cell>
          <cell r="J4526" t="str">
            <v>1312F4306230225</v>
          </cell>
          <cell r="K4526" t="str">
            <v>资源产业路</v>
          </cell>
          <cell r="L4526" t="str">
            <v>三类地区</v>
          </cell>
          <cell r="M4526"/>
          <cell r="N4526" t="str">
            <v>新建</v>
          </cell>
          <cell r="O4526" t="str">
            <v>华容县胜峰茶业种植基地</v>
          </cell>
          <cell r="R4526" t="str">
            <v>3.5</v>
          </cell>
          <cell r="S4526" t="str">
            <v>6(4.5)</v>
          </cell>
          <cell r="T4526" t="str">
            <v>Y112430623</v>
          </cell>
          <cell r="U4526">
            <v>0</v>
          </cell>
          <cell r="V4526">
            <v>9.2810000000000006</v>
          </cell>
          <cell r="W4526">
            <v>9.2810000000000006</v>
          </cell>
        </row>
        <row r="4527">
          <cell r="I4527" t="str">
            <v>华容县团湖科技开发有限公司连接路</v>
          </cell>
          <cell r="J4527" t="str">
            <v>1312F4306230051</v>
          </cell>
          <cell r="K4527" t="str">
            <v>资源产业路</v>
          </cell>
          <cell r="L4527" t="str">
            <v>三类地区</v>
          </cell>
          <cell r="M4527"/>
          <cell r="N4527" t="str">
            <v>新建</v>
          </cell>
          <cell r="O4527" t="str">
            <v xml:space="preserve">华容县团湖科技开发有限公司	</v>
          </cell>
          <cell r="R4527" t="str">
            <v>3.5</v>
          </cell>
          <cell r="S4527" t="str">
            <v>6(4.5)</v>
          </cell>
          <cell r="T4527" t="str">
            <v>无</v>
          </cell>
          <cell r="U4527">
            <v>0</v>
          </cell>
          <cell r="V4527">
            <v>1.03</v>
          </cell>
          <cell r="W4527">
            <v>1.03</v>
          </cell>
        </row>
        <row r="4528">
          <cell r="I4528" t="str">
            <v>华容县团洲乡罗立新家庭农场连接路</v>
          </cell>
          <cell r="J4528" t="str">
            <v>1312F4306230064</v>
          </cell>
          <cell r="K4528" t="str">
            <v>资源产业路</v>
          </cell>
          <cell r="L4528" t="str">
            <v>三类地区</v>
          </cell>
          <cell r="M4528"/>
          <cell r="N4528" t="str">
            <v>新建</v>
          </cell>
          <cell r="O4528" t="str">
            <v>华容县团洲乡罗立新家庭农场</v>
          </cell>
          <cell r="R4528" t="str">
            <v>3.5</v>
          </cell>
          <cell r="S4528" t="str">
            <v>6(4.5)</v>
          </cell>
          <cell r="T4528" t="str">
            <v>无</v>
          </cell>
          <cell r="U4528">
            <v>0</v>
          </cell>
          <cell r="V4528">
            <v>1.39</v>
          </cell>
          <cell r="W4528">
            <v>1.39</v>
          </cell>
        </row>
        <row r="4529">
          <cell r="I4529" t="str">
            <v>华容县瓦圻农业综合开发有限公司连接路</v>
          </cell>
          <cell r="J4529" t="str">
            <v>1312F4306230050</v>
          </cell>
          <cell r="K4529" t="str">
            <v>资源产业路</v>
          </cell>
          <cell r="L4529" t="str">
            <v>三类地区</v>
          </cell>
          <cell r="M4529"/>
          <cell r="N4529" t="str">
            <v>新建</v>
          </cell>
          <cell r="O4529" t="str">
            <v xml:space="preserve">华容县瓦圻农业综合开发有限公司	</v>
          </cell>
          <cell r="R4529" t="str">
            <v>3.5</v>
          </cell>
          <cell r="S4529" t="str">
            <v>6(4.5)</v>
          </cell>
          <cell r="T4529" t="str">
            <v>无</v>
          </cell>
          <cell r="U4529">
            <v>0</v>
          </cell>
          <cell r="V4529">
            <v>1.62</v>
          </cell>
          <cell r="W4529">
            <v>1.62</v>
          </cell>
        </row>
        <row r="4530">
          <cell r="I4530" t="str">
            <v>华容县小红家庭农场连接路</v>
          </cell>
          <cell r="J4530" t="str">
            <v>1312F4306230046</v>
          </cell>
          <cell r="K4530" t="str">
            <v>资源产业路</v>
          </cell>
          <cell r="L4530" t="str">
            <v>三类地区</v>
          </cell>
          <cell r="M4530"/>
          <cell r="N4530" t="str">
            <v>新建</v>
          </cell>
          <cell r="O4530" t="str">
            <v>华容县小红家庭农场</v>
          </cell>
          <cell r="R4530" t="str">
            <v>3.5</v>
          </cell>
          <cell r="S4530" t="str">
            <v>6(4.5)</v>
          </cell>
          <cell r="T4530" t="str">
            <v>无</v>
          </cell>
          <cell r="U4530">
            <v>0</v>
          </cell>
          <cell r="V4530">
            <v>3.27</v>
          </cell>
          <cell r="W4530">
            <v>3.27</v>
          </cell>
        </row>
        <row r="4531">
          <cell r="I4531" t="str">
            <v>华容县银华润农棉花专业合作社连接路</v>
          </cell>
          <cell r="J4531" t="str">
            <v>1312F4306230049</v>
          </cell>
          <cell r="K4531" t="str">
            <v>资源产业路</v>
          </cell>
          <cell r="L4531" t="str">
            <v>三类地区</v>
          </cell>
          <cell r="M4531"/>
          <cell r="N4531" t="str">
            <v>新建</v>
          </cell>
          <cell r="O4531" t="str">
            <v>华容县银华润农棉花专业合作社</v>
          </cell>
          <cell r="R4531" t="str">
            <v>3.5</v>
          </cell>
          <cell r="S4531" t="str">
            <v>6(4.5)</v>
          </cell>
          <cell r="T4531" t="str">
            <v>无</v>
          </cell>
          <cell r="U4531">
            <v>0</v>
          </cell>
          <cell r="V4531">
            <v>7.1</v>
          </cell>
          <cell r="W4531">
            <v>7.1</v>
          </cell>
        </row>
        <row r="4532">
          <cell r="I4532" t="str">
            <v>华容县禹胜芥菜中药稻虾种养专业合作社连接路</v>
          </cell>
          <cell r="J4532" t="str">
            <v>1312F4306230017</v>
          </cell>
          <cell r="K4532" t="str">
            <v>资源产业路</v>
          </cell>
          <cell r="L4532" t="str">
            <v>三类地区</v>
          </cell>
          <cell r="M4532"/>
          <cell r="N4532" t="str">
            <v>新建</v>
          </cell>
          <cell r="O4532" t="str">
            <v>华容县禹胜芥菜中药稻虾种养专业合作社</v>
          </cell>
          <cell r="R4532" t="str">
            <v>3.5</v>
          </cell>
          <cell r="S4532" t="str">
            <v>6(4.5)</v>
          </cell>
          <cell r="T4532" t="str">
            <v>无</v>
          </cell>
          <cell r="U4532">
            <v>0</v>
          </cell>
          <cell r="V4532">
            <v>3.23</v>
          </cell>
          <cell r="W4532">
            <v>3.23</v>
          </cell>
        </row>
        <row r="4533">
          <cell r="I4533" t="str">
            <v>华容县月牙湖龙虾养殖专业合作社连接路</v>
          </cell>
          <cell r="J4533" t="str">
            <v>1312F4306230048</v>
          </cell>
          <cell r="K4533" t="str">
            <v>资源产业路</v>
          </cell>
          <cell r="L4533" t="str">
            <v>三类地区</v>
          </cell>
          <cell r="M4533"/>
          <cell r="N4533" t="str">
            <v>新建</v>
          </cell>
          <cell r="O4533" t="str">
            <v>华容县月牙湖龙虾专业合作社</v>
          </cell>
          <cell r="R4533" t="str">
            <v>3.5</v>
          </cell>
          <cell r="S4533" t="str">
            <v>6(4.5)</v>
          </cell>
          <cell r="T4533" t="str">
            <v>无</v>
          </cell>
          <cell r="U4533">
            <v>0</v>
          </cell>
          <cell r="V4533">
            <v>3.65</v>
          </cell>
          <cell r="W4533">
            <v>3.65</v>
          </cell>
        </row>
        <row r="4534">
          <cell r="I4534" t="str">
            <v>华容县正方玉米种植专业合作社连接路</v>
          </cell>
          <cell r="J4534" t="str">
            <v>1312F4306230044</v>
          </cell>
          <cell r="K4534" t="str">
            <v>资源产业路</v>
          </cell>
          <cell r="L4534" t="str">
            <v>三类地区</v>
          </cell>
          <cell r="M4534"/>
          <cell r="N4534" t="str">
            <v>新建</v>
          </cell>
          <cell r="O4534" t="str">
            <v>华容县正方玉米种植专业合作社</v>
          </cell>
          <cell r="R4534" t="str">
            <v>3.5</v>
          </cell>
          <cell r="S4534" t="str">
            <v>6(4.5)</v>
          </cell>
          <cell r="T4534" t="str">
            <v>无</v>
          </cell>
          <cell r="U4534">
            <v>0</v>
          </cell>
          <cell r="V4534">
            <v>4.1100000000000003</v>
          </cell>
          <cell r="W4534">
            <v>4.1100000000000003</v>
          </cell>
        </row>
        <row r="4535">
          <cell r="I4535" t="str">
            <v>华容县周坤家庭农场连接路</v>
          </cell>
          <cell r="J4535" t="str">
            <v>1312F4306230056</v>
          </cell>
          <cell r="K4535" t="str">
            <v>资源产业路</v>
          </cell>
          <cell r="L4535" t="str">
            <v>三类地区</v>
          </cell>
          <cell r="M4535"/>
          <cell r="N4535" t="str">
            <v>新建</v>
          </cell>
          <cell r="O4535" t="str">
            <v>华容县周坤家庭农场</v>
          </cell>
          <cell r="R4535" t="str">
            <v>3.5</v>
          </cell>
          <cell r="S4535" t="str">
            <v>6(4.5)</v>
          </cell>
          <cell r="T4535" t="str">
            <v>无</v>
          </cell>
          <cell r="U4535">
            <v>0</v>
          </cell>
          <cell r="V4535">
            <v>2.2000000000000002</v>
          </cell>
          <cell r="W4535">
            <v>2.2000000000000002</v>
          </cell>
        </row>
        <row r="4536">
          <cell r="I4536" t="str">
            <v>吉娃米业水稻种植专业合作社连接路</v>
          </cell>
          <cell r="J4536" t="str">
            <v>1312F4306230036</v>
          </cell>
          <cell r="K4536" t="str">
            <v>资源产业路</v>
          </cell>
          <cell r="L4536" t="str">
            <v>三类地区</v>
          </cell>
          <cell r="M4536"/>
          <cell r="N4536" t="str">
            <v>新建</v>
          </cell>
          <cell r="O4536" t="str">
            <v>吉娃米业水稻种植专业合作社</v>
          </cell>
          <cell r="R4536" t="str">
            <v>3.5</v>
          </cell>
          <cell r="S4536" t="str">
            <v>6(4.5)</v>
          </cell>
          <cell r="T4536" t="str">
            <v>无</v>
          </cell>
          <cell r="U4536">
            <v>0</v>
          </cell>
          <cell r="V4536">
            <v>1.38</v>
          </cell>
          <cell r="W4536">
            <v>1.38</v>
          </cell>
        </row>
        <row r="4537">
          <cell r="I4537" t="str">
            <v>健来富中药种植专业合作社
（牛桊山-五田渡）连接路</v>
          </cell>
          <cell r="J4537" t="str">
            <v>1312F4306230009</v>
          </cell>
          <cell r="K4537" t="str">
            <v>资源产业路</v>
          </cell>
          <cell r="L4537" t="str">
            <v>三类地区</v>
          </cell>
          <cell r="M4537"/>
          <cell r="N4537" t="str">
            <v>升级改造（提质改造）</v>
          </cell>
          <cell r="O4537" t="str">
            <v>健来富中药种植专业合作社
（牛桊山-五田渡）</v>
          </cell>
          <cell r="R4537" t="str">
            <v>3.5</v>
          </cell>
          <cell r="S4537" t="str">
            <v>6(4.5)</v>
          </cell>
          <cell r="T4537" t="str">
            <v>Y047430623</v>
          </cell>
          <cell r="U4537">
            <v>0</v>
          </cell>
          <cell r="V4537">
            <v>4.47</v>
          </cell>
          <cell r="W4537">
            <v>4.47</v>
          </cell>
        </row>
        <row r="4538">
          <cell r="I4538" t="str">
            <v>健来富中药种植专业合作社（兔湖4组-兔湖村部）连接路</v>
          </cell>
          <cell r="J4538" t="str">
            <v>1312F4306230229</v>
          </cell>
          <cell r="K4538" t="str">
            <v>资源产业路</v>
          </cell>
          <cell r="L4538" t="str">
            <v>三类地区</v>
          </cell>
          <cell r="M4538"/>
          <cell r="N4538" t="str">
            <v>新建</v>
          </cell>
          <cell r="O4538" t="str">
            <v>健来富中药种植专业合作社（兔湖4组-兔湖村部）</v>
          </cell>
          <cell r="R4538" t="str">
            <v>3.5</v>
          </cell>
          <cell r="S4538" t="str">
            <v>6(4.5)</v>
          </cell>
          <cell r="T4538" t="str">
            <v>CAA6430623</v>
          </cell>
          <cell r="U4538">
            <v>0</v>
          </cell>
          <cell r="V4538">
            <v>3.36</v>
          </cell>
          <cell r="W4538">
            <v>3.36</v>
          </cell>
        </row>
        <row r="4539">
          <cell r="I4539" t="str">
            <v>健来富中药种植专业合作社（重阳4组-南湾堤）连接路</v>
          </cell>
          <cell r="J4539" t="str">
            <v>1312F4306230228</v>
          </cell>
          <cell r="K4539" t="str">
            <v>资源产业路</v>
          </cell>
          <cell r="L4539" t="str">
            <v>三类地区</v>
          </cell>
          <cell r="M4539"/>
          <cell r="N4539" t="str">
            <v>新建</v>
          </cell>
          <cell r="O4539" t="str">
            <v>健来富中药种植专业合作社（重阳4组-南湾堤）</v>
          </cell>
          <cell r="R4539" t="str">
            <v>3.5</v>
          </cell>
          <cell r="S4539" t="str">
            <v>6(4.5)</v>
          </cell>
          <cell r="T4539" t="str">
            <v>C159430623</v>
          </cell>
          <cell r="U4539">
            <v>0</v>
          </cell>
          <cell r="V4539">
            <v>1.1399999999999999</v>
          </cell>
          <cell r="W4539">
            <v>1.1399999999999999</v>
          </cell>
        </row>
        <row r="4540">
          <cell r="I4540" t="str">
            <v>建辉家庭农场连接路</v>
          </cell>
          <cell r="J4540" t="str">
            <v>1312F4306230026</v>
          </cell>
          <cell r="K4540" t="str">
            <v>资源产业路</v>
          </cell>
          <cell r="L4540" t="str">
            <v>三类地区</v>
          </cell>
          <cell r="M4540"/>
          <cell r="N4540" t="str">
            <v>新建</v>
          </cell>
          <cell r="O4540" t="str">
            <v>建辉家庭农场</v>
          </cell>
          <cell r="R4540" t="str">
            <v>3.5</v>
          </cell>
          <cell r="S4540" t="str">
            <v>6(4.5)</v>
          </cell>
          <cell r="T4540" t="str">
            <v>无</v>
          </cell>
          <cell r="U4540">
            <v>0</v>
          </cell>
          <cell r="V4540">
            <v>3.85</v>
          </cell>
          <cell r="W4540">
            <v>3.85</v>
          </cell>
        </row>
        <row r="4541">
          <cell r="I4541" t="str">
            <v>金果农脐橙种植专业合作社连接路</v>
          </cell>
          <cell r="J4541" t="str">
            <v>1312F4306230054</v>
          </cell>
          <cell r="K4541" t="str">
            <v>资源产业路</v>
          </cell>
          <cell r="L4541" t="str">
            <v>三类地区</v>
          </cell>
          <cell r="M4541"/>
          <cell r="N4541" t="str">
            <v>新建</v>
          </cell>
          <cell r="O4541" t="str">
            <v>金果农脐橙种植专业合作社</v>
          </cell>
          <cell r="R4541" t="str">
            <v>3.5</v>
          </cell>
          <cell r="S4541" t="str">
            <v>6(4.5)</v>
          </cell>
          <cell r="T4541" t="str">
            <v>无</v>
          </cell>
          <cell r="U4541">
            <v>0</v>
          </cell>
          <cell r="V4541">
            <v>0.5</v>
          </cell>
          <cell r="W4541">
            <v>0.5</v>
          </cell>
        </row>
        <row r="4542">
          <cell r="I4542" t="str">
            <v>金优葡萄专业合作社连接路</v>
          </cell>
          <cell r="J4542" t="str">
            <v>1312F4306230029</v>
          </cell>
          <cell r="K4542" t="str">
            <v>资源产业路</v>
          </cell>
          <cell r="L4542" t="str">
            <v>三类地区</v>
          </cell>
          <cell r="M4542"/>
          <cell r="N4542" t="str">
            <v>新建</v>
          </cell>
          <cell r="O4542" t="str">
            <v>金优葡萄专业合作社</v>
          </cell>
          <cell r="R4542" t="str">
            <v>3.5</v>
          </cell>
          <cell r="S4542" t="str">
            <v>6(4.5)</v>
          </cell>
          <cell r="T4542" t="str">
            <v>无</v>
          </cell>
          <cell r="U4542">
            <v>0</v>
          </cell>
          <cell r="V4542">
            <v>2.2999999999999998</v>
          </cell>
          <cell r="W4542">
            <v>2.2999999999999998</v>
          </cell>
        </row>
        <row r="4543">
          <cell r="I4543" t="str">
            <v>利恒淡水鱼养殖专业合作社连接路</v>
          </cell>
          <cell r="J4543" t="str">
            <v>1312F4306230226</v>
          </cell>
          <cell r="K4543" t="str">
            <v>资源产业路</v>
          </cell>
          <cell r="L4543" t="str">
            <v>三类地区</v>
          </cell>
          <cell r="M4543"/>
          <cell r="N4543" t="str">
            <v>新建</v>
          </cell>
          <cell r="O4543" t="str">
            <v>利恒淡水鱼养殖专业合作社</v>
          </cell>
          <cell r="R4543" t="str">
            <v>3.5</v>
          </cell>
          <cell r="S4543" t="str">
            <v>6(4.5)</v>
          </cell>
          <cell r="T4543" t="str">
            <v>X243430623</v>
          </cell>
          <cell r="U4543">
            <v>0</v>
          </cell>
          <cell r="V4543">
            <v>11.75</v>
          </cell>
          <cell r="W4543">
            <v>11.75</v>
          </cell>
        </row>
        <row r="4544">
          <cell r="I4544" t="str">
            <v>力宇厨灶加工厂连接路</v>
          </cell>
          <cell r="J4544" t="str">
            <v>1312F4306230083</v>
          </cell>
          <cell r="K4544" t="str">
            <v>资源产业路</v>
          </cell>
          <cell r="L4544" t="str">
            <v>三类地区</v>
          </cell>
          <cell r="M4544"/>
          <cell r="N4544" t="str">
            <v>新建</v>
          </cell>
          <cell r="O4544" t="str">
            <v xml:space="preserve">力宇厨灶加工厂	</v>
          </cell>
          <cell r="R4544" t="str">
            <v>3.5</v>
          </cell>
          <cell r="S4544" t="str">
            <v>6(4.5)</v>
          </cell>
          <cell r="T4544" t="str">
            <v>无</v>
          </cell>
          <cell r="U4544">
            <v>0</v>
          </cell>
          <cell r="V4544">
            <v>2.0299999999999998</v>
          </cell>
          <cell r="W4544">
            <v>2.0299999999999998</v>
          </cell>
        </row>
        <row r="4545">
          <cell r="I4545" t="str">
            <v>青山石牛山茶油合作社连接路</v>
          </cell>
          <cell r="J4545" t="str">
            <v>1312F4306230060</v>
          </cell>
          <cell r="K4545" t="str">
            <v>资源产业路</v>
          </cell>
          <cell r="L4545" t="str">
            <v>三类地区</v>
          </cell>
          <cell r="M4545"/>
          <cell r="N4545" t="str">
            <v>新建</v>
          </cell>
          <cell r="O4545" t="str">
            <v>青山石牛山茶油合作社</v>
          </cell>
          <cell r="R4545" t="str">
            <v>3.5</v>
          </cell>
          <cell r="S4545" t="str">
            <v>6(4.5)</v>
          </cell>
          <cell r="T4545" t="str">
            <v>无</v>
          </cell>
          <cell r="U4545">
            <v>0</v>
          </cell>
          <cell r="V4545">
            <v>1.65</v>
          </cell>
          <cell r="W4545">
            <v>1.65</v>
          </cell>
        </row>
        <row r="4546">
          <cell r="I4546" t="str">
            <v>荣轩家庭农场连接路</v>
          </cell>
          <cell r="J4546" t="str">
            <v>1312F4306230024</v>
          </cell>
          <cell r="K4546" t="str">
            <v>资源产业路</v>
          </cell>
          <cell r="L4546" t="str">
            <v>三类地区</v>
          </cell>
          <cell r="M4546"/>
          <cell r="N4546" t="str">
            <v>新建</v>
          </cell>
          <cell r="O4546" t="str">
            <v>荣轩家庭农场</v>
          </cell>
          <cell r="R4546" t="str">
            <v>3.5</v>
          </cell>
          <cell r="S4546" t="str">
            <v>6(4.5)</v>
          </cell>
          <cell r="T4546" t="str">
            <v>无</v>
          </cell>
          <cell r="U4546">
            <v>0</v>
          </cell>
          <cell r="V4546">
            <v>2.0699999999999998</v>
          </cell>
          <cell r="W4546">
            <v>2.0699999999999998</v>
          </cell>
        </row>
        <row r="4547">
          <cell r="I4547" t="str">
            <v>三封寺镇现代农业特色产业园（云龙菜业）连接路</v>
          </cell>
          <cell r="J4547" t="str">
            <v>1312F4306230176</v>
          </cell>
          <cell r="K4547" t="str">
            <v>资源产业路</v>
          </cell>
          <cell r="L4547" t="str">
            <v>三类地区</v>
          </cell>
          <cell r="M4547"/>
          <cell r="N4547" t="str">
            <v>新建</v>
          </cell>
          <cell r="O4547" t="str">
            <v>三封寺镇现代农业特色产业园（云龙菜业）</v>
          </cell>
          <cell r="R4547" t="str">
            <v>3.5</v>
          </cell>
          <cell r="S4547" t="str">
            <v>6(4.5)</v>
          </cell>
          <cell r="T4547" t="str">
            <v>无</v>
          </cell>
          <cell r="U4547">
            <v>0</v>
          </cell>
          <cell r="V4547">
            <v>1.3</v>
          </cell>
          <cell r="W4547">
            <v>1.3</v>
          </cell>
        </row>
        <row r="4548">
          <cell r="I4548" t="str">
            <v>新稀希优质稻种植专业合作社连接路</v>
          </cell>
          <cell r="J4548" t="str">
            <v>1312F4306230078</v>
          </cell>
          <cell r="K4548" t="str">
            <v>资源产业路</v>
          </cell>
          <cell r="L4548" t="str">
            <v>三类地区</v>
          </cell>
          <cell r="M4548"/>
          <cell r="N4548" t="str">
            <v>新建</v>
          </cell>
          <cell r="O4548" t="str">
            <v xml:space="preserve">新稀希优质稻种植专业合作社	</v>
          </cell>
          <cell r="R4548" t="str">
            <v>3.5</v>
          </cell>
          <cell r="S4548" t="str">
            <v>6(4.5)</v>
          </cell>
          <cell r="T4548" t="str">
            <v>C091430623</v>
          </cell>
          <cell r="U4548">
            <v>0</v>
          </cell>
          <cell r="V4548">
            <v>2.0099999999999998</v>
          </cell>
          <cell r="W4548">
            <v>2.0099999999999998</v>
          </cell>
        </row>
        <row r="4549">
          <cell r="I4549" t="str">
            <v>禹山镇东湖湿地旅游路线（华新6组-华新小学）</v>
          </cell>
          <cell r="J4549" t="str">
            <v>1312F4306230016</v>
          </cell>
          <cell r="K4549" t="str">
            <v>资源产业路</v>
          </cell>
          <cell r="L4549" t="str">
            <v>三类地区</v>
          </cell>
          <cell r="M4549"/>
          <cell r="N4549" t="str">
            <v>升级改造（提质改造）</v>
          </cell>
          <cell r="O4549" t="str">
            <v>禹山镇东湖湿地旅游路线(华新6组-华新小学)</v>
          </cell>
          <cell r="R4549" t="str">
            <v>3.5</v>
          </cell>
          <cell r="S4549" t="str">
            <v>6(4.5)</v>
          </cell>
          <cell r="T4549" t="str">
            <v>无</v>
          </cell>
          <cell r="U4549">
            <v>0</v>
          </cell>
          <cell r="V4549">
            <v>1.05</v>
          </cell>
          <cell r="W4549">
            <v>1.05</v>
          </cell>
        </row>
        <row r="4550">
          <cell r="I4550" t="str">
            <v>禹山镇国家东湖湿地公园连接路</v>
          </cell>
          <cell r="J4550" t="str">
            <v>1312F4306230070</v>
          </cell>
          <cell r="K4550" t="str">
            <v>资源产业路</v>
          </cell>
          <cell r="L4550" t="str">
            <v>三类地区</v>
          </cell>
          <cell r="M4550"/>
          <cell r="N4550" t="str">
            <v>新建</v>
          </cell>
          <cell r="O4550" t="str">
            <v>禹山镇国家东湖湿地公园</v>
          </cell>
          <cell r="R4550" t="str">
            <v>3.5</v>
          </cell>
          <cell r="S4550" t="str">
            <v>6(4.5)</v>
          </cell>
          <cell r="T4550" t="str">
            <v>无</v>
          </cell>
          <cell r="U4550">
            <v>0</v>
          </cell>
          <cell r="V4550">
            <v>0.64</v>
          </cell>
          <cell r="W4550">
            <v>0.64</v>
          </cell>
        </row>
        <row r="4551">
          <cell r="I4551" t="str">
            <v>岳阳市绿源农产品产销专业合作社连接路</v>
          </cell>
          <cell r="J4551" t="str">
            <v>1312F4306230045</v>
          </cell>
          <cell r="K4551" t="str">
            <v>资源产业路</v>
          </cell>
          <cell r="L4551" t="str">
            <v>三类地区</v>
          </cell>
          <cell r="M4551"/>
          <cell r="N4551" t="str">
            <v>新建</v>
          </cell>
          <cell r="O4551" t="str">
            <v>岳阳市绿源农产品产销专业合作社</v>
          </cell>
          <cell r="R4551" t="str">
            <v>3.5</v>
          </cell>
          <cell r="S4551" t="str">
            <v>6(4.5)</v>
          </cell>
          <cell r="T4551" t="str">
            <v>无</v>
          </cell>
          <cell r="U4551">
            <v>0</v>
          </cell>
          <cell r="V4551">
            <v>3.46</v>
          </cell>
          <cell r="W4551">
            <v>3.46</v>
          </cell>
        </row>
        <row r="4552">
          <cell r="I4552" t="str">
            <v>岳阳泰平牧业科技有限公司连接路</v>
          </cell>
          <cell r="J4552" t="str">
            <v>1312F4306230224</v>
          </cell>
          <cell r="K4552" t="str">
            <v>资源产业路</v>
          </cell>
          <cell r="L4552" t="str">
            <v>三类地区</v>
          </cell>
          <cell r="M4552"/>
          <cell r="N4552" t="str">
            <v>新建</v>
          </cell>
          <cell r="O4552" t="str">
            <v>岳阳泰平牧业科技有限公司</v>
          </cell>
          <cell r="R4552" t="str">
            <v>3.5</v>
          </cell>
          <cell r="S4552" t="str">
            <v>6(4.5)</v>
          </cell>
          <cell r="T4552" t="str">
            <v>无</v>
          </cell>
          <cell r="U4552">
            <v>0</v>
          </cell>
          <cell r="V4552">
            <v>0.63</v>
          </cell>
          <cell r="W4552">
            <v>0.63</v>
          </cell>
        </row>
        <row r="4553">
          <cell r="I4553" t="str">
            <v>鑫谊稻虾种养合作社连接路</v>
          </cell>
          <cell r="J4553" t="str">
            <v>1312F4306230025</v>
          </cell>
          <cell r="K4553" t="str">
            <v>资源产业路</v>
          </cell>
          <cell r="L4553" t="str">
            <v>三类地区</v>
          </cell>
          <cell r="M4553"/>
          <cell r="N4553" t="str">
            <v>新建</v>
          </cell>
          <cell r="O4553" t="str">
            <v>鑫谊稻虾种养合作社</v>
          </cell>
          <cell r="R4553" t="str">
            <v>3.5</v>
          </cell>
          <cell r="S4553" t="str">
            <v>6(4.5)</v>
          </cell>
          <cell r="T4553" t="str">
            <v>无</v>
          </cell>
          <cell r="U4553">
            <v>0</v>
          </cell>
          <cell r="V4553">
            <v>1.48</v>
          </cell>
          <cell r="W4553">
            <v>1.48</v>
          </cell>
        </row>
        <row r="4554">
          <cell r="I4554" t="str">
            <v>湘阴县志坤米业产业路</v>
          </cell>
          <cell r="J4554" t="str">
            <v>1312F4306240030</v>
          </cell>
          <cell r="K4554" t="str">
            <v>资源产业路</v>
          </cell>
          <cell r="L4554" t="str">
            <v>三类地区</v>
          </cell>
          <cell r="M4554"/>
          <cell r="N4554" t="str">
            <v>新建</v>
          </cell>
          <cell r="O4554" t="str">
            <v>湘阴县志坤米业产业园</v>
          </cell>
          <cell r="R4554" t="str">
            <v>3.5</v>
          </cell>
          <cell r="S4554" t="str">
            <v>6</v>
          </cell>
          <cell r="T4554" t="str">
            <v>X194430624</v>
          </cell>
          <cell r="U4554">
            <v>5.2</v>
          </cell>
          <cell r="V4554">
            <v>12.35</v>
          </cell>
          <cell r="W4554">
            <v>7.15</v>
          </cell>
        </row>
        <row r="4555">
          <cell r="I4555" t="str">
            <v>湘阴县先辉种植养殖产业路</v>
          </cell>
          <cell r="J4555" t="str">
            <v>1312F4306240069</v>
          </cell>
          <cell r="K4555" t="str">
            <v>资源产业路</v>
          </cell>
          <cell r="L4555" t="str">
            <v>三类地区</v>
          </cell>
          <cell r="M4555"/>
          <cell r="N4555" t="str">
            <v>新建</v>
          </cell>
          <cell r="O4555" t="str">
            <v>湘阴县先辉种植养殖产业园</v>
          </cell>
          <cell r="R4555" t="str">
            <v>4.5</v>
          </cell>
          <cell r="S4555" t="str">
            <v>6</v>
          </cell>
          <cell r="T4555" t="str">
            <v>X008430624</v>
          </cell>
          <cell r="U4555">
            <v>3.14</v>
          </cell>
          <cell r="V4555">
            <v>9.6989999999999998</v>
          </cell>
          <cell r="W4555">
            <v>6.5590000000000002</v>
          </cell>
        </row>
        <row r="4556">
          <cell r="I4556" t="str">
            <v>湘阴县李公塘农场产业路</v>
          </cell>
          <cell r="J4556" t="str">
            <v>1312F4306240047</v>
          </cell>
          <cell r="K4556" t="str">
            <v>资源产业路</v>
          </cell>
          <cell r="L4556" t="str">
            <v>三类地区</v>
          </cell>
          <cell r="M4556"/>
          <cell r="N4556" t="str">
            <v>升级改造（提质改造）</v>
          </cell>
          <cell r="O4556" t="str">
            <v>湘阴县李公塘农场产业园</v>
          </cell>
          <cell r="R4556" t="str">
            <v>3.5</v>
          </cell>
          <cell r="S4556" t="str">
            <v>6</v>
          </cell>
          <cell r="T4556" t="str">
            <v>CQ47430624</v>
          </cell>
          <cell r="U4556">
            <v>0</v>
          </cell>
          <cell r="V4556">
            <v>2.64</v>
          </cell>
          <cell r="W4556">
            <v>2.64</v>
          </cell>
        </row>
        <row r="4557">
          <cell r="I4557" t="str">
            <v>湘阴县岳辉家庭农场</v>
          </cell>
          <cell r="J4557" t="str">
            <v>1312F4306240023</v>
          </cell>
          <cell r="K4557" t="str">
            <v>资源产业路</v>
          </cell>
          <cell r="L4557" t="str">
            <v>三类地区</v>
          </cell>
          <cell r="M4557"/>
          <cell r="N4557" t="str">
            <v>升级改造（提质改造）</v>
          </cell>
          <cell r="O4557" t="str">
            <v>湘阴县岳辉家庭农场产业园</v>
          </cell>
          <cell r="R4557" t="str">
            <v>3.5</v>
          </cell>
          <cell r="S4557" t="str">
            <v>6</v>
          </cell>
          <cell r="T4557" t="str">
            <v>CB78430624/Y679430624/C036430624</v>
          </cell>
          <cell r="U4557">
            <v>0</v>
          </cell>
          <cell r="V4557">
            <v>6.8</v>
          </cell>
          <cell r="W4557">
            <v>6.8</v>
          </cell>
        </row>
        <row r="4558">
          <cell r="I4558" t="str">
            <v>艺苑养殖产业路</v>
          </cell>
          <cell r="J4558" t="str">
            <v>1312F4306240009</v>
          </cell>
          <cell r="K4558" t="str">
            <v>资源产业路</v>
          </cell>
          <cell r="L4558" t="str">
            <v>三类地区</v>
          </cell>
          <cell r="M4558"/>
          <cell r="N4558" t="str">
            <v>升级改造（提质改造）</v>
          </cell>
          <cell r="O4558" t="str">
            <v>艺苑养殖产业园</v>
          </cell>
          <cell r="R4558" t="str">
            <v>5</v>
          </cell>
          <cell r="S4558" t="str">
            <v>6.5</v>
          </cell>
          <cell r="T4558" t="str">
            <v>Y991430624</v>
          </cell>
          <cell r="U4558">
            <v>0</v>
          </cell>
          <cell r="V4558">
            <v>4.6100000000000003</v>
          </cell>
          <cell r="W4558">
            <v>4.6100000000000003</v>
          </cell>
        </row>
        <row r="4559">
          <cell r="I4559" t="str">
            <v>宏华现代农业产业路</v>
          </cell>
          <cell r="J4559" t="str">
            <v>1312F4306240004</v>
          </cell>
          <cell r="K4559" t="str">
            <v>资源产业路</v>
          </cell>
          <cell r="L4559" t="str">
            <v>三类地区</v>
          </cell>
          <cell r="M4559"/>
          <cell r="N4559" t="str">
            <v>升级改造（提质改造）</v>
          </cell>
          <cell r="O4559" t="str">
            <v>宏华现代农业产业园</v>
          </cell>
          <cell r="R4559" t="str">
            <v>3.5</v>
          </cell>
          <cell r="S4559" t="str">
            <v>6</v>
          </cell>
          <cell r="T4559" t="str">
            <v>Y540430624/Y532430624</v>
          </cell>
          <cell r="U4559">
            <v>0</v>
          </cell>
          <cell r="V4559">
            <v>6.02</v>
          </cell>
          <cell r="W4559">
            <v>6.02</v>
          </cell>
        </row>
        <row r="4560">
          <cell r="I4560" t="str">
            <v>湘阴县天自成种养产业路</v>
          </cell>
          <cell r="J4560" t="str">
            <v>1312F4306240035</v>
          </cell>
          <cell r="K4560" t="str">
            <v>资源产业路</v>
          </cell>
          <cell r="L4560" t="str">
            <v>三类地区</v>
          </cell>
          <cell r="M4560"/>
          <cell r="N4560" t="str">
            <v>升级改造（提质改造）</v>
          </cell>
          <cell r="O4560" t="str">
            <v>湘阴县天自成种养产业园</v>
          </cell>
          <cell r="R4560" t="str">
            <v>3.5</v>
          </cell>
          <cell r="S4560" t="str">
            <v>6</v>
          </cell>
          <cell r="T4560" t="str">
            <v>Y549430624</v>
          </cell>
          <cell r="U4560">
            <v>2.85</v>
          </cell>
          <cell r="V4560">
            <v>7.04</v>
          </cell>
          <cell r="W4560">
            <v>4.1900000000000004</v>
          </cell>
        </row>
        <row r="4561">
          <cell r="I4561" t="str">
            <v>湖南横岭湖农业产业路</v>
          </cell>
          <cell r="J4561" t="str">
            <v>1312F4306240061</v>
          </cell>
          <cell r="K4561" t="str">
            <v>资源产业路</v>
          </cell>
          <cell r="L4561" t="str">
            <v>三类地区</v>
          </cell>
          <cell r="M4561"/>
          <cell r="N4561" t="str">
            <v>升级改造（提质改造）</v>
          </cell>
          <cell r="O4561" t="str">
            <v>湖南横岭湖农业产业园</v>
          </cell>
          <cell r="R4561" t="str">
            <v>3.5</v>
          </cell>
          <cell r="S4561" t="str">
            <v>6</v>
          </cell>
          <cell r="T4561" t="str">
            <v>Y169430624</v>
          </cell>
          <cell r="U4561">
            <v>0</v>
          </cell>
          <cell r="V4561">
            <v>8.5399999999999991</v>
          </cell>
          <cell r="W4561">
            <v>8.5399999999999991</v>
          </cell>
        </row>
        <row r="4562">
          <cell r="I4562" t="str">
            <v>湖南省友仁农业产业路</v>
          </cell>
          <cell r="J4562" t="str">
            <v>1312F4306240054</v>
          </cell>
          <cell r="K4562" t="str">
            <v>资源产业路</v>
          </cell>
          <cell r="L4562" t="str">
            <v>三类地区</v>
          </cell>
          <cell r="M4562"/>
          <cell r="N4562" t="str">
            <v>升级改造（提质改造）</v>
          </cell>
          <cell r="O4562" t="str">
            <v>湖南省友仁农业产业园</v>
          </cell>
          <cell r="R4562" t="str">
            <v>3.5</v>
          </cell>
          <cell r="S4562" t="str">
            <v>4.5</v>
          </cell>
          <cell r="T4562" t="str">
            <v>无</v>
          </cell>
          <cell r="U4562">
            <v>0</v>
          </cell>
          <cell r="V4562">
            <v>6.1</v>
          </cell>
          <cell r="W4562">
            <v>6.1</v>
          </cell>
        </row>
        <row r="4563">
          <cell r="I4563" t="str">
            <v>湖南省义丰祥产业路</v>
          </cell>
          <cell r="J4563" t="str">
            <v>1312F4306240001</v>
          </cell>
          <cell r="K4563" t="str">
            <v>资源产业路</v>
          </cell>
          <cell r="L4563" t="str">
            <v>三类地区</v>
          </cell>
          <cell r="M4563"/>
          <cell r="N4563" t="str">
            <v>升级改造（提质改造）</v>
          </cell>
          <cell r="O4563" t="str">
            <v>湖南省义丰祥实业园</v>
          </cell>
          <cell r="R4563" t="str">
            <v>3.5</v>
          </cell>
          <cell r="S4563" t="str">
            <v>6(5)</v>
          </cell>
          <cell r="T4563" t="str">
            <v>X181430624/Y687430624/Y544430624/X005430624</v>
          </cell>
          <cell r="U4563">
            <v>0</v>
          </cell>
          <cell r="V4563">
            <v>15.815</v>
          </cell>
          <cell r="W4563">
            <v>15.815</v>
          </cell>
        </row>
        <row r="4564">
          <cell r="I4564" t="str">
            <v>众源生态农业产业路</v>
          </cell>
          <cell r="J4564" t="str">
            <v>1312F4306240013</v>
          </cell>
          <cell r="K4564" t="str">
            <v>资源产业路</v>
          </cell>
          <cell r="L4564" t="str">
            <v>三类地区</v>
          </cell>
          <cell r="M4564"/>
          <cell r="N4564" t="str">
            <v>升级改造（提质改造）</v>
          </cell>
          <cell r="O4564" t="str">
            <v>众源生态农业产业园</v>
          </cell>
          <cell r="R4564" t="str">
            <v>3.5</v>
          </cell>
          <cell r="S4564" t="str">
            <v>6(5.5)</v>
          </cell>
          <cell r="T4564" t="str">
            <v>Y668430624</v>
          </cell>
          <cell r="U4564">
            <v>0</v>
          </cell>
          <cell r="V4564">
            <v>3.2130000000000001</v>
          </cell>
          <cell r="W4564">
            <v>3.2130000000000001</v>
          </cell>
        </row>
        <row r="4565">
          <cell r="I4565" t="str">
            <v>湘阴县东塘镇徐记绿色蔬菜产业路</v>
          </cell>
          <cell r="J4565" t="str">
            <v>1312F4306240060</v>
          </cell>
          <cell r="K4565" t="str">
            <v>资源产业路</v>
          </cell>
          <cell r="L4565" t="str">
            <v>三类地区</v>
          </cell>
          <cell r="M4565"/>
          <cell r="N4565" t="str">
            <v>升级改造（提质改造）</v>
          </cell>
          <cell r="O4565" t="str">
            <v>湘阴县东塘镇徐记绿色蔬菜产业园</v>
          </cell>
          <cell r="R4565" t="str">
            <v>3.5</v>
          </cell>
          <cell r="S4565" t="str">
            <v>6</v>
          </cell>
          <cell r="T4565" t="str">
            <v>无</v>
          </cell>
          <cell r="U4565">
            <v>0</v>
          </cell>
          <cell r="V4565">
            <v>3.46</v>
          </cell>
          <cell r="W4565">
            <v>3.46</v>
          </cell>
        </row>
        <row r="4566">
          <cell r="I4566" t="str">
            <v>湘阴县金田渔业养殖产业路</v>
          </cell>
          <cell r="J4566" t="str">
            <v>1312F4306240018</v>
          </cell>
          <cell r="K4566" t="str">
            <v>资源产业路</v>
          </cell>
          <cell r="L4566" t="str">
            <v>三类地区</v>
          </cell>
          <cell r="M4566"/>
          <cell r="N4566" t="str">
            <v>升级改造（提质改造）</v>
          </cell>
          <cell r="O4566" t="str">
            <v>湘阴县金田渔业养殖产业园</v>
          </cell>
          <cell r="R4566" t="str">
            <v>4.5</v>
          </cell>
          <cell r="S4566" t="str">
            <v>6(5.5)</v>
          </cell>
          <cell r="T4566" t="str">
            <v>X183460624/CB78430624/Y553430624</v>
          </cell>
          <cell r="U4566">
            <v>0</v>
          </cell>
          <cell r="V4566">
            <v>19.399999999999999</v>
          </cell>
          <cell r="W4566">
            <v>19.399999999999999</v>
          </cell>
        </row>
        <row r="4567">
          <cell r="I4567" t="str">
            <v>湖南金惠农业科技产业路</v>
          </cell>
          <cell r="J4567" t="str">
            <v>1312F4306240052</v>
          </cell>
          <cell r="K4567" t="str">
            <v>资源产业路</v>
          </cell>
          <cell r="L4567" t="str">
            <v>三类地区</v>
          </cell>
          <cell r="M4567"/>
          <cell r="N4567" t="str">
            <v>升级改造（提质改造）</v>
          </cell>
          <cell r="O4567" t="str">
            <v>湖南金惠农业产业园</v>
          </cell>
          <cell r="R4567" t="str">
            <v>3.5</v>
          </cell>
          <cell r="S4567" t="str">
            <v>6</v>
          </cell>
          <cell r="T4567" t="str">
            <v>X177430624</v>
          </cell>
          <cell r="U4567">
            <v>0</v>
          </cell>
          <cell r="V4567">
            <v>14.8</v>
          </cell>
          <cell r="W4567">
            <v>14.8</v>
          </cell>
        </row>
        <row r="4568">
          <cell r="I4568" t="str">
            <v>创新现代农业产业路</v>
          </cell>
          <cell r="J4568" t="str">
            <v>1312F4306240010</v>
          </cell>
          <cell r="K4568" t="str">
            <v>资源产业路</v>
          </cell>
          <cell r="L4568" t="str">
            <v>三类地区</v>
          </cell>
          <cell r="M4568"/>
          <cell r="N4568" t="str">
            <v>升级改造（提质改造）</v>
          </cell>
          <cell r="O4568" t="str">
            <v>创新现代农业产业园</v>
          </cell>
          <cell r="R4568" t="str">
            <v>3.5</v>
          </cell>
          <cell r="S4568" t="str">
            <v>6(5.5)</v>
          </cell>
          <cell r="T4568" t="str">
            <v>C30E430624/CV15430624</v>
          </cell>
          <cell r="U4568">
            <v>0</v>
          </cell>
          <cell r="V4568">
            <v>2.5099999999999998</v>
          </cell>
          <cell r="W4568">
            <v>2.5139999999999998</v>
          </cell>
        </row>
        <row r="4569">
          <cell r="I4569" t="str">
            <v>湖南省七秒鱼产业路</v>
          </cell>
          <cell r="J4569" t="str">
            <v>1312F4306240025</v>
          </cell>
          <cell r="K4569" t="str">
            <v>资源产业路</v>
          </cell>
          <cell r="L4569" t="str">
            <v>三类地区</v>
          </cell>
          <cell r="M4569"/>
          <cell r="N4569" t="str">
            <v>升级改造（提质改造）</v>
          </cell>
          <cell r="O4569" t="str">
            <v>湖南省七秒鱼产业园</v>
          </cell>
          <cell r="R4569" t="str">
            <v>3.5</v>
          </cell>
          <cell r="S4569" t="str">
            <v>6(5.5)</v>
          </cell>
          <cell r="T4569" t="str">
            <v>Y583430624/Y570430624</v>
          </cell>
          <cell r="U4569">
            <v>0</v>
          </cell>
          <cell r="V4569">
            <v>6.2089999999999996</v>
          </cell>
          <cell r="W4569">
            <v>6.2089999999999996</v>
          </cell>
        </row>
        <row r="4570">
          <cell r="I4570" t="str">
            <v>湖南海日基地产业路</v>
          </cell>
          <cell r="J4570" t="str">
            <v>1312F4306240062</v>
          </cell>
          <cell r="K4570" t="str">
            <v>资源产业路</v>
          </cell>
          <cell r="L4570" t="str">
            <v>三类地区</v>
          </cell>
          <cell r="M4570"/>
          <cell r="N4570" t="str">
            <v>升级改造（提质改造）</v>
          </cell>
          <cell r="O4570" t="str">
            <v>湖南海日基地产业园</v>
          </cell>
          <cell r="R4570" t="str">
            <v>3.5</v>
          </cell>
          <cell r="S4570" t="str">
            <v>6</v>
          </cell>
          <cell r="T4570" t="str">
            <v>CH38430624/CH34430624/CH33430624/CH37430624/CH36430624</v>
          </cell>
          <cell r="U4570">
            <v>0</v>
          </cell>
          <cell r="V4570">
            <v>4.3099999999999996</v>
          </cell>
          <cell r="W4570">
            <v>4.3099999999999996</v>
          </cell>
        </row>
        <row r="4571">
          <cell r="I4571" t="str">
            <v>湖南湘滨晶珠米业产业路</v>
          </cell>
          <cell r="J4571" t="str">
            <v>1312F4306240039</v>
          </cell>
          <cell r="K4571" t="str">
            <v>资源产业路</v>
          </cell>
          <cell r="L4571" t="str">
            <v>三类地区</v>
          </cell>
          <cell r="M4571"/>
          <cell r="N4571" t="str">
            <v>升级改造（提质改造）</v>
          </cell>
          <cell r="O4571" t="str">
            <v>湖南湘滨晶珠米业产业园</v>
          </cell>
          <cell r="R4571" t="str">
            <v>5</v>
          </cell>
          <cell r="S4571" t="str">
            <v>6</v>
          </cell>
          <cell r="T4571" t="str">
            <v>X198430624</v>
          </cell>
          <cell r="U4571">
            <v>0</v>
          </cell>
          <cell r="V4571">
            <v>8.35</v>
          </cell>
          <cell r="W4571">
            <v>8.35</v>
          </cell>
        </row>
        <row r="4572">
          <cell r="I4572" t="str">
            <v>湖南省长康产业路</v>
          </cell>
          <cell r="J4572" t="str">
            <v>1312F4306240002</v>
          </cell>
          <cell r="K4572" t="str">
            <v>资源产业路</v>
          </cell>
          <cell r="L4572" t="str">
            <v>三类地区</v>
          </cell>
          <cell r="M4572"/>
          <cell r="N4572" t="str">
            <v>升级改造（提质改造）</v>
          </cell>
          <cell r="O4572" t="str">
            <v>湖南省长康实业产业园</v>
          </cell>
          <cell r="R4572" t="str">
            <v>5.5</v>
          </cell>
          <cell r="S4572" t="str">
            <v>6</v>
          </cell>
          <cell r="T4572" t="str">
            <v>X005430624/Y544430624/Y687430624</v>
          </cell>
          <cell r="U4572">
            <v>0</v>
          </cell>
          <cell r="V4572">
            <v>8.5</v>
          </cell>
          <cell r="W4572">
            <v>8.5</v>
          </cell>
        </row>
        <row r="4573">
          <cell r="I4573" t="str">
            <v>湘阴县赛美生态产业路</v>
          </cell>
          <cell r="J4573" t="str">
            <v>1312F4306240048</v>
          </cell>
          <cell r="K4573" t="str">
            <v>资源产业路</v>
          </cell>
          <cell r="L4573" t="str">
            <v>三类地区</v>
          </cell>
          <cell r="M4573"/>
          <cell r="N4573" t="str">
            <v>升级改造（提质改造）</v>
          </cell>
          <cell r="O4573" t="str">
            <v>湘阴县赛美生态产业园</v>
          </cell>
          <cell r="R4573" t="str">
            <v>4.5</v>
          </cell>
          <cell r="S4573" t="str">
            <v>6</v>
          </cell>
          <cell r="T4573" t="str">
            <v>Y611430624</v>
          </cell>
          <cell r="U4573">
            <v>0</v>
          </cell>
          <cell r="V4573">
            <v>5.3</v>
          </cell>
          <cell r="W4573">
            <v>5.3</v>
          </cell>
        </row>
        <row r="4574">
          <cell r="I4574" t="str">
            <v>湖南凯佳生态农业产业路</v>
          </cell>
          <cell r="J4574" t="str">
            <v>1312F4306240051</v>
          </cell>
          <cell r="K4574" t="str">
            <v>资源产业路</v>
          </cell>
          <cell r="L4574" t="str">
            <v>三类地区</v>
          </cell>
          <cell r="M4574"/>
          <cell r="N4574" t="str">
            <v>升级改造（提质改造）</v>
          </cell>
          <cell r="O4574" t="str">
            <v>湖南凯佳生态农业产业园</v>
          </cell>
          <cell r="R4574" t="str">
            <v>3.5</v>
          </cell>
          <cell r="S4574" t="str">
            <v>6</v>
          </cell>
          <cell r="T4574" t="str">
            <v>Y670430624/CL19430624</v>
          </cell>
          <cell r="U4574">
            <v>0</v>
          </cell>
          <cell r="V4574">
            <v>4.3600000000000003</v>
          </cell>
          <cell r="W4574">
            <v>4.3600000000000003</v>
          </cell>
        </row>
        <row r="4575">
          <cell r="I4575" t="str">
            <v>湖南百树山生态农业产业路</v>
          </cell>
          <cell r="J4575" t="str">
            <v>1312F4306240026</v>
          </cell>
          <cell r="K4575" t="str">
            <v>资源产业路</v>
          </cell>
          <cell r="L4575" t="str">
            <v>三类地区</v>
          </cell>
          <cell r="M4575"/>
          <cell r="N4575" t="str">
            <v>升级改造（提质改造）</v>
          </cell>
          <cell r="O4575" t="str">
            <v>湖南百树山生态农业产业园</v>
          </cell>
          <cell r="R4575" t="str">
            <v>3.5</v>
          </cell>
          <cell r="S4575" t="str">
            <v>6</v>
          </cell>
          <cell r="T4575" t="str">
            <v>CZ10430624/C165430624/Y616430624/CZ28430624</v>
          </cell>
          <cell r="U4575">
            <v>0</v>
          </cell>
          <cell r="V4575">
            <v>10.73</v>
          </cell>
          <cell r="W4575">
            <v>10.73</v>
          </cell>
        </row>
        <row r="4576">
          <cell r="I4576" t="str">
            <v>湖南良田米业产业路</v>
          </cell>
          <cell r="J4576" t="str">
            <v>1312F4306240038</v>
          </cell>
          <cell r="K4576" t="str">
            <v>资源产业路</v>
          </cell>
          <cell r="L4576" t="str">
            <v>三类地区</v>
          </cell>
          <cell r="M4576"/>
          <cell r="N4576" t="str">
            <v>升级改造（提质改造）</v>
          </cell>
          <cell r="O4576" t="str">
            <v>湖南良田米业产业园</v>
          </cell>
          <cell r="R4576" t="str">
            <v>3.5</v>
          </cell>
          <cell r="S4576" t="str">
            <v>6</v>
          </cell>
          <cell r="T4576" t="str">
            <v>Y460430624</v>
          </cell>
          <cell r="U4576">
            <v>0</v>
          </cell>
          <cell r="V4576">
            <v>6.25</v>
          </cell>
          <cell r="W4576">
            <v>6.25</v>
          </cell>
        </row>
        <row r="4577">
          <cell r="I4577" t="str">
            <v>杨林寨一村一品种植产业路</v>
          </cell>
          <cell r="J4577" t="str">
            <v>1312F4306240045</v>
          </cell>
          <cell r="K4577" t="str">
            <v>资源产业路</v>
          </cell>
          <cell r="L4577" t="str">
            <v>三类地区</v>
          </cell>
          <cell r="M4577"/>
          <cell r="N4577" t="str">
            <v>升级改造（提质改造）</v>
          </cell>
          <cell r="O4577" t="str">
            <v>杨林寨一村一品种植产业园</v>
          </cell>
          <cell r="R4577" t="str">
            <v>5</v>
          </cell>
          <cell r="S4577" t="str">
            <v>6</v>
          </cell>
          <cell r="T4577" t="str">
            <v>Y595430624</v>
          </cell>
          <cell r="U4577">
            <v>0</v>
          </cell>
          <cell r="V4577">
            <v>8.66</v>
          </cell>
          <cell r="W4577">
            <v>8.66</v>
          </cell>
        </row>
        <row r="4578">
          <cell r="I4578" t="str">
            <v>湖南省金顶产业路</v>
          </cell>
          <cell r="J4578" t="str">
            <v>1312F4306240003</v>
          </cell>
          <cell r="K4578" t="str">
            <v>资源产业路</v>
          </cell>
          <cell r="L4578" t="str">
            <v>三类地区</v>
          </cell>
          <cell r="M4578"/>
          <cell r="N4578" t="str">
            <v>升级改造（提质改造）</v>
          </cell>
          <cell r="O4578" t="str">
            <v>湖南省金顶产业园</v>
          </cell>
          <cell r="R4578" t="str">
            <v>4.5</v>
          </cell>
          <cell r="S4578" t="str">
            <v>6</v>
          </cell>
          <cell r="T4578" t="str">
            <v>X179430624/X178430624/C091430624</v>
          </cell>
          <cell r="U4578">
            <v>0</v>
          </cell>
          <cell r="V4578">
            <v>12</v>
          </cell>
          <cell r="W4578">
            <v>12</v>
          </cell>
        </row>
        <row r="4579">
          <cell r="I4579" t="str">
            <v>湘阴县华军养殖产业路</v>
          </cell>
          <cell r="J4579" t="str">
            <v>1312F4306240057</v>
          </cell>
          <cell r="K4579" t="str">
            <v>资源产业路</v>
          </cell>
          <cell r="L4579" t="str">
            <v>三类地区</v>
          </cell>
          <cell r="M4579"/>
          <cell r="N4579" t="str">
            <v>升级改造（提质改造）</v>
          </cell>
          <cell r="O4579" t="str">
            <v>湘阴县华军养殖产业园</v>
          </cell>
          <cell r="R4579" t="str">
            <v>3.5</v>
          </cell>
          <cell r="S4579" t="str">
            <v>6</v>
          </cell>
          <cell r="T4579" t="str">
            <v>无</v>
          </cell>
          <cell r="U4579">
            <v>0</v>
          </cell>
          <cell r="V4579">
            <v>1.196</v>
          </cell>
          <cell r="W4579">
            <v>1.196</v>
          </cell>
        </row>
        <row r="4580">
          <cell r="I4580" t="str">
            <v>湘阴县返砂湖产业路</v>
          </cell>
          <cell r="J4580" t="str">
            <v>1312F4306240064</v>
          </cell>
          <cell r="K4580" t="str">
            <v>资源产业路</v>
          </cell>
          <cell r="L4580" t="str">
            <v>三类地区</v>
          </cell>
          <cell r="M4580"/>
          <cell r="N4580" t="str">
            <v>升级改造（提质改造）</v>
          </cell>
          <cell r="O4580" t="str">
            <v>湘阴县返砂湖产业园</v>
          </cell>
          <cell r="R4580" t="str">
            <v>2.5</v>
          </cell>
          <cell r="S4580" t="str">
            <v>6(5.5)</v>
          </cell>
          <cell r="T4580" t="str">
            <v>无</v>
          </cell>
          <cell r="U4580">
            <v>0</v>
          </cell>
          <cell r="V4580">
            <v>1.63</v>
          </cell>
          <cell r="W4580">
            <v>1.63</v>
          </cell>
        </row>
        <row r="4581">
          <cell r="I4581" t="str">
            <v>湖南果天源农业产业路</v>
          </cell>
          <cell r="J4581" t="str">
            <v>1312F4306240037</v>
          </cell>
          <cell r="K4581" t="str">
            <v>资源产业路</v>
          </cell>
          <cell r="L4581" t="str">
            <v>三类地区</v>
          </cell>
          <cell r="M4581"/>
          <cell r="N4581" t="str">
            <v>升级改造（提质改造）</v>
          </cell>
          <cell r="O4581" t="str">
            <v>湖南果天源农业产业园</v>
          </cell>
          <cell r="R4581" t="str">
            <v>3</v>
          </cell>
          <cell r="S4581" t="str">
            <v>6</v>
          </cell>
          <cell r="T4581" t="str">
            <v>CK18430624/CK16430624</v>
          </cell>
          <cell r="U4581">
            <v>0</v>
          </cell>
          <cell r="V4581">
            <v>1.1599999999999999</v>
          </cell>
          <cell r="W4581">
            <v>1.1599999999999999</v>
          </cell>
        </row>
        <row r="4582">
          <cell r="I4582" t="str">
            <v>湘阴县鹤龙镇仁和家庭农场产业路</v>
          </cell>
          <cell r="J4582" t="str">
            <v>1312F4306240022</v>
          </cell>
          <cell r="K4582" t="str">
            <v>资源产业路</v>
          </cell>
          <cell r="L4582" t="str">
            <v>三类地区</v>
          </cell>
          <cell r="M4582"/>
          <cell r="N4582" t="str">
            <v>升级改造（提质改造）</v>
          </cell>
          <cell r="O4582" t="str">
            <v>湘阴县鹤龙镇仁和家庭农场</v>
          </cell>
          <cell r="R4582" t="str">
            <v>4</v>
          </cell>
          <cell r="S4582" t="str">
            <v>6</v>
          </cell>
          <cell r="T4582" t="str">
            <v>X182430624/Y561430624</v>
          </cell>
          <cell r="U4582">
            <v>0</v>
          </cell>
          <cell r="V4582">
            <v>7.13</v>
          </cell>
          <cell r="W4582">
            <v>7.13</v>
          </cell>
        </row>
        <row r="4583">
          <cell r="I4583" t="str">
            <v>湘阴县恒湖家庭农场产业路</v>
          </cell>
          <cell r="J4583" t="str">
            <v>1312F4306240019</v>
          </cell>
          <cell r="K4583" t="str">
            <v>资源产业路</v>
          </cell>
          <cell r="L4583" t="str">
            <v>三类地区</v>
          </cell>
          <cell r="M4583"/>
          <cell r="N4583" t="str">
            <v>升级改造（提质改造）</v>
          </cell>
          <cell r="O4583" t="str">
            <v>湘阴县恒湖家庭农场产业园</v>
          </cell>
          <cell r="R4583" t="str">
            <v>3.5</v>
          </cell>
          <cell r="S4583" t="str">
            <v>6</v>
          </cell>
          <cell r="T4583" t="str">
            <v>Y637430624</v>
          </cell>
          <cell r="U4583">
            <v>0</v>
          </cell>
          <cell r="V4583">
            <v>11.22</v>
          </cell>
          <cell r="W4583">
            <v>11.22</v>
          </cell>
        </row>
        <row r="4584">
          <cell r="I4584" t="str">
            <v>湖南省南湖洲牛业产业路</v>
          </cell>
          <cell r="J4584" t="str">
            <v>1312F4306240024</v>
          </cell>
          <cell r="K4584" t="str">
            <v>资源产业路</v>
          </cell>
          <cell r="L4584" t="str">
            <v>三类地区</v>
          </cell>
          <cell r="M4584"/>
          <cell r="N4584" t="str">
            <v>升级改造（提质改造）</v>
          </cell>
          <cell r="O4584" t="str">
            <v>湖南省南湖洲牛业产业园</v>
          </cell>
          <cell r="R4584" t="str">
            <v>2.5</v>
          </cell>
          <cell r="S4584" t="str">
            <v>6</v>
          </cell>
          <cell r="T4584" t="str">
            <v>Y615430624</v>
          </cell>
          <cell r="U4584">
            <v>0</v>
          </cell>
          <cell r="V4584">
            <v>3.24</v>
          </cell>
          <cell r="W4584">
            <v>3.24</v>
          </cell>
        </row>
        <row r="4585">
          <cell r="I4585" t="str">
            <v>湘阴县金辉种养产业路</v>
          </cell>
          <cell r="J4585" t="str">
            <v>1312F4306240073</v>
          </cell>
          <cell r="K4585" t="str">
            <v>资源产业路</v>
          </cell>
          <cell r="L4585" t="str">
            <v>三类地区</v>
          </cell>
          <cell r="M4585"/>
          <cell r="N4585" t="str">
            <v>升级改造（提质改造）</v>
          </cell>
          <cell r="O4585" t="str">
            <v>湘阴县金辉种养产业园</v>
          </cell>
          <cell r="R4585" t="str">
            <v>3.5</v>
          </cell>
          <cell r="S4585" t="str">
            <v>6</v>
          </cell>
          <cell r="T4585" t="str">
            <v>C279430624/C278430624</v>
          </cell>
          <cell r="U4585">
            <v>0</v>
          </cell>
          <cell r="V4585">
            <v>3</v>
          </cell>
          <cell r="W4585">
            <v>3</v>
          </cell>
        </row>
        <row r="4586">
          <cell r="I4586" t="str">
            <v>东塘镇杉塘坪村产业路</v>
          </cell>
          <cell r="J4586" t="str">
            <v>1312F4306240076</v>
          </cell>
          <cell r="K4586" t="str">
            <v>资源产业路</v>
          </cell>
          <cell r="L4586" t="str">
            <v>三类地区</v>
          </cell>
          <cell r="M4586"/>
          <cell r="N4586" t="str">
            <v>升级改造（提质改造）</v>
          </cell>
          <cell r="S4586" t="str">
            <v>6</v>
          </cell>
          <cell r="T4586" t="str">
            <v>C241、CQ14</v>
          </cell>
          <cell r="U4586">
            <v>0</v>
          </cell>
          <cell r="V4586">
            <v>3.13</v>
          </cell>
          <cell r="W4586">
            <v>3.13</v>
          </cell>
        </row>
        <row r="4587">
          <cell r="I4587" t="str">
            <v>杨林寨一村一品养殖产业路</v>
          </cell>
          <cell r="J4587" t="str">
            <v>1312F4306240075</v>
          </cell>
          <cell r="K4587" t="str">
            <v>资源产业路</v>
          </cell>
          <cell r="L4587" t="str">
            <v>三类地区</v>
          </cell>
          <cell r="M4587"/>
          <cell r="O4587" t="str">
            <v>杨林寨一村一品养殖产业园</v>
          </cell>
          <cell r="R4587" t="str">
            <v>5</v>
          </cell>
          <cell r="S4587" t="str">
            <v>6</v>
          </cell>
          <cell r="T4587" t="str">
            <v>X192430624</v>
          </cell>
          <cell r="U4587">
            <v>0</v>
          </cell>
          <cell r="V4587">
            <v>8.58</v>
          </cell>
          <cell r="W4587">
            <v>8.58</v>
          </cell>
        </row>
        <row r="4588">
          <cell r="I4588" t="str">
            <v>平江县三市镇三星村资源产业路</v>
          </cell>
          <cell r="J4588" t="str">
            <v>1312F4306260334</v>
          </cell>
          <cell r="K4588" t="str">
            <v>资源产业路</v>
          </cell>
          <cell r="L4588" t="str">
            <v>一类地区</v>
          </cell>
          <cell r="M4588" t="str">
            <v>国家贫困县</v>
          </cell>
          <cell r="N4588" t="str">
            <v>改建</v>
          </cell>
          <cell r="O4588" t="str">
            <v>平江县三市镇三星村资源产业</v>
          </cell>
          <cell r="R4588" t="str">
            <v>3.5</v>
          </cell>
          <cell r="S4588" t="str">
            <v>6</v>
          </cell>
          <cell r="T4588" t="str">
            <v>Y051430626</v>
          </cell>
          <cell r="U4588">
            <v>0</v>
          </cell>
          <cell r="V4588">
            <v>11.37</v>
          </cell>
          <cell r="W4588">
            <v>11.37</v>
          </cell>
        </row>
        <row r="4589">
          <cell r="I4589" t="str">
            <v>湖南白云茶业连接路</v>
          </cell>
          <cell r="J4589" t="str">
            <v>1312F4306260162</v>
          </cell>
          <cell r="K4589" t="str">
            <v>资源产业路</v>
          </cell>
          <cell r="L4589" t="str">
            <v>一类地区</v>
          </cell>
          <cell r="M4589" t="str">
            <v>国家贫困县</v>
          </cell>
          <cell r="N4589" t="str">
            <v>升级改造（提质改造）</v>
          </cell>
          <cell r="O4589" t="str">
            <v>湖南白云茶业有限公司</v>
          </cell>
          <cell r="R4589" t="str">
            <v>3</v>
          </cell>
          <cell r="S4589" t="str">
            <v>6(5.5)</v>
          </cell>
          <cell r="T4589" t="str">
            <v>无</v>
          </cell>
          <cell r="U4589">
            <v>10</v>
          </cell>
          <cell r="V4589">
            <v>15.48</v>
          </cell>
          <cell r="W4589">
            <v>5.48</v>
          </cell>
        </row>
        <row r="4590">
          <cell r="I4590" t="str">
            <v>平江县三市镇神鼎山农业产业园道路</v>
          </cell>
          <cell r="J4590" t="str">
            <v>1312F4306260046</v>
          </cell>
          <cell r="K4590" t="str">
            <v>资源产业路</v>
          </cell>
          <cell r="L4590" t="str">
            <v>一类地区</v>
          </cell>
          <cell r="M4590" t="str">
            <v>国家贫困县</v>
          </cell>
          <cell r="N4590" t="str">
            <v>升级改造（提质改造）</v>
          </cell>
          <cell r="O4590" t="str">
            <v>平江县三市镇神鼎山农业产业园</v>
          </cell>
          <cell r="R4590" t="str">
            <v>3.5</v>
          </cell>
          <cell r="S4590" t="str">
            <v>6</v>
          </cell>
          <cell r="T4590" t="str">
            <v>C021430626</v>
          </cell>
          <cell r="U4590">
            <v>0</v>
          </cell>
          <cell r="V4590">
            <v>5.67</v>
          </cell>
          <cell r="W4590">
            <v>5.67</v>
          </cell>
        </row>
        <row r="4591">
          <cell r="I4591" t="str">
            <v>平江县南江镇桥西村养殖基地道路</v>
          </cell>
          <cell r="J4591" t="str">
            <v>1312F4306260253</v>
          </cell>
          <cell r="K4591" t="str">
            <v>资源产业路</v>
          </cell>
          <cell r="L4591" t="str">
            <v>一类地区</v>
          </cell>
          <cell r="M4591" t="str">
            <v>国家贫困县</v>
          </cell>
          <cell r="N4591" t="str">
            <v>改建</v>
          </cell>
          <cell r="O4591" t="str">
            <v>平江县南江镇桥西村养殖基地</v>
          </cell>
          <cell r="R4591" t="str">
            <v>3.5</v>
          </cell>
          <cell r="S4591" t="str">
            <v>6</v>
          </cell>
          <cell r="T4591" t="str">
            <v>无</v>
          </cell>
          <cell r="U4591">
            <v>0</v>
          </cell>
          <cell r="V4591">
            <v>1.24</v>
          </cell>
          <cell r="W4591">
            <v>1.24</v>
          </cell>
        </row>
        <row r="4592">
          <cell r="I4592" t="str">
            <v>平江县瓮江镇张新村养殖基地道路</v>
          </cell>
          <cell r="J4592" t="str">
            <v>1312F4306260254</v>
          </cell>
          <cell r="K4592" t="str">
            <v>资源产业路</v>
          </cell>
          <cell r="L4592" t="str">
            <v>一类地区</v>
          </cell>
          <cell r="M4592" t="str">
            <v>国家贫困县</v>
          </cell>
          <cell r="N4592" t="str">
            <v>升级改造（提质改造）</v>
          </cell>
          <cell r="O4592" t="str">
            <v>平江县瓮江镇张新村养殖基地</v>
          </cell>
          <cell r="R4592" t="str">
            <v>3.5</v>
          </cell>
          <cell r="S4592" t="str">
            <v>6</v>
          </cell>
          <cell r="T4592" t="str">
            <v>CY11430626</v>
          </cell>
          <cell r="U4592">
            <v>3.5</v>
          </cell>
          <cell r="V4592">
            <v>7.75</v>
          </cell>
          <cell r="W4592">
            <v>4.25</v>
          </cell>
        </row>
        <row r="4593">
          <cell r="I4593" t="str">
            <v>平江县长寿镇永桂村养殖基地道路</v>
          </cell>
          <cell r="J4593" t="str">
            <v>1312F4306260237</v>
          </cell>
          <cell r="K4593" t="str">
            <v>资源产业路</v>
          </cell>
          <cell r="L4593" t="str">
            <v>一类地区</v>
          </cell>
          <cell r="M4593" t="str">
            <v>国家贫困县</v>
          </cell>
          <cell r="N4593" t="str">
            <v>升级改造（提质改造）</v>
          </cell>
          <cell r="O4593" t="str">
            <v>平江县长寿镇永桂村养殖基地</v>
          </cell>
          <cell r="R4593" t="str">
            <v>3.5</v>
          </cell>
          <cell r="S4593" t="str">
            <v>6</v>
          </cell>
          <cell r="T4593" t="str">
            <v>无</v>
          </cell>
          <cell r="U4593">
            <v>0</v>
          </cell>
          <cell r="V4593">
            <v>0.92</v>
          </cell>
          <cell r="W4593">
            <v>0.92</v>
          </cell>
        </row>
        <row r="4594">
          <cell r="I4594" t="str">
            <v>平江县虹桥镇油铺里产业道路</v>
          </cell>
          <cell r="J4594" t="str">
            <v>1312F4306260030</v>
          </cell>
          <cell r="K4594" t="str">
            <v>资源产业路</v>
          </cell>
          <cell r="L4594" t="str">
            <v>一类地区</v>
          </cell>
          <cell r="M4594" t="str">
            <v>国家贫困县</v>
          </cell>
          <cell r="N4594" t="str">
            <v>升级改造（提质改造）</v>
          </cell>
          <cell r="O4594" t="str">
            <v>平江县虹桥镇油铺里产业园</v>
          </cell>
          <cell r="R4594" t="str">
            <v>3.5</v>
          </cell>
          <cell r="S4594" t="str">
            <v>6(5.5)</v>
          </cell>
          <cell r="T4594" t="str">
            <v>无</v>
          </cell>
          <cell r="U4594">
            <v>0</v>
          </cell>
          <cell r="V4594">
            <v>0.26</v>
          </cell>
          <cell r="W4594">
            <v>0.26</v>
          </cell>
        </row>
        <row r="4595">
          <cell r="I4595" t="str">
            <v>南江镇龙凤村太保寺旅游度假区道路</v>
          </cell>
          <cell r="J4595" t="str">
            <v>1312F4306260231</v>
          </cell>
          <cell r="K4595" t="str">
            <v>资源产业路</v>
          </cell>
          <cell r="L4595" t="str">
            <v>一类地区</v>
          </cell>
          <cell r="M4595" t="str">
            <v>国家贫困县</v>
          </cell>
          <cell r="N4595" t="str">
            <v>升级改造（提质改造）</v>
          </cell>
          <cell r="O4595" t="str">
            <v>南江镇龙凤村太保寺旅游度假区</v>
          </cell>
          <cell r="R4595" t="str">
            <v>3.5</v>
          </cell>
          <cell r="S4595" t="str">
            <v>6</v>
          </cell>
          <cell r="T4595" t="str">
            <v>Y050430626</v>
          </cell>
          <cell r="U4595">
            <v>0</v>
          </cell>
          <cell r="V4595">
            <v>5.97</v>
          </cell>
          <cell r="W4595">
            <v>5.97</v>
          </cell>
        </row>
        <row r="4596">
          <cell r="I4596" t="str">
            <v>平江县大洲乡大江村鸿凯养殖有限公司道路</v>
          </cell>
          <cell r="J4596" t="str">
            <v>1312F4306260351</v>
          </cell>
          <cell r="K4596" t="str">
            <v>资源产业路</v>
          </cell>
          <cell r="L4596" t="str">
            <v>一类地区</v>
          </cell>
          <cell r="M4596" t="str">
            <v>国家贫困县</v>
          </cell>
          <cell r="N4596" t="str">
            <v>升级改造（提质改造）</v>
          </cell>
          <cell r="O4596" t="str">
            <v>平江县大洲乡大江村鸿凯养殖有限公司</v>
          </cell>
          <cell r="R4596" t="str">
            <v>3.5</v>
          </cell>
          <cell r="S4596" t="str">
            <v>6</v>
          </cell>
          <cell r="T4596" t="str">
            <v>无</v>
          </cell>
          <cell r="U4596">
            <v>0</v>
          </cell>
          <cell r="V4596">
            <v>1.27</v>
          </cell>
          <cell r="W4596">
            <v>1.27</v>
          </cell>
        </row>
        <row r="4597">
          <cell r="I4597" t="str">
            <v>平江县瓮江镇新岗新源资源产业路</v>
          </cell>
          <cell r="J4597" t="str">
            <v>1312F4306260393</v>
          </cell>
          <cell r="K4597" t="str">
            <v>资源产业路</v>
          </cell>
          <cell r="L4597" t="str">
            <v>一类地区</v>
          </cell>
          <cell r="M4597" t="str">
            <v>国家贫困县</v>
          </cell>
          <cell r="N4597" t="str">
            <v>升级改造（提质改造）</v>
          </cell>
          <cell r="O4597" t="str">
            <v>平江县瓮江镇新岗新源资源产业园</v>
          </cell>
          <cell r="R4597" t="str">
            <v>3.5</v>
          </cell>
          <cell r="S4597" t="str">
            <v>6</v>
          </cell>
          <cell r="T4597" t="str">
            <v>C091430626</v>
          </cell>
          <cell r="U4597">
            <v>0</v>
          </cell>
          <cell r="V4597">
            <v>4.37</v>
          </cell>
          <cell r="W4597">
            <v>4.37</v>
          </cell>
        </row>
        <row r="4598">
          <cell r="I4598" t="str">
            <v>平江县梅仙镇绿兴农民专业合作社道路</v>
          </cell>
          <cell r="J4598" t="str">
            <v>1312F4306260419</v>
          </cell>
          <cell r="K4598" t="str">
            <v>资源产业路</v>
          </cell>
          <cell r="L4598" t="str">
            <v>一类地区</v>
          </cell>
          <cell r="M4598" t="str">
            <v>国家贫困县</v>
          </cell>
          <cell r="N4598" t="str">
            <v>升级改造（提质改造）</v>
          </cell>
          <cell r="O4598" t="str">
            <v>平江县梅仙镇绿兴农民专业合作社</v>
          </cell>
          <cell r="R4598" t="str">
            <v>3.5</v>
          </cell>
          <cell r="S4598" t="str">
            <v>6</v>
          </cell>
          <cell r="T4598" t="str">
            <v>C336430626</v>
          </cell>
          <cell r="U4598">
            <v>0</v>
          </cell>
          <cell r="V4598">
            <v>0.8</v>
          </cell>
          <cell r="W4598">
            <v>0.8</v>
          </cell>
        </row>
        <row r="4599">
          <cell r="I4599" t="str">
            <v>平江县伍市镇普庆村农科家庭农场道路</v>
          </cell>
          <cell r="J4599" t="str">
            <v>1312F4306260302</v>
          </cell>
          <cell r="K4599" t="str">
            <v>资源产业路</v>
          </cell>
          <cell r="L4599" t="str">
            <v>一类地区</v>
          </cell>
          <cell r="M4599" t="str">
            <v>国家贫困县</v>
          </cell>
          <cell r="N4599" t="str">
            <v>升级改造（提质改造）</v>
          </cell>
          <cell r="O4599" t="str">
            <v>平江县伍市镇普庆村农科家庭农场</v>
          </cell>
          <cell r="R4599" t="str">
            <v>3.5</v>
          </cell>
          <cell r="S4599" t="str">
            <v>6</v>
          </cell>
          <cell r="T4599" t="str">
            <v>C181430626</v>
          </cell>
          <cell r="U4599">
            <v>10</v>
          </cell>
          <cell r="V4599">
            <v>13.24</v>
          </cell>
          <cell r="W4599">
            <v>3.24</v>
          </cell>
        </row>
        <row r="4600">
          <cell r="I4600" t="str">
            <v>平江县长寿镇金盛种养殖扶贫合作社连接路</v>
          </cell>
          <cell r="J4600" t="str">
            <v>1312F4306260796</v>
          </cell>
          <cell r="K4600" t="str">
            <v>资源产业路</v>
          </cell>
          <cell r="L4600" t="str">
            <v>一类地区</v>
          </cell>
          <cell r="M4600" t="str">
            <v>国家贫困县</v>
          </cell>
          <cell r="N4600" t="str">
            <v>升级改造（提质改造）</v>
          </cell>
          <cell r="O4600" t="str">
            <v>平江县长寿镇金盛种养殖扶贫专业合作社</v>
          </cell>
          <cell r="R4600" t="str">
            <v>3.5</v>
          </cell>
          <cell r="S4600" t="str">
            <v>6</v>
          </cell>
          <cell r="T4600" t="str">
            <v>无</v>
          </cell>
          <cell r="U4600">
            <v>0</v>
          </cell>
          <cell r="V4600">
            <v>6</v>
          </cell>
          <cell r="W4600">
            <v>6</v>
          </cell>
        </row>
        <row r="4601">
          <cell r="I4601" t="str">
            <v>平江县长寿镇王家塘养殖合作社道路</v>
          </cell>
          <cell r="J4601" t="str">
            <v>1312F4306260188</v>
          </cell>
          <cell r="K4601" t="str">
            <v>资源产业路</v>
          </cell>
          <cell r="L4601" t="str">
            <v>一类地区</v>
          </cell>
          <cell r="M4601" t="str">
            <v>国家贫困县</v>
          </cell>
          <cell r="N4601" t="str">
            <v>新建</v>
          </cell>
          <cell r="O4601" t="str">
            <v>平江县长寿镇王家塘养殖合作社</v>
          </cell>
          <cell r="R4601" t="str">
            <v>3.5</v>
          </cell>
          <cell r="S4601" t="str">
            <v>6</v>
          </cell>
          <cell r="T4601" t="str">
            <v>C19D430626</v>
          </cell>
          <cell r="U4601">
            <v>0</v>
          </cell>
          <cell r="V4601">
            <v>2.91</v>
          </cell>
          <cell r="W4601">
            <v>2.91</v>
          </cell>
        </row>
        <row r="4602">
          <cell r="I4602" t="str">
            <v>岳阳市平江县张师山特色中草药种植园道路</v>
          </cell>
          <cell r="J4602" t="str">
            <v>1312F4306260271</v>
          </cell>
          <cell r="K4602" t="str">
            <v>资源产业路</v>
          </cell>
          <cell r="L4602" t="str">
            <v>一类地区</v>
          </cell>
          <cell r="M4602" t="str">
            <v>国家贫困县</v>
          </cell>
          <cell r="N4602" t="str">
            <v>升级改造（提质改造）</v>
          </cell>
          <cell r="O4602" t="str">
            <v>岳阳市平江县张师山特色中草药种植园</v>
          </cell>
          <cell r="R4602" t="str">
            <v>3.5</v>
          </cell>
          <cell r="S4602" t="str">
            <v>6</v>
          </cell>
          <cell r="T4602" t="str">
            <v>CAH6430626</v>
          </cell>
          <cell r="U4602">
            <v>0</v>
          </cell>
          <cell r="V4602">
            <v>5.44</v>
          </cell>
          <cell r="W4602">
            <v>5.44</v>
          </cell>
        </row>
        <row r="4603">
          <cell r="I4603" t="str">
            <v>平江县长寿镇朗溪御上园种养殖农民专业合作社道路</v>
          </cell>
          <cell r="J4603" t="str">
            <v>1312F4306260285</v>
          </cell>
          <cell r="K4603" t="str">
            <v>资源产业路</v>
          </cell>
          <cell r="L4603" t="str">
            <v>一类地区</v>
          </cell>
          <cell r="M4603" t="str">
            <v>国家贫困县</v>
          </cell>
          <cell r="N4603" t="str">
            <v>升级改造（提质改造）</v>
          </cell>
          <cell r="O4603" t="str">
            <v>平江县长寿镇朗溪御上园种养殖农民专业合作社</v>
          </cell>
          <cell r="R4603" t="str">
            <v>3.5</v>
          </cell>
          <cell r="S4603" t="str">
            <v>6</v>
          </cell>
          <cell r="T4603" t="str">
            <v>C218430626</v>
          </cell>
          <cell r="U4603">
            <v>0</v>
          </cell>
          <cell r="V4603">
            <v>3.62</v>
          </cell>
          <cell r="W4603">
            <v>3.62</v>
          </cell>
        </row>
        <row r="4604">
          <cell r="I4604" t="str">
            <v>平江县虹桥镇珍宝油茶专业合作社道路</v>
          </cell>
          <cell r="J4604" t="str">
            <v>1312F4306260201</v>
          </cell>
          <cell r="K4604" t="str">
            <v>资源产业路</v>
          </cell>
          <cell r="L4604" t="str">
            <v>一类地区</v>
          </cell>
          <cell r="M4604" t="str">
            <v>国家贫困县</v>
          </cell>
          <cell r="N4604" t="str">
            <v>升级改造（提质改造）</v>
          </cell>
          <cell r="O4604" t="str">
            <v>平江县虹桥镇珍宝油茶专业合作社</v>
          </cell>
          <cell r="R4604" t="str">
            <v>3.5</v>
          </cell>
          <cell r="S4604" t="str">
            <v>6</v>
          </cell>
          <cell r="T4604" t="str">
            <v>CP02430626</v>
          </cell>
          <cell r="U4604">
            <v>0</v>
          </cell>
          <cell r="V4604">
            <v>2.4</v>
          </cell>
          <cell r="W4604">
            <v>2.4</v>
          </cell>
        </row>
        <row r="4605">
          <cell r="I4605" t="str">
            <v>平江县加义镇宏辉种植农民专业合作社道路</v>
          </cell>
          <cell r="J4605" t="str">
            <v>1312F4306260220</v>
          </cell>
          <cell r="K4605" t="str">
            <v>资源产业路</v>
          </cell>
          <cell r="L4605" t="str">
            <v>一类地区</v>
          </cell>
          <cell r="M4605" t="str">
            <v>国家贫困县</v>
          </cell>
          <cell r="N4605" t="str">
            <v>升级改造（提质改造）</v>
          </cell>
          <cell r="O4605" t="str">
            <v>平江县加义镇宏辉种植农民专业合作社</v>
          </cell>
          <cell r="R4605" t="str">
            <v>3.5</v>
          </cell>
          <cell r="S4605" t="str">
            <v>6(5)</v>
          </cell>
          <cell r="T4605" t="str">
            <v>C450430626</v>
          </cell>
          <cell r="U4605">
            <v>0</v>
          </cell>
          <cell r="V4605">
            <v>1.51</v>
          </cell>
          <cell r="W4605">
            <v>1.51</v>
          </cell>
        </row>
        <row r="4606">
          <cell r="I4606" t="str">
            <v>平江县长寿镇邵阳村桂丰农业合作社道路</v>
          </cell>
          <cell r="J4606" t="str">
            <v>1312F4306260214</v>
          </cell>
          <cell r="K4606" t="str">
            <v>资源产业路</v>
          </cell>
          <cell r="L4606" t="str">
            <v>一类地区</v>
          </cell>
          <cell r="M4606" t="str">
            <v>国家贫困县</v>
          </cell>
          <cell r="N4606" t="str">
            <v>升级改造（提质改造）</v>
          </cell>
          <cell r="O4606" t="str">
            <v>平江县长寿镇邵阳村桂丰农业合作社</v>
          </cell>
          <cell r="R4606" t="str">
            <v>3.5</v>
          </cell>
          <cell r="S4606" t="str">
            <v>6</v>
          </cell>
          <cell r="T4606" t="str">
            <v>CL67430626</v>
          </cell>
          <cell r="U4606">
            <v>0</v>
          </cell>
          <cell r="V4606">
            <v>2.02</v>
          </cell>
          <cell r="W4606">
            <v>2.02</v>
          </cell>
        </row>
        <row r="4607">
          <cell r="I4607" t="str">
            <v>平江县上塔市镇张良生态种养殖农民专业合作社连接路</v>
          </cell>
          <cell r="J4607" t="str">
            <v>1312F4306260146</v>
          </cell>
          <cell r="K4607" t="str">
            <v>资源产业路</v>
          </cell>
          <cell r="L4607" t="str">
            <v>一类地区</v>
          </cell>
          <cell r="M4607" t="str">
            <v>国家贫困县</v>
          </cell>
          <cell r="N4607" t="str">
            <v>升级改造（提质改造）</v>
          </cell>
          <cell r="O4607" t="str">
            <v>平江县上塔市镇张良生态种养殖农民专业合作社</v>
          </cell>
          <cell r="R4607" t="str">
            <v>3.5</v>
          </cell>
          <cell r="S4607" t="str">
            <v>6</v>
          </cell>
          <cell r="T4607" t="str">
            <v>C032430626</v>
          </cell>
          <cell r="U4607">
            <v>0</v>
          </cell>
          <cell r="V4607">
            <v>2.27</v>
          </cell>
          <cell r="W4607">
            <v>2.27</v>
          </cell>
        </row>
        <row r="4608">
          <cell r="I4608" t="str">
            <v>平江县虹桥镇洞口村农村特色产业园道路</v>
          </cell>
          <cell r="J4608" t="str">
            <v>1312F4306260430</v>
          </cell>
          <cell r="K4608" t="str">
            <v>资源产业路</v>
          </cell>
          <cell r="L4608" t="str">
            <v>一类地区</v>
          </cell>
          <cell r="M4608" t="str">
            <v>国家贫困县</v>
          </cell>
          <cell r="N4608" t="str">
            <v>升级改造（提质改造）</v>
          </cell>
          <cell r="O4608" t="str">
            <v>平江县虹桥镇洞口村农村特色产业园</v>
          </cell>
          <cell r="R4608" t="str">
            <v>3.5</v>
          </cell>
          <cell r="S4608" t="str">
            <v>6(4.5)</v>
          </cell>
          <cell r="T4608" t="str">
            <v>CM90430626</v>
          </cell>
          <cell r="U4608">
            <v>0</v>
          </cell>
          <cell r="V4608">
            <v>5.44</v>
          </cell>
          <cell r="W4608">
            <v>5.44</v>
          </cell>
        </row>
        <row r="4609">
          <cell r="I4609" t="str">
            <v>平江县岑川镇包湾生态休闲家庭农场道路</v>
          </cell>
          <cell r="J4609" t="str">
            <v>1312F4306260276</v>
          </cell>
          <cell r="K4609" t="str">
            <v>资源产业路</v>
          </cell>
          <cell r="L4609" t="str">
            <v>一类地区</v>
          </cell>
          <cell r="M4609" t="str">
            <v>国家贫困县</v>
          </cell>
          <cell r="N4609" t="str">
            <v>升级改造（提质改造）</v>
          </cell>
          <cell r="O4609" t="str">
            <v>平江县岑川镇包湾生态休闲家庭农场</v>
          </cell>
          <cell r="R4609" t="str">
            <v>3</v>
          </cell>
          <cell r="S4609" t="str">
            <v>6(4.5)</v>
          </cell>
          <cell r="T4609" t="str">
            <v>C016430626</v>
          </cell>
          <cell r="U4609">
            <v>0</v>
          </cell>
          <cell r="V4609">
            <v>0.79</v>
          </cell>
          <cell r="W4609">
            <v>0.79</v>
          </cell>
        </row>
        <row r="4610">
          <cell r="I4610" t="str">
            <v>平江县岑川镇新南村杨塅资源产业道路</v>
          </cell>
          <cell r="J4610" t="str">
            <v>1312F4306260394</v>
          </cell>
          <cell r="K4610" t="str">
            <v>资源产业路</v>
          </cell>
          <cell r="L4610" t="str">
            <v>一类地区</v>
          </cell>
          <cell r="M4610" t="str">
            <v>国家贫困县</v>
          </cell>
          <cell r="N4610" t="str">
            <v>改建</v>
          </cell>
          <cell r="O4610" t="str">
            <v>平江县岑川镇新南村杨塅资源产业道路</v>
          </cell>
          <cell r="R4610" t="str">
            <v>3.5</v>
          </cell>
          <cell r="S4610" t="str">
            <v>6</v>
          </cell>
          <cell r="T4610" t="str">
            <v>无</v>
          </cell>
          <cell r="U4610">
            <v>0</v>
          </cell>
          <cell r="V4610">
            <v>1.36</v>
          </cell>
          <cell r="W4610">
            <v>1.36</v>
          </cell>
        </row>
        <row r="4611">
          <cell r="I4611" t="str">
            <v>平江县岑川镇龙福村资源产业道路</v>
          </cell>
          <cell r="J4611" t="str">
            <v>1312F4306260335</v>
          </cell>
          <cell r="K4611" t="str">
            <v>资源产业路</v>
          </cell>
          <cell r="L4611" t="str">
            <v>一类地区</v>
          </cell>
          <cell r="M4611" t="str">
            <v>国家贫困县</v>
          </cell>
          <cell r="N4611" t="str">
            <v>升级改造（提质改造）</v>
          </cell>
          <cell r="O4611" t="str">
            <v>平江县岑川镇龙福村资源产业</v>
          </cell>
          <cell r="R4611" t="str">
            <v>3.5</v>
          </cell>
          <cell r="S4611" t="str">
            <v>6</v>
          </cell>
          <cell r="T4611" t="str">
            <v>C022430626</v>
          </cell>
          <cell r="U4611">
            <v>0</v>
          </cell>
          <cell r="V4611">
            <v>4.8</v>
          </cell>
          <cell r="W4611">
            <v>4.8</v>
          </cell>
        </row>
        <row r="4612">
          <cell r="I4612" t="str">
            <v>平江县加义镇落鼓村四喜牧业农民专业合作社道路</v>
          </cell>
          <cell r="J4612" t="str">
            <v>1312F4306260325</v>
          </cell>
          <cell r="K4612" t="str">
            <v>资源产业路</v>
          </cell>
          <cell r="L4612" t="str">
            <v>一类地区</v>
          </cell>
          <cell r="M4612" t="str">
            <v>国家贫困县</v>
          </cell>
          <cell r="N4612" t="str">
            <v>改建</v>
          </cell>
          <cell r="O4612" t="str">
            <v>平江县加义镇落鼓村四喜牧业农民专业合作社</v>
          </cell>
          <cell r="R4612" t="str">
            <v>3.5</v>
          </cell>
          <cell r="S4612" t="str">
            <v>6</v>
          </cell>
          <cell r="T4612" t="str">
            <v>无</v>
          </cell>
          <cell r="U4612">
            <v>0</v>
          </cell>
          <cell r="V4612">
            <v>2.0699999999999998</v>
          </cell>
          <cell r="W4612">
            <v>2.0699999999999998</v>
          </cell>
        </row>
        <row r="4613">
          <cell r="I4613" t="str">
            <v>平江县向家镇北街产业园道路</v>
          </cell>
          <cell r="J4613" t="str">
            <v>1312F4306260100</v>
          </cell>
          <cell r="K4613" t="str">
            <v>资源产业路</v>
          </cell>
          <cell r="L4613" t="str">
            <v>一类地区</v>
          </cell>
          <cell r="M4613" t="str">
            <v>国家贫困县</v>
          </cell>
          <cell r="N4613" t="str">
            <v>升级改造（提质改造）</v>
          </cell>
          <cell r="O4613" t="str">
            <v>平江县向家镇北街产业园</v>
          </cell>
          <cell r="R4613" t="str">
            <v>3.5</v>
          </cell>
          <cell r="S4613" t="str">
            <v>6</v>
          </cell>
          <cell r="T4613" t="str">
            <v>Y080430626</v>
          </cell>
          <cell r="U4613">
            <v>0</v>
          </cell>
          <cell r="V4613">
            <v>2.17</v>
          </cell>
          <cell r="W4613">
            <v>2.17</v>
          </cell>
        </row>
        <row r="4614">
          <cell r="I4614" t="str">
            <v>平江县南江镇湘德种植农民专业合作社道路</v>
          </cell>
          <cell r="J4614" t="str">
            <v>1312F4306260260</v>
          </cell>
          <cell r="K4614" t="str">
            <v>资源产业路</v>
          </cell>
          <cell r="L4614" t="str">
            <v>一类地区</v>
          </cell>
          <cell r="M4614" t="str">
            <v>国家贫困县</v>
          </cell>
          <cell r="N4614" t="str">
            <v>升级改造（提质改造）</v>
          </cell>
          <cell r="O4614" t="str">
            <v>平江县南江镇湘德种植农民专业合作社</v>
          </cell>
          <cell r="R4614" t="str">
            <v>3.5</v>
          </cell>
          <cell r="S4614" t="str">
            <v>6(5.5)</v>
          </cell>
          <cell r="T4614" t="str">
            <v>C560430626</v>
          </cell>
          <cell r="U4614">
            <v>0</v>
          </cell>
          <cell r="V4614">
            <v>2.15</v>
          </cell>
          <cell r="W4614">
            <v>2.15</v>
          </cell>
        </row>
        <row r="4615">
          <cell r="I4615" t="str">
            <v>平江县伍市镇李铭水稻种植农民专业合作社道路</v>
          </cell>
          <cell r="J4615" t="str">
            <v>1312F4306260187</v>
          </cell>
          <cell r="K4615" t="str">
            <v>资源产业路</v>
          </cell>
          <cell r="L4615" t="str">
            <v>一类地区</v>
          </cell>
          <cell r="M4615" t="str">
            <v>国家贫困县</v>
          </cell>
          <cell r="N4615" t="str">
            <v>升级改造（提质改造）</v>
          </cell>
          <cell r="O4615" t="str">
            <v>平江县伍市镇李铭水稻种植农民专业合作社</v>
          </cell>
          <cell r="R4615" t="str">
            <v>3.5</v>
          </cell>
          <cell r="S4615" t="str">
            <v>6</v>
          </cell>
          <cell r="T4615" t="str">
            <v>无</v>
          </cell>
          <cell r="U4615">
            <v>0</v>
          </cell>
          <cell r="V4615">
            <v>2.44</v>
          </cell>
          <cell r="W4615">
            <v>2.44</v>
          </cell>
        </row>
        <row r="4616">
          <cell r="I4616" t="str">
            <v>平江县童市镇童坪村志军养殖园道路</v>
          </cell>
          <cell r="J4616" t="str">
            <v>1312F4306260294</v>
          </cell>
          <cell r="K4616" t="str">
            <v>资源产业路</v>
          </cell>
          <cell r="L4616" t="str">
            <v>一类地区</v>
          </cell>
          <cell r="M4616" t="str">
            <v>国家贫困县</v>
          </cell>
          <cell r="N4616" t="str">
            <v>升级改造（提质改造）</v>
          </cell>
          <cell r="O4616" t="str">
            <v>平江县童市镇童坪村志军养殖园</v>
          </cell>
          <cell r="R4616" t="str">
            <v>3.5</v>
          </cell>
          <cell r="S4616" t="str">
            <v>6</v>
          </cell>
          <cell r="T4616" t="str">
            <v>C390430626</v>
          </cell>
          <cell r="U4616">
            <v>0</v>
          </cell>
          <cell r="V4616">
            <v>2.34</v>
          </cell>
          <cell r="W4616">
            <v>2.34</v>
          </cell>
        </row>
        <row r="4617">
          <cell r="I4617" t="str">
            <v>平江县长寿镇坳上村资源产业路</v>
          </cell>
          <cell r="J4617" t="str">
            <v>1312F4306260336</v>
          </cell>
          <cell r="K4617" t="str">
            <v>资源产业路</v>
          </cell>
          <cell r="L4617" t="str">
            <v>一类地区</v>
          </cell>
          <cell r="M4617" t="str">
            <v>国家贫困县</v>
          </cell>
          <cell r="N4617" t="str">
            <v>升级改造（提质改造）</v>
          </cell>
          <cell r="O4617" t="str">
            <v>平江县长寿镇坳上村资源产业园</v>
          </cell>
          <cell r="R4617" t="str">
            <v>3.5</v>
          </cell>
          <cell r="S4617" t="str">
            <v>6</v>
          </cell>
          <cell r="T4617" t="str">
            <v>无</v>
          </cell>
          <cell r="U4617">
            <v>0</v>
          </cell>
          <cell r="V4617">
            <v>3.41</v>
          </cell>
          <cell r="W4617">
            <v>3.41</v>
          </cell>
        </row>
        <row r="4618">
          <cell r="I4618" t="str">
            <v>平江县三墩乡作老养殖场道路</v>
          </cell>
          <cell r="J4618" t="str">
            <v>1312F4306260410</v>
          </cell>
          <cell r="K4618" t="str">
            <v>资源产业路</v>
          </cell>
          <cell r="L4618" t="str">
            <v>一类地区</v>
          </cell>
          <cell r="M4618" t="str">
            <v>国家贫困县</v>
          </cell>
          <cell r="N4618" t="str">
            <v>升级改造（提质改造）</v>
          </cell>
          <cell r="O4618" t="str">
            <v>平江县三墩乡作老养殖场</v>
          </cell>
          <cell r="R4618" t="str">
            <v>3.5</v>
          </cell>
          <cell r="S4618" t="str">
            <v>6</v>
          </cell>
          <cell r="T4618" t="str">
            <v>无</v>
          </cell>
          <cell r="U4618">
            <v>0</v>
          </cell>
          <cell r="V4618">
            <v>1.62</v>
          </cell>
          <cell r="W4618">
            <v>1.62</v>
          </cell>
        </row>
        <row r="4619">
          <cell r="I4619" t="str">
            <v>平江县汉昌镇北附村平江县连云土鸡养殖特色产业园道路</v>
          </cell>
          <cell r="J4619" t="str">
            <v>1312F4306260375</v>
          </cell>
          <cell r="K4619" t="str">
            <v>资源产业路</v>
          </cell>
          <cell r="L4619" t="str">
            <v>一类地区</v>
          </cell>
          <cell r="M4619" t="str">
            <v>国家贫困县</v>
          </cell>
          <cell r="N4619" t="str">
            <v>升级改造（提质改造）</v>
          </cell>
          <cell r="O4619" t="str">
            <v>平江县汉昌镇北附村平江县连云土鸡养殖特色产业园</v>
          </cell>
          <cell r="R4619" t="str">
            <v>3.5</v>
          </cell>
          <cell r="S4619" t="str">
            <v>6</v>
          </cell>
          <cell r="T4619" t="str">
            <v>X021430626</v>
          </cell>
          <cell r="U4619">
            <v>10</v>
          </cell>
          <cell r="V4619">
            <v>12.49</v>
          </cell>
          <cell r="W4619">
            <v>2.4900000000000002</v>
          </cell>
        </row>
        <row r="4620">
          <cell r="I4620" t="str">
            <v>平江县加义镇湖南省九狮寨高山茶业有限责任公司连云山黄茶特色产业园道路</v>
          </cell>
          <cell r="J4620" t="str">
            <v>1312F4306260215</v>
          </cell>
          <cell r="K4620" t="str">
            <v>资源产业路</v>
          </cell>
          <cell r="L4620" t="str">
            <v>一类地区</v>
          </cell>
          <cell r="M4620" t="str">
            <v>国家贫困县</v>
          </cell>
          <cell r="N4620" t="str">
            <v>升级改造（提质改造）</v>
          </cell>
          <cell r="O4620" t="str">
            <v>平江县加义镇湖南省九狮寨高山茶业有限责任公司连云山黄茶特色产业园</v>
          </cell>
          <cell r="R4620" t="str">
            <v>3.5</v>
          </cell>
          <cell r="S4620" t="str">
            <v>6(4.5)</v>
          </cell>
          <cell r="T4620" t="str">
            <v>无</v>
          </cell>
          <cell r="U4620">
            <v>10</v>
          </cell>
          <cell r="V4620">
            <v>30.02</v>
          </cell>
          <cell r="W4620">
            <v>20.2</v>
          </cell>
        </row>
        <row r="4621">
          <cell r="I4621" t="str">
            <v>平江县大洲乡顾氏武陵家庭农场道路</v>
          </cell>
          <cell r="J4621" t="str">
            <v>1312F4306260319</v>
          </cell>
          <cell r="K4621" t="str">
            <v>资源产业路</v>
          </cell>
          <cell r="L4621" t="str">
            <v>一类地区</v>
          </cell>
          <cell r="M4621" t="str">
            <v>国家贫困县</v>
          </cell>
          <cell r="N4621" t="str">
            <v>升级改造（提质改造）</v>
          </cell>
          <cell r="O4621" t="str">
            <v>平江县大洲乡顾氏武陵家庭农场</v>
          </cell>
          <cell r="R4621" t="str">
            <v>3.5</v>
          </cell>
          <cell r="S4621" t="str">
            <v>6</v>
          </cell>
          <cell r="T4621" t="str">
            <v>无</v>
          </cell>
          <cell r="U4621">
            <v>0</v>
          </cell>
          <cell r="V4621">
            <v>3.51</v>
          </cell>
          <cell r="W4621">
            <v>3.51</v>
          </cell>
        </row>
        <row r="4622">
          <cell r="I4622" t="str">
            <v>平江县西岭山林业农民专业合作社道路</v>
          </cell>
          <cell r="J4622" t="str">
            <v>1312F4306260290</v>
          </cell>
          <cell r="K4622" t="str">
            <v>资源产业路</v>
          </cell>
          <cell r="L4622" t="str">
            <v>一类地区</v>
          </cell>
          <cell r="M4622" t="str">
            <v>国家贫困县</v>
          </cell>
          <cell r="N4622" t="str">
            <v>升级改造（提质改造）</v>
          </cell>
          <cell r="O4622" t="str">
            <v>平江县加义镇西岭山林业农民专业合作社</v>
          </cell>
          <cell r="R4622" t="str">
            <v>3.5</v>
          </cell>
          <cell r="S4622" t="str">
            <v>6(4.5)</v>
          </cell>
          <cell r="T4622" t="str">
            <v>无</v>
          </cell>
          <cell r="U4622">
            <v>0</v>
          </cell>
          <cell r="V4622">
            <v>1.26</v>
          </cell>
          <cell r="W4622">
            <v>1.26</v>
          </cell>
        </row>
        <row r="4623">
          <cell r="I4623" t="str">
            <v>平江县加义镇芦头村兴林林业农民专业合作社道路</v>
          </cell>
          <cell r="J4623" t="str">
            <v>1312F4306260407</v>
          </cell>
          <cell r="K4623" t="str">
            <v>资源产业路</v>
          </cell>
          <cell r="L4623" t="str">
            <v>一类地区</v>
          </cell>
          <cell r="M4623" t="str">
            <v>国家贫困县</v>
          </cell>
          <cell r="N4623" t="str">
            <v>新建</v>
          </cell>
          <cell r="O4623" t="str">
            <v>平江县加义镇芦头村兴林林业农民专业合作社</v>
          </cell>
          <cell r="R4623" t="str">
            <v>3</v>
          </cell>
          <cell r="S4623" t="str">
            <v>6(4.5)</v>
          </cell>
          <cell r="T4623" t="str">
            <v>无</v>
          </cell>
          <cell r="U4623">
            <v>0</v>
          </cell>
          <cell r="V4623">
            <v>6.62</v>
          </cell>
          <cell r="W4623">
            <v>6.62</v>
          </cell>
        </row>
        <row r="4624">
          <cell r="I4624" t="str">
            <v>平江县浯口镇大备村松树源资源产业园道路</v>
          </cell>
          <cell r="J4624" t="str">
            <v>1312F4306260406</v>
          </cell>
          <cell r="K4624" t="str">
            <v>资源产业路</v>
          </cell>
          <cell r="L4624" t="str">
            <v>一类地区</v>
          </cell>
          <cell r="M4624" t="str">
            <v>国家贫困县</v>
          </cell>
          <cell r="N4624" t="str">
            <v>新建</v>
          </cell>
          <cell r="O4624" t="str">
            <v>平江县浯口镇大备村松树源资源产业园</v>
          </cell>
          <cell r="R4624" t="str">
            <v>3.5</v>
          </cell>
          <cell r="S4624" t="str">
            <v>6</v>
          </cell>
          <cell r="T4624" t="str">
            <v>VB67430626</v>
          </cell>
          <cell r="U4624">
            <v>0</v>
          </cell>
          <cell r="V4624">
            <v>1.57</v>
          </cell>
          <cell r="W4624">
            <v>1.57</v>
          </cell>
        </row>
        <row r="4625">
          <cell r="I4625" t="str">
            <v>加义镇美加俐农业公司道路</v>
          </cell>
          <cell r="J4625" t="str">
            <v>1312F4306260799</v>
          </cell>
          <cell r="K4625" t="str">
            <v>资源产业路</v>
          </cell>
          <cell r="L4625" t="str">
            <v>一类地区</v>
          </cell>
          <cell r="M4625" t="str">
            <v>国家贫困县</v>
          </cell>
          <cell r="N4625" t="str">
            <v>新建</v>
          </cell>
          <cell r="O4625" t="str">
            <v>加义镇美加俐农业公司</v>
          </cell>
          <cell r="R4625" t="str">
            <v>3.5</v>
          </cell>
          <cell r="S4625" t="str">
            <v>6(4.5)</v>
          </cell>
          <cell r="T4625" t="str">
            <v>无</v>
          </cell>
          <cell r="U4625">
            <v>0</v>
          </cell>
          <cell r="V4625">
            <v>1.67</v>
          </cell>
          <cell r="W4625">
            <v>1.67</v>
          </cell>
        </row>
        <row r="4626">
          <cell r="I4626" t="str">
            <v>平江县福寿山镇嘉华种养殖农民专业合作社道路</v>
          </cell>
          <cell r="J4626" t="str">
            <v>1312F4306260264</v>
          </cell>
          <cell r="K4626" t="str">
            <v>资源产业路</v>
          </cell>
          <cell r="L4626" t="str">
            <v>一类地区</v>
          </cell>
          <cell r="M4626" t="str">
            <v>国家贫困县</v>
          </cell>
          <cell r="N4626" t="str">
            <v>升级改造（提质改造）</v>
          </cell>
          <cell r="O4626" t="str">
            <v>平江县福寿山镇嘉华种养殖农民专业合作社</v>
          </cell>
          <cell r="R4626" t="str">
            <v>3.5</v>
          </cell>
          <cell r="S4626" t="str">
            <v>6(4.5)</v>
          </cell>
          <cell r="T4626" t="str">
            <v>无</v>
          </cell>
          <cell r="U4626">
            <v>0</v>
          </cell>
          <cell r="V4626">
            <v>1.99</v>
          </cell>
          <cell r="W4626">
            <v>1.99</v>
          </cell>
        </row>
        <row r="4627">
          <cell r="I4627" t="str">
            <v>平江县浯口镇中方村资源产业路</v>
          </cell>
          <cell r="J4627" t="str">
            <v>1312F4306260329</v>
          </cell>
          <cell r="K4627" t="str">
            <v>资源产业路</v>
          </cell>
          <cell r="L4627" t="str">
            <v>一类地区</v>
          </cell>
          <cell r="M4627" t="str">
            <v>国家贫困县</v>
          </cell>
          <cell r="N4627" t="str">
            <v>升级改造（提质改造）</v>
          </cell>
          <cell r="O4627" t="str">
            <v>平江县浯口镇中方村资源产业园</v>
          </cell>
          <cell r="R4627" t="str">
            <v>3.5</v>
          </cell>
          <cell r="S4627" t="str">
            <v>6</v>
          </cell>
          <cell r="T4627" t="str">
            <v>C489430626</v>
          </cell>
          <cell r="U4627">
            <v>0</v>
          </cell>
          <cell r="V4627">
            <v>5.31</v>
          </cell>
          <cell r="W4627">
            <v>5.31</v>
          </cell>
        </row>
        <row r="4628">
          <cell r="I4628" t="str">
            <v>虹桥镇洞口村S201至佳木林业农民专业合作社道路</v>
          </cell>
          <cell r="J4628" t="str">
            <v>1312F4306260400</v>
          </cell>
          <cell r="K4628" t="str">
            <v>资源产业路</v>
          </cell>
          <cell r="L4628" t="str">
            <v>一类地区</v>
          </cell>
          <cell r="M4628" t="str">
            <v>国家贫困县</v>
          </cell>
          <cell r="N4628" t="str">
            <v>升级改造（提质改造）</v>
          </cell>
          <cell r="O4628" t="str">
            <v>佳木林业农民专业合作社</v>
          </cell>
          <cell r="R4628" t="str">
            <v>3.5</v>
          </cell>
          <cell r="S4628" t="str">
            <v>6(4.5)</v>
          </cell>
          <cell r="T4628" t="str">
            <v>无</v>
          </cell>
          <cell r="U4628">
            <v>0</v>
          </cell>
          <cell r="V4628">
            <v>1.897</v>
          </cell>
          <cell r="W4628">
            <v>1.897</v>
          </cell>
        </row>
        <row r="4629">
          <cell r="I4629" t="str">
            <v>虹桥镇洞口村S201至阿东养殖农民专业合作社道路</v>
          </cell>
          <cell r="J4629" t="str">
            <v>1312F4306260401</v>
          </cell>
          <cell r="K4629" t="str">
            <v>资源产业路</v>
          </cell>
          <cell r="L4629" t="str">
            <v>一类地区</v>
          </cell>
          <cell r="M4629" t="str">
            <v>国家贫困县</v>
          </cell>
          <cell r="N4629" t="str">
            <v>升级改造（提质改造）</v>
          </cell>
          <cell r="O4629" t="str">
            <v>阿东养殖农民专业合作社</v>
          </cell>
          <cell r="R4629" t="str">
            <v>4.5</v>
          </cell>
          <cell r="S4629" t="str">
            <v>6</v>
          </cell>
          <cell r="T4629" t="str">
            <v>无</v>
          </cell>
          <cell r="U4629">
            <v>0</v>
          </cell>
          <cell r="V4629">
            <v>0.39100000000000001</v>
          </cell>
          <cell r="W4629">
            <v>0.39100000000000001</v>
          </cell>
        </row>
        <row r="4630">
          <cell r="I4630" t="str">
            <v>平江县安定镇玉蓝有机农业开发有限公司玉蓝湾蓝莓庄园特色产业园（市级）道路</v>
          </cell>
          <cell r="J4630" t="str">
            <v>1312F4306260078</v>
          </cell>
          <cell r="K4630" t="str">
            <v>资源产业路</v>
          </cell>
          <cell r="L4630" t="str">
            <v>一类地区</v>
          </cell>
          <cell r="M4630" t="str">
            <v>国家贫困县</v>
          </cell>
          <cell r="N4630" t="str">
            <v>升级改造（提质改造）</v>
          </cell>
          <cell r="O4630" t="str">
            <v>平江县安定镇玉蓝有机农业开发有限公司玉蓝湾蓝莓庄园特色产业园（市级）</v>
          </cell>
          <cell r="R4630" t="str">
            <v>0</v>
          </cell>
          <cell r="S4630" t="str">
            <v>6(4.5)</v>
          </cell>
          <cell r="T4630" t="str">
            <v>CC21430626</v>
          </cell>
          <cell r="U4630">
            <v>0</v>
          </cell>
          <cell r="V4630">
            <v>2.73</v>
          </cell>
          <cell r="W4630">
            <v>2.73</v>
          </cell>
        </row>
        <row r="4631">
          <cell r="I4631" t="str">
            <v>板江乡省林业老科协平江乾隆山下养殖基地道路</v>
          </cell>
          <cell r="J4631" t="str">
            <v>1312F4306260007</v>
          </cell>
          <cell r="K4631" t="str">
            <v>资源产业路</v>
          </cell>
          <cell r="L4631" t="str">
            <v>一类地区</v>
          </cell>
          <cell r="M4631" t="str">
            <v>国家贫困县</v>
          </cell>
          <cell r="N4631" t="str">
            <v>升级改造（提质改造）</v>
          </cell>
          <cell r="O4631" t="str">
            <v xml:space="preserve">板江乡省林业老科协平江乾隆山下养殖基地 </v>
          </cell>
          <cell r="R4631" t="str">
            <v>0</v>
          </cell>
          <cell r="S4631" t="str">
            <v>6</v>
          </cell>
          <cell r="T4631" t="str">
            <v>无</v>
          </cell>
          <cell r="U4631">
            <v>0</v>
          </cell>
          <cell r="V4631">
            <v>5.8</v>
          </cell>
          <cell r="W4631">
            <v>5.8</v>
          </cell>
        </row>
        <row r="4632">
          <cell r="I4632" t="str">
            <v>平江县大洲乡太平村峰岭菁华果业有限公司现代农业特色产业园连接路</v>
          </cell>
          <cell r="J4632" t="str">
            <v>1312F4306260797</v>
          </cell>
          <cell r="K4632" t="str">
            <v>资源产业路</v>
          </cell>
          <cell r="L4632" t="str">
            <v>一类地区</v>
          </cell>
          <cell r="M4632" t="str">
            <v>国家贫困县</v>
          </cell>
          <cell r="N4632" t="str">
            <v>升级改造（提质改造）</v>
          </cell>
          <cell r="O4632" t="str">
            <v xml:space="preserve">平江县大洲乡峰岭菁华果业有限公司现代农业特色产业园  </v>
          </cell>
          <cell r="R4632" t="str">
            <v>3.5</v>
          </cell>
          <cell r="S4632" t="str">
            <v>6(4.5)</v>
          </cell>
          <cell r="T4632" t="str">
            <v>无</v>
          </cell>
          <cell r="U4632">
            <v>0</v>
          </cell>
          <cell r="V4632">
            <v>0.89</v>
          </cell>
          <cell r="W4632">
            <v>1.59</v>
          </cell>
        </row>
        <row r="4633">
          <cell r="I4633" t="str">
            <v>平江县大洲乡峰岭菁华果业有限公司现代农业特色产业园道路（一期）</v>
          </cell>
          <cell r="J4633" t="str">
            <v>1312F4306260062</v>
          </cell>
          <cell r="K4633" t="str">
            <v>资源产业路</v>
          </cell>
          <cell r="L4633" t="str">
            <v>一类地区</v>
          </cell>
          <cell r="M4633" t="str">
            <v>国家贫困县</v>
          </cell>
          <cell r="O4633" t="str">
            <v>平江县大洲乡峰岭菁华现代农业综合蔬菜产业园</v>
          </cell>
          <cell r="S4633" t="str">
            <v>6(4.5)</v>
          </cell>
          <cell r="T4633" t="str">
            <v>无</v>
          </cell>
          <cell r="U4633">
            <v>0</v>
          </cell>
          <cell r="V4633">
            <v>2.19</v>
          </cell>
          <cell r="W4633">
            <v>2.19</v>
          </cell>
        </row>
        <row r="4634">
          <cell r="I4634" t="str">
            <v>芦溪村锦鲤小镇连接路</v>
          </cell>
          <cell r="J4634" t="str">
            <v>1312F4306260172</v>
          </cell>
          <cell r="K4634" t="str">
            <v>资源产业路</v>
          </cell>
          <cell r="L4634" t="str">
            <v>一类地区</v>
          </cell>
          <cell r="M4634" t="str">
            <v>国家贫困县</v>
          </cell>
          <cell r="N4634" t="str">
            <v>升级改造（提质改造）</v>
          </cell>
          <cell r="O4634" t="str">
            <v>福寿山镇芦溪村锦鲤小镇</v>
          </cell>
          <cell r="S4634" t="str">
            <v>6(5)</v>
          </cell>
          <cell r="T4634" t="str">
            <v>无</v>
          </cell>
          <cell r="U4634">
            <v>0</v>
          </cell>
          <cell r="V4634">
            <v>8.6150000000000002</v>
          </cell>
          <cell r="W4634">
            <v>1.62</v>
          </cell>
        </row>
        <row r="4635">
          <cell r="I4635" t="str">
            <v>湖南宏富农牧业发展有限公司世外菊园特色产业园连接路</v>
          </cell>
          <cell r="J4635" t="str">
            <v>1312F4306260027</v>
          </cell>
          <cell r="K4635" t="str">
            <v>资源产业路</v>
          </cell>
          <cell r="L4635" t="str">
            <v>一类地区</v>
          </cell>
          <cell r="M4635" t="str">
            <v>国家贫困县</v>
          </cell>
          <cell r="N4635" t="str">
            <v>升级改造（提质改造）</v>
          </cell>
          <cell r="O4635" t="str">
            <v>湖南宏富农牧业发展有限公司世外菊园特色产业园1</v>
          </cell>
          <cell r="R4635" t="str">
            <v>3.5</v>
          </cell>
          <cell r="S4635" t="str">
            <v>6(4.5)</v>
          </cell>
          <cell r="T4635" t="str">
            <v>无</v>
          </cell>
          <cell r="U4635">
            <v>0</v>
          </cell>
          <cell r="V4635">
            <v>1.1100000000000001</v>
          </cell>
          <cell r="W4635">
            <v>1.1100000000000001</v>
          </cell>
        </row>
        <row r="4636">
          <cell r="I4636" t="str">
            <v>平江县加义镇华星农林发有限公司汉农果岭水果特色产业园（省级）道路</v>
          </cell>
          <cell r="J4636" t="str">
            <v>1312F4306260011</v>
          </cell>
          <cell r="K4636" t="str">
            <v>资源产业路</v>
          </cell>
          <cell r="L4636" t="str">
            <v>一类地区</v>
          </cell>
          <cell r="M4636" t="str">
            <v>国家贫困县</v>
          </cell>
          <cell r="N4636" t="str">
            <v>改建</v>
          </cell>
          <cell r="O4636" t="str">
            <v>平江县加义镇华星农林发有限公司汉农果岭水果特色产业园（省级）</v>
          </cell>
          <cell r="R4636" t="str">
            <v>3.5</v>
          </cell>
          <cell r="S4636" t="str">
            <v>6(4.5)</v>
          </cell>
          <cell r="T4636" t="str">
            <v>C451430626</v>
          </cell>
          <cell r="U4636">
            <v>0</v>
          </cell>
          <cell r="V4636">
            <v>1.25</v>
          </cell>
          <cell r="W4636">
            <v>1.25</v>
          </cell>
        </row>
        <row r="4637">
          <cell r="I4637" t="str">
            <v>平江县加义镇连云山欢乐果世界（省级）道路</v>
          </cell>
          <cell r="J4637" t="str">
            <v>1312F4306260001</v>
          </cell>
          <cell r="K4637" t="str">
            <v>资源产业路</v>
          </cell>
          <cell r="L4637" t="str">
            <v>一类地区</v>
          </cell>
          <cell r="M4637" t="str">
            <v>国家贫困县</v>
          </cell>
          <cell r="N4637" t="str">
            <v>升级改造（提质改造）</v>
          </cell>
          <cell r="O4637" t="str">
            <v>平江县加义镇连云山欢乐果世界（省级）</v>
          </cell>
          <cell r="R4637" t="str">
            <v>4</v>
          </cell>
          <cell r="S4637" t="str">
            <v>6</v>
          </cell>
          <cell r="T4637" t="str">
            <v>X033430626</v>
          </cell>
          <cell r="U4637">
            <v>0</v>
          </cell>
          <cell r="V4637">
            <v>3.319</v>
          </cell>
          <cell r="W4637">
            <v>3.319</v>
          </cell>
        </row>
        <row r="4638">
          <cell r="I4638" t="str">
            <v>平江县产业扶贫黑山羊养殖示范基地--芳草湾生态园连接路</v>
          </cell>
          <cell r="J4638" t="str">
            <v>1312F4306260005</v>
          </cell>
          <cell r="K4638" t="str">
            <v>资源产业路</v>
          </cell>
          <cell r="L4638" t="str">
            <v>一类地区</v>
          </cell>
          <cell r="M4638" t="str">
            <v>国家贫困县</v>
          </cell>
          <cell r="N4638" t="str">
            <v>升级改造（提质改造）</v>
          </cell>
          <cell r="O4638" t="str">
            <v>农业部标准化示范养殖场、平江县产业扶贫黑山羊养殖示范基地--芳草湾生态园</v>
          </cell>
          <cell r="R4638" t="str">
            <v>3.5</v>
          </cell>
          <cell r="S4638" t="str">
            <v>6</v>
          </cell>
          <cell r="T4638" t="str">
            <v>C63E430626</v>
          </cell>
          <cell r="U4638">
            <v>0</v>
          </cell>
          <cell r="V4638">
            <v>0.98</v>
          </cell>
          <cell r="W4638">
            <v>0.98</v>
          </cell>
        </row>
        <row r="4639">
          <cell r="I4639" t="str">
            <v>平江梅仙镇峰岭菁华现代农业综合产业园道路</v>
          </cell>
          <cell r="J4639" t="str">
            <v>1312F4306260080</v>
          </cell>
          <cell r="K4639" t="str">
            <v>资源产业路</v>
          </cell>
          <cell r="L4639" t="str">
            <v>一类地区</v>
          </cell>
          <cell r="M4639" t="str">
            <v>国家贫困县</v>
          </cell>
          <cell r="N4639" t="str">
            <v>升级改造（提质改造）</v>
          </cell>
          <cell r="O4639" t="str">
            <v xml:space="preserve">平江县梅仙镇峰岭菁华现代农业综合产业园 </v>
          </cell>
          <cell r="R4639" t="str">
            <v>3.5</v>
          </cell>
          <cell r="S4639" t="str">
            <v>6</v>
          </cell>
          <cell r="T4639" t="str">
            <v>无</v>
          </cell>
          <cell r="U4639">
            <v>0</v>
          </cell>
          <cell r="V4639">
            <v>2.56</v>
          </cell>
          <cell r="W4639">
            <v>2.56</v>
          </cell>
        </row>
        <row r="4640">
          <cell r="I4640" t="str">
            <v>上塔市镇湖南玉指香茶叶有限公司直上青云茶旅特色产业园道路</v>
          </cell>
          <cell r="J4640" t="str">
            <v>1312F4306260071</v>
          </cell>
          <cell r="K4640" t="str">
            <v>资源产业路</v>
          </cell>
          <cell r="L4640" t="str">
            <v>一类地区</v>
          </cell>
          <cell r="M4640" t="str">
            <v>国家贫困县</v>
          </cell>
          <cell r="N4640" t="str">
            <v>升级改造（提质改造）</v>
          </cell>
          <cell r="O4640" t="str">
            <v>上塔市镇湖南玉指香茶叶有限公司直上青云茶旅特色产业园</v>
          </cell>
          <cell r="R4640" t="str">
            <v>3.5</v>
          </cell>
          <cell r="S4640" t="str">
            <v>6</v>
          </cell>
          <cell r="T4640" t="str">
            <v>Y069430626</v>
          </cell>
          <cell r="U4640">
            <v>0</v>
          </cell>
          <cell r="V4640">
            <v>5.2</v>
          </cell>
          <cell r="W4640">
            <v>5.2</v>
          </cell>
        </row>
        <row r="4641">
          <cell r="I4641" t="str">
            <v>平江县石牛寨镇志为种养殖专业合作社道路</v>
          </cell>
          <cell r="J4641" t="str">
            <v>1312F4306260154</v>
          </cell>
          <cell r="K4641" t="str">
            <v>资源产业路</v>
          </cell>
          <cell r="L4641" t="str">
            <v>一类地区</v>
          </cell>
          <cell r="M4641" t="str">
            <v>国家贫困县</v>
          </cell>
          <cell r="N4641" t="str">
            <v>改建</v>
          </cell>
          <cell r="O4641" t="str">
            <v>平江县石牛寨镇志为种养殖专业合作社</v>
          </cell>
          <cell r="R4641" t="str">
            <v>3.5</v>
          </cell>
          <cell r="S4641" t="str">
            <v>6(4.5)</v>
          </cell>
          <cell r="T4641" t="str">
            <v>无</v>
          </cell>
          <cell r="U4641">
            <v>0</v>
          </cell>
          <cell r="V4641">
            <v>2.21</v>
          </cell>
          <cell r="W4641">
            <v>2.21</v>
          </cell>
        </row>
        <row r="4642">
          <cell r="I4642" t="str">
            <v>平江县瓮江镇兰家洞林业生产农民专业合作社道路</v>
          </cell>
          <cell r="J4642" t="str">
            <v>1312F4306260185</v>
          </cell>
          <cell r="K4642" t="str">
            <v>资源产业路</v>
          </cell>
          <cell r="L4642" t="str">
            <v>一类地区</v>
          </cell>
          <cell r="M4642" t="str">
            <v>国家贫困县</v>
          </cell>
          <cell r="N4642" t="str">
            <v>改建</v>
          </cell>
          <cell r="O4642" t="str">
            <v>平江县瓮江镇兰家洞林业生产农民专业合作社</v>
          </cell>
          <cell r="R4642" t="str">
            <v>3.5</v>
          </cell>
          <cell r="S4642" t="str">
            <v>6</v>
          </cell>
          <cell r="T4642" t="str">
            <v>无</v>
          </cell>
          <cell r="U4642">
            <v>0</v>
          </cell>
          <cell r="V4642">
            <v>6.15</v>
          </cell>
          <cell r="W4642">
            <v>6.15</v>
          </cell>
        </row>
        <row r="4643">
          <cell r="I4643" t="str">
            <v>平江县瓮江镇龙江花果特色产业园道路</v>
          </cell>
          <cell r="J4643" t="str">
            <v>1312F4306260270</v>
          </cell>
          <cell r="K4643" t="str">
            <v>资源产业路</v>
          </cell>
          <cell r="L4643" t="str">
            <v>一类地区</v>
          </cell>
          <cell r="M4643" t="str">
            <v>国家贫困县</v>
          </cell>
          <cell r="N4643" t="str">
            <v>升级改造（提质改造）</v>
          </cell>
          <cell r="O4643" t="str">
            <v>平江县瓮江镇龙江花果特色产业园</v>
          </cell>
          <cell r="R4643" t="str">
            <v>3.5</v>
          </cell>
          <cell r="S4643" t="str">
            <v>6(4.5)</v>
          </cell>
          <cell r="T4643" t="str">
            <v>Y136430626</v>
          </cell>
          <cell r="U4643">
            <v>0</v>
          </cell>
          <cell r="V4643">
            <v>2.57</v>
          </cell>
          <cell r="W4643">
            <v>2.57</v>
          </cell>
        </row>
        <row r="4644">
          <cell r="I4644" t="str">
            <v>平江县农业科技园区（园艺示范中心)道路</v>
          </cell>
          <cell r="J4644" t="str">
            <v>1312F4306260006</v>
          </cell>
          <cell r="K4644" t="str">
            <v>资源产业路</v>
          </cell>
          <cell r="L4644" t="str">
            <v>一类地区</v>
          </cell>
          <cell r="M4644" t="str">
            <v>国家贫困县</v>
          </cell>
          <cell r="N4644" t="str">
            <v>升级改造（提质改造）</v>
          </cell>
          <cell r="O4644" t="str">
            <v>平江县农业科技园区（园艺示范中心)</v>
          </cell>
          <cell r="R4644" t="str">
            <v>3.5</v>
          </cell>
          <cell r="S4644" t="str">
            <v>6</v>
          </cell>
          <cell r="T4644" t="str">
            <v>X263430626</v>
          </cell>
          <cell r="U4644">
            <v>0</v>
          </cell>
          <cell r="V4644">
            <v>5.51</v>
          </cell>
          <cell r="W4644">
            <v>5.51</v>
          </cell>
        </row>
        <row r="4645">
          <cell r="I4645" t="str">
            <v>平江县余坪镇华电平江电厂周边配套农村特色产业道路</v>
          </cell>
          <cell r="J4645" t="str">
            <v>1312F4306260090</v>
          </cell>
          <cell r="K4645" t="str">
            <v>资源产业路</v>
          </cell>
          <cell r="L4645" t="str">
            <v>一类地区</v>
          </cell>
          <cell r="M4645" t="str">
            <v>国家贫困县</v>
          </cell>
          <cell r="N4645" t="str">
            <v>升级改造（提质改造）</v>
          </cell>
          <cell r="O4645" t="str">
            <v>平江县余坪镇华电平江电厂周边配套农村特色产业</v>
          </cell>
          <cell r="S4645" t="str">
            <v>6(4.5)</v>
          </cell>
          <cell r="T4645" t="str">
            <v>Y054430626</v>
          </cell>
          <cell r="U4645">
            <v>10</v>
          </cell>
          <cell r="V4645">
            <v>16.3</v>
          </cell>
          <cell r="W4645">
            <v>6.5</v>
          </cell>
        </row>
        <row r="4646">
          <cell r="I4646" t="str">
            <v>平江县余坪镇国家森林乡村绿色农产品基地道路</v>
          </cell>
          <cell r="J4646" t="str">
            <v>1312F4306260083</v>
          </cell>
          <cell r="K4646" t="str">
            <v>资源产业路</v>
          </cell>
          <cell r="L4646" t="str">
            <v>一类地区</v>
          </cell>
          <cell r="M4646" t="str">
            <v>国家贫困县</v>
          </cell>
          <cell r="N4646" t="str">
            <v>升级改造（提质改造）</v>
          </cell>
          <cell r="O4646" t="str">
            <v>平江县余坪镇国家森林乡村绿色农产品基地</v>
          </cell>
          <cell r="R4646" t="str">
            <v>3.5</v>
          </cell>
          <cell r="S4646" t="str">
            <v>6</v>
          </cell>
          <cell r="T4646" t="str">
            <v>X049430626</v>
          </cell>
          <cell r="U4646">
            <v>0</v>
          </cell>
          <cell r="V4646">
            <v>16.89</v>
          </cell>
          <cell r="W4646">
            <v>16.89</v>
          </cell>
        </row>
        <row r="4647">
          <cell r="I4647" t="str">
            <v>平江县长寿镇张奇品生态农业开发有限公司道路</v>
          </cell>
          <cell r="J4647" t="str">
            <v>1312F4306260109</v>
          </cell>
          <cell r="K4647" t="str">
            <v>资源产业路</v>
          </cell>
          <cell r="L4647" t="str">
            <v>一类地区</v>
          </cell>
          <cell r="M4647" t="str">
            <v>国家贫困县</v>
          </cell>
          <cell r="N4647" t="str">
            <v>改建</v>
          </cell>
          <cell r="O4647" t="str">
            <v>平江县长寿镇张奇品生态农业开发有限公司</v>
          </cell>
          <cell r="R4647" t="str">
            <v>3.5</v>
          </cell>
          <cell r="S4647" t="str">
            <v>6(4.5)</v>
          </cell>
          <cell r="T4647" t="str">
            <v>无</v>
          </cell>
          <cell r="U4647">
            <v>0</v>
          </cell>
          <cell r="V4647">
            <v>1.17</v>
          </cell>
          <cell r="W4647">
            <v>1.17</v>
          </cell>
        </row>
        <row r="4648">
          <cell r="I4648" t="str">
            <v>平江县长寿镇绿果特色产业园道路</v>
          </cell>
          <cell r="J4648" t="str">
            <v>1312F4306260101</v>
          </cell>
          <cell r="K4648" t="str">
            <v>资源产业路</v>
          </cell>
          <cell r="L4648" t="str">
            <v>一类地区</v>
          </cell>
          <cell r="M4648" t="str">
            <v>国家贫困县</v>
          </cell>
          <cell r="N4648" t="str">
            <v>升级改造（提质改造）</v>
          </cell>
          <cell r="O4648" t="str">
            <v>平江县长寿镇绿果特色产业园</v>
          </cell>
          <cell r="R4648" t="str">
            <v>3.5</v>
          </cell>
          <cell r="S4648" t="str">
            <v>6(4.5)</v>
          </cell>
          <cell r="T4648" t="str">
            <v>C226430626</v>
          </cell>
          <cell r="U4648">
            <v>0</v>
          </cell>
          <cell r="V4648">
            <v>2.04</v>
          </cell>
          <cell r="W4648">
            <v>2.04</v>
          </cell>
        </row>
        <row r="4649">
          <cell r="I4649" t="str">
            <v>湖南省黄金洞有限公司杨山庄道路</v>
          </cell>
          <cell r="J4649" t="str">
            <v>1312F4306260122</v>
          </cell>
          <cell r="K4649" t="str">
            <v>资源产业路</v>
          </cell>
          <cell r="L4649" t="str">
            <v>一类地区</v>
          </cell>
          <cell r="M4649" t="str">
            <v>国家贫困县</v>
          </cell>
          <cell r="N4649" t="str">
            <v>升级改造（提质改造）</v>
          </cell>
          <cell r="O4649" t="str">
            <v>湖南省黄金洞有限公司杨山庄</v>
          </cell>
          <cell r="R4649" t="str">
            <v>3.5</v>
          </cell>
          <cell r="S4649" t="str">
            <v>6(4.5)</v>
          </cell>
          <cell r="T4649" t="str">
            <v>无</v>
          </cell>
          <cell r="U4649">
            <v>0</v>
          </cell>
          <cell r="V4649">
            <v>2.29</v>
          </cell>
          <cell r="W4649">
            <v>2.29</v>
          </cell>
        </row>
        <row r="4650">
          <cell r="I4650" t="str">
            <v>湖南黄金洞有限责任公司道路</v>
          </cell>
          <cell r="J4650" t="str">
            <v>1312F4306260118</v>
          </cell>
          <cell r="K4650" t="str">
            <v>资源产业路</v>
          </cell>
          <cell r="L4650" t="str">
            <v>一类地区</v>
          </cell>
          <cell r="M4650" t="str">
            <v>国家贫困县</v>
          </cell>
          <cell r="N4650" t="str">
            <v>升级改造（提质改造）</v>
          </cell>
          <cell r="O4650" t="str">
            <v>湖南黄金洞有限责任公司</v>
          </cell>
          <cell r="R4650" t="str">
            <v>3.5</v>
          </cell>
          <cell r="S4650" t="str">
            <v>6(4.5)</v>
          </cell>
          <cell r="T4650" t="str">
            <v>无</v>
          </cell>
          <cell r="U4650">
            <v>0</v>
          </cell>
          <cell r="V4650">
            <v>0.65</v>
          </cell>
          <cell r="W4650">
            <v>0.65</v>
          </cell>
        </row>
        <row r="4651">
          <cell r="I4651" t="str">
            <v>湖南黄金洞矿业有限公司本部道路</v>
          </cell>
          <cell r="J4651" t="str">
            <v>1312F4306260121</v>
          </cell>
          <cell r="K4651" t="str">
            <v>资源产业路</v>
          </cell>
          <cell r="L4651" t="str">
            <v>一类地区</v>
          </cell>
          <cell r="M4651" t="str">
            <v>国家贫困县</v>
          </cell>
          <cell r="N4651" t="str">
            <v>升级改造（提质改造）</v>
          </cell>
          <cell r="O4651" t="str">
            <v>湖南黄金洞矿业有限公司本部</v>
          </cell>
          <cell r="R4651" t="str">
            <v>3.5</v>
          </cell>
          <cell r="S4651" t="str">
            <v>6(4.5)</v>
          </cell>
          <cell r="T4651" t="str">
            <v>C471430626</v>
          </cell>
          <cell r="U4651">
            <v>0</v>
          </cell>
          <cell r="V4651">
            <v>3.57</v>
          </cell>
          <cell r="W4651">
            <v>3.57</v>
          </cell>
        </row>
        <row r="4652">
          <cell r="I4652" t="str">
            <v>加义镇连云林场森林旅游与康养现代林业特色产业园道路</v>
          </cell>
          <cell r="J4652" t="str">
            <v>1312F4306260166</v>
          </cell>
          <cell r="K4652" t="str">
            <v>资源产业路</v>
          </cell>
          <cell r="L4652" t="str">
            <v>一类地区</v>
          </cell>
          <cell r="M4652" t="str">
            <v>国家贫困县</v>
          </cell>
          <cell r="N4652" t="str">
            <v>升级改造（提质改造）</v>
          </cell>
          <cell r="O4652" t="str">
            <v>加义镇连云林场森林旅游与康养现代林业特色产业园</v>
          </cell>
          <cell r="R4652" t="str">
            <v>3.5</v>
          </cell>
          <cell r="S4652" t="str">
            <v>6(4.5)</v>
          </cell>
          <cell r="T4652" t="str">
            <v>无</v>
          </cell>
          <cell r="U4652">
            <v>0</v>
          </cell>
          <cell r="V4652">
            <v>11.79</v>
          </cell>
          <cell r="W4652">
            <v>11.79</v>
          </cell>
        </row>
        <row r="4653">
          <cell r="I4653" t="str">
            <v>平江县加义至芦头境谷道路</v>
          </cell>
          <cell r="J4653" t="str">
            <v>1312F4306260087</v>
          </cell>
          <cell r="K4653" t="str">
            <v>资源产业路</v>
          </cell>
          <cell r="L4653" t="str">
            <v>一类地区</v>
          </cell>
          <cell r="M4653" t="str">
            <v>国家贫困县</v>
          </cell>
          <cell r="N4653" t="str">
            <v>升级改造（提质改造）</v>
          </cell>
          <cell r="O4653" t="str">
            <v>平江县加义至芦头境谷</v>
          </cell>
          <cell r="R4653" t="str">
            <v>3.5</v>
          </cell>
          <cell r="S4653" t="str">
            <v>6</v>
          </cell>
          <cell r="T4653" t="str">
            <v>无</v>
          </cell>
          <cell r="U4653">
            <v>0</v>
          </cell>
          <cell r="V4653">
            <v>3.29</v>
          </cell>
          <cell r="W4653">
            <v>3.29</v>
          </cell>
        </row>
        <row r="4654">
          <cell r="I4654" t="str">
            <v>平江县三市镇永联生态养殖产业园道路</v>
          </cell>
          <cell r="J4654" t="str">
            <v>1312F4306260272</v>
          </cell>
          <cell r="K4654" t="str">
            <v>资源产业路</v>
          </cell>
          <cell r="L4654" t="str">
            <v>一类地区</v>
          </cell>
          <cell r="M4654" t="str">
            <v>国家贫困县</v>
          </cell>
          <cell r="N4654" t="str">
            <v>升级改造（提质改造）</v>
          </cell>
          <cell r="O4654" t="str">
            <v>平江县三市镇永联生态养殖产业园</v>
          </cell>
          <cell r="R4654" t="str">
            <v>3.5</v>
          </cell>
          <cell r="S4654" t="str">
            <v>6(4.5)</v>
          </cell>
          <cell r="T4654" t="str">
            <v>C162430626</v>
          </cell>
          <cell r="U4654">
            <v>3.9260000000000002</v>
          </cell>
          <cell r="V4654">
            <v>7.5960000000000001</v>
          </cell>
          <cell r="W4654">
            <v>3.67</v>
          </cell>
        </row>
        <row r="4655">
          <cell r="I4655" t="str">
            <v>平江县安定镇白茅村油茶生态产业园道路</v>
          </cell>
          <cell r="J4655" t="str">
            <v>1312F4306260003</v>
          </cell>
          <cell r="K4655" t="str">
            <v>资源产业路</v>
          </cell>
          <cell r="L4655" t="str">
            <v>一类地区</v>
          </cell>
          <cell r="M4655" t="str">
            <v>国家贫困县</v>
          </cell>
          <cell r="N4655" t="str">
            <v>升级改造（提质改造）</v>
          </cell>
          <cell r="O4655" t="str">
            <v>平江县安定镇白茅村油茶生态产业园</v>
          </cell>
          <cell r="R4655" t="str">
            <v>3.5</v>
          </cell>
          <cell r="S4655" t="str">
            <v>7</v>
          </cell>
          <cell r="T4655" t="str">
            <v>C23A430626</v>
          </cell>
          <cell r="U4655">
            <v>10</v>
          </cell>
          <cell r="V4655">
            <v>15.25</v>
          </cell>
          <cell r="W4655">
            <v>5.25</v>
          </cell>
        </row>
        <row r="4656">
          <cell r="I4656" t="str">
            <v>平江县岑川柘坡种养专业合作社道路</v>
          </cell>
          <cell r="J4656" t="str">
            <v>1312F4306260204</v>
          </cell>
          <cell r="K4656" t="str">
            <v>资源产业路</v>
          </cell>
          <cell r="L4656" t="str">
            <v>一类地区</v>
          </cell>
          <cell r="M4656" t="str">
            <v>国家贫困县</v>
          </cell>
          <cell r="N4656" t="str">
            <v>升级改造（提质改造）</v>
          </cell>
          <cell r="O4656" t="str">
            <v>平江县岑川柘坡种养专业合作社</v>
          </cell>
          <cell r="R4656" t="str">
            <v>3.5</v>
          </cell>
          <cell r="S4656" t="str">
            <v>6</v>
          </cell>
          <cell r="T4656" t="str">
            <v>无</v>
          </cell>
          <cell r="U4656">
            <v>0</v>
          </cell>
          <cell r="V4656">
            <v>0.8</v>
          </cell>
          <cell r="W4656">
            <v>0.8</v>
          </cell>
        </row>
        <row r="4657">
          <cell r="I4657" t="str">
            <v>平江县岑川镇丰升生态农业合作社道路</v>
          </cell>
          <cell r="J4657" t="str">
            <v>1312F4306260226</v>
          </cell>
          <cell r="K4657" t="str">
            <v>资源产业路</v>
          </cell>
          <cell r="L4657" t="str">
            <v>一类地区</v>
          </cell>
          <cell r="M4657" t="str">
            <v>国家贫困县</v>
          </cell>
          <cell r="N4657" t="str">
            <v>升级改造（提质改造）</v>
          </cell>
          <cell r="O4657" t="str">
            <v>平江县岑川镇丰升生态农业合作社</v>
          </cell>
          <cell r="R4657" t="str">
            <v>3.5</v>
          </cell>
          <cell r="S4657" t="str">
            <v>6</v>
          </cell>
          <cell r="T4657" t="str">
            <v>Y099430626</v>
          </cell>
          <cell r="U4657">
            <v>0</v>
          </cell>
          <cell r="V4657">
            <v>5.16</v>
          </cell>
          <cell r="W4657">
            <v>5.16</v>
          </cell>
        </row>
        <row r="4658">
          <cell r="I4658" t="str">
            <v>平江县姚洲产业园道路</v>
          </cell>
          <cell r="J4658" t="str">
            <v>1312F4306260050</v>
          </cell>
          <cell r="K4658" t="str">
            <v>资源产业路</v>
          </cell>
          <cell r="L4658" t="str">
            <v>一类地区</v>
          </cell>
          <cell r="M4658" t="str">
            <v>国家贫困县</v>
          </cell>
          <cell r="N4658" t="str">
            <v>升级改造（提质改造）</v>
          </cell>
          <cell r="O4658" t="str">
            <v>平江县姚洲产业园</v>
          </cell>
          <cell r="R4658" t="str">
            <v>3.5</v>
          </cell>
          <cell r="S4658" t="str">
            <v>6</v>
          </cell>
          <cell r="T4658" t="str">
            <v>无</v>
          </cell>
          <cell r="U4658">
            <v>0</v>
          </cell>
          <cell r="V4658">
            <v>0.44</v>
          </cell>
          <cell r="W4658">
            <v>0.44</v>
          </cell>
        </row>
        <row r="4659">
          <cell r="I4659" t="str">
            <v>平江县汉昌镇驷马村白石红豆杉种养殖道路</v>
          </cell>
          <cell r="J4659" t="str">
            <v>1312F4306260372</v>
          </cell>
          <cell r="K4659" t="str">
            <v>资源产业路</v>
          </cell>
          <cell r="L4659" t="str">
            <v>一类地区</v>
          </cell>
          <cell r="M4659" t="str">
            <v>国家贫困县</v>
          </cell>
          <cell r="N4659" t="str">
            <v>升级改造（提质改造）</v>
          </cell>
          <cell r="O4659" t="str">
            <v>平江县汉昌镇驷马村白石红豆杉种养殖基地</v>
          </cell>
          <cell r="R4659" t="str">
            <v>3.5</v>
          </cell>
          <cell r="S4659" t="str">
            <v>6(4.5)</v>
          </cell>
          <cell r="T4659" t="str">
            <v>无</v>
          </cell>
          <cell r="U4659">
            <v>0</v>
          </cell>
          <cell r="V4659">
            <v>3.34</v>
          </cell>
          <cell r="W4659">
            <v>3.34</v>
          </cell>
        </row>
        <row r="4660">
          <cell r="I4660" t="str">
            <v>虹桥镇阜山窑陶瓷文化艺术产业园道路</v>
          </cell>
          <cell r="J4660" t="str">
            <v>1312F4306260327</v>
          </cell>
          <cell r="K4660" t="str">
            <v>资源产业路</v>
          </cell>
          <cell r="L4660" t="str">
            <v>一类地区</v>
          </cell>
          <cell r="M4660" t="str">
            <v>国家贫困县</v>
          </cell>
          <cell r="N4660" t="str">
            <v>升级改造（提质改造）</v>
          </cell>
          <cell r="O4660" t="str">
            <v>虹桥镇阜山窑陶瓷文化艺术产业园</v>
          </cell>
          <cell r="R4660" t="str">
            <v>3.5</v>
          </cell>
          <cell r="S4660" t="str">
            <v>6</v>
          </cell>
          <cell r="T4660" t="str">
            <v>无</v>
          </cell>
          <cell r="U4660">
            <v>0</v>
          </cell>
          <cell r="V4660">
            <v>1.73</v>
          </cell>
          <cell r="W4660">
            <v>1.73</v>
          </cell>
        </row>
        <row r="4661">
          <cell r="I4661" t="str">
            <v>平江县龙门镇官溪养殖场连接路</v>
          </cell>
          <cell r="J4661" t="str">
            <v>1312F4306260147</v>
          </cell>
          <cell r="K4661" t="str">
            <v>资源产业路</v>
          </cell>
          <cell r="L4661" t="str">
            <v>一类地区</v>
          </cell>
          <cell r="M4661" t="str">
            <v>国家贫困县</v>
          </cell>
          <cell r="N4661" t="str">
            <v>新建</v>
          </cell>
          <cell r="O4661" t="str">
            <v>平江县龙门镇官溪养殖场道路</v>
          </cell>
          <cell r="R4661" t="str">
            <v>3.5</v>
          </cell>
          <cell r="S4661" t="str">
            <v>6(4.5)</v>
          </cell>
          <cell r="T4661" t="str">
            <v>无</v>
          </cell>
          <cell r="U4661">
            <v>0</v>
          </cell>
          <cell r="V4661">
            <v>0.55000000000000004</v>
          </cell>
          <cell r="W4661">
            <v>0.55000000000000004</v>
          </cell>
        </row>
        <row r="4662">
          <cell r="I4662" t="str">
            <v>平江县南江镇五角山养猪场连接路</v>
          </cell>
          <cell r="J4662" t="str">
            <v>1312F4306260008</v>
          </cell>
          <cell r="K4662" t="str">
            <v>资源产业路</v>
          </cell>
          <cell r="L4662" t="str">
            <v>一类地区</v>
          </cell>
          <cell r="M4662" t="str">
            <v>国家贫困县</v>
          </cell>
          <cell r="N4662" t="str">
            <v>升级改造（提质改造）</v>
          </cell>
          <cell r="O4662" t="str">
            <v xml:space="preserve">平江县南江镇五角山养猪场 </v>
          </cell>
          <cell r="R4662" t="str">
            <v>3.5</v>
          </cell>
          <cell r="S4662" t="str">
            <v>6(4.5)</v>
          </cell>
          <cell r="T4662" t="str">
            <v>无</v>
          </cell>
          <cell r="U4662">
            <v>0</v>
          </cell>
          <cell r="V4662">
            <v>1.32</v>
          </cell>
          <cell r="W4662">
            <v>1.32</v>
          </cell>
        </row>
        <row r="4663">
          <cell r="I4663" t="str">
            <v>平江县中湘有限公司连接路</v>
          </cell>
          <cell r="J4663" t="str">
            <v>1312F4306260032</v>
          </cell>
          <cell r="K4663" t="str">
            <v>资源产业路</v>
          </cell>
          <cell r="L4663" t="str">
            <v>一类地区</v>
          </cell>
          <cell r="M4663" t="str">
            <v>国家贫困县</v>
          </cell>
          <cell r="N4663" t="str">
            <v>升级改造（提质改造）</v>
          </cell>
          <cell r="O4663" t="str">
            <v>平江县中湘有限公司金盆岭</v>
          </cell>
          <cell r="R4663" t="str">
            <v>3.5</v>
          </cell>
          <cell r="S4663" t="str">
            <v>6(4.5)</v>
          </cell>
          <cell r="T4663" t="str">
            <v>无</v>
          </cell>
          <cell r="U4663">
            <v>0</v>
          </cell>
          <cell r="V4663">
            <v>1.9</v>
          </cell>
          <cell r="W4663">
            <v>1.9</v>
          </cell>
        </row>
        <row r="4664">
          <cell r="I4664" t="str">
            <v>伍市镇园艺果蔬小镇道路</v>
          </cell>
          <cell r="J4664" t="str">
            <v>1312F4306260798</v>
          </cell>
          <cell r="K4664" t="str">
            <v>资源产业路</v>
          </cell>
          <cell r="L4664" t="str">
            <v>一类地区</v>
          </cell>
          <cell r="M4664" t="str">
            <v>国家贫困县</v>
          </cell>
          <cell r="N4664" t="str">
            <v>升级改造（提质改造）</v>
          </cell>
          <cell r="O4664" t="str">
            <v>伍市镇园艺果蔬小镇</v>
          </cell>
          <cell r="R4664" t="str">
            <v>3.5</v>
          </cell>
          <cell r="S4664" t="str">
            <v>6(4.5)</v>
          </cell>
          <cell r="T4664" t="str">
            <v>无</v>
          </cell>
          <cell r="U4664">
            <v>0</v>
          </cell>
          <cell r="V4664">
            <v>3</v>
          </cell>
          <cell r="W4664">
            <v>6.39</v>
          </cell>
        </row>
        <row r="4665">
          <cell r="I4665" t="str">
            <v>平江县余坪镇三发孔雀生态养殖基地道路</v>
          </cell>
          <cell r="J4665" t="str">
            <v>1312F4306260097</v>
          </cell>
          <cell r="K4665" t="str">
            <v>资源产业路</v>
          </cell>
          <cell r="L4665" t="str">
            <v>一类地区</v>
          </cell>
          <cell r="M4665" t="str">
            <v>国家贫困县</v>
          </cell>
          <cell r="N4665" t="str">
            <v>升级改造（提质改造）</v>
          </cell>
          <cell r="O4665" t="str">
            <v>平江县余坪镇三发孔雀生态养殖基地</v>
          </cell>
          <cell r="R4665" t="str">
            <v>3.5</v>
          </cell>
          <cell r="S4665" t="str">
            <v>6(4.5)</v>
          </cell>
          <cell r="T4665" t="str">
            <v>C21J430626</v>
          </cell>
          <cell r="U4665">
            <v>0</v>
          </cell>
          <cell r="V4665">
            <v>4.6900000000000004</v>
          </cell>
          <cell r="W4665">
            <v>4.6900000000000004</v>
          </cell>
        </row>
        <row r="4666">
          <cell r="I4666" t="str">
            <v>平江县三市镇三眼桥农牧产业园道路</v>
          </cell>
          <cell r="J4666" t="str">
            <v>1312F4306260273</v>
          </cell>
          <cell r="K4666" t="str">
            <v>资源产业路</v>
          </cell>
          <cell r="L4666" t="str">
            <v>一类地区</v>
          </cell>
          <cell r="M4666" t="str">
            <v>国家贫困县</v>
          </cell>
          <cell r="N4666" t="str">
            <v>新建</v>
          </cell>
          <cell r="O4666" t="str">
            <v>平江县三市镇三眼桥农牧产业园</v>
          </cell>
          <cell r="R4666" t="str">
            <v>3.5</v>
          </cell>
          <cell r="S4666" t="str">
            <v>6(4.5)</v>
          </cell>
          <cell r="T4666" t="str">
            <v>C717430626</v>
          </cell>
          <cell r="U4666">
            <v>0</v>
          </cell>
          <cell r="V4666">
            <v>1.38</v>
          </cell>
          <cell r="W4666">
            <v>1.38</v>
          </cell>
        </row>
        <row r="4667">
          <cell r="I4667" t="str">
            <v>伍市镇三和村幸福小镇产业园道路</v>
          </cell>
          <cell r="J4667" t="str">
            <v>1312F4306260347</v>
          </cell>
          <cell r="K4667" t="str">
            <v>资源产业路</v>
          </cell>
          <cell r="L4667" t="str">
            <v>一类地区</v>
          </cell>
          <cell r="M4667" t="str">
            <v>国家贫困县</v>
          </cell>
          <cell r="N4667" t="str">
            <v>升级改造（提质改造）</v>
          </cell>
          <cell r="O4667" t="str">
            <v>伍市镇三和村幸福小镇产业园</v>
          </cell>
          <cell r="R4667" t="str">
            <v>3.5</v>
          </cell>
          <cell r="S4667" t="str">
            <v>6(4.5)</v>
          </cell>
          <cell r="T4667" t="str">
            <v>CN05430626</v>
          </cell>
          <cell r="U4667">
            <v>0</v>
          </cell>
          <cell r="V4667">
            <v>1.39</v>
          </cell>
          <cell r="W4667">
            <v>1.39</v>
          </cell>
        </row>
        <row r="4668">
          <cell r="I4668" t="str">
            <v>南江镇万华生态种养合作社道路</v>
          </cell>
          <cell r="J4668" t="str">
            <v>1312F4306260391</v>
          </cell>
          <cell r="K4668" t="str">
            <v>资源产业路</v>
          </cell>
          <cell r="L4668" t="str">
            <v>一类地区</v>
          </cell>
          <cell r="M4668" t="str">
            <v>国家贫困县</v>
          </cell>
          <cell r="N4668" t="str">
            <v>升级改造（提质改造）</v>
          </cell>
          <cell r="O4668" t="str">
            <v>平江县南江镇万华生态种养合作社</v>
          </cell>
          <cell r="R4668" t="str">
            <v>3.5</v>
          </cell>
          <cell r="S4668" t="str">
            <v>6</v>
          </cell>
          <cell r="T4668" t="str">
            <v>CA19430626</v>
          </cell>
          <cell r="U4668">
            <v>0</v>
          </cell>
          <cell r="V4668">
            <v>1.63</v>
          </cell>
          <cell r="W4668">
            <v>1.63</v>
          </cell>
        </row>
        <row r="4669">
          <cell r="I4669" t="str">
            <v>平江县虹桥镇平安砖厂道路</v>
          </cell>
          <cell r="J4669" t="str">
            <v>1312F4306260028</v>
          </cell>
          <cell r="K4669" t="str">
            <v>资源产业路</v>
          </cell>
          <cell r="L4669" t="str">
            <v>一类地区</v>
          </cell>
          <cell r="M4669" t="str">
            <v>国家贫困县</v>
          </cell>
          <cell r="N4669" t="str">
            <v>升级改造（提质改造）</v>
          </cell>
          <cell r="O4669" t="str">
            <v>平江县虹桥镇平安砖厂</v>
          </cell>
          <cell r="R4669" t="str">
            <v>3.5</v>
          </cell>
          <cell r="S4669" t="str">
            <v>6(5.5)</v>
          </cell>
          <cell r="T4669" t="str">
            <v>无</v>
          </cell>
          <cell r="U4669">
            <v>0</v>
          </cell>
          <cell r="V4669">
            <v>0.34</v>
          </cell>
          <cell r="W4669">
            <v>0.34</v>
          </cell>
        </row>
        <row r="4670">
          <cell r="I4670" t="str">
            <v>平江县梅仙镇坳上王古坡饰面花岗岩矿道路</v>
          </cell>
          <cell r="J4670" t="str">
            <v>1312F4306260004</v>
          </cell>
          <cell r="K4670" t="str">
            <v>资源产业路</v>
          </cell>
          <cell r="L4670" t="str">
            <v>一类地区</v>
          </cell>
          <cell r="M4670" t="str">
            <v>国家贫困县</v>
          </cell>
          <cell r="N4670" t="str">
            <v>升级改造（提质改造）</v>
          </cell>
          <cell r="O4670" t="str">
            <v>平江县梅仙镇坳上王古坡饰面花岗岩矿</v>
          </cell>
          <cell r="R4670" t="str">
            <v>3.5</v>
          </cell>
          <cell r="S4670" t="str">
            <v>6(4.5)</v>
          </cell>
          <cell r="T4670" t="str">
            <v>无</v>
          </cell>
          <cell r="U4670">
            <v>0</v>
          </cell>
          <cell r="V4670">
            <v>5.92</v>
          </cell>
          <cell r="W4670">
            <v>5.92</v>
          </cell>
        </row>
        <row r="4671">
          <cell r="I4671" t="str">
            <v>南江镇幕阜山森林康养基地道路</v>
          </cell>
          <cell r="J4671" t="str">
            <v>1312F4306260161</v>
          </cell>
          <cell r="K4671" t="str">
            <v>资源产业路</v>
          </cell>
          <cell r="L4671" t="str">
            <v>一类地区</v>
          </cell>
          <cell r="M4671" t="str">
            <v>国家贫困县</v>
          </cell>
          <cell r="N4671" t="str">
            <v>升级改造（提质改造）</v>
          </cell>
          <cell r="O4671" t="str">
            <v>南江镇幕阜山森林康养基地</v>
          </cell>
          <cell r="R4671" t="str">
            <v>4</v>
          </cell>
          <cell r="S4671" t="str">
            <v>6(5)</v>
          </cell>
          <cell r="T4671" t="str">
            <v>X006430626</v>
          </cell>
          <cell r="U4671">
            <v>0</v>
          </cell>
          <cell r="V4671">
            <v>5.92</v>
          </cell>
          <cell r="W4671">
            <v>5.92</v>
          </cell>
        </row>
        <row r="4672">
          <cell r="I4672" t="str">
            <v>平江县三墩乡景盛有限公司道路</v>
          </cell>
          <cell r="J4672" t="str">
            <v>1312F4306260065</v>
          </cell>
          <cell r="K4672" t="str">
            <v>资源产业路</v>
          </cell>
          <cell r="L4672" t="str">
            <v>一类地区</v>
          </cell>
          <cell r="M4672" t="str">
            <v>国家贫困县</v>
          </cell>
          <cell r="N4672" t="str">
            <v>升级改造（提质改造）</v>
          </cell>
          <cell r="O4672" t="str">
            <v>平江县三墩乡景盛有限公司</v>
          </cell>
          <cell r="R4672" t="str">
            <v>3.5</v>
          </cell>
          <cell r="S4672" t="str">
            <v>6(4.5)</v>
          </cell>
          <cell r="T4672" t="str">
            <v>无</v>
          </cell>
          <cell r="U4672">
            <v>0</v>
          </cell>
          <cell r="V4672">
            <v>1.62</v>
          </cell>
          <cell r="W4672">
            <v>1.62</v>
          </cell>
        </row>
        <row r="4673">
          <cell r="I4673" t="str">
            <v>伍市镇武莲村月坤蔬菜基地道路</v>
          </cell>
          <cell r="J4673" t="str">
            <v>1312F4306260132</v>
          </cell>
          <cell r="K4673" t="str">
            <v>资源产业路</v>
          </cell>
          <cell r="L4673" t="str">
            <v>一类地区</v>
          </cell>
          <cell r="M4673" t="str">
            <v>国家贫困县</v>
          </cell>
          <cell r="N4673" t="str">
            <v>升级改造（提质改造）</v>
          </cell>
          <cell r="O4673" t="str">
            <v>伍市镇武莲村月坤蔬菜基地</v>
          </cell>
          <cell r="R4673" t="str">
            <v>3.5</v>
          </cell>
          <cell r="S4673" t="str">
            <v>6</v>
          </cell>
          <cell r="T4673" t="str">
            <v>Y087430626</v>
          </cell>
          <cell r="U4673">
            <v>0</v>
          </cell>
          <cell r="V4673">
            <v>1.02</v>
          </cell>
          <cell r="W4673">
            <v>1.02</v>
          </cell>
        </row>
        <row r="4674">
          <cell r="I4674" t="str">
            <v>向家镇金龙村苗木基地产业道路</v>
          </cell>
          <cell r="J4674" t="str">
            <v>1312F4306260353</v>
          </cell>
          <cell r="K4674" t="str">
            <v>资源产业路</v>
          </cell>
          <cell r="L4674" t="str">
            <v>一类地区</v>
          </cell>
          <cell r="M4674" t="str">
            <v>国家贫困县</v>
          </cell>
          <cell r="N4674" t="str">
            <v>升级改造（提质改造）</v>
          </cell>
          <cell r="O4674" t="str">
            <v>向家镇金龙产业园</v>
          </cell>
          <cell r="R4674" t="str">
            <v>3.5</v>
          </cell>
          <cell r="S4674" t="str">
            <v>6</v>
          </cell>
          <cell r="T4674" t="str">
            <v>无</v>
          </cell>
          <cell r="U4674">
            <v>0</v>
          </cell>
          <cell r="V4674">
            <v>6.7</v>
          </cell>
          <cell r="W4674">
            <v>6.7</v>
          </cell>
        </row>
        <row r="4675">
          <cell r="I4675" t="str">
            <v>S308至凤凰山茶果旅产业园公路</v>
          </cell>
          <cell r="J4675" t="str">
            <v>1312F4306260503</v>
          </cell>
          <cell r="K4675" t="str">
            <v>资源产业路</v>
          </cell>
          <cell r="L4675" t="str">
            <v>一类地区</v>
          </cell>
          <cell r="M4675" t="str">
            <v>国家贫困县</v>
          </cell>
          <cell r="N4675" t="str">
            <v>新建</v>
          </cell>
          <cell r="O4675" t="str">
            <v>凤凰山茶果旅产业园</v>
          </cell>
          <cell r="R4675" t="str">
            <v>4</v>
          </cell>
          <cell r="S4675" t="str">
            <v>6</v>
          </cell>
          <cell r="T4675" t="str">
            <v>无</v>
          </cell>
          <cell r="U4675">
            <v>0</v>
          </cell>
          <cell r="V4675">
            <v>7.4569999999999999</v>
          </cell>
          <cell r="W4675">
            <v>7.4569999999999999</v>
          </cell>
        </row>
        <row r="4676">
          <cell r="I4676" t="str">
            <v>安定镇农村特色产业路G</v>
          </cell>
          <cell r="J4676" t="str">
            <v>1312F4306260661</v>
          </cell>
          <cell r="K4676" t="str">
            <v>资源产业路</v>
          </cell>
          <cell r="L4676" t="str">
            <v>一类地区</v>
          </cell>
          <cell r="M4676" t="str">
            <v>国家贫困县</v>
          </cell>
          <cell r="N4676" t="str">
            <v>升级改造（提质改造）</v>
          </cell>
          <cell r="O4676" t="str">
            <v>安定镇农村特色产业园G</v>
          </cell>
          <cell r="R4676" t="str">
            <v>3.5</v>
          </cell>
          <cell r="S4676" t="str">
            <v>6</v>
          </cell>
          <cell r="T4676" t="str">
            <v>无</v>
          </cell>
          <cell r="U4676">
            <v>0</v>
          </cell>
          <cell r="V4676">
            <v>8.7370000000000001</v>
          </cell>
          <cell r="W4676">
            <v>8.7370000000000001</v>
          </cell>
        </row>
        <row r="4677">
          <cell r="I4677" t="str">
            <v>安定镇水南村资源产业路</v>
          </cell>
          <cell r="J4677" t="str">
            <v>1312F4306260793</v>
          </cell>
          <cell r="K4677" t="str">
            <v>资源产业路</v>
          </cell>
          <cell r="L4677" t="str">
            <v>一类地区</v>
          </cell>
          <cell r="M4677" t="str">
            <v>国家贫困县</v>
          </cell>
          <cell r="N4677" t="str">
            <v>升级改造（提质改造）</v>
          </cell>
          <cell r="O4677" t="str">
            <v>安定镇水南村资源产业园</v>
          </cell>
          <cell r="R4677" t="str">
            <v>4</v>
          </cell>
          <cell r="S4677" t="str">
            <v>6</v>
          </cell>
          <cell r="T4677" t="str">
            <v>V926430626</v>
          </cell>
          <cell r="U4677">
            <v>0</v>
          </cell>
          <cell r="V4677">
            <v>0.56899999999999995</v>
          </cell>
          <cell r="W4677">
            <v>0.56899999999999995</v>
          </cell>
        </row>
        <row r="4678">
          <cell r="I4678" t="str">
            <v>安定镇中黄村资源产业路</v>
          </cell>
          <cell r="J4678" t="str">
            <v>1312F4306260732</v>
          </cell>
          <cell r="K4678" t="str">
            <v>资源产业路</v>
          </cell>
          <cell r="L4678" t="str">
            <v>一类地区</v>
          </cell>
          <cell r="M4678" t="str">
            <v>国家贫困县</v>
          </cell>
          <cell r="N4678" t="str">
            <v>升级改造（提质改造）</v>
          </cell>
          <cell r="O4678" t="str">
            <v>安定镇中黄村资源产业园</v>
          </cell>
          <cell r="R4678" t="str">
            <v>3.5</v>
          </cell>
          <cell r="S4678" t="str">
            <v>6(4.5)</v>
          </cell>
          <cell r="T4678" t="str">
            <v>无</v>
          </cell>
          <cell r="U4678">
            <v>0</v>
          </cell>
          <cell r="V4678">
            <v>3.68</v>
          </cell>
          <cell r="W4678">
            <v>3.68</v>
          </cell>
        </row>
        <row r="4679">
          <cell r="I4679" t="str">
            <v>长寿镇宝枫村资源产业路</v>
          </cell>
          <cell r="J4679" t="str">
            <v>1312F4306260565</v>
          </cell>
          <cell r="K4679" t="str">
            <v>资源产业路</v>
          </cell>
          <cell r="L4679" t="str">
            <v>一类地区</v>
          </cell>
          <cell r="M4679" t="str">
            <v>国家贫困县</v>
          </cell>
          <cell r="N4679" t="str">
            <v>升级改造（提质改造）</v>
          </cell>
          <cell r="O4679" t="str">
            <v>宝枫村油茶种植产业园</v>
          </cell>
          <cell r="R4679" t="str">
            <v>3.5</v>
          </cell>
          <cell r="S4679" t="str">
            <v>6</v>
          </cell>
          <cell r="T4679" t="str">
            <v>无</v>
          </cell>
          <cell r="U4679">
            <v>0</v>
          </cell>
          <cell r="V4679">
            <v>3.5</v>
          </cell>
          <cell r="W4679">
            <v>3.5</v>
          </cell>
        </row>
        <row r="4680">
          <cell r="I4680" t="str">
            <v>长寿镇东一村资源产业路二期</v>
          </cell>
          <cell r="J4680" t="str">
            <v>1312F4306260769</v>
          </cell>
          <cell r="K4680" t="str">
            <v>资源产业路</v>
          </cell>
          <cell r="L4680" t="str">
            <v>一类地区</v>
          </cell>
          <cell r="M4680" t="str">
            <v>国家贫困县</v>
          </cell>
          <cell r="N4680" t="str">
            <v>升级改造（提质改造）</v>
          </cell>
          <cell r="O4680" t="str">
            <v>长寿镇东一村特色产业园</v>
          </cell>
          <cell r="R4680" t="str">
            <v>3.5</v>
          </cell>
          <cell r="S4680" t="str">
            <v>6</v>
          </cell>
          <cell r="T4680" t="str">
            <v>无</v>
          </cell>
          <cell r="U4680">
            <v>0</v>
          </cell>
          <cell r="V4680">
            <v>1.298</v>
          </cell>
          <cell r="W4680">
            <v>1.298</v>
          </cell>
        </row>
        <row r="4681">
          <cell r="I4681" t="str">
            <v>大洲乡姚洲村资源产业路</v>
          </cell>
          <cell r="J4681" t="str">
            <v>1312F4306260790</v>
          </cell>
          <cell r="K4681" t="str">
            <v>资源产业路</v>
          </cell>
          <cell r="L4681" t="str">
            <v>一类地区</v>
          </cell>
          <cell r="M4681" t="str">
            <v>国家贫困县</v>
          </cell>
          <cell r="N4681" t="str">
            <v>升级改造（提质改造）</v>
          </cell>
          <cell r="O4681" t="str">
            <v>大洲乡姚洲村资源产业园</v>
          </cell>
          <cell r="R4681" t="str">
            <v>3.5</v>
          </cell>
          <cell r="S4681" t="str">
            <v>6</v>
          </cell>
          <cell r="T4681" t="str">
            <v>无</v>
          </cell>
          <cell r="U4681">
            <v>0</v>
          </cell>
          <cell r="V4681">
            <v>0.60099999999999998</v>
          </cell>
          <cell r="W4681">
            <v>0.60099999999999998</v>
          </cell>
        </row>
        <row r="4682">
          <cell r="I4682" t="str">
            <v>福寿山镇芦溪村市际通道XGB连接路</v>
          </cell>
          <cell r="J4682" t="str">
            <v>1312F4306260778</v>
          </cell>
          <cell r="K4682" t="str">
            <v>资源产业路</v>
          </cell>
          <cell r="L4682" t="str">
            <v>一类地区</v>
          </cell>
          <cell r="M4682" t="str">
            <v>国家贫困县</v>
          </cell>
          <cell r="N4682" t="str">
            <v>升级改造（提质改造）</v>
          </cell>
          <cell r="O4682" t="str">
            <v>福寿山镇芦溪村特色产业园</v>
          </cell>
          <cell r="R4682" t="str">
            <v>3.5</v>
          </cell>
          <cell r="S4682" t="str">
            <v>6</v>
          </cell>
          <cell r="T4682" t="str">
            <v>无</v>
          </cell>
          <cell r="U4682">
            <v>0</v>
          </cell>
          <cell r="V4682">
            <v>8.3640000000000008</v>
          </cell>
          <cell r="W4682">
            <v>8.3640000000000008</v>
          </cell>
        </row>
        <row r="4683">
          <cell r="I4683" t="str">
            <v>虹桥镇高桥村资源产业路</v>
          </cell>
          <cell r="J4683" t="str">
            <v>131201F4306260010</v>
          </cell>
          <cell r="K4683" t="str">
            <v>资源产业路</v>
          </cell>
          <cell r="L4683" t="str">
            <v>一类地区</v>
          </cell>
          <cell r="M4683" t="str">
            <v>国家贫困县</v>
          </cell>
          <cell r="N4683" t="str">
            <v>升级改造（提质改造）</v>
          </cell>
          <cell r="O4683" t="str">
            <v>虹桥镇高桥村特色产业园</v>
          </cell>
          <cell r="R4683" t="str">
            <v>3.5</v>
          </cell>
          <cell r="S4683" t="str">
            <v>6</v>
          </cell>
          <cell r="T4683" t="str">
            <v>无</v>
          </cell>
          <cell r="U4683">
            <v>0</v>
          </cell>
          <cell r="V4683">
            <v>5.5</v>
          </cell>
          <cell r="W4683">
            <v>5.5</v>
          </cell>
        </row>
        <row r="4684">
          <cell r="I4684" t="str">
            <v>加义镇东南村密翔农场资源产业路</v>
          </cell>
          <cell r="J4684" t="str">
            <v>131201F4306260011</v>
          </cell>
          <cell r="K4684" t="str">
            <v>资源产业路</v>
          </cell>
          <cell r="L4684" t="str">
            <v>一类地区</v>
          </cell>
          <cell r="M4684" t="str">
            <v>国家贫困县</v>
          </cell>
          <cell r="N4684" t="str">
            <v>升级改造（提质改造）</v>
          </cell>
          <cell r="O4684" t="str">
            <v>加义镇东南村密翔农场</v>
          </cell>
          <cell r="R4684" t="str">
            <v>4.5</v>
          </cell>
          <cell r="S4684" t="str">
            <v>6</v>
          </cell>
          <cell r="T4684" t="str">
            <v>无</v>
          </cell>
          <cell r="U4684">
            <v>0</v>
          </cell>
          <cell r="V4684">
            <v>1.3</v>
          </cell>
          <cell r="W4684">
            <v>1.3</v>
          </cell>
        </row>
        <row r="4685">
          <cell r="I4685" t="str">
            <v>加义镇高塅村资源产业路</v>
          </cell>
          <cell r="J4685" t="str">
            <v>1312F4306260730</v>
          </cell>
          <cell r="K4685" t="str">
            <v>资源产业路</v>
          </cell>
          <cell r="L4685" t="str">
            <v>一类地区</v>
          </cell>
          <cell r="M4685" t="str">
            <v>国家贫困县</v>
          </cell>
          <cell r="N4685" t="str">
            <v>升级改造（提质改造）</v>
          </cell>
          <cell r="O4685" t="str">
            <v>加义镇高塅村资源产业园</v>
          </cell>
          <cell r="R4685" t="str">
            <v>3.5</v>
          </cell>
          <cell r="S4685" t="str">
            <v>6</v>
          </cell>
          <cell r="T4685" t="str">
            <v>CX17430626</v>
          </cell>
          <cell r="U4685">
            <v>0</v>
          </cell>
          <cell r="V4685">
            <v>3.09</v>
          </cell>
          <cell r="W4685">
            <v>3.09</v>
          </cell>
        </row>
        <row r="4686">
          <cell r="I4686" t="str">
            <v>景盛有限公司资源产业路</v>
          </cell>
          <cell r="J4686" t="str">
            <v>1312F4306260581</v>
          </cell>
          <cell r="K4686" t="str">
            <v>资源产业路</v>
          </cell>
          <cell r="L4686" t="str">
            <v>一类地区</v>
          </cell>
          <cell r="M4686" t="str">
            <v>国家贫困县</v>
          </cell>
          <cell r="N4686" t="str">
            <v>升级改造（提质改造）</v>
          </cell>
          <cell r="O4686" t="str">
            <v>显高村黑山羊养殖产业园</v>
          </cell>
          <cell r="R4686" t="str">
            <v>3.5</v>
          </cell>
          <cell r="S4686" t="str">
            <v>6</v>
          </cell>
          <cell r="T4686" t="str">
            <v>无</v>
          </cell>
          <cell r="U4686">
            <v>0</v>
          </cell>
          <cell r="V4686">
            <v>12.15</v>
          </cell>
          <cell r="W4686">
            <v>12.15</v>
          </cell>
        </row>
        <row r="4687">
          <cell r="I4687" t="str">
            <v>罗洞村农村特色产业路</v>
          </cell>
          <cell r="J4687" t="str">
            <v>1312F4306260518</v>
          </cell>
          <cell r="K4687" t="str">
            <v>资源产业路</v>
          </cell>
          <cell r="L4687" t="str">
            <v>一类地区</v>
          </cell>
          <cell r="M4687" t="str">
            <v>国家贫困县</v>
          </cell>
          <cell r="N4687" t="str">
            <v>新建</v>
          </cell>
          <cell r="O4687" t="str">
            <v>罗洞村农村特色产业园</v>
          </cell>
          <cell r="R4687" t="str">
            <v>4</v>
          </cell>
          <cell r="S4687" t="str">
            <v>6</v>
          </cell>
          <cell r="T4687" t="str">
            <v>无</v>
          </cell>
          <cell r="U4687">
            <v>0</v>
          </cell>
          <cell r="V4687">
            <v>8.1890000000000001</v>
          </cell>
          <cell r="W4687">
            <v>8.1890000000000001</v>
          </cell>
        </row>
        <row r="4688">
          <cell r="I4688" t="str">
            <v>美源资源产业路</v>
          </cell>
          <cell r="J4688" t="str">
            <v>1312F4306260516</v>
          </cell>
          <cell r="K4688" t="str">
            <v>资源产业路</v>
          </cell>
          <cell r="L4688" t="str">
            <v>一类地区</v>
          </cell>
          <cell r="M4688" t="str">
            <v>国家贫困县</v>
          </cell>
          <cell r="N4688" t="str">
            <v>升级改造（提质改造）</v>
          </cell>
          <cell r="O4688" t="str">
            <v>美源村苗圃种植产业园</v>
          </cell>
          <cell r="R4688" t="str">
            <v>5</v>
          </cell>
          <cell r="S4688" t="str">
            <v>6</v>
          </cell>
          <cell r="T4688" t="str">
            <v>无</v>
          </cell>
          <cell r="U4688">
            <v>0</v>
          </cell>
          <cell r="V4688">
            <v>5.2</v>
          </cell>
          <cell r="W4688">
            <v>5.2</v>
          </cell>
        </row>
        <row r="4689">
          <cell r="I4689" t="str">
            <v>木金乡保联村资源产业路B</v>
          </cell>
          <cell r="J4689" t="str">
            <v>1312F4306260714</v>
          </cell>
          <cell r="K4689" t="str">
            <v>资源产业路</v>
          </cell>
          <cell r="L4689" t="str">
            <v>一类地区</v>
          </cell>
          <cell r="M4689" t="str">
            <v>国家贫困县</v>
          </cell>
          <cell r="N4689" t="str">
            <v>升级改造（提质改造）</v>
          </cell>
          <cell r="O4689" t="str">
            <v>木金乡保联村特色产业园B</v>
          </cell>
          <cell r="R4689" t="str">
            <v>4.5</v>
          </cell>
          <cell r="S4689" t="str">
            <v>6</v>
          </cell>
          <cell r="T4689" t="str">
            <v>无</v>
          </cell>
          <cell r="U4689">
            <v>0</v>
          </cell>
          <cell r="V4689">
            <v>2.3559999999999999</v>
          </cell>
          <cell r="W4689">
            <v>2.3559999999999999</v>
          </cell>
        </row>
        <row r="4690">
          <cell r="I4690" t="str">
            <v>南江镇凤凰山村资源产业路B</v>
          </cell>
          <cell r="J4690" t="str">
            <v>1312F4306260694</v>
          </cell>
          <cell r="K4690" t="str">
            <v>资源产业路</v>
          </cell>
          <cell r="L4690" t="str">
            <v>一类地区</v>
          </cell>
          <cell r="M4690" t="str">
            <v>国家贫困县</v>
          </cell>
          <cell r="N4690" t="str">
            <v>升级改造（提质改造）</v>
          </cell>
          <cell r="O4690" t="str">
            <v>南江镇凤凰山村特色产业园B</v>
          </cell>
          <cell r="R4690" t="str">
            <v>4.5</v>
          </cell>
          <cell r="S4690" t="str">
            <v>6</v>
          </cell>
          <cell r="T4690" t="str">
            <v>无</v>
          </cell>
          <cell r="U4690">
            <v>0</v>
          </cell>
          <cell r="V4690">
            <v>2.0510000000000002</v>
          </cell>
          <cell r="W4690">
            <v>2.0510000000000002</v>
          </cell>
        </row>
        <row r="4691">
          <cell r="I4691" t="str">
            <v>南江镇黄裴村资源产业路2</v>
          </cell>
          <cell r="J4691" t="str">
            <v>1312F4306260484</v>
          </cell>
          <cell r="K4691" t="str">
            <v>资源产业路</v>
          </cell>
          <cell r="L4691" t="str">
            <v>一类地区</v>
          </cell>
          <cell r="M4691" t="str">
            <v>国家贫困县</v>
          </cell>
          <cell r="N4691" t="str">
            <v>新建</v>
          </cell>
          <cell r="O4691" t="str">
            <v>黄裴村油茶种植产业园</v>
          </cell>
          <cell r="R4691" t="str">
            <v>3.5</v>
          </cell>
          <cell r="S4691" t="str">
            <v>6</v>
          </cell>
          <cell r="T4691" t="str">
            <v>无</v>
          </cell>
          <cell r="U4691">
            <v>0</v>
          </cell>
          <cell r="V4691">
            <v>0.5</v>
          </cell>
          <cell r="W4691">
            <v>0.5</v>
          </cell>
        </row>
        <row r="4692">
          <cell r="I4692" t="str">
            <v>南江镇石江村资源产业路</v>
          </cell>
          <cell r="J4692" t="str">
            <v>1312F4306260749</v>
          </cell>
          <cell r="K4692" t="str">
            <v>资源产业路</v>
          </cell>
          <cell r="L4692" t="str">
            <v>一类地区</v>
          </cell>
          <cell r="M4692" t="str">
            <v>国家贫困县</v>
          </cell>
          <cell r="N4692" t="str">
            <v>升级改造（提质改造）</v>
          </cell>
          <cell r="O4692" t="str">
            <v>南江镇石江村特色产业园</v>
          </cell>
          <cell r="R4692" t="str">
            <v>3.5</v>
          </cell>
          <cell r="S4692" t="str">
            <v>6</v>
          </cell>
          <cell r="T4692" t="str">
            <v>C45F430626</v>
          </cell>
          <cell r="U4692">
            <v>0</v>
          </cell>
          <cell r="V4692">
            <v>2.29</v>
          </cell>
          <cell r="W4692">
            <v>2.29</v>
          </cell>
        </row>
        <row r="4693">
          <cell r="I4693" t="str">
            <v>平江县长寿镇新港村资源产业路</v>
          </cell>
          <cell r="J4693" t="str">
            <v>1312F4306260445</v>
          </cell>
          <cell r="K4693" t="str">
            <v>资源产业路</v>
          </cell>
          <cell r="L4693" t="str">
            <v>一类地区</v>
          </cell>
          <cell r="M4693" t="str">
            <v>国家贫困县</v>
          </cell>
          <cell r="N4693" t="str">
            <v>升级改造（提质改造）</v>
          </cell>
          <cell r="O4693" t="str">
            <v>平江县长寿镇新港村资源产业园</v>
          </cell>
          <cell r="R4693" t="str">
            <v>3.5</v>
          </cell>
          <cell r="S4693" t="str">
            <v>6(4.5)</v>
          </cell>
          <cell r="T4693" t="str">
            <v>C226430626</v>
          </cell>
          <cell r="U4693">
            <v>0</v>
          </cell>
          <cell r="V4693">
            <v>2.2069999999999999</v>
          </cell>
          <cell r="W4693">
            <v>2.2069999999999999</v>
          </cell>
        </row>
        <row r="4694">
          <cell r="I4694" t="str">
            <v>平江县长寿镇泗湾果缘资源产业路</v>
          </cell>
          <cell r="J4694" t="str">
            <v>131201F4306260033</v>
          </cell>
          <cell r="K4694" t="str">
            <v>资源产业路</v>
          </cell>
          <cell r="L4694" t="str">
            <v>一类地区</v>
          </cell>
          <cell r="M4694" t="str">
            <v>国家贫困县</v>
          </cell>
          <cell r="N4694" t="str">
            <v>升级改造（提质改造）</v>
          </cell>
          <cell r="O4694" t="str">
            <v>平江县长寿镇泗湾果缘资源产业园</v>
          </cell>
          <cell r="R4694" t="str">
            <v>3.5</v>
          </cell>
          <cell r="S4694" t="str">
            <v>6</v>
          </cell>
          <cell r="T4694" t="str">
            <v>无</v>
          </cell>
          <cell r="U4694">
            <v>0</v>
          </cell>
          <cell r="V4694">
            <v>4.32</v>
          </cell>
          <cell r="W4694">
            <v>4.32</v>
          </cell>
        </row>
        <row r="4695">
          <cell r="I4695" t="str">
            <v>平江县汉昌镇北城村种植资源产业路</v>
          </cell>
          <cell r="J4695" t="str">
            <v>1312F4306260444</v>
          </cell>
          <cell r="K4695" t="str">
            <v>资源产业路</v>
          </cell>
          <cell r="L4695" t="str">
            <v>一类地区</v>
          </cell>
          <cell r="M4695" t="str">
            <v>国家贫困县</v>
          </cell>
          <cell r="N4695" t="str">
            <v>升级改造（提质改造）</v>
          </cell>
          <cell r="O4695" t="str">
            <v>平江县汉昌镇北城村种植资源产业园</v>
          </cell>
          <cell r="R4695" t="str">
            <v>3.5</v>
          </cell>
          <cell r="S4695" t="str">
            <v>6(4.5)</v>
          </cell>
          <cell r="T4695" t="str">
            <v>无</v>
          </cell>
          <cell r="U4695">
            <v>0</v>
          </cell>
          <cell r="V4695">
            <v>1.23</v>
          </cell>
          <cell r="W4695">
            <v>1.23</v>
          </cell>
        </row>
        <row r="4696">
          <cell r="I4696" t="str">
            <v>平江县加义镇东南村资源产业路</v>
          </cell>
          <cell r="J4696" t="str">
            <v>1312F4306260442</v>
          </cell>
          <cell r="K4696" t="str">
            <v>资源产业路</v>
          </cell>
          <cell r="L4696" t="str">
            <v>一类地区</v>
          </cell>
          <cell r="M4696" t="str">
            <v>国家贫困县</v>
          </cell>
          <cell r="N4696" t="str">
            <v>升级改造（提质改造）</v>
          </cell>
          <cell r="O4696" t="str">
            <v>平江县加义镇东南村资源产业园</v>
          </cell>
          <cell r="R4696" t="str">
            <v>3.5</v>
          </cell>
          <cell r="S4696" t="str">
            <v>6(4.5)</v>
          </cell>
          <cell r="T4696" t="str">
            <v>无</v>
          </cell>
          <cell r="U4696">
            <v>0</v>
          </cell>
          <cell r="V4696">
            <v>2.1</v>
          </cell>
          <cell r="W4696">
            <v>2.1</v>
          </cell>
        </row>
        <row r="4697">
          <cell r="I4697" t="str">
            <v>平江县龙门镇龙门居委会资源产业路</v>
          </cell>
          <cell r="J4697" t="str">
            <v>1312F4306260454</v>
          </cell>
          <cell r="K4697" t="str">
            <v>资源产业路</v>
          </cell>
          <cell r="L4697" t="str">
            <v>一类地区</v>
          </cell>
          <cell r="M4697" t="str">
            <v>国家贫困县</v>
          </cell>
          <cell r="N4697" t="str">
            <v>升级改造（提质改造）</v>
          </cell>
          <cell r="O4697" t="str">
            <v>平江县龙门镇龙门居委会资源产业园</v>
          </cell>
          <cell r="R4697" t="str">
            <v>3.5</v>
          </cell>
          <cell r="S4697" t="str">
            <v>6(4.5)</v>
          </cell>
          <cell r="T4697" t="str">
            <v>无</v>
          </cell>
          <cell r="U4697">
            <v>0</v>
          </cell>
          <cell r="V4697">
            <v>1.87</v>
          </cell>
          <cell r="W4697">
            <v>1.87</v>
          </cell>
        </row>
        <row r="4698">
          <cell r="I4698" t="str">
            <v>平江县龙门镇新和村资源产业路</v>
          </cell>
          <cell r="J4698" t="str">
            <v>1312F4306260452</v>
          </cell>
          <cell r="K4698" t="str">
            <v>资源产业路</v>
          </cell>
          <cell r="L4698" t="str">
            <v>一类地区</v>
          </cell>
          <cell r="M4698" t="str">
            <v>国家贫困县</v>
          </cell>
          <cell r="N4698" t="str">
            <v>升级改造（提质改造）</v>
          </cell>
          <cell r="O4698" t="str">
            <v>平江县龙门镇新和村资源产业园</v>
          </cell>
          <cell r="R4698" t="str">
            <v>3.5</v>
          </cell>
          <cell r="S4698" t="str">
            <v>6(4.5)</v>
          </cell>
          <cell r="T4698" t="str">
            <v>无</v>
          </cell>
          <cell r="U4698">
            <v>0</v>
          </cell>
          <cell r="V4698">
            <v>0.35</v>
          </cell>
          <cell r="W4698">
            <v>0.35</v>
          </cell>
        </row>
        <row r="4699">
          <cell r="I4699" t="str">
            <v>平江县龙门镇银子村资源产业路</v>
          </cell>
          <cell r="J4699" t="str">
            <v>1312F4306260794</v>
          </cell>
          <cell r="K4699" t="str">
            <v>资源产业路</v>
          </cell>
          <cell r="L4699" t="str">
            <v>一类地区</v>
          </cell>
          <cell r="M4699" t="str">
            <v>国家贫困县</v>
          </cell>
          <cell r="N4699" t="str">
            <v>升级改造（提质改造）</v>
          </cell>
          <cell r="O4699" t="str">
            <v>平江县龙门镇银子村资源产业园</v>
          </cell>
          <cell r="R4699" t="str">
            <v>3</v>
          </cell>
          <cell r="S4699" t="str">
            <v>6</v>
          </cell>
          <cell r="T4699" t="str">
            <v>VT49430626</v>
          </cell>
          <cell r="U4699">
            <v>0</v>
          </cell>
          <cell r="V4699">
            <v>0.82899999999999996</v>
          </cell>
          <cell r="W4699">
            <v>0.82899999999999996</v>
          </cell>
        </row>
        <row r="4700">
          <cell r="I4700" t="str">
            <v>平江县南江镇龙凤村凤康源果业资源产业路</v>
          </cell>
          <cell r="J4700" t="str">
            <v>1312F4306260787</v>
          </cell>
          <cell r="K4700" t="str">
            <v>资源产业路</v>
          </cell>
          <cell r="L4700" t="str">
            <v>一类地区</v>
          </cell>
          <cell r="M4700" t="str">
            <v>国家贫困县</v>
          </cell>
          <cell r="N4700" t="str">
            <v>升级改造（提质改造）</v>
          </cell>
          <cell r="O4700" t="str">
            <v>平江县南江镇龙凤村凤康源果业资源产业园</v>
          </cell>
          <cell r="R4700" t="str">
            <v>3.5</v>
          </cell>
          <cell r="S4700" t="str">
            <v>6</v>
          </cell>
          <cell r="T4700" t="str">
            <v>无</v>
          </cell>
          <cell r="U4700">
            <v>0</v>
          </cell>
          <cell r="V4700">
            <v>6.06</v>
          </cell>
          <cell r="W4700">
            <v>6.06</v>
          </cell>
        </row>
        <row r="4701">
          <cell r="I4701" t="str">
            <v>平江县南江镇五角村五角山酒业资源产业路</v>
          </cell>
          <cell r="J4701" t="str">
            <v>1312F4306260440</v>
          </cell>
          <cell r="K4701" t="str">
            <v>资源产业路</v>
          </cell>
          <cell r="L4701" t="str">
            <v>一类地区</v>
          </cell>
          <cell r="M4701" t="str">
            <v>国家贫困县</v>
          </cell>
          <cell r="N4701" t="str">
            <v>升级改造（提质改造）</v>
          </cell>
          <cell r="O4701" t="str">
            <v>平江县南江镇五角村五角山酒业资源产业园</v>
          </cell>
          <cell r="R4701" t="str">
            <v>3.5</v>
          </cell>
          <cell r="S4701" t="str">
            <v>6(4.5)</v>
          </cell>
          <cell r="T4701" t="str">
            <v>无</v>
          </cell>
          <cell r="U4701">
            <v>0</v>
          </cell>
          <cell r="V4701">
            <v>3.56</v>
          </cell>
          <cell r="W4701">
            <v>3.56</v>
          </cell>
        </row>
        <row r="4702">
          <cell r="I4702" t="str">
            <v>平江县上塔市镇金星居委会种植资源产业路</v>
          </cell>
          <cell r="J4702" t="str">
            <v>1312F4306260631</v>
          </cell>
          <cell r="K4702" t="str">
            <v>资源产业路</v>
          </cell>
          <cell r="L4702" t="str">
            <v>一类地区</v>
          </cell>
          <cell r="M4702" t="str">
            <v>国家贫困县</v>
          </cell>
          <cell r="N4702" t="str">
            <v>升级改造（提质改造）</v>
          </cell>
          <cell r="O4702" t="str">
            <v>平江县上塔市镇金星居委会种植资源产业园</v>
          </cell>
          <cell r="R4702" t="str">
            <v>3.5</v>
          </cell>
          <cell r="S4702" t="str">
            <v>6</v>
          </cell>
          <cell r="T4702" t="str">
            <v>无</v>
          </cell>
          <cell r="U4702">
            <v>0</v>
          </cell>
          <cell r="V4702">
            <v>1.04</v>
          </cell>
          <cell r="W4702">
            <v>1.04</v>
          </cell>
        </row>
        <row r="4703">
          <cell r="I4703" t="str">
            <v>平江县伍市镇盘安新村农业合作社资源产业路</v>
          </cell>
          <cell r="J4703" t="str">
            <v>1312F4306260450</v>
          </cell>
          <cell r="K4703" t="str">
            <v>资源产业路</v>
          </cell>
          <cell r="L4703" t="str">
            <v>一类地区</v>
          </cell>
          <cell r="M4703" t="str">
            <v>国家贫困县</v>
          </cell>
          <cell r="N4703" t="str">
            <v>升级改造（提质改造）</v>
          </cell>
          <cell r="O4703" t="str">
            <v>平江县伍市镇盘安新村农业合作社资源产业园</v>
          </cell>
          <cell r="R4703" t="str">
            <v>3.5</v>
          </cell>
          <cell r="S4703" t="str">
            <v>6(4.5)</v>
          </cell>
          <cell r="T4703" t="str">
            <v>C211430626</v>
          </cell>
          <cell r="U4703">
            <v>0</v>
          </cell>
          <cell r="V4703">
            <v>2.5099999999999998</v>
          </cell>
          <cell r="W4703">
            <v>2.5099999999999998</v>
          </cell>
        </row>
        <row r="4704">
          <cell r="I4704" t="str">
            <v>平江县伍市镇叶石坪村资源产业路</v>
          </cell>
          <cell r="J4704" t="str">
            <v>1312F4306260460</v>
          </cell>
          <cell r="K4704" t="str">
            <v>资源产业路</v>
          </cell>
          <cell r="L4704" t="str">
            <v>一类地区</v>
          </cell>
          <cell r="M4704" t="str">
            <v>国家贫困县</v>
          </cell>
          <cell r="N4704" t="str">
            <v>升级改造（提质改造）</v>
          </cell>
          <cell r="O4704" t="str">
            <v>平江县伍市镇叶石坪村资源产业园</v>
          </cell>
          <cell r="R4704" t="str">
            <v>3.5</v>
          </cell>
          <cell r="S4704" t="str">
            <v>6</v>
          </cell>
          <cell r="T4704" t="str">
            <v>C178430626</v>
          </cell>
          <cell r="U4704">
            <v>0</v>
          </cell>
          <cell r="V4704">
            <v>2.2400000000000002</v>
          </cell>
          <cell r="W4704">
            <v>2.2400000000000002</v>
          </cell>
        </row>
        <row r="4705">
          <cell r="I4705" t="str">
            <v>平江县岑川镇大义村资源产业路</v>
          </cell>
          <cell r="J4705" t="str">
            <v>1312F4306260599</v>
          </cell>
          <cell r="K4705" t="str">
            <v>资源产业路</v>
          </cell>
          <cell r="L4705" t="str">
            <v>一类地区</v>
          </cell>
          <cell r="M4705" t="str">
            <v>国家贫困县</v>
          </cell>
          <cell r="N4705" t="str">
            <v>升级改造（提质改造）</v>
          </cell>
          <cell r="O4705" t="str">
            <v>平江县岑川镇大义村资源产业园</v>
          </cell>
          <cell r="R4705" t="str">
            <v>3.5</v>
          </cell>
          <cell r="S4705" t="str">
            <v>6</v>
          </cell>
          <cell r="T4705" t="str">
            <v>C019430626</v>
          </cell>
          <cell r="U4705">
            <v>0</v>
          </cell>
          <cell r="V4705">
            <v>6.78</v>
          </cell>
          <cell r="W4705">
            <v>6.78</v>
          </cell>
        </row>
        <row r="4706">
          <cell r="I4706" t="str">
            <v>三市镇肥田村资源产业路B</v>
          </cell>
          <cell r="J4706" t="str">
            <v>1312F4306260703</v>
          </cell>
          <cell r="K4706" t="str">
            <v>资源产业路</v>
          </cell>
          <cell r="L4706" t="str">
            <v>一类地区</v>
          </cell>
          <cell r="M4706" t="str">
            <v>国家贫困县</v>
          </cell>
          <cell r="N4706" t="str">
            <v>升级改造（提质改造）</v>
          </cell>
          <cell r="O4706" t="str">
            <v>三市镇肥田村特色产业园B</v>
          </cell>
          <cell r="R4706" t="str">
            <v>5.5</v>
          </cell>
          <cell r="S4706" t="str">
            <v>6</v>
          </cell>
          <cell r="T4706" t="str">
            <v>无</v>
          </cell>
          <cell r="U4706">
            <v>0</v>
          </cell>
          <cell r="V4706">
            <v>1.7270000000000001</v>
          </cell>
          <cell r="W4706">
            <v>1.7270000000000001</v>
          </cell>
        </row>
        <row r="4707">
          <cell r="I4707" t="str">
            <v>三市镇碛江坳至横槎产业路</v>
          </cell>
          <cell r="J4707" t="str">
            <v>1312F4306260496</v>
          </cell>
          <cell r="K4707" t="str">
            <v>资源产业路</v>
          </cell>
          <cell r="L4707" t="str">
            <v>一类地区</v>
          </cell>
          <cell r="M4707" t="str">
            <v>国家贫困县</v>
          </cell>
          <cell r="N4707" t="str">
            <v>升级改造（提质改造）</v>
          </cell>
          <cell r="O4707" t="str">
            <v>碛江种养殖产业园</v>
          </cell>
          <cell r="R4707" t="str">
            <v>4</v>
          </cell>
          <cell r="S4707" t="str">
            <v>6</v>
          </cell>
          <cell r="T4707" t="str">
            <v>C158430626</v>
          </cell>
          <cell r="U4707">
            <v>0</v>
          </cell>
          <cell r="V4707">
            <v>3.7040000000000002</v>
          </cell>
          <cell r="W4707">
            <v>3.7040000000000002</v>
          </cell>
        </row>
        <row r="4708">
          <cell r="I4708" t="str">
            <v>上铺至石子岭产业路</v>
          </cell>
          <cell r="J4708" t="str">
            <v>1312F4306260498</v>
          </cell>
          <cell r="K4708" t="str">
            <v>资源产业路</v>
          </cell>
          <cell r="L4708" t="str">
            <v>一类地区</v>
          </cell>
          <cell r="M4708" t="str">
            <v>国家贫困县</v>
          </cell>
          <cell r="N4708" t="str">
            <v>升级改造（提质改造）</v>
          </cell>
          <cell r="O4708" t="str">
            <v>新联村花卉苗木产业园</v>
          </cell>
          <cell r="R4708" t="str">
            <v>3</v>
          </cell>
          <cell r="S4708" t="str">
            <v>6(5)</v>
          </cell>
          <cell r="T4708" t="str">
            <v>无</v>
          </cell>
          <cell r="U4708">
            <v>0</v>
          </cell>
          <cell r="V4708">
            <v>5.2</v>
          </cell>
          <cell r="W4708">
            <v>5.2</v>
          </cell>
        </row>
        <row r="4709">
          <cell r="I4709" t="str">
            <v>上塔市镇罗洞村资源产业路</v>
          </cell>
          <cell r="J4709" t="str">
            <v>1312F4306260757</v>
          </cell>
          <cell r="K4709" t="str">
            <v>资源产业路</v>
          </cell>
          <cell r="L4709" t="str">
            <v>一类地区</v>
          </cell>
          <cell r="M4709" t="str">
            <v>国家贫困县</v>
          </cell>
          <cell r="N4709" t="str">
            <v>新建</v>
          </cell>
          <cell r="O4709" t="str">
            <v>上塔市镇罗洞村特色产业园</v>
          </cell>
          <cell r="R4709" t="str">
            <v>0</v>
          </cell>
          <cell r="S4709" t="str">
            <v>6</v>
          </cell>
          <cell r="T4709" t="str">
            <v>无</v>
          </cell>
          <cell r="U4709">
            <v>0</v>
          </cell>
          <cell r="V4709">
            <v>0.51600000000000001</v>
          </cell>
          <cell r="W4709">
            <v>0.51600000000000001</v>
          </cell>
        </row>
        <row r="4710">
          <cell r="I4710" t="str">
            <v>石牛寨镇农村特色产业路</v>
          </cell>
          <cell r="J4710" t="str">
            <v>1312F4306260658</v>
          </cell>
          <cell r="K4710" t="str">
            <v>资源产业路</v>
          </cell>
          <cell r="L4710" t="str">
            <v>一类地区</v>
          </cell>
          <cell r="M4710" t="str">
            <v>国家贫困县</v>
          </cell>
          <cell r="N4710" t="str">
            <v>升级改造（提质改造）</v>
          </cell>
          <cell r="O4710" t="str">
            <v>石牛寨镇农村特色产园</v>
          </cell>
          <cell r="R4710" t="str">
            <v>3.5</v>
          </cell>
          <cell r="S4710" t="str">
            <v>6</v>
          </cell>
          <cell r="T4710" t="str">
            <v>无</v>
          </cell>
          <cell r="U4710">
            <v>0</v>
          </cell>
          <cell r="V4710">
            <v>11.66</v>
          </cell>
          <cell r="W4710">
            <v>11.66</v>
          </cell>
        </row>
        <row r="4711">
          <cell r="I4711" t="str">
            <v>天岳街道长冲资源产业路</v>
          </cell>
          <cell r="J4711" t="str">
            <v>1312F4306260760</v>
          </cell>
          <cell r="K4711" t="str">
            <v>资源产业路</v>
          </cell>
          <cell r="L4711" t="str">
            <v>一类地区</v>
          </cell>
          <cell r="M4711" t="str">
            <v>国家贫困县</v>
          </cell>
          <cell r="N4711" t="str">
            <v>升级改造（提质改造）</v>
          </cell>
          <cell r="O4711" t="str">
            <v>天岳街道长冲村特色产业园</v>
          </cell>
          <cell r="R4711" t="str">
            <v>3.5</v>
          </cell>
          <cell r="S4711" t="str">
            <v>6</v>
          </cell>
          <cell r="T4711" t="str">
            <v>无</v>
          </cell>
          <cell r="U4711">
            <v>0</v>
          </cell>
          <cell r="V4711">
            <v>1.21</v>
          </cell>
          <cell r="W4711">
            <v>1.21</v>
          </cell>
        </row>
        <row r="4712">
          <cell r="I4712" t="str">
            <v>童市镇芭蕉村资源产业路M</v>
          </cell>
          <cell r="J4712" t="str">
            <v>1312F4306260686</v>
          </cell>
          <cell r="K4712" t="str">
            <v>资源产业路</v>
          </cell>
          <cell r="L4712" t="str">
            <v>一类地区</v>
          </cell>
          <cell r="M4712" t="str">
            <v>国家贫困县</v>
          </cell>
          <cell r="N4712" t="str">
            <v>升级改造（提质改造）</v>
          </cell>
          <cell r="O4712" t="str">
            <v>童市镇芭蕉村产业园M</v>
          </cell>
          <cell r="R4712" t="str">
            <v>3.5</v>
          </cell>
          <cell r="S4712" t="str">
            <v>6(4.5)</v>
          </cell>
          <cell r="T4712" t="str">
            <v>无</v>
          </cell>
          <cell r="U4712">
            <v>0</v>
          </cell>
          <cell r="V4712">
            <v>3.8940000000000001</v>
          </cell>
          <cell r="W4712">
            <v>3.8940000000000001</v>
          </cell>
        </row>
        <row r="4713">
          <cell r="I4713" t="str">
            <v>瓮江镇华门村资源产业路</v>
          </cell>
          <cell r="J4713" t="str">
            <v>1312F4306260729</v>
          </cell>
          <cell r="K4713" t="str">
            <v>资源产业路</v>
          </cell>
          <cell r="L4713" t="str">
            <v>一类地区</v>
          </cell>
          <cell r="M4713" t="str">
            <v>国家贫困县</v>
          </cell>
          <cell r="N4713" t="str">
            <v>升级改造（提质改造）</v>
          </cell>
          <cell r="O4713" t="str">
            <v>瓮江镇华门村资源产业园</v>
          </cell>
          <cell r="R4713" t="str">
            <v>3.5</v>
          </cell>
          <cell r="S4713" t="str">
            <v>6</v>
          </cell>
          <cell r="T4713" t="str">
            <v>无</v>
          </cell>
          <cell r="U4713">
            <v>0</v>
          </cell>
          <cell r="V4713">
            <v>1.68</v>
          </cell>
          <cell r="W4713">
            <v>1.68</v>
          </cell>
        </row>
        <row r="4714">
          <cell r="I4714" t="str">
            <v>伍市镇东山村水库资源产业路</v>
          </cell>
          <cell r="J4714" t="str">
            <v>1312F4306260535</v>
          </cell>
          <cell r="K4714" t="str">
            <v>资源产业路</v>
          </cell>
          <cell r="L4714" t="str">
            <v>一类地区</v>
          </cell>
          <cell r="M4714" t="str">
            <v>国家贫困县</v>
          </cell>
          <cell r="N4714" t="str">
            <v>升级改造（提质改造）</v>
          </cell>
          <cell r="O4714" t="str">
            <v>伍市镇东山村水库资源产业路</v>
          </cell>
          <cell r="R4714" t="str">
            <v>3.5</v>
          </cell>
          <cell r="S4714" t="str">
            <v>6</v>
          </cell>
          <cell r="T4714" t="str">
            <v>无</v>
          </cell>
          <cell r="U4714">
            <v>0</v>
          </cell>
          <cell r="V4714">
            <v>4</v>
          </cell>
          <cell r="W4714">
            <v>4</v>
          </cell>
        </row>
        <row r="4715">
          <cell r="I4715" t="str">
            <v>伍市镇合胜村资源产业路（C211段）</v>
          </cell>
          <cell r="J4715" t="str">
            <v>1312F4306260766</v>
          </cell>
          <cell r="K4715" t="str">
            <v>资源产业路</v>
          </cell>
          <cell r="L4715" t="str">
            <v>一类地区</v>
          </cell>
          <cell r="M4715" t="str">
            <v>国家贫困县</v>
          </cell>
          <cell r="N4715" t="str">
            <v>升级改造（提质改造）</v>
          </cell>
          <cell r="O4715" t="str">
            <v>伍市镇合胜村特色产业园</v>
          </cell>
          <cell r="R4715" t="str">
            <v>4.5</v>
          </cell>
          <cell r="S4715" t="str">
            <v>6</v>
          </cell>
          <cell r="T4715" t="str">
            <v>C211430626</v>
          </cell>
          <cell r="U4715">
            <v>0</v>
          </cell>
          <cell r="V4715">
            <v>0.246</v>
          </cell>
          <cell r="W4715">
            <v>0.246</v>
          </cell>
        </row>
        <row r="4716">
          <cell r="I4716" t="str">
            <v>伍市镇合胜村资源产业路（GG96段）</v>
          </cell>
          <cell r="J4716" t="str">
            <v>1312F4306260765</v>
          </cell>
          <cell r="K4716" t="str">
            <v>资源产业路</v>
          </cell>
          <cell r="L4716" t="str">
            <v>一类地区</v>
          </cell>
          <cell r="M4716" t="str">
            <v>国家贫困县</v>
          </cell>
          <cell r="N4716" t="str">
            <v>升级改造（提质改造）</v>
          </cell>
          <cell r="O4716" t="str">
            <v>伍市镇合胜村特色产业园</v>
          </cell>
          <cell r="R4716" t="str">
            <v>3.5</v>
          </cell>
          <cell r="S4716" t="str">
            <v>6</v>
          </cell>
          <cell r="T4716" t="str">
            <v>CG96430626</v>
          </cell>
          <cell r="U4716">
            <v>0</v>
          </cell>
          <cell r="V4716">
            <v>2.319</v>
          </cell>
          <cell r="W4716">
            <v>2.319</v>
          </cell>
        </row>
        <row r="4717">
          <cell r="I4717" t="str">
            <v>伍市镇合胜村资源产业路（市际通道）</v>
          </cell>
          <cell r="J4717" t="str">
            <v>1312F4306260781</v>
          </cell>
          <cell r="K4717" t="str">
            <v>资源产业路</v>
          </cell>
          <cell r="L4717" t="str">
            <v>一类地区</v>
          </cell>
          <cell r="M4717" t="str">
            <v>国家贫困县</v>
          </cell>
          <cell r="N4717" t="str">
            <v>升级改造（提质改造）</v>
          </cell>
          <cell r="O4717" t="str">
            <v>伍市镇合胜村特色产业园</v>
          </cell>
          <cell r="R4717" t="str">
            <v>3.5</v>
          </cell>
          <cell r="S4717" t="str">
            <v>6</v>
          </cell>
          <cell r="T4717" t="str">
            <v>C211430626</v>
          </cell>
          <cell r="U4717">
            <v>0</v>
          </cell>
          <cell r="V4717">
            <v>1.33</v>
          </cell>
          <cell r="W4717">
            <v>1.33</v>
          </cell>
        </row>
        <row r="4718">
          <cell r="I4718" t="str">
            <v>伍市镇童家塅村资源产业路</v>
          </cell>
          <cell r="J4718" t="str">
            <v>1312F4306260531</v>
          </cell>
          <cell r="K4718" t="str">
            <v>资源产业路</v>
          </cell>
          <cell r="L4718" t="str">
            <v>一类地区</v>
          </cell>
          <cell r="M4718" t="str">
            <v>国家贫困县</v>
          </cell>
          <cell r="N4718" t="str">
            <v>升级改造（提质改造）</v>
          </cell>
          <cell r="O4718" t="str">
            <v>童家塅村油茶种植产业园</v>
          </cell>
          <cell r="R4718" t="str">
            <v>3.5</v>
          </cell>
          <cell r="S4718" t="str">
            <v>6</v>
          </cell>
          <cell r="T4718" t="str">
            <v>Y997430626</v>
          </cell>
          <cell r="U4718">
            <v>0</v>
          </cell>
          <cell r="V4718">
            <v>6</v>
          </cell>
          <cell r="W4718">
            <v>6</v>
          </cell>
        </row>
        <row r="4719">
          <cell r="I4719" t="str">
            <v>向家镇金岭村产业路</v>
          </cell>
          <cell r="J4719" t="str">
            <v>1312F4306260568</v>
          </cell>
          <cell r="K4719" t="str">
            <v>资源产业路</v>
          </cell>
          <cell r="L4719" t="str">
            <v>一类地区</v>
          </cell>
          <cell r="M4719" t="str">
            <v>国家贫困县</v>
          </cell>
          <cell r="N4719" t="str">
            <v>升级改造（提质改造）</v>
          </cell>
          <cell r="O4719" t="str">
            <v>南街莲藕、水稻种植产业园</v>
          </cell>
          <cell r="R4719" t="str">
            <v>3.5</v>
          </cell>
          <cell r="S4719" t="str">
            <v>6(5)</v>
          </cell>
          <cell r="T4719" t="str">
            <v>CG51430626</v>
          </cell>
          <cell r="U4719">
            <v>0</v>
          </cell>
          <cell r="V4719">
            <v>0.47</v>
          </cell>
          <cell r="W4719">
            <v>0.47</v>
          </cell>
        </row>
        <row r="4720">
          <cell r="I4720" t="str">
            <v>向家镇铁棚子至黄长水库产业路</v>
          </cell>
          <cell r="J4720" t="str">
            <v>1312F4306260555</v>
          </cell>
          <cell r="K4720" t="str">
            <v>资源产业路</v>
          </cell>
          <cell r="L4720" t="str">
            <v>一类地区</v>
          </cell>
          <cell r="M4720" t="str">
            <v>国家贫困县</v>
          </cell>
          <cell r="N4720" t="str">
            <v>升级改造（提质改造）</v>
          </cell>
          <cell r="O4720" t="str">
            <v>黄长村莲藕示范村</v>
          </cell>
          <cell r="R4720" t="str">
            <v>3.5</v>
          </cell>
          <cell r="S4720" t="str">
            <v>6(5)</v>
          </cell>
          <cell r="T4720" t="str">
            <v>无</v>
          </cell>
          <cell r="U4720">
            <v>0</v>
          </cell>
          <cell r="V4720">
            <v>1.8</v>
          </cell>
          <cell r="W4720">
            <v>1.8</v>
          </cell>
        </row>
        <row r="4721">
          <cell r="I4721" t="str">
            <v>新仁至长冲料思产业路</v>
          </cell>
          <cell r="J4721" t="str">
            <v>1312F4306260494</v>
          </cell>
          <cell r="K4721" t="str">
            <v>资源产业路</v>
          </cell>
          <cell r="L4721" t="str">
            <v>一类地区</v>
          </cell>
          <cell r="M4721" t="str">
            <v>国家贫困县</v>
          </cell>
          <cell r="N4721" t="str">
            <v>升级改造（提质改造）</v>
          </cell>
          <cell r="O4721" t="str">
            <v>长冲村蔬菜产业园</v>
          </cell>
          <cell r="R4721" t="str">
            <v>4</v>
          </cell>
          <cell r="S4721" t="str">
            <v>6(5)</v>
          </cell>
          <cell r="T4721" t="str">
            <v>无</v>
          </cell>
          <cell r="U4721">
            <v>0</v>
          </cell>
          <cell r="V4721">
            <v>5.0999999999999996</v>
          </cell>
          <cell r="W4721">
            <v>5.0999999999999996</v>
          </cell>
        </row>
        <row r="4722">
          <cell r="I4722" t="str">
            <v>余坪镇桃坪村丰桃资源产业路</v>
          </cell>
          <cell r="J4722" t="str">
            <v>1312F4306260527</v>
          </cell>
          <cell r="K4722" t="str">
            <v>资源产业路</v>
          </cell>
          <cell r="L4722" t="str">
            <v>一类地区</v>
          </cell>
          <cell r="M4722" t="str">
            <v>国家贫困县</v>
          </cell>
          <cell r="N4722" t="str">
            <v>升级改造（提质改造）</v>
          </cell>
          <cell r="O4722" t="str">
            <v>桃坪村平术种植产业园</v>
          </cell>
          <cell r="R4722" t="str">
            <v>3.5</v>
          </cell>
          <cell r="S4722" t="str">
            <v>6</v>
          </cell>
          <cell r="T4722" t="str">
            <v>无</v>
          </cell>
          <cell r="U4722">
            <v>0</v>
          </cell>
          <cell r="V4722">
            <v>6</v>
          </cell>
          <cell r="W4722">
            <v>6</v>
          </cell>
        </row>
        <row r="4723">
          <cell r="I4723" t="str">
            <v>岑川镇郭洞村市际通道XGB连接路</v>
          </cell>
          <cell r="J4723" t="str">
            <v>1312F4306260785</v>
          </cell>
          <cell r="K4723" t="str">
            <v>资源产业路</v>
          </cell>
          <cell r="L4723" t="str">
            <v>一类地区</v>
          </cell>
          <cell r="M4723" t="str">
            <v>国家贫困县</v>
          </cell>
          <cell r="N4723" t="str">
            <v>升级改造（提质改造）</v>
          </cell>
          <cell r="O4723" t="str">
            <v>岑川镇郭洞村特色产业园</v>
          </cell>
          <cell r="R4723" t="str">
            <v>3.5</v>
          </cell>
          <cell r="S4723" t="str">
            <v>6</v>
          </cell>
          <cell r="T4723" t="str">
            <v>Y014430626</v>
          </cell>
          <cell r="U4723">
            <v>0</v>
          </cell>
          <cell r="V4723">
            <v>2.6930000000000001</v>
          </cell>
          <cell r="W4723">
            <v>2.6930000000000001</v>
          </cell>
        </row>
        <row r="4724">
          <cell r="I4724" t="str">
            <v>浯口镇茶山村资源产业路</v>
          </cell>
          <cell r="J4724" t="str">
            <v>1312F4306260682</v>
          </cell>
          <cell r="K4724" t="str">
            <v>资源产业路</v>
          </cell>
          <cell r="L4724" t="str">
            <v>一类地区</v>
          </cell>
          <cell r="M4724" t="str">
            <v>国家贫困县</v>
          </cell>
          <cell r="N4724" t="str">
            <v>升级改造（提质改造）</v>
          </cell>
          <cell r="O4724" t="str">
            <v>浯口镇茶山村产业园</v>
          </cell>
          <cell r="R4724" t="str">
            <v>3.5</v>
          </cell>
          <cell r="S4724" t="str">
            <v>6</v>
          </cell>
          <cell r="T4724" t="str">
            <v>无</v>
          </cell>
          <cell r="U4724">
            <v>0</v>
          </cell>
          <cell r="V4724">
            <v>3.8679999999999999</v>
          </cell>
          <cell r="W4724">
            <v>3.8679999999999999</v>
          </cell>
        </row>
        <row r="4725">
          <cell r="I4725" t="str">
            <v>托头岭村生猪养殖基地连接路</v>
          </cell>
          <cell r="J4725" t="str">
            <v>1312F4306810018</v>
          </cell>
          <cell r="K4725" t="str">
            <v>资源产业路</v>
          </cell>
          <cell r="L4725" t="str">
            <v>三类地区</v>
          </cell>
          <cell r="M4725"/>
          <cell r="N4725" t="str">
            <v>新建</v>
          </cell>
          <cell r="O4725" t="str">
            <v>托头岭村牲猪养殖基地</v>
          </cell>
          <cell r="R4725" t="str">
            <v>3.5</v>
          </cell>
          <cell r="S4725" t="str">
            <v>6</v>
          </cell>
          <cell r="T4725" t="str">
            <v>C049430681</v>
          </cell>
          <cell r="U4725">
            <v>0</v>
          </cell>
          <cell r="V4725">
            <v>0.64</v>
          </cell>
          <cell r="W4725">
            <v>0.64</v>
          </cell>
        </row>
        <row r="4726">
          <cell r="I4726" t="str">
            <v>金山村猕猴桃基地连接路</v>
          </cell>
          <cell r="J4726" t="str">
            <v>1312F4306810072</v>
          </cell>
          <cell r="K4726" t="str">
            <v>资源产业路</v>
          </cell>
          <cell r="L4726" t="str">
            <v>三类地区</v>
          </cell>
          <cell r="M4726"/>
          <cell r="N4726" t="str">
            <v>新建</v>
          </cell>
          <cell r="O4726" t="str">
            <v>屈子祠镇金山村猕猴桃产业园</v>
          </cell>
          <cell r="R4726" t="str">
            <v>3.5</v>
          </cell>
          <cell r="S4726" t="str">
            <v>6</v>
          </cell>
          <cell r="T4726" t="str">
            <v>CV25430681</v>
          </cell>
          <cell r="U4726">
            <v>0</v>
          </cell>
          <cell r="V4726">
            <v>1.07</v>
          </cell>
          <cell r="W4726">
            <v>1.07</v>
          </cell>
        </row>
        <row r="4727">
          <cell r="I4727" t="str">
            <v>新茶村粽子基地连接路</v>
          </cell>
          <cell r="J4727" t="str">
            <v>1312F4306810061</v>
          </cell>
          <cell r="K4727" t="str">
            <v>资源产业路</v>
          </cell>
          <cell r="L4727" t="str">
            <v>三类地区</v>
          </cell>
          <cell r="M4727"/>
          <cell r="N4727" t="str">
            <v>新建</v>
          </cell>
          <cell r="O4727" t="str">
            <v>新茶村粽子产业园</v>
          </cell>
          <cell r="R4727" t="str">
            <v>4.5</v>
          </cell>
          <cell r="S4727" t="str">
            <v>6</v>
          </cell>
          <cell r="T4727" t="str">
            <v>C808430681</v>
          </cell>
          <cell r="U4727">
            <v>0</v>
          </cell>
          <cell r="V4727">
            <v>0.91900000000000004</v>
          </cell>
          <cell r="W4727">
            <v>0.91900000000000004</v>
          </cell>
        </row>
        <row r="4728">
          <cell r="I4728" t="str">
            <v>鹅江佳润猪场连接路</v>
          </cell>
          <cell r="J4728" t="str">
            <v>1312F4306810104</v>
          </cell>
          <cell r="K4728" t="str">
            <v>资源产业路</v>
          </cell>
          <cell r="L4728" t="str">
            <v>三类地区</v>
          </cell>
          <cell r="M4728"/>
          <cell r="N4728" t="str">
            <v>新建</v>
          </cell>
          <cell r="O4728" t="str">
            <v>佳和农牧产业园</v>
          </cell>
          <cell r="R4728" t="str">
            <v>3.5</v>
          </cell>
          <cell r="S4728" t="str">
            <v>6</v>
          </cell>
          <cell r="T4728" t="str">
            <v>C193430681</v>
          </cell>
          <cell r="U4728">
            <v>0</v>
          </cell>
          <cell r="V4728">
            <v>1.8</v>
          </cell>
          <cell r="W4728">
            <v>1.8</v>
          </cell>
        </row>
        <row r="4729">
          <cell r="I4729" t="str">
            <v>弼时明月山村水稻种植基地连接路</v>
          </cell>
          <cell r="J4729" t="str">
            <v>1312F4306810021</v>
          </cell>
          <cell r="K4729" t="str">
            <v>资源产业路</v>
          </cell>
          <cell r="L4729" t="str">
            <v>三类地区</v>
          </cell>
          <cell r="M4729"/>
          <cell r="N4729" t="str">
            <v>新建</v>
          </cell>
          <cell r="O4729" t="str">
            <v>弼时镇明月山村水稻种植基地</v>
          </cell>
          <cell r="R4729" t="str">
            <v>4.5</v>
          </cell>
          <cell r="S4729" t="str">
            <v>6</v>
          </cell>
          <cell r="T4729" t="str">
            <v>Y026430681</v>
          </cell>
          <cell r="U4729">
            <v>0</v>
          </cell>
          <cell r="V4729">
            <v>3.2639999999999998</v>
          </cell>
          <cell r="W4729">
            <v>3.2639999999999998</v>
          </cell>
        </row>
        <row r="4730">
          <cell r="I4730" t="str">
            <v>神鼎山村荷花种植基地连接路</v>
          </cell>
          <cell r="J4730" t="str">
            <v>1312F4306810114</v>
          </cell>
          <cell r="K4730" t="str">
            <v>资源产业路</v>
          </cell>
          <cell r="L4730" t="str">
            <v>三类地区</v>
          </cell>
          <cell r="M4730"/>
          <cell r="N4730" t="str">
            <v>新建</v>
          </cell>
          <cell r="O4730" t="str">
            <v>神鼎山镇神鼎山村荷花产业园</v>
          </cell>
          <cell r="R4730" t="str">
            <v>3.5</v>
          </cell>
          <cell r="S4730" t="str">
            <v>6</v>
          </cell>
          <cell r="T4730" t="str">
            <v>C185430681</v>
          </cell>
          <cell r="U4730">
            <v>0</v>
          </cell>
          <cell r="V4730">
            <v>1.45</v>
          </cell>
          <cell r="W4730">
            <v>1.45</v>
          </cell>
        </row>
        <row r="4731">
          <cell r="I4731" t="str">
            <v>弼时镇高燕村水稻种植基地连接路</v>
          </cell>
          <cell r="J4731" t="str">
            <v>1312F4306810020</v>
          </cell>
          <cell r="K4731" t="str">
            <v>资源产业路</v>
          </cell>
          <cell r="L4731" t="str">
            <v>三类地区</v>
          </cell>
          <cell r="M4731"/>
          <cell r="N4731" t="str">
            <v>新建</v>
          </cell>
          <cell r="O4731" t="str">
            <v>弼时镇高燕村水稻产业园</v>
          </cell>
          <cell r="R4731" t="str">
            <v>4.5</v>
          </cell>
          <cell r="S4731" t="str">
            <v>6</v>
          </cell>
          <cell r="T4731" t="str">
            <v>Y887430681</v>
          </cell>
          <cell r="U4731">
            <v>0</v>
          </cell>
          <cell r="V4731">
            <v>3.5</v>
          </cell>
          <cell r="W4731">
            <v>3.5</v>
          </cell>
        </row>
        <row r="4732">
          <cell r="I4732" t="str">
            <v>汨罗市长乐镇马桥村云荷湘莲种植基地连接路</v>
          </cell>
          <cell r="J4732" t="str">
            <v>1312F4306810142</v>
          </cell>
          <cell r="K4732" t="str">
            <v>资源产业路</v>
          </cell>
          <cell r="L4732" t="str">
            <v>三类地区</v>
          </cell>
          <cell r="M4732"/>
          <cell r="N4732" t="str">
            <v>升级改造（提质改造）</v>
          </cell>
          <cell r="O4732" t="str">
            <v>汨罗市长乐镇马桥村云荷湘莲种植产业园</v>
          </cell>
          <cell r="R4732" t="str">
            <v>3.5</v>
          </cell>
          <cell r="S4732" t="str">
            <v>6</v>
          </cell>
          <cell r="T4732" t="str">
            <v>C201430681</v>
          </cell>
          <cell r="U4732">
            <v>0</v>
          </cell>
          <cell r="V4732">
            <v>2.76</v>
          </cell>
          <cell r="W4732">
            <v>2.76</v>
          </cell>
        </row>
        <row r="4733">
          <cell r="I4733" t="str">
            <v>屈子祠屈原村龙虾养殖基地连接路</v>
          </cell>
          <cell r="J4733" t="str">
            <v>1312F4306810066</v>
          </cell>
          <cell r="K4733" t="str">
            <v>资源产业路</v>
          </cell>
          <cell r="L4733" t="str">
            <v>三类地区</v>
          </cell>
          <cell r="M4733"/>
          <cell r="N4733" t="str">
            <v>新建</v>
          </cell>
          <cell r="O4733" t="str">
            <v>屈子祠屈原村龙虾养殖产业园</v>
          </cell>
          <cell r="R4733" t="str">
            <v>3.5</v>
          </cell>
          <cell r="S4733" t="str">
            <v>6</v>
          </cell>
          <cell r="T4733" t="str">
            <v>C304430681</v>
          </cell>
          <cell r="U4733">
            <v>0</v>
          </cell>
          <cell r="V4733">
            <v>2.1219999999999999</v>
          </cell>
          <cell r="W4733">
            <v>2.1219999999999999</v>
          </cell>
        </row>
        <row r="4734">
          <cell r="I4734" t="str">
            <v>山秀村胜军猪场连接路</v>
          </cell>
          <cell r="J4734" t="str">
            <v>1312F4306810019</v>
          </cell>
          <cell r="K4734" t="str">
            <v>资源产业路</v>
          </cell>
          <cell r="L4734" t="str">
            <v>三类地区</v>
          </cell>
          <cell r="M4734"/>
          <cell r="N4734" t="str">
            <v>新建</v>
          </cell>
          <cell r="O4734" t="str">
            <v>罗江镇山秀村胜军养殖产业园</v>
          </cell>
          <cell r="R4734" t="str">
            <v>4.5</v>
          </cell>
          <cell r="S4734" t="str">
            <v>6</v>
          </cell>
          <cell r="T4734" t="str">
            <v>Y633430681</v>
          </cell>
          <cell r="U4734">
            <v>0</v>
          </cell>
          <cell r="V4734">
            <v>3.56</v>
          </cell>
          <cell r="W4734">
            <v>3.56</v>
          </cell>
        </row>
        <row r="4735">
          <cell r="I4735" t="str">
            <v>神鼎山镇现代农业科技园资源产业路</v>
          </cell>
          <cell r="J4735" t="str">
            <v>1312F4306810002</v>
          </cell>
          <cell r="K4735" t="str">
            <v>资源产业路</v>
          </cell>
          <cell r="L4735" t="str">
            <v>三类地区</v>
          </cell>
          <cell r="M4735"/>
          <cell r="N4735" t="str">
            <v>升级改造（提质改造）</v>
          </cell>
          <cell r="O4735" t="str">
            <v>神鼎山镇现代农业科技产业园</v>
          </cell>
          <cell r="R4735" t="str">
            <v>3.5</v>
          </cell>
          <cell r="S4735" t="str">
            <v>6</v>
          </cell>
          <cell r="T4735" t="str">
            <v>C485430681</v>
          </cell>
          <cell r="U4735">
            <v>0</v>
          </cell>
          <cell r="V4735">
            <v>2.3860000000000001</v>
          </cell>
          <cell r="W4735">
            <v>2.3860000000000001</v>
          </cell>
        </row>
        <row r="4736">
          <cell r="I4736" t="str">
            <v>佳和农牧科技园连接路</v>
          </cell>
          <cell r="J4736" t="str">
            <v>1312F4306810005</v>
          </cell>
          <cell r="K4736" t="str">
            <v>资源产业路</v>
          </cell>
          <cell r="L4736" t="str">
            <v>三类地区</v>
          </cell>
          <cell r="M4736"/>
          <cell r="N4736" t="str">
            <v>新建</v>
          </cell>
          <cell r="O4736" t="str">
            <v>神鼎山镇佳和养殖产业园</v>
          </cell>
          <cell r="R4736" t="str">
            <v>3.5</v>
          </cell>
          <cell r="S4736" t="str">
            <v>6</v>
          </cell>
          <cell r="T4736" t="str">
            <v>C63A430681</v>
          </cell>
          <cell r="U4736">
            <v>0</v>
          </cell>
          <cell r="V4736">
            <v>2.1</v>
          </cell>
          <cell r="W4736">
            <v>2.1</v>
          </cell>
        </row>
        <row r="4737">
          <cell r="I4737" t="str">
            <v>白水越江村生猪养殖基地连接路</v>
          </cell>
          <cell r="J4737" t="str">
            <v>1312F4306810010</v>
          </cell>
          <cell r="K4737" t="str">
            <v>资源产业路</v>
          </cell>
          <cell r="L4737" t="str">
            <v>三类地区</v>
          </cell>
          <cell r="M4737"/>
          <cell r="N4737" t="str">
            <v>新建</v>
          </cell>
          <cell r="O4737" t="str">
            <v>白水镇越江村生猪产业园</v>
          </cell>
          <cell r="R4737" t="str">
            <v>3.5</v>
          </cell>
          <cell r="S4737" t="str">
            <v>6</v>
          </cell>
          <cell r="T4737" t="str">
            <v>Y011430681</v>
          </cell>
          <cell r="U4737">
            <v>0</v>
          </cell>
          <cell r="V4737">
            <v>1.39</v>
          </cell>
          <cell r="W4737">
            <v>1.39</v>
          </cell>
        </row>
        <row r="4738">
          <cell r="I4738" t="str">
            <v>长北村湘沪苗木种植基地连接路</v>
          </cell>
          <cell r="J4738" t="str">
            <v>1312F4306810028</v>
          </cell>
          <cell r="K4738" t="str">
            <v>资源产业路</v>
          </cell>
          <cell r="L4738" t="str">
            <v>三类地区</v>
          </cell>
          <cell r="M4738"/>
          <cell r="N4738" t="str">
            <v>新建</v>
          </cell>
          <cell r="O4738" t="str">
            <v>长乐镇湘沪苗木产业园</v>
          </cell>
          <cell r="R4738" t="str">
            <v>4.5</v>
          </cell>
          <cell r="S4738" t="str">
            <v>6</v>
          </cell>
          <cell r="T4738" t="str">
            <v>Y875430681</v>
          </cell>
          <cell r="U4738">
            <v>0</v>
          </cell>
          <cell r="V4738">
            <v>2.78</v>
          </cell>
          <cell r="W4738">
            <v>2.78</v>
          </cell>
        </row>
        <row r="4739">
          <cell r="I4739" t="str">
            <v>长乐合旗甜酒糯稻基地连接路</v>
          </cell>
          <cell r="J4739" t="str">
            <v>1312F4306810074</v>
          </cell>
          <cell r="K4739" t="str">
            <v>资源产业路</v>
          </cell>
          <cell r="L4739" t="str">
            <v>三类地区</v>
          </cell>
          <cell r="M4739"/>
          <cell r="N4739" t="str">
            <v>新建</v>
          </cell>
          <cell r="O4739" t="str">
            <v>长乐镇合旗甜酒糯稻产业园</v>
          </cell>
          <cell r="R4739" t="str">
            <v>3.5</v>
          </cell>
          <cell r="S4739" t="str">
            <v>6</v>
          </cell>
          <cell r="T4739" t="str">
            <v>C798430681</v>
          </cell>
          <cell r="U4739">
            <v>0</v>
          </cell>
          <cell r="V4739">
            <v>0.997</v>
          </cell>
          <cell r="W4739">
            <v>0.997</v>
          </cell>
        </row>
        <row r="4740">
          <cell r="I4740" t="str">
            <v>长乐镇马桥村谊情百香果种植基地连接路</v>
          </cell>
          <cell r="J4740" t="str">
            <v>1312F4306810143</v>
          </cell>
          <cell r="K4740" t="str">
            <v>资源产业路</v>
          </cell>
          <cell r="L4740" t="str">
            <v>三类地区</v>
          </cell>
          <cell r="M4740"/>
          <cell r="N4740" t="str">
            <v>升级改造（提质改造）</v>
          </cell>
          <cell r="O4740" t="str">
            <v>长乐镇马桥村谊情百香果种植产业园</v>
          </cell>
          <cell r="R4740" t="str">
            <v>3.5</v>
          </cell>
          <cell r="S4740" t="str">
            <v>6</v>
          </cell>
          <cell r="T4740" t="str">
            <v>C791430681</v>
          </cell>
          <cell r="U4740">
            <v>0</v>
          </cell>
          <cell r="V4740">
            <v>1.22</v>
          </cell>
          <cell r="W4740">
            <v>1.22</v>
          </cell>
        </row>
        <row r="4741">
          <cell r="I4741" t="str">
            <v>川山坪镇麓凤寨村六丰生态种养专业合作社连接路</v>
          </cell>
          <cell r="J4741" t="str">
            <v>1312F4306810086</v>
          </cell>
          <cell r="K4741" t="str">
            <v>资源产业路</v>
          </cell>
          <cell r="L4741" t="str">
            <v>三类地区</v>
          </cell>
          <cell r="M4741"/>
          <cell r="N4741" t="str">
            <v>新建</v>
          </cell>
          <cell r="O4741" t="str">
            <v>川山坪镇麓凤寨村六丰生态养殖产业园</v>
          </cell>
          <cell r="R4741" t="str">
            <v>3.5</v>
          </cell>
          <cell r="S4741" t="str">
            <v>6</v>
          </cell>
          <cell r="T4741" t="str">
            <v>C296430681</v>
          </cell>
          <cell r="U4741">
            <v>0</v>
          </cell>
          <cell r="V4741">
            <v>1.0840000000000001</v>
          </cell>
          <cell r="W4741">
            <v>1.0840000000000001</v>
          </cell>
        </row>
        <row r="4742">
          <cell r="I4742" t="str">
            <v>川山坪镇桥坪村农业生态基地连接路</v>
          </cell>
          <cell r="J4742" t="str">
            <v>1312F4306810088</v>
          </cell>
          <cell r="K4742" t="str">
            <v>资源产业路</v>
          </cell>
          <cell r="L4742" t="str">
            <v>三类地区</v>
          </cell>
          <cell r="M4742"/>
          <cell r="N4742" t="str">
            <v>新建</v>
          </cell>
          <cell r="O4742" t="str">
            <v>川山坪镇桥坪村农业产业园</v>
          </cell>
          <cell r="R4742" t="str">
            <v>3.5</v>
          </cell>
          <cell r="S4742" t="str">
            <v>6</v>
          </cell>
          <cell r="T4742" t="str">
            <v>C408430681</v>
          </cell>
          <cell r="U4742">
            <v>0</v>
          </cell>
          <cell r="V4742">
            <v>1.3959999999999999</v>
          </cell>
          <cell r="W4742">
            <v>1.3959999999999999</v>
          </cell>
        </row>
        <row r="4743">
          <cell r="I4743" t="str">
            <v>高丰村正天生态果园连接路</v>
          </cell>
          <cell r="J4743" t="str">
            <v>1312F4306810098</v>
          </cell>
          <cell r="K4743" t="str">
            <v>资源产业路</v>
          </cell>
          <cell r="L4743" t="str">
            <v>三类地区</v>
          </cell>
          <cell r="M4743"/>
          <cell r="N4743" t="str">
            <v>新建</v>
          </cell>
          <cell r="O4743" t="str">
            <v>桃林寺镇高丰村天正产业园</v>
          </cell>
          <cell r="R4743" t="str">
            <v>4.5</v>
          </cell>
          <cell r="S4743" t="str">
            <v>6</v>
          </cell>
          <cell r="T4743" t="str">
            <v>C329430681</v>
          </cell>
          <cell r="U4743">
            <v>0</v>
          </cell>
          <cell r="V4743">
            <v>2.0379999999999998</v>
          </cell>
          <cell r="W4743">
            <v>2.0379999999999998</v>
          </cell>
        </row>
        <row r="4744">
          <cell r="I4744" t="str">
            <v>古仑村梁锋种养基地连接路</v>
          </cell>
          <cell r="J4744" t="str">
            <v>1312F4306810207</v>
          </cell>
          <cell r="K4744" t="str">
            <v>资源产业路</v>
          </cell>
          <cell r="L4744" t="str">
            <v>三类地区</v>
          </cell>
          <cell r="M4744"/>
          <cell r="N4744" t="str">
            <v>升级改造（提质改造）</v>
          </cell>
          <cell r="O4744" t="str">
            <v>古仑村梁锋种养产业园</v>
          </cell>
          <cell r="R4744" t="str">
            <v>3.5</v>
          </cell>
          <cell r="S4744" t="str">
            <v>6</v>
          </cell>
          <cell r="T4744" t="str">
            <v>C168430681</v>
          </cell>
          <cell r="U4744">
            <v>0</v>
          </cell>
          <cell r="V4744">
            <v>3.177</v>
          </cell>
          <cell r="W4744">
            <v>3.177</v>
          </cell>
        </row>
        <row r="4745">
          <cell r="I4745" t="str">
            <v>古培镇南环村金博水稻基地连接路</v>
          </cell>
          <cell r="J4745" t="str">
            <v>1312F4306810321</v>
          </cell>
          <cell r="K4745" t="str">
            <v>资源产业路</v>
          </cell>
          <cell r="L4745" t="str">
            <v>三类地区</v>
          </cell>
          <cell r="M4745"/>
          <cell r="N4745" t="str">
            <v>升级改造（提质改造）</v>
          </cell>
          <cell r="O4745" t="str">
            <v>古培镇南环村金博水稻产业园</v>
          </cell>
          <cell r="R4745" t="str">
            <v>3.5</v>
          </cell>
          <cell r="S4745" t="str">
            <v>6</v>
          </cell>
          <cell r="T4745" t="str">
            <v>C675430681</v>
          </cell>
          <cell r="U4745">
            <v>0</v>
          </cell>
          <cell r="V4745">
            <v>1.1830000000000001</v>
          </cell>
          <cell r="W4745">
            <v>1.1830000000000001</v>
          </cell>
        </row>
        <row r="4746">
          <cell r="I4746" t="str">
            <v>古培镇农联水稻种植基地连接路</v>
          </cell>
          <cell r="J4746" t="str">
            <v>1312F4306810385</v>
          </cell>
          <cell r="K4746" t="str">
            <v>资源产业路</v>
          </cell>
          <cell r="L4746" t="str">
            <v>三类地区</v>
          </cell>
          <cell r="M4746"/>
          <cell r="N4746" t="str">
            <v>升级改造（提质改造）</v>
          </cell>
          <cell r="O4746" t="str">
            <v>古培镇农联水稻产业园</v>
          </cell>
          <cell r="R4746" t="str">
            <v>4.5</v>
          </cell>
          <cell r="S4746" t="str">
            <v>6</v>
          </cell>
          <cell r="T4746" t="str">
            <v>Y990430681</v>
          </cell>
          <cell r="U4746">
            <v>0</v>
          </cell>
          <cell r="V4746">
            <v>11.16</v>
          </cell>
          <cell r="W4746">
            <v>11.16</v>
          </cell>
        </row>
        <row r="4747">
          <cell r="I4747" t="str">
            <v>古培镇湘润种养基地连接路</v>
          </cell>
          <cell r="J4747" t="str">
            <v>1312F4306810386</v>
          </cell>
          <cell r="K4747" t="str">
            <v>资源产业路</v>
          </cell>
          <cell r="L4747" t="str">
            <v>三类地区</v>
          </cell>
          <cell r="M4747"/>
          <cell r="N4747" t="str">
            <v>升级改造（提质改造）</v>
          </cell>
          <cell r="O4747" t="str">
            <v>古培镇湘润种养产业园</v>
          </cell>
          <cell r="S4747" t="str">
            <v>6</v>
          </cell>
          <cell r="T4747" t="str">
            <v>X142430681</v>
          </cell>
          <cell r="U4747">
            <v>0</v>
          </cell>
          <cell r="V4747">
            <v>14.74</v>
          </cell>
          <cell r="W4747">
            <v>14.74</v>
          </cell>
        </row>
        <row r="4748">
          <cell r="I4748" t="str">
            <v>桂花村忠诚种养基地连接路</v>
          </cell>
          <cell r="J4748" t="str">
            <v>1312F4306810201</v>
          </cell>
          <cell r="K4748" t="str">
            <v>资源产业路</v>
          </cell>
          <cell r="L4748" t="str">
            <v>三类地区</v>
          </cell>
          <cell r="M4748"/>
          <cell r="N4748" t="str">
            <v>升级改造（提质改造）</v>
          </cell>
          <cell r="O4748" t="str">
            <v>桂花村忠诚种养产业园</v>
          </cell>
          <cell r="R4748" t="str">
            <v>3.5</v>
          </cell>
          <cell r="S4748" t="str">
            <v>6</v>
          </cell>
          <cell r="T4748" t="str">
            <v>C48B430681</v>
          </cell>
          <cell r="U4748">
            <v>0</v>
          </cell>
          <cell r="V4748">
            <v>2.21</v>
          </cell>
          <cell r="W4748">
            <v>2.21</v>
          </cell>
        </row>
        <row r="4749">
          <cell r="I4749" t="str">
            <v>花桥村德胜水稻合作社连接路</v>
          </cell>
          <cell r="J4749" t="str">
            <v>1312F4306810081</v>
          </cell>
          <cell r="K4749" t="str">
            <v>资源产业路</v>
          </cell>
          <cell r="L4749" t="str">
            <v>三类地区</v>
          </cell>
          <cell r="M4749"/>
          <cell r="N4749" t="str">
            <v>新建</v>
          </cell>
          <cell r="O4749" t="str">
            <v>花桥村德胜水稻产业园</v>
          </cell>
          <cell r="R4749" t="str">
            <v>3.5</v>
          </cell>
          <cell r="S4749" t="str">
            <v>6</v>
          </cell>
          <cell r="T4749" t="str">
            <v>C718430681</v>
          </cell>
          <cell r="U4749">
            <v>0</v>
          </cell>
          <cell r="V4749">
            <v>1.6</v>
          </cell>
          <cell r="W4749">
            <v>1.6</v>
          </cell>
        </row>
        <row r="4750">
          <cell r="I4750" t="str">
            <v>徽山村德胜种植基地连接路</v>
          </cell>
          <cell r="J4750" t="str">
            <v>1312F4306810062</v>
          </cell>
          <cell r="K4750" t="str">
            <v>资源产业路</v>
          </cell>
          <cell r="L4750" t="str">
            <v>三类地区</v>
          </cell>
          <cell r="M4750"/>
          <cell r="N4750" t="str">
            <v>新建</v>
          </cell>
          <cell r="O4750" t="str">
            <v>屈子祠镇徽山村德胜产业园</v>
          </cell>
          <cell r="R4750" t="str">
            <v>4.5</v>
          </cell>
          <cell r="S4750" t="str">
            <v>6</v>
          </cell>
          <cell r="T4750" t="str">
            <v>Y902430681</v>
          </cell>
          <cell r="U4750">
            <v>0</v>
          </cell>
          <cell r="V4750">
            <v>3.89</v>
          </cell>
          <cell r="W4750">
            <v>3.89</v>
          </cell>
        </row>
        <row r="4751">
          <cell r="I4751" t="str">
            <v>金龙新村养殖基地连接路</v>
          </cell>
          <cell r="J4751" t="str">
            <v>1312F4306810212</v>
          </cell>
          <cell r="K4751" t="str">
            <v>资源产业路</v>
          </cell>
          <cell r="L4751" t="str">
            <v>三类地区</v>
          </cell>
          <cell r="M4751"/>
          <cell r="N4751" t="str">
            <v>升级改造（提质改造）</v>
          </cell>
          <cell r="O4751" t="str">
            <v>金龙新村养殖产业园</v>
          </cell>
          <cell r="R4751" t="str">
            <v>3.5</v>
          </cell>
          <cell r="S4751" t="str">
            <v>6</v>
          </cell>
          <cell r="T4751" t="str">
            <v>C623430681</v>
          </cell>
          <cell r="U4751">
            <v>0</v>
          </cell>
          <cell r="V4751">
            <v>0.85</v>
          </cell>
          <cell r="W4751">
            <v>0.85199999999999998</v>
          </cell>
        </row>
        <row r="4752">
          <cell r="I4752" t="str">
            <v>金水村逸群种养基地连接路</v>
          </cell>
          <cell r="J4752" t="str">
            <v>1312F4306810203</v>
          </cell>
          <cell r="K4752" t="str">
            <v>资源产业路</v>
          </cell>
          <cell r="L4752" t="str">
            <v>三类地区</v>
          </cell>
          <cell r="M4752"/>
          <cell r="N4752" t="str">
            <v>升级改造（提质改造）</v>
          </cell>
          <cell r="O4752" t="str">
            <v>金水村逸群种养产业园</v>
          </cell>
          <cell r="R4752" t="str">
            <v>4.5</v>
          </cell>
          <cell r="S4752" t="str">
            <v>6</v>
          </cell>
          <cell r="T4752" t="str">
            <v>CAG6430681</v>
          </cell>
          <cell r="U4752">
            <v>0</v>
          </cell>
          <cell r="V4752">
            <v>5.9779999999999998</v>
          </cell>
          <cell r="W4752">
            <v>5.9779999999999998</v>
          </cell>
        </row>
        <row r="4753">
          <cell r="I4753" t="str">
            <v>九雁村先锋水稻基地连接路</v>
          </cell>
          <cell r="J4753" t="str">
            <v>1312F4306810053</v>
          </cell>
          <cell r="K4753" t="str">
            <v>资源产业路</v>
          </cell>
          <cell r="L4753" t="str">
            <v>三类地区</v>
          </cell>
          <cell r="M4753"/>
          <cell r="N4753" t="str">
            <v>新建</v>
          </cell>
          <cell r="O4753" t="str">
            <v>九雁村先锋水稻产业园</v>
          </cell>
          <cell r="R4753" t="str">
            <v>3.5</v>
          </cell>
          <cell r="S4753" t="str">
            <v>6</v>
          </cell>
          <cell r="T4753" t="str">
            <v>C065430681</v>
          </cell>
          <cell r="U4753">
            <v>0</v>
          </cell>
          <cell r="V4753">
            <v>3.7040000000000002</v>
          </cell>
          <cell r="W4753">
            <v>3.7040000000000002</v>
          </cell>
        </row>
        <row r="4754">
          <cell r="I4754" t="str">
            <v>九雁锦程农业基地连接路</v>
          </cell>
          <cell r="J4754" t="str">
            <v>1312F4306810052</v>
          </cell>
          <cell r="K4754" t="str">
            <v>资源产业路</v>
          </cell>
          <cell r="L4754" t="str">
            <v>三类地区</v>
          </cell>
          <cell r="M4754"/>
          <cell r="N4754" t="str">
            <v>新建</v>
          </cell>
          <cell r="O4754" t="str">
            <v>汨罗镇九雁锦程农业产业园</v>
          </cell>
          <cell r="R4754" t="str">
            <v>3.5</v>
          </cell>
          <cell r="S4754" t="str">
            <v>6</v>
          </cell>
          <cell r="T4754" t="str">
            <v>C064430681</v>
          </cell>
          <cell r="U4754">
            <v>0</v>
          </cell>
          <cell r="V4754">
            <v>3.28</v>
          </cell>
          <cell r="W4754">
            <v>3.28</v>
          </cell>
        </row>
        <row r="4755">
          <cell r="I4755" t="str">
            <v>兰溪村中发康农蓝莓基地连接路</v>
          </cell>
          <cell r="J4755" t="str">
            <v>1312F4306810159</v>
          </cell>
          <cell r="K4755" t="str">
            <v>资源产业路</v>
          </cell>
          <cell r="L4755" t="str">
            <v>三类地区</v>
          </cell>
          <cell r="M4755"/>
          <cell r="N4755" t="str">
            <v>升级改造（提质改造）</v>
          </cell>
          <cell r="O4755" t="str">
            <v>兰溪中发康农蓝莓产业园</v>
          </cell>
          <cell r="R4755" t="str">
            <v>3.5</v>
          </cell>
          <cell r="S4755" t="str">
            <v>6</v>
          </cell>
          <cell r="T4755" t="str">
            <v>CV48430681</v>
          </cell>
          <cell r="U4755">
            <v>0</v>
          </cell>
          <cell r="V4755">
            <v>1.2090000000000001</v>
          </cell>
          <cell r="W4755">
            <v>1.2090000000000001</v>
          </cell>
        </row>
        <row r="4756">
          <cell r="I4756" t="str">
            <v>李家村湄江水稻基地连接路</v>
          </cell>
          <cell r="J4756" t="str">
            <v>1312F4306810177</v>
          </cell>
          <cell r="K4756" t="str">
            <v>资源产业路</v>
          </cell>
          <cell r="L4756" t="str">
            <v>三类地区</v>
          </cell>
          <cell r="M4756"/>
          <cell r="N4756" t="str">
            <v>升级改造（提质改造）</v>
          </cell>
          <cell r="O4756" t="str">
            <v>李家村湄江水稻产业园</v>
          </cell>
          <cell r="R4756" t="str">
            <v>3.5</v>
          </cell>
          <cell r="S4756" t="str">
            <v>6</v>
          </cell>
          <cell r="T4756" t="str">
            <v>C157430681</v>
          </cell>
          <cell r="U4756">
            <v>0</v>
          </cell>
          <cell r="V4756">
            <v>1.27</v>
          </cell>
          <cell r="W4756">
            <v>1.27</v>
          </cell>
        </row>
        <row r="4757">
          <cell r="I4757" t="str">
            <v>联江村广农水稻种植基地连接路</v>
          </cell>
          <cell r="J4757" t="str">
            <v>1312F4306810029</v>
          </cell>
          <cell r="K4757" t="str">
            <v>资源产业路</v>
          </cell>
          <cell r="L4757" t="str">
            <v>三类地区</v>
          </cell>
          <cell r="M4757"/>
          <cell r="N4757" t="str">
            <v>新建</v>
          </cell>
          <cell r="O4757" t="str">
            <v>长乐镇联江村广农水稻产业园</v>
          </cell>
          <cell r="R4757" t="str">
            <v>4.5</v>
          </cell>
          <cell r="S4757" t="str">
            <v>6</v>
          </cell>
          <cell r="T4757" t="str">
            <v>Y380430681</v>
          </cell>
          <cell r="U4757">
            <v>0</v>
          </cell>
          <cell r="V4757">
            <v>2.056</v>
          </cell>
          <cell r="W4757">
            <v>2.056</v>
          </cell>
        </row>
        <row r="4758">
          <cell r="I4758" t="str">
            <v>燎家山龙盛农业基地连接路</v>
          </cell>
          <cell r="J4758" t="str">
            <v>1312F4306810051</v>
          </cell>
          <cell r="K4758" t="str">
            <v>资源产业路</v>
          </cell>
          <cell r="L4758" t="str">
            <v>三类地区</v>
          </cell>
          <cell r="M4758"/>
          <cell r="N4758" t="str">
            <v>新建</v>
          </cell>
          <cell r="O4758" t="str">
            <v>汨罗镇燎家山龙盛农业产业园</v>
          </cell>
          <cell r="R4758" t="str">
            <v>3.5</v>
          </cell>
          <cell r="S4758" t="str">
            <v>6</v>
          </cell>
          <cell r="T4758" t="str">
            <v>C929430681</v>
          </cell>
          <cell r="U4758">
            <v>0</v>
          </cell>
          <cell r="V4758">
            <v>1.306</v>
          </cell>
          <cell r="W4758">
            <v>1.306</v>
          </cell>
        </row>
        <row r="4759">
          <cell r="I4759" t="str">
            <v>燎家山野山椒基地连接路</v>
          </cell>
          <cell r="J4759" t="str">
            <v>1312F4306810050</v>
          </cell>
          <cell r="K4759" t="str">
            <v>资源产业路</v>
          </cell>
          <cell r="L4759" t="str">
            <v>三类地区</v>
          </cell>
          <cell r="M4759"/>
          <cell r="N4759" t="str">
            <v>新建</v>
          </cell>
          <cell r="O4759" t="str">
            <v>汨罗镇燎家山野山椒产业园</v>
          </cell>
          <cell r="R4759" t="str">
            <v>4.5</v>
          </cell>
          <cell r="S4759" t="str">
            <v>6</v>
          </cell>
          <cell r="T4759" t="str">
            <v>Y069430681</v>
          </cell>
          <cell r="U4759">
            <v>0</v>
          </cell>
          <cell r="V4759">
            <v>1.91</v>
          </cell>
          <cell r="W4759">
            <v>1.91</v>
          </cell>
        </row>
        <row r="4760">
          <cell r="I4760" t="str">
            <v>罗江镇滨江村渔业养殖场连接路</v>
          </cell>
          <cell r="J4760" t="str">
            <v>1312F4306810264</v>
          </cell>
          <cell r="K4760" t="str">
            <v>资源产业路</v>
          </cell>
          <cell r="L4760" t="str">
            <v>三类地区</v>
          </cell>
          <cell r="M4760"/>
          <cell r="N4760" t="str">
            <v>升级改造（提质改造）</v>
          </cell>
          <cell r="O4760" t="str">
            <v>罗江镇滨江村渔业养殖基地</v>
          </cell>
          <cell r="R4760" t="str">
            <v>3.5</v>
          </cell>
          <cell r="S4760" t="str">
            <v>6</v>
          </cell>
          <cell r="T4760" t="str">
            <v>c043430681</v>
          </cell>
          <cell r="U4760">
            <v>0</v>
          </cell>
          <cell r="V4760">
            <v>2.4500000000000002</v>
          </cell>
          <cell r="W4760">
            <v>2.4500000000000002</v>
          </cell>
        </row>
        <row r="4761">
          <cell r="I4761" t="str">
            <v>马厅村新辉水稻基地连接路</v>
          </cell>
          <cell r="J4761" t="str">
            <v>1312F4306810181</v>
          </cell>
          <cell r="K4761" t="str">
            <v>资源产业路</v>
          </cell>
          <cell r="L4761" t="str">
            <v>三类地区</v>
          </cell>
          <cell r="M4761"/>
          <cell r="N4761" t="str">
            <v>升级改造（提质改造）</v>
          </cell>
          <cell r="O4761" t="str">
            <v>马厅村新辉水稻产业园</v>
          </cell>
          <cell r="R4761" t="str">
            <v>3.5</v>
          </cell>
          <cell r="S4761" t="str">
            <v>6</v>
          </cell>
          <cell r="T4761" t="str">
            <v>C892430681</v>
          </cell>
          <cell r="U4761">
            <v>0</v>
          </cell>
          <cell r="V4761">
            <v>1.3240000000000001</v>
          </cell>
          <cell r="W4761">
            <v>1.3240000000000001</v>
          </cell>
        </row>
        <row r="4762">
          <cell r="I4762" t="str">
            <v>飘峰山村油茶基地连接路</v>
          </cell>
          <cell r="J4762" t="str">
            <v>1312F4306810146</v>
          </cell>
          <cell r="K4762" t="str">
            <v>资源产业路</v>
          </cell>
          <cell r="L4762" t="str">
            <v>三类地区</v>
          </cell>
          <cell r="M4762"/>
          <cell r="N4762" t="str">
            <v>升级改造（提质改造）</v>
          </cell>
          <cell r="O4762" t="str">
            <v>飘峰山村油茶产业园</v>
          </cell>
          <cell r="R4762" t="str">
            <v>3.5</v>
          </cell>
          <cell r="S4762" t="str">
            <v>6</v>
          </cell>
          <cell r="T4762" t="str">
            <v>C98A430681</v>
          </cell>
          <cell r="U4762">
            <v>0</v>
          </cell>
          <cell r="V4762">
            <v>2.637</v>
          </cell>
          <cell r="W4762">
            <v>2.637</v>
          </cell>
        </row>
        <row r="4763">
          <cell r="I4763" t="str">
            <v>平华村乾秾种养合作社连接路</v>
          </cell>
          <cell r="J4763" t="str">
            <v>1312F4306810101</v>
          </cell>
          <cell r="K4763" t="str">
            <v>资源产业路</v>
          </cell>
          <cell r="L4763" t="str">
            <v>三类地区</v>
          </cell>
          <cell r="M4763"/>
          <cell r="N4763" t="str">
            <v>新建</v>
          </cell>
          <cell r="O4763" t="str">
            <v>弼时镇平华村乾秾产业园</v>
          </cell>
          <cell r="R4763" t="str">
            <v>3.5</v>
          </cell>
          <cell r="S4763" t="str">
            <v>6</v>
          </cell>
          <cell r="T4763" t="str">
            <v>C410430681</v>
          </cell>
          <cell r="U4763">
            <v>0</v>
          </cell>
          <cell r="V4763">
            <v>2.2679999999999998</v>
          </cell>
          <cell r="W4763">
            <v>2.2679999999999998</v>
          </cell>
        </row>
        <row r="4764">
          <cell r="I4764" t="str">
            <v>屈子祠村楚韵生猪养殖基地连接路</v>
          </cell>
          <cell r="J4764" t="str">
            <v>1312F4306810196</v>
          </cell>
          <cell r="K4764" t="str">
            <v>资源产业路</v>
          </cell>
          <cell r="L4764" t="str">
            <v>三类地区</v>
          </cell>
          <cell r="M4764"/>
          <cell r="N4764" t="str">
            <v>升级改造（提质改造）</v>
          </cell>
          <cell r="O4764" t="str">
            <v>屈子祠村楚韵生猪养殖产业园</v>
          </cell>
          <cell r="R4764" t="str">
            <v>3.5</v>
          </cell>
          <cell r="S4764" t="str">
            <v>6</v>
          </cell>
          <cell r="T4764" t="str">
            <v>C405430681</v>
          </cell>
          <cell r="U4764">
            <v>0</v>
          </cell>
          <cell r="V4764">
            <v>1.153</v>
          </cell>
          <cell r="W4764">
            <v>1.153</v>
          </cell>
        </row>
        <row r="4765">
          <cell r="I4765" t="str">
            <v>屈子祠镇伏林村糯稻基地连接路</v>
          </cell>
          <cell r="J4765" t="str">
            <v>1312F4306810068</v>
          </cell>
          <cell r="K4765" t="str">
            <v>资源产业路</v>
          </cell>
          <cell r="L4765" t="str">
            <v>三类地区</v>
          </cell>
          <cell r="M4765"/>
          <cell r="N4765" t="str">
            <v>新建</v>
          </cell>
          <cell r="O4765" t="str">
            <v>屈子祠镇伏林村糯稻产业园</v>
          </cell>
          <cell r="R4765" t="str">
            <v>4.5</v>
          </cell>
          <cell r="S4765" t="str">
            <v>6</v>
          </cell>
          <cell r="T4765" t="str">
            <v>Y903430681</v>
          </cell>
          <cell r="U4765">
            <v>0</v>
          </cell>
          <cell r="V4765">
            <v>4</v>
          </cell>
          <cell r="W4765">
            <v>4</v>
          </cell>
        </row>
        <row r="4766">
          <cell r="I4766" t="str">
            <v>三江双桥村农业合作社连接路</v>
          </cell>
          <cell r="J4766" t="str">
            <v>1312F4306810080</v>
          </cell>
          <cell r="K4766" t="str">
            <v>资源产业路</v>
          </cell>
          <cell r="L4766" t="str">
            <v>三类地区</v>
          </cell>
          <cell r="M4766"/>
          <cell r="N4766" t="str">
            <v>新建</v>
          </cell>
          <cell r="O4766" t="str">
            <v>三江双桥农业产业园</v>
          </cell>
          <cell r="R4766" t="str">
            <v>4.5</v>
          </cell>
          <cell r="S4766" t="str">
            <v>6</v>
          </cell>
          <cell r="T4766" t="str">
            <v>Y873430681</v>
          </cell>
          <cell r="U4766">
            <v>0</v>
          </cell>
          <cell r="V4766">
            <v>3.52</v>
          </cell>
          <cell r="W4766">
            <v>3.52</v>
          </cell>
        </row>
        <row r="4767">
          <cell r="I4767" t="str">
            <v>沙溪村天勤种猪养殖基地连接路</v>
          </cell>
          <cell r="J4767" t="str">
            <v>1312F4306810004</v>
          </cell>
          <cell r="K4767" t="str">
            <v>资源产业路</v>
          </cell>
          <cell r="L4767" t="str">
            <v>三类地区</v>
          </cell>
          <cell r="M4767"/>
          <cell r="N4767" t="str">
            <v>新建</v>
          </cell>
          <cell r="O4767" t="str">
            <v>神鼎山镇沙溪村天勤种猪产业园</v>
          </cell>
          <cell r="R4767" t="str">
            <v>3.5</v>
          </cell>
          <cell r="S4767" t="str">
            <v>6</v>
          </cell>
          <cell r="T4767" t="str">
            <v>C191430681</v>
          </cell>
          <cell r="U4767">
            <v>0</v>
          </cell>
          <cell r="V4767">
            <v>3.1269999999999998</v>
          </cell>
          <cell r="W4767">
            <v>3.1269999999999998</v>
          </cell>
        </row>
        <row r="4768">
          <cell r="I4768" t="str">
            <v>唐山村花果园产业基地连接路</v>
          </cell>
          <cell r="J4768" t="str">
            <v>1312F4306810161</v>
          </cell>
          <cell r="K4768" t="str">
            <v>资源产业路</v>
          </cell>
          <cell r="L4768" t="str">
            <v>三类地区</v>
          </cell>
          <cell r="M4768"/>
          <cell r="N4768" t="str">
            <v>升级改造（提质改造）</v>
          </cell>
          <cell r="O4768" t="str">
            <v>唐山花果园产业园</v>
          </cell>
          <cell r="R4768" t="str">
            <v>3.5</v>
          </cell>
          <cell r="S4768" t="str">
            <v>6</v>
          </cell>
          <cell r="T4768" t="str">
            <v>C070430681</v>
          </cell>
          <cell r="U4768">
            <v>0</v>
          </cell>
          <cell r="V4768">
            <v>1.2889999999999999</v>
          </cell>
          <cell r="W4768">
            <v>1.2889999999999999</v>
          </cell>
        </row>
        <row r="4769">
          <cell r="I4769" t="str">
            <v>桃林江北生态农业园连接路</v>
          </cell>
          <cell r="J4769" t="str">
            <v>1312F4306810075</v>
          </cell>
          <cell r="K4769" t="str">
            <v>资源产业路</v>
          </cell>
          <cell r="L4769" t="str">
            <v>三类地区</v>
          </cell>
          <cell r="M4769"/>
          <cell r="N4769" t="str">
            <v>新建</v>
          </cell>
          <cell r="O4769" t="str">
            <v>桃林寺镇江北生态产业园</v>
          </cell>
          <cell r="R4769" t="str">
            <v>3.5</v>
          </cell>
          <cell r="S4769" t="str">
            <v>6</v>
          </cell>
          <cell r="T4769" t="str">
            <v>CV07430681</v>
          </cell>
          <cell r="U4769">
            <v>0</v>
          </cell>
          <cell r="V4769">
            <v>1.91</v>
          </cell>
          <cell r="W4769">
            <v>1.91</v>
          </cell>
        </row>
        <row r="4770">
          <cell r="I4770" t="str">
            <v>桃林寺镇石桥村绿康生猪养殖产业园连接路</v>
          </cell>
          <cell r="J4770" t="str">
            <v>1312F4306810106</v>
          </cell>
          <cell r="K4770" t="str">
            <v>资源产业路</v>
          </cell>
          <cell r="L4770" t="str">
            <v>三类地区</v>
          </cell>
          <cell r="M4770"/>
          <cell r="N4770" t="str">
            <v>升级改造（提质改造）</v>
          </cell>
          <cell r="O4770" t="str">
            <v>桃林寺镇石桥村绿康生猪产业园</v>
          </cell>
          <cell r="R4770" t="str">
            <v>3.5</v>
          </cell>
          <cell r="S4770" t="str">
            <v>6</v>
          </cell>
          <cell r="T4770" t="str">
            <v>C21A430681</v>
          </cell>
          <cell r="U4770">
            <v>0</v>
          </cell>
          <cell r="V4770">
            <v>1.3120000000000001</v>
          </cell>
          <cell r="W4770">
            <v>1.3120000000000001</v>
          </cell>
        </row>
        <row r="4771">
          <cell r="I4771" t="str">
            <v>团螺村优惠水稻基地连接路</v>
          </cell>
          <cell r="J4771" t="str">
            <v>1312F4306810189</v>
          </cell>
          <cell r="K4771" t="str">
            <v>资源产业路</v>
          </cell>
          <cell r="L4771" t="str">
            <v>三类地区</v>
          </cell>
          <cell r="M4771"/>
          <cell r="N4771" t="str">
            <v>升级改造（提质改造）</v>
          </cell>
          <cell r="O4771" t="str">
            <v>团螺村优惠水稻产业园</v>
          </cell>
          <cell r="R4771" t="str">
            <v>3.5</v>
          </cell>
          <cell r="S4771" t="str">
            <v>6</v>
          </cell>
          <cell r="T4771" t="str">
            <v>C034430681</v>
          </cell>
          <cell r="U4771">
            <v>0</v>
          </cell>
          <cell r="V4771">
            <v>3.3660000000000001</v>
          </cell>
          <cell r="W4771">
            <v>3.3660000000000001</v>
          </cell>
        </row>
        <row r="4772">
          <cell r="I4772" t="str">
            <v>王家坪村龙橙基地连接路</v>
          </cell>
          <cell r="J4772" t="str">
            <v>1312F4306810172</v>
          </cell>
          <cell r="K4772" t="str">
            <v>资源产业路</v>
          </cell>
          <cell r="L4772" t="str">
            <v>三类地区</v>
          </cell>
          <cell r="M4772"/>
          <cell r="N4772" t="str">
            <v>升级改造（提质改造）</v>
          </cell>
          <cell r="O4772" t="str">
            <v>王家坪村龙橙产业园</v>
          </cell>
          <cell r="R4772" t="str">
            <v>3.5</v>
          </cell>
          <cell r="S4772" t="str">
            <v>6</v>
          </cell>
          <cell r="T4772" t="str">
            <v>C072430681</v>
          </cell>
          <cell r="U4772">
            <v>0</v>
          </cell>
          <cell r="V4772">
            <v>1.5209999999999999</v>
          </cell>
          <cell r="W4772">
            <v>1.5209999999999999</v>
          </cell>
        </row>
        <row r="4773">
          <cell r="I4773" t="str">
            <v>武夷山宋文河农业基地连接路</v>
          </cell>
          <cell r="J4773" t="str">
            <v>1312F4306810054</v>
          </cell>
          <cell r="K4773" t="str">
            <v>资源产业路</v>
          </cell>
          <cell r="L4773" t="str">
            <v>三类地区</v>
          </cell>
          <cell r="M4773"/>
          <cell r="N4773" t="str">
            <v>新建</v>
          </cell>
          <cell r="O4773" t="str">
            <v>汨罗镇武夷山村宋文河产业园</v>
          </cell>
          <cell r="R4773" t="str">
            <v>3.5</v>
          </cell>
          <cell r="S4773" t="str">
            <v>6</v>
          </cell>
          <cell r="T4773" t="str">
            <v>C918430681</v>
          </cell>
          <cell r="U4773">
            <v>0</v>
          </cell>
          <cell r="V4773">
            <v>1.103</v>
          </cell>
          <cell r="W4773">
            <v>1.103</v>
          </cell>
        </row>
        <row r="4774">
          <cell r="I4774" t="str">
            <v>新龙村崇辰特色经济林基地连接路</v>
          </cell>
          <cell r="J4774" t="str">
            <v>1312F4306810150</v>
          </cell>
          <cell r="K4774" t="str">
            <v>资源产业路</v>
          </cell>
          <cell r="L4774" t="str">
            <v>三类地区</v>
          </cell>
          <cell r="M4774"/>
          <cell r="N4774" t="str">
            <v>升级改造（提质改造）</v>
          </cell>
          <cell r="O4774" t="str">
            <v>新龙村崇辰特色经济林产业园</v>
          </cell>
          <cell r="R4774" t="str">
            <v>3.5</v>
          </cell>
          <cell r="S4774" t="str">
            <v>6</v>
          </cell>
          <cell r="T4774" t="str">
            <v>C178430681</v>
          </cell>
          <cell r="U4774">
            <v>0</v>
          </cell>
          <cell r="V4774">
            <v>3.5489999999999999</v>
          </cell>
          <cell r="W4774">
            <v>3.5489999999999999</v>
          </cell>
        </row>
        <row r="4775">
          <cell r="I4775" t="str">
            <v>新市镇八里村资源产业路</v>
          </cell>
          <cell r="J4775" t="str">
            <v>1312F4306810384</v>
          </cell>
          <cell r="K4775" t="str">
            <v>资源产业路</v>
          </cell>
          <cell r="L4775" t="str">
            <v>三类地区</v>
          </cell>
          <cell r="M4775"/>
          <cell r="N4775" t="str">
            <v>升级改造（提质改造）</v>
          </cell>
          <cell r="R4775" t="str">
            <v>3.5</v>
          </cell>
          <cell r="S4775" t="str">
            <v>5</v>
          </cell>
          <cell r="U4775">
            <v>0</v>
          </cell>
          <cell r="V4775">
            <v>4.5</v>
          </cell>
          <cell r="W4775">
            <v>4.5</v>
          </cell>
        </row>
        <row r="4776">
          <cell r="I4776" t="str">
            <v>新阳村水稻种植基地连接路</v>
          </cell>
          <cell r="J4776" t="str">
            <v>1312F4306810191</v>
          </cell>
          <cell r="K4776" t="str">
            <v>资源产业路</v>
          </cell>
          <cell r="L4776" t="str">
            <v>三类地区</v>
          </cell>
          <cell r="M4776"/>
          <cell r="N4776" t="str">
            <v>升级改造（提质改造）</v>
          </cell>
          <cell r="O4776" t="str">
            <v>新阳村水稻种植产业园</v>
          </cell>
          <cell r="R4776" t="str">
            <v>3.5</v>
          </cell>
          <cell r="S4776" t="str">
            <v>6</v>
          </cell>
          <cell r="T4776" t="str">
            <v>C031430681</v>
          </cell>
          <cell r="U4776">
            <v>0</v>
          </cell>
          <cell r="V4776">
            <v>2.198</v>
          </cell>
          <cell r="W4776">
            <v>2.198</v>
          </cell>
        </row>
        <row r="4777">
          <cell r="I4777" t="str">
            <v>燕塘村中医药种植基地连接路</v>
          </cell>
          <cell r="J4777" t="str">
            <v>1312F4306810089</v>
          </cell>
          <cell r="K4777" t="str">
            <v>资源产业路</v>
          </cell>
          <cell r="L4777" t="str">
            <v>三类地区</v>
          </cell>
          <cell r="M4777"/>
          <cell r="N4777" t="str">
            <v>新建</v>
          </cell>
          <cell r="O4777" t="str">
            <v>川山坪镇燕塘村中药产业园</v>
          </cell>
          <cell r="R4777" t="str">
            <v>3.5</v>
          </cell>
          <cell r="S4777" t="str">
            <v>6</v>
          </cell>
          <cell r="T4777" t="str">
            <v>C145430681</v>
          </cell>
          <cell r="U4777">
            <v>0</v>
          </cell>
          <cell r="V4777">
            <v>2.87</v>
          </cell>
          <cell r="W4777">
            <v>2.87</v>
          </cell>
        </row>
        <row r="4778">
          <cell r="I4778" t="str">
            <v>移风村军田水稻基地连接路</v>
          </cell>
          <cell r="J4778" t="str">
            <v>1312F4306810182</v>
          </cell>
          <cell r="K4778" t="str">
            <v>资源产业路</v>
          </cell>
          <cell r="L4778" t="str">
            <v>三类地区</v>
          </cell>
          <cell r="M4778"/>
          <cell r="N4778" t="str">
            <v>升级改造（提质改造）</v>
          </cell>
          <cell r="O4778" t="str">
            <v>移风村军田水稻产业园</v>
          </cell>
          <cell r="R4778" t="str">
            <v>3.5</v>
          </cell>
          <cell r="S4778" t="str">
            <v>6</v>
          </cell>
          <cell r="T4778" t="str">
            <v>C775430681</v>
          </cell>
          <cell r="U4778">
            <v>0</v>
          </cell>
          <cell r="V4778">
            <v>1.1499999999999999</v>
          </cell>
          <cell r="W4778">
            <v>1.1499999999999999</v>
          </cell>
        </row>
        <row r="4779">
          <cell r="I4779" t="str">
            <v>影珠山药材特种种植基地连接路</v>
          </cell>
          <cell r="J4779" t="str">
            <v>1312F4306810006</v>
          </cell>
          <cell r="K4779" t="str">
            <v>资源产业路</v>
          </cell>
          <cell r="L4779" t="str">
            <v>三类地区</v>
          </cell>
          <cell r="M4779"/>
          <cell r="N4779" t="str">
            <v>新建</v>
          </cell>
          <cell r="O4779" t="str">
            <v>弼时镇影珠山村药材产业园</v>
          </cell>
          <cell r="R4779" t="str">
            <v>3.5</v>
          </cell>
          <cell r="S4779" t="str">
            <v>6</v>
          </cell>
          <cell r="T4779" t="str">
            <v>C138430681</v>
          </cell>
          <cell r="U4779">
            <v>0</v>
          </cell>
          <cell r="V4779">
            <v>2.5070000000000001</v>
          </cell>
          <cell r="W4779">
            <v>2.5070000000000001</v>
          </cell>
        </row>
        <row r="4780">
          <cell r="I4780" t="str">
            <v>永红村火鑫生态养猪场连接路</v>
          </cell>
          <cell r="J4780" t="str">
            <v>1312F4306810016</v>
          </cell>
          <cell r="K4780" t="str">
            <v>资源产业路</v>
          </cell>
          <cell r="L4780" t="str">
            <v>三类地区</v>
          </cell>
          <cell r="M4780"/>
          <cell r="N4780" t="str">
            <v>新建</v>
          </cell>
          <cell r="O4780" t="str">
            <v>桃林寺镇永红村火鑫产业园</v>
          </cell>
          <cell r="R4780" t="str">
            <v>4.5</v>
          </cell>
          <cell r="S4780" t="str">
            <v>6</v>
          </cell>
          <cell r="T4780" t="str">
            <v>Y929430681</v>
          </cell>
          <cell r="U4780">
            <v>0</v>
          </cell>
          <cell r="V4780">
            <v>1.81</v>
          </cell>
          <cell r="W4780">
            <v>1.81</v>
          </cell>
        </row>
        <row r="4781">
          <cell r="I4781" t="str">
            <v>永红村金银花种植基地连接路</v>
          </cell>
          <cell r="J4781" t="str">
            <v>1312F4306810076</v>
          </cell>
          <cell r="K4781" t="str">
            <v>资源产业路</v>
          </cell>
          <cell r="L4781" t="str">
            <v>三类地区</v>
          </cell>
          <cell r="M4781"/>
          <cell r="N4781" t="str">
            <v>新建</v>
          </cell>
          <cell r="O4781" t="str">
            <v>桃林寺镇永红村金银花产业园</v>
          </cell>
          <cell r="R4781" t="str">
            <v>4.5</v>
          </cell>
          <cell r="S4781" t="str">
            <v>6</v>
          </cell>
          <cell r="T4781" t="str">
            <v>X047430681</v>
          </cell>
          <cell r="U4781">
            <v>0</v>
          </cell>
          <cell r="V4781">
            <v>1.76</v>
          </cell>
          <cell r="W4781">
            <v>1.76</v>
          </cell>
        </row>
        <row r="4782">
          <cell r="I4782" t="str">
            <v>永青村永惠养殖基地连接路</v>
          </cell>
          <cell r="J4782" t="str">
            <v>1312F4306810199</v>
          </cell>
          <cell r="K4782" t="str">
            <v>资源产业路</v>
          </cell>
          <cell r="L4782" t="str">
            <v>三类地区</v>
          </cell>
          <cell r="M4782"/>
          <cell r="N4782" t="str">
            <v>升级改造（提质改造）</v>
          </cell>
          <cell r="O4782" t="str">
            <v>永青村永惠水稻产业园</v>
          </cell>
          <cell r="R4782" t="str">
            <v>3.5</v>
          </cell>
          <cell r="S4782" t="str">
            <v>6</v>
          </cell>
          <cell r="T4782" t="str">
            <v>C308430681</v>
          </cell>
          <cell r="U4782">
            <v>0</v>
          </cell>
          <cell r="V4782">
            <v>1.5529999999999999</v>
          </cell>
          <cell r="W4782">
            <v>1.5529999999999999</v>
          </cell>
        </row>
        <row r="4783">
          <cell r="I4783" t="str">
            <v>雨坛村湘银水稻种植基地连接路</v>
          </cell>
          <cell r="J4783" t="str">
            <v>1312F4306810186</v>
          </cell>
          <cell r="K4783" t="str">
            <v>资源产业路</v>
          </cell>
          <cell r="L4783" t="str">
            <v>三类地区</v>
          </cell>
          <cell r="M4783"/>
          <cell r="N4783" t="str">
            <v>升级改造（提质改造）</v>
          </cell>
          <cell r="O4783" t="str">
            <v>雨坛村湘银水稻种植产业园</v>
          </cell>
          <cell r="R4783" t="str">
            <v>3.5</v>
          </cell>
          <cell r="S4783" t="str">
            <v>6</v>
          </cell>
          <cell r="T4783" t="str">
            <v>C208430681</v>
          </cell>
          <cell r="U4783">
            <v>0</v>
          </cell>
          <cell r="V4783">
            <v>3.2509999999999999</v>
          </cell>
          <cell r="W4783">
            <v>3.2509999999999999</v>
          </cell>
        </row>
        <row r="4784">
          <cell r="I4784" t="str">
            <v>元福村白羊山田园综合体连接路</v>
          </cell>
          <cell r="J4784" t="str">
            <v>1312F4306810040</v>
          </cell>
          <cell r="K4784" t="str">
            <v>资源产业路</v>
          </cell>
          <cell r="L4784" t="str">
            <v>三类地区</v>
          </cell>
          <cell r="M4784"/>
          <cell r="N4784" t="str">
            <v>新建</v>
          </cell>
          <cell r="O4784" t="str">
            <v>元福村白羊山田园产业园</v>
          </cell>
          <cell r="R4784" t="str">
            <v>3.5</v>
          </cell>
          <cell r="S4784" t="str">
            <v>6</v>
          </cell>
          <cell r="T4784" t="str">
            <v>Y992430681</v>
          </cell>
          <cell r="U4784">
            <v>0</v>
          </cell>
          <cell r="V4784">
            <v>5.93</v>
          </cell>
          <cell r="W4784">
            <v>5.93</v>
          </cell>
        </row>
        <row r="4785">
          <cell r="I4785" t="str">
            <v>汨罗市芭桥村生猪基地连接路</v>
          </cell>
          <cell r="J4785" t="str">
            <v>1312F4306810242</v>
          </cell>
          <cell r="K4785" t="str">
            <v>资源产业路</v>
          </cell>
          <cell r="L4785" t="str">
            <v>三类地区</v>
          </cell>
          <cell r="M4785"/>
          <cell r="N4785" t="str">
            <v>升级改造（提质改造）</v>
          </cell>
          <cell r="O4785" t="str">
            <v>汨罗市芭桥村生猪产业园</v>
          </cell>
          <cell r="R4785" t="str">
            <v>4.5</v>
          </cell>
          <cell r="S4785" t="str">
            <v>6</v>
          </cell>
          <cell r="T4785" t="str">
            <v>C088430681</v>
          </cell>
          <cell r="U4785">
            <v>0</v>
          </cell>
          <cell r="V4785">
            <v>1.71</v>
          </cell>
          <cell r="W4785">
            <v>1.71</v>
          </cell>
        </row>
        <row r="4786">
          <cell r="I4786" t="str">
            <v>汨罗市白塘村渔光基地连接路</v>
          </cell>
          <cell r="J4786" t="str">
            <v>1312F4306810355</v>
          </cell>
          <cell r="K4786" t="str">
            <v>资源产业路</v>
          </cell>
          <cell r="L4786" t="str">
            <v>三类地区</v>
          </cell>
          <cell r="M4786"/>
          <cell r="N4786" t="str">
            <v>升级改造（提质改造）</v>
          </cell>
          <cell r="O4786" t="str">
            <v>汨罗市白塘村渔光产业园</v>
          </cell>
          <cell r="R4786" t="str">
            <v>4.5</v>
          </cell>
          <cell r="S4786" t="str">
            <v>6</v>
          </cell>
          <cell r="T4786" t="str">
            <v>X163430681</v>
          </cell>
          <cell r="U4786">
            <v>0</v>
          </cell>
          <cell r="V4786">
            <v>1.87</v>
          </cell>
          <cell r="W4786">
            <v>1.87</v>
          </cell>
        </row>
        <row r="4787">
          <cell r="I4787" t="str">
            <v>汨罗市川山村冲前油茶基地连接路</v>
          </cell>
          <cell r="J4787" t="str">
            <v>1312F4306810288</v>
          </cell>
          <cell r="K4787" t="str">
            <v>资源产业路</v>
          </cell>
          <cell r="L4787" t="str">
            <v>三类地区</v>
          </cell>
          <cell r="M4787"/>
          <cell r="N4787" t="str">
            <v>升级改造（提质改造）</v>
          </cell>
          <cell r="O4787" t="str">
            <v>汨罗市川山村冲前油茶产业园</v>
          </cell>
          <cell r="R4787" t="str">
            <v>3.5</v>
          </cell>
          <cell r="S4787" t="str">
            <v>6</v>
          </cell>
          <cell r="T4787" t="str">
            <v>CV57430681</v>
          </cell>
          <cell r="U4787">
            <v>0</v>
          </cell>
          <cell r="V4787">
            <v>1.486</v>
          </cell>
          <cell r="W4787">
            <v>1.486</v>
          </cell>
        </row>
        <row r="4788">
          <cell r="I4788" t="str">
            <v>汨罗市大荆村傅家里水稻基地连接路</v>
          </cell>
          <cell r="J4788" t="str">
            <v>1312F4306810381</v>
          </cell>
          <cell r="K4788" t="str">
            <v>资源产业路</v>
          </cell>
          <cell r="L4788" t="str">
            <v>三类地区</v>
          </cell>
          <cell r="M4788"/>
          <cell r="N4788" t="str">
            <v>升级改造（提质改造）</v>
          </cell>
          <cell r="O4788" t="str">
            <v>汨罗市大荆村傅家里水稻产业园</v>
          </cell>
          <cell r="R4788" t="str">
            <v>3.5</v>
          </cell>
          <cell r="S4788" t="str">
            <v>6</v>
          </cell>
          <cell r="T4788" t="str">
            <v>无</v>
          </cell>
          <cell r="U4788">
            <v>0</v>
          </cell>
          <cell r="V4788">
            <v>0.65</v>
          </cell>
          <cell r="W4788">
            <v>0.65</v>
          </cell>
        </row>
        <row r="4789">
          <cell r="I4789" t="str">
            <v>汨罗市高联村青松农场连接路</v>
          </cell>
          <cell r="J4789" t="str">
            <v>1312F4306810357</v>
          </cell>
          <cell r="K4789" t="str">
            <v>资源产业路</v>
          </cell>
          <cell r="L4789" t="str">
            <v>三类地区</v>
          </cell>
          <cell r="M4789"/>
          <cell r="N4789" t="str">
            <v>升级改造（提质改造）</v>
          </cell>
          <cell r="O4789" t="str">
            <v>汨罗市高联村青松农场产业园</v>
          </cell>
          <cell r="R4789" t="str">
            <v>3.5</v>
          </cell>
          <cell r="S4789" t="str">
            <v>6</v>
          </cell>
          <cell r="T4789" t="str">
            <v>无</v>
          </cell>
          <cell r="U4789">
            <v>0</v>
          </cell>
          <cell r="V4789">
            <v>1.98</v>
          </cell>
          <cell r="W4789">
            <v>1.98</v>
          </cell>
        </row>
        <row r="4790">
          <cell r="I4790" t="str">
            <v>汨罗市高联村药材基地连接路</v>
          </cell>
          <cell r="J4790" t="str">
            <v>1312F4306810356</v>
          </cell>
          <cell r="K4790" t="str">
            <v>资源产业路</v>
          </cell>
          <cell r="L4790" t="str">
            <v>三类地区</v>
          </cell>
          <cell r="M4790"/>
          <cell r="N4790" t="str">
            <v>升级改造（提质改造）</v>
          </cell>
          <cell r="O4790" t="str">
            <v>汨罗市高联村药材产业园</v>
          </cell>
          <cell r="R4790" t="str">
            <v>3.5</v>
          </cell>
          <cell r="S4790" t="str">
            <v>6</v>
          </cell>
          <cell r="T4790" t="str">
            <v>无</v>
          </cell>
          <cell r="U4790">
            <v>0</v>
          </cell>
          <cell r="V4790">
            <v>1.68</v>
          </cell>
          <cell r="W4790">
            <v>1.68</v>
          </cell>
        </row>
        <row r="4791">
          <cell r="I4791" t="str">
            <v>汨罗市古培塘村果木基地连接路</v>
          </cell>
          <cell r="J4791" t="str">
            <v>1312F4306810338</v>
          </cell>
          <cell r="K4791" t="str">
            <v>资源产业路</v>
          </cell>
          <cell r="L4791" t="str">
            <v>三类地区</v>
          </cell>
          <cell r="M4791"/>
          <cell r="N4791" t="str">
            <v>升级改造（提质改造）</v>
          </cell>
          <cell r="O4791" t="str">
            <v>汨罗市古培塘村果木产业园</v>
          </cell>
          <cell r="R4791" t="str">
            <v>4.5</v>
          </cell>
          <cell r="S4791" t="str">
            <v>6</v>
          </cell>
          <cell r="T4791" t="str">
            <v>Y871430681</v>
          </cell>
          <cell r="U4791">
            <v>0</v>
          </cell>
          <cell r="V4791">
            <v>0.95599999999999996</v>
          </cell>
          <cell r="W4791">
            <v>0.95599999999999996</v>
          </cell>
        </row>
        <row r="4792">
          <cell r="I4792" t="str">
            <v>汨罗市古培镇稻谷香水稻基地连接路</v>
          </cell>
          <cell r="J4792" t="str">
            <v>1312F4306810320</v>
          </cell>
          <cell r="K4792" t="str">
            <v>资源产业路</v>
          </cell>
          <cell r="L4792" t="str">
            <v>三类地区</v>
          </cell>
          <cell r="M4792"/>
          <cell r="N4792" t="str">
            <v>升级改造（提质改造）</v>
          </cell>
          <cell r="O4792" t="str">
            <v>汨罗市课功村稻谷香产业园</v>
          </cell>
          <cell r="R4792" t="str">
            <v>3.5</v>
          </cell>
          <cell r="S4792" t="str">
            <v>6</v>
          </cell>
          <cell r="T4792" t="str">
            <v>C059430681</v>
          </cell>
          <cell r="U4792">
            <v>0</v>
          </cell>
          <cell r="V4792">
            <v>2.93</v>
          </cell>
          <cell r="W4792">
            <v>2.93</v>
          </cell>
        </row>
        <row r="4793">
          <cell r="I4793" t="str">
            <v>汨罗市洪源洞村养殖基地连接路</v>
          </cell>
          <cell r="J4793" t="str">
            <v>1312F4306810281</v>
          </cell>
          <cell r="K4793" t="str">
            <v>资源产业路</v>
          </cell>
          <cell r="L4793" t="str">
            <v>三类地区</v>
          </cell>
          <cell r="M4793"/>
          <cell r="N4793" t="str">
            <v>升级改造（提质改造）</v>
          </cell>
          <cell r="O4793" t="str">
            <v>汨罗市洪源洞村养殖产业园</v>
          </cell>
          <cell r="R4793" t="str">
            <v>3.5</v>
          </cell>
          <cell r="S4793" t="str">
            <v>6</v>
          </cell>
          <cell r="T4793" t="str">
            <v>C242430681</v>
          </cell>
          <cell r="U4793">
            <v>0</v>
          </cell>
          <cell r="V4793">
            <v>1.498</v>
          </cell>
          <cell r="W4793">
            <v>1.498</v>
          </cell>
        </row>
        <row r="4794">
          <cell r="I4794" t="str">
            <v>汨罗市红花山村水稻种植基地连接路</v>
          </cell>
          <cell r="J4794" t="str">
            <v>1312F4306810272</v>
          </cell>
          <cell r="K4794" t="str">
            <v>资源产业路</v>
          </cell>
          <cell r="L4794" t="str">
            <v>三类地区</v>
          </cell>
          <cell r="M4794"/>
          <cell r="N4794" t="str">
            <v>升级改造（提质改造）</v>
          </cell>
          <cell r="O4794" t="str">
            <v>汨罗市红花山村水稻种植产业园</v>
          </cell>
          <cell r="R4794" t="str">
            <v>3.5</v>
          </cell>
          <cell r="S4794" t="str">
            <v>6</v>
          </cell>
          <cell r="T4794" t="str">
            <v>C29C430681</v>
          </cell>
          <cell r="U4794">
            <v>0</v>
          </cell>
          <cell r="V4794">
            <v>2.74</v>
          </cell>
          <cell r="W4794">
            <v>2.74</v>
          </cell>
        </row>
        <row r="4795">
          <cell r="I4795" t="str">
            <v>汨罗市夹城村水稻基地连接路</v>
          </cell>
          <cell r="J4795" t="str">
            <v>1312F4306810265</v>
          </cell>
          <cell r="K4795" t="str">
            <v>资源产业路</v>
          </cell>
          <cell r="L4795" t="str">
            <v>三类地区</v>
          </cell>
          <cell r="M4795"/>
          <cell r="N4795" t="str">
            <v>升级改造（提质改造）</v>
          </cell>
          <cell r="O4795" t="str">
            <v>汨罗市夹城村水稻产业园</v>
          </cell>
          <cell r="R4795" t="str">
            <v>3.5</v>
          </cell>
          <cell r="S4795" t="str">
            <v>6</v>
          </cell>
          <cell r="T4795" t="str">
            <v>无</v>
          </cell>
          <cell r="U4795">
            <v>0</v>
          </cell>
          <cell r="V4795">
            <v>1.38</v>
          </cell>
          <cell r="W4795">
            <v>1.38</v>
          </cell>
        </row>
        <row r="4796">
          <cell r="I4796" t="str">
            <v>汨罗市金塘村大路常养殖基地连接路</v>
          </cell>
          <cell r="J4796" t="str">
            <v>1312F4306810366</v>
          </cell>
          <cell r="K4796" t="str">
            <v>资源产业路</v>
          </cell>
          <cell r="L4796" t="str">
            <v>三类地区</v>
          </cell>
          <cell r="M4796"/>
          <cell r="N4796" t="str">
            <v>升级改造（提质改造）</v>
          </cell>
          <cell r="O4796" t="str">
            <v>汨罗市金塘村大路常养殖产业园</v>
          </cell>
          <cell r="R4796" t="str">
            <v>3.5</v>
          </cell>
          <cell r="S4796" t="str">
            <v>6</v>
          </cell>
          <cell r="T4796" t="str">
            <v>C046430681</v>
          </cell>
          <cell r="U4796">
            <v>0</v>
          </cell>
          <cell r="V4796">
            <v>2.016</v>
          </cell>
          <cell r="W4796">
            <v>2.016</v>
          </cell>
        </row>
        <row r="4797">
          <cell r="I4797" t="str">
            <v>汨罗市荆浒村益森种植基地连接路</v>
          </cell>
          <cell r="J4797" t="str">
            <v>1312F4306810284</v>
          </cell>
          <cell r="K4797" t="str">
            <v>资源产业路</v>
          </cell>
          <cell r="L4797" t="str">
            <v>三类地区</v>
          </cell>
          <cell r="M4797"/>
          <cell r="N4797" t="str">
            <v>升级改造（提质改造）</v>
          </cell>
          <cell r="O4797" t="str">
            <v>汨罗市荆浒村益森种植产业园</v>
          </cell>
          <cell r="R4797" t="str">
            <v>3.5</v>
          </cell>
          <cell r="S4797" t="str">
            <v>6</v>
          </cell>
          <cell r="T4797" t="str">
            <v>C167430681</v>
          </cell>
          <cell r="U4797">
            <v>0</v>
          </cell>
          <cell r="V4797">
            <v>2.0299999999999998</v>
          </cell>
          <cell r="W4797">
            <v>2.0299999999999998</v>
          </cell>
        </row>
        <row r="4798">
          <cell r="I4798" t="str">
            <v>汨罗市清溪村水稻种植基地连接路</v>
          </cell>
          <cell r="J4798" t="str">
            <v>1312F4306810216</v>
          </cell>
          <cell r="K4798" t="str">
            <v>资源产业路</v>
          </cell>
          <cell r="L4798" t="str">
            <v>三类地区</v>
          </cell>
          <cell r="M4798"/>
          <cell r="N4798" t="str">
            <v>升级改造（提质改造）</v>
          </cell>
          <cell r="O4798" t="str">
            <v>汨罗市清溪村水稻种植产业园</v>
          </cell>
          <cell r="R4798" t="str">
            <v>3.5</v>
          </cell>
          <cell r="S4798" t="str">
            <v>6</v>
          </cell>
          <cell r="T4798" t="str">
            <v>C502430681</v>
          </cell>
          <cell r="U4798">
            <v>0</v>
          </cell>
          <cell r="V4798">
            <v>2.1890000000000001</v>
          </cell>
          <cell r="W4798">
            <v>2.1890000000000001</v>
          </cell>
        </row>
        <row r="4799">
          <cell r="I4799" t="str">
            <v>汨罗市群英村天兆生猪基地连接路</v>
          </cell>
          <cell r="J4799" t="str">
            <v>1312F4306810361</v>
          </cell>
          <cell r="K4799" t="str">
            <v>资源产业路</v>
          </cell>
          <cell r="L4799" t="str">
            <v>三类地区</v>
          </cell>
          <cell r="M4799"/>
          <cell r="N4799" t="str">
            <v>新建</v>
          </cell>
          <cell r="O4799" t="str">
            <v>汨罗市群英村天兆生猪产业园</v>
          </cell>
          <cell r="R4799" t="str">
            <v>0</v>
          </cell>
          <cell r="S4799" t="str">
            <v>6</v>
          </cell>
          <cell r="T4799" t="str">
            <v>无</v>
          </cell>
          <cell r="U4799">
            <v>0</v>
          </cell>
          <cell r="V4799">
            <v>1.37</v>
          </cell>
          <cell r="W4799">
            <v>1.37</v>
          </cell>
        </row>
        <row r="4800">
          <cell r="I4800" t="str">
            <v>汨罗市三新村三叉塘油茶基地连接路</v>
          </cell>
          <cell r="J4800" t="str">
            <v>1312F4306810325</v>
          </cell>
          <cell r="K4800" t="str">
            <v>资源产业路</v>
          </cell>
          <cell r="L4800" t="str">
            <v>三类地区</v>
          </cell>
          <cell r="M4800"/>
          <cell r="N4800" t="str">
            <v>升级改造（提质改造）</v>
          </cell>
          <cell r="O4800" t="str">
            <v>汨罗市三新村三叉塘油茶产业园</v>
          </cell>
          <cell r="R4800" t="str">
            <v>3.5</v>
          </cell>
          <cell r="S4800" t="str">
            <v>6</v>
          </cell>
          <cell r="T4800" t="str">
            <v>C998430681</v>
          </cell>
          <cell r="U4800">
            <v>0</v>
          </cell>
          <cell r="V4800">
            <v>0.96099999999999997</v>
          </cell>
          <cell r="W4800">
            <v>0.96099999999999997</v>
          </cell>
        </row>
        <row r="4801">
          <cell r="I4801" t="str">
            <v>汨罗市三姊村友源农业基地连接路</v>
          </cell>
          <cell r="J4801" t="str">
            <v>1312F4306810337</v>
          </cell>
          <cell r="K4801" t="str">
            <v>资源产业路</v>
          </cell>
          <cell r="L4801" t="str">
            <v>三类地区</v>
          </cell>
          <cell r="M4801"/>
          <cell r="N4801" t="str">
            <v>升级改造（提质改造）</v>
          </cell>
          <cell r="O4801" t="str">
            <v>汨罗市三姊村友源农业产业园</v>
          </cell>
          <cell r="R4801" t="str">
            <v>3.5</v>
          </cell>
          <cell r="S4801" t="str">
            <v>6</v>
          </cell>
          <cell r="T4801" t="str">
            <v>C128430681</v>
          </cell>
          <cell r="U4801">
            <v>0</v>
          </cell>
          <cell r="V4801">
            <v>1.77</v>
          </cell>
          <cell r="W4801">
            <v>1.77</v>
          </cell>
        </row>
        <row r="4802">
          <cell r="I4802" t="str">
            <v>汨罗市思桥种养基地连接路</v>
          </cell>
          <cell r="J4802" t="str">
            <v>1312F4306810214</v>
          </cell>
          <cell r="K4802" t="str">
            <v>资源产业路</v>
          </cell>
          <cell r="L4802" t="str">
            <v>三类地区</v>
          </cell>
          <cell r="M4802"/>
          <cell r="N4802" t="str">
            <v>新建</v>
          </cell>
          <cell r="O4802" t="str">
            <v>汨罗市思桥种养产业园</v>
          </cell>
          <cell r="R4802" t="str">
            <v>0</v>
          </cell>
          <cell r="S4802" t="str">
            <v>6</v>
          </cell>
          <cell r="T4802" t="str">
            <v>无</v>
          </cell>
          <cell r="U4802">
            <v>0</v>
          </cell>
          <cell r="V4802">
            <v>0.5</v>
          </cell>
          <cell r="W4802">
            <v>0.5</v>
          </cell>
        </row>
        <row r="4803">
          <cell r="I4803" t="str">
            <v>汨罗市太平村湘旺油茶基地连接路</v>
          </cell>
          <cell r="J4803" t="str">
            <v>1312F4306810279</v>
          </cell>
          <cell r="K4803" t="str">
            <v>资源产业路</v>
          </cell>
          <cell r="L4803" t="str">
            <v>三类地区</v>
          </cell>
          <cell r="M4803"/>
          <cell r="N4803" t="str">
            <v>升级改造（提质改造）</v>
          </cell>
          <cell r="O4803" t="str">
            <v>汨罗市太平村湘旺油茶产业园</v>
          </cell>
          <cell r="R4803" t="str">
            <v>3.5</v>
          </cell>
          <cell r="S4803" t="str">
            <v>6</v>
          </cell>
          <cell r="T4803" t="str">
            <v>CG73430681</v>
          </cell>
          <cell r="U4803">
            <v>0</v>
          </cell>
          <cell r="V4803">
            <v>1.121</v>
          </cell>
          <cell r="W4803">
            <v>1.121</v>
          </cell>
        </row>
        <row r="4804">
          <cell r="I4804" t="str">
            <v>汨罗市桃花村秋家水稻基地连接路</v>
          </cell>
          <cell r="J4804" t="str">
            <v>1312F4306810378</v>
          </cell>
          <cell r="K4804" t="str">
            <v>资源产业路</v>
          </cell>
          <cell r="L4804" t="str">
            <v>三类地区</v>
          </cell>
          <cell r="M4804"/>
          <cell r="N4804" t="str">
            <v>新建</v>
          </cell>
          <cell r="O4804" t="str">
            <v>汨罗市桃花村秋家水稻产业园</v>
          </cell>
          <cell r="R4804" t="str">
            <v>0</v>
          </cell>
          <cell r="S4804" t="str">
            <v>6</v>
          </cell>
          <cell r="T4804" t="str">
            <v>无</v>
          </cell>
          <cell r="U4804">
            <v>0</v>
          </cell>
          <cell r="V4804">
            <v>0.54</v>
          </cell>
          <cell r="W4804">
            <v>0.54</v>
          </cell>
        </row>
        <row r="4805">
          <cell r="I4805" t="str">
            <v>汨罗市桃花村荣毅农业科技基地连接路</v>
          </cell>
          <cell r="J4805" t="str">
            <v>1312F4306810302</v>
          </cell>
          <cell r="K4805" t="str">
            <v>资源产业路</v>
          </cell>
          <cell r="L4805" t="str">
            <v>三类地区</v>
          </cell>
          <cell r="M4805"/>
          <cell r="N4805" t="str">
            <v>升级改造（提质改造）</v>
          </cell>
          <cell r="O4805" t="str">
            <v>汨罗市桃花村荣毅农业科技产业园</v>
          </cell>
          <cell r="R4805" t="str">
            <v>3.5</v>
          </cell>
          <cell r="S4805" t="str">
            <v>6</v>
          </cell>
          <cell r="T4805" t="str">
            <v>C416430681</v>
          </cell>
          <cell r="U4805">
            <v>0</v>
          </cell>
          <cell r="V4805">
            <v>0.98</v>
          </cell>
          <cell r="W4805">
            <v>0.98</v>
          </cell>
        </row>
        <row r="4806">
          <cell r="I4806" t="str">
            <v>汨罗市桃林寺镇武穆村水稻基地连接路</v>
          </cell>
          <cell r="J4806" t="str">
            <v>1312F4306810312</v>
          </cell>
          <cell r="K4806" t="str">
            <v>资源产业路</v>
          </cell>
          <cell r="L4806" t="str">
            <v>三类地区</v>
          </cell>
          <cell r="M4806"/>
          <cell r="N4806" t="str">
            <v>升级改造（提质改造）</v>
          </cell>
          <cell r="O4806" t="str">
            <v>汨罗市桃林寺镇武穆村水稻产业园</v>
          </cell>
          <cell r="R4806" t="str">
            <v>4.5</v>
          </cell>
          <cell r="S4806" t="str">
            <v>6</v>
          </cell>
          <cell r="T4806" t="str">
            <v>Y659430681</v>
          </cell>
          <cell r="U4806">
            <v>0</v>
          </cell>
          <cell r="V4806">
            <v>3.419</v>
          </cell>
          <cell r="W4806">
            <v>3.419</v>
          </cell>
        </row>
        <row r="4807">
          <cell r="I4807" t="str">
            <v>汨罗市桃林寺镇永兴村满谦种养基地连接路</v>
          </cell>
          <cell r="J4807" t="str">
            <v>1312F4306810348</v>
          </cell>
          <cell r="K4807" t="str">
            <v>资源产业路</v>
          </cell>
          <cell r="L4807" t="str">
            <v>三类地区</v>
          </cell>
          <cell r="M4807"/>
          <cell r="N4807" t="str">
            <v>升级改造（提质改造）</v>
          </cell>
          <cell r="O4807" t="str">
            <v>汨罗市桃林寺镇永兴村满谦种养产业园</v>
          </cell>
          <cell r="R4807" t="str">
            <v>4.5</v>
          </cell>
          <cell r="S4807" t="str">
            <v>6</v>
          </cell>
          <cell r="T4807" t="str">
            <v>CAH3430681</v>
          </cell>
          <cell r="U4807">
            <v>0</v>
          </cell>
          <cell r="V4807">
            <v>4.4980000000000002</v>
          </cell>
          <cell r="W4807">
            <v>4.4980000000000002</v>
          </cell>
        </row>
        <row r="4808">
          <cell r="I4808" t="str">
            <v>汨罗市天井山村油茶基地连接路</v>
          </cell>
          <cell r="J4808" t="str">
            <v>1312F4306810243</v>
          </cell>
          <cell r="K4808" t="str">
            <v>资源产业路</v>
          </cell>
          <cell r="L4808" t="str">
            <v>三类地区</v>
          </cell>
          <cell r="M4808"/>
          <cell r="N4808" t="str">
            <v>升级改造（提质改造）</v>
          </cell>
          <cell r="O4808" t="str">
            <v>汨罗市天井山村油茶产业园</v>
          </cell>
          <cell r="R4808" t="str">
            <v>0</v>
          </cell>
          <cell r="S4808" t="str">
            <v>6</v>
          </cell>
          <cell r="T4808" t="str">
            <v>无</v>
          </cell>
          <cell r="U4808">
            <v>0</v>
          </cell>
          <cell r="V4808">
            <v>1.85</v>
          </cell>
          <cell r="W4808">
            <v>1.85</v>
          </cell>
        </row>
        <row r="4809">
          <cell r="I4809" t="str">
            <v>汨罗市团螺村渔业基地连接路</v>
          </cell>
          <cell r="J4809" t="str">
            <v>1312F4306810377</v>
          </cell>
          <cell r="K4809" t="str">
            <v>资源产业路</v>
          </cell>
          <cell r="L4809" t="str">
            <v>三类地区</v>
          </cell>
          <cell r="M4809"/>
          <cell r="N4809" t="str">
            <v>升级改造（提质改造）</v>
          </cell>
          <cell r="O4809" t="str">
            <v>汨罗市团螺村渔业产业园</v>
          </cell>
          <cell r="R4809" t="str">
            <v>3.5</v>
          </cell>
          <cell r="S4809" t="str">
            <v>6</v>
          </cell>
          <cell r="T4809" t="str">
            <v>无</v>
          </cell>
          <cell r="U4809">
            <v>0</v>
          </cell>
          <cell r="V4809">
            <v>2.508</v>
          </cell>
          <cell r="W4809">
            <v>2.508</v>
          </cell>
        </row>
        <row r="4810">
          <cell r="I4810" t="str">
            <v>汨罗市武穆村许家屋水稻基地连接路</v>
          </cell>
          <cell r="J4810" t="str">
            <v>1312F4306810317</v>
          </cell>
          <cell r="K4810" t="str">
            <v>资源产业路</v>
          </cell>
          <cell r="L4810" t="str">
            <v>三类地区</v>
          </cell>
          <cell r="M4810"/>
          <cell r="N4810" t="str">
            <v>升级改造（提质改造）</v>
          </cell>
          <cell r="O4810" t="str">
            <v>汨罗市武穆村许家屋水稻产业园</v>
          </cell>
          <cell r="R4810" t="str">
            <v>3.5</v>
          </cell>
          <cell r="S4810" t="str">
            <v>6</v>
          </cell>
          <cell r="T4810" t="str">
            <v>无</v>
          </cell>
          <cell r="U4810">
            <v>0</v>
          </cell>
          <cell r="V4810">
            <v>1.53</v>
          </cell>
          <cell r="W4810">
            <v>1.53</v>
          </cell>
        </row>
        <row r="4811">
          <cell r="I4811" t="str">
            <v>汨罗市西长村苗木基地连接路</v>
          </cell>
          <cell r="J4811" t="str">
            <v>1312F4306810374</v>
          </cell>
          <cell r="K4811" t="str">
            <v>资源产业路</v>
          </cell>
          <cell r="L4811" t="str">
            <v>三类地区</v>
          </cell>
          <cell r="M4811"/>
          <cell r="N4811" t="str">
            <v>新建</v>
          </cell>
          <cell r="O4811" t="str">
            <v>汨罗市西长村苗木产业园</v>
          </cell>
          <cell r="R4811" t="str">
            <v>0</v>
          </cell>
          <cell r="S4811" t="str">
            <v>6</v>
          </cell>
          <cell r="T4811" t="str">
            <v>无</v>
          </cell>
          <cell r="U4811">
            <v>0</v>
          </cell>
          <cell r="V4811">
            <v>3.85</v>
          </cell>
          <cell r="W4811">
            <v>3.85</v>
          </cell>
        </row>
        <row r="4812">
          <cell r="I4812" t="str">
            <v>汨罗市西塘村水稻基地连接路</v>
          </cell>
          <cell r="J4812" t="str">
            <v>1312F4306810347</v>
          </cell>
          <cell r="K4812" t="str">
            <v>资源产业路</v>
          </cell>
          <cell r="L4812" t="str">
            <v>三类地区</v>
          </cell>
          <cell r="M4812"/>
          <cell r="N4812" t="str">
            <v>升级改造（提质改造）</v>
          </cell>
          <cell r="O4812" t="str">
            <v>汨罗市西塘村水稻产业园</v>
          </cell>
          <cell r="R4812" t="str">
            <v>3.5</v>
          </cell>
          <cell r="S4812" t="str">
            <v>6</v>
          </cell>
          <cell r="T4812" t="str">
            <v>无</v>
          </cell>
          <cell r="U4812">
            <v>0</v>
          </cell>
          <cell r="V4812">
            <v>1.4</v>
          </cell>
          <cell r="W4812">
            <v>1.4</v>
          </cell>
        </row>
        <row r="4813">
          <cell r="I4813" t="str">
            <v>汨罗市新市街社区水稻基地连接路</v>
          </cell>
          <cell r="J4813" t="str">
            <v>1312F4306810363</v>
          </cell>
          <cell r="K4813" t="str">
            <v>资源产业路</v>
          </cell>
          <cell r="L4813" t="str">
            <v>三类地区</v>
          </cell>
          <cell r="M4813"/>
          <cell r="N4813" t="str">
            <v>新建</v>
          </cell>
          <cell r="O4813" t="str">
            <v>汨罗市新市街社区水稻产业园</v>
          </cell>
          <cell r="R4813" t="str">
            <v>0</v>
          </cell>
          <cell r="S4813" t="str">
            <v>6</v>
          </cell>
          <cell r="T4813" t="str">
            <v>无</v>
          </cell>
          <cell r="U4813">
            <v>0</v>
          </cell>
          <cell r="V4813">
            <v>1.6</v>
          </cell>
          <cell r="W4813">
            <v>1.6</v>
          </cell>
        </row>
        <row r="4814">
          <cell r="I4814" t="str">
            <v>汨罗市新市街社区养殖基地连接路</v>
          </cell>
          <cell r="J4814" t="str">
            <v>1312F4306810362</v>
          </cell>
          <cell r="K4814" t="str">
            <v>资源产业路</v>
          </cell>
          <cell r="L4814" t="str">
            <v>三类地区</v>
          </cell>
          <cell r="M4814"/>
          <cell r="N4814" t="str">
            <v>新建</v>
          </cell>
          <cell r="O4814" t="str">
            <v>汨罗市新市街社区养殖产业园</v>
          </cell>
          <cell r="R4814" t="str">
            <v>0</v>
          </cell>
          <cell r="S4814" t="str">
            <v>6</v>
          </cell>
          <cell r="T4814" t="str">
            <v>无</v>
          </cell>
          <cell r="U4814">
            <v>0</v>
          </cell>
          <cell r="V4814">
            <v>1.44</v>
          </cell>
          <cell r="W4814">
            <v>1.44</v>
          </cell>
        </row>
        <row r="4815">
          <cell r="I4815" t="str">
            <v>汨罗市新义村渔业基地连接路</v>
          </cell>
          <cell r="J4815" t="str">
            <v>1312F4306810245</v>
          </cell>
          <cell r="K4815" t="str">
            <v>资源产业路</v>
          </cell>
          <cell r="L4815" t="str">
            <v>三类地区</v>
          </cell>
          <cell r="M4815"/>
          <cell r="N4815" t="str">
            <v>升级改造（提质改造）</v>
          </cell>
          <cell r="O4815" t="str">
            <v>汨罗市新义村渔业产业园</v>
          </cell>
          <cell r="R4815" t="str">
            <v>3.5</v>
          </cell>
          <cell r="S4815" t="str">
            <v>6</v>
          </cell>
          <cell r="T4815" t="str">
            <v>无</v>
          </cell>
          <cell r="U4815">
            <v>0</v>
          </cell>
          <cell r="V4815">
            <v>1.04</v>
          </cell>
          <cell r="W4815">
            <v>1.04</v>
          </cell>
        </row>
        <row r="4816">
          <cell r="I4816" t="str">
            <v>汨罗市杨梅铺村摇钱塘种养基地连接路</v>
          </cell>
          <cell r="J4816" t="str">
            <v>1312F4306810287</v>
          </cell>
          <cell r="K4816" t="str">
            <v>资源产业路</v>
          </cell>
          <cell r="L4816" t="str">
            <v>三类地区</v>
          </cell>
          <cell r="M4816"/>
          <cell r="N4816" t="str">
            <v>升级改造（提质改造）</v>
          </cell>
          <cell r="O4816" t="str">
            <v>汨罗市杨梅铺村摇钱塘种养产业园</v>
          </cell>
          <cell r="R4816" t="str">
            <v>3.5</v>
          </cell>
          <cell r="S4816" t="str">
            <v>6</v>
          </cell>
          <cell r="T4816" t="str">
            <v>C689430681</v>
          </cell>
          <cell r="U4816">
            <v>0</v>
          </cell>
          <cell r="V4816">
            <v>1.236</v>
          </cell>
          <cell r="W4816">
            <v>1.236</v>
          </cell>
        </row>
        <row r="4817">
          <cell r="I4817" t="str">
            <v>汨罗市玉林村刘黄种植基地连接路</v>
          </cell>
          <cell r="J4817" t="str">
            <v>1312F4306810324</v>
          </cell>
          <cell r="K4817" t="str">
            <v>资源产业路</v>
          </cell>
          <cell r="L4817" t="str">
            <v>三类地区</v>
          </cell>
          <cell r="M4817"/>
          <cell r="N4817" t="str">
            <v>升级改造（提质改造）</v>
          </cell>
          <cell r="O4817" t="str">
            <v>汨罗市玉林村刘黄种植产业园</v>
          </cell>
          <cell r="R4817" t="str">
            <v>3.5</v>
          </cell>
          <cell r="S4817" t="str">
            <v>6</v>
          </cell>
          <cell r="T4817" t="str">
            <v>CV15430681</v>
          </cell>
          <cell r="U4817">
            <v>0</v>
          </cell>
          <cell r="V4817">
            <v>1.7849999999999999</v>
          </cell>
          <cell r="W4817">
            <v>1.7849999999999999</v>
          </cell>
        </row>
        <row r="4818">
          <cell r="I4818" t="str">
            <v>汨罗市汨东村杨梅基地连接路</v>
          </cell>
          <cell r="J4818" t="str">
            <v>1312F4306810367</v>
          </cell>
          <cell r="K4818" t="str">
            <v>资源产业路</v>
          </cell>
          <cell r="L4818" t="str">
            <v>三类地区</v>
          </cell>
          <cell r="M4818"/>
          <cell r="N4818" t="str">
            <v>升级改造（提质改造）</v>
          </cell>
          <cell r="O4818" t="str">
            <v>汨罗市汨东村杨梅产业园</v>
          </cell>
          <cell r="R4818" t="str">
            <v>3.5</v>
          </cell>
          <cell r="S4818" t="str">
            <v>6</v>
          </cell>
          <cell r="T4818" t="str">
            <v>无</v>
          </cell>
          <cell r="U4818">
            <v>0</v>
          </cell>
          <cell r="V4818">
            <v>2.85</v>
          </cell>
          <cell r="W4818">
            <v>2.85</v>
          </cell>
        </row>
        <row r="4819">
          <cell r="I4819" t="str">
            <v>汨罗市汴塘村狮子山龙虾养殖基地连接路</v>
          </cell>
          <cell r="J4819" t="str">
            <v>1312F4306810237</v>
          </cell>
          <cell r="K4819" t="str">
            <v>资源产业路</v>
          </cell>
          <cell r="L4819" t="str">
            <v>三类地区</v>
          </cell>
          <cell r="M4819"/>
          <cell r="N4819" t="str">
            <v>升级改造（提质改造）</v>
          </cell>
          <cell r="O4819" t="str">
            <v>汨罗市汴塘村狮子山龙虾养殖产业园</v>
          </cell>
          <cell r="R4819" t="str">
            <v>3.5</v>
          </cell>
          <cell r="S4819" t="str">
            <v>6</v>
          </cell>
          <cell r="T4819" t="str">
            <v>C916430681</v>
          </cell>
          <cell r="U4819">
            <v>0</v>
          </cell>
          <cell r="V4819">
            <v>1.3440000000000001</v>
          </cell>
          <cell r="W4819">
            <v>1.3440000000000001</v>
          </cell>
        </row>
        <row r="4820">
          <cell r="I4820" t="str">
            <v>汨罗市湄江村樟树坝水稻基地连接路</v>
          </cell>
          <cell r="J4820" t="str">
            <v>1312F4306810375</v>
          </cell>
          <cell r="K4820" t="str">
            <v>资源产业路</v>
          </cell>
          <cell r="L4820" t="str">
            <v>三类地区</v>
          </cell>
          <cell r="M4820"/>
          <cell r="N4820" t="str">
            <v>升级改造（提质改造）</v>
          </cell>
          <cell r="O4820" t="str">
            <v>汨罗市湄江村樟树坝水稻产业园</v>
          </cell>
          <cell r="R4820" t="str">
            <v>3.5</v>
          </cell>
          <cell r="S4820" t="str">
            <v>6</v>
          </cell>
          <cell r="T4820" t="str">
            <v>C165430681</v>
          </cell>
          <cell r="U4820">
            <v>0</v>
          </cell>
          <cell r="V4820">
            <v>2.86</v>
          </cell>
          <cell r="W4820">
            <v>2.86</v>
          </cell>
        </row>
        <row r="4821">
          <cell r="I4821" t="str">
            <v>汨罗市蟠龙桥顺义生猪养殖基地连接路</v>
          </cell>
          <cell r="J4821" t="str">
            <v>1312F4306810307</v>
          </cell>
          <cell r="K4821" t="str">
            <v>资源产业路</v>
          </cell>
          <cell r="L4821" t="str">
            <v>三类地区</v>
          </cell>
          <cell r="M4821"/>
          <cell r="N4821" t="str">
            <v>升级改造（提质改造）</v>
          </cell>
          <cell r="O4821" t="str">
            <v>汨罗市蟠龙桥顺义生猪养殖产业园</v>
          </cell>
          <cell r="R4821" t="str">
            <v>3.5</v>
          </cell>
          <cell r="S4821" t="str">
            <v>6</v>
          </cell>
          <cell r="T4821" t="str">
            <v>CK57430681</v>
          </cell>
          <cell r="U4821">
            <v>0</v>
          </cell>
          <cell r="V4821">
            <v>0.79800000000000004</v>
          </cell>
          <cell r="W4821">
            <v>0.79800000000000004</v>
          </cell>
        </row>
        <row r="4822">
          <cell r="I4822" t="str">
            <v>汨罗镇江景村广尚特色农业基地连接路</v>
          </cell>
          <cell r="J4822" t="str">
            <v>1312F4306810055</v>
          </cell>
          <cell r="K4822" t="str">
            <v>资源产业路</v>
          </cell>
          <cell r="L4822" t="str">
            <v>三类地区</v>
          </cell>
          <cell r="M4822"/>
          <cell r="N4822" t="str">
            <v>新建</v>
          </cell>
          <cell r="O4822" t="str">
            <v>汨罗镇江景村广尚产业园</v>
          </cell>
          <cell r="R4822" t="str">
            <v>4.5</v>
          </cell>
          <cell r="S4822" t="str">
            <v>6</v>
          </cell>
          <cell r="T4822" t="str">
            <v>Y070430681</v>
          </cell>
          <cell r="U4822">
            <v>0</v>
          </cell>
          <cell r="V4822">
            <v>0.58199999999999996</v>
          </cell>
          <cell r="W4822">
            <v>0.58199999999999996</v>
          </cell>
        </row>
        <row r="4823">
          <cell r="I4823" t="str">
            <v>（九鼎公司）生态生猪养殖连接路</v>
          </cell>
          <cell r="J4823" t="str">
            <v>1312F4306820041</v>
          </cell>
          <cell r="K4823" t="str">
            <v>资源产业路</v>
          </cell>
          <cell r="L4823" t="str">
            <v>三类地区</v>
          </cell>
          <cell r="M4823"/>
          <cell r="N4823" t="str">
            <v>其他</v>
          </cell>
          <cell r="O4823" t="str">
            <v>（九鼎公司）生态生猪养殖</v>
          </cell>
          <cell r="S4823" t="str">
            <v>6</v>
          </cell>
          <cell r="T4823" t="str">
            <v>无</v>
          </cell>
          <cell r="U4823">
            <v>0</v>
          </cell>
          <cell r="V4823">
            <v>6.94</v>
          </cell>
          <cell r="W4823">
            <v>6.94</v>
          </cell>
        </row>
        <row r="4824">
          <cell r="I4824" t="str">
            <v>（余斌石田）生态农牧生猪养殖连接路</v>
          </cell>
          <cell r="J4824" t="str">
            <v>1312F4306820076</v>
          </cell>
          <cell r="K4824" t="str">
            <v>资源产业路</v>
          </cell>
          <cell r="L4824" t="str">
            <v>三类地区</v>
          </cell>
          <cell r="M4824"/>
          <cell r="N4824" t="str">
            <v>升级改造（提质改造）</v>
          </cell>
          <cell r="O4824" t="str">
            <v>（余斌石田）生态农牧生猪养殖</v>
          </cell>
          <cell r="R4824" t="str">
            <v>4</v>
          </cell>
          <cell r="S4824" t="str">
            <v>6</v>
          </cell>
          <cell r="T4824" t="str">
            <v>Y169430682</v>
          </cell>
          <cell r="U4824">
            <v>1.5960000000000001</v>
          </cell>
          <cell r="V4824">
            <v>3.8159999999999998</v>
          </cell>
          <cell r="W4824">
            <v>2.2200000000000002</v>
          </cell>
        </row>
        <row r="4825">
          <cell r="I4825" t="str">
            <v>（岳阳华态）生态农业生猪养殖连接路</v>
          </cell>
          <cell r="J4825" t="str">
            <v>1312F4306820052</v>
          </cell>
          <cell r="K4825" t="str">
            <v>资源产业路</v>
          </cell>
          <cell r="L4825" t="str">
            <v>三类地区</v>
          </cell>
          <cell r="M4825"/>
          <cell r="N4825" t="str">
            <v>升级改造（提质改造）</v>
          </cell>
          <cell r="O4825" t="str">
            <v>（岳阳华态）生态农业生猪养殖</v>
          </cell>
          <cell r="R4825" t="str">
            <v>3.5</v>
          </cell>
          <cell r="S4825" t="str">
            <v>6</v>
          </cell>
          <cell r="T4825" t="str">
            <v>Y188430682</v>
          </cell>
          <cell r="U4825">
            <v>0</v>
          </cell>
          <cell r="V4825">
            <v>1.46</v>
          </cell>
          <cell r="W4825">
            <v>1.46</v>
          </cell>
        </row>
        <row r="4826">
          <cell r="I4826" t="str">
            <v>白石茶叶特色产业园连接路</v>
          </cell>
          <cell r="J4826" t="str">
            <v>1312F4306820012</v>
          </cell>
          <cell r="K4826" t="str">
            <v>资源产业路</v>
          </cell>
          <cell r="L4826" t="str">
            <v>三类地区</v>
          </cell>
          <cell r="M4826"/>
          <cell r="N4826" t="str">
            <v>其他</v>
          </cell>
          <cell r="O4826" t="str">
            <v>白石茶叶特色产业园</v>
          </cell>
          <cell r="S4826" t="str">
            <v>6</v>
          </cell>
          <cell r="T4826" t="str">
            <v>无</v>
          </cell>
          <cell r="U4826">
            <v>0</v>
          </cell>
          <cell r="V4826">
            <v>9.08</v>
          </cell>
          <cell r="W4826">
            <v>8.48</v>
          </cell>
        </row>
        <row r="4827">
          <cell r="I4827" t="str">
            <v>白羊田镇合盘村九鼎智能化养殖连接路</v>
          </cell>
          <cell r="J4827" t="str">
            <v>1312F4306820044</v>
          </cell>
          <cell r="K4827" t="str">
            <v>资源产业路</v>
          </cell>
          <cell r="L4827" t="str">
            <v>三类地区</v>
          </cell>
          <cell r="M4827"/>
          <cell r="N4827" t="str">
            <v>新建</v>
          </cell>
          <cell r="O4827" t="str">
            <v>白羊田镇合盘村九鼎智能化养殖</v>
          </cell>
          <cell r="R4827" t="str">
            <v>0</v>
          </cell>
          <cell r="S4827" t="str">
            <v>6</v>
          </cell>
          <cell r="T4827" t="str">
            <v>无</v>
          </cell>
          <cell r="U4827">
            <v>0</v>
          </cell>
          <cell r="V4827">
            <v>0.94</v>
          </cell>
          <cell r="W4827">
            <v>0.94</v>
          </cell>
        </row>
        <row r="4828">
          <cell r="I4828" t="str">
            <v>茶马古镇连接路</v>
          </cell>
          <cell r="J4828" t="str">
            <v>1312F4306820060</v>
          </cell>
          <cell r="K4828" t="str">
            <v>资源产业路</v>
          </cell>
          <cell r="L4828" t="str">
            <v>三类地区</v>
          </cell>
          <cell r="M4828"/>
          <cell r="N4828" t="str">
            <v>新建</v>
          </cell>
          <cell r="O4828" t="str">
            <v>茶马古镇</v>
          </cell>
          <cell r="R4828" t="str">
            <v>0</v>
          </cell>
          <cell r="S4828" t="str">
            <v>6</v>
          </cell>
          <cell r="T4828" t="str">
            <v>无</v>
          </cell>
          <cell r="U4828">
            <v>0</v>
          </cell>
          <cell r="V4828">
            <v>1.17</v>
          </cell>
          <cell r="W4828">
            <v>1.17</v>
          </cell>
        </row>
        <row r="4829">
          <cell r="I4829" t="str">
            <v>陈坡洞茶园连接路</v>
          </cell>
          <cell r="J4829" t="str">
            <v>1312F4306820058</v>
          </cell>
          <cell r="K4829" t="str">
            <v>资源产业路</v>
          </cell>
          <cell r="L4829" t="str">
            <v>三类地区</v>
          </cell>
          <cell r="M4829"/>
          <cell r="N4829" t="str">
            <v>新建</v>
          </cell>
          <cell r="O4829" t="str">
            <v>陈坡洞茶园</v>
          </cell>
          <cell r="R4829" t="str">
            <v>0</v>
          </cell>
          <cell r="S4829" t="str">
            <v>6</v>
          </cell>
          <cell r="T4829" t="str">
            <v>无</v>
          </cell>
          <cell r="U4829">
            <v>0</v>
          </cell>
          <cell r="V4829">
            <v>2.33</v>
          </cell>
          <cell r="W4829">
            <v>2.33</v>
          </cell>
        </row>
        <row r="4830">
          <cell r="I4830" t="str">
            <v>撑旗岭林场连接路</v>
          </cell>
          <cell r="J4830" t="str">
            <v>1312F4306820078</v>
          </cell>
          <cell r="K4830" t="str">
            <v>资源产业路</v>
          </cell>
          <cell r="L4830" t="str">
            <v>三类地区</v>
          </cell>
          <cell r="M4830"/>
          <cell r="N4830" t="str">
            <v>新建</v>
          </cell>
          <cell r="O4830" t="str">
            <v>撑旗岭林场</v>
          </cell>
          <cell r="R4830" t="str">
            <v>0</v>
          </cell>
          <cell r="S4830" t="str">
            <v>6</v>
          </cell>
          <cell r="T4830" t="str">
            <v>无</v>
          </cell>
          <cell r="U4830">
            <v>0</v>
          </cell>
          <cell r="V4830">
            <v>2.27</v>
          </cell>
          <cell r="W4830">
            <v>2.27</v>
          </cell>
        </row>
        <row r="4831">
          <cell r="I4831" t="str">
            <v>乘风大星省油茶产业园连接路</v>
          </cell>
          <cell r="J4831" t="str">
            <v>1312F4306820003</v>
          </cell>
          <cell r="K4831" t="str">
            <v>资源产业路</v>
          </cell>
          <cell r="L4831" t="str">
            <v>三类地区</v>
          </cell>
          <cell r="M4831"/>
          <cell r="N4831" t="str">
            <v>新建</v>
          </cell>
          <cell r="O4831" t="str">
            <v>乘风大星省油茶产业园</v>
          </cell>
          <cell r="R4831" t="str">
            <v>0</v>
          </cell>
          <cell r="S4831" t="str">
            <v>6</v>
          </cell>
          <cell r="T4831" t="str">
            <v>无</v>
          </cell>
          <cell r="U4831">
            <v>0</v>
          </cell>
          <cell r="V4831">
            <v>1.78</v>
          </cell>
          <cell r="W4831">
            <v>1.78</v>
          </cell>
        </row>
        <row r="4832">
          <cell r="I4832" t="str">
            <v>稻虾生态种养产业园连接路</v>
          </cell>
          <cell r="J4832" t="str">
            <v>1312F4306820002</v>
          </cell>
          <cell r="K4832" t="str">
            <v>资源产业路</v>
          </cell>
          <cell r="L4832" t="str">
            <v>三类地区</v>
          </cell>
          <cell r="M4832"/>
          <cell r="N4832" t="str">
            <v>其他</v>
          </cell>
          <cell r="O4832" t="str">
            <v>稻虾生态种养产业园</v>
          </cell>
          <cell r="S4832" t="str">
            <v>6</v>
          </cell>
          <cell r="T4832" t="str">
            <v>无</v>
          </cell>
          <cell r="U4832">
            <v>0</v>
          </cell>
          <cell r="V4832">
            <v>3.94</v>
          </cell>
          <cell r="W4832">
            <v>3.94</v>
          </cell>
        </row>
        <row r="4833">
          <cell r="I4833" t="str">
            <v>定湖丰硕水果专业合作社连接路</v>
          </cell>
          <cell r="J4833" t="str">
            <v>1312F4306820017</v>
          </cell>
          <cell r="K4833" t="str">
            <v>资源产业路</v>
          </cell>
          <cell r="L4833" t="str">
            <v>三类地区</v>
          </cell>
          <cell r="M4833"/>
          <cell r="N4833" t="str">
            <v>其他</v>
          </cell>
          <cell r="O4833" t="str">
            <v>定湖丰硕水果专业合作社</v>
          </cell>
          <cell r="R4833" t="str">
            <v>0</v>
          </cell>
          <cell r="S4833" t="str">
            <v>6</v>
          </cell>
          <cell r="T4833" t="str">
            <v>无</v>
          </cell>
          <cell r="U4833">
            <v>0</v>
          </cell>
          <cell r="V4833">
            <v>1.748</v>
          </cell>
          <cell r="W4833">
            <v>1.748</v>
          </cell>
        </row>
        <row r="4834">
          <cell r="I4834" t="str">
            <v>方家坡养殖基地连接路</v>
          </cell>
          <cell r="J4834" t="str">
            <v>1312F4306820053</v>
          </cell>
          <cell r="K4834" t="str">
            <v>资源产业路</v>
          </cell>
          <cell r="L4834" t="str">
            <v>三类地区</v>
          </cell>
          <cell r="M4834"/>
          <cell r="N4834" t="str">
            <v>新建</v>
          </cell>
          <cell r="O4834" t="str">
            <v>方家坡养殖基地</v>
          </cell>
          <cell r="R4834" t="str">
            <v>0</v>
          </cell>
          <cell r="S4834" t="str">
            <v>6</v>
          </cell>
          <cell r="T4834" t="str">
            <v>无</v>
          </cell>
          <cell r="U4834">
            <v>0</v>
          </cell>
          <cell r="V4834">
            <v>6.2</v>
          </cell>
          <cell r="W4834">
            <v>6.2</v>
          </cell>
        </row>
        <row r="4835">
          <cell r="I4835" t="str">
            <v>广阔田园连接路</v>
          </cell>
          <cell r="J4835" t="str">
            <v>1312F4306820024</v>
          </cell>
          <cell r="K4835" t="str">
            <v>资源产业路</v>
          </cell>
          <cell r="L4835" t="str">
            <v>三类地区</v>
          </cell>
          <cell r="M4835"/>
          <cell r="N4835" t="str">
            <v>其他</v>
          </cell>
          <cell r="O4835" t="str">
            <v>广阔田园</v>
          </cell>
          <cell r="S4835" t="str">
            <v>6</v>
          </cell>
          <cell r="T4835" t="str">
            <v>无</v>
          </cell>
          <cell r="U4835">
            <v>0</v>
          </cell>
          <cell r="V4835">
            <v>3.75</v>
          </cell>
          <cell r="W4835">
            <v>3.75</v>
          </cell>
        </row>
        <row r="4836">
          <cell r="I4836" t="str">
            <v>横溪生态生猪养殖连接路</v>
          </cell>
          <cell r="J4836" t="str">
            <v>1312F4306820072</v>
          </cell>
          <cell r="K4836" t="str">
            <v>资源产业路</v>
          </cell>
          <cell r="L4836" t="str">
            <v>三类地区</v>
          </cell>
          <cell r="M4836"/>
          <cell r="N4836" t="str">
            <v>新建</v>
          </cell>
          <cell r="O4836" t="str">
            <v>横溪生态生猪养殖</v>
          </cell>
          <cell r="R4836" t="str">
            <v>0</v>
          </cell>
          <cell r="S4836" t="str">
            <v>6</v>
          </cell>
          <cell r="T4836" t="str">
            <v>无</v>
          </cell>
          <cell r="U4836">
            <v>0</v>
          </cell>
          <cell r="V4836">
            <v>1.25</v>
          </cell>
          <cell r="W4836">
            <v>1.25</v>
          </cell>
        </row>
        <row r="4837">
          <cell r="I4837" t="str">
            <v>恒鸿牧业连接路</v>
          </cell>
          <cell r="J4837" t="str">
            <v>1312F4306820025</v>
          </cell>
          <cell r="K4837" t="str">
            <v>资源产业路</v>
          </cell>
          <cell r="L4837" t="str">
            <v>三类地区</v>
          </cell>
          <cell r="M4837"/>
          <cell r="N4837" t="str">
            <v>其他</v>
          </cell>
          <cell r="O4837" t="str">
            <v>恒鸿牧业</v>
          </cell>
          <cell r="S4837" t="str">
            <v>6</v>
          </cell>
          <cell r="T4837" t="str">
            <v>无</v>
          </cell>
          <cell r="U4837">
            <v>0</v>
          </cell>
          <cell r="V4837">
            <v>4.67</v>
          </cell>
          <cell r="W4837">
            <v>4.67</v>
          </cell>
        </row>
        <row r="4838">
          <cell r="I4838" t="str">
            <v>红士冷畈养殖基地连接路</v>
          </cell>
          <cell r="J4838" t="str">
            <v>1312F4306820056</v>
          </cell>
          <cell r="K4838" t="str">
            <v>资源产业路</v>
          </cell>
          <cell r="L4838" t="str">
            <v>三类地区</v>
          </cell>
          <cell r="M4838"/>
          <cell r="N4838" t="str">
            <v>新建</v>
          </cell>
          <cell r="O4838" t="str">
            <v>红士冷畈养殖基地</v>
          </cell>
          <cell r="R4838" t="str">
            <v>0</v>
          </cell>
          <cell r="S4838" t="str">
            <v>6</v>
          </cell>
          <cell r="T4838" t="str">
            <v>无</v>
          </cell>
          <cell r="U4838">
            <v>0</v>
          </cell>
          <cell r="V4838">
            <v>2.58</v>
          </cell>
          <cell r="W4838">
            <v>2.58</v>
          </cell>
        </row>
        <row r="4839">
          <cell r="I4839" t="str">
            <v>湖南国林食品有限公司家禽屠宰场连接路</v>
          </cell>
          <cell r="J4839" t="str">
            <v>1312F4306820071</v>
          </cell>
          <cell r="K4839" t="str">
            <v>资源产业路</v>
          </cell>
          <cell r="L4839" t="str">
            <v>三类地区</v>
          </cell>
          <cell r="M4839"/>
          <cell r="N4839" t="str">
            <v>新建</v>
          </cell>
          <cell r="O4839" t="str">
            <v>湖南国林食品有限公司家禽屠宰场</v>
          </cell>
          <cell r="R4839" t="str">
            <v>0</v>
          </cell>
          <cell r="S4839" t="str">
            <v>6</v>
          </cell>
          <cell r="T4839" t="str">
            <v>无</v>
          </cell>
          <cell r="U4839">
            <v>0</v>
          </cell>
          <cell r="V4839">
            <v>1.22</v>
          </cell>
          <cell r="W4839">
            <v>1.22</v>
          </cell>
        </row>
        <row r="4840">
          <cell r="I4840" t="str">
            <v>湖南金叶众望科技股份有限公司（畜禽粪污处理中心）连接路</v>
          </cell>
          <cell r="J4840" t="str">
            <v>1312F4306820049</v>
          </cell>
          <cell r="K4840" t="str">
            <v>资源产业路</v>
          </cell>
          <cell r="L4840" t="str">
            <v>三类地区</v>
          </cell>
          <cell r="M4840"/>
          <cell r="N4840" t="str">
            <v>新建</v>
          </cell>
          <cell r="O4840" t="str">
            <v>湖南金叶众望科技股份有限公司（畜禽粪污处理中心）</v>
          </cell>
          <cell r="R4840" t="str">
            <v>0</v>
          </cell>
          <cell r="S4840" t="str">
            <v>6</v>
          </cell>
          <cell r="T4840" t="str">
            <v>无</v>
          </cell>
          <cell r="U4840">
            <v>0</v>
          </cell>
          <cell r="V4840">
            <v>0.56999999999999995</v>
          </cell>
          <cell r="W4840">
            <v>0.56999999999999995</v>
          </cell>
        </row>
        <row r="4841">
          <cell r="I4841" t="str">
            <v>湖南君乐米业有限公司忠防水稻种植园连接路</v>
          </cell>
          <cell r="J4841" t="str">
            <v>131201F4306820006</v>
          </cell>
          <cell r="K4841" t="str">
            <v>资源产业路</v>
          </cell>
          <cell r="L4841" t="str">
            <v>三类地区</v>
          </cell>
          <cell r="M4841"/>
          <cell r="N4841" t="str">
            <v>新建</v>
          </cell>
          <cell r="O4841" t="str">
            <v>湖南君乐米业有限公司忠防水稻种植园</v>
          </cell>
          <cell r="R4841" t="str">
            <v>0</v>
          </cell>
          <cell r="S4841" t="str">
            <v>6</v>
          </cell>
          <cell r="T4841" t="str">
            <v>无</v>
          </cell>
          <cell r="U4841">
            <v>0</v>
          </cell>
          <cell r="V4841">
            <v>1.3160000000000001</v>
          </cell>
          <cell r="W4841">
            <v>1.3160000000000001</v>
          </cell>
        </row>
        <row r="4842">
          <cell r="I4842" t="str">
            <v>湖南君泰方家坡养殖基地连接路</v>
          </cell>
          <cell r="J4842" t="str">
            <v>1312F4306820059</v>
          </cell>
          <cell r="K4842" t="str">
            <v>资源产业路</v>
          </cell>
          <cell r="L4842" t="str">
            <v>三类地区</v>
          </cell>
          <cell r="M4842"/>
          <cell r="N4842" t="str">
            <v>其他</v>
          </cell>
          <cell r="O4842" t="str">
            <v>湖南君泰方家坡养殖基地</v>
          </cell>
          <cell r="S4842" t="str">
            <v>6</v>
          </cell>
          <cell r="T4842" t="str">
            <v>无</v>
          </cell>
          <cell r="U4842">
            <v>0</v>
          </cell>
          <cell r="V4842">
            <v>3.16</v>
          </cell>
          <cell r="W4842">
            <v>3.16</v>
          </cell>
        </row>
        <row r="4843">
          <cell r="I4843" t="str">
            <v>湖南联雁绿色农业种植基地连接路</v>
          </cell>
          <cell r="J4843" t="str">
            <v>131201F4306820003</v>
          </cell>
          <cell r="K4843" t="str">
            <v>资源产业路</v>
          </cell>
          <cell r="L4843" t="str">
            <v>三类地区</v>
          </cell>
          <cell r="M4843"/>
          <cell r="N4843" t="str">
            <v>新建</v>
          </cell>
          <cell r="O4843" t="str">
            <v>湖南联雁绿色农业种植基地</v>
          </cell>
          <cell r="R4843" t="str">
            <v>0</v>
          </cell>
          <cell r="S4843" t="str">
            <v>6</v>
          </cell>
          <cell r="T4843" t="str">
            <v>无</v>
          </cell>
          <cell r="U4843">
            <v>0</v>
          </cell>
          <cell r="V4843">
            <v>0.436</v>
          </cell>
          <cell r="W4843">
            <v>0.436</v>
          </cell>
        </row>
        <row r="4844">
          <cell r="I4844" t="str">
            <v>集庄村苗圃园连接路</v>
          </cell>
          <cell r="J4844" t="str">
            <v>1312F4306820085</v>
          </cell>
          <cell r="K4844" t="str">
            <v>资源产业路</v>
          </cell>
          <cell r="L4844" t="str">
            <v>三类地区</v>
          </cell>
          <cell r="M4844"/>
          <cell r="N4844" t="str">
            <v>新建</v>
          </cell>
          <cell r="O4844" t="str">
            <v>集庄村苗圃园</v>
          </cell>
          <cell r="R4844" t="str">
            <v>0</v>
          </cell>
          <cell r="S4844" t="str">
            <v>6</v>
          </cell>
          <cell r="T4844" t="str">
            <v>无</v>
          </cell>
          <cell r="U4844">
            <v>0</v>
          </cell>
          <cell r="V4844">
            <v>0.63600000000000001</v>
          </cell>
          <cell r="W4844">
            <v>0.63600000000000001</v>
          </cell>
        </row>
        <row r="4845">
          <cell r="I4845" t="str">
            <v>李学风生态农牧生猪养殖连接路</v>
          </cell>
          <cell r="J4845" t="str">
            <v>1312F4306820048</v>
          </cell>
          <cell r="K4845" t="str">
            <v>资源产业路</v>
          </cell>
          <cell r="L4845" t="str">
            <v>三类地区</v>
          </cell>
          <cell r="M4845"/>
          <cell r="N4845" t="str">
            <v>其他</v>
          </cell>
          <cell r="O4845" t="str">
            <v>李学风生态农牧生猪养殖</v>
          </cell>
          <cell r="S4845" t="str">
            <v>6</v>
          </cell>
          <cell r="T4845" t="str">
            <v>X080430682</v>
          </cell>
          <cell r="U4845">
            <v>0</v>
          </cell>
          <cell r="V4845">
            <v>3.65</v>
          </cell>
          <cell r="W4845">
            <v>3.653</v>
          </cell>
        </row>
        <row r="4846">
          <cell r="I4846" t="str">
            <v>联合苦竹省油茶产业园连接路</v>
          </cell>
          <cell r="J4846" t="str">
            <v>1312F4306820004</v>
          </cell>
          <cell r="K4846" t="str">
            <v>资源产业路</v>
          </cell>
          <cell r="L4846" t="str">
            <v>三类地区</v>
          </cell>
          <cell r="M4846"/>
          <cell r="N4846" t="str">
            <v>新建</v>
          </cell>
          <cell r="O4846" t="str">
            <v>联合苦竹省油茶产业园</v>
          </cell>
          <cell r="R4846" t="str">
            <v>0</v>
          </cell>
          <cell r="S4846" t="str">
            <v>6</v>
          </cell>
          <cell r="T4846" t="str">
            <v>无</v>
          </cell>
          <cell r="U4846">
            <v>0</v>
          </cell>
          <cell r="V4846">
            <v>3.78</v>
          </cell>
          <cell r="W4846">
            <v>3.78</v>
          </cell>
        </row>
        <row r="4847">
          <cell r="I4847" t="str">
            <v>廖亚军臻美牧业连接路</v>
          </cell>
          <cell r="J4847" t="str">
            <v>1312F4306820074</v>
          </cell>
          <cell r="K4847" t="str">
            <v>资源产业路</v>
          </cell>
          <cell r="L4847" t="str">
            <v>三类地区</v>
          </cell>
          <cell r="M4847"/>
          <cell r="N4847" t="str">
            <v>其他</v>
          </cell>
          <cell r="O4847" t="str">
            <v>廖亚军臻美牧业</v>
          </cell>
          <cell r="S4847" t="str">
            <v>6</v>
          </cell>
          <cell r="T4847" t="str">
            <v>无</v>
          </cell>
          <cell r="U4847">
            <v>0</v>
          </cell>
          <cell r="V4847">
            <v>1.76</v>
          </cell>
          <cell r="W4847">
            <v>1.76</v>
          </cell>
        </row>
        <row r="4848">
          <cell r="I4848" t="str">
            <v>临湘宏源食用菌专业合作社连接路</v>
          </cell>
          <cell r="J4848" t="str">
            <v>1312F4306820021</v>
          </cell>
          <cell r="K4848" t="str">
            <v>资源产业路</v>
          </cell>
          <cell r="L4848" t="str">
            <v>三类地区</v>
          </cell>
          <cell r="M4848"/>
          <cell r="N4848" t="str">
            <v>升级改造（提质改造）</v>
          </cell>
          <cell r="O4848" t="str">
            <v>临湘宏源食用菌专业合作社</v>
          </cell>
          <cell r="R4848" t="str">
            <v>3.5</v>
          </cell>
          <cell r="S4848" t="str">
            <v>6</v>
          </cell>
          <cell r="T4848" t="str">
            <v>C439430682</v>
          </cell>
          <cell r="U4848">
            <v>0</v>
          </cell>
          <cell r="V4848">
            <v>1.08</v>
          </cell>
          <cell r="W4848">
            <v>1.08</v>
          </cell>
        </row>
        <row r="4849">
          <cell r="I4849" t="str">
            <v>临湘九鼎智能化养殖场连接路</v>
          </cell>
          <cell r="J4849" t="str">
            <v>131201F4306820007</v>
          </cell>
          <cell r="K4849" t="str">
            <v>资源产业路</v>
          </cell>
          <cell r="L4849" t="str">
            <v>三类地区</v>
          </cell>
          <cell r="M4849"/>
          <cell r="N4849" t="str">
            <v>其他</v>
          </cell>
          <cell r="O4849" t="str">
            <v>临湘九鼎智能化养殖场</v>
          </cell>
          <cell r="S4849" t="str">
            <v>6</v>
          </cell>
          <cell r="T4849" t="str">
            <v>无</v>
          </cell>
          <cell r="U4849">
            <v>0</v>
          </cell>
          <cell r="V4849">
            <v>1.61</v>
          </cell>
          <cell r="W4849">
            <v>1.61</v>
          </cell>
        </row>
        <row r="4850">
          <cell r="I4850" t="str">
            <v>临湘市黄莲竹业加工厂连接路</v>
          </cell>
          <cell r="J4850" t="str">
            <v>131201F4306820004</v>
          </cell>
          <cell r="K4850" t="str">
            <v>资源产业路</v>
          </cell>
          <cell r="L4850" t="str">
            <v>三类地区</v>
          </cell>
          <cell r="M4850"/>
          <cell r="N4850" t="str">
            <v>升级改造（提质改造）</v>
          </cell>
          <cell r="O4850" t="str">
            <v>临湘市黄莲竹业加工厂</v>
          </cell>
          <cell r="S4850" t="str">
            <v>6</v>
          </cell>
          <cell r="T4850" t="str">
            <v>X061430682</v>
          </cell>
          <cell r="U4850">
            <v>0</v>
          </cell>
          <cell r="V4850">
            <v>4.8499999999999996</v>
          </cell>
          <cell r="W4850">
            <v>4.8499999999999996</v>
          </cell>
        </row>
        <row r="4851">
          <cell r="I4851" t="str">
            <v>临湘市九丰油茶专业合作社茶油特色产业园连接路</v>
          </cell>
          <cell r="J4851" t="str">
            <v>1312F4306820082</v>
          </cell>
          <cell r="K4851" t="str">
            <v>资源产业路</v>
          </cell>
          <cell r="L4851" t="str">
            <v>三类地区</v>
          </cell>
          <cell r="M4851"/>
          <cell r="N4851" t="str">
            <v>新建</v>
          </cell>
          <cell r="O4851" t="str">
            <v>临湘市九丰油茶专业合作社茶油特色产业园</v>
          </cell>
          <cell r="R4851" t="str">
            <v>0</v>
          </cell>
          <cell r="S4851" t="str">
            <v>8</v>
          </cell>
          <cell r="T4851" t="str">
            <v>无</v>
          </cell>
          <cell r="U4851">
            <v>0</v>
          </cell>
          <cell r="V4851">
            <v>0.57999999999999996</v>
          </cell>
          <cell r="W4851">
            <v>0.57999999999999996</v>
          </cell>
        </row>
        <row r="4852">
          <cell r="I4852" t="str">
            <v>临湘市牛角海垂钓基地连接路</v>
          </cell>
          <cell r="J4852" t="str">
            <v>1312F4306820086</v>
          </cell>
          <cell r="K4852" t="str">
            <v>资源产业路</v>
          </cell>
          <cell r="L4852" t="str">
            <v>三类地区</v>
          </cell>
          <cell r="M4852"/>
          <cell r="N4852" t="str">
            <v>新建</v>
          </cell>
          <cell r="O4852" t="str">
            <v>临湘市牛角海垂钓基地</v>
          </cell>
          <cell r="R4852" t="str">
            <v>0</v>
          </cell>
          <cell r="S4852" t="str">
            <v>6</v>
          </cell>
          <cell r="T4852" t="str">
            <v>无</v>
          </cell>
          <cell r="U4852">
            <v>0</v>
          </cell>
          <cell r="V4852">
            <v>2.66</v>
          </cell>
          <cell r="W4852">
            <v>2.66</v>
          </cell>
        </row>
        <row r="4853">
          <cell r="I4853" t="str">
            <v>临湘市仙人洞圣泉水业连接路</v>
          </cell>
          <cell r="J4853" t="str">
            <v>131201F4306820001</v>
          </cell>
          <cell r="K4853" t="str">
            <v>资源产业路</v>
          </cell>
          <cell r="L4853" t="str">
            <v>三类地区</v>
          </cell>
          <cell r="M4853"/>
          <cell r="N4853" t="str">
            <v>新建</v>
          </cell>
          <cell r="O4853" t="str">
            <v>临湘市仙人洞圣泉水业</v>
          </cell>
          <cell r="R4853" t="str">
            <v>3</v>
          </cell>
          <cell r="S4853" t="str">
            <v>6</v>
          </cell>
          <cell r="T4853" t="str">
            <v>无</v>
          </cell>
          <cell r="U4853">
            <v>0</v>
          </cell>
          <cell r="V4853">
            <v>0.43</v>
          </cell>
          <cell r="W4853">
            <v>0.43</v>
          </cell>
        </row>
        <row r="4854">
          <cell r="I4854" t="str">
            <v>临湘市湘全养猪场连接路</v>
          </cell>
          <cell r="J4854" t="str">
            <v>1312F4306820075</v>
          </cell>
          <cell r="K4854" t="str">
            <v>资源产业路</v>
          </cell>
          <cell r="L4854" t="str">
            <v>三类地区</v>
          </cell>
          <cell r="M4854"/>
          <cell r="N4854" t="str">
            <v>新建</v>
          </cell>
          <cell r="O4854" t="str">
            <v>临湘市湘全养猪场</v>
          </cell>
          <cell r="R4854" t="str">
            <v>0</v>
          </cell>
          <cell r="S4854" t="str">
            <v>6</v>
          </cell>
          <cell r="T4854" t="str">
            <v>无</v>
          </cell>
          <cell r="U4854">
            <v>0</v>
          </cell>
          <cell r="V4854">
            <v>1.24</v>
          </cell>
          <cell r="W4854">
            <v>1.24</v>
          </cell>
        </row>
        <row r="4855">
          <cell r="I4855" t="str">
            <v>临湘市游港河生态果园连接路</v>
          </cell>
          <cell r="J4855" t="str">
            <v>1312F4306820001</v>
          </cell>
          <cell r="K4855" t="str">
            <v>资源产业路</v>
          </cell>
          <cell r="L4855" t="str">
            <v>三类地区</v>
          </cell>
          <cell r="M4855"/>
          <cell r="N4855" t="str">
            <v>其他</v>
          </cell>
          <cell r="O4855" t="str">
            <v>临湘市游港河生态果园</v>
          </cell>
          <cell r="S4855" t="str">
            <v>6</v>
          </cell>
          <cell r="T4855" t="str">
            <v>无</v>
          </cell>
          <cell r="U4855">
            <v>0</v>
          </cell>
          <cell r="V4855">
            <v>2.0499999999999998</v>
          </cell>
          <cell r="W4855">
            <v>2.0499999999999998</v>
          </cell>
        </row>
        <row r="4856">
          <cell r="I4856" t="str">
            <v>骆坪黄桃产业基地连接路</v>
          </cell>
          <cell r="J4856" t="str">
            <v>1312F4306820079</v>
          </cell>
          <cell r="K4856" t="str">
            <v>资源产业路</v>
          </cell>
          <cell r="L4856" t="str">
            <v>三类地区</v>
          </cell>
          <cell r="M4856"/>
          <cell r="N4856" t="str">
            <v>其他</v>
          </cell>
          <cell r="O4856" t="str">
            <v>骆坪黄桃产业基地</v>
          </cell>
          <cell r="S4856" t="str">
            <v>6</v>
          </cell>
          <cell r="T4856" t="str">
            <v>无</v>
          </cell>
          <cell r="U4856">
            <v>0</v>
          </cell>
          <cell r="V4856">
            <v>2.36</v>
          </cell>
          <cell r="W4856">
            <v>2.36</v>
          </cell>
        </row>
        <row r="4857">
          <cell r="I4857" t="str">
            <v>毛坡水库养殖园连接路</v>
          </cell>
          <cell r="J4857" t="str">
            <v>1312F4306820040</v>
          </cell>
          <cell r="K4857" t="str">
            <v>资源产业路</v>
          </cell>
          <cell r="L4857" t="str">
            <v>三类地区</v>
          </cell>
          <cell r="M4857"/>
          <cell r="N4857" t="str">
            <v>其他</v>
          </cell>
          <cell r="O4857" t="str">
            <v>毛坡水库养殖园</v>
          </cell>
          <cell r="S4857" t="str">
            <v>6</v>
          </cell>
          <cell r="T4857" t="str">
            <v>无</v>
          </cell>
          <cell r="U4857">
            <v>0</v>
          </cell>
          <cell r="V4857">
            <v>2.88</v>
          </cell>
          <cell r="W4857">
            <v>2.88</v>
          </cell>
        </row>
        <row r="4858">
          <cell r="I4858" t="str">
            <v>梦田葡萄园连接路</v>
          </cell>
          <cell r="J4858" t="str">
            <v>1312F4306820018</v>
          </cell>
          <cell r="K4858" t="str">
            <v>资源产业路</v>
          </cell>
          <cell r="L4858" t="str">
            <v>三类地区</v>
          </cell>
          <cell r="M4858"/>
          <cell r="N4858" t="str">
            <v>新建</v>
          </cell>
          <cell r="O4858" t="str">
            <v>梦田葡萄园</v>
          </cell>
          <cell r="R4858" t="str">
            <v>0</v>
          </cell>
          <cell r="S4858" t="str">
            <v>6</v>
          </cell>
          <cell r="T4858" t="str">
            <v>无</v>
          </cell>
          <cell r="U4858">
            <v>0</v>
          </cell>
          <cell r="V4858">
            <v>0.34</v>
          </cell>
          <cell r="W4858">
            <v>0.34</v>
          </cell>
        </row>
        <row r="4859">
          <cell r="I4859" t="str">
            <v>梦园连接路</v>
          </cell>
          <cell r="J4859" t="str">
            <v>1312F4306820037</v>
          </cell>
          <cell r="K4859" t="str">
            <v>资源产业路</v>
          </cell>
          <cell r="L4859" t="str">
            <v>三类地区</v>
          </cell>
          <cell r="M4859"/>
          <cell r="N4859" t="str">
            <v>新建</v>
          </cell>
          <cell r="O4859" t="str">
            <v>梦园产业园</v>
          </cell>
          <cell r="R4859" t="str">
            <v>0</v>
          </cell>
          <cell r="S4859" t="str">
            <v>6</v>
          </cell>
          <cell r="T4859" t="str">
            <v>无</v>
          </cell>
          <cell r="U4859">
            <v>0</v>
          </cell>
          <cell r="V4859">
            <v>0.31</v>
          </cell>
          <cell r="W4859">
            <v>0.31</v>
          </cell>
        </row>
        <row r="4860">
          <cell r="I4860" t="str">
            <v>聂市镇长源村沈家组（宏岳农牧）生态生猪养殖连接路</v>
          </cell>
          <cell r="J4860" t="str">
            <v>1312F4306820027</v>
          </cell>
          <cell r="K4860" t="str">
            <v>资源产业路</v>
          </cell>
          <cell r="L4860" t="str">
            <v>三类地区</v>
          </cell>
          <cell r="M4860"/>
          <cell r="N4860" t="str">
            <v>新建</v>
          </cell>
          <cell r="O4860" t="str">
            <v>聂市镇长源村沈家组（宏岳农牧）生态生猪养殖基地</v>
          </cell>
          <cell r="R4860" t="str">
            <v>0</v>
          </cell>
          <cell r="S4860" t="str">
            <v>6</v>
          </cell>
          <cell r="T4860" t="str">
            <v>无</v>
          </cell>
          <cell r="U4860">
            <v>0</v>
          </cell>
          <cell r="V4860">
            <v>2.0699999999999998</v>
          </cell>
          <cell r="W4860">
            <v>2.0699999999999998</v>
          </cell>
        </row>
        <row r="4861">
          <cell r="I4861" t="str">
            <v>聂市镇乘岭社区李家门（宏岳农牧）生态生猪养殖连接路</v>
          </cell>
          <cell r="J4861" t="str">
            <v>1312F4306820026</v>
          </cell>
          <cell r="K4861" t="str">
            <v>资源产业路</v>
          </cell>
          <cell r="L4861" t="str">
            <v>三类地区</v>
          </cell>
          <cell r="M4861"/>
          <cell r="N4861" t="str">
            <v>新建</v>
          </cell>
          <cell r="O4861" t="str">
            <v>聂市镇乘岭社区李家门（宏岳农牧）生态生猪养殖基地</v>
          </cell>
          <cell r="R4861" t="str">
            <v>0</v>
          </cell>
          <cell r="S4861" t="str">
            <v>6</v>
          </cell>
          <cell r="T4861" t="str">
            <v>无</v>
          </cell>
          <cell r="U4861">
            <v>0</v>
          </cell>
          <cell r="V4861">
            <v>0.99</v>
          </cell>
          <cell r="W4861">
            <v>0.99</v>
          </cell>
        </row>
        <row r="4862">
          <cell r="I4862" t="str">
            <v>聂市镇红士村花屋组（宏岳农牧）生态生猪养殖连接路</v>
          </cell>
          <cell r="J4862" t="str">
            <v>1312F4306820033</v>
          </cell>
          <cell r="K4862" t="str">
            <v>资源产业路</v>
          </cell>
          <cell r="L4862" t="str">
            <v>三类地区</v>
          </cell>
          <cell r="M4862"/>
          <cell r="N4862" t="str">
            <v>新建</v>
          </cell>
          <cell r="O4862" t="str">
            <v>聂市镇红士村花屋组（宏岳农牧）生态生猪养殖基地</v>
          </cell>
          <cell r="R4862" t="str">
            <v>0</v>
          </cell>
          <cell r="S4862" t="str">
            <v>6</v>
          </cell>
          <cell r="T4862" t="str">
            <v>无</v>
          </cell>
          <cell r="U4862">
            <v>0</v>
          </cell>
          <cell r="V4862">
            <v>2.17</v>
          </cell>
          <cell r="W4862">
            <v>2.17</v>
          </cell>
        </row>
        <row r="4863">
          <cell r="I4863" t="str">
            <v>聂市镇明主村民主组（宏岳农牧）生态生猪养殖连接路</v>
          </cell>
          <cell r="J4863" t="str">
            <v>1312F4306820034</v>
          </cell>
          <cell r="K4863" t="str">
            <v>资源产业路</v>
          </cell>
          <cell r="L4863" t="str">
            <v>三类地区</v>
          </cell>
          <cell r="M4863"/>
          <cell r="N4863" t="str">
            <v>新建</v>
          </cell>
          <cell r="O4863" t="str">
            <v>聂市镇明主村民主组（宏岳农牧）生态生猪养殖基地</v>
          </cell>
          <cell r="R4863" t="str">
            <v>0</v>
          </cell>
          <cell r="S4863" t="str">
            <v>6</v>
          </cell>
          <cell r="T4863" t="str">
            <v>无</v>
          </cell>
          <cell r="U4863">
            <v>0</v>
          </cell>
          <cell r="V4863">
            <v>1.66</v>
          </cell>
          <cell r="W4863">
            <v>1.66</v>
          </cell>
        </row>
        <row r="4864">
          <cell r="I4864" t="str">
            <v>聂市镇权桥村仓坳组（宏岳农牧）生态生猪养殖连接路</v>
          </cell>
          <cell r="J4864" t="str">
            <v>1312F4306820029</v>
          </cell>
          <cell r="K4864" t="str">
            <v>资源产业路</v>
          </cell>
          <cell r="L4864" t="str">
            <v>三类地区</v>
          </cell>
          <cell r="M4864"/>
          <cell r="N4864" t="str">
            <v>其他</v>
          </cell>
          <cell r="O4864" t="str">
            <v>聂市镇权桥村仓坳组（宏岳农牧）生态生猪养殖基地</v>
          </cell>
          <cell r="S4864" t="str">
            <v>6</v>
          </cell>
          <cell r="T4864" t="str">
            <v>无</v>
          </cell>
          <cell r="U4864">
            <v>0</v>
          </cell>
          <cell r="V4864">
            <v>2.6</v>
          </cell>
          <cell r="W4864">
            <v>2.6</v>
          </cell>
        </row>
        <row r="4865">
          <cell r="I4865" t="str">
            <v>聂市镇三和村仰山冲组（宏岳农牧）生态生猪养殖连接路</v>
          </cell>
          <cell r="J4865" t="str">
            <v>1312F4306820031</v>
          </cell>
          <cell r="K4865" t="str">
            <v>资源产业路</v>
          </cell>
          <cell r="L4865" t="str">
            <v>三类地区</v>
          </cell>
          <cell r="M4865"/>
          <cell r="N4865" t="str">
            <v>其他</v>
          </cell>
          <cell r="O4865" t="str">
            <v>聂市镇三和村仰山冲组（宏岳农牧）生态生猪养殖基地</v>
          </cell>
          <cell r="R4865" t="str">
            <v>4.5</v>
          </cell>
          <cell r="S4865" t="str">
            <v>6</v>
          </cell>
          <cell r="T4865" t="str">
            <v>无</v>
          </cell>
          <cell r="U4865">
            <v>0</v>
          </cell>
          <cell r="V4865">
            <v>4.3099999999999996</v>
          </cell>
          <cell r="W4865">
            <v>4.3099999999999996</v>
          </cell>
        </row>
        <row r="4866">
          <cell r="I4866" t="str">
            <v>聂市镇同德村坝上组（宏岳农牧）生态生猪养殖连接路</v>
          </cell>
          <cell r="J4866" t="str">
            <v>1312F4306820032</v>
          </cell>
          <cell r="K4866" t="str">
            <v>资源产业路</v>
          </cell>
          <cell r="L4866" t="str">
            <v>三类地区</v>
          </cell>
          <cell r="M4866"/>
          <cell r="N4866" t="str">
            <v>其他</v>
          </cell>
          <cell r="O4866" t="str">
            <v>聂市镇同德村坝上组（宏岳农牧）生态生猪养殖基地</v>
          </cell>
          <cell r="S4866" t="str">
            <v>6</v>
          </cell>
          <cell r="T4866" t="str">
            <v>无</v>
          </cell>
          <cell r="U4866">
            <v>0</v>
          </cell>
          <cell r="V4866">
            <v>2.34</v>
          </cell>
          <cell r="W4866">
            <v>2.34</v>
          </cell>
        </row>
        <row r="4867">
          <cell r="I4867" t="str">
            <v>聂市镇同合村苏家（宏岳农牧）生态生猪养殖连接路</v>
          </cell>
          <cell r="J4867" t="str">
            <v>1312F4306820028</v>
          </cell>
          <cell r="K4867" t="str">
            <v>资源产业路</v>
          </cell>
          <cell r="L4867" t="str">
            <v>三类地区</v>
          </cell>
          <cell r="M4867"/>
          <cell r="N4867" t="str">
            <v>其他</v>
          </cell>
          <cell r="O4867" t="str">
            <v>聂市镇同合村苏家（宏岳农牧）生态生猪养殖基地</v>
          </cell>
          <cell r="S4867" t="str">
            <v>6</v>
          </cell>
          <cell r="T4867" t="str">
            <v>无</v>
          </cell>
          <cell r="U4867">
            <v>0</v>
          </cell>
          <cell r="V4867">
            <v>4</v>
          </cell>
          <cell r="W4867">
            <v>4</v>
          </cell>
        </row>
        <row r="4868">
          <cell r="I4868" t="str">
            <v>聂市镇新安村檀树函组（宏岳农牧）生态生猪养殖连接路</v>
          </cell>
          <cell r="J4868" t="str">
            <v>1312F4306820030</v>
          </cell>
          <cell r="K4868" t="str">
            <v>资源产业路</v>
          </cell>
          <cell r="L4868" t="str">
            <v>三类地区</v>
          </cell>
          <cell r="M4868"/>
          <cell r="N4868" t="str">
            <v>其他</v>
          </cell>
          <cell r="O4868" t="str">
            <v>聂市镇新安村檀树函组（宏岳农牧）生态生猪养殖基地</v>
          </cell>
          <cell r="S4868" t="str">
            <v>6</v>
          </cell>
          <cell r="T4868" t="str">
            <v>无</v>
          </cell>
          <cell r="U4868">
            <v>0</v>
          </cell>
          <cell r="V4868">
            <v>2.85</v>
          </cell>
          <cell r="W4868">
            <v>2.85</v>
          </cell>
        </row>
        <row r="4869">
          <cell r="I4869" t="str">
            <v>牛燕牛场连接路</v>
          </cell>
          <cell r="J4869" t="str">
            <v>1312F4306820050</v>
          </cell>
          <cell r="K4869" t="str">
            <v>资源产业路</v>
          </cell>
          <cell r="L4869" t="str">
            <v>三类地区</v>
          </cell>
          <cell r="M4869"/>
          <cell r="N4869" t="str">
            <v>新建</v>
          </cell>
          <cell r="O4869" t="str">
            <v>牛燕牛场</v>
          </cell>
          <cell r="R4869" t="str">
            <v>0</v>
          </cell>
          <cell r="S4869" t="str">
            <v>6</v>
          </cell>
          <cell r="T4869" t="str">
            <v>无</v>
          </cell>
          <cell r="U4869">
            <v>0</v>
          </cell>
          <cell r="V4869">
            <v>3.87</v>
          </cell>
          <cell r="W4869">
            <v>3.87</v>
          </cell>
        </row>
        <row r="4870">
          <cell r="I4870" t="str">
            <v>农业养殖特色产业园连接路</v>
          </cell>
          <cell r="J4870" t="str">
            <v>1312F4306820015</v>
          </cell>
          <cell r="K4870" t="str">
            <v>资源产业路</v>
          </cell>
          <cell r="L4870" t="str">
            <v>三类地区</v>
          </cell>
          <cell r="M4870"/>
          <cell r="N4870" t="str">
            <v>升级改造（提质改造）</v>
          </cell>
          <cell r="O4870" t="str">
            <v>农业养殖特色产业园</v>
          </cell>
          <cell r="R4870" t="str">
            <v>4.5</v>
          </cell>
          <cell r="S4870" t="str">
            <v>6</v>
          </cell>
          <cell r="T4870" t="str">
            <v>Y219430682</v>
          </cell>
          <cell r="U4870">
            <v>4.6749999999999998</v>
          </cell>
          <cell r="V4870">
            <v>6.9450000000000003</v>
          </cell>
          <cell r="W4870">
            <v>2.27</v>
          </cell>
        </row>
        <row r="4871">
          <cell r="I4871" t="str">
            <v>三盛养殖专业合作社连接路</v>
          </cell>
          <cell r="J4871" t="str">
            <v>1312F4306820051</v>
          </cell>
          <cell r="K4871" t="str">
            <v>资源产业路</v>
          </cell>
          <cell r="L4871" t="str">
            <v>三类地区</v>
          </cell>
          <cell r="M4871"/>
          <cell r="N4871" t="str">
            <v>其他</v>
          </cell>
          <cell r="O4871" t="str">
            <v>三盛养殖专业合作社</v>
          </cell>
          <cell r="S4871" t="str">
            <v>6</v>
          </cell>
          <cell r="T4871" t="str">
            <v>无</v>
          </cell>
          <cell r="U4871">
            <v>0</v>
          </cell>
          <cell r="V4871">
            <v>3.49</v>
          </cell>
          <cell r="W4871">
            <v>3.49</v>
          </cell>
        </row>
        <row r="4872">
          <cell r="I4872" t="str">
            <v>生态农牧生猪养殖（郭卫明）连接路</v>
          </cell>
          <cell r="J4872" t="str">
            <v>1312F4306820022</v>
          </cell>
          <cell r="K4872" t="str">
            <v>资源产业路</v>
          </cell>
          <cell r="L4872" t="str">
            <v>三类地区</v>
          </cell>
          <cell r="M4872"/>
          <cell r="N4872" t="str">
            <v>其他</v>
          </cell>
          <cell r="O4872" t="str">
            <v>生态农牧生猪养殖（郭卫明）基地</v>
          </cell>
          <cell r="S4872" t="str">
            <v>6</v>
          </cell>
          <cell r="T4872" t="str">
            <v>无</v>
          </cell>
          <cell r="U4872">
            <v>0</v>
          </cell>
          <cell r="V4872">
            <v>3.78</v>
          </cell>
          <cell r="W4872">
            <v>3.78</v>
          </cell>
        </row>
        <row r="4873">
          <cell r="I4873" t="str">
            <v>生态农牧生猪养殖连接路</v>
          </cell>
          <cell r="J4873" t="str">
            <v>1312F4306820077</v>
          </cell>
          <cell r="K4873" t="str">
            <v>资源产业路</v>
          </cell>
          <cell r="L4873" t="str">
            <v>三类地区</v>
          </cell>
          <cell r="M4873"/>
          <cell r="N4873" t="str">
            <v>升级改造（提质改造）</v>
          </cell>
          <cell r="O4873" t="str">
            <v>生态农牧生猪养殖基地</v>
          </cell>
          <cell r="R4873" t="str">
            <v>3.5</v>
          </cell>
          <cell r="S4873" t="str">
            <v>6</v>
          </cell>
          <cell r="T4873" t="str">
            <v>C105430682</v>
          </cell>
          <cell r="U4873">
            <v>0</v>
          </cell>
          <cell r="V4873">
            <v>1.3</v>
          </cell>
          <cell r="W4873">
            <v>1.3</v>
          </cell>
        </row>
        <row r="4874">
          <cell r="I4874" t="str">
            <v>石坳家庭农场连接路</v>
          </cell>
          <cell r="J4874" t="str">
            <v>1312F4306820020</v>
          </cell>
          <cell r="K4874" t="str">
            <v>资源产业路</v>
          </cell>
          <cell r="L4874" t="str">
            <v>三类地区</v>
          </cell>
          <cell r="M4874"/>
          <cell r="N4874" t="str">
            <v>新建</v>
          </cell>
          <cell r="O4874" t="str">
            <v>石坳家庭农场</v>
          </cell>
          <cell r="R4874" t="str">
            <v>0</v>
          </cell>
          <cell r="S4874" t="str">
            <v>6</v>
          </cell>
          <cell r="T4874" t="str">
            <v>无</v>
          </cell>
          <cell r="U4874">
            <v>0</v>
          </cell>
          <cell r="V4874">
            <v>1.71</v>
          </cell>
          <cell r="W4874">
            <v>1.71</v>
          </cell>
        </row>
        <row r="4875">
          <cell r="I4875" t="str">
            <v>坦渡镇（九鼎公司生态生猪养殖连接路</v>
          </cell>
          <cell r="J4875" t="str">
            <v>1312F4306820042</v>
          </cell>
          <cell r="K4875" t="str">
            <v>资源产业路</v>
          </cell>
          <cell r="L4875" t="str">
            <v>三类地区</v>
          </cell>
          <cell r="M4875"/>
          <cell r="N4875" t="str">
            <v>新建</v>
          </cell>
          <cell r="O4875" t="str">
            <v>坦渡镇（九鼎公司生态生猪养殖基地</v>
          </cell>
          <cell r="R4875" t="str">
            <v>0</v>
          </cell>
          <cell r="S4875" t="str">
            <v>6</v>
          </cell>
          <cell r="T4875" t="str">
            <v>无</v>
          </cell>
          <cell r="U4875">
            <v>0</v>
          </cell>
          <cell r="V4875">
            <v>3.1760000000000002</v>
          </cell>
          <cell r="W4875">
            <v>3.1760000000000002</v>
          </cell>
        </row>
        <row r="4876">
          <cell r="I4876" t="str">
            <v>坦渡镇新湖村长盛养殖场连接路</v>
          </cell>
          <cell r="J4876" t="str">
            <v>1312F4306820014</v>
          </cell>
          <cell r="K4876" t="str">
            <v>资源产业路</v>
          </cell>
          <cell r="L4876" t="str">
            <v>三类地区</v>
          </cell>
          <cell r="M4876"/>
          <cell r="N4876" t="str">
            <v>其他</v>
          </cell>
          <cell r="O4876" t="str">
            <v>坦渡镇新湖村长盛养殖场</v>
          </cell>
          <cell r="S4876" t="str">
            <v>6</v>
          </cell>
          <cell r="T4876" t="str">
            <v>无</v>
          </cell>
          <cell r="U4876">
            <v>0</v>
          </cell>
          <cell r="V4876">
            <v>1.2</v>
          </cell>
          <cell r="W4876">
            <v>1.2</v>
          </cell>
        </row>
        <row r="4877">
          <cell r="I4877" t="str">
            <v>桃林佬豆制品有限公司连接路</v>
          </cell>
          <cell r="J4877" t="str">
            <v>131201F4306820005</v>
          </cell>
          <cell r="K4877" t="str">
            <v>资源产业路</v>
          </cell>
          <cell r="L4877" t="str">
            <v>三类地区</v>
          </cell>
          <cell r="M4877"/>
          <cell r="N4877" t="str">
            <v>升级改造（提质改造）</v>
          </cell>
          <cell r="O4877" t="str">
            <v>桃林佬豆制品有限公司</v>
          </cell>
          <cell r="S4877" t="str">
            <v>6</v>
          </cell>
          <cell r="T4877" t="str">
            <v>无</v>
          </cell>
          <cell r="U4877">
            <v>0</v>
          </cell>
          <cell r="V4877">
            <v>1.98</v>
          </cell>
          <cell r="W4877">
            <v>1.98</v>
          </cell>
        </row>
        <row r="4878">
          <cell r="I4878" t="str">
            <v>桃林坪上横垄省油茶产业园连接路</v>
          </cell>
          <cell r="J4878" t="str">
            <v>1312F4306820005</v>
          </cell>
          <cell r="K4878" t="str">
            <v>资源产业路</v>
          </cell>
          <cell r="L4878" t="str">
            <v>三类地区</v>
          </cell>
          <cell r="M4878"/>
          <cell r="N4878" t="str">
            <v>其他</v>
          </cell>
          <cell r="O4878" t="str">
            <v>桃林坪上横垄省油茶产业园</v>
          </cell>
          <cell r="S4878" t="str">
            <v>6</v>
          </cell>
          <cell r="T4878" t="str">
            <v>无</v>
          </cell>
          <cell r="U4878">
            <v>0</v>
          </cell>
          <cell r="V4878">
            <v>2.19</v>
          </cell>
          <cell r="W4878">
            <v>2.19</v>
          </cell>
        </row>
        <row r="4879">
          <cell r="I4879" t="str">
            <v>桃林收集点连接路</v>
          </cell>
          <cell r="J4879" t="str">
            <v>1312F4306820046</v>
          </cell>
          <cell r="K4879" t="str">
            <v>资源产业路</v>
          </cell>
          <cell r="L4879" t="str">
            <v>三类地区</v>
          </cell>
          <cell r="M4879"/>
          <cell r="N4879" t="str">
            <v>新建</v>
          </cell>
          <cell r="O4879" t="str">
            <v>桃林空金盆村产业园收集点</v>
          </cell>
          <cell r="R4879" t="str">
            <v>0</v>
          </cell>
          <cell r="S4879" t="str">
            <v>6</v>
          </cell>
          <cell r="T4879" t="str">
            <v>无</v>
          </cell>
          <cell r="U4879">
            <v>0</v>
          </cell>
          <cell r="V4879">
            <v>0.52</v>
          </cell>
          <cell r="W4879">
            <v>0.52</v>
          </cell>
        </row>
        <row r="4880">
          <cell r="I4880" t="str">
            <v>桃林镇横铺村优质茶园基地连接路</v>
          </cell>
          <cell r="J4880" t="str">
            <v>1312F4306820084</v>
          </cell>
          <cell r="K4880" t="str">
            <v>资源产业路</v>
          </cell>
          <cell r="L4880" t="str">
            <v>三类地区</v>
          </cell>
          <cell r="M4880"/>
          <cell r="N4880" t="str">
            <v>新建</v>
          </cell>
          <cell r="O4880" t="str">
            <v>桃林镇横铺村优质茶园基地</v>
          </cell>
          <cell r="R4880" t="str">
            <v>0</v>
          </cell>
          <cell r="S4880" t="str">
            <v>6</v>
          </cell>
          <cell r="T4880" t="str">
            <v>无</v>
          </cell>
          <cell r="U4880">
            <v>0</v>
          </cell>
          <cell r="V4880">
            <v>3.4</v>
          </cell>
          <cell r="W4880">
            <v>3.3959999999999999</v>
          </cell>
        </row>
        <row r="4881">
          <cell r="I4881" t="str">
            <v>桃林镇汤桥村川冲组（宏岳农牧）生态生猪养殖连接路</v>
          </cell>
          <cell r="J4881" t="str">
            <v>1312F4306820035</v>
          </cell>
          <cell r="K4881" t="str">
            <v>资源产业路</v>
          </cell>
          <cell r="L4881" t="str">
            <v>三类地区</v>
          </cell>
          <cell r="M4881"/>
          <cell r="N4881" t="str">
            <v>新建</v>
          </cell>
          <cell r="O4881" t="str">
            <v>桃林镇汤桥村川冲组（宏岳农牧）生态生猪养殖基地</v>
          </cell>
          <cell r="R4881" t="str">
            <v>0</v>
          </cell>
          <cell r="S4881" t="str">
            <v>6</v>
          </cell>
          <cell r="T4881" t="str">
            <v>无</v>
          </cell>
          <cell r="U4881">
            <v>0</v>
          </cell>
          <cell r="V4881">
            <v>2.54</v>
          </cell>
          <cell r="W4881">
            <v>2.54</v>
          </cell>
        </row>
        <row r="4882">
          <cell r="I4882" t="str">
            <v>桃林中畈山背省油茶产业园连接路</v>
          </cell>
          <cell r="J4882" t="str">
            <v>1312F4306820006</v>
          </cell>
          <cell r="K4882" t="str">
            <v>资源产业路</v>
          </cell>
          <cell r="L4882" t="str">
            <v>三类地区</v>
          </cell>
          <cell r="M4882"/>
          <cell r="N4882" t="str">
            <v>其他</v>
          </cell>
          <cell r="O4882" t="str">
            <v>桃林中畈山背省油茶产业园</v>
          </cell>
          <cell r="S4882" t="str">
            <v>6</v>
          </cell>
          <cell r="T4882" t="str">
            <v>无</v>
          </cell>
          <cell r="U4882">
            <v>0</v>
          </cell>
          <cell r="V4882">
            <v>2.5099999999999998</v>
          </cell>
          <cell r="W4882">
            <v>2.5099999999999998</v>
          </cell>
        </row>
        <row r="4883">
          <cell r="I4883" t="str">
            <v>田园综合体特色产业园示范基地连接路</v>
          </cell>
          <cell r="J4883" t="str">
            <v>1312F4306820010</v>
          </cell>
          <cell r="K4883" t="str">
            <v>资源产业路</v>
          </cell>
          <cell r="L4883" t="str">
            <v>三类地区</v>
          </cell>
          <cell r="M4883"/>
          <cell r="N4883" t="str">
            <v>新建</v>
          </cell>
          <cell r="O4883" t="str">
            <v>田园综合体特色产业园示范基地</v>
          </cell>
          <cell r="R4883" t="str">
            <v>0</v>
          </cell>
          <cell r="S4883" t="str">
            <v>6</v>
          </cell>
          <cell r="T4883" t="str">
            <v>无</v>
          </cell>
          <cell r="U4883">
            <v>0</v>
          </cell>
          <cell r="V4883">
            <v>0.91800000000000004</v>
          </cell>
          <cell r="W4883">
            <v>0.91800000000000004</v>
          </cell>
        </row>
        <row r="4884">
          <cell r="I4884" t="str">
            <v>同合曹家畈养殖基地连接路</v>
          </cell>
          <cell r="J4884" t="str">
            <v>1312F4306820054</v>
          </cell>
          <cell r="K4884" t="str">
            <v>资源产业路</v>
          </cell>
          <cell r="L4884" t="str">
            <v>三类地区</v>
          </cell>
          <cell r="M4884"/>
          <cell r="N4884" t="str">
            <v>新建</v>
          </cell>
          <cell r="O4884" t="str">
            <v>同合曹家畈养殖基地</v>
          </cell>
          <cell r="R4884" t="str">
            <v>0</v>
          </cell>
          <cell r="S4884" t="str">
            <v>6</v>
          </cell>
          <cell r="T4884" t="str">
            <v>无</v>
          </cell>
          <cell r="U4884">
            <v>0</v>
          </cell>
          <cell r="V4884">
            <v>2.67</v>
          </cell>
          <cell r="W4884">
            <v>2.67</v>
          </cell>
        </row>
        <row r="4885">
          <cell r="I4885" t="str">
            <v>新丙猪场连接路</v>
          </cell>
          <cell r="J4885" t="str">
            <v>1312F4306820081</v>
          </cell>
          <cell r="K4885" t="str">
            <v>资源产业路</v>
          </cell>
          <cell r="L4885" t="str">
            <v>三类地区</v>
          </cell>
          <cell r="M4885"/>
          <cell r="N4885" t="str">
            <v>其他</v>
          </cell>
          <cell r="O4885" t="str">
            <v>新丙猪场</v>
          </cell>
          <cell r="S4885" t="str">
            <v>6</v>
          </cell>
          <cell r="T4885" t="str">
            <v>无</v>
          </cell>
          <cell r="U4885">
            <v>0</v>
          </cell>
          <cell r="V4885">
            <v>2.06</v>
          </cell>
          <cell r="W4885">
            <v>2.06</v>
          </cell>
        </row>
        <row r="4886">
          <cell r="I4886" t="str">
            <v>雅团生态生猪养殖连接路</v>
          </cell>
          <cell r="J4886" t="str">
            <v>1312F4306820073</v>
          </cell>
          <cell r="K4886" t="str">
            <v>资源产业路</v>
          </cell>
          <cell r="L4886" t="str">
            <v>三类地区</v>
          </cell>
          <cell r="M4886"/>
          <cell r="N4886" t="str">
            <v>新建</v>
          </cell>
          <cell r="O4886" t="str">
            <v>雅团生态生猪养殖</v>
          </cell>
          <cell r="R4886" t="str">
            <v>0</v>
          </cell>
          <cell r="S4886" t="str">
            <v>6</v>
          </cell>
          <cell r="T4886" t="str">
            <v>无</v>
          </cell>
          <cell r="U4886">
            <v>0</v>
          </cell>
          <cell r="V4886">
            <v>2.1</v>
          </cell>
          <cell r="W4886">
            <v>2.1</v>
          </cell>
        </row>
        <row r="4887">
          <cell r="I4887" t="str">
            <v>羊楼司镇九鼎公司生态农牧生猪养殖连接路</v>
          </cell>
          <cell r="J4887" t="str">
            <v>1312F4306820043</v>
          </cell>
          <cell r="K4887" t="str">
            <v>资源产业路</v>
          </cell>
          <cell r="L4887" t="str">
            <v>三类地区</v>
          </cell>
          <cell r="M4887"/>
          <cell r="N4887" t="str">
            <v>新建</v>
          </cell>
          <cell r="O4887" t="str">
            <v>羊楼司镇九鼎公司生态农牧生猪养殖基地</v>
          </cell>
          <cell r="R4887" t="str">
            <v>0</v>
          </cell>
          <cell r="S4887" t="str">
            <v>6</v>
          </cell>
          <cell r="T4887" t="str">
            <v>无</v>
          </cell>
          <cell r="U4887">
            <v>0</v>
          </cell>
          <cell r="V4887">
            <v>5.08</v>
          </cell>
          <cell r="W4887">
            <v>5.08</v>
          </cell>
        </row>
        <row r="4888">
          <cell r="I4888" t="str">
            <v>园门口苗圃园连接路</v>
          </cell>
          <cell r="J4888" t="str">
            <v>1312F4306820083</v>
          </cell>
          <cell r="K4888" t="str">
            <v>资源产业路</v>
          </cell>
          <cell r="L4888" t="str">
            <v>三类地区</v>
          </cell>
          <cell r="M4888"/>
          <cell r="N4888" t="str">
            <v>新建</v>
          </cell>
          <cell r="O4888" t="str">
            <v>园门口苗圃园</v>
          </cell>
          <cell r="S4888" t="str">
            <v>6</v>
          </cell>
          <cell r="T4888" t="str">
            <v>无</v>
          </cell>
          <cell r="U4888">
            <v>0</v>
          </cell>
          <cell r="V4888">
            <v>1.1299999999999999</v>
          </cell>
          <cell r="W4888">
            <v>1.1200000000000001</v>
          </cell>
        </row>
        <row r="4889">
          <cell r="I4889" t="str">
            <v>治水梓山养殖基地连接路</v>
          </cell>
          <cell r="J4889" t="str">
            <v>1312F4306820055</v>
          </cell>
          <cell r="K4889" t="str">
            <v>资源产业路</v>
          </cell>
          <cell r="L4889" t="str">
            <v>三类地区</v>
          </cell>
          <cell r="M4889"/>
          <cell r="N4889" t="str">
            <v>其他</v>
          </cell>
          <cell r="O4889" t="str">
            <v>治水梓山养殖基地</v>
          </cell>
          <cell r="S4889" t="str">
            <v>6</v>
          </cell>
          <cell r="T4889" t="str">
            <v>无</v>
          </cell>
          <cell r="U4889">
            <v>0</v>
          </cell>
          <cell r="V4889">
            <v>3.71</v>
          </cell>
          <cell r="W4889">
            <v>3.71</v>
          </cell>
        </row>
        <row r="4890">
          <cell r="I4890" t="str">
            <v>中队果园连接路</v>
          </cell>
          <cell r="J4890" t="str">
            <v>1312F4306820062</v>
          </cell>
          <cell r="K4890" t="str">
            <v>资源产业路</v>
          </cell>
          <cell r="L4890" t="str">
            <v>三类地区</v>
          </cell>
          <cell r="M4890"/>
          <cell r="N4890" t="str">
            <v>其他</v>
          </cell>
          <cell r="O4890" t="str">
            <v>中队果园</v>
          </cell>
          <cell r="S4890" t="str">
            <v>6</v>
          </cell>
          <cell r="T4890" t="str">
            <v>无</v>
          </cell>
          <cell r="U4890">
            <v>0</v>
          </cell>
          <cell r="V4890">
            <v>0.96</v>
          </cell>
          <cell r="W4890">
            <v>0.96</v>
          </cell>
        </row>
        <row r="4891">
          <cell r="I4891" t="str">
            <v>中畈株树省油茶产业园连接路</v>
          </cell>
          <cell r="J4891" t="str">
            <v>1312F4306820007</v>
          </cell>
          <cell r="K4891" t="str">
            <v>资源产业路</v>
          </cell>
          <cell r="L4891" t="str">
            <v>三类地区</v>
          </cell>
          <cell r="M4891"/>
          <cell r="N4891" t="str">
            <v>其他</v>
          </cell>
          <cell r="O4891" t="str">
            <v>中畈株树省油茶产业园</v>
          </cell>
          <cell r="S4891" t="str">
            <v>6</v>
          </cell>
          <cell r="T4891" t="str">
            <v>无</v>
          </cell>
          <cell r="U4891">
            <v>0</v>
          </cell>
          <cell r="V4891">
            <v>4.7</v>
          </cell>
          <cell r="W4891">
            <v>4.7</v>
          </cell>
        </row>
        <row r="4892">
          <cell r="I4892" t="str">
            <v>梓源药材基地连接路</v>
          </cell>
          <cell r="J4892" t="str">
            <v>1312F4306820057</v>
          </cell>
          <cell r="K4892" t="str">
            <v>资源产业路</v>
          </cell>
          <cell r="L4892" t="str">
            <v>三类地区</v>
          </cell>
          <cell r="M4892"/>
          <cell r="N4892" t="str">
            <v>其他</v>
          </cell>
          <cell r="O4892" t="str">
            <v>梓源药材基地</v>
          </cell>
          <cell r="S4892" t="str">
            <v>6</v>
          </cell>
          <cell r="T4892" t="str">
            <v>无</v>
          </cell>
          <cell r="U4892">
            <v>0</v>
          </cell>
          <cell r="V4892">
            <v>4.3099999999999996</v>
          </cell>
          <cell r="W4892">
            <v>4.3099999999999996</v>
          </cell>
        </row>
        <row r="4893">
          <cell r="I4893" t="str">
            <v>宝塔湖藕基地道路</v>
          </cell>
          <cell r="J4893" t="str">
            <v>1312F4306810118</v>
          </cell>
          <cell r="K4893" t="str">
            <v>资源产业路</v>
          </cell>
          <cell r="L4893" t="str">
            <v>三类地区</v>
          </cell>
          <cell r="M4893"/>
          <cell r="N4893" t="str">
            <v>升级改造（提质改造）</v>
          </cell>
          <cell r="O4893" t="str">
            <v>宝塔湖藕基地</v>
          </cell>
          <cell r="R4893" t="str">
            <v>5.5</v>
          </cell>
          <cell r="S4893" t="str">
            <v>6.5</v>
          </cell>
          <cell r="T4893" t="str">
            <v>X174430681</v>
          </cell>
          <cell r="U4893">
            <v>0</v>
          </cell>
          <cell r="V4893">
            <v>7.4669999999999996</v>
          </cell>
          <cell r="W4893">
            <v>7.4669999999999996</v>
          </cell>
        </row>
        <row r="4894">
          <cell r="I4894" t="str">
            <v>凤凰渔业合作社道路</v>
          </cell>
          <cell r="J4894" t="str">
            <v>1312F4306810133</v>
          </cell>
          <cell r="K4894" t="str">
            <v>资源产业路</v>
          </cell>
          <cell r="L4894" t="str">
            <v>三类地区</v>
          </cell>
          <cell r="M4894"/>
          <cell r="N4894" t="str">
            <v>升级改造（提质改造）</v>
          </cell>
          <cell r="O4894" t="str">
            <v>凤凰渔业合作社</v>
          </cell>
          <cell r="R4894" t="str">
            <v>4.5</v>
          </cell>
          <cell r="S4894" t="str">
            <v>6</v>
          </cell>
          <cell r="T4894" t="str">
            <v>Y402430681</v>
          </cell>
          <cell r="U4894">
            <v>0</v>
          </cell>
          <cell r="V4894">
            <v>3.78</v>
          </cell>
          <cell r="W4894">
            <v>3.78</v>
          </cell>
        </row>
        <row r="4895">
          <cell r="I4895" t="str">
            <v>荷花湘莲基地道路</v>
          </cell>
          <cell r="J4895" t="str">
            <v>1312F4306810121</v>
          </cell>
          <cell r="K4895" t="str">
            <v>资源产业路</v>
          </cell>
          <cell r="L4895" t="str">
            <v>三类地区</v>
          </cell>
          <cell r="M4895"/>
          <cell r="N4895" t="str">
            <v>升级改造（提质改造）</v>
          </cell>
          <cell r="O4895" t="str">
            <v>荷花湘莲基地</v>
          </cell>
          <cell r="R4895" t="str">
            <v>4.5</v>
          </cell>
          <cell r="S4895" t="str">
            <v>6</v>
          </cell>
          <cell r="T4895" t="str">
            <v>Y263430681</v>
          </cell>
          <cell r="U4895">
            <v>0</v>
          </cell>
          <cell r="V4895">
            <v>2.5129999999999999</v>
          </cell>
          <cell r="W4895">
            <v>2.5129999999999999</v>
          </cell>
        </row>
        <row r="4896">
          <cell r="I4896" t="str">
            <v>金塘渔业养殖合作社道路</v>
          </cell>
          <cell r="J4896" t="str">
            <v>1312F4306810139</v>
          </cell>
          <cell r="K4896" t="str">
            <v>资源产业路</v>
          </cell>
          <cell r="L4896" t="str">
            <v>三类地区</v>
          </cell>
          <cell r="M4896"/>
          <cell r="N4896" t="str">
            <v>升级改造（提质改造）</v>
          </cell>
          <cell r="O4896" t="str">
            <v>金塘渔业养殖合作社</v>
          </cell>
          <cell r="R4896" t="str">
            <v>5.5</v>
          </cell>
          <cell r="S4896" t="str">
            <v>6.5</v>
          </cell>
          <cell r="T4896" t="str">
            <v>X153430681</v>
          </cell>
          <cell r="U4896">
            <v>0</v>
          </cell>
          <cell r="V4896">
            <v>12</v>
          </cell>
          <cell r="W4896">
            <v>12</v>
          </cell>
        </row>
        <row r="4897">
          <cell r="I4897" t="str">
            <v>金兴龙须龙虾养殖合作社道路</v>
          </cell>
          <cell r="J4897" t="str">
            <v>1312F4306810125</v>
          </cell>
          <cell r="K4897" t="str">
            <v>资源产业路</v>
          </cell>
          <cell r="L4897" t="str">
            <v>三类地区</v>
          </cell>
          <cell r="M4897"/>
          <cell r="N4897" t="str">
            <v>升级改造（提质改造）</v>
          </cell>
          <cell r="O4897" t="str">
            <v>金兴龙须龙虾养殖合作社</v>
          </cell>
          <cell r="R4897" t="str">
            <v>4.5</v>
          </cell>
          <cell r="S4897" t="str">
            <v>6</v>
          </cell>
          <cell r="T4897" t="str">
            <v>Y433430681</v>
          </cell>
          <cell r="U4897">
            <v>0</v>
          </cell>
          <cell r="V4897">
            <v>4.16</v>
          </cell>
          <cell r="W4897">
            <v>4.16</v>
          </cell>
        </row>
        <row r="4898">
          <cell r="I4898" t="str">
            <v>金洲栀子产业园道路</v>
          </cell>
          <cell r="J4898" t="str">
            <v>1312F4306810127</v>
          </cell>
          <cell r="K4898" t="str">
            <v>资源产业路</v>
          </cell>
          <cell r="L4898" t="str">
            <v>三类地区</v>
          </cell>
          <cell r="M4898"/>
          <cell r="N4898" t="str">
            <v>升级改造（提质改造）</v>
          </cell>
          <cell r="O4898" t="str">
            <v>金洲栀子产业园</v>
          </cell>
          <cell r="R4898" t="str">
            <v>4.5</v>
          </cell>
          <cell r="S4898" t="str">
            <v>6</v>
          </cell>
          <cell r="T4898" t="str">
            <v>Y039430681</v>
          </cell>
          <cell r="U4898">
            <v>0</v>
          </cell>
          <cell r="V4898">
            <v>3.49</v>
          </cell>
          <cell r="W4898">
            <v>3.49</v>
          </cell>
        </row>
        <row r="4899">
          <cell r="I4899" t="str">
            <v>万兴优质稻基地道路</v>
          </cell>
          <cell r="J4899" t="str">
            <v>1312F4306810141</v>
          </cell>
          <cell r="K4899" t="str">
            <v>资源产业路</v>
          </cell>
          <cell r="L4899" t="str">
            <v>三类地区</v>
          </cell>
          <cell r="M4899"/>
          <cell r="N4899" t="str">
            <v>升级改造（提质改造）</v>
          </cell>
          <cell r="O4899" t="str">
            <v>万兴优质稻基地</v>
          </cell>
          <cell r="R4899" t="str">
            <v>5.5</v>
          </cell>
          <cell r="S4899" t="str">
            <v>6.5</v>
          </cell>
          <cell r="T4899" t="str">
            <v>X170430681</v>
          </cell>
          <cell r="U4899">
            <v>0.63300000000000001</v>
          </cell>
          <cell r="V4899">
            <v>6.9729999999999999</v>
          </cell>
          <cell r="W4899">
            <v>6.34</v>
          </cell>
        </row>
        <row r="4900">
          <cell r="I4900" t="str">
            <v>翁家港-磊石连接路</v>
          </cell>
          <cell r="J4900" t="str">
            <v>131201F4306830001</v>
          </cell>
          <cell r="K4900" t="str">
            <v>资源产业路</v>
          </cell>
          <cell r="L4900" t="str">
            <v>三类地区</v>
          </cell>
          <cell r="M4900"/>
          <cell r="N4900" t="str">
            <v>升级改造（提质改造）</v>
          </cell>
          <cell r="O4900" t="str">
            <v>屈原区茶叶产业基地</v>
          </cell>
          <cell r="R4900" t="str">
            <v>5</v>
          </cell>
          <cell r="S4900" t="str">
            <v>6</v>
          </cell>
          <cell r="T4900" t="str">
            <v>X015430681</v>
          </cell>
          <cell r="U4900">
            <v>0</v>
          </cell>
          <cell r="V4900">
            <v>25.4</v>
          </cell>
          <cell r="W4900">
            <v>25.4</v>
          </cell>
        </row>
        <row r="4901">
          <cell r="I4901" t="str">
            <v>幸福栀子花基地道路</v>
          </cell>
          <cell r="J4901" t="str">
            <v>1312F4306810130</v>
          </cell>
          <cell r="K4901" t="str">
            <v>资源产业路</v>
          </cell>
          <cell r="L4901" t="str">
            <v>三类地区</v>
          </cell>
          <cell r="M4901"/>
          <cell r="N4901" t="str">
            <v>升级改造（提质改造）</v>
          </cell>
          <cell r="O4901" t="str">
            <v>幸福栀子花基地</v>
          </cell>
          <cell r="R4901" t="str">
            <v>3.5</v>
          </cell>
          <cell r="S4901" t="str">
            <v>6</v>
          </cell>
          <cell r="T4901" t="str">
            <v>CB10430681</v>
          </cell>
          <cell r="U4901">
            <v>0</v>
          </cell>
          <cell r="V4901">
            <v>1.738</v>
          </cell>
          <cell r="W4901">
            <v>1.738</v>
          </cell>
        </row>
        <row r="4902">
          <cell r="I4902" t="str">
            <v>余家坪农产品加工基地道路</v>
          </cell>
          <cell r="J4902" t="str">
            <v>1312F4306810122</v>
          </cell>
          <cell r="K4902" t="str">
            <v>资源产业路</v>
          </cell>
          <cell r="L4902" t="str">
            <v>三类地区</v>
          </cell>
          <cell r="M4902"/>
          <cell r="N4902" t="str">
            <v>升级改造（提质改造）</v>
          </cell>
          <cell r="O4902" t="str">
            <v>余家坪农产品加工基地</v>
          </cell>
          <cell r="R4902" t="str">
            <v>3.5</v>
          </cell>
          <cell r="S4902" t="str">
            <v>6</v>
          </cell>
          <cell r="T4902" t="str">
            <v>CD83430681</v>
          </cell>
          <cell r="U4902">
            <v>0</v>
          </cell>
          <cell r="V4902">
            <v>0.99</v>
          </cell>
          <cell r="W4902">
            <v>0.99</v>
          </cell>
        </row>
        <row r="4903">
          <cell r="I4903" t="str">
            <v>岳阳湘沪现代农业科技有限公司产业路</v>
          </cell>
          <cell r="J4903" t="str">
            <v>1312F4306020001</v>
          </cell>
          <cell r="K4903" t="str">
            <v>资源产业路</v>
          </cell>
          <cell r="L4903" t="str">
            <v>三类地区</v>
          </cell>
          <cell r="M4903"/>
          <cell r="N4903" t="str">
            <v>新建</v>
          </cell>
          <cell r="O4903" t="str">
            <v>岳阳湘沪现代农业科技有限公司</v>
          </cell>
          <cell r="R4903" t="str">
            <v>3.5</v>
          </cell>
          <cell r="S4903" t="str">
            <v>6</v>
          </cell>
          <cell r="T4903" t="str">
            <v>无</v>
          </cell>
          <cell r="U4903">
            <v>0</v>
          </cell>
          <cell r="V4903">
            <v>1.73</v>
          </cell>
          <cell r="W4903">
            <v>1.73</v>
          </cell>
        </row>
        <row r="4904">
          <cell r="I4904" t="str">
            <v>建屋至花家楼连接路</v>
          </cell>
          <cell r="J4904" t="str">
            <v>1327F4306030003</v>
          </cell>
          <cell r="K4904" t="str">
            <v>新村与撤并村便捷连通</v>
          </cell>
          <cell r="L4904" t="str">
            <v>三类地区</v>
          </cell>
          <cell r="M4904"/>
          <cell r="N4904" t="str">
            <v>升级改造（提质改造）</v>
          </cell>
          <cell r="O4904" t="str">
            <v>清溪村</v>
          </cell>
          <cell r="P4904" t="str">
            <v>等外公路</v>
          </cell>
          <cell r="R4904" t="str">
            <v>3.5</v>
          </cell>
          <cell r="S4904" t="str">
            <v>3.5</v>
          </cell>
          <cell r="T4904" t="str">
            <v>C059430603</v>
          </cell>
          <cell r="U4904">
            <v>0</v>
          </cell>
          <cell r="V4904">
            <v>1.42</v>
          </cell>
          <cell r="W4904">
            <v>1.42</v>
          </cell>
        </row>
        <row r="4905">
          <cell r="I4905" t="str">
            <v>撇洪渠至村部连接路</v>
          </cell>
          <cell r="J4905" t="str">
            <v>1327F4306030002</v>
          </cell>
          <cell r="K4905" t="str">
            <v>新村与撤并村便捷连通</v>
          </cell>
          <cell r="L4905" t="str">
            <v>三类地区</v>
          </cell>
          <cell r="M4905"/>
          <cell r="N4905" t="str">
            <v>升级改造（提质改造）</v>
          </cell>
          <cell r="O4905" t="str">
            <v>望城村</v>
          </cell>
          <cell r="P4905" t="str">
            <v>等外公路</v>
          </cell>
          <cell r="R4905" t="str">
            <v>3.5</v>
          </cell>
          <cell r="S4905" t="str">
            <v>3.5</v>
          </cell>
          <cell r="T4905" t="str">
            <v>V186430603</v>
          </cell>
          <cell r="U4905">
            <v>0</v>
          </cell>
          <cell r="V4905">
            <v>1.6</v>
          </cell>
          <cell r="W4905">
            <v>1.6</v>
          </cell>
        </row>
        <row r="4906">
          <cell r="I4906" t="str">
            <v>丰收村五组路</v>
          </cell>
          <cell r="J4906" t="str">
            <v>1327F4306110008</v>
          </cell>
          <cell r="K4906" t="str">
            <v>新村与撤并村便捷连通</v>
          </cell>
          <cell r="L4906" t="str">
            <v>三类地区</v>
          </cell>
          <cell r="M4906"/>
          <cell r="N4906" t="str">
            <v>新改建</v>
          </cell>
          <cell r="O4906" t="str">
            <v>丰收村</v>
          </cell>
          <cell r="P4906" t="str">
            <v>等外公路</v>
          </cell>
          <cell r="R4906" t="str">
            <v>3</v>
          </cell>
          <cell r="S4906" t="str">
            <v>3.5</v>
          </cell>
          <cell r="T4906" t="str">
            <v>无</v>
          </cell>
          <cell r="U4906">
            <v>0</v>
          </cell>
          <cell r="V4906">
            <v>1.32</v>
          </cell>
          <cell r="W4906">
            <v>1.32</v>
          </cell>
        </row>
        <row r="4907">
          <cell r="I4907" t="str">
            <v>黄泥港村四组路</v>
          </cell>
          <cell r="J4907" t="str">
            <v>1327F4306110006</v>
          </cell>
          <cell r="K4907" t="str">
            <v>新村与撤并村便捷连通</v>
          </cell>
          <cell r="L4907" t="str">
            <v>三类地区</v>
          </cell>
          <cell r="M4907"/>
          <cell r="N4907" t="str">
            <v>新建</v>
          </cell>
          <cell r="O4907" t="str">
            <v>黄泥港村</v>
          </cell>
          <cell r="P4907" t="str">
            <v>等外公路</v>
          </cell>
          <cell r="R4907" t="str">
            <v>3</v>
          </cell>
          <cell r="S4907" t="str">
            <v>3.5</v>
          </cell>
          <cell r="T4907" t="str">
            <v>无</v>
          </cell>
          <cell r="U4907">
            <v>0</v>
          </cell>
          <cell r="V4907">
            <v>1.53</v>
          </cell>
          <cell r="W4907">
            <v>1.53</v>
          </cell>
        </row>
        <row r="4908">
          <cell r="I4908" t="str">
            <v>毛家湖村三组路</v>
          </cell>
          <cell r="J4908" t="str">
            <v>1327F4306110009</v>
          </cell>
          <cell r="K4908" t="str">
            <v>新村与撤并村便捷连通</v>
          </cell>
          <cell r="L4908" t="str">
            <v>三类地区</v>
          </cell>
          <cell r="M4908"/>
          <cell r="N4908" t="str">
            <v>新改建</v>
          </cell>
          <cell r="O4908" t="str">
            <v>三角闸村</v>
          </cell>
          <cell r="P4908" t="str">
            <v>等外公路</v>
          </cell>
          <cell r="R4908" t="str">
            <v>3</v>
          </cell>
          <cell r="S4908" t="str">
            <v>3.5</v>
          </cell>
          <cell r="T4908" t="str">
            <v>无</v>
          </cell>
          <cell r="U4908">
            <v>0</v>
          </cell>
          <cell r="V4908">
            <v>0.87</v>
          </cell>
          <cell r="W4908">
            <v>0.87</v>
          </cell>
        </row>
        <row r="4909">
          <cell r="I4909" t="str">
            <v>七星湖村一组路</v>
          </cell>
          <cell r="J4909" t="str">
            <v>1327F4306110004</v>
          </cell>
          <cell r="K4909" t="str">
            <v>新村与撤并村便捷连通</v>
          </cell>
          <cell r="L4909" t="str">
            <v>三类地区</v>
          </cell>
          <cell r="M4909"/>
          <cell r="N4909" t="str">
            <v>新改建</v>
          </cell>
          <cell r="O4909" t="str">
            <v>七星湖村</v>
          </cell>
          <cell r="P4909" t="str">
            <v>等外公路</v>
          </cell>
          <cell r="R4909" t="str">
            <v>3</v>
          </cell>
          <cell r="S4909" t="str">
            <v>3.5</v>
          </cell>
          <cell r="T4909" t="str">
            <v>无</v>
          </cell>
          <cell r="U4909">
            <v>0</v>
          </cell>
          <cell r="V4909">
            <v>1.1100000000000001</v>
          </cell>
          <cell r="W4909">
            <v>1.1100000000000001</v>
          </cell>
        </row>
        <row r="4910">
          <cell r="I4910" t="str">
            <v>双五三百弓至永城组公路</v>
          </cell>
          <cell r="J4910" t="str">
            <v>1327F4306110001</v>
          </cell>
          <cell r="K4910" t="str">
            <v>新村与撤并村便捷连通</v>
          </cell>
          <cell r="L4910" t="str">
            <v>三类地区</v>
          </cell>
          <cell r="M4910"/>
          <cell r="N4910" t="str">
            <v>新改建</v>
          </cell>
          <cell r="O4910" t="str">
            <v>永城村</v>
          </cell>
          <cell r="P4910" t="str">
            <v>四级公路</v>
          </cell>
          <cell r="R4910" t="str">
            <v>3</v>
          </cell>
          <cell r="S4910" t="str">
            <v>3.5</v>
          </cell>
          <cell r="T4910" t="str">
            <v>无</v>
          </cell>
          <cell r="U4910">
            <v>0</v>
          </cell>
          <cell r="V4910">
            <v>1.52</v>
          </cell>
          <cell r="W4910">
            <v>1.52</v>
          </cell>
        </row>
        <row r="4911">
          <cell r="I4911" t="str">
            <v>维新村三组路</v>
          </cell>
          <cell r="J4911" t="str">
            <v>1327F4306110005</v>
          </cell>
          <cell r="K4911" t="str">
            <v>新村与撤并村便捷连通</v>
          </cell>
          <cell r="L4911" t="str">
            <v>三类地区</v>
          </cell>
          <cell r="M4911"/>
          <cell r="N4911" t="str">
            <v>升级改造（提质改造）</v>
          </cell>
          <cell r="O4911" t="str">
            <v>维新村</v>
          </cell>
          <cell r="P4911" t="str">
            <v>四级公路</v>
          </cell>
          <cell r="R4911" t="str">
            <v>3.5</v>
          </cell>
          <cell r="S4911" t="str">
            <v>4.5</v>
          </cell>
          <cell r="T4911" t="str">
            <v>无</v>
          </cell>
          <cell r="U4911">
            <v>0</v>
          </cell>
          <cell r="V4911">
            <v>1.66</v>
          </cell>
          <cell r="W4911">
            <v>1.66</v>
          </cell>
        </row>
        <row r="4912">
          <cell r="I4912" t="str">
            <v>文家湾三组路</v>
          </cell>
          <cell r="J4912" t="str">
            <v>1327F4306110007</v>
          </cell>
          <cell r="K4912" t="str">
            <v>新村与撤并村便捷连通</v>
          </cell>
          <cell r="L4912" t="str">
            <v>三类地区</v>
          </cell>
          <cell r="M4912"/>
          <cell r="N4912" t="str">
            <v>新改建</v>
          </cell>
          <cell r="O4912" t="str">
            <v>文家湾村</v>
          </cell>
          <cell r="P4912" t="str">
            <v>等外公路</v>
          </cell>
          <cell r="R4912" t="str">
            <v>3</v>
          </cell>
          <cell r="S4912" t="str">
            <v>3.5</v>
          </cell>
          <cell r="T4912" t="str">
            <v>无</v>
          </cell>
          <cell r="U4912">
            <v>0</v>
          </cell>
          <cell r="V4912">
            <v>0.81</v>
          </cell>
          <cell r="W4912">
            <v>0.81</v>
          </cell>
        </row>
        <row r="4913">
          <cell r="I4913" t="str">
            <v>新建组至瓦湾机埠公路</v>
          </cell>
          <cell r="J4913" t="str">
            <v>1327F4306110002</v>
          </cell>
          <cell r="K4913" t="str">
            <v>新村与撤并村便捷连通</v>
          </cell>
          <cell r="L4913" t="str">
            <v>三类地区</v>
          </cell>
          <cell r="M4913"/>
          <cell r="N4913" t="str">
            <v>新改建</v>
          </cell>
          <cell r="O4913" t="str">
            <v>瓦湾村</v>
          </cell>
          <cell r="P4913" t="str">
            <v>等外公路</v>
          </cell>
          <cell r="R4913" t="str">
            <v>3</v>
          </cell>
          <cell r="S4913" t="str">
            <v>3.5</v>
          </cell>
          <cell r="T4913" t="str">
            <v>无</v>
          </cell>
          <cell r="U4913">
            <v>0</v>
          </cell>
          <cell r="V4913">
            <v>1.35</v>
          </cell>
          <cell r="W4913">
            <v>1.35</v>
          </cell>
        </row>
        <row r="4914">
          <cell r="I4914" t="str">
            <v>银杯一组路</v>
          </cell>
          <cell r="J4914" t="str">
            <v>1327F4306110010</v>
          </cell>
          <cell r="K4914" t="str">
            <v>新村与撤并村便捷连通</v>
          </cell>
          <cell r="L4914" t="str">
            <v>三类地区</v>
          </cell>
          <cell r="M4914"/>
          <cell r="N4914" t="str">
            <v>新改建</v>
          </cell>
          <cell r="O4914" t="str">
            <v>三角闸村</v>
          </cell>
          <cell r="P4914" t="str">
            <v>四级公路</v>
          </cell>
          <cell r="R4914" t="str">
            <v>3</v>
          </cell>
          <cell r="S4914" t="str">
            <v>3.5</v>
          </cell>
          <cell r="T4914" t="str">
            <v>Y750430611</v>
          </cell>
          <cell r="U4914">
            <v>0</v>
          </cell>
          <cell r="V4914">
            <v>1.41</v>
          </cell>
          <cell r="W4914">
            <v>1.41</v>
          </cell>
        </row>
        <row r="4915">
          <cell r="I4915" t="str">
            <v>悦来村一组路</v>
          </cell>
          <cell r="J4915" t="str">
            <v>1327F4306110003</v>
          </cell>
          <cell r="K4915" t="str">
            <v>新村与撤并村便捷连通</v>
          </cell>
          <cell r="L4915" t="str">
            <v>三类地区</v>
          </cell>
          <cell r="M4915"/>
          <cell r="N4915" t="str">
            <v>新改建</v>
          </cell>
          <cell r="O4915" t="str">
            <v>悦来河村</v>
          </cell>
          <cell r="P4915" t="str">
            <v>等外公路</v>
          </cell>
          <cell r="R4915" t="str">
            <v>3</v>
          </cell>
          <cell r="S4915" t="str">
            <v>3.5</v>
          </cell>
          <cell r="T4915" t="str">
            <v>无</v>
          </cell>
          <cell r="U4915">
            <v>0</v>
          </cell>
          <cell r="V4915">
            <v>2.08</v>
          </cell>
          <cell r="W4915">
            <v>2.08</v>
          </cell>
        </row>
        <row r="4916">
          <cell r="I4916" t="str">
            <v>G240至新屋连接路</v>
          </cell>
          <cell r="J4916" t="str">
            <v>1327F4306210057</v>
          </cell>
          <cell r="K4916" t="str">
            <v>新村与撤并村便捷连通</v>
          </cell>
          <cell r="L4916" t="str">
            <v>三类地区</v>
          </cell>
          <cell r="M4916"/>
          <cell r="N4916" t="str">
            <v>新建</v>
          </cell>
          <cell r="O4916" t="str">
            <v>畔湖新村</v>
          </cell>
          <cell r="P4916" t="str">
            <v>等外公路</v>
          </cell>
          <cell r="R4916" t="str">
            <v>3</v>
          </cell>
          <cell r="S4916" t="str">
            <v>3.5</v>
          </cell>
          <cell r="T4916" t="str">
            <v>无</v>
          </cell>
          <cell r="U4916">
            <v>0</v>
          </cell>
          <cell r="V4916">
            <v>1.68</v>
          </cell>
          <cell r="W4916">
            <v>1.68</v>
          </cell>
        </row>
        <row r="4917">
          <cell r="I4917" t="str">
            <v>G240至尹柏庄连接路</v>
          </cell>
          <cell r="J4917" t="str">
            <v>1327F4306210042</v>
          </cell>
          <cell r="K4917" t="str">
            <v>新村与撤并村便捷连通</v>
          </cell>
          <cell r="L4917" t="str">
            <v>三类地区</v>
          </cell>
          <cell r="M4917"/>
          <cell r="N4917" t="str">
            <v>新建</v>
          </cell>
          <cell r="O4917" t="str">
            <v>中兴村</v>
          </cell>
          <cell r="P4917" t="str">
            <v>四级公路</v>
          </cell>
          <cell r="R4917" t="str">
            <v>3</v>
          </cell>
          <cell r="S4917" t="str">
            <v>3.5</v>
          </cell>
          <cell r="T4917" t="str">
            <v>Y020430621</v>
          </cell>
          <cell r="U4917">
            <v>0</v>
          </cell>
          <cell r="V4917">
            <v>0.78</v>
          </cell>
          <cell r="W4917">
            <v>0.78</v>
          </cell>
        </row>
        <row r="4918">
          <cell r="I4918" t="str">
            <v>S308至丁家咀连接路</v>
          </cell>
          <cell r="J4918" t="str">
            <v>1327F4306210117</v>
          </cell>
          <cell r="K4918" t="str">
            <v>新村与撤并村便捷连通</v>
          </cell>
          <cell r="L4918" t="str">
            <v>三类地区</v>
          </cell>
          <cell r="M4918"/>
          <cell r="N4918" t="str">
            <v>新建</v>
          </cell>
          <cell r="O4918" t="str">
            <v>铁山湖村</v>
          </cell>
          <cell r="P4918" t="str">
            <v>四级公路</v>
          </cell>
          <cell r="R4918" t="str">
            <v>3</v>
          </cell>
          <cell r="S4918" t="str">
            <v>3.5</v>
          </cell>
          <cell r="T4918" t="str">
            <v>无</v>
          </cell>
          <cell r="U4918">
            <v>0</v>
          </cell>
          <cell r="V4918">
            <v>0.65</v>
          </cell>
          <cell r="W4918">
            <v>0.65</v>
          </cell>
        </row>
        <row r="4919">
          <cell r="I4919" t="str">
            <v>X132至寿星组连接路</v>
          </cell>
          <cell r="J4919" t="str">
            <v>1327F4306210067</v>
          </cell>
          <cell r="K4919" t="str">
            <v>新村与撤并村便捷连通</v>
          </cell>
          <cell r="L4919" t="str">
            <v>三类地区</v>
          </cell>
          <cell r="M4919"/>
          <cell r="N4919" t="str">
            <v>新建</v>
          </cell>
          <cell r="O4919" t="str">
            <v>大塅村</v>
          </cell>
          <cell r="P4919" t="str">
            <v>四级公路</v>
          </cell>
          <cell r="R4919" t="str">
            <v>3</v>
          </cell>
          <cell r="S4919" t="str">
            <v>6</v>
          </cell>
          <cell r="T4919" t="str">
            <v>无</v>
          </cell>
          <cell r="U4919">
            <v>0</v>
          </cell>
          <cell r="V4919">
            <v>0.61</v>
          </cell>
          <cell r="W4919">
            <v>0.61</v>
          </cell>
        </row>
        <row r="4920">
          <cell r="I4920" t="str">
            <v>八斗水库至肖家山连接路</v>
          </cell>
          <cell r="J4920" t="str">
            <v>1327F4306210107</v>
          </cell>
          <cell r="K4920" t="str">
            <v>新村与撤并村便捷连通</v>
          </cell>
          <cell r="L4920" t="str">
            <v>三类地区</v>
          </cell>
          <cell r="M4920"/>
          <cell r="N4920" t="str">
            <v>新建</v>
          </cell>
          <cell r="O4920" t="str">
            <v>白若村</v>
          </cell>
          <cell r="P4920" t="str">
            <v>四级公路</v>
          </cell>
          <cell r="R4920" t="str">
            <v>3</v>
          </cell>
          <cell r="S4920" t="str">
            <v>3.5</v>
          </cell>
          <cell r="T4920" t="str">
            <v>无</v>
          </cell>
          <cell r="U4920">
            <v>0</v>
          </cell>
          <cell r="V4920">
            <v>0.96</v>
          </cell>
          <cell r="W4920">
            <v>0.96</v>
          </cell>
        </row>
        <row r="4921">
          <cell r="I4921" t="str">
            <v>步仙湖至风水村连接路</v>
          </cell>
          <cell r="J4921" t="str">
            <v>1327F4306210083</v>
          </cell>
          <cell r="K4921" t="str">
            <v>新村与撤并村便捷连通</v>
          </cell>
          <cell r="L4921" t="str">
            <v>三类地区</v>
          </cell>
          <cell r="M4921"/>
          <cell r="N4921" t="str">
            <v>新建</v>
          </cell>
          <cell r="O4921" t="str">
            <v>步仙湖村</v>
          </cell>
          <cell r="P4921" t="str">
            <v>等外公路</v>
          </cell>
          <cell r="R4921" t="str">
            <v>3</v>
          </cell>
          <cell r="S4921" t="str">
            <v>3.5</v>
          </cell>
          <cell r="T4921" t="str">
            <v>无</v>
          </cell>
          <cell r="U4921">
            <v>0</v>
          </cell>
          <cell r="V4921">
            <v>2.44</v>
          </cell>
          <cell r="W4921">
            <v>2.44</v>
          </cell>
        </row>
        <row r="4922">
          <cell r="I4922" t="str">
            <v>蔡家坡至三家坡连接路</v>
          </cell>
          <cell r="J4922" t="str">
            <v>1327F4306210014</v>
          </cell>
          <cell r="K4922" t="str">
            <v>新村与撤并村便捷连通</v>
          </cell>
          <cell r="L4922" t="str">
            <v>三类地区</v>
          </cell>
          <cell r="M4922"/>
          <cell r="N4922" t="str">
            <v>新建</v>
          </cell>
          <cell r="O4922" t="str">
            <v>江堧村</v>
          </cell>
          <cell r="P4922" t="str">
            <v>等外公路</v>
          </cell>
          <cell r="R4922" t="str">
            <v>3</v>
          </cell>
          <cell r="S4922" t="str">
            <v>3.5</v>
          </cell>
          <cell r="T4922" t="str">
            <v>无</v>
          </cell>
          <cell r="U4922">
            <v>0</v>
          </cell>
          <cell r="V4922">
            <v>0.56999999999999995</v>
          </cell>
          <cell r="W4922">
            <v>0.56999999999999995</v>
          </cell>
        </row>
        <row r="4923">
          <cell r="I4923" t="str">
            <v>长征至大众连接路</v>
          </cell>
          <cell r="J4923" t="str">
            <v>1327F4306210055</v>
          </cell>
          <cell r="K4923" t="str">
            <v>新村与撤并村便捷连通</v>
          </cell>
          <cell r="L4923" t="str">
            <v>三类地区</v>
          </cell>
          <cell r="M4923"/>
          <cell r="N4923" t="str">
            <v>新建</v>
          </cell>
          <cell r="O4923" t="str">
            <v>京广村</v>
          </cell>
          <cell r="P4923" t="str">
            <v>等外公路</v>
          </cell>
          <cell r="R4923" t="str">
            <v>3</v>
          </cell>
          <cell r="S4923" t="str">
            <v>3.5</v>
          </cell>
          <cell r="T4923" t="str">
            <v>无</v>
          </cell>
          <cell r="U4923">
            <v>0</v>
          </cell>
          <cell r="V4923">
            <v>0.81</v>
          </cell>
          <cell r="W4923">
            <v>0.81</v>
          </cell>
        </row>
        <row r="4924">
          <cell r="I4924" t="str">
            <v>朝西至李段大屋组连接路</v>
          </cell>
          <cell r="J4924" t="str">
            <v>1327F4306210007</v>
          </cell>
          <cell r="K4924" t="str">
            <v>新村与撤并村便捷连通</v>
          </cell>
          <cell r="L4924" t="str">
            <v>三类地区</v>
          </cell>
          <cell r="M4924"/>
          <cell r="N4924" t="str">
            <v>新建</v>
          </cell>
          <cell r="O4924" t="str">
            <v>李塅村</v>
          </cell>
          <cell r="P4924" t="str">
            <v>等外公路</v>
          </cell>
          <cell r="R4924" t="str">
            <v>3</v>
          </cell>
          <cell r="S4924" t="str">
            <v>3.5</v>
          </cell>
          <cell r="T4924" t="str">
            <v>无</v>
          </cell>
          <cell r="U4924">
            <v>0</v>
          </cell>
          <cell r="V4924">
            <v>1.96</v>
          </cell>
          <cell r="W4924">
            <v>1.96</v>
          </cell>
        </row>
        <row r="4925">
          <cell r="I4925" t="str">
            <v>陈家至李家连接路</v>
          </cell>
          <cell r="J4925" t="str">
            <v>1327F4306210078</v>
          </cell>
          <cell r="K4925" t="str">
            <v>新村与撤并村便捷连通</v>
          </cell>
          <cell r="L4925" t="str">
            <v>三类地区</v>
          </cell>
          <cell r="M4925"/>
          <cell r="N4925" t="str">
            <v>新建</v>
          </cell>
          <cell r="O4925" t="str">
            <v>临港村</v>
          </cell>
          <cell r="P4925" t="str">
            <v>等外公路</v>
          </cell>
          <cell r="R4925" t="str">
            <v>3</v>
          </cell>
          <cell r="S4925" t="str">
            <v>3.5</v>
          </cell>
          <cell r="T4925" t="str">
            <v>无</v>
          </cell>
          <cell r="U4925">
            <v>0</v>
          </cell>
          <cell r="V4925">
            <v>0.72</v>
          </cell>
          <cell r="W4925">
            <v>0.72</v>
          </cell>
        </row>
        <row r="4926">
          <cell r="I4926" t="str">
            <v>村部至李家组连接路</v>
          </cell>
          <cell r="J4926" t="str">
            <v>1327F4306210062</v>
          </cell>
          <cell r="K4926" t="str">
            <v>新村与撤并村便捷连通</v>
          </cell>
          <cell r="L4926" t="str">
            <v>三类地区</v>
          </cell>
          <cell r="M4926"/>
          <cell r="N4926" t="str">
            <v>新建</v>
          </cell>
          <cell r="O4926" t="str">
            <v>东新村</v>
          </cell>
          <cell r="P4926" t="str">
            <v>四级公路</v>
          </cell>
          <cell r="R4926" t="str">
            <v>3</v>
          </cell>
          <cell r="S4926" t="str">
            <v>3.5</v>
          </cell>
          <cell r="T4926" t="str">
            <v>无</v>
          </cell>
          <cell r="U4926">
            <v>0</v>
          </cell>
          <cell r="V4926">
            <v>0.71</v>
          </cell>
          <cell r="W4926">
            <v>0.71</v>
          </cell>
        </row>
        <row r="4927">
          <cell r="I4927" t="str">
            <v>大冲至月东连接路</v>
          </cell>
          <cell r="J4927" t="str">
            <v>1327F4306210006</v>
          </cell>
          <cell r="K4927" t="str">
            <v>新村与撤并村便捷连通</v>
          </cell>
          <cell r="L4927" t="str">
            <v>三类地区</v>
          </cell>
          <cell r="M4927"/>
          <cell r="N4927" t="str">
            <v>新建</v>
          </cell>
          <cell r="O4927" t="str">
            <v>城东村</v>
          </cell>
          <cell r="P4927" t="str">
            <v>等外公路</v>
          </cell>
          <cell r="R4927" t="str">
            <v>3</v>
          </cell>
          <cell r="S4927" t="str">
            <v>3.5</v>
          </cell>
          <cell r="T4927" t="str">
            <v>无</v>
          </cell>
          <cell r="U4927">
            <v>0</v>
          </cell>
          <cell r="V4927">
            <v>1.28</v>
          </cell>
          <cell r="W4927">
            <v>1.28</v>
          </cell>
        </row>
        <row r="4928">
          <cell r="I4928" t="str">
            <v>大明至红星连接路</v>
          </cell>
          <cell r="J4928" t="str">
            <v>1327F4306210041</v>
          </cell>
          <cell r="K4928" t="str">
            <v>新村与撤并村便捷连通</v>
          </cell>
          <cell r="L4928" t="str">
            <v>三类地区</v>
          </cell>
          <cell r="M4928"/>
          <cell r="N4928" t="str">
            <v>新建</v>
          </cell>
          <cell r="O4928" t="str">
            <v>平江河村</v>
          </cell>
          <cell r="P4928" t="str">
            <v>等外公路</v>
          </cell>
          <cell r="R4928" t="str">
            <v>3</v>
          </cell>
          <cell r="S4928" t="str">
            <v>3.5</v>
          </cell>
          <cell r="T4928" t="str">
            <v>无</v>
          </cell>
          <cell r="U4928">
            <v>0</v>
          </cell>
          <cell r="V4928">
            <v>0.91</v>
          </cell>
          <cell r="W4928">
            <v>0.91</v>
          </cell>
        </row>
        <row r="4929">
          <cell r="I4929" t="str">
            <v>大水至新改连接路</v>
          </cell>
          <cell r="J4929" t="str">
            <v>1327F4306210038</v>
          </cell>
          <cell r="K4929" t="str">
            <v>新村与撤并村便捷连通</v>
          </cell>
          <cell r="L4929" t="str">
            <v>三类地区</v>
          </cell>
          <cell r="M4929"/>
          <cell r="N4929" t="str">
            <v>新建</v>
          </cell>
          <cell r="O4929" t="str">
            <v>大明山村</v>
          </cell>
          <cell r="P4929" t="str">
            <v>四级公路</v>
          </cell>
          <cell r="R4929" t="str">
            <v>3</v>
          </cell>
          <cell r="S4929" t="str">
            <v>3.5</v>
          </cell>
          <cell r="T4929" t="str">
            <v>无</v>
          </cell>
          <cell r="U4929">
            <v>0</v>
          </cell>
          <cell r="V4929">
            <v>2.4700000000000002</v>
          </cell>
          <cell r="W4929">
            <v>2.4700000000000002</v>
          </cell>
        </row>
        <row r="4930">
          <cell r="I4930" t="str">
            <v>东庄至牛皋连接路</v>
          </cell>
          <cell r="J4930" t="str">
            <v>1327F4306210011</v>
          </cell>
          <cell r="K4930" t="str">
            <v>新村与撤并村便捷连通</v>
          </cell>
          <cell r="L4930" t="str">
            <v>三类地区</v>
          </cell>
          <cell r="M4930"/>
          <cell r="N4930" t="str">
            <v>新建</v>
          </cell>
          <cell r="O4930" t="str">
            <v>牛皋村</v>
          </cell>
          <cell r="P4930" t="str">
            <v>等外公路</v>
          </cell>
          <cell r="R4930" t="str">
            <v>3</v>
          </cell>
          <cell r="S4930" t="str">
            <v>3.5</v>
          </cell>
          <cell r="T4930" t="str">
            <v>无</v>
          </cell>
          <cell r="U4930">
            <v>0</v>
          </cell>
          <cell r="V4930">
            <v>0.9</v>
          </cell>
          <cell r="W4930">
            <v>0.9</v>
          </cell>
        </row>
        <row r="4931">
          <cell r="I4931" t="str">
            <v>读书洞至扇风坳连接路</v>
          </cell>
          <cell r="J4931" t="str">
            <v>1327F4306210111</v>
          </cell>
          <cell r="K4931" t="str">
            <v>新村与撤并村便捷连通</v>
          </cell>
          <cell r="L4931" t="str">
            <v>三类地区</v>
          </cell>
          <cell r="M4931"/>
          <cell r="N4931" t="str">
            <v>新建</v>
          </cell>
          <cell r="O4931" t="str">
            <v>红光村</v>
          </cell>
          <cell r="P4931" t="str">
            <v>等外公路</v>
          </cell>
          <cell r="R4931" t="str">
            <v>3</v>
          </cell>
          <cell r="S4931" t="str">
            <v>3.5</v>
          </cell>
          <cell r="T4931" t="str">
            <v>无</v>
          </cell>
          <cell r="U4931">
            <v>0</v>
          </cell>
          <cell r="V4931">
            <v>0.53</v>
          </cell>
          <cell r="W4931">
            <v>0.53</v>
          </cell>
        </row>
        <row r="4932">
          <cell r="I4932" t="str">
            <v>范冲组至新建连接路</v>
          </cell>
          <cell r="J4932" t="str">
            <v>1327F4306210104</v>
          </cell>
          <cell r="K4932" t="str">
            <v>新村与撤并村便捷连通</v>
          </cell>
          <cell r="L4932" t="str">
            <v>三类地区</v>
          </cell>
          <cell r="M4932"/>
          <cell r="N4932" t="str">
            <v>新建</v>
          </cell>
          <cell r="O4932" t="str">
            <v>凤凰村</v>
          </cell>
          <cell r="P4932" t="str">
            <v>四级公路</v>
          </cell>
          <cell r="R4932" t="str">
            <v>3</v>
          </cell>
          <cell r="S4932" t="str">
            <v>3.5</v>
          </cell>
          <cell r="T4932" t="str">
            <v>无</v>
          </cell>
          <cell r="U4932">
            <v>0</v>
          </cell>
          <cell r="V4932">
            <v>0.57999999999999996</v>
          </cell>
          <cell r="W4932">
            <v>0.57999999999999996</v>
          </cell>
        </row>
        <row r="4933">
          <cell r="I4933" t="str">
            <v>凤形坡至下屋连接路</v>
          </cell>
          <cell r="J4933" t="str">
            <v>1327F4306210023</v>
          </cell>
          <cell r="K4933" t="str">
            <v>新村与撤并村便捷连通</v>
          </cell>
          <cell r="L4933" t="str">
            <v>三类地区</v>
          </cell>
          <cell r="M4933"/>
          <cell r="N4933" t="str">
            <v>新建</v>
          </cell>
          <cell r="O4933" t="str">
            <v>改港村</v>
          </cell>
          <cell r="P4933" t="str">
            <v>等外公路</v>
          </cell>
          <cell r="R4933" t="str">
            <v>3</v>
          </cell>
          <cell r="S4933" t="str">
            <v>3.5</v>
          </cell>
          <cell r="T4933" t="str">
            <v>无</v>
          </cell>
          <cell r="U4933">
            <v>0</v>
          </cell>
          <cell r="V4933">
            <v>0.36</v>
          </cell>
          <cell r="W4933">
            <v>0.36</v>
          </cell>
        </row>
        <row r="4934">
          <cell r="I4934" t="str">
            <v>甘大线至港背屋连接路</v>
          </cell>
          <cell r="J4934" t="str">
            <v>1327F4306210033</v>
          </cell>
          <cell r="K4934" t="str">
            <v>新村与撤并村便捷连通</v>
          </cell>
          <cell r="L4934" t="str">
            <v>三类地区</v>
          </cell>
          <cell r="M4934"/>
          <cell r="N4934" t="str">
            <v>新建</v>
          </cell>
          <cell r="O4934" t="str">
            <v>云山村</v>
          </cell>
          <cell r="P4934" t="str">
            <v>四级公路</v>
          </cell>
          <cell r="R4934" t="str">
            <v>3</v>
          </cell>
          <cell r="S4934" t="str">
            <v>3.5</v>
          </cell>
          <cell r="T4934" t="str">
            <v>无</v>
          </cell>
          <cell r="U4934">
            <v>0</v>
          </cell>
          <cell r="V4934">
            <v>0.49</v>
          </cell>
          <cell r="W4934">
            <v>0.49</v>
          </cell>
        </row>
        <row r="4935">
          <cell r="I4935" t="str">
            <v>港背至葫芦丘连接路</v>
          </cell>
          <cell r="J4935" t="str">
            <v>1327F4306210025</v>
          </cell>
          <cell r="K4935" t="str">
            <v>新村与撤并村便捷连通</v>
          </cell>
          <cell r="L4935" t="str">
            <v>三类地区</v>
          </cell>
          <cell r="M4935"/>
          <cell r="N4935" t="str">
            <v>新建</v>
          </cell>
          <cell r="O4935" t="str">
            <v>相思村</v>
          </cell>
          <cell r="P4935" t="str">
            <v>四级公路</v>
          </cell>
          <cell r="R4935" t="str">
            <v>3</v>
          </cell>
          <cell r="S4935" t="str">
            <v>3.5</v>
          </cell>
          <cell r="T4935" t="str">
            <v>无</v>
          </cell>
          <cell r="U4935">
            <v>0</v>
          </cell>
          <cell r="V4935">
            <v>0.76</v>
          </cell>
          <cell r="W4935">
            <v>0.76</v>
          </cell>
        </row>
        <row r="4936">
          <cell r="I4936" t="str">
            <v>港口村部至佘家组连接路</v>
          </cell>
          <cell r="J4936" t="str">
            <v>1327F4306210068</v>
          </cell>
          <cell r="K4936" t="str">
            <v>新村与撤并村便捷连通</v>
          </cell>
          <cell r="L4936" t="str">
            <v>三类地区</v>
          </cell>
          <cell r="M4936"/>
          <cell r="N4936" t="str">
            <v>新建</v>
          </cell>
          <cell r="O4936" t="str">
            <v>港口村</v>
          </cell>
          <cell r="P4936" t="str">
            <v>四级公路</v>
          </cell>
          <cell r="R4936" t="str">
            <v>3</v>
          </cell>
          <cell r="S4936" t="str">
            <v>3.5</v>
          </cell>
          <cell r="T4936" t="str">
            <v>无</v>
          </cell>
          <cell r="U4936">
            <v>0</v>
          </cell>
          <cell r="V4936">
            <v>1.57</v>
          </cell>
          <cell r="W4936">
            <v>1.57</v>
          </cell>
        </row>
        <row r="4937">
          <cell r="I4937" t="str">
            <v>官上至官下连接路</v>
          </cell>
          <cell r="J4937" t="str">
            <v>1327F4306210099</v>
          </cell>
          <cell r="K4937" t="str">
            <v>新村与撤并村便捷连通</v>
          </cell>
          <cell r="L4937" t="str">
            <v>三类地区</v>
          </cell>
          <cell r="M4937"/>
          <cell r="N4937" t="str">
            <v>新建</v>
          </cell>
          <cell r="O4937" t="str">
            <v>凤凰村</v>
          </cell>
          <cell r="P4937" t="str">
            <v>四级公路</v>
          </cell>
          <cell r="R4937" t="str">
            <v>3</v>
          </cell>
          <cell r="S4937" t="str">
            <v>3.5</v>
          </cell>
          <cell r="T4937" t="str">
            <v>无</v>
          </cell>
          <cell r="U4937">
            <v>0</v>
          </cell>
          <cell r="V4937">
            <v>0.34</v>
          </cell>
          <cell r="W4937">
            <v>0.34</v>
          </cell>
        </row>
        <row r="4938">
          <cell r="I4938" t="str">
            <v>龟山组至肖冲组连接路</v>
          </cell>
          <cell r="J4938" t="str">
            <v>1327F4306210071</v>
          </cell>
          <cell r="K4938" t="str">
            <v>新村与撤并村便捷连通</v>
          </cell>
          <cell r="L4938" t="str">
            <v>三类地区</v>
          </cell>
          <cell r="M4938"/>
          <cell r="N4938" t="str">
            <v>新建</v>
          </cell>
          <cell r="O4938" t="str">
            <v>关王村</v>
          </cell>
          <cell r="P4938" t="str">
            <v>四级公路</v>
          </cell>
          <cell r="R4938" t="str">
            <v>3</v>
          </cell>
          <cell r="S4938" t="str">
            <v>3.5</v>
          </cell>
          <cell r="T4938" t="str">
            <v>无</v>
          </cell>
          <cell r="U4938">
            <v>0</v>
          </cell>
          <cell r="V4938">
            <v>0.93</v>
          </cell>
          <cell r="W4938">
            <v>0.93</v>
          </cell>
        </row>
        <row r="4939">
          <cell r="I4939" t="str">
            <v>和义至刘星塘连接路</v>
          </cell>
          <cell r="J4939" t="str">
            <v>1327F4306210116</v>
          </cell>
          <cell r="K4939" t="str">
            <v>新村与撤并村便捷连通</v>
          </cell>
          <cell r="L4939" t="str">
            <v>三类地区</v>
          </cell>
          <cell r="M4939"/>
          <cell r="N4939" t="str">
            <v>新建</v>
          </cell>
          <cell r="O4939" t="str">
            <v>茨洞村</v>
          </cell>
          <cell r="P4939" t="str">
            <v>四级公路</v>
          </cell>
          <cell r="R4939" t="str">
            <v>3</v>
          </cell>
          <cell r="S4939" t="str">
            <v>3.5</v>
          </cell>
          <cell r="T4939" t="str">
            <v>无</v>
          </cell>
          <cell r="U4939">
            <v>0</v>
          </cell>
          <cell r="V4939">
            <v>0.26</v>
          </cell>
          <cell r="W4939">
            <v>0.26</v>
          </cell>
        </row>
        <row r="4940">
          <cell r="I4940" t="str">
            <v>河山至凤凰连接路</v>
          </cell>
          <cell r="J4940" t="str">
            <v>1327F4306210022</v>
          </cell>
          <cell r="K4940" t="str">
            <v>新村与撤并村便捷连通</v>
          </cell>
          <cell r="L4940" t="str">
            <v>三类地区</v>
          </cell>
          <cell r="M4940"/>
          <cell r="N4940" t="str">
            <v>新建</v>
          </cell>
          <cell r="O4940" t="str">
            <v>相思村</v>
          </cell>
          <cell r="P4940" t="str">
            <v>四级公路</v>
          </cell>
          <cell r="R4940" t="str">
            <v>3</v>
          </cell>
          <cell r="S4940" t="str">
            <v>3.5</v>
          </cell>
          <cell r="T4940" t="str">
            <v>无</v>
          </cell>
          <cell r="U4940">
            <v>0</v>
          </cell>
          <cell r="V4940">
            <v>0.73</v>
          </cell>
          <cell r="W4940">
            <v>0.73</v>
          </cell>
        </row>
        <row r="4941">
          <cell r="I4941" t="str">
            <v>红旗至宝塔连接路</v>
          </cell>
          <cell r="J4941" t="str">
            <v>1327F4306210029</v>
          </cell>
          <cell r="K4941" t="str">
            <v>新村与撤并村便捷连通</v>
          </cell>
          <cell r="L4941" t="str">
            <v>三类地区</v>
          </cell>
          <cell r="M4941"/>
          <cell r="N4941" t="str">
            <v>新建</v>
          </cell>
          <cell r="O4941" t="str">
            <v>宝塔村</v>
          </cell>
          <cell r="P4941" t="str">
            <v>等外公路</v>
          </cell>
          <cell r="R4941" t="str">
            <v>3</v>
          </cell>
          <cell r="S4941" t="str">
            <v>4.5</v>
          </cell>
          <cell r="T4941" t="str">
            <v>无</v>
          </cell>
          <cell r="U4941">
            <v>0</v>
          </cell>
          <cell r="V4941">
            <v>1.56</v>
          </cell>
          <cell r="W4941">
            <v>1.56</v>
          </cell>
        </row>
        <row r="4942">
          <cell r="I4942" t="str">
            <v>江家冲至桃树井连接路</v>
          </cell>
          <cell r="J4942" t="str">
            <v>1327F4306210080</v>
          </cell>
          <cell r="K4942" t="str">
            <v>新村与撤并村便捷连通</v>
          </cell>
          <cell r="L4942" t="str">
            <v>三类地区</v>
          </cell>
          <cell r="M4942"/>
          <cell r="N4942" t="str">
            <v>新建</v>
          </cell>
          <cell r="O4942" t="str">
            <v>凤凰村</v>
          </cell>
          <cell r="P4942" t="str">
            <v>等外公路</v>
          </cell>
          <cell r="R4942" t="str">
            <v>3</v>
          </cell>
          <cell r="S4942" t="str">
            <v>3.5</v>
          </cell>
          <cell r="T4942" t="str">
            <v>无</v>
          </cell>
          <cell r="U4942">
            <v>0</v>
          </cell>
          <cell r="V4942">
            <v>0.87</v>
          </cell>
          <cell r="W4942">
            <v>0.87</v>
          </cell>
        </row>
        <row r="4943">
          <cell r="I4943" t="str">
            <v>九组至四组连接路</v>
          </cell>
          <cell r="J4943" t="str">
            <v>1327F4306210073</v>
          </cell>
          <cell r="K4943" t="str">
            <v>新村与撤并村便捷连通</v>
          </cell>
          <cell r="L4943" t="str">
            <v>三类地区</v>
          </cell>
          <cell r="M4943"/>
          <cell r="N4943" t="str">
            <v>新建</v>
          </cell>
          <cell r="O4943" t="str">
            <v>机场村</v>
          </cell>
          <cell r="P4943" t="str">
            <v>四级公路</v>
          </cell>
          <cell r="R4943" t="str">
            <v>3</v>
          </cell>
          <cell r="S4943" t="str">
            <v>3.5</v>
          </cell>
          <cell r="T4943" t="str">
            <v>无</v>
          </cell>
          <cell r="U4943">
            <v>0</v>
          </cell>
          <cell r="V4943">
            <v>0.37</v>
          </cell>
          <cell r="W4943">
            <v>0.37</v>
          </cell>
        </row>
        <row r="4944">
          <cell r="I4944" t="str">
            <v>君胜至东岳连接路</v>
          </cell>
          <cell r="J4944" t="str">
            <v>1327F4306210084</v>
          </cell>
          <cell r="K4944" t="str">
            <v>新村与撤并村便捷连通</v>
          </cell>
          <cell r="L4944" t="str">
            <v>三类地区</v>
          </cell>
          <cell r="M4944"/>
          <cell r="N4944" t="str">
            <v>新建</v>
          </cell>
          <cell r="O4944" t="str">
            <v>步仙湖村</v>
          </cell>
          <cell r="P4944" t="str">
            <v>等外公路</v>
          </cell>
          <cell r="R4944" t="str">
            <v>3</v>
          </cell>
          <cell r="S4944" t="str">
            <v>3.5</v>
          </cell>
          <cell r="T4944" t="str">
            <v>无</v>
          </cell>
          <cell r="U4944">
            <v>0</v>
          </cell>
          <cell r="V4944">
            <v>0.33</v>
          </cell>
          <cell r="W4944">
            <v>0.33</v>
          </cell>
        </row>
        <row r="4945">
          <cell r="I4945" t="str">
            <v>李家组至唐文质连接路</v>
          </cell>
          <cell r="J4945" t="str">
            <v>1327F4306210081</v>
          </cell>
          <cell r="K4945" t="str">
            <v>新村与撤并村便捷连通</v>
          </cell>
          <cell r="L4945" t="str">
            <v>三类地区</v>
          </cell>
          <cell r="M4945"/>
          <cell r="N4945" t="str">
            <v>新建</v>
          </cell>
          <cell r="O4945" t="str">
            <v>十步桥村</v>
          </cell>
          <cell r="P4945" t="str">
            <v>等外公路</v>
          </cell>
          <cell r="R4945" t="str">
            <v>3</v>
          </cell>
          <cell r="S4945" t="str">
            <v>3.5</v>
          </cell>
          <cell r="T4945" t="str">
            <v>无</v>
          </cell>
          <cell r="U4945">
            <v>0</v>
          </cell>
          <cell r="V4945">
            <v>0.59</v>
          </cell>
          <cell r="W4945">
            <v>0.59</v>
          </cell>
        </row>
        <row r="4946">
          <cell r="I4946" t="str">
            <v>立坪至南套湖连接路</v>
          </cell>
          <cell r="J4946" t="str">
            <v>1327F4306210037</v>
          </cell>
          <cell r="K4946" t="str">
            <v>新村与撤并村便捷连通</v>
          </cell>
          <cell r="L4946" t="str">
            <v>三类地区</v>
          </cell>
          <cell r="M4946"/>
          <cell r="N4946" t="str">
            <v>新建</v>
          </cell>
          <cell r="O4946" t="str">
            <v>北垸村</v>
          </cell>
          <cell r="P4946" t="str">
            <v>等外公路</v>
          </cell>
          <cell r="R4946" t="str">
            <v>3</v>
          </cell>
          <cell r="S4946" t="str">
            <v>3.5</v>
          </cell>
          <cell r="T4946" t="str">
            <v>无</v>
          </cell>
          <cell r="U4946">
            <v>0</v>
          </cell>
          <cell r="V4946">
            <v>0.7</v>
          </cell>
          <cell r="W4946">
            <v>0.7</v>
          </cell>
        </row>
        <row r="4947">
          <cell r="I4947" t="str">
            <v>刘甲先至庙家坡连接路</v>
          </cell>
          <cell r="J4947" t="str">
            <v>1327F4306210005</v>
          </cell>
          <cell r="K4947" t="str">
            <v>新村与撤并村便捷连通</v>
          </cell>
          <cell r="L4947" t="str">
            <v>三类地区</v>
          </cell>
          <cell r="M4947"/>
          <cell r="N4947" t="str">
            <v>新建</v>
          </cell>
          <cell r="O4947" t="str">
            <v>友爱村</v>
          </cell>
          <cell r="P4947" t="str">
            <v>四级公路</v>
          </cell>
          <cell r="R4947" t="str">
            <v>3</v>
          </cell>
          <cell r="S4947" t="str">
            <v>3.5</v>
          </cell>
          <cell r="T4947" t="str">
            <v>无</v>
          </cell>
          <cell r="U4947">
            <v>0</v>
          </cell>
          <cell r="V4947">
            <v>1.53</v>
          </cell>
          <cell r="W4947">
            <v>1.53</v>
          </cell>
        </row>
        <row r="4948">
          <cell r="I4948" t="str">
            <v>卢家组至兰家组连接路</v>
          </cell>
          <cell r="J4948" t="str">
            <v>1327F4306210064</v>
          </cell>
          <cell r="K4948" t="str">
            <v>新村与撤并村便捷连通</v>
          </cell>
          <cell r="L4948" t="str">
            <v>三类地区</v>
          </cell>
          <cell r="M4948"/>
          <cell r="N4948" t="str">
            <v>新建</v>
          </cell>
          <cell r="O4948" t="str">
            <v>东新村</v>
          </cell>
          <cell r="P4948" t="str">
            <v>四级公路</v>
          </cell>
          <cell r="R4948" t="str">
            <v>3</v>
          </cell>
          <cell r="S4948" t="str">
            <v>3.5</v>
          </cell>
          <cell r="T4948" t="str">
            <v>无</v>
          </cell>
          <cell r="U4948">
            <v>0</v>
          </cell>
          <cell r="V4948">
            <v>0.61</v>
          </cell>
          <cell r="W4948">
            <v>0.61</v>
          </cell>
        </row>
        <row r="4949">
          <cell r="I4949" t="str">
            <v>卢文寿至毛家湖连接路</v>
          </cell>
          <cell r="J4949" t="str">
            <v>1327F4306210021</v>
          </cell>
          <cell r="K4949" t="str">
            <v>新村与撤并村便捷连通</v>
          </cell>
          <cell r="L4949" t="str">
            <v>三类地区</v>
          </cell>
          <cell r="M4949"/>
          <cell r="N4949" t="str">
            <v>新建</v>
          </cell>
          <cell r="O4949" t="str">
            <v>荣湾湖村</v>
          </cell>
          <cell r="P4949" t="str">
            <v>等外公路</v>
          </cell>
          <cell r="R4949" t="str">
            <v>3</v>
          </cell>
          <cell r="S4949" t="str">
            <v>3.5</v>
          </cell>
          <cell r="T4949" t="str">
            <v>无</v>
          </cell>
          <cell r="U4949">
            <v>0</v>
          </cell>
          <cell r="V4949">
            <v>1.31</v>
          </cell>
          <cell r="W4949">
            <v>1.31</v>
          </cell>
        </row>
        <row r="4950">
          <cell r="I4950" t="str">
            <v>罗文茂至群星连接路</v>
          </cell>
          <cell r="J4950" t="str">
            <v>1327F4306210009</v>
          </cell>
          <cell r="K4950" t="str">
            <v>新村与撤并村便捷连通</v>
          </cell>
          <cell r="L4950" t="str">
            <v>三类地区</v>
          </cell>
          <cell r="M4950"/>
          <cell r="N4950" t="str">
            <v>新建</v>
          </cell>
          <cell r="O4950" t="str">
            <v>城东村</v>
          </cell>
          <cell r="P4950" t="str">
            <v>等外公路</v>
          </cell>
          <cell r="R4950" t="str">
            <v>3</v>
          </cell>
          <cell r="S4950" t="str">
            <v>3.5</v>
          </cell>
          <cell r="T4950" t="str">
            <v>无</v>
          </cell>
          <cell r="U4950">
            <v>0</v>
          </cell>
          <cell r="V4950">
            <v>0.97</v>
          </cell>
          <cell r="W4950">
            <v>0.97</v>
          </cell>
        </row>
        <row r="4951">
          <cell r="I4951" t="str">
            <v>麻塘村至麻布山连接路</v>
          </cell>
          <cell r="J4951" t="str">
            <v>1327F4306210052</v>
          </cell>
          <cell r="K4951" t="str">
            <v>新村与撤并村便捷连通</v>
          </cell>
          <cell r="L4951" t="str">
            <v>三类地区</v>
          </cell>
          <cell r="M4951"/>
          <cell r="N4951" t="str">
            <v>新建</v>
          </cell>
          <cell r="O4951" t="str">
            <v>麻塘村</v>
          </cell>
          <cell r="P4951" t="str">
            <v>等外公路</v>
          </cell>
          <cell r="R4951" t="str">
            <v>3</v>
          </cell>
          <cell r="S4951" t="str">
            <v>3.5</v>
          </cell>
          <cell r="T4951" t="str">
            <v>无</v>
          </cell>
          <cell r="U4951">
            <v>0</v>
          </cell>
          <cell r="V4951">
            <v>0.28000000000000003</v>
          </cell>
          <cell r="W4951">
            <v>0.28000000000000003</v>
          </cell>
        </row>
        <row r="4952">
          <cell r="I4952" t="str">
            <v>马七路至潘贯万</v>
          </cell>
          <cell r="J4952" t="str">
            <v>1327F4306210060</v>
          </cell>
          <cell r="K4952" t="str">
            <v>新村与撤并村便捷连通</v>
          </cell>
          <cell r="L4952" t="str">
            <v>三类地区</v>
          </cell>
          <cell r="M4952"/>
          <cell r="N4952" t="str">
            <v>新建</v>
          </cell>
          <cell r="O4952" t="str">
            <v>常山村</v>
          </cell>
          <cell r="P4952" t="str">
            <v>四级公路</v>
          </cell>
          <cell r="R4952" t="str">
            <v>3.5</v>
          </cell>
          <cell r="S4952" t="str">
            <v>4.5</v>
          </cell>
          <cell r="T4952" t="str">
            <v>无</v>
          </cell>
          <cell r="U4952">
            <v>0</v>
          </cell>
          <cell r="V4952">
            <v>0.95</v>
          </cell>
          <cell r="W4952">
            <v>0.95</v>
          </cell>
        </row>
        <row r="4953">
          <cell r="I4953" t="str">
            <v>毛家至大坡连接路</v>
          </cell>
          <cell r="J4953" t="str">
            <v>1327F4306210089</v>
          </cell>
          <cell r="K4953" t="str">
            <v>新村与撤并村便捷连通</v>
          </cell>
          <cell r="L4953" t="str">
            <v>三类地区</v>
          </cell>
          <cell r="M4953"/>
          <cell r="N4953" t="str">
            <v>新建</v>
          </cell>
          <cell r="O4953" t="str">
            <v>月田村</v>
          </cell>
          <cell r="P4953" t="str">
            <v>四级公路</v>
          </cell>
          <cell r="R4953" t="str">
            <v>2.5</v>
          </cell>
          <cell r="S4953" t="str">
            <v>3.5</v>
          </cell>
          <cell r="T4953" t="str">
            <v>无</v>
          </cell>
          <cell r="U4953">
            <v>0</v>
          </cell>
          <cell r="V4953">
            <v>0.83</v>
          </cell>
          <cell r="W4953">
            <v>0.83</v>
          </cell>
        </row>
        <row r="4954">
          <cell r="I4954" t="str">
            <v>南道线至黄家边连接路</v>
          </cell>
          <cell r="J4954" t="str">
            <v>1327F4306210028</v>
          </cell>
          <cell r="K4954" t="str">
            <v>新村与撤并村便捷连通</v>
          </cell>
          <cell r="L4954" t="str">
            <v>三类地区</v>
          </cell>
          <cell r="M4954"/>
          <cell r="N4954" t="str">
            <v>新建</v>
          </cell>
          <cell r="O4954" t="str">
            <v>道仁村</v>
          </cell>
          <cell r="P4954" t="str">
            <v>四级公路</v>
          </cell>
          <cell r="R4954" t="str">
            <v>3</v>
          </cell>
          <cell r="S4954" t="str">
            <v>3.5</v>
          </cell>
          <cell r="T4954" t="str">
            <v>无</v>
          </cell>
          <cell r="U4954">
            <v>0</v>
          </cell>
          <cell r="V4954">
            <v>0.6</v>
          </cell>
          <cell r="W4954">
            <v>0.6</v>
          </cell>
        </row>
        <row r="4955">
          <cell r="I4955" t="str">
            <v>南庄组至凡家组连接路</v>
          </cell>
          <cell r="J4955" t="str">
            <v>1327F4306210075</v>
          </cell>
          <cell r="K4955" t="str">
            <v>新村与撤并村便捷连通</v>
          </cell>
          <cell r="L4955" t="str">
            <v>三类地区</v>
          </cell>
          <cell r="M4955"/>
          <cell r="N4955" t="str">
            <v>新建</v>
          </cell>
          <cell r="O4955" t="str">
            <v>狮山村</v>
          </cell>
          <cell r="P4955" t="str">
            <v>四级公路</v>
          </cell>
          <cell r="R4955" t="str">
            <v>3</v>
          </cell>
          <cell r="S4955" t="str">
            <v>3.5</v>
          </cell>
          <cell r="T4955" t="str">
            <v>无</v>
          </cell>
          <cell r="U4955">
            <v>0</v>
          </cell>
          <cell r="V4955">
            <v>0.66</v>
          </cell>
          <cell r="W4955">
            <v>0.66</v>
          </cell>
        </row>
        <row r="4956">
          <cell r="I4956" t="str">
            <v>农科至烟家塘连接路</v>
          </cell>
          <cell r="J4956" t="str">
            <v>1327F4306210044</v>
          </cell>
          <cell r="K4956" t="str">
            <v>新村与撤并村便捷连通</v>
          </cell>
          <cell r="L4956" t="str">
            <v>三类地区</v>
          </cell>
          <cell r="M4956"/>
          <cell r="N4956" t="str">
            <v>新建</v>
          </cell>
          <cell r="O4956" t="str">
            <v>荆洲村</v>
          </cell>
          <cell r="P4956" t="str">
            <v>等外公路</v>
          </cell>
          <cell r="R4956" t="str">
            <v>3</v>
          </cell>
          <cell r="S4956" t="str">
            <v>3.5</v>
          </cell>
          <cell r="T4956" t="str">
            <v>无</v>
          </cell>
          <cell r="U4956">
            <v>0</v>
          </cell>
          <cell r="V4956">
            <v>0.43</v>
          </cell>
          <cell r="W4956">
            <v>0.43</v>
          </cell>
        </row>
        <row r="4957">
          <cell r="I4957" t="str">
            <v>平桥湖至巴陵连接路</v>
          </cell>
          <cell r="J4957" t="str">
            <v>1327F4306210076</v>
          </cell>
          <cell r="K4957" t="str">
            <v>新村与撤并村便捷连通</v>
          </cell>
          <cell r="L4957" t="str">
            <v>三类地区</v>
          </cell>
          <cell r="M4957"/>
          <cell r="N4957" t="str">
            <v>新建</v>
          </cell>
          <cell r="O4957" t="str">
            <v>巴陵村</v>
          </cell>
          <cell r="P4957" t="str">
            <v>等外公路</v>
          </cell>
          <cell r="R4957" t="str">
            <v>3</v>
          </cell>
          <cell r="S4957" t="str">
            <v>3.5</v>
          </cell>
          <cell r="T4957" t="str">
            <v>无</v>
          </cell>
          <cell r="U4957">
            <v>0</v>
          </cell>
          <cell r="V4957">
            <v>1.1100000000000001</v>
          </cell>
          <cell r="W4957">
            <v>1.1100000000000001</v>
          </cell>
        </row>
        <row r="4958">
          <cell r="I4958" t="str">
            <v>七组至八九组连接路</v>
          </cell>
          <cell r="J4958" t="str">
            <v>1327F4306210008</v>
          </cell>
          <cell r="K4958" t="str">
            <v>新村与撤并村便捷连通</v>
          </cell>
          <cell r="L4958" t="str">
            <v>三类地区</v>
          </cell>
          <cell r="M4958"/>
          <cell r="N4958" t="str">
            <v>新建</v>
          </cell>
          <cell r="O4958" t="str">
            <v>城东村</v>
          </cell>
          <cell r="P4958" t="str">
            <v>等外公路</v>
          </cell>
          <cell r="R4958" t="str">
            <v>3</v>
          </cell>
          <cell r="S4958" t="str">
            <v>3.5</v>
          </cell>
          <cell r="T4958" t="str">
            <v>无</v>
          </cell>
          <cell r="U4958">
            <v>0</v>
          </cell>
          <cell r="V4958">
            <v>0.16</v>
          </cell>
          <cell r="W4958">
            <v>0.16</v>
          </cell>
        </row>
        <row r="4959">
          <cell r="I4959" t="str">
            <v>前进至马形连接路</v>
          </cell>
          <cell r="J4959" t="str">
            <v>1327F4306210108</v>
          </cell>
          <cell r="K4959" t="str">
            <v>新村与撤并村便捷连通</v>
          </cell>
          <cell r="L4959" t="str">
            <v>三类地区</v>
          </cell>
          <cell r="M4959"/>
          <cell r="N4959" t="str">
            <v>新建</v>
          </cell>
          <cell r="O4959" t="str">
            <v>新华村</v>
          </cell>
          <cell r="P4959" t="str">
            <v>等外公路</v>
          </cell>
          <cell r="R4959" t="str">
            <v>3</v>
          </cell>
          <cell r="S4959" t="str">
            <v>3.5</v>
          </cell>
          <cell r="T4959" t="str">
            <v>无</v>
          </cell>
          <cell r="U4959">
            <v>0</v>
          </cell>
          <cell r="V4959">
            <v>1.29</v>
          </cell>
          <cell r="W4959">
            <v>1.29</v>
          </cell>
        </row>
        <row r="4960">
          <cell r="I4960" t="str">
            <v>清潭至朱伦连接路</v>
          </cell>
          <cell r="J4960" t="str">
            <v>1327F4306210082</v>
          </cell>
          <cell r="K4960" t="str">
            <v>新村与撤并村便捷连通</v>
          </cell>
          <cell r="L4960" t="str">
            <v>三类地区</v>
          </cell>
          <cell r="M4960"/>
          <cell r="N4960" t="str">
            <v>新建</v>
          </cell>
          <cell r="O4960" t="str">
            <v>朱仑村</v>
          </cell>
          <cell r="P4960" t="str">
            <v>四级公路</v>
          </cell>
          <cell r="R4960" t="str">
            <v>3</v>
          </cell>
          <cell r="S4960" t="str">
            <v>3.5</v>
          </cell>
          <cell r="T4960" t="str">
            <v>无</v>
          </cell>
          <cell r="U4960">
            <v>0</v>
          </cell>
          <cell r="V4960">
            <v>0.48</v>
          </cell>
          <cell r="W4960">
            <v>0.48</v>
          </cell>
        </row>
        <row r="4961">
          <cell r="I4961" t="str">
            <v>三合至大塘连接路</v>
          </cell>
          <cell r="J4961" t="str">
            <v>1327F4306210103</v>
          </cell>
          <cell r="K4961" t="str">
            <v>新村与撤并村便捷连通</v>
          </cell>
          <cell r="L4961" t="str">
            <v>三类地区</v>
          </cell>
          <cell r="M4961"/>
          <cell r="N4961" t="str">
            <v>新建</v>
          </cell>
          <cell r="O4961" t="str">
            <v>三合村</v>
          </cell>
          <cell r="P4961" t="str">
            <v>等外公路</v>
          </cell>
          <cell r="R4961" t="str">
            <v>3</v>
          </cell>
          <cell r="S4961" t="str">
            <v>3.5</v>
          </cell>
          <cell r="T4961" t="str">
            <v>无</v>
          </cell>
          <cell r="U4961">
            <v>0</v>
          </cell>
          <cell r="V4961">
            <v>0.54</v>
          </cell>
          <cell r="W4961">
            <v>0.54</v>
          </cell>
        </row>
        <row r="4962">
          <cell r="I4962" t="str">
            <v>三友至三红连接路</v>
          </cell>
          <cell r="J4962" t="str">
            <v>1327F4306210043</v>
          </cell>
          <cell r="K4962" t="str">
            <v>新村与撤并村便捷连通</v>
          </cell>
          <cell r="L4962" t="str">
            <v>三类地区</v>
          </cell>
          <cell r="M4962"/>
          <cell r="N4962" t="str">
            <v>新建</v>
          </cell>
          <cell r="O4962" t="str">
            <v>荆洲村</v>
          </cell>
          <cell r="P4962" t="str">
            <v>等外公路</v>
          </cell>
          <cell r="R4962" t="str">
            <v>3</v>
          </cell>
          <cell r="S4962" t="str">
            <v>3.5</v>
          </cell>
          <cell r="T4962" t="str">
            <v>无</v>
          </cell>
          <cell r="U4962">
            <v>0</v>
          </cell>
          <cell r="V4962">
            <v>0.78</v>
          </cell>
          <cell r="W4962">
            <v>0.78</v>
          </cell>
        </row>
        <row r="4963">
          <cell r="I4963" t="str">
            <v>沙坡至尚书连接路</v>
          </cell>
          <cell r="J4963" t="str">
            <v>1327F4306210086</v>
          </cell>
          <cell r="K4963" t="str">
            <v>新村与撤并村便捷连通</v>
          </cell>
          <cell r="L4963" t="str">
            <v>三类地区</v>
          </cell>
          <cell r="M4963"/>
          <cell r="N4963" t="str">
            <v>新建</v>
          </cell>
          <cell r="O4963" t="str">
            <v>尚书村</v>
          </cell>
          <cell r="P4963" t="str">
            <v>等外公路</v>
          </cell>
          <cell r="R4963" t="str">
            <v>3</v>
          </cell>
          <cell r="S4963" t="str">
            <v>3.5</v>
          </cell>
          <cell r="T4963" t="str">
            <v>无</v>
          </cell>
          <cell r="U4963">
            <v>0</v>
          </cell>
          <cell r="V4963">
            <v>1.1499999999999999</v>
          </cell>
          <cell r="W4963">
            <v>1.1499999999999999</v>
          </cell>
        </row>
        <row r="4964">
          <cell r="I4964" t="str">
            <v>沙湾至汤怀洞连接路</v>
          </cell>
          <cell r="J4964" t="str">
            <v>1327F4306210109</v>
          </cell>
          <cell r="K4964" t="str">
            <v>新村与撤并村便捷连通</v>
          </cell>
          <cell r="L4964" t="str">
            <v>三类地区</v>
          </cell>
          <cell r="M4964"/>
          <cell r="N4964" t="str">
            <v>新建</v>
          </cell>
          <cell r="O4964" t="str">
            <v>关王村</v>
          </cell>
          <cell r="P4964" t="str">
            <v>四级公路</v>
          </cell>
          <cell r="R4964" t="str">
            <v>3</v>
          </cell>
          <cell r="S4964" t="str">
            <v>3.5</v>
          </cell>
          <cell r="T4964" t="str">
            <v>无</v>
          </cell>
          <cell r="U4964">
            <v>0</v>
          </cell>
          <cell r="V4964">
            <v>0.82</v>
          </cell>
          <cell r="W4964">
            <v>0.82</v>
          </cell>
        </row>
        <row r="4965">
          <cell r="I4965" t="str">
            <v>上魏冲至下魏冲连接路</v>
          </cell>
          <cell r="J4965" t="str">
            <v>1327F4306210114</v>
          </cell>
          <cell r="K4965" t="str">
            <v>新村与撤并村便捷连通</v>
          </cell>
          <cell r="L4965" t="str">
            <v>三类地区</v>
          </cell>
          <cell r="M4965"/>
          <cell r="N4965" t="str">
            <v>新建</v>
          </cell>
          <cell r="O4965" t="str">
            <v>英桥村</v>
          </cell>
          <cell r="P4965" t="str">
            <v>四级公路</v>
          </cell>
          <cell r="R4965" t="str">
            <v>3</v>
          </cell>
          <cell r="S4965" t="str">
            <v>3.5</v>
          </cell>
          <cell r="T4965" t="str">
            <v>无</v>
          </cell>
          <cell r="U4965">
            <v>0</v>
          </cell>
          <cell r="V4965">
            <v>0.38</v>
          </cell>
          <cell r="W4965">
            <v>0.38</v>
          </cell>
        </row>
        <row r="4966">
          <cell r="I4966" t="str">
            <v>蛇家洞至木鱼洞连接路</v>
          </cell>
          <cell r="J4966" t="str">
            <v>1327F4306210113</v>
          </cell>
          <cell r="K4966" t="str">
            <v>新村与撤并村便捷连通</v>
          </cell>
          <cell r="L4966" t="str">
            <v>三类地区</v>
          </cell>
          <cell r="M4966"/>
          <cell r="N4966" t="str">
            <v>新建</v>
          </cell>
          <cell r="O4966" t="str">
            <v>铁山湖村</v>
          </cell>
          <cell r="P4966" t="str">
            <v>等外公路</v>
          </cell>
          <cell r="R4966" t="str">
            <v>3</v>
          </cell>
          <cell r="S4966" t="str">
            <v>3.5</v>
          </cell>
          <cell r="T4966" t="str">
            <v>无</v>
          </cell>
          <cell r="U4966">
            <v>0</v>
          </cell>
          <cell r="V4966">
            <v>1.68</v>
          </cell>
          <cell r="W4966">
            <v>1.68</v>
          </cell>
        </row>
        <row r="4967">
          <cell r="I4967" t="str">
            <v>师堂至桥内连接路</v>
          </cell>
          <cell r="J4967" t="str">
            <v>1327F4306210036</v>
          </cell>
          <cell r="K4967" t="str">
            <v>新村与撤并村便捷连通</v>
          </cell>
          <cell r="L4967" t="str">
            <v>三类地区</v>
          </cell>
          <cell r="M4967"/>
          <cell r="N4967" t="str">
            <v>新建</v>
          </cell>
          <cell r="O4967" t="str">
            <v>倒溪村</v>
          </cell>
          <cell r="P4967" t="str">
            <v>四级公路</v>
          </cell>
          <cell r="R4967" t="str">
            <v>3</v>
          </cell>
          <cell r="S4967" t="str">
            <v>3.5</v>
          </cell>
          <cell r="T4967" t="str">
            <v>无</v>
          </cell>
          <cell r="U4967">
            <v>0</v>
          </cell>
          <cell r="V4967">
            <v>2.39</v>
          </cell>
          <cell r="W4967">
            <v>2.39</v>
          </cell>
        </row>
        <row r="4968">
          <cell r="I4968" t="str">
            <v>石李组至X130连接路</v>
          </cell>
          <cell r="J4968" t="str">
            <v>1327F4306210069</v>
          </cell>
          <cell r="K4968" t="str">
            <v>新村与撤并村便捷连通</v>
          </cell>
          <cell r="L4968" t="str">
            <v>三类地区</v>
          </cell>
          <cell r="M4968"/>
          <cell r="N4968" t="str">
            <v>新建</v>
          </cell>
          <cell r="O4968" t="str">
            <v>五龙桥村</v>
          </cell>
          <cell r="P4968" t="str">
            <v>四级公路</v>
          </cell>
          <cell r="R4968" t="str">
            <v>3</v>
          </cell>
          <cell r="S4968" t="str">
            <v>3.5</v>
          </cell>
          <cell r="T4968" t="str">
            <v>无</v>
          </cell>
          <cell r="U4968">
            <v>0</v>
          </cell>
          <cell r="V4968">
            <v>1.65</v>
          </cell>
          <cell r="W4968">
            <v>1.65</v>
          </cell>
        </row>
        <row r="4969">
          <cell r="I4969" t="str">
            <v>四兴至罗家连接路</v>
          </cell>
          <cell r="J4969" t="str">
            <v>1327F4306210051</v>
          </cell>
          <cell r="K4969" t="str">
            <v>新村与撤并村便捷连通</v>
          </cell>
          <cell r="L4969" t="str">
            <v>三类地区</v>
          </cell>
          <cell r="M4969"/>
          <cell r="N4969" t="str">
            <v>新建</v>
          </cell>
          <cell r="O4969" t="str">
            <v>麻塘村</v>
          </cell>
          <cell r="P4969" t="str">
            <v>等外公路</v>
          </cell>
          <cell r="R4969" t="str">
            <v>3</v>
          </cell>
          <cell r="S4969" t="str">
            <v>3.5</v>
          </cell>
          <cell r="T4969" t="str">
            <v>无</v>
          </cell>
          <cell r="U4969">
            <v>0</v>
          </cell>
          <cell r="V4969">
            <v>0.4</v>
          </cell>
          <cell r="W4969">
            <v>0.4</v>
          </cell>
        </row>
        <row r="4970">
          <cell r="I4970" t="str">
            <v>松山至范家连接路</v>
          </cell>
          <cell r="J4970" t="str">
            <v>1327F4306210050</v>
          </cell>
          <cell r="K4970" t="str">
            <v>新村与撤并村便捷连通</v>
          </cell>
          <cell r="L4970" t="str">
            <v>三类地区</v>
          </cell>
          <cell r="M4970"/>
          <cell r="N4970" t="str">
            <v>新建</v>
          </cell>
          <cell r="O4970" t="str">
            <v>范家村</v>
          </cell>
          <cell r="P4970" t="str">
            <v>等外公路</v>
          </cell>
          <cell r="R4970" t="str">
            <v>3</v>
          </cell>
          <cell r="S4970" t="str">
            <v>3.5</v>
          </cell>
          <cell r="T4970" t="str">
            <v>无</v>
          </cell>
          <cell r="U4970">
            <v>0</v>
          </cell>
          <cell r="V4970">
            <v>0.7</v>
          </cell>
          <cell r="W4970">
            <v>0.7</v>
          </cell>
        </row>
        <row r="4971">
          <cell r="I4971" t="str">
            <v>谭李至新墙河大堤连接路</v>
          </cell>
          <cell r="J4971" t="str">
            <v>1327F4306210101</v>
          </cell>
          <cell r="K4971" t="str">
            <v>新村与撤并村便捷连通</v>
          </cell>
          <cell r="L4971" t="str">
            <v>三类地区</v>
          </cell>
          <cell r="M4971"/>
          <cell r="N4971" t="str">
            <v>新建</v>
          </cell>
          <cell r="O4971" t="str">
            <v>清水村</v>
          </cell>
          <cell r="P4971" t="str">
            <v>等外公路</v>
          </cell>
          <cell r="R4971" t="str">
            <v>3</v>
          </cell>
          <cell r="S4971" t="str">
            <v>3.5</v>
          </cell>
          <cell r="T4971" t="str">
            <v>无</v>
          </cell>
          <cell r="U4971">
            <v>0</v>
          </cell>
          <cell r="V4971">
            <v>0.94</v>
          </cell>
          <cell r="W4971">
            <v>0.94</v>
          </cell>
        </row>
        <row r="4972">
          <cell r="I4972" t="str">
            <v>塘田山至划坪连接路</v>
          </cell>
          <cell r="J4972" t="str">
            <v>1327F4306210112</v>
          </cell>
          <cell r="K4972" t="str">
            <v>新村与撤并村便捷连通</v>
          </cell>
          <cell r="L4972" t="str">
            <v>三类地区</v>
          </cell>
          <cell r="M4972"/>
          <cell r="N4972" t="str">
            <v>新建</v>
          </cell>
          <cell r="O4972" t="str">
            <v>茨洞村</v>
          </cell>
          <cell r="P4972" t="str">
            <v>四级公路</v>
          </cell>
          <cell r="R4972" t="str">
            <v>3</v>
          </cell>
          <cell r="S4972" t="str">
            <v>3.5</v>
          </cell>
          <cell r="T4972" t="str">
            <v>无</v>
          </cell>
          <cell r="U4972">
            <v>0</v>
          </cell>
          <cell r="V4972">
            <v>0.97</v>
          </cell>
          <cell r="W4972">
            <v>0.97</v>
          </cell>
        </row>
        <row r="4973">
          <cell r="I4973" t="str">
            <v>唐儒片连接路</v>
          </cell>
          <cell r="J4973" t="str">
            <v>1327F4306210093</v>
          </cell>
          <cell r="K4973" t="str">
            <v>新村与撤并村便捷连通</v>
          </cell>
          <cell r="L4973" t="str">
            <v>三类地区</v>
          </cell>
          <cell r="M4973"/>
          <cell r="N4973" t="str">
            <v>新建</v>
          </cell>
          <cell r="O4973" t="str">
            <v>松溪村</v>
          </cell>
          <cell r="P4973" t="str">
            <v>四级公路</v>
          </cell>
          <cell r="R4973" t="str">
            <v>3</v>
          </cell>
          <cell r="S4973" t="str">
            <v>3.5</v>
          </cell>
          <cell r="T4973" t="str">
            <v>无</v>
          </cell>
          <cell r="U4973">
            <v>0</v>
          </cell>
          <cell r="V4973">
            <v>0.16</v>
          </cell>
          <cell r="W4973">
            <v>0.16</v>
          </cell>
        </row>
        <row r="4974">
          <cell r="I4974" t="str">
            <v>唐儒片至李汉组连接路</v>
          </cell>
          <cell r="J4974" t="str">
            <v>1327F4306210095</v>
          </cell>
          <cell r="K4974" t="str">
            <v>新村与撤并村便捷连通</v>
          </cell>
          <cell r="L4974" t="str">
            <v>三类地区</v>
          </cell>
          <cell r="M4974"/>
          <cell r="N4974" t="str">
            <v>新建</v>
          </cell>
          <cell r="O4974" t="str">
            <v>松溪村</v>
          </cell>
          <cell r="P4974" t="str">
            <v>四级公路</v>
          </cell>
          <cell r="R4974" t="str">
            <v>3</v>
          </cell>
          <cell r="S4974" t="str">
            <v>3.5</v>
          </cell>
          <cell r="T4974" t="str">
            <v>无</v>
          </cell>
          <cell r="U4974">
            <v>0</v>
          </cell>
          <cell r="V4974">
            <v>0.69</v>
          </cell>
          <cell r="W4974">
            <v>0.69</v>
          </cell>
        </row>
        <row r="4975">
          <cell r="I4975" t="str">
            <v>桃源至新华连接路</v>
          </cell>
          <cell r="J4975" t="str">
            <v>1327F4306210105</v>
          </cell>
          <cell r="K4975" t="str">
            <v>新村与撤并村便捷连通</v>
          </cell>
          <cell r="L4975" t="str">
            <v>三类地区</v>
          </cell>
          <cell r="M4975"/>
          <cell r="N4975" t="str">
            <v>新建</v>
          </cell>
          <cell r="O4975" t="str">
            <v>新华村</v>
          </cell>
          <cell r="P4975" t="str">
            <v>等外公路</v>
          </cell>
          <cell r="R4975" t="str">
            <v>3</v>
          </cell>
          <cell r="S4975" t="str">
            <v>3.5</v>
          </cell>
          <cell r="T4975" t="str">
            <v>无</v>
          </cell>
          <cell r="U4975">
            <v>0</v>
          </cell>
          <cell r="V4975">
            <v>1.0900000000000001</v>
          </cell>
          <cell r="W4975">
            <v>1.0900000000000001</v>
          </cell>
        </row>
        <row r="4976">
          <cell r="I4976" t="str">
            <v>童家至八字连接路</v>
          </cell>
          <cell r="J4976" t="str">
            <v>1327F4306210066</v>
          </cell>
          <cell r="K4976" t="str">
            <v>新村与撤并村便捷连通</v>
          </cell>
          <cell r="L4976" t="str">
            <v>三类地区</v>
          </cell>
          <cell r="M4976"/>
          <cell r="N4976" t="str">
            <v>新建</v>
          </cell>
          <cell r="O4976" t="str">
            <v>白竹村</v>
          </cell>
          <cell r="P4976" t="str">
            <v>等外公路</v>
          </cell>
          <cell r="R4976" t="str">
            <v>3</v>
          </cell>
          <cell r="S4976" t="str">
            <v>3.5</v>
          </cell>
          <cell r="T4976" t="str">
            <v>无</v>
          </cell>
          <cell r="U4976">
            <v>0</v>
          </cell>
          <cell r="V4976">
            <v>0.92</v>
          </cell>
          <cell r="W4976">
            <v>0.92</v>
          </cell>
        </row>
        <row r="4977">
          <cell r="I4977" t="str">
            <v>湾头屋至王定屋连接路</v>
          </cell>
          <cell r="J4977" t="str">
            <v>1327F4306210085</v>
          </cell>
          <cell r="K4977" t="str">
            <v>新村与撤并村便捷连通</v>
          </cell>
          <cell r="L4977" t="str">
            <v>三类地区</v>
          </cell>
          <cell r="M4977"/>
          <cell r="N4977" t="str">
            <v>新建</v>
          </cell>
          <cell r="O4977" t="str">
            <v>步仙湖村</v>
          </cell>
          <cell r="P4977" t="str">
            <v>四级公路</v>
          </cell>
          <cell r="R4977" t="str">
            <v>3</v>
          </cell>
          <cell r="S4977" t="str">
            <v>3.5</v>
          </cell>
          <cell r="T4977" t="str">
            <v>无</v>
          </cell>
          <cell r="U4977">
            <v>0</v>
          </cell>
          <cell r="V4977">
            <v>0.3</v>
          </cell>
          <cell r="W4977">
            <v>0.3</v>
          </cell>
        </row>
        <row r="4978">
          <cell r="I4978" t="str">
            <v>万家至三塝连接路</v>
          </cell>
          <cell r="J4978" t="str">
            <v>1327F4306210087</v>
          </cell>
          <cell r="K4978" t="str">
            <v>新村与撤并村便捷连通</v>
          </cell>
          <cell r="L4978" t="str">
            <v>三类地区</v>
          </cell>
          <cell r="M4978"/>
          <cell r="N4978" t="str">
            <v>新建</v>
          </cell>
          <cell r="O4978" t="str">
            <v>仙桥村</v>
          </cell>
          <cell r="P4978" t="str">
            <v>四级公路</v>
          </cell>
          <cell r="R4978" t="str">
            <v>3</v>
          </cell>
          <cell r="S4978" t="str">
            <v>3.5</v>
          </cell>
          <cell r="T4978" t="str">
            <v>无</v>
          </cell>
          <cell r="U4978">
            <v>0</v>
          </cell>
          <cell r="V4978">
            <v>0.96</v>
          </cell>
          <cell r="W4978">
            <v>0.96</v>
          </cell>
        </row>
        <row r="4979">
          <cell r="I4979" t="str">
            <v>万庆至伏太连接路</v>
          </cell>
          <cell r="J4979" t="str">
            <v>1327F4306210072</v>
          </cell>
          <cell r="K4979" t="str">
            <v>新村与撤并村便捷连通</v>
          </cell>
          <cell r="L4979" t="str">
            <v>三类地区</v>
          </cell>
          <cell r="M4979"/>
          <cell r="N4979" t="str">
            <v>新建</v>
          </cell>
          <cell r="O4979" t="str">
            <v>万庆村</v>
          </cell>
          <cell r="P4979" t="str">
            <v>等外公路</v>
          </cell>
          <cell r="R4979" t="str">
            <v>3</v>
          </cell>
          <cell r="S4979" t="str">
            <v>3.5</v>
          </cell>
          <cell r="T4979" t="str">
            <v>无</v>
          </cell>
          <cell r="U4979">
            <v>0</v>
          </cell>
          <cell r="V4979">
            <v>0.71</v>
          </cell>
          <cell r="W4979">
            <v>0.71</v>
          </cell>
        </row>
        <row r="4980">
          <cell r="I4980" t="str">
            <v>魏家至曾名连接路</v>
          </cell>
          <cell r="J4980" t="str">
            <v>1327F4306210048</v>
          </cell>
          <cell r="K4980" t="str">
            <v>新村与撤并村便捷连通</v>
          </cell>
          <cell r="L4980" t="str">
            <v>三类地区</v>
          </cell>
          <cell r="M4980"/>
          <cell r="N4980" t="str">
            <v>新建</v>
          </cell>
          <cell r="O4980" t="str">
            <v>荷塘村</v>
          </cell>
          <cell r="P4980" t="str">
            <v>四级公路</v>
          </cell>
          <cell r="R4980" t="str">
            <v>3</v>
          </cell>
          <cell r="S4980" t="str">
            <v>3.5</v>
          </cell>
          <cell r="T4980" t="str">
            <v>Y278430621</v>
          </cell>
          <cell r="U4980">
            <v>0</v>
          </cell>
          <cell r="V4980">
            <v>2.0099999999999998</v>
          </cell>
          <cell r="W4980">
            <v>2.0099999999999998</v>
          </cell>
        </row>
        <row r="4981">
          <cell r="I4981" t="str">
            <v>魏庆至细陈连接路</v>
          </cell>
          <cell r="J4981" t="str">
            <v>1327F4306210054</v>
          </cell>
          <cell r="K4981" t="str">
            <v>新村与撤并村便捷连通</v>
          </cell>
          <cell r="L4981" t="str">
            <v>三类地区</v>
          </cell>
          <cell r="M4981"/>
          <cell r="N4981" t="str">
            <v>新建</v>
          </cell>
          <cell r="O4981" t="str">
            <v>京广村</v>
          </cell>
          <cell r="P4981" t="str">
            <v>等外公路</v>
          </cell>
          <cell r="R4981" t="str">
            <v>3</v>
          </cell>
          <cell r="S4981" t="str">
            <v>3.5</v>
          </cell>
          <cell r="T4981" t="str">
            <v>无</v>
          </cell>
          <cell r="U4981">
            <v>0</v>
          </cell>
          <cell r="V4981">
            <v>0.53</v>
          </cell>
          <cell r="W4981">
            <v>0.53</v>
          </cell>
        </row>
        <row r="4982">
          <cell r="I4982" t="str">
            <v>谢文淑至新合连接路</v>
          </cell>
          <cell r="J4982" t="str">
            <v>1327F4306210098</v>
          </cell>
          <cell r="K4982" t="str">
            <v>新村与撤并村便捷连通</v>
          </cell>
          <cell r="L4982" t="str">
            <v>三类地区</v>
          </cell>
          <cell r="M4982"/>
          <cell r="N4982" t="str">
            <v>新建</v>
          </cell>
          <cell r="O4982" t="str">
            <v>松溪村</v>
          </cell>
          <cell r="P4982" t="str">
            <v>四级公路</v>
          </cell>
          <cell r="R4982" t="str">
            <v>3</v>
          </cell>
          <cell r="S4982" t="str">
            <v>3.5</v>
          </cell>
          <cell r="T4982" t="str">
            <v>无</v>
          </cell>
          <cell r="U4982">
            <v>0</v>
          </cell>
          <cell r="V4982">
            <v>0.84</v>
          </cell>
          <cell r="W4982">
            <v>0.84</v>
          </cell>
        </row>
        <row r="4983">
          <cell r="I4983" t="str">
            <v>新旺至新庄连接路</v>
          </cell>
          <cell r="J4983" t="str">
            <v>1327F4306210058</v>
          </cell>
          <cell r="K4983" t="str">
            <v>新村与撤并村便捷连通</v>
          </cell>
          <cell r="L4983" t="str">
            <v>三类地区</v>
          </cell>
          <cell r="M4983"/>
          <cell r="N4983" t="str">
            <v>新建</v>
          </cell>
          <cell r="O4983" t="str">
            <v>畔湖新村</v>
          </cell>
          <cell r="P4983" t="str">
            <v>等外公路</v>
          </cell>
          <cell r="R4983" t="str">
            <v>3</v>
          </cell>
          <cell r="S4983" t="str">
            <v>3.5</v>
          </cell>
          <cell r="T4983" t="str">
            <v>无</v>
          </cell>
          <cell r="U4983">
            <v>0</v>
          </cell>
          <cell r="V4983">
            <v>1.24</v>
          </cell>
          <cell r="W4983">
            <v>1.24</v>
          </cell>
        </row>
        <row r="4984">
          <cell r="I4984" t="str">
            <v>新庄至湖南组连接路</v>
          </cell>
          <cell r="J4984" t="str">
            <v>1327F4306210100</v>
          </cell>
          <cell r="K4984" t="str">
            <v>新村与撤并村便捷连通</v>
          </cell>
          <cell r="L4984" t="str">
            <v>三类地区</v>
          </cell>
          <cell r="M4984"/>
          <cell r="N4984" t="str">
            <v>新建</v>
          </cell>
          <cell r="O4984" t="str">
            <v>关王村</v>
          </cell>
          <cell r="P4984" t="str">
            <v>四级公路</v>
          </cell>
          <cell r="R4984" t="str">
            <v>3</v>
          </cell>
          <cell r="S4984" t="str">
            <v>3.5</v>
          </cell>
          <cell r="T4984" t="str">
            <v>无</v>
          </cell>
          <cell r="U4984">
            <v>0</v>
          </cell>
          <cell r="V4984">
            <v>1.19</v>
          </cell>
          <cell r="W4984">
            <v>1.19</v>
          </cell>
        </row>
        <row r="4985">
          <cell r="I4985" t="str">
            <v>幸福至宝塔连接路</v>
          </cell>
          <cell r="J4985" t="str">
            <v>1327F4306210030</v>
          </cell>
          <cell r="K4985" t="str">
            <v>新村与撤并村便捷连通</v>
          </cell>
          <cell r="L4985" t="str">
            <v>三类地区</v>
          </cell>
          <cell r="M4985"/>
          <cell r="N4985" t="str">
            <v>新建</v>
          </cell>
          <cell r="O4985" t="str">
            <v>义合村</v>
          </cell>
          <cell r="P4985" t="str">
            <v>等外公路</v>
          </cell>
          <cell r="R4985" t="str">
            <v>3</v>
          </cell>
          <cell r="S4985" t="str">
            <v>3.5</v>
          </cell>
          <cell r="T4985" t="str">
            <v>无</v>
          </cell>
          <cell r="U4985">
            <v>0</v>
          </cell>
          <cell r="V4985">
            <v>0.89</v>
          </cell>
          <cell r="W4985">
            <v>0.89</v>
          </cell>
        </row>
        <row r="4986">
          <cell r="I4986" t="str">
            <v>熊范屋至方天士连接路</v>
          </cell>
          <cell r="J4986" t="str">
            <v>1327F4306210056</v>
          </cell>
          <cell r="K4986" t="str">
            <v>新村与撤并村便捷连通</v>
          </cell>
          <cell r="L4986" t="str">
            <v>三类地区</v>
          </cell>
          <cell r="M4986"/>
          <cell r="N4986" t="str">
            <v>新建</v>
          </cell>
          <cell r="O4986" t="str">
            <v>黄秀村</v>
          </cell>
          <cell r="P4986" t="str">
            <v>四级公路</v>
          </cell>
          <cell r="R4986" t="str">
            <v>3</v>
          </cell>
          <cell r="S4986" t="str">
            <v>3.5</v>
          </cell>
          <cell r="T4986" t="str">
            <v>无</v>
          </cell>
          <cell r="U4986">
            <v>0</v>
          </cell>
          <cell r="V4986">
            <v>0.71</v>
          </cell>
          <cell r="W4986">
            <v>0.71</v>
          </cell>
        </row>
        <row r="4987">
          <cell r="I4987" t="str">
            <v>徐家至半洞连接路</v>
          </cell>
          <cell r="J4987" t="str">
            <v>1327F4306210088</v>
          </cell>
          <cell r="K4987" t="str">
            <v>新村与撤并村便捷连通</v>
          </cell>
          <cell r="L4987" t="str">
            <v>三类地区</v>
          </cell>
          <cell r="M4987"/>
          <cell r="N4987" t="str">
            <v>新建</v>
          </cell>
          <cell r="O4987" t="str">
            <v>月田村</v>
          </cell>
          <cell r="P4987" t="str">
            <v>等外公路</v>
          </cell>
          <cell r="R4987" t="str">
            <v>2.5</v>
          </cell>
          <cell r="S4987" t="str">
            <v>3.5</v>
          </cell>
          <cell r="T4987" t="str">
            <v>无</v>
          </cell>
          <cell r="U4987">
            <v>0</v>
          </cell>
          <cell r="V4987">
            <v>1.1599999999999999</v>
          </cell>
          <cell r="W4987">
            <v>1.1599999999999999</v>
          </cell>
        </row>
        <row r="4988">
          <cell r="I4988" t="str">
            <v>许家至S308连接路</v>
          </cell>
          <cell r="J4988" t="str">
            <v>1327F4306210097</v>
          </cell>
          <cell r="K4988" t="str">
            <v>新村与撤并村便捷连通</v>
          </cell>
          <cell r="L4988" t="str">
            <v>三类地区</v>
          </cell>
          <cell r="M4988"/>
          <cell r="N4988" t="str">
            <v>新建</v>
          </cell>
          <cell r="O4988" t="str">
            <v>月田村</v>
          </cell>
          <cell r="P4988" t="str">
            <v>等外公路</v>
          </cell>
          <cell r="R4988" t="str">
            <v>2</v>
          </cell>
          <cell r="S4988" t="str">
            <v>3.5</v>
          </cell>
          <cell r="T4988" t="str">
            <v>无</v>
          </cell>
          <cell r="U4988">
            <v>0</v>
          </cell>
          <cell r="V4988">
            <v>0.52</v>
          </cell>
          <cell r="W4988">
            <v>0.52</v>
          </cell>
        </row>
        <row r="4989">
          <cell r="I4989" t="str">
            <v>烟棚李至胡塘李连接路</v>
          </cell>
          <cell r="J4989" t="str">
            <v>1327F4306210032</v>
          </cell>
          <cell r="K4989" t="str">
            <v>新村与撤并村便捷连通</v>
          </cell>
          <cell r="L4989" t="str">
            <v>三类地区</v>
          </cell>
          <cell r="M4989"/>
          <cell r="N4989" t="str">
            <v>新建</v>
          </cell>
          <cell r="O4989" t="str">
            <v>大众村</v>
          </cell>
          <cell r="P4989" t="str">
            <v>等外公路</v>
          </cell>
          <cell r="R4989" t="str">
            <v>3</v>
          </cell>
          <cell r="S4989" t="str">
            <v>3.5</v>
          </cell>
          <cell r="T4989" t="str">
            <v>无</v>
          </cell>
          <cell r="U4989">
            <v>0</v>
          </cell>
          <cell r="V4989">
            <v>1.3</v>
          </cell>
          <cell r="W4989">
            <v>1.3</v>
          </cell>
        </row>
        <row r="4990">
          <cell r="I4990" t="str">
            <v>杨林中学至下门连接路</v>
          </cell>
          <cell r="J4990" t="str">
            <v>1327F4306210018</v>
          </cell>
          <cell r="K4990" t="str">
            <v>新村与撤并村便捷连通</v>
          </cell>
          <cell r="L4990" t="str">
            <v>三类地区</v>
          </cell>
          <cell r="M4990"/>
          <cell r="N4990" t="str">
            <v>新建</v>
          </cell>
          <cell r="O4990" t="str">
            <v>城山舟村</v>
          </cell>
          <cell r="P4990" t="str">
            <v>四级公路</v>
          </cell>
          <cell r="R4990" t="str">
            <v>3</v>
          </cell>
          <cell r="S4990" t="str">
            <v>3.5</v>
          </cell>
          <cell r="T4990" t="str">
            <v>CE12430621</v>
          </cell>
          <cell r="U4990">
            <v>0</v>
          </cell>
          <cell r="V4990">
            <v>0.92</v>
          </cell>
          <cell r="W4990">
            <v>0.92</v>
          </cell>
        </row>
        <row r="4991">
          <cell r="I4991" t="str">
            <v>杨山道至龙头村连接路</v>
          </cell>
          <cell r="J4991" t="str">
            <v>1327F4306210061</v>
          </cell>
          <cell r="K4991" t="str">
            <v>新村与撤并村便捷连通</v>
          </cell>
          <cell r="L4991" t="str">
            <v>三类地区</v>
          </cell>
          <cell r="M4991"/>
          <cell r="N4991" t="str">
            <v>新建</v>
          </cell>
          <cell r="O4991" t="str">
            <v>长湖村</v>
          </cell>
          <cell r="P4991" t="str">
            <v>等外公路</v>
          </cell>
          <cell r="R4991" t="str">
            <v>3</v>
          </cell>
          <cell r="S4991" t="str">
            <v>3.5</v>
          </cell>
          <cell r="T4991" t="str">
            <v>无</v>
          </cell>
          <cell r="U4991">
            <v>0</v>
          </cell>
          <cell r="V4991">
            <v>0.57999999999999996</v>
          </cell>
          <cell r="W4991">
            <v>0.57999999999999996</v>
          </cell>
        </row>
        <row r="4992">
          <cell r="I4992" t="str">
            <v>杨山学校至芦井连接路</v>
          </cell>
          <cell r="J4992" t="str">
            <v>1327F4306210090</v>
          </cell>
          <cell r="K4992" t="str">
            <v>新村与撤并村便捷连通</v>
          </cell>
          <cell r="L4992" t="str">
            <v>三类地区</v>
          </cell>
          <cell r="M4992"/>
          <cell r="N4992" t="str">
            <v>新建</v>
          </cell>
          <cell r="O4992" t="str">
            <v>白若村</v>
          </cell>
          <cell r="P4992" t="str">
            <v>四级公路</v>
          </cell>
          <cell r="R4992" t="str">
            <v>3</v>
          </cell>
          <cell r="S4992" t="str">
            <v>3.5</v>
          </cell>
          <cell r="T4992" t="str">
            <v>无</v>
          </cell>
          <cell r="U4992">
            <v>0</v>
          </cell>
          <cell r="V4992">
            <v>1.39</v>
          </cell>
          <cell r="W4992">
            <v>1.39</v>
          </cell>
        </row>
        <row r="4993">
          <cell r="I4993" t="str">
            <v>杨源至高塘连接路</v>
          </cell>
          <cell r="J4993" t="str">
            <v>1327F4306210045</v>
          </cell>
          <cell r="K4993" t="str">
            <v>新村与撤并村便捷连通</v>
          </cell>
          <cell r="L4993" t="str">
            <v>三类地区</v>
          </cell>
          <cell r="M4993"/>
          <cell r="N4993" t="str">
            <v>新建</v>
          </cell>
          <cell r="O4993" t="str">
            <v>复兴村</v>
          </cell>
          <cell r="P4993" t="str">
            <v>四级公路</v>
          </cell>
          <cell r="R4993" t="str">
            <v>3</v>
          </cell>
          <cell r="S4993" t="str">
            <v>3.5</v>
          </cell>
          <cell r="T4993" t="str">
            <v>无</v>
          </cell>
          <cell r="U4993">
            <v>0</v>
          </cell>
          <cell r="V4993">
            <v>1.35</v>
          </cell>
          <cell r="W4993">
            <v>1.35</v>
          </cell>
        </row>
        <row r="4994">
          <cell r="I4994" t="str">
            <v>余家至牛轭冲连接路</v>
          </cell>
          <cell r="J4994" t="str">
            <v>1327F4306210094</v>
          </cell>
          <cell r="K4994" t="str">
            <v>新村与撤并村便捷连通</v>
          </cell>
          <cell r="L4994" t="str">
            <v>三类地区</v>
          </cell>
          <cell r="M4994"/>
          <cell r="N4994" t="str">
            <v>新建</v>
          </cell>
          <cell r="O4994" t="str">
            <v>月田村</v>
          </cell>
          <cell r="P4994" t="str">
            <v>等外公路</v>
          </cell>
          <cell r="R4994" t="str">
            <v>2</v>
          </cell>
          <cell r="S4994" t="str">
            <v>3.5</v>
          </cell>
          <cell r="T4994" t="str">
            <v>无</v>
          </cell>
          <cell r="U4994">
            <v>0</v>
          </cell>
          <cell r="V4994">
            <v>0.94</v>
          </cell>
          <cell r="W4994">
            <v>0.94</v>
          </cell>
        </row>
        <row r="4995">
          <cell r="I4995" t="str">
            <v>喻家至金咀连接路</v>
          </cell>
          <cell r="J4995" t="str">
            <v>1327F4306210070</v>
          </cell>
          <cell r="K4995" t="str">
            <v>新村与撤并村便捷连通</v>
          </cell>
          <cell r="L4995" t="str">
            <v>三类地区</v>
          </cell>
          <cell r="M4995"/>
          <cell r="N4995" t="str">
            <v>新建</v>
          </cell>
          <cell r="O4995" t="str">
            <v>伏太村</v>
          </cell>
          <cell r="P4995" t="str">
            <v>等外公路</v>
          </cell>
          <cell r="R4995" t="str">
            <v>3</v>
          </cell>
          <cell r="S4995" t="str">
            <v>3.5</v>
          </cell>
          <cell r="T4995" t="str">
            <v>无</v>
          </cell>
          <cell r="U4995">
            <v>0</v>
          </cell>
          <cell r="V4995">
            <v>1.1599999999999999</v>
          </cell>
          <cell r="W4995">
            <v>1.1599999999999999</v>
          </cell>
        </row>
        <row r="4996">
          <cell r="I4996" t="str">
            <v>园坡至鹿背岭连接路</v>
          </cell>
          <cell r="J4996" t="str">
            <v>1327F4306210002</v>
          </cell>
          <cell r="K4996" t="str">
            <v>新村与撤并村便捷连通</v>
          </cell>
          <cell r="L4996" t="str">
            <v>三类地区</v>
          </cell>
          <cell r="M4996"/>
          <cell r="N4996" t="str">
            <v>新建</v>
          </cell>
          <cell r="O4996" t="str">
            <v>漆市村</v>
          </cell>
          <cell r="P4996" t="str">
            <v>等外公路</v>
          </cell>
          <cell r="R4996" t="str">
            <v>2.5</v>
          </cell>
          <cell r="S4996" t="str">
            <v>3.5</v>
          </cell>
          <cell r="T4996" t="str">
            <v>无</v>
          </cell>
          <cell r="U4996">
            <v>0</v>
          </cell>
          <cell r="V4996">
            <v>0.8</v>
          </cell>
          <cell r="W4996">
            <v>0.8</v>
          </cell>
        </row>
        <row r="4997">
          <cell r="I4997" t="str">
            <v>月形至上洞连接路</v>
          </cell>
          <cell r="J4997" t="str">
            <v>1327F4306210024</v>
          </cell>
          <cell r="K4997" t="str">
            <v>新村与撤并村便捷连通</v>
          </cell>
          <cell r="L4997" t="str">
            <v>三类地区</v>
          </cell>
          <cell r="M4997"/>
          <cell r="N4997" t="str">
            <v>新建</v>
          </cell>
          <cell r="O4997" t="str">
            <v>月东村</v>
          </cell>
          <cell r="P4997" t="str">
            <v>等外公路</v>
          </cell>
          <cell r="R4997" t="str">
            <v>3</v>
          </cell>
          <cell r="S4997" t="str">
            <v>3.5</v>
          </cell>
          <cell r="T4997" t="str">
            <v>无</v>
          </cell>
          <cell r="U4997">
            <v>0</v>
          </cell>
          <cell r="V4997">
            <v>0.8</v>
          </cell>
          <cell r="W4997">
            <v>0.8</v>
          </cell>
        </row>
        <row r="4998">
          <cell r="I4998" t="str">
            <v>张二家至新堤连接路</v>
          </cell>
          <cell r="J4998" t="str">
            <v>1327F4306210059</v>
          </cell>
          <cell r="K4998" t="str">
            <v>新村与撤并村便捷连通</v>
          </cell>
          <cell r="L4998" t="str">
            <v>三类地区</v>
          </cell>
          <cell r="M4998"/>
          <cell r="N4998" t="str">
            <v>新建</v>
          </cell>
          <cell r="O4998" t="str">
            <v>马山村</v>
          </cell>
          <cell r="P4998" t="str">
            <v>四级公路</v>
          </cell>
          <cell r="R4998" t="str">
            <v>3</v>
          </cell>
          <cell r="S4998" t="str">
            <v>3.5</v>
          </cell>
          <cell r="T4998" t="str">
            <v>无</v>
          </cell>
          <cell r="U4998">
            <v>0</v>
          </cell>
          <cell r="V4998">
            <v>0.84</v>
          </cell>
          <cell r="W4998">
            <v>0.84</v>
          </cell>
        </row>
        <row r="4999">
          <cell r="I4999" t="str">
            <v>张义屋至朱大塘连接路</v>
          </cell>
          <cell r="J4999" t="str">
            <v>1327F4306210012</v>
          </cell>
          <cell r="K4999" t="str">
            <v>新村与撤并村便捷连通</v>
          </cell>
          <cell r="L4999" t="str">
            <v>三类地区</v>
          </cell>
          <cell r="M4999"/>
          <cell r="N4999" t="str">
            <v>新建</v>
          </cell>
          <cell r="O4999" t="str">
            <v>牛皋村</v>
          </cell>
          <cell r="P4999" t="str">
            <v>等外公路</v>
          </cell>
          <cell r="R4999" t="str">
            <v>3</v>
          </cell>
          <cell r="S4999" t="str">
            <v>3.5</v>
          </cell>
          <cell r="T4999" t="str">
            <v>无</v>
          </cell>
          <cell r="U4999">
            <v>0</v>
          </cell>
          <cell r="V4999">
            <v>0.56000000000000005</v>
          </cell>
          <cell r="W4999">
            <v>0.56000000000000005</v>
          </cell>
        </row>
        <row r="5000">
          <cell r="I5000" t="str">
            <v>赵家至金华山连接路</v>
          </cell>
          <cell r="J5000" t="str">
            <v>1327F4306210027</v>
          </cell>
          <cell r="K5000" t="str">
            <v>新村与撤并村便捷连通</v>
          </cell>
          <cell r="L5000" t="str">
            <v>三类地区</v>
          </cell>
          <cell r="M5000"/>
          <cell r="N5000" t="str">
            <v>新建</v>
          </cell>
          <cell r="O5000" t="str">
            <v>月东村</v>
          </cell>
          <cell r="P5000" t="str">
            <v>等外公路</v>
          </cell>
          <cell r="R5000" t="str">
            <v>3</v>
          </cell>
          <cell r="S5000" t="str">
            <v>3.5</v>
          </cell>
          <cell r="T5000" t="str">
            <v>无</v>
          </cell>
          <cell r="U5000">
            <v>0</v>
          </cell>
          <cell r="V5000">
            <v>1</v>
          </cell>
          <cell r="W5000">
            <v>1</v>
          </cell>
        </row>
        <row r="5001">
          <cell r="I5001" t="str">
            <v>周石塘至大冲片连接路</v>
          </cell>
          <cell r="J5001" t="str">
            <v>1327F4306210004</v>
          </cell>
          <cell r="K5001" t="str">
            <v>新村与撤并村便捷连通</v>
          </cell>
          <cell r="L5001" t="str">
            <v>三类地区</v>
          </cell>
          <cell r="M5001"/>
          <cell r="N5001" t="str">
            <v>新建</v>
          </cell>
          <cell r="O5001" t="str">
            <v>友爱村</v>
          </cell>
          <cell r="P5001" t="str">
            <v>等外公路</v>
          </cell>
          <cell r="R5001" t="str">
            <v>3</v>
          </cell>
          <cell r="S5001" t="str">
            <v>3.5</v>
          </cell>
          <cell r="T5001" t="str">
            <v>无</v>
          </cell>
          <cell r="U5001">
            <v>0</v>
          </cell>
          <cell r="V5001">
            <v>0.66</v>
          </cell>
          <cell r="W5001">
            <v>0.66</v>
          </cell>
        </row>
        <row r="5002">
          <cell r="I5002" t="str">
            <v>晏冲至向佳连接路</v>
          </cell>
          <cell r="J5002" t="str">
            <v>1327F4306210115</v>
          </cell>
          <cell r="K5002" t="str">
            <v>新村与撤并村便捷连通</v>
          </cell>
          <cell r="L5002" t="str">
            <v>三类地区</v>
          </cell>
          <cell r="M5002"/>
          <cell r="N5002" t="str">
            <v>新建</v>
          </cell>
          <cell r="O5002" t="str">
            <v>向佳村</v>
          </cell>
          <cell r="P5002" t="str">
            <v>等外公路</v>
          </cell>
          <cell r="R5002" t="str">
            <v>3</v>
          </cell>
          <cell r="S5002" t="str">
            <v>3.5</v>
          </cell>
          <cell r="T5002" t="str">
            <v>无</v>
          </cell>
          <cell r="U5002">
            <v>0</v>
          </cell>
          <cell r="V5002">
            <v>0.64</v>
          </cell>
          <cell r="W5002">
            <v>0.64</v>
          </cell>
        </row>
        <row r="5003">
          <cell r="I5003" t="str">
            <v>胥家组至付家组连接路</v>
          </cell>
          <cell r="J5003" t="str">
            <v>1327F4306210077</v>
          </cell>
          <cell r="K5003" t="str">
            <v>新村与撤并村便捷连通</v>
          </cell>
          <cell r="L5003" t="str">
            <v>三类地区</v>
          </cell>
          <cell r="M5003"/>
          <cell r="N5003" t="str">
            <v>新建</v>
          </cell>
          <cell r="O5003" t="str">
            <v>凤凰村</v>
          </cell>
          <cell r="P5003" t="str">
            <v>四级公路</v>
          </cell>
          <cell r="R5003" t="str">
            <v>3</v>
          </cell>
          <cell r="S5003" t="str">
            <v>3.5</v>
          </cell>
          <cell r="T5003" t="str">
            <v>无</v>
          </cell>
          <cell r="U5003">
            <v>0</v>
          </cell>
          <cell r="V5003">
            <v>0.73</v>
          </cell>
          <cell r="W5003">
            <v>0.73</v>
          </cell>
        </row>
        <row r="5004">
          <cell r="I5004" t="str">
            <v>白莲村撤并村连通路</v>
          </cell>
          <cell r="J5004" t="str">
            <v>1327F4306230029</v>
          </cell>
          <cell r="K5004" t="str">
            <v>新村与撤并村便捷连通</v>
          </cell>
          <cell r="L5004" t="str">
            <v>三类地区</v>
          </cell>
          <cell r="M5004"/>
          <cell r="N5004" t="str">
            <v>新改建</v>
          </cell>
          <cell r="O5004" t="str">
            <v>白莲村</v>
          </cell>
          <cell r="P5004" t="str">
            <v>等外公路</v>
          </cell>
          <cell r="R5004" t="str">
            <v>2.5</v>
          </cell>
          <cell r="S5004" t="str">
            <v>3.5</v>
          </cell>
          <cell r="T5004" t="str">
            <v>无</v>
          </cell>
          <cell r="U5004">
            <v>0</v>
          </cell>
          <cell r="V5004">
            <v>2.15</v>
          </cell>
          <cell r="W5004">
            <v>2.15</v>
          </cell>
        </row>
        <row r="5005">
          <cell r="I5005" t="str">
            <v>白莲村撤并村连通路（白莲4-6组）</v>
          </cell>
          <cell r="J5005" t="str">
            <v>1327F4306230030</v>
          </cell>
          <cell r="K5005" t="str">
            <v>新村与撤并村便捷连通</v>
          </cell>
          <cell r="L5005" t="str">
            <v>三类地区</v>
          </cell>
          <cell r="M5005"/>
          <cell r="N5005" t="str">
            <v>新改建</v>
          </cell>
          <cell r="O5005" t="str">
            <v>白莲村</v>
          </cell>
          <cell r="P5005" t="str">
            <v>等外公路</v>
          </cell>
          <cell r="R5005" t="str">
            <v>3</v>
          </cell>
          <cell r="S5005" t="str">
            <v>3.5</v>
          </cell>
          <cell r="T5005" t="str">
            <v>C241430623</v>
          </cell>
          <cell r="U5005">
            <v>0</v>
          </cell>
          <cell r="V5005">
            <v>1.1200000000000001</v>
          </cell>
          <cell r="W5005">
            <v>1.1200000000000001</v>
          </cell>
        </row>
        <row r="5006">
          <cell r="I5006" t="str">
            <v>大湾村撤并村连通路</v>
          </cell>
          <cell r="J5006" t="str">
            <v>1327F4306230011</v>
          </cell>
          <cell r="K5006" t="str">
            <v>新村与撤并村便捷连通</v>
          </cell>
          <cell r="L5006" t="str">
            <v>三类地区</v>
          </cell>
          <cell r="M5006"/>
          <cell r="N5006" t="str">
            <v>升级改造（提质改造）</v>
          </cell>
          <cell r="O5006" t="str">
            <v>大湾村</v>
          </cell>
          <cell r="P5006" t="str">
            <v>等外公路</v>
          </cell>
          <cell r="R5006" t="str">
            <v>3</v>
          </cell>
          <cell r="S5006" t="str">
            <v>3.5</v>
          </cell>
          <cell r="T5006" t="str">
            <v>CAB1430623</v>
          </cell>
          <cell r="U5006">
            <v>0</v>
          </cell>
          <cell r="V5006">
            <v>1.71</v>
          </cell>
          <cell r="W5006">
            <v>1.71</v>
          </cell>
        </row>
        <row r="5007">
          <cell r="I5007" t="str">
            <v>告丰村撤并村连通路</v>
          </cell>
          <cell r="J5007" t="str">
            <v>1327F4306230036</v>
          </cell>
          <cell r="K5007" t="str">
            <v>新村与撤并村便捷连通</v>
          </cell>
          <cell r="L5007" t="str">
            <v>三类地区</v>
          </cell>
          <cell r="M5007"/>
          <cell r="N5007" t="str">
            <v>改建</v>
          </cell>
          <cell r="O5007" t="str">
            <v>告丰村</v>
          </cell>
          <cell r="P5007" t="str">
            <v>等外公路</v>
          </cell>
          <cell r="R5007" t="str">
            <v>2.5</v>
          </cell>
          <cell r="S5007" t="str">
            <v>3.5</v>
          </cell>
          <cell r="T5007" t="str">
            <v>无</v>
          </cell>
          <cell r="U5007">
            <v>0</v>
          </cell>
          <cell r="V5007">
            <v>2.25</v>
          </cell>
          <cell r="W5007">
            <v>2.25</v>
          </cell>
        </row>
        <row r="5008">
          <cell r="I5008" t="str">
            <v>桂竹村撤并村连通路（二期）</v>
          </cell>
          <cell r="J5008" t="str">
            <v>1327F4306230002</v>
          </cell>
          <cell r="K5008" t="str">
            <v>新村与撤并村便捷连通</v>
          </cell>
          <cell r="L5008" t="str">
            <v>三类地区</v>
          </cell>
          <cell r="M5008"/>
          <cell r="N5008" t="str">
            <v>改建</v>
          </cell>
          <cell r="O5008" t="str">
            <v>桂竹村</v>
          </cell>
          <cell r="P5008" t="str">
            <v>等外公路</v>
          </cell>
          <cell r="R5008" t="str">
            <v>3</v>
          </cell>
          <cell r="S5008" t="str">
            <v>3.5</v>
          </cell>
          <cell r="T5008" t="str">
            <v>C211430623</v>
          </cell>
          <cell r="U5008">
            <v>0</v>
          </cell>
          <cell r="V5008">
            <v>0.85</v>
          </cell>
          <cell r="W5008">
            <v>0.85</v>
          </cell>
        </row>
        <row r="5009">
          <cell r="I5009" t="str">
            <v>桂竹村撤并村连通路（一期）</v>
          </cell>
          <cell r="J5009" t="str">
            <v>1327F4306230001</v>
          </cell>
          <cell r="K5009" t="str">
            <v>新村与撤并村便捷连通</v>
          </cell>
          <cell r="L5009" t="str">
            <v>三类地区</v>
          </cell>
          <cell r="M5009"/>
          <cell r="N5009" t="str">
            <v>新改建</v>
          </cell>
          <cell r="O5009" t="str">
            <v>桂竹村</v>
          </cell>
          <cell r="P5009" t="str">
            <v>等外公路</v>
          </cell>
          <cell r="R5009" t="str">
            <v>2.5</v>
          </cell>
          <cell r="S5009" t="str">
            <v>3.5</v>
          </cell>
          <cell r="T5009" t="str">
            <v>无</v>
          </cell>
          <cell r="U5009">
            <v>0</v>
          </cell>
          <cell r="V5009">
            <v>0.67</v>
          </cell>
          <cell r="W5009">
            <v>0.67</v>
          </cell>
        </row>
        <row r="5010">
          <cell r="I5010" t="str">
            <v>湖城村撤并村连通路</v>
          </cell>
          <cell r="J5010" t="str">
            <v>1327F4306230027</v>
          </cell>
          <cell r="K5010" t="str">
            <v>新村与撤并村便捷连通</v>
          </cell>
          <cell r="L5010" t="str">
            <v>三类地区</v>
          </cell>
          <cell r="M5010"/>
          <cell r="N5010" t="str">
            <v>新改建</v>
          </cell>
          <cell r="O5010" t="str">
            <v>湖城村</v>
          </cell>
          <cell r="P5010" t="str">
            <v>等外公路</v>
          </cell>
          <cell r="R5010" t="str">
            <v>2.5</v>
          </cell>
          <cell r="S5010" t="str">
            <v>3.5</v>
          </cell>
          <cell r="T5010" t="str">
            <v>无</v>
          </cell>
          <cell r="U5010">
            <v>0</v>
          </cell>
          <cell r="V5010">
            <v>3.29</v>
          </cell>
          <cell r="W5010">
            <v>3.29</v>
          </cell>
        </row>
        <row r="5011">
          <cell r="I5011" t="str">
            <v>华丰村撤并村连通路</v>
          </cell>
          <cell r="J5011" t="str">
            <v>1327F4306230023</v>
          </cell>
          <cell r="K5011" t="str">
            <v>新村与撤并村便捷连通</v>
          </cell>
          <cell r="L5011" t="str">
            <v>三类地区</v>
          </cell>
          <cell r="M5011"/>
          <cell r="N5011" t="str">
            <v>新改建</v>
          </cell>
          <cell r="O5011" t="str">
            <v>华丰村</v>
          </cell>
          <cell r="P5011" t="str">
            <v>等外公路</v>
          </cell>
          <cell r="R5011" t="str">
            <v>2.5</v>
          </cell>
          <cell r="S5011" t="str">
            <v>3.5</v>
          </cell>
          <cell r="T5011" t="str">
            <v>无</v>
          </cell>
          <cell r="U5011">
            <v>0</v>
          </cell>
          <cell r="V5011">
            <v>1.0900000000000001</v>
          </cell>
          <cell r="W5011">
            <v>1.0900000000000001</v>
          </cell>
        </row>
        <row r="5012">
          <cell r="I5012" t="str">
            <v>建丰村撤并村连通路</v>
          </cell>
          <cell r="J5012" t="str">
            <v>1327F4306230018</v>
          </cell>
          <cell r="K5012" t="str">
            <v>新村与撤并村便捷连通</v>
          </cell>
          <cell r="L5012" t="str">
            <v>三类地区</v>
          </cell>
          <cell r="M5012"/>
          <cell r="N5012" t="str">
            <v>新改建</v>
          </cell>
          <cell r="O5012" t="str">
            <v>建丰村</v>
          </cell>
          <cell r="P5012" t="str">
            <v>等外公路</v>
          </cell>
          <cell r="R5012" t="str">
            <v>2.5</v>
          </cell>
          <cell r="S5012" t="str">
            <v>3.5</v>
          </cell>
          <cell r="T5012" t="str">
            <v>无</v>
          </cell>
          <cell r="U5012">
            <v>0</v>
          </cell>
          <cell r="V5012">
            <v>0.3</v>
          </cell>
          <cell r="W5012">
            <v>0.3</v>
          </cell>
        </row>
        <row r="5013">
          <cell r="I5013" t="str">
            <v>建丰村撤并村连通路（建丰4组-大堤）</v>
          </cell>
          <cell r="J5013" t="str">
            <v>1327F4306230019</v>
          </cell>
          <cell r="K5013" t="str">
            <v>新村与撤并村便捷连通</v>
          </cell>
          <cell r="L5013" t="str">
            <v>三类地区</v>
          </cell>
          <cell r="M5013"/>
          <cell r="N5013" t="str">
            <v>新改建</v>
          </cell>
          <cell r="O5013" t="str">
            <v>建丰村</v>
          </cell>
          <cell r="P5013" t="str">
            <v>等外公路</v>
          </cell>
          <cell r="R5013" t="str">
            <v>3</v>
          </cell>
          <cell r="S5013" t="str">
            <v>3.5</v>
          </cell>
          <cell r="T5013" t="str">
            <v>Y028430623</v>
          </cell>
          <cell r="U5013">
            <v>0</v>
          </cell>
          <cell r="V5013">
            <v>1.62</v>
          </cell>
          <cell r="W5013">
            <v>1.62</v>
          </cell>
        </row>
        <row r="5014">
          <cell r="I5014" t="str">
            <v>金鸡村撤并村连通路</v>
          </cell>
          <cell r="J5014" t="str">
            <v>1327F4306230038</v>
          </cell>
          <cell r="K5014" t="str">
            <v>新村与撤并村便捷连通</v>
          </cell>
          <cell r="L5014" t="str">
            <v>三类地区</v>
          </cell>
          <cell r="M5014"/>
          <cell r="N5014" t="str">
            <v>新改建</v>
          </cell>
          <cell r="O5014" t="str">
            <v>金鸡村</v>
          </cell>
          <cell r="P5014" t="str">
            <v>等外公路</v>
          </cell>
          <cell r="R5014" t="str">
            <v>2.5</v>
          </cell>
          <cell r="S5014" t="str">
            <v>3.5</v>
          </cell>
          <cell r="T5014" t="str">
            <v>无</v>
          </cell>
          <cell r="U5014">
            <v>0</v>
          </cell>
          <cell r="V5014">
            <v>3.62</v>
          </cell>
          <cell r="W5014">
            <v>3.62</v>
          </cell>
        </row>
        <row r="5015">
          <cell r="I5015" t="str">
            <v>鲤鱼鳃村撤并村连通路</v>
          </cell>
          <cell r="J5015" t="str">
            <v>1327F4306230020</v>
          </cell>
          <cell r="K5015" t="str">
            <v>新村与撤并村便捷连通</v>
          </cell>
          <cell r="L5015" t="str">
            <v>三类地区</v>
          </cell>
          <cell r="M5015"/>
          <cell r="N5015" t="str">
            <v>新改建</v>
          </cell>
          <cell r="O5015" t="str">
            <v>鲤鱼鳃村</v>
          </cell>
          <cell r="P5015" t="str">
            <v>等外公路</v>
          </cell>
          <cell r="R5015" t="str">
            <v>2.5</v>
          </cell>
          <cell r="S5015" t="str">
            <v>3.5</v>
          </cell>
          <cell r="T5015" t="str">
            <v>无</v>
          </cell>
          <cell r="U5015">
            <v>0</v>
          </cell>
          <cell r="V5015">
            <v>1.07</v>
          </cell>
          <cell r="W5015">
            <v>1.07</v>
          </cell>
        </row>
        <row r="5016">
          <cell r="I5016" t="str">
            <v>联华村撤并村连通路</v>
          </cell>
          <cell r="J5016" t="str">
            <v>1327F4306230022</v>
          </cell>
          <cell r="K5016" t="str">
            <v>新村与撤并村便捷连通</v>
          </cell>
          <cell r="L5016" t="str">
            <v>三类地区</v>
          </cell>
          <cell r="M5016"/>
          <cell r="N5016" t="str">
            <v>新改建</v>
          </cell>
          <cell r="O5016" t="str">
            <v>联华村</v>
          </cell>
          <cell r="P5016" t="str">
            <v>等外公路</v>
          </cell>
          <cell r="R5016" t="str">
            <v>2.5</v>
          </cell>
          <cell r="S5016" t="str">
            <v>3.5</v>
          </cell>
          <cell r="T5016" t="str">
            <v>无</v>
          </cell>
          <cell r="U5016">
            <v>0</v>
          </cell>
          <cell r="V5016">
            <v>1.84</v>
          </cell>
          <cell r="W5016">
            <v>1.84</v>
          </cell>
        </row>
        <row r="5017">
          <cell r="I5017" t="str">
            <v>联盟村撤并村连通路</v>
          </cell>
          <cell r="J5017" t="str">
            <v>1327F4306230021</v>
          </cell>
          <cell r="K5017" t="str">
            <v>新村与撤并村便捷连通</v>
          </cell>
          <cell r="L5017" t="str">
            <v>三类地区</v>
          </cell>
          <cell r="M5017"/>
          <cell r="N5017" t="str">
            <v>新改建</v>
          </cell>
          <cell r="O5017" t="str">
            <v>联盟村</v>
          </cell>
          <cell r="P5017" t="str">
            <v>等外公路</v>
          </cell>
          <cell r="R5017" t="str">
            <v>2.5</v>
          </cell>
          <cell r="S5017" t="str">
            <v>3.5</v>
          </cell>
          <cell r="T5017" t="str">
            <v>无</v>
          </cell>
          <cell r="U5017">
            <v>0</v>
          </cell>
          <cell r="V5017">
            <v>0.62</v>
          </cell>
          <cell r="W5017">
            <v>0.62</v>
          </cell>
        </row>
        <row r="5018">
          <cell r="I5018" t="str">
            <v>梅田村撤并村连通路</v>
          </cell>
          <cell r="J5018" t="str">
            <v>1327F4306230035</v>
          </cell>
          <cell r="K5018" t="str">
            <v>新村与撤并村便捷连通</v>
          </cell>
          <cell r="L5018" t="str">
            <v>三类地区</v>
          </cell>
          <cell r="M5018"/>
          <cell r="N5018" t="str">
            <v>新改建</v>
          </cell>
          <cell r="O5018" t="str">
            <v>梅田村</v>
          </cell>
          <cell r="P5018" t="str">
            <v>等外公路</v>
          </cell>
          <cell r="R5018" t="str">
            <v>2.5</v>
          </cell>
          <cell r="S5018" t="str">
            <v>3.5</v>
          </cell>
          <cell r="T5018" t="str">
            <v>无</v>
          </cell>
          <cell r="U5018">
            <v>0</v>
          </cell>
          <cell r="V5018">
            <v>1.68</v>
          </cell>
          <cell r="W5018">
            <v>1.68</v>
          </cell>
        </row>
        <row r="5019">
          <cell r="I5019" t="str">
            <v>普贤村撤并村连通路（普贤-东岗）</v>
          </cell>
          <cell r="J5019" t="str">
            <v>1327F4306230006</v>
          </cell>
          <cell r="K5019" t="str">
            <v>新村与撤并村便捷连通</v>
          </cell>
          <cell r="L5019" t="str">
            <v>三类地区</v>
          </cell>
          <cell r="M5019"/>
          <cell r="N5019" t="str">
            <v>新改建</v>
          </cell>
          <cell r="O5019" t="str">
            <v>普贤村</v>
          </cell>
          <cell r="P5019" t="str">
            <v>等外公路</v>
          </cell>
          <cell r="R5019" t="str">
            <v>2.5</v>
          </cell>
          <cell r="S5019" t="str">
            <v>3.5</v>
          </cell>
          <cell r="T5019" t="str">
            <v>无</v>
          </cell>
          <cell r="U5019">
            <v>0</v>
          </cell>
          <cell r="V5019">
            <v>0.56999999999999995</v>
          </cell>
          <cell r="W5019">
            <v>0.56999999999999995</v>
          </cell>
        </row>
        <row r="5020">
          <cell r="I5020" t="str">
            <v>普贤村撤并村连通路（普贤-两湖）</v>
          </cell>
          <cell r="J5020" t="str">
            <v>1327F4306230004</v>
          </cell>
          <cell r="K5020" t="str">
            <v>新村与撤并村便捷连通</v>
          </cell>
          <cell r="L5020" t="str">
            <v>三类地区</v>
          </cell>
          <cell r="M5020"/>
          <cell r="N5020" t="str">
            <v>新改建</v>
          </cell>
          <cell r="O5020" t="str">
            <v>普贤村</v>
          </cell>
          <cell r="P5020" t="str">
            <v>等外公路</v>
          </cell>
          <cell r="R5020" t="str">
            <v>3</v>
          </cell>
          <cell r="S5020" t="str">
            <v>3.5</v>
          </cell>
          <cell r="T5020" t="str">
            <v>CD15430623</v>
          </cell>
          <cell r="U5020">
            <v>0</v>
          </cell>
          <cell r="V5020">
            <v>0.78</v>
          </cell>
          <cell r="W5020">
            <v>0.78</v>
          </cell>
        </row>
        <row r="5021">
          <cell r="I5021" t="str">
            <v>桥南村撤并村连通路</v>
          </cell>
          <cell r="J5021" t="str">
            <v>1327F4306230003</v>
          </cell>
          <cell r="K5021" t="str">
            <v>新村与撤并村便捷连通</v>
          </cell>
          <cell r="L5021" t="str">
            <v>三类地区</v>
          </cell>
          <cell r="M5021"/>
          <cell r="N5021" t="str">
            <v>新改建</v>
          </cell>
          <cell r="O5021" t="str">
            <v>桥南村</v>
          </cell>
          <cell r="P5021" t="str">
            <v>等外公路</v>
          </cell>
          <cell r="R5021" t="str">
            <v>2.5</v>
          </cell>
          <cell r="S5021" t="str">
            <v>3.5</v>
          </cell>
          <cell r="T5021" t="str">
            <v>无</v>
          </cell>
          <cell r="U5021">
            <v>0</v>
          </cell>
          <cell r="V5021">
            <v>0.69</v>
          </cell>
          <cell r="W5021">
            <v>0.69</v>
          </cell>
        </row>
        <row r="5022">
          <cell r="I5022" t="str">
            <v>三合村撤并村连通路</v>
          </cell>
          <cell r="J5022" t="str">
            <v>1327F4306230039</v>
          </cell>
          <cell r="K5022" t="str">
            <v>新村与撤并村便捷连通</v>
          </cell>
          <cell r="L5022" t="str">
            <v>三类地区</v>
          </cell>
          <cell r="M5022"/>
          <cell r="N5022" t="str">
            <v>新改建</v>
          </cell>
          <cell r="O5022" t="str">
            <v>三合村</v>
          </cell>
          <cell r="P5022" t="str">
            <v>等外公路</v>
          </cell>
          <cell r="R5022" t="str">
            <v>2.5</v>
          </cell>
          <cell r="S5022" t="str">
            <v>3.5</v>
          </cell>
          <cell r="T5022" t="str">
            <v>无</v>
          </cell>
          <cell r="U5022">
            <v>0</v>
          </cell>
          <cell r="V5022">
            <v>1.08</v>
          </cell>
          <cell r="W5022">
            <v>1.08</v>
          </cell>
        </row>
        <row r="5023">
          <cell r="I5023" t="str">
            <v>十三刀村撤并村连通路</v>
          </cell>
          <cell r="J5023" t="str">
            <v>1327F4306230024</v>
          </cell>
          <cell r="K5023" t="str">
            <v>新村与撤并村便捷连通</v>
          </cell>
          <cell r="L5023" t="str">
            <v>三类地区</v>
          </cell>
          <cell r="M5023"/>
          <cell r="N5023" t="str">
            <v>新改建</v>
          </cell>
          <cell r="O5023" t="str">
            <v>十三刀村</v>
          </cell>
          <cell r="P5023" t="str">
            <v>等外公路</v>
          </cell>
          <cell r="R5023" t="str">
            <v>3</v>
          </cell>
          <cell r="S5023" t="str">
            <v>3.5</v>
          </cell>
          <cell r="T5023" t="str">
            <v>Y114430623</v>
          </cell>
          <cell r="U5023">
            <v>0</v>
          </cell>
          <cell r="V5023">
            <v>1.1499999999999999</v>
          </cell>
          <cell r="W5023">
            <v>1.1499999999999999</v>
          </cell>
        </row>
        <row r="5024">
          <cell r="I5024" t="str">
            <v>时兴村撤并村连通路</v>
          </cell>
          <cell r="J5024" t="str">
            <v>1327F4306230005</v>
          </cell>
          <cell r="K5024" t="str">
            <v>新村与撤并村便捷连通</v>
          </cell>
          <cell r="L5024" t="str">
            <v>三类地区</v>
          </cell>
          <cell r="M5024"/>
          <cell r="N5024" t="str">
            <v>新改建</v>
          </cell>
          <cell r="O5024" t="str">
            <v>时兴村</v>
          </cell>
          <cell r="P5024" t="str">
            <v>等外公路</v>
          </cell>
          <cell r="R5024" t="str">
            <v>2.5</v>
          </cell>
          <cell r="S5024" t="str">
            <v>3.5</v>
          </cell>
          <cell r="T5024" t="str">
            <v>无</v>
          </cell>
          <cell r="U5024">
            <v>0</v>
          </cell>
          <cell r="V5024">
            <v>3.36</v>
          </cell>
          <cell r="W5024">
            <v>3.36</v>
          </cell>
        </row>
        <row r="5025">
          <cell r="I5025" t="str">
            <v>曙光村撤并村连通路</v>
          </cell>
          <cell r="J5025" t="str">
            <v>1327F4306230013</v>
          </cell>
          <cell r="K5025" t="str">
            <v>新村与撤并村便捷连通</v>
          </cell>
          <cell r="L5025" t="str">
            <v>三类地区</v>
          </cell>
          <cell r="M5025"/>
          <cell r="N5025" t="str">
            <v>升级改造（提质改造）</v>
          </cell>
          <cell r="O5025" t="str">
            <v>曙光村</v>
          </cell>
          <cell r="P5025" t="str">
            <v>等外公路</v>
          </cell>
          <cell r="R5025" t="str">
            <v>2.5</v>
          </cell>
          <cell r="S5025" t="str">
            <v>3.5</v>
          </cell>
          <cell r="T5025" t="str">
            <v>无</v>
          </cell>
          <cell r="U5025">
            <v>0</v>
          </cell>
          <cell r="V5025">
            <v>0.56999999999999995</v>
          </cell>
          <cell r="W5025">
            <v>0.56999999999999995</v>
          </cell>
        </row>
        <row r="5026">
          <cell r="I5026" t="str">
            <v>松树岭村撤并村连通路</v>
          </cell>
          <cell r="J5026" t="str">
            <v>1327F4306230008</v>
          </cell>
          <cell r="K5026" t="str">
            <v>新村与撤并村便捷连通</v>
          </cell>
          <cell r="L5026" t="str">
            <v>三类地区</v>
          </cell>
          <cell r="M5026"/>
          <cell r="N5026" t="str">
            <v>新改建</v>
          </cell>
          <cell r="O5026" t="str">
            <v>松树岭村</v>
          </cell>
          <cell r="P5026" t="str">
            <v>等外公路</v>
          </cell>
          <cell r="R5026" t="str">
            <v>2.5</v>
          </cell>
          <cell r="S5026" t="str">
            <v>3.5</v>
          </cell>
          <cell r="T5026" t="str">
            <v>无</v>
          </cell>
          <cell r="U5026">
            <v>0</v>
          </cell>
          <cell r="V5026">
            <v>0.65</v>
          </cell>
          <cell r="W5026">
            <v>0.65</v>
          </cell>
        </row>
        <row r="5027">
          <cell r="I5027" t="str">
            <v>同福村撤并村连通路</v>
          </cell>
          <cell r="J5027" t="str">
            <v>1327F4306230010</v>
          </cell>
          <cell r="K5027" t="str">
            <v>新村与撤并村便捷连通</v>
          </cell>
          <cell r="L5027" t="str">
            <v>三类地区</v>
          </cell>
          <cell r="M5027"/>
          <cell r="N5027" t="str">
            <v>新改建</v>
          </cell>
          <cell r="O5027" t="str">
            <v>同福村</v>
          </cell>
          <cell r="P5027" t="str">
            <v>等外公路</v>
          </cell>
          <cell r="R5027" t="str">
            <v>3</v>
          </cell>
          <cell r="S5027" t="str">
            <v>3.5</v>
          </cell>
          <cell r="T5027" t="str">
            <v>Y082430623</v>
          </cell>
          <cell r="U5027">
            <v>0</v>
          </cell>
          <cell r="V5027">
            <v>0.45</v>
          </cell>
          <cell r="W5027">
            <v>0.45</v>
          </cell>
        </row>
        <row r="5028">
          <cell r="I5028" t="str">
            <v>团北村撤并村连通路</v>
          </cell>
          <cell r="J5028" t="str">
            <v>1327F4306230014</v>
          </cell>
          <cell r="K5028" t="str">
            <v>新村与撤并村便捷连通</v>
          </cell>
          <cell r="L5028" t="str">
            <v>三类地区</v>
          </cell>
          <cell r="M5028"/>
          <cell r="N5028" t="str">
            <v>改建</v>
          </cell>
          <cell r="O5028" t="str">
            <v>团北村</v>
          </cell>
          <cell r="P5028" t="str">
            <v>等外公路</v>
          </cell>
          <cell r="R5028" t="str">
            <v>3</v>
          </cell>
          <cell r="S5028" t="str">
            <v>3.5</v>
          </cell>
          <cell r="T5028" t="str">
            <v>C439430623</v>
          </cell>
          <cell r="U5028">
            <v>0</v>
          </cell>
          <cell r="V5028">
            <v>1.1299999999999999</v>
          </cell>
          <cell r="W5028">
            <v>1.1299999999999999</v>
          </cell>
        </row>
        <row r="5029">
          <cell r="I5029" t="str">
            <v>团东村撤并村连通路</v>
          </cell>
          <cell r="J5029" t="str">
            <v>1327F4306230015</v>
          </cell>
          <cell r="K5029" t="str">
            <v>新村与撤并村便捷连通</v>
          </cell>
          <cell r="L5029" t="str">
            <v>三类地区</v>
          </cell>
          <cell r="M5029"/>
          <cell r="N5029" t="str">
            <v>新改建</v>
          </cell>
          <cell r="O5029" t="str">
            <v>团东村</v>
          </cell>
          <cell r="P5029" t="str">
            <v>等外公路</v>
          </cell>
          <cell r="R5029" t="str">
            <v>3</v>
          </cell>
          <cell r="S5029" t="str">
            <v>3.5</v>
          </cell>
          <cell r="T5029" t="str">
            <v>Y140430623</v>
          </cell>
          <cell r="U5029">
            <v>0</v>
          </cell>
          <cell r="V5029">
            <v>2.04</v>
          </cell>
          <cell r="W5029">
            <v>2.04</v>
          </cell>
        </row>
        <row r="5030">
          <cell r="I5030" t="str">
            <v>团华村撤并村连通路</v>
          </cell>
          <cell r="J5030" t="str">
            <v>1327F4306230016</v>
          </cell>
          <cell r="K5030" t="str">
            <v>新村与撤并村便捷连通</v>
          </cell>
          <cell r="L5030" t="str">
            <v>三类地区</v>
          </cell>
          <cell r="M5030"/>
          <cell r="N5030" t="str">
            <v>新改建</v>
          </cell>
          <cell r="O5030" t="str">
            <v>团华村</v>
          </cell>
          <cell r="P5030" t="str">
            <v>等外公路</v>
          </cell>
          <cell r="R5030" t="str">
            <v>2.5</v>
          </cell>
          <cell r="S5030" t="str">
            <v>3.5</v>
          </cell>
          <cell r="T5030" t="str">
            <v>无</v>
          </cell>
          <cell r="U5030">
            <v>0</v>
          </cell>
          <cell r="V5030">
            <v>2.2799999999999998</v>
          </cell>
          <cell r="W5030">
            <v>2.2799999999999998</v>
          </cell>
        </row>
        <row r="5031">
          <cell r="I5031" t="str">
            <v>团胜村撤并村连通路</v>
          </cell>
          <cell r="J5031" t="str">
            <v>1327F4306230017</v>
          </cell>
          <cell r="K5031" t="str">
            <v>新村与撤并村便捷连通</v>
          </cell>
          <cell r="L5031" t="str">
            <v>三类地区</v>
          </cell>
          <cell r="M5031"/>
          <cell r="N5031" t="str">
            <v>新改建</v>
          </cell>
          <cell r="O5031" t="str">
            <v>团胜村</v>
          </cell>
          <cell r="P5031" t="str">
            <v>等外公路</v>
          </cell>
          <cell r="R5031" t="str">
            <v>2.5</v>
          </cell>
          <cell r="S5031" t="str">
            <v>3.5</v>
          </cell>
          <cell r="T5031" t="str">
            <v>无</v>
          </cell>
          <cell r="U5031">
            <v>0</v>
          </cell>
          <cell r="V5031">
            <v>0.56999999999999995</v>
          </cell>
          <cell r="W5031">
            <v>0.56999999999999995</v>
          </cell>
        </row>
        <row r="5032">
          <cell r="I5032" t="str">
            <v>县河口村撤并村连通路</v>
          </cell>
          <cell r="J5032" t="str">
            <v>1327F4306230025</v>
          </cell>
          <cell r="K5032" t="str">
            <v>新村与撤并村便捷连通</v>
          </cell>
          <cell r="L5032" t="str">
            <v>三类地区</v>
          </cell>
          <cell r="M5032"/>
          <cell r="N5032" t="str">
            <v>新改建</v>
          </cell>
          <cell r="O5032" t="str">
            <v>县河口村</v>
          </cell>
          <cell r="P5032" t="str">
            <v>等外公路</v>
          </cell>
          <cell r="R5032" t="str">
            <v>3</v>
          </cell>
          <cell r="S5032" t="str">
            <v>3.5</v>
          </cell>
          <cell r="T5032" t="str">
            <v>Y071430623</v>
          </cell>
          <cell r="U5032">
            <v>0</v>
          </cell>
          <cell r="V5032">
            <v>1.3</v>
          </cell>
          <cell r="W5032">
            <v>1.3</v>
          </cell>
        </row>
        <row r="5033">
          <cell r="I5033" t="str">
            <v>县河口村撤并村连通路（八一桑场）</v>
          </cell>
          <cell r="J5033" t="str">
            <v>1327F4306230026</v>
          </cell>
          <cell r="K5033" t="str">
            <v>新村与撤并村便捷连通</v>
          </cell>
          <cell r="L5033" t="str">
            <v>三类地区</v>
          </cell>
          <cell r="M5033"/>
          <cell r="N5033" t="str">
            <v>新改建</v>
          </cell>
          <cell r="O5033" t="str">
            <v>县河口村</v>
          </cell>
          <cell r="P5033" t="str">
            <v>等外公路</v>
          </cell>
          <cell r="R5033" t="str">
            <v>2.5</v>
          </cell>
          <cell r="S5033" t="str">
            <v>3.5</v>
          </cell>
          <cell r="T5033" t="str">
            <v>无</v>
          </cell>
          <cell r="U5033">
            <v>0</v>
          </cell>
          <cell r="V5033">
            <v>0.37</v>
          </cell>
          <cell r="W5033">
            <v>0.37</v>
          </cell>
        </row>
        <row r="5034">
          <cell r="I5034" t="str">
            <v>砚溪村撤并村连通路</v>
          </cell>
          <cell r="J5034" t="str">
            <v>1327F4306230028</v>
          </cell>
          <cell r="K5034" t="str">
            <v>新村与撤并村便捷连通</v>
          </cell>
          <cell r="L5034" t="str">
            <v>三类地区</v>
          </cell>
          <cell r="M5034"/>
          <cell r="N5034" t="str">
            <v>新改建</v>
          </cell>
          <cell r="O5034" t="str">
            <v>砚溪村</v>
          </cell>
          <cell r="P5034" t="str">
            <v>等外公路</v>
          </cell>
          <cell r="R5034" t="str">
            <v>3</v>
          </cell>
          <cell r="S5034" t="str">
            <v>3.5</v>
          </cell>
          <cell r="T5034" t="str">
            <v>C264430623</v>
          </cell>
          <cell r="U5034">
            <v>0</v>
          </cell>
          <cell r="V5034">
            <v>3.02</v>
          </cell>
          <cell r="W5034">
            <v>3.02</v>
          </cell>
        </row>
        <row r="5035">
          <cell r="I5035" t="str">
            <v>永吉村撤并村连通路</v>
          </cell>
          <cell r="J5035" t="str">
            <v>1327F4306230037</v>
          </cell>
          <cell r="K5035" t="str">
            <v>新村与撤并村便捷连通</v>
          </cell>
          <cell r="L5035" t="str">
            <v>三类地区</v>
          </cell>
          <cell r="M5035"/>
          <cell r="N5035" t="str">
            <v>新改建</v>
          </cell>
          <cell r="O5035" t="str">
            <v>永吉村</v>
          </cell>
          <cell r="P5035" t="str">
            <v>等外公路</v>
          </cell>
          <cell r="R5035" t="str">
            <v>2.5</v>
          </cell>
          <cell r="S5035" t="str">
            <v>3.5</v>
          </cell>
          <cell r="T5035" t="str">
            <v>无</v>
          </cell>
          <cell r="U5035">
            <v>0</v>
          </cell>
          <cell r="V5035">
            <v>1.34</v>
          </cell>
          <cell r="W5035">
            <v>1.34</v>
          </cell>
        </row>
        <row r="5036">
          <cell r="I5036" t="str">
            <v>友谊村撤并村连通路</v>
          </cell>
          <cell r="J5036" t="str">
            <v>1327F4306230034</v>
          </cell>
          <cell r="K5036" t="str">
            <v>新村与撤并村便捷连通</v>
          </cell>
          <cell r="L5036" t="str">
            <v>三类地区</v>
          </cell>
          <cell r="M5036"/>
          <cell r="N5036" t="str">
            <v>新改建</v>
          </cell>
          <cell r="O5036" t="str">
            <v>友谊村</v>
          </cell>
          <cell r="P5036" t="str">
            <v>等外公路</v>
          </cell>
          <cell r="R5036" t="str">
            <v>3</v>
          </cell>
          <cell r="S5036" t="str">
            <v>3.5</v>
          </cell>
          <cell r="T5036" t="str">
            <v>Y078430623</v>
          </cell>
          <cell r="U5036">
            <v>0</v>
          </cell>
          <cell r="V5036">
            <v>1.34</v>
          </cell>
          <cell r="W5036">
            <v>1.34</v>
          </cell>
        </row>
        <row r="5037">
          <cell r="I5037" t="str">
            <v>鱼口村撤并村连通路</v>
          </cell>
          <cell r="J5037" t="str">
            <v>1327F4306230007</v>
          </cell>
          <cell r="K5037" t="str">
            <v>新村与撤并村便捷连通</v>
          </cell>
          <cell r="L5037" t="str">
            <v>三类地区</v>
          </cell>
          <cell r="M5037"/>
          <cell r="N5037" t="str">
            <v>新改建</v>
          </cell>
          <cell r="O5037" t="str">
            <v>鱼口村</v>
          </cell>
          <cell r="P5037" t="str">
            <v>等外公路</v>
          </cell>
          <cell r="R5037" t="str">
            <v>3</v>
          </cell>
          <cell r="S5037" t="str">
            <v>3.5</v>
          </cell>
          <cell r="T5037" t="str">
            <v>C43F430623</v>
          </cell>
          <cell r="U5037">
            <v>0</v>
          </cell>
          <cell r="V5037">
            <v>0.63</v>
          </cell>
          <cell r="W5037">
            <v>0.63</v>
          </cell>
        </row>
        <row r="5038">
          <cell r="I5038" t="str">
            <v>终南村撤并村连通路</v>
          </cell>
          <cell r="J5038" t="str">
            <v>1327F4306230009</v>
          </cell>
          <cell r="K5038" t="str">
            <v>新村与撤并村便捷连通</v>
          </cell>
          <cell r="L5038" t="str">
            <v>三类地区</v>
          </cell>
          <cell r="M5038"/>
          <cell r="N5038" t="str">
            <v>新改建</v>
          </cell>
          <cell r="O5038" t="str">
            <v>终南村</v>
          </cell>
          <cell r="P5038" t="str">
            <v>等外公路</v>
          </cell>
          <cell r="R5038" t="str">
            <v>3</v>
          </cell>
          <cell r="S5038" t="str">
            <v>3.5</v>
          </cell>
          <cell r="T5038" t="str">
            <v>C342430623</v>
          </cell>
          <cell r="U5038">
            <v>0</v>
          </cell>
          <cell r="V5038">
            <v>1.26</v>
          </cell>
          <cell r="W5038">
            <v>1.26</v>
          </cell>
        </row>
        <row r="5039">
          <cell r="I5039" t="str">
            <v>注北村撤并村连通路</v>
          </cell>
          <cell r="J5039" t="str">
            <v>1327F4306230012</v>
          </cell>
          <cell r="K5039" t="str">
            <v>新村与撤并村便捷连通</v>
          </cell>
          <cell r="L5039" t="str">
            <v>三类地区</v>
          </cell>
          <cell r="M5039"/>
          <cell r="N5039" t="str">
            <v>升级改造（提质改造）</v>
          </cell>
          <cell r="O5039" t="str">
            <v>注北村</v>
          </cell>
          <cell r="P5039" t="str">
            <v>等外公路</v>
          </cell>
          <cell r="R5039" t="str">
            <v>2.5</v>
          </cell>
          <cell r="S5039" t="str">
            <v>3.5</v>
          </cell>
          <cell r="T5039" t="str">
            <v>无</v>
          </cell>
          <cell r="U5039">
            <v>0</v>
          </cell>
          <cell r="V5039">
            <v>2.68</v>
          </cell>
          <cell r="W5039">
            <v>2.68</v>
          </cell>
        </row>
        <row r="5040">
          <cell r="I5040" t="str">
            <v>砖桥村撤并村连通路</v>
          </cell>
          <cell r="J5040" t="str">
            <v>1327F4306230031</v>
          </cell>
          <cell r="K5040" t="str">
            <v>新村与撤并村便捷连通</v>
          </cell>
          <cell r="L5040" t="str">
            <v>三类地区</v>
          </cell>
          <cell r="M5040"/>
          <cell r="N5040" t="str">
            <v>新改建</v>
          </cell>
          <cell r="O5040" t="str">
            <v>砖桥村</v>
          </cell>
          <cell r="P5040" t="str">
            <v>等外公路</v>
          </cell>
          <cell r="R5040" t="str">
            <v>2.5</v>
          </cell>
          <cell r="S5040" t="str">
            <v>3.5</v>
          </cell>
          <cell r="T5040" t="str">
            <v>无</v>
          </cell>
          <cell r="U5040">
            <v>0</v>
          </cell>
          <cell r="V5040">
            <v>0.93</v>
          </cell>
          <cell r="W5040">
            <v>0.93</v>
          </cell>
        </row>
        <row r="5041">
          <cell r="I5041" t="str">
            <v>砖桥村撤并村连通路（天字壹号）</v>
          </cell>
          <cell r="J5041" t="str">
            <v>1327F4306230032</v>
          </cell>
          <cell r="K5041" t="str">
            <v>新村与撤并村便捷连通</v>
          </cell>
          <cell r="L5041" t="str">
            <v>三类地区</v>
          </cell>
          <cell r="M5041"/>
          <cell r="N5041" t="str">
            <v>新改建</v>
          </cell>
          <cell r="O5041" t="str">
            <v>砖桥村</v>
          </cell>
          <cell r="P5041" t="str">
            <v>等外公路</v>
          </cell>
          <cell r="R5041" t="str">
            <v>2.5</v>
          </cell>
          <cell r="S5041" t="str">
            <v>3.5</v>
          </cell>
          <cell r="T5041" t="str">
            <v>无</v>
          </cell>
          <cell r="U5041">
            <v>0</v>
          </cell>
          <cell r="V5041">
            <v>0.83</v>
          </cell>
          <cell r="W5041">
            <v>0.83</v>
          </cell>
        </row>
        <row r="5042">
          <cell r="I5042" t="str">
            <v>怡云村撤并村连通路</v>
          </cell>
          <cell r="J5042" t="str">
            <v>1327F4306230033</v>
          </cell>
          <cell r="K5042" t="str">
            <v>新村与撤并村便捷连通</v>
          </cell>
          <cell r="L5042" t="str">
            <v>三类地区</v>
          </cell>
          <cell r="M5042"/>
          <cell r="N5042" t="str">
            <v>新改建</v>
          </cell>
          <cell r="O5042" t="str">
            <v>怡云村</v>
          </cell>
          <cell r="P5042" t="str">
            <v>等外公路</v>
          </cell>
          <cell r="R5042" t="str">
            <v>2.5</v>
          </cell>
          <cell r="S5042" t="str">
            <v>3.5</v>
          </cell>
          <cell r="T5042" t="str">
            <v>无</v>
          </cell>
          <cell r="U5042">
            <v>0</v>
          </cell>
          <cell r="V5042">
            <v>0.71</v>
          </cell>
          <cell r="W5042">
            <v>0.71</v>
          </cell>
        </row>
        <row r="5043">
          <cell r="I5043" t="str">
            <v>酬塘山机埠-回隆十组连接路</v>
          </cell>
          <cell r="J5043" t="str">
            <v>1327F4306240168</v>
          </cell>
          <cell r="K5043" t="str">
            <v>新村与撤并村便捷连通</v>
          </cell>
          <cell r="L5043" t="str">
            <v>三类地区</v>
          </cell>
          <cell r="M5043"/>
          <cell r="N5043" t="str">
            <v>升级改造（提质改造）</v>
          </cell>
          <cell r="O5043" t="str">
            <v>杨柳潭村</v>
          </cell>
          <cell r="P5043" t="str">
            <v>四级公路</v>
          </cell>
          <cell r="R5043" t="str">
            <v>3.5</v>
          </cell>
          <cell r="S5043" t="str">
            <v>3.5</v>
          </cell>
          <cell r="T5043" t="str">
            <v>CX37430624</v>
          </cell>
          <cell r="U5043">
            <v>0</v>
          </cell>
          <cell r="V5043">
            <v>1.29</v>
          </cell>
          <cell r="W5043">
            <v>1.29</v>
          </cell>
        </row>
        <row r="5044">
          <cell r="I5044" t="str">
            <v>六龙渠-甘塘五组连接路</v>
          </cell>
          <cell r="J5044" t="str">
            <v>1327F4306240078</v>
          </cell>
          <cell r="K5044" t="str">
            <v>新村与撤并村便捷连通</v>
          </cell>
          <cell r="L5044" t="str">
            <v>三类地区</v>
          </cell>
          <cell r="M5044"/>
          <cell r="N5044" t="str">
            <v>升级改造（提质改造）</v>
          </cell>
          <cell r="O5044" t="str">
            <v>白马村</v>
          </cell>
          <cell r="P5044" t="str">
            <v>四级公路</v>
          </cell>
          <cell r="R5044" t="str">
            <v>3.5</v>
          </cell>
          <cell r="S5044" t="str">
            <v>3.5</v>
          </cell>
          <cell r="T5044" t="str">
            <v>CX23430624</v>
          </cell>
          <cell r="U5044">
            <v>0</v>
          </cell>
          <cell r="V5044">
            <v>1</v>
          </cell>
          <cell r="W5044">
            <v>1</v>
          </cell>
        </row>
        <row r="5045">
          <cell r="I5045" t="str">
            <v>西乐片三组-东昌片三组连接路</v>
          </cell>
          <cell r="J5045" t="str">
            <v>1327F4306240144</v>
          </cell>
          <cell r="K5045" t="str">
            <v>新村与撤并村便捷连通</v>
          </cell>
          <cell r="L5045" t="str">
            <v>三类地区</v>
          </cell>
          <cell r="M5045"/>
          <cell r="N5045" t="str">
            <v>升级改造（提质改造）</v>
          </cell>
          <cell r="O5045" t="str">
            <v>焦潭湾社区</v>
          </cell>
          <cell r="P5045" t="str">
            <v>四级公路</v>
          </cell>
          <cell r="R5045" t="str">
            <v>4.5</v>
          </cell>
          <cell r="S5045" t="str">
            <v>4.5</v>
          </cell>
          <cell r="T5045" t="str">
            <v>Y534430624</v>
          </cell>
          <cell r="U5045">
            <v>0</v>
          </cell>
          <cell r="V5045">
            <v>1.3</v>
          </cell>
          <cell r="W5045">
            <v>1.3</v>
          </cell>
        </row>
        <row r="5046">
          <cell r="I5046" t="str">
            <v>毛角片六组-五组连接路</v>
          </cell>
          <cell r="J5046" t="str">
            <v>1327F4306240099</v>
          </cell>
          <cell r="K5046" t="str">
            <v>新村与撤并村便捷连通</v>
          </cell>
          <cell r="L5046" t="str">
            <v>三类地区</v>
          </cell>
          <cell r="M5046"/>
          <cell r="N5046" t="str">
            <v>升级改造（提质改造）</v>
          </cell>
          <cell r="O5046" t="str">
            <v>毛角口村</v>
          </cell>
          <cell r="P5046" t="str">
            <v>四级公路</v>
          </cell>
          <cell r="R5046" t="str">
            <v>3.5</v>
          </cell>
          <cell r="S5046" t="str">
            <v>3.5</v>
          </cell>
          <cell r="T5046" t="str">
            <v>CW41430624</v>
          </cell>
          <cell r="U5046">
            <v>0</v>
          </cell>
          <cell r="V5046">
            <v>1.3</v>
          </cell>
          <cell r="W5046">
            <v>1.3</v>
          </cell>
        </row>
        <row r="5047">
          <cell r="I5047" t="str">
            <v>地坡十一组——十一组连接路</v>
          </cell>
          <cell r="J5047" t="str">
            <v>1327F4306240098</v>
          </cell>
          <cell r="K5047" t="str">
            <v>新村与撤并村便捷连通</v>
          </cell>
          <cell r="L5047" t="str">
            <v>三类地区</v>
          </cell>
          <cell r="M5047"/>
          <cell r="N5047" t="str">
            <v>升级改造（提质改造）</v>
          </cell>
          <cell r="O5047" t="str">
            <v>龙潭寺村</v>
          </cell>
          <cell r="P5047" t="str">
            <v>四级公路</v>
          </cell>
          <cell r="R5047" t="str">
            <v>3.5</v>
          </cell>
          <cell r="S5047" t="str">
            <v>3.5</v>
          </cell>
          <cell r="T5047" t="str">
            <v>cv30430624</v>
          </cell>
          <cell r="U5047">
            <v>0</v>
          </cell>
          <cell r="V5047">
            <v>1.5</v>
          </cell>
          <cell r="W5047">
            <v>1.5</v>
          </cell>
        </row>
        <row r="5048">
          <cell r="I5048" t="str">
            <v>爱民一组路</v>
          </cell>
          <cell r="J5048" t="str">
            <v>1327F4306240175</v>
          </cell>
          <cell r="K5048" t="str">
            <v>新村与撤并村便捷连通</v>
          </cell>
          <cell r="L5048" t="str">
            <v>三类地区</v>
          </cell>
          <cell r="M5048"/>
          <cell r="N5048" t="str">
            <v>升级改造（提质改造）</v>
          </cell>
          <cell r="O5048" t="str">
            <v>湾河社区</v>
          </cell>
          <cell r="P5048" t="str">
            <v>四级公路</v>
          </cell>
          <cell r="R5048" t="str">
            <v>3.5</v>
          </cell>
          <cell r="S5048" t="str">
            <v>3.5</v>
          </cell>
          <cell r="T5048" t="str">
            <v>cv07430624</v>
          </cell>
          <cell r="U5048">
            <v>0</v>
          </cell>
          <cell r="V5048">
            <v>0.6</v>
          </cell>
          <cell r="W5048">
            <v>0.6</v>
          </cell>
        </row>
        <row r="5049">
          <cell r="I5049" t="str">
            <v>西中组路</v>
          </cell>
          <cell r="J5049" t="str">
            <v>1327F4306240153</v>
          </cell>
          <cell r="K5049" t="str">
            <v>新村与撤并村便捷连通</v>
          </cell>
          <cell r="L5049" t="str">
            <v>三类地区</v>
          </cell>
          <cell r="M5049"/>
          <cell r="N5049" t="str">
            <v>升级改造（提质改造）</v>
          </cell>
          <cell r="O5049" t="str">
            <v>农场社区</v>
          </cell>
          <cell r="P5049" t="str">
            <v>四级公路</v>
          </cell>
          <cell r="R5049" t="str">
            <v>3.5</v>
          </cell>
          <cell r="S5049" t="str">
            <v>3.5</v>
          </cell>
          <cell r="T5049" t="str">
            <v>cc21430624</v>
          </cell>
          <cell r="U5049">
            <v>0</v>
          </cell>
          <cell r="V5049">
            <v>1</v>
          </cell>
          <cell r="W5049">
            <v>1</v>
          </cell>
        </row>
        <row r="5050">
          <cell r="I5050" t="str">
            <v>沉塘组-金龙村交界连接路</v>
          </cell>
          <cell r="J5050" t="str">
            <v>1327F4306240169</v>
          </cell>
          <cell r="K5050" t="str">
            <v>新村与撤并村便捷连通</v>
          </cell>
          <cell r="L5050" t="str">
            <v>三类地区</v>
          </cell>
          <cell r="M5050"/>
          <cell r="N5050" t="str">
            <v>升级改造（提质改造）</v>
          </cell>
          <cell r="O5050" t="str">
            <v>联合村</v>
          </cell>
          <cell r="P5050" t="str">
            <v>四级公路</v>
          </cell>
          <cell r="R5050" t="str">
            <v>3.5</v>
          </cell>
          <cell r="S5050" t="str">
            <v>3.5</v>
          </cell>
          <cell r="T5050" t="str">
            <v>Y631430624</v>
          </cell>
          <cell r="U5050">
            <v>0</v>
          </cell>
          <cell r="V5050">
            <v>0.4</v>
          </cell>
          <cell r="W5050">
            <v>0.4</v>
          </cell>
        </row>
        <row r="5051">
          <cell r="I5051" t="str">
            <v>杨家坝片17组-十组连接路</v>
          </cell>
          <cell r="J5051" t="str">
            <v>1327F4306240096</v>
          </cell>
          <cell r="K5051" t="str">
            <v>新村与撤并村便捷连通</v>
          </cell>
          <cell r="L5051" t="str">
            <v>三类地区</v>
          </cell>
          <cell r="M5051"/>
          <cell r="N5051" t="str">
            <v>升级改造（提质改造）</v>
          </cell>
          <cell r="O5051" t="str">
            <v>毛角口村</v>
          </cell>
          <cell r="P5051" t="str">
            <v>四级公路</v>
          </cell>
          <cell r="R5051" t="str">
            <v>3.5</v>
          </cell>
          <cell r="S5051" t="str">
            <v>3.5</v>
          </cell>
          <cell r="T5051" t="str">
            <v>C164430624</v>
          </cell>
          <cell r="U5051">
            <v>0</v>
          </cell>
          <cell r="V5051">
            <v>2</v>
          </cell>
          <cell r="W5051">
            <v>2</v>
          </cell>
        </row>
        <row r="5052">
          <cell r="I5052" t="str">
            <v>湘营线——十一组连接路</v>
          </cell>
          <cell r="J5052" t="str">
            <v>1327F4306240119</v>
          </cell>
          <cell r="K5052" t="str">
            <v>新村与撤并村便捷连通</v>
          </cell>
          <cell r="L5052" t="str">
            <v>三类地区</v>
          </cell>
          <cell r="M5052"/>
          <cell r="N5052" t="str">
            <v>升级改造（提质改造）</v>
          </cell>
          <cell r="O5052" t="str">
            <v>东南村</v>
          </cell>
          <cell r="P5052" t="str">
            <v>四级公路</v>
          </cell>
          <cell r="R5052" t="str">
            <v>3.5</v>
          </cell>
          <cell r="S5052" t="str">
            <v>3.5</v>
          </cell>
          <cell r="T5052" t="str">
            <v>c636430624</v>
          </cell>
          <cell r="U5052">
            <v>0</v>
          </cell>
          <cell r="V5052">
            <v>2.6</v>
          </cell>
          <cell r="W5052">
            <v>2.6</v>
          </cell>
        </row>
        <row r="5053">
          <cell r="I5053" t="str">
            <v>古塘——谭提连接路</v>
          </cell>
          <cell r="J5053" t="str">
            <v>1327F4306240128</v>
          </cell>
          <cell r="K5053" t="str">
            <v>新村与撤并村便捷连通</v>
          </cell>
          <cell r="L5053" t="str">
            <v>三类地区</v>
          </cell>
          <cell r="M5053"/>
          <cell r="N5053" t="str">
            <v>升级改造（提质改造）</v>
          </cell>
          <cell r="O5053" t="str">
            <v>古谭村</v>
          </cell>
          <cell r="P5053" t="str">
            <v>四级公路</v>
          </cell>
          <cell r="R5053" t="str">
            <v>3.5</v>
          </cell>
          <cell r="S5053" t="str">
            <v>3.5</v>
          </cell>
          <cell r="T5053" t="str">
            <v>cb29430624</v>
          </cell>
          <cell r="U5053">
            <v>0</v>
          </cell>
          <cell r="V5053">
            <v>2</v>
          </cell>
          <cell r="W5053">
            <v>2</v>
          </cell>
        </row>
        <row r="5054">
          <cell r="I5054" t="str">
            <v>仁西十三组路</v>
          </cell>
          <cell r="J5054" t="str">
            <v>1327F4306240155</v>
          </cell>
          <cell r="K5054" t="str">
            <v>新村与撤并村便捷连通</v>
          </cell>
          <cell r="L5054" t="str">
            <v>三类地区</v>
          </cell>
          <cell r="M5054"/>
          <cell r="N5054" t="str">
            <v>升级改造（提质改造）</v>
          </cell>
          <cell r="O5054" t="str">
            <v>华西新村</v>
          </cell>
          <cell r="P5054" t="str">
            <v>四级公路</v>
          </cell>
          <cell r="R5054" t="str">
            <v>3.5</v>
          </cell>
          <cell r="S5054" t="str">
            <v>3.5</v>
          </cell>
          <cell r="T5054" t="str">
            <v>y561430624</v>
          </cell>
          <cell r="U5054">
            <v>0</v>
          </cell>
          <cell r="V5054">
            <v>1.1000000000000001</v>
          </cell>
          <cell r="W5054">
            <v>1.1000000000000001</v>
          </cell>
        </row>
        <row r="5055">
          <cell r="I5055" t="str">
            <v>横鱼嘴路</v>
          </cell>
          <cell r="J5055" t="str">
            <v>1327F4306240038</v>
          </cell>
          <cell r="K5055" t="str">
            <v>新村与撤并村便捷连通</v>
          </cell>
          <cell r="L5055" t="str">
            <v>三类地区</v>
          </cell>
          <cell r="M5055"/>
          <cell r="N5055" t="str">
            <v>新建</v>
          </cell>
          <cell r="O5055" t="str">
            <v>兴联村</v>
          </cell>
          <cell r="P5055" t="str">
            <v>四级公路</v>
          </cell>
          <cell r="R5055" t="str">
            <v>3.5</v>
          </cell>
          <cell r="S5055" t="str">
            <v>3.5</v>
          </cell>
          <cell r="T5055" t="str">
            <v>Y628430624</v>
          </cell>
          <cell r="U5055">
            <v>0</v>
          </cell>
          <cell r="V5055">
            <v>0.4</v>
          </cell>
          <cell r="W5055">
            <v>0.4</v>
          </cell>
        </row>
        <row r="5056">
          <cell r="I5056" t="str">
            <v>七组至村部连接路</v>
          </cell>
          <cell r="J5056" t="str">
            <v>1327F4306240159</v>
          </cell>
          <cell r="K5056" t="str">
            <v>新村与撤并村便捷连通</v>
          </cell>
          <cell r="L5056" t="str">
            <v>三类地区</v>
          </cell>
          <cell r="M5056"/>
          <cell r="N5056" t="str">
            <v>升级改造（提质改造）</v>
          </cell>
          <cell r="O5056" t="str">
            <v>朝阳新村</v>
          </cell>
          <cell r="P5056" t="str">
            <v>四级公路</v>
          </cell>
          <cell r="R5056" t="str">
            <v>3.5</v>
          </cell>
          <cell r="S5056" t="str">
            <v>3.5</v>
          </cell>
          <cell r="T5056" t="str">
            <v>C262430624</v>
          </cell>
          <cell r="U5056">
            <v>0</v>
          </cell>
          <cell r="V5056">
            <v>0.5</v>
          </cell>
          <cell r="W5056">
            <v>0.5</v>
          </cell>
        </row>
        <row r="5057">
          <cell r="I5057" t="str">
            <v>乔山片七组-七组连接路</v>
          </cell>
          <cell r="J5057" t="str">
            <v>1327F4306240086</v>
          </cell>
          <cell r="K5057" t="str">
            <v>新村与撤并村便捷连通</v>
          </cell>
          <cell r="L5057" t="str">
            <v>三类地区</v>
          </cell>
          <cell r="M5057"/>
          <cell r="N5057" t="str">
            <v>新建</v>
          </cell>
          <cell r="O5057" t="str">
            <v>福乔村</v>
          </cell>
          <cell r="P5057" t="str">
            <v>四级公路</v>
          </cell>
          <cell r="R5057" t="str">
            <v>3.5</v>
          </cell>
          <cell r="S5057" t="str">
            <v>3.5</v>
          </cell>
          <cell r="T5057" t="str">
            <v>VC10430624</v>
          </cell>
          <cell r="U5057">
            <v>0</v>
          </cell>
          <cell r="V5057">
            <v>0.5</v>
          </cell>
          <cell r="W5057">
            <v>0.5</v>
          </cell>
        </row>
        <row r="5058">
          <cell r="I5058" t="str">
            <v>新堤一组-一组连接路</v>
          </cell>
          <cell r="J5058" t="str">
            <v>1327F4306240001</v>
          </cell>
          <cell r="K5058" t="str">
            <v>新村与撤并村便捷连通</v>
          </cell>
          <cell r="L5058" t="str">
            <v>三类地区</v>
          </cell>
          <cell r="M5058"/>
          <cell r="N5058" t="str">
            <v>升级改造（提质改造）</v>
          </cell>
          <cell r="O5058" t="str">
            <v>郭家湖村</v>
          </cell>
          <cell r="P5058" t="str">
            <v>四级公路</v>
          </cell>
          <cell r="R5058" t="str">
            <v>3.5</v>
          </cell>
          <cell r="S5058" t="str">
            <v>3.5</v>
          </cell>
          <cell r="T5058" t="str">
            <v>Y689430624</v>
          </cell>
          <cell r="U5058">
            <v>0</v>
          </cell>
          <cell r="V5058">
            <v>0.45</v>
          </cell>
          <cell r="W5058">
            <v>0.45</v>
          </cell>
        </row>
        <row r="5059">
          <cell r="I5059" t="str">
            <v>南湖一组-新堤连接路</v>
          </cell>
          <cell r="J5059" t="str">
            <v>1327F4306240064</v>
          </cell>
          <cell r="K5059" t="str">
            <v>新村与撤并村便捷连通</v>
          </cell>
          <cell r="L5059" t="str">
            <v>三类地区</v>
          </cell>
          <cell r="M5059"/>
          <cell r="N5059" t="str">
            <v>升级改造（提质改造）</v>
          </cell>
          <cell r="O5059" t="str">
            <v>湘家园村</v>
          </cell>
          <cell r="P5059" t="str">
            <v>四级公路</v>
          </cell>
          <cell r="R5059" t="str">
            <v>3.5</v>
          </cell>
          <cell r="S5059" t="str">
            <v>3.5</v>
          </cell>
          <cell r="T5059" t="str">
            <v>CD79430624</v>
          </cell>
          <cell r="U5059">
            <v>0</v>
          </cell>
          <cell r="V5059">
            <v>0.5</v>
          </cell>
          <cell r="W5059">
            <v>0.5</v>
          </cell>
        </row>
        <row r="5060">
          <cell r="I5060" t="str">
            <v>徐家园-蒋家塘连接路</v>
          </cell>
          <cell r="J5060" t="str">
            <v>1327F4306240130</v>
          </cell>
          <cell r="K5060" t="str">
            <v>新村与撤并村便捷连通</v>
          </cell>
          <cell r="L5060" t="str">
            <v>三类地区</v>
          </cell>
          <cell r="M5060"/>
          <cell r="N5060" t="str">
            <v>新建</v>
          </cell>
          <cell r="O5060" t="str">
            <v>柳庄村</v>
          </cell>
          <cell r="P5060" t="str">
            <v>四级公路</v>
          </cell>
          <cell r="R5060" t="str">
            <v>3.5</v>
          </cell>
          <cell r="S5060" t="str">
            <v>3.5</v>
          </cell>
          <cell r="T5060" t="str">
            <v>C88B430624</v>
          </cell>
          <cell r="U5060">
            <v>0</v>
          </cell>
          <cell r="V5060">
            <v>0.9</v>
          </cell>
          <cell r="W5060">
            <v>0.9</v>
          </cell>
        </row>
        <row r="5061">
          <cell r="I5061" t="str">
            <v>S101-杨柳二机渠连接路</v>
          </cell>
          <cell r="J5061" t="str">
            <v>1327F4306240076</v>
          </cell>
          <cell r="K5061" t="str">
            <v>新村与撤并村便捷连通</v>
          </cell>
          <cell r="L5061" t="str">
            <v>三类地区</v>
          </cell>
          <cell r="M5061"/>
          <cell r="N5061" t="str">
            <v>升级改造（提质改造）</v>
          </cell>
          <cell r="O5061" t="str">
            <v>百福村</v>
          </cell>
          <cell r="P5061" t="str">
            <v>四级公路</v>
          </cell>
          <cell r="R5061" t="str">
            <v>3.5</v>
          </cell>
          <cell r="S5061" t="str">
            <v>3.5</v>
          </cell>
          <cell r="T5061" t="str">
            <v>CZ79430624</v>
          </cell>
          <cell r="U5061">
            <v>0</v>
          </cell>
          <cell r="V5061">
            <v>0.67500000000000004</v>
          </cell>
          <cell r="W5061">
            <v>0.67500000000000004</v>
          </cell>
        </row>
        <row r="5062">
          <cell r="I5062" t="str">
            <v>八组——十组连接路</v>
          </cell>
          <cell r="J5062" t="str">
            <v>1327F4306240030</v>
          </cell>
          <cell r="K5062" t="str">
            <v>新村与撤并村便捷连通</v>
          </cell>
          <cell r="L5062" t="str">
            <v>三类地区</v>
          </cell>
          <cell r="M5062"/>
          <cell r="N5062" t="str">
            <v>新建</v>
          </cell>
          <cell r="O5062" t="str">
            <v>湘裕村</v>
          </cell>
          <cell r="P5062" t="str">
            <v>四级公路</v>
          </cell>
          <cell r="R5062" t="str">
            <v>3.5</v>
          </cell>
          <cell r="S5062" t="str">
            <v>3.5</v>
          </cell>
          <cell r="T5062" t="str">
            <v>V837430624</v>
          </cell>
          <cell r="U5062">
            <v>0</v>
          </cell>
          <cell r="V5062">
            <v>0.5</v>
          </cell>
          <cell r="W5062">
            <v>0.5</v>
          </cell>
        </row>
        <row r="5063">
          <cell r="I5063" t="str">
            <v>白竹王万清-五组王又生家连接路</v>
          </cell>
          <cell r="J5063" t="str">
            <v>1327F4306240148</v>
          </cell>
          <cell r="K5063" t="str">
            <v>新村与撤并村便捷连通</v>
          </cell>
          <cell r="L5063" t="str">
            <v>三类地区</v>
          </cell>
          <cell r="M5063"/>
          <cell r="N5063" t="str">
            <v>升级改造（提质改造）</v>
          </cell>
          <cell r="O5063" t="str">
            <v>乔江河村</v>
          </cell>
          <cell r="P5063" t="str">
            <v>四级公路</v>
          </cell>
          <cell r="R5063" t="str">
            <v>4.5</v>
          </cell>
          <cell r="S5063" t="str">
            <v>4.5</v>
          </cell>
          <cell r="T5063" t="str">
            <v>Y585430624</v>
          </cell>
          <cell r="U5063">
            <v>0</v>
          </cell>
          <cell r="V5063">
            <v>1.3</v>
          </cell>
          <cell r="W5063">
            <v>1.3</v>
          </cell>
        </row>
        <row r="5064">
          <cell r="I5064" t="str">
            <v>表玉路——同心水库连接路</v>
          </cell>
          <cell r="J5064" t="str">
            <v>1327F4306240042</v>
          </cell>
          <cell r="K5064" t="str">
            <v>新村与撤并村便捷连通</v>
          </cell>
          <cell r="L5064" t="str">
            <v>三类地区</v>
          </cell>
          <cell r="M5064"/>
          <cell r="N5064" t="str">
            <v>升级改造（提质改造）</v>
          </cell>
          <cell r="O5064" t="str">
            <v>东福新村</v>
          </cell>
          <cell r="P5064" t="str">
            <v>四级公路</v>
          </cell>
          <cell r="R5064" t="str">
            <v>3.5</v>
          </cell>
          <cell r="S5064" t="str">
            <v>3.5</v>
          </cell>
          <cell r="T5064" t="str">
            <v>c101430624</v>
          </cell>
          <cell r="U5064">
            <v>0</v>
          </cell>
          <cell r="V5064">
            <v>1.1000000000000001</v>
          </cell>
          <cell r="W5064">
            <v>1.1000000000000001</v>
          </cell>
        </row>
        <row r="5065">
          <cell r="I5065" t="str">
            <v>草湾七组-二组连接路</v>
          </cell>
          <cell r="J5065" t="str">
            <v>1327F4306240124</v>
          </cell>
          <cell r="K5065" t="str">
            <v>新村与撤并村便捷连通</v>
          </cell>
          <cell r="L5065" t="str">
            <v>三类地区</v>
          </cell>
          <cell r="M5065"/>
          <cell r="N5065" t="str">
            <v>升级改造（提质改造）</v>
          </cell>
          <cell r="O5065" t="str">
            <v>杨沙洲社区</v>
          </cell>
          <cell r="P5065" t="str">
            <v>四级公路</v>
          </cell>
          <cell r="R5065" t="str">
            <v>3.5</v>
          </cell>
          <cell r="S5065" t="str">
            <v>3.5</v>
          </cell>
          <cell r="T5065" t="str">
            <v>CW54430624</v>
          </cell>
          <cell r="U5065">
            <v>0</v>
          </cell>
          <cell r="V5065">
            <v>0.7</v>
          </cell>
          <cell r="W5065">
            <v>0.7</v>
          </cell>
        </row>
        <row r="5066">
          <cell r="I5066" t="str">
            <v>长平十一组-天鹅嘴桥连接路</v>
          </cell>
          <cell r="J5066" t="str">
            <v>1327F4306240037</v>
          </cell>
          <cell r="K5066" t="str">
            <v>新村与撤并村便捷连通</v>
          </cell>
          <cell r="L5066" t="str">
            <v>三类地区</v>
          </cell>
          <cell r="M5066"/>
          <cell r="N5066" t="str">
            <v>升级改造（提质改造）</v>
          </cell>
          <cell r="O5066" t="str">
            <v>黄陵港村</v>
          </cell>
          <cell r="P5066" t="str">
            <v>四级公路</v>
          </cell>
          <cell r="R5066" t="str">
            <v>3.5</v>
          </cell>
          <cell r="S5066" t="str">
            <v>3.5</v>
          </cell>
          <cell r="T5066" t="str">
            <v>CH14430624</v>
          </cell>
          <cell r="U5066">
            <v>0</v>
          </cell>
          <cell r="V5066">
            <v>0.31</v>
          </cell>
          <cell r="W5066">
            <v>0.31</v>
          </cell>
        </row>
        <row r="5067">
          <cell r="I5067" t="str">
            <v>陈仕十一组-十组连接路</v>
          </cell>
          <cell r="J5067" t="str">
            <v>1327F4306240080</v>
          </cell>
          <cell r="K5067" t="str">
            <v>新村与撤并村便捷连通</v>
          </cell>
          <cell r="L5067" t="str">
            <v>三类地区</v>
          </cell>
          <cell r="M5067"/>
          <cell r="N5067" t="str">
            <v>升级改造（提质改造）</v>
          </cell>
          <cell r="O5067" t="str">
            <v>大鄱山村</v>
          </cell>
          <cell r="P5067" t="str">
            <v>四级公路</v>
          </cell>
          <cell r="R5067" t="str">
            <v>3.5</v>
          </cell>
          <cell r="S5067" t="str">
            <v>3.5</v>
          </cell>
          <cell r="T5067" t="str">
            <v>CX44430624</v>
          </cell>
          <cell r="U5067">
            <v>0</v>
          </cell>
          <cell r="V5067">
            <v>0.5</v>
          </cell>
          <cell r="W5067">
            <v>0.5</v>
          </cell>
        </row>
        <row r="5068">
          <cell r="I5068" t="str">
            <v>大龙桥-张仕其家连接路</v>
          </cell>
          <cell r="J5068" t="str">
            <v>1327F4306240044</v>
          </cell>
          <cell r="K5068" t="str">
            <v>新村与撤并村便捷连通</v>
          </cell>
          <cell r="L5068" t="str">
            <v>三类地区</v>
          </cell>
          <cell r="M5068"/>
          <cell r="N5068" t="str">
            <v>升级改造（提质改造）</v>
          </cell>
          <cell r="O5068" t="str">
            <v>青草湖村</v>
          </cell>
          <cell r="P5068" t="str">
            <v>四级公路</v>
          </cell>
          <cell r="R5068" t="str">
            <v>3.5</v>
          </cell>
          <cell r="S5068" t="str">
            <v>3.5</v>
          </cell>
          <cell r="T5068" t="str">
            <v>C196430624</v>
          </cell>
          <cell r="U5068">
            <v>0</v>
          </cell>
          <cell r="V5068">
            <v>1.5</v>
          </cell>
          <cell r="W5068">
            <v>1.5</v>
          </cell>
        </row>
        <row r="5069">
          <cell r="I5069" t="str">
            <v>德兴十组-夹洲连接路</v>
          </cell>
          <cell r="J5069" t="str">
            <v>1327F4306240012</v>
          </cell>
          <cell r="K5069" t="str">
            <v>新村与撤并村便捷连通</v>
          </cell>
          <cell r="L5069" t="str">
            <v>三类地区</v>
          </cell>
          <cell r="M5069"/>
          <cell r="N5069" t="str">
            <v>升级改造（提质改造）</v>
          </cell>
          <cell r="O5069" t="str">
            <v>夹洲围村</v>
          </cell>
          <cell r="P5069" t="str">
            <v>四级公路</v>
          </cell>
          <cell r="R5069" t="str">
            <v>3.5</v>
          </cell>
          <cell r="S5069" t="str">
            <v>3.5</v>
          </cell>
          <cell r="T5069" t="str">
            <v>cd46430624</v>
          </cell>
          <cell r="U5069">
            <v>0</v>
          </cell>
          <cell r="V5069">
            <v>0.7</v>
          </cell>
          <cell r="W5069">
            <v>0.7</v>
          </cell>
        </row>
        <row r="5070">
          <cell r="I5070" t="str">
            <v>丁头坝一组路</v>
          </cell>
          <cell r="J5070" t="str">
            <v>1327F4306240123</v>
          </cell>
          <cell r="K5070" t="str">
            <v>新村与撤并村便捷连通</v>
          </cell>
          <cell r="L5070" t="str">
            <v>三类地区</v>
          </cell>
          <cell r="M5070"/>
          <cell r="N5070" t="str">
            <v>升级改造（提质改造）</v>
          </cell>
          <cell r="O5070" t="str">
            <v>杉塘坪村</v>
          </cell>
          <cell r="P5070" t="str">
            <v>四级公路</v>
          </cell>
          <cell r="R5070" t="str">
            <v>3.5</v>
          </cell>
          <cell r="S5070" t="str">
            <v>3.5</v>
          </cell>
          <cell r="T5070" t="str">
            <v>cq16430624</v>
          </cell>
          <cell r="U5070">
            <v>0</v>
          </cell>
          <cell r="V5070">
            <v>0.5</v>
          </cell>
          <cell r="W5070">
            <v>0.5</v>
          </cell>
        </row>
        <row r="5071">
          <cell r="I5071" t="str">
            <v>东亚村-西林渡口连接路</v>
          </cell>
          <cell r="J5071" t="str">
            <v>1327F4306240025</v>
          </cell>
          <cell r="K5071" t="str">
            <v>新村与撤并村便捷连通</v>
          </cell>
          <cell r="L5071" t="str">
            <v>三类地区</v>
          </cell>
          <cell r="M5071"/>
          <cell r="N5071" t="str">
            <v>升级改造（提质改造）</v>
          </cell>
          <cell r="O5071" t="str">
            <v>青龙桥村</v>
          </cell>
          <cell r="P5071" t="str">
            <v>四级公路</v>
          </cell>
          <cell r="R5071" t="str">
            <v>3.5</v>
          </cell>
          <cell r="S5071" t="str">
            <v>3.5</v>
          </cell>
          <cell r="T5071" t="str">
            <v>Y002430624</v>
          </cell>
          <cell r="U5071">
            <v>0</v>
          </cell>
          <cell r="V5071">
            <v>1.7749999999999999</v>
          </cell>
          <cell r="W5071">
            <v>1.7749999999999999</v>
          </cell>
        </row>
        <row r="5072">
          <cell r="I5072" t="str">
            <v>洞庭渔场-洞庭五组连接路</v>
          </cell>
          <cell r="J5072" t="str">
            <v>1327F4306240083</v>
          </cell>
          <cell r="K5072" t="str">
            <v>新村与撤并村便捷连通</v>
          </cell>
          <cell r="L5072" t="str">
            <v>三类地区</v>
          </cell>
          <cell r="M5072"/>
          <cell r="N5072" t="str">
            <v>升级改造（提质改造）</v>
          </cell>
          <cell r="O5072" t="str">
            <v>洞庭围村</v>
          </cell>
          <cell r="P5072" t="str">
            <v>四级公路</v>
          </cell>
          <cell r="R5072" t="str">
            <v>3.5</v>
          </cell>
          <cell r="S5072" t="str">
            <v>3.5</v>
          </cell>
          <cell r="T5072" t="str">
            <v>C098430624</v>
          </cell>
          <cell r="U5072">
            <v>0</v>
          </cell>
          <cell r="V5072">
            <v>0.5</v>
          </cell>
          <cell r="W5072">
            <v>0.5</v>
          </cell>
        </row>
        <row r="5073">
          <cell r="I5073" t="str">
            <v>鹅公湖渔场-群建村连接路</v>
          </cell>
          <cell r="J5073" t="str">
            <v>1327F4306240011</v>
          </cell>
          <cell r="K5073" t="str">
            <v>新村与撤并村便捷连通</v>
          </cell>
          <cell r="L5073" t="str">
            <v>三类地区</v>
          </cell>
          <cell r="M5073"/>
          <cell r="N5073" t="str">
            <v>升级改造（提质改造）</v>
          </cell>
          <cell r="O5073" t="str">
            <v>红旗湖村</v>
          </cell>
          <cell r="P5073" t="str">
            <v>四级公路</v>
          </cell>
          <cell r="R5073" t="str">
            <v>3.5</v>
          </cell>
          <cell r="S5073" t="str">
            <v>3.5</v>
          </cell>
          <cell r="T5073" t="str">
            <v>Y644430624</v>
          </cell>
          <cell r="U5073">
            <v>0</v>
          </cell>
          <cell r="V5073">
            <v>0.7</v>
          </cell>
          <cell r="W5073">
            <v>0.7</v>
          </cell>
        </row>
        <row r="5074">
          <cell r="I5074" t="str">
            <v>番关五组——十组连接路</v>
          </cell>
          <cell r="J5074" t="str">
            <v>1327F4306240180</v>
          </cell>
          <cell r="K5074" t="str">
            <v>新村与撤并村便捷连通</v>
          </cell>
          <cell r="L5074" t="str">
            <v>三类地区</v>
          </cell>
          <cell r="M5074"/>
          <cell r="N5074" t="str">
            <v>升级改造（提质改造）</v>
          </cell>
          <cell r="O5074" t="str">
            <v>黄甲村</v>
          </cell>
          <cell r="P5074" t="str">
            <v>四级公路</v>
          </cell>
          <cell r="R5074" t="str">
            <v>3.5</v>
          </cell>
          <cell r="S5074" t="str">
            <v>3.5</v>
          </cell>
          <cell r="T5074" t="str">
            <v>c243430624</v>
          </cell>
          <cell r="U5074">
            <v>0</v>
          </cell>
          <cell r="V5074">
            <v>0.6</v>
          </cell>
          <cell r="W5074">
            <v>0.6</v>
          </cell>
        </row>
        <row r="5075">
          <cell r="I5075" t="str">
            <v>飞跃路-南湖渔场连接路</v>
          </cell>
          <cell r="J5075" t="str">
            <v>1327F4306240087</v>
          </cell>
          <cell r="K5075" t="str">
            <v>新村与撤并村便捷连通</v>
          </cell>
          <cell r="L5075" t="str">
            <v>三类地区</v>
          </cell>
          <cell r="M5075"/>
          <cell r="N5075" t="str">
            <v>升级改造（提质改造）</v>
          </cell>
          <cell r="O5075" t="str">
            <v>和平村</v>
          </cell>
          <cell r="P5075" t="str">
            <v>四级公路</v>
          </cell>
          <cell r="R5075" t="str">
            <v>3.5</v>
          </cell>
          <cell r="S5075" t="str">
            <v>3.5</v>
          </cell>
          <cell r="T5075" t="str">
            <v>C181430624</v>
          </cell>
          <cell r="U5075">
            <v>0</v>
          </cell>
          <cell r="V5075">
            <v>1.4</v>
          </cell>
          <cell r="W5075">
            <v>1.4</v>
          </cell>
        </row>
        <row r="5076">
          <cell r="I5076" t="str">
            <v>复兴七组刘邦-曾西饶连接路</v>
          </cell>
          <cell r="J5076" t="str">
            <v>1327F4306240094</v>
          </cell>
          <cell r="K5076" t="str">
            <v>新村与撤并村便捷连通</v>
          </cell>
          <cell r="L5076" t="str">
            <v>三类地区</v>
          </cell>
          <cell r="M5076"/>
          <cell r="N5076" t="str">
            <v>升级改造（提质改造）</v>
          </cell>
          <cell r="O5076" t="str">
            <v>复兴围村</v>
          </cell>
          <cell r="P5076" t="str">
            <v>四级公路</v>
          </cell>
          <cell r="R5076" t="str">
            <v>3.5</v>
          </cell>
          <cell r="S5076" t="str">
            <v>3.5</v>
          </cell>
          <cell r="T5076" t="str">
            <v>CX97430624</v>
          </cell>
          <cell r="U5076">
            <v>0</v>
          </cell>
          <cell r="V5076">
            <v>0.8</v>
          </cell>
          <cell r="W5076">
            <v>0.8</v>
          </cell>
        </row>
        <row r="5077">
          <cell r="I5077" t="str">
            <v>关公潭一组-关公潭村连接路</v>
          </cell>
          <cell r="J5077" t="str">
            <v>1327F4306240051</v>
          </cell>
          <cell r="K5077" t="str">
            <v>新村与撤并村便捷连通</v>
          </cell>
          <cell r="L5077" t="str">
            <v>三类地区</v>
          </cell>
          <cell r="M5077"/>
          <cell r="N5077" t="str">
            <v>升级改造（提质改造）</v>
          </cell>
          <cell r="O5077" t="str">
            <v>王家寨村</v>
          </cell>
          <cell r="P5077" t="str">
            <v>四级公路</v>
          </cell>
          <cell r="R5077" t="str">
            <v>3.5</v>
          </cell>
          <cell r="S5077" t="str">
            <v>3.5</v>
          </cell>
          <cell r="T5077" t="str">
            <v>CA85430624</v>
          </cell>
          <cell r="U5077">
            <v>0</v>
          </cell>
          <cell r="V5077">
            <v>0.8</v>
          </cell>
          <cell r="W5077">
            <v>0.8</v>
          </cell>
        </row>
        <row r="5078">
          <cell r="I5078" t="str">
            <v>和平村部路</v>
          </cell>
          <cell r="J5078" t="str">
            <v>1327F4306240092</v>
          </cell>
          <cell r="K5078" t="str">
            <v>新村与撤并村便捷连通</v>
          </cell>
          <cell r="L5078" t="str">
            <v>三类地区</v>
          </cell>
          <cell r="M5078"/>
          <cell r="N5078" t="str">
            <v>升级改造（提质改造）</v>
          </cell>
          <cell r="O5078" t="str">
            <v>和平村</v>
          </cell>
          <cell r="P5078" t="str">
            <v>四级公路</v>
          </cell>
          <cell r="R5078" t="str">
            <v>3.5</v>
          </cell>
          <cell r="S5078" t="str">
            <v>3.5</v>
          </cell>
          <cell r="T5078" t="str">
            <v>CW72430624</v>
          </cell>
          <cell r="U5078">
            <v>0</v>
          </cell>
          <cell r="V5078">
            <v>1.26</v>
          </cell>
          <cell r="W5078">
            <v>1.26</v>
          </cell>
        </row>
        <row r="5079">
          <cell r="I5079" t="str">
            <v>花屋组——佑青塘组连接路</v>
          </cell>
          <cell r="J5079" t="str">
            <v>1327F4306240049</v>
          </cell>
          <cell r="K5079" t="str">
            <v>新村与撤并村便捷连通</v>
          </cell>
          <cell r="L5079" t="str">
            <v>三类地区</v>
          </cell>
          <cell r="M5079"/>
          <cell r="N5079" t="str">
            <v>升级改造（提质改造）</v>
          </cell>
          <cell r="O5079" t="str">
            <v>燎原村</v>
          </cell>
          <cell r="P5079" t="str">
            <v>四级公路</v>
          </cell>
          <cell r="R5079" t="str">
            <v>3.5</v>
          </cell>
          <cell r="S5079" t="str">
            <v>3.5</v>
          </cell>
          <cell r="T5079" t="str">
            <v>c152430624</v>
          </cell>
          <cell r="U5079">
            <v>0</v>
          </cell>
          <cell r="V5079">
            <v>0.5</v>
          </cell>
          <cell r="W5079">
            <v>0.5</v>
          </cell>
        </row>
        <row r="5080">
          <cell r="I5080" t="str">
            <v>间堤三组-芷泉十三组连接路</v>
          </cell>
          <cell r="J5080" t="str">
            <v>1327F4306240131</v>
          </cell>
          <cell r="K5080" t="str">
            <v>新村与撤并村便捷连通</v>
          </cell>
          <cell r="L5080" t="str">
            <v>三类地区</v>
          </cell>
          <cell r="M5080"/>
          <cell r="N5080" t="str">
            <v>升级改造（提质改造）</v>
          </cell>
          <cell r="O5080" t="str">
            <v>芷泉河村</v>
          </cell>
          <cell r="P5080" t="str">
            <v>四级公路</v>
          </cell>
          <cell r="R5080" t="str">
            <v>3.5</v>
          </cell>
          <cell r="S5080" t="str">
            <v>3.5</v>
          </cell>
          <cell r="T5080" t="str">
            <v>C163430624</v>
          </cell>
          <cell r="U5080">
            <v>0</v>
          </cell>
          <cell r="V5080">
            <v>1.2</v>
          </cell>
          <cell r="W5080">
            <v>1.2</v>
          </cell>
        </row>
        <row r="5081">
          <cell r="I5081" t="str">
            <v>将军组级路</v>
          </cell>
          <cell r="J5081" t="str">
            <v>1327F4306240163</v>
          </cell>
          <cell r="K5081" t="str">
            <v>新村与撤并村便捷连通</v>
          </cell>
          <cell r="L5081" t="str">
            <v>三类地区</v>
          </cell>
          <cell r="M5081"/>
          <cell r="N5081" t="str">
            <v>升级改造（提质改造）</v>
          </cell>
          <cell r="O5081" t="str">
            <v>联合村</v>
          </cell>
          <cell r="P5081" t="str">
            <v>四级公路</v>
          </cell>
          <cell r="R5081" t="str">
            <v>3.5</v>
          </cell>
          <cell r="S5081" t="str">
            <v>3.5</v>
          </cell>
          <cell r="T5081" t="str">
            <v>Y604430624</v>
          </cell>
          <cell r="U5081">
            <v>0</v>
          </cell>
          <cell r="V5081">
            <v>0.4</v>
          </cell>
          <cell r="W5081">
            <v>0.4</v>
          </cell>
        </row>
        <row r="5082">
          <cell r="I5082" t="str">
            <v>金杉一组——y666连接路</v>
          </cell>
          <cell r="J5082" t="str">
            <v>1327F4306240088</v>
          </cell>
          <cell r="K5082" t="str">
            <v>新村与撤并村便捷连通</v>
          </cell>
          <cell r="L5082" t="str">
            <v>三类地区</v>
          </cell>
          <cell r="M5082"/>
          <cell r="N5082" t="str">
            <v>新建</v>
          </cell>
          <cell r="O5082" t="str">
            <v>香杉村</v>
          </cell>
          <cell r="P5082" t="str">
            <v>四级公路</v>
          </cell>
          <cell r="R5082" t="str">
            <v>3.5</v>
          </cell>
          <cell r="S5082" t="str">
            <v>3.5</v>
          </cell>
          <cell r="T5082" t="str">
            <v>V523430624</v>
          </cell>
          <cell r="U5082">
            <v>0</v>
          </cell>
          <cell r="V5082">
            <v>2</v>
          </cell>
          <cell r="W5082">
            <v>2</v>
          </cell>
        </row>
        <row r="5083">
          <cell r="I5083" t="str">
            <v>金岳十组刘宗华-闵家新村连接路</v>
          </cell>
          <cell r="J5083" t="str">
            <v>1327F4306240052</v>
          </cell>
          <cell r="K5083" t="str">
            <v>新村与撤并村便捷连通</v>
          </cell>
          <cell r="L5083" t="str">
            <v>三类地区</v>
          </cell>
          <cell r="M5083"/>
          <cell r="N5083" t="str">
            <v>升级改造（提质改造）</v>
          </cell>
          <cell r="O5083" t="str">
            <v>旭日村</v>
          </cell>
          <cell r="P5083" t="str">
            <v>四级公路</v>
          </cell>
          <cell r="R5083" t="str">
            <v>3.5</v>
          </cell>
          <cell r="S5083" t="str">
            <v>3.5</v>
          </cell>
          <cell r="T5083" t="str">
            <v>CN26430624</v>
          </cell>
          <cell r="U5083">
            <v>0</v>
          </cell>
          <cell r="V5083">
            <v>0.7</v>
          </cell>
          <cell r="W5083">
            <v>0.7</v>
          </cell>
        </row>
        <row r="5084">
          <cell r="I5084" t="str">
            <v>荆新六组-黄义一组连接路</v>
          </cell>
          <cell r="J5084" t="str">
            <v>1327F4306240015</v>
          </cell>
          <cell r="K5084" t="str">
            <v>新村与撤并村便捷连通</v>
          </cell>
          <cell r="L5084" t="str">
            <v>三类地区</v>
          </cell>
          <cell r="M5084"/>
          <cell r="N5084" t="str">
            <v>升级改造（提质改造）</v>
          </cell>
          <cell r="O5084" t="str">
            <v>金义湖村</v>
          </cell>
          <cell r="P5084" t="str">
            <v>四级公路</v>
          </cell>
          <cell r="R5084" t="str">
            <v>3.5</v>
          </cell>
          <cell r="S5084" t="str">
            <v>3.5</v>
          </cell>
          <cell r="T5084" t="str">
            <v>CA85430624</v>
          </cell>
          <cell r="U5084">
            <v>0</v>
          </cell>
          <cell r="V5084">
            <v>0.3</v>
          </cell>
          <cell r="W5084">
            <v>0.3</v>
          </cell>
        </row>
        <row r="5085">
          <cell r="I5085" t="str">
            <v>老港-伏家连接路</v>
          </cell>
          <cell r="J5085" t="str">
            <v>1327F4306240010</v>
          </cell>
          <cell r="K5085" t="str">
            <v>新村与撤并村便捷连通</v>
          </cell>
          <cell r="L5085" t="str">
            <v>三类地区</v>
          </cell>
          <cell r="M5085"/>
          <cell r="N5085" t="str">
            <v>升级改造（提质改造）</v>
          </cell>
          <cell r="O5085" t="str">
            <v>合兴村</v>
          </cell>
          <cell r="P5085" t="str">
            <v>四级公路</v>
          </cell>
          <cell r="R5085" t="str">
            <v>3.5</v>
          </cell>
          <cell r="S5085" t="str">
            <v>3.5</v>
          </cell>
          <cell r="T5085" t="str">
            <v>cd33430624</v>
          </cell>
          <cell r="U5085">
            <v>0</v>
          </cell>
          <cell r="V5085">
            <v>0.88400000000000001</v>
          </cell>
          <cell r="W5085">
            <v>0.88400000000000001</v>
          </cell>
        </row>
        <row r="5086">
          <cell r="I5086" t="str">
            <v>乐兴一组-永成四组连接路</v>
          </cell>
          <cell r="J5086" t="str">
            <v>1327F4306240115</v>
          </cell>
          <cell r="K5086" t="str">
            <v>新村与撤并村便捷连通</v>
          </cell>
          <cell r="L5086" t="str">
            <v>三类地区</v>
          </cell>
          <cell r="M5086"/>
          <cell r="N5086" t="str">
            <v>升级改造（提质改造）</v>
          </cell>
          <cell r="O5086" t="str">
            <v>赛头口社区</v>
          </cell>
          <cell r="P5086" t="str">
            <v>四级公路</v>
          </cell>
          <cell r="R5086" t="str">
            <v>3.5</v>
          </cell>
          <cell r="S5086" t="str">
            <v>3.5</v>
          </cell>
          <cell r="T5086" t="str">
            <v>CZ10430624</v>
          </cell>
          <cell r="U5086">
            <v>0</v>
          </cell>
          <cell r="V5086">
            <v>1</v>
          </cell>
          <cell r="W5086">
            <v>1</v>
          </cell>
        </row>
        <row r="5087">
          <cell r="I5087" t="str">
            <v>连塘四组-新塘口十二组连接路</v>
          </cell>
          <cell r="J5087" t="str">
            <v>1327F4306240150</v>
          </cell>
          <cell r="K5087" t="str">
            <v>新村与撤并村便捷连通</v>
          </cell>
          <cell r="L5087" t="str">
            <v>三类地区</v>
          </cell>
          <cell r="M5087"/>
          <cell r="N5087" t="str">
            <v>升级改造（提质改造）</v>
          </cell>
          <cell r="O5087" t="str">
            <v>乔江河村</v>
          </cell>
          <cell r="P5087" t="str">
            <v>四级公路</v>
          </cell>
          <cell r="R5087" t="str">
            <v>4.5</v>
          </cell>
          <cell r="S5087" t="str">
            <v>4.5</v>
          </cell>
          <cell r="T5087" t="str">
            <v>Y617430624</v>
          </cell>
          <cell r="U5087">
            <v>0</v>
          </cell>
          <cell r="V5087">
            <v>0.6</v>
          </cell>
          <cell r="W5087">
            <v>0.6</v>
          </cell>
        </row>
        <row r="5088">
          <cell r="I5088" t="str">
            <v>连塘五组-王日红家连接路</v>
          </cell>
          <cell r="J5088" t="str">
            <v>1327F4306240109</v>
          </cell>
          <cell r="K5088" t="str">
            <v>新村与撤并村便捷连通</v>
          </cell>
          <cell r="L5088" t="str">
            <v>三类地区</v>
          </cell>
          <cell r="M5088"/>
          <cell r="N5088" t="str">
            <v>升级改造（提质改造）</v>
          </cell>
          <cell r="O5088" t="str">
            <v>乔江河村</v>
          </cell>
          <cell r="P5088" t="str">
            <v>四级公路</v>
          </cell>
          <cell r="R5088" t="str">
            <v>3.5</v>
          </cell>
          <cell r="S5088" t="str">
            <v>3.5</v>
          </cell>
          <cell r="T5088" t="str">
            <v>C170430624</v>
          </cell>
          <cell r="U5088">
            <v>0</v>
          </cell>
          <cell r="V5088">
            <v>0.7</v>
          </cell>
          <cell r="W5088">
            <v>0.7</v>
          </cell>
        </row>
        <row r="5089">
          <cell r="I5089" t="str">
            <v>临赛路-吉祥片九组连接路</v>
          </cell>
          <cell r="J5089" t="str">
            <v>1327F4306240104</v>
          </cell>
          <cell r="K5089" t="str">
            <v>新村与撤并村便捷连通</v>
          </cell>
          <cell r="L5089" t="str">
            <v>三类地区</v>
          </cell>
          <cell r="M5089"/>
          <cell r="N5089" t="str">
            <v>升级改造（提质改造）</v>
          </cell>
          <cell r="O5089" t="str">
            <v>临资口村</v>
          </cell>
          <cell r="P5089" t="str">
            <v>四级公路</v>
          </cell>
          <cell r="R5089" t="str">
            <v>3.5</v>
          </cell>
          <cell r="S5089" t="str">
            <v>3.5</v>
          </cell>
          <cell r="T5089" t="str">
            <v>CX80430624</v>
          </cell>
          <cell r="U5089">
            <v>0</v>
          </cell>
          <cell r="V5089">
            <v>0.5</v>
          </cell>
          <cell r="W5089">
            <v>0.5</v>
          </cell>
        </row>
        <row r="5090">
          <cell r="I5090" t="str">
            <v>龙井湾-苏家冲连接路</v>
          </cell>
          <cell r="J5090" t="str">
            <v>1327F4306240140</v>
          </cell>
          <cell r="K5090" t="str">
            <v>新村与撤并村便捷连通</v>
          </cell>
          <cell r="L5090" t="str">
            <v>三类地区</v>
          </cell>
          <cell r="M5090"/>
          <cell r="N5090" t="str">
            <v>升级改造（提质改造）</v>
          </cell>
          <cell r="O5090" t="str">
            <v>祥源村</v>
          </cell>
          <cell r="P5090" t="str">
            <v>四级公路</v>
          </cell>
          <cell r="R5090" t="str">
            <v>3.5</v>
          </cell>
          <cell r="S5090" t="str">
            <v>3.5</v>
          </cell>
          <cell r="T5090" t="str">
            <v>CG41430624</v>
          </cell>
          <cell r="U5090">
            <v>0</v>
          </cell>
          <cell r="V5090">
            <v>1</v>
          </cell>
          <cell r="W5090">
            <v>1</v>
          </cell>
        </row>
        <row r="5091">
          <cell r="I5091" t="str">
            <v>南叉渔场-九组连接路</v>
          </cell>
          <cell r="J5091" t="str">
            <v>1327F4306240070</v>
          </cell>
          <cell r="K5091" t="str">
            <v>新村与撤并村便捷连通</v>
          </cell>
          <cell r="L5091" t="str">
            <v>三类地区</v>
          </cell>
          <cell r="M5091"/>
          <cell r="N5091" t="str">
            <v>升级改造（提质改造）</v>
          </cell>
          <cell r="O5091" t="str">
            <v>兴新村</v>
          </cell>
          <cell r="P5091" t="str">
            <v>四级公路</v>
          </cell>
          <cell r="R5091" t="str">
            <v>3.5</v>
          </cell>
          <cell r="S5091" t="str">
            <v>3.5</v>
          </cell>
          <cell r="T5091" t="str">
            <v>C929430624</v>
          </cell>
          <cell r="U5091">
            <v>0</v>
          </cell>
          <cell r="V5091">
            <v>0.9</v>
          </cell>
          <cell r="W5091">
            <v>0.9</v>
          </cell>
        </row>
        <row r="5092">
          <cell r="I5092" t="str">
            <v>南阳片张家湾组连接路</v>
          </cell>
          <cell r="J5092" t="str">
            <v>1327F4306240162</v>
          </cell>
          <cell r="K5092" t="str">
            <v>新村与撤并村便捷连通</v>
          </cell>
          <cell r="L5092" t="str">
            <v>三类地区</v>
          </cell>
          <cell r="M5092"/>
          <cell r="N5092" t="str">
            <v>升级改造（提质改造）</v>
          </cell>
          <cell r="O5092" t="str">
            <v>金辅村</v>
          </cell>
          <cell r="P5092" t="str">
            <v>四级公路</v>
          </cell>
          <cell r="R5092" t="str">
            <v>3.5</v>
          </cell>
          <cell r="S5092" t="str">
            <v>3.5</v>
          </cell>
          <cell r="T5092" t="str">
            <v>C364430624</v>
          </cell>
          <cell r="U5092">
            <v>0</v>
          </cell>
          <cell r="V5092">
            <v>0.8</v>
          </cell>
          <cell r="W5092">
            <v>0.8</v>
          </cell>
        </row>
        <row r="5093">
          <cell r="I5093" t="str">
            <v>亲爱十一组-四组连接路</v>
          </cell>
          <cell r="J5093" t="str">
            <v>1327F4306240122</v>
          </cell>
          <cell r="K5093" t="str">
            <v>新村与撤并村便捷连通</v>
          </cell>
          <cell r="L5093" t="str">
            <v>三类地区</v>
          </cell>
          <cell r="M5093"/>
          <cell r="N5093" t="str">
            <v>升级改造（提质改造）</v>
          </cell>
          <cell r="O5093" t="str">
            <v>金台山村</v>
          </cell>
          <cell r="P5093" t="str">
            <v>四级公路</v>
          </cell>
          <cell r="R5093" t="str">
            <v>3.5</v>
          </cell>
          <cell r="S5093" t="str">
            <v>3.5</v>
          </cell>
          <cell r="T5093" t="str">
            <v>C349430624</v>
          </cell>
          <cell r="U5093">
            <v>0</v>
          </cell>
          <cell r="V5093">
            <v>0.5</v>
          </cell>
          <cell r="W5093">
            <v>0.5</v>
          </cell>
        </row>
        <row r="5094">
          <cell r="I5094" t="str">
            <v>青草湖村张春良-中心学校连接路</v>
          </cell>
          <cell r="J5094" t="str">
            <v>1327F4306240046</v>
          </cell>
          <cell r="K5094" t="str">
            <v>新村与撤并村便捷连通</v>
          </cell>
          <cell r="L5094" t="str">
            <v>三类地区</v>
          </cell>
          <cell r="M5094"/>
          <cell r="N5094" t="str">
            <v>升级改造（提质改造）</v>
          </cell>
          <cell r="O5094" t="str">
            <v>青草湖村</v>
          </cell>
          <cell r="P5094" t="str">
            <v>四级公路</v>
          </cell>
          <cell r="R5094" t="str">
            <v>3.5</v>
          </cell>
          <cell r="S5094" t="str">
            <v>3.5</v>
          </cell>
          <cell r="T5094" t="str">
            <v>CC36430624</v>
          </cell>
          <cell r="U5094">
            <v>0</v>
          </cell>
          <cell r="V5094">
            <v>0.37</v>
          </cell>
          <cell r="W5094">
            <v>0.37</v>
          </cell>
        </row>
        <row r="5095">
          <cell r="I5095" t="str">
            <v>青山5组——青麦4组连接路</v>
          </cell>
          <cell r="J5095" t="str">
            <v>1327F4306240113</v>
          </cell>
          <cell r="K5095" t="str">
            <v>新村与撤并村便捷连通</v>
          </cell>
          <cell r="L5095" t="str">
            <v>三类地区</v>
          </cell>
          <cell r="M5095"/>
          <cell r="N5095" t="str">
            <v>升级改造（提质改造）</v>
          </cell>
          <cell r="O5095" t="str">
            <v>邮路口村</v>
          </cell>
          <cell r="P5095" t="str">
            <v>四级公路</v>
          </cell>
          <cell r="R5095" t="str">
            <v>3.5</v>
          </cell>
          <cell r="S5095" t="str">
            <v>3.5</v>
          </cell>
          <cell r="T5095" t="str">
            <v>c075430624</v>
          </cell>
          <cell r="U5095">
            <v>0</v>
          </cell>
          <cell r="V5095">
            <v>1</v>
          </cell>
          <cell r="W5095">
            <v>1</v>
          </cell>
        </row>
        <row r="5096">
          <cell r="I5096" t="str">
            <v>清水六组-六塘集镇连接路</v>
          </cell>
          <cell r="J5096" t="str">
            <v>1327F4306240060</v>
          </cell>
          <cell r="K5096" t="str">
            <v>新村与撤并村便捷连通</v>
          </cell>
          <cell r="L5096" t="str">
            <v>三类地区</v>
          </cell>
          <cell r="M5096"/>
          <cell r="N5096" t="str">
            <v>升级改造（提质改造）</v>
          </cell>
          <cell r="O5096" t="str">
            <v>金珠口村</v>
          </cell>
          <cell r="P5096" t="str">
            <v>四级公路</v>
          </cell>
          <cell r="R5096" t="str">
            <v>3.5</v>
          </cell>
          <cell r="S5096" t="str">
            <v>3.5</v>
          </cell>
          <cell r="T5096" t="str">
            <v>C236430624</v>
          </cell>
          <cell r="U5096">
            <v>0</v>
          </cell>
          <cell r="V5096">
            <v>0.8</v>
          </cell>
          <cell r="W5096">
            <v>0.8</v>
          </cell>
        </row>
        <row r="5097">
          <cell r="I5097" t="str">
            <v>清水十组-秃峰村交界连接路</v>
          </cell>
          <cell r="J5097" t="str">
            <v>1327F4306240058</v>
          </cell>
          <cell r="K5097" t="str">
            <v>新村与撤并村便捷连通</v>
          </cell>
          <cell r="L5097" t="str">
            <v>三类地区</v>
          </cell>
          <cell r="M5097"/>
          <cell r="N5097" t="str">
            <v>升级改造（提质改造）</v>
          </cell>
          <cell r="O5097" t="str">
            <v>金珠口村</v>
          </cell>
          <cell r="P5097" t="str">
            <v>四级公路</v>
          </cell>
          <cell r="R5097" t="str">
            <v>3.5</v>
          </cell>
          <cell r="S5097" t="str">
            <v>3.5</v>
          </cell>
          <cell r="T5097" t="str">
            <v>CI11430624</v>
          </cell>
          <cell r="U5097">
            <v>0</v>
          </cell>
          <cell r="V5097">
            <v>0.45</v>
          </cell>
          <cell r="W5097">
            <v>0.45</v>
          </cell>
        </row>
        <row r="5098">
          <cell r="I5098" t="str">
            <v>仁寿三组-一组连接路</v>
          </cell>
          <cell r="J5098" t="str">
            <v>1327F4306240007</v>
          </cell>
          <cell r="K5098" t="str">
            <v>新村与撤并村便捷连通</v>
          </cell>
          <cell r="L5098" t="str">
            <v>三类地区</v>
          </cell>
          <cell r="M5098"/>
          <cell r="N5098" t="str">
            <v>升级改造（提质改造）</v>
          </cell>
          <cell r="O5098" t="str">
            <v>躲风亭社区</v>
          </cell>
          <cell r="P5098" t="str">
            <v>四级公路</v>
          </cell>
          <cell r="R5098" t="str">
            <v>3.5</v>
          </cell>
          <cell r="S5098" t="str">
            <v>3.5</v>
          </cell>
          <cell r="T5098" t="str">
            <v>cy80430624</v>
          </cell>
          <cell r="U5098">
            <v>0</v>
          </cell>
          <cell r="V5098">
            <v>0.4</v>
          </cell>
          <cell r="W5098">
            <v>0.4</v>
          </cell>
        </row>
        <row r="5099">
          <cell r="I5099" t="str">
            <v>赛头渔场路</v>
          </cell>
          <cell r="J5099" t="str">
            <v>1327F4306240182</v>
          </cell>
          <cell r="K5099" t="str">
            <v>新村与撤并村便捷连通</v>
          </cell>
          <cell r="L5099" t="str">
            <v>三类地区</v>
          </cell>
          <cell r="M5099"/>
          <cell r="N5099" t="str">
            <v>新建</v>
          </cell>
          <cell r="O5099" t="str">
            <v>大淋港村</v>
          </cell>
          <cell r="P5099" t="str">
            <v>四级公路</v>
          </cell>
          <cell r="R5099" t="str">
            <v>3.5</v>
          </cell>
          <cell r="S5099" t="str">
            <v>3.5</v>
          </cell>
          <cell r="T5099" t="str">
            <v>c92b430624</v>
          </cell>
          <cell r="U5099">
            <v>0</v>
          </cell>
          <cell r="V5099">
            <v>1.2</v>
          </cell>
          <cell r="W5099">
            <v>1.2</v>
          </cell>
        </row>
        <row r="5100">
          <cell r="I5100" t="str">
            <v>三塘桥——小桥村连接路</v>
          </cell>
          <cell r="J5100" t="str">
            <v>1327F4306240143</v>
          </cell>
          <cell r="K5100" t="str">
            <v>新村与撤并村便捷连通</v>
          </cell>
          <cell r="L5100" t="str">
            <v>三类地区</v>
          </cell>
          <cell r="M5100"/>
          <cell r="N5100" t="str">
            <v>升级改造（提质改造）</v>
          </cell>
          <cell r="O5100" t="str">
            <v>坝桥村</v>
          </cell>
          <cell r="P5100" t="str">
            <v>四级公路</v>
          </cell>
          <cell r="R5100" t="str">
            <v>3.5</v>
          </cell>
          <cell r="S5100" t="str">
            <v>3.5</v>
          </cell>
          <cell r="T5100" t="str">
            <v>c918430624</v>
          </cell>
          <cell r="U5100">
            <v>0</v>
          </cell>
          <cell r="V5100">
            <v>0.8</v>
          </cell>
          <cell r="W5100">
            <v>0.8</v>
          </cell>
        </row>
        <row r="5101">
          <cell r="I5101" t="str">
            <v>三组------团结路连接路</v>
          </cell>
          <cell r="J5101" t="str">
            <v>1327F4306240067</v>
          </cell>
          <cell r="K5101" t="str">
            <v>新村与撤并村便捷连通</v>
          </cell>
          <cell r="L5101" t="str">
            <v>三类地区</v>
          </cell>
          <cell r="M5101"/>
          <cell r="N5101" t="str">
            <v>升级改造（提质改造）</v>
          </cell>
          <cell r="O5101" t="str">
            <v>红旗村</v>
          </cell>
          <cell r="P5101" t="str">
            <v>四级公路</v>
          </cell>
          <cell r="R5101" t="str">
            <v>3.5</v>
          </cell>
          <cell r="S5101" t="str">
            <v>3.5</v>
          </cell>
          <cell r="T5101" t="str">
            <v>cv18430624</v>
          </cell>
          <cell r="U5101">
            <v>0</v>
          </cell>
          <cell r="V5101">
            <v>0.8</v>
          </cell>
          <cell r="W5101">
            <v>0.8</v>
          </cell>
        </row>
        <row r="5102">
          <cell r="I5102" t="str">
            <v>双湖十五组-十二组连接路</v>
          </cell>
          <cell r="J5102" t="str">
            <v>1327F4306240009</v>
          </cell>
          <cell r="K5102" t="str">
            <v>新村与撤并村便捷连通</v>
          </cell>
          <cell r="L5102" t="str">
            <v>三类地区</v>
          </cell>
          <cell r="M5102"/>
          <cell r="N5102" t="str">
            <v>升级改造（提质改造）</v>
          </cell>
          <cell r="O5102" t="str">
            <v>合兴村</v>
          </cell>
          <cell r="P5102" t="str">
            <v>四级公路</v>
          </cell>
          <cell r="R5102" t="str">
            <v>3.5</v>
          </cell>
          <cell r="S5102" t="str">
            <v>3.5</v>
          </cell>
          <cell r="T5102" t="str">
            <v>cd20430624</v>
          </cell>
          <cell r="U5102">
            <v>0</v>
          </cell>
          <cell r="V5102">
            <v>0.8</v>
          </cell>
          <cell r="W5102">
            <v>0.8</v>
          </cell>
        </row>
        <row r="5103">
          <cell r="I5103" t="str">
            <v>土地山十组-五组连接路</v>
          </cell>
          <cell r="J5103" t="str">
            <v>1327F4306240043</v>
          </cell>
          <cell r="K5103" t="str">
            <v>新村与撤并村便捷连通</v>
          </cell>
          <cell r="L5103" t="str">
            <v>三类地区</v>
          </cell>
          <cell r="M5103"/>
          <cell r="N5103" t="str">
            <v>升级改造（提质改造）</v>
          </cell>
          <cell r="O5103" t="str">
            <v>潭山村</v>
          </cell>
          <cell r="P5103" t="str">
            <v>四级公路</v>
          </cell>
          <cell r="R5103" t="str">
            <v>3.5</v>
          </cell>
          <cell r="S5103" t="str">
            <v>3.5</v>
          </cell>
          <cell r="T5103" t="str">
            <v>CD95430624</v>
          </cell>
          <cell r="U5103">
            <v>0</v>
          </cell>
          <cell r="V5103">
            <v>0.4</v>
          </cell>
          <cell r="W5103">
            <v>0.4</v>
          </cell>
        </row>
        <row r="5104">
          <cell r="I5104" t="str">
            <v>文洲一组-大岭组连接路</v>
          </cell>
          <cell r="J5104" t="str">
            <v>1327F4306240022</v>
          </cell>
          <cell r="K5104" t="str">
            <v>新村与撤并村便捷连通</v>
          </cell>
          <cell r="L5104" t="str">
            <v>三类地区</v>
          </cell>
          <cell r="M5104"/>
          <cell r="N5104" t="str">
            <v>升级改造（提质改造）</v>
          </cell>
          <cell r="O5104" t="str">
            <v>青龙桥村</v>
          </cell>
          <cell r="P5104" t="str">
            <v>四级公路</v>
          </cell>
          <cell r="R5104" t="str">
            <v>3.5</v>
          </cell>
          <cell r="S5104" t="str">
            <v>3.5</v>
          </cell>
          <cell r="T5104" t="str">
            <v>CC76430624</v>
          </cell>
          <cell r="U5104">
            <v>0</v>
          </cell>
          <cell r="V5104">
            <v>0.5</v>
          </cell>
          <cell r="W5104">
            <v>0.5</v>
          </cell>
        </row>
        <row r="5105">
          <cell r="I5105" t="str">
            <v>文泾十组-合兴连接路</v>
          </cell>
          <cell r="J5105" t="str">
            <v>1327F4306240137</v>
          </cell>
          <cell r="K5105" t="str">
            <v>新村与撤并村便捷连通</v>
          </cell>
          <cell r="L5105" t="str">
            <v>三类地区</v>
          </cell>
          <cell r="M5105"/>
          <cell r="N5105" t="str">
            <v>升级改造（提质改造）</v>
          </cell>
          <cell r="O5105" t="str">
            <v>文谊新村</v>
          </cell>
          <cell r="P5105" t="str">
            <v>四级公路</v>
          </cell>
          <cell r="R5105" t="str">
            <v>3.5</v>
          </cell>
          <cell r="S5105" t="str">
            <v>3.5</v>
          </cell>
          <cell r="T5105" t="str">
            <v>C369430624</v>
          </cell>
          <cell r="U5105">
            <v>0</v>
          </cell>
          <cell r="V5105">
            <v>0.5</v>
          </cell>
          <cell r="W5105">
            <v>0.5</v>
          </cell>
        </row>
        <row r="5106">
          <cell r="I5106" t="str">
            <v>五家组——茶坊组连接路</v>
          </cell>
          <cell r="J5106" t="str">
            <v>1327F4306240178</v>
          </cell>
          <cell r="K5106" t="str">
            <v>新村与撤并村便捷连通</v>
          </cell>
          <cell r="L5106" t="str">
            <v>三类地区</v>
          </cell>
          <cell r="M5106"/>
          <cell r="N5106" t="str">
            <v>升级改造（提质改造）</v>
          </cell>
          <cell r="O5106" t="str">
            <v>双桥社区</v>
          </cell>
          <cell r="P5106" t="str">
            <v>四级公路</v>
          </cell>
          <cell r="R5106" t="str">
            <v>3.5</v>
          </cell>
          <cell r="S5106" t="str">
            <v>3.5</v>
          </cell>
          <cell r="T5106" t="str">
            <v>ci72430624</v>
          </cell>
          <cell r="U5106">
            <v>0</v>
          </cell>
          <cell r="V5106">
            <v>0.8</v>
          </cell>
          <cell r="W5106">
            <v>0.8</v>
          </cell>
        </row>
        <row r="5107">
          <cell r="I5107" t="str">
            <v>小学-大堤连接路</v>
          </cell>
          <cell r="J5107" t="str">
            <v>1327F4306240047</v>
          </cell>
          <cell r="K5107" t="str">
            <v>新村与撤并村便捷连通</v>
          </cell>
          <cell r="L5107" t="str">
            <v>三类地区</v>
          </cell>
          <cell r="M5107"/>
          <cell r="N5107" t="str">
            <v>升级改造（提质改造）</v>
          </cell>
          <cell r="O5107" t="str">
            <v>同新村</v>
          </cell>
          <cell r="P5107" t="str">
            <v>四级公路</v>
          </cell>
          <cell r="R5107" t="str">
            <v>3.5</v>
          </cell>
          <cell r="S5107" t="str">
            <v>3.5</v>
          </cell>
          <cell r="T5107" t="str">
            <v>CC93430624</v>
          </cell>
          <cell r="U5107">
            <v>0</v>
          </cell>
          <cell r="V5107">
            <v>0.8</v>
          </cell>
          <cell r="W5107">
            <v>0.8</v>
          </cell>
        </row>
        <row r="5108">
          <cell r="I5108" t="str">
            <v>肖家湾中山六组-七组连接路</v>
          </cell>
          <cell r="J5108" t="str">
            <v>1327F4306240165</v>
          </cell>
          <cell r="K5108" t="str">
            <v>新村与撤并村便捷连通</v>
          </cell>
          <cell r="L5108" t="str">
            <v>三类地区</v>
          </cell>
          <cell r="M5108"/>
          <cell r="N5108" t="str">
            <v>升级改造（提质改造）</v>
          </cell>
          <cell r="O5108" t="str">
            <v>沿江村</v>
          </cell>
          <cell r="P5108" t="str">
            <v>四级公路</v>
          </cell>
          <cell r="R5108" t="str">
            <v>3.5</v>
          </cell>
          <cell r="S5108" t="str">
            <v>3.5</v>
          </cell>
          <cell r="T5108" t="str">
            <v>CM08430624</v>
          </cell>
          <cell r="U5108">
            <v>0</v>
          </cell>
          <cell r="V5108">
            <v>1</v>
          </cell>
          <cell r="W5108">
            <v>1</v>
          </cell>
        </row>
        <row r="5109">
          <cell r="I5109" t="str">
            <v>新港四组-四组连接路</v>
          </cell>
          <cell r="J5109" t="str">
            <v>1327F4306240120</v>
          </cell>
          <cell r="K5109" t="str">
            <v>新村与撤并村便捷连通</v>
          </cell>
          <cell r="L5109" t="str">
            <v>三类地区</v>
          </cell>
          <cell r="M5109"/>
          <cell r="N5109" t="str">
            <v>升级改造（提质改造）</v>
          </cell>
          <cell r="O5109" t="str">
            <v>胭脂湖村</v>
          </cell>
          <cell r="P5109" t="str">
            <v>四级公路</v>
          </cell>
          <cell r="R5109" t="str">
            <v>3.5</v>
          </cell>
          <cell r="S5109" t="str">
            <v>3.5</v>
          </cell>
          <cell r="T5109" t="str">
            <v>CZ96430624</v>
          </cell>
          <cell r="U5109">
            <v>0</v>
          </cell>
          <cell r="V5109">
            <v>0.9</v>
          </cell>
          <cell r="W5109">
            <v>0.9</v>
          </cell>
        </row>
        <row r="5110">
          <cell r="I5110" t="str">
            <v>新华五组-六组连接路</v>
          </cell>
          <cell r="J5110" t="str">
            <v>1327F4306240134</v>
          </cell>
          <cell r="K5110" t="str">
            <v>新村与撤并村便捷连通</v>
          </cell>
          <cell r="L5110" t="str">
            <v>三类地区</v>
          </cell>
          <cell r="M5110"/>
          <cell r="N5110" t="str">
            <v>升级改造（提质改造）</v>
          </cell>
          <cell r="O5110" t="str">
            <v>农家新村</v>
          </cell>
          <cell r="P5110" t="str">
            <v>四级公路</v>
          </cell>
          <cell r="R5110" t="str">
            <v>3.5</v>
          </cell>
          <cell r="S5110" t="str">
            <v>3.5</v>
          </cell>
          <cell r="T5110" t="str">
            <v>C132430624</v>
          </cell>
          <cell r="U5110">
            <v>0</v>
          </cell>
          <cell r="V5110">
            <v>0.4</v>
          </cell>
          <cell r="W5110">
            <v>0.4</v>
          </cell>
        </row>
        <row r="5111">
          <cell r="I5111" t="str">
            <v>新街-大堤连接路</v>
          </cell>
          <cell r="J5111" t="str">
            <v>1327F4306240151</v>
          </cell>
          <cell r="K5111" t="str">
            <v>新村与撤并村便捷连通</v>
          </cell>
          <cell r="L5111" t="str">
            <v>三类地区</v>
          </cell>
          <cell r="M5111"/>
          <cell r="N5111" t="str">
            <v>升级改造（提质改造）</v>
          </cell>
          <cell r="O5111" t="str">
            <v>樟树港社区</v>
          </cell>
          <cell r="P5111" t="str">
            <v>四级公路</v>
          </cell>
          <cell r="R5111" t="str">
            <v>3.5</v>
          </cell>
          <cell r="S5111" t="str">
            <v>3.5</v>
          </cell>
          <cell r="T5111" t="str">
            <v>CG75430624</v>
          </cell>
          <cell r="U5111">
            <v>0</v>
          </cell>
          <cell r="V5111">
            <v>0.4</v>
          </cell>
          <cell r="W5111">
            <v>0.4</v>
          </cell>
        </row>
        <row r="5112">
          <cell r="I5112" t="str">
            <v>兴安十五组-兴隆十二组连接路</v>
          </cell>
          <cell r="J5112" t="str">
            <v>1327F4306240035</v>
          </cell>
          <cell r="K5112" t="str">
            <v>新村与撤并村便捷连通</v>
          </cell>
          <cell r="L5112" t="str">
            <v>三类地区</v>
          </cell>
          <cell r="M5112"/>
          <cell r="N5112" t="str">
            <v>升级改造（提质改造）</v>
          </cell>
          <cell r="O5112" t="str">
            <v>兴联村</v>
          </cell>
          <cell r="P5112" t="str">
            <v>四级公路</v>
          </cell>
          <cell r="R5112" t="str">
            <v>3.5</v>
          </cell>
          <cell r="S5112" t="str">
            <v>3.5</v>
          </cell>
          <cell r="T5112" t="str">
            <v>c904430624</v>
          </cell>
          <cell r="U5112">
            <v>0</v>
          </cell>
          <cell r="V5112">
            <v>0.8</v>
          </cell>
          <cell r="W5112">
            <v>0.8</v>
          </cell>
        </row>
        <row r="5113">
          <cell r="I5113" t="str">
            <v>兴源村-塘华连接路</v>
          </cell>
          <cell r="J5113" t="str">
            <v>1327F4306240149</v>
          </cell>
          <cell r="K5113" t="str">
            <v>新村与撤并村便捷连通</v>
          </cell>
          <cell r="L5113" t="str">
            <v>三类地区</v>
          </cell>
          <cell r="M5113"/>
          <cell r="N5113" t="str">
            <v>升级改造（提质改造）</v>
          </cell>
          <cell r="O5113" t="str">
            <v>兴源村</v>
          </cell>
          <cell r="P5113" t="str">
            <v>四级公路</v>
          </cell>
          <cell r="R5113" t="str">
            <v>3.5</v>
          </cell>
          <cell r="S5113" t="str">
            <v>3.5</v>
          </cell>
          <cell r="T5113" t="str">
            <v>CG24430624</v>
          </cell>
          <cell r="U5113">
            <v>0</v>
          </cell>
          <cell r="V5113">
            <v>1</v>
          </cell>
          <cell r="W5113">
            <v>1</v>
          </cell>
        </row>
        <row r="5114">
          <cell r="I5114" t="str">
            <v>学校——兴隆村连接路</v>
          </cell>
          <cell r="J5114" t="str">
            <v>1327F4306240020</v>
          </cell>
          <cell r="K5114" t="str">
            <v>新村与撤并村便捷连通</v>
          </cell>
          <cell r="L5114" t="str">
            <v>三类地区</v>
          </cell>
          <cell r="M5114"/>
          <cell r="N5114" t="str">
            <v>升级改造（提质改造）</v>
          </cell>
          <cell r="O5114" t="str">
            <v>普和村</v>
          </cell>
          <cell r="P5114" t="str">
            <v>四级公路</v>
          </cell>
          <cell r="R5114" t="str">
            <v>3.5</v>
          </cell>
          <cell r="S5114" t="str">
            <v>3.5</v>
          </cell>
          <cell r="T5114" t="str">
            <v>Y569430624</v>
          </cell>
          <cell r="U5114">
            <v>0</v>
          </cell>
          <cell r="V5114">
            <v>1</v>
          </cell>
          <cell r="W5114">
            <v>1</v>
          </cell>
        </row>
        <row r="5115">
          <cell r="I5115" t="str">
            <v>杨柳七组-十五组连接路</v>
          </cell>
          <cell r="J5115" t="str">
            <v>1327F4306240074</v>
          </cell>
          <cell r="K5115" t="str">
            <v>新村与撤并村便捷连通</v>
          </cell>
          <cell r="L5115" t="str">
            <v>三类地区</v>
          </cell>
          <cell r="M5115"/>
          <cell r="N5115" t="str">
            <v>升级改造（提质改造）</v>
          </cell>
          <cell r="O5115" t="str">
            <v>百福村</v>
          </cell>
          <cell r="P5115" t="str">
            <v>四级公路</v>
          </cell>
          <cell r="R5115" t="str">
            <v>3.5</v>
          </cell>
          <cell r="S5115" t="str">
            <v>3.5</v>
          </cell>
          <cell r="T5115" t="str">
            <v>CZ77430624</v>
          </cell>
          <cell r="U5115">
            <v>0</v>
          </cell>
          <cell r="V5115">
            <v>0.6</v>
          </cell>
          <cell r="W5115">
            <v>0.6</v>
          </cell>
        </row>
        <row r="5116">
          <cell r="I5116" t="str">
            <v>洋沙八组-八组连接路</v>
          </cell>
          <cell r="J5116" t="str">
            <v>1327F4306240121</v>
          </cell>
          <cell r="K5116" t="str">
            <v>新村与撤并村便捷连通</v>
          </cell>
          <cell r="L5116" t="str">
            <v>三类地区</v>
          </cell>
          <cell r="M5116"/>
          <cell r="N5116" t="str">
            <v>升级改造（提质改造）</v>
          </cell>
          <cell r="O5116" t="str">
            <v>杨沙洲社区</v>
          </cell>
          <cell r="P5116" t="str">
            <v>四级公路</v>
          </cell>
          <cell r="R5116" t="str">
            <v>3.5</v>
          </cell>
          <cell r="S5116" t="str">
            <v>3.5</v>
          </cell>
          <cell r="T5116" t="str">
            <v>C179460624</v>
          </cell>
          <cell r="U5116">
            <v>0</v>
          </cell>
          <cell r="V5116">
            <v>0.55000000000000004</v>
          </cell>
          <cell r="W5116">
            <v>0.55000000000000004</v>
          </cell>
        </row>
        <row r="5117">
          <cell r="I5117" t="str">
            <v>阳公片七组夏付云-复兴三组连接路</v>
          </cell>
          <cell r="J5117" t="str">
            <v>1327F4306240090</v>
          </cell>
          <cell r="K5117" t="str">
            <v>新村与撤并村便捷连通</v>
          </cell>
          <cell r="L5117" t="str">
            <v>三类地区</v>
          </cell>
          <cell r="M5117"/>
          <cell r="N5117" t="str">
            <v>升级改造（提质改造）</v>
          </cell>
          <cell r="O5117" t="str">
            <v>复兴围村</v>
          </cell>
          <cell r="P5117" t="str">
            <v>四级公路</v>
          </cell>
          <cell r="R5117" t="str">
            <v>3.5</v>
          </cell>
          <cell r="S5117" t="str">
            <v>4.5</v>
          </cell>
          <cell r="T5117" t="str">
            <v>C049430624</v>
          </cell>
          <cell r="U5117">
            <v>0</v>
          </cell>
          <cell r="V5117">
            <v>0.8</v>
          </cell>
          <cell r="W5117">
            <v>0.8</v>
          </cell>
        </row>
        <row r="5118">
          <cell r="I5118" t="str">
            <v>岳荣片六组-熊家湾桥连接路</v>
          </cell>
          <cell r="J5118" t="str">
            <v>1327F4306240039</v>
          </cell>
          <cell r="K5118" t="str">
            <v>新村与撤并村便捷连通</v>
          </cell>
          <cell r="L5118" t="str">
            <v>三类地区</v>
          </cell>
          <cell r="M5118"/>
          <cell r="N5118" t="str">
            <v>升级改造（提质改造）</v>
          </cell>
          <cell r="O5118" t="str">
            <v>民岳村</v>
          </cell>
          <cell r="P5118" t="str">
            <v>四级公路</v>
          </cell>
          <cell r="R5118" t="str">
            <v>3.5</v>
          </cell>
          <cell r="S5118" t="str">
            <v>3.5</v>
          </cell>
          <cell r="T5118" t="str">
            <v>CH30430624</v>
          </cell>
          <cell r="U5118">
            <v>0</v>
          </cell>
          <cell r="V5118">
            <v>0.5</v>
          </cell>
          <cell r="W5118">
            <v>0.5</v>
          </cell>
        </row>
        <row r="5119">
          <cell r="I5119" t="str">
            <v>月中六组-鱼场连接路</v>
          </cell>
          <cell r="J5119" t="str">
            <v>1327F4306240055</v>
          </cell>
          <cell r="K5119" t="str">
            <v>新村与撤并村便捷连通</v>
          </cell>
          <cell r="L5119" t="str">
            <v>三类地区</v>
          </cell>
          <cell r="M5119"/>
          <cell r="N5119" t="str">
            <v>升级改造（提质改造）</v>
          </cell>
          <cell r="O5119" t="str">
            <v>西堤村</v>
          </cell>
          <cell r="P5119" t="str">
            <v>四级公路</v>
          </cell>
          <cell r="R5119" t="str">
            <v>3.5</v>
          </cell>
          <cell r="S5119" t="str">
            <v>3.5</v>
          </cell>
          <cell r="T5119" t="str">
            <v>CE04430624</v>
          </cell>
          <cell r="U5119">
            <v>0</v>
          </cell>
          <cell r="V5119">
            <v>0.4</v>
          </cell>
          <cell r="W5119">
            <v>0.4</v>
          </cell>
        </row>
        <row r="5120">
          <cell r="I5120" t="str">
            <v>云集十五组-六组连接路</v>
          </cell>
          <cell r="J5120" t="str">
            <v>1327F4306240118</v>
          </cell>
          <cell r="K5120" t="str">
            <v>新村与撤并村便捷连通</v>
          </cell>
          <cell r="L5120" t="str">
            <v>三类地区</v>
          </cell>
          <cell r="M5120"/>
          <cell r="N5120" t="str">
            <v>升级改造（提质改造）</v>
          </cell>
          <cell r="O5120" t="str">
            <v>云集寺村</v>
          </cell>
          <cell r="P5120" t="str">
            <v>四级公路</v>
          </cell>
          <cell r="R5120" t="str">
            <v>3.5</v>
          </cell>
          <cell r="S5120" t="str">
            <v>3.5</v>
          </cell>
          <cell r="T5120" t="str">
            <v>CX89430624</v>
          </cell>
          <cell r="U5120">
            <v>0</v>
          </cell>
          <cell r="V5120">
            <v>0.7</v>
          </cell>
          <cell r="W5120">
            <v>0.7</v>
          </cell>
        </row>
        <row r="5121">
          <cell r="I5121" t="str">
            <v>张家岭——青山连接路</v>
          </cell>
          <cell r="J5121" t="str">
            <v>1327F4306240057</v>
          </cell>
          <cell r="K5121" t="str">
            <v>新村与撤并村便捷连通</v>
          </cell>
          <cell r="L5121" t="str">
            <v>三类地区</v>
          </cell>
          <cell r="M5121"/>
          <cell r="N5121" t="str">
            <v>升级改造（提质改造）</v>
          </cell>
          <cell r="O5121" t="str">
            <v>燎原村</v>
          </cell>
          <cell r="P5121" t="str">
            <v>四级公路</v>
          </cell>
          <cell r="R5121" t="str">
            <v>3.5</v>
          </cell>
          <cell r="S5121" t="str">
            <v>3.5</v>
          </cell>
          <cell r="T5121" t="str">
            <v>y670430624</v>
          </cell>
          <cell r="U5121">
            <v>0</v>
          </cell>
          <cell r="V5121">
            <v>2.2000000000000002</v>
          </cell>
          <cell r="W5121">
            <v>2.2000000000000002</v>
          </cell>
        </row>
        <row r="5122">
          <cell r="I5122" t="str">
            <v>赵龙十九组-汨罗交界连接路</v>
          </cell>
          <cell r="J5122" t="str">
            <v>1327F4306240056</v>
          </cell>
          <cell r="K5122" t="str">
            <v>新村与撤并村便捷连通</v>
          </cell>
          <cell r="L5122" t="str">
            <v>三类地区</v>
          </cell>
          <cell r="M5122"/>
          <cell r="N5122" t="str">
            <v>升级改造（提质改造）</v>
          </cell>
          <cell r="O5122" t="str">
            <v>金珠口村</v>
          </cell>
          <cell r="P5122" t="str">
            <v>四级公路</v>
          </cell>
          <cell r="R5122" t="str">
            <v>3.5</v>
          </cell>
          <cell r="S5122" t="str">
            <v>3.5</v>
          </cell>
          <cell r="T5122" t="str">
            <v>C226430624</v>
          </cell>
          <cell r="U5122">
            <v>0</v>
          </cell>
          <cell r="V5122">
            <v>0.50900000000000001</v>
          </cell>
          <cell r="W5122">
            <v>0.50900000000000001</v>
          </cell>
        </row>
        <row r="5123">
          <cell r="I5123" t="str">
            <v>中塅屋-桃李冲连接路</v>
          </cell>
          <cell r="J5123" t="str">
            <v>1327F4306240167</v>
          </cell>
          <cell r="K5123" t="str">
            <v>新村与撤并村便捷连通</v>
          </cell>
          <cell r="L5123" t="str">
            <v>三类地区</v>
          </cell>
          <cell r="M5123"/>
          <cell r="N5123" t="str">
            <v>升级改造（提质改造）</v>
          </cell>
          <cell r="O5123" t="str">
            <v>岳府村</v>
          </cell>
          <cell r="P5123" t="str">
            <v>四级公路</v>
          </cell>
          <cell r="R5123" t="str">
            <v>3.5</v>
          </cell>
          <cell r="S5123" t="str">
            <v>3.5</v>
          </cell>
          <cell r="T5123" t="str">
            <v>C115430624</v>
          </cell>
          <cell r="U5123">
            <v>0</v>
          </cell>
          <cell r="V5123">
            <v>0.7</v>
          </cell>
          <cell r="W5123">
            <v>0.7</v>
          </cell>
        </row>
        <row r="5124">
          <cell r="I5124" t="str">
            <v>佘家十二组-五塘六组连接路</v>
          </cell>
          <cell r="J5124" t="str">
            <v>1327F4306240063</v>
          </cell>
          <cell r="K5124" t="str">
            <v>新村与撤并村便捷连通</v>
          </cell>
          <cell r="L5124" t="str">
            <v>三类地区</v>
          </cell>
          <cell r="M5124"/>
          <cell r="N5124" t="str">
            <v>升级改造（提质改造）</v>
          </cell>
          <cell r="O5124" t="str">
            <v>龙潭村</v>
          </cell>
          <cell r="P5124" t="str">
            <v>四级公路</v>
          </cell>
          <cell r="R5124" t="str">
            <v>3.5</v>
          </cell>
          <cell r="S5124" t="str">
            <v>3.5</v>
          </cell>
          <cell r="T5124" t="str">
            <v>CN37430624</v>
          </cell>
          <cell r="U5124">
            <v>0</v>
          </cell>
          <cell r="V5124">
            <v>0.8</v>
          </cell>
          <cell r="W5124">
            <v>0.8</v>
          </cell>
        </row>
        <row r="5125">
          <cell r="I5125" t="str">
            <v>丽江村撤并路</v>
          </cell>
          <cell r="J5125" t="str">
            <v>1327F4306260025</v>
          </cell>
          <cell r="K5125" t="str">
            <v>新村与撤并村便捷连通</v>
          </cell>
          <cell r="L5125" t="str">
            <v>一类地区</v>
          </cell>
          <cell r="M5125" t="str">
            <v>国家贫困县</v>
          </cell>
          <cell r="N5125" t="str">
            <v>改建</v>
          </cell>
          <cell r="O5125" t="str">
            <v>丽江村</v>
          </cell>
          <cell r="P5125" t="str">
            <v>等外公路</v>
          </cell>
          <cell r="R5125" t="str">
            <v>3</v>
          </cell>
          <cell r="S5125" t="str">
            <v>3.5</v>
          </cell>
          <cell r="T5125" t="str">
            <v>无</v>
          </cell>
          <cell r="U5125">
            <v>0</v>
          </cell>
          <cell r="V5125">
            <v>1.07</v>
          </cell>
          <cell r="W5125">
            <v>1.07</v>
          </cell>
        </row>
        <row r="5126">
          <cell r="I5126" t="str">
            <v>沙联村道路</v>
          </cell>
          <cell r="J5126" t="str">
            <v>1327F4306260058</v>
          </cell>
          <cell r="K5126" t="str">
            <v>新村与撤并村便捷连通</v>
          </cell>
          <cell r="L5126" t="str">
            <v>一类地区</v>
          </cell>
          <cell r="M5126" t="str">
            <v>国家贫困县</v>
          </cell>
          <cell r="N5126" t="str">
            <v>新改建</v>
          </cell>
          <cell r="O5126" t="str">
            <v>沙联村</v>
          </cell>
          <cell r="P5126" t="str">
            <v>无路</v>
          </cell>
          <cell r="R5126" t="str">
            <v>0</v>
          </cell>
          <cell r="S5126" t="str">
            <v>3.5</v>
          </cell>
          <cell r="T5126" t="str">
            <v>无</v>
          </cell>
          <cell r="U5126">
            <v>0</v>
          </cell>
          <cell r="V5126">
            <v>1.37</v>
          </cell>
          <cell r="W5126">
            <v>1.37</v>
          </cell>
        </row>
        <row r="5127">
          <cell r="I5127" t="str">
            <v>玳璋村杨家冲路</v>
          </cell>
          <cell r="J5127" t="str">
            <v>1327F4306260061</v>
          </cell>
          <cell r="K5127" t="str">
            <v>新村与撤并村便捷连通</v>
          </cell>
          <cell r="L5127" t="str">
            <v>一类地区</v>
          </cell>
          <cell r="M5127" t="str">
            <v>国家贫困县</v>
          </cell>
          <cell r="N5127" t="str">
            <v>新改建</v>
          </cell>
          <cell r="O5127" t="str">
            <v>玳璋村</v>
          </cell>
          <cell r="P5127" t="str">
            <v>等外公路</v>
          </cell>
          <cell r="R5127" t="str">
            <v>0</v>
          </cell>
          <cell r="S5127" t="str">
            <v>3.5</v>
          </cell>
          <cell r="T5127" t="str">
            <v>无</v>
          </cell>
          <cell r="U5127">
            <v>0</v>
          </cell>
          <cell r="V5127">
            <v>1.2829999999999999</v>
          </cell>
          <cell r="W5127">
            <v>1.2829999999999999</v>
          </cell>
        </row>
        <row r="5128">
          <cell r="I5128" t="str">
            <v>上塔市镇龙头村撤并村项目连接路</v>
          </cell>
          <cell r="J5128" t="str">
            <v>1327F4306260028</v>
          </cell>
          <cell r="K5128" t="str">
            <v>新村与撤并村便捷连通</v>
          </cell>
          <cell r="L5128" t="str">
            <v>一类地区</v>
          </cell>
          <cell r="M5128" t="str">
            <v>国家贫困县</v>
          </cell>
          <cell r="N5128" t="str">
            <v>新改建</v>
          </cell>
          <cell r="O5128" t="str">
            <v>龙头村</v>
          </cell>
          <cell r="P5128" t="str">
            <v>等外公路</v>
          </cell>
          <cell r="R5128" t="str">
            <v>3</v>
          </cell>
          <cell r="S5128" t="str">
            <v>4.5</v>
          </cell>
          <cell r="T5128" t="str">
            <v>vf37430626</v>
          </cell>
          <cell r="U5128">
            <v>0</v>
          </cell>
          <cell r="V5128">
            <v>1.92</v>
          </cell>
          <cell r="W5128">
            <v>1.92</v>
          </cell>
        </row>
        <row r="5129">
          <cell r="I5129" t="str">
            <v>上塔市镇龙头村狂疯坳道路</v>
          </cell>
          <cell r="J5129" t="str">
            <v>1327F4306260070</v>
          </cell>
          <cell r="K5129" t="str">
            <v>新村与撤并村便捷连通</v>
          </cell>
          <cell r="L5129" t="str">
            <v>一类地区</v>
          </cell>
          <cell r="M5129" t="str">
            <v>国家贫困县</v>
          </cell>
          <cell r="N5129" t="str">
            <v>新建</v>
          </cell>
          <cell r="O5129" t="str">
            <v>龙头村</v>
          </cell>
          <cell r="P5129" t="str">
            <v>等外公路</v>
          </cell>
          <cell r="R5129" t="str">
            <v>0</v>
          </cell>
          <cell r="S5129" t="str">
            <v>3.5</v>
          </cell>
          <cell r="T5129" t="str">
            <v>无</v>
          </cell>
          <cell r="U5129">
            <v>0</v>
          </cell>
          <cell r="V5129">
            <v>0.51</v>
          </cell>
          <cell r="W5129">
            <v>0.51</v>
          </cell>
        </row>
        <row r="5130">
          <cell r="I5130" t="str">
            <v>小坪村范家冲道路</v>
          </cell>
          <cell r="J5130" t="str">
            <v>1327F4306260071</v>
          </cell>
          <cell r="K5130" t="str">
            <v>新村与撤并村便捷连通</v>
          </cell>
          <cell r="L5130" t="str">
            <v>一类地区</v>
          </cell>
          <cell r="M5130" t="str">
            <v>国家贫困县</v>
          </cell>
          <cell r="N5130" t="str">
            <v>新建</v>
          </cell>
          <cell r="O5130" t="str">
            <v>小坪村</v>
          </cell>
          <cell r="P5130" t="str">
            <v>等外公路</v>
          </cell>
          <cell r="R5130" t="str">
            <v>0</v>
          </cell>
          <cell r="S5130" t="str">
            <v>3.5</v>
          </cell>
          <cell r="T5130" t="str">
            <v>无</v>
          </cell>
          <cell r="U5130">
            <v>0</v>
          </cell>
          <cell r="V5130">
            <v>0.7</v>
          </cell>
          <cell r="W5130">
            <v>0.7</v>
          </cell>
        </row>
        <row r="5131">
          <cell r="I5131" t="str">
            <v>白江撤并村便捷道路</v>
          </cell>
          <cell r="J5131" t="str">
            <v>1327F4306260056</v>
          </cell>
          <cell r="K5131" t="str">
            <v>新村与撤并村便捷连通</v>
          </cell>
          <cell r="L5131" t="str">
            <v>一类地区</v>
          </cell>
          <cell r="M5131" t="str">
            <v>国家贫困县</v>
          </cell>
          <cell r="N5131" t="str">
            <v>新建</v>
          </cell>
          <cell r="O5131" t="str">
            <v>白江村</v>
          </cell>
          <cell r="P5131" t="str">
            <v>等外公路</v>
          </cell>
          <cell r="R5131" t="str">
            <v>3.5</v>
          </cell>
          <cell r="S5131" t="str">
            <v>3.5</v>
          </cell>
          <cell r="T5131" t="str">
            <v>无</v>
          </cell>
          <cell r="U5131">
            <v>0</v>
          </cell>
          <cell r="V5131">
            <v>1.86</v>
          </cell>
          <cell r="W5131">
            <v>1.86</v>
          </cell>
        </row>
        <row r="5132">
          <cell r="I5132" t="str">
            <v>白江村撤并村便捷道路</v>
          </cell>
          <cell r="J5132" t="str">
            <v>1327F4306260053</v>
          </cell>
          <cell r="K5132" t="str">
            <v>新村与撤并村便捷连通</v>
          </cell>
          <cell r="L5132" t="str">
            <v>一类地区</v>
          </cell>
          <cell r="M5132" t="str">
            <v>国家贫困县</v>
          </cell>
          <cell r="N5132" t="str">
            <v>新建</v>
          </cell>
          <cell r="O5132" t="str">
            <v>白江村</v>
          </cell>
          <cell r="P5132" t="str">
            <v>等外公路</v>
          </cell>
          <cell r="R5132" t="str">
            <v>3.5</v>
          </cell>
          <cell r="S5132" t="str">
            <v>3.5</v>
          </cell>
          <cell r="T5132" t="str">
            <v>无</v>
          </cell>
          <cell r="U5132">
            <v>0</v>
          </cell>
          <cell r="V5132">
            <v>1.08</v>
          </cell>
          <cell r="W5132">
            <v>1.08</v>
          </cell>
        </row>
        <row r="5133">
          <cell r="I5133" t="str">
            <v>白马村至毛源连接路</v>
          </cell>
          <cell r="J5133" t="str">
            <v>1327F4306260064</v>
          </cell>
          <cell r="K5133" t="str">
            <v>新村与撤并村便捷连通</v>
          </cell>
          <cell r="L5133" t="str">
            <v>一类地区</v>
          </cell>
          <cell r="M5133" t="str">
            <v>国家贫困县</v>
          </cell>
          <cell r="N5133" t="str">
            <v>新建</v>
          </cell>
          <cell r="O5133" t="str">
            <v>白马村</v>
          </cell>
          <cell r="P5133" t="str">
            <v>等外公路</v>
          </cell>
          <cell r="R5133" t="str">
            <v>0</v>
          </cell>
          <cell r="S5133" t="str">
            <v>3.5</v>
          </cell>
          <cell r="T5133" t="str">
            <v>无</v>
          </cell>
          <cell r="U5133">
            <v>0</v>
          </cell>
          <cell r="V5133">
            <v>1.448</v>
          </cell>
          <cell r="W5133">
            <v>1.448</v>
          </cell>
        </row>
        <row r="5134">
          <cell r="I5134" t="str">
            <v>九龙新村撤乡并村路</v>
          </cell>
          <cell r="J5134" t="str">
            <v>1327F4306260083</v>
          </cell>
          <cell r="K5134" t="str">
            <v>新村与撤并村便捷连通</v>
          </cell>
          <cell r="L5134" t="str">
            <v>一类地区</v>
          </cell>
          <cell r="M5134" t="str">
            <v>国家贫困县</v>
          </cell>
          <cell r="N5134" t="str">
            <v>新建</v>
          </cell>
          <cell r="O5134" t="str">
            <v>九龙新村</v>
          </cell>
          <cell r="P5134" t="str">
            <v>等外公路</v>
          </cell>
          <cell r="R5134" t="str">
            <v>0</v>
          </cell>
          <cell r="S5134" t="str">
            <v>3.5</v>
          </cell>
          <cell r="T5134" t="str">
            <v>无</v>
          </cell>
          <cell r="U5134">
            <v>0</v>
          </cell>
          <cell r="V5134">
            <v>0.8</v>
          </cell>
          <cell r="W5134">
            <v>0.8</v>
          </cell>
        </row>
        <row r="5135">
          <cell r="I5135" t="str">
            <v>余坪镇深坑村撤并村便捷道路</v>
          </cell>
          <cell r="J5135" t="str">
            <v>1327F4306260098</v>
          </cell>
          <cell r="K5135" t="str">
            <v>新村与撤并村便捷连通</v>
          </cell>
          <cell r="L5135" t="str">
            <v>一类地区</v>
          </cell>
          <cell r="M5135" t="str">
            <v>国家贫困县</v>
          </cell>
          <cell r="N5135" t="str">
            <v>新建</v>
          </cell>
          <cell r="O5135" t="str">
            <v>深坑村</v>
          </cell>
          <cell r="P5135" t="str">
            <v>等外公路</v>
          </cell>
          <cell r="R5135" t="str">
            <v>3.5</v>
          </cell>
          <cell r="S5135" t="str">
            <v>3.5</v>
          </cell>
          <cell r="T5135" t="str">
            <v>无</v>
          </cell>
          <cell r="U5135">
            <v>0</v>
          </cell>
          <cell r="V5135">
            <v>1.95</v>
          </cell>
          <cell r="W5135">
            <v>1.95</v>
          </cell>
        </row>
        <row r="5136">
          <cell r="I5136" t="str">
            <v>联华村道路</v>
          </cell>
          <cell r="J5136" t="str">
            <v>1327F4306260099</v>
          </cell>
          <cell r="K5136" t="str">
            <v>新村与撤并村便捷连通</v>
          </cell>
          <cell r="L5136" t="str">
            <v>一类地区</v>
          </cell>
          <cell r="M5136" t="str">
            <v>国家贫困县</v>
          </cell>
          <cell r="N5136" t="str">
            <v>新建</v>
          </cell>
          <cell r="O5136" t="str">
            <v>联华村</v>
          </cell>
          <cell r="P5136" t="str">
            <v>无路</v>
          </cell>
          <cell r="R5136" t="str">
            <v>0</v>
          </cell>
          <cell r="S5136" t="str">
            <v>3.5</v>
          </cell>
          <cell r="T5136" t="str">
            <v>无</v>
          </cell>
          <cell r="U5136">
            <v>0</v>
          </cell>
          <cell r="V5136">
            <v>1.05</v>
          </cell>
          <cell r="W5136">
            <v>1.05</v>
          </cell>
        </row>
        <row r="5137">
          <cell r="I5137" t="str">
            <v>昌平至祝黄连接路</v>
          </cell>
          <cell r="J5137" t="str">
            <v>1327F4306260062</v>
          </cell>
          <cell r="K5137" t="str">
            <v>新村与撤并村便捷连通</v>
          </cell>
          <cell r="L5137" t="str">
            <v>一类地区</v>
          </cell>
          <cell r="M5137" t="str">
            <v>国家贫困县</v>
          </cell>
          <cell r="N5137" t="str">
            <v>新建</v>
          </cell>
          <cell r="O5137" t="str">
            <v>昌平村</v>
          </cell>
          <cell r="P5137" t="str">
            <v>等外公路</v>
          </cell>
          <cell r="R5137" t="str">
            <v>0</v>
          </cell>
          <cell r="S5137" t="str">
            <v>3.5</v>
          </cell>
          <cell r="T5137" t="str">
            <v>无</v>
          </cell>
          <cell r="U5137">
            <v>0</v>
          </cell>
          <cell r="V5137">
            <v>1.829</v>
          </cell>
          <cell r="W5137">
            <v>1.829</v>
          </cell>
        </row>
        <row r="5138">
          <cell r="I5138" t="str">
            <v>程家组至鳗鱼塘连接路</v>
          </cell>
          <cell r="J5138" t="str">
            <v>1327F4306260077</v>
          </cell>
          <cell r="K5138" t="str">
            <v>新村与撤并村便捷连通</v>
          </cell>
          <cell r="L5138" t="str">
            <v>一类地区</v>
          </cell>
          <cell r="M5138" t="str">
            <v>国家贫困县</v>
          </cell>
          <cell r="N5138" t="str">
            <v>新建</v>
          </cell>
          <cell r="O5138" t="str">
            <v>北城村</v>
          </cell>
          <cell r="P5138" t="str">
            <v>无路</v>
          </cell>
          <cell r="R5138" t="str">
            <v>0</v>
          </cell>
          <cell r="S5138" t="str">
            <v>4.5</v>
          </cell>
          <cell r="T5138" t="str">
            <v>CE05430626</v>
          </cell>
          <cell r="U5138">
            <v>0</v>
          </cell>
          <cell r="V5138">
            <v>1.2190000000000001</v>
          </cell>
          <cell r="W5138">
            <v>1.2190000000000001</v>
          </cell>
        </row>
        <row r="5139">
          <cell r="I5139" t="str">
            <v>东方-成龙连接路</v>
          </cell>
          <cell r="J5139" t="str">
            <v>1327F4306260015</v>
          </cell>
          <cell r="K5139" t="str">
            <v>新村与撤并村便捷连通</v>
          </cell>
          <cell r="L5139" t="str">
            <v>一类地区</v>
          </cell>
          <cell r="M5139" t="str">
            <v>国家贫困县</v>
          </cell>
          <cell r="N5139" t="str">
            <v>新建</v>
          </cell>
          <cell r="O5139" t="str">
            <v>中方村</v>
          </cell>
          <cell r="P5139" t="str">
            <v>等外公路</v>
          </cell>
          <cell r="R5139" t="str">
            <v>0</v>
          </cell>
          <cell r="S5139" t="str">
            <v>3.5</v>
          </cell>
          <cell r="T5139" t="str">
            <v>无</v>
          </cell>
          <cell r="U5139">
            <v>0</v>
          </cell>
          <cell r="V5139">
            <v>0.71</v>
          </cell>
          <cell r="W5139">
            <v>0.71</v>
          </cell>
        </row>
        <row r="5140">
          <cell r="I5140" t="str">
            <v>公安村道路</v>
          </cell>
          <cell r="J5140" t="str">
            <v>1327F4306260087</v>
          </cell>
          <cell r="K5140" t="str">
            <v>新村与撤并村便捷连通</v>
          </cell>
          <cell r="L5140" t="str">
            <v>一类地区</v>
          </cell>
          <cell r="M5140" t="str">
            <v>国家贫困县</v>
          </cell>
          <cell r="N5140" t="str">
            <v>改建</v>
          </cell>
          <cell r="O5140" t="str">
            <v>公安村</v>
          </cell>
          <cell r="P5140" t="str">
            <v>等外公路</v>
          </cell>
          <cell r="R5140" t="str">
            <v>0</v>
          </cell>
          <cell r="S5140" t="str">
            <v>3.5</v>
          </cell>
          <cell r="T5140" t="str">
            <v>无</v>
          </cell>
          <cell r="U5140">
            <v>0</v>
          </cell>
          <cell r="V5140">
            <v>1.1399999999999999</v>
          </cell>
          <cell r="W5140">
            <v>1.1399999999999999</v>
          </cell>
        </row>
        <row r="5141">
          <cell r="I5141" t="str">
            <v>华门村并村道路</v>
          </cell>
          <cell r="J5141" t="str">
            <v>1327F4306260027</v>
          </cell>
          <cell r="K5141" t="str">
            <v>新村与撤并村便捷连通</v>
          </cell>
          <cell r="L5141" t="str">
            <v>一类地区</v>
          </cell>
          <cell r="M5141" t="str">
            <v>国家贫困县</v>
          </cell>
          <cell r="N5141" t="str">
            <v>改建</v>
          </cell>
          <cell r="O5141" t="str">
            <v>华门村</v>
          </cell>
          <cell r="P5141" t="str">
            <v>无路</v>
          </cell>
          <cell r="R5141" t="str">
            <v>0</v>
          </cell>
          <cell r="S5141" t="str">
            <v>3.5</v>
          </cell>
          <cell r="T5141" t="str">
            <v>无</v>
          </cell>
          <cell r="U5141">
            <v>0</v>
          </cell>
          <cell r="V5141">
            <v>1.52</v>
          </cell>
          <cell r="W5141">
            <v>1.52</v>
          </cell>
        </row>
        <row r="5142">
          <cell r="I5142" t="str">
            <v>姜源村道路</v>
          </cell>
          <cell r="J5142" t="str">
            <v>1327F4306260078</v>
          </cell>
          <cell r="K5142" t="str">
            <v>新村与撤并村便捷连通</v>
          </cell>
          <cell r="L5142" t="str">
            <v>一类地区</v>
          </cell>
          <cell r="M5142" t="str">
            <v>国家贫困县</v>
          </cell>
          <cell r="N5142" t="str">
            <v>改建</v>
          </cell>
          <cell r="O5142" t="str">
            <v>姜源村</v>
          </cell>
          <cell r="P5142" t="str">
            <v>无路</v>
          </cell>
          <cell r="R5142" t="str">
            <v>0</v>
          </cell>
          <cell r="S5142" t="str">
            <v>3.5</v>
          </cell>
          <cell r="T5142" t="str">
            <v>无</v>
          </cell>
          <cell r="U5142">
            <v>0</v>
          </cell>
          <cell r="V5142">
            <v>1.76</v>
          </cell>
          <cell r="W5142">
            <v>1.76</v>
          </cell>
        </row>
        <row r="5143">
          <cell r="I5143" t="str">
            <v>姜源村一组至三组连接路</v>
          </cell>
          <cell r="J5143" t="str">
            <v>1327F4306260089</v>
          </cell>
          <cell r="K5143" t="str">
            <v>新村与撤并村便捷连通</v>
          </cell>
          <cell r="L5143" t="str">
            <v>一类地区</v>
          </cell>
          <cell r="M5143" t="str">
            <v>国家贫困县</v>
          </cell>
          <cell r="N5143" t="str">
            <v>新改建</v>
          </cell>
          <cell r="O5143" t="str">
            <v>姜源村</v>
          </cell>
          <cell r="P5143" t="str">
            <v>等外公路</v>
          </cell>
          <cell r="R5143" t="str">
            <v>0</v>
          </cell>
          <cell r="S5143" t="str">
            <v>3.5</v>
          </cell>
          <cell r="T5143" t="str">
            <v>无</v>
          </cell>
          <cell r="U5143">
            <v>0</v>
          </cell>
          <cell r="V5143">
            <v>0.6</v>
          </cell>
          <cell r="W5143">
            <v>0.6</v>
          </cell>
        </row>
        <row r="5144">
          <cell r="I5144" t="str">
            <v>金星村道路</v>
          </cell>
          <cell r="J5144" t="str">
            <v>1327F4306260054</v>
          </cell>
          <cell r="K5144" t="str">
            <v>新村与撤并村便捷连通</v>
          </cell>
          <cell r="L5144" t="str">
            <v>一类地区</v>
          </cell>
          <cell r="M5144" t="str">
            <v>国家贫困县</v>
          </cell>
          <cell r="N5144" t="str">
            <v>新建</v>
          </cell>
          <cell r="O5144" t="str">
            <v>金星村</v>
          </cell>
          <cell r="P5144" t="str">
            <v>无路</v>
          </cell>
          <cell r="R5144" t="str">
            <v>0</v>
          </cell>
          <cell r="S5144" t="str">
            <v>3.5</v>
          </cell>
          <cell r="T5144" t="str">
            <v>无</v>
          </cell>
          <cell r="U5144">
            <v>0</v>
          </cell>
          <cell r="V5144">
            <v>2.5</v>
          </cell>
          <cell r="W5144">
            <v>2.5</v>
          </cell>
        </row>
        <row r="5145">
          <cell r="I5145" t="str">
            <v>九岭-坎塘连接路</v>
          </cell>
          <cell r="J5145" t="str">
            <v>1327F4306260026</v>
          </cell>
          <cell r="K5145" t="str">
            <v>新村与撤并村便捷连通</v>
          </cell>
          <cell r="L5145" t="str">
            <v>一类地区</v>
          </cell>
          <cell r="M5145" t="str">
            <v>国家贫困县</v>
          </cell>
          <cell r="N5145" t="str">
            <v>新建</v>
          </cell>
          <cell r="O5145" t="str">
            <v>九岭村</v>
          </cell>
          <cell r="P5145" t="str">
            <v>等外公路</v>
          </cell>
          <cell r="R5145" t="str">
            <v>3.5</v>
          </cell>
          <cell r="S5145" t="str">
            <v>3.5</v>
          </cell>
          <cell r="T5145" t="str">
            <v>无</v>
          </cell>
          <cell r="U5145">
            <v>0</v>
          </cell>
          <cell r="V5145">
            <v>1.62</v>
          </cell>
          <cell r="W5145">
            <v>1.62</v>
          </cell>
        </row>
        <row r="5146">
          <cell r="I5146" t="str">
            <v>坎塘村至黄家连接路</v>
          </cell>
          <cell r="J5146" t="str">
            <v>1327F4306260093</v>
          </cell>
          <cell r="K5146" t="str">
            <v>新村与撤并村便捷连通</v>
          </cell>
          <cell r="L5146" t="str">
            <v>一类地区</v>
          </cell>
          <cell r="M5146" t="str">
            <v>国家贫困县</v>
          </cell>
          <cell r="N5146" t="str">
            <v>新建</v>
          </cell>
          <cell r="O5146" t="str">
            <v>坎塘村</v>
          </cell>
          <cell r="P5146" t="str">
            <v>等外公路</v>
          </cell>
          <cell r="R5146" t="str">
            <v>0</v>
          </cell>
          <cell r="S5146" t="str">
            <v>3.5</v>
          </cell>
          <cell r="T5146" t="str">
            <v>无</v>
          </cell>
          <cell r="U5146">
            <v>0</v>
          </cell>
          <cell r="V5146">
            <v>0.34799999999999998</v>
          </cell>
          <cell r="W5146">
            <v>0.34799999999999998</v>
          </cell>
        </row>
        <row r="5147">
          <cell r="I5147" t="str">
            <v>龙凤-坡里连接路</v>
          </cell>
          <cell r="J5147" t="str">
            <v>1327F4306260032</v>
          </cell>
          <cell r="K5147" t="str">
            <v>新村与撤并村便捷连通</v>
          </cell>
          <cell r="L5147" t="str">
            <v>一类地区</v>
          </cell>
          <cell r="M5147" t="str">
            <v>国家贫困县</v>
          </cell>
          <cell r="N5147" t="str">
            <v>新建</v>
          </cell>
          <cell r="O5147" t="str">
            <v>龙凤村</v>
          </cell>
          <cell r="R5147" t="str">
            <v>3.5</v>
          </cell>
          <cell r="S5147" t="str">
            <v>3.5</v>
          </cell>
          <cell r="T5147" t="str">
            <v>无</v>
          </cell>
          <cell r="U5147">
            <v>0</v>
          </cell>
          <cell r="V5147">
            <v>0.76</v>
          </cell>
          <cell r="W5147">
            <v>0.76</v>
          </cell>
        </row>
        <row r="5148">
          <cell r="I5148" t="str">
            <v>龙门镇白江村撤并村便捷道路</v>
          </cell>
          <cell r="J5148" t="str">
            <v>1327F4306260052</v>
          </cell>
          <cell r="K5148" t="str">
            <v>新村与撤并村便捷连通</v>
          </cell>
          <cell r="L5148" t="str">
            <v>一类地区</v>
          </cell>
          <cell r="M5148" t="str">
            <v>国家贫困县</v>
          </cell>
          <cell r="N5148" t="str">
            <v>新建</v>
          </cell>
          <cell r="O5148" t="str">
            <v>白江村</v>
          </cell>
          <cell r="P5148" t="str">
            <v>等外公路</v>
          </cell>
          <cell r="R5148" t="str">
            <v>3.5</v>
          </cell>
          <cell r="S5148" t="str">
            <v>3.5</v>
          </cell>
          <cell r="T5148" t="str">
            <v>无</v>
          </cell>
          <cell r="U5148">
            <v>0</v>
          </cell>
          <cell r="V5148">
            <v>0.75</v>
          </cell>
          <cell r="W5148">
            <v>0.75</v>
          </cell>
        </row>
        <row r="5149">
          <cell r="I5149" t="str">
            <v>龙门镇银子村-周家组连接路</v>
          </cell>
          <cell r="J5149" t="str">
            <v>1327F4306260041</v>
          </cell>
          <cell r="K5149" t="str">
            <v>新村与撤并村便捷连通</v>
          </cell>
          <cell r="L5149" t="str">
            <v>一类地区</v>
          </cell>
          <cell r="M5149" t="str">
            <v>国家贫困县</v>
          </cell>
          <cell r="N5149" t="str">
            <v>新建</v>
          </cell>
          <cell r="O5149" t="str">
            <v>银子村</v>
          </cell>
          <cell r="P5149" t="str">
            <v>等外公路</v>
          </cell>
          <cell r="R5149" t="str">
            <v>3.5</v>
          </cell>
          <cell r="S5149" t="str">
            <v>3.5</v>
          </cell>
          <cell r="T5149" t="str">
            <v>无</v>
          </cell>
          <cell r="U5149">
            <v>0</v>
          </cell>
          <cell r="V5149">
            <v>0.82</v>
          </cell>
          <cell r="W5149">
            <v>0.82</v>
          </cell>
        </row>
        <row r="5150">
          <cell r="I5150" t="str">
            <v>平江县加义镇黄花村新村与撤并村便捷连通道路</v>
          </cell>
          <cell r="J5150" t="str">
            <v>1327F4306260004</v>
          </cell>
          <cell r="K5150" t="str">
            <v>新村与撤并村便捷连通</v>
          </cell>
          <cell r="L5150" t="str">
            <v>一类地区</v>
          </cell>
          <cell r="M5150" t="str">
            <v>国家贫困县</v>
          </cell>
          <cell r="N5150" t="str">
            <v>新建</v>
          </cell>
          <cell r="O5150" t="str">
            <v>黄花村</v>
          </cell>
          <cell r="P5150" t="str">
            <v>无路</v>
          </cell>
          <cell r="R5150" t="str">
            <v>3</v>
          </cell>
          <cell r="S5150" t="str">
            <v>3.5</v>
          </cell>
          <cell r="T5150" t="str">
            <v>无</v>
          </cell>
          <cell r="U5150">
            <v>0</v>
          </cell>
          <cell r="V5150">
            <v>2.5</v>
          </cell>
          <cell r="W5150">
            <v>2.5</v>
          </cell>
        </row>
        <row r="5151">
          <cell r="I5151" t="str">
            <v>木瓜村余家路</v>
          </cell>
          <cell r="J5151" t="str">
            <v>1327F4306260066</v>
          </cell>
          <cell r="K5151" t="str">
            <v>新村与撤并村便捷连通</v>
          </cell>
          <cell r="L5151" t="str">
            <v>一类地区</v>
          </cell>
          <cell r="M5151" t="str">
            <v>国家贫困县</v>
          </cell>
          <cell r="N5151" t="str">
            <v>新建</v>
          </cell>
          <cell r="O5151" t="str">
            <v>木瓜村</v>
          </cell>
          <cell r="P5151" t="str">
            <v>等外公路</v>
          </cell>
          <cell r="R5151" t="str">
            <v>0</v>
          </cell>
          <cell r="S5151" t="str">
            <v>3.5</v>
          </cell>
          <cell r="T5151" t="str">
            <v>无</v>
          </cell>
          <cell r="U5151">
            <v>0</v>
          </cell>
          <cell r="V5151">
            <v>0.20499999999999999</v>
          </cell>
          <cell r="W5151">
            <v>0.20499999999999999</v>
          </cell>
        </row>
        <row r="5152">
          <cell r="I5152" t="str">
            <v>南江镇龙凤村撤并村便捷道路</v>
          </cell>
          <cell r="J5152" t="str">
            <v>1327F4306260045</v>
          </cell>
          <cell r="K5152" t="str">
            <v>新村与撤并村便捷连通</v>
          </cell>
          <cell r="L5152" t="str">
            <v>一类地区</v>
          </cell>
          <cell r="M5152" t="str">
            <v>国家贫困县</v>
          </cell>
          <cell r="N5152" t="str">
            <v>新建</v>
          </cell>
          <cell r="O5152" t="str">
            <v>龙凤村</v>
          </cell>
          <cell r="R5152" t="str">
            <v>3.5</v>
          </cell>
          <cell r="S5152" t="str">
            <v>3.5</v>
          </cell>
          <cell r="T5152" t="str">
            <v>无</v>
          </cell>
          <cell r="U5152">
            <v>0</v>
          </cell>
          <cell r="V5152">
            <v>2.4</v>
          </cell>
          <cell r="W5152">
            <v>2.4</v>
          </cell>
        </row>
        <row r="5153">
          <cell r="I5153" t="str">
            <v>盘安新村至张家连接路</v>
          </cell>
          <cell r="J5153" t="str">
            <v>1327F4306260074</v>
          </cell>
          <cell r="K5153" t="str">
            <v>新村与撤并村便捷连通</v>
          </cell>
          <cell r="L5153" t="str">
            <v>一类地区</v>
          </cell>
          <cell r="M5153" t="str">
            <v>国家贫困县</v>
          </cell>
          <cell r="N5153" t="str">
            <v>新建</v>
          </cell>
          <cell r="O5153" t="str">
            <v>盘安新村</v>
          </cell>
          <cell r="P5153" t="str">
            <v>等外公路</v>
          </cell>
          <cell r="R5153" t="str">
            <v>0</v>
          </cell>
          <cell r="S5153" t="str">
            <v>3.5</v>
          </cell>
          <cell r="T5153" t="str">
            <v>无</v>
          </cell>
          <cell r="U5153">
            <v>0</v>
          </cell>
          <cell r="V5153">
            <v>0.98499999999999999</v>
          </cell>
          <cell r="W5153">
            <v>0.98499999999999999</v>
          </cell>
        </row>
        <row r="5154">
          <cell r="I5154" t="str">
            <v>桥墩村道路</v>
          </cell>
          <cell r="J5154" t="str">
            <v>1327F4306260044</v>
          </cell>
          <cell r="K5154" t="str">
            <v>新村与撤并村便捷连通</v>
          </cell>
          <cell r="L5154" t="str">
            <v>一类地区</v>
          </cell>
          <cell r="M5154" t="str">
            <v>国家贫困县</v>
          </cell>
          <cell r="N5154" t="str">
            <v>新建</v>
          </cell>
          <cell r="O5154" t="str">
            <v>桥墩村</v>
          </cell>
          <cell r="P5154" t="str">
            <v>无路</v>
          </cell>
          <cell r="R5154" t="str">
            <v>0</v>
          </cell>
          <cell r="S5154" t="str">
            <v>3.5</v>
          </cell>
          <cell r="T5154" t="str">
            <v>无</v>
          </cell>
          <cell r="U5154">
            <v>0</v>
          </cell>
          <cell r="V5154">
            <v>0.8</v>
          </cell>
          <cell r="W5154">
            <v>0.8</v>
          </cell>
        </row>
        <row r="5155">
          <cell r="I5155" t="str">
            <v>长寿镇泗湾村撤并村便捷连通路</v>
          </cell>
          <cell r="J5155" t="str">
            <v>1327F4306260095</v>
          </cell>
          <cell r="K5155" t="str">
            <v>新村与撤并村便捷连通</v>
          </cell>
          <cell r="L5155" t="str">
            <v>一类地区</v>
          </cell>
          <cell r="M5155" t="str">
            <v>国家贫困县</v>
          </cell>
          <cell r="N5155" t="str">
            <v>新建</v>
          </cell>
          <cell r="O5155" t="str">
            <v>泗湾村</v>
          </cell>
          <cell r="P5155" t="str">
            <v>四级公路</v>
          </cell>
          <cell r="R5155" t="str">
            <v>3</v>
          </cell>
          <cell r="S5155" t="str">
            <v>3.5</v>
          </cell>
          <cell r="T5155" t="str">
            <v>无</v>
          </cell>
          <cell r="U5155">
            <v>0</v>
          </cell>
          <cell r="V5155">
            <v>0.9</v>
          </cell>
          <cell r="W5155">
            <v>0.9</v>
          </cell>
        </row>
        <row r="5156">
          <cell r="I5156" t="str">
            <v>平安村道路</v>
          </cell>
          <cell r="J5156" t="str">
            <v>1327F4306260094</v>
          </cell>
          <cell r="K5156" t="str">
            <v>新村与撤并村便捷连通</v>
          </cell>
          <cell r="L5156" t="str">
            <v>一类地区</v>
          </cell>
          <cell r="M5156" t="str">
            <v>国家贫困县</v>
          </cell>
          <cell r="N5156" t="str">
            <v>新建</v>
          </cell>
          <cell r="O5156" t="str">
            <v>平安村</v>
          </cell>
          <cell r="P5156" t="str">
            <v>无路</v>
          </cell>
          <cell r="R5156" t="str">
            <v>0</v>
          </cell>
          <cell r="S5156" t="str">
            <v>3.5</v>
          </cell>
          <cell r="T5156" t="str">
            <v>无</v>
          </cell>
          <cell r="U5156">
            <v>0</v>
          </cell>
          <cell r="V5156">
            <v>0.96</v>
          </cell>
          <cell r="W5156">
            <v>0.96</v>
          </cell>
        </row>
        <row r="5157">
          <cell r="I5157" t="str">
            <v>三里村至北附余家洞连接路</v>
          </cell>
          <cell r="J5157" t="str">
            <v>1327F4306260012</v>
          </cell>
          <cell r="K5157" t="str">
            <v>新村与撤并村便捷连通</v>
          </cell>
          <cell r="L5157" t="str">
            <v>一类地区</v>
          </cell>
          <cell r="M5157" t="str">
            <v>国家贫困县</v>
          </cell>
          <cell r="N5157" t="str">
            <v>新建</v>
          </cell>
          <cell r="O5157" t="str">
            <v>三里村</v>
          </cell>
          <cell r="P5157" t="str">
            <v>无路</v>
          </cell>
          <cell r="R5157" t="str">
            <v>0</v>
          </cell>
          <cell r="S5157" t="str">
            <v>3.5</v>
          </cell>
          <cell r="T5157" t="str">
            <v>CZ01430626</v>
          </cell>
          <cell r="U5157">
            <v>0</v>
          </cell>
          <cell r="V5157">
            <v>2.2349999999999999</v>
          </cell>
          <cell r="W5157">
            <v>2.2349999999999999</v>
          </cell>
        </row>
        <row r="5158">
          <cell r="I5158" t="str">
            <v>三里村梓木洞公路</v>
          </cell>
          <cell r="J5158" t="str">
            <v>1327F4306260005</v>
          </cell>
          <cell r="K5158" t="str">
            <v>新村与撤并村便捷连通</v>
          </cell>
          <cell r="L5158" t="str">
            <v>一类地区</v>
          </cell>
          <cell r="M5158" t="str">
            <v>国家贫困县</v>
          </cell>
          <cell r="N5158" t="str">
            <v>新建</v>
          </cell>
          <cell r="O5158" t="str">
            <v>三里村</v>
          </cell>
          <cell r="P5158" t="str">
            <v>无路</v>
          </cell>
          <cell r="R5158" t="str">
            <v>0</v>
          </cell>
          <cell r="S5158" t="str">
            <v>3.5</v>
          </cell>
          <cell r="T5158" t="str">
            <v>无</v>
          </cell>
          <cell r="U5158">
            <v>0</v>
          </cell>
          <cell r="V5158">
            <v>1.5289999999999999</v>
          </cell>
          <cell r="W5158">
            <v>1.5289999999999999</v>
          </cell>
        </row>
        <row r="5159">
          <cell r="I5159" t="str">
            <v>三市镇碛江-路边连接路</v>
          </cell>
          <cell r="J5159" t="str">
            <v>1327F4306260039</v>
          </cell>
          <cell r="K5159" t="str">
            <v>新村与撤并村便捷连通</v>
          </cell>
          <cell r="L5159" t="str">
            <v>一类地区</v>
          </cell>
          <cell r="M5159" t="str">
            <v>国家贫困县</v>
          </cell>
          <cell r="N5159" t="str">
            <v>新建</v>
          </cell>
          <cell r="O5159" t="str">
            <v>碛江村</v>
          </cell>
          <cell r="P5159" t="str">
            <v>等外公路</v>
          </cell>
          <cell r="R5159" t="str">
            <v>3.5</v>
          </cell>
          <cell r="S5159" t="str">
            <v>3.5</v>
          </cell>
          <cell r="T5159" t="str">
            <v>无</v>
          </cell>
          <cell r="U5159">
            <v>0</v>
          </cell>
          <cell r="V5159">
            <v>0.49</v>
          </cell>
          <cell r="W5159">
            <v>0.49</v>
          </cell>
        </row>
        <row r="5160">
          <cell r="I5160" t="str">
            <v>永桂-何里连接路</v>
          </cell>
          <cell r="J5160" t="str">
            <v>1327F4306260029</v>
          </cell>
          <cell r="K5160" t="str">
            <v>新村与撤并村便捷连通</v>
          </cell>
          <cell r="L5160" t="str">
            <v>一类地区</v>
          </cell>
          <cell r="M5160" t="str">
            <v>国家贫困县</v>
          </cell>
          <cell r="N5160" t="str">
            <v>新建</v>
          </cell>
          <cell r="O5160" t="str">
            <v>永桂村</v>
          </cell>
          <cell r="P5160" t="str">
            <v>等外公路</v>
          </cell>
          <cell r="R5160" t="str">
            <v>3.5</v>
          </cell>
          <cell r="S5160" t="str">
            <v>3.5</v>
          </cell>
          <cell r="T5160" t="str">
            <v>无</v>
          </cell>
          <cell r="U5160">
            <v>0</v>
          </cell>
          <cell r="V5160">
            <v>0.52</v>
          </cell>
          <cell r="W5160">
            <v>0.52</v>
          </cell>
        </row>
        <row r="5161">
          <cell r="I5161" t="str">
            <v>沙铺村撤并村便捷道路</v>
          </cell>
          <cell r="J5161" t="str">
            <v>1327F4306260020</v>
          </cell>
          <cell r="K5161" t="str">
            <v>新村与撤并村便捷连通</v>
          </cell>
          <cell r="L5161" t="str">
            <v>一类地区</v>
          </cell>
          <cell r="M5161" t="str">
            <v>国家贫困县</v>
          </cell>
          <cell r="N5161" t="str">
            <v>新建</v>
          </cell>
          <cell r="O5161" t="str">
            <v>石江村</v>
          </cell>
          <cell r="P5161" t="str">
            <v>等外公路</v>
          </cell>
          <cell r="R5161" t="str">
            <v>3</v>
          </cell>
          <cell r="S5161" t="str">
            <v>3.5</v>
          </cell>
          <cell r="T5161" t="str">
            <v>无</v>
          </cell>
          <cell r="U5161">
            <v>0</v>
          </cell>
          <cell r="V5161">
            <v>0.6</v>
          </cell>
          <cell r="W5161">
            <v>0.6</v>
          </cell>
        </row>
        <row r="5162">
          <cell r="I5162" t="str">
            <v>石江村道路</v>
          </cell>
          <cell r="J5162" t="str">
            <v>1327F4306260036</v>
          </cell>
          <cell r="K5162" t="str">
            <v>新村与撤并村便捷连通</v>
          </cell>
          <cell r="L5162" t="str">
            <v>一类地区</v>
          </cell>
          <cell r="M5162" t="str">
            <v>国家贫困县</v>
          </cell>
          <cell r="N5162" t="str">
            <v>新建</v>
          </cell>
          <cell r="O5162" t="str">
            <v>石江村</v>
          </cell>
          <cell r="P5162" t="str">
            <v>等外公路</v>
          </cell>
          <cell r="R5162" t="str">
            <v>0</v>
          </cell>
          <cell r="S5162" t="str">
            <v>3.5</v>
          </cell>
          <cell r="T5162" t="str">
            <v>无</v>
          </cell>
          <cell r="U5162">
            <v>0</v>
          </cell>
          <cell r="V5162">
            <v>1.9</v>
          </cell>
          <cell r="W5162">
            <v>1.9</v>
          </cell>
        </row>
        <row r="5163">
          <cell r="I5163" t="str">
            <v>岑川镇龙福村撤并村便捷道路</v>
          </cell>
          <cell r="J5163" t="str">
            <v>1327F4306260033</v>
          </cell>
          <cell r="K5163" t="str">
            <v>新村与撤并村便捷连通</v>
          </cell>
          <cell r="L5163" t="str">
            <v>一类地区</v>
          </cell>
          <cell r="M5163" t="str">
            <v>国家贫困县</v>
          </cell>
          <cell r="N5163" t="str">
            <v>新改建</v>
          </cell>
          <cell r="O5163" t="str">
            <v>龙福村</v>
          </cell>
          <cell r="P5163" t="str">
            <v>等外公路</v>
          </cell>
          <cell r="R5163" t="str">
            <v>3.5</v>
          </cell>
          <cell r="S5163" t="str">
            <v>4</v>
          </cell>
          <cell r="T5163" t="str">
            <v>c19b430626</v>
          </cell>
          <cell r="U5163">
            <v>0</v>
          </cell>
          <cell r="V5163">
            <v>0.94</v>
          </cell>
          <cell r="W5163">
            <v>0.94</v>
          </cell>
        </row>
        <row r="5164">
          <cell r="I5164" t="str">
            <v>早仑村至连接线连接路</v>
          </cell>
          <cell r="J5164" t="str">
            <v>1327F4306260057</v>
          </cell>
          <cell r="K5164" t="str">
            <v>新村与撤并村便捷连通</v>
          </cell>
          <cell r="L5164" t="str">
            <v>一类地区</v>
          </cell>
          <cell r="M5164" t="str">
            <v>国家贫困县</v>
          </cell>
          <cell r="N5164" t="str">
            <v>新建</v>
          </cell>
          <cell r="O5164" t="str">
            <v>早仑村</v>
          </cell>
          <cell r="P5164" t="str">
            <v>无路</v>
          </cell>
          <cell r="R5164" t="str">
            <v>0</v>
          </cell>
          <cell r="S5164" t="str">
            <v>3.5</v>
          </cell>
          <cell r="T5164" t="str">
            <v>无</v>
          </cell>
          <cell r="U5164">
            <v>0</v>
          </cell>
          <cell r="V5164">
            <v>1.9710000000000001</v>
          </cell>
          <cell r="W5164">
            <v>1.9710000000000001</v>
          </cell>
        </row>
        <row r="5165">
          <cell r="I5165" t="str">
            <v>万谷村撤并村便捷道路</v>
          </cell>
          <cell r="J5165" t="str">
            <v>1327F4306260059</v>
          </cell>
          <cell r="K5165" t="str">
            <v>新村与撤并村便捷连通</v>
          </cell>
          <cell r="L5165" t="str">
            <v>一类地区</v>
          </cell>
          <cell r="M5165" t="str">
            <v>国家贫困县</v>
          </cell>
          <cell r="N5165" t="str">
            <v>新建</v>
          </cell>
          <cell r="O5165" t="str">
            <v>万谷村</v>
          </cell>
          <cell r="P5165" t="str">
            <v>等外公路</v>
          </cell>
          <cell r="R5165" t="str">
            <v>3.5</v>
          </cell>
          <cell r="S5165" t="str">
            <v>3.5</v>
          </cell>
          <cell r="T5165" t="str">
            <v>无</v>
          </cell>
          <cell r="U5165">
            <v>0</v>
          </cell>
          <cell r="V5165">
            <v>0.9</v>
          </cell>
          <cell r="W5165">
            <v>0.9</v>
          </cell>
        </row>
        <row r="5166">
          <cell r="I5166" t="str">
            <v>忘私路口至忘私组连接路</v>
          </cell>
          <cell r="J5166" t="str">
            <v>1327F4306260009</v>
          </cell>
          <cell r="K5166" t="str">
            <v>新村与撤并村便捷连通</v>
          </cell>
          <cell r="L5166" t="str">
            <v>一类地区</v>
          </cell>
          <cell r="M5166" t="str">
            <v>国家贫困县</v>
          </cell>
          <cell r="N5166" t="str">
            <v>新建</v>
          </cell>
          <cell r="O5166" t="str">
            <v>黛屏源村</v>
          </cell>
          <cell r="P5166" t="str">
            <v>无路</v>
          </cell>
          <cell r="R5166" t="str">
            <v>0</v>
          </cell>
          <cell r="S5166" t="str">
            <v>3.5</v>
          </cell>
          <cell r="T5166" t="str">
            <v>VV79430626</v>
          </cell>
          <cell r="U5166">
            <v>0</v>
          </cell>
          <cell r="V5166">
            <v>0.81499999999999995</v>
          </cell>
          <cell r="W5166">
            <v>0.81499999999999995</v>
          </cell>
        </row>
        <row r="5167">
          <cell r="I5167" t="str">
            <v>迎瑞村-坡里连接路</v>
          </cell>
          <cell r="J5167" t="str">
            <v>1327F4306260038</v>
          </cell>
          <cell r="K5167" t="str">
            <v>新村与撤并村便捷连通</v>
          </cell>
          <cell r="L5167" t="str">
            <v>一类地区</v>
          </cell>
          <cell r="M5167" t="str">
            <v>国家贫困县</v>
          </cell>
          <cell r="N5167" t="str">
            <v>新建</v>
          </cell>
          <cell r="O5167" t="str">
            <v>迎瑞村</v>
          </cell>
          <cell r="P5167" t="str">
            <v>等外公路</v>
          </cell>
          <cell r="R5167" t="str">
            <v>3.5</v>
          </cell>
          <cell r="S5167" t="str">
            <v>3.5</v>
          </cell>
          <cell r="T5167" t="str">
            <v>无</v>
          </cell>
          <cell r="U5167">
            <v>0</v>
          </cell>
          <cell r="V5167">
            <v>0.33</v>
          </cell>
          <cell r="W5167">
            <v>0.33</v>
          </cell>
        </row>
        <row r="5168">
          <cell r="I5168" t="str">
            <v>新南村道路</v>
          </cell>
          <cell r="J5168" t="str">
            <v>1327F4306260082</v>
          </cell>
          <cell r="K5168" t="str">
            <v>新村与撤并村便捷连通</v>
          </cell>
          <cell r="L5168" t="str">
            <v>一类地区</v>
          </cell>
          <cell r="M5168" t="str">
            <v>国家贫困县</v>
          </cell>
          <cell r="N5168" t="str">
            <v>新建</v>
          </cell>
          <cell r="O5168" t="str">
            <v>新南村</v>
          </cell>
          <cell r="P5168" t="str">
            <v>四级公路</v>
          </cell>
          <cell r="R5168" t="str">
            <v>0</v>
          </cell>
          <cell r="S5168" t="str">
            <v>3.5</v>
          </cell>
          <cell r="T5168" t="str">
            <v>无</v>
          </cell>
          <cell r="U5168">
            <v>0</v>
          </cell>
          <cell r="V5168">
            <v>1.34</v>
          </cell>
          <cell r="W5168">
            <v>1.34</v>
          </cell>
        </row>
        <row r="5169">
          <cell r="I5169" t="str">
            <v>平江县长寿镇新港村撤并村便捷连通公路</v>
          </cell>
          <cell r="J5169" t="str">
            <v>1327F4306260072</v>
          </cell>
          <cell r="K5169" t="str">
            <v>新村与撤并村便捷连通</v>
          </cell>
          <cell r="L5169" t="str">
            <v>一类地区</v>
          </cell>
          <cell r="M5169" t="str">
            <v>国家贫困县</v>
          </cell>
          <cell r="N5169" t="str">
            <v>新建</v>
          </cell>
          <cell r="O5169" t="str">
            <v>新港村</v>
          </cell>
          <cell r="P5169" t="str">
            <v>等外公路</v>
          </cell>
          <cell r="R5169" t="str">
            <v>3</v>
          </cell>
          <cell r="S5169" t="str">
            <v>3.5</v>
          </cell>
          <cell r="T5169" t="str">
            <v>无</v>
          </cell>
          <cell r="U5169">
            <v>0</v>
          </cell>
          <cell r="V5169">
            <v>0.9</v>
          </cell>
          <cell r="W5169">
            <v>0.9</v>
          </cell>
        </row>
        <row r="5170">
          <cell r="I5170" t="str">
            <v>大江村道路</v>
          </cell>
          <cell r="J5170" t="str">
            <v>1327F4306260100</v>
          </cell>
          <cell r="K5170" t="str">
            <v>新村与撤并村便捷连通</v>
          </cell>
          <cell r="L5170" t="str">
            <v>一类地区</v>
          </cell>
          <cell r="M5170" t="str">
            <v>国家贫困县</v>
          </cell>
          <cell r="N5170" t="str">
            <v>新建</v>
          </cell>
          <cell r="O5170" t="str">
            <v>大江村</v>
          </cell>
          <cell r="P5170" t="str">
            <v>无路</v>
          </cell>
          <cell r="R5170" t="str">
            <v>0</v>
          </cell>
          <cell r="S5170" t="str">
            <v>3.5</v>
          </cell>
          <cell r="T5170" t="str">
            <v>无</v>
          </cell>
          <cell r="U5170">
            <v>0</v>
          </cell>
          <cell r="V5170">
            <v>1.1000000000000001</v>
          </cell>
          <cell r="W5170">
            <v>1.1000000000000001</v>
          </cell>
        </row>
        <row r="5171">
          <cell r="I5171" t="str">
            <v>永安村至远根屋连接路</v>
          </cell>
          <cell r="J5171" t="str">
            <v>1327F4306260069</v>
          </cell>
          <cell r="K5171" t="str">
            <v>新村与撤并村便捷连通</v>
          </cell>
          <cell r="L5171" t="str">
            <v>一类地区</v>
          </cell>
          <cell r="M5171" t="str">
            <v>国家贫困县</v>
          </cell>
          <cell r="N5171" t="str">
            <v>新建</v>
          </cell>
          <cell r="O5171" t="str">
            <v>永安村</v>
          </cell>
          <cell r="P5171" t="str">
            <v>等外公路</v>
          </cell>
          <cell r="R5171" t="str">
            <v>0</v>
          </cell>
          <cell r="S5171" t="str">
            <v>3.5</v>
          </cell>
          <cell r="T5171" t="str">
            <v>无</v>
          </cell>
          <cell r="U5171">
            <v>0</v>
          </cell>
          <cell r="V5171">
            <v>0.54100000000000004</v>
          </cell>
          <cell r="W5171">
            <v>0.54100000000000004</v>
          </cell>
        </row>
        <row r="5172">
          <cell r="I5172" t="str">
            <v>五角村道路</v>
          </cell>
          <cell r="J5172" t="str">
            <v>1327F4306260034</v>
          </cell>
          <cell r="K5172" t="str">
            <v>新村与撤并村便捷连通</v>
          </cell>
          <cell r="L5172" t="str">
            <v>一类地区</v>
          </cell>
          <cell r="M5172" t="str">
            <v>国家贫困县</v>
          </cell>
          <cell r="N5172" t="str">
            <v>新建</v>
          </cell>
          <cell r="O5172" t="str">
            <v>五角村</v>
          </cell>
          <cell r="P5172" t="str">
            <v>等外公路</v>
          </cell>
          <cell r="R5172" t="str">
            <v>3</v>
          </cell>
          <cell r="S5172" t="str">
            <v>3.5</v>
          </cell>
          <cell r="T5172" t="str">
            <v>VF59430626</v>
          </cell>
          <cell r="U5172">
            <v>0</v>
          </cell>
          <cell r="V5172">
            <v>1.1000000000000001</v>
          </cell>
          <cell r="W5172">
            <v>1.1000000000000001</v>
          </cell>
        </row>
        <row r="5173">
          <cell r="I5173" t="str">
            <v>柘溪村道路</v>
          </cell>
          <cell r="J5173" t="str">
            <v>1327F4306260090</v>
          </cell>
          <cell r="K5173" t="str">
            <v>新村与撤并村便捷连通</v>
          </cell>
          <cell r="L5173" t="str">
            <v>一类地区</v>
          </cell>
          <cell r="M5173" t="str">
            <v>国家贫困县</v>
          </cell>
          <cell r="N5173" t="str">
            <v>新建</v>
          </cell>
          <cell r="O5173" t="str">
            <v>柘溪村</v>
          </cell>
          <cell r="P5173" t="str">
            <v>无路</v>
          </cell>
          <cell r="R5173" t="str">
            <v>0</v>
          </cell>
          <cell r="S5173" t="str">
            <v>3.5</v>
          </cell>
          <cell r="T5173" t="str">
            <v>无</v>
          </cell>
          <cell r="U5173">
            <v>0</v>
          </cell>
          <cell r="V5173">
            <v>1.1399999999999999</v>
          </cell>
          <cell r="W5173">
            <v>1.1399999999999999</v>
          </cell>
        </row>
        <row r="5174">
          <cell r="I5174" t="str">
            <v>尧丰村至蒋山连接路</v>
          </cell>
          <cell r="J5174" t="str">
            <v>1327F4306260085</v>
          </cell>
          <cell r="K5174" t="str">
            <v>新村与撤并村便捷连通</v>
          </cell>
          <cell r="L5174" t="str">
            <v>一类地区</v>
          </cell>
          <cell r="M5174" t="str">
            <v>国家贫困县</v>
          </cell>
          <cell r="N5174" t="str">
            <v>新建</v>
          </cell>
          <cell r="O5174" t="str">
            <v>尧丰村</v>
          </cell>
          <cell r="P5174" t="str">
            <v>等外公路</v>
          </cell>
          <cell r="R5174" t="str">
            <v>0</v>
          </cell>
          <cell r="S5174" t="str">
            <v>3.5</v>
          </cell>
          <cell r="T5174" t="str">
            <v>无</v>
          </cell>
          <cell r="U5174">
            <v>0</v>
          </cell>
          <cell r="V5174">
            <v>1.2190000000000001</v>
          </cell>
          <cell r="W5174">
            <v>1.2190000000000001</v>
          </cell>
        </row>
        <row r="5175">
          <cell r="I5175" t="str">
            <v>坳背组-坳背连接路</v>
          </cell>
          <cell r="J5175" t="str">
            <v>1327F4306260007</v>
          </cell>
          <cell r="K5175" t="str">
            <v>新村与撤并村便捷连通</v>
          </cell>
          <cell r="L5175" t="str">
            <v>一类地区</v>
          </cell>
          <cell r="M5175" t="str">
            <v>国家贫困县</v>
          </cell>
          <cell r="N5175" t="str">
            <v>新建</v>
          </cell>
          <cell r="O5175" t="str">
            <v>显高村</v>
          </cell>
          <cell r="P5175" t="str">
            <v>等外公路</v>
          </cell>
          <cell r="R5175" t="str">
            <v>0</v>
          </cell>
          <cell r="S5175" t="str">
            <v>3.5</v>
          </cell>
          <cell r="T5175" t="str">
            <v>无</v>
          </cell>
          <cell r="U5175">
            <v>0</v>
          </cell>
          <cell r="V5175">
            <v>0.33700000000000002</v>
          </cell>
          <cell r="W5175">
            <v>0.33700000000000002</v>
          </cell>
        </row>
        <row r="5176">
          <cell r="I5176" t="str">
            <v>蔡柏村撤并村道路</v>
          </cell>
          <cell r="J5176" t="str">
            <v>1327F4306260079</v>
          </cell>
          <cell r="K5176" t="str">
            <v>新村与撤并村便捷连通</v>
          </cell>
          <cell r="L5176" t="str">
            <v>一类地区</v>
          </cell>
          <cell r="M5176" t="str">
            <v>国家贫困县</v>
          </cell>
          <cell r="N5176" t="str">
            <v>新建</v>
          </cell>
          <cell r="O5176" t="str">
            <v>蔡柏村</v>
          </cell>
          <cell r="P5176" t="str">
            <v>等外公路</v>
          </cell>
          <cell r="R5176" t="str">
            <v>0</v>
          </cell>
          <cell r="S5176" t="str">
            <v>3.5</v>
          </cell>
          <cell r="T5176" t="str">
            <v>无</v>
          </cell>
          <cell r="U5176">
            <v>0</v>
          </cell>
          <cell r="V5176">
            <v>1.52</v>
          </cell>
          <cell r="W5176">
            <v>1.52</v>
          </cell>
        </row>
        <row r="5177">
          <cell r="I5177" t="str">
            <v>三墩乡忠龙村撤并村便捷道路</v>
          </cell>
          <cell r="J5177" t="str">
            <v>1327F4306260065</v>
          </cell>
          <cell r="K5177" t="str">
            <v>新村与撤并村便捷连通</v>
          </cell>
          <cell r="L5177" t="str">
            <v>一类地区</v>
          </cell>
          <cell r="M5177" t="str">
            <v>国家贫困县</v>
          </cell>
          <cell r="N5177" t="str">
            <v>新建</v>
          </cell>
          <cell r="O5177" t="str">
            <v>忠龙村</v>
          </cell>
          <cell r="P5177" t="str">
            <v>等外公路</v>
          </cell>
          <cell r="R5177" t="str">
            <v>3.5</v>
          </cell>
          <cell r="S5177" t="str">
            <v>3.5</v>
          </cell>
          <cell r="T5177" t="str">
            <v>无</v>
          </cell>
          <cell r="U5177">
            <v>0</v>
          </cell>
          <cell r="V5177">
            <v>2.0499999999999998</v>
          </cell>
          <cell r="W5177">
            <v>2.0499999999999998</v>
          </cell>
        </row>
        <row r="5178">
          <cell r="I5178" t="str">
            <v>平江县长寿镇邵阳村撤并建制村便捷连通道路</v>
          </cell>
          <cell r="J5178" t="str">
            <v>1327F4306260068</v>
          </cell>
          <cell r="K5178" t="str">
            <v>新村与撤并村便捷连通</v>
          </cell>
          <cell r="L5178" t="str">
            <v>一类地区</v>
          </cell>
          <cell r="M5178" t="str">
            <v>国家贫困县</v>
          </cell>
          <cell r="N5178" t="str">
            <v>新建</v>
          </cell>
          <cell r="O5178" t="str">
            <v>邵阳村</v>
          </cell>
          <cell r="P5178" t="str">
            <v>四级公路</v>
          </cell>
          <cell r="R5178" t="str">
            <v>3.5</v>
          </cell>
          <cell r="S5178" t="str">
            <v>3.5</v>
          </cell>
          <cell r="T5178" t="str">
            <v>无</v>
          </cell>
          <cell r="U5178">
            <v>0</v>
          </cell>
          <cell r="V5178">
            <v>1.5</v>
          </cell>
          <cell r="W5178">
            <v>1.5</v>
          </cell>
        </row>
        <row r="5179">
          <cell r="I5179" t="str">
            <v>北城村道路</v>
          </cell>
          <cell r="J5179" t="str">
            <v>1327F4306260047</v>
          </cell>
          <cell r="K5179" t="str">
            <v>新村与撤并村便捷连通</v>
          </cell>
          <cell r="L5179" t="str">
            <v>一类地区</v>
          </cell>
          <cell r="M5179" t="str">
            <v>国家贫困县</v>
          </cell>
          <cell r="N5179" t="str">
            <v>新建</v>
          </cell>
          <cell r="O5179" t="str">
            <v>北城村</v>
          </cell>
          <cell r="P5179" t="str">
            <v>无路</v>
          </cell>
          <cell r="R5179" t="str">
            <v>0</v>
          </cell>
          <cell r="S5179" t="str">
            <v>3.5</v>
          </cell>
          <cell r="T5179" t="str">
            <v>无</v>
          </cell>
          <cell r="U5179">
            <v>0</v>
          </cell>
          <cell r="V5179">
            <v>1.62</v>
          </cell>
          <cell r="W5179">
            <v>1.62</v>
          </cell>
        </row>
        <row r="5180">
          <cell r="I5180" t="str">
            <v>龙门镇南坪村撤并村便捷道路</v>
          </cell>
          <cell r="J5180" t="str">
            <v>1327F4306260067</v>
          </cell>
          <cell r="K5180" t="str">
            <v>新村与撤并村便捷连通</v>
          </cell>
          <cell r="L5180" t="str">
            <v>一类地区</v>
          </cell>
          <cell r="M5180" t="str">
            <v>国家贫困县</v>
          </cell>
          <cell r="N5180" t="str">
            <v>新建</v>
          </cell>
          <cell r="O5180" t="str">
            <v>南坪村</v>
          </cell>
          <cell r="P5180" t="str">
            <v>四级公路</v>
          </cell>
          <cell r="R5180" t="str">
            <v>3.5</v>
          </cell>
          <cell r="S5180" t="str">
            <v>3.5</v>
          </cell>
          <cell r="T5180" t="str">
            <v>无</v>
          </cell>
          <cell r="U5180">
            <v>0</v>
          </cell>
          <cell r="V5180">
            <v>0.72</v>
          </cell>
          <cell r="W5180">
            <v>0.72</v>
          </cell>
        </row>
        <row r="5181">
          <cell r="I5181" t="str">
            <v>松树组-钟家组连接路</v>
          </cell>
          <cell r="J5181" t="str">
            <v>1327F4306260002</v>
          </cell>
          <cell r="K5181" t="str">
            <v>新村与撤并村便捷连通</v>
          </cell>
          <cell r="L5181" t="str">
            <v>一类地区</v>
          </cell>
          <cell r="M5181" t="str">
            <v>国家贫困县</v>
          </cell>
          <cell r="N5181" t="str">
            <v>新建</v>
          </cell>
          <cell r="O5181" t="str">
            <v>大青村</v>
          </cell>
          <cell r="P5181" t="str">
            <v>等外公路</v>
          </cell>
          <cell r="R5181" t="str">
            <v>0</v>
          </cell>
          <cell r="S5181" t="str">
            <v>3.5</v>
          </cell>
          <cell r="T5181" t="str">
            <v>无</v>
          </cell>
          <cell r="U5181">
            <v>0</v>
          </cell>
          <cell r="V5181">
            <v>0.86</v>
          </cell>
          <cell r="W5181">
            <v>0.86</v>
          </cell>
        </row>
        <row r="5182">
          <cell r="I5182" t="str">
            <v>字门前-秦家连接路</v>
          </cell>
          <cell r="J5182" t="str">
            <v>1327F4306260001</v>
          </cell>
          <cell r="K5182" t="str">
            <v>新村与撤并村便捷连通</v>
          </cell>
          <cell r="L5182" t="str">
            <v>一类地区</v>
          </cell>
          <cell r="M5182" t="str">
            <v>国家贫困县</v>
          </cell>
          <cell r="N5182" t="str">
            <v>新建</v>
          </cell>
          <cell r="O5182" t="str">
            <v>邹家村</v>
          </cell>
          <cell r="P5182" t="str">
            <v>等外公路</v>
          </cell>
          <cell r="R5182" t="str">
            <v>0</v>
          </cell>
          <cell r="S5182" t="str">
            <v>3.5</v>
          </cell>
          <cell r="T5182" t="str">
            <v>无</v>
          </cell>
          <cell r="U5182">
            <v>0</v>
          </cell>
          <cell r="V5182">
            <v>1.2</v>
          </cell>
          <cell r="W5182">
            <v>1.2</v>
          </cell>
        </row>
        <row r="5183">
          <cell r="I5183" t="str">
            <v>三阳乡苏岳村撤并村项目连接路</v>
          </cell>
          <cell r="J5183" t="str">
            <v>1327F4306260003</v>
          </cell>
          <cell r="K5183" t="str">
            <v>新村与撤并村便捷连通</v>
          </cell>
          <cell r="L5183" t="str">
            <v>一类地区</v>
          </cell>
          <cell r="M5183" t="str">
            <v>国家贫困县</v>
          </cell>
          <cell r="N5183" t="str">
            <v>新建</v>
          </cell>
          <cell r="O5183" t="str">
            <v>苏岳村</v>
          </cell>
          <cell r="P5183" t="str">
            <v>等外公路</v>
          </cell>
          <cell r="R5183" t="str">
            <v>0</v>
          </cell>
          <cell r="S5183" t="str">
            <v>3.5</v>
          </cell>
          <cell r="T5183" t="str">
            <v>无</v>
          </cell>
          <cell r="U5183">
            <v>0</v>
          </cell>
          <cell r="V5183">
            <v>1.01</v>
          </cell>
          <cell r="W5183">
            <v>1.01</v>
          </cell>
        </row>
        <row r="5184">
          <cell r="I5184" t="str">
            <v>怡太组-杨眼组连接路</v>
          </cell>
          <cell r="J5184" t="str">
            <v>1327F4306260019</v>
          </cell>
          <cell r="K5184" t="str">
            <v>新村与撤并村便捷连通</v>
          </cell>
          <cell r="L5184" t="str">
            <v>一类地区</v>
          </cell>
          <cell r="M5184" t="str">
            <v>国家贫困县</v>
          </cell>
          <cell r="N5184" t="str">
            <v>新建</v>
          </cell>
          <cell r="O5184" t="str">
            <v>枫树村</v>
          </cell>
          <cell r="P5184" t="str">
            <v>等外公路</v>
          </cell>
          <cell r="R5184" t="str">
            <v>3.5</v>
          </cell>
          <cell r="S5184" t="str">
            <v>3.5</v>
          </cell>
          <cell r="T5184" t="str">
            <v>无</v>
          </cell>
          <cell r="U5184">
            <v>0</v>
          </cell>
          <cell r="V5184">
            <v>0.5</v>
          </cell>
          <cell r="W5184">
            <v>0.5</v>
          </cell>
        </row>
        <row r="5185">
          <cell r="I5185" t="str">
            <v>平江县木金乡后岩村撤并村便捷连通道路</v>
          </cell>
          <cell r="J5185" t="str">
            <v>1327F4306260075</v>
          </cell>
          <cell r="K5185" t="str">
            <v>新村与撤并村便捷连通</v>
          </cell>
          <cell r="L5185" t="str">
            <v>一类地区</v>
          </cell>
          <cell r="M5185" t="str">
            <v>国家贫困县</v>
          </cell>
          <cell r="N5185" t="str">
            <v>改建</v>
          </cell>
          <cell r="O5185" t="str">
            <v>后岩村</v>
          </cell>
          <cell r="P5185" t="str">
            <v>等外公路</v>
          </cell>
          <cell r="R5185" t="str">
            <v>0</v>
          </cell>
          <cell r="S5185" t="str">
            <v>3.5</v>
          </cell>
          <cell r="T5185" t="str">
            <v>C12A430626</v>
          </cell>
          <cell r="U5185">
            <v>0</v>
          </cell>
          <cell r="V5185">
            <v>2.86</v>
          </cell>
          <cell r="W5185">
            <v>2.86</v>
          </cell>
        </row>
        <row r="5186">
          <cell r="I5186" t="str">
            <v>加义镇泗洲坪村撤并村道路</v>
          </cell>
          <cell r="J5186" t="str">
            <v>1327F4306260091</v>
          </cell>
          <cell r="K5186" t="str">
            <v>新村与撤并村便捷连通</v>
          </cell>
          <cell r="L5186" t="str">
            <v>一类地区</v>
          </cell>
          <cell r="M5186" t="str">
            <v>国家贫困县</v>
          </cell>
          <cell r="N5186" t="str">
            <v>新建</v>
          </cell>
          <cell r="O5186" t="str">
            <v>泗洲坪村</v>
          </cell>
          <cell r="P5186" t="str">
            <v>等外公路</v>
          </cell>
          <cell r="R5186" t="str">
            <v>0</v>
          </cell>
          <cell r="S5186" t="str">
            <v>3.5</v>
          </cell>
          <cell r="T5186" t="str">
            <v>无</v>
          </cell>
          <cell r="U5186">
            <v>0</v>
          </cell>
          <cell r="V5186">
            <v>1.87</v>
          </cell>
          <cell r="W5186">
            <v>1.87</v>
          </cell>
        </row>
        <row r="5187">
          <cell r="I5187" t="str">
            <v>百福村撤乡并村路</v>
          </cell>
          <cell r="J5187" t="str">
            <v>1327F4306260011</v>
          </cell>
          <cell r="K5187" t="str">
            <v>新村与撤并村便捷连通</v>
          </cell>
          <cell r="L5187" t="str">
            <v>一类地区</v>
          </cell>
          <cell r="M5187" t="str">
            <v>国家贫困县</v>
          </cell>
          <cell r="N5187" t="str">
            <v>新建</v>
          </cell>
          <cell r="O5187" t="str">
            <v>百福村</v>
          </cell>
          <cell r="P5187" t="str">
            <v>无路</v>
          </cell>
          <cell r="R5187" t="str">
            <v>3</v>
          </cell>
          <cell r="S5187" t="str">
            <v>3.5</v>
          </cell>
          <cell r="T5187" t="str">
            <v>无</v>
          </cell>
          <cell r="U5187">
            <v>0</v>
          </cell>
          <cell r="V5187">
            <v>3.4</v>
          </cell>
          <cell r="W5187">
            <v>3.4</v>
          </cell>
        </row>
        <row r="5188">
          <cell r="I5188" t="str">
            <v>加义镇联合村撤并村连通路</v>
          </cell>
          <cell r="J5188" t="str">
            <v>1327F4306260103</v>
          </cell>
          <cell r="K5188" t="str">
            <v>新村与撤并村便捷连通</v>
          </cell>
          <cell r="L5188" t="str">
            <v>一类地区</v>
          </cell>
          <cell r="M5188" t="str">
            <v>国家贫困县</v>
          </cell>
          <cell r="N5188" t="str">
            <v>新建</v>
          </cell>
          <cell r="O5188" t="str">
            <v>联合村</v>
          </cell>
          <cell r="P5188" t="str">
            <v>等外公路</v>
          </cell>
          <cell r="R5188" t="str">
            <v>0</v>
          </cell>
          <cell r="S5188" t="str">
            <v>3.5</v>
          </cell>
          <cell r="T5188" t="str">
            <v>cc55430626</v>
          </cell>
          <cell r="U5188">
            <v>0</v>
          </cell>
          <cell r="V5188">
            <v>1.56</v>
          </cell>
          <cell r="W5188">
            <v>1.56</v>
          </cell>
        </row>
        <row r="5189">
          <cell r="I5189" t="str">
            <v>高塅村并村路</v>
          </cell>
          <cell r="J5189" t="str">
            <v>1327F4306260023</v>
          </cell>
          <cell r="K5189" t="str">
            <v>新村与撤并村便捷连通</v>
          </cell>
          <cell r="L5189" t="str">
            <v>一类地区</v>
          </cell>
          <cell r="M5189" t="str">
            <v>国家贫困县</v>
          </cell>
          <cell r="N5189" t="str">
            <v>新建</v>
          </cell>
          <cell r="O5189" t="str">
            <v>高塅村</v>
          </cell>
          <cell r="P5189" t="str">
            <v>无路</v>
          </cell>
          <cell r="R5189" t="str">
            <v>0</v>
          </cell>
          <cell r="S5189" t="str">
            <v>3.5</v>
          </cell>
          <cell r="T5189" t="str">
            <v>无</v>
          </cell>
          <cell r="U5189">
            <v>0</v>
          </cell>
          <cell r="V5189">
            <v>2.1800000000000002</v>
          </cell>
          <cell r="W5189">
            <v>2.1800000000000002</v>
          </cell>
        </row>
        <row r="5190">
          <cell r="I5190" t="str">
            <v>S308-集中安置区连接路</v>
          </cell>
          <cell r="J5190" t="str">
            <v>1327F4306260013</v>
          </cell>
          <cell r="K5190" t="str">
            <v>新村与撤并村便捷连通</v>
          </cell>
          <cell r="L5190" t="str">
            <v>一类地区</v>
          </cell>
          <cell r="M5190" t="str">
            <v>国家贫困县</v>
          </cell>
          <cell r="N5190" t="str">
            <v>新建</v>
          </cell>
          <cell r="O5190" t="str">
            <v>官滩村</v>
          </cell>
          <cell r="P5190" t="str">
            <v>无路</v>
          </cell>
          <cell r="R5190" t="str">
            <v>0</v>
          </cell>
          <cell r="S5190" t="str">
            <v>3.5</v>
          </cell>
          <cell r="T5190" t="str">
            <v>无</v>
          </cell>
          <cell r="U5190">
            <v>0</v>
          </cell>
          <cell r="V5190">
            <v>0.3</v>
          </cell>
          <cell r="W5190">
            <v>0.3</v>
          </cell>
        </row>
        <row r="5191">
          <cell r="I5191" t="str">
            <v>八中-刘家连接路</v>
          </cell>
          <cell r="J5191" t="str">
            <v>1327F4306260030</v>
          </cell>
          <cell r="K5191" t="str">
            <v>新村与撤并村便捷连通</v>
          </cell>
          <cell r="L5191" t="str">
            <v>一类地区</v>
          </cell>
          <cell r="M5191" t="str">
            <v>国家贫困县</v>
          </cell>
          <cell r="N5191" t="str">
            <v>新建</v>
          </cell>
          <cell r="O5191" t="str">
            <v>张新村</v>
          </cell>
          <cell r="P5191" t="str">
            <v>无路</v>
          </cell>
          <cell r="R5191" t="str">
            <v>0</v>
          </cell>
          <cell r="S5191" t="str">
            <v>3.5</v>
          </cell>
          <cell r="T5191" t="str">
            <v>无</v>
          </cell>
          <cell r="U5191">
            <v>0</v>
          </cell>
          <cell r="V5191">
            <v>0.76700000000000002</v>
          </cell>
          <cell r="W5191">
            <v>0.76700000000000002</v>
          </cell>
        </row>
        <row r="5192">
          <cell r="I5192" t="str">
            <v>南江镇凤凰山村撤并村连通路</v>
          </cell>
          <cell r="J5192" t="str">
            <v>1327F4306260104</v>
          </cell>
          <cell r="K5192" t="str">
            <v>新村与撤并村便捷连通</v>
          </cell>
          <cell r="L5192" t="str">
            <v>一类地区</v>
          </cell>
          <cell r="M5192" t="str">
            <v>国家贫困县</v>
          </cell>
          <cell r="N5192" t="str">
            <v>新建</v>
          </cell>
          <cell r="O5192" t="str">
            <v>凤凰山村</v>
          </cell>
          <cell r="P5192" t="str">
            <v>等外公路</v>
          </cell>
          <cell r="R5192" t="str">
            <v>0</v>
          </cell>
          <cell r="S5192" t="str">
            <v>3.5</v>
          </cell>
          <cell r="T5192" t="str">
            <v>无</v>
          </cell>
          <cell r="U5192">
            <v>0</v>
          </cell>
          <cell r="V5192">
            <v>3.7519999999999998</v>
          </cell>
          <cell r="W5192">
            <v>3.7519999999999998</v>
          </cell>
        </row>
        <row r="5193">
          <cell r="I5193" t="str">
            <v>长下涡-扫竹江连接路</v>
          </cell>
          <cell r="J5193" t="str">
            <v>1327F4306260021</v>
          </cell>
          <cell r="K5193" t="str">
            <v>新村与撤并村便捷连通</v>
          </cell>
          <cell r="L5193" t="str">
            <v>一类地区</v>
          </cell>
          <cell r="M5193" t="str">
            <v>国家贫困县</v>
          </cell>
          <cell r="N5193" t="str">
            <v>新建</v>
          </cell>
          <cell r="O5193" t="str">
            <v>大桥村</v>
          </cell>
          <cell r="P5193" t="str">
            <v>无路</v>
          </cell>
          <cell r="R5193" t="str">
            <v>0</v>
          </cell>
          <cell r="S5193" t="str">
            <v>3.5</v>
          </cell>
          <cell r="T5193" t="str">
            <v>无</v>
          </cell>
          <cell r="U5193">
            <v>0</v>
          </cell>
          <cell r="V5193">
            <v>0.91900000000000004</v>
          </cell>
          <cell r="W5193">
            <v>0.91900000000000004</v>
          </cell>
        </row>
        <row r="5194">
          <cell r="I5194" t="str">
            <v>村部-洪家嘴连接路</v>
          </cell>
          <cell r="J5194" t="str">
            <v>1327F4306260024</v>
          </cell>
          <cell r="K5194" t="str">
            <v>新村与撤并村便捷连通</v>
          </cell>
          <cell r="L5194" t="str">
            <v>一类地区</v>
          </cell>
          <cell r="M5194" t="str">
            <v>国家贫困县</v>
          </cell>
          <cell r="N5194" t="str">
            <v>新建</v>
          </cell>
          <cell r="O5194" t="str">
            <v>公安村</v>
          </cell>
          <cell r="P5194" t="str">
            <v>无路</v>
          </cell>
          <cell r="R5194" t="str">
            <v>0</v>
          </cell>
          <cell r="S5194" t="str">
            <v>3.5</v>
          </cell>
          <cell r="T5194" t="str">
            <v>无</v>
          </cell>
          <cell r="U5194">
            <v>0</v>
          </cell>
          <cell r="V5194">
            <v>1.4219999999999999</v>
          </cell>
          <cell r="W5194">
            <v>1.4219999999999999</v>
          </cell>
        </row>
        <row r="5195">
          <cell r="I5195" t="str">
            <v>兰桥村撤并村道路</v>
          </cell>
          <cell r="J5195" t="str">
            <v>1327F4306260084</v>
          </cell>
          <cell r="K5195" t="str">
            <v>新村与撤并村便捷连通</v>
          </cell>
          <cell r="L5195" t="str">
            <v>一类地区</v>
          </cell>
          <cell r="M5195" t="str">
            <v>国家贫困县</v>
          </cell>
          <cell r="N5195" t="str">
            <v>新建</v>
          </cell>
          <cell r="O5195" t="str">
            <v>兰桥村</v>
          </cell>
          <cell r="P5195" t="str">
            <v>四级公路</v>
          </cell>
          <cell r="R5195" t="str">
            <v>0</v>
          </cell>
          <cell r="S5195" t="str">
            <v>3.5</v>
          </cell>
          <cell r="T5195" t="str">
            <v>无</v>
          </cell>
          <cell r="U5195">
            <v>0</v>
          </cell>
          <cell r="V5195">
            <v>1.5</v>
          </cell>
          <cell r="W5195">
            <v>1.5</v>
          </cell>
        </row>
        <row r="5196">
          <cell r="I5196" t="str">
            <v>三郊村郊源-龙形组连接路</v>
          </cell>
          <cell r="J5196" t="str">
            <v>1327F4306260035</v>
          </cell>
          <cell r="K5196" t="str">
            <v>新村与撤并村便捷连通</v>
          </cell>
          <cell r="L5196" t="str">
            <v>一类地区</v>
          </cell>
          <cell r="M5196" t="str">
            <v>国家贫困县</v>
          </cell>
          <cell r="N5196" t="str">
            <v>新建</v>
          </cell>
          <cell r="O5196" t="str">
            <v>三郊村</v>
          </cell>
          <cell r="P5196" t="str">
            <v>等外公路</v>
          </cell>
          <cell r="R5196" t="str">
            <v>3.5</v>
          </cell>
          <cell r="S5196" t="str">
            <v>3.5</v>
          </cell>
          <cell r="T5196" t="str">
            <v>无</v>
          </cell>
          <cell r="U5196">
            <v>0</v>
          </cell>
          <cell r="V5196">
            <v>0.38</v>
          </cell>
          <cell r="W5196">
            <v>0.38</v>
          </cell>
        </row>
        <row r="5197">
          <cell r="I5197" t="str">
            <v>横冲村撤并村道路</v>
          </cell>
          <cell r="J5197" t="str">
            <v>1327F4306260010</v>
          </cell>
          <cell r="K5197" t="str">
            <v>新村与撤并村便捷连通</v>
          </cell>
          <cell r="L5197" t="str">
            <v>一类地区</v>
          </cell>
          <cell r="M5197" t="str">
            <v>国家贫困县</v>
          </cell>
          <cell r="N5197" t="str">
            <v>改建</v>
          </cell>
          <cell r="O5197" t="str">
            <v>横冲村</v>
          </cell>
          <cell r="P5197" t="str">
            <v>等外公路</v>
          </cell>
          <cell r="R5197" t="str">
            <v>3</v>
          </cell>
          <cell r="S5197" t="str">
            <v>3.5</v>
          </cell>
          <cell r="T5197" t="str">
            <v>无</v>
          </cell>
          <cell r="U5197">
            <v>0</v>
          </cell>
          <cell r="V5197">
            <v>1.31</v>
          </cell>
          <cell r="W5197">
            <v>1.31</v>
          </cell>
        </row>
        <row r="5198">
          <cell r="I5198" t="str">
            <v>龙门镇龙门村六组资源产业路</v>
          </cell>
          <cell r="J5198" t="str">
            <v>131201F4306260015</v>
          </cell>
          <cell r="K5198" t="str">
            <v>新村与撤并村便捷连通</v>
          </cell>
          <cell r="L5198" t="str">
            <v>一类地区</v>
          </cell>
          <cell r="M5198" t="str">
            <v>国家贫困县</v>
          </cell>
          <cell r="N5198" t="str">
            <v>新建</v>
          </cell>
          <cell r="O5198" t="str">
            <v>龙门村</v>
          </cell>
          <cell r="P5198" t="str">
            <v>等外公路</v>
          </cell>
          <cell r="R5198" t="str">
            <v>0</v>
          </cell>
          <cell r="S5198" t="str">
            <v>3.5</v>
          </cell>
          <cell r="T5198" t="str">
            <v>无</v>
          </cell>
          <cell r="U5198">
            <v>0</v>
          </cell>
          <cell r="V5198">
            <v>0.2</v>
          </cell>
          <cell r="W5198">
            <v>0.2</v>
          </cell>
        </row>
        <row r="5199">
          <cell r="I5199" t="str">
            <v>平江县长寿镇新明村文华水稻种植专业合作社道路</v>
          </cell>
          <cell r="J5199" t="str">
            <v>1312F4306260310</v>
          </cell>
          <cell r="K5199" t="str">
            <v>新村与撤并村便捷连通</v>
          </cell>
          <cell r="L5199" t="str">
            <v>一类地区</v>
          </cell>
          <cell r="M5199" t="str">
            <v>国家贫困县</v>
          </cell>
          <cell r="N5199" t="str">
            <v>升级改造（提质改造）</v>
          </cell>
          <cell r="O5199" t="str">
            <v>新建村</v>
          </cell>
          <cell r="P5199" t="str">
            <v>四级公路</v>
          </cell>
          <cell r="R5199" t="str">
            <v>3.5</v>
          </cell>
          <cell r="S5199" t="str">
            <v>3.5</v>
          </cell>
          <cell r="T5199" t="str">
            <v>无</v>
          </cell>
          <cell r="U5199">
            <v>0</v>
          </cell>
          <cell r="V5199">
            <v>1.68</v>
          </cell>
          <cell r="W5199">
            <v>1.68</v>
          </cell>
        </row>
        <row r="5200">
          <cell r="I5200" t="str">
            <v>白水镇关北村撤并村连接路（二期）</v>
          </cell>
          <cell r="J5200" t="str">
            <v>1327F4306810009</v>
          </cell>
          <cell r="K5200" t="str">
            <v>新村与撤并村便捷连通</v>
          </cell>
          <cell r="L5200" t="str">
            <v>三类地区</v>
          </cell>
          <cell r="M5200"/>
          <cell r="N5200" t="str">
            <v>新建</v>
          </cell>
          <cell r="O5200" t="str">
            <v>关北村</v>
          </cell>
          <cell r="P5200" t="str">
            <v>等外公路</v>
          </cell>
          <cell r="R5200" t="str">
            <v>0</v>
          </cell>
          <cell r="S5200" t="str">
            <v>3.5</v>
          </cell>
          <cell r="T5200" t="str">
            <v>无</v>
          </cell>
          <cell r="U5200">
            <v>0</v>
          </cell>
          <cell r="V5200">
            <v>0.88</v>
          </cell>
          <cell r="W5200">
            <v>0.88</v>
          </cell>
        </row>
        <row r="5201">
          <cell r="I5201" t="str">
            <v>白水镇毛岭村撤并村连接路</v>
          </cell>
          <cell r="J5201" t="str">
            <v>1327F4306810002</v>
          </cell>
          <cell r="K5201" t="str">
            <v>新村与撤并村便捷连通</v>
          </cell>
          <cell r="L5201" t="str">
            <v>三类地区</v>
          </cell>
          <cell r="M5201"/>
          <cell r="N5201" t="str">
            <v>新建</v>
          </cell>
          <cell r="O5201" t="str">
            <v>毛岭村</v>
          </cell>
          <cell r="P5201" t="str">
            <v>等外公路</v>
          </cell>
          <cell r="R5201" t="str">
            <v>0</v>
          </cell>
          <cell r="S5201" t="str">
            <v>3.5</v>
          </cell>
          <cell r="T5201" t="str">
            <v>无</v>
          </cell>
          <cell r="U5201">
            <v>0</v>
          </cell>
          <cell r="V5201">
            <v>2.75</v>
          </cell>
          <cell r="W5201">
            <v>2.75</v>
          </cell>
        </row>
        <row r="5202">
          <cell r="I5202" t="str">
            <v>白水镇三星村撤并村连通2路</v>
          </cell>
          <cell r="J5202" t="str">
            <v>1327F4306810014</v>
          </cell>
          <cell r="K5202" t="str">
            <v>新村与撤并村便捷连通</v>
          </cell>
          <cell r="L5202" t="str">
            <v>三类地区</v>
          </cell>
          <cell r="M5202"/>
          <cell r="N5202" t="str">
            <v>新建</v>
          </cell>
          <cell r="O5202" t="str">
            <v>三星村</v>
          </cell>
          <cell r="P5202" t="str">
            <v>无路</v>
          </cell>
          <cell r="R5202" t="str">
            <v>0</v>
          </cell>
          <cell r="S5202" t="str">
            <v>3.5</v>
          </cell>
          <cell r="T5202" t="str">
            <v>无</v>
          </cell>
          <cell r="U5202">
            <v>0</v>
          </cell>
          <cell r="V5202">
            <v>2.34</v>
          </cell>
          <cell r="W5202">
            <v>2.34</v>
          </cell>
        </row>
        <row r="5203">
          <cell r="I5203" t="str">
            <v>白塘镇白塘村撤并村连接路</v>
          </cell>
          <cell r="J5203" t="str">
            <v>1327F4306810119</v>
          </cell>
          <cell r="K5203" t="str">
            <v>新村与撤并村便捷连通</v>
          </cell>
          <cell r="L5203" t="str">
            <v>三类地区</v>
          </cell>
          <cell r="M5203"/>
          <cell r="N5203" t="str">
            <v>新建</v>
          </cell>
          <cell r="O5203" t="str">
            <v>白塘村</v>
          </cell>
          <cell r="P5203" t="str">
            <v>等外公路</v>
          </cell>
          <cell r="R5203" t="str">
            <v>0</v>
          </cell>
          <cell r="S5203" t="str">
            <v>3.5</v>
          </cell>
          <cell r="T5203" t="str">
            <v>无</v>
          </cell>
          <cell r="U5203">
            <v>0</v>
          </cell>
          <cell r="V5203">
            <v>1.38</v>
          </cell>
          <cell r="W5203">
            <v>1.38</v>
          </cell>
        </row>
        <row r="5204">
          <cell r="I5204" t="str">
            <v>白塘镇穆屯村撤并村连通2路</v>
          </cell>
          <cell r="J5204" t="str">
            <v>1327F4306810106</v>
          </cell>
          <cell r="K5204" t="str">
            <v>新村与撤并村便捷连通</v>
          </cell>
          <cell r="L5204" t="str">
            <v>三类地区</v>
          </cell>
          <cell r="M5204"/>
          <cell r="N5204" t="str">
            <v>新建</v>
          </cell>
          <cell r="O5204" t="str">
            <v>穆屯村</v>
          </cell>
          <cell r="P5204" t="str">
            <v>无路</v>
          </cell>
          <cell r="R5204" t="str">
            <v>0</v>
          </cell>
          <cell r="S5204" t="str">
            <v>3.5</v>
          </cell>
          <cell r="T5204" t="str">
            <v>无</v>
          </cell>
          <cell r="U5204">
            <v>0</v>
          </cell>
          <cell r="V5204">
            <v>2.04</v>
          </cell>
          <cell r="W5204">
            <v>2.04</v>
          </cell>
        </row>
        <row r="5205">
          <cell r="I5205" t="str">
            <v>白塘镇穆屯村撤并村连通3路</v>
          </cell>
          <cell r="J5205" t="str">
            <v>1327F4306810116</v>
          </cell>
          <cell r="K5205" t="str">
            <v>新村与撤并村便捷连通</v>
          </cell>
          <cell r="L5205" t="str">
            <v>三类地区</v>
          </cell>
          <cell r="M5205"/>
          <cell r="N5205" t="str">
            <v>新建</v>
          </cell>
          <cell r="O5205" t="str">
            <v>穆屯村</v>
          </cell>
          <cell r="P5205" t="str">
            <v>无路</v>
          </cell>
          <cell r="R5205" t="str">
            <v>0</v>
          </cell>
          <cell r="S5205" t="str">
            <v>3.5</v>
          </cell>
          <cell r="T5205" t="str">
            <v>无</v>
          </cell>
          <cell r="U5205">
            <v>0</v>
          </cell>
          <cell r="V5205">
            <v>1.01</v>
          </cell>
          <cell r="W5205">
            <v>1.01</v>
          </cell>
        </row>
        <row r="5206">
          <cell r="I5206" t="str">
            <v>白塘镇移风村撤并村连通2路</v>
          </cell>
          <cell r="J5206" t="str">
            <v>1327F4306810118</v>
          </cell>
          <cell r="K5206" t="str">
            <v>新村与撤并村便捷连通</v>
          </cell>
          <cell r="L5206" t="str">
            <v>三类地区</v>
          </cell>
          <cell r="M5206"/>
          <cell r="N5206" t="str">
            <v>新建</v>
          </cell>
          <cell r="O5206" t="str">
            <v>移风村</v>
          </cell>
          <cell r="P5206" t="str">
            <v>无路</v>
          </cell>
          <cell r="R5206" t="str">
            <v>0</v>
          </cell>
          <cell r="S5206" t="str">
            <v>3.5</v>
          </cell>
          <cell r="T5206" t="str">
            <v>无</v>
          </cell>
          <cell r="U5206">
            <v>0</v>
          </cell>
          <cell r="V5206">
            <v>1.01</v>
          </cell>
          <cell r="W5206">
            <v>1.01</v>
          </cell>
        </row>
        <row r="5207">
          <cell r="I5207" t="str">
            <v>长乐镇合旗村撤并村连接路</v>
          </cell>
          <cell r="J5207" t="str">
            <v>1327F4306810108</v>
          </cell>
          <cell r="K5207" t="str">
            <v>新村与撤并村便捷连通</v>
          </cell>
          <cell r="L5207" t="str">
            <v>三类地区</v>
          </cell>
          <cell r="M5207"/>
          <cell r="N5207" t="str">
            <v>新建</v>
          </cell>
          <cell r="O5207" t="str">
            <v>合旗村</v>
          </cell>
          <cell r="P5207" t="str">
            <v>等外公路</v>
          </cell>
          <cell r="R5207" t="str">
            <v>0</v>
          </cell>
          <cell r="S5207" t="str">
            <v>3.5</v>
          </cell>
          <cell r="T5207" t="str">
            <v>无</v>
          </cell>
          <cell r="U5207">
            <v>0</v>
          </cell>
          <cell r="V5207">
            <v>0.81</v>
          </cell>
          <cell r="W5207">
            <v>0.81</v>
          </cell>
        </row>
        <row r="5208">
          <cell r="I5208" t="str">
            <v>长乐镇联江村撤并村连接路</v>
          </cell>
          <cell r="J5208" t="str">
            <v>1327F4306810089</v>
          </cell>
          <cell r="K5208" t="str">
            <v>新村与撤并村便捷连通</v>
          </cell>
          <cell r="L5208" t="str">
            <v>三类地区</v>
          </cell>
          <cell r="M5208"/>
          <cell r="N5208" t="str">
            <v>新建</v>
          </cell>
          <cell r="O5208" t="str">
            <v>联江村</v>
          </cell>
          <cell r="P5208" t="str">
            <v>等外公路</v>
          </cell>
          <cell r="R5208" t="str">
            <v>0</v>
          </cell>
          <cell r="S5208" t="str">
            <v>3.5</v>
          </cell>
          <cell r="T5208" t="str">
            <v>无</v>
          </cell>
          <cell r="U5208">
            <v>0</v>
          </cell>
          <cell r="V5208">
            <v>2.2799999999999998</v>
          </cell>
          <cell r="W5208">
            <v>2.2799999999999998</v>
          </cell>
        </row>
        <row r="5209">
          <cell r="I5209" t="str">
            <v>川山坪镇芭桥村撤并连通1路</v>
          </cell>
          <cell r="J5209" t="str">
            <v>1327F4306810101</v>
          </cell>
          <cell r="K5209" t="str">
            <v>新村与撤并村便捷连通</v>
          </cell>
          <cell r="L5209" t="str">
            <v>三类地区</v>
          </cell>
          <cell r="M5209"/>
          <cell r="N5209" t="str">
            <v>新建</v>
          </cell>
          <cell r="O5209" t="str">
            <v>芭桥村</v>
          </cell>
          <cell r="P5209" t="str">
            <v>无路</v>
          </cell>
          <cell r="R5209" t="str">
            <v>0</v>
          </cell>
          <cell r="S5209" t="str">
            <v>3.5</v>
          </cell>
          <cell r="T5209" t="str">
            <v>无</v>
          </cell>
          <cell r="U5209">
            <v>0</v>
          </cell>
          <cell r="V5209">
            <v>0.77</v>
          </cell>
          <cell r="W5209">
            <v>0.77</v>
          </cell>
        </row>
        <row r="5210">
          <cell r="I5210" t="str">
            <v>川山坪镇川山村撤并连通路</v>
          </cell>
          <cell r="J5210" t="str">
            <v>1327F4306810094</v>
          </cell>
          <cell r="K5210" t="str">
            <v>新村与撤并村便捷连通</v>
          </cell>
          <cell r="L5210" t="str">
            <v>三类地区</v>
          </cell>
          <cell r="M5210"/>
          <cell r="N5210" t="str">
            <v>新建</v>
          </cell>
          <cell r="O5210" t="str">
            <v>川山村</v>
          </cell>
          <cell r="P5210" t="str">
            <v>无路</v>
          </cell>
          <cell r="R5210" t="str">
            <v>0</v>
          </cell>
          <cell r="S5210" t="str">
            <v>3.5</v>
          </cell>
          <cell r="T5210" t="str">
            <v>无</v>
          </cell>
          <cell r="U5210">
            <v>0</v>
          </cell>
          <cell r="V5210">
            <v>0.62</v>
          </cell>
          <cell r="W5210">
            <v>0.62</v>
          </cell>
        </row>
        <row r="5211">
          <cell r="I5211" t="str">
            <v>川山坪镇达摩岭村撤并连通1路</v>
          </cell>
          <cell r="J5211" t="str">
            <v>1327F4306810088</v>
          </cell>
          <cell r="K5211" t="str">
            <v>新村与撤并村便捷连通</v>
          </cell>
          <cell r="L5211" t="str">
            <v>三类地区</v>
          </cell>
          <cell r="M5211"/>
          <cell r="N5211" t="str">
            <v>新建</v>
          </cell>
          <cell r="O5211" t="str">
            <v>达摩岭村</v>
          </cell>
          <cell r="P5211" t="str">
            <v>无路</v>
          </cell>
          <cell r="R5211" t="str">
            <v>0</v>
          </cell>
          <cell r="S5211" t="str">
            <v>3.5</v>
          </cell>
          <cell r="T5211" t="str">
            <v>无</v>
          </cell>
          <cell r="U5211">
            <v>0</v>
          </cell>
          <cell r="V5211">
            <v>1.95</v>
          </cell>
          <cell r="W5211">
            <v>1.95</v>
          </cell>
        </row>
        <row r="5212">
          <cell r="I5212" t="str">
            <v>川山坪镇达摩岭村撤并连通路</v>
          </cell>
          <cell r="J5212" t="str">
            <v>1327F4306810085</v>
          </cell>
          <cell r="K5212" t="str">
            <v>新村与撤并村便捷连通</v>
          </cell>
          <cell r="L5212" t="str">
            <v>三类地区</v>
          </cell>
          <cell r="M5212"/>
          <cell r="N5212" t="str">
            <v>新建</v>
          </cell>
          <cell r="O5212" t="str">
            <v>达摩岭村</v>
          </cell>
          <cell r="P5212" t="str">
            <v>无路</v>
          </cell>
          <cell r="R5212" t="str">
            <v>0</v>
          </cell>
          <cell r="S5212" t="str">
            <v>3.5</v>
          </cell>
          <cell r="T5212" t="str">
            <v>无</v>
          </cell>
          <cell r="U5212">
            <v>0</v>
          </cell>
          <cell r="V5212">
            <v>0.92</v>
          </cell>
          <cell r="W5212">
            <v>0.92</v>
          </cell>
        </row>
        <row r="5213">
          <cell r="I5213" t="str">
            <v>川山坪镇麓凤寨村撤并村连接路</v>
          </cell>
          <cell r="J5213" t="str">
            <v>1327F4306810069</v>
          </cell>
          <cell r="K5213" t="str">
            <v>新村与撤并村便捷连通</v>
          </cell>
          <cell r="L5213" t="str">
            <v>三类地区</v>
          </cell>
          <cell r="M5213"/>
          <cell r="N5213" t="str">
            <v>新建</v>
          </cell>
          <cell r="O5213" t="str">
            <v>麓凤寨村</v>
          </cell>
          <cell r="P5213" t="str">
            <v>等外公路</v>
          </cell>
          <cell r="R5213" t="str">
            <v>0</v>
          </cell>
          <cell r="S5213" t="str">
            <v>3.5</v>
          </cell>
          <cell r="T5213" t="str">
            <v>无</v>
          </cell>
          <cell r="U5213">
            <v>0</v>
          </cell>
          <cell r="V5213">
            <v>0.47</v>
          </cell>
          <cell r="W5213">
            <v>0.47</v>
          </cell>
        </row>
        <row r="5214">
          <cell r="I5214" t="str">
            <v>川山坪镇桥坪村撤并村连接路（二期）</v>
          </cell>
          <cell r="J5214" t="str">
            <v>1327F4306810083</v>
          </cell>
          <cell r="K5214" t="str">
            <v>新村与撤并村便捷连通</v>
          </cell>
          <cell r="L5214" t="str">
            <v>三类地区</v>
          </cell>
          <cell r="M5214"/>
          <cell r="N5214" t="str">
            <v>新建</v>
          </cell>
          <cell r="O5214" t="str">
            <v>桥坪村</v>
          </cell>
          <cell r="P5214" t="str">
            <v>无路</v>
          </cell>
          <cell r="R5214" t="str">
            <v>0</v>
          </cell>
          <cell r="S5214" t="str">
            <v>3.5</v>
          </cell>
          <cell r="T5214" t="str">
            <v>无</v>
          </cell>
          <cell r="U5214">
            <v>0</v>
          </cell>
          <cell r="V5214">
            <v>2.0499999999999998</v>
          </cell>
          <cell r="W5214">
            <v>2.0499999999999998</v>
          </cell>
        </row>
        <row r="5215">
          <cell r="I5215" t="str">
            <v>川山坪镇桥坪村撤并村连接路（一期）</v>
          </cell>
          <cell r="J5215" t="str">
            <v>1327F4306810079</v>
          </cell>
          <cell r="K5215" t="str">
            <v>新村与撤并村便捷连通</v>
          </cell>
          <cell r="L5215" t="str">
            <v>三类地区</v>
          </cell>
          <cell r="M5215"/>
          <cell r="N5215" t="str">
            <v>新建</v>
          </cell>
          <cell r="O5215" t="str">
            <v>桥坪村</v>
          </cell>
          <cell r="P5215" t="str">
            <v>等外公路</v>
          </cell>
          <cell r="R5215" t="str">
            <v>0</v>
          </cell>
          <cell r="S5215" t="str">
            <v>3.5</v>
          </cell>
          <cell r="T5215" t="str">
            <v>无</v>
          </cell>
          <cell r="U5215">
            <v>0</v>
          </cell>
          <cell r="V5215">
            <v>1.82</v>
          </cell>
          <cell r="W5215">
            <v>1.82</v>
          </cell>
        </row>
        <row r="5216">
          <cell r="I5216" t="str">
            <v>川山坪镇玉池山村撤并连通路</v>
          </cell>
          <cell r="J5216" t="str">
            <v>1327F4306810105</v>
          </cell>
          <cell r="K5216" t="str">
            <v>新村与撤并村便捷连通</v>
          </cell>
          <cell r="L5216" t="str">
            <v>三类地区</v>
          </cell>
          <cell r="M5216"/>
          <cell r="N5216" t="str">
            <v>新建</v>
          </cell>
          <cell r="O5216" t="str">
            <v>玉池山村</v>
          </cell>
          <cell r="P5216" t="str">
            <v>无路</v>
          </cell>
          <cell r="R5216" t="str">
            <v>0</v>
          </cell>
          <cell r="S5216" t="str">
            <v>3.5</v>
          </cell>
          <cell r="T5216" t="str">
            <v>无</v>
          </cell>
          <cell r="U5216">
            <v>0</v>
          </cell>
          <cell r="V5216">
            <v>0.88</v>
          </cell>
          <cell r="W5216">
            <v>0.88</v>
          </cell>
        </row>
        <row r="5217">
          <cell r="I5217" t="str">
            <v>大荆镇白杨村撤并村连通1路</v>
          </cell>
          <cell r="J5217" t="str">
            <v>1327F4306810024</v>
          </cell>
          <cell r="K5217" t="str">
            <v>新村与撤并村便捷连通</v>
          </cell>
          <cell r="L5217" t="str">
            <v>三类地区</v>
          </cell>
          <cell r="M5217"/>
          <cell r="N5217" t="str">
            <v>新建</v>
          </cell>
          <cell r="O5217" t="str">
            <v>白杨村</v>
          </cell>
          <cell r="P5217" t="str">
            <v>无路</v>
          </cell>
          <cell r="R5217" t="str">
            <v>0</v>
          </cell>
          <cell r="S5217" t="str">
            <v>3.5</v>
          </cell>
          <cell r="T5217" t="str">
            <v>无</v>
          </cell>
          <cell r="U5217">
            <v>0</v>
          </cell>
          <cell r="V5217">
            <v>0.64</v>
          </cell>
          <cell r="W5217">
            <v>0.64</v>
          </cell>
        </row>
        <row r="5218">
          <cell r="I5218" t="str">
            <v>大荆镇白杨村撤并村连通路</v>
          </cell>
          <cell r="J5218" t="str">
            <v>1327F4306810023</v>
          </cell>
          <cell r="K5218" t="str">
            <v>新村与撤并村便捷连通</v>
          </cell>
          <cell r="L5218" t="str">
            <v>三类地区</v>
          </cell>
          <cell r="M5218"/>
          <cell r="N5218" t="str">
            <v>新建</v>
          </cell>
          <cell r="O5218" t="str">
            <v>白杨村</v>
          </cell>
          <cell r="P5218" t="str">
            <v>无路</v>
          </cell>
          <cell r="R5218" t="str">
            <v>0</v>
          </cell>
          <cell r="S5218" t="str">
            <v>3.5</v>
          </cell>
          <cell r="T5218" t="str">
            <v>无</v>
          </cell>
          <cell r="U5218">
            <v>0</v>
          </cell>
          <cell r="V5218">
            <v>1.07</v>
          </cell>
          <cell r="W5218">
            <v>1.07</v>
          </cell>
        </row>
        <row r="5219">
          <cell r="I5219" t="str">
            <v>大荆镇古仑村撤并村连通路</v>
          </cell>
          <cell r="J5219" t="str">
            <v>1327F4306810029</v>
          </cell>
          <cell r="K5219" t="str">
            <v>新村与撤并村便捷连通</v>
          </cell>
          <cell r="L5219" t="str">
            <v>三类地区</v>
          </cell>
          <cell r="M5219"/>
          <cell r="N5219" t="str">
            <v>新建</v>
          </cell>
          <cell r="O5219" t="str">
            <v>古仑村</v>
          </cell>
          <cell r="P5219" t="str">
            <v>无路</v>
          </cell>
          <cell r="R5219" t="str">
            <v>0</v>
          </cell>
          <cell r="S5219" t="str">
            <v>3.5</v>
          </cell>
          <cell r="T5219" t="str">
            <v>无</v>
          </cell>
          <cell r="U5219">
            <v>0</v>
          </cell>
          <cell r="V5219">
            <v>1.29</v>
          </cell>
          <cell r="W5219">
            <v>1.29</v>
          </cell>
        </row>
        <row r="5220">
          <cell r="I5220" t="str">
            <v>屈子祠镇徽山村撤并连通路</v>
          </cell>
          <cell r="J5220" t="str">
            <v>1327F4306810067</v>
          </cell>
          <cell r="K5220" t="str">
            <v>新村与撤并村便捷连通</v>
          </cell>
          <cell r="L5220" t="str">
            <v>三类地区</v>
          </cell>
          <cell r="M5220"/>
          <cell r="N5220" t="str">
            <v>新建</v>
          </cell>
          <cell r="O5220" t="str">
            <v>徽山村</v>
          </cell>
          <cell r="P5220" t="str">
            <v>无路</v>
          </cell>
          <cell r="R5220" t="str">
            <v>0</v>
          </cell>
          <cell r="S5220" t="str">
            <v>3.5</v>
          </cell>
          <cell r="T5220" t="str">
            <v>无</v>
          </cell>
          <cell r="U5220">
            <v>0</v>
          </cell>
          <cell r="V5220">
            <v>0.96</v>
          </cell>
          <cell r="W5220">
            <v>0.96</v>
          </cell>
        </row>
        <row r="5221">
          <cell r="I5221" t="str">
            <v>屈子祠镇金山村撤并连通路</v>
          </cell>
          <cell r="J5221" t="str">
            <v>1327F4306810073</v>
          </cell>
          <cell r="K5221" t="str">
            <v>新村与撤并村便捷连通</v>
          </cell>
          <cell r="L5221" t="str">
            <v>三类地区</v>
          </cell>
          <cell r="M5221"/>
          <cell r="N5221" t="str">
            <v>新建</v>
          </cell>
          <cell r="O5221" t="str">
            <v>金山村</v>
          </cell>
          <cell r="P5221" t="str">
            <v>无路</v>
          </cell>
          <cell r="R5221" t="str">
            <v>0</v>
          </cell>
          <cell r="S5221" t="str">
            <v>3.5</v>
          </cell>
          <cell r="T5221" t="str">
            <v>无</v>
          </cell>
          <cell r="U5221">
            <v>0</v>
          </cell>
          <cell r="V5221">
            <v>1.1100000000000001</v>
          </cell>
          <cell r="W5221">
            <v>1.1100000000000001</v>
          </cell>
        </row>
        <row r="5222">
          <cell r="I5222" t="str">
            <v>屈子祠镇屈原村撤并连通路</v>
          </cell>
          <cell r="J5222" t="str">
            <v>1327F4306810041</v>
          </cell>
          <cell r="K5222" t="str">
            <v>新村与撤并村便捷连通</v>
          </cell>
          <cell r="L5222" t="str">
            <v>三类地区</v>
          </cell>
          <cell r="M5222"/>
          <cell r="N5222" t="str">
            <v>新建</v>
          </cell>
          <cell r="O5222" t="str">
            <v>屈原村</v>
          </cell>
          <cell r="P5222" t="str">
            <v>无路</v>
          </cell>
          <cell r="R5222" t="str">
            <v>0</v>
          </cell>
          <cell r="S5222" t="str">
            <v>3.5</v>
          </cell>
          <cell r="T5222" t="str">
            <v>无</v>
          </cell>
          <cell r="U5222">
            <v>0</v>
          </cell>
          <cell r="V5222">
            <v>0.97</v>
          </cell>
          <cell r="W5222">
            <v>0.97</v>
          </cell>
        </row>
        <row r="5223">
          <cell r="I5223" t="str">
            <v>屈子祠镇屈子祠村撤并连通2路</v>
          </cell>
          <cell r="J5223" t="str">
            <v>1327F4306810052</v>
          </cell>
          <cell r="K5223" t="str">
            <v>新村与撤并村便捷连通</v>
          </cell>
          <cell r="L5223" t="str">
            <v>三类地区</v>
          </cell>
          <cell r="M5223"/>
          <cell r="N5223" t="str">
            <v>新建</v>
          </cell>
          <cell r="O5223" t="str">
            <v>屈子祠村</v>
          </cell>
          <cell r="P5223" t="str">
            <v>无路</v>
          </cell>
          <cell r="R5223" t="str">
            <v>0</v>
          </cell>
          <cell r="S5223" t="str">
            <v>3.5</v>
          </cell>
          <cell r="T5223" t="str">
            <v>无</v>
          </cell>
          <cell r="U5223">
            <v>0</v>
          </cell>
          <cell r="V5223">
            <v>1.1299999999999999</v>
          </cell>
          <cell r="W5223">
            <v>1.1299999999999999</v>
          </cell>
        </row>
        <row r="5224">
          <cell r="I5224" t="str">
            <v>屈子祠镇新义村撤并村连通路（二期）</v>
          </cell>
          <cell r="J5224" t="str">
            <v>1327F4306810037</v>
          </cell>
          <cell r="K5224" t="str">
            <v>新村与撤并村便捷连通</v>
          </cell>
          <cell r="L5224" t="str">
            <v>三类地区</v>
          </cell>
          <cell r="M5224"/>
          <cell r="N5224" t="str">
            <v>新建</v>
          </cell>
          <cell r="O5224" t="str">
            <v>新义村</v>
          </cell>
          <cell r="P5224" t="str">
            <v>无路</v>
          </cell>
          <cell r="R5224" t="str">
            <v>0</v>
          </cell>
          <cell r="S5224" t="str">
            <v>3.5</v>
          </cell>
          <cell r="T5224" t="str">
            <v>无</v>
          </cell>
          <cell r="U5224">
            <v>0</v>
          </cell>
          <cell r="V5224">
            <v>0.26</v>
          </cell>
          <cell r="W5224">
            <v>0.26</v>
          </cell>
        </row>
        <row r="5225">
          <cell r="I5225" t="str">
            <v>屈子祠镇新义村撤并村连通路（一期）</v>
          </cell>
          <cell r="J5225" t="str">
            <v>1327F4306810033</v>
          </cell>
          <cell r="K5225" t="str">
            <v>新村与撤并村便捷连通</v>
          </cell>
          <cell r="L5225" t="str">
            <v>三类地区</v>
          </cell>
          <cell r="M5225"/>
          <cell r="N5225" t="str">
            <v>新建</v>
          </cell>
          <cell r="O5225" t="str">
            <v>新义村</v>
          </cell>
          <cell r="P5225" t="str">
            <v>无路</v>
          </cell>
          <cell r="R5225" t="str">
            <v>0</v>
          </cell>
          <cell r="S5225" t="str">
            <v>3.5</v>
          </cell>
          <cell r="T5225" t="str">
            <v>无</v>
          </cell>
          <cell r="U5225">
            <v>0</v>
          </cell>
          <cell r="V5225">
            <v>0.72</v>
          </cell>
          <cell r="W5225">
            <v>0.72</v>
          </cell>
        </row>
        <row r="5226">
          <cell r="I5226" t="str">
            <v>屈子祠镇新义村撤并连通路</v>
          </cell>
          <cell r="J5226" t="str">
            <v>1327F4306810046</v>
          </cell>
          <cell r="K5226" t="str">
            <v>新村与撤并村便捷连通</v>
          </cell>
          <cell r="L5226" t="str">
            <v>三类地区</v>
          </cell>
          <cell r="M5226"/>
          <cell r="N5226" t="str">
            <v>新建</v>
          </cell>
          <cell r="O5226" t="str">
            <v>新义村</v>
          </cell>
          <cell r="P5226" t="str">
            <v>四级公路</v>
          </cell>
          <cell r="R5226" t="str">
            <v>0</v>
          </cell>
          <cell r="S5226" t="str">
            <v>3.5</v>
          </cell>
          <cell r="T5226" t="str">
            <v>无</v>
          </cell>
          <cell r="U5226">
            <v>0</v>
          </cell>
          <cell r="V5226">
            <v>0.45</v>
          </cell>
          <cell r="W5226">
            <v>0.45</v>
          </cell>
        </row>
        <row r="5227">
          <cell r="I5227" t="str">
            <v>屈子祠镇新义村撤并连通路（二期）</v>
          </cell>
          <cell r="J5227" t="str">
            <v>1327F4306810049</v>
          </cell>
          <cell r="K5227" t="str">
            <v>新村与撤并村便捷连通</v>
          </cell>
          <cell r="L5227" t="str">
            <v>三类地区</v>
          </cell>
          <cell r="M5227"/>
          <cell r="N5227" t="str">
            <v>新建</v>
          </cell>
          <cell r="O5227" t="str">
            <v>新义村</v>
          </cell>
          <cell r="P5227" t="str">
            <v>无路</v>
          </cell>
          <cell r="R5227" t="str">
            <v>0</v>
          </cell>
          <cell r="S5227" t="str">
            <v>3.5</v>
          </cell>
          <cell r="T5227" t="str">
            <v>无</v>
          </cell>
          <cell r="U5227">
            <v>0</v>
          </cell>
          <cell r="V5227">
            <v>0.44</v>
          </cell>
          <cell r="W5227">
            <v>0.44</v>
          </cell>
        </row>
        <row r="5228">
          <cell r="I5228" t="str">
            <v>屈子祠镇新义村撤并连通路（一期）</v>
          </cell>
          <cell r="J5228" t="str">
            <v>1327F4306810048</v>
          </cell>
          <cell r="K5228" t="str">
            <v>新村与撤并村便捷连通</v>
          </cell>
          <cell r="L5228" t="str">
            <v>三类地区</v>
          </cell>
          <cell r="M5228"/>
          <cell r="N5228" t="str">
            <v>新建</v>
          </cell>
          <cell r="O5228" t="str">
            <v>新义村</v>
          </cell>
          <cell r="P5228" t="str">
            <v>无路</v>
          </cell>
          <cell r="R5228" t="str">
            <v>0</v>
          </cell>
          <cell r="S5228" t="str">
            <v>3.5</v>
          </cell>
          <cell r="T5228" t="str">
            <v>无</v>
          </cell>
          <cell r="U5228">
            <v>0</v>
          </cell>
          <cell r="V5228">
            <v>0.41</v>
          </cell>
          <cell r="W5228">
            <v>0.41</v>
          </cell>
        </row>
        <row r="5229">
          <cell r="I5229" t="str">
            <v>屈子祠镇渔街村撤并村连通路</v>
          </cell>
          <cell r="J5229" t="str">
            <v>1327F4306810066</v>
          </cell>
          <cell r="K5229" t="str">
            <v>新村与撤并村便捷连通</v>
          </cell>
          <cell r="L5229" t="str">
            <v>三类地区</v>
          </cell>
          <cell r="M5229"/>
          <cell r="N5229" t="str">
            <v>新建</v>
          </cell>
          <cell r="O5229" t="str">
            <v>渔街村</v>
          </cell>
          <cell r="P5229" t="str">
            <v>无路</v>
          </cell>
          <cell r="R5229" t="str">
            <v>0</v>
          </cell>
          <cell r="S5229" t="str">
            <v>3.5</v>
          </cell>
          <cell r="T5229" t="str">
            <v>无</v>
          </cell>
          <cell r="U5229">
            <v>0</v>
          </cell>
          <cell r="V5229">
            <v>1.85</v>
          </cell>
          <cell r="W5229">
            <v>1.85</v>
          </cell>
        </row>
        <row r="5230">
          <cell r="I5230" t="str">
            <v>三江镇八景村撤并村连接路</v>
          </cell>
          <cell r="J5230" t="str">
            <v>1327F4306810056</v>
          </cell>
          <cell r="K5230" t="str">
            <v>新村与撤并村便捷连通</v>
          </cell>
          <cell r="L5230" t="str">
            <v>三类地区</v>
          </cell>
          <cell r="M5230"/>
          <cell r="N5230" t="str">
            <v>新建</v>
          </cell>
          <cell r="O5230" t="str">
            <v>八景村</v>
          </cell>
          <cell r="P5230" t="str">
            <v>无路</v>
          </cell>
          <cell r="R5230" t="str">
            <v>0</v>
          </cell>
          <cell r="S5230" t="str">
            <v>3.5</v>
          </cell>
          <cell r="T5230" t="str">
            <v>无</v>
          </cell>
          <cell r="U5230">
            <v>0</v>
          </cell>
          <cell r="V5230">
            <v>3.06</v>
          </cell>
          <cell r="W5230">
            <v>3.06</v>
          </cell>
        </row>
        <row r="5231">
          <cell r="I5231" t="str">
            <v>三江镇洪源洞村撤并村连通路</v>
          </cell>
          <cell r="J5231" t="str">
            <v>1327F4306810040</v>
          </cell>
          <cell r="K5231" t="str">
            <v>新村与撤并村便捷连通</v>
          </cell>
          <cell r="L5231" t="str">
            <v>三类地区</v>
          </cell>
          <cell r="M5231"/>
          <cell r="N5231" t="str">
            <v>新建</v>
          </cell>
          <cell r="O5231" t="str">
            <v>洪源洞村</v>
          </cell>
          <cell r="P5231" t="str">
            <v>无路</v>
          </cell>
          <cell r="R5231" t="str">
            <v>0</v>
          </cell>
          <cell r="S5231" t="str">
            <v>3.5</v>
          </cell>
          <cell r="T5231" t="str">
            <v>无</v>
          </cell>
          <cell r="U5231">
            <v>0</v>
          </cell>
          <cell r="V5231">
            <v>1.32</v>
          </cell>
          <cell r="W5231">
            <v>1.32</v>
          </cell>
        </row>
        <row r="5232">
          <cell r="I5232" t="str">
            <v>神鼎山镇鹅江村撤并村连接路</v>
          </cell>
          <cell r="J5232" t="str">
            <v>1327F4306810018</v>
          </cell>
          <cell r="K5232" t="str">
            <v>新村与撤并村便捷连通</v>
          </cell>
          <cell r="L5232" t="str">
            <v>三类地区</v>
          </cell>
          <cell r="M5232"/>
          <cell r="N5232" t="str">
            <v>新建</v>
          </cell>
          <cell r="O5232" t="str">
            <v>鹅江村</v>
          </cell>
          <cell r="P5232" t="str">
            <v>等外公路</v>
          </cell>
          <cell r="R5232" t="str">
            <v>2.5</v>
          </cell>
          <cell r="S5232" t="str">
            <v>3.5</v>
          </cell>
          <cell r="T5232" t="str">
            <v>无</v>
          </cell>
          <cell r="U5232">
            <v>0</v>
          </cell>
          <cell r="V5232">
            <v>2.85</v>
          </cell>
          <cell r="W5232">
            <v>2.85</v>
          </cell>
        </row>
        <row r="5233">
          <cell r="I5233" t="str">
            <v>神鼎山镇黄柏村撤并村连接路</v>
          </cell>
          <cell r="J5233" t="str">
            <v>1327F4306810028</v>
          </cell>
          <cell r="K5233" t="str">
            <v>新村与撤并村便捷连通</v>
          </cell>
          <cell r="L5233" t="str">
            <v>三类地区</v>
          </cell>
          <cell r="M5233"/>
          <cell r="N5233" t="str">
            <v>新建</v>
          </cell>
          <cell r="O5233" t="str">
            <v>黄柏村</v>
          </cell>
          <cell r="P5233" t="str">
            <v>等外公路</v>
          </cell>
          <cell r="R5233" t="str">
            <v>0</v>
          </cell>
          <cell r="S5233" t="str">
            <v>3.5</v>
          </cell>
          <cell r="T5233" t="str">
            <v>无</v>
          </cell>
          <cell r="U5233">
            <v>0</v>
          </cell>
          <cell r="V5233">
            <v>1.91</v>
          </cell>
          <cell r="W5233">
            <v>1.91</v>
          </cell>
        </row>
        <row r="5234">
          <cell r="I5234" t="str">
            <v>神鼎山镇双江口村撤并村连接路</v>
          </cell>
          <cell r="J5234" t="str">
            <v>1327F4306810039</v>
          </cell>
          <cell r="K5234" t="str">
            <v>新村与撤并村便捷连通</v>
          </cell>
          <cell r="L5234" t="str">
            <v>三类地区</v>
          </cell>
          <cell r="M5234"/>
          <cell r="N5234" t="str">
            <v>新建</v>
          </cell>
          <cell r="O5234" t="str">
            <v>双江口村</v>
          </cell>
          <cell r="P5234" t="str">
            <v>无路</v>
          </cell>
          <cell r="R5234" t="str">
            <v>0</v>
          </cell>
          <cell r="S5234" t="str">
            <v>3.5</v>
          </cell>
          <cell r="T5234" t="str">
            <v>无</v>
          </cell>
          <cell r="U5234">
            <v>0</v>
          </cell>
          <cell r="V5234">
            <v>0.9</v>
          </cell>
          <cell r="W5234">
            <v>0.9</v>
          </cell>
        </row>
        <row r="5235">
          <cell r="I5235" t="str">
            <v>神鼎山镇苏南村撤并村连接路</v>
          </cell>
          <cell r="J5235" t="str">
            <v>1327F4306810120</v>
          </cell>
          <cell r="K5235" t="str">
            <v>新村与撤并村便捷连通</v>
          </cell>
          <cell r="L5235" t="str">
            <v>三类地区</v>
          </cell>
          <cell r="M5235"/>
          <cell r="N5235" t="str">
            <v>新建</v>
          </cell>
          <cell r="O5235" t="str">
            <v>苏南村</v>
          </cell>
          <cell r="P5235" t="str">
            <v>等外公路</v>
          </cell>
          <cell r="R5235" t="str">
            <v>0</v>
          </cell>
          <cell r="S5235" t="str">
            <v>3.5</v>
          </cell>
          <cell r="T5235" t="str">
            <v>无</v>
          </cell>
          <cell r="U5235">
            <v>0</v>
          </cell>
          <cell r="V5235">
            <v>1.05</v>
          </cell>
          <cell r="W5235">
            <v>1.05</v>
          </cell>
        </row>
        <row r="5236">
          <cell r="I5236" t="str">
            <v>桃林寺镇高丰村撤并村连通路（二期）</v>
          </cell>
          <cell r="J5236" t="str">
            <v>1327F4306810051</v>
          </cell>
          <cell r="K5236" t="str">
            <v>新村与撤并村便捷连通</v>
          </cell>
          <cell r="L5236" t="str">
            <v>三类地区</v>
          </cell>
          <cell r="M5236"/>
          <cell r="N5236" t="str">
            <v>新建</v>
          </cell>
          <cell r="O5236" t="str">
            <v>高丰村</v>
          </cell>
          <cell r="P5236" t="str">
            <v>无路</v>
          </cell>
          <cell r="R5236" t="str">
            <v>0</v>
          </cell>
          <cell r="S5236" t="str">
            <v>3.5</v>
          </cell>
          <cell r="T5236" t="str">
            <v>无</v>
          </cell>
          <cell r="U5236">
            <v>0</v>
          </cell>
          <cell r="V5236">
            <v>2.1</v>
          </cell>
          <cell r="W5236">
            <v>2.1</v>
          </cell>
        </row>
        <row r="5237">
          <cell r="I5237" t="str">
            <v>桃林寺镇高丰村撤并村连通路（一期）</v>
          </cell>
          <cell r="J5237" t="str">
            <v>1327F4306810047</v>
          </cell>
          <cell r="K5237" t="str">
            <v>新村与撤并村便捷连通</v>
          </cell>
          <cell r="L5237" t="str">
            <v>三类地区</v>
          </cell>
          <cell r="M5237"/>
          <cell r="N5237" t="str">
            <v>新建</v>
          </cell>
          <cell r="O5237" t="str">
            <v>高丰村</v>
          </cell>
          <cell r="P5237" t="str">
            <v>无路</v>
          </cell>
          <cell r="R5237" t="str">
            <v>0</v>
          </cell>
          <cell r="S5237" t="str">
            <v>3.5</v>
          </cell>
          <cell r="T5237" t="str">
            <v>无</v>
          </cell>
          <cell r="U5237">
            <v>0</v>
          </cell>
          <cell r="V5237">
            <v>1.63</v>
          </cell>
          <cell r="W5237">
            <v>1.63</v>
          </cell>
        </row>
        <row r="5238">
          <cell r="I5238" t="str">
            <v>桃林寺镇五柱村撤并村连接路（二期）</v>
          </cell>
          <cell r="J5238" t="str">
            <v>1327F4306810021</v>
          </cell>
          <cell r="K5238" t="str">
            <v>新村与撤并村便捷连通</v>
          </cell>
          <cell r="L5238" t="str">
            <v>三类地区</v>
          </cell>
          <cell r="M5238"/>
          <cell r="N5238" t="str">
            <v>新建</v>
          </cell>
          <cell r="O5238" t="str">
            <v>五柱村</v>
          </cell>
          <cell r="P5238" t="str">
            <v>等外公路</v>
          </cell>
          <cell r="R5238" t="str">
            <v>0</v>
          </cell>
          <cell r="S5238" t="str">
            <v>3.5</v>
          </cell>
          <cell r="T5238" t="str">
            <v>无</v>
          </cell>
          <cell r="U5238">
            <v>0</v>
          </cell>
          <cell r="V5238">
            <v>0.81</v>
          </cell>
          <cell r="W5238">
            <v>0.81</v>
          </cell>
        </row>
        <row r="5239">
          <cell r="I5239" t="str">
            <v>桃林寺镇永红村撤并村连通路（一期）</v>
          </cell>
          <cell r="J5239" t="str">
            <v>1327F4306810126</v>
          </cell>
          <cell r="K5239" t="str">
            <v>新村与撤并村便捷连通</v>
          </cell>
          <cell r="L5239" t="str">
            <v>三类地区</v>
          </cell>
          <cell r="M5239"/>
          <cell r="N5239" t="str">
            <v>新建</v>
          </cell>
          <cell r="O5239" t="str">
            <v>永红村</v>
          </cell>
          <cell r="P5239" t="str">
            <v>等外公路</v>
          </cell>
          <cell r="R5239" t="str">
            <v>0</v>
          </cell>
          <cell r="S5239" t="str">
            <v>3.5</v>
          </cell>
          <cell r="T5239" t="str">
            <v>无</v>
          </cell>
          <cell r="U5239">
            <v>0</v>
          </cell>
          <cell r="V5239">
            <v>1.0900000000000001</v>
          </cell>
          <cell r="W5239">
            <v>1.0900000000000001</v>
          </cell>
        </row>
        <row r="5240">
          <cell r="I5240" t="str">
            <v>桃林寺镇永兴村撤并村连接路（二期）</v>
          </cell>
          <cell r="J5240" t="str">
            <v>1327F4306810026</v>
          </cell>
          <cell r="K5240" t="str">
            <v>新村与撤并村便捷连通</v>
          </cell>
          <cell r="L5240" t="str">
            <v>三类地区</v>
          </cell>
          <cell r="M5240"/>
          <cell r="N5240" t="str">
            <v>新建</v>
          </cell>
          <cell r="O5240" t="str">
            <v>永兴村</v>
          </cell>
          <cell r="P5240" t="str">
            <v>等外公路</v>
          </cell>
          <cell r="R5240" t="str">
            <v>0</v>
          </cell>
          <cell r="S5240" t="str">
            <v>3.5</v>
          </cell>
          <cell r="T5240" t="str">
            <v>无</v>
          </cell>
          <cell r="U5240">
            <v>0</v>
          </cell>
          <cell r="V5240">
            <v>1.67</v>
          </cell>
          <cell r="W5240">
            <v>1.67</v>
          </cell>
        </row>
        <row r="5241">
          <cell r="I5241" t="str">
            <v>新市镇团山村撤并连通路</v>
          </cell>
          <cell r="J5241" t="str">
            <v>1327F4306810077</v>
          </cell>
          <cell r="K5241" t="str">
            <v>新村与撤并村便捷连通</v>
          </cell>
          <cell r="L5241" t="str">
            <v>三类地区</v>
          </cell>
          <cell r="M5241"/>
          <cell r="N5241" t="str">
            <v>新建</v>
          </cell>
          <cell r="O5241" t="str">
            <v>团山村</v>
          </cell>
          <cell r="P5241" t="str">
            <v>无路</v>
          </cell>
          <cell r="R5241" t="str">
            <v>0</v>
          </cell>
          <cell r="S5241" t="str">
            <v>3.5</v>
          </cell>
          <cell r="T5241" t="str">
            <v>无</v>
          </cell>
          <cell r="U5241">
            <v>0</v>
          </cell>
          <cell r="V5241">
            <v>0.8</v>
          </cell>
          <cell r="W5241">
            <v>0.8</v>
          </cell>
        </row>
        <row r="5242">
          <cell r="I5242" t="str">
            <v>新市镇新栗村撤并连通路</v>
          </cell>
          <cell r="J5242" t="str">
            <v>1327F4306810081</v>
          </cell>
          <cell r="K5242" t="str">
            <v>新村与撤并村便捷连通</v>
          </cell>
          <cell r="L5242" t="str">
            <v>三类地区</v>
          </cell>
          <cell r="M5242"/>
          <cell r="N5242" t="str">
            <v>新建</v>
          </cell>
          <cell r="O5242" t="str">
            <v>新栗村</v>
          </cell>
          <cell r="R5242" t="str">
            <v>0</v>
          </cell>
          <cell r="S5242" t="str">
            <v>3.5</v>
          </cell>
          <cell r="T5242" t="str">
            <v>无</v>
          </cell>
          <cell r="U5242">
            <v>0</v>
          </cell>
          <cell r="V5242">
            <v>0.66</v>
          </cell>
          <cell r="W5242">
            <v>0.66</v>
          </cell>
        </row>
        <row r="5243">
          <cell r="I5243" t="str">
            <v>新市镇新市街社区撤并连通路</v>
          </cell>
          <cell r="J5243" t="str">
            <v>1327F4306810078</v>
          </cell>
          <cell r="K5243" t="str">
            <v>新村与撤并村便捷连通</v>
          </cell>
          <cell r="L5243" t="str">
            <v>三类地区</v>
          </cell>
          <cell r="M5243"/>
          <cell r="N5243" t="str">
            <v>新建</v>
          </cell>
          <cell r="O5243" t="str">
            <v>新市街社区</v>
          </cell>
          <cell r="P5243" t="str">
            <v>无路</v>
          </cell>
          <cell r="R5243" t="str">
            <v>0</v>
          </cell>
          <cell r="S5243" t="str">
            <v>3.5</v>
          </cell>
          <cell r="T5243" t="str">
            <v>无</v>
          </cell>
          <cell r="U5243">
            <v>0</v>
          </cell>
          <cell r="V5243">
            <v>1.06</v>
          </cell>
          <cell r="W5243">
            <v>1.06</v>
          </cell>
        </row>
        <row r="5244">
          <cell r="I5244" t="str">
            <v>汨罗镇武夷山村撤并村连接路</v>
          </cell>
          <cell r="J5244" t="str">
            <v>1327F4306810100</v>
          </cell>
          <cell r="K5244" t="str">
            <v>新村与撤并村便捷连通</v>
          </cell>
          <cell r="L5244" t="str">
            <v>三类地区</v>
          </cell>
          <cell r="M5244"/>
          <cell r="N5244" t="str">
            <v>新建</v>
          </cell>
          <cell r="O5244" t="str">
            <v>武夷山村</v>
          </cell>
          <cell r="P5244" t="str">
            <v>无路</v>
          </cell>
          <cell r="R5244" t="str">
            <v>0</v>
          </cell>
          <cell r="S5244" t="str">
            <v>3.5</v>
          </cell>
          <cell r="T5244" t="str">
            <v>无</v>
          </cell>
          <cell r="U5244">
            <v>0</v>
          </cell>
          <cell r="V5244">
            <v>2.2000000000000002</v>
          </cell>
          <cell r="W5244">
            <v>2.2000000000000002</v>
          </cell>
        </row>
        <row r="5245">
          <cell r="I5245" t="str">
            <v>弼时镇高燕村撤并村连接路（二期）</v>
          </cell>
          <cell r="J5245" t="str">
            <v>1327F4306810016</v>
          </cell>
          <cell r="K5245" t="str">
            <v>新村与撤并村便捷连通</v>
          </cell>
          <cell r="L5245" t="str">
            <v>三类地区</v>
          </cell>
          <cell r="M5245"/>
          <cell r="N5245" t="str">
            <v>升级改造（提质改造）</v>
          </cell>
          <cell r="O5245" t="str">
            <v>高燕村</v>
          </cell>
          <cell r="P5245" t="str">
            <v>等外公路</v>
          </cell>
          <cell r="R5245" t="str">
            <v>2.5</v>
          </cell>
          <cell r="S5245" t="str">
            <v>3.5</v>
          </cell>
          <cell r="T5245" t="str">
            <v>无</v>
          </cell>
          <cell r="U5245">
            <v>0</v>
          </cell>
          <cell r="V5245">
            <v>0.87</v>
          </cell>
          <cell r="W5245">
            <v>0.87</v>
          </cell>
        </row>
        <row r="5246">
          <cell r="I5246" t="str">
            <v>弼时镇高燕村撤并村连接路（三期）</v>
          </cell>
          <cell r="J5246" t="str">
            <v>1327F4306810017</v>
          </cell>
          <cell r="K5246" t="str">
            <v>新村与撤并村便捷连通</v>
          </cell>
          <cell r="L5246" t="str">
            <v>三类地区</v>
          </cell>
          <cell r="M5246"/>
          <cell r="N5246" t="str">
            <v>新建</v>
          </cell>
          <cell r="O5246" t="str">
            <v>高燕村</v>
          </cell>
          <cell r="P5246" t="str">
            <v>等外公路</v>
          </cell>
          <cell r="R5246" t="str">
            <v>0</v>
          </cell>
          <cell r="S5246" t="str">
            <v>3.5</v>
          </cell>
          <cell r="T5246" t="str">
            <v>无</v>
          </cell>
          <cell r="U5246">
            <v>0</v>
          </cell>
          <cell r="V5246">
            <v>1.86</v>
          </cell>
          <cell r="W5246">
            <v>1.86</v>
          </cell>
        </row>
        <row r="5247">
          <cell r="I5247" t="str">
            <v>弼时镇高燕村撤并村连接路（一期）</v>
          </cell>
          <cell r="J5247" t="str">
            <v>1327F4306810015</v>
          </cell>
          <cell r="K5247" t="str">
            <v>新村与撤并村便捷连通</v>
          </cell>
          <cell r="L5247" t="str">
            <v>三类地区</v>
          </cell>
          <cell r="M5247"/>
          <cell r="N5247" t="str">
            <v>新建</v>
          </cell>
          <cell r="O5247" t="str">
            <v>高燕村</v>
          </cell>
          <cell r="P5247" t="str">
            <v>等外公路</v>
          </cell>
          <cell r="R5247" t="str">
            <v>0</v>
          </cell>
          <cell r="S5247" t="str">
            <v>3.5</v>
          </cell>
          <cell r="T5247" t="str">
            <v>无</v>
          </cell>
          <cell r="U5247">
            <v>0</v>
          </cell>
          <cell r="V5247">
            <v>0.87</v>
          </cell>
          <cell r="W5247">
            <v>0.87</v>
          </cell>
        </row>
        <row r="5248">
          <cell r="I5248" t="str">
            <v>弼时镇桃花村撤并村连通路（二期）</v>
          </cell>
          <cell r="J5248" t="str">
            <v>1327F4306810125</v>
          </cell>
          <cell r="K5248" t="str">
            <v>新村与撤并村便捷连通</v>
          </cell>
          <cell r="L5248" t="str">
            <v>三类地区</v>
          </cell>
          <cell r="M5248"/>
          <cell r="N5248" t="str">
            <v>新建</v>
          </cell>
          <cell r="O5248" t="str">
            <v>桃花村</v>
          </cell>
          <cell r="P5248" t="str">
            <v>等外公路</v>
          </cell>
          <cell r="R5248" t="str">
            <v>0</v>
          </cell>
          <cell r="S5248" t="str">
            <v>3.5</v>
          </cell>
          <cell r="T5248" t="str">
            <v>无</v>
          </cell>
          <cell r="U5248">
            <v>0</v>
          </cell>
          <cell r="V5248">
            <v>0.7</v>
          </cell>
          <cell r="W5248">
            <v>0.7</v>
          </cell>
        </row>
        <row r="5249">
          <cell r="I5249" t="str">
            <v>弼时镇桃花村撤并村连通路（一期）</v>
          </cell>
          <cell r="J5249" t="str">
            <v>1327F4306810123</v>
          </cell>
          <cell r="K5249" t="str">
            <v>新村与撤并村便捷连通</v>
          </cell>
          <cell r="L5249" t="str">
            <v>三类地区</v>
          </cell>
          <cell r="M5249"/>
          <cell r="N5249" t="str">
            <v>新建</v>
          </cell>
          <cell r="O5249" t="str">
            <v>桃花村</v>
          </cell>
          <cell r="P5249" t="str">
            <v>等外公路</v>
          </cell>
          <cell r="R5249" t="str">
            <v>0</v>
          </cell>
          <cell r="S5249" t="str">
            <v>3.5</v>
          </cell>
          <cell r="T5249" t="str">
            <v>无</v>
          </cell>
          <cell r="U5249">
            <v>0</v>
          </cell>
          <cell r="V5249">
            <v>1.21</v>
          </cell>
          <cell r="W5249">
            <v>1.21</v>
          </cell>
        </row>
        <row r="5250">
          <cell r="I5250" t="str">
            <v>弼时镇湄江村撤并村连接路</v>
          </cell>
          <cell r="J5250" t="str">
            <v>1327F4306810122</v>
          </cell>
          <cell r="K5250" t="str">
            <v>新村与撤并村便捷连通</v>
          </cell>
          <cell r="L5250" t="str">
            <v>三类地区</v>
          </cell>
          <cell r="M5250"/>
          <cell r="N5250" t="str">
            <v>新建</v>
          </cell>
          <cell r="O5250" t="str">
            <v>湄江村</v>
          </cell>
          <cell r="P5250" t="str">
            <v>等外公路</v>
          </cell>
          <cell r="R5250" t="str">
            <v>0</v>
          </cell>
          <cell r="S5250" t="str">
            <v>3.5</v>
          </cell>
          <cell r="T5250" t="str">
            <v>无</v>
          </cell>
          <cell r="U5250">
            <v>0</v>
          </cell>
          <cell r="V5250">
            <v>1.66</v>
          </cell>
          <cell r="W5250">
            <v>1.66</v>
          </cell>
        </row>
        <row r="5251">
          <cell r="I5251" t="str">
            <v xml:space="preserve">  最江线至黄盖浒连接路</v>
          </cell>
          <cell r="J5251" t="str">
            <v>1327F4306820016</v>
          </cell>
          <cell r="K5251" t="str">
            <v>新村与撤并村便捷连通</v>
          </cell>
          <cell r="L5251" t="str">
            <v>三类地区</v>
          </cell>
          <cell r="M5251"/>
          <cell r="N5251" t="str">
            <v>新建</v>
          </cell>
          <cell r="O5251" t="str">
            <v>马垅村</v>
          </cell>
          <cell r="P5251" t="str">
            <v>等外公路</v>
          </cell>
          <cell r="R5251" t="str">
            <v>0</v>
          </cell>
          <cell r="S5251" t="str">
            <v>3.5</v>
          </cell>
          <cell r="T5251" t="str">
            <v>无</v>
          </cell>
          <cell r="U5251">
            <v>0</v>
          </cell>
          <cell r="V5251">
            <v>0.997</v>
          </cell>
          <cell r="W5251">
            <v>0.997</v>
          </cell>
        </row>
        <row r="5252">
          <cell r="I5252" t="str">
            <v xml:space="preserve"> 村部至条一条二组连接路</v>
          </cell>
          <cell r="J5252" t="str">
            <v>1327F4306820028</v>
          </cell>
          <cell r="K5252" t="str">
            <v>新村与撤并村便捷连通</v>
          </cell>
          <cell r="L5252" t="str">
            <v>三类地区</v>
          </cell>
          <cell r="M5252"/>
          <cell r="N5252" t="str">
            <v>新建</v>
          </cell>
          <cell r="O5252" t="str">
            <v>金盆村</v>
          </cell>
          <cell r="P5252" t="str">
            <v>等外公路</v>
          </cell>
          <cell r="R5252" t="str">
            <v>0</v>
          </cell>
          <cell r="S5252" t="str">
            <v>3.5</v>
          </cell>
          <cell r="T5252" t="str">
            <v>无</v>
          </cell>
          <cell r="U5252">
            <v>0</v>
          </cell>
          <cell r="V5252">
            <v>0.72399999999999998</v>
          </cell>
          <cell r="W5252">
            <v>0.72399999999999998</v>
          </cell>
        </row>
        <row r="5253">
          <cell r="I5253" t="str">
            <v xml:space="preserve"> 村部至邹家水库连接路</v>
          </cell>
          <cell r="J5253" t="str">
            <v>1327F4306820013</v>
          </cell>
          <cell r="K5253" t="str">
            <v>新村与撤并村便捷连通</v>
          </cell>
          <cell r="L5253" t="str">
            <v>三类地区</v>
          </cell>
          <cell r="M5253"/>
          <cell r="N5253" t="str">
            <v>新建</v>
          </cell>
          <cell r="O5253" t="str">
            <v xml:space="preserve"> 晓阳村</v>
          </cell>
          <cell r="P5253" t="str">
            <v>等外公路</v>
          </cell>
          <cell r="R5253" t="str">
            <v>0</v>
          </cell>
          <cell r="S5253" t="str">
            <v>3.5</v>
          </cell>
          <cell r="T5253" t="str">
            <v>无</v>
          </cell>
          <cell r="U5253">
            <v>0</v>
          </cell>
          <cell r="V5253">
            <v>0.72</v>
          </cell>
          <cell r="W5253">
            <v>0.72</v>
          </cell>
        </row>
        <row r="5254">
          <cell r="I5254" t="str">
            <v xml:space="preserve"> 丁田至西安冲连接路</v>
          </cell>
          <cell r="J5254" t="str">
            <v>1327F4306820017</v>
          </cell>
          <cell r="K5254" t="str">
            <v>新村与撤并村便捷连通</v>
          </cell>
          <cell r="L5254" t="str">
            <v>三类地区</v>
          </cell>
          <cell r="M5254"/>
          <cell r="N5254" t="str">
            <v>新建</v>
          </cell>
          <cell r="O5254" t="str">
            <v>三和村</v>
          </cell>
          <cell r="P5254" t="str">
            <v>等外公路</v>
          </cell>
          <cell r="R5254" t="str">
            <v>0</v>
          </cell>
          <cell r="S5254" t="str">
            <v>3.5</v>
          </cell>
          <cell r="T5254" t="str">
            <v>无</v>
          </cell>
          <cell r="U5254">
            <v>0</v>
          </cell>
          <cell r="V5254">
            <v>0.56299999999999994</v>
          </cell>
          <cell r="W5254">
            <v>0.56299999999999994</v>
          </cell>
        </row>
        <row r="5255">
          <cell r="I5255" t="str">
            <v xml:space="preserve"> 甘桃线至程家组连接路</v>
          </cell>
          <cell r="J5255" t="str">
            <v>1327F4306820033</v>
          </cell>
          <cell r="K5255" t="str">
            <v>新村与撤并村便捷连通</v>
          </cell>
          <cell r="L5255" t="str">
            <v>三类地区</v>
          </cell>
          <cell r="M5255"/>
          <cell r="N5255" t="str">
            <v>升级改造（提质改造）</v>
          </cell>
          <cell r="O5255" t="str">
            <v xml:space="preserve"> 双泉村 </v>
          </cell>
          <cell r="P5255" t="str">
            <v>四级公路</v>
          </cell>
          <cell r="R5255" t="str">
            <v>0</v>
          </cell>
          <cell r="S5255" t="str">
            <v>3.5</v>
          </cell>
          <cell r="T5255" t="str">
            <v>C93A430682</v>
          </cell>
          <cell r="U5255">
            <v>0</v>
          </cell>
          <cell r="V5255">
            <v>2.3690000000000002</v>
          </cell>
          <cell r="W5255">
            <v>2.3690000000000002</v>
          </cell>
        </row>
        <row r="5256">
          <cell r="I5256" t="str">
            <v xml:space="preserve"> 九成桥至株木冲连接路</v>
          </cell>
          <cell r="J5256" t="str">
            <v>1327F4306820021</v>
          </cell>
          <cell r="K5256" t="str">
            <v>新村与撤并村便捷连通</v>
          </cell>
          <cell r="L5256" t="str">
            <v>三类地区</v>
          </cell>
          <cell r="M5256"/>
          <cell r="N5256" t="str">
            <v>新建</v>
          </cell>
          <cell r="O5256" t="str">
            <v>长源村</v>
          </cell>
          <cell r="P5256" t="str">
            <v>等外公路</v>
          </cell>
          <cell r="R5256" t="str">
            <v>0</v>
          </cell>
          <cell r="S5256" t="str">
            <v>3.5</v>
          </cell>
          <cell r="T5256" t="str">
            <v>无</v>
          </cell>
          <cell r="U5256">
            <v>0</v>
          </cell>
          <cell r="V5256">
            <v>0.41599999999999998</v>
          </cell>
          <cell r="W5256">
            <v>0.41599999999999998</v>
          </cell>
        </row>
        <row r="5257">
          <cell r="I5257" t="str">
            <v xml:space="preserve"> 青丝至铁家山连接路</v>
          </cell>
          <cell r="J5257" t="str">
            <v>1327F4306820010</v>
          </cell>
          <cell r="K5257" t="str">
            <v>新村与撤并村便捷连通</v>
          </cell>
          <cell r="L5257" t="str">
            <v>三类地区</v>
          </cell>
          <cell r="M5257"/>
          <cell r="N5257" t="str">
            <v>新建</v>
          </cell>
          <cell r="O5257" t="str">
            <v xml:space="preserve"> 农胜村</v>
          </cell>
          <cell r="P5257" t="str">
            <v>等外公路</v>
          </cell>
          <cell r="R5257" t="str">
            <v>0</v>
          </cell>
          <cell r="S5257" t="str">
            <v>3.5</v>
          </cell>
          <cell r="T5257" t="str">
            <v>无</v>
          </cell>
          <cell r="U5257">
            <v>0</v>
          </cell>
          <cell r="V5257">
            <v>0.8</v>
          </cell>
          <cell r="W5257">
            <v>0.8</v>
          </cell>
        </row>
        <row r="5258">
          <cell r="I5258" t="str">
            <v xml:space="preserve"> 邱坪至马家洞桥连接路</v>
          </cell>
          <cell r="J5258" t="str">
            <v>1327F4306820031</v>
          </cell>
          <cell r="K5258" t="str">
            <v>新村与撤并村便捷连通</v>
          </cell>
          <cell r="L5258" t="str">
            <v>三类地区</v>
          </cell>
          <cell r="M5258"/>
          <cell r="N5258" t="str">
            <v>新建</v>
          </cell>
          <cell r="O5258" t="str">
            <v>马家洞村</v>
          </cell>
          <cell r="P5258" t="str">
            <v>等外公路</v>
          </cell>
          <cell r="R5258" t="str">
            <v>0</v>
          </cell>
          <cell r="S5258" t="str">
            <v>3.5</v>
          </cell>
          <cell r="T5258" t="str">
            <v>无</v>
          </cell>
          <cell r="U5258">
            <v>0</v>
          </cell>
          <cell r="V5258">
            <v>2.41</v>
          </cell>
          <cell r="W5258">
            <v>2.41</v>
          </cell>
        </row>
        <row r="5259">
          <cell r="I5259" t="str">
            <v xml:space="preserve"> 沈家组至三咀组连接路</v>
          </cell>
          <cell r="J5259" t="str">
            <v>1327F4306820023</v>
          </cell>
          <cell r="K5259" t="str">
            <v>新村与撤并村便捷连通</v>
          </cell>
          <cell r="L5259" t="str">
            <v>三类地区</v>
          </cell>
          <cell r="M5259"/>
          <cell r="N5259" t="str">
            <v>新建</v>
          </cell>
          <cell r="O5259" t="str">
            <v xml:space="preserve">石岭村 </v>
          </cell>
          <cell r="P5259" t="str">
            <v>等外公路</v>
          </cell>
          <cell r="R5259" t="str">
            <v>0</v>
          </cell>
          <cell r="S5259" t="str">
            <v>3.5</v>
          </cell>
          <cell r="T5259" t="str">
            <v>无</v>
          </cell>
          <cell r="U5259">
            <v>0</v>
          </cell>
          <cell r="V5259">
            <v>0.52200000000000002</v>
          </cell>
          <cell r="W5259">
            <v>0.52200000000000002</v>
          </cell>
        </row>
        <row r="5260">
          <cell r="I5260" t="str">
            <v xml:space="preserve"> 湾内屋至白屋组连接路</v>
          </cell>
          <cell r="J5260" t="str">
            <v>1327F4306820024</v>
          </cell>
          <cell r="K5260" t="str">
            <v>新村与撤并村便捷连通</v>
          </cell>
          <cell r="L5260" t="str">
            <v>三类地区</v>
          </cell>
          <cell r="M5260"/>
          <cell r="N5260" t="str">
            <v>新建</v>
          </cell>
          <cell r="O5260" t="str">
            <v>丁坊村</v>
          </cell>
          <cell r="P5260" t="str">
            <v>等外公路</v>
          </cell>
          <cell r="R5260" t="str">
            <v>0</v>
          </cell>
          <cell r="S5260" t="str">
            <v>3.5</v>
          </cell>
          <cell r="T5260" t="str">
            <v>无</v>
          </cell>
          <cell r="U5260">
            <v>0</v>
          </cell>
          <cell r="V5260">
            <v>1.224</v>
          </cell>
          <cell r="W5260">
            <v>1.224</v>
          </cell>
        </row>
        <row r="5261">
          <cell r="I5261" t="str">
            <v xml:space="preserve"> 汪家冲至万家冲连接路</v>
          </cell>
          <cell r="J5261" t="str">
            <v>1327F4306820026</v>
          </cell>
          <cell r="K5261" t="str">
            <v>新村与撤并村便捷连通</v>
          </cell>
          <cell r="L5261" t="str">
            <v>三类地区</v>
          </cell>
          <cell r="M5261"/>
          <cell r="N5261" t="str">
            <v>新建</v>
          </cell>
          <cell r="O5261" t="str">
            <v xml:space="preserve"> 洋溪村 </v>
          </cell>
          <cell r="P5261" t="str">
            <v>等外公路</v>
          </cell>
          <cell r="R5261" t="str">
            <v>0</v>
          </cell>
          <cell r="S5261" t="str">
            <v>3.5</v>
          </cell>
          <cell r="T5261" t="str">
            <v>无</v>
          </cell>
          <cell r="U5261">
            <v>0</v>
          </cell>
          <cell r="V5261">
            <v>0.70699999999999996</v>
          </cell>
          <cell r="W5261">
            <v>0.70699999999999996</v>
          </cell>
        </row>
        <row r="5262">
          <cell r="I5262" t="str">
            <v xml:space="preserve"> 源定线至井湾连接路</v>
          </cell>
          <cell r="J5262" t="str">
            <v>1327F4306820018</v>
          </cell>
          <cell r="K5262" t="str">
            <v>新村与撤并村便捷连通</v>
          </cell>
          <cell r="L5262" t="str">
            <v>三类地区</v>
          </cell>
          <cell r="M5262"/>
          <cell r="N5262" t="str">
            <v>新建</v>
          </cell>
          <cell r="O5262" t="str">
            <v>同德村</v>
          </cell>
          <cell r="P5262" t="str">
            <v>等外公路</v>
          </cell>
          <cell r="R5262" t="str">
            <v>0</v>
          </cell>
          <cell r="S5262" t="str">
            <v>3.5</v>
          </cell>
          <cell r="T5262" t="str">
            <v>无</v>
          </cell>
          <cell r="U5262">
            <v>0</v>
          </cell>
          <cell r="V5262">
            <v>0.61599999999999999</v>
          </cell>
          <cell r="W5262">
            <v>0.61599999999999999</v>
          </cell>
        </row>
        <row r="5263">
          <cell r="I5263" t="str">
            <v xml:space="preserve"> 源定线至西海连接路</v>
          </cell>
          <cell r="J5263" t="str">
            <v>1327F4306820019</v>
          </cell>
          <cell r="K5263" t="str">
            <v>新村与撤并村便捷连通</v>
          </cell>
          <cell r="L5263" t="str">
            <v>三类地区</v>
          </cell>
          <cell r="M5263"/>
          <cell r="N5263" t="str">
            <v>新建</v>
          </cell>
          <cell r="O5263" t="str">
            <v>同德村</v>
          </cell>
          <cell r="P5263" t="str">
            <v>等外公路</v>
          </cell>
          <cell r="R5263" t="str">
            <v>0</v>
          </cell>
          <cell r="S5263" t="str">
            <v>3.5</v>
          </cell>
          <cell r="T5263" t="str">
            <v>无</v>
          </cell>
          <cell r="U5263">
            <v>0</v>
          </cell>
          <cell r="V5263">
            <v>2.399</v>
          </cell>
          <cell r="W5263">
            <v>2.399</v>
          </cell>
        </row>
        <row r="5264">
          <cell r="I5264" t="str">
            <v xml:space="preserve"> 源定线至周家坡连接路</v>
          </cell>
          <cell r="J5264" t="str">
            <v>1327F4306820020</v>
          </cell>
          <cell r="K5264" t="str">
            <v>新村与撤并村便捷连通</v>
          </cell>
          <cell r="L5264" t="str">
            <v>三类地区</v>
          </cell>
          <cell r="M5264"/>
          <cell r="N5264" t="str">
            <v>新建</v>
          </cell>
          <cell r="O5264" t="str">
            <v>同德村</v>
          </cell>
          <cell r="P5264" t="str">
            <v>等外公路</v>
          </cell>
          <cell r="R5264" t="str">
            <v>0</v>
          </cell>
          <cell r="S5264" t="str">
            <v>3.5</v>
          </cell>
          <cell r="T5264" t="str">
            <v>无</v>
          </cell>
          <cell r="U5264">
            <v>0</v>
          </cell>
          <cell r="V5264">
            <v>0.69499999999999995</v>
          </cell>
          <cell r="W5264">
            <v>0.69499999999999995</v>
          </cell>
        </row>
        <row r="5265">
          <cell r="I5265" t="str">
            <v xml:space="preserve"> 最江线至磨咀连接路</v>
          </cell>
          <cell r="J5265" t="str">
            <v>1327F4306820014</v>
          </cell>
          <cell r="K5265" t="str">
            <v>新村与撤并村便捷连通</v>
          </cell>
          <cell r="L5265" t="str">
            <v>三类地区</v>
          </cell>
          <cell r="M5265"/>
          <cell r="N5265" t="str">
            <v>新建</v>
          </cell>
          <cell r="O5265" t="str">
            <v xml:space="preserve"> 黄盖村</v>
          </cell>
          <cell r="P5265" t="str">
            <v>等外公路</v>
          </cell>
          <cell r="R5265" t="str">
            <v>0</v>
          </cell>
          <cell r="S5265" t="str">
            <v>3.5</v>
          </cell>
          <cell r="T5265" t="str">
            <v>无</v>
          </cell>
          <cell r="U5265">
            <v>0</v>
          </cell>
          <cell r="V5265">
            <v>0.58399999999999996</v>
          </cell>
          <cell r="W5265">
            <v>0.58399999999999996</v>
          </cell>
        </row>
        <row r="5266">
          <cell r="I5266" t="str">
            <v>场部至机阜连接路</v>
          </cell>
          <cell r="J5266" t="str">
            <v>1327F4306820008</v>
          </cell>
          <cell r="K5266" t="str">
            <v>新村与撤并村便捷连通</v>
          </cell>
          <cell r="L5266" t="str">
            <v>三类地区</v>
          </cell>
          <cell r="M5266"/>
          <cell r="N5266" t="str">
            <v>新建</v>
          </cell>
          <cell r="O5266" t="str">
            <v>定湖村</v>
          </cell>
          <cell r="P5266" t="str">
            <v>等外公路</v>
          </cell>
          <cell r="R5266" t="str">
            <v>0</v>
          </cell>
          <cell r="S5266" t="str">
            <v>3.5</v>
          </cell>
          <cell r="T5266" t="str">
            <v>无</v>
          </cell>
          <cell r="U5266">
            <v>0</v>
          </cell>
          <cell r="V5266">
            <v>1.8680000000000001</v>
          </cell>
          <cell r="W5266">
            <v>1.8680000000000001</v>
          </cell>
        </row>
        <row r="5267">
          <cell r="I5267" t="str">
            <v>朝天闸至杨家组连接路</v>
          </cell>
          <cell r="J5267" t="str">
            <v>1327F4306820015</v>
          </cell>
          <cell r="K5267" t="str">
            <v>新村与撤并村便捷连通</v>
          </cell>
          <cell r="L5267" t="str">
            <v>三类地区</v>
          </cell>
          <cell r="M5267"/>
          <cell r="N5267" t="str">
            <v>新建</v>
          </cell>
          <cell r="O5267" t="str">
            <v xml:space="preserve">马垅村 </v>
          </cell>
          <cell r="P5267" t="str">
            <v>等外公路</v>
          </cell>
          <cell r="R5267" t="str">
            <v>0</v>
          </cell>
          <cell r="S5267" t="str">
            <v>3.5</v>
          </cell>
          <cell r="T5267" t="str">
            <v>无</v>
          </cell>
          <cell r="U5267">
            <v>0</v>
          </cell>
          <cell r="V5267">
            <v>2.181</v>
          </cell>
          <cell r="W5267">
            <v>2.181</v>
          </cell>
        </row>
        <row r="5268">
          <cell r="I5268" t="str">
            <v>陈家门至老庄上连接路</v>
          </cell>
          <cell r="J5268" t="str">
            <v>1327F4306820009</v>
          </cell>
          <cell r="K5268" t="str">
            <v>新村与撤并村便捷连通</v>
          </cell>
          <cell r="L5268" t="str">
            <v>三类地区</v>
          </cell>
          <cell r="M5268"/>
          <cell r="N5268" t="str">
            <v>新建</v>
          </cell>
          <cell r="O5268" t="str">
            <v xml:space="preserve"> 定湖村 </v>
          </cell>
          <cell r="P5268" t="str">
            <v>等外公路</v>
          </cell>
          <cell r="R5268" t="str">
            <v>0</v>
          </cell>
          <cell r="S5268" t="str">
            <v>3.5</v>
          </cell>
          <cell r="T5268" t="str">
            <v>无</v>
          </cell>
          <cell r="U5268">
            <v>0</v>
          </cell>
          <cell r="V5268">
            <v>0.85</v>
          </cell>
          <cell r="W5268">
            <v>0.85</v>
          </cell>
        </row>
        <row r="5269">
          <cell r="I5269" t="str">
            <v>乘石路至沈咀组连接路</v>
          </cell>
          <cell r="J5269" t="str">
            <v>1327F4306820025</v>
          </cell>
          <cell r="K5269" t="str">
            <v>新村与撤并村便捷连通</v>
          </cell>
          <cell r="L5269" t="str">
            <v>三类地区</v>
          </cell>
          <cell r="M5269"/>
          <cell r="N5269" t="str">
            <v>新建</v>
          </cell>
          <cell r="O5269" t="str">
            <v xml:space="preserve">石岭村 </v>
          </cell>
          <cell r="P5269" t="str">
            <v>等外公路</v>
          </cell>
          <cell r="R5269" t="str">
            <v>0</v>
          </cell>
          <cell r="S5269" t="str">
            <v>3.5</v>
          </cell>
          <cell r="T5269" t="str">
            <v>无</v>
          </cell>
          <cell r="U5269">
            <v>0</v>
          </cell>
          <cell r="V5269">
            <v>0.53700000000000003</v>
          </cell>
          <cell r="W5269">
            <v>0.53700000000000003</v>
          </cell>
        </row>
        <row r="5270">
          <cell r="I5270" t="str">
            <v>村部至洪坑连接路</v>
          </cell>
          <cell r="J5270" t="str">
            <v>1327F4306820030</v>
          </cell>
          <cell r="K5270" t="str">
            <v>新村与撤并村便捷连通</v>
          </cell>
          <cell r="L5270" t="str">
            <v>三类地区</v>
          </cell>
          <cell r="M5270"/>
          <cell r="N5270" t="str">
            <v>新建</v>
          </cell>
          <cell r="O5270" t="str">
            <v>马家洞村</v>
          </cell>
          <cell r="P5270" t="str">
            <v>等外公路</v>
          </cell>
          <cell r="R5270" t="str">
            <v>0</v>
          </cell>
          <cell r="S5270" t="str">
            <v>3.5</v>
          </cell>
          <cell r="T5270" t="str">
            <v>无</v>
          </cell>
          <cell r="U5270">
            <v>0</v>
          </cell>
          <cell r="V5270">
            <v>2.968</v>
          </cell>
          <cell r="W5270">
            <v>2.968</v>
          </cell>
        </row>
        <row r="5271">
          <cell r="I5271" t="str">
            <v>村道至毕庄连接路</v>
          </cell>
          <cell r="J5271" t="str">
            <v>1327F4306820012</v>
          </cell>
          <cell r="K5271" t="str">
            <v>新村与撤并村便捷连通</v>
          </cell>
          <cell r="L5271" t="str">
            <v>三类地区</v>
          </cell>
          <cell r="M5271"/>
          <cell r="N5271" t="str">
            <v>新建</v>
          </cell>
          <cell r="O5271" t="str">
            <v xml:space="preserve"> 坦渡村</v>
          </cell>
          <cell r="P5271" t="str">
            <v>等外公路</v>
          </cell>
          <cell r="R5271" t="str">
            <v>0</v>
          </cell>
          <cell r="S5271" t="str">
            <v>3.5</v>
          </cell>
          <cell r="T5271" t="str">
            <v>无</v>
          </cell>
          <cell r="U5271">
            <v>0</v>
          </cell>
          <cell r="V5271">
            <v>0.83399999999999996</v>
          </cell>
          <cell r="W5271">
            <v>0.83399999999999996</v>
          </cell>
        </row>
        <row r="5272">
          <cell r="I5272" t="str">
            <v>村道至廖家连接路</v>
          </cell>
          <cell r="J5272" t="str">
            <v>1327F4306820041</v>
          </cell>
          <cell r="K5272" t="str">
            <v>新村与撤并村便捷连通</v>
          </cell>
          <cell r="L5272" t="str">
            <v>三类地区</v>
          </cell>
          <cell r="M5272"/>
          <cell r="N5272" t="str">
            <v>新建</v>
          </cell>
          <cell r="O5272" t="str">
            <v>双泉村</v>
          </cell>
          <cell r="P5272" t="str">
            <v>等外公路</v>
          </cell>
          <cell r="R5272" t="str">
            <v>0</v>
          </cell>
          <cell r="S5272" t="str">
            <v>3.5</v>
          </cell>
          <cell r="T5272" t="str">
            <v>无</v>
          </cell>
          <cell r="U5272">
            <v>0</v>
          </cell>
          <cell r="V5272">
            <v>3.02</v>
          </cell>
          <cell r="W5272">
            <v>3.02</v>
          </cell>
        </row>
        <row r="5273">
          <cell r="I5273" t="str">
            <v>村道至少东组连接路</v>
          </cell>
          <cell r="J5273" t="str">
            <v>1327F4306820046</v>
          </cell>
          <cell r="K5273" t="str">
            <v>新村与撤并村便捷连通</v>
          </cell>
          <cell r="L5273" t="str">
            <v>三类地区</v>
          </cell>
          <cell r="M5273"/>
          <cell r="N5273" t="str">
            <v>新建</v>
          </cell>
          <cell r="O5273" t="str">
            <v>方山村</v>
          </cell>
          <cell r="P5273" t="str">
            <v>等外公路</v>
          </cell>
          <cell r="R5273" t="str">
            <v>0</v>
          </cell>
          <cell r="S5273" t="str">
            <v>3.5</v>
          </cell>
          <cell r="T5273" t="str">
            <v>无</v>
          </cell>
          <cell r="U5273">
            <v>0</v>
          </cell>
          <cell r="V5273">
            <v>1.1499999999999999</v>
          </cell>
          <cell r="W5273">
            <v>1.1499999999999999</v>
          </cell>
        </row>
        <row r="5274">
          <cell r="I5274" t="str">
            <v>村级公路至五组连接路</v>
          </cell>
          <cell r="J5274" t="str">
            <v>1327F4306820037</v>
          </cell>
          <cell r="K5274" t="str">
            <v>新村与撤并村便捷连通</v>
          </cell>
          <cell r="L5274" t="str">
            <v>三类地区</v>
          </cell>
          <cell r="M5274"/>
          <cell r="N5274" t="str">
            <v>新建</v>
          </cell>
          <cell r="O5274" t="str">
            <v>源冲村</v>
          </cell>
          <cell r="P5274" t="str">
            <v>等外公路</v>
          </cell>
          <cell r="R5274" t="str">
            <v>0</v>
          </cell>
          <cell r="S5274" t="str">
            <v>3.5</v>
          </cell>
          <cell r="T5274" t="str">
            <v>无</v>
          </cell>
          <cell r="U5274">
            <v>0</v>
          </cell>
          <cell r="V5274">
            <v>0.68899999999999995</v>
          </cell>
          <cell r="W5274">
            <v>0.68899999999999995</v>
          </cell>
        </row>
        <row r="5275">
          <cell r="I5275" t="str">
            <v>大桂线</v>
          </cell>
          <cell r="J5275" t="str">
            <v>1327F4306820039</v>
          </cell>
          <cell r="K5275" t="str">
            <v>新村与撤并村便捷连通</v>
          </cell>
          <cell r="L5275" t="str">
            <v>三类地区</v>
          </cell>
          <cell r="M5275"/>
          <cell r="N5275" t="str">
            <v>新建</v>
          </cell>
          <cell r="O5275" t="str">
            <v>三界村</v>
          </cell>
          <cell r="P5275" t="str">
            <v>四级公路</v>
          </cell>
          <cell r="R5275" t="str">
            <v>0</v>
          </cell>
          <cell r="S5275" t="str">
            <v>3.5</v>
          </cell>
          <cell r="T5275" t="str">
            <v>C206430682</v>
          </cell>
          <cell r="U5275">
            <v>0</v>
          </cell>
          <cell r="V5275">
            <v>1.496</v>
          </cell>
          <cell r="W5275">
            <v>1.496</v>
          </cell>
        </row>
        <row r="5276">
          <cell r="I5276" t="str">
            <v>甘桃线至三圣组连接路</v>
          </cell>
          <cell r="J5276" t="str">
            <v>1327F4306820048</v>
          </cell>
          <cell r="K5276" t="str">
            <v>新村与撤并村便捷连通</v>
          </cell>
          <cell r="L5276" t="str">
            <v>三类地区</v>
          </cell>
          <cell r="M5276"/>
          <cell r="N5276" t="str">
            <v>新建</v>
          </cell>
          <cell r="O5276" t="str">
            <v>八百村</v>
          </cell>
          <cell r="P5276" t="str">
            <v>等外公路</v>
          </cell>
          <cell r="R5276" t="str">
            <v>0</v>
          </cell>
          <cell r="S5276" t="str">
            <v>3.5</v>
          </cell>
          <cell r="T5276" t="str">
            <v>无</v>
          </cell>
          <cell r="U5276">
            <v>0</v>
          </cell>
          <cell r="V5276">
            <v>0.6</v>
          </cell>
          <cell r="W5276">
            <v>0.6</v>
          </cell>
        </row>
        <row r="5277">
          <cell r="I5277" t="str">
            <v>海螺至横龙组连接路</v>
          </cell>
          <cell r="J5277" t="str">
            <v>1327F4306820005</v>
          </cell>
          <cell r="K5277" t="str">
            <v>新村与撤并村便捷连通</v>
          </cell>
          <cell r="L5277" t="str">
            <v>三类地区</v>
          </cell>
          <cell r="M5277"/>
          <cell r="N5277" t="str">
            <v>新建</v>
          </cell>
          <cell r="O5277" t="str">
            <v>荆竹山村</v>
          </cell>
          <cell r="P5277" t="str">
            <v>等外公路</v>
          </cell>
          <cell r="R5277" t="str">
            <v>0</v>
          </cell>
          <cell r="S5277" t="str">
            <v>3.5</v>
          </cell>
          <cell r="T5277" t="str">
            <v>无</v>
          </cell>
          <cell r="U5277">
            <v>0</v>
          </cell>
          <cell r="V5277">
            <v>1.2</v>
          </cell>
          <cell r="W5277">
            <v>1.2</v>
          </cell>
        </row>
        <row r="5278">
          <cell r="I5278" t="str">
            <v>李家组至熊家组连接路</v>
          </cell>
          <cell r="J5278" t="str">
            <v>1327F4306820038</v>
          </cell>
          <cell r="K5278" t="str">
            <v>新村与撤并村便捷连通</v>
          </cell>
          <cell r="L5278" t="str">
            <v>三类地区</v>
          </cell>
          <cell r="M5278"/>
          <cell r="N5278" t="str">
            <v>新建</v>
          </cell>
          <cell r="O5278" t="str">
            <v>双山村</v>
          </cell>
          <cell r="P5278" t="str">
            <v>等外公路</v>
          </cell>
          <cell r="R5278" t="str">
            <v>0</v>
          </cell>
          <cell r="S5278" t="str">
            <v>3.5</v>
          </cell>
          <cell r="T5278" t="str">
            <v>无</v>
          </cell>
          <cell r="U5278">
            <v>0</v>
          </cell>
          <cell r="V5278">
            <v>1.119</v>
          </cell>
          <cell r="W5278">
            <v>1.119</v>
          </cell>
        </row>
        <row r="5279">
          <cell r="I5279" t="str">
            <v>廖新线至邓家连接路</v>
          </cell>
          <cell r="J5279" t="str">
            <v>1327F4306820053</v>
          </cell>
          <cell r="K5279" t="str">
            <v>新村与撤并村便捷连通</v>
          </cell>
          <cell r="L5279" t="str">
            <v>三类地区</v>
          </cell>
          <cell r="M5279"/>
          <cell r="N5279" t="str">
            <v>新建</v>
          </cell>
          <cell r="O5279" t="str">
            <v>如斯村</v>
          </cell>
          <cell r="P5279" t="str">
            <v>等外公路</v>
          </cell>
          <cell r="R5279" t="str">
            <v>0</v>
          </cell>
          <cell r="S5279" t="str">
            <v>3.5</v>
          </cell>
          <cell r="T5279" t="str">
            <v>无</v>
          </cell>
          <cell r="U5279">
            <v>0</v>
          </cell>
          <cell r="V5279">
            <v>1.1499999999999999</v>
          </cell>
          <cell r="W5279">
            <v>1.1499999999999999</v>
          </cell>
        </row>
        <row r="5280">
          <cell r="I5280" t="str">
            <v>临鸭公路至虾形组连接路</v>
          </cell>
          <cell r="J5280" t="str">
            <v>1327F4306820022</v>
          </cell>
          <cell r="K5280" t="str">
            <v>新村与撤并村便捷连通</v>
          </cell>
          <cell r="L5280" t="str">
            <v>三类地区</v>
          </cell>
          <cell r="M5280"/>
          <cell r="N5280" t="str">
            <v>新建</v>
          </cell>
          <cell r="O5280" t="str">
            <v>洋溪村</v>
          </cell>
          <cell r="P5280" t="str">
            <v>等外公路</v>
          </cell>
          <cell r="R5280" t="str">
            <v>0</v>
          </cell>
          <cell r="S5280" t="str">
            <v>3.5</v>
          </cell>
          <cell r="T5280" t="str">
            <v>无</v>
          </cell>
          <cell r="U5280">
            <v>0</v>
          </cell>
          <cell r="V5280">
            <v>1.45</v>
          </cell>
          <cell r="W5280">
            <v>1.45</v>
          </cell>
        </row>
        <row r="5281">
          <cell r="I5281" t="str">
            <v>刘家大屋至曾家连接路</v>
          </cell>
          <cell r="J5281" t="str">
            <v>1327F4306820027</v>
          </cell>
          <cell r="K5281" t="str">
            <v>新村与撤并村便捷连通</v>
          </cell>
          <cell r="L5281" t="str">
            <v>三类地区</v>
          </cell>
          <cell r="M5281"/>
          <cell r="N5281" t="str">
            <v>新建</v>
          </cell>
          <cell r="O5281" t="str">
            <v xml:space="preserve"> 洋溪村 </v>
          </cell>
          <cell r="P5281" t="str">
            <v>等外公路</v>
          </cell>
          <cell r="R5281" t="str">
            <v>0</v>
          </cell>
          <cell r="S5281" t="str">
            <v>3.5</v>
          </cell>
          <cell r="T5281" t="str">
            <v>无</v>
          </cell>
          <cell r="U5281">
            <v>0</v>
          </cell>
          <cell r="V5281">
            <v>0.75</v>
          </cell>
          <cell r="W5281">
            <v>0.75</v>
          </cell>
        </row>
        <row r="5282">
          <cell r="I5282" t="str">
            <v>陆家山至高泉垄连接路</v>
          </cell>
          <cell r="J5282" t="str">
            <v>1327F4306820047</v>
          </cell>
          <cell r="K5282" t="str">
            <v>新村与撤并村便捷连通</v>
          </cell>
          <cell r="L5282" t="str">
            <v>三类地区</v>
          </cell>
          <cell r="M5282"/>
          <cell r="N5282" t="str">
            <v>新建</v>
          </cell>
          <cell r="O5282" t="str">
            <v>八百村</v>
          </cell>
          <cell r="P5282" t="str">
            <v>等外公路</v>
          </cell>
          <cell r="R5282" t="str">
            <v>0</v>
          </cell>
          <cell r="S5282" t="str">
            <v>3.5</v>
          </cell>
          <cell r="T5282" t="str">
            <v>无</v>
          </cell>
          <cell r="U5282">
            <v>0</v>
          </cell>
          <cell r="V5282">
            <v>0.71</v>
          </cell>
          <cell r="W5282">
            <v>0.71</v>
          </cell>
        </row>
        <row r="5283">
          <cell r="I5283" t="str">
            <v>陆家至大咀连接路</v>
          </cell>
          <cell r="J5283" t="str">
            <v>1327F4306820001</v>
          </cell>
          <cell r="K5283" t="str">
            <v>新村与撤并村便捷连通</v>
          </cell>
          <cell r="L5283" t="str">
            <v>三类地区</v>
          </cell>
          <cell r="M5283"/>
          <cell r="N5283" t="str">
            <v>新建</v>
          </cell>
          <cell r="O5283" t="str">
            <v>新球社区</v>
          </cell>
          <cell r="P5283" t="str">
            <v>等外公路</v>
          </cell>
          <cell r="R5283" t="str">
            <v>0</v>
          </cell>
          <cell r="S5283" t="str">
            <v>3.5</v>
          </cell>
          <cell r="T5283" t="str">
            <v>无</v>
          </cell>
          <cell r="U5283">
            <v>0</v>
          </cell>
          <cell r="V5283">
            <v>1.173</v>
          </cell>
          <cell r="W5283">
            <v>1.173</v>
          </cell>
        </row>
        <row r="5284">
          <cell r="I5284" t="str">
            <v>麦一桥至燕屋组连接路</v>
          </cell>
          <cell r="J5284" t="str">
            <v>1327F4306820002</v>
          </cell>
          <cell r="K5284" t="str">
            <v>新村与撤并村便捷连通</v>
          </cell>
          <cell r="L5284" t="str">
            <v>三类地区</v>
          </cell>
          <cell r="M5284"/>
          <cell r="N5284" t="str">
            <v>新建</v>
          </cell>
          <cell r="O5284" t="str">
            <v>松丰村</v>
          </cell>
          <cell r="P5284" t="str">
            <v>四级公路</v>
          </cell>
          <cell r="R5284" t="str">
            <v>0</v>
          </cell>
          <cell r="S5284" t="str">
            <v>3.5</v>
          </cell>
          <cell r="T5284" t="str">
            <v>无</v>
          </cell>
          <cell r="U5284">
            <v>0</v>
          </cell>
          <cell r="V5284">
            <v>1.034</v>
          </cell>
          <cell r="W5284">
            <v>1.034</v>
          </cell>
        </row>
        <row r="5285">
          <cell r="I5285" t="str">
            <v>庙湾至黄家连接路</v>
          </cell>
          <cell r="J5285" t="str">
            <v>1327F4306820049</v>
          </cell>
          <cell r="K5285" t="str">
            <v>新村与撤并村便捷连通</v>
          </cell>
          <cell r="L5285" t="str">
            <v>三类地区</v>
          </cell>
          <cell r="M5285"/>
          <cell r="N5285" t="str">
            <v>新建</v>
          </cell>
          <cell r="O5285" t="str">
            <v>石壁村</v>
          </cell>
          <cell r="P5285" t="str">
            <v>等外公路</v>
          </cell>
          <cell r="R5285" t="str">
            <v>0</v>
          </cell>
          <cell r="S5285" t="str">
            <v>3.5</v>
          </cell>
          <cell r="T5285" t="str">
            <v>无</v>
          </cell>
          <cell r="U5285">
            <v>0</v>
          </cell>
          <cell r="V5285">
            <v>0.96</v>
          </cell>
          <cell r="W5285">
            <v>0.96</v>
          </cell>
        </row>
        <row r="5286">
          <cell r="I5286" t="str">
            <v>穆家至节英台连接路</v>
          </cell>
          <cell r="J5286" t="str">
            <v>1327F4306820043</v>
          </cell>
          <cell r="K5286" t="str">
            <v>新村与撤并村便捷连通</v>
          </cell>
          <cell r="L5286" t="str">
            <v>三类地区</v>
          </cell>
          <cell r="M5286"/>
          <cell r="N5286" t="str">
            <v>新建</v>
          </cell>
          <cell r="O5286" t="str">
            <v>旧李村</v>
          </cell>
          <cell r="P5286" t="str">
            <v>等外公路</v>
          </cell>
          <cell r="R5286" t="str">
            <v>0</v>
          </cell>
          <cell r="S5286" t="str">
            <v>3.5</v>
          </cell>
          <cell r="T5286" t="str">
            <v>CY85430682</v>
          </cell>
          <cell r="U5286">
            <v>0</v>
          </cell>
          <cell r="V5286">
            <v>1.71</v>
          </cell>
          <cell r="W5286">
            <v>1.71</v>
          </cell>
        </row>
        <row r="5287">
          <cell r="I5287" t="str">
            <v>如斯渡槽至新屋连接路</v>
          </cell>
          <cell r="J5287" t="str">
            <v>1327F4306820050</v>
          </cell>
          <cell r="K5287" t="str">
            <v>新村与撤并村便捷连通</v>
          </cell>
          <cell r="L5287" t="str">
            <v>三类地区</v>
          </cell>
          <cell r="M5287"/>
          <cell r="N5287" t="str">
            <v>新建</v>
          </cell>
          <cell r="O5287" t="str">
            <v>如斯村</v>
          </cell>
          <cell r="P5287" t="str">
            <v>等外公路</v>
          </cell>
          <cell r="R5287" t="str">
            <v>0</v>
          </cell>
          <cell r="S5287" t="str">
            <v>3.5</v>
          </cell>
          <cell r="T5287" t="str">
            <v>无</v>
          </cell>
          <cell r="U5287">
            <v>0</v>
          </cell>
          <cell r="V5287">
            <v>1.22</v>
          </cell>
          <cell r="W5287">
            <v>1.22</v>
          </cell>
        </row>
        <row r="5288">
          <cell r="I5288" t="str">
            <v>三圣组至畈屋连接路</v>
          </cell>
          <cell r="J5288" t="str">
            <v>1327F4306820011</v>
          </cell>
          <cell r="K5288" t="str">
            <v>新村与撤并村便捷连通</v>
          </cell>
          <cell r="L5288" t="str">
            <v>三类地区</v>
          </cell>
          <cell r="M5288"/>
          <cell r="N5288" t="str">
            <v>升级改造（提质改造）</v>
          </cell>
          <cell r="O5288" t="str">
            <v xml:space="preserve"> 农胜村</v>
          </cell>
          <cell r="P5288" t="str">
            <v>四级公路</v>
          </cell>
          <cell r="R5288" t="str">
            <v>0</v>
          </cell>
          <cell r="S5288" t="str">
            <v>3.5</v>
          </cell>
          <cell r="T5288" t="str">
            <v>C713430682</v>
          </cell>
          <cell r="U5288">
            <v>1.1639999999999999</v>
          </cell>
          <cell r="V5288">
            <v>2.41</v>
          </cell>
          <cell r="W5288">
            <v>1.246</v>
          </cell>
        </row>
        <row r="5289">
          <cell r="I5289" t="str">
            <v>上屋至下屋连接路</v>
          </cell>
          <cell r="J5289" t="str">
            <v>1327F4306820044</v>
          </cell>
          <cell r="K5289" t="str">
            <v>新村与撤并村便捷连通</v>
          </cell>
          <cell r="L5289" t="str">
            <v>三类地区</v>
          </cell>
          <cell r="M5289"/>
          <cell r="N5289" t="str">
            <v>新建</v>
          </cell>
          <cell r="O5289" t="str">
            <v>坪上村</v>
          </cell>
          <cell r="P5289" t="str">
            <v>等外公路</v>
          </cell>
          <cell r="R5289" t="str">
            <v>0</v>
          </cell>
          <cell r="S5289" t="str">
            <v>3.5</v>
          </cell>
          <cell r="T5289" t="str">
            <v>无</v>
          </cell>
          <cell r="U5289">
            <v>0</v>
          </cell>
          <cell r="V5289">
            <v>0.629</v>
          </cell>
          <cell r="W5289">
            <v>0.629</v>
          </cell>
        </row>
        <row r="5290">
          <cell r="I5290" t="str">
            <v>水库大坝至南山组连接路</v>
          </cell>
          <cell r="J5290" t="str">
            <v>1327F4306820032</v>
          </cell>
          <cell r="K5290" t="str">
            <v>新村与撤并村便捷连通</v>
          </cell>
          <cell r="L5290" t="str">
            <v>三类地区</v>
          </cell>
          <cell r="M5290"/>
          <cell r="N5290" t="str">
            <v>新建</v>
          </cell>
          <cell r="O5290" t="str">
            <v>八百村</v>
          </cell>
          <cell r="P5290" t="str">
            <v>等外公路</v>
          </cell>
          <cell r="R5290" t="str">
            <v>0</v>
          </cell>
          <cell r="S5290" t="str">
            <v>3.5</v>
          </cell>
          <cell r="T5290" t="str">
            <v>无</v>
          </cell>
          <cell r="U5290">
            <v>0</v>
          </cell>
          <cell r="V5290">
            <v>1.0149999999999999</v>
          </cell>
          <cell r="W5290">
            <v>1.0149999999999999</v>
          </cell>
        </row>
        <row r="5291">
          <cell r="I5291" t="str">
            <v>谭冲至里咀连接路</v>
          </cell>
          <cell r="J5291" t="str">
            <v>1327F4306820040</v>
          </cell>
          <cell r="K5291" t="str">
            <v>新村与撤并村便捷连通</v>
          </cell>
          <cell r="L5291" t="str">
            <v>三类地区</v>
          </cell>
          <cell r="M5291"/>
          <cell r="N5291" t="str">
            <v>新建</v>
          </cell>
          <cell r="O5291" t="str">
            <v>跳石村</v>
          </cell>
          <cell r="P5291" t="str">
            <v>等外公路</v>
          </cell>
          <cell r="R5291" t="str">
            <v>0</v>
          </cell>
          <cell r="S5291" t="str">
            <v>3.5</v>
          </cell>
          <cell r="T5291" t="str">
            <v>无</v>
          </cell>
          <cell r="U5291">
            <v>0</v>
          </cell>
          <cell r="V5291">
            <v>0.99</v>
          </cell>
          <cell r="W5291">
            <v>0.99</v>
          </cell>
        </row>
        <row r="5292">
          <cell r="I5292" t="str">
            <v>汤桥组至川冲组连接路</v>
          </cell>
          <cell r="J5292" t="str">
            <v>1327F4306820029</v>
          </cell>
          <cell r="K5292" t="str">
            <v>新村与撤并村便捷连通</v>
          </cell>
          <cell r="L5292" t="str">
            <v>三类地区</v>
          </cell>
          <cell r="M5292"/>
          <cell r="N5292" t="str">
            <v>新建</v>
          </cell>
          <cell r="O5292" t="str">
            <v xml:space="preserve">坪上村 </v>
          </cell>
          <cell r="P5292" t="str">
            <v>等外公路</v>
          </cell>
          <cell r="R5292" t="str">
            <v>0</v>
          </cell>
          <cell r="S5292" t="str">
            <v>3.5</v>
          </cell>
          <cell r="T5292" t="str">
            <v>无</v>
          </cell>
          <cell r="U5292">
            <v>0</v>
          </cell>
          <cell r="V5292">
            <v>0.99299999999999999</v>
          </cell>
          <cell r="W5292">
            <v>0.99299999999999999</v>
          </cell>
        </row>
        <row r="5293">
          <cell r="I5293" t="str">
            <v>涂家组至张家组连接路</v>
          </cell>
          <cell r="J5293" t="str">
            <v>1327F4306820007</v>
          </cell>
          <cell r="K5293" t="str">
            <v>新村与撤并村便捷连通</v>
          </cell>
          <cell r="L5293" t="str">
            <v>三类地区</v>
          </cell>
          <cell r="M5293"/>
          <cell r="N5293" t="str">
            <v>新建</v>
          </cell>
          <cell r="O5293" t="str">
            <v>大和村</v>
          </cell>
          <cell r="P5293" t="str">
            <v>等外公路</v>
          </cell>
          <cell r="R5293" t="str">
            <v>0</v>
          </cell>
          <cell r="S5293" t="str">
            <v>3.5</v>
          </cell>
          <cell r="T5293" t="str">
            <v>无</v>
          </cell>
          <cell r="U5293">
            <v>0</v>
          </cell>
          <cell r="V5293">
            <v>0.65400000000000003</v>
          </cell>
          <cell r="W5293">
            <v>0.65400000000000003</v>
          </cell>
        </row>
        <row r="5294">
          <cell r="I5294" t="str">
            <v>新屋至墩上连接路</v>
          </cell>
          <cell r="J5294" t="str">
            <v>1327F4306820004</v>
          </cell>
          <cell r="K5294" t="str">
            <v>新村与撤并村便捷连通</v>
          </cell>
          <cell r="L5294" t="str">
            <v>三类地区</v>
          </cell>
          <cell r="M5294"/>
          <cell r="N5294" t="str">
            <v>新建</v>
          </cell>
          <cell r="O5294" t="str">
            <v>杨田村</v>
          </cell>
          <cell r="P5294" t="str">
            <v>等外公路</v>
          </cell>
          <cell r="R5294" t="str">
            <v>0</v>
          </cell>
          <cell r="S5294" t="str">
            <v>3.5</v>
          </cell>
          <cell r="T5294" t="str">
            <v>无</v>
          </cell>
          <cell r="U5294">
            <v>0</v>
          </cell>
          <cell r="V5294">
            <v>1.593</v>
          </cell>
          <cell r="W5294">
            <v>1.593</v>
          </cell>
        </row>
        <row r="5295">
          <cell r="I5295" t="str">
            <v>熊白线至杨家组连接路</v>
          </cell>
          <cell r="J5295" t="str">
            <v>1327F4306820042</v>
          </cell>
          <cell r="K5295" t="str">
            <v>新村与撤并村便捷连通</v>
          </cell>
          <cell r="L5295" t="str">
            <v>三类地区</v>
          </cell>
          <cell r="M5295"/>
          <cell r="N5295" t="str">
            <v>新建</v>
          </cell>
          <cell r="O5295" t="str">
            <v>合盘村</v>
          </cell>
          <cell r="P5295" t="str">
            <v>等外公路</v>
          </cell>
          <cell r="R5295" t="str">
            <v>0</v>
          </cell>
          <cell r="S5295" t="str">
            <v>3.5</v>
          </cell>
          <cell r="T5295" t="str">
            <v>无</v>
          </cell>
          <cell r="U5295">
            <v>0</v>
          </cell>
          <cell r="V5295">
            <v>0.63</v>
          </cell>
          <cell r="W5295">
            <v>0.63</v>
          </cell>
        </row>
        <row r="5296">
          <cell r="I5296" t="str">
            <v>燕楼坡至镇渔场连接路</v>
          </cell>
          <cell r="J5296" t="str">
            <v>1327F4306820006</v>
          </cell>
          <cell r="K5296" t="str">
            <v>新村与撤并村便捷连通</v>
          </cell>
          <cell r="L5296" t="str">
            <v>三类地区</v>
          </cell>
          <cell r="M5296"/>
          <cell r="N5296" t="str">
            <v>新建</v>
          </cell>
          <cell r="O5296" t="str">
            <v>红旗村</v>
          </cell>
          <cell r="P5296" t="str">
            <v>等外公路</v>
          </cell>
          <cell r="R5296" t="str">
            <v>0</v>
          </cell>
          <cell r="S5296" t="str">
            <v>3.5</v>
          </cell>
          <cell r="T5296" t="str">
            <v>无</v>
          </cell>
          <cell r="U5296">
            <v>0</v>
          </cell>
          <cell r="V5296">
            <v>1.02</v>
          </cell>
          <cell r="W5296">
            <v>1.02</v>
          </cell>
        </row>
        <row r="5297">
          <cell r="I5297" t="str">
            <v>曾家台至苦竹组连接路</v>
          </cell>
          <cell r="J5297" t="str">
            <v>1327F4306820003</v>
          </cell>
          <cell r="K5297" t="str">
            <v>新村与撤并村便捷连通</v>
          </cell>
          <cell r="L5297" t="str">
            <v>三类地区</v>
          </cell>
          <cell r="M5297"/>
          <cell r="N5297" t="str">
            <v>新建</v>
          </cell>
          <cell r="O5297" t="str">
            <v>三联村</v>
          </cell>
          <cell r="P5297" t="str">
            <v>等外公路</v>
          </cell>
          <cell r="R5297" t="str">
            <v>0</v>
          </cell>
          <cell r="S5297" t="str">
            <v>3.5</v>
          </cell>
          <cell r="T5297" t="str">
            <v>无</v>
          </cell>
          <cell r="U5297">
            <v>0</v>
          </cell>
          <cell r="V5297">
            <v>2.3490000000000002</v>
          </cell>
          <cell r="W5297">
            <v>2.3490000000000002</v>
          </cell>
        </row>
        <row r="5298">
          <cell r="I5298" t="str">
            <v>周家至陆家连接路</v>
          </cell>
          <cell r="J5298" t="str">
            <v>1327F4306820034</v>
          </cell>
          <cell r="K5298" t="str">
            <v>新村与撤并村便捷连通</v>
          </cell>
          <cell r="L5298" t="str">
            <v>三类地区</v>
          </cell>
          <cell r="M5298"/>
          <cell r="N5298" t="str">
            <v>新建</v>
          </cell>
          <cell r="O5298" t="str">
            <v>石田村</v>
          </cell>
          <cell r="P5298" t="str">
            <v>等外公路</v>
          </cell>
          <cell r="R5298" t="str">
            <v>0</v>
          </cell>
          <cell r="S5298" t="str">
            <v>3.5</v>
          </cell>
          <cell r="T5298" t="str">
            <v>无</v>
          </cell>
          <cell r="U5298">
            <v>0</v>
          </cell>
          <cell r="V5298">
            <v>0.92100000000000004</v>
          </cell>
          <cell r="W5298">
            <v>0.92100000000000004</v>
          </cell>
        </row>
        <row r="5299">
          <cell r="I5299" t="str">
            <v>工业大道-灰滩河连接路</v>
          </cell>
          <cell r="J5299" t="str">
            <v>1327F4306830006</v>
          </cell>
          <cell r="K5299" t="str">
            <v>新村与撤并村便捷连通</v>
          </cell>
          <cell r="L5299" t="str">
            <v>三类地区</v>
          </cell>
          <cell r="M5299"/>
          <cell r="N5299" t="str">
            <v>新建</v>
          </cell>
          <cell r="O5299" t="str">
            <v>新洲村</v>
          </cell>
          <cell r="P5299" t="str">
            <v>四级公路</v>
          </cell>
          <cell r="R5299" t="str">
            <v>3.5</v>
          </cell>
          <cell r="S5299" t="str">
            <v>3.5</v>
          </cell>
          <cell r="T5299" t="str">
            <v>YV01430681</v>
          </cell>
          <cell r="U5299">
            <v>0</v>
          </cell>
          <cell r="V5299">
            <v>3.11</v>
          </cell>
          <cell r="W5299">
            <v>3.11</v>
          </cell>
        </row>
        <row r="5300">
          <cell r="I5300" t="str">
            <v>灰滩河-五号路</v>
          </cell>
          <cell r="J5300" t="str">
            <v>1327F4306830005</v>
          </cell>
          <cell r="K5300" t="str">
            <v>新村与撤并村便捷连通</v>
          </cell>
          <cell r="L5300" t="str">
            <v>三类地区</v>
          </cell>
          <cell r="M5300"/>
          <cell r="N5300" t="str">
            <v>新建</v>
          </cell>
          <cell r="O5300" t="str">
            <v>新洲村</v>
          </cell>
          <cell r="P5300" t="str">
            <v>四级公路</v>
          </cell>
          <cell r="R5300" t="str">
            <v>3.5</v>
          </cell>
          <cell r="S5300" t="str">
            <v>3.5</v>
          </cell>
          <cell r="T5300" t="str">
            <v>无</v>
          </cell>
          <cell r="U5300">
            <v>0</v>
          </cell>
          <cell r="V5300">
            <v>1.97</v>
          </cell>
          <cell r="W5300">
            <v>1.97</v>
          </cell>
        </row>
        <row r="5301">
          <cell r="I5301" t="str">
            <v>惠众农荘-金龙村连接路</v>
          </cell>
          <cell r="J5301" t="str">
            <v>1327F4306830007</v>
          </cell>
          <cell r="K5301" t="str">
            <v>新村与撤并村便捷连通</v>
          </cell>
          <cell r="L5301" t="str">
            <v>三类地区</v>
          </cell>
          <cell r="M5301"/>
          <cell r="N5301" t="str">
            <v>新建</v>
          </cell>
          <cell r="O5301" t="str">
            <v>万兴村</v>
          </cell>
          <cell r="P5301" t="str">
            <v>四级公路</v>
          </cell>
          <cell r="R5301" t="str">
            <v>3.5</v>
          </cell>
          <cell r="S5301" t="str">
            <v>3.5</v>
          </cell>
          <cell r="T5301" t="str">
            <v>无</v>
          </cell>
          <cell r="U5301">
            <v>0</v>
          </cell>
          <cell r="V5301">
            <v>0.75</v>
          </cell>
          <cell r="W5301">
            <v>0.75</v>
          </cell>
        </row>
        <row r="5302">
          <cell r="I5302" t="str">
            <v>菱湖-产调公司连接路</v>
          </cell>
          <cell r="J5302" t="str">
            <v>1327F4306830009</v>
          </cell>
          <cell r="K5302" t="str">
            <v>新村与撤并村便捷连通</v>
          </cell>
          <cell r="L5302" t="str">
            <v>三类地区</v>
          </cell>
          <cell r="M5302"/>
          <cell r="N5302" t="str">
            <v>新建</v>
          </cell>
          <cell r="O5302" t="str">
            <v>八港村</v>
          </cell>
          <cell r="P5302" t="str">
            <v>四级公路</v>
          </cell>
          <cell r="R5302" t="str">
            <v>3.5</v>
          </cell>
          <cell r="S5302" t="str">
            <v>3.5</v>
          </cell>
          <cell r="T5302" t="str">
            <v>CG06430681</v>
          </cell>
          <cell r="U5302">
            <v>0.51</v>
          </cell>
          <cell r="V5302">
            <v>1.33</v>
          </cell>
          <cell r="W5302">
            <v>0.82</v>
          </cell>
        </row>
        <row r="5303">
          <cell r="I5303" t="str">
            <v>万兴-三洲连接路</v>
          </cell>
          <cell r="J5303" t="str">
            <v>1327F4306830008</v>
          </cell>
          <cell r="K5303" t="str">
            <v>新村与撤并村便捷连通</v>
          </cell>
          <cell r="L5303" t="str">
            <v>三类地区</v>
          </cell>
          <cell r="M5303"/>
          <cell r="N5303" t="str">
            <v>新建</v>
          </cell>
          <cell r="O5303" t="str">
            <v>新洲村</v>
          </cell>
          <cell r="P5303" t="str">
            <v>四级公路</v>
          </cell>
          <cell r="R5303" t="str">
            <v>3.5</v>
          </cell>
          <cell r="S5303" t="str">
            <v>3.5</v>
          </cell>
          <cell r="T5303" t="str">
            <v>无</v>
          </cell>
          <cell r="U5303">
            <v>0</v>
          </cell>
          <cell r="V5303">
            <v>1.91</v>
          </cell>
          <cell r="W5303">
            <v>1.91</v>
          </cell>
        </row>
        <row r="5304">
          <cell r="I5304" t="str">
            <v>江家组-大坡连接路</v>
          </cell>
          <cell r="J5304" t="str">
            <v>1327F4306990016</v>
          </cell>
          <cell r="K5304" t="str">
            <v>新村与撤并村便捷连通</v>
          </cell>
          <cell r="L5304" t="str">
            <v>三类地区</v>
          </cell>
          <cell r="M5304"/>
          <cell r="N5304" t="str">
            <v>新建</v>
          </cell>
          <cell r="O5304" t="str">
            <v>茶蔸村</v>
          </cell>
          <cell r="P5304" t="str">
            <v>无路</v>
          </cell>
          <cell r="R5304" t="str">
            <v>3.5</v>
          </cell>
          <cell r="S5304" t="str">
            <v>4</v>
          </cell>
          <cell r="T5304" t="str">
            <v>无</v>
          </cell>
          <cell r="U5304">
            <v>0</v>
          </cell>
          <cell r="V5304">
            <v>0.90800000000000003</v>
          </cell>
          <cell r="W5304">
            <v>0.90800000000000003</v>
          </cell>
        </row>
        <row r="5305">
          <cell r="I5305" t="str">
            <v>大垄里-G353连接路</v>
          </cell>
          <cell r="J5305" t="str">
            <v>1327F4306990015</v>
          </cell>
          <cell r="K5305" t="str">
            <v>新村与撤并村便捷连通</v>
          </cell>
          <cell r="L5305" t="str">
            <v>三类地区</v>
          </cell>
          <cell r="M5305"/>
          <cell r="N5305" t="str">
            <v>新建</v>
          </cell>
          <cell r="O5305" t="str">
            <v>廖家桥村</v>
          </cell>
          <cell r="P5305" t="str">
            <v>无路</v>
          </cell>
          <cell r="R5305" t="str">
            <v>3.5</v>
          </cell>
          <cell r="S5305" t="str">
            <v>4</v>
          </cell>
          <cell r="T5305" t="str">
            <v>无</v>
          </cell>
          <cell r="U5305">
            <v>0</v>
          </cell>
          <cell r="V5305">
            <v>0.66</v>
          </cell>
          <cell r="W5305">
            <v>0.66</v>
          </cell>
        </row>
        <row r="5306">
          <cell r="I5306" t="str">
            <v>水口组-丈家组连接路</v>
          </cell>
          <cell r="J5306" t="str">
            <v>1327F4306990018</v>
          </cell>
          <cell r="K5306" t="str">
            <v>新村与撤并村便捷连通</v>
          </cell>
          <cell r="L5306" t="str">
            <v>三类地区</v>
          </cell>
          <cell r="M5306"/>
          <cell r="N5306" t="str">
            <v>新建</v>
          </cell>
          <cell r="O5306" t="str">
            <v>高城村</v>
          </cell>
          <cell r="P5306" t="str">
            <v>无路</v>
          </cell>
          <cell r="R5306" t="str">
            <v>3.5</v>
          </cell>
          <cell r="S5306" t="str">
            <v>4</v>
          </cell>
          <cell r="T5306" t="str">
            <v>无</v>
          </cell>
          <cell r="U5306">
            <v>0</v>
          </cell>
          <cell r="V5306">
            <v>1.147</v>
          </cell>
          <cell r="W5306">
            <v>1.147</v>
          </cell>
        </row>
        <row r="5307">
          <cell r="I5307" t="str">
            <v>下行组-刘家咀连接路</v>
          </cell>
          <cell r="J5307" t="str">
            <v>1327F4306990013</v>
          </cell>
          <cell r="K5307" t="str">
            <v>新村与撤并村便捷连通</v>
          </cell>
          <cell r="L5307" t="str">
            <v>三类地区</v>
          </cell>
          <cell r="M5307"/>
          <cell r="N5307" t="str">
            <v>升级改造（提质改造）</v>
          </cell>
          <cell r="O5307" t="str">
            <v>廖家桥村</v>
          </cell>
          <cell r="P5307" t="str">
            <v>四级公路</v>
          </cell>
          <cell r="R5307" t="str">
            <v>3.5</v>
          </cell>
          <cell r="S5307" t="str">
            <v>4</v>
          </cell>
          <cell r="T5307" t="str">
            <v>CJ09430621</v>
          </cell>
          <cell r="U5307">
            <v>0</v>
          </cell>
          <cell r="V5307">
            <v>1.446</v>
          </cell>
          <cell r="W5307">
            <v>1.446</v>
          </cell>
        </row>
        <row r="5308">
          <cell r="I5308" t="str">
            <v>池塘组-孟冲组连接路</v>
          </cell>
          <cell r="J5308" t="str">
            <v>1327F4306990009</v>
          </cell>
          <cell r="K5308" t="str">
            <v>新村与撤并村便捷连通</v>
          </cell>
          <cell r="L5308" t="str">
            <v>三类地区</v>
          </cell>
          <cell r="M5308"/>
          <cell r="N5308" t="str">
            <v>新建</v>
          </cell>
          <cell r="O5308" t="str">
            <v>向阳村</v>
          </cell>
          <cell r="P5308" t="str">
            <v>等外公路</v>
          </cell>
          <cell r="R5308" t="str">
            <v>3.5</v>
          </cell>
          <cell r="S5308" t="str">
            <v>4</v>
          </cell>
          <cell r="T5308" t="str">
            <v>无</v>
          </cell>
          <cell r="U5308">
            <v>0</v>
          </cell>
          <cell r="V5308">
            <v>1.409</v>
          </cell>
          <cell r="W5308">
            <v>1.409</v>
          </cell>
        </row>
        <row r="5309">
          <cell r="I5309" t="str">
            <v>大屋组-耙子屋连接路</v>
          </cell>
          <cell r="J5309" t="str">
            <v>1327F4306990012</v>
          </cell>
          <cell r="K5309" t="str">
            <v>新村与撤并村便捷连通</v>
          </cell>
          <cell r="L5309" t="str">
            <v>三类地区</v>
          </cell>
          <cell r="M5309"/>
          <cell r="N5309" t="str">
            <v>新建</v>
          </cell>
          <cell r="O5309" t="str">
            <v>廖家桥村</v>
          </cell>
          <cell r="P5309" t="str">
            <v>等外公路</v>
          </cell>
          <cell r="R5309" t="str">
            <v>3.5</v>
          </cell>
          <cell r="S5309" t="str">
            <v>4</v>
          </cell>
          <cell r="T5309" t="str">
            <v>无</v>
          </cell>
          <cell r="U5309">
            <v>0</v>
          </cell>
          <cell r="V5309">
            <v>0.33800000000000002</v>
          </cell>
          <cell r="W5309">
            <v>0.33800000000000002</v>
          </cell>
        </row>
        <row r="5310">
          <cell r="I5310" t="str">
            <v>胡家畈-乌石组连接路</v>
          </cell>
          <cell r="J5310" t="str">
            <v>1327F4306990001</v>
          </cell>
          <cell r="K5310" t="str">
            <v>新村与撤并村便捷连通</v>
          </cell>
          <cell r="L5310" t="str">
            <v>三类地区</v>
          </cell>
          <cell r="M5310"/>
          <cell r="N5310" t="str">
            <v>新改建</v>
          </cell>
          <cell r="O5310" t="str">
            <v>花元村</v>
          </cell>
          <cell r="P5310" t="str">
            <v>四级公路</v>
          </cell>
          <cell r="R5310" t="str">
            <v>3.5</v>
          </cell>
          <cell r="S5310" t="str">
            <v>4</v>
          </cell>
          <cell r="T5310" t="str">
            <v>CJ06430621</v>
          </cell>
          <cell r="U5310">
            <v>0</v>
          </cell>
          <cell r="V5310">
            <v>2.835</v>
          </cell>
          <cell r="W5310">
            <v>2.835</v>
          </cell>
        </row>
        <row r="5311">
          <cell r="I5311" t="str">
            <v>金子坳路口-双树组连接路</v>
          </cell>
          <cell r="J5311" t="str">
            <v>1327F4306990021</v>
          </cell>
          <cell r="K5311" t="str">
            <v>新村与撤并村便捷连通</v>
          </cell>
          <cell r="L5311" t="str">
            <v>三类地区</v>
          </cell>
          <cell r="M5311"/>
          <cell r="N5311" t="str">
            <v>新建</v>
          </cell>
          <cell r="O5311" t="str">
            <v>相友村</v>
          </cell>
          <cell r="P5311" t="str">
            <v>无路</v>
          </cell>
          <cell r="R5311" t="str">
            <v>3.5</v>
          </cell>
          <cell r="S5311" t="str">
            <v>4</v>
          </cell>
          <cell r="T5311" t="str">
            <v>无</v>
          </cell>
          <cell r="U5311">
            <v>0</v>
          </cell>
          <cell r="V5311">
            <v>1.609</v>
          </cell>
          <cell r="W5311">
            <v>1.609</v>
          </cell>
        </row>
        <row r="5312">
          <cell r="I5312" t="str">
            <v>上二组-水库连接路</v>
          </cell>
          <cell r="J5312" t="str">
            <v>1327F4306990002</v>
          </cell>
          <cell r="K5312" t="str">
            <v>新村与撤并村便捷连通</v>
          </cell>
          <cell r="L5312" t="str">
            <v>三类地区</v>
          </cell>
          <cell r="M5312"/>
          <cell r="N5312" t="str">
            <v>新建</v>
          </cell>
          <cell r="O5312" t="str">
            <v>洪山村</v>
          </cell>
          <cell r="P5312" t="str">
            <v>等外公路</v>
          </cell>
          <cell r="R5312" t="str">
            <v>3.5</v>
          </cell>
          <cell r="S5312" t="str">
            <v>4</v>
          </cell>
          <cell r="T5312" t="str">
            <v>无</v>
          </cell>
          <cell r="U5312">
            <v>0</v>
          </cell>
          <cell r="V5312">
            <v>1.4379999999999999</v>
          </cell>
          <cell r="W5312">
            <v>1.4379999999999999</v>
          </cell>
        </row>
        <row r="5313">
          <cell r="I5313" t="str">
            <v>鼎城区中河口镇乡镇通三级</v>
          </cell>
          <cell r="J5313" t="str">
            <v>1316F4307030002</v>
          </cell>
          <cell r="K5313" t="str">
            <v>乡镇通三级（路面宽7米）及以上农村公路</v>
          </cell>
          <cell r="L5313" t="str">
            <v>三类地区</v>
          </cell>
          <cell r="M5313"/>
          <cell r="N5313" t="str">
            <v>改扩建</v>
          </cell>
          <cell r="O5313" t="str">
            <v>中河口镇</v>
          </cell>
          <cell r="P5313" t="str">
            <v>四级公路</v>
          </cell>
          <cell r="Q5313" t="str">
            <v>三级公路</v>
          </cell>
          <cell r="T5313" t="str">
            <v>Y223430703</v>
          </cell>
          <cell r="U5313">
            <v>3.2879999999999998</v>
          </cell>
          <cell r="V5313">
            <v>5.0880000000000001</v>
          </cell>
          <cell r="W5313">
            <v>1.8</v>
          </cell>
        </row>
        <row r="5314">
          <cell r="I5314" t="str">
            <v>乡镇通三级路（石公桥镇）</v>
          </cell>
          <cell r="J5314" t="str">
            <v>1316F4307030001</v>
          </cell>
          <cell r="K5314" t="str">
            <v>乡镇通三级（路面宽7米）及以上农村公路</v>
          </cell>
          <cell r="L5314" t="str">
            <v>三类地区</v>
          </cell>
          <cell r="M5314"/>
          <cell r="N5314" t="str">
            <v>改扩建</v>
          </cell>
          <cell r="O5314" t="str">
            <v>石公桥镇</v>
          </cell>
          <cell r="P5314" t="str">
            <v>四级公路</v>
          </cell>
          <cell r="Q5314" t="str">
            <v>三级公路</v>
          </cell>
          <cell r="T5314" t="str">
            <v>X010430703</v>
          </cell>
          <cell r="U5314">
            <v>0</v>
          </cell>
          <cell r="V5314">
            <v>3.5470000000000002</v>
          </cell>
          <cell r="W5314">
            <v>3.5470000000000002</v>
          </cell>
        </row>
        <row r="5315">
          <cell r="I5315" t="str">
            <v>下渔口镇通三级公路</v>
          </cell>
          <cell r="J5315" t="str">
            <v>1316F4307210001</v>
          </cell>
          <cell r="K5315" t="str">
            <v>乡镇通三级（路面宽7米）及以上农村公路</v>
          </cell>
          <cell r="L5315" t="str">
            <v>三类地区</v>
          </cell>
          <cell r="M5315"/>
          <cell r="N5315" t="str">
            <v>改扩建</v>
          </cell>
          <cell r="O5315" t="str">
            <v>下渔口镇</v>
          </cell>
          <cell r="P5315" t="str">
            <v>四级公路</v>
          </cell>
          <cell r="Q5315" t="str">
            <v>三级公路</v>
          </cell>
          <cell r="T5315" t="str">
            <v>Y998430721</v>
          </cell>
          <cell r="U5315">
            <v>0</v>
          </cell>
          <cell r="V5315">
            <v>8.9830000000000005</v>
          </cell>
          <cell r="W5315">
            <v>8.9830000000000005</v>
          </cell>
        </row>
        <row r="5316">
          <cell r="I5316" t="str">
            <v>百禄桥蒋家嘴通三级路</v>
          </cell>
          <cell r="J5316" t="str">
            <v>1316F4307220012</v>
          </cell>
          <cell r="K5316" t="str">
            <v>乡镇通三级（路面宽7米）及以上农村公路</v>
          </cell>
          <cell r="L5316" t="str">
            <v>三类地区</v>
          </cell>
          <cell r="M5316"/>
          <cell r="N5316" t="str">
            <v>改扩建</v>
          </cell>
          <cell r="O5316" t="str">
            <v>百禄桥镇</v>
          </cell>
          <cell r="P5316" t="str">
            <v>四级公路</v>
          </cell>
          <cell r="Q5316" t="str">
            <v>三级公路</v>
          </cell>
          <cell r="T5316" t="str">
            <v>X039430722</v>
          </cell>
          <cell r="U5316">
            <v>0</v>
          </cell>
          <cell r="V5316">
            <v>15</v>
          </cell>
          <cell r="W5316">
            <v>10.07</v>
          </cell>
        </row>
        <row r="5317">
          <cell r="I5317" t="str">
            <v>龙潭桥镇通三级公路</v>
          </cell>
          <cell r="J5317" t="str">
            <v>1316F4307220020</v>
          </cell>
          <cell r="K5317" t="str">
            <v>乡镇通三级（路面宽7米）及以上农村公路</v>
          </cell>
          <cell r="L5317" t="str">
            <v>三类地区</v>
          </cell>
          <cell r="M5317"/>
          <cell r="O5317" t="str">
            <v>龙潭桥镇</v>
          </cell>
          <cell r="P5317" t="str">
            <v>四级公路</v>
          </cell>
          <cell r="Q5317" t="str">
            <v>三级公路</v>
          </cell>
          <cell r="T5317" t="str">
            <v>X031430722</v>
          </cell>
          <cell r="U5317">
            <v>3.8839999999999999</v>
          </cell>
          <cell r="V5317">
            <v>10.9</v>
          </cell>
          <cell r="W5317">
            <v>7.016</v>
          </cell>
        </row>
        <row r="5318">
          <cell r="I5318" t="str">
            <v>聂家桥乡通三级公路</v>
          </cell>
          <cell r="J5318" t="str">
            <v>1316F4307220019</v>
          </cell>
          <cell r="K5318" t="str">
            <v>乡镇通三级（路面宽7米）及以上农村公路</v>
          </cell>
          <cell r="L5318" t="str">
            <v>三类地区</v>
          </cell>
          <cell r="M5318"/>
          <cell r="O5318" t="str">
            <v>聂家桥乡</v>
          </cell>
          <cell r="P5318" t="str">
            <v>四级公路</v>
          </cell>
          <cell r="Q5318" t="str">
            <v>三级公路</v>
          </cell>
          <cell r="T5318" t="str">
            <v>X036430722</v>
          </cell>
          <cell r="U5318">
            <v>4</v>
          </cell>
          <cell r="V5318">
            <v>9</v>
          </cell>
          <cell r="W5318">
            <v>5</v>
          </cell>
        </row>
        <row r="5319">
          <cell r="I5319" t="str">
            <v>酉港镇通三级路</v>
          </cell>
          <cell r="J5319" t="str">
            <v>1316F4307220017</v>
          </cell>
          <cell r="K5319" t="str">
            <v>乡镇通三级（路面宽7米）及以上农村公路</v>
          </cell>
          <cell r="L5319" t="str">
            <v>三类地区</v>
          </cell>
          <cell r="M5319"/>
          <cell r="N5319" t="str">
            <v>改扩建</v>
          </cell>
          <cell r="O5319" t="str">
            <v>酉港镇</v>
          </cell>
          <cell r="P5319" t="str">
            <v>四级公路</v>
          </cell>
          <cell r="Q5319" t="str">
            <v>三级公路</v>
          </cell>
          <cell r="T5319" t="str">
            <v>X007430722</v>
          </cell>
          <cell r="U5319">
            <v>4.9000000000000004</v>
          </cell>
          <cell r="V5319">
            <v>8.9</v>
          </cell>
          <cell r="W5319">
            <v>4</v>
          </cell>
        </row>
        <row r="5320">
          <cell r="I5320" t="str">
            <v>三阳港镇至向家桥三级公路</v>
          </cell>
          <cell r="J5320" t="str">
            <v>1316F4307250006</v>
          </cell>
          <cell r="K5320" t="str">
            <v>乡镇通三级（路面宽7米）及以上农村公路</v>
          </cell>
          <cell r="L5320" t="str">
            <v>二类地区</v>
          </cell>
          <cell r="M5320"/>
          <cell r="N5320" t="str">
            <v>改扩建</v>
          </cell>
          <cell r="O5320" t="str">
            <v>三阳港镇</v>
          </cell>
          <cell r="P5320" t="str">
            <v>四级公路</v>
          </cell>
          <cell r="Q5320" t="str">
            <v>三级公路</v>
          </cell>
          <cell r="T5320" t="str">
            <v>X006430725</v>
          </cell>
          <cell r="U5320">
            <v>0</v>
          </cell>
          <cell r="V5320">
            <v>10.552</v>
          </cell>
          <cell r="W5320">
            <v>10.552</v>
          </cell>
        </row>
        <row r="5321">
          <cell r="I5321" t="str">
            <v>乌云界互通至沙坪镇三级公路</v>
          </cell>
          <cell r="J5321" t="str">
            <v>1316F4307250009</v>
          </cell>
          <cell r="K5321" t="str">
            <v>乡镇通三级（路面宽7米）及以上农村公路</v>
          </cell>
          <cell r="L5321" t="str">
            <v>二类地区</v>
          </cell>
          <cell r="M5321"/>
          <cell r="N5321" t="str">
            <v>改扩建</v>
          </cell>
          <cell r="O5321" t="str">
            <v>沙坪镇</v>
          </cell>
          <cell r="P5321" t="str">
            <v>四级公路</v>
          </cell>
          <cell r="Q5321" t="str">
            <v>三级公路</v>
          </cell>
          <cell r="T5321" t="str">
            <v>X165430725</v>
          </cell>
          <cell r="U5321">
            <v>0</v>
          </cell>
          <cell r="V5321">
            <v>4.2789999999999999</v>
          </cell>
          <cell r="W5321">
            <v>4.2789999999999999</v>
          </cell>
        </row>
        <row r="5322">
          <cell r="I5322" t="str">
            <v>桃源县理公港镇通三级公路</v>
          </cell>
          <cell r="J5322" t="str">
            <v>1316F4307250008</v>
          </cell>
          <cell r="K5322" t="str">
            <v>乡镇通三级（路面宽7米）及以上农村公路</v>
          </cell>
          <cell r="L5322" t="str">
            <v>二类地区</v>
          </cell>
          <cell r="M5322"/>
          <cell r="N5322" t="str">
            <v>改扩建</v>
          </cell>
          <cell r="O5322" t="str">
            <v>理公港镇</v>
          </cell>
          <cell r="P5322" t="str">
            <v>四级公路</v>
          </cell>
          <cell r="Q5322" t="str">
            <v>三级公路</v>
          </cell>
          <cell r="T5322" t="str">
            <v>X168430725</v>
          </cell>
          <cell r="U5322">
            <v>0</v>
          </cell>
          <cell r="V5322">
            <v>17.047000000000001</v>
          </cell>
          <cell r="W5322">
            <v>17.047000000000001</v>
          </cell>
        </row>
        <row r="5323">
          <cell r="I5323" t="str">
            <v>X177泥窝潭乡通三级公路</v>
          </cell>
          <cell r="J5323" t="str">
            <v>1316F4307250004</v>
          </cell>
          <cell r="K5323" t="str">
            <v>乡镇通三级（路面宽7米）及以上农村公路</v>
          </cell>
          <cell r="L5323" t="str">
            <v>二类地区</v>
          </cell>
          <cell r="M5323"/>
          <cell r="N5323" t="str">
            <v>改扩建</v>
          </cell>
          <cell r="O5323" t="str">
            <v>泥窝潭乡</v>
          </cell>
          <cell r="P5323" t="str">
            <v>四级公路</v>
          </cell>
          <cell r="Q5323" t="str">
            <v>三级公路</v>
          </cell>
          <cell r="T5323" t="str">
            <v>X177430725</v>
          </cell>
          <cell r="U5323">
            <v>0</v>
          </cell>
          <cell r="V5323">
            <v>9.6989999999999998</v>
          </cell>
          <cell r="W5323">
            <v>9.6989999999999998</v>
          </cell>
        </row>
        <row r="5324">
          <cell r="I5324" t="str">
            <v>杨家台-村部</v>
          </cell>
          <cell r="J5324" t="str">
            <v>1316F4307250003</v>
          </cell>
          <cell r="K5324" t="str">
            <v>乡镇通三级（路面宽7米）及以上农村公路</v>
          </cell>
          <cell r="L5324" t="str">
            <v>二类地区</v>
          </cell>
          <cell r="M5324"/>
          <cell r="N5324" t="str">
            <v>改扩建</v>
          </cell>
          <cell r="O5324" t="str">
            <v>剪市镇</v>
          </cell>
          <cell r="P5324" t="str">
            <v>四级公路</v>
          </cell>
          <cell r="Q5324" t="str">
            <v>三级公路</v>
          </cell>
          <cell r="T5324" t="str">
            <v>Y027430725</v>
          </cell>
          <cell r="U5324">
            <v>0</v>
          </cell>
          <cell r="V5324">
            <v>7.0540000000000003</v>
          </cell>
          <cell r="W5324">
            <v>16.7</v>
          </cell>
        </row>
        <row r="5325">
          <cell r="I5325" t="str">
            <v>西安镇通三级公路</v>
          </cell>
          <cell r="J5325" t="str">
            <v>1316F4307250010</v>
          </cell>
          <cell r="K5325" t="str">
            <v>乡镇通三级（路面宽7米）及以上农村公路</v>
          </cell>
          <cell r="L5325" t="str">
            <v>二类地区</v>
          </cell>
          <cell r="M5325"/>
          <cell r="O5325" t="str">
            <v>西安镇</v>
          </cell>
          <cell r="P5325" t="str">
            <v>四级公路</v>
          </cell>
          <cell r="Q5325" t="str">
            <v>三级公路</v>
          </cell>
          <cell r="T5325" t="str">
            <v>Y333430725</v>
          </cell>
          <cell r="U5325">
            <v>0</v>
          </cell>
          <cell r="V5325">
            <v>14.249000000000001</v>
          </cell>
          <cell r="W5325">
            <v>14.249000000000001</v>
          </cell>
        </row>
        <row r="5326">
          <cell r="I5326" t="str">
            <v>X005石门县插旗垭-双桥</v>
          </cell>
          <cell r="J5326" t="str">
            <v>1316F4307260001</v>
          </cell>
          <cell r="K5326" t="str">
            <v>乡镇通三级（路面宽7米）及以上农村公路</v>
          </cell>
          <cell r="L5326" t="str">
            <v>一类地区</v>
          </cell>
          <cell r="M5326" t="str">
            <v>国家贫困县</v>
          </cell>
          <cell r="N5326" t="str">
            <v>改扩建</v>
          </cell>
          <cell r="O5326" t="str">
            <v>新铺镇</v>
          </cell>
          <cell r="P5326" t="str">
            <v>四级公路</v>
          </cell>
          <cell r="Q5326" t="str">
            <v>三级公路</v>
          </cell>
          <cell r="T5326" t="str">
            <v>X005430726</v>
          </cell>
          <cell r="U5326">
            <v>0</v>
          </cell>
          <cell r="V5326">
            <v>18.8</v>
          </cell>
          <cell r="W5326">
            <v>9.5</v>
          </cell>
        </row>
        <row r="5327">
          <cell r="I5327" t="str">
            <v>三圣乡通三级公路</v>
          </cell>
          <cell r="J5327" t="str">
            <v>1316F4307260003</v>
          </cell>
          <cell r="K5327" t="str">
            <v>乡镇通三级（路面宽7米）及以上农村公路</v>
          </cell>
          <cell r="L5327" t="str">
            <v>一类地区</v>
          </cell>
          <cell r="M5327" t="str">
            <v>国家贫困县</v>
          </cell>
          <cell r="O5327" t="str">
            <v>三圣乡</v>
          </cell>
          <cell r="P5327" t="str">
            <v>四级公路</v>
          </cell>
          <cell r="Q5327" t="str">
            <v>三级公路</v>
          </cell>
          <cell r="T5327" t="str">
            <v>X126430726</v>
          </cell>
          <cell r="U5327">
            <v>0</v>
          </cell>
          <cell r="V5327">
            <v>8.3789999999999996</v>
          </cell>
          <cell r="W5327">
            <v>8.3789999999999996</v>
          </cell>
        </row>
        <row r="5328">
          <cell r="I5328" t="str">
            <v>子良镇通三级公路</v>
          </cell>
          <cell r="J5328" t="str">
            <v>1316F4307260004</v>
          </cell>
          <cell r="K5328" t="str">
            <v>乡镇通三级（路面宽7米）及以上农村公路</v>
          </cell>
          <cell r="L5328" t="str">
            <v>一类地区</v>
          </cell>
          <cell r="M5328" t="str">
            <v>国家贫困县</v>
          </cell>
          <cell r="O5328" t="str">
            <v>子良镇</v>
          </cell>
          <cell r="P5328" t="str">
            <v>四级公路</v>
          </cell>
          <cell r="Q5328" t="str">
            <v>三级公路</v>
          </cell>
          <cell r="T5328" t="str">
            <v>X050430726</v>
          </cell>
          <cell r="U5328">
            <v>0</v>
          </cell>
          <cell r="V5328">
            <v>15.867000000000001</v>
          </cell>
          <cell r="W5328">
            <v>15.867000000000001</v>
          </cell>
        </row>
        <row r="5329">
          <cell r="I5329" t="str">
            <v>沧山旅游景区集散公路</v>
          </cell>
          <cell r="J5329" t="str">
            <v>131301F4307030002</v>
          </cell>
          <cell r="K5329" t="str">
            <v>通景公路</v>
          </cell>
          <cell r="L5329" t="str">
            <v>三类地区</v>
          </cell>
          <cell r="M5329"/>
          <cell r="N5329" t="str">
            <v>升级改造（提质改造）</v>
          </cell>
          <cell r="O5329" t="str">
            <v>沧山旅游景区</v>
          </cell>
          <cell r="R5329" t="str">
            <v>5</v>
          </cell>
          <cell r="S5329" t="str">
            <v>6</v>
          </cell>
          <cell r="T5329" t="str">
            <v>X017430703</v>
          </cell>
          <cell r="U5329">
            <v>0</v>
          </cell>
          <cell r="V5329">
            <v>1</v>
          </cell>
          <cell r="W5329">
            <v>1</v>
          </cell>
        </row>
        <row r="5330">
          <cell r="I5330" t="str">
            <v>鼎城区沧山旅游景区通景路</v>
          </cell>
          <cell r="J5330" t="str">
            <v>13130201F4307030001</v>
          </cell>
          <cell r="K5330" t="str">
            <v>通景公路</v>
          </cell>
          <cell r="L5330" t="str">
            <v>三类地区</v>
          </cell>
          <cell r="M5330"/>
          <cell r="N5330" t="str">
            <v>升级改造（提质改造）</v>
          </cell>
          <cell r="O5330" t="str">
            <v>沧山旅游景区</v>
          </cell>
          <cell r="R5330" t="str">
            <v>3.5</v>
          </cell>
          <cell r="S5330" t="str">
            <v>6</v>
          </cell>
          <cell r="T5330" t="str">
            <v>CA34430703</v>
          </cell>
          <cell r="U5330">
            <v>0</v>
          </cell>
          <cell r="V5330">
            <v>2.0920000000000001</v>
          </cell>
          <cell r="W5330">
            <v>2.0920000000000001</v>
          </cell>
        </row>
        <row r="5331">
          <cell r="I5331" t="str">
            <v>鼎城区红烨旅游景区通景公路</v>
          </cell>
          <cell r="J5331" t="str">
            <v>131302F4307030002</v>
          </cell>
          <cell r="K5331" t="str">
            <v>通景公路</v>
          </cell>
          <cell r="L5331" t="str">
            <v>三类地区</v>
          </cell>
          <cell r="M5331"/>
          <cell r="N5331" t="str">
            <v>升级改造（提质改造）</v>
          </cell>
          <cell r="O5331" t="str">
            <v>红烨山庄</v>
          </cell>
          <cell r="R5331" t="str">
            <v>4.5</v>
          </cell>
          <cell r="S5331" t="str">
            <v>6</v>
          </cell>
          <cell r="T5331" t="str">
            <v>无</v>
          </cell>
          <cell r="U5331">
            <v>0</v>
          </cell>
          <cell r="V5331">
            <v>1</v>
          </cell>
          <cell r="W5331">
            <v>1</v>
          </cell>
        </row>
        <row r="5332">
          <cell r="I5332" t="str">
            <v>鼎城区黄土店云峰竹海旅游集散公路2</v>
          </cell>
          <cell r="J5332" t="str">
            <v>131301F4307030004</v>
          </cell>
          <cell r="K5332" t="str">
            <v>通景公路</v>
          </cell>
          <cell r="L5332" t="str">
            <v>三类地区</v>
          </cell>
          <cell r="M5332"/>
          <cell r="N5332" t="str">
            <v>升级改造（提质改造）</v>
          </cell>
          <cell r="O5332" t="str">
            <v>鼎城区黄土店云峰竹海旅游景区</v>
          </cell>
          <cell r="R5332" t="str">
            <v>4.5</v>
          </cell>
          <cell r="S5332" t="str">
            <v>6</v>
          </cell>
          <cell r="T5332" t="str">
            <v>x041430703</v>
          </cell>
          <cell r="U5332">
            <v>0</v>
          </cell>
          <cell r="V5332">
            <v>4.8179999999999996</v>
          </cell>
          <cell r="W5332">
            <v>4.8179999999999996</v>
          </cell>
        </row>
        <row r="5333">
          <cell r="I5333" t="str">
            <v>鼎城区吉祥休闲农庄（常德市鼎城区吉祥休闲山庄）通景路</v>
          </cell>
          <cell r="J5333" t="str">
            <v>13130201F4307030002</v>
          </cell>
          <cell r="K5333" t="str">
            <v>通景公路</v>
          </cell>
          <cell r="L5333" t="str">
            <v>三类地区</v>
          </cell>
          <cell r="M5333"/>
          <cell r="N5333" t="str">
            <v>新建</v>
          </cell>
          <cell r="O5333" t="str">
            <v>吉祥休闲农庄（常德市鼎城区吉祥休闲山庄）</v>
          </cell>
          <cell r="R5333" t="str">
            <v>4.5</v>
          </cell>
          <cell r="S5333" t="str">
            <v>6</v>
          </cell>
          <cell r="T5333" t="str">
            <v>Y607430703</v>
          </cell>
          <cell r="U5333">
            <v>0</v>
          </cell>
          <cell r="V5333">
            <v>7.2750000000000004</v>
          </cell>
          <cell r="W5333">
            <v>7.2750000000000004</v>
          </cell>
        </row>
        <row r="5334">
          <cell r="I5334" t="str">
            <v>鼎城区十美堂鸟儿洲湿地公园通景公路</v>
          </cell>
          <cell r="J5334" t="str">
            <v>131302F4307030001</v>
          </cell>
          <cell r="K5334" t="str">
            <v>通景公路</v>
          </cell>
          <cell r="L5334" t="str">
            <v>三类地区</v>
          </cell>
          <cell r="M5334"/>
          <cell r="N5334" t="str">
            <v>升级改造（提质改造）</v>
          </cell>
          <cell r="O5334" t="str">
            <v>十美堂鸟儿洲湿地公园</v>
          </cell>
          <cell r="R5334" t="str">
            <v>4.5</v>
          </cell>
          <cell r="S5334" t="str">
            <v>6</v>
          </cell>
          <cell r="T5334" t="str">
            <v>x083430703</v>
          </cell>
          <cell r="U5334">
            <v>0</v>
          </cell>
          <cell r="V5334">
            <v>1.8</v>
          </cell>
          <cell r="W5334">
            <v>1.8</v>
          </cell>
        </row>
        <row r="5335">
          <cell r="I5335" t="str">
            <v>鼎城区水木佳园休闲农庄（鼎城区水木佳园休闲农庄）通景路</v>
          </cell>
          <cell r="J5335" t="str">
            <v>13130201F4307030003</v>
          </cell>
          <cell r="K5335" t="str">
            <v>通景公路</v>
          </cell>
          <cell r="L5335" t="str">
            <v>三类地区</v>
          </cell>
          <cell r="M5335"/>
          <cell r="N5335" t="str">
            <v>升级改造（提质改造）</v>
          </cell>
          <cell r="O5335" t="str">
            <v>水木佳园休闲农庄（鼎城区水木佳园休闲农庄）</v>
          </cell>
          <cell r="R5335" t="str">
            <v>3.5</v>
          </cell>
          <cell r="S5335" t="str">
            <v>6</v>
          </cell>
          <cell r="T5335" t="str">
            <v>Y237430703</v>
          </cell>
          <cell r="U5335">
            <v>0</v>
          </cell>
          <cell r="V5335">
            <v>3.5219999999999998</v>
          </cell>
          <cell r="W5335">
            <v>3.5219999999999998</v>
          </cell>
        </row>
        <row r="5336">
          <cell r="I5336" t="str">
            <v>花岩溪国家森林公园旅游通景公路</v>
          </cell>
          <cell r="J5336" t="str">
            <v>131302F4307030004</v>
          </cell>
          <cell r="K5336" t="str">
            <v>通景公路</v>
          </cell>
          <cell r="L5336" t="str">
            <v>三类地区</v>
          </cell>
          <cell r="M5336"/>
          <cell r="N5336" t="str">
            <v>升级改造（提质改造）</v>
          </cell>
          <cell r="O5336" t="str">
            <v>花岩溪国家森林公园</v>
          </cell>
          <cell r="R5336" t="str">
            <v>5</v>
          </cell>
          <cell r="S5336" t="str">
            <v>6</v>
          </cell>
          <cell r="T5336" t="str">
            <v>X097430703</v>
          </cell>
          <cell r="U5336">
            <v>0</v>
          </cell>
          <cell r="V5336">
            <v>2.8210000000000002</v>
          </cell>
          <cell r="W5336">
            <v>2.8210000000000002</v>
          </cell>
        </row>
        <row r="5337">
          <cell r="I5337" t="str">
            <v>花岩溪镇青山沟旅游公路</v>
          </cell>
          <cell r="J5337" t="str">
            <v>131302F4307030006</v>
          </cell>
          <cell r="K5337" t="str">
            <v>通景公路</v>
          </cell>
          <cell r="L5337" t="str">
            <v>三类地区</v>
          </cell>
          <cell r="M5337"/>
          <cell r="N5337" t="str">
            <v>升级改造（提质改造）</v>
          </cell>
          <cell r="O5337" t="str">
            <v>青山沟旅游区</v>
          </cell>
          <cell r="R5337" t="str">
            <v>4.5</v>
          </cell>
          <cell r="S5337" t="str">
            <v>6</v>
          </cell>
          <cell r="T5337" t="str">
            <v>y260430703</v>
          </cell>
          <cell r="U5337">
            <v>0</v>
          </cell>
          <cell r="V5337">
            <v>1.1000000000000001</v>
          </cell>
          <cell r="W5337">
            <v>1.1000000000000001</v>
          </cell>
        </row>
        <row r="5338">
          <cell r="I5338" t="str">
            <v>索县汉代古城址旅游公路</v>
          </cell>
          <cell r="J5338" t="str">
            <v>131301F4307030003</v>
          </cell>
          <cell r="K5338" t="str">
            <v>通景公路</v>
          </cell>
          <cell r="L5338" t="str">
            <v>三类地区</v>
          </cell>
          <cell r="M5338"/>
          <cell r="N5338" t="str">
            <v>路面改善</v>
          </cell>
          <cell r="O5338" t="str">
            <v>索县汉代古城址</v>
          </cell>
          <cell r="R5338" t="str">
            <v>5</v>
          </cell>
          <cell r="S5338" t="str">
            <v>6</v>
          </cell>
          <cell r="T5338" t="str">
            <v>x010430703</v>
          </cell>
          <cell r="U5338">
            <v>0</v>
          </cell>
          <cell r="V5338">
            <v>13.929</v>
          </cell>
          <cell r="W5338">
            <v>13.929</v>
          </cell>
        </row>
        <row r="5339">
          <cell r="I5339" t="str">
            <v>福湘加油站-德人牧业连接路</v>
          </cell>
          <cell r="J5339" t="str">
            <v>131302F4307050002</v>
          </cell>
          <cell r="K5339" t="str">
            <v>通景公路</v>
          </cell>
          <cell r="L5339" t="str">
            <v>三类地区</v>
          </cell>
          <cell r="M5339"/>
          <cell r="N5339" t="str">
            <v>新建</v>
          </cell>
          <cell r="O5339" t="str">
            <v>德人牧业旅游景区</v>
          </cell>
          <cell r="R5339" t="str">
            <v>3.5</v>
          </cell>
          <cell r="S5339" t="str">
            <v>6</v>
          </cell>
          <cell r="T5339" t="str">
            <v>无</v>
          </cell>
          <cell r="U5339">
            <v>0</v>
          </cell>
          <cell r="V5339">
            <v>3.3</v>
          </cell>
          <cell r="W5339">
            <v>3.3</v>
          </cell>
        </row>
        <row r="5340">
          <cell r="I5340" t="str">
            <v>安乡县安康乡仙桃村连接路</v>
          </cell>
          <cell r="J5340" t="str">
            <v>131302F4307210001</v>
          </cell>
          <cell r="K5340" t="str">
            <v>通景公路</v>
          </cell>
          <cell r="L5340" t="str">
            <v>三类地区</v>
          </cell>
          <cell r="M5340"/>
          <cell r="O5340" t="str">
            <v>安乡县安康乡仙桃村</v>
          </cell>
          <cell r="R5340" t="str">
            <v>3.5</v>
          </cell>
          <cell r="S5340" t="str">
            <v>6</v>
          </cell>
          <cell r="T5340" t="str">
            <v>C453430721</v>
          </cell>
          <cell r="U5340">
            <v>0</v>
          </cell>
          <cell r="V5340">
            <v>1.333</v>
          </cell>
          <cell r="W5340">
            <v>1.333</v>
          </cell>
        </row>
        <row r="5341">
          <cell r="I5341" t="str">
            <v>安乡县汤家岗遗址公路</v>
          </cell>
          <cell r="J5341" t="str">
            <v>131301F4307210002</v>
          </cell>
          <cell r="K5341" t="str">
            <v>通景公路</v>
          </cell>
          <cell r="L5341" t="str">
            <v>三类地区</v>
          </cell>
          <cell r="M5341"/>
          <cell r="N5341" t="str">
            <v>升级改造（提质改造）</v>
          </cell>
          <cell r="O5341" t="str">
            <v>安乡县汤家岗遗址</v>
          </cell>
          <cell r="R5341" t="str">
            <v>3.5</v>
          </cell>
          <cell r="S5341" t="str">
            <v>6</v>
          </cell>
          <cell r="T5341" t="str">
            <v>Y065430721</v>
          </cell>
          <cell r="U5341">
            <v>3.3849999999999998</v>
          </cell>
          <cell r="V5341">
            <v>6.335</v>
          </cell>
          <cell r="W5341">
            <v>2.95</v>
          </cell>
        </row>
        <row r="5342">
          <cell r="I5342" t="str">
            <v>玖源生态农庄（湖南玖源农业发展有限公司）连接路</v>
          </cell>
          <cell r="J5342" t="str">
            <v>131302F4307210002</v>
          </cell>
          <cell r="K5342" t="str">
            <v>通景公路</v>
          </cell>
          <cell r="L5342" t="str">
            <v>三类地区</v>
          </cell>
          <cell r="M5342"/>
          <cell r="O5342" t="str">
            <v>玖源生态农庄（湖南玖源农业发展有限公司）</v>
          </cell>
          <cell r="R5342" t="str">
            <v>3.5</v>
          </cell>
          <cell r="S5342" t="str">
            <v>6</v>
          </cell>
          <cell r="T5342" t="str">
            <v>CJC7430721</v>
          </cell>
          <cell r="U5342">
            <v>0</v>
          </cell>
          <cell r="V5342">
            <v>2.0830000000000002</v>
          </cell>
          <cell r="W5342">
            <v>2.0830000000000002</v>
          </cell>
        </row>
        <row r="5343">
          <cell r="I5343" t="str">
            <v>珊泊湖湿地公园连接路</v>
          </cell>
          <cell r="J5343" t="str">
            <v>131301F4307210005</v>
          </cell>
          <cell r="K5343" t="str">
            <v>通景公路</v>
          </cell>
          <cell r="L5343" t="str">
            <v>三类地区</v>
          </cell>
          <cell r="M5343"/>
          <cell r="N5343" t="str">
            <v>新建</v>
          </cell>
          <cell r="O5343" t="str">
            <v>珊泊湖湿地公园</v>
          </cell>
          <cell r="R5343" t="str">
            <v>4</v>
          </cell>
          <cell r="S5343" t="str">
            <v>6</v>
          </cell>
          <cell r="T5343" t="str">
            <v>无</v>
          </cell>
          <cell r="U5343">
            <v>0</v>
          </cell>
          <cell r="V5343">
            <v>18.829999999999998</v>
          </cell>
          <cell r="W5343">
            <v>18.829999999999998</v>
          </cell>
        </row>
        <row r="5344">
          <cell r="I5344" t="str">
            <v>百禄桥马栏嘴石器文化遗址道路</v>
          </cell>
          <cell r="J5344" t="str">
            <v>13130201F4307220006</v>
          </cell>
          <cell r="K5344" t="str">
            <v>通景公路</v>
          </cell>
          <cell r="L5344" t="str">
            <v>三类地区</v>
          </cell>
          <cell r="M5344"/>
          <cell r="N5344" t="str">
            <v>新建</v>
          </cell>
          <cell r="O5344" t="str">
            <v>马栏石器文化遗址</v>
          </cell>
          <cell r="R5344" t="str">
            <v>4.5</v>
          </cell>
          <cell r="S5344" t="str">
            <v>6</v>
          </cell>
          <cell r="T5344" t="str">
            <v>无</v>
          </cell>
          <cell r="U5344">
            <v>0</v>
          </cell>
          <cell r="V5344">
            <v>1.77</v>
          </cell>
          <cell r="W5344">
            <v>1.77</v>
          </cell>
        </row>
        <row r="5345">
          <cell r="I5345" t="str">
            <v>洞庭花海生态农庄（湖南瀚中生态文化旅游发展有限公司连接路</v>
          </cell>
          <cell r="J5345" t="str">
            <v>131302F4307220001</v>
          </cell>
          <cell r="K5345" t="str">
            <v>通景公路</v>
          </cell>
          <cell r="L5345" t="str">
            <v>三类地区</v>
          </cell>
          <cell r="M5345"/>
          <cell r="O5345" t="str">
            <v>洞庭花海生态农庄（湖南瀚中生态文化旅游发展有限公司</v>
          </cell>
          <cell r="R5345" t="str">
            <v>4.5</v>
          </cell>
          <cell r="S5345" t="str">
            <v>8</v>
          </cell>
          <cell r="T5345" t="str">
            <v>Y380430722</v>
          </cell>
          <cell r="U5345">
            <v>4.5999999999999996</v>
          </cell>
          <cell r="V5345">
            <v>6.89</v>
          </cell>
          <cell r="W5345">
            <v>2.2879999999999998</v>
          </cell>
        </row>
        <row r="5346">
          <cell r="I5346" t="str">
            <v>凰山沿江风光带连接路</v>
          </cell>
          <cell r="J5346" t="str">
            <v>13130201F4307220007</v>
          </cell>
          <cell r="K5346" t="str">
            <v>通景公路</v>
          </cell>
          <cell r="L5346" t="str">
            <v>三类地区</v>
          </cell>
          <cell r="M5346"/>
          <cell r="N5346" t="str">
            <v>新建</v>
          </cell>
          <cell r="O5346" t="str">
            <v>汉寿县特色沿江</v>
          </cell>
          <cell r="R5346" t="str">
            <v>3.5</v>
          </cell>
          <cell r="S5346" t="str">
            <v>6</v>
          </cell>
          <cell r="T5346" t="str">
            <v>无</v>
          </cell>
          <cell r="U5346">
            <v>0</v>
          </cell>
          <cell r="V5346">
            <v>0.8</v>
          </cell>
          <cell r="W5346">
            <v>0.8</v>
          </cell>
        </row>
        <row r="5347">
          <cell r="I5347" t="str">
            <v>金牛山通景公路</v>
          </cell>
          <cell r="J5347" t="str">
            <v>131301F4307220002</v>
          </cell>
          <cell r="K5347" t="str">
            <v>通景公路</v>
          </cell>
          <cell r="L5347" t="str">
            <v>三类地区</v>
          </cell>
          <cell r="M5347"/>
          <cell r="N5347" t="str">
            <v>升级改造（提质改造）</v>
          </cell>
          <cell r="O5347" t="str">
            <v>金牛山</v>
          </cell>
          <cell r="R5347" t="str">
            <v>4.5</v>
          </cell>
          <cell r="S5347" t="str">
            <v>6</v>
          </cell>
          <cell r="T5347" t="str">
            <v>Y369430722</v>
          </cell>
          <cell r="U5347">
            <v>0</v>
          </cell>
          <cell r="V5347">
            <v>3</v>
          </cell>
          <cell r="W5347">
            <v>3</v>
          </cell>
        </row>
        <row r="5348">
          <cell r="I5348" t="str">
            <v>民族文化村道路</v>
          </cell>
          <cell r="J5348" t="str">
            <v>13130201F4307220008</v>
          </cell>
          <cell r="K5348" t="str">
            <v>通景公路</v>
          </cell>
          <cell r="L5348" t="str">
            <v>三类地区</v>
          </cell>
          <cell r="M5348"/>
          <cell r="N5348" t="str">
            <v>新建</v>
          </cell>
          <cell r="O5348" t="str">
            <v>民族文化乡</v>
          </cell>
          <cell r="R5348" t="str">
            <v>3.5</v>
          </cell>
          <cell r="S5348" t="str">
            <v>6</v>
          </cell>
          <cell r="T5348" t="str">
            <v>无</v>
          </cell>
          <cell r="U5348">
            <v>0</v>
          </cell>
          <cell r="V5348">
            <v>1.3</v>
          </cell>
          <cell r="W5348">
            <v>1.3</v>
          </cell>
        </row>
        <row r="5349">
          <cell r="I5349" t="str">
            <v>清水湖通景公路</v>
          </cell>
          <cell r="J5349" t="str">
            <v>13130201F4307220001</v>
          </cell>
          <cell r="K5349" t="str">
            <v>通景公路</v>
          </cell>
          <cell r="L5349" t="str">
            <v>三类地区</v>
          </cell>
          <cell r="M5349"/>
          <cell r="N5349" t="str">
            <v>新建</v>
          </cell>
          <cell r="O5349" t="str">
            <v>清水湖野生动物园</v>
          </cell>
          <cell r="R5349" t="str">
            <v>4.5</v>
          </cell>
          <cell r="S5349" t="str">
            <v>21</v>
          </cell>
          <cell r="T5349" t="str">
            <v>Y963430722</v>
          </cell>
          <cell r="U5349">
            <v>0</v>
          </cell>
          <cell r="V5349">
            <v>2.39</v>
          </cell>
          <cell r="W5349">
            <v>2.39</v>
          </cell>
        </row>
        <row r="5350">
          <cell r="I5350" t="str">
            <v>西洞庭湿地景区（观鸟大道）</v>
          </cell>
          <cell r="J5350" t="str">
            <v>13130201F4307220003</v>
          </cell>
          <cell r="K5350" t="str">
            <v>通景公路</v>
          </cell>
          <cell r="L5350" t="str">
            <v>三类地区</v>
          </cell>
          <cell r="M5350"/>
          <cell r="N5350" t="str">
            <v>路面改善</v>
          </cell>
          <cell r="O5350" t="str">
            <v>西洞庭湿地景区</v>
          </cell>
          <cell r="R5350" t="str">
            <v>4.5</v>
          </cell>
          <cell r="S5350" t="str">
            <v>6</v>
          </cell>
          <cell r="T5350" t="str">
            <v>无</v>
          </cell>
          <cell r="U5350">
            <v>0</v>
          </cell>
          <cell r="V5350">
            <v>3.5</v>
          </cell>
          <cell r="W5350">
            <v>3.5</v>
          </cell>
        </row>
        <row r="5351">
          <cell r="I5351" t="str">
            <v>西洞庭湿地景区（新建道路）</v>
          </cell>
          <cell r="J5351" t="str">
            <v>13130201F4307220005</v>
          </cell>
          <cell r="K5351" t="str">
            <v>通景公路</v>
          </cell>
          <cell r="L5351" t="str">
            <v>三类地区</v>
          </cell>
          <cell r="M5351"/>
          <cell r="N5351" t="str">
            <v>新建</v>
          </cell>
          <cell r="O5351" t="str">
            <v>西洞庭湿地景区</v>
          </cell>
          <cell r="R5351" t="str">
            <v>3.5</v>
          </cell>
          <cell r="S5351" t="str">
            <v>6</v>
          </cell>
          <cell r="T5351" t="str">
            <v>无</v>
          </cell>
          <cell r="U5351">
            <v>0</v>
          </cell>
          <cell r="V5351">
            <v>2.2999999999999998</v>
          </cell>
          <cell r="W5351">
            <v>2.2999999999999998</v>
          </cell>
        </row>
        <row r="5352">
          <cell r="I5352" t="str">
            <v>中国文化村落铁甲村连接路</v>
          </cell>
          <cell r="J5352" t="str">
            <v>131301F4307220001</v>
          </cell>
          <cell r="K5352" t="str">
            <v>通景公路</v>
          </cell>
          <cell r="L5352" t="str">
            <v>三类地区</v>
          </cell>
          <cell r="M5352"/>
          <cell r="N5352" t="str">
            <v>升级改造（提质改造）</v>
          </cell>
          <cell r="O5352" t="str">
            <v>文化村落铁甲村</v>
          </cell>
          <cell r="R5352" t="str">
            <v>4.5</v>
          </cell>
          <cell r="S5352" t="str">
            <v>6</v>
          </cell>
          <cell r="T5352" t="str">
            <v>Y206430722</v>
          </cell>
          <cell r="U5352">
            <v>0</v>
          </cell>
          <cell r="V5352">
            <v>6.4</v>
          </cell>
          <cell r="W5352">
            <v>6.4</v>
          </cell>
        </row>
        <row r="5353">
          <cell r="I5353" t="str">
            <v>朱家铺旅游点集散公路</v>
          </cell>
          <cell r="J5353" t="str">
            <v>13130201F4307220002</v>
          </cell>
          <cell r="K5353" t="str">
            <v>通景公路</v>
          </cell>
          <cell r="L5353" t="str">
            <v>三类地区</v>
          </cell>
          <cell r="M5353"/>
          <cell r="N5353" t="str">
            <v>升级改造（提质改造）</v>
          </cell>
          <cell r="O5353" t="str">
            <v>江东水库、五宝山石庙</v>
          </cell>
          <cell r="R5353" t="str">
            <v>4.5</v>
          </cell>
          <cell r="S5353" t="str">
            <v>6</v>
          </cell>
          <cell r="T5353" t="str">
            <v>Y199430722</v>
          </cell>
          <cell r="U5353">
            <v>0</v>
          </cell>
          <cell r="V5353">
            <v>2.7</v>
          </cell>
          <cell r="W5353">
            <v>2.7</v>
          </cell>
        </row>
        <row r="5354">
          <cell r="I5354" t="str">
            <v>胭脂湖通景道路</v>
          </cell>
          <cell r="J5354" t="str">
            <v>13130201F4307220004</v>
          </cell>
          <cell r="K5354" t="str">
            <v>通景公路</v>
          </cell>
          <cell r="L5354" t="str">
            <v>三类地区</v>
          </cell>
          <cell r="M5354"/>
          <cell r="N5354" t="str">
            <v>升级改造（提质改造）</v>
          </cell>
          <cell r="O5354" t="str">
            <v>胭脂湖</v>
          </cell>
          <cell r="R5354" t="str">
            <v>3.5</v>
          </cell>
          <cell r="S5354" t="str">
            <v>6</v>
          </cell>
          <cell r="T5354" t="str">
            <v>无</v>
          </cell>
          <cell r="U5354">
            <v>0</v>
          </cell>
          <cell r="V5354">
            <v>1.9</v>
          </cell>
          <cell r="W5354">
            <v>1.9</v>
          </cell>
        </row>
        <row r="5355">
          <cell r="I5355" t="str">
            <v>大美家园旅游区道路工程</v>
          </cell>
          <cell r="J5355" t="str">
            <v>131302F4307230016</v>
          </cell>
          <cell r="K5355" t="str">
            <v>通景公路</v>
          </cell>
          <cell r="L5355" t="str">
            <v>三类地区</v>
          </cell>
          <cell r="M5355"/>
          <cell r="N5355" t="str">
            <v>新建</v>
          </cell>
          <cell r="O5355" t="str">
            <v>大美家园</v>
          </cell>
          <cell r="R5355" t="str">
            <v>0</v>
          </cell>
          <cell r="S5355" t="str">
            <v>6</v>
          </cell>
          <cell r="T5355" t="str">
            <v>无</v>
          </cell>
          <cell r="U5355">
            <v>0</v>
          </cell>
          <cell r="V5355">
            <v>7</v>
          </cell>
          <cell r="W5355">
            <v>7</v>
          </cell>
        </row>
        <row r="5356">
          <cell r="I5356" t="str">
            <v>观音庙连接路</v>
          </cell>
          <cell r="J5356" t="str">
            <v>131302F4307230024</v>
          </cell>
          <cell r="K5356" t="str">
            <v>通景公路</v>
          </cell>
          <cell r="L5356" t="str">
            <v>三类地区</v>
          </cell>
          <cell r="M5356"/>
          <cell r="N5356" t="str">
            <v>新建</v>
          </cell>
          <cell r="O5356" t="str">
            <v>观音庙</v>
          </cell>
          <cell r="R5356" t="str">
            <v>3.5</v>
          </cell>
          <cell r="S5356" t="str">
            <v>6</v>
          </cell>
          <cell r="T5356" t="str">
            <v>无</v>
          </cell>
          <cell r="U5356">
            <v>0</v>
          </cell>
          <cell r="V5356">
            <v>1</v>
          </cell>
          <cell r="W5356">
            <v>1</v>
          </cell>
        </row>
        <row r="5357">
          <cell r="I5357" t="str">
            <v>红林花海景区道路工程</v>
          </cell>
          <cell r="J5357" t="str">
            <v>131302F4307230013</v>
          </cell>
          <cell r="K5357" t="str">
            <v>通景公路</v>
          </cell>
          <cell r="L5357" t="str">
            <v>三类地区</v>
          </cell>
          <cell r="M5357"/>
          <cell r="N5357" t="str">
            <v>新建</v>
          </cell>
          <cell r="O5357" t="str">
            <v>红林花海景区</v>
          </cell>
          <cell r="R5357" t="str">
            <v>3.5</v>
          </cell>
          <cell r="S5357" t="str">
            <v>8</v>
          </cell>
          <cell r="T5357" t="str">
            <v>无</v>
          </cell>
          <cell r="U5357">
            <v>0</v>
          </cell>
          <cell r="V5357">
            <v>4.9779999999999998</v>
          </cell>
          <cell r="W5357">
            <v>4.9779999999999998</v>
          </cell>
        </row>
        <row r="5358">
          <cell r="I5358" t="str">
            <v>鸡叫城旅游公路</v>
          </cell>
          <cell r="J5358" t="str">
            <v>131302F4307230009</v>
          </cell>
          <cell r="K5358" t="str">
            <v>通景公路</v>
          </cell>
          <cell r="L5358" t="str">
            <v>三类地区</v>
          </cell>
          <cell r="M5358"/>
          <cell r="N5358" t="str">
            <v>新建</v>
          </cell>
          <cell r="O5358" t="str">
            <v>鸡叫城遗址</v>
          </cell>
          <cell r="R5358" t="str">
            <v>0</v>
          </cell>
          <cell r="S5358" t="str">
            <v>6</v>
          </cell>
          <cell r="T5358" t="str">
            <v>无</v>
          </cell>
          <cell r="U5358">
            <v>0</v>
          </cell>
          <cell r="V5358">
            <v>1</v>
          </cell>
          <cell r="W5358">
            <v>1</v>
          </cell>
        </row>
        <row r="5359">
          <cell r="I5359" t="str">
            <v>盘山庄园公路工程</v>
          </cell>
          <cell r="J5359" t="str">
            <v>131302F4307230004</v>
          </cell>
          <cell r="K5359" t="str">
            <v>通景公路</v>
          </cell>
          <cell r="L5359" t="str">
            <v>三类地区</v>
          </cell>
          <cell r="M5359"/>
          <cell r="N5359" t="str">
            <v>升级改造（提质改造）</v>
          </cell>
          <cell r="O5359" t="str">
            <v>盘山庄园</v>
          </cell>
          <cell r="R5359" t="str">
            <v>5</v>
          </cell>
          <cell r="S5359" t="str">
            <v>6</v>
          </cell>
          <cell r="T5359" t="str">
            <v>X051430723</v>
          </cell>
          <cell r="U5359">
            <v>0</v>
          </cell>
          <cell r="V5359">
            <v>7.8470000000000004</v>
          </cell>
          <cell r="W5359">
            <v>7.8470000000000004</v>
          </cell>
        </row>
        <row r="5360">
          <cell r="I5360" t="str">
            <v>彭头山遗址连接路（二期）</v>
          </cell>
          <cell r="J5360" t="str">
            <v>131302F4307230025</v>
          </cell>
          <cell r="K5360" t="str">
            <v>通景公路</v>
          </cell>
          <cell r="L5360" t="str">
            <v>三类地区</v>
          </cell>
          <cell r="M5360"/>
          <cell r="N5360" t="str">
            <v>新建</v>
          </cell>
          <cell r="O5360" t="str">
            <v>彭头山遗址</v>
          </cell>
          <cell r="R5360" t="str">
            <v>3.5</v>
          </cell>
          <cell r="S5360" t="str">
            <v>6</v>
          </cell>
          <cell r="T5360" t="str">
            <v>无</v>
          </cell>
          <cell r="U5360">
            <v>0</v>
          </cell>
          <cell r="V5360">
            <v>1.5</v>
          </cell>
          <cell r="W5360">
            <v>1.5</v>
          </cell>
        </row>
        <row r="5361">
          <cell r="I5361" t="str">
            <v>彭头山遗址连接路（一期）</v>
          </cell>
          <cell r="J5361" t="str">
            <v>131302F4307230007</v>
          </cell>
          <cell r="K5361" t="str">
            <v>通景公路</v>
          </cell>
          <cell r="L5361" t="str">
            <v>三类地区</v>
          </cell>
          <cell r="M5361"/>
          <cell r="N5361" t="str">
            <v>新建</v>
          </cell>
          <cell r="O5361" t="str">
            <v>彭头山遗址</v>
          </cell>
          <cell r="R5361" t="str">
            <v>0</v>
          </cell>
          <cell r="S5361" t="str">
            <v>6</v>
          </cell>
          <cell r="T5361" t="str">
            <v>无</v>
          </cell>
          <cell r="U5361">
            <v>0</v>
          </cell>
          <cell r="V5361">
            <v>1</v>
          </cell>
          <cell r="W5361">
            <v>1</v>
          </cell>
        </row>
        <row r="5362">
          <cell r="I5362" t="str">
            <v>孙家岗遗址公路工程</v>
          </cell>
          <cell r="J5362" t="str">
            <v>131302F4307230006</v>
          </cell>
          <cell r="K5362" t="str">
            <v>通景公路</v>
          </cell>
          <cell r="L5362" t="str">
            <v>三类地区</v>
          </cell>
          <cell r="M5362"/>
          <cell r="N5362" t="str">
            <v>新建</v>
          </cell>
          <cell r="O5362" t="str">
            <v>孙家岗遗址</v>
          </cell>
          <cell r="R5362" t="str">
            <v>4.5</v>
          </cell>
          <cell r="S5362" t="str">
            <v>6</v>
          </cell>
          <cell r="T5362" t="str">
            <v>无</v>
          </cell>
          <cell r="U5362">
            <v>0</v>
          </cell>
          <cell r="V5362">
            <v>2.8</v>
          </cell>
          <cell r="W5362">
            <v>2.8</v>
          </cell>
        </row>
        <row r="5363">
          <cell r="I5363" t="str">
            <v>天供山旅游景区连接路</v>
          </cell>
          <cell r="J5363" t="str">
            <v>131302F4307230027</v>
          </cell>
          <cell r="K5363" t="str">
            <v>通景公路</v>
          </cell>
          <cell r="L5363" t="str">
            <v>三类地区</v>
          </cell>
          <cell r="M5363"/>
          <cell r="O5363" t="str">
            <v>天供山旅游景区</v>
          </cell>
          <cell r="R5363" t="str">
            <v>5</v>
          </cell>
          <cell r="S5363" t="str">
            <v>6</v>
          </cell>
          <cell r="T5363" t="str">
            <v>Y019430723</v>
          </cell>
          <cell r="U5363">
            <v>0</v>
          </cell>
          <cell r="V5363">
            <v>8.5220000000000002</v>
          </cell>
          <cell r="W5363">
            <v>8.5220000000000002</v>
          </cell>
        </row>
        <row r="5364">
          <cell r="I5364" t="str">
            <v>万家岗革命老区旅游公路工程</v>
          </cell>
          <cell r="J5364" t="str">
            <v>131302F4307230019</v>
          </cell>
          <cell r="K5364" t="str">
            <v>通景公路</v>
          </cell>
          <cell r="L5364" t="str">
            <v>三类地区</v>
          </cell>
          <cell r="M5364"/>
          <cell r="N5364" t="str">
            <v>新建</v>
          </cell>
          <cell r="O5364" t="str">
            <v>万家岗革命老区</v>
          </cell>
          <cell r="R5364" t="str">
            <v>3.5</v>
          </cell>
          <cell r="S5364" t="str">
            <v>6</v>
          </cell>
          <cell r="T5364" t="str">
            <v>无</v>
          </cell>
          <cell r="U5364">
            <v>0</v>
          </cell>
          <cell r="V5364">
            <v>4</v>
          </cell>
          <cell r="W5364">
            <v>4</v>
          </cell>
        </row>
        <row r="5365">
          <cell r="I5365" t="str">
            <v>万家岗革命老区通景公路</v>
          </cell>
          <cell r="J5365" t="str">
            <v>131302F4307230020</v>
          </cell>
          <cell r="K5365" t="str">
            <v>通景公路</v>
          </cell>
          <cell r="L5365" t="str">
            <v>三类地区</v>
          </cell>
          <cell r="M5365"/>
          <cell r="N5365" t="str">
            <v>新建</v>
          </cell>
          <cell r="O5365" t="str">
            <v>万家岗革命老区</v>
          </cell>
          <cell r="R5365" t="str">
            <v>3.5</v>
          </cell>
          <cell r="S5365" t="str">
            <v>6</v>
          </cell>
          <cell r="T5365" t="str">
            <v>C376430723</v>
          </cell>
          <cell r="U5365">
            <v>0</v>
          </cell>
          <cell r="V5365">
            <v>1.8620000000000001</v>
          </cell>
          <cell r="W5365">
            <v>1.8620000000000001</v>
          </cell>
        </row>
        <row r="5366">
          <cell r="I5366" t="str">
            <v>溪上美术馆旅游公路</v>
          </cell>
          <cell r="J5366" t="str">
            <v>131302F4307230010</v>
          </cell>
          <cell r="K5366" t="str">
            <v>通景公路</v>
          </cell>
          <cell r="L5366" t="str">
            <v>三类地区</v>
          </cell>
          <cell r="M5366"/>
          <cell r="N5366" t="str">
            <v>新建</v>
          </cell>
          <cell r="O5366" t="str">
            <v>溪上美术馆</v>
          </cell>
          <cell r="R5366" t="str">
            <v>0</v>
          </cell>
          <cell r="S5366" t="str">
            <v>6</v>
          </cell>
          <cell r="T5366" t="str">
            <v>无</v>
          </cell>
          <cell r="U5366">
            <v>0</v>
          </cell>
          <cell r="V5366">
            <v>2</v>
          </cell>
          <cell r="W5366">
            <v>2</v>
          </cell>
        </row>
        <row r="5367">
          <cell r="I5367" t="str">
            <v>湘楚世界旅游景区道路工程</v>
          </cell>
          <cell r="J5367" t="str">
            <v>131302F4307230012</v>
          </cell>
          <cell r="K5367" t="str">
            <v>通景公路</v>
          </cell>
          <cell r="L5367" t="str">
            <v>三类地区</v>
          </cell>
          <cell r="M5367"/>
          <cell r="N5367" t="str">
            <v>新建</v>
          </cell>
          <cell r="O5367" t="str">
            <v>湘楚世界景区</v>
          </cell>
          <cell r="R5367" t="str">
            <v>0</v>
          </cell>
          <cell r="S5367" t="str">
            <v>10</v>
          </cell>
          <cell r="T5367" t="str">
            <v>无</v>
          </cell>
          <cell r="U5367">
            <v>0</v>
          </cell>
          <cell r="V5367">
            <v>3</v>
          </cell>
          <cell r="W5367">
            <v>3</v>
          </cell>
        </row>
        <row r="5368">
          <cell r="I5368" t="str">
            <v>肖家溶洞旅游景区公路工程</v>
          </cell>
          <cell r="J5368" t="str">
            <v>131302F4307230014</v>
          </cell>
          <cell r="K5368" t="str">
            <v>通景公路</v>
          </cell>
          <cell r="L5368" t="str">
            <v>三类地区</v>
          </cell>
          <cell r="M5368"/>
          <cell r="N5368" t="str">
            <v>升级改造（提质改造）</v>
          </cell>
          <cell r="O5368" t="str">
            <v>肖家溶洞</v>
          </cell>
          <cell r="R5368" t="str">
            <v>5</v>
          </cell>
          <cell r="S5368" t="str">
            <v>6</v>
          </cell>
          <cell r="T5368" t="str">
            <v>X056430723</v>
          </cell>
          <cell r="U5368">
            <v>0</v>
          </cell>
          <cell r="V5368">
            <v>7.8559999999999999</v>
          </cell>
          <cell r="W5368">
            <v>7.8559999999999999</v>
          </cell>
        </row>
        <row r="5369">
          <cell r="I5369" t="str">
            <v>优周岗遗址旅游公路工程</v>
          </cell>
          <cell r="J5369" t="str">
            <v>131302F4307230023</v>
          </cell>
          <cell r="K5369" t="str">
            <v>通景公路</v>
          </cell>
          <cell r="L5369" t="str">
            <v>三类地区</v>
          </cell>
          <cell r="M5369"/>
          <cell r="N5369" t="str">
            <v>新建</v>
          </cell>
          <cell r="O5369" t="str">
            <v>优周岗遗址</v>
          </cell>
          <cell r="R5369" t="str">
            <v>0</v>
          </cell>
          <cell r="S5369" t="str">
            <v>6</v>
          </cell>
          <cell r="T5369" t="str">
            <v>无</v>
          </cell>
          <cell r="U5369">
            <v>0</v>
          </cell>
          <cell r="V5369">
            <v>3</v>
          </cell>
          <cell r="W5369">
            <v>3</v>
          </cell>
        </row>
        <row r="5370">
          <cell r="I5370" t="str">
            <v>中武桃花岛通景公路</v>
          </cell>
          <cell r="J5370" t="str">
            <v>131302F4307230011</v>
          </cell>
          <cell r="K5370" t="str">
            <v>通景公路</v>
          </cell>
          <cell r="L5370" t="str">
            <v>三类地区</v>
          </cell>
          <cell r="M5370"/>
          <cell r="N5370" t="str">
            <v>新建</v>
          </cell>
          <cell r="O5370" t="str">
            <v>中武桃花岛景区</v>
          </cell>
          <cell r="R5370" t="str">
            <v>0</v>
          </cell>
          <cell r="S5370" t="str">
            <v>6</v>
          </cell>
          <cell r="T5370" t="str">
            <v>无</v>
          </cell>
          <cell r="U5370">
            <v>0</v>
          </cell>
          <cell r="V5370">
            <v>1.5</v>
          </cell>
          <cell r="W5370">
            <v>1.5</v>
          </cell>
        </row>
        <row r="5371">
          <cell r="I5371" t="str">
            <v>澧县北民湖湿地自然保护区旅游公路</v>
          </cell>
          <cell r="J5371" t="str">
            <v>131302F4307230018</v>
          </cell>
          <cell r="K5371" t="str">
            <v>通景公路</v>
          </cell>
          <cell r="L5371" t="str">
            <v>三类地区</v>
          </cell>
          <cell r="M5371"/>
          <cell r="N5371" t="str">
            <v>新建</v>
          </cell>
          <cell r="O5371" t="str">
            <v>北民湖湿地自然保护区</v>
          </cell>
          <cell r="R5371" t="str">
            <v>0</v>
          </cell>
          <cell r="S5371" t="str">
            <v>6</v>
          </cell>
          <cell r="T5371" t="str">
            <v>无</v>
          </cell>
          <cell r="U5371">
            <v>0</v>
          </cell>
          <cell r="V5371">
            <v>16</v>
          </cell>
          <cell r="W5371">
            <v>16</v>
          </cell>
        </row>
        <row r="5372">
          <cell r="I5372" t="str">
            <v>澧县城头山景区连接线</v>
          </cell>
          <cell r="J5372" t="str">
            <v>131302F4307230026</v>
          </cell>
          <cell r="K5372" t="str">
            <v>通景公路</v>
          </cell>
          <cell r="L5372" t="str">
            <v>三类地区</v>
          </cell>
          <cell r="M5372"/>
          <cell r="N5372" t="str">
            <v>新建</v>
          </cell>
          <cell r="O5372" t="str">
            <v>澧县城头山景区连接线</v>
          </cell>
          <cell r="R5372" t="str">
            <v>3.5</v>
          </cell>
          <cell r="S5372" t="str">
            <v>18</v>
          </cell>
          <cell r="T5372" t="str">
            <v>无</v>
          </cell>
          <cell r="U5372">
            <v>0</v>
          </cell>
          <cell r="V5372">
            <v>0.5</v>
          </cell>
          <cell r="W5372">
            <v>0.5</v>
          </cell>
        </row>
        <row r="5373">
          <cell r="I5373" t="str">
            <v>澧县王家厂水库水利风景区连接路</v>
          </cell>
          <cell r="J5373" t="str">
            <v>131302F4307230005</v>
          </cell>
          <cell r="K5373" t="str">
            <v>通景公路</v>
          </cell>
          <cell r="L5373" t="str">
            <v>三类地区</v>
          </cell>
          <cell r="M5373"/>
          <cell r="N5373" t="str">
            <v>新建</v>
          </cell>
          <cell r="O5373" t="str">
            <v>澧县王家厂水库水利风景区</v>
          </cell>
          <cell r="R5373" t="str">
            <v>0</v>
          </cell>
          <cell r="S5373" t="str">
            <v>6</v>
          </cell>
          <cell r="T5373" t="str">
            <v>无</v>
          </cell>
          <cell r="U5373">
            <v>0</v>
          </cell>
          <cell r="V5373">
            <v>2</v>
          </cell>
          <cell r="W5373">
            <v>2</v>
          </cell>
        </row>
        <row r="5374">
          <cell r="I5374" t="str">
            <v>澧县一村一品连接路</v>
          </cell>
          <cell r="J5374" t="str">
            <v>131302F4307230022</v>
          </cell>
          <cell r="K5374" t="str">
            <v>通景公路</v>
          </cell>
          <cell r="L5374" t="str">
            <v>三类地区</v>
          </cell>
          <cell r="M5374"/>
          <cell r="N5374" t="str">
            <v>新建</v>
          </cell>
          <cell r="O5374" t="str">
            <v>澧县乡村旅游渡假区</v>
          </cell>
          <cell r="R5374" t="str">
            <v>0</v>
          </cell>
          <cell r="S5374" t="str">
            <v>6</v>
          </cell>
          <cell r="T5374" t="str">
            <v>无</v>
          </cell>
          <cell r="U5374">
            <v>0</v>
          </cell>
          <cell r="V5374">
            <v>1</v>
          </cell>
          <cell r="W5374">
            <v>1</v>
          </cell>
        </row>
        <row r="5375">
          <cell r="I5375" t="str">
            <v>澧县余家牌坊至S238通景公路</v>
          </cell>
          <cell r="J5375" t="str">
            <v>131302F4307230001</v>
          </cell>
          <cell r="K5375" t="str">
            <v>通景公路</v>
          </cell>
          <cell r="L5375" t="str">
            <v>三类地区</v>
          </cell>
          <cell r="M5375"/>
          <cell r="N5375" t="str">
            <v>新建</v>
          </cell>
          <cell r="O5375" t="str">
            <v>黄家套</v>
          </cell>
          <cell r="R5375" t="str">
            <v>0</v>
          </cell>
          <cell r="S5375" t="str">
            <v>7</v>
          </cell>
          <cell r="T5375" t="str">
            <v>无</v>
          </cell>
          <cell r="U5375">
            <v>0</v>
          </cell>
          <cell r="V5375">
            <v>5.3</v>
          </cell>
          <cell r="W5375">
            <v>5.3</v>
          </cell>
        </row>
        <row r="5376">
          <cell r="I5376" t="str">
            <v>G207-林伯渠故居连接路</v>
          </cell>
          <cell r="J5376" t="str">
            <v>131302F4307240019</v>
          </cell>
          <cell r="K5376" t="str">
            <v>通景公路</v>
          </cell>
          <cell r="L5376" t="str">
            <v>三类地区</v>
          </cell>
          <cell r="M5376"/>
          <cell r="N5376" t="str">
            <v>新建</v>
          </cell>
          <cell r="O5376" t="str">
            <v>林伯渠故居</v>
          </cell>
          <cell r="R5376" t="str">
            <v>0</v>
          </cell>
          <cell r="S5376" t="str">
            <v>6</v>
          </cell>
          <cell r="T5376" t="str">
            <v>无</v>
          </cell>
          <cell r="U5376">
            <v>0</v>
          </cell>
          <cell r="V5376">
            <v>2.7410000000000001</v>
          </cell>
          <cell r="W5376">
            <v>2.7410000000000001</v>
          </cell>
        </row>
        <row r="5377">
          <cell r="I5377" t="str">
            <v>S233-祝家水库连接路</v>
          </cell>
          <cell r="J5377" t="str">
            <v>131302F4307240010</v>
          </cell>
          <cell r="K5377" t="str">
            <v>通景公路</v>
          </cell>
          <cell r="L5377" t="str">
            <v>三类地区</v>
          </cell>
          <cell r="M5377"/>
          <cell r="N5377" t="str">
            <v>升级改造（提质改造）</v>
          </cell>
          <cell r="O5377" t="str">
            <v>太浮山森林公园</v>
          </cell>
          <cell r="R5377" t="str">
            <v>3.5</v>
          </cell>
          <cell r="S5377" t="str">
            <v>6</v>
          </cell>
          <cell r="T5377" t="str">
            <v>C458430724</v>
          </cell>
          <cell r="U5377">
            <v>0</v>
          </cell>
          <cell r="V5377">
            <v>1.52</v>
          </cell>
          <cell r="W5377">
            <v>1.52</v>
          </cell>
        </row>
        <row r="5378">
          <cell r="I5378" t="str">
            <v>赤岗寺-三湾红花园生态园旅游集散公路</v>
          </cell>
          <cell r="J5378" t="str">
            <v>131301F4307240023</v>
          </cell>
          <cell r="K5378" t="str">
            <v>通景公路</v>
          </cell>
          <cell r="L5378" t="str">
            <v>三类地区</v>
          </cell>
          <cell r="M5378"/>
          <cell r="N5378" t="str">
            <v>升级改造（提质改造）</v>
          </cell>
          <cell r="O5378" t="str">
            <v>红花园生态园</v>
          </cell>
          <cell r="R5378" t="str">
            <v>3.5</v>
          </cell>
          <cell r="S5378" t="str">
            <v>6</v>
          </cell>
          <cell r="T5378" t="str">
            <v>X207430724</v>
          </cell>
          <cell r="U5378">
            <v>0</v>
          </cell>
          <cell r="V5378">
            <v>7.38</v>
          </cell>
          <cell r="W5378">
            <v>7.38</v>
          </cell>
        </row>
        <row r="5379">
          <cell r="I5379" t="str">
            <v>道水河湿地公园连接路（S517-六方洲）</v>
          </cell>
          <cell r="J5379" t="str">
            <v>131301F4307240008</v>
          </cell>
          <cell r="K5379" t="str">
            <v>通景公路</v>
          </cell>
          <cell r="L5379" t="str">
            <v>三类地区</v>
          </cell>
          <cell r="M5379"/>
          <cell r="N5379" t="str">
            <v>升级改造（提质改造）</v>
          </cell>
          <cell r="O5379" t="str">
            <v>道水河湿地公园</v>
          </cell>
          <cell r="R5379" t="str">
            <v>5</v>
          </cell>
          <cell r="S5379" t="str">
            <v>6</v>
          </cell>
          <cell r="T5379" t="str">
            <v>Y142430724</v>
          </cell>
          <cell r="U5379">
            <v>0</v>
          </cell>
          <cell r="V5379">
            <v>3.3559999999999999</v>
          </cell>
          <cell r="W5379">
            <v>3.3559999999999999</v>
          </cell>
        </row>
        <row r="5380">
          <cell r="I5380" t="str">
            <v>道水河湿地公园连接路（看花村部-肖家河大桥）</v>
          </cell>
          <cell r="J5380" t="str">
            <v>131301F4307240013</v>
          </cell>
          <cell r="K5380" t="str">
            <v>通景公路</v>
          </cell>
          <cell r="L5380" t="str">
            <v>三类地区</v>
          </cell>
          <cell r="M5380"/>
          <cell r="N5380" t="str">
            <v>新建</v>
          </cell>
          <cell r="O5380" t="str">
            <v>道水河湿地公园</v>
          </cell>
          <cell r="R5380" t="str">
            <v>3.5</v>
          </cell>
          <cell r="S5380" t="str">
            <v>6</v>
          </cell>
          <cell r="T5380" t="str">
            <v>无</v>
          </cell>
          <cell r="U5380">
            <v>0</v>
          </cell>
          <cell r="V5380">
            <v>4.53</v>
          </cell>
          <cell r="W5380">
            <v>4.53</v>
          </cell>
        </row>
        <row r="5381">
          <cell r="I5381" t="str">
            <v>道水河湿地公园连接路（育英中学-大房湾）</v>
          </cell>
          <cell r="J5381" t="str">
            <v>131301F4307240012</v>
          </cell>
          <cell r="K5381" t="str">
            <v>通景公路</v>
          </cell>
          <cell r="L5381" t="str">
            <v>三类地区</v>
          </cell>
          <cell r="M5381"/>
          <cell r="N5381" t="str">
            <v>升级改造（提质改造）</v>
          </cell>
          <cell r="O5381" t="str">
            <v>道水河湿地公园</v>
          </cell>
          <cell r="R5381" t="str">
            <v>3.5</v>
          </cell>
          <cell r="S5381" t="str">
            <v>6</v>
          </cell>
          <cell r="T5381" t="str">
            <v>C087430724</v>
          </cell>
          <cell r="U5381">
            <v>0</v>
          </cell>
          <cell r="V5381">
            <v>2.39</v>
          </cell>
          <cell r="W5381">
            <v>2.391</v>
          </cell>
        </row>
        <row r="5382">
          <cell r="I5382" t="str">
            <v>鼎益农庄旅游集散公路</v>
          </cell>
          <cell r="J5382" t="str">
            <v>131301F4307240027</v>
          </cell>
          <cell r="K5382" t="str">
            <v>通景公路</v>
          </cell>
          <cell r="L5382" t="str">
            <v>三类地区</v>
          </cell>
          <cell r="M5382"/>
          <cell r="N5382" t="str">
            <v>升级改造（提质改造）</v>
          </cell>
          <cell r="O5382" t="str">
            <v>鼎益休闲农庄</v>
          </cell>
          <cell r="R5382" t="str">
            <v>3.5</v>
          </cell>
          <cell r="S5382" t="str">
            <v>6</v>
          </cell>
          <cell r="T5382" t="str">
            <v>X115430724</v>
          </cell>
          <cell r="U5382">
            <v>14.217000000000001</v>
          </cell>
          <cell r="V5382">
            <v>18.5</v>
          </cell>
          <cell r="W5382">
            <v>4.2830000000000004</v>
          </cell>
        </row>
        <row r="5383">
          <cell r="I5383" t="str">
            <v>鼎益休闲农庄连接路（朱伦桥-响水村）</v>
          </cell>
          <cell r="J5383" t="str">
            <v>131301F4307240015</v>
          </cell>
          <cell r="K5383" t="str">
            <v>通景公路</v>
          </cell>
          <cell r="L5383" t="str">
            <v>三类地区</v>
          </cell>
          <cell r="M5383"/>
          <cell r="N5383" t="str">
            <v>升级改造（提质改造）</v>
          </cell>
          <cell r="O5383" t="str">
            <v>鼎益休闲农庄</v>
          </cell>
          <cell r="R5383" t="str">
            <v>4.5</v>
          </cell>
          <cell r="S5383" t="str">
            <v>6</v>
          </cell>
          <cell r="T5383" t="str">
            <v>X116430724</v>
          </cell>
          <cell r="U5383">
            <v>16.373999999999999</v>
          </cell>
          <cell r="V5383">
            <v>19.71</v>
          </cell>
          <cell r="W5383">
            <v>3.3359999999999999</v>
          </cell>
        </row>
        <row r="5384">
          <cell r="I5384" t="str">
            <v>官亭-新安连接路</v>
          </cell>
          <cell r="J5384" t="str">
            <v>131301F4307240046</v>
          </cell>
          <cell r="K5384" t="str">
            <v>通景公路</v>
          </cell>
          <cell r="L5384" t="str">
            <v>三类地区</v>
          </cell>
          <cell r="M5384"/>
          <cell r="N5384" t="str">
            <v>升级改造（提质改造）</v>
          </cell>
          <cell r="O5384" t="str">
            <v>新安国家特色小镇</v>
          </cell>
          <cell r="R5384" t="str">
            <v>5</v>
          </cell>
          <cell r="S5384" t="str">
            <v>6</v>
          </cell>
          <cell r="T5384" t="str">
            <v>X197430724</v>
          </cell>
          <cell r="U5384">
            <v>0</v>
          </cell>
          <cell r="V5384">
            <v>7.3559999999999999</v>
          </cell>
          <cell r="W5384">
            <v>7.3559999999999999</v>
          </cell>
        </row>
        <row r="5385">
          <cell r="I5385" t="str">
            <v>官亭湖集散公路（桃树-岩龙）</v>
          </cell>
          <cell r="J5385" t="str">
            <v>131301F4307240020</v>
          </cell>
          <cell r="K5385" t="str">
            <v>通景公路</v>
          </cell>
          <cell r="L5385" t="str">
            <v>三类地区</v>
          </cell>
          <cell r="M5385"/>
          <cell r="N5385" t="str">
            <v>升级改造（提质改造）</v>
          </cell>
          <cell r="O5385" t="str">
            <v>官亭水库</v>
          </cell>
          <cell r="R5385" t="str">
            <v>3.5</v>
          </cell>
          <cell r="S5385" t="str">
            <v>6</v>
          </cell>
          <cell r="T5385" t="str">
            <v>X104430724</v>
          </cell>
          <cell r="U5385">
            <v>0</v>
          </cell>
          <cell r="V5385">
            <v>9.9779999999999998</v>
          </cell>
          <cell r="W5385">
            <v>9.9779999999999998</v>
          </cell>
        </row>
        <row r="5386">
          <cell r="I5386" t="str">
            <v xml:space="preserve">官亭水库集散公路（官亭加油站-纸棚沟） </v>
          </cell>
          <cell r="J5386" t="str">
            <v>131301F4307240038</v>
          </cell>
          <cell r="K5386" t="str">
            <v>通景公路</v>
          </cell>
          <cell r="L5386" t="str">
            <v>三类地区</v>
          </cell>
          <cell r="M5386"/>
          <cell r="N5386" t="str">
            <v>升级改造（提质改造）</v>
          </cell>
          <cell r="O5386" t="str">
            <v>官亭水库</v>
          </cell>
          <cell r="R5386" t="str">
            <v>3.5</v>
          </cell>
          <cell r="S5386" t="str">
            <v>6</v>
          </cell>
          <cell r="T5386" t="str">
            <v>X110430724</v>
          </cell>
          <cell r="U5386">
            <v>0</v>
          </cell>
          <cell r="V5386">
            <v>12.632999999999999</v>
          </cell>
          <cell r="W5386">
            <v>12.632999999999999</v>
          </cell>
        </row>
        <row r="5387">
          <cell r="I5387" t="str">
            <v>哗溪桥村道水湿地公园通景路</v>
          </cell>
          <cell r="J5387" t="str">
            <v>131302F4307240021</v>
          </cell>
          <cell r="K5387" t="str">
            <v>通景公路</v>
          </cell>
          <cell r="L5387" t="str">
            <v>三类地区</v>
          </cell>
          <cell r="M5387"/>
          <cell r="N5387" t="str">
            <v>新建</v>
          </cell>
          <cell r="O5387" t="str">
            <v>道水公园湿地</v>
          </cell>
          <cell r="R5387" t="str">
            <v>0</v>
          </cell>
          <cell r="S5387" t="str">
            <v>6</v>
          </cell>
          <cell r="T5387" t="str">
            <v>无</v>
          </cell>
          <cell r="U5387">
            <v>0</v>
          </cell>
          <cell r="V5387">
            <v>1.42</v>
          </cell>
          <cell r="W5387">
            <v>1.42</v>
          </cell>
        </row>
        <row r="5388">
          <cell r="I5388" t="str">
            <v>雷打岩-青山大坝连接路</v>
          </cell>
          <cell r="J5388" t="str">
            <v>131301F4307240043</v>
          </cell>
          <cell r="K5388" t="str">
            <v>通景公路</v>
          </cell>
          <cell r="L5388" t="str">
            <v>三类地区</v>
          </cell>
          <cell r="M5388"/>
          <cell r="N5388" t="str">
            <v>路面改善</v>
          </cell>
          <cell r="O5388" t="str">
            <v>青山大坝</v>
          </cell>
          <cell r="R5388" t="str">
            <v>3.5</v>
          </cell>
          <cell r="S5388" t="str">
            <v>6</v>
          </cell>
          <cell r="T5388" t="str">
            <v>无</v>
          </cell>
          <cell r="U5388">
            <v>0</v>
          </cell>
          <cell r="V5388">
            <v>3.6</v>
          </cell>
          <cell r="W5388">
            <v>3.6</v>
          </cell>
        </row>
        <row r="5389">
          <cell r="I5389" t="str">
            <v>马家-太浮连接路</v>
          </cell>
          <cell r="J5389" t="str">
            <v>1316F4307240001</v>
          </cell>
          <cell r="K5389" t="str">
            <v>通景公路</v>
          </cell>
          <cell r="L5389" t="str">
            <v>三类地区</v>
          </cell>
          <cell r="M5389"/>
          <cell r="N5389" t="str">
            <v>升级改造（提质改造）</v>
          </cell>
          <cell r="O5389" t="str">
            <v>太浮山森林公园</v>
          </cell>
          <cell r="R5389" t="str">
            <v>3.5</v>
          </cell>
          <cell r="S5389" t="str">
            <v>6</v>
          </cell>
          <cell r="T5389" t="str">
            <v>无</v>
          </cell>
          <cell r="U5389">
            <v>0</v>
          </cell>
          <cell r="V5389">
            <v>6.0069999999999997</v>
          </cell>
          <cell r="W5389">
            <v>6.0069999999999997</v>
          </cell>
        </row>
        <row r="5390">
          <cell r="I5390" t="str">
            <v>牛家垭-沈家湾连接路</v>
          </cell>
          <cell r="J5390" t="str">
            <v>131302F4307240026</v>
          </cell>
          <cell r="K5390" t="str">
            <v>通景公路</v>
          </cell>
          <cell r="L5390" t="str">
            <v>三类地区</v>
          </cell>
          <cell r="M5390"/>
          <cell r="N5390" t="str">
            <v>升级改造（提质改造）</v>
          </cell>
          <cell r="O5390" t="str">
            <v>太浮山森林公园</v>
          </cell>
          <cell r="R5390" t="str">
            <v>3.5</v>
          </cell>
          <cell r="S5390" t="str">
            <v>6</v>
          </cell>
          <cell r="T5390" t="str">
            <v>CA93430724</v>
          </cell>
          <cell r="U5390">
            <v>0</v>
          </cell>
          <cell r="V5390">
            <v>2.2599999999999998</v>
          </cell>
          <cell r="W5390">
            <v>2.2599999999999998</v>
          </cell>
        </row>
        <row r="5391">
          <cell r="I5391" t="str">
            <v>新安S234-官亭水库连接路</v>
          </cell>
          <cell r="J5391" t="str">
            <v>131302F4307240006</v>
          </cell>
          <cell r="K5391" t="str">
            <v>通景公路</v>
          </cell>
          <cell r="L5391" t="str">
            <v>三类地区</v>
          </cell>
          <cell r="M5391"/>
          <cell r="N5391" t="str">
            <v>升级改造（提质改造）</v>
          </cell>
          <cell r="O5391" t="str">
            <v>临澧县新安特色小镇</v>
          </cell>
          <cell r="R5391" t="str">
            <v>3.5</v>
          </cell>
          <cell r="S5391" t="str">
            <v>6</v>
          </cell>
          <cell r="T5391" t="str">
            <v>X008430724</v>
          </cell>
          <cell r="U5391">
            <v>0</v>
          </cell>
          <cell r="V5391">
            <v>5.2249999999999996</v>
          </cell>
          <cell r="W5391">
            <v>5.2249999999999996</v>
          </cell>
        </row>
        <row r="5392">
          <cell r="I5392" t="str">
            <v>詹家垱-卫家屋场连接路</v>
          </cell>
          <cell r="J5392" t="str">
            <v>131301F4307240049</v>
          </cell>
          <cell r="K5392" t="str">
            <v>通景公路</v>
          </cell>
          <cell r="L5392" t="str">
            <v>三类地区</v>
          </cell>
          <cell r="M5392"/>
          <cell r="N5392" t="str">
            <v>升级改造（提质改造）</v>
          </cell>
          <cell r="O5392" t="str">
            <v>仙女庙</v>
          </cell>
          <cell r="R5392" t="str">
            <v>3.5</v>
          </cell>
          <cell r="S5392" t="str">
            <v>6</v>
          </cell>
          <cell r="T5392" t="str">
            <v>CF89430724</v>
          </cell>
          <cell r="U5392">
            <v>0</v>
          </cell>
          <cell r="V5392">
            <v>3.33</v>
          </cell>
          <cell r="W5392">
            <v>3.33</v>
          </cell>
        </row>
        <row r="5393">
          <cell r="I5393" t="str">
            <v>高桥至龙坪公路</v>
          </cell>
          <cell r="J5393" t="str">
            <v>131301F4307250002</v>
          </cell>
          <cell r="K5393" t="str">
            <v>通景公路</v>
          </cell>
          <cell r="L5393" t="str">
            <v>二类地区</v>
          </cell>
          <cell r="M5393"/>
          <cell r="N5393" t="str">
            <v>路面改善</v>
          </cell>
          <cell r="O5393" t="str">
            <v>桃花源旅游区</v>
          </cell>
          <cell r="R5393" t="str">
            <v>5</v>
          </cell>
          <cell r="S5393" t="str">
            <v>7</v>
          </cell>
          <cell r="T5393" t="str">
            <v>X093430725</v>
          </cell>
          <cell r="U5393">
            <v>0</v>
          </cell>
          <cell r="V5393">
            <v>4</v>
          </cell>
          <cell r="W5393">
            <v>4</v>
          </cell>
        </row>
        <row r="5394">
          <cell r="I5394" t="str">
            <v>桃源县牛车河镇毛坪村公路</v>
          </cell>
          <cell r="J5394" t="str">
            <v>131302F4307250013</v>
          </cell>
          <cell r="K5394" t="str">
            <v>通景公路</v>
          </cell>
          <cell r="L5394" t="str">
            <v>二类地区</v>
          </cell>
          <cell r="M5394"/>
          <cell r="N5394" t="str">
            <v>路面改善</v>
          </cell>
          <cell r="O5394" t="str">
            <v>常德市桃源县牛车河镇毛坪村</v>
          </cell>
          <cell r="R5394" t="str">
            <v>3.5</v>
          </cell>
          <cell r="S5394" t="str">
            <v>6</v>
          </cell>
          <cell r="T5394" t="str">
            <v>C155430725</v>
          </cell>
          <cell r="U5394">
            <v>2.9209999999999998</v>
          </cell>
          <cell r="V5394">
            <v>8.3520000000000003</v>
          </cell>
          <cell r="W5394">
            <v>5.431</v>
          </cell>
        </row>
        <row r="5395">
          <cell r="I5395" t="str">
            <v>桃源县陈氏梅园山庄公路</v>
          </cell>
          <cell r="J5395" t="str">
            <v>131302F4307250015</v>
          </cell>
          <cell r="K5395" t="str">
            <v>通景公路</v>
          </cell>
          <cell r="L5395" t="str">
            <v>二类地区</v>
          </cell>
          <cell r="M5395"/>
          <cell r="N5395" t="str">
            <v>路面改善</v>
          </cell>
          <cell r="O5395" t="str">
            <v>桃源县陈氏梅园山庄</v>
          </cell>
          <cell r="R5395" t="str">
            <v>3.5</v>
          </cell>
          <cell r="S5395" t="str">
            <v>6</v>
          </cell>
          <cell r="T5395" t="str">
            <v>CC33430725</v>
          </cell>
          <cell r="U5395">
            <v>0</v>
          </cell>
          <cell r="V5395">
            <v>1.619</v>
          </cell>
          <cell r="W5395">
            <v>1.619</v>
          </cell>
        </row>
        <row r="5396">
          <cell r="I5396" t="str">
            <v>桃源县星德山省级地质公园公路</v>
          </cell>
          <cell r="J5396" t="str">
            <v>131302F4307250008</v>
          </cell>
          <cell r="K5396" t="str">
            <v>通景公路</v>
          </cell>
          <cell r="L5396" t="str">
            <v>二类地区</v>
          </cell>
          <cell r="M5396"/>
          <cell r="N5396" t="str">
            <v>升级改造（提质改造）</v>
          </cell>
          <cell r="O5396" t="str">
            <v>星德山省级地质公园</v>
          </cell>
          <cell r="R5396" t="str">
            <v>3.5</v>
          </cell>
          <cell r="S5396" t="str">
            <v>6</v>
          </cell>
          <cell r="T5396" t="str">
            <v>C262430725</v>
          </cell>
          <cell r="U5396">
            <v>0</v>
          </cell>
          <cell r="V5396">
            <v>2.577</v>
          </cell>
          <cell r="W5396">
            <v>2.577</v>
          </cell>
        </row>
        <row r="5397">
          <cell r="I5397" t="str">
            <v>X006桃源县向家桥至仙人溪公路</v>
          </cell>
          <cell r="J5397" t="str">
            <v>131302F4307250016</v>
          </cell>
          <cell r="K5397" t="str">
            <v>通景公路</v>
          </cell>
          <cell r="L5397" t="str">
            <v>二类地区</v>
          </cell>
          <cell r="M5397"/>
          <cell r="N5397" t="str">
            <v>路面改善</v>
          </cell>
          <cell r="O5397" t="str">
            <v>夷望溪生态旅游区</v>
          </cell>
          <cell r="R5397" t="str">
            <v>5</v>
          </cell>
          <cell r="S5397" t="str">
            <v>6</v>
          </cell>
          <cell r="T5397" t="str">
            <v>X006430725</v>
          </cell>
          <cell r="U5397">
            <v>10.552</v>
          </cell>
          <cell r="V5397">
            <v>27.245000000000001</v>
          </cell>
          <cell r="W5397">
            <v>16.693000000000001</v>
          </cell>
        </row>
        <row r="5398">
          <cell r="I5398" t="str">
            <v>八字路-浔阳休闲山庄</v>
          </cell>
          <cell r="J5398" t="str">
            <v>131302F4307250001</v>
          </cell>
          <cell r="K5398" t="str">
            <v>通景公路</v>
          </cell>
          <cell r="L5398" t="str">
            <v>二类地区</v>
          </cell>
          <cell r="M5398"/>
          <cell r="N5398" t="str">
            <v>路面改善</v>
          </cell>
          <cell r="O5398" t="str">
            <v>桃源县浔阳休闲山庄</v>
          </cell>
          <cell r="R5398" t="str">
            <v>4.5</v>
          </cell>
          <cell r="S5398" t="str">
            <v>6</v>
          </cell>
          <cell r="T5398" t="str">
            <v>X196430725</v>
          </cell>
          <cell r="U5398">
            <v>0</v>
          </cell>
          <cell r="V5398">
            <v>6.7009999999999996</v>
          </cell>
          <cell r="W5398">
            <v>6.7009999999999996</v>
          </cell>
        </row>
        <row r="5399">
          <cell r="I5399" t="str">
            <v>桃源县插合殿通安化旅游公路</v>
          </cell>
          <cell r="J5399" t="str">
            <v>131302F4307250007</v>
          </cell>
          <cell r="K5399" t="str">
            <v>通景公路</v>
          </cell>
          <cell r="L5399" t="str">
            <v>二类地区</v>
          </cell>
          <cell r="M5399"/>
          <cell r="N5399" t="str">
            <v>新建</v>
          </cell>
          <cell r="O5399" t="str">
            <v>乌云界花源里生态旅游区</v>
          </cell>
          <cell r="R5399" t="str">
            <v>3.5</v>
          </cell>
          <cell r="S5399" t="str">
            <v>6</v>
          </cell>
          <cell r="T5399" t="str">
            <v>CE07430725</v>
          </cell>
          <cell r="U5399">
            <v>0</v>
          </cell>
          <cell r="V5399">
            <v>3.44</v>
          </cell>
          <cell r="W5399">
            <v>3.44</v>
          </cell>
        </row>
        <row r="5400">
          <cell r="I5400" t="str">
            <v>桃源县热市温泉景区公路</v>
          </cell>
          <cell r="J5400" t="str">
            <v>131302F4307250003</v>
          </cell>
          <cell r="K5400" t="str">
            <v>通景公路</v>
          </cell>
          <cell r="L5400" t="str">
            <v>二类地区</v>
          </cell>
          <cell r="M5400"/>
          <cell r="N5400" t="str">
            <v>新建</v>
          </cell>
          <cell r="O5400" t="str">
            <v>桃花源热市温泉旅游度假项目</v>
          </cell>
          <cell r="R5400" t="str">
            <v>3.5</v>
          </cell>
          <cell r="S5400" t="str">
            <v>10.5</v>
          </cell>
          <cell r="T5400" t="str">
            <v>无</v>
          </cell>
          <cell r="U5400">
            <v>0</v>
          </cell>
          <cell r="V5400">
            <v>2.7010000000000001</v>
          </cell>
          <cell r="W5400">
            <v>2.7010000000000001</v>
          </cell>
        </row>
        <row r="5401">
          <cell r="I5401" t="str">
            <v>桃源县茶庵铺茶旅小镇公路</v>
          </cell>
          <cell r="J5401" t="str">
            <v>131302F4307250011</v>
          </cell>
          <cell r="K5401" t="str">
            <v>通景公路</v>
          </cell>
          <cell r="L5401" t="str">
            <v>二类地区</v>
          </cell>
          <cell r="M5401"/>
          <cell r="N5401" t="str">
            <v>路面改善</v>
          </cell>
          <cell r="O5401" t="str">
            <v>桃源县茶庵铺茶旅小镇</v>
          </cell>
          <cell r="R5401" t="str">
            <v>4.5</v>
          </cell>
          <cell r="S5401" t="str">
            <v>6</v>
          </cell>
          <cell r="T5401" t="str">
            <v>X003430725</v>
          </cell>
          <cell r="U5401">
            <v>3.12</v>
          </cell>
          <cell r="V5401">
            <v>32.365000000000002</v>
          </cell>
          <cell r="W5401">
            <v>29.245000000000001</v>
          </cell>
        </row>
        <row r="5402">
          <cell r="I5402" t="str">
            <v>桃源县栖凤山田园小镇公路一期</v>
          </cell>
          <cell r="J5402" t="str">
            <v>131302F4307250004</v>
          </cell>
          <cell r="K5402" t="str">
            <v>通景公路</v>
          </cell>
          <cell r="L5402" t="str">
            <v>二类地区</v>
          </cell>
          <cell r="M5402"/>
          <cell r="N5402" t="str">
            <v>新建</v>
          </cell>
          <cell r="O5402" t="str">
            <v>常德市桃源县栖凤山田园小镇</v>
          </cell>
          <cell r="R5402" t="str">
            <v>3.5</v>
          </cell>
          <cell r="S5402" t="str">
            <v>6</v>
          </cell>
          <cell r="T5402" t="str">
            <v>无</v>
          </cell>
          <cell r="U5402">
            <v>0</v>
          </cell>
          <cell r="V5402">
            <v>3.84</v>
          </cell>
          <cell r="W5402">
            <v>3.84</v>
          </cell>
        </row>
        <row r="5403">
          <cell r="I5403" t="str">
            <v>桃源县下字口至戴家棚旅游公路</v>
          </cell>
          <cell r="J5403" t="str">
            <v>131302F4307250017</v>
          </cell>
          <cell r="K5403" t="str">
            <v>通景公路</v>
          </cell>
          <cell r="L5403" t="str">
            <v>二类地区</v>
          </cell>
          <cell r="M5403"/>
          <cell r="N5403" t="str">
            <v>新建</v>
          </cell>
          <cell r="O5403" t="str">
            <v>陈家大院</v>
          </cell>
          <cell r="R5403" t="str">
            <v>3.5</v>
          </cell>
          <cell r="S5403" t="str">
            <v>6</v>
          </cell>
          <cell r="T5403" t="str">
            <v>VJ43430725</v>
          </cell>
          <cell r="U5403">
            <v>0</v>
          </cell>
          <cell r="V5403">
            <v>1.8</v>
          </cell>
          <cell r="W5403">
            <v>1.8</v>
          </cell>
        </row>
        <row r="5404">
          <cell r="I5404" t="str">
            <v>老祖岩旅游公路</v>
          </cell>
          <cell r="J5404" t="str">
            <v>131302F4307250006</v>
          </cell>
          <cell r="K5404" t="str">
            <v>通景公路</v>
          </cell>
          <cell r="L5404" t="str">
            <v>二类地区</v>
          </cell>
          <cell r="M5404"/>
          <cell r="N5404" t="str">
            <v>新建</v>
          </cell>
          <cell r="O5404" t="str">
            <v>湖南桃源老祖岩国家石漠公园</v>
          </cell>
          <cell r="R5404" t="str">
            <v>3.5</v>
          </cell>
          <cell r="S5404" t="str">
            <v>6</v>
          </cell>
          <cell r="T5404" t="str">
            <v>无</v>
          </cell>
          <cell r="U5404">
            <v>0</v>
          </cell>
          <cell r="V5404">
            <v>4</v>
          </cell>
          <cell r="W5404">
            <v>4</v>
          </cell>
        </row>
        <row r="5405">
          <cell r="I5405" t="str">
            <v>桃源县牛车河生态旅游公路</v>
          </cell>
          <cell r="J5405" t="str">
            <v>131302F4307250014</v>
          </cell>
          <cell r="K5405" t="str">
            <v>通景公路</v>
          </cell>
          <cell r="L5405" t="str">
            <v>二类地区</v>
          </cell>
          <cell r="M5405"/>
          <cell r="N5405" t="str">
            <v>新建</v>
          </cell>
          <cell r="O5405" t="str">
            <v>湖南桃源牛车河镇三红村</v>
          </cell>
          <cell r="R5405" t="str">
            <v>3.5</v>
          </cell>
          <cell r="S5405" t="str">
            <v>6</v>
          </cell>
          <cell r="T5405" t="str">
            <v>无</v>
          </cell>
          <cell r="U5405">
            <v>0</v>
          </cell>
          <cell r="V5405">
            <v>1.4</v>
          </cell>
          <cell r="W5405">
            <v>1.4</v>
          </cell>
        </row>
        <row r="5406">
          <cell r="I5406" t="str">
            <v>桃源县澄溪至澄溪大桥公路</v>
          </cell>
          <cell r="J5406" t="str">
            <v>131302F4307250010</v>
          </cell>
          <cell r="K5406" t="str">
            <v>通景公路</v>
          </cell>
          <cell r="L5406" t="str">
            <v>二类地区</v>
          </cell>
          <cell r="M5406"/>
          <cell r="N5406" t="str">
            <v>新建</v>
          </cell>
          <cell r="O5406" t="str">
            <v>桃花源景区</v>
          </cell>
          <cell r="R5406" t="str">
            <v>3.5</v>
          </cell>
          <cell r="S5406" t="str">
            <v>6</v>
          </cell>
          <cell r="T5406" t="str">
            <v>Y010430725</v>
          </cell>
          <cell r="U5406">
            <v>7.3949999999999996</v>
          </cell>
          <cell r="V5406">
            <v>11.397</v>
          </cell>
          <cell r="W5406">
            <v>4.0019999999999998</v>
          </cell>
        </row>
        <row r="5407">
          <cell r="I5407" t="str">
            <v>桃源县枫树花海至枫树人家公路</v>
          </cell>
          <cell r="J5407" t="str">
            <v>131302F4307250009</v>
          </cell>
          <cell r="K5407" t="str">
            <v>通景公路</v>
          </cell>
          <cell r="L5407" t="str">
            <v>二类地区</v>
          </cell>
          <cell r="M5407"/>
          <cell r="N5407" t="str">
            <v>升级改造（提质改造）</v>
          </cell>
          <cell r="O5407" t="str">
            <v>枫林花海</v>
          </cell>
          <cell r="R5407" t="str">
            <v>3.5</v>
          </cell>
          <cell r="S5407" t="str">
            <v>6</v>
          </cell>
          <cell r="T5407" t="str">
            <v>C438430725</v>
          </cell>
          <cell r="U5407">
            <v>0</v>
          </cell>
          <cell r="V5407">
            <v>0.48099999999999998</v>
          </cell>
          <cell r="W5407">
            <v>0.48099999999999998</v>
          </cell>
        </row>
        <row r="5408">
          <cell r="I5408" t="str">
            <v>桃源县沙坪镇桃花源峡谷漂流景区公路</v>
          </cell>
          <cell r="J5408" t="str">
            <v>131302F4307250020</v>
          </cell>
          <cell r="K5408" t="str">
            <v>通景公路</v>
          </cell>
          <cell r="L5408" t="str">
            <v>二类地区</v>
          </cell>
          <cell r="M5408"/>
          <cell r="N5408" t="str">
            <v>路面改善</v>
          </cell>
          <cell r="O5408" t="str">
            <v>桃花源峡谷漂流</v>
          </cell>
          <cell r="R5408" t="str">
            <v>4.5</v>
          </cell>
          <cell r="S5408" t="str">
            <v>6</v>
          </cell>
          <cell r="T5408" t="str">
            <v>Y541430725</v>
          </cell>
          <cell r="U5408">
            <v>0</v>
          </cell>
          <cell r="V5408">
            <v>5</v>
          </cell>
          <cell r="W5408">
            <v>5</v>
          </cell>
        </row>
        <row r="5409">
          <cell r="I5409" t="str">
            <v>桃源县大马山村枫林花海旅游公路</v>
          </cell>
          <cell r="J5409" t="str">
            <v>131302F4307250019</v>
          </cell>
          <cell r="K5409" t="str">
            <v>通景公路</v>
          </cell>
          <cell r="L5409" t="str">
            <v>二类地区</v>
          </cell>
          <cell r="M5409"/>
          <cell r="N5409" t="str">
            <v>路面改善</v>
          </cell>
          <cell r="O5409" t="str">
            <v>桃源县枫林花海旅游区</v>
          </cell>
          <cell r="R5409" t="str">
            <v>4.5</v>
          </cell>
          <cell r="S5409" t="str">
            <v>6</v>
          </cell>
          <cell r="T5409" t="str">
            <v>C181430725</v>
          </cell>
          <cell r="U5409">
            <v>0</v>
          </cell>
          <cell r="V5409">
            <v>2.8380000000000001</v>
          </cell>
          <cell r="W5409">
            <v>2.8380000000000001</v>
          </cell>
        </row>
        <row r="5410">
          <cell r="I5410" t="str">
            <v>桃源县赛阳村连接路</v>
          </cell>
          <cell r="J5410" t="str">
            <v>131302F4307250023</v>
          </cell>
          <cell r="K5410" t="str">
            <v>通景公路</v>
          </cell>
          <cell r="L5410" t="str">
            <v>二类地区</v>
          </cell>
          <cell r="M5410"/>
          <cell r="O5410" t="str">
            <v>桃源县赛阳村</v>
          </cell>
          <cell r="R5410" t="str">
            <v>3.5</v>
          </cell>
          <cell r="S5410" t="str">
            <v>6</v>
          </cell>
          <cell r="T5410" t="str">
            <v>C35E430725</v>
          </cell>
          <cell r="U5410">
            <v>0</v>
          </cell>
          <cell r="V5410">
            <v>9.4</v>
          </cell>
          <cell r="W5410">
            <v>9.4</v>
          </cell>
        </row>
        <row r="5411">
          <cell r="I5411" t="str">
            <v>常德市挑源县牛车河乡三红村连接路</v>
          </cell>
          <cell r="J5411" t="str">
            <v>131302F4307250021</v>
          </cell>
          <cell r="K5411" t="str">
            <v>通景公路</v>
          </cell>
          <cell r="L5411" t="str">
            <v>二类地区</v>
          </cell>
          <cell r="M5411"/>
          <cell r="O5411" t="str">
            <v>常德市挑源县牛车河乡三红村</v>
          </cell>
          <cell r="R5411" t="str">
            <v>4.5</v>
          </cell>
          <cell r="S5411" t="str">
            <v>6</v>
          </cell>
          <cell r="T5411" t="str">
            <v>Y438430725</v>
          </cell>
          <cell r="U5411">
            <v>6.7460000000000004</v>
          </cell>
          <cell r="V5411">
            <v>11.166</v>
          </cell>
          <cell r="W5411">
            <v>4.4180000000000001</v>
          </cell>
        </row>
        <row r="5412">
          <cell r="I5412" t="str">
            <v>桃花源旅游管理区桃花源镇汤家山村连接路</v>
          </cell>
          <cell r="J5412" t="str">
            <v>131302F4307250022</v>
          </cell>
          <cell r="K5412" t="str">
            <v>通景公路</v>
          </cell>
          <cell r="L5412" t="str">
            <v>二类地区</v>
          </cell>
          <cell r="M5412"/>
          <cell r="O5412" t="str">
            <v>桃花源旅游管理区桃花源镇汤家山村</v>
          </cell>
          <cell r="R5412" t="str">
            <v>3.5</v>
          </cell>
          <cell r="S5412" t="str">
            <v>6</v>
          </cell>
          <cell r="T5412" t="str">
            <v>C663430725</v>
          </cell>
          <cell r="U5412">
            <v>0</v>
          </cell>
          <cell r="V5412">
            <v>2.1890000000000001</v>
          </cell>
          <cell r="W5412">
            <v>2.1890000000000001</v>
          </cell>
        </row>
        <row r="5413">
          <cell r="I5413" t="str">
            <v>X133安风线</v>
          </cell>
          <cell r="J5413" t="str">
            <v>131301F4307260003</v>
          </cell>
          <cell r="K5413" t="str">
            <v>通景公路</v>
          </cell>
          <cell r="L5413" t="str">
            <v>一类地区</v>
          </cell>
          <cell r="M5413" t="str">
            <v>国家贫困县</v>
          </cell>
          <cell r="N5413" t="str">
            <v>升级改造（提质改造）</v>
          </cell>
          <cell r="O5413" t="str">
            <v>长梯隘风景区</v>
          </cell>
          <cell r="R5413" t="str">
            <v>4.5</v>
          </cell>
          <cell r="S5413" t="str">
            <v>6.5</v>
          </cell>
          <cell r="T5413" t="str">
            <v>X133430726</v>
          </cell>
          <cell r="U5413">
            <v>0</v>
          </cell>
          <cell r="V5413">
            <v>14.276999999999999</v>
          </cell>
          <cell r="W5413">
            <v>14.276999999999999</v>
          </cell>
        </row>
        <row r="5414">
          <cell r="I5414" t="str">
            <v>常德市张家界连接路</v>
          </cell>
          <cell r="J5414" t="str">
            <v>13130201F4307260002</v>
          </cell>
          <cell r="K5414" t="str">
            <v>通景公路</v>
          </cell>
          <cell r="L5414" t="str">
            <v>一类地区</v>
          </cell>
          <cell r="M5414" t="str">
            <v>国家贫困县</v>
          </cell>
          <cell r="N5414" t="str">
            <v>升级改造（提质改造）</v>
          </cell>
          <cell r="O5414" t="str">
            <v>常德市张家界风景区</v>
          </cell>
          <cell r="R5414" t="str">
            <v>4.5</v>
          </cell>
          <cell r="S5414" t="str">
            <v>6</v>
          </cell>
          <cell r="T5414" t="str">
            <v>Y062430726</v>
          </cell>
          <cell r="U5414">
            <v>0</v>
          </cell>
          <cell r="V5414">
            <v>11.308</v>
          </cell>
          <cell r="W5414">
            <v>11.308</v>
          </cell>
        </row>
        <row r="5415">
          <cell r="I5415" t="str">
            <v>大岭至江坪桥头连接路</v>
          </cell>
          <cell r="J5415" t="str">
            <v>131302F4307260005</v>
          </cell>
          <cell r="K5415" t="str">
            <v>通景公路</v>
          </cell>
          <cell r="L5415" t="str">
            <v>一类地区</v>
          </cell>
          <cell r="M5415" t="str">
            <v>国家贫困县</v>
          </cell>
          <cell r="N5415" t="str">
            <v>升级改造（提质改造）</v>
          </cell>
          <cell r="O5415" t="str">
            <v>壶瓶山大峡谷</v>
          </cell>
          <cell r="R5415" t="str">
            <v>4.5</v>
          </cell>
          <cell r="S5415" t="str">
            <v>6.5</v>
          </cell>
          <cell r="T5415" t="str">
            <v>Y005  C036</v>
          </cell>
          <cell r="U5415">
            <v>0</v>
          </cell>
          <cell r="V5415">
            <v>7.8</v>
          </cell>
          <cell r="W5415">
            <v>7.8</v>
          </cell>
        </row>
        <row r="5416">
          <cell r="I5416" t="str">
            <v>东山峰旅游度假区连接路X120</v>
          </cell>
          <cell r="J5416" t="str">
            <v>131302F4307260004</v>
          </cell>
          <cell r="K5416" t="str">
            <v>通景公路</v>
          </cell>
          <cell r="L5416" t="str">
            <v>一类地区</v>
          </cell>
          <cell r="M5416" t="str">
            <v>国家贫困县</v>
          </cell>
          <cell r="N5416" t="str">
            <v>升级改造（提质改造）</v>
          </cell>
          <cell r="O5416" t="str">
            <v>东山峰旅游度假区</v>
          </cell>
          <cell r="R5416" t="str">
            <v>5</v>
          </cell>
          <cell r="S5416" t="str">
            <v>6.5</v>
          </cell>
          <cell r="T5416" t="str">
            <v>X120430726</v>
          </cell>
          <cell r="U5416">
            <v>0</v>
          </cell>
          <cell r="V5416">
            <v>7.5</v>
          </cell>
          <cell r="W5416">
            <v>7.5</v>
          </cell>
        </row>
        <row r="5417">
          <cell r="I5417" t="str">
            <v>二天门老公公幸福屋场至蜈蚣寨转播台盘山路中段</v>
          </cell>
          <cell r="J5417" t="str">
            <v>131302F4307260003</v>
          </cell>
          <cell r="K5417" t="str">
            <v>通景公路</v>
          </cell>
          <cell r="L5417" t="str">
            <v>一类地区</v>
          </cell>
          <cell r="M5417" t="str">
            <v>国家贫困县</v>
          </cell>
          <cell r="N5417" t="str">
            <v>升级改造（提质改造）</v>
          </cell>
          <cell r="O5417" t="str">
            <v>蜈蚣寨</v>
          </cell>
          <cell r="R5417" t="str">
            <v>3.5</v>
          </cell>
          <cell r="S5417" t="str">
            <v>6.5</v>
          </cell>
          <cell r="T5417" t="str">
            <v>Y472430726</v>
          </cell>
          <cell r="U5417">
            <v>0</v>
          </cell>
          <cell r="V5417">
            <v>3.2</v>
          </cell>
          <cell r="W5417">
            <v>3.2</v>
          </cell>
        </row>
        <row r="5418">
          <cell r="I5418" t="str">
            <v>官庄桥至王尔琢故居通景公路</v>
          </cell>
          <cell r="J5418" t="str">
            <v>131302F4307260020</v>
          </cell>
          <cell r="K5418" t="str">
            <v>通景公路</v>
          </cell>
          <cell r="L5418" t="str">
            <v>一类地区</v>
          </cell>
          <cell r="M5418" t="str">
            <v>国家贫困县</v>
          </cell>
          <cell r="N5418" t="str">
            <v>升级改造（提质改造）</v>
          </cell>
          <cell r="O5418" t="str">
            <v>王尔琢故居</v>
          </cell>
          <cell r="R5418" t="str">
            <v>4.5</v>
          </cell>
          <cell r="S5418" t="str">
            <v>6.5</v>
          </cell>
          <cell r="T5418" t="str">
            <v>无</v>
          </cell>
          <cell r="U5418">
            <v>0</v>
          </cell>
          <cell r="V5418">
            <v>4.4000000000000004</v>
          </cell>
          <cell r="W5418">
            <v>4.4000000000000004</v>
          </cell>
        </row>
        <row r="5419">
          <cell r="I5419" t="str">
            <v>壶瓶山青山溪旅游公路</v>
          </cell>
          <cell r="J5419" t="str">
            <v>131302F4307260011</v>
          </cell>
          <cell r="K5419" t="str">
            <v>通景公路</v>
          </cell>
          <cell r="L5419" t="str">
            <v>一类地区</v>
          </cell>
          <cell r="M5419" t="str">
            <v>国家贫困县</v>
          </cell>
          <cell r="N5419" t="str">
            <v>路面改善</v>
          </cell>
          <cell r="O5419" t="str">
            <v>青山溪</v>
          </cell>
          <cell r="R5419" t="str">
            <v>3.5</v>
          </cell>
          <cell r="S5419" t="str">
            <v>6</v>
          </cell>
          <cell r="T5419" t="str">
            <v>C055  C057</v>
          </cell>
          <cell r="U5419">
            <v>0</v>
          </cell>
          <cell r="V5419">
            <v>9.3000000000000007</v>
          </cell>
          <cell r="W5419">
            <v>9.3000000000000007</v>
          </cell>
        </row>
        <row r="5420">
          <cell r="I5420" t="str">
            <v>黄鳌烈士墓公路</v>
          </cell>
          <cell r="J5420" t="str">
            <v>1312F4307260156</v>
          </cell>
          <cell r="K5420" t="str">
            <v>通景公路</v>
          </cell>
          <cell r="L5420" t="str">
            <v>一类地区</v>
          </cell>
          <cell r="M5420" t="str">
            <v>国家贫困县</v>
          </cell>
          <cell r="N5420" t="str">
            <v>新建</v>
          </cell>
          <cell r="O5420" t="str">
            <v>黄鳌烈士墓</v>
          </cell>
          <cell r="R5420" t="str">
            <v>0</v>
          </cell>
          <cell r="S5420" t="str">
            <v>6</v>
          </cell>
          <cell r="T5420" t="str">
            <v>无</v>
          </cell>
          <cell r="U5420">
            <v>0</v>
          </cell>
          <cell r="V5420">
            <v>2.7</v>
          </cell>
          <cell r="W5420">
            <v>2.7</v>
          </cell>
        </row>
        <row r="5421">
          <cell r="I5421" t="str">
            <v>龙凤文化生态旅游精品线路</v>
          </cell>
          <cell r="J5421" t="str">
            <v>131302F4307260010</v>
          </cell>
          <cell r="K5421" t="str">
            <v>通景公路</v>
          </cell>
          <cell r="L5421" t="str">
            <v>一类地区</v>
          </cell>
          <cell r="M5421" t="str">
            <v>国家贫困县</v>
          </cell>
          <cell r="N5421" t="str">
            <v>新建</v>
          </cell>
          <cell r="O5421" t="str">
            <v>龙凤观桔台</v>
          </cell>
          <cell r="R5421" t="str">
            <v>0</v>
          </cell>
          <cell r="S5421" t="str">
            <v>7</v>
          </cell>
          <cell r="T5421" t="str">
            <v>无</v>
          </cell>
          <cell r="U5421">
            <v>0</v>
          </cell>
          <cell r="V5421">
            <v>1.2</v>
          </cell>
          <cell r="W5421">
            <v>1.2</v>
          </cell>
        </row>
        <row r="5422">
          <cell r="I5422" t="str">
            <v>龙王洞码头至S304连接路</v>
          </cell>
          <cell r="J5422" t="str">
            <v>131302F4307260008</v>
          </cell>
          <cell r="K5422" t="str">
            <v>通景公路</v>
          </cell>
          <cell r="L5422" t="str">
            <v>一类地区</v>
          </cell>
          <cell r="M5422" t="str">
            <v>国家贫困县</v>
          </cell>
          <cell r="N5422" t="str">
            <v>升级改造（提质改造）</v>
          </cell>
          <cell r="O5422" t="str">
            <v>龙王洞风景区</v>
          </cell>
          <cell r="R5422" t="str">
            <v>3.5</v>
          </cell>
          <cell r="S5422" t="str">
            <v>6.5</v>
          </cell>
          <cell r="T5422" t="str">
            <v>X023  CF40</v>
          </cell>
          <cell r="U5422">
            <v>0</v>
          </cell>
          <cell r="V5422">
            <v>6.9</v>
          </cell>
          <cell r="W5422">
            <v>6.9</v>
          </cell>
        </row>
        <row r="5423">
          <cell r="I5423" t="str">
            <v>泥南公路加南坪至大棚村道</v>
          </cell>
          <cell r="J5423" t="str">
            <v>131301F4307260002</v>
          </cell>
          <cell r="K5423" t="str">
            <v>通景公路</v>
          </cell>
          <cell r="L5423" t="str">
            <v>一类地区</v>
          </cell>
          <cell r="M5423" t="str">
            <v>国家贫困县</v>
          </cell>
          <cell r="N5423" t="str">
            <v>升级改造（提质改造）</v>
          </cell>
          <cell r="O5423" t="str">
            <v>湖南屋脊</v>
          </cell>
          <cell r="R5423" t="str">
            <v>4.5</v>
          </cell>
          <cell r="S5423" t="str">
            <v>6.5</v>
          </cell>
          <cell r="T5423" t="str">
            <v>Y477     无</v>
          </cell>
          <cell r="U5423">
            <v>0</v>
          </cell>
          <cell r="V5423">
            <v>21.5</v>
          </cell>
          <cell r="W5423">
            <v>21.5</v>
          </cell>
        </row>
        <row r="5424">
          <cell r="I5424" t="str">
            <v>平东至咸泥连接路</v>
          </cell>
          <cell r="J5424" t="str">
            <v>131302F4307260006</v>
          </cell>
          <cell r="K5424" t="str">
            <v>通景公路</v>
          </cell>
          <cell r="L5424" t="str">
            <v>一类地区</v>
          </cell>
          <cell r="M5424" t="str">
            <v>国家贫困县</v>
          </cell>
          <cell r="N5424" t="str">
            <v>升级改造（提质改造）</v>
          </cell>
          <cell r="O5424" t="str">
            <v>咸泥温泉</v>
          </cell>
          <cell r="R5424" t="str">
            <v>4.5</v>
          </cell>
          <cell r="S5424" t="str">
            <v>6.5</v>
          </cell>
          <cell r="T5424" t="str">
            <v>C052     无</v>
          </cell>
          <cell r="U5424">
            <v>0</v>
          </cell>
          <cell r="V5424">
            <v>6</v>
          </cell>
          <cell r="W5424">
            <v>6</v>
          </cell>
        </row>
        <row r="5425">
          <cell r="I5425" t="str">
            <v>青山至太子连接路</v>
          </cell>
          <cell r="J5425" t="str">
            <v>131302F4307260007</v>
          </cell>
          <cell r="K5425" t="str">
            <v>通景公路</v>
          </cell>
          <cell r="L5425" t="str">
            <v>一类地区</v>
          </cell>
          <cell r="M5425" t="str">
            <v>国家贫困县</v>
          </cell>
          <cell r="N5425" t="str">
            <v>升级改造（提质改造）</v>
          </cell>
          <cell r="O5425" t="str">
            <v>洛浦寺风景区</v>
          </cell>
          <cell r="R5425" t="str">
            <v>4.5</v>
          </cell>
          <cell r="S5425" t="str">
            <v>6.5</v>
          </cell>
          <cell r="T5425" t="str">
            <v>C507  C503</v>
          </cell>
          <cell r="U5425">
            <v>0</v>
          </cell>
          <cell r="V5425">
            <v>6.3</v>
          </cell>
          <cell r="W5425">
            <v>6.3</v>
          </cell>
        </row>
        <row r="5426">
          <cell r="I5426" t="str">
            <v>三桥-三星寺-蒙泉湖连接路</v>
          </cell>
          <cell r="J5426" t="str">
            <v>131301F4307260006</v>
          </cell>
          <cell r="K5426" t="str">
            <v>通景公路</v>
          </cell>
          <cell r="L5426" t="str">
            <v>一类地区</v>
          </cell>
          <cell r="M5426" t="str">
            <v>国家贫困县</v>
          </cell>
          <cell r="N5426" t="str">
            <v>升级改造（提质改造）</v>
          </cell>
          <cell r="O5426" t="str">
            <v>蒙泉湖风景区</v>
          </cell>
          <cell r="R5426" t="str">
            <v>4.5</v>
          </cell>
          <cell r="S5426" t="str">
            <v>7</v>
          </cell>
          <cell r="T5426" t="str">
            <v>Y006  Y040</v>
          </cell>
          <cell r="U5426">
            <v>0</v>
          </cell>
          <cell r="V5426">
            <v>27.5</v>
          </cell>
          <cell r="W5426">
            <v>27.5</v>
          </cell>
        </row>
        <row r="5427">
          <cell r="I5427" t="str">
            <v>石门青溪谷景区公路</v>
          </cell>
          <cell r="J5427" t="str">
            <v>131302F4307260016</v>
          </cell>
          <cell r="K5427" t="str">
            <v>通景公路</v>
          </cell>
          <cell r="L5427" t="str">
            <v>一类地区</v>
          </cell>
          <cell r="M5427" t="str">
            <v>国家贫困县</v>
          </cell>
          <cell r="N5427" t="str">
            <v>路面改善</v>
          </cell>
          <cell r="O5427" t="str">
            <v>青溪谷</v>
          </cell>
          <cell r="R5427" t="str">
            <v>3.5</v>
          </cell>
          <cell r="S5427" t="str">
            <v>6</v>
          </cell>
          <cell r="T5427" t="str">
            <v>C411430726</v>
          </cell>
          <cell r="U5427">
            <v>0</v>
          </cell>
          <cell r="V5427">
            <v>3.5</v>
          </cell>
          <cell r="W5427">
            <v>3.5</v>
          </cell>
        </row>
        <row r="5428">
          <cell r="I5428" t="str">
            <v>石门县山羊冲村连接路</v>
          </cell>
          <cell r="J5428" t="str">
            <v>13130201F4307260001</v>
          </cell>
          <cell r="K5428" t="str">
            <v>通景公路</v>
          </cell>
          <cell r="L5428" t="str">
            <v>一类地区</v>
          </cell>
          <cell r="M5428" t="str">
            <v>国家贫困县</v>
          </cell>
          <cell r="N5428" t="str">
            <v>升级改造（提质改造）</v>
          </cell>
          <cell r="O5428" t="str">
            <v>石门县山羊冲村</v>
          </cell>
          <cell r="R5428" t="str">
            <v>3.5</v>
          </cell>
          <cell r="S5428" t="str">
            <v>6</v>
          </cell>
          <cell r="T5428" t="str">
            <v>X128430726</v>
          </cell>
          <cell r="U5428">
            <v>0</v>
          </cell>
          <cell r="V5428">
            <v>3.1120000000000001</v>
          </cell>
          <cell r="W5428">
            <v>3.1120000000000001</v>
          </cell>
        </row>
        <row r="5429">
          <cell r="I5429" t="str">
            <v>泰清山谭村三人垭至子良骆村坪连接路</v>
          </cell>
          <cell r="J5429" t="str">
            <v>131301F4307260010</v>
          </cell>
          <cell r="K5429" t="str">
            <v>通景公路</v>
          </cell>
          <cell r="L5429" t="str">
            <v>一类地区</v>
          </cell>
          <cell r="M5429" t="str">
            <v>国家贫困县</v>
          </cell>
          <cell r="N5429" t="str">
            <v>升级改造（提质改造）</v>
          </cell>
          <cell r="O5429" t="str">
            <v>泰清山</v>
          </cell>
          <cell r="R5429" t="str">
            <v>3.5</v>
          </cell>
          <cell r="S5429" t="str">
            <v>6.5</v>
          </cell>
          <cell r="T5429" t="str">
            <v>Y074  C175</v>
          </cell>
          <cell r="U5429">
            <v>0</v>
          </cell>
          <cell r="V5429">
            <v>15</v>
          </cell>
          <cell r="W5429">
            <v>15</v>
          </cell>
        </row>
        <row r="5430">
          <cell r="I5430" t="str">
            <v>维新集镇至峡峪河连接路</v>
          </cell>
          <cell r="J5430" t="str">
            <v>131302F4307260009</v>
          </cell>
          <cell r="K5430" t="str">
            <v>通景公路</v>
          </cell>
          <cell r="L5430" t="str">
            <v>一类地区</v>
          </cell>
          <cell r="M5430" t="str">
            <v>国家贫困县</v>
          </cell>
          <cell r="N5430" t="str">
            <v>升级改造（提质改造）</v>
          </cell>
          <cell r="O5430" t="str">
            <v>峡峪河风景区</v>
          </cell>
          <cell r="R5430" t="str">
            <v>3.5</v>
          </cell>
          <cell r="S5430" t="str">
            <v>6.5</v>
          </cell>
          <cell r="T5430" t="str">
            <v>CG20  CA25</v>
          </cell>
          <cell r="U5430">
            <v>0</v>
          </cell>
          <cell r="V5430">
            <v>9.3000000000000007</v>
          </cell>
          <cell r="W5430">
            <v>9.3000000000000007</v>
          </cell>
        </row>
        <row r="5431">
          <cell r="I5431" t="str">
            <v>皂市镇天鹅山乡村旅游公路</v>
          </cell>
          <cell r="J5431" t="str">
            <v>131302F4307260017</v>
          </cell>
          <cell r="K5431" t="str">
            <v>通景公路</v>
          </cell>
          <cell r="L5431" t="str">
            <v>一类地区</v>
          </cell>
          <cell r="M5431" t="str">
            <v>国家贫困县</v>
          </cell>
          <cell r="N5431" t="str">
            <v>路面改善</v>
          </cell>
          <cell r="O5431" t="str">
            <v>天鹅山乡村旅游</v>
          </cell>
          <cell r="R5431" t="str">
            <v>3.5</v>
          </cell>
          <cell r="S5431" t="str">
            <v>6</v>
          </cell>
          <cell r="T5431" t="str">
            <v>Y031430726</v>
          </cell>
          <cell r="U5431">
            <v>2</v>
          </cell>
          <cell r="V5431">
            <v>17.2</v>
          </cell>
          <cell r="W5431">
            <v>15.2</v>
          </cell>
        </row>
        <row r="5432">
          <cell r="I5432" t="str">
            <v>中坪-千年银杏-孙家垭连接路</v>
          </cell>
          <cell r="J5432" t="str">
            <v>131301F4307260004</v>
          </cell>
          <cell r="K5432" t="str">
            <v>通景公路</v>
          </cell>
          <cell r="L5432" t="str">
            <v>一类地区</v>
          </cell>
          <cell r="M5432" t="str">
            <v>国家贫困县</v>
          </cell>
          <cell r="N5432" t="str">
            <v>升级改造（提质改造）</v>
          </cell>
          <cell r="O5432" t="str">
            <v>长梯隘风景区（银杏客栈）</v>
          </cell>
          <cell r="R5432" t="str">
            <v>3.5</v>
          </cell>
          <cell r="S5432" t="str">
            <v>6.5</v>
          </cell>
          <cell r="T5432" t="str">
            <v>Y045  C065</v>
          </cell>
          <cell r="U5432">
            <v>0</v>
          </cell>
          <cell r="V5432">
            <v>13.5</v>
          </cell>
          <cell r="W5432">
            <v>13.5</v>
          </cell>
        </row>
        <row r="5433">
          <cell r="I5433" t="str">
            <v>白衣镇白衣庵社区白衣庵溪通景路</v>
          </cell>
          <cell r="J5433" t="str">
            <v>131302F4307810012</v>
          </cell>
          <cell r="K5433" t="str">
            <v>通景公路</v>
          </cell>
          <cell r="L5433" t="str">
            <v>三类地区</v>
          </cell>
          <cell r="M5433"/>
          <cell r="N5433" t="str">
            <v>新建</v>
          </cell>
          <cell r="O5433" t="str">
            <v>毛里湖国家湿地公园</v>
          </cell>
          <cell r="R5433" t="str">
            <v>0</v>
          </cell>
          <cell r="S5433" t="str">
            <v>6</v>
          </cell>
          <cell r="T5433" t="str">
            <v>无</v>
          </cell>
          <cell r="U5433">
            <v>0</v>
          </cell>
          <cell r="V5433">
            <v>2</v>
          </cell>
          <cell r="W5433">
            <v>2</v>
          </cell>
        </row>
        <row r="5434">
          <cell r="I5434" t="str">
            <v>嘉山国家森林公园通景路</v>
          </cell>
          <cell r="J5434" t="str">
            <v>13130201F4307810002</v>
          </cell>
          <cell r="K5434" t="str">
            <v>通景公路</v>
          </cell>
          <cell r="L5434" t="str">
            <v>三类地区</v>
          </cell>
          <cell r="M5434"/>
          <cell r="N5434" t="str">
            <v>新建</v>
          </cell>
          <cell r="O5434" t="str">
            <v>嘉山国家森林公园</v>
          </cell>
          <cell r="R5434" t="str">
            <v>0</v>
          </cell>
          <cell r="S5434" t="str">
            <v>6</v>
          </cell>
          <cell r="T5434" t="str">
            <v>无</v>
          </cell>
          <cell r="U5434">
            <v>0</v>
          </cell>
          <cell r="V5434">
            <v>6.3</v>
          </cell>
          <cell r="W5434">
            <v>6.3</v>
          </cell>
        </row>
        <row r="5435">
          <cell r="I5435" t="str">
            <v>嘉山戚关村美丽乡村通景路</v>
          </cell>
          <cell r="J5435" t="str">
            <v>13130201F4307810006</v>
          </cell>
          <cell r="K5435" t="str">
            <v>通景公路</v>
          </cell>
          <cell r="L5435" t="str">
            <v>三类地区</v>
          </cell>
          <cell r="M5435"/>
          <cell r="N5435" t="str">
            <v>新建</v>
          </cell>
          <cell r="O5435" t="str">
            <v>戚关村美丽乡镇示范村</v>
          </cell>
          <cell r="R5435" t="str">
            <v>0</v>
          </cell>
          <cell r="S5435" t="str">
            <v>6</v>
          </cell>
          <cell r="T5435" t="str">
            <v>无</v>
          </cell>
          <cell r="U5435">
            <v>0</v>
          </cell>
          <cell r="V5435">
            <v>1.6479999999999999</v>
          </cell>
          <cell r="W5435">
            <v>1.6479999999999999</v>
          </cell>
        </row>
        <row r="5436">
          <cell r="I5436" t="str">
            <v>毛里湖镇毛里湖湿地公园旅游集散公路</v>
          </cell>
          <cell r="J5436" t="str">
            <v>13130201F4307810005</v>
          </cell>
          <cell r="K5436" t="str">
            <v>通景公路</v>
          </cell>
          <cell r="L5436" t="str">
            <v>三类地区</v>
          </cell>
          <cell r="M5436"/>
          <cell r="N5436" t="str">
            <v>升级改造（提质改造）</v>
          </cell>
          <cell r="O5436" t="str">
            <v>毛里湖国家湿地公园</v>
          </cell>
          <cell r="R5436" t="str">
            <v>4</v>
          </cell>
          <cell r="S5436" t="str">
            <v>6</v>
          </cell>
          <cell r="T5436" t="str">
            <v>Y992430781</v>
          </cell>
          <cell r="U5436">
            <v>0</v>
          </cell>
          <cell r="V5436">
            <v>19.195</v>
          </cell>
          <cell r="W5436">
            <v>19.195</v>
          </cell>
        </row>
        <row r="5437">
          <cell r="I5437" t="str">
            <v>毛里湖镇青苗社区乡村旅游通景路</v>
          </cell>
          <cell r="J5437" t="str">
            <v>131302F4307810016</v>
          </cell>
          <cell r="K5437" t="str">
            <v>通景公路</v>
          </cell>
          <cell r="L5437" t="str">
            <v>三类地区</v>
          </cell>
          <cell r="M5437"/>
          <cell r="N5437" t="str">
            <v>新建</v>
          </cell>
          <cell r="O5437" t="str">
            <v>绿野青苗乡村旅游</v>
          </cell>
          <cell r="R5437" t="str">
            <v>0</v>
          </cell>
          <cell r="S5437" t="str">
            <v>6</v>
          </cell>
          <cell r="T5437" t="str">
            <v>无</v>
          </cell>
          <cell r="U5437">
            <v>0</v>
          </cell>
          <cell r="V5437">
            <v>1.5189999999999999</v>
          </cell>
          <cell r="W5437">
            <v>2.7</v>
          </cell>
        </row>
        <row r="5438">
          <cell r="I5438" t="str">
            <v>新洲镇嘉山风景区通景路</v>
          </cell>
          <cell r="J5438" t="str">
            <v>131302F4307810001</v>
          </cell>
          <cell r="K5438" t="str">
            <v>通景公路</v>
          </cell>
          <cell r="L5438" t="str">
            <v>三类地区</v>
          </cell>
          <cell r="M5438"/>
          <cell r="N5438" t="str">
            <v>新建</v>
          </cell>
          <cell r="O5438" t="str">
            <v>嘉山风景区</v>
          </cell>
          <cell r="R5438" t="str">
            <v>0</v>
          </cell>
          <cell r="S5438" t="str">
            <v>6</v>
          </cell>
          <cell r="T5438" t="str">
            <v>无</v>
          </cell>
          <cell r="U5438">
            <v>0</v>
          </cell>
          <cell r="V5438">
            <v>1.04</v>
          </cell>
          <cell r="W5438">
            <v>1.04</v>
          </cell>
        </row>
        <row r="5439">
          <cell r="I5439" t="str">
            <v>药山寺庙旅游通景区连接路</v>
          </cell>
          <cell r="J5439" t="str">
            <v>131302F4307810013</v>
          </cell>
          <cell r="K5439" t="str">
            <v>通景公路</v>
          </cell>
          <cell r="L5439" t="str">
            <v>三类地区</v>
          </cell>
          <cell r="M5439"/>
          <cell r="N5439" t="str">
            <v>新建</v>
          </cell>
          <cell r="O5439" t="str">
            <v>药山寺景点</v>
          </cell>
          <cell r="R5439" t="str">
            <v>0</v>
          </cell>
          <cell r="S5439" t="str">
            <v>6</v>
          </cell>
          <cell r="T5439" t="str">
            <v>无</v>
          </cell>
          <cell r="U5439">
            <v>0</v>
          </cell>
          <cell r="V5439">
            <v>0.54</v>
          </cell>
          <cell r="W5439">
            <v>0.54</v>
          </cell>
        </row>
        <row r="5440">
          <cell r="I5440" t="str">
            <v>药山镇白云山寺旅游通景公路</v>
          </cell>
          <cell r="J5440" t="str">
            <v>13130201F4307810004</v>
          </cell>
          <cell r="K5440" t="str">
            <v>通景公路</v>
          </cell>
          <cell r="L5440" t="str">
            <v>三类地区</v>
          </cell>
          <cell r="M5440"/>
          <cell r="N5440" t="str">
            <v>新建</v>
          </cell>
          <cell r="O5440" t="str">
            <v>白云山寺</v>
          </cell>
          <cell r="R5440" t="str">
            <v>0</v>
          </cell>
          <cell r="S5440" t="str">
            <v>6</v>
          </cell>
          <cell r="T5440" t="str">
            <v>无</v>
          </cell>
          <cell r="U5440">
            <v>0</v>
          </cell>
          <cell r="V5440">
            <v>2.4</v>
          </cell>
          <cell r="W5440">
            <v>2.4</v>
          </cell>
        </row>
        <row r="5441">
          <cell r="I5441" t="str">
            <v>药山镇杨坝垱村绿岛蓝湾通景公路</v>
          </cell>
          <cell r="J5441" t="str">
            <v>131302F4307810017</v>
          </cell>
          <cell r="K5441" t="str">
            <v>通景公路</v>
          </cell>
          <cell r="L5441" t="str">
            <v>三类地区</v>
          </cell>
          <cell r="M5441"/>
          <cell r="N5441" t="str">
            <v>新建</v>
          </cell>
          <cell r="O5441" t="str">
            <v>绿岛蓝湾</v>
          </cell>
          <cell r="R5441" t="str">
            <v>0</v>
          </cell>
          <cell r="S5441" t="str">
            <v>6</v>
          </cell>
          <cell r="T5441" t="str">
            <v>无</v>
          </cell>
          <cell r="U5441">
            <v>0</v>
          </cell>
          <cell r="V5441">
            <v>3.2749999999999999</v>
          </cell>
          <cell r="W5441">
            <v>4.8</v>
          </cell>
        </row>
        <row r="5442">
          <cell r="I5442" t="str">
            <v>药山镇药山村文化旅游景区连接路</v>
          </cell>
          <cell r="J5442" t="str">
            <v>131302F4307810015</v>
          </cell>
          <cell r="K5442" t="str">
            <v>通景公路</v>
          </cell>
          <cell r="L5442" t="str">
            <v>三类地区</v>
          </cell>
          <cell r="M5442"/>
          <cell r="N5442" t="str">
            <v>新建</v>
          </cell>
          <cell r="O5442" t="str">
            <v>药山旅游景区</v>
          </cell>
          <cell r="R5442" t="str">
            <v>0</v>
          </cell>
          <cell r="S5442" t="str">
            <v>6</v>
          </cell>
          <cell r="T5442" t="str">
            <v>无</v>
          </cell>
          <cell r="U5442">
            <v>0</v>
          </cell>
          <cell r="V5442">
            <v>4.0999999999999996</v>
          </cell>
          <cell r="W5442">
            <v>4.0999999999999996</v>
          </cell>
        </row>
        <row r="5443">
          <cell r="I5443" t="str">
            <v>药山镇药山寺大雄宝殿通景路</v>
          </cell>
          <cell r="J5443" t="str">
            <v>13130201F4307810008</v>
          </cell>
          <cell r="K5443" t="str">
            <v>通景公路</v>
          </cell>
          <cell r="L5443" t="str">
            <v>三类地区</v>
          </cell>
          <cell r="M5443"/>
          <cell r="N5443" t="str">
            <v>新建</v>
          </cell>
          <cell r="O5443" t="str">
            <v>药山寺大雄宝殿</v>
          </cell>
          <cell r="R5443" t="str">
            <v>0</v>
          </cell>
          <cell r="S5443" t="str">
            <v>6</v>
          </cell>
          <cell r="T5443" t="str">
            <v>无</v>
          </cell>
          <cell r="U5443">
            <v>0</v>
          </cell>
          <cell r="V5443">
            <v>0.9</v>
          </cell>
          <cell r="W5443">
            <v>0.9</v>
          </cell>
        </row>
        <row r="5444">
          <cell r="I5444" t="str">
            <v>流溪湖景区公路</v>
          </cell>
          <cell r="J5444" t="str">
            <v>131302F4307960006</v>
          </cell>
          <cell r="K5444" t="str">
            <v>通景公路</v>
          </cell>
          <cell r="L5444" t="str">
            <v>三类地区</v>
          </cell>
          <cell r="M5444"/>
          <cell r="N5444" t="str">
            <v>升级改造（提质改造）</v>
          </cell>
          <cell r="O5444" t="str">
            <v>流溪湖</v>
          </cell>
          <cell r="R5444" t="str">
            <v>3.5</v>
          </cell>
          <cell r="S5444" t="str">
            <v>6</v>
          </cell>
          <cell r="T5444" t="str">
            <v>X184430703</v>
          </cell>
          <cell r="U5444">
            <v>0</v>
          </cell>
          <cell r="V5444">
            <v>3.984</v>
          </cell>
          <cell r="W5444">
            <v>3.984</v>
          </cell>
        </row>
        <row r="5445">
          <cell r="I5445" t="str">
            <v>罗家湖通柳叶湖景区公路</v>
          </cell>
          <cell r="J5445" t="str">
            <v>131302F4307960004</v>
          </cell>
          <cell r="K5445" t="str">
            <v>通景公路</v>
          </cell>
          <cell r="L5445" t="str">
            <v>三类地区</v>
          </cell>
          <cell r="M5445"/>
          <cell r="N5445" t="str">
            <v>新建</v>
          </cell>
          <cell r="O5445" t="str">
            <v>柳叶湖旅游度假区</v>
          </cell>
          <cell r="R5445" t="str">
            <v>4</v>
          </cell>
          <cell r="S5445" t="str">
            <v>6</v>
          </cell>
          <cell r="T5445" t="str">
            <v>CL73430703</v>
          </cell>
          <cell r="U5445">
            <v>0</v>
          </cell>
          <cell r="V5445">
            <v>7.0090000000000003</v>
          </cell>
          <cell r="W5445">
            <v>7.0090000000000003</v>
          </cell>
        </row>
        <row r="5446">
          <cell r="I5446" t="str">
            <v>美丽山谷景区公路（二期连接线）</v>
          </cell>
          <cell r="J5446" t="str">
            <v>131302F4307960007</v>
          </cell>
          <cell r="K5446" t="str">
            <v>通景公路</v>
          </cell>
          <cell r="L5446" t="str">
            <v>三类地区</v>
          </cell>
          <cell r="M5446"/>
          <cell r="N5446" t="str">
            <v>升级改造（提质改造）</v>
          </cell>
          <cell r="O5446" t="str">
            <v>美丽山谷</v>
          </cell>
          <cell r="R5446" t="str">
            <v>5</v>
          </cell>
          <cell r="S5446" t="str">
            <v>6</v>
          </cell>
          <cell r="T5446" t="str">
            <v>C124430703</v>
          </cell>
          <cell r="U5446">
            <v>0.18</v>
          </cell>
          <cell r="V5446">
            <v>2.3570000000000002</v>
          </cell>
          <cell r="W5446">
            <v>2.177</v>
          </cell>
        </row>
        <row r="5447">
          <cell r="I5447" t="str">
            <v>美丽山谷景区公路（一期）</v>
          </cell>
          <cell r="J5447" t="str">
            <v>131302F4307960003</v>
          </cell>
          <cell r="K5447" t="str">
            <v>通景公路</v>
          </cell>
          <cell r="L5447" t="str">
            <v>三类地区</v>
          </cell>
          <cell r="M5447"/>
          <cell r="N5447" t="str">
            <v>升级改造（提质改造）</v>
          </cell>
          <cell r="O5447" t="str">
            <v>美丽山谷</v>
          </cell>
          <cell r="R5447" t="str">
            <v>5</v>
          </cell>
          <cell r="S5447" t="str">
            <v>6</v>
          </cell>
          <cell r="T5447" t="str">
            <v>CL11430703</v>
          </cell>
          <cell r="U5447">
            <v>0</v>
          </cell>
          <cell r="V5447">
            <v>3.141</v>
          </cell>
          <cell r="W5447">
            <v>3.3210000000000002</v>
          </cell>
        </row>
        <row r="5448">
          <cell r="I5448" t="str">
            <v>太阳谷通景公路</v>
          </cell>
          <cell r="J5448" t="str">
            <v>131302F4307960005</v>
          </cell>
          <cell r="K5448" t="str">
            <v>通景公路</v>
          </cell>
          <cell r="L5448" t="str">
            <v>三类地区</v>
          </cell>
          <cell r="M5448"/>
          <cell r="N5448" t="str">
            <v>升级改造（提质改造）</v>
          </cell>
          <cell r="O5448" t="str">
            <v>太阳谷</v>
          </cell>
          <cell r="R5448" t="str">
            <v>3.5</v>
          </cell>
          <cell r="S5448" t="str">
            <v>7</v>
          </cell>
          <cell r="T5448" t="str">
            <v>C128430703</v>
          </cell>
          <cell r="U5448">
            <v>2.306</v>
          </cell>
          <cell r="V5448">
            <v>3.5579999999999998</v>
          </cell>
          <cell r="W5448">
            <v>1.252</v>
          </cell>
        </row>
        <row r="5449">
          <cell r="I5449" t="str">
            <v>太阳山景区至柳叶湖景区公路2</v>
          </cell>
          <cell r="J5449" t="str">
            <v>131302F4307960002</v>
          </cell>
          <cell r="K5449" t="str">
            <v>通景公路</v>
          </cell>
          <cell r="L5449" t="str">
            <v>三类地区</v>
          </cell>
          <cell r="M5449"/>
          <cell r="N5449" t="str">
            <v>升级改造（提质改造）</v>
          </cell>
          <cell r="O5449" t="str">
            <v>柳叶湖旅游度假区北</v>
          </cell>
          <cell r="R5449" t="str">
            <v>6</v>
          </cell>
          <cell r="S5449" t="str">
            <v>6</v>
          </cell>
          <cell r="T5449" t="str">
            <v>CL07430703</v>
          </cell>
          <cell r="U5449">
            <v>0</v>
          </cell>
          <cell r="V5449">
            <v>12.494999999999999</v>
          </cell>
          <cell r="W5449">
            <v>9.9969999999999999</v>
          </cell>
        </row>
        <row r="5450">
          <cell r="I5450" t="str">
            <v>桃花源旅游管理区桃仙岭办事处白麟洲村连接路（白鳞洲六九线）</v>
          </cell>
          <cell r="J5450" t="str">
            <v>13130201F4307970003</v>
          </cell>
          <cell r="K5450" t="str">
            <v>通景公路</v>
          </cell>
          <cell r="L5450" t="str">
            <v>三类地区</v>
          </cell>
          <cell r="M5450"/>
          <cell r="N5450" t="str">
            <v>新建</v>
          </cell>
          <cell r="O5450" t="str">
            <v>桃花源旅游管理区桃仙岭办事处白麟洲村</v>
          </cell>
          <cell r="R5450" t="str">
            <v>0</v>
          </cell>
          <cell r="S5450" t="str">
            <v>6</v>
          </cell>
          <cell r="T5450" t="str">
            <v>无</v>
          </cell>
          <cell r="U5450">
            <v>0</v>
          </cell>
          <cell r="V5450">
            <v>1</v>
          </cell>
          <cell r="W5450">
            <v>1</v>
          </cell>
        </row>
        <row r="5451">
          <cell r="I5451" t="str">
            <v>桃花源旅游管理区桃仙岭办事处白麟洲村连接路（白鳞洲七八线）</v>
          </cell>
          <cell r="J5451" t="str">
            <v>13130201F4307970004</v>
          </cell>
          <cell r="K5451" t="str">
            <v>通景公路</v>
          </cell>
          <cell r="L5451" t="str">
            <v>三类地区</v>
          </cell>
          <cell r="M5451"/>
          <cell r="N5451" t="str">
            <v>新建</v>
          </cell>
          <cell r="O5451" t="str">
            <v>桃花源旅游管理区桃仙岭办事处白麟洲村</v>
          </cell>
          <cell r="R5451" t="str">
            <v>0</v>
          </cell>
          <cell r="S5451" t="str">
            <v>6</v>
          </cell>
          <cell r="T5451" t="str">
            <v>无</v>
          </cell>
          <cell r="U5451">
            <v>0</v>
          </cell>
          <cell r="V5451">
            <v>1</v>
          </cell>
          <cell r="W5451">
            <v>1</v>
          </cell>
        </row>
        <row r="5452">
          <cell r="I5452" t="str">
            <v>桃花源旅游管理区桃仙岭办事处白麟洲村连接路（白鳞洲一一线）</v>
          </cell>
          <cell r="J5452" t="str">
            <v>13130201F4307970002</v>
          </cell>
          <cell r="K5452" t="str">
            <v>通景公路</v>
          </cell>
          <cell r="L5452" t="str">
            <v>三类地区</v>
          </cell>
          <cell r="M5452"/>
          <cell r="N5452" t="str">
            <v>新建</v>
          </cell>
          <cell r="O5452" t="str">
            <v>桃花源旅游管理区桃仙岭办事处白麟洲村</v>
          </cell>
          <cell r="R5452" t="str">
            <v>0</v>
          </cell>
          <cell r="S5452" t="str">
            <v>6</v>
          </cell>
          <cell r="T5452" t="str">
            <v>无</v>
          </cell>
          <cell r="U5452">
            <v>0</v>
          </cell>
          <cell r="V5452">
            <v>1</v>
          </cell>
          <cell r="W5452">
            <v>1</v>
          </cell>
        </row>
        <row r="5453">
          <cell r="I5453" t="str">
            <v>桃花源旅游管理区桃仙岭办事处桃仙岭村连接路（桃仙岭桃莫线连）</v>
          </cell>
          <cell r="J5453" t="str">
            <v>13130201F4307970005</v>
          </cell>
          <cell r="K5453" t="str">
            <v>通景公路</v>
          </cell>
          <cell r="L5453" t="str">
            <v>三类地区</v>
          </cell>
          <cell r="M5453"/>
          <cell r="N5453" t="str">
            <v>新建</v>
          </cell>
          <cell r="O5453" t="str">
            <v>桃花源旅游管理区桃仙岭办事处桃仙岭村</v>
          </cell>
          <cell r="R5453" t="str">
            <v>0</v>
          </cell>
          <cell r="S5453" t="str">
            <v>6</v>
          </cell>
          <cell r="T5453" t="str">
            <v>无</v>
          </cell>
          <cell r="U5453">
            <v>0</v>
          </cell>
          <cell r="V5453">
            <v>1</v>
          </cell>
          <cell r="W5453">
            <v>1</v>
          </cell>
        </row>
        <row r="5454">
          <cell r="I5454" t="str">
            <v>桃花源旅游管理区桃仙岭办事处桃仙岭村连接路（桃仙岭桃源路-岩子冲）</v>
          </cell>
          <cell r="J5454" t="str">
            <v>13130201F4307970001</v>
          </cell>
          <cell r="K5454" t="str">
            <v>通景公路</v>
          </cell>
          <cell r="L5454" t="str">
            <v>三类地区</v>
          </cell>
          <cell r="M5454"/>
          <cell r="N5454" t="str">
            <v>新建</v>
          </cell>
          <cell r="O5454" t="str">
            <v>桃花源旅游管理区桃仙岭办事处桃仙岭村</v>
          </cell>
          <cell r="R5454" t="str">
            <v>0</v>
          </cell>
          <cell r="S5454" t="str">
            <v>6</v>
          </cell>
          <cell r="T5454" t="str">
            <v>无</v>
          </cell>
          <cell r="U5454">
            <v>0</v>
          </cell>
          <cell r="V5454">
            <v>1.5</v>
          </cell>
          <cell r="W5454">
            <v>1.5</v>
          </cell>
        </row>
        <row r="5455">
          <cell r="I5455" t="str">
            <v>德人牧业旅游景区旅游公路</v>
          </cell>
          <cell r="J5455" t="str">
            <v>131301F4307030005</v>
          </cell>
          <cell r="K5455" t="str">
            <v>旅游集散公路</v>
          </cell>
          <cell r="L5455" t="str">
            <v>三类地区</v>
          </cell>
          <cell r="M5455"/>
          <cell r="N5455" t="str">
            <v>升级改造（提质改造）</v>
          </cell>
          <cell r="O5455" t="str">
            <v>德人牧业旅游景区</v>
          </cell>
          <cell r="S5455" t="str">
            <v>6</v>
          </cell>
          <cell r="T5455" t="str">
            <v>X083430703</v>
          </cell>
          <cell r="U5455">
            <v>6.3609999999999998</v>
          </cell>
          <cell r="V5455">
            <v>16.036000000000001</v>
          </cell>
          <cell r="W5455">
            <v>9.6750000000000007</v>
          </cell>
        </row>
        <row r="5456">
          <cell r="I5456" t="str">
            <v>常德市安乡县安康乡仙桃村连接路</v>
          </cell>
          <cell r="J5456" t="str">
            <v>131301F4307210001</v>
          </cell>
          <cell r="K5456" t="str">
            <v>旅游集散公路</v>
          </cell>
          <cell r="L5456" t="str">
            <v>三类地区</v>
          </cell>
          <cell r="M5456"/>
          <cell r="N5456" t="str">
            <v>路面改善</v>
          </cell>
          <cell r="O5456" t="str">
            <v>常德市安乡县安康乡仙桃村</v>
          </cell>
          <cell r="R5456" t="str">
            <v>5</v>
          </cell>
          <cell r="S5456" t="str">
            <v>8</v>
          </cell>
          <cell r="T5456" t="str">
            <v>X010430721</v>
          </cell>
          <cell r="U5456">
            <v>0</v>
          </cell>
          <cell r="V5456">
            <v>7.94</v>
          </cell>
          <cell r="W5456">
            <v>9.3490000000000002</v>
          </cell>
        </row>
        <row r="5457">
          <cell r="I5457" t="str">
            <v>桃花岭至子龙庵旅游公路</v>
          </cell>
          <cell r="J5457" t="str">
            <v>131301F4307210003</v>
          </cell>
          <cell r="K5457" t="str">
            <v>旅游集散公路</v>
          </cell>
          <cell r="L5457" t="str">
            <v>三类地区</v>
          </cell>
          <cell r="M5457"/>
          <cell r="N5457" t="str">
            <v>升级改造（提质改造）</v>
          </cell>
          <cell r="O5457" t="str">
            <v>墨庄堂</v>
          </cell>
          <cell r="S5457" t="str">
            <v>6</v>
          </cell>
          <cell r="T5457" t="str">
            <v>Y056430721</v>
          </cell>
          <cell r="U5457">
            <v>0</v>
          </cell>
          <cell r="V5457">
            <v>5.2169999999999996</v>
          </cell>
          <cell r="W5457">
            <v>5.9660000000000002</v>
          </cell>
        </row>
        <row r="5458">
          <cell r="I5458" t="str">
            <v>蔡家岗黄山峪村花椒种植产业园连接路</v>
          </cell>
          <cell r="J5458" t="str">
            <v>1312F4307030238</v>
          </cell>
          <cell r="K5458" t="str">
            <v>资源产业路</v>
          </cell>
          <cell r="L5458" t="str">
            <v>三类地区</v>
          </cell>
          <cell r="M5458"/>
          <cell r="N5458" t="str">
            <v>新建</v>
          </cell>
          <cell r="O5458" t="str">
            <v>蔡家岗黄山峪村花椒种植产业园</v>
          </cell>
          <cell r="R5458" t="str">
            <v>4.5</v>
          </cell>
          <cell r="S5458" t="str">
            <v>6(5)</v>
          </cell>
          <cell r="T5458" t="str">
            <v>无</v>
          </cell>
          <cell r="U5458">
            <v>0</v>
          </cell>
          <cell r="V5458">
            <v>1</v>
          </cell>
          <cell r="W5458">
            <v>1</v>
          </cell>
        </row>
        <row r="5459">
          <cell r="I5459" t="str">
            <v>蔡家岗黄山峪村油茶基地公路</v>
          </cell>
          <cell r="J5459" t="str">
            <v>1312F4307030152</v>
          </cell>
          <cell r="K5459" t="str">
            <v>资源产业路</v>
          </cell>
          <cell r="L5459" t="str">
            <v>三类地区</v>
          </cell>
          <cell r="M5459"/>
          <cell r="N5459" t="str">
            <v>升级改造（提质改造）</v>
          </cell>
          <cell r="O5459" t="str">
            <v>蔡家岗黄山峪村油茶园</v>
          </cell>
          <cell r="R5459" t="str">
            <v>3.5</v>
          </cell>
          <cell r="S5459" t="str">
            <v>6(5)</v>
          </cell>
          <cell r="T5459" t="str">
            <v>Y014430703</v>
          </cell>
          <cell r="U5459">
            <v>0</v>
          </cell>
          <cell r="V5459">
            <v>5.4889999999999999</v>
          </cell>
          <cell r="W5459">
            <v>5.4889999999999999</v>
          </cell>
        </row>
        <row r="5460">
          <cell r="I5460" t="str">
            <v>蔡家岗油茶基地大银岗村公路</v>
          </cell>
          <cell r="J5460" t="str">
            <v>1312F4307030159</v>
          </cell>
          <cell r="K5460" t="str">
            <v>资源产业路</v>
          </cell>
          <cell r="L5460" t="str">
            <v>三类地区</v>
          </cell>
          <cell r="M5460"/>
          <cell r="N5460" t="str">
            <v>升级改造（提质改造）</v>
          </cell>
          <cell r="O5460" t="str">
            <v>蔡家岗油茶园大银岗村</v>
          </cell>
          <cell r="R5460" t="str">
            <v>3.5</v>
          </cell>
          <cell r="S5460" t="str">
            <v>6(5)</v>
          </cell>
          <cell r="T5460" t="str">
            <v>Y231430703</v>
          </cell>
          <cell r="U5460">
            <v>0</v>
          </cell>
          <cell r="V5460">
            <v>8.4410000000000007</v>
          </cell>
          <cell r="W5460">
            <v>8.4410000000000007</v>
          </cell>
        </row>
        <row r="5461">
          <cell r="I5461" t="str">
            <v>蔡家岗油茶基地花园村公路</v>
          </cell>
          <cell r="J5461" t="str">
            <v>1312F4307030154</v>
          </cell>
          <cell r="K5461" t="str">
            <v>资源产业路</v>
          </cell>
          <cell r="L5461" t="str">
            <v>三类地区</v>
          </cell>
          <cell r="M5461"/>
          <cell r="N5461" t="str">
            <v>升级改造（提质改造）</v>
          </cell>
          <cell r="O5461" t="str">
            <v>蔡家岗油茶园花园村</v>
          </cell>
          <cell r="R5461" t="str">
            <v>3.5</v>
          </cell>
          <cell r="S5461" t="str">
            <v>6(5)</v>
          </cell>
          <cell r="T5461" t="str">
            <v>C230430703</v>
          </cell>
          <cell r="U5461">
            <v>0</v>
          </cell>
          <cell r="V5461">
            <v>2.2280000000000002</v>
          </cell>
          <cell r="W5461">
            <v>2.2280000000000002</v>
          </cell>
        </row>
        <row r="5462">
          <cell r="I5462" t="str">
            <v>鼎城嘉德生态农业产业道路</v>
          </cell>
          <cell r="J5462" t="str">
            <v>1312F4307030197</v>
          </cell>
          <cell r="K5462" t="str">
            <v>资源产业路</v>
          </cell>
          <cell r="L5462" t="str">
            <v>三类地区</v>
          </cell>
          <cell r="M5462"/>
          <cell r="N5462" t="str">
            <v>新建</v>
          </cell>
          <cell r="O5462" t="str">
            <v>鼎城嘉德生态农业产业</v>
          </cell>
          <cell r="R5462" t="str">
            <v>3.5</v>
          </cell>
          <cell r="S5462" t="str">
            <v>6(5)</v>
          </cell>
          <cell r="T5462" t="str">
            <v>无</v>
          </cell>
          <cell r="U5462">
            <v>0</v>
          </cell>
          <cell r="V5462">
            <v>1.21</v>
          </cell>
          <cell r="W5462">
            <v>1.21</v>
          </cell>
        </row>
        <row r="5463">
          <cell r="I5463" t="str">
            <v>鼎城嘉德生态农业产业园道路</v>
          </cell>
          <cell r="J5463" t="str">
            <v>1312F4307030196</v>
          </cell>
          <cell r="K5463" t="str">
            <v>资源产业路</v>
          </cell>
          <cell r="L5463" t="str">
            <v>三类地区</v>
          </cell>
          <cell r="M5463"/>
          <cell r="N5463" t="str">
            <v>新建</v>
          </cell>
          <cell r="O5463" t="str">
            <v>鼎城嘉德生态农业产业园</v>
          </cell>
          <cell r="R5463" t="str">
            <v>4.5</v>
          </cell>
          <cell r="S5463" t="str">
            <v>6(5)</v>
          </cell>
          <cell r="T5463" t="str">
            <v>无</v>
          </cell>
          <cell r="U5463">
            <v>0</v>
          </cell>
          <cell r="V5463">
            <v>1.63</v>
          </cell>
          <cell r="W5463">
            <v>1.63</v>
          </cell>
        </row>
        <row r="5464">
          <cell r="I5464" t="str">
            <v>鼎城区蔡家岗长岭岗村油茶基地连接道路</v>
          </cell>
          <cell r="J5464" t="str">
            <v>131201F4307030048</v>
          </cell>
          <cell r="K5464" t="str">
            <v>资源产业路</v>
          </cell>
          <cell r="L5464" t="str">
            <v>三类地区</v>
          </cell>
          <cell r="M5464"/>
          <cell r="N5464" t="str">
            <v>新建</v>
          </cell>
          <cell r="O5464" t="str">
            <v>鼎城区蔡家岗长岭岗村油茶基地</v>
          </cell>
          <cell r="R5464" t="str">
            <v>4.5</v>
          </cell>
          <cell r="S5464" t="str">
            <v>6(5)</v>
          </cell>
          <cell r="T5464" t="str">
            <v>c186430703</v>
          </cell>
          <cell r="U5464">
            <v>0</v>
          </cell>
          <cell r="V5464">
            <v>3.468</v>
          </cell>
          <cell r="W5464">
            <v>3.468</v>
          </cell>
        </row>
        <row r="5465">
          <cell r="I5465" t="str">
            <v>鼎城区蔡家岗黄山峪村花木基地连接路</v>
          </cell>
          <cell r="J5465" t="str">
            <v>1312F4307030240</v>
          </cell>
          <cell r="K5465" t="str">
            <v>资源产业路</v>
          </cell>
          <cell r="L5465" t="str">
            <v>三类地区</v>
          </cell>
          <cell r="M5465"/>
          <cell r="N5465" t="str">
            <v>新建</v>
          </cell>
          <cell r="O5465" t="str">
            <v>鼎城区蔡家岗黄山峪村花木基地</v>
          </cell>
          <cell r="R5465" t="str">
            <v>4.5</v>
          </cell>
          <cell r="S5465" t="str">
            <v>6(5)</v>
          </cell>
          <cell r="T5465" t="str">
            <v>Y014430703</v>
          </cell>
          <cell r="U5465">
            <v>6.8890000000000002</v>
          </cell>
          <cell r="V5465">
            <v>15.116</v>
          </cell>
          <cell r="W5465">
            <v>8.2270000000000003</v>
          </cell>
        </row>
        <row r="5466">
          <cell r="I5466" t="str">
            <v>鼎城区蔡家岗坛坪村油茶基地连接路</v>
          </cell>
          <cell r="J5466" t="str">
            <v>1312F4307030230</v>
          </cell>
          <cell r="K5466" t="str">
            <v>资源产业路</v>
          </cell>
          <cell r="L5466" t="str">
            <v>三类地区</v>
          </cell>
          <cell r="M5466"/>
          <cell r="N5466" t="str">
            <v>新建</v>
          </cell>
          <cell r="O5466" t="str">
            <v>鼎城区蔡家岗坛坪村油茶基地</v>
          </cell>
          <cell r="R5466" t="str">
            <v>3.5</v>
          </cell>
          <cell r="S5466" t="str">
            <v>6(5)</v>
          </cell>
          <cell r="T5466" t="str">
            <v>c752430703</v>
          </cell>
          <cell r="U5466">
            <v>0</v>
          </cell>
          <cell r="V5466">
            <v>2.0249999999999999</v>
          </cell>
          <cell r="W5466">
            <v>2.0249999999999999</v>
          </cell>
        </row>
        <row r="5467">
          <cell r="I5467" t="str">
            <v>鼎城区蔡家岗镇花园村腾椒基地连接路（一期）</v>
          </cell>
          <cell r="J5467" t="str">
            <v>1312F4307030232</v>
          </cell>
          <cell r="K5467" t="str">
            <v>资源产业路</v>
          </cell>
          <cell r="L5467" t="str">
            <v>三类地区</v>
          </cell>
          <cell r="M5467"/>
          <cell r="N5467" t="str">
            <v>升级改造（提质改造）</v>
          </cell>
          <cell r="O5467" t="str">
            <v>鼎城区蔡家岗镇花园村腾椒基地</v>
          </cell>
          <cell r="R5467" t="str">
            <v>4.5</v>
          </cell>
          <cell r="S5467" t="str">
            <v>6(5)</v>
          </cell>
          <cell r="T5467" t="str">
            <v>无</v>
          </cell>
          <cell r="U5467">
            <v>0</v>
          </cell>
          <cell r="V5467">
            <v>2.5590000000000002</v>
          </cell>
          <cell r="W5467">
            <v>5.0590000000000002</v>
          </cell>
        </row>
        <row r="5468">
          <cell r="I5468" t="str">
            <v>鼎城区草坪镇丁家坪优质稻培育园连接路</v>
          </cell>
          <cell r="J5468" t="str">
            <v>131201F4307030010</v>
          </cell>
          <cell r="K5468" t="str">
            <v>资源产业路</v>
          </cell>
          <cell r="L5468" t="str">
            <v>三类地区</v>
          </cell>
          <cell r="M5468"/>
          <cell r="N5468" t="str">
            <v>升级改造（提质改造）</v>
          </cell>
          <cell r="O5468" t="str">
            <v>鼎城区草坪镇丁家坪优质稻培育园</v>
          </cell>
          <cell r="R5468" t="str">
            <v>4.5</v>
          </cell>
          <cell r="S5468" t="str">
            <v>6(5)</v>
          </cell>
          <cell r="T5468" t="str">
            <v>y669430703</v>
          </cell>
          <cell r="U5468">
            <v>0</v>
          </cell>
          <cell r="V5468">
            <v>9.89</v>
          </cell>
          <cell r="W5468">
            <v>9.89</v>
          </cell>
        </row>
        <row r="5469">
          <cell r="I5469" t="str">
            <v>鼎城区草坪镇优质稻培育园连接路</v>
          </cell>
          <cell r="J5469" t="str">
            <v>131201F4307030009</v>
          </cell>
          <cell r="K5469" t="str">
            <v>资源产业路</v>
          </cell>
          <cell r="L5469" t="str">
            <v>三类地区</v>
          </cell>
          <cell r="M5469"/>
          <cell r="N5469" t="str">
            <v>升级改造（提质改造）</v>
          </cell>
          <cell r="O5469" t="str">
            <v>鼎城区草坪镇优质稻培育园</v>
          </cell>
          <cell r="R5469" t="str">
            <v>4.5</v>
          </cell>
          <cell r="S5469" t="str">
            <v>6(5)</v>
          </cell>
          <cell r="T5469" t="str">
            <v>y004430703</v>
          </cell>
          <cell r="U5469">
            <v>4</v>
          </cell>
          <cell r="V5469">
            <v>7.6520000000000001</v>
          </cell>
          <cell r="W5469">
            <v>3.6520000000000001</v>
          </cell>
        </row>
        <row r="5470">
          <cell r="I5470" t="str">
            <v>鼎城区斗姆湖花木基地道路</v>
          </cell>
          <cell r="J5470" t="str">
            <v>1312F4307030203</v>
          </cell>
          <cell r="K5470" t="str">
            <v>资源产业路</v>
          </cell>
          <cell r="L5470" t="str">
            <v>三类地区</v>
          </cell>
          <cell r="M5470"/>
          <cell r="N5470" t="str">
            <v>升级改造（提质改造）</v>
          </cell>
          <cell r="O5470" t="str">
            <v>鼎城区斗姆湖花木基地</v>
          </cell>
          <cell r="R5470" t="str">
            <v>4.5</v>
          </cell>
          <cell r="S5470" t="str">
            <v>6(5)</v>
          </cell>
          <cell r="T5470" t="str">
            <v>X089430703</v>
          </cell>
          <cell r="U5470">
            <v>6.375</v>
          </cell>
          <cell r="V5470">
            <v>8.548</v>
          </cell>
          <cell r="W5470">
            <v>2.173</v>
          </cell>
        </row>
        <row r="5471">
          <cell r="I5471" t="str">
            <v>鼎城区灌溪镇中心桥村花木基地道路（C275段）</v>
          </cell>
          <cell r="J5471" t="str">
            <v>1312F4307030218</v>
          </cell>
          <cell r="K5471" t="str">
            <v>资源产业路</v>
          </cell>
          <cell r="L5471" t="str">
            <v>三类地区</v>
          </cell>
          <cell r="M5471"/>
          <cell r="N5471" t="str">
            <v>升级改造（提质改造）</v>
          </cell>
          <cell r="O5471" t="str">
            <v>鼎城区灌溪镇中心桥村花木基地</v>
          </cell>
          <cell r="R5471" t="str">
            <v>4.5</v>
          </cell>
          <cell r="S5471" t="str">
            <v>6(5)</v>
          </cell>
          <cell r="T5471" t="str">
            <v>C275430703</v>
          </cell>
          <cell r="U5471">
            <v>0</v>
          </cell>
          <cell r="V5471">
            <v>2.1539999999999999</v>
          </cell>
          <cell r="W5471">
            <v>2.1539999999999999</v>
          </cell>
        </row>
        <row r="5472">
          <cell r="I5472" t="str">
            <v>鼎城区灌溪镇中心桥村花木基地道路（C276段）</v>
          </cell>
          <cell r="J5472" t="str">
            <v>131201F4307030002</v>
          </cell>
          <cell r="K5472" t="str">
            <v>资源产业路</v>
          </cell>
          <cell r="L5472" t="str">
            <v>三类地区</v>
          </cell>
          <cell r="M5472"/>
          <cell r="N5472" t="str">
            <v>升级改造（提质改造）</v>
          </cell>
          <cell r="O5472" t="str">
            <v>鼎城区灌溪镇中心桥村花木基地</v>
          </cell>
          <cell r="R5472" t="str">
            <v>3.5</v>
          </cell>
          <cell r="S5472" t="str">
            <v>6(5)</v>
          </cell>
          <cell r="T5472" t="str">
            <v>c276430703</v>
          </cell>
          <cell r="U5472">
            <v>0</v>
          </cell>
          <cell r="V5472">
            <v>3.0059999999999998</v>
          </cell>
          <cell r="W5472">
            <v>3.0059999999999998</v>
          </cell>
        </row>
        <row r="5473">
          <cell r="I5473" t="str">
            <v>鼎城区灌溪镇中心桥村花木基地道路（C277段）</v>
          </cell>
          <cell r="J5473" t="str">
            <v>131201F4307030071</v>
          </cell>
          <cell r="K5473" t="str">
            <v>资源产业路</v>
          </cell>
          <cell r="L5473" t="str">
            <v>三类地区</v>
          </cell>
          <cell r="M5473"/>
          <cell r="N5473" t="str">
            <v>升级改造（提质改造）</v>
          </cell>
          <cell r="O5473" t="str">
            <v>鼎城区灌溪镇中心桥村花木基地</v>
          </cell>
          <cell r="R5473" t="str">
            <v>3.5</v>
          </cell>
          <cell r="S5473" t="str">
            <v>6(5)</v>
          </cell>
          <cell r="T5473" t="str">
            <v>c277430703</v>
          </cell>
          <cell r="U5473">
            <v>0</v>
          </cell>
          <cell r="V5473">
            <v>1.8340000000000001</v>
          </cell>
          <cell r="W5473">
            <v>1.8340000000000001</v>
          </cell>
        </row>
        <row r="5474">
          <cell r="I5474" t="str">
            <v>鼎城区韩公渡镇株木山村香米种植基地连接路</v>
          </cell>
          <cell r="J5474" t="str">
            <v>131201F4307030059</v>
          </cell>
          <cell r="K5474" t="str">
            <v>资源产业路</v>
          </cell>
          <cell r="L5474" t="str">
            <v>三类地区</v>
          </cell>
          <cell r="M5474"/>
          <cell r="N5474" t="str">
            <v>升级改造（提质改造）</v>
          </cell>
          <cell r="O5474" t="str">
            <v>鼎城区韩公渡镇株木山村香米种植基地</v>
          </cell>
          <cell r="R5474" t="str">
            <v>4.5</v>
          </cell>
          <cell r="S5474" t="str">
            <v>6(5)</v>
          </cell>
          <cell r="T5474" t="str">
            <v>Y222430703</v>
          </cell>
          <cell r="U5474">
            <v>0</v>
          </cell>
          <cell r="V5474">
            <v>3.444</v>
          </cell>
          <cell r="W5474">
            <v>3.444</v>
          </cell>
        </row>
        <row r="5475">
          <cell r="I5475" t="str">
            <v>鼎城区花岩溪镇黄壁坪村竹笋种植产业道路</v>
          </cell>
          <cell r="J5475" t="str">
            <v>1312F4307030206</v>
          </cell>
          <cell r="K5475" t="str">
            <v>资源产业路</v>
          </cell>
          <cell r="L5475" t="str">
            <v>三类地区</v>
          </cell>
          <cell r="M5475"/>
          <cell r="N5475" t="str">
            <v>升级改造（提质改造）</v>
          </cell>
          <cell r="O5475" t="str">
            <v>鼎城区花岩溪镇黄壁坪村竹笋种植产业</v>
          </cell>
          <cell r="R5475" t="str">
            <v>4.5</v>
          </cell>
          <cell r="S5475" t="str">
            <v>6(5)</v>
          </cell>
          <cell r="T5475" t="str">
            <v>Y627430703</v>
          </cell>
          <cell r="U5475">
            <v>0</v>
          </cell>
          <cell r="V5475">
            <v>6.9370000000000003</v>
          </cell>
          <cell r="W5475">
            <v>6.9370000000000003</v>
          </cell>
        </row>
        <row r="5476">
          <cell r="I5476" t="str">
            <v>鼎城区花岩溪镇逆江坪村药材种植产业道路</v>
          </cell>
          <cell r="J5476" t="str">
            <v>1312F4307030198</v>
          </cell>
          <cell r="K5476" t="str">
            <v>资源产业路</v>
          </cell>
          <cell r="L5476" t="str">
            <v>三类地区</v>
          </cell>
          <cell r="M5476"/>
          <cell r="N5476" t="str">
            <v>升级改造（提质改造）</v>
          </cell>
          <cell r="O5476" t="str">
            <v>鼎城区花岩溪镇逆江坪村药材种植产业</v>
          </cell>
          <cell r="R5476" t="str">
            <v>4.5</v>
          </cell>
          <cell r="S5476" t="str">
            <v>6(5)</v>
          </cell>
          <cell r="T5476" t="str">
            <v>Y264430703</v>
          </cell>
          <cell r="U5476">
            <v>0</v>
          </cell>
          <cell r="V5476">
            <v>2.226</v>
          </cell>
          <cell r="W5476">
            <v>2.226</v>
          </cell>
        </row>
        <row r="5477">
          <cell r="I5477" t="str">
            <v>鼎城区花岩溪镇新庵冲村花木种植基地连接路</v>
          </cell>
          <cell r="J5477" t="str">
            <v>131201F4307030057</v>
          </cell>
          <cell r="K5477" t="str">
            <v>资源产业路</v>
          </cell>
          <cell r="L5477" t="str">
            <v>三类地区</v>
          </cell>
          <cell r="M5477"/>
          <cell r="N5477" t="str">
            <v>升级改造（提质改造）</v>
          </cell>
          <cell r="O5477" t="str">
            <v>鼎城区花岩溪镇新庵冲村花木种植基地</v>
          </cell>
          <cell r="R5477" t="str">
            <v>3.5</v>
          </cell>
          <cell r="S5477" t="str">
            <v>6(5)</v>
          </cell>
          <cell r="T5477" t="str">
            <v>CB46430703</v>
          </cell>
          <cell r="U5477">
            <v>0</v>
          </cell>
          <cell r="V5477">
            <v>0.88800000000000001</v>
          </cell>
          <cell r="W5477">
            <v>0.88800000000000001</v>
          </cell>
        </row>
        <row r="5478">
          <cell r="I5478" t="str">
            <v>鼎城区黄土店官仓村香米种植基地连接路</v>
          </cell>
          <cell r="J5478" t="str">
            <v>131201F4307030068</v>
          </cell>
          <cell r="K5478" t="str">
            <v>资源产业路</v>
          </cell>
          <cell r="L5478" t="str">
            <v>三类地区</v>
          </cell>
          <cell r="M5478"/>
          <cell r="N5478" t="str">
            <v>升级改造（提质改造）</v>
          </cell>
          <cell r="O5478" t="str">
            <v>鼎城区黄土店官仓村香米种植基地</v>
          </cell>
          <cell r="R5478" t="str">
            <v>3.5</v>
          </cell>
          <cell r="S5478" t="str">
            <v>6(5)</v>
          </cell>
          <cell r="T5478" t="str">
            <v>C426430703</v>
          </cell>
          <cell r="U5478">
            <v>0</v>
          </cell>
          <cell r="V5478">
            <v>2.52</v>
          </cell>
          <cell r="W5478">
            <v>2.52</v>
          </cell>
        </row>
        <row r="5479">
          <cell r="I5479" t="str">
            <v>鼎城区黄土店新桥村油茶基地连接道路</v>
          </cell>
          <cell r="J5479" t="str">
            <v>131201F4307030087</v>
          </cell>
          <cell r="K5479" t="str">
            <v>资源产业路</v>
          </cell>
          <cell r="L5479" t="str">
            <v>三类地区</v>
          </cell>
          <cell r="M5479"/>
          <cell r="N5479" t="str">
            <v>新建</v>
          </cell>
          <cell r="O5479" t="str">
            <v>鼎城区黄土店新桥村油茶基地</v>
          </cell>
          <cell r="R5479" t="str">
            <v>4.5</v>
          </cell>
          <cell r="S5479" t="str">
            <v>6(5)</v>
          </cell>
          <cell r="T5479" t="str">
            <v>无</v>
          </cell>
          <cell r="U5479">
            <v>0</v>
          </cell>
          <cell r="V5479">
            <v>0.8</v>
          </cell>
          <cell r="W5479">
            <v>0.8</v>
          </cell>
        </row>
        <row r="5480">
          <cell r="I5480" t="str">
            <v>鼎城区黄土店镇白岩冲村油茶种植基地道路</v>
          </cell>
          <cell r="J5480" t="str">
            <v>1312F4307030189</v>
          </cell>
          <cell r="K5480" t="str">
            <v>资源产业路</v>
          </cell>
          <cell r="L5480" t="str">
            <v>三类地区</v>
          </cell>
          <cell r="M5480"/>
          <cell r="N5480" t="str">
            <v>升级改造（提质改造）</v>
          </cell>
          <cell r="O5480" t="str">
            <v>鼎城区黄土店镇白岩冲村油茶种植基地</v>
          </cell>
          <cell r="R5480" t="str">
            <v>4.5</v>
          </cell>
          <cell r="S5480" t="str">
            <v>6(5)</v>
          </cell>
          <cell r="T5480" t="str">
            <v>C419430703</v>
          </cell>
          <cell r="U5480">
            <v>0</v>
          </cell>
          <cell r="V5480">
            <v>3.238</v>
          </cell>
          <cell r="W5480">
            <v>3.238</v>
          </cell>
        </row>
        <row r="5481">
          <cell r="I5481" t="str">
            <v xml:space="preserve">鼎城区黄土店镇凉水井村油茶种植基地道路	</v>
          </cell>
          <cell r="J5481" t="str">
            <v>1312F4307030193</v>
          </cell>
          <cell r="K5481" t="str">
            <v>资源产业路</v>
          </cell>
          <cell r="L5481" t="str">
            <v>三类地区</v>
          </cell>
          <cell r="M5481"/>
          <cell r="N5481" t="str">
            <v>升级改造（提质改造）</v>
          </cell>
          <cell r="O5481" t="str">
            <v>鼎城区黄土店镇凉水井村油茶种植基地</v>
          </cell>
          <cell r="R5481" t="str">
            <v>4.5</v>
          </cell>
          <cell r="S5481" t="str">
            <v>6(5)</v>
          </cell>
          <cell r="T5481" t="str">
            <v>C492430703</v>
          </cell>
          <cell r="U5481">
            <v>0</v>
          </cell>
          <cell r="V5481">
            <v>2.5739999999999998</v>
          </cell>
          <cell r="W5481">
            <v>2.5739999999999998</v>
          </cell>
        </row>
        <row r="5482">
          <cell r="I5482" t="str">
            <v>鼎城区黄土店镇清水冲村竹笋种植基地	连接路</v>
          </cell>
          <cell r="J5482" t="str">
            <v>1312F4307030191</v>
          </cell>
          <cell r="K5482" t="str">
            <v>资源产业路</v>
          </cell>
          <cell r="L5482" t="str">
            <v>三类地区</v>
          </cell>
          <cell r="M5482"/>
          <cell r="N5482" t="str">
            <v>升级改造（提质改造）</v>
          </cell>
          <cell r="O5482" t="str">
            <v>鼎城区黄土店镇清水冲村竹笋种植基地</v>
          </cell>
          <cell r="R5482" t="str">
            <v>4</v>
          </cell>
          <cell r="S5482" t="str">
            <v>6(5)</v>
          </cell>
          <cell r="T5482" t="str">
            <v>C470430703</v>
          </cell>
          <cell r="U5482">
            <v>0</v>
          </cell>
          <cell r="V5482">
            <v>3.6749999999999998</v>
          </cell>
          <cell r="W5482">
            <v>3.6749999999999998</v>
          </cell>
        </row>
        <row r="5483">
          <cell r="I5483" t="str">
            <v xml:space="preserve">鼎城区黄土店镇唐家溪村油茶种植基地道路	</v>
          </cell>
          <cell r="J5483" t="str">
            <v>1312F4307030194</v>
          </cell>
          <cell r="K5483" t="str">
            <v>资源产业路</v>
          </cell>
          <cell r="L5483" t="str">
            <v>三类地区</v>
          </cell>
          <cell r="M5483"/>
          <cell r="N5483" t="str">
            <v>升级改造（提质改造）</v>
          </cell>
          <cell r="O5483" t="str">
            <v>鼎城区黄土店镇唐家溪村油茶种植基地</v>
          </cell>
          <cell r="R5483" t="str">
            <v>4.5</v>
          </cell>
          <cell r="S5483" t="str">
            <v>6(5)</v>
          </cell>
          <cell r="T5483" t="str">
            <v>C848430703</v>
          </cell>
          <cell r="U5483">
            <v>0</v>
          </cell>
          <cell r="V5483">
            <v>2.0859999999999999</v>
          </cell>
          <cell r="W5483">
            <v>2.0859999999999999</v>
          </cell>
        </row>
        <row r="5484">
          <cell r="I5484" t="str">
            <v xml:space="preserve">鼎城区黄土店镇桃花庵村油茶种植基地道路	</v>
          </cell>
          <cell r="J5484" t="str">
            <v>1312F4307030190</v>
          </cell>
          <cell r="K5484" t="str">
            <v>资源产业路</v>
          </cell>
          <cell r="L5484" t="str">
            <v>三类地区</v>
          </cell>
          <cell r="M5484"/>
          <cell r="N5484" t="str">
            <v>升级改造（提质改造）</v>
          </cell>
          <cell r="O5484" t="str">
            <v xml:space="preserve">鼎城区黄土店镇桃花庵村油茶种植基地	</v>
          </cell>
          <cell r="R5484" t="str">
            <v>4.5</v>
          </cell>
          <cell r="S5484" t="str">
            <v>6(5)</v>
          </cell>
          <cell r="T5484" t="str">
            <v>C425430703</v>
          </cell>
          <cell r="U5484">
            <v>0</v>
          </cell>
          <cell r="V5484">
            <v>3.0310000000000001</v>
          </cell>
          <cell r="W5484">
            <v>3.0310000000000001</v>
          </cell>
        </row>
        <row r="5485">
          <cell r="I5485" t="str">
            <v>鼎城区黄土店镇新桥村油茶种植基地2	连接路</v>
          </cell>
          <cell r="J5485" t="str">
            <v>131201F4307030088</v>
          </cell>
          <cell r="K5485" t="str">
            <v>资源产业路</v>
          </cell>
          <cell r="L5485" t="str">
            <v>三类地区</v>
          </cell>
          <cell r="M5485"/>
          <cell r="N5485" t="str">
            <v>新建</v>
          </cell>
          <cell r="O5485" t="str">
            <v>鼎城区黄土店镇新桥村油茶种植基地</v>
          </cell>
          <cell r="R5485" t="str">
            <v>4.5</v>
          </cell>
          <cell r="S5485" t="str">
            <v>6(5)</v>
          </cell>
          <cell r="T5485" t="str">
            <v>无</v>
          </cell>
          <cell r="U5485">
            <v>0</v>
          </cell>
          <cell r="V5485">
            <v>2</v>
          </cell>
          <cell r="W5485">
            <v>2</v>
          </cell>
        </row>
        <row r="5486">
          <cell r="I5486" t="str">
            <v xml:space="preserve">鼎城区黄土店镇竹清潭村竹笋种植基地道路	</v>
          </cell>
          <cell r="J5486" t="str">
            <v>1312F4307030192</v>
          </cell>
          <cell r="K5486" t="str">
            <v>资源产业路</v>
          </cell>
          <cell r="L5486" t="str">
            <v>三类地区</v>
          </cell>
          <cell r="M5486"/>
          <cell r="N5486" t="str">
            <v>升级改造（提质改造）</v>
          </cell>
          <cell r="O5486" t="str">
            <v xml:space="preserve">鼎城区黄土店镇竹清潭村竹笋种植基地	</v>
          </cell>
          <cell r="R5486" t="str">
            <v>4.5</v>
          </cell>
          <cell r="S5486" t="str">
            <v>6(5)</v>
          </cell>
          <cell r="T5486" t="str">
            <v>C476430703</v>
          </cell>
          <cell r="U5486">
            <v>0</v>
          </cell>
          <cell r="V5486">
            <v>2.5569999999999999</v>
          </cell>
          <cell r="W5486">
            <v>2.5569999999999999</v>
          </cell>
        </row>
        <row r="5487">
          <cell r="I5487" t="str">
            <v>鼎城区牛鼻滩永福村高产棉培育基地连接路</v>
          </cell>
          <cell r="J5487" t="str">
            <v>131201F4307030083</v>
          </cell>
          <cell r="K5487" t="str">
            <v>资源产业路</v>
          </cell>
          <cell r="L5487" t="str">
            <v>三类地区</v>
          </cell>
          <cell r="M5487"/>
          <cell r="N5487" t="str">
            <v>升级改造（提质改造）</v>
          </cell>
          <cell r="O5487" t="str">
            <v>鼎城区牛鼻滩永福村高产棉培育基地</v>
          </cell>
          <cell r="R5487" t="str">
            <v>3.5</v>
          </cell>
          <cell r="S5487" t="str">
            <v>6(5)</v>
          </cell>
          <cell r="T5487" t="str">
            <v>c157430703</v>
          </cell>
          <cell r="U5487">
            <v>0</v>
          </cell>
          <cell r="V5487">
            <v>4.3079999999999998</v>
          </cell>
          <cell r="W5487">
            <v>4.3079999999999998</v>
          </cell>
        </row>
        <row r="5488">
          <cell r="I5488" t="str">
            <v>鼎城区牛鼻滩镇白洋湖高产棉培育基地道路</v>
          </cell>
          <cell r="J5488" t="str">
            <v>131201F4307030082</v>
          </cell>
          <cell r="K5488" t="str">
            <v>资源产业路</v>
          </cell>
          <cell r="L5488" t="str">
            <v>三类地区</v>
          </cell>
          <cell r="M5488"/>
          <cell r="N5488" t="str">
            <v>升级改造（提质改造）</v>
          </cell>
          <cell r="O5488" t="str">
            <v>鼎城区牛鼻滩镇白洋湖高产棉培育基地</v>
          </cell>
          <cell r="R5488" t="str">
            <v>3.5</v>
          </cell>
          <cell r="S5488" t="str">
            <v>6(5)</v>
          </cell>
          <cell r="T5488" t="str">
            <v>c169430703</v>
          </cell>
          <cell r="U5488">
            <v>0</v>
          </cell>
          <cell r="V5488">
            <v>4.2569999999999997</v>
          </cell>
          <cell r="W5488">
            <v>4.2569999999999997</v>
          </cell>
        </row>
        <row r="5489">
          <cell r="I5489" t="str">
            <v>鼎城区牛鼻滩镇高产棉培育基地道路</v>
          </cell>
          <cell r="J5489" t="str">
            <v>1312F4307030199</v>
          </cell>
          <cell r="K5489" t="str">
            <v>资源产业路</v>
          </cell>
          <cell r="L5489" t="str">
            <v>三类地区</v>
          </cell>
          <cell r="M5489"/>
          <cell r="N5489" t="str">
            <v>升级改造（提质改造）</v>
          </cell>
          <cell r="O5489" t="str">
            <v>鼎城区牛鼻滩镇高产棉培育基地</v>
          </cell>
          <cell r="R5489" t="str">
            <v>4.5</v>
          </cell>
          <cell r="S5489" t="str">
            <v>6(5)</v>
          </cell>
          <cell r="T5489" t="str">
            <v>Y224430703</v>
          </cell>
          <cell r="U5489">
            <v>0</v>
          </cell>
          <cell r="V5489">
            <v>7.2949999999999999</v>
          </cell>
          <cell r="W5489">
            <v>7.2949999999999999</v>
          </cell>
        </row>
        <row r="5490">
          <cell r="I5490" t="str">
            <v>鼎城区牛鼻滩镇芷湾村高产棉培育基地道路</v>
          </cell>
          <cell r="J5490" t="str">
            <v>1312F4307030202</v>
          </cell>
          <cell r="K5490" t="str">
            <v>资源产业路</v>
          </cell>
          <cell r="L5490" t="str">
            <v>三类地区</v>
          </cell>
          <cell r="M5490"/>
          <cell r="N5490" t="str">
            <v>升级改造（提质改造）</v>
          </cell>
          <cell r="O5490" t="str">
            <v>鼎城区牛鼻滩镇芷湾村高产棉培育基地</v>
          </cell>
          <cell r="R5490" t="str">
            <v>4.5</v>
          </cell>
          <cell r="S5490" t="str">
            <v>6(5)</v>
          </cell>
          <cell r="T5490" t="str">
            <v>Y626430703</v>
          </cell>
          <cell r="U5490">
            <v>0</v>
          </cell>
          <cell r="V5490">
            <v>3.16</v>
          </cell>
          <cell r="W5490">
            <v>3.16</v>
          </cell>
        </row>
        <row r="5491">
          <cell r="I5491" t="str">
            <v>鼎城区十美堂上河口村鱼养殖基地道路</v>
          </cell>
          <cell r="J5491" t="str">
            <v>1312F4307030182</v>
          </cell>
          <cell r="K5491" t="str">
            <v>资源产业路</v>
          </cell>
          <cell r="L5491" t="str">
            <v>三类地区</v>
          </cell>
          <cell r="M5491"/>
          <cell r="N5491" t="str">
            <v>升级改造（提质改造）</v>
          </cell>
          <cell r="O5491" t="str">
            <v>鼎城区十美堂上河口村鱼养殖基地</v>
          </cell>
          <cell r="R5491" t="str">
            <v>4.5</v>
          </cell>
          <cell r="S5491" t="str">
            <v>6(5)</v>
          </cell>
          <cell r="T5491" t="str">
            <v>C034430703</v>
          </cell>
          <cell r="U5491">
            <v>0</v>
          </cell>
          <cell r="V5491">
            <v>1.9330000000000001</v>
          </cell>
          <cell r="W5491">
            <v>1.9330000000000001</v>
          </cell>
        </row>
        <row r="5492">
          <cell r="I5492" t="str">
            <v>鼎城区十美堂小茅村甲鱼养殖基地道路</v>
          </cell>
          <cell r="J5492" t="str">
            <v>1312F4307030181</v>
          </cell>
          <cell r="K5492" t="str">
            <v>资源产业路</v>
          </cell>
          <cell r="L5492" t="str">
            <v>三类地区</v>
          </cell>
          <cell r="M5492"/>
          <cell r="N5492" t="str">
            <v>升级改造（提质改造）</v>
          </cell>
          <cell r="O5492" t="str">
            <v>鼎城区十美堂小茅村甲鱼养殖基地</v>
          </cell>
          <cell r="R5492" t="str">
            <v>4.5</v>
          </cell>
          <cell r="S5492" t="str">
            <v>6(5)</v>
          </cell>
          <cell r="T5492" t="str">
            <v>C026430703</v>
          </cell>
          <cell r="U5492">
            <v>0</v>
          </cell>
          <cell r="V5492">
            <v>3.8919999999999999</v>
          </cell>
          <cell r="W5492">
            <v>3.8919999999999999</v>
          </cell>
        </row>
        <row r="5493">
          <cell r="I5493" t="str">
            <v>鼎城区十美堂一港村甲鱼养殖基地道路</v>
          </cell>
          <cell r="J5493" t="str">
            <v>1312F4307030180</v>
          </cell>
          <cell r="K5493" t="str">
            <v>资源产业路</v>
          </cell>
          <cell r="L5493" t="str">
            <v>三类地区</v>
          </cell>
          <cell r="M5493"/>
          <cell r="N5493" t="str">
            <v>升级改造（提质改造）</v>
          </cell>
          <cell r="O5493" t="str">
            <v>鼎城区十美堂一港村甲鱼养殖基地</v>
          </cell>
          <cell r="R5493" t="str">
            <v>4.5</v>
          </cell>
          <cell r="S5493" t="str">
            <v>6(5)</v>
          </cell>
          <cell r="T5493" t="str">
            <v>Y581430703</v>
          </cell>
          <cell r="U5493">
            <v>0</v>
          </cell>
          <cell r="V5493">
            <v>2.7170000000000001</v>
          </cell>
          <cell r="W5493">
            <v>2.7170000000000001</v>
          </cell>
        </row>
        <row r="5494">
          <cell r="I5494" t="str">
            <v>鼎城区十美堂镇白泥洲村棉花基地道路</v>
          </cell>
          <cell r="J5494" t="str">
            <v>1312F4307030187</v>
          </cell>
          <cell r="K5494" t="str">
            <v>资源产业路</v>
          </cell>
          <cell r="L5494" t="str">
            <v>三类地区</v>
          </cell>
          <cell r="M5494"/>
          <cell r="N5494" t="str">
            <v>升级改造（提质改造）</v>
          </cell>
          <cell r="O5494" t="str">
            <v>鼎城区十美堂镇白泥洲村棉花基地</v>
          </cell>
          <cell r="R5494" t="str">
            <v>4.5</v>
          </cell>
          <cell r="S5494" t="str">
            <v>6(5)</v>
          </cell>
          <cell r="T5494" t="str">
            <v>Y619430703</v>
          </cell>
          <cell r="U5494">
            <v>0</v>
          </cell>
          <cell r="V5494">
            <v>3.625</v>
          </cell>
          <cell r="W5494">
            <v>3.625</v>
          </cell>
        </row>
        <row r="5495">
          <cell r="I5495" t="str">
            <v>鼎城区十美堂镇邓家窖村甲养殖基地道路</v>
          </cell>
          <cell r="J5495" t="str">
            <v>1312F4307030184</v>
          </cell>
          <cell r="K5495" t="str">
            <v>资源产业路</v>
          </cell>
          <cell r="L5495" t="str">
            <v>三类地区</v>
          </cell>
          <cell r="M5495"/>
          <cell r="N5495" t="str">
            <v>升级改造（提质改造）</v>
          </cell>
          <cell r="O5495" t="str">
            <v>鼎城区十美堂镇邓家窖村甲养殖基地</v>
          </cell>
          <cell r="R5495" t="str">
            <v>4.5</v>
          </cell>
          <cell r="S5495" t="str">
            <v>6</v>
          </cell>
          <cell r="T5495" t="str">
            <v>CH75430703</v>
          </cell>
          <cell r="U5495">
            <v>0</v>
          </cell>
          <cell r="V5495">
            <v>17.931000000000001</v>
          </cell>
          <cell r="W5495">
            <v>17.931000000000001</v>
          </cell>
        </row>
        <row r="5496">
          <cell r="I5496" t="str">
            <v>鼎城区十美堂镇荷包湖村甲鱼养殖基地道路</v>
          </cell>
          <cell r="J5496" t="str">
            <v>1312F4307030183</v>
          </cell>
          <cell r="K5496" t="str">
            <v>资源产业路</v>
          </cell>
          <cell r="L5496" t="str">
            <v>三类地区</v>
          </cell>
          <cell r="M5496"/>
          <cell r="N5496" t="str">
            <v>升级改造（提质改造）</v>
          </cell>
          <cell r="O5496" t="str">
            <v>鼎城区十美堂镇荷包湖村甲鱼养殖基地</v>
          </cell>
          <cell r="R5496" t="str">
            <v>4.5</v>
          </cell>
          <cell r="S5496" t="str">
            <v>6(5)</v>
          </cell>
          <cell r="T5496" t="str">
            <v>C037430703</v>
          </cell>
          <cell r="U5496">
            <v>0</v>
          </cell>
          <cell r="V5496">
            <v>6.6459999999999999</v>
          </cell>
          <cell r="W5496">
            <v>6.6459999999999999</v>
          </cell>
        </row>
        <row r="5497">
          <cell r="I5497" t="str">
            <v>鼎城区十美堂镇菱角村蔬菜基地道路</v>
          </cell>
          <cell r="J5497" t="str">
            <v>1312F4307030185</v>
          </cell>
          <cell r="K5497" t="str">
            <v>资源产业路</v>
          </cell>
          <cell r="L5497" t="str">
            <v>三类地区</v>
          </cell>
          <cell r="M5497"/>
          <cell r="N5497" t="str">
            <v>升级改造（提质改造）</v>
          </cell>
          <cell r="O5497" t="str">
            <v>鼎城区十美堂镇菱角村蔬菜基地</v>
          </cell>
          <cell r="R5497" t="str">
            <v>4.5</v>
          </cell>
          <cell r="S5497" t="str">
            <v>6(5)</v>
          </cell>
          <cell r="T5497" t="str">
            <v>C043430703</v>
          </cell>
          <cell r="U5497">
            <v>0</v>
          </cell>
          <cell r="V5497">
            <v>3.0129999999999999</v>
          </cell>
          <cell r="W5497">
            <v>3.0129999999999999</v>
          </cell>
        </row>
        <row r="5498">
          <cell r="I5498" t="str">
            <v>鼎城区石板滩镇毛栗岗村花木种植基地道路</v>
          </cell>
          <cell r="J5498" t="str">
            <v>1312F4307030224</v>
          </cell>
          <cell r="K5498" t="str">
            <v>资源产业路</v>
          </cell>
          <cell r="L5498" t="str">
            <v>三类地区</v>
          </cell>
          <cell r="M5498"/>
          <cell r="N5498" t="str">
            <v>升级改造（提质改造）</v>
          </cell>
          <cell r="O5498" t="str">
            <v>鼎城区石板滩镇毛栗岗村花木种植基地</v>
          </cell>
          <cell r="R5498" t="str">
            <v>4.5</v>
          </cell>
          <cell r="S5498" t="str">
            <v>6(5)</v>
          </cell>
          <cell r="T5498" t="str">
            <v>Y599430703</v>
          </cell>
          <cell r="U5498">
            <v>0</v>
          </cell>
          <cell r="V5498">
            <v>3.9580000000000002</v>
          </cell>
          <cell r="W5498">
            <v>3.9580000000000002</v>
          </cell>
        </row>
        <row r="5499">
          <cell r="I5499" t="str">
            <v>鼎城区石公桥白云阁香米种植基地连接路</v>
          </cell>
          <cell r="J5499" t="str">
            <v>131201F4307030021</v>
          </cell>
          <cell r="K5499" t="str">
            <v>资源产业路</v>
          </cell>
          <cell r="L5499" t="str">
            <v>三类地区</v>
          </cell>
          <cell r="M5499"/>
          <cell r="N5499" t="str">
            <v>升级改造（提质改造）</v>
          </cell>
          <cell r="O5499" t="str">
            <v>鼎城区石公桥白云阁香米种植基地连通道路</v>
          </cell>
          <cell r="R5499" t="str">
            <v>3.5</v>
          </cell>
          <cell r="S5499" t="str">
            <v>6(5)</v>
          </cell>
          <cell r="T5499" t="str">
            <v>c775430703</v>
          </cell>
          <cell r="U5499">
            <v>0</v>
          </cell>
          <cell r="V5499">
            <v>0.38</v>
          </cell>
          <cell r="W5499">
            <v>0.38</v>
          </cell>
        </row>
        <row r="5500">
          <cell r="I5500" t="str">
            <v>鼎城区石公桥镇芦茅岗村优质稻高产园道路</v>
          </cell>
          <cell r="J5500" t="str">
            <v>1312F4307030227</v>
          </cell>
          <cell r="K5500" t="str">
            <v>资源产业路</v>
          </cell>
          <cell r="L5500" t="str">
            <v>三类地区</v>
          </cell>
          <cell r="M5500"/>
          <cell r="N5500" t="str">
            <v>升级改造（提质改造）</v>
          </cell>
          <cell r="O5500" t="str">
            <v>鼎城区石公桥镇芦茅岗村优质稻高产园</v>
          </cell>
          <cell r="R5500" t="str">
            <v>4.5</v>
          </cell>
          <cell r="S5500" t="str">
            <v>6(5)</v>
          </cell>
          <cell r="T5500" t="str">
            <v>C076430703</v>
          </cell>
          <cell r="U5500">
            <v>0</v>
          </cell>
          <cell r="V5500">
            <v>2.7850000000000001</v>
          </cell>
          <cell r="W5500">
            <v>2.7850000000000001</v>
          </cell>
        </row>
        <row r="5501">
          <cell r="I5501" t="str">
            <v>鼎城区石公桥镇赵家挡村葡萄园道路</v>
          </cell>
          <cell r="J5501" t="str">
            <v>1312F4307030226</v>
          </cell>
          <cell r="K5501" t="str">
            <v>资源产业路</v>
          </cell>
          <cell r="L5501" t="str">
            <v>三类地区</v>
          </cell>
          <cell r="M5501"/>
          <cell r="N5501" t="str">
            <v>升级改造（提质改造）</v>
          </cell>
          <cell r="O5501" t="str">
            <v>鼎城区石公桥镇赵家挡村葡萄园</v>
          </cell>
          <cell r="R5501" t="str">
            <v>4.5</v>
          </cell>
          <cell r="S5501" t="str">
            <v>6(5)</v>
          </cell>
          <cell r="T5501" t="str">
            <v>X082430703</v>
          </cell>
          <cell r="U5501">
            <v>0</v>
          </cell>
          <cell r="V5501">
            <v>13.010999999999999</v>
          </cell>
          <cell r="W5501">
            <v>13.010999999999999</v>
          </cell>
        </row>
        <row r="5502">
          <cell r="I5502" t="str">
            <v>鼎城区双桥坪农夫堰村良种培育基地连接路</v>
          </cell>
          <cell r="J5502" t="str">
            <v>1312F4307030241</v>
          </cell>
          <cell r="K5502" t="str">
            <v>资源产业路</v>
          </cell>
          <cell r="L5502" t="str">
            <v>三类地区</v>
          </cell>
          <cell r="M5502"/>
          <cell r="N5502" t="str">
            <v>新建</v>
          </cell>
          <cell r="O5502" t="str">
            <v>鼎城区双桥坪农夫堰村良种培育基地</v>
          </cell>
          <cell r="R5502" t="str">
            <v>4.5</v>
          </cell>
          <cell r="S5502" t="str">
            <v>6(5)</v>
          </cell>
          <cell r="T5502" t="str">
            <v>C991430703</v>
          </cell>
          <cell r="U5502">
            <v>0</v>
          </cell>
          <cell r="V5502">
            <v>7.2439999999999998</v>
          </cell>
          <cell r="W5502">
            <v>7.2439999999999998</v>
          </cell>
        </row>
        <row r="5503">
          <cell r="I5503" t="str">
            <v>鼎城区现代农业产业谢家铺香米园区道路（寒枫坳-古龙山）</v>
          </cell>
          <cell r="J5503" t="str">
            <v>1312F4307030110</v>
          </cell>
          <cell r="K5503" t="str">
            <v>资源产业路</v>
          </cell>
          <cell r="L5503" t="str">
            <v>三类地区</v>
          </cell>
          <cell r="M5503"/>
          <cell r="N5503" t="str">
            <v>升级改造（提质改造）</v>
          </cell>
          <cell r="O5503" t="str">
            <v>鼎城区现代农业园</v>
          </cell>
          <cell r="R5503" t="str">
            <v>3.5</v>
          </cell>
          <cell r="S5503" t="str">
            <v>6(5)</v>
          </cell>
          <cell r="T5503" t="str">
            <v>Y600430703</v>
          </cell>
          <cell r="U5503">
            <v>0</v>
          </cell>
          <cell r="V5503">
            <v>1.1020000000000001</v>
          </cell>
          <cell r="W5503">
            <v>1.1020000000000001</v>
          </cell>
        </row>
        <row r="5504">
          <cell r="I5504" t="str">
            <v>鼎城区现代农业产业园道路（胡家山）</v>
          </cell>
          <cell r="J5504" t="str">
            <v>1312F4307030137</v>
          </cell>
          <cell r="K5504" t="str">
            <v>资源产业路</v>
          </cell>
          <cell r="L5504" t="str">
            <v>三类地区</v>
          </cell>
          <cell r="M5504"/>
          <cell r="N5504" t="str">
            <v>新建</v>
          </cell>
          <cell r="O5504" t="str">
            <v>鼎城区现代农业园</v>
          </cell>
          <cell r="R5504" t="str">
            <v>3.5</v>
          </cell>
          <cell r="S5504" t="str">
            <v>6(5)</v>
          </cell>
          <cell r="T5504" t="str">
            <v>无</v>
          </cell>
          <cell r="U5504">
            <v>0</v>
          </cell>
          <cell r="V5504">
            <v>0.56000000000000005</v>
          </cell>
          <cell r="W5504">
            <v>0.56000000000000005</v>
          </cell>
        </row>
        <row r="5505">
          <cell r="I5505" t="str">
            <v>鼎城区现代农业产业园道路（天花园-童家冲）</v>
          </cell>
          <cell r="J5505" t="str">
            <v>1312F4307030141</v>
          </cell>
          <cell r="K5505" t="str">
            <v>资源产业路</v>
          </cell>
          <cell r="L5505" t="str">
            <v>三类地区</v>
          </cell>
          <cell r="M5505"/>
          <cell r="N5505" t="str">
            <v>新建</v>
          </cell>
          <cell r="O5505" t="str">
            <v>鼎城区现代农业园</v>
          </cell>
          <cell r="R5505" t="str">
            <v>3.5</v>
          </cell>
          <cell r="S5505" t="str">
            <v>6(5)</v>
          </cell>
          <cell r="T5505" t="str">
            <v>无</v>
          </cell>
          <cell r="U5505">
            <v>0</v>
          </cell>
          <cell r="V5505">
            <v>1.7</v>
          </cell>
          <cell r="W5505">
            <v>1.7</v>
          </cell>
        </row>
        <row r="5506">
          <cell r="I5506" t="str">
            <v>鼎城区现代农业产业园道路（中堂窝-双堰溏）</v>
          </cell>
          <cell r="J5506" t="str">
            <v>1312F4307030142</v>
          </cell>
          <cell r="K5506" t="str">
            <v>资源产业路</v>
          </cell>
          <cell r="L5506" t="str">
            <v>三类地区</v>
          </cell>
          <cell r="M5506"/>
          <cell r="N5506" t="str">
            <v>新建</v>
          </cell>
          <cell r="O5506" t="str">
            <v>鼎城区现代农业园</v>
          </cell>
          <cell r="R5506" t="str">
            <v>3.5</v>
          </cell>
          <cell r="S5506" t="str">
            <v>6(5)</v>
          </cell>
          <cell r="T5506" t="str">
            <v>无</v>
          </cell>
          <cell r="U5506">
            <v>0</v>
          </cell>
          <cell r="V5506">
            <v>1.2</v>
          </cell>
          <cell r="W5506">
            <v>1.2</v>
          </cell>
        </row>
        <row r="5507">
          <cell r="I5507" t="str">
            <v>鼎城区现代农业产业园区道路(草坪3组)</v>
          </cell>
          <cell r="J5507" t="str">
            <v>1312F4307030025</v>
          </cell>
          <cell r="K5507" t="str">
            <v>资源产业路</v>
          </cell>
          <cell r="L5507" t="str">
            <v>三类地区</v>
          </cell>
          <cell r="M5507"/>
          <cell r="N5507" t="str">
            <v>新建</v>
          </cell>
          <cell r="O5507" t="str">
            <v>鼎城区现代农业园</v>
          </cell>
          <cell r="R5507" t="str">
            <v>3.5</v>
          </cell>
          <cell r="S5507" t="str">
            <v>6(5)</v>
          </cell>
          <cell r="T5507" t="str">
            <v>无</v>
          </cell>
          <cell r="U5507">
            <v>0</v>
          </cell>
          <cell r="V5507">
            <v>0.68</v>
          </cell>
          <cell r="W5507">
            <v>0.68</v>
          </cell>
        </row>
        <row r="5508">
          <cell r="I5508" t="str">
            <v>鼎城区现代农业产业园区道路(村部-7组）</v>
          </cell>
          <cell r="J5508" t="str">
            <v>1312F4307030120</v>
          </cell>
          <cell r="K5508" t="str">
            <v>资源产业路</v>
          </cell>
          <cell r="L5508" t="str">
            <v>三类地区</v>
          </cell>
          <cell r="M5508"/>
          <cell r="N5508" t="str">
            <v>升级改造（提质改造）</v>
          </cell>
          <cell r="O5508" t="str">
            <v>鼎城区现代农业园</v>
          </cell>
          <cell r="R5508" t="str">
            <v>3.5</v>
          </cell>
          <cell r="S5508" t="str">
            <v>6(5)</v>
          </cell>
          <cell r="T5508" t="str">
            <v>X094430703</v>
          </cell>
          <cell r="U5508">
            <v>1.532</v>
          </cell>
          <cell r="V5508">
            <v>2.1669999999999998</v>
          </cell>
          <cell r="W5508">
            <v>0.63500000000000001</v>
          </cell>
        </row>
        <row r="5509">
          <cell r="I5509" t="str">
            <v>鼎城区现代农业产业园区道路(放羊7组-放羊7组)</v>
          </cell>
          <cell r="J5509" t="str">
            <v>1312F4307030054</v>
          </cell>
          <cell r="K5509" t="str">
            <v>资源产业路</v>
          </cell>
          <cell r="L5509" t="str">
            <v>三类地区</v>
          </cell>
          <cell r="M5509"/>
          <cell r="N5509" t="str">
            <v>新建</v>
          </cell>
          <cell r="O5509" t="str">
            <v>鼎城区现代农业园</v>
          </cell>
          <cell r="R5509" t="str">
            <v>3.5</v>
          </cell>
          <cell r="S5509" t="str">
            <v>6(5)</v>
          </cell>
          <cell r="T5509" t="str">
            <v>C379430703</v>
          </cell>
          <cell r="U5509">
            <v>0</v>
          </cell>
          <cell r="V5509">
            <v>2.464</v>
          </cell>
          <cell r="W5509">
            <v>2.464</v>
          </cell>
        </row>
        <row r="5510">
          <cell r="I5510" t="str">
            <v>鼎城区现代农业产业园区道路(一组-沧水河)</v>
          </cell>
          <cell r="J5510" t="str">
            <v>1312F4307030130</v>
          </cell>
          <cell r="K5510" t="str">
            <v>资源产业路</v>
          </cell>
          <cell r="L5510" t="str">
            <v>三类地区</v>
          </cell>
          <cell r="M5510"/>
          <cell r="N5510" t="str">
            <v>新建</v>
          </cell>
          <cell r="O5510" t="str">
            <v>鼎城区现代农业园</v>
          </cell>
          <cell r="R5510" t="str">
            <v>3.5</v>
          </cell>
          <cell r="S5510" t="str">
            <v>6(5)</v>
          </cell>
          <cell r="T5510" t="str">
            <v>无</v>
          </cell>
          <cell r="U5510">
            <v>0</v>
          </cell>
          <cell r="V5510">
            <v>0.371</v>
          </cell>
          <cell r="W5510">
            <v>0.371</v>
          </cell>
        </row>
        <row r="5511">
          <cell r="I5511" t="str">
            <v>鼎城区现代农业产业园区道路（2组-2组）</v>
          </cell>
          <cell r="J5511" t="str">
            <v>1312F4307030048</v>
          </cell>
          <cell r="K5511" t="str">
            <v>资源产业路</v>
          </cell>
          <cell r="L5511" t="str">
            <v>三类地区</v>
          </cell>
          <cell r="M5511"/>
          <cell r="N5511" t="str">
            <v>新建</v>
          </cell>
          <cell r="O5511" t="str">
            <v>鼎城区现代农业园</v>
          </cell>
          <cell r="R5511" t="str">
            <v>3.5</v>
          </cell>
          <cell r="S5511" t="str">
            <v>6(5)</v>
          </cell>
          <cell r="T5511" t="str">
            <v>C296430703</v>
          </cell>
          <cell r="U5511">
            <v>0.98499999999999999</v>
          </cell>
          <cell r="V5511">
            <v>1.798</v>
          </cell>
          <cell r="W5511">
            <v>0.81299999999999994</v>
          </cell>
        </row>
        <row r="5512">
          <cell r="I5512" t="str">
            <v>鼎城区现代农业产业园区道路（4分场-万福庵4组）</v>
          </cell>
          <cell r="J5512" t="str">
            <v>1312F4307030012</v>
          </cell>
          <cell r="K5512" t="str">
            <v>资源产业路</v>
          </cell>
          <cell r="L5512" t="str">
            <v>三类地区</v>
          </cell>
          <cell r="M5512"/>
          <cell r="N5512" t="str">
            <v>新建</v>
          </cell>
          <cell r="O5512" t="str">
            <v>鼎城区现代农业园</v>
          </cell>
          <cell r="R5512" t="str">
            <v>4</v>
          </cell>
          <cell r="S5512" t="str">
            <v>6(5)</v>
          </cell>
          <cell r="T5512" t="str">
            <v>无</v>
          </cell>
          <cell r="U5512">
            <v>0</v>
          </cell>
          <cell r="V5512">
            <v>1.5</v>
          </cell>
          <cell r="W5512">
            <v>1.5</v>
          </cell>
        </row>
        <row r="5513">
          <cell r="I5513" t="str">
            <v>鼎城区现代农业产业园区道路（杜家庄-福兴村部2）</v>
          </cell>
          <cell r="J5513" t="str">
            <v>1312F4307030108</v>
          </cell>
          <cell r="K5513" t="str">
            <v>资源产业路</v>
          </cell>
          <cell r="L5513" t="str">
            <v>三类地区</v>
          </cell>
          <cell r="M5513"/>
          <cell r="N5513" t="str">
            <v>新建</v>
          </cell>
          <cell r="O5513" t="str">
            <v>鼎城区现代农业园</v>
          </cell>
          <cell r="R5513" t="str">
            <v>4</v>
          </cell>
          <cell r="S5513" t="str">
            <v>6(5)</v>
          </cell>
          <cell r="T5513" t="str">
            <v>Y597430703</v>
          </cell>
          <cell r="U5513">
            <v>0</v>
          </cell>
          <cell r="V5513">
            <v>3.0539999999999998</v>
          </cell>
          <cell r="W5513">
            <v>3.0539999999999998</v>
          </cell>
        </row>
        <row r="5514">
          <cell r="I5514" t="str">
            <v>鼎城区现代农业产业园区道路（高峰1组-1组）</v>
          </cell>
          <cell r="J5514" t="str">
            <v>1312F4307030037</v>
          </cell>
          <cell r="K5514" t="str">
            <v>资源产业路</v>
          </cell>
          <cell r="L5514" t="str">
            <v>三类地区</v>
          </cell>
          <cell r="M5514"/>
          <cell r="N5514" t="str">
            <v>新建</v>
          </cell>
          <cell r="O5514" t="str">
            <v>鼎城区现代农业园</v>
          </cell>
          <cell r="R5514" t="str">
            <v>3.5</v>
          </cell>
          <cell r="S5514" t="str">
            <v>6(5)</v>
          </cell>
          <cell r="T5514" t="str">
            <v>无</v>
          </cell>
          <cell r="U5514">
            <v>0</v>
          </cell>
          <cell r="V5514">
            <v>1.65</v>
          </cell>
          <cell r="W5514">
            <v>1.65</v>
          </cell>
        </row>
        <row r="5515">
          <cell r="I5515" t="str">
            <v>鼎城区现代农业产业园区道路（官1组-大官陂）</v>
          </cell>
          <cell r="J5515" t="str">
            <v>1312F4307030103</v>
          </cell>
          <cell r="K5515" t="str">
            <v>资源产业路</v>
          </cell>
          <cell r="L5515" t="str">
            <v>三类地区</v>
          </cell>
          <cell r="M5515"/>
          <cell r="N5515" t="str">
            <v>新建</v>
          </cell>
          <cell r="O5515" t="str">
            <v>鼎城区现代农业园</v>
          </cell>
          <cell r="R5515" t="str">
            <v>4</v>
          </cell>
          <cell r="S5515" t="str">
            <v>6(5)</v>
          </cell>
          <cell r="T5515" t="str">
            <v>Y017430703</v>
          </cell>
          <cell r="U5515">
            <v>0</v>
          </cell>
          <cell r="V5515">
            <v>3.1139999999999999</v>
          </cell>
          <cell r="W5515">
            <v>3.1139999999999999</v>
          </cell>
        </row>
        <row r="5516">
          <cell r="I5516" t="str">
            <v>鼎城区现代农业产业园区道路（夹心岭7组-7组）</v>
          </cell>
          <cell r="J5516" t="str">
            <v>1312F4307030023</v>
          </cell>
          <cell r="K5516" t="str">
            <v>资源产业路</v>
          </cell>
          <cell r="L5516" t="str">
            <v>三类地区</v>
          </cell>
          <cell r="M5516"/>
          <cell r="N5516" t="str">
            <v>新建</v>
          </cell>
          <cell r="O5516" t="str">
            <v>鼎城区现代农业园</v>
          </cell>
          <cell r="R5516" t="str">
            <v>3.5</v>
          </cell>
          <cell r="S5516" t="str">
            <v>6(5)</v>
          </cell>
          <cell r="T5516" t="str">
            <v>无</v>
          </cell>
          <cell r="U5516">
            <v>0</v>
          </cell>
          <cell r="V5516">
            <v>1.867</v>
          </cell>
          <cell r="W5516">
            <v>1.867</v>
          </cell>
        </row>
        <row r="5517">
          <cell r="I5517" t="str">
            <v>鼎城区现代农业产业园区道路（金泉山4组-古龙山2组）</v>
          </cell>
          <cell r="J5517" t="str">
            <v>1312F4307030075</v>
          </cell>
          <cell r="K5517" t="str">
            <v>资源产业路</v>
          </cell>
          <cell r="L5517" t="str">
            <v>三类地区</v>
          </cell>
          <cell r="M5517"/>
          <cell r="N5517" t="str">
            <v>新建</v>
          </cell>
          <cell r="O5517" t="str">
            <v>鼎城区现代农业园</v>
          </cell>
          <cell r="R5517" t="str">
            <v>3.5</v>
          </cell>
          <cell r="S5517" t="str">
            <v>6(5)</v>
          </cell>
          <cell r="T5517" t="str">
            <v>CA58430703</v>
          </cell>
          <cell r="U5517">
            <v>0</v>
          </cell>
          <cell r="V5517">
            <v>1.087</v>
          </cell>
          <cell r="W5517">
            <v>1.087</v>
          </cell>
        </row>
        <row r="5518">
          <cell r="I5518" t="str">
            <v>鼎城区现代农业产业园区道路（联兴10组-金泉山3组）</v>
          </cell>
          <cell r="J5518" t="str">
            <v>1312F4307030076</v>
          </cell>
          <cell r="K5518" t="str">
            <v>资源产业路</v>
          </cell>
          <cell r="L5518" t="str">
            <v>三类地区</v>
          </cell>
          <cell r="M5518"/>
          <cell r="N5518" t="str">
            <v>新建</v>
          </cell>
          <cell r="O5518" t="str">
            <v>鼎城区现代农业园</v>
          </cell>
          <cell r="R5518" t="str">
            <v>3.5</v>
          </cell>
          <cell r="S5518" t="str">
            <v>6(5)</v>
          </cell>
          <cell r="T5518" t="str">
            <v>CA60430703</v>
          </cell>
          <cell r="U5518">
            <v>0</v>
          </cell>
          <cell r="V5518">
            <v>2.3570000000000002</v>
          </cell>
          <cell r="W5518">
            <v>2.3570000000000002</v>
          </cell>
        </row>
        <row r="5519">
          <cell r="I5519" t="str">
            <v>鼎城区现代农业产业园区道路（龙山-杨家溶）</v>
          </cell>
          <cell r="J5519" t="str">
            <v>1312F4307030139</v>
          </cell>
          <cell r="K5519" t="str">
            <v>资源产业路</v>
          </cell>
          <cell r="L5519" t="str">
            <v>三类地区</v>
          </cell>
          <cell r="M5519"/>
          <cell r="N5519" t="str">
            <v>新建</v>
          </cell>
          <cell r="O5519" t="str">
            <v>鼎城区现代农业园</v>
          </cell>
          <cell r="R5519" t="str">
            <v>3.5</v>
          </cell>
          <cell r="S5519" t="str">
            <v>6(5)</v>
          </cell>
          <cell r="T5519" t="str">
            <v>无</v>
          </cell>
          <cell r="U5519">
            <v>0</v>
          </cell>
          <cell r="V5519">
            <v>0.6</v>
          </cell>
          <cell r="W5519">
            <v>0.6</v>
          </cell>
        </row>
        <row r="5520">
          <cell r="I5520" t="str">
            <v>鼎城区现代农业产业园区道路（卧龙岗4组-同心坝）</v>
          </cell>
          <cell r="J5520" t="str">
            <v>1312F4307030094</v>
          </cell>
          <cell r="K5520" t="str">
            <v>资源产业路</v>
          </cell>
          <cell r="L5520" t="str">
            <v>三类地区</v>
          </cell>
          <cell r="M5520"/>
          <cell r="N5520" t="str">
            <v>新建</v>
          </cell>
          <cell r="O5520" t="str">
            <v>鼎城区现代农业园</v>
          </cell>
          <cell r="R5520" t="str">
            <v>3.5</v>
          </cell>
          <cell r="S5520" t="str">
            <v>6(5)</v>
          </cell>
          <cell r="T5520" t="str">
            <v>CB79430703</v>
          </cell>
          <cell r="U5520">
            <v>0</v>
          </cell>
          <cell r="V5520">
            <v>1.4610000000000001</v>
          </cell>
          <cell r="W5520">
            <v>1.4610000000000001</v>
          </cell>
        </row>
        <row r="5521">
          <cell r="I5521" t="str">
            <v>鼎城区现代农业产业园区道路（下堰-长浪堰）</v>
          </cell>
          <cell r="J5521" t="str">
            <v>1312F4307030136</v>
          </cell>
          <cell r="K5521" t="str">
            <v>资源产业路</v>
          </cell>
          <cell r="L5521" t="str">
            <v>三类地区</v>
          </cell>
          <cell r="M5521"/>
          <cell r="N5521" t="str">
            <v>新建</v>
          </cell>
          <cell r="O5521" t="str">
            <v>鼎城区现代农业园</v>
          </cell>
          <cell r="R5521" t="str">
            <v>3.5</v>
          </cell>
          <cell r="S5521" t="str">
            <v>6(5)</v>
          </cell>
          <cell r="T5521" t="str">
            <v>无</v>
          </cell>
          <cell r="U5521">
            <v>0</v>
          </cell>
          <cell r="V5521">
            <v>0.6</v>
          </cell>
          <cell r="W5521">
            <v>0.6</v>
          </cell>
        </row>
        <row r="5522">
          <cell r="I5522" t="str">
            <v>鼎城区现代农业产业园区道路（新建段10）</v>
          </cell>
          <cell r="J5522" t="str">
            <v>1312F4307030005</v>
          </cell>
          <cell r="K5522" t="str">
            <v>资源产业路</v>
          </cell>
          <cell r="L5522" t="str">
            <v>三类地区</v>
          </cell>
          <cell r="M5522"/>
          <cell r="N5522" t="str">
            <v>新建</v>
          </cell>
          <cell r="O5522" t="str">
            <v>鼎城区现代农业园</v>
          </cell>
          <cell r="R5522" t="str">
            <v>4.5</v>
          </cell>
          <cell r="S5522" t="str">
            <v>6(5)</v>
          </cell>
          <cell r="T5522" t="str">
            <v>无</v>
          </cell>
          <cell r="U5522">
            <v>0</v>
          </cell>
          <cell r="V5522">
            <v>0.45800000000000002</v>
          </cell>
          <cell r="W5522">
            <v>0.45800000000000002</v>
          </cell>
        </row>
        <row r="5523">
          <cell r="I5523" t="str">
            <v>鼎城区现代农业产业园区道路（新建段1）</v>
          </cell>
          <cell r="J5523" t="str">
            <v>1312F4307030003</v>
          </cell>
          <cell r="K5523" t="str">
            <v>资源产业路</v>
          </cell>
          <cell r="L5523" t="str">
            <v>三类地区</v>
          </cell>
          <cell r="M5523"/>
          <cell r="N5523" t="str">
            <v>新建</v>
          </cell>
          <cell r="O5523" t="str">
            <v>鼎城区现代农业园</v>
          </cell>
          <cell r="R5523" t="str">
            <v>4.5</v>
          </cell>
          <cell r="S5523" t="str">
            <v>6(5)</v>
          </cell>
          <cell r="T5523" t="str">
            <v>无</v>
          </cell>
          <cell r="U5523">
            <v>0</v>
          </cell>
          <cell r="V5523">
            <v>0.35</v>
          </cell>
          <cell r="W5523">
            <v>0.35</v>
          </cell>
        </row>
        <row r="5524">
          <cell r="I5524" t="str">
            <v>鼎城区现代农业产业园区道路（新建段2）</v>
          </cell>
          <cell r="J5524" t="str">
            <v>1312F4307030013</v>
          </cell>
          <cell r="K5524" t="str">
            <v>资源产业路</v>
          </cell>
          <cell r="L5524" t="str">
            <v>三类地区</v>
          </cell>
          <cell r="M5524"/>
          <cell r="N5524" t="str">
            <v>新建</v>
          </cell>
          <cell r="O5524" t="str">
            <v>鼎城区现代农业园</v>
          </cell>
          <cell r="R5524" t="str">
            <v>4.5</v>
          </cell>
          <cell r="S5524" t="str">
            <v>6(5)</v>
          </cell>
          <cell r="T5524" t="str">
            <v>无</v>
          </cell>
          <cell r="U5524">
            <v>0</v>
          </cell>
          <cell r="V5524">
            <v>0.61099999999999999</v>
          </cell>
          <cell r="W5524">
            <v>0.61099999999999999</v>
          </cell>
        </row>
        <row r="5525">
          <cell r="I5525" t="str">
            <v>鼎城区现代农业产业园区道路（新建段3）</v>
          </cell>
          <cell r="J5525" t="str">
            <v>1312F4307030022</v>
          </cell>
          <cell r="K5525" t="str">
            <v>资源产业路</v>
          </cell>
          <cell r="L5525" t="str">
            <v>三类地区</v>
          </cell>
          <cell r="M5525"/>
          <cell r="N5525" t="str">
            <v>新建</v>
          </cell>
          <cell r="O5525" t="str">
            <v>鼎城区现代农业园</v>
          </cell>
          <cell r="R5525" t="str">
            <v>4.5</v>
          </cell>
          <cell r="S5525" t="str">
            <v>6(5)</v>
          </cell>
          <cell r="T5525" t="str">
            <v>无</v>
          </cell>
          <cell r="U5525">
            <v>0</v>
          </cell>
          <cell r="V5525">
            <v>0.22500000000000001</v>
          </cell>
          <cell r="W5525">
            <v>0.22500000000000001</v>
          </cell>
        </row>
        <row r="5526">
          <cell r="I5526" t="str">
            <v>鼎城区现代农业产业园区道路（新建段4）</v>
          </cell>
          <cell r="J5526" t="str">
            <v>1312F4307030030</v>
          </cell>
          <cell r="K5526" t="str">
            <v>资源产业路</v>
          </cell>
          <cell r="L5526" t="str">
            <v>三类地区</v>
          </cell>
          <cell r="M5526"/>
          <cell r="N5526" t="str">
            <v>新建</v>
          </cell>
          <cell r="O5526" t="str">
            <v>鼎城区现代农业园</v>
          </cell>
          <cell r="R5526" t="str">
            <v>4.5</v>
          </cell>
          <cell r="S5526" t="str">
            <v>6(5)</v>
          </cell>
          <cell r="T5526" t="str">
            <v>无</v>
          </cell>
          <cell r="U5526">
            <v>0</v>
          </cell>
          <cell r="V5526">
            <v>1.1000000000000001</v>
          </cell>
          <cell r="W5526">
            <v>1.1000000000000001</v>
          </cell>
        </row>
        <row r="5527">
          <cell r="I5527" t="str">
            <v>鼎城区现代农业产业园区道路（新建段5）</v>
          </cell>
          <cell r="J5527" t="str">
            <v>1312F4307030031</v>
          </cell>
          <cell r="K5527" t="str">
            <v>资源产业路</v>
          </cell>
          <cell r="L5527" t="str">
            <v>三类地区</v>
          </cell>
          <cell r="M5527"/>
          <cell r="N5527" t="str">
            <v>新建</v>
          </cell>
          <cell r="O5527" t="str">
            <v>鼎城区现代农业园</v>
          </cell>
          <cell r="R5527" t="str">
            <v>3.5</v>
          </cell>
          <cell r="S5527" t="str">
            <v>6(5)</v>
          </cell>
          <cell r="T5527" t="str">
            <v>无</v>
          </cell>
          <cell r="U5527">
            <v>0</v>
          </cell>
          <cell r="V5527">
            <v>1.01</v>
          </cell>
          <cell r="W5527">
            <v>1.01</v>
          </cell>
        </row>
        <row r="5528">
          <cell r="I5528" t="str">
            <v>鼎城区现代农业产业园区道路（新建段6）</v>
          </cell>
          <cell r="J5528" t="str">
            <v>1312F4307030006</v>
          </cell>
          <cell r="K5528" t="str">
            <v>资源产业路</v>
          </cell>
          <cell r="L5528" t="str">
            <v>三类地区</v>
          </cell>
          <cell r="M5528"/>
          <cell r="N5528" t="str">
            <v>新建</v>
          </cell>
          <cell r="O5528" t="str">
            <v>鼎城区现代农业园</v>
          </cell>
          <cell r="R5528" t="str">
            <v>3.5</v>
          </cell>
          <cell r="S5528" t="str">
            <v>6(5)</v>
          </cell>
          <cell r="T5528" t="str">
            <v>无</v>
          </cell>
          <cell r="U5528">
            <v>0</v>
          </cell>
          <cell r="V5528">
            <v>0.85</v>
          </cell>
          <cell r="W5528">
            <v>0.85</v>
          </cell>
        </row>
        <row r="5529">
          <cell r="I5529" t="str">
            <v>鼎城区现代农业产业园区道路（新建段7）</v>
          </cell>
          <cell r="J5529" t="str">
            <v>1312F4307030069</v>
          </cell>
          <cell r="K5529" t="str">
            <v>资源产业路</v>
          </cell>
          <cell r="L5529" t="str">
            <v>三类地区</v>
          </cell>
          <cell r="M5529"/>
          <cell r="N5529" t="str">
            <v>新建</v>
          </cell>
          <cell r="O5529" t="str">
            <v>鼎城区现代农业园</v>
          </cell>
          <cell r="R5529" t="str">
            <v>3.5</v>
          </cell>
          <cell r="S5529" t="str">
            <v>6(5)</v>
          </cell>
          <cell r="T5529" t="str">
            <v>CA22430703</v>
          </cell>
          <cell r="U5529">
            <v>0</v>
          </cell>
          <cell r="V5529">
            <v>2.0609999999999999</v>
          </cell>
          <cell r="W5529">
            <v>2.0609999999999999</v>
          </cell>
        </row>
        <row r="5530">
          <cell r="I5530" t="str">
            <v>鼎城区现代农业产业园区道路（新建段9）</v>
          </cell>
          <cell r="J5530" t="str">
            <v>1312F4307030004</v>
          </cell>
          <cell r="K5530" t="str">
            <v>资源产业路</v>
          </cell>
          <cell r="L5530" t="str">
            <v>三类地区</v>
          </cell>
          <cell r="M5530"/>
          <cell r="N5530" t="str">
            <v>新建</v>
          </cell>
          <cell r="O5530" t="str">
            <v>鼎城区现代农业园</v>
          </cell>
          <cell r="R5530" t="str">
            <v>3.5</v>
          </cell>
          <cell r="S5530" t="str">
            <v>6(5)</v>
          </cell>
          <cell r="T5530" t="str">
            <v>无</v>
          </cell>
          <cell r="U5530">
            <v>0</v>
          </cell>
          <cell r="V5530">
            <v>0.41</v>
          </cell>
          <cell r="W5530">
            <v>0.41</v>
          </cell>
        </row>
        <row r="5531">
          <cell r="I5531" t="str">
            <v>鼎城区现代农业产业园区道路（杨柳3组-杨柳3组）</v>
          </cell>
          <cell r="J5531" t="str">
            <v>1312F4307030055</v>
          </cell>
          <cell r="K5531" t="str">
            <v>资源产业路</v>
          </cell>
          <cell r="L5531" t="str">
            <v>三类地区</v>
          </cell>
          <cell r="M5531"/>
          <cell r="N5531" t="str">
            <v>新建</v>
          </cell>
          <cell r="O5531" t="str">
            <v>鼎城区现代农业园</v>
          </cell>
          <cell r="R5531" t="str">
            <v>3.5</v>
          </cell>
          <cell r="S5531" t="str">
            <v>6(5)</v>
          </cell>
          <cell r="T5531" t="str">
            <v>C522430703</v>
          </cell>
          <cell r="U5531">
            <v>0</v>
          </cell>
          <cell r="V5531">
            <v>1.591</v>
          </cell>
          <cell r="W5531">
            <v>1.591</v>
          </cell>
        </row>
        <row r="5532">
          <cell r="I5532" t="str">
            <v>鼎城区现代农业产业园区道路（一组-九拐岭)</v>
          </cell>
          <cell r="J5532" t="str">
            <v>1312F4307030129</v>
          </cell>
          <cell r="K5532" t="str">
            <v>资源产业路</v>
          </cell>
          <cell r="L5532" t="str">
            <v>三类地区</v>
          </cell>
          <cell r="M5532"/>
          <cell r="N5532" t="str">
            <v>新建</v>
          </cell>
          <cell r="O5532" t="str">
            <v>鼎城区现代农业园</v>
          </cell>
          <cell r="R5532" t="str">
            <v>3.5</v>
          </cell>
          <cell r="S5532" t="str">
            <v>6(5)</v>
          </cell>
          <cell r="T5532" t="str">
            <v>无</v>
          </cell>
          <cell r="U5532">
            <v>0</v>
          </cell>
          <cell r="V5532">
            <v>0.85</v>
          </cell>
          <cell r="W5532">
            <v>0.85</v>
          </cell>
        </row>
        <row r="5533">
          <cell r="I5533" t="str">
            <v>鼎城区现代农业产业园区道路（走马岗11组-8组）</v>
          </cell>
          <cell r="J5533" t="str">
            <v>1312F4307030096</v>
          </cell>
          <cell r="K5533" t="str">
            <v>资源产业路</v>
          </cell>
          <cell r="L5533" t="str">
            <v>三类地区</v>
          </cell>
          <cell r="M5533"/>
          <cell r="N5533" t="str">
            <v>新建</v>
          </cell>
          <cell r="O5533" t="str">
            <v>鼎城区现代农业园</v>
          </cell>
          <cell r="R5533" t="str">
            <v>3.5</v>
          </cell>
          <cell r="S5533" t="str">
            <v>6(5)</v>
          </cell>
          <cell r="T5533" t="str">
            <v>CC35430703</v>
          </cell>
          <cell r="U5533">
            <v>0</v>
          </cell>
          <cell r="V5533">
            <v>1.3169999999999999</v>
          </cell>
          <cell r="W5533">
            <v>1.3169999999999999</v>
          </cell>
        </row>
        <row r="5534">
          <cell r="I5534" t="str">
            <v>鼎城区现代农业韩公渡城址村湘莲基地连接路</v>
          </cell>
          <cell r="J5534" t="str">
            <v>1312F4307030229</v>
          </cell>
          <cell r="K5534" t="str">
            <v>资源产业路</v>
          </cell>
          <cell r="L5534" t="str">
            <v>三类地区</v>
          </cell>
          <cell r="M5534"/>
          <cell r="N5534" t="str">
            <v>升级改造（提质改造）</v>
          </cell>
          <cell r="O5534" t="str">
            <v>鼎城区现代农业韩公渡城址村湘莲基地</v>
          </cell>
          <cell r="S5534" t="str">
            <v>6(5)</v>
          </cell>
          <cell r="T5534" t="str">
            <v>无</v>
          </cell>
          <cell r="U5534">
            <v>0</v>
          </cell>
          <cell r="V5534">
            <v>2.7570000000000001</v>
          </cell>
          <cell r="W5534">
            <v>2.5569999999999999</v>
          </cell>
        </row>
        <row r="5535">
          <cell r="I5535" t="str">
            <v>鼎城区现代农业花岩溪油茶园公路</v>
          </cell>
          <cell r="J5535" t="str">
            <v>1312F4307030167</v>
          </cell>
          <cell r="K5535" t="str">
            <v>资源产业路</v>
          </cell>
          <cell r="L5535" t="str">
            <v>三类地区</v>
          </cell>
          <cell r="M5535"/>
          <cell r="N5535" t="str">
            <v>升级改造（提质改造）</v>
          </cell>
          <cell r="O5535" t="str">
            <v>鼎城区现代农业花岩溪油茶基地</v>
          </cell>
          <cell r="R5535" t="str">
            <v>4.5</v>
          </cell>
          <cell r="S5535" t="str">
            <v>6(5)</v>
          </cell>
          <cell r="T5535" t="str">
            <v>CA00430703</v>
          </cell>
          <cell r="U5535">
            <v>0</v>
          </cell>
          <cell r="V5535">
            <v>1.4830000000000001</v>
          </cell>
          <cell r="W5535">
            <v>1.4830000000000001</v>
          </cell>
        </row>
        <row r="5536">
          <cell r="I5536" t="str">
            <v>鼎城区现代农业石板滩苗木种植园公路</v>
          </cell>
          <cell r="J5536" t="str">
            <v>1312F4307030172</v>
          </cell>
          <cell r="K5536" t="str">
            <v>资源产业路</v>
          </cell>
          <cell r="L5536" t="str">
            <v>三类地区</v>
          </cell>
          <cell r="M5536"/>
          <cell r="N5536" t="str">
            <v>升级改造（提质改造）</v>
          </cell>
          <cell r="O5536" t="str">
            <v>鼎城区现代农业石板滩苗木种植基地</v>
          </cell>
          <cell r="R5536" t="str">
            <v>4.5</v>
          </cell>
          <cell r="S5536" t="str">
            <v>6(5)</v>
          </cell>
          <cell r="T5536" t="str">
            <v>C624430703</v>
          </cell>
          <cell r="U5536">
            <v>0</v>
          </cell>
          <cell r="V5536">
            <v>1.1759999999999999</v>
          </cell>
          <cell r="W5536">
            <v>1.1759999999999999</v>
          </cell>
        </row>
        <row r="5537">
          <cell r="I5537" t="str">
            <v>鼎城区现代农业双桥坪油茶基地连接路</v>
          </cell>
          <cell r="J5537" t="str">
            <v>131201F4307030001</v>
          </cell>
          <cell r="K5537" t="str">
            <v>资源产业路</v>
          </cell>
          <cell r="L5537" t="str">
            <v>三类地区</v>
          </cell>
          <cell r="M5537"/>
          <cell r="N5537" t="str">
            <v>升级改造（提质改造）</v>
          </cell>
          <cell r="O5537" t="str">
            <v>鼎城区现代农业双桥坪油茶基地</v>
          </cell>
          <cell r="R5537" t="str">
            <v>4.5</v>
          </cell>
          <cell r="S5537" t="str">
            <v>6(5)</v>
          </cell>
          <cell r="T5537" t="str">
            <v>X070430703</v>
          </cell>
          <cell r="U5537">
            <v>0</v>
          </cell>
          <cell r="V5537">
            <v>14.083</v>
          </cell>
          <cell r="W5537">
            <v>14.083</v>
          </cell>
        </row>
        <row r="5538">
          <cell r="I5538" t="str">
            <v>鼎城区现代农业中河口油菜种植基地连接路</v>
          </cell>
          <cell r="J5538" t="str">
            <v>1312F4307030170</v>
          </cell>
          <cell r="K5538" t="str">
            <v>资源产业路</v>
          </cell>
          <cell r="L5538" t="str">
            <v>三类地区</v>
          </cell>
          <cell r="M5538"/>
          <cell r="N5538" t="str">
            <v>升级改造（提质改造）</v>
          </cell>
          <cell r="O5538" t="str">
            <v>鼎城区现代农业中河口油菜种植园</v>
          </cell>
          <cell r="R5538" t="str">
            <v>4.5</v>
          </cell>
          <cell r="S5538" t="str">
            <v>6(5)</v>
          </cell>
          <cell r="T5538" t="str">
            <v>Y223430703</v>
          </cell>
          <cell r="U5538">
            <v>0</v>
          </cell>
          <cell r="V5538">
            <v>5.0880000000000001</v>
          </cell>
          <cell r="W5538">
            <v>5.0880000000000001</v>
          </cell>
        </row>
        <row r="5539">
          <cell r="I5539" t="str">
            <v>鼎城区现代农业周家店大砖桥茶油基地连接路</v>
          </cell>
          <cell r="J5539" t="str">
            <v>1312F4307030148</v>
          </cell>
          <cell r="K5539" t="str">
            <v>资源产业路</v>
          </cell>
          <cell r="L5539" t="str">
            <v>三类地区</v>
          </cell>
          <cell r="M5539"/>
          <cell r="N5539" t="str">
            <v>升级改造（提质改造）</v>
          </cell>
          <cell r="O5539" t="str">
            <v>鼎城区现代农业周家店大砖桥茶油园</v>
          </cell>
          <cell r="R5539" t="str">
            <v>4.5</v>
          </cell>
          <cell r="S5539" t="str">
            <v>6(5)</v>
          </cell>
          <cell r="T5539" t="str">
            <v>X073430703</v>
          </cell>
          <cell r="U5539">
            <v>0</v>
          </cell>
          <cell r="V5539">
            <v>3.7</v>
          </cell>
          <cell r="W5539">
            <v>3.7</v>
          </cell>
        </row>
        <row r="5540">
          <cell r="I5540" t="str">
            <v>鼎城区谢家铺施家陂香米产业园连接路</v>
          </cell>
          <cell r="J5540" t="str">
            <v>131201F4307030040</v>
          </cell>
          <cell r="K5540" t="str">
            <v>资源产业路</v>
          </cell>
          <cell r="L5540" t="str">
            <v>三类地区</v>
          </cell>
          <cell r="M5540"/>
          <cell r="N5540" t="str">
            <v>新建</v>
          </cell>
          <cell r="O5540" t="str">
            <v>鼎城区谢家铺施家陂香米产业园</v>
          </cell>
          <cell r="R5540" t="str">
            <v>4.5</v>
          </cell>
          <cell r="S5540" t="str">
            <v>6(5)</v>
          </cell>
          <cell r="T5540" t="str">
            <v>无</v>
          </cell>
          <cell r="U5540">
            <v>0</v>
          </cell>
          <cell r="V5540">
            <v>1</v>
          </cell>
          <cell r="W5540">
            <v>1</v>
          </cell>
        </row>
        <row r="5541">
          <cell r="I5541" t="str">
            <v>鼎城区谢家铺施家陂香米种植基地连接路</v>
          </cell>
          <cell r="J5541" t="str">
            <v>1312F4307030231</v>
          </cell>
          <cell r="K5541" t="str">
            <v>资源产业路</v>
          </cell>
          <cell r="L5541" t="str">
            <v>三类地区</v>
          </cell>
          <cell r="M5541"/>
          <cell r="N5541" t="str">
            <v>升级改造（提质改造）</v>
          </cell>
          <cell r="O5541" t="str">
            <v>鼎城区谢家铺施家陂香米种植基地</v>
          </cell>
          <cell r="R5541" t="str">
            <v>4.5</v>
          </cell>
          <cell r="S5541" t="str">
            <v>6(5)</v>
          </cell>
          <cell r="T5541" t="str">
            <v>Y661430703</v>
          </cell>
          <cell r="U5541">
            <v>0</v>
          </cell>
          <cell r="V5541">
            <v>4.5819999999999999</v>
          </cell>
          <cell r="W5541">
            <v>4.5819999999999999</v>
          </cell>
        </row>
        <row r="5542">
          <cell r="I5542" t="str">
            <v>鼎城区谢家铺唐家铺香米产业园连接路</v>
          </cell>
          <cell r="J5542" t="str">
            <v>131201F4307030041</v>
          </cell>
          <cell r="K5542" t="str">
            <v>资源产业路</v>
          </cell>
          <cell r="L5542" t="str">
            <v>三类地区</v>
          </cell>
          <cell r="M5542"/>
          <cell r="N5542" t="str">
            <v>升级改造（提质改造）</v>
          </cell>
          <cell r="O5542" t="str">
            <v>鼎城区谢家铺唐家铺香米产业园</v>
          </cell>
          <cell r="R5542" t="str">
            <v>4.5</v>
          </cell>
          <cell r="S5542" t="str">
            <v>6(5)</v>
          </cell>
          <cell r="T5542" t="str">
            <v>y030430703</v>
          </cell>
          <cell r="U5542">
            <v>0</v>
          </cell>
          <cell r="V5542">
            <v>2</v>
          </cell>
          <cell r="W5542">
            <v>2</v>
          </cell>
        </row>
        <row r="5543">
          <cell r="I5543" t="str">
            <v>鼎城区许家桥乡广城山村油茶种植基地道路</v>
          </cell>
          <cell r="J5543" t="str">
            <v>1312F4307030211</v>
          </cell>
          <cell r="K5543" t="str">
            <v>资源产业路</v>
          </cell>
          <cell r="L5543" t="str">
            <v>三类地区</v>
          </cell>
          <cell r="M5543"/>
          <cell r="N5543" t="str">
            <v>升级改造（提质改造）</v>
          </cell>
          <cell r="O5543" t="str">
            <v>鼎城区许家桥乡广城山村油茶种植基地</v>
          </cell>
          <cell r="R5543" t="str">
            <v>4</v>
          </cell>
          <cell r="S5543" t="str">
            <v>6(5)</v>
          </cell>
          <cell r="T5543" t="str">
            <v>C355430703</v>
          </cell>
          <cell r="U5543">
            <v>0</v>
          </cell>
          <cell r="V5543">
            <v>1.96</v>
          </cell>
          <cell r="W5543">
            <v>1.96</v>
          </cell>
        </row>
        <row r="5544">
          <cell r="I5544" t="str">
            <v>鼎城区许家桥乡牌楼村花木种植基地连接路</v>
          </cell>
          <cell r="J5544" t="str">
            <v>131201F4307030039</v>
          </cell>
          <cell r="K5544" t="str">
            <v>资源产业路</v>
          </cell>
          <cell r="L5544" t="str">
            <v>三类地区</v>
          </cell>
          <cell r="M5544"/>
          <cell r="N5544" t="str">
            <v>升级改造（提质改造）</v>
          </cell>
          <cell r="O5544" t="str">
            <v>鼎城区许家桥乡牌楼村花木种植基地</v>
          </cell>
          <cell r="R5544" t="str">
            <v>3.5</v>
          </cell>
          <cell r="S5544" t="str">
            <v>6(5)</v>
          </cell>
          <cell r="T5544" t="str">
            <v>C365430703</v>
          </cell>
          <cell r="U5544">
            <v>0</v>
          </cell>
          <cell r="V5544">
            <v>2.3620000000000001</v>
          </cell>
          <cell r="W5544">
            <v>2.3620000000000001</v>
          </cell>
        </row>
        <row r="5545">
          <cell r="I5545" t="str">
            <v>鼎城区许家桥乡五宝三村花木种植基地道路</v>
          </cell>
          <cell r="J5545" t="str">
            <v>1312F4307030212</v>
          </cell>
          <cell r="K5545" t="str">
            <v>资源产业路</v>
          </cell>
          <cell r="L5545" t="str">
            <v>三类地区</v>
          </cell>
          <cell r="M5545"/>
          <cell r="N5545" t="str">
            <v>升级改造（提质改造）</v>
          </cell>
          <cell r="O5545" t="str">
            <v>鼎城区许家桥乡五宝三村花木种植基地</v>
          </cell>
          <cell r="R5545" t="str">
            <v>4.5</v>
          </cell>
          <cell r="S5545" t="str">
            <v>6(5)</v>
          </cell>
          <cell r="T5545" t="str">
            <v>CA79430703</v>
          </cell>
          <cell r="U5545">
            <v>0</v>
          </cell>
          <cell r="V5545">
            <v>4.7670000000000003</v>
          </cell>
          <cell r="W5545">
            <v>4.7670000000000003</v>
          </cell>
        </row>
        <row r="5546">
          <cell r="I5546" t="str">
            <v>鼎城区许家桥乡永寺山村花木种植基地道路</v>
          </cell>
          <cell r="J5546" t="str">
            <v>1312F4307030216</v>
          </cell>
          <cell r="K5546" t="str">
            <v>资源产业路</v>
          </cell>
          <cell r="L5546" t="str">
            <v>三类地区</v>
          </cell>
          <cell r="M5546"/>
          <cell r="N5546" t="str">
            <v>升级改造（提质改造）</v>
          </cell>
          <cell r="O5546" t="str">
            <v>鼎城区许家桥乡永寺山村花木种植基地</v>
          </cell>
          <cell r="R5546" t="str">
            <v>4.5</v>
          </cell>
          <cell r="S5546" t="str">
            <v>6(5)</v>
          </cell>
          <cell r="T5546" t="str">
            <v>Y244430703</v>
          </cell>
          <cell r="U5546">
            <v>0</v>
          </cell>
          <cell r="V5546">
            <v>7.2709999999999999</v>
          </cell>
          <cell r="W5546">
            <v>7.2709999999999999</v>
          </cell>
        </row>
        <row r="5547">
          <cell r="I5547" t="str">
            <v>鼎城区尧天坪镇官坊湾村药材种植基地道路</v>
          </cell>
          <cell r="J5547" t="str">
            <v>1312F4307030210</v>
          </cell>
          <cell r="K5547" t="str">
            <v>资源产业路</v>
          </cell>
          <cell r="L5547" t="str">
            <v>三类地区</v>
          </cell>
          <cell r="M5547"/>
          <cell r="N5547" t="str">
            <v>升级改造（提质改造）</v>
          </cell>
          <cell r="O5547" t="str">
            <v>鼎城区尧天坪镇官坊湾村药材种植基地</v>
          </cell>
          <cell r="R5547" t="str">
            <v>4.5</v>
          </cell>
          <cell r="S5547" t="str">
            <v>6(5)</v>
          </cell>
          <cell r="T5547" t="str">
            <v>Y596430703</v>
          </cell>
          <cell r="U5547">
            <v>0</v>
          </cell>
          <cell r="V5547">
            <v>7.3070000000000004</v>
          </cell>
          <cell r="W5547">
            <v>7.3070000000000004</v>
          </cell>
        </row>
        <row r="5548">
          <cell r="I5548" t="str">
            <v>鼎城区尧天坪镇花莲冲村花木种植基地连接路</v>
          </cell>
          <cell r="J5548" t="str">
            <v>131201F4307030086</v>
          </cell>
          <cell r="K5548" t="str">
            <v>资源产业路</v>
          </cell>
          <cell r="L5548" t="str">
            <v>三类地区</v>
          </cell>
          <cell r="M5548"/>
          <cell r="N5548" t="str">
            <v>升级改造（提质改造）</v>
          </cell>
          <cell r="O5548" t="str">
            <v>鼎城区黄土店镇新桥村油茶种植基地</v>
          </cell>
          <cell r="R5548" t="str">
            <v>5</v>
          </cell>
          <cell r="S5548" t="str">
            <v>6</v>
          </cell>
          <cell r="T5548" t="str">
            <v>x009430703</v>
          </cell>
          <cell r="U5548">
            <v>8.3290000000000006</v>
          </cell>
          <cell r="V5548">
            <v>17.876000000000001</v>
          </cell>
          <cell r="W5548">
            <v>9.5470000000000006</v>
          </cell>
        </row>
        <row r="5549">
          <cell r="I5549" t="str">
            <v>鼎城区尧天坪镇万寿山村花木种植基地连接路</v>
          </cell>
          <cell r="J5549" t="str">
            <v>131201F4307030052</v>
          </cell>
          <cell r="K5549" t="str">
            <v>资源产业路</v>
          </cell>
          <cell r="L5549" t="str">
            <v>三类地区</v>
          </cell>
          <cell r="M5549"/>
          <cell r="N5549" t="str">
            <v>升级改造（提质改造）</v>
          </cell>
          <cell r="O5549" t="str">
            <v>鼎城区尧天坪镇万寿山村花木种植基地</v>
          </cell>
          <cell r="R5549" t="str">
            <v>4.5</v>
          </cell>
          <cell r="S5549" t="str">
            <v>6(5)</v>
          </cell>
          <cell r="T5549" t="str">
            <v>C398430703</v>
          </cell>
          <cell r="U5549">
            <v>0</v>
          </cell>
          <cell r="V5549">
            <v>3.9990000000000001</v>
          </cell>
          <cell r="W5549">
            <v>3.9990000000000001</v>
          </cell>
        </row>
        <row r="5550">
          <cell r="I5550" t="str">
            <v>鼎城区尧天坪镇下午冲苗木基地连接路</v>
          </cell>
          <cell r="J5550" t="str">
            <v>1312F4307030242</v>
          </cell>
          <cell r="K5550" t="str">
            <v>资源产业路</v>
          </cell>
          <cell r="L5550" t="str">
            <v>三类地区</v>
          </cell>
          <cell r="M5550"/>
          <cell r="N5550" t="str">
            <v>升级改造（提质改造）</v>
          </cell>
          <cell r="O5550" t="str">
            <v>鼎城区尧天坪镇下午冲苗木基地</v>
          </cell>
          <cell r="R5550" t="str">
            <v>4.5</v>
          </cell>
          <cell r="S5550" t="str">
            <v>6(5)</v>
          </cell>
          <cell r="T5550" t="str">
            <v>Y002430703</v>
          </cell>
          <cell r="U5550">
            <v>0</v>
          </cell>
          <cell r="V5550">
            <v>5.2249999999999996</v>
          </cell>
          <cell r="W5550">
            <v>5.2249999999999996</v>
          </cell>
        </row>
        <row r="5551">
          <cell r="I5551" t="str">
            <v>鼎城区尧天坪镇尧天坪村花木种植基地连接路</v>
          </cell>
          <cell r="J5551" t="str">
            <v>131201F4307030061</v>
          </cell>
          <cell r="K5551" t="str">
            <v>资源产业路</v>
          </cell>
          <cell r="L5551" t="str">
            <v>三类地区</v>
          </cell>
          <cell r="M5551"/>
          <cell r="N5551" t="str">
            <v>升级改造（提质改造）</v>
          </cell>
          <cell r="O5551" t="str">
            <v>鼎城区尧天坪镇尧天坪村花木种植基地</v>
          </cell>
          <cell r="R5551" t="str">
            <v>4.5</v>
          </cell>
          <cell r="S5551" t="str">
            <v>6(5)</v>
          </cell>
          <cell r="T5551" t="str">
            <v>x009430703</v>
          </cell>
          <cell r="U5551">
            <v>0</v>
          </cell>
          <cell r="V5551">
            <v>2.36</v>
          </cell>
          <cell r="W5551">
            <v>2.36</v>
          </cell>
        </row>
        <row r="5552">
          <cell r="I5552" t="str">
            <v>鼎城区尧天坪镇朱家冲村竹笋种植基地道路</v>
          </cell>
          <cell r="J5552" t="str">
            <v>1312F4307030209</v>
          </cell>
          <cell r="K5552" t="str">
            <v>资源产业路</v>
          </cell>
          <cell r="L5552" t="str">
            <v>三类地区</v>
          </cell>
          <cell r="M5552"/>
          <cell r="N5552" t="str">
            <v>升级改造（提质改造）</v>
          </cell>
          <cell r="O5552" t="str">
            <v>鼎城区尧天坪镇朱家冲村竹笋种植基地</v>
          </cell>
          <cell r="R5552" t="str">
            <v>4.5</v>
          </cell>
          <cell r="S5552" t="str">
            <v>6(5)</v>
          </cell>
          <cell r="T5552" t="str">
            <v>Y250430703</v>
          </cell>
          <cell r="U5552">
            <v>0</v>
          </cell>
          <cell r="V5552">
            <v>6.1539999999999999</v>
          </cell>
          <cell r="W5552">
            <v>6.1539999999999999</v>
          </cell>
        </row>
        <row r="5553">
          <cell r="I5553" t="str">
            <v>鼎城区镇德桥乔家岗香米种植基地连接路</v>
          </cell>
          <cell r="J5553" t="str">
            <v>131201F4307030019</v>
          </cell>
          <cell r="K5553" t="str">
            <v>资源产业路</v>
          </cell>
          <cell r="L5553" t="str">
            <v>三类地区</v>
          </cell>
          <cell r="M5553"/>
          <cell r="N5553" t="str">
            <v>升级改造（提质改造）</v>
          </cell>
          <cell r="O5553" t="str">
            <v>鼎城区镇德桥乔家岗香米种植基地</v>
          </cell>
          <cell r="R5553" t="str">
            <v>5</v>
          </cell>
          <cell r="S5553" t="str">
            <v>6</v>
          </cell>
          <cell r="T5553" t="str">
            <v>y215430703</v>
          </cell>
          <cell r="U5553">
            <v>0</v>
          </cell>
          <cell r="V5553">
            <v>2.92</v>
          </cell>
          <cell r="W5553">
            <v>2.92</v>
          </cell>
        </row>
        <row r="5554">
          <cell r="I5554" t="str">
            <v>鼎城区中河口复兴村棉花基地道路</v>
          </cell>
          <cell r="J5554" t="str">
            <v>1312F4307030175</v>
          </cell>
          <cell r="K5554" t="str">
            <v>资源产业路</v>
          </cell>
          <cell r="L5554" t="str">
            <v>三类地区</v>
          </cell>
          <cell r="M5554"/>
          <cell r="N5554" t="str">
            <v>升级改造（提质改造）</v>
          </cell>
          <cell r="O5554" t="str">
            <v>鼎城区中河口复兴村棉花基地</v>
          </cell>
          <cell r="R5554" t="str">
            <v>4.5</v>
          </cell>
          <cell r="S5554" t="str">
            <v>6(5)</v>
          </cell>
          <cell r="T5554" t="str">
            <v>c006430703</v>
          </cell>
          <cell r="U5554">
            <v>0</v>
          </cell>
          <cell r="V5554">
            <v>5.24</v>
          </cell>
          <cell r="W5554">
            <v>5.24</v>
          </cell>
        </row>
        <row r="5555">
          <cell r="I5555" t="str">
            <v>鼎城区中河口麻河村棉花基地道路</v>
          </cell>
          <cell r="J5555" t="str">
            <v>1312F4307030173</v>
          </cell>
          <cell r="K5555" t="str">
            <v>资源产业路</v>
          </cell>
          <cell r="L5555" t="str">
            <v>三类地区</v>
          </cell>
          <cell r="M5555"/>
          <cell r="N5555" t="str">
            <v>升级改造（提质改造）</v>
          </cell>
          <cell r="O5555" t="str">
            <v>鼎城区中河口麻河村棉花基地</v>
          </cell>
          <cell r="R5555" t="str">
            <v>4.5</v>
          </cell>
          <cell r="S5555" t="str">
            <v>6(5)</v>
          </cell>
          <cell r="T5555" t="str">
            <v>c002430703</v>
          </cell>
          <cell r="U5555">
            <v>0</v>
          </cell>
          <cell r="V5555">
            <v>2.427</v>
          </cell>
          <cell r="W5555">
            <v>2.427</v>
          </cell>
        </row>
        <row r="5556">
          <cell r="I5556" t="str">
            <v>鼎城区中河口南洲村棉花基地道路</v>
          </cell>
          <cell r="J5556" t="str">
            <v>1312F4307030174</v>
          </cell>
          <cell r="K5556" t="str">
            <v>资源产业路</v>
          </cell>
          <cell r="L5556" t="str">
            <v>三类地区</v>
          </cell>
          <cell r="M5556"/>
          <cell r="N5556" t="str">
            <v>升级改造（提质改造）</v>
          </cell>
          <cell r="O5556" t="str">
            <v>鼎城区中河口南洲村棉花基地</v>
          </cell>
          <cell r="R5556" t="str">
            <v>4.5</v>
          </cell>
          <cell r="S5556" t="str">
            <v>6(5)</v>
          </cell>
          <cell r="T5556" t="str">
            <v>c005430703</v>
          </cell>
          <cell r="U5556">
            <v>0</v>
          </cell>
          <cell r="V5556">
            <v>4.29</v>
          </cell>
          <cell r="W5556">
            <v>4.29</v>
          </cell>
        </row>
        <row r="5557">
          <cell r="I5557" t="str">
            <v>鼎城区周家店大砖桥油茶产业园连接路</v>
          </cell>
          <cell r="J5557" t="str">
            <v>1312F4307030239</v>
          </cell>
          <cell r="K5557" t="str">
            <v>资源产业路</v>
          </cell>
          <cell r="L5557" t="str">
            <v>三类地区</v>
          </cell>
          <cell r="M5557"/>
          <cell r="N5557" t="str">
            <v>新建</v>
          </cell>
          <cell r="O5557" t="str">
            <v>鼎城区周家店大砖桥油茶产业园</v>
          </cell>
          <cell r="R5557" t="str">
            <v>4.5</v>
          </cell>
          <cell r="S5557" t="str">
            <v>6(5)</v>
          </cell>
          <cell r="T5557" t="str">
            <v>X073430703</v>
          </cell>
          <cell r="U5557">
            <v>0</v>
          </cell>
          <cell r="V5557">
            <v>4.5</v>
          </cell>
          <cell r="W5557">
            <v>4.5</v>
          </cell>
        </row>
        <row r="5558">
          <cell r="I5558" t="str">
            <v>鼎城区周家店镇团垱坪乐享生猪养殖基地连接路</v>
          </cell>
          <cell r="J5558" t="str">
            <v>131201F4307030080</v>
          </cell>
          <cell r="K5558" t="str">
            <v>资源产业路</v>
          </cell>
          <cell r="L5558" t="str">
            <v>三类地区</v>
          </cell>
          <cell r="M5558"/>
          <cell r="N5558" t="str">
            <v>新建</v>
          </cell>
          <cell r="O5558" t="str">
            <v>鼎城区周家店镇团垱坪乐享生猪养殖基地</v>
          </cell>
          <cell r="R5558" t="str">
            <v>4.5</v>
          </cell>
          <cell r="S5558" t="str">
            <v>6(5)</v>
          </cell>
          <cell r="T5558" t="str">
            <v>无</v>
          </cell>
          <cell r="U5558">
            <v>0</v>
          </cell>
          <cell r="V5558">
            <v>4.83</v>
          </cell>
          <cell r="W5558">
            <v>4.83</v>
          </cell>
        </row>
        <row r="5559">
          <cell r="I5559" t="str">
            <v>鼎城区蒿子港精优稻产区（长安4组-仁和村部））连接路</v>
          </cell>
          <cell r="J5559" t="str">
            <v>1312F4307030143</v>
          </cell>
          <cell r="K5559" t="str">
            <v>资源产业路</v>
          </cell>
          <cell r="L5559" t="str">
            <v>三类地区</v>
          </cell>
          <cell r="M5559"/>
          <cell r="N5559" t="str">
            <v>升级改造（提质改造）</v>
          </cell>
          <cell r="O5559" t="str">
            <v>鼎城区蒿子港精优稻产区（长安4组-仁和村部）</v>
          </cell>
          <cell r="R5559" t="str">
            <v>3.5</v>
          </cell>
          <cell r="S5559" t="str">
            <v>6(5)</v>
          </cell>
          <cell r="T5559" t="str">
            <v>Y212430703</v>
          </cell>
          <cell r="U5559">
            <v>3.2429999999999999</v>
          </cell>
          <cell r="V5559">
            <v>10.015000000000001</v>
          </cell>
          <cell r="W5559">
            <v>6.7720000000000002</v>
          </cell>
        </row>
        <row r="5560">
          <cell r="I5560" t="str">
            <v>鼎城区蒿子港精优稻产区邱家村培育点连接路</v>
          </cell>
          <cell r="J5560" t="str">
            <v>1312F4307030147</v>
          </cell>
          <cell r="K5560" t="str">
            <v>资源产业路</v>
          </cell>
          <cell r="L5560" t="str">
            <v>三类地区</v>
          </cell>
          <cell r="M5560"/>
          <cell r="N5560" t="str">
            <v>升级改造（提质改造）</v>
          </cell>
          <cell r="O5560" t="str">
            <v>鼎城区蒿子港精优稻产区邱家村培育基地</v>
          </cell>
          <cell r="R5560" t="str">
            <v>3.5</v>
          </cell>
          <cell r="S5560" t="str">
            <v>6(5)</v>
          </cell>
          <cell r="T5560" t="str">
            <v>C017430703</v>
          </cell>
          <cell r="U5560">
            <v>0</v>
          </cell>
          <cell r="V5560">
            <v>0.443</v>
          </cell>
          <cell r="W5560">
            <v>0.443</v>
          </cell>
        </row>
        <row r="5561">
          <cell r="I5561" t="str">
            <v>鼎城区蒿子港镇富美村稻虾养殖基地道路</v>
          </cell>
          <cell r="J5561" t="str">
            <v>1312F4307030179</v>
          </cell>
          <cell r="K5561" t="str">
            <v>资源产业路</v>
          </cell>
          <cell r="L5561" t="str">
            <v>三类地区</v>
          </cell>
          <cell r="M5561"/>
          <cell r="N5561" t="str">
            <v>升级改造（提质改造）</v>
          </cell>
          <cell r="O5561" t="str">
            <v>鼎城区蒿子港镇富美村稻虾养殖基地</v>
          </cell>
          <cell r="R5561" t="str">
            <v>4.5</v>
          </cell>
          <cell r="S5561" t="str">
            <v>6(5)</v>
          </cell>
          <cell r="T5561" t="str">
            <v>Y662430703</v>
          </cell>
          <cell r="U5561">
            <v>0</v>
          </cell>
          <cell r="V5561">
            <v>5.4829999999999997</v>
          </cell>
          <cell r="W5561">
            <v>5.4829999999999997</v>
          </cell>
        </row>
        <row r="5562">
          <cell r="I5562" t="str">
            <v>鼎城区蒿子港镇光复村优质稻基地道路</v>
          </cell>
          <cell r="J5562" t="str">
            <v>1312F4307030178</v>
          </cell>
          <cell r="K5562" t="str">
            <v>资源产业路</v>
          </cell>
          <cell r="L5562" t="str">
            <v>三类地区</v>
          </cell>
          <cell r="M5562"/>
          <cell r="N5562" t="str">
            <v>升级改造（提质改造）</v>
          </cell>
          <cell r="O5562" t="str">
            <v>鼎城区蒿子港镇光复村优质稻基地</v>
          </cell>
          <cell r="R5562" t="str">
            <v>4.5</v>
          </cell>
          <cell r="S5562" t="str">
            <v>6(5)</v>
          </cell>
          <cell r="T5562" t="str">
            <v>C019430703</v>
          </cell>
          <cell r="U5562">
            <v>0</v>
          </cell>
          <cell r="V5562">
            <v>4.43</v>
          </cell>
          <cell r="W5562">
            <v>4.43</v>
          </cell>
        </row>
        <row r="5563">
          <cell r="I5563" t="str">
            <v>韩公渡崇河香米种植产业园连接路</v>
          </cell>
          <cell r="J5563" t="str">
            <v>1312F4307030235</v>
          </cell>
          <cell r="K5563" t="str">
            <v>资源产业路</v>
          </cell>
          <cell r="L5563" t="str">
            <v>三类地区</v>
          </cell>
          <cell r="M5563"/>
          <cell r="N5563" t="str">
            <v>新建</v>
          </cell>
          <cell r="O5563" t="str">
            <v>韩公渡崇河香米种植产业园</v>
          </cell>
          <cell r="R5563" t="str">
            <v>4.5</v>
          </cell>
          <cell r="S5563" t="str">
            <v>6(5)</v>
          </cell>
          <cell r="T5563" t="str">
            <v>无</v>
          </cell>
          <cell r="U5563">
            <v>0</v>
          </cell>
          <cell r="V5563">
            <v>0.3</v>
          </cell>
          <cell r="W5563">
            <v>0.3</v>
          </cell>
        </row>
        <row r="5564">
          <cell r="I5564" t="str">
            <v>韩公渡镇龙庵香米种植产业园连接路</v>
          </cell>
          <cell r="J5564" t="str">
            <v>1312F4307030237</v>
          </cell>
          <cell r="K5564" t="str">
            <v>资源产业路</v>
          </cell>
          <cell r="L5564" t="str">
            <v>三类地区</v>
          </cell>
          <cell r="M5564"/>
          <cell r="N5564" t="str">
            <v>新建</v>
          </cell>
          <cell r="O5564" t="str">
            <v>韩公渡镇龙庵香米种植产业园</v>
          </cell>
          <cell r="R5564" t="str">
            <v>4.5</v>
          </cell>
          <cell r="S5564" t="str">
            <v>6(5)</v>
          </cell>
          <cell r="T5564" t="str">
            <v>无</v>
          </cell>
          <cell r="U5564">
            <v>0</v>
          </cell>
          <cell r="V5564">
            <v>1.1299999999999999</v>
          </cell>
          <cell r="W5564">
            <v>1.1299999999999999</v>
          </cell>
        </row>
        <row r="5565">
          <cell r="I5565" t="str">
            <v>牛鼻滩同春院蔬菜基地连接路</v>
          </cell>
          <cell r="J5565" t="str">
            <v>1312F4307030234</v>
          </cell>
          <cell r="K5565" t="str">
            <v>资源产业路</v>
          </cell>
          <cell r="L5565" t="str">
            <v>三类地区</v>
          </cell>
          <cell r="M5565"/>
          <cell r="N5565" t="str">
            <v>新建</v>
          </cell>
          <cell r="O5565" t="str">
            <v>牛鼻滩同春院蔬菜基地</v>
          </cell>
          <cell r="R5565" t="str">
            <v>4.5</v>
          </cell>
          <cell r="S5565" t="str">
            <v>6(5)</v>
          </cell>
          <cell r="T5565" t="str">
            <v>无</v>
          </cell>
          <cell r="U5565">
            <v>0</v>
          </cell>
          <cell r="V5565">
            <v>1.8</v>
          </cell>
          <cell r="W5565">
            <v>1.8</v>
          </cell>
        </row>
        <row r="5566">
          <cell r="I5566" t="str">
            <v>双桥坪黑玉米基地双堰堤村公路</v>
          </cell>
          <cell r="J5566" t="str">
            <v>1312F4307030163</v>
          </cell>
          <cell r="K5566" t="str">
            <v>资源产业路</v>
          </cell>
          <cell r="L5566" t="str">
            <v>三类地区</v>
          </cell>
          <cell r="M5566"/>
          <cell r="N5566" t="str">
            <v>升级改造（提质改造）</v>
          </cell>
          <cell r="O5566" t="str">
            <v>双桥坪黑玉米园区</v>
          </cell>
          <cell r="R5566" t="str">
            <v>4.5</v>
          </cell>
          <cell r="S5566" t="str">
            <v>6(5)</v>
          </cell>
          <cell r="T5566" t="str">
            <v>Y234430703</v>
          </cell>
          <cell r="U5566">
            <v>0</v>
          </cell>
          <cell r="V5566">
            <v>3.3090000000000002</v>
          </cell>
          <cell r="W5566">
            <v>3.3090000000000002</v>
          </cell>
        </row>
        <row r="5567">
          <cell r="I5567" t="str">
            <v>谢家铺赵家庵红米种植实验基地连接路</v>
          </cell>
          <cell r="J5567" t="str">
            <v>1312F4307030236</v>
          </cell>
          <cell r="K5567" t="str">
            <v>资源产业路</v>
          </cell>
          <cell r="L5567" t="str">
            <v>三类地区</v>
          </cell>
          <cell r="M5567"/>
          <cell r="N5567" t="str">
            <v>新建</v>
          </cell>
          <cell r="O5567" t="str">
            <v>谢家铺赵家庵红米种植实验基地</v>
          </cell>
          <cell r="R5567" t="str">
            <v>4.5</v>
          </cell>
          <cell r="S5567" t="str">
            <v>6(5)</v>
          </cell>
          <cell r="T5567" t="str">
            <v>无</v>
          </cell>
          <cell r="U5567">
            <v>0</v>
          </cell>
          <cell r="V5567">
            <v>1.5</v>
          </cell>
          <cell r="W5567">
            <v>1.5</v>
          </cell>
        </row>
        <row r="5568">
          <cell r="I5568" t="str">
            <v>周家店白鹤寺桑椹产业园连接路</v>
          </cell>
          <cell r="J5568" t="str">
            <v>1312F4307030233</v>
          </cell>
          <cell r="K5568" t="str">
            <v>资源产业路</v>
          </cell>
          <cell r="L5568" t="str">
            <v>三类地区</v>
          </cell>
          <cell r="M5568"/>
          <cell r="N5568" t="str">
            <v>升级改造（提质改造）</v>
          </cell>
          <cell r="O5568" t="str">
            <v>周家店白鹤寺桑椹产业园</v>
          </cell>
          <cell r="R5568" t="str">
            <v>4.5</v>
          </cell>
          <cell r="S5568" t="str">
            <v>6(5)</v>
          </cell>
          <cell r="T5568" t="str">
            <v>CB34430703</v>
          </cell>
          <cell r="U5568">
            <v>0</v>
          </cell>
          <cell r="V5568">
            <v>2.8</v>
          </cell>
          <cell r="W5568">
            <v>2.8</v>
          </cell>
        </row>
        <row r="5569">
          <cell r="I5569" t="str">
            <v>西洞庭管理区爱可道生物科技有限公司爱可道朝鲜蓟特色产业园连接路</v>
          </cell>
          <cell r="J5569" t="str">
            <v>1312F4307040032</v>
          </cell>
          <cell r="K5569" t="str">
            <v>资源产业路</v>
          </cell>
          <cell r="L5569" t="str">
            <v>三类地区</v>
          </cell>
          <cell r="M5569"/>
          <cell r="O5569" t="str">
            <v>西洞庭管理区爱可道生物科技有限公司爱可道朝鲜蓟特色产业园</v>
          </cell>
          <cell r="S5569" t="str">
            <v>6</v>
          </cell>
          <cell r="T5569" t="str">
            <v>CV02430703</v>
          </cell>
          <cell r="U5569">
            <v>0</v>
          </cell>
          <cell r="V5569">
            <v>0</v>
          </cell>
          <cell r="W5569">
            <v>14.709</v>
          </cell>
        </row>
        <row r="5570">
          <cell r="I5570" t="str">
            <v>大西湖渔场资源产业路</v>
          </cell>
          <cell r="J5570" t="str">
            <v>1309F4307050001</v>
          </cell>
          <cell r="K5570" t="str">
            <v>资源产业路</v>
          </cell>
          <cell r="L5570" t="str">
            <v>三类地区</v>
          </cell>
          <cell r="M5570"/>
          <cell r="N5570" t="str">
            <v>新建</v>
          </cell>
          <cell r="O5570" t="str">
            <v>大西湖渔场</v>
          </cell>
          <cell r="R5570" t="str">
            <v>3.5</v>
          </cell>
          <cell r="S5570" t="str">
            <v>6</v>
          </cell>
          <cell r="T5570" t="str">
            <v>CD86430722</v>
          </cell>
          <cell r="U5570">
            <v>0</v>
          </cell>
          <cell r="V5570">
            <v>6.03</v>
          </cell>
          <cell r="W5570">
            <v>6.0339999999999998</v>
          </cell>
        </row>
        <row r="5571">
          <cell r="I5571" t="str">
            <v>鼎裕村村部-三角堤公路</v>
          </cell>
          <cell r="J5571" t="str">
            <v>1317F4307050008</v>
          </cell>
          <cell r="K5571" t="str">
            <v>资源产业路</v>
          </cell>
          <cell r="L5571" t="str">
            <v>三类地区</v>
          </cell>
          <cell r="M5571"/>
          <cell r="N5571" t="str">
            <v>新建</v>
          </cell>
          <cell r="O5571" t="str">
            <v>风电产业园</v>
          </cell>
          <cell r="R5571" t="str">
            <v>3.5</v>
          </cell>
          <cell r="S5571" t="str">
            <v>6(5)</v>
          </cell>
          <cell r="T5571" t="str">
            <v>无</v>
          </cell>
          <cell r="U5571">
            <v>0</v>
          </cell>
          <cell r="V5571">
            <v>1.8</v>
          </cell>
          <cell r="W5571">
            <v>1.8</v>
          </cell>
        </row>
        <row r="5572">
          <cell r="I5572" t="str">
            <v>家桥加油站-新港村村部连接路</v>
          </cell>
          <cell r="J5572" t="str">
            <v>1312F4307050006</v>
          </cell>
          <cell r="K5572" t="str">
            <v>资源产业路</v>
          </cell>
          <cell r="L5572" t="str">
            <v>三类地区</v>
          </cell>
          <cell r="M5572"/>
          <cell r="N5572" t="str">
            <v>升级改造（提质改造）</v>
          </cell>
          <cell r="O5572" t="str">
            <v>新港采摘园</v>
          </cell>
          <cell r="R5572" t="str">
            <v>4.5</v>
          </cell>
          <cell r="S5572" t="str">
            <v>6(5)</v>
          </cell>
          <cell r="T5572" t="str">
            <v>CD39430722</v>
          </cell>
          <cell r="U5572">
            <v>0</v>
          </cell>
          <cell r="V5572">
            <v>1.089</v>
          </cell>
          <cell r="W5572">
            <v>1.089</v>
          </cell>
        </row>
        <row r="5573">
          <cell r="I5573" t="str">
            <v>立裕民蔬菜园资源产业路</v>
          </cell>
          <cell r="J5573" t="str">
            <v>131301F4307050001</v>
          </cell>
          <cell r="K5573" t="str">
            <v>资源产业路</v>
          </cell>
          <cell r="L5573" t="str">
            <v>三类地区</v>
          </cell>
          <cell r="M5573"/>
          <cell r="N5573" t="str">
            <v>新建</v>
          </cell>
          <cell r="O5573" t="str">
            <v>立裕民蔬菜园</v>
          </cell>
          <cell r="R5573" t="str">
            <v>3.5</v>
          </cell>
          <cell r="S5573" t="str">
            <v>6</v>
          </cell>
          <cell r="T5573" t="str">
            <v>Y015430722</v>
          </cell>
          <cell r="U5573">
            <v>0</v>
          </cell>
          <cell r="V5573">
            <v>2.7</v>
          </cell>
          <cell r="W5573">
            <v>2.129</v>
          </cell>
        </row>
        <row r="5574">
          <cell r="I5574" t="str">
            <v>莲藕生产基地-鼎兴村村部连接路</v>
          </cell>
          <cell r="J5574" t="str">
            <v>1312F4307050008</v>
          </cell>
          <cell r="K5574" t="str">
            <v>资源产业路</v>
          </cell>
          <cell r="L5574" t="str">
            <v>三类地区</v>
          </cell>
          <cell r="M5574"/>
          <cell r="N5574" t="str">
            <v>升级改造（提质改造）</v>
          </cell>
          <cell r="O5574" t="str">
            <v>鼎兴莲藕基地</v>
          </cell>
          <cell r="R5574" t="str">
            <v>4.5</v>
          </cell>
          <cell r="S5574" t="str">
            <v>6</v>
          </cell>
          <cell r="T5574" t="str">
            <v>CD36430722</v>
          </cell>
          <cell r="U5574">
            <v>0</v>
          </cell>
          <cell r="V5574">
            <v>0.52</v>
          </cell>
          <cell r="W5574">
            <v>0.52</v>
          </cell>
        </row>
        <row r="5575">
          <cell r="I5575" t="str">
            <v>芦笋基地资源产业路</v>
          </cell>
          <cell r="J5575" t="str">
            <v>1312F4307050025</v>
          </cell>
          <cell r="K5575" t="str">
            <v>资源产业路</v>
          </cell>
          <cell r="L5575" t="str">
            <v>三类地区</v>
          </cell>
          <cell r="M5575"/>
          <cell r="N5575" t="str">
            <v>新建</v>
          </cell>
          <cell r="O5575" t="str">
            <v>芦笋基地</v>
          </cell>
          <cell r="R5575" t="str">
            <v>3.5</v>
          </cell>
          <cell r="S5575" t="str">
            <v>6</v>
          </cell>
          <cell r="T5575" t="str">
            <v>CD70430722</v>
          </cell>
          <cell r="U5575">
            <v>0</v>
          </cell>
          <cell r="V5575">
            <v>2.0129999999999999</v>
          </cell>
          <cell r="W5575">
            <v>2.0129999999999999</v>
          </cell>
        </row>
        <row r="5576">
          <cell r="I5576" t="str">
            <v>同兴天心种业养殖园资源产业路</v>
          </cell>
          <cell r="J5576" t="str">
            <v>1312F4307050004</v>
          </cell>
          <cell r="K5576" t="str">
            <v>资源产业路</v>
          </cell>
          <cell r="L5576" t="str">
            <v>三类地区</v>
          </cell>
          <cell r="M5576"/>
          <cell r="N5576" t="str">
            <v>新建</v>
          </cell>
          <cell r="O5576" t="str">
            <v>同兴天心种业养殖园</v>
          </cell>
          <cell r="S5576" t="str">
            <v>6</v>
          </cell>
          <cell r="T5576" t="str">
            <v>无</v>
          </cell>
          <cell r="U5576">
            <v>0</v>
          </cell>
          <cell r="V5576">
            <v>2.75</v>
          </cell>
          <cell r="W5576">
            <v>2.75</v>
          </cell>
        </row>
        <row r="5577">
          <cell r="I5577" t="str">
            <v>西洲稻田虾养殖园资源产业路</v>
          </cell>
          <cell r="J5577" t="str">
            <v>1312F4307050014</v>
          </cell>
          <cell r="K5577" t="str">
            <v>资源产业路</v>
          </cell>
          <cell r="L5577" t="str">
            <v>三类地区</v>
          </cell>
          <cell r="M5577"/>
          <cell r="N5577" t="str">
            <v>新建</v>
          </cell>
          <cell r="O5577" t="str">
            <v>西洲稻田虾养殖园</v>
          </cell>
          <cell r="R5577" t="str">
            <v>3.5</v>
          </cell>
          <cell r="S5577" t="str">
            <v>6</v>
          </cell>
          <cell r="T5577" t="str">
            <v>Y058430722</v>
          </cell>
          <cell r="U5577">
            <v>0</v>
          </cell>
          <cell r="V5577">
            <v>5.47</v>
          </cell>
          <cell r="W5577">
            <v>1.526</v>
          </cell>
        </row>
        <row r="5578">
          <cell r="I5578" t="str">
            <v>新港水果园资源产业路</v>
          </cell>
          <cell r="J5578" t="str">
            <v>1312F4307050003</v>
          </cell>
          <cell r="K5578" t="str">
            <v>资源产业路</v>
          </cell>
          <cell r="L5578" t="str">
            <v>三类地区</v>
          </cell>
          <cell r="M5578"/>
          <cell r="N5578" t="str">
            <v>新建</v>
          </cell>
          <cell r="O5578" t="str">
            <v>新港水果园</v>
          </cell>
          <cell r="R5578" t="str">
            <v>4</v>
          </cell>
          <cell r="S5578" t="str">
            <v>6</v>
          </cell>
          <cell r="T5578" t="str">
            <v>CD37430722</v>
          </cell>
          <cell r="U5578">
            <v>0</v>
          </cell>
          <cell r="V5578">
            <v>1.286</v>
          </cell>
          <cell r="W5578">
            <v>1.286</v>
          </cell>
        </row>
        <row r="5579">
          <cell r="I5579" t="str">
            <v>新港特种水产养殖园资源产业路</v>
          </cell>
          <cell r="J5579" t="str">
            <v>1312F4307050002</v>
          </cell>
          <cell r="K5579" t="str">
            <v>资源产业路</v>
          </cell>
          <cell r="L5579" t="str">
            <v>三类地区</v>
          </cell>
          <cell r="M5579"/>
          <cell r="N5579" t="str">
            <v>新建</v>
          </cell>
          <cell r="O5579" t="str">
            <v>新港特种水产养殖园</v>
          </cell>
          <cell r="R5579" t="str">
            <v>3.5</v>
          </cell>
          <cell r="S5579" t="str">
            <v>6</v>
          </cell>
          <cell r="T5579" t="str">
            <v>CD34430722</v>
          </cell>
          <cell r="U5579">
            <v>0</v>
          </cell>
          <cell r="V5579">
            <v>1.5569999999999999</v>
          </cell>
          <cell r="W5579">
            <v>1.5569999999999999</v>
          </cell>
        </row>
        <row r="5580">
          <cell r="I5580" t="str">
            <v>常德祥锐蔬菜种植专业合作社连接路（一期）</v>
          </cell>
          <cell r="J5580" t="str">
            <v>1312F4307210227</v>
          </cell>
          <cell r="K5580" t="str">
            <v>资源产业路</v>
          </cell>
          <cell r="L5580" t="str">
            <v>三类地区</v>
          </cell>
          <cell r="M5580"/>
          <cell r="N5580" t="str">
            <v>新建</v>
          </cell>
          <cell r="O5580" t="str">
            <v>常德祥锐蔬菜种植专业合作社</v>
          </cell>
          <cell r="R5580" t="str">
            <v>4.5</v>
          </cell>
          <cell r="S5580" t="str">
            <v>6</v>
          </cell>
          <cell r="T5580" t="str">
            <v>无</v>
          </cell>
          <cell r="U5580">
            <v>0</v>
          </cell>
          <cell r="V5580">
            <v>1.27</v>
          </cell>
          <cell r="W5580">
            <v>1.27</v>
          </cell>
        </row>
        <row r="5581">
          <cell r="I5581" t="str">
            <v>安乡八百里小龙虾养殖专业合作社（南洱湖村）连接路</v>
          </cell>
          <cell r="J5581" t="str">
            <v>1312F4307210122</v>
          </cell>
          <cell r="K5581" t="str">
            <v>资源产业路</v>
          </cell>
          <cell r="L5581" t="str">
            <v>三类地区</v>
          </cell>
          <cell r="M5581"/>
          <cell r="N5581" t="str">
            <v>新建</v>
          </cell>
          <cell r="O5581" t="str">
            <v>安乡八百里小龙虾养殖专业合作社</v>
          </cell>
          <cell r="R5581" t="str">
            <v>3.5</v>
          </cell>
          <cell r="S5581" t="str">
            <v>6</v>
          </cell>
          <cell r="T5581" t="str">
            <v>Y028430721</v>
          </cell>
          <cell r="U5581">
            <v>0</v>
          </cell>
          <cell r="V5581">
            <v>1</v>
          </cell>
          <cell r="W5581">
            <v>1</v>
          </cell>
        </row>
        <row r="5582">
          <cell r="I5582" t="str">
            <v>安乡大英家庭农场（岩剅口）连接路</v>
          </cell>
          <cell r="J5582" t="str">
            <v>1312F4307210214</v>
          </cell>
          <cell r="K5582" t="str">
            <v>资源产业路</v>
          </cell>
          <cell r="L5582" t="str">
            <v>三类地区</v>
          </cell>
          <cell r="M5582"/>
          <cell r="N5582" t="str">
            <v>新建</v>
          </cell>
          <cell r="O5582" t="str">
            <v>安乡县大英家庭农场</v>
          </cell>
          <cell r="R5582" t="str">
            <v>3.5</v>
          </cell>
          <cell r="S5582" t="str">
            <v>6</v>
          </cell>
          <cell r="T5582" t="str">
            <v>Y003430721</v>
          </cell>
          <cell r="U5582">
            <v>2</v>
          </cell>
          <cell r="V5582">
            <v>3.8</v>
          </cell>
          <cell r="W5582">
            <v>1.8</v>
          </cell>
        </row>
        <row r="5583">
          <cell r="I5583" t="str">
            <v>安乡丰原农作物种植专业合作社（新剅口）连接路</v>
          </cell>
          <cell r="J5583" t="str">
            <v>1312F4307210211</v>
          </cell>
          <cell r="K5583" t="str">
            <v>资源产业路</v>
          </cell>
          <cell r="L5583" t="str">
            <v>三类地区</v>
          </cell>
          <cell r="M5583"/>
          <cell r="N5583" t="str">
            <v>新建</v>
          </cell>
          <cell r="O5583" t="str">
            <v>安乡丰原农作物种植专业合作社</v>
          </cell>
          <cell r="R5583" t="str">
            <v>3.5</v>
          </cell>
          <cell r="S5583" t="str">
            <v>6</v>
          </cell>
          <cell r="T5583" t="str">
            <v>C522430721</v>
          </cell>
          <cell r="U5583">
            <v>0</v>
          </cell>
          <cell r="V5583">
            <v>1.2430000000000001</v>
          </cell>
          <cell r="W5583">
            <v>1.2430000000000001</v>
          </cell>
        </row>
        <row r="5584">
          <cell r="I5584" t="str">
            <v>安乡关伍家庭农场（铁路湾）连接路</v>
          </cell>
          <cell r="J5584" t="str">
            <v>1312F4307210048</v>
          </cell>
          <cell r="K5584" t="str">
            <v>资源产业路</v>
          </cell>
          <cell r="L5584" t="str">
            <v>三类地区</v>
          </cell>
          <cell r="M5584"/>
          <cell r="N5584" t="str">
            <v>新建</v>
          </cell>
          <cell r="O5584" t="str">
            <v>安乡关伍家庭农场</v>
          </cell>
          <cell r="R5584" t="str">
            <v>3.5</v>
          </cell>
          <cell r="S5584" t="str">
            <v>6</v>
          </cell>
          <cell r="T5584" t="str">
            <v>C691430721</v>
          </cell>
          <cell r="U5584">
            <v>0</v>
          </cell>
          <cell r="V5584">
            <v>1.4</v>
          </cell>
          <cell r="W5584">
            <v>1.4</v>
          </cell>
        </row>
        <row r="5585">
          <cell r="I5585" t="str">
            <v>安乡好吃佬果蔬种植专业合作社连接路</v>
          </cell>
          <cell r="J5585" t="str">
            <v>1312F4307210185</v>
          </cell>
          <cell r="K5585" t="str">
            <v>资源产业路</v>
          </cell>
          <cell r="L5585" t="str">
            <v>三类地区</v>
          </cell>
          <cell r="M5585"/>
          <cell r="N5585" t="str">
            <v>新建</v>
          </cell>
          <cell r="O5585" t="str">
            <v>安乡好吃佬果蔬种植专业合作社</v>
          </cell>
          <cell r="R5585" t="str">
            <v>3.5</v>
          </cell>
          <cell r="S5585" t="str">
            <v>6</v>
          </cell>
          <cell r="T5585" t="str">
            <v>C156430721</v>
          </cell>
          <cell r="U5585">
            <v>0</v>
          </cell>
          <cell r="V5585">
            <v>0.95</v>
          </cell>
          <cell r="W5585">
            <v>0.95</v>
          </cell>
        </row>
        <row r="5586">
          <cell r="I5586" t="str">
            <v>安乡合创稻虾种养专业合作社（刮家洲村）连接路</v>
          </cell>
          <cell r="J5586" t="str">
            <v>1312F4307210111</v>
          </cell>
          <cell r="K5586" t="str">
            <v>资源产业路</v>
          </cell>
          <cell r="L5586" t="str">
            <v>三类地区</v>
          </cell>
          <cell r="M5586"/>
          <cell r="N5586" t="str">
            <v>新建</v>
          </cell>
          <cell r="O5586" t="str">
            <v>安乡合创稻虾种养专业合作社</v>
          </cell>
          <cell r="R5586" t="str">
            <v>3.5</v>
          </cell>
          <cell r="S5586" t="str">
            <v>6</v>
          </cell>
          <cell r="T5586" t="str">
            <v>C674430721</v>
          </cell>
          <cell r="U5586">
            <v>0</v>
          </cell>
          <cell r="V5586">
            <v>0.95</v>
          </cell>
          <cell r="W5586">
            <v>0.95</v>
          </cell>
        </row>
        <row r="5587">
          <cell r="I5587" t="str">
            <v>安乡腊梅家庭农场连接路（一期）</v>
          </cell>
          <cell r="J5587" t="str">
            <v>1312F4307210237</v>
          </cell>
          <cell r="K5587" t="str">
            <v>资源产业路</v>
          </cell>
          <cell r="L5587" t="str">
            <v>三类地区</v>
          </cell>
          <cell r="M5587"/>
          <cell r="N5587" t="str">
            <v>新建</v>
          </cell>
          <cell r="O5587" t="str">
            <v>安乡腊梅家庭农场</v>
          </cell>
          <cell r="R5587" t="str">
            <v>3.5</v>
          </cell>
          <cell r="S5587" t="str">
            <v>6</v>
          </cell>
          <cell r="T5587" t="str">
            <v>无</v>
          </cell>
          <cell r="U5587">
            <v>0</v>
          </cell>
          <cell r="V5587">
            <v>1.17</v>
          </cell>
          <cell r="W5587">
            <v>1.17</v>
          </cell>
        </row>
        <row r="5588">
          <cell r="I5588" t="str">
            <v>安乡利群家庭农场（汇口村）连接路</v>
          </cell>
          <cell r="J5588" t="str">
            <v>1312F4307210078</v>
          </cell>
          <cell r="K5588" t="str">
            <v>资源产业路</v>
          </cell>
          <cell r="L5588" t="str">
            <v>三类地区</v>
          </cell>
          <cell r="M5588"/>
          <cell r="N5588" t="str">
            <v>新建</v>
          </cell>
          <cell r="O5588" t="str">
            <v>安乡利群家庭农场</v>
          </cell>
          <cell r="R5588" t="str">
            <v>3.5</v>
          </cell>
          <cell r="S5588" t="str">
            <v>6</v>
          </cell>
          <cell r="T5588" t="str">
            <v>C619430721</v>
          </cell>
          <cell r="U5588">
            <v>0.8</v>
          </cell>
          <cell r="V5588">
            <v>2</v>
          </cell>
          <cell r="W5588">
            <v>1.2</v>
          </cell>
        </row>
        <row r="5589">
          <cell r="I5589" t="str">
            <v>安乡龙淼水产养殖专业合作社（安庆村）连接路</v>
          </cell>
          <cell r="J5589" t="str">
            <v>1312F4307210248</v>
          </cell>
          <cell r="K5589" t="str">
            <v>资源产业路</v>
          </cell>
          <cell r="L5589" t="str">
            <v>三类地区</v>
          </cell>
          <cell r="M5589"/>
          <cell r="N5589" t="str">
            <v>新建</v>
          </cell>
          <cell r="O5589" t="str">
            <v>安乡龙淼水产养殖专业合作社</v>
          </cell>
          <cell r="R5589" t="str">
            <v>3.5</v>
          </cell>
          <cell r="S5589" t="str">
            <v>6</v>
          </cell>
          <cell r="T5589" t="str">
            <v>C336430721</v>
          </cell>
          <cell r="U5589">
            <v>0</v>
          </cell>
          <cell r="V5589">
            <v>1.335</v>
          </cell>
          <cell r="W5589">
            <v>1.335</v>
          </cell>
        </row>
        <row r="5590">
          <cell r="I5590" t="str">
            <v>安乡牛家生态黄牛养殖专业合作社连接路</v>
          </cell>
          <cell r="J5590" t="str">
            <v>1312F4307210068</v>
          </cell>
          <cell r="K5590" t="str">
            <v>资源产业路</v>
          </cell>
          <cell r="L5590" t="str">
            <v>三类地区</v>
          </cell>
          <cell r="M5590"/>
          <cell r="N5590" t="str">
            <v>新建</v>
          </cell>
          <cell r="O5590" t="str">
            <v>安乡牛家生态黄牛养殖专业合作社</v>
          </cell>
          <cell r="R5590" t="str">
            <v>3.5</v>
          </cell>
          <cell r="S5590" t="str">
            <v>6</v>
          </cell>
          <cell r="T5590" t="str">
            <v>Y064430721</v>
          </cell>
          <cell r="U5590">
            <v>6.5</v>
          </cell>
          <cell r="V5590">
            <v>7.7</v>
          </cell>
          <cell r="W5590">
            <v>1.2</v>
          </cell>
        </row>
        <row r="5591">
          <cell r="I5591" t="str">
            <v>安乡农旺葡萄种植专业合作社连接路</v>
          </cell>
          <cell r="J5591" t="str">
            <v>1312F4307210133</v>
          </cell>
          <cell r="K5591" t="str">
            <v>资源产业路</v>
          </cell>
          <cell r="L5591" t="str">
            <v>三类地区</v>
          </cell>
          <cell r="M5591"/>
          <cell r="N5591" t="str">
            <v>新建</v>
          </cell>
          <cell r="O5591" t="str">
            <v>安乡农旺葡萄种植专业合作社</v>
          </cell>
          <cell r="R5591" t="str">
            <v>3.5</v>
          </cell>
          <cell r="S5591" t="str">
            <v>6</v>
          </cell>
          <cell r="T5591" t="str">
            <v>Y053430721</v>
          </cell>
          <cell r="U5591">
            <v>2.5</v>
          </cell>
          <cell r="V5591">
            <v>4.3</v>
          </cell>
          <cell r="W5591">
            <v>1.8</v>
          </cell>
        </row>
        <row r="5592">
          <cell r="I5592" t="str">
            <v>安乡盛唐蜜蜂养殖农民专业合作社连接路</v>
          </cell>
          <cell r="J5592" t="str">
            <v>1312F4307210313</v>
          </cell>
          <cell r="K5592" t="str">
            <v>资源产业路</v>
          </cell>
          <cell r="L5592" t="str">
            <v>三类地区</v>
          </cell>
          <cell r="M5592"/>
          <cell r="N5592" t="str">
            <v>新建</v>
          </cell>
          <cell r="O5592" t="str">
            <v>安乡盛唐蜜蜂养殖农民专业合作社</v>
          </cell>
          <cell r="R5592" t="str">
            <v>3.5</v>
          </cell>
          <cell r="S5592" t="str">
            <v>6</v>
          </cell>
          <cell r="T5592" t="str">
            <v>无</v>
          </cell>
          <cell r="U5592">
            <v>0</v>
          </cell>
          <cell r="V5592">
            <v>1.8</v>
          </cell>
          <cell r="W5592">
            <v>1.8</v>
          </cell>
        </row>
        <row r="5593">
          <cell r="I5593" t="str">
            <v>安乡县安民农垦生态农业有限公司（一农场）连接路</v>
          </cell>
          <cell r="J5593" t="str">
            <v>1312F4307210218</v>
          </cell>
          <cell r="K5593" t="str">
            <v>资源产业路</v>
          </cell>
          <cell r="L5593" t="str">
            <v>三类地区</v>
          </cell>
          <cell r="M5593"/>
          <cell r="N5593" t="str">
            <v>新建</v>
          </cell>
          <cell r="O5593" t="str">
            <v>安乡县安民农垦生态农业有限公司</v>
          </cell>
          <cell r="R5593" t="str">
            <v>3.5</v>
          </cell>
          <cell r="S5593" t="str">
            <v>6</v>
          </cell>
          <cell r="T5593" t="str">
            <v>Y003430721</v>
          </cell>
          <cell r="U5593">
            <v>0</v>
          </cell>
          <cell r="V5593">
            <v>2</v>
          </cell>
          <cell r="W5593">
            <v>2</v>
          </cell>
        </row>
        <row r="5594">
          <cell r="I5594" t="str">
            <v>安乡县本军农业开发有限公司连接路</v>
          </cell>
          <cell r="J5594" t="str">
            <v>1312F4307210363</v>
          </cell>
          <cell r="K5594" t="str">
            <v>资源产业路</v>
          </cell>
          <cell r="L5594" t="str">
            <v>三类地区</v>
          </cell>
          <cell r="M5594"/>
          <cell r="N5594" t="str">
            <v>新建</v>
          </cell>
          <cell r="O5594" t="str">
            <v>安乡县本军农业开发有限公司</v>
          </cell>
          <cell r="R5594" t="str">
            <v>5</v>
          </cell>
          <cell r="S5594" t="str">
            <v>6</v>
          </cell>
          <cell r="T5594" t="str">
            <v>无</v>
          </cell>
          <cell r="U5594">
            <v>0</v>
          </cell>
          <cell r="V5594">
            <v>0.35</v>
          </cell>
          <cell r="W5594">
            <v>0.35</v>
          </cell>
        </row>
        <row r="5595">
          <cell r="I5595" t="str">
            <v>安乡县兵海农作物种植专业合作社连接路（一期）</v>
          </cell>
          <cell r="J5595" t="str">
            <v>1312F4307210339</v>
          </cell>
          <cell r="K5595" t="str">
            <v>资源产业路</v>
          </cell>
          <cell r="L5595" t="str">
            <v>三类地区</v>
          </cell>
          <cell r="M5595"/>
          <cell r="N5595" t="str">
            <v>新建</v>
          </cell>
          <cell r="O5595" t="str">
            <v>安乡县都乐葡萄种植专业合作社</v>
          </cell>
          <cell r="R5595" t="str">
            <v>3.5</v>
          </cell>
          <cell r="S5595" t="str">
            <v>6</v>
          </cell>
          <cell r="T5595" t="str">
            <v>C336430721</v>
          </cell>
          <cell r="U5595">
            <v>2.31</v>
          </cell>
          <cell r="V5595">
            <v>3.18</v>
          </cell>
          <cell r="W5595">
            <v>0.87</v>
          </cell>
        </row>
        <row r="5596">
          <cell r="I5596" t="str">
            <v>安乡县昌平家庭农场连接路</v>
          </cell>
          <cell r="J5596" t="str">
            <v>1312F4307210328</v>
          </cell>
          <cell r="K5596" t="str">
            <v>资源产业路</v>
          </cell>
          <cell r="L5596" t="str">
            <v>三类地区</v>
          </cell>
          <cell r="M5596"/>
          <cell r="N5596" t="str">
            <v>新建</v>
          </cell>
          <cell r="O5596" t="str">
            <v>安乡县昌平家庭农场</v>
          </cell>
          <cell r="R5596" t="str">
            <v>3.5</v>
          </cell>
          <cell r="S5596" t="str">
            <v>6</v>
          </cell>
          <cell r="T5596" t="str">
            <v>C809430721</v>
          </cell>
          <cell r="U5596">
            <v>0.5</v>
          </cell>
          <cell r="V5596">
            <v>0.7</v>
          </cell>
          <cell r="W5596">
            <v>0.2</v>
          </cell>
        </row>
        <row r="5597">
          <cell r="I5597" t="str">
            <v>安乡县超海棉花种植专业合作社连接路</v>
          </cell>
          <cell r="J5597" t="str">
            <v>1312F4307210357</v>
          </cell>
          <cell r="K5597" t="str">
            <v>资源产业路</v>
          </cell>
          <cell r="L5597" t="str">
            <v>三类地区</v>
          </cell>
          <cell r="M5597"/>
          <cell r="N5597" t="str">
            <v>新建</v>
          </cell>
          <cell r="O5597" t="str">
            <v>安乡县超海棉花种植专业合作社</v>
          </cell>
          <cell r="R5597" t="str">
            <v>3.5</v>
          </cell>
          <cell r="S5597" t="str">
            <v>6</v>
          </cell>
          <cell r="T5597" t="str">
            <v>c756430721</v>
          </cell>
          <cell r="U5597">
            <v>0</v>
          </cell>
          <cell r="V5597">
            <v>0.65</v>
          </cell>
          <cell r="W5597">
            <v>0.65</v>
          </cell>
        </row>
        <row r="5598">
          <cell r="I5598" t="str">
            <v>安乡县晨桂稻虾种养专业合作社连接路</v>
          </cell>
          <cell r="J5598" t="str">
            <v>1312F4307210156</v>
          </cell>
          <cell r="K5598" t="str">
            <v>资源产业路</v>
          </cell>
          <cell r="L5598" t="str">
            <v>三类地区</v>
          </cell>
          <cell r="M5598"/>
          <cell r="N5598" t="str">
            <v>新建</v>
          </cell>
          <cell r="O5598" t="str">
            <v>安乡县晨桂稻虾种养专业合作社</v>
          </cell>
          <cell r="R5598" t="str">
            <v>3.5</v>
          </cell>
          <cell r="S5598" t="str">
            <v>6</v>
          </cell>
          <cell r="T5598" t="str">
            <v>C99A430721</v>
          </cell>
          <cell r="U5598">
            <v>0</v>
          </cell>
          <cell r="V5598">
            <v>1.3</v>
          </cell>
          <cell r="W5598">
            <v>1.3</v>
          </cell>
        </row>
        <row r="5599">
          <cell r="I5599" t="str">
            <v>安乡县陈霄家庭农场（长乐村）连接路</v>
          </cell>
          <cell r="J5599" t="str">
            <v>1312F4307210013</v>
          </cell>
          <cell r="K5599" t="str">
            <v>资源产业路</v>
          </cell>
          <cell r="L5599" t="str">
            <v>三类地区</v>
          </cell>
          <cell r="M5599"/>
          <cell r="N5599" t="str">
            <v>新建</v>
          </cell>
          <cell r="O5599" t="str">
            <v>安乡县陈霄家庭农场</v>
          </cell>
          <cell r="R5599" t="str">
            <v>3.5</v>
          </cell>
          <cell r="S5599" t="str">
            <v>6</v>
          </cell>
          <cell r="T5599" t="str">
            <v>Y073430721</v>
          </cell>
          <cell r="U5599">
            <v>0</v>
          </cell>
          <cell r="V5599">
            <v>2.2799999999999998</v>
          </cell>
          <cell r="W5599">
            <v>2.2799999999999998</v>
          </cell>
        </row>
        <row r="5600">
          <cell r="I5600" t="str">
            <v>安乡县成久陈皮种植专业合作社连接路</v>
          </cell>
          <cell r="J5600" t="str">
            <v>1312F4307210130</v>
          </cell>
          <cell r="K5600" t="str">
            <v>资源产业路</v>
          </cell>
          <cell r="L5600" t="str">
            <v>三类地区</v>
          </cell>
          <cell r="M5600"/>
          <cell r="N5600" t="str">
            <v>新建</v>
          </cell>
          <cell r="O5600" t="str">
            <v>安乡县成久陈皮种植专业合作社</v>
          </cell>
          <cell r="R5600" t="str">
            <v>3.5</v>
          </cell>
          <cell r="S5600" t="str">
            <v>6</v>
          </cell>
          <cell r="T5600" t="str">
            <v>C721430721</v>
          </cell>
          <cell r="U5600">
            <v>0</v>
          </cell>
          <cell r="V5600">
            <v>3</v>
          </cell>
          <cell r="W5600">
            <v>3</v>
          </cell>
        </row>
        <row r="5601">
          <cell r="I5601" t="str">
            <v>安乡县春山粮食种植农民专业合作社连接路</v>
          </cell>
          <cell r="J5601" t="str">
            <v>1312F4307210160</v>
          </cell>
          <cell r="K5601" t="str">
            <v>资源产业路</v>
          </cell>
          <cell r="L5601" t="str">
            <v>三类地区</v>
          </cell>
          <cell r="M5601"/>
          <cell r="N5601" t="str">
            <v>新建</v>
          </cell>
          <cell r="O5601" t="str">
            <v>安乡县春山粮食种植农民专业合作社</v>
          </cell>
          <cell r="R5601" t="str">
            <v>2.5</v>
          </cell>
          <cell r="S5601" t="str">
            <v>6</v>
          </cell>
          <cell r="T5601" t="str">
            <v>C437430721</v>
          </cell>
          <cell r="U5601">
            <v>0</v>
          </cell>
          <cell r="V5601">
            <v>0.84799999999999998</v>
          </cell>
          <cell r="W5601">
            <v>0.84799999999999998</v>
          </cell>
        </row>
        <row r="5602">
          <cell r="I5602" t="str">
            <v>安乡县淳洲稻虾种养专业合作社（三西村）连接路</v>
          </cell>
          <cell r="J5602" t="str">
            <v>1312F4307210105</v>
          </cell>
          <cell r="K5602" t="str">
            <v>资源产业路</v>
          </cell>
          <cell r="L5602" t="str">
            <v>三类地区</v>
          </cell>
          <cell r="M5602"/>
          <cell r="N5602" t="str">
            <v>新建</v>
          </cell>
          <cell r="O5602" t="str">
            <v>安乡县淳洲稻虾种养专业合作社</v>
          </cell>
          <cell r="R5602" t="str">
            <v>3.5</v>
          </cell>
          <cell r="S5602" t="str">
            <v>6</v>
          </cell>
          <cell r="T5602" t="str">
            <v>C671430721</v>
          </cell>
          <cell r="U5602">
            <v>0.4</v>
          </cell>
          <cell r="V5602">
            <v>0.94</v>
          </cell>
          <cell r="W5602">
            <v>0.54</v>
          </cell>
        </row>
        <row r="5603">
          <cell r="I5603" t="str">
            <v>安乡县大丰家庭农场连接路</v>
          </cell>
          <cell r="J5603" t="str">
            <v>1312F4307210124</v>
          </cell>
          <cell r="K5603" t="str">
            <v>资源产业路</v>
          </cell>
          <cell r="L5603" t="str">
            <v>三类地区</v>
          </cell>
          <cell r="M5603"/>
          <cell r="N5603" t="str">
            <v>新建</v>
          </cell>
          <cell r="O5603" t="str">
            <v>安乡县大丰家庭农场</v>
          </cell>
          <cell r="R5603" t="str">
            <v>3.5</v>
          </cell>
          <cell r="S5603" t="str">
            <v>7</v>
          </cell>
          <cell r="T5603" t="str">
            <v>无</v>
          </cell>
          <cell r="U5603">
            <v>0</v>
          </cell>
          <cell r="V5603">
            <v>2.4</v>
          </cell>
          <cell r="W5603">
            <v>2.4</v>
          </cell>
        </row>
        <row r="5604">
          <cell r="I5604" t="str">
            <v>安乡县大兴湖水产公司连接路</v>
          </cell>
          <cell r="J5604" t="str">
            <v>1312F4307210319</v>
          </cell>
          <cell r="K5604" t="str">
            <v>资源产业路</v>
          </cell>
          <cell r="L5604" t="str">
            <v>三类地区</v>
          </cell>
          <cell r="M5604"/>
          <cell r="N5604" t="str">
            <v>新建</v>
          </cell>
          <cell r="O5604" t="str">
            <v>安乡县大兴湖水产公司</v>
          </cell>
          <cell r="R5604" t="str">
            <v>3.5</v>
          </cell>
          <cell r="S5604" t="str">
            <v>6</v>
          </cell>
          <cell r="T5604" t="str">
            <v>无</v>
          </cell>
          <cell r="U5604">
            <v>0</v>
          </cell>
          <cell r="V5604">
            <v>1.1000000000000001</v>
          </cell>
          <cell r="W5604">
            <v>1.1000000000000001</v>
          </cell>
        </row>
        <row r="5605">
          <cell r="I5605" t="str">
            <v>安乡县代全家庭农场连接路</v>
          </cell>
          <cell r="J5605" t="str">
            <v>1312F4307210047</v>
          </cell>
          <cell r="K5605" t="str">
            <v>资源产业路</v>
          </cell>
          <cell r="L5605" t="str">
            <v>三类地区</v>
          </cell>
          <cell r="M5605"/>
          <cell r="N5605" t="str">
            <v>新建</v>
          </cell>
          <cell r="O5605" t="str">
            <v>安乡县代全家庭农场</v>
          </cell>
          <cell r="R5605" t="str">
            <v>3.5</v>
          </cell>
          <cell r="S5605" t="str">
            <v>6</v>
          </cell>
          <cell r="T5605" t="str">
            <v>C909430721</v>
          </cell>
          <cell r="U5605">
            <v>0</v>
          </cell>
          <cell r="V5605">
            <v>1.1000000000000001</v>
          </cell>
          <cell r="W5605">
            <v>1.1000000000000001</v>
          </cell>
        </row>
        <row r="5606">
          <cell r="I5606" t="str">
            <v>安乡县德华家庭农场连接路</v>
          </cell>
          <cell r="J5606" t="str">
            <v>1312F4307210259</v>
          </cell>
          <cell r="K5606" t="str">
            <v>资源产业路</v>
          </cell>
          <cell r="L5606" t="str">
            <v>三类地区</v>
          </cell>
          <cell r="M5606"/>
          <cell r="N5606" t="str">
            <v>新建</v>
          </cell>
          <cell r="O5606" t="str">
            <v>安乡县德华家庭农场</v>
          </cell>
          <cell r="R5606" t="str">
            <v>3.5</v>
          </cell>
          <cell r="S5606" t="str">
            <v>6</v>
          </cell>
          <cell r="T5606" t="str">
            <v>无</v>
          </cell>
          <cell r="U5606">
            <v>0</v>
          </cell>
          <cell r="V5606">
            <v>2.2000000000000002</v>
          </cell>
          <cell r="W5606">
            <v>2.2000000000000002</v>
          </cell>
        </row>
        <row r="5607">
          <cell r="I5607" t="str">
            <v>安乡县德平稻虾养殖专业合作社连接路（一期）</v>
          </cell>
          <cell r="J5607" t="str">
            <v>1312F4307210249</v>
          </cell>
          <cell r="K5607" t="str">
            <v>资源产业路</v>
          </cell>
          <cell r="L5607" t="str">
            <v>三类地区</v>
          </cell>
          <cell r="M5607"/>
          <cell r="N5607" t="str">
            <v>新建</v>
          </cell>
          <cell r="O5607" t="str">
            <v>安乡县德平稻虾养殖专业合作社</v>
          </cell>
          <cell r="R5607" t="str">
            <v>3.5</v>
          </cell>
          <cell r="S5607" t="str">
            <v>6</v>
          </cell>
          <cell r="T5607" t="str">
            <v>无</v>
          </cell>
          <cell r="U5607">
            <v>0</v>
          </cell>
          <cell r="V5607">
            <v>1.8680000000000001</v>
          </cell>
          <cell r="W5607">
            <v>1.8680000000000001</v>
          </cell>
        </row>
        <row r="5608">
          <cell r="I5608" t="str">
            <v>安乡县范月梅家庭农场连接路</v>
          </cell>
          <cell r="J5608" t="str">
            <v>1312F4307210021</v>
          </cell>
          <cell r="K5608" t="str">
            <v>资源产业路</v>
          </cell>
          <cell r="L5608" t="str">
            <v>三类地区</v>
          </cell>
          <cell r="M5608"/>
          <cell r="N5608" t="str">
            <v>新建</v>
          </cell>
          <cell r="O5608" t="str">
            <v>安乡县范月梅家庭农场</v>
          </cell>
          <cell r="R5608" t="str">
            <v>3.5</v>
          </cell>
          <cell r="S5608" t="str">
            <v>6</v>
          </cell>
          <cell r="T5608" t="str">
            <v>C750430721</v>
          </cell>
          <cell r="U5608">
            <v>0</v>
          </cell>
          <cell r="V5608">
            <v>2.504</v>
          </cell>
          <cell r="W5608">
            <v>2.504</v>
          </cell>
        </row>
        <row r="5609">
          <cell r="I5609" t="str">
            <v>安乡县方升农业发展有限责任公司连接路</v>
          </cell>
          <cell r="J5609" t="str">
            <v>1312F4307210153</v>
          </cell>
          <cell r="K5609" t="str">
            <v>资源产业路</v>
          </cell>
          <cell r="L5609" t="str">
            <v>三类地区</v>
          </cell>
          <cell r="M5609"/>
          <cell r="N5609" t="str">
            <v>新建</v>
          </cell>
          <cell r="O5609" t="str">
            <v>安乡县方升农业发展有限责任公司</v>
          </cell>
          <cell r="R5609" t="str">
            <v>3.5</v>
          </cell>
          <cell r="S5609" t="str">
            <v>6</v>
          </cell>
          <cell r="T5609" t="str">
            <v>无</v>
          </cell>
          <cell r="U5609">
            <v>0</v>
          </cell>
          <cell r="V5609">
            <v>1.5</v>
          </cell>
          <cell r="W5609">
            <v>1.5</v>
          </cell>
        </row>
        <row r="5610">
          <cell r="I5610" t="str">
            <v>安乡县飞鸿水产养殖专业合作社连接路</v>
          </cell>
          <cell r="J5610" t="str">
            <v>1312F4307210355</v>
          </cell>
          <cell r="K5610" t="str">
            <v>资源产业路</v>
          </cell>
          <cell r="L5610" t="str">
            <v>三类地区</v>
          </cell>
          <cell r="M5610"/>
          <cell r="N5610" t="str">
            <v>新建</v>
          </cell>
          <cell r="O5610" t="str">
            <v>安乡县飞鸿水产养殖专业合作社</v>
          </cell>
          <cell r="R5610" t="str">
            <v>3.5</v>
          </cell>
          <cell r="S5610" t="str">
            <v>6</v>
          </cell>
          <cell r="T5610" t="str">
            <v>C628430721</v>
          </cell>
          <cell r="U5610">
            <v>0</v>
          </cell>
          <cell r="V5610">
            <v>1.5</v>
          </cell>
          <cell r="W5610">
            <v>1.5</v>
          </cell>
        </row>
        <row r="5611">
          <cell r="I5611" t="str">
            <v>安乡县丰仓家庭农场连接路</v>
          </cell>
          <cell r="J5611" t="str">
            <v>1312F4307210325</v>
          </cell>
          <cell r="K5611" t="str">
            <v>资源产业路</v>
          </cell>
          <cell r="L5611" t="str">
            <v>三类地区</v>
          </cell>
          <cell r="M5611"/>
          <cell r="N5611" t="str">
            <v>新建</v>
          </cell>
          <cell r="O5611" t="str">
            <v>安乡县丰仓家庭农场</v>
          </cell>
          <cell r="R5611" t="str">
            <v>3.5</v>
          </cell>
          <cell r="S5611" t="str">
            <v>6</v>
          </cell>
          <cell r="T5611" t="str">
            <v>C104430721</v>
          </cell>
          <cell r="U5611">
            <v>4.0999999999999996</v>
          </cell>
          <cell r="V5611">
            <v>4.7</v>
          </cell>
          <cell r="W5611">
            <v>0.6</v>
          </cell>
        </row>
        <row r="5612">
          <cell r="I5612" t="str">
            <v>安乡县丰高稻虾种养专业合作社连接路</v>
          </cell>
          <cell r="J5612" t="str">
            <v>1312F4307210162</v>
          </cell>
          <cell r="K5612" t="str">
            <v>资源产业路</v>
          </cell>
          <cell r="L5612" t="str">
            <v>三类地区</v>
          </cell>
          <cell r="M5612"/>
          <cell r="N5612" t="str">
            <v>新建</v>
          </cell>
          <cell r="O5612" t="str">
            <v>安乡县丰高稻虾种养专业合作社</v>
          </cell>
          <cell r="R5612" t="str">
            <v>3.5</v>
          </cell>
          <cell r="S5612" t="str">
            <v>6</v>
          </cell>
          <cell r="T5612" t="str">
            <v>C017430721</v>
          </cell>
          <cell r="U5612">
            <v>1.1000000000000001</v>
          </cell>
          <cell r="V5612">
            <v>1.6</v>
          </cell>
          <cell r="W5612">
            <v>0.5</v>
          </cell>
        </row>
        <row r="5613">
          <cell r="I5613" t="str">
            <v>安乡县丰林家庭农场（丰凝港）连接路</v>
          </cell>
          <cell r="J5613" t="str">
            <v>1312F4307210143</v>
          </cell>
          <cell r="K5613" t="str">
            <v>资源产业路</v>
          </cell>
          <cell r="L5613" t="str">
            <v>三类地区</v>
          </cell>
          <cell r="M5613"/>
          <cell r="N5613" t="str">
            <v>新建</v>
          </cell>
          <cell r="O5613" t="str">
            <v>安乡县丰林家庭农场</v>
          </cell>
          <cell r="R5613" t="str">
            <v>3.5</v>
          </cell>
          <cell r="S5613" t="str">
            <v>6</v>
          </cell>
          <cell r="T5613" t="str">
            <v>无</v>
          </cell>
          <cell r="U5613">
            <v>0</v>
          </cell>
          <cell r="V5613">
            <v>1.2</v>
          </cell>
          <cell r="W5613">
            <v>1.2</v>
          </cell>
        </row>
        <row r="5614">
          <cell r="I5614" t="str">
            <v>安乡县丰悦家庭农场连接路</v>
          </cell>
          <cell r="J5614" t="str">
            <v>1312F4307210275</v>
          </cell>
          <cell r="K5614" t="str">
            <v>资源产业路</v>
          </cell>
          <cell r="L5614" t="str">
            <v>三类地区</v>
          </cell>
          <cell r="M5614"/>
          <cell r="N5614" t="str">
            <v>新建</v>
          </cell>
          <cell r="O5614" t="str">
            <v>安乡县丰悦家庭农场</v>
          </cell>
          <cell r="R5614" t="str">
            <v>3.5</v>
          </cell>
          <cell r="S5614" t="str">
            <v>6</v>
          </cell>
          <cell r="T5614" t="str">
            <v>C784430721</v>
          </cell>
          <cell r="U5614">
            <v>0</v>
          </cell>
          <cell r="V5614">
            <v>1.4</v>
          </cell>
          <cell r="W5614">
            <v>1.4</v>
          </cell>
        </row>
        <row r="5615">
          <cell r="I5615" t="str">
            <v>安乡县丰云水果种植专业合作社连接路（一期）</v>
          </cell>
          <cell r="J5615" t="str">
            <v>1312F4307210358</v>
          </cell>
          <cell r="K5615" t="str">
            <v>资源产业路</v>
          </cell>
          <cell r="L5615" t="str">
            <v>三类地区</v>
          </cell>
          <cell r="M5615"/>
          <cell r="N5615" t="str">
            <v>新建</v>
          </cell>
          <cell r="O5615" t="str">
            <v>安乡县丰云水果种植专业合作社</v>
          </cell>
          <cell r="R5615" t="str">
            <v>4.5</v>
          </cell>
          <cell r="S5615" t="str">
            <v>6</v>
          </cell>
          <cell r="T5615" t="str">
            <v>y050430721</v>
          </cell>
          <cell r="U5615">
            <v>0</v>
          </cell>
          <cell r="V5615">
            <v>2.8</v>
          </cell>
          <cell r="W5615">
            <v>2.8</v>
          </cell>
        </row>
        <row r="5616">
          <cell r="I5616" t="str">
            <v>安乡县福贵种养专业合作社（功成垸）连接路</v>
          </cell>
          <cell r="J5616" t="str">
            <v>1312F4307210051</v>
          </cell>
          <cell r="K5616" t="str">
            <v>资源产业路</v>
          </cell>
          <cell r="L5616" t="str">
            <v>三类地区</v>
          </cell>
          <cell r="M5616"/>
          <cell r="N5616" t="str">
            <v>新建</v>
          </cell>
          <cell r="O5616" t="str">
            <v>安乡县福贵种养专业合作社</v>
          </cell>
          <cell r="R5616" t="str">
            <v>3.5</v>
          </cell>
          <cell r="S5616" t="str">
            <v>6</v>
          </cell>
          <cell r="T5616" t="str">
            <v>C751430721</v>
          </cell>
          <cell r="U5616">
            <v>1.21</v>
          </cell>
          <cell r="V5616">
            <v>1.825</v>
          </cell>
          <cell r="W5616">
            <v>0.61499999999999999</v>
          </cell>
        </row>
        <row r="5617">
          <cell r="I5617" t="str">
            <v>安乡县福来油菜种植专业合作社连接路</v>
          </cell>
          <cell r="J5617" t="str">
            <v>1312F4307210054</v>
          </cell>
          <cell r="K5617" t="str">
            <v>资源产业路</v>
          </cell>
          <cell r="L5617" t="str">
            <v>三类地区</v>
          </cell>
          <cell r="M5617"/>
          <cell r="N5617" t="str">
            <v>新建</v>
          </cell>
          <cell r="O5617" t="str">
            <v>安乡县福来油菜种植专业合作社</v>
          </cell>
          <cell r="R5617" t="str">
            <v>3.5</v>
          </cell>
          <cell r="S5617" t="str">
            <v>6</v>
          </cell>
          <cell r="T5617" t="str">
            <v>Y075430721</v>
          </cell>
          <cell r="U5617">
            <v>8.4</v>
          </cell>
          <cell r="V5617">
            <v>9.3000000000000007</v>
          </cell>
          <cell r="W5617">
            <v>0.9</v>
          </cell>
        </row>
        <row r="5618">
          <cell r="I5618" t="str">
            <v>安乡县福岭农作物种植农民专业合作社连接路</v>
          </cell>
          <cell r="J5618" t="str">
            <v>1312F4307210288</v>
          </cell>
          <cell r="K5618" t="str">
            <v>资源产业路</v>
          </cell>
          <cell r="L5618" t="str">
            <v>三类地区</v>
          </cell>
          <cell r="M5618"/>
          <cell r="N5618" t="str">
            <v>新建</v>
          </cell>
          <cell r="O5618" t="str">
            <v>安乡县丹辉水稻种植农民专业合作社</v>
          </cell>
          <cell r="R5618" t="str">
            <v>3.5</v>
          </cell>
          <cell r="S5618" t="str">
            <v>6</v>
          </cell>
          <cell r="T5618" t="str">
            <v>Y034430721</v>
          </cell>
          <cell r="U5618">
            <v>0</v>
          </cell>
          <cell r="V5618">
            <v>1.3</v>
          </cell>
          <cell r="W5618">
            <v>1.3</v>
          </cell>
        </row>
        <row r="5619">
          <cell r="I5619" t="str">
            <v>安乡县福祥家庭农场连接路（一期）</v>
          </cell>
          <cell r="J5619" t="str">
            <v>1312F4307210293</v>
          </cell>
          <cell r="K5619" t="str">
            <v>资源产业路</v>
          </cell>
          <cell r="L5619" t="str">
            <v>三类地区</v>
          </cell>
          <cell r="M5619"/>
          <cell r="N5619" t="str">
            <v>新建</v>
          </cell>
          <cell r="O5619" t="str">
            <v>安乡县福祥家庭农场</v>
          </cell>
          <cell r="R5619" t="str">
            <v>3.5</v>
          </cell>
          <cell r="S5619" t="str">
            <v>6</v>
          </cell>
          <cell r="T5619" t="str">
            <v>CA21430721</v>
          </cell>
          <cell r="U5619">
            <v>3</v>
          </cell>
          <cell r="V5619">
            <v>4.0999999999999996</v>
          </cell>
          <cell r="W5619">
            <v>1.1000000000000001</v>
          </cell>
        </row>
        <row r="5620">
          <cell r="I5620" t="str">
            <v>安乡县富安来农作物种植专业合作社连接路</v>
          </cell>
          <cell r="J5620" t="str">
            <v>1312F4307210110</v>
          </cell>
          <cell r="K5620" t="str">
            <v>资源产业路</v>
          </cell>
          <cell r="L5620" t="str">
            <v>三类地区</v>
          </cell>
          <cell r="M5620"/>
          <cell r="N5620" t="str">
            <v>新建</v>
          </cell>
          <cell r="O5620" t="str">
            <v>安乡县富安来农作物种植专业合作社</v>
          </cell>
          <cell r="R5620" t="str">
            <v>3.5</v>
          </cell>
          <cell r="S5620" t="str">
            <v>6</v>
          </cell>
          <cell r="T5620" t="str">
            <v>Y502430721</v>
          </cell>
          <cell r="U5620">
            <v>1.85</v>
          </cell>
          <cell r="V5620">
            <v>2.35</v>
          </cell>
          <cell r="W5620">
            <v>0.5</v>
          </cell>
        </row>
        <row r="5621">
          <cell r="I5621" t="str">
            <v>安乡县富中福牲猪饲养专业合作社连接路</v>
          </cell>
          <cell r="J5621" t="str">
            <v>1312F4307210114</v>
          </cell>
          <cell r="K5621" t="str">
            <v>资源产业路</v>
          </cell>
          <cell r="L5621" t="str">
            <v>三类地区</v>
          </cell>
          <cell r="M5621"/>
          <cell r="N5621" t="str">
            <v>新建</v>
          </cell>
          <cell r="O5621" t="str">
            <v>安乡县富中福牲猪饲养专业合作社</v>
          </cell>
          <cell r="R5621" t="str">
            <v>3.5</v>
          </cell>
          <cell r="S5621" t="str">
            <v>6</v>
          </cell>
          <cell r="T5621" t="str">
            <v>Y068430721</v>
          </cell>
          <cell r="U5621">
            <v>0</v>
          </cell>
          <cell r="V5621">
            <v>0.5</v>
          </cell>
          <cell r="W5621">
            <v>0.5</v>
          </cell>
        </row>
        <row r="5622">
          <cell r="I5622" t="str">
            <v>安乡县耕耘农作物种植专业合作社连接路</v>
          </cell>
          <cell r="J5622" t="str">
            <v>1312F4307210066</v>
          </cell>
          <cell r="K5622" t="str">
            <v>资源产业路</v>
          </cell>
          <cell r="L5622" t="str">
            <v>三类地区</v>
          </cell>
          <cell r="M5622"/>
          <cell r="N5622" t="str">
            <v>新建</v>
          </cell>
          <cell r="O5622" t="str">
            <v>安乡县耕耘农作物种植专业合作社</v>
          </cell>
          <cell r="R5622" t="str">
            <v>3.5</v>
          </cell>
          <cell r="S5622" t="str">
            <v>6</v>
          </cell>
          <cell r="T5622" t="str">
            <v>Y065430721</v>
          </cell>
          <cell r="U5622">
            <v>0.3</v>
          </cell>
          <cell r="V5622">
            <v>0.9</v>
          </cell>
          <cell r="W5622">
            <v>0.6</v>
          </cell>
        </row>
        <row r="5623">
          <cell r="I5623" t="str">
            <v>安乡县龚杰水产养殖专业合作社（黄山岗）连接路</v>
          </cell>
          <cell r="J5623" t="str">
            <v>1312F4307210209</v>
          </cell>
          <cell r="K5623" t="str">
            <v>资源产业路</v>
          </cell>
          <cell r="L5623" t="str">
            <v>三类地区</v>
          </cell>
          <cell r="M5623"/>
          <cell r="N5623" t="str">
            <v>新建</v>
          </cell>
          <cell r="O5623" t="str">
            <v>安乡县龚杰水产养殖专业合作社</v>
          </cell>
          <cell r="R5623" t="str">
            <v>3.5</v>
          </cell>
          <cell r="S5623" t="str">
            <v>6</v>
          </cell>
          <cell r="T5623" t="str">
            <v>C304430721</v>
          </cell>
          <cell r="U5623">
            <v>0</v>
          </cell>
          <cell r="V5623">
            <v>1.2</v>
          </cell>
          <cell r="W5623">
            <v>1.2</v>
          </cell>
        </row>
        <row r="5624">
          <cell r="I5624" t="str">
            <v>安乡县公堰水产养殖专业合作社（黄山岗）连接路</v>
          </cell>
          <cell r="J5624" t="str">
            <v>1312F4307210208</v>
          </cell>
          <cell r="K5624" t="str">
            <v>资源产业路</v>
          </cell>
          <cell r="L5624" t="str">
            <v>三类地区</v>
          </cell>
          <cell r="M5624"/>
          <cell r="N5624" t="str">
            <v>新建</v>
          </cell>
          <cell r="O5624" t="str">
            <v>安乡县公堰水产养殖专业合作社</v>
          </cell>
          <cell r="R5624" t="str">
            <v>3.5</v>
          </cell>
          <cell r="S5624" t="str">
            <v>6</v>
          </cell>
          <cell r="T5624" t="str">
            <v>无</v>
          </cell>
          <cell r="U5624">
            <v>0</v>
          </cell>
          <cell r="V5624">
            <v>0.7</v>
          </cell>
          <cell r="W5624">
            <v>0.7</v>
          </cell>
        </row>
        <row r="5625">
          <cell r="I5625" t="str">
            <v>安乡县桂冠家庭农场连接路</v>
          </cell>
          <cell r="J5625" t="str">
            <v>1312F4307210025</v>
          </cell>
          <cell r="K5625" t="str">
            <v>资源产业路</v>
          </cell>
          <cell r="L5625" t="str">
            <v>三类地区</v>
          </cell>
          <cell r="M5625"/>
          <cell r="N5625" t="str">
            <v>新建</v>
          </cell>
          <cell r="O5625" t="str">
            <v>安乡县桂冠家庭农场</v>
          </cell>
          <cell r="R5625" t="str">
            <v>3.5</v>
          </cell>
          <cell r="S5625" t="str">
            <v>6</v>
          </cell>
          <cell r="T5625" t="str">
            <v>Y077430721</v>
          </cell>
          <cell r="U5625">
            <v>0.6</v>
          </cell>
          <cell r="V5625">
            <v>2.4</v>
          </cell>
          <cell r="W5625">
            <v>1.8</v>
          </cell>
        </row>
        <row r="5626">
          <cell r="I5626" t="str">
            <v>安乡县国湘青鱼养殖农民专业合作社（正安）连接路</v>
          </cell>
          <cell r="J5626" t="str">
            <v>1312F4307210096</v>
          </cell>
          <cell r="K5626" t="str">
            <v>资源产业路</v>
          </cell>
          <cell r="L5626" t="str">
            <v>三类地区</v>
          </cell>
          <cell r="M5626"/>
          <cell r="N5626" t="str">
            <v>新建</v>
          </cell>
          <cell r="O5626" t="str">
            <v>安乡县国湘青鱼养殖农民专业合作社</v>
          </cell>
          <cell r="R5626" t="str">
            <v>3.5</v>
          </cell>
          <cell r="S5626" t="str">
            <v>6</v>
          </cell>
          <cell r="T5626" t="str">
            <v>C453430721</v>
          </cell>
          <cell r="U5626">
            <v>3.48</v>
          </cell>
          <cell r="V5626">
            <v>5.1130000000000004</v>
          </cell>
          <cell r="W5626">
            <v>1.63</v>
          </cell>
        </row>
        <row r="5627">
          <cell r="I5627" t="str">
            <v>安乡县海鹏西瓜种植农民专业合作社连接路</v>
          </cell>
          <cell r="J5627" t="str">
            <v>1312F4307210311</v>
          </cell>
          <cell r="K5627" t="str">
            <v>资源产业路</v>
          </cell>
          <cell r="L5627" t="str">
            <v>三类地区</v>
          </cell>
          <cell r="M5627"/>
          <cell r="N5627" t="str">
            <v>新建</v>
          </cell>
          <cell r="O5627" t="str">
            <v>安乡县海鹏西瓜种植农民专业合作社</v>
          </cell>
          <cell r="R5627" t="str">
            <v>3.5</v>
          </cell>
          <cell r="S5627" t="str">
            <v>6</v>
          </cell>
          <cell r="T5627" t="str">
            <v>C600430721</v>
          </cell>
          <cell r="U5627">
            <v>1.2</v>
          </cell>
          <cell r="V5627">
            <v>2</v>
          </cell>
          <cell r="W5627">
            <v>0.8</v>
          </cell>
        </row>
        <row r="5628">
          <cell r="I5628" t="str">
            <v>安乡县何侃稻虾种养专业合作社连接路</v>
          </cell>
          <cell r="J5628" t="str">
            <v>1312F4307210144</v>
          </cell>
          <cell r="K5628" t="str">
            <v>资源产业路</v>
          </cell>
          <cell r="L5628" t="str">
            <v>三类地区</v>
          </cell>
          <cell r="M5628"/>
          <cell r="N5628" t="str">
            <v>新建</v>
          </cell>
          <cell r="O5628" t="str">
            <v>安乡县何侃稻虾种养专业合作社</v>
          </cell>
          <cell r="R5628" t="str">
            <v>3.5</v>
          </cell>
          <cell r="S5628" t="str">
            <v>6</v>
          </cell>
          <cell r="T5628" t="str">
            <v>C561430721</v>
          </cell>
          <cell r="U5628">
            <v>0</v>
          </cell>
          <cell r="V5628">
            <v>1</v>
          </cell>
          <cell r="W5628">
            <v>1</v>
          </cell>
        </row>
        <row r="5629">
          <cell r="I5629" t="str">
            <v>安乡县合一农作物种植专业合作社连接路</v>
          </cell>
          <cell r="J5629" t="str">
            <v>1312F4307210022</v>
          </cell>
          <cell r="K5629" t="str">
            <v>资源产业路</v>
          </cell>
          <cell r="L5629" t="str">
            <v>三类地区</v>
          </cell>
          <cell r="M5629"/>
          <cell r="N5629" t="str">
            <v>新建</v>
          </cell>
          <cell r="O5629" t="str">
            <v>安乡县合一农作物种植专业合作社</v>
          </cell>
          <cell r="R5629" t="str">
            <v>3.5</v>
          </cell>
          <cell r="S5629" t="str">
            <v>6</v>
          </cell>
          <cell r="T5629" t="str">
            <v>C785430721</v>
          </cell>
          <cell r="U5629">
            <v>0</v>
          </cell>
          <cell r="V5629">
            <v>1.7350000000000001</v>
          </cell>
          <cell r="W5629">
            <v>1.7350000000000001</v>
          </cell>
        </row>
        <row r="5630">
          <cell r="I5630" t="str">
            <v>安乡县鸿飞稻虾种养专业合作社连接路</v>
          </cell>
          <cell r="J5630" t="str">
            <v>1312F4307210104</v>
          </cell>
          <cell r="K5630" t="str">
            <v>资源产业路</v>
          </cell>
          <cell r="L5630" t="str">
            <v>三类地区</v>
          </cell>
          <cell r="M5630"/>
          <cell r="N5630" t="str">
            <v>新建</v>
          </cell>
          <cell r="O5630" t="str">
            <v>安乡县鸿飞稻虾种养专业合作社</v>
          </cell>
          <cell r="R5630" t="str">
            <v>4</v>
          </cell>
          <cell r="S5630" t="str">
            <v>6</v>
          </cell>
          <cell r="T5630" t="str">
            <v>C081430721</v>
          </cell>
          <cell r="U5630">
            <v>0</v>
          </cell>
          <cell r="V5630">
            <v>0.6</v>
          </cell>
          <cell r="W5630">
            <v>0.6</v>
          </cell>
        </row>
        <row r="5631">
          <cell r="I5631" t="str">
            <v>安乡县鸿林农作物种植专业合作社连接路</v>
          </cell>
          <cell r="J5631" t="str">
            <v>1312F4307210131</v>
          </cell>
          <cell r="K5631" t="str">
            <v>资源产业路</v>
          </cell>
          <cell r="L5631" t="str">
            <v>三类地区</v>
          </cell>
          <cell r="M5631"/>
          <cell r="N5631" t="str">
            <v>新建</v>
          </cell>
          <cell r="O5631" t="str">
            <v>安乡县鸿林农作物种植专业合作社</v>
          </cell>
          <cell r="R5631" t="str">
            <v>3.5</v>
          </cell>
          <cell r="S5631" t="str">
            <v>6</v>
          </cell>
          <cell r="T5631" t="str">
            <v>C027430721</v>
          </cell>
          <cell r="U5631">
            <v>0</v>
          </cell>
          <cell r="V5631">
            <v>0.7</v>
          </cell>
          <cell r="W5631">
            <v>0.7</v>
          </cell>
        </row>
        <row r="5632">
          <cell r="I5632" t="str">
            <v>安乡县鸿鑫农业发展有限公司连接路</v>
          </cell>
          <cell r="J5632" t="str">
            <v>1312F4307210132</v>
          </cell>
          <cell r="K5632" t="str">
            <v>资源产业路</v>
          </cell>
          <cell r="L5632" t="str">
            <v>三类地区</v>
          </cell>
          <cell r="M5632"/>
          <cell r="N5632" t="str">
            <v>新建</v>
          </cell>
          <cell r="O5632" t="str">
            <v>安乡县鸿鑫农业发展有限公司</v>
          </cell>
          <cell r="R5632" t="str">
            <v>3.5</v>
          </cell>
          <cell r="S5632" t="str">
            <v>6</v>
          </cell>
          <cell r="T5632" t="str">
            <v>C030430721</v>
          </cell>
          <cell r="U5632">
            <v>0</v>
          </cell>
          <cell r="V5632">
            <v>0.86799999999999999</v>
          </cell>
          <cell r="W5632">
            <v>0.86799999999999999</v>
          </cell>
        </row>
        <row r="5633">
          <cell r="I5633" t="str">
            <v>安乡县弘宇家庭农场连接路</v>
          </cell>
          <cell r="J5633" t="str">
            <v>1312F4307210125</v>
          </cell>
          <cell r="K5633" t="str">
            <v>资源产业路</v>
          </cell>
          <cell r="L5633" t="str">
            <v>三类地区</v>
          </cell>
          <cell r="M5633"/>
          <cell r="N5633" t="str">
            <v>升级改造（提质改造）</v>
          </cell>
          <cell r="O5633" t="str">
            <v>安乡县弘宇家庭农场</v>
          </cell>
          <cell r="R5633" t="str">
            <v>4.5</v>
          </cell>
          <cell r="S5633" t="str">
            <v>7</v>
          </cell>
          <cell r="T5633" t="str">
            <v>无</v>
          </cell>
          <cell r="U5633">
            <v>0</v>
          </cell>
          <cell r="V5633">
            <v>1.8</v>
          </cell>
          <cell r="W5633">
            <v>1.8</v>
          </cell>
        </row>
        <row r="5634">
          <cell r="I5634" t="str">
            <v>安乡县红波稻谷种植农民专业合作社连接路</v>
          </cell>
          <cell r="J5634" t="str">
            <v>1312F4307210198</v>
          </cell>
          <cell r="K5634" t="str">
            <v>资源产业路</v>
          </cell>
          <cell r="L5634" t="str">
            <v>三类地区</v>
          </cell>
          <cell r="M5634"/>
          <cell r="N5634" t="str">
            <v>新建</v>
          </cell>
          <cell r="O5634" t="str">
            <v>安乡县红波稻谷种植农民专业合作社</v>
          </cell>
          <cell r="R5634" t="str">
            <v>3.5</v>
          </cell>
          <cell r="S5634" t="str">
            <v>6</v>
          </cell>
          <cell r="T5634" t="str">
            <v>Y060430721</v>
          </cell>
          <cell r="U5634">
            <v>1.6</v>
          </cell>
          <cell r="V5634">
            <v>2.2999999999999998</v>
          </cell>
          <cell r="W5634">
            <v>0.7</v>
          </cell>
        </row>
        <row r="5635">
          <cell r="I5635" t="str">
            <v>安乡县红果林果树种植专业合作社连接路</v>
          </cell>
          <cell r="J5635" t="str">
            <v>1312F4307210344</v>
          </cell>
          <cell r="K5635" t="str">
            <v>资源产业路</v>
          </cell>
          <cell r="L5635" t="str">
            <v>三类地区</v>
          </cell>
          <cell r="M5635"/>
          <cell r="N5635" t="str">
            <v>新建</v>
          </cell>
          <cell r="O5635" t="str">
            <v>安乡县红果林果树种植专业合作社</v>
          </cell>
          <cell r="R5635" t="str">
            <v>3.5</v>
          </cell>
          <cell r="S5635" t="str">
            <v>6</v>
          </cell>
          <cell r="T5635" t="str">
            <v>C811430721</v>
          </cell>
          <cell r="U5635">
            <v>0</v>
          </cell>
          <cell r="V5635">
            <v>0.6</v>
          </cell>
          <cell r="W5635">
            <v>0.6</v>
          </cell>
        </row>
        <row r="5636">
          <cell r="I5636" t="str">
            <v>安乡县厚昌家庭农场连接路</v>
          </cell>
          <cell r="J5636" t="str">
            <v>1312F4307210173</v>
          </cell>
          <cell r="K5636" t="str">
            <v>资源产业路</v>
          </cell>
          <cell r="L5636" t="str">
            <v>三类地区</v>
          </cell>
          <cell r="M5636"/>
          <cell r="N5636" t="str">
            <v>新建</v>
          </cell>
          <cell r="O5636" t="str">
            <v>安乡县厚昌家庭农场</v>
          </cell>
          <cell r="R5636" t="str">
            <v>3.5</v>
          </cell>
          <cell r="S5636" t="str">
            <v>6</v>
          </cell>
          <cell r="T5636" t="str">
            <v>C035430721</v>
          </cell>
          <cell r="U5636">
            <v>1.4</v>
          </cell>
          <cell r="V5636">
            <v>1.8</v>
          </cell>
          <cell r="W5636">
            <v>0.4</v>
          </cell>
        </row>
        <row r="5637">
          <cell r="I5637" t="str">
            <v>安乡县湖田家庭农场连接路</v>
          </cell>
          <cell r="J5637" t="str">
            <v>1312F4307210250</v>
          </cell>
          <cell r="K5637" t="str">
            <v>资源产业路</v>
          </cell>
          <cell r="L5637" t="str">
            <v>三类地区</v>
          </cell>
          <cell r="M5637"/>
          <cell r="N5637" t="str">
            <v>新建</v>
          </cell>
          <cell r="O5637" t="str">
            <v>安乡县湖田家庭农场</v>
          </cell>
          <cell r="R5637" t="str">
            <v>3.5</v>
          </cell>
          <cell r="S5637" t="str">
            <v>6</v>
          </cell>
          <cell r="T5637" t="str">
            <v>无</v>
          </cell>
          <cell r="U5637">
            <v>0</v>
          </cell>
          <cell r="V5637">
            <v>1.3</v>
          </cell>
          <cell r="W5637">
            <v>1.3</v>
          </cell>
        </row>
        <row r="5638">
          <cell r="I5638" t="str">
            <v>安乡县虎山现代果蔬种植专业合作社连接路</v>
          </cell>
          <cell r="J5638" t="str">
            <v>1312F4307210045</v>
          </cell>
          <cell r="K5638" t="str">
            <v>资源产业路</v>
          </cell>
          <cell r="L5638" t="str">
            <v>三类地区</v>
          </cell>
          <cell r="M5638"/>
          <cell r="N5638" t="str">
            <v>新建</v>
          </cell>
          <cell r="O5638" t="str">
            <v>安乡县虎山现代果蔬种植专业合作社</v>
          </cell>
          <cell r="R5638" t="str">
            <v>3.5</v>
          </cell>
          <cell r="S5638" t="str">
            <v>6</v>
          </cell>
          <cell r="T5638" t="str">
            <v>无</v>
          </cell>
          <cell r="U5638">
            <v>0</v>
          </cell>
          <cell r="V5638">
            <v>0.7</v>
          </cell>
          <cell r="W5638">
            <v>0.7</v>
          </cell>
        </row>
        <row r="5639">
          <cell r="I5639" t="str">
            <v>安乡县华腾稻虾种养专业合作社（同庆）连接路</v>
          </cell>
          <cell r="J5639" t="str">
            <v>1312F4307210150</v>
          </cell>
          <cell r="K5639" t="str">
            <v>资源产业路</v>
          </cell>
          <cell r="L5639" t="str">
            <v>三类地区</v>
          </cell>
          <cell r="M5639"/>
          <cell r="N5639" t="str">
            <v>新建</v>
          </cell>
          <cell r="O5639" t="str">
            <v>安乡县华腾稻虾种养专业合作社</v>
          </cell>
          <cell r="R5639" t="str">
            <v>3.5</v>
          </cell>
          <cell r="S5639" t="str">
            <v>6</v>
          </cell>
          <cell r="T5639" t="str">
            <v>C669430721</v>
          </cell>
          <cell r="U5639">
            <v>0</v>
          </cell>
          <cell r="V5639">
            <v>1.2</v>
          </cell>
          <cell r="W5639">
            <v>1.2</v>
          </cell>
        </row>
        <row r="5640">
          <cell r="I5640" t="str">
            <v>安乡县欢南牲猪饲养专业合作社连接路</v>
          </cell>
          <cell r="J5640" t="str">
            <v>1312F4307210341</v>
          </cell>
          <cell r="K5640" t="str">
            <v>资源产业路</v>
          </cell>
          <cell r="L5640" t="str">
            <v>三类地区</v>
          </cell>
          <cell r="M5640"/>
          <cell r="N5640" t="str">
            <v>新建</v>
          </cell>
          <cell r="O5640" t="str">
            <v>安乡县欢南牲猪饲养专业合作社</v>
          </cell>
          <cell r="R5640" t="str">
            <v>3.5</v>
          </cell>
          <cell r="S5640" t="str">
            <v>6</v>
          </cell>
          <cell r="T5640" t="str">
            <v>X023430721</v>
          </cell>
          <cell r="U5640">
            <v>2.2000000000000002</v>
          </cell>
          <cell r="V5640">
            <v>2.8</v>
          </cell>
          <cell r="W5640">
            <v>0.6</v>
          </cell>
        </row>
        <row r="5641">
          <cell r="I5641" t="str">
            <v>安乡县环湖农作物种植专业合作社连接路</v>
          </cell>
          <cell r="J5641" t="str">
            <v>1312F4307210308</v>
          </cell>
          <cell r="K5641" t="str">
            <v>资源产业路</v>
          </cell>
          <cell r="L5641" t="str">
            <v>三类地区</v>
          </cell>
          <cell r="M5641"/>
          <cell r="N5641" t="str">
            <v>新建</v>
          </cell>
          <cell r="O5641" t="str">
            <v>安乡县环湖农作物种植专业合作社</v>
          </cell>
          <cell r="R5641" t="str">
            <v>3.5</v>
          </cell>
          <cell r="S5641" t="str">
            <v>6</v>
          </cell>
          <cell r="T5641" t="str">
            <v>C725430721</v>
          </cell>
          <cell r="U5641">
            <v>0.8</v>
          </cell>
          <cell r="V5641">
            <v>2.1</v>
          </cell>
          <cell r="W5641">
            <v>1.3</v>
          </cell>
        </row>
        <row r="5642">
          <cell r="I5642" t="str">
            <v>安乡县黄山头镇军万咀大都会酒厂连接路（一期）</v>
          </cell>
          <cell r="J5642" t="str">
            <v>1312F4307210017</v>
          </cell>
          <cell r="K5642" t="str">
            <v>资源产业路</v>
          </cell>
          <cell r="L5642" t="str">
            <v>三类地区</v>
          </cell>
          <cell r="M5642"/>
          <cell r="N5642" t="str">
            <v>新建</v>
          </cell>
          <cell r="O5642" t="str">
            <v>安乡县黄山头镇军万咀大都会酒厂</v>
          </cell>
          <cell r="R5642" t="str">
            <v>3.5</v>
          </cell>
          <cell r="S5642" t="str">
            <v>6</v>
          </cell>
          <cell r="T5642" t="str">
            <v>C063430721</v>
          </cell>
          <cell r="U5642">
            <v>0</v>
          </cell>
          <cell r="V5642">
            <v>1.8</v>
          </cell>
          <cell r="W5642">
            <v>1.8</v>
          </cell>
        </row>
        <row r="5643">
          <cell r="I5643" t="str">
            <v>安乡县辉兰农作物种植专业合作社连接路</v>
          </cell>
          <cell r="J5643" t="str">
            <v>1312F4307210258</v>
          </cell>
          <cell r="K5643" t="str">
            <v>资源产业路</v>
          </cell>
          <cell r="L5643" t="str">
            <v>三类地区</v>
          </cell>
          <cell r="M5643"/>
          <cell r="N5643" t="str">
            <v>新建</v>
          </cell>
          <cell r="O5643" t="str">
            <v>安乡县辉兰农作物种植专业合作社</v>
          </cell>
          <cell r="R5643" t="str">
            <v>3.5</v>
          </cell>
          <cell r="S5643" t="str">
            <v>6</v>
          </cell>
          <cell r="T5643" t="str">
            <v>无</v>
          </cell>
          <cell r="U5643">
            <v>0</v>
          </cell>
          <cell r="V5643">
            <v>0.9</v>
          </cell>
          <cell r="W5643">
            <v>0.9</v>
          </cell>
        </row>
        <row r="5644">
          <cell r="I5644" t="str">
            <v>安乡县汇鑫蔬菜种植专业合作社（汇口村）连接路</v>
          </cell>
          <cell r="J5644" t="str">
            <v>1312F4307210075</v>
          </cell>
          <cell r="K5644" t="str">
            <v>资源产业路</v>
          </cell>
          <cell r="L5644" t="str">
            <v>三类地区</v>
          </cell>
          <cell r="M5644"/>
          <cell r="N5644" t="str">
            <v>新建</v>
          </cell>
          <cell r="O5644" t="str">
            <v>安乡县汇鑫蔬菜种植专业合作社</v>
          </cell>
          <cell r="R5644" t="str">
            <v>3.5</v>
          </cell>
          <cell r="S5644" t="str">
            <v>6</v>
          </cell>
          <cell r="T5644" t="str">
            <v>Y007430721</v>
          </cell>
          <cell r="U5644">
            <v>2.13</v>
          </cell>
          <cell r="V5644">
            <v>2.88</v>
          </cell>
          <cell r="W5644">
            <v>0.75</v>
          </cell>
        </row>
        <row r="5645">
          <cell r="I5645" t="str">
            <v>安乡县嘉豪稻虾种养专业合作社连接路</v>
          </cell>
          <cell r="J5645" t="str">
            <v>1312F4307210117</v>
          </cell>
          <cell r="K5645" t="str">
            <v>资源产业路</v>
          </cell>
          <cell r="L5645" t="str">
            <v>三类地区</v>
          </cell>
          <cell r="M5645"/>
          <cell r="N5645" t="str">
            <v>新建</v>
          </cell>
          <cell r="O5645" t="str">
            <v>安乡县嘉豪稻虾种养专业合作社</v>
          </cell>
          <cell r="R5645" t="str">
            <v>3.5</v>
          </cell>
          <cell r="S5645" t="str">
            <v>6</v>
          </cell>
          <cell r="T5645" t="str">
            <v>C851430721</v>
          </cell>
          <cell r="U5645">
            <v>0.5</v>
          </cell>
          <cell r="V5645">
            <v>1.5</v>
          </cell>
          <cell r="W5645">
            <v>1</v>
          </cell>
        </row>
        <row r="5646">
          <cell r="I5646" t="str">
            <v>安乡县嘉盛蔬菜种植农民专业合作社连接路</v>
          </cell>
          <cell r="J5646" t="str">
            <v>1312F4307210166</v>
          </cell>
          <cell r="K5646" t="str">
            <v>资源产业路</v>
          </cell>
          <cell r="L5646" t="str">
            <v>三类地区</v>
          </cell>
          <cell r="M5646"/>
          <cell r="N5646" t="str">
            <v>新建</v>
          </cell>
          <cell r="O5646" t="str">
            <v>安乡县嘉盛蔬菜种植农民专业合作社</v>
          </cell>
          <cell r="R5646" t="str">
            <v>3.5</v>
          </cell>
          <cell r="S5646" t="str">
            <v>6</v>
          </cell>
          <cell r="T5646" t="str">
            <v>C432430721</v>
          </cell>
          <cell r="U5646">
            <v>0</v>
          </cell>
          <cell r="V5646">
            <v>0.9</v>
          </cell>
          <cell r="W5646">
            <v>0.9</v>
          </cell>
        </row>
        <row r="5647">
          <cell r="I5647" t="str">
            <v>安乡县嘉旺土菜馆连接路（一期）</v>
          </cell>
          <cell r="J5647" t="str">
            <v>1312F4307210261</v>
          </cell>
          <cell r="K5647" t="str">
            <v>资源产业路</v>
          </cell>
          <cell r="L5647" t="str">
            <v>三类地区</v>
          </cell>
          <cell r="M5647"/>
          <cell r="N5647" t="str">
            <v>新建</v>
          </cell>
          <cell r="O5647" t="str">
            <v>安乡县嘉旺土菜馆</v>
          </cell>
          <cell r="R5647" t="str">
            <v>3.5</v>
          </cell>
          <cell r="S5647" t="str">
            <v>6</v>
          </cell>
          <cell r="T5647" t="str">
            <v>C103430721</v>
          </cell>
          <cell r="U5647">
            <v>0</v>
          </cell>
          <cell r="V5647">
            <v>1.4</v>
          </cell>
          <cell r="W5647">
            <v>1.4</v>
          </cell>
        </row>
        <row r="5648">
          <cell r="I5648" t="str">
            <v>安乡县嘉祺稻虾种养专业合作社连接路</v>
          </cell>
          <cell r="J5648" t="str">
            <v>1312F4307210299</v>
          </cell>
          <cell r="K5648" t="str">
            <v>资源产业路</v>
          </cell>
          <cell r="L5648" t="str">
            <v>三类地区</v>
          </cell>
          <cell r="M5648"/>
          <cell r="N5648" t="str">
            <v>新建</v>
          </cell>
          <cell r="O5648" t="str">
            <v>安乡县嘉祺稻虾种养专业合作社</v>
          </cell>
          <cell r="R5648" t="str">
            <v>3.5</v>
          </cell>
          <cell r="S5648" t="str">
            <v>6</v>
          </cell>
          <cell r="T5648" t="str">
            <v>无</v>
          </cell>
          <cell r="U5648">
            <v>0</v>
          </cell>
          <cell r="V5648">
            <v>0.6</v>
          </cell>
          <cell r="W5648">
            <v>0.6</v>
          </cell>
        </row>
        <row r="5649">
          <cell r="I5649" t="str">
            <v>安乡县建元家庭农场连接路</v>
          </cell>
          <cell r="J5649" t="str">
            <v>1312F4307210163</v>
          </cell>
          <cell r="K5649" t="str">
            <v>资源产业路</v>
          </cell>
          <cell r="L5649" t="str">
            <v>三类地区</v>
          </cell>
          <cell r="M5649"/>
          <cell r="N5649" t="str">
            <v>新建</v>
          </cell>
          <cell r="O5649" t="str">
            <v>安乡县建元家庭农场</v>
          </cell>
          <cell r="R5649" t="str">
            <v>3.5</v>
          </cell>
          <cell r="S5649" t="str">
            <v>6</v>
          </cell>
          <cell r="T5649" t="str">
            <v>C017430721</v>
          </cell>
          <cell r="U5649">
            <v>0.3</v>
          </cell>
          <cell r="V5649">
            <v>1.1000000000000001</v>
          </cell>
          <cell r="W5649">
            <v>0.8</v>
          </cell>
        </row>
        <row r="5650">
          <cell r="I5650" t="str">
            <v>安乡县杰兵家庭农场连接路</v>
          </cell>
          <cell r="J5650" t="str">
            <v>1312F4307210031</v>
          </cell>
          <cell r="K5650" t="str">
            <v>资源产业路</v>
          </cell>
          <cell r="L5650" t="str">
            <v>三类地区</v>
          </cell>
          <cell r="M5650"/>
          <cell r="N5650" t="str">
            <v>新建</v>
          </cell>
          <cell r="O5650" t="str">
            <v>安乡县杰兵家庭农场</v>
          </cell>
          <cell r="R5650" t="str">
            <v>3.5</v>
          </cell>
          <cell r="S5650" t="str">
            <v>6</v>
          </cell>
          <cell r="T5650" t="str">
            <v>C067430721</v>
          </cell>
          <cell r="U5650">
            <v>0</v>
          </cell>
          <cell r="V5650">
            <v>1.2</v>
          </cell>
          <cell r="W5650">
            <v>1.2</v>
          </cell>
        </row>
        <row r="5651">
          <cell r="I5651" t="str">
            <v>安乡县金满穗农作物种植专业合作社连接路</v>
          </cell>
          <cell r="J5651" t="str">
            <v>1312F4307210037</v>
          </cell>
          <cell r="K5651" t="str">
            <v>资源产业路</v>
          </cell>
          <cell r="L5651" t="str">
            <v>三类地区</v>
          </cell>
          <cell r="M5651"/>
          <cell r="N5651" t="str">
            <v>新建</v>
          </cell>
          <cell r="O5651" t="str">
            <v>安乡县金满穗农作物种植专业合作社</v>
          </cell>
          <cell r="R5651" t="str">
            <v>3.5</v>
          </cell>
          <cell r="S5651" t="str">
            <v>6</v>
          </cell>
          <cell r="T5651" t="str">
            <v>C051430721</v>
          </cell>
          <cell r="U5651">
            <v>0</v>
          </cell>
          <cell r="V5651">
            <v>1</v>
          </cell>
          <cell r="W5651">
            <v>1</v>
          </cell>
        </row>
        <row r="5652">
          <cell r="I5652" t="str">
            <v>安乡县津健家庭农场（张家拐）连接路</v>
          </cell>
          <cell r="J5652" t="str">
            <v>1312F4307210015</v>
          </cell>
          <cell r="K5652" t="str">
            <v>资源产业路</v>
          </cell>
          <cell r="L5652" t="str">
            <v>三类地区</v>
          </cell>
          <cell r="M5652"/>
          <cell r="N5652" t="str">
            <v>新建</v>
          </cell>
          <cell r="O5652" t="str">
            <v>安乡县津健家庭农场</v>
          </cell>
          <cell r="R5652" t="str">
            <v>5</v>
          </cell>
          <cell r="S5652" t="str">
            <v>6</v>
          </cell>
          <cell r="T5652" t="str">
            <v>X016430721</v>
          </cell>
          <cell r="U5652">
            <v>3.2570000000000001</v>
          </cell>
          <cell r="V5652">
            <v>7.6669999999999998</v>
          </cell>
          <cell r="W5652">
            <v>4.41</v>
          </cell>
        </row>
        <row r="5653">
          <cell r="I5653" t="str">
            <v>安乡县晶荣水生蔬菜有限公司（三咀）连接路</v>
          </cell>
          <cell r="J5653" t="str">
            <v>1312F4307210152</v>
          </cell>
          <cell r="K5653" t="str">
            <v>资源产业路</v>
          </cell>
          <cell r="L5653" t="str">
            <v>三类地区</v>
          </cell>
          <cell r="M5653"/>
          <cell r="N5653" t="str">
            <v>新建</v>
          </cell>
          <cell r="O5653" t="str">
            <v>安乡县晶荣水生蔬菜有限公司</v>
          </cell>
          <cell r="R5653" t="str">
            <v>3.5</v>
          </cell>
          <cell r="S5653" t="str">
            <v>6</v>
          </cell>
          <cell r="T5653" t="str">
            <v>Y497430721</v>
          </cell>
          <cell r="U5653">
            <v>1.74</v>
          </cell>
          <cell r="V5653">
            <v>2.25</v>
          </cell>
          <cell r="W5653">
            <v>0.51</v>
          </cell>
        </row>
        <row r="5654">
          <cell r="I5654" t="str">
            <v>安乡县玖恒农贸有限责任公司连接路</v>
          </cell>
          <cell r="J5654" t="str">
            <v>1312F4307210118</v>
          </cell>
          <cell r="K5654" t="str">
            <v>资源产业路</v>
          </cell>
          <cell r="L5654" t="str">
            <v>三类地区</v>
          </cell>
          <cell r="M5654"/>
          <cell r="N5654" t="str">
            <v>新建</v>
          </cell>
          <cell r="O5654" t="str">
            <v>安乡县玖恒农贸有限责任公司</v>
          </cell>
          <cell r="R5654" t="str">
            <v>3.5</v>
          </cell>
          <cell r="S5654" t="str">
            <v>6</v>
          </cell>
          <cell r="T5654" t="str">
            <v>Y065430721</v>
          </cell>
          <cell r="U5654">
            <v>0</v>
          </cell>
          <cell r="V5654">
            <v>0.3</v>
          </cell>
          <cell r="W5654">
            <v>0.3</v>
          </cell>
        </row>
        <row r="5655">
          <cell r="I5655" t="str">
            <v>安乡县九澧种养专业合作社（长兴村）连接路</v>
          </cell>
          <cell r="J5655" t="str">
            <v>1312F4307210019</v>
          </cell>
          <cell r="K5655" t="str">
            <v>资源产业路</v>
          </cell>
          <cell r="L5655" t="str">
            <v>三类地区</v>
          </cell>
          <cell r="M5655"/>
          <cell r="N5655" t="str">
            <v>新建</v>
          </cell>
          <cell r="O5655" t="str">
            <v>安乡县九澧种养专业合作社</v>
          </cell>
          <cell r="R5655" t="str">
            <v>3.5</v>
          </cell>
          <cell r="S5655" t="str">
            <v>6</v>
          </cell>
          <cell r="T5655" t="str">
            <v>CJA1430721</v>
          </cell>
          <cell r="U5655">
            <v>0</v>
          </cell>
          <cell r="V5655">
            <v>2.23</v>
          </cell>
          <cell r="W5655">
            <v>2.23</v>
          </cell>
        </row>
        <row r="5656">
          <cell r="I5656" t="str">
            <v>安乡县君威柑桔种植专业合作社连接路</v>
          </cell>
          <cell r="J5656" t="str">
            <v>1312F4307210106</v>
          </cell>
          <cell r="K5656" t="str">
            <v>资源产业路</v>
          </cell>
          <cell r="L5656" t="str">
            <v>三类地区</v>
          </cell>
          <cell r="M5656"/>
          <cell r="N5656" t="str">
            <v>新建</v>
          </cell>
          <cell r="O5656" t="str">
            <v>安乡县君威柑桔种植专业合作社</v>
          </cell>
          <cell r="R5656" t="str">
            <v>3.5</v>
          </cell>
          <cell r="S5656" t="str">
            <v>6</v>
          </cell>
          <cell r="T5656" t="str">
            <v>C081430721</v>
          </cell>
          <cell r="U5656">
            <v>0.6</v>
          </cell>
          <cell r="V5656">
            <v>1.1000000000000001</v>
          </cell>
          <cell r="W5656">
            <v>0.5</v>
          </cell>
        </row>
        <row r="5657">
          <cell r="I5657" t="str">
            <v>安乡县康德蔬菜种植专业合作社连接路</v>
          </cell>
          <cell r="J5657" t="str">
            <v>1312F4307210296</v>
          </cell>
          <cell r="K5657" t="str">
            <v>资源产业路</v>
          </cell>
          <cell r="L5657" t="str">
            <v>三类地区</v>
          </cell>
          <cell r="M5657"/>
          <cell r="N5657" t="str">
            <v>新建</v>
          </cell>
          <cell r="O5657" t="str">
            <v>安乡县康德蔬菜种植专业合作社</v>
          </cell>
          <cell r="R5657" t="str">
            <v>3.5</v>
          </cell>
          <cell r="S5657" t="str">
            <v>6</v>
          </cell>
          <cell r="T5657" t="str">
            <v>CJD9430721</v>
          </cell>
          <cell r="U5657">
            <v>2.2989999999999999</v>
          </cell>
          <cell r="V5657">
            <v>3.899</v>
          </cell>
          <cell r="W5657">
            <v>1.6</v>
          </cell>
        </row>
        <row r="5658">
          <cell r="I5658" t="str">
            <v>安乡县腊生家庭农场连接路（一期）</v>
          </cell>
          <cell r="J5658" t="str">
            <v>1312F4307210234</v>
          </cell>
          <cell r="K5658" t="str">
            <v>资源产业路</v>
          </cell>
          <cell r="L5658" t="str">
            <v>三类地区</v>
          </cell>
          <cell r="M5658"/>
          <cell r="N5658" t="str">
            <v>新建</v>
          </cell>
          <cell r="O5658" t="str">
            <v>安乡县腊生家庭农场</v>
          </cell>
          <cell r="R5658" t="str">
            <v>3.5</v>
          </cell>
          <cell r="S5658" t="str">
            <v>6</v>
          </cell>
          <cell r="T5658" t="str">
            <v>Y007430721</v>
          </cell>
          <cell r="U5658">
            <v>0</v>
          </cell>
          <cell r="V5658">
            <v>0.74099999999999999</v>
          </cell>
          <cell r="W5658">
            <v>0.74099999999999999</v>
          </cell>
        </row>
        <row r="5659">
          <cell r="I5659" t="str">
            <v>安乡县来福农作物种植专业合作社连接路</v>
          </cell>
          <cell r="J5659" t="str">
            <v>1312F4307210187</v>
          </cell>
          <cell r="K5659" t="str">
            <v>资源产业路</v>
          </cell>
          <cell r="L5659" t="str">
            <v>三类地区</v>
          </cell>
          <cell r="M5659"/>
          <cell r="N5659" t="str">
            <v>新建</v>
          </cell>
          <cell r="O5659" t="str">
            <v>安乡县来福农作物种植专业合作社</v>
          </cell>
          <cell r="R5659" t="str">
            <v>3.5</v>
          </cell>
          <cell r="S5659" t="str">
            <v>6</v>
          </cell>
          <cell r="T5659" t="str">
            <v>Y019430721</v>
          </cell>
          <cell r="U5659">
            <v>0</v>
          </cell>
          <cell r="V5659">
            <v>3</v>
          </cell>
          <cell r="W5659">
            <v>3</v>
          </cell>
        </row>
        <row r="5660">
          <cell r="I5660" t="str">
            <v>安乡县老孟农作物种植专业合作社连接路（一期）</v>
          </cell>
          <cell r="J5660" t="str">
            <v>1312F4307210342</v>
          </cell>
          <cell r="K5660" t="str">
            <v>资源产业路</v>
          </cell>
          <cell r="L5660" t="str">
            <v>三类地区</v>
          </cell>
          <cell r="M5660"/>
          <cell r="N5660" t="str">
            <v>新建</v>
          </cell>
          <cell r="O5660" t="str">
            <v>安乡县老孟农作物种植专业合作社</v>
          </cell>
          <cell r="R5660" t="str">
            <v>3.5</v>
          </cell>
          <cell r="S5660" t="str">
            <v>6</v>
          </cell>
          <cell r="T5660" t="str">
            <v>无</v>
          </cell>
          <cell r="U5660">
            <v>0</v>
          </cell>
          <cell r="V5660">
            <v>0.8</v>
          </cell>
          <cell r="W5660">
            <v>0.8</v>
          </cell>
        </row>
        <row r="5661">
          <cell r="I5661" t="str">
            <v>安乡县李刚家庭农场（槐圃垸）连接路</v>
          </cell>
          <cell r="J5661" t="str">
            <v>1312F4307210145</v>
          </cell>
          <cell r="K5661" t="str">
            <v>资源产业路</v>
          </cell>
          <cell r="L5661" t="str">
            <v>三类地区</v>
          </cell>
          <cell r="M5661"/>
          <cell r="N5661" t="str">
            <v>新建</v>
          </cell>
          <cell r="O5661" t="str">
            <v>安乡县李刚家庭农场</v>
          </cell>
          <cell r="R5661" t="str">
            <v>3.5</v>
          </cell>
          <cell r="S5661" t="str">
            <v>6</v>
          </cell>
          <cell r="T5661" t="str">
            <v>C154430721</v>
          </cell>
          <cell r="U5661">
            <v>0</v>
          </cell>
          <cell r="V5661">
            <v>1.5</v>
          </cell>
          <cell r="W5661">
            <v>1.5</v>
          </cell>
        </row>
        <row r="5662">
          <cell r="I5662" t="str">
            <v>安乡县礼珍水产养殖专业合作社（黄田湖渔场）连接路</v>
          </cell>
          <cell r="J5662" t="str">
            <v>1312F4307210030</v>
          </cell>
          <cell r="K5662" t="str">
            <v>资源产业路</v>
          </cell>
          <cell r="L5662" t="str">
            <v>三类地区</v>
          </cell>
          <cell r="M5662"/>
          <cell r="N5662" t="str">
            <v>新建</v>
          </cell>
          <cell r="O5662" t="str">
            <v>安乡县礼珍水产养殖专业合作社</v>
          </cell>
          <cell r="R5662" t="str">
            <v>3.5</v>
          </cell>
          <cell r="S5662" t="str">
            <v>6</v>
          </cell>
          <cell r="T5662" t="str">
            <v>Y488430721</v>
          </cell>
          <cell r="U5662">
            <v>1.335</v>
          </cell>
          <cell r="V5662">
            <v>4.0650000000000004</v>
          </cell>
          <cell r="W5662">
            <v>2.73</v>
          </cell>
        </row>
        <row r="5663">
          <cell r="I5663" t="str">
            <v>安乡县栗林农作物种植专业合作社联合社连接路</v>
          </cell>
          <cell r="J5663" t="str">
            <v>1312F4307210141</v>
          </cell>
          <cell r="K5663" t="str">
            <v>资源产业路</v>
          </cell>
          <cell r="L5663" t="str">
            <v>三类地区</v>
          </cell>
          <cell r="M5663"/>
          <cell r="N5663" t="str">
            <v>新建</v>
          </cell>
          <cell r="O5663" t="str">
            <v>安乡县栗林农作物种植专业合作社联合社</v>
          </cell>
          <cell r="R5663" t="str">
            <v>3.5</v>
          </cell>
          <cell r="S5663" t="str">
            <v>6</v>
          </cell>
          <cell r="T5663" t="str">
            <v>Y051430721</v>
          </cell>
          <cell r="U5663">
            <v>0</v>
          </cell>
          <cell r="V5663">
            <v>1.2</v>
          </cell>
          <cell r="W5663">
            <v>1.2</v>
          </cell>
        </row>
        <row r="5664">
          <cell r="I5664" t="str">
            <v>安乡县力华农作物种植专业合作社连接路</v>
          </cell>
          <cell r="J5664" t="str">
            <v>1312F4307210176</v>
          </cell>
          <cell r="K5664" t="str">
            <v>资源产业路</v>
          </cell>
          <cell r="L5664" t="str">
            <v>三类地区</v>
          </cell>
          <cell r="M5664"/>
          <cell r="N5664" t="str">
            <v>新建</v>
          </cell>
          <cell r="O5664" t="str">
            <v>安乡县力华农作物种植专业合作社</v>
          </cell>
          <cell r="R5664" t="str">
            <v>3.5</v>
          </cell>
          <cell r="S5664" t="str">
            <v>6</v>
          </cell>
          <cell r="T5664" t="str">
            <v>Y048430721</v>
          </cell>
          <cell r="U5664">
            <v>0.1</v>
          </cell>
          <cell r="V5664">
            <v>0.9</v>
          </cell>
          <cell r="W5664">
            <v>0.8</v>
          </cell>
        </row>
        <row r="5665">
          <cell r="I5665" t="str">
            <v>安乡县刘记绿色蔬菜种植专业合作社连接路</v>
          </cell>
          <cell r="J5665" t="str">
            <v>1312F4307210164</v>
          </cell>
          <cell r="K5665" t="str">
            <v>资源产业路</v>
          </cell>
          <cell r="L5665" t="str">
            <v>三类地区</v>
          </cell>
          <cell r="M5665"/>
          <cell r="N5665" t="str">
            <v>新建</v>
          </cell>
          <cell r="O5665" t="str">
            <v>安乡县刘记绿色蔬菜种植专业合作社</v>
          </cell>
          <cell r="R5665" t="str">
            <v>3.5</v>
          </cell>
          <cell r="S5665" t="str">
            <v>6</v>
          </cell>
          <cell r="T5665" t="str">
            <v>C642430721</v>
          </cell>
          <cell r="U5665">
            <v>0</v>
          </cell>
          <cell r="V5665">
            <v>0.8</v>
          </cell>
          <cell r="W5665">
            <v>0.8</v>
          </cell>
        </row>
        <row r="5666">
          <cell r="I5666" t="str">
            <v>安乡县刘亚家庭农场（向阳村）连接路</v>
          </cell>
          <cell r="J5666" t="str">
            <v>1312F4307210092</v>
          </cell>
          <cell r="K5666" t="str">
            <v>资源产业路</v>
          </cell>
          <cell r="L5666" t="str">
            <v>三类地区</v>
          </cell>
          <cell r="M5666"/>
          <cell r="N5666" t="str">
            <v>新建</v>
          </cell>
          <cell r="O5666" t="str">
            <v>安乡县刘亚家庭农场</v>
          </cell>
          <cell r="R5666" t="str">
            <v>3.5</v>
          </cell>
          <cell r="S5666" t="str">
            <v>6</v>
          </cell>
          <cell r="T5666" t="str">
            <v>Y040430721</v>
          </cell>
          <cell r="U5666">
            <v>1.34</v>
          </cell>
          <cell r="V5666">
            <v>2.1</v>
          </cell>
          <cell r="W5666">
            <v>0.76</v>
          </cell>
        </row>
        <row r="5667">
          <cell r="I5667" t="str">
            <v>安乡县刘钰峰水产生态养殖专业合作社（铁板洲）连接路</v>
          </cell>
          <cell r="J5667" t="str">
            <v>1312F4307210067</v>
          </cell>
          <cell r="K5667" t="str">
            <v>资源产业路</v>
          </cell>
          <cell r="L5667" t="str">
            <v>三类地区</v>
          </cell>
          <cell r="M5667"/>
          <cell r="N5667" t="str">
            <v>新建</v>
          </cell>
          <cell r="O5667" t="str">
            <v>安乡县刘钰峰水产生态养殖专业合作社</v>
          </cell>
          <cell r="R5667" t="str">
            <v>2.5</v>
          </cell>
          <cell r="S5667" t="str">
            <v>6</v>
          </cell>
          <cell r="T5667" t="str">
            <v>C662430721</v>
          </cell>
          <cell r="U5667">
            <v>0</v>
          </cell>
          <cell r="V5667">
            <v>3.2170000000000001</v>
          </cell>
          <cell r="W5667">
            <v>3.2170000000000001</v>
          </cell>
        </row>
        <row r="5668">
          <cell r="I5668" t="str">
            <v>安乡县龙国华家庭农场（千弓山）连接路</v>
          </cell>
          <cell r="J5668" t="str">
            <v>1312F4307210056</v>
          </cell>
          <cell r="K5668" t="str">
            <v>资源产业路</v>
          </cell>
          <cell r="L5668" t="str">
            <v>三类地区</v>
          </cell>
          <cell r="M5668"/>
          <cell r="N5668" t="str">
            <v>新建</v>
          </cell>
          <cell r="O5668" t="str">
            <v>安乡县龙国华家庭农场</v>
          </cell>
          <cell r="R5668" t="str">
            <v>3.5</v>
          </cell>
          <cell r="S5668" t="str">
            <v>6</v>
          </cell>
          <cell r="T5668" t="str">
            <v>C336430721</v>
          </cell>
          <cell r="U5668">
            <v>1.7</v>
          </cell>
          <cell r="V5668">
            <v>2.2999999999999998</v>
          </cell>
          <cell r="W5668">
            <v>0.6</v>
          </cell>
        </row>
        <row r="5669">
          <cell r="I5669" t="str">
            <v>安乡县龙明蔬菜专业合作社（同庆）连接路</v>
          </cell>
          <cell r="J5669" t="str">
            <v>1312F4307210148</v>
          </cell>
          <cell r="K5669" t="str">
            <v>资源产业路</v>
          </cell>
          <cell r="L5669" t="str">
            <v>三类地区</v>
          </cell>
          <cell r="M5669"/>
          <cell r="N5669" t="str">
            <v>新建</v>
          </cell>
          <cell r="O5669" t="str">
            <v>安乡县龙明蔬菜专业合作社</v>
          </cell>
          <cell r="R5669" t="str">
            <v>3.5</v>
          </cell>
          <cell r="S5669" t="str">
            <v>6</v>
          </cell>
          <cell r="T5669" t="str">
            <v>Y004430721</v>
          </cell>
          <cell r="U5669">
            <v>2.2000000000000002</v>
          </cell>
          <cell r="V5669">
            <v>3.2</v>
          </cell>
          <cell r="W5669">
            <v>1</v>
          </cell>
        </row>
        <row r="5670">
          <cell r="I5670" t="str">
            <v>安乡县隆丰家庭农场连接路</v>
          </cell>
          <cell r="J5670" t="str">
            <v>1312F4307210266</v>
          </cell>
          <cell r="K5670" t="str">
            <v>资源产业路</v>
          </cell>
          <cell r="L5670" t="str">
            <v>三类地区</v>
          </cell>
          <cell r="M5670"/>
          <cell r="N5670" t="str">
            <v>新建</v>
          </cell>
          <cell r="O5670" t="str">
            <v>安乡县隆丰家庭农场</v>
          </cell>
          <cell r="R5670" t="str">
            <v>3.5</v>
          </cell>
          <cell r="S5670" t="str">
            <v>6</v>
          </cell>
          <cell r="T5670" t="str">
            <v>无</v>
          </cell>
          <cell r="U5670">
            <v>0</v>
          </cell>
          <cell r="V5670">
            <v>0.8</v>
          </cell>
          <cell r="W5670">
            <v>0.8</v>
          </cell>
        </row>
        <row r="5671">
          <cell r="I5671" t="str">
            <v>安乡县绿健水产养殖农民专业合作社连接路</v>
          </cell>
          <cell r="J5671" t="str">
            <v>1312F4307210186</v>
          </cell>
          <cell r="K5671" t="str">
            <v>资源产业路</v>
          </cell>
          <cell r="L5671" t="str">
            <v>三类地区</v>
          </cell>
          <cell r="M5671"/>
          <cell r="N5671" t="str">
            <v>新建</v>
          </cell>
          <cell r="O5671" t="str">
            <v>安乡县绿健水产养殖农民专业合作社</v>
          </cell>
          <cell r="R5671" t="str">
            <v>3.5</v>
          </cell>
          <cell r="S5671" t="str">
            <v>6</v>
          </cell>
          <cell r="T5671" t="str">
            <v>C669430721</v>
          </cell>
          <cell r="U5671">
            <v>2.2170000000000001</v>
          </cell>
          <cell r="V5671">
            <v>2.7669999999999999</v>
          </cell>
          <cell r="W5671">
            <v>0.55000000000000004</v>
          </cell>
        </row>
        <row r="5672">
          <cell r="I5672" t="str">
            <v>安乡县迈腾绿化草皮种植基地（安庆）连接路</v>
          </cell>
          <cell r="J5672" t="str">
            <v>1312F4307210142</v>
          </cell>
          <cell r="K5672" t="str">
            <v>资源产业路</v>
          </cell>
          <cell r="L5672" t="str">
            <v>三类地区</v>
          </cell>
          <cell r="M5672"/>
          <cell r="N5672" t="str">
            <v>新建</v>
          </cell>
          <cell r="O5672" t="str">
            <v>安乡县迈腾绿化草皮种植基地</v>
          </cell>
          <cell r="R5672" t="str">
            <v>3.5</v>
          </cell>
          <cell r="S5672" t="str">
            <v>6</v>
          </cell>
          <cell r="T5672" t="str">
            <v>C961430721</v>
          </cell>
          <cell r="U5672">
            <v>0</v>
          </cell>
          <cell r="V5672">
            <v>1.6870000000000001</v>
          </cell>
          <cell r="W5672">
            <v>1.6870000000000001</v>
          </cell>
        </row>
        <row r="5673">
          <cell r="I5673" t="str">
            <v>安乡县美丽家园农作物种植专业合作社连接路</v>
          </cell>
          <cell r="J5673" t="str">
            <v>1312F4307210221</v>
          </cell>
          <cell r="K5673" t="str">
            <v>资源产业路</v>
          </cell>
          <cell r="L5673" t="str">
            <v>三类地区</v>
          </cell>
          <cell r="M5673"/>
          <cell r="N5673" t="str">
            <v>新建</v>
          </cell>
          <cell r="O5673" t="str">
            <v>安乡县美丽家园农作物种植专业合作社（深柳镇）</v>
          </cell>
          <cell r="R5673" t="str">
            <v>3.5</v>
          </cell>
          <cell r="S5673" t="str">
            <v>6</v>
          </cell>
          <cell r="T5673" t="str">
            <v>Y057430721</v>
          </cell>
          <cell r="U5673">
            <v>0.94099999999999995</v>
          </cell>
          <cell r="V5673">
            <v>3.6309999999999998</v>
          </cell>
          <cell r="W5673">
            <v>2.69</v>
          </cell>
        </row>
        <row r="5674">
          <cell r="I5674" t="str">
            <v>安乡县梦桂畜牧养殖专业合作社（大罗村）连接路</v>
          </cell>
          <cell r="J5674" t="str">
            <v>1312F4307210026</v>
          </cell>
          <cell r="K5674" t="str">
            <v>资源产业路</v>
          </cell>
          <cell r="L5674" t="str">
            <v>三类地区</v>
          </cell>
          <cell r="M5674"/>
          <cell r="N5674" t="str">
            <v>新建</v>
          </cell>
          <cell r="O5674" t="str">
            <v>安乡县梦桂畜牧养殖专业合作社</v>
          </cell>
          <cell r="R5674" t="str">
            <v>3.5</v>
          </cell>
          <cell r="S5674" t="str">
            <v>6</v>
          </cell>
          <cell r="T5674" t="str">
            <v>Y096430721</v>
          </cell>
          <cell r="U5674">
            <v>0</v>
          </cell>
          <cell r="V5674">
            <v>1.62</v>
          </cell>
          <cell r="W5674">
            <v>1.62</v>
          </cell>
        </row>
        <row r="5675">
          <cell r="I5675" t="str">
            <v>安乡县明福蔬菜种植专业合作社连接路</v>
          </cell>
          <cell r="J5675" t="str">
            <v>1312F4307210184</v>
          </cell>
          <cell r="K5675" t="str">
            <v>资源产业路</v>
          </cell>
          <cell r="L5675" t="str">
            <v>三类地区</v>
          </cell>
          <cell r="M5675"/>
          <cell r="N5675" t="str">
            <v>新建</v>
          </cell>
          <cell r="O5675" t="str">
            <v>安乡县明福蔬菜种植专业合作社</v>
          </cell>
          <cell r="R5675" t="str">
            <v>3.5</v>
          </cell>
          <cell r="S5675" t="str">
            <v>6</v>
          </cell>
          <cell r="T5675" t="str">
            <v>C28C430721</v>
          </cell>
          <cell r="U5675">
            <v>0</v>
          </cell>
          <cell r="V5675">
            <v>0.7</v>
          </cell>
          <cell r="W5675">
            <v>0.7</v>
          </cell>
        </row>
        <row r="5676">
          <cell r="I5676" t="str">
            <v>安乡县明明种养专业合作社连接路</v>
          </cell>
          <cell r="J5676" t="str">
            <v>1312F4307210052</v>
          </cell>
          <cell r="K5676" t="str">
            <v>资源产业路</v>
          </cell>
          <cell r="L5676" t="str">
            <v>三类地区</v>
          </cell>
          <cell r="M5676"/>
          <cell r="N5676" t="str">
            <v>新建</v>
          </cell>
          <cell r="O5676" t="str">
            <v>安乡县明明种养专业合作社</v>
          </cell>
          <cell r="R5676" t="str">
            <v>3.5</v>
          </cell>
          <cell r="S5676" t="str">
            <v>6</v>
          </cell>
          <cell r="T5676" t="str">
            <v>Y074430721</v>
          </cell>
          <cell r="U5676">
            <v>0</v>
          </cell>
          <cell r="V5676">
            <v>0.8</v>
          </cell>
          <cell r="W5676">
            <v>0.8</v>
          </cell>
        </row>
        <row r="5677">
          <cell r="I5677" t="str">
            <v>安乡县明其家庭农场连接路</v>
          </cell>
          <cell r="J5677" t="str">
            <v>1312F4307210183</v>
          </cell>
          <cell r="K5677" t="str">
            <v>资源产业路</v>
          </cell>
          <cell r="L5677" t="str">
            <v>三类地区</v>
          </cell>
          <cell r="M5677"/>
          <cell r="N5677" t="str">
            <v>新建</v>
          </cell>
          <cell r="O5677" t="str">
            <v>安乡县明其家庭农场</v>
          </cell>
          <cell r="R5677" t="str">
            <v>3.5</v>
          </cell>
          <cell r="S5677" t="str">
            <v>6</v>
          </cell>
          <cell r="T5677" t="str">
            <v>无</v>
          </cell>
          <cell r="U5677">
            <v>0</v>
          </cell>
          <cell r="V5677">
            <v>0.62</v>
          </cell>
          <cell r="W5677">
            <v>0.62</v>
          </cell>
        </row>
        <row r="5678">
          <cell r="I5678" t="str">
            <v>安乡县牛春生态种植农民专业合作社连接路（一期）</v>
          </cell>
          <cell r="J5678" t="str">
            <v>1312F4307210241</v>
          </cell>
          <cell r="K5678" t="str">
            <v>资源产业路</v>
          </cell>
          <cell r="L5678" t="str">
            <v>三类地区</v>
          </cell>
          <cell r="M5678"/>
          <cell r="N5678" t="str">
            <v>新建</v>
          </cell>
          <cell r="O5678" t="str">
            <v>安乡县牛春生态种植农民专业合作社</v>
          </cell>
          <cell r="R5678" t="str">
            <v>3.5</v>
          </cell>
          <cell r="S5678" t="str">
            <v>6</v>
          </cell>
          <cell r="T5678" t="str">
            <v>C211430721</v>
          </cell>
          <cell r="U5678">
            <v>0</v>
          </cell>
          <cell r="V5678">
            <v>1.3</v>
          </cell>
          <cell r="W5678">
            <v>1.3</v>
          </cell>
        </row>
        <row r="5679">
          <cell r="I5679" t="str">
            <v>安乡县农二代农家乐连接路（一期）</v>
          </cell>
          <cell r="J5679" t="str">
            <v>1312F4307210268</v>
          </cell>
          <cell r="K5679" t="str">
            <v>资源产业路</v>
          </cell>
          <cell r="L5679" t="str">
            <v>三类地区</v>
          </cell>
          <cell r="M5679"/>
          <cell r="N5679" t="str">
            <v>新建</v>
          </cell>
          <cell r="O5679" t="str">
            <v>安乡县农二代农家乐</v>
          </cell>
          <cell r="R5679" t="str">
            <v>3.5</v>
          </cell>
          <cell r="S5679" t="str">
            <v>6</v>
          </cell>
          <cell r="T5679" t="str">
            <v>Y059430721</v>
          </cell>
          <cell r="U5679">
            <v>4</v>
          </cell>
          <cell r="V5679">
            <v>5.4</v>
          </cell>
          <cell r="W5679">
            <v>1.4</v>
          </cell>
        </row>
        <row r="5680">
          <cell r="I5680" t="str">
            <v>安乡县农丰农机服务专业合作社连接路</v>
          </cell>
          <cell r="J5680" t="str">
            <v>1312F4307210170</v>
          </cell>
          <cell r="K5680" t="str">
            <v>资源产业路</v>
          </cell>
          <cell r="L5680" t="str">
            <v>三类地区</v>
          </cell>
          <cell r="M5680"/>
          <cell r="N5680" t="str">
            <v>新建</v>
          </cell>
          <cell r="O5680" t="str">
            <v>安乡县农丰农机服务专业合作社</v>
          </cell>
          <cell r="R5680" t="str">
            <v>3.5</v>
          </cell>
          <cell r="S5680" t="str">
            <v>6</v>
          </cell>
          <cell r="T5680" t="str">
            <v>Y078430721</v>
          </cell>
          <cell r="U5680">
            <v>0</v>
          </cell>
          <cell r="V5680">
            <v>1.2</v>
          </cell>
          <cell r="W5680">
            <v>1.2</v>
          </cell>
        </row>
        <row r="5681">
          <cell r="I5681" t="str">
            <v>安乡县农军蔬菜种植专业合作社（仙桃咀）连接路</v>
          </cell>
          <cell r="J5681" t="str">
            <v>1312F4307210100</v>
          </cell>
          <cell r="K5681" t="str">
            <v>资源产业路</v>
          </cell>
          <cell r="L5681" t="str">
            <v>三类地区</v>
          </cell>
          <cell r="M5681"/>
          <cell r="N5681" t="str">
            <v>新建</v>
          </cell>
          <cell r="O5681" t="str">
            <v>安乡县农军蔬菜种植专业合作社</v>
          </cell>
          <cell r="R5681" t="str">
            <v>3.5</v>
          </cell>
          <cell r="S5681" t="str">
            <v>6</v>
          </cell>
          <cell r="T5681" t="str">
            <v>C447430721</v>
          </cell>
          <cell r="U5681">
            <v>0</v>
          </cell>
          <cell r="V5681">
            <v>0.73</v>
          </cell>
          <cell r="W5681">
            <v>0.73</v>
          </cell>
        </row>
        <row r="5682">
          <cell r="I5682" t="str">
            <v>安乡县农旺葡萄种植农民专业合作社连接路</v>
          </cell>
          <cell r="J5682" t="str">
            <v>1312F4307210129</v>
          </cell>
          <cell r="K5682" t="str">
            <v>资源产业路</v>
          </cell>
          <cell r="L5682" t="str">
            <v>三类地区</v>
          </cell>
          <cell r="M5682"/>
          <cell r="N5682" t="str">
            <v>新建</v>
          </cell>
          <cell r="O5682" t="str">
            <v>安乡县农旺葡萄种植农民专业合作社</v>
          </cell>
          <cell r="R5682" t="str">
            <v>3.5</v>
          </cell>
          <cell r="S5682" t="str">
            <v>6</v>
          </cell>
          <cell r="T5682" t="str">
            <v>无</v>
          </cell>
          <cell r="U5682">
            <v>0</v>
          </cell>
          <cell r="V5682">
            <v>2.4</v>
          </cell>
          <cell r="W5682">
            <v>2.4</v>
          </cell>
        </row>
        <row r="5683">
          <cell r="I5683" t="str">
            <v>安乡县鹏诚家庭农场连接路（一期）</v>
          </cell>
          <cell r="J5683" t="str">
            <v>1312F4307210257</v>
          </cell>
          <cell r="K5683" t="str">
            <v>资源产业路</v>
          </cell>
          <cell r="L5683" t="str">
            <v>三类地区</v>
          </cell>
          <cell r="M5683"/>
          <cell r="N5683" t="str">
            <v>新建</v>
          </cell>
          <cell r="O5683" t="str">
            <v>安乡县鹏诚家庭农场</v>
          </cell>
          <cell r="R5683" t="str">
            <v>3.5</v>
          </cell>
          <cell r="S5683" t="str">
            <v>6</v>
          </cell>
          <cell r="T5683" t="str">
            <v>Y507430721</v>
          </cell>
          <cell r="U5683">
            <v>0</v>
          </cell>
          <cell r="V5683">
            <v>0.5</v>
          </cell>
          <cell r="W5683">
            <v>0.5</v>
          </cell>
        </row>
        <row r="5684">
          <cell r="I5684" t="str">
            <v>安乡县飘香家庭农场连接路（一期）</v>
          </cell>
          <cell r="J5684" t="str">
            <v>1312F4307210290</v>
          </cell>
          <cell r="K5684" t="str">
            <v>资源产业路</v>
          </cell>
          <cell r="L5684" t="str">
            <v>三类地区</v>
          </cell>
          <cell r="M5684"/>
          <cell r="N5684" t="str">
            <v>新建</v>
          </cell>
          <cell r="O5684" t="str">
            <v>安乡县飘香家庭农场</v>
          </cell>
          <cell r="R5684" t="str">
            <v>3.5</v>
          </cell>
          <cell r="S5684" t="str">
            <v>6</v>
          </cell>
          <cell r="T5684" t="str">
            <v>C477430721</v>
          </cell>
          <cell r="U5684">
            <v>2.8</v>
          </cell>
          <cell r="V5684">
            <v>3.2</v>
          </cell>
          <cell r="W5684">
            <v>0.4</v>
          </cell>
        </row>
        <row r="5685">
          <cell r="I5685" t="str">
            <v>安乡县七家绿蔬园连接路</v>
          </cell>
          <cell r="J5685" t="str">
            <v>1312F4307210174</v>
          </cell>
          <cell r="K5685" t="str">
            <v>资源产业路</v>
          </cell>
          <cell r="L5685" t="str">
            <v>三类地区</v>
          </cell>
          <cell r="M5685"/>
          <cell r="N5685" t="str">
            <v>新建</v>
          </cell>
          <cell r="O5685" t="str">
            <v>安乡县七家绿蔬园</v>
          </cell>
          <cell r="R5685" t="str">
            <v>3.5</v>
          </cell>
          <cell r="S5685" t="str">
            <v>6</v>
          </cell>
          <cell r="T5685" t="str">
            <v>C166430721</v>
          </cell>
          <cell r="U5685">
            <v>2.13</v>
          </cell>
          <cell r="V5685">
            <v>3.6</v>
          </cell>
          <cell r="W5685">
            <v>1.47</v>
          </cell>
        </row>
        <row r="5686">
          <cell r="I5686" t="str">
            <v>安乡县青果家庭农场连接路</v>
          </cell>
          <cell r="J5686" t="str">
            <v>1312F4307210362</v>
          </cell>
          <cell r="K5686" t="str">
            <v>资源产业路</v>
          </cell>
          <cell r="L5686" t="str">
            <v>三类地区</v>
          </cell>
          <cell r="M5686"/>
          <cell r="N5686" t="str">
            <v>新建</v>
          </cell>
          <cell r="O5686" t="str">
            <v>安乡县青果家庭农场</v>
          </cell>
          <cell r="R5686" t="str">
            <v>5</v>
          </cell>
          <cell r="S5686" t="str">
            <v>6</v>
          </cell>
          <cell r="T5686" t="str">
            <v>无</v>
          </cell>
          <cell r="U5686">
            <v>0</v>
          </cell>
          <cell r="V5686">
            <v>3.4</v>
          </cell>
          <cell r="W5686">
            <v>3.4</v>
          </cell>
        </row>
        <row r="5687">
          <cell r="I5687" t="str">
            <v>安乡县庆莹家庭农场连接路</v>
          </cell>
          <cell r="J5687" t="str">
            <v>1312F4307210347</v>
          </cell>
          <cell r="K5687" t="str">
            <v>资源产业路</v>
          </cell>
          <cell r="L5687" t="str">
            <v>三类地区</v>
          </cell>
          <cell r="M5687"/>
          <cell r="N5687" t="str">
            <v>新建</v>
          </cell>
          <cell r="O5687" t="str">
            <v>安乡县庆莹家庭农场</v>
          </cell>
          <cell r="R5687" t="str">
            <v>3.5</v>
          </cell>
          <cell r="S5687" t="str">
            <v>6</v>
          </cell>
          <cell r="T5687" t="str">
            <v>Y051430721</v>
          </cell>
          <cell r="U5687">
            <v>1.68</v>
          </cell>
          <cell r="V5687">
            <v>4.08</v>
          </cell>
          <cell r="W5687">
            <v>2.4</v>
          </cell>
        </row>
        <row r="5688">
          <cell r="I5688" t="str">
            <v>安乡县荣昌蔬菜种植专业合作社连接路</v>
          </cell>
          <cell r="J5688" t="str">
            <v>1312F4307210352</v>
          </cell>
          <cell r="K5688" t="str">
            <v>资源产业路</v>
          </cell>
          <cell r="L5688" t="str">
            <v>三类地区</v>
          </cell>
          <cell r="M5688"/>
          <cell r="N5688" t="str">
            <v>新建</v>
          </cell>
          <cell r="O5688" t="str">
            <v>安乡县荣昌蔬菜种植专业合作社</v>
          </cell>
          <cell r="R5688" t="str">
            <v>3.5</v>
          </cell>
          <cell r="S5688" t="str">
            <v>6</v>
          </cell>
          <cell r="T5688" t="str">
            <v>无</v>
          </cell>
          <cell r="U5688">
            <v>0</v>
          </cell>
          <cell r="V5688">
            <v>0.6</v>
          </cell>
          <cell r="W5688">
            <v>0.6</v>
          </cell>
        </row>
        <row r="5689">
          <cell r="I5689" t="str">
            <v>安乡县荣发种养专业合作社连接路（一期）</v>
          </cell>
          <cell r="J5689" t="str">
            <v>1312F4307210225</v>
          </cell>
          <cell r="K5689" t="str">
            <v>资源产业路</v>
          </cell>
          <cell r="L5689" t="str">
            <v>三类地区</v>
          </cell>
          <cell r="M5689"/>
          <cell r="N5689" t="str">
            <v>新建</v>
          </cell>
          <cell r="O5689" t="str">
            <v>安乡县荣发种养专业合作社</v>
          </cell>
          <cell r="R5689" t="str">
            <v>3.5</v>
          </cell>
          <cell r="S5689" t="str">
            <v>6</v>
          </cell>
          <cell r="T5689" t="str">
            <v>Y505430721</v>
          </cell>
          <cell r="U5689">
            <v>0</v>
          </cell>
          <cell r="V5689">
            <v>0.6</v>
          </cell>
          <cell r="W5689">
            <v>0.6</v>
          </cell>
        </row>
        <row r="5690">
          <cell r="I5690" t="str">
            <v>安乡县瑞祥稻虾种养专业合作社（枞杨树）连接路</v>
          </cell>
          <cell r="J5690" t="str">
            <v>1312F4307210042</v>
          </cell>
          <cell r="K5690" t="str">
            <v>资源产业路</v>
          </cell>
          <cell r="L5690" t="str">
            <v>三类地区</v>
          </cell>
          <cell r="M5690"/>
          <cell r="N5690" t="str">
            <v>新建</v>
          </cell>
          <cell r="O5690" t="str">
            <v>安乡县瑞祥稻虾种养专业合作社</v>
          </cell>
          <cell r="R5690" t="str">
            <v>3.5</v>
          </cell>
          <cell r="S5690" t="str">
            <v>6</v>
          </cell>
          <cell r="T5690" t="str">
            <v>C821430721</v>
          </cell>
          <cell r="U5690">
            <v>0</v>
          </cell>
          <cell r="V5690">
            <v>1.86</v>
          </cell>
          <cell r="W5690">
            <v>1.86</v>
          </cell>
        </row>
        <row r="5691">
          <cell r="I5691" t="str">
            <v>安乡县润蓬稻田种养专业合作社（黄家台）连接路</v>
          </cell>
          <cell r="J5691" t="str">
            <v>1312F4307210126</v>
          </cell>
          <cell r="K5691" t="str">
            <v>资源产业路</v>
          </cell>
          <cell r="L5691" t="str">
            <v>三类地区</v>
          </cell>
          <cell r="M5691"/>
          <cell r="N5691" t="str">
            <v>新建</v>
          </cell>
          <cell r="O5691" t="str">
            <v>安乡县润蓬稻田种养专业合作社</v>
          </cell>
          <cell r="R5691" t="str">
            <v>3.5</v>
          </cell>
          <cell r="S5691" t="str">
            <v>6</v>
          </cell>
          <cell r="T5691" t="str">
            <v>Y007430721</v>
          </cell>
          <cell r="U5691">
            <v>0.75</v>
          </cell>
          <cell r="V5691">
            <v>2.13</v>
          </cell>
          <cell r="W5691">
            <v>1.38</v>
          </cell>
        </row>
        <row r="5692">
          <cell r="I5692" t="str">
            <v>安乡县三毛家庭农场连接路</v>
          </cell>
          <cell r="J5692" t="str">
            <v>1312F4307210016</v>
          </cell>
          <cell r="K5692" t="str">
            <v>资源产业路</v>
          </cell>
          <cell r="L5692" t="str">
            <v>三类地区</v>
          </cell>
          <cell r="M5692"/>
          <cell r="N5692" t="str">
            <v>新建</v>
          </cell>
          <cell r="O5692" t="str">
            <v>安乡县三毛家庭农场</v>
          </cell>
          <cell r="R5692" t="str">
            <v>3.5</v>
          </cell>
          <cell r="S5692" t="str">
            <v>6</v>
          </cell>
          <cell r="T5692" t="str">
            <v>Y024430721</v>
          </cell>
          <cell r="U5692">
            <v>0</v>
          </cell>
          <cell r="V5692">
            <v>0.58599999999999997</v>
          </cell>
          <cell r="W5692">
            <v>0.58599999999999997</v>
          </cell>
        </row>
        <row r="5693">
          <cell r="I5693" t="str">
            <v>安乡县三湘水产养殖专业合作社连接路</v>
          </cell>
          <cell r="J5693" t="str">
            <v>1312F4307210197</v>
          </cell>
          <cell r="K5693" t="str">
            <v>资源产业路</v>
          </cell>
          <cell r="L5693" t="str">
            <v>三类地区</v>
          </cell>
          <cell r="M5693"/>
          <cell r="N5693" t="str">
            <v>新建</v>
          </cell>
          <cell r="O5693" t="str">
            <v>安乡县三湘水产养殖专业合作社</v>
          </cell>
          <cell r="R5693" t="str">
            <v>3.5</v>
          </cell>
          <cell r="S5693" t="str">
            <v>6</v>
          </cell>
          <cell r="T5693" t="str">
            <v>C582430721</v>
          </cell>
          <cell r="U5693">
            <v>0</v>
          </cell>
          <cell r="V5693">
            <v>1.2</v>
          </cell>
          <cell r="W5693">
            <v>1.2</v>
          </cell>
        </row>
        <row r="5694">
          <cell r="I5694" t="str">
            <v>安乡县尚品葡萄种植专业合作社（双湖村）连接路</v>
          </cell>
          <cell r="J5694" t="str">
            <v>1312F4307210032</v>
          </cell>
          <cell r="K5694" t="str">
            <v>资源产业路</v>
          </cell>
          <cell r="L5694" t="str">
            <v>三类地区</v>
          </cell>
          <cell r="M5694"/>
          <cell r="N5694" t="str">
            <v>新建</v>
          </cell>
          <cell r="O5694" t="str">
            <v>安乡县尚品葡萄种植专业合作社</v>
          </cell>
          <cell r="R5694" t="str">
            <v>3.5</v>
          </cell>
          <cell r="S5694" t="str">
            <v>6</v>
          </cell>
          <cell r="T5694" t="str">
            <v>C744430721</v>
          </cell>
          <cell r="U5694">
            <v>1.1000000000000001</v>
          </cell>
          <cell r="V5694">
            <v>2.1</v>
          </cell>
          <cell r="W5694">
            <v>1</v>
          </cell>
        </row>
        <row r="5695">
          <cell r="I5695" t="str">
            <v>安乡县深柳镇书院洲水产苗种场连接路</v>
          </cell>
          <cell r="J5695" t="str">
            <v>1312F4307210304</v>
          </cell>
          <cell r="K5695" t="str">
            <v>资源产业路</v>
          </cell>
          <cell r="L5695" t="str">
            <v>三类地区</v>
          </cell>
          <cell r="M5695"/>
          <cell r="N5695" t="str">
            <v>新建</v>
          </cell>
          <cell r="O5695" t="str">
            <v>安乡县深柳镇书院洲水产苗种场</v>
          </cell>
          <cell r="R5695" t="str">
            <v>3.5</v>
          </cell>
          <cell r="S5695" t="str">
            <v>6</v>
          </cell>
          <cell r="T5695" t="str">
            <v>C308430721</v>
          </cell>
          <cell r="U5695">
            <v>0</v>
          </cell>
          <cell r="V5695">
            <v>1.1000000000000001</v>
          </cell>
          <cell r="W5695">
            <v>1.1000000000000001</v>
          </cell>
        </row>
        <row r="5696">
          <cell r="I5696" t="str">
            <v>安乡县生兵瓜蒌种植农民专业合作社连接路</v>
          </cell>
          <cell r="J5696" t="str">
            <v>1312F4307210285</v>
          </cell>
          <cell r="K5696" t="str">
            <v>资源产业路</v>
          </cell>
          <cell r="L5696" t="str">
            <v>三类地区</v>
          </cell>
          <cell r="M5696"/>
          <cell r="N5696" t="str">
            <v>新建</v>
          </cell>
          <cell r="O5696" t="str">
            <v>安乡县生兵瓜蒌种植农民专业合作社</v>
          </cell>
          <cell r="R5696" t="str">
            <v>3.5</v>
          </cell>
          <cell r="S5696" t="str">
            <v>6</v>
          </cell>
          <cell r="T5696" t="str">
            <v>C97B430721</v>
          </cell>
          <cell r="U5696">
            <v>0.2</v>
          </cell>
          <cell r="V5696">
            <v>1.6</v>
          </cell>
          <cell r="W5696">
            <v>1.4</v>
          </cell>
        </row>
        <row r="5697">
          <cell r="I5697" t="str">
            <v>安乡县盛峰蔬菜种植专业合作社（同兴村）连接路</v>
          </cell>
          <cell r="J5697" t="str">
            <v>1312F4307210120</v>
          </cell>
          <cell r="K5697" t="str">
            <v>资源产业路</v>
          </cell>
          <cell r="L5697" t="str">
            <v>三类地区</v>
          </cell>
          <cell r="M5697"/>
          <cell r="N5697" t="str">
            <v>新建</v>
          </cell>
          <cell r="O5697" t="str">
            <v>安乡县盛峰蔬菜种植专业合作社</v>
          </cell>
          <cell r="R5697" t="str">
            <v>3.5</v>
          </cell>
          <cell r="S5697" t="str">
            <v>6</v>
          </cell>
          <cell r="T5697" t="str">
            <v>Y027430721</v>
          </cell>
          <cell r="U5697">
            <v>6.09</v>
          </cell>
          <cell r="V5697">
            <v>6.79</v>
          </cell>
          <cell r="W5697">
            <v>0.7</v>
          </cell>
        </row>
        <row r="5698">
          <cell r="I5698" t="str">
            <v>安乡县盛世联盈稻虾种养专业合作社连接路</v>
          </cell>
          <cell r="J5698" t="str">
            <v>1312F4307210071</v>
          </cell>
          <cell r="K5698" t="str">
            <v>资源产业路</v>
          </cell>
          <cell r="L5698" t="str">
            <v>三类地区</v>
          </cell>
          <cell r="M5698"/>
          <cell r="N5698" t="str">
            <v>新建</v>
          </cell>
          <cell r="O5698" t="str">
            <v>安乡县盛世联盈稻虾种养专业合作社</v>
          </cell>
          <cell r="R5698" t="str">
            <v>3.5</v>
          </cell>
          <cell r="S5698" t="str">
            <v>6</v>
          </cell>
          <cell r="T5698" t="str">
            <v>CJD4430721</v>
          </cell>
          <cell r="U5698">
            <v>0</v>
          </cell>
          <cell r="V5698">
            <v>1.996</v>
          </cell>
          <cell r="W5698">
            <v>1.996</v>
          </cell>
        </row>
        <row r="5699">
          <cell r="I5699" t="str">
            <v>安乡县石溪湖水产养殖专业合作社连接路</v>
          </cell>
          <cell r="J5699" t="str">
            <v>1312F4307210014</v>
          </cell>
          <cell r="K5699" t="str">
            <v>资源产业路</v>
          </cell>
          <cell r="L5699" t="str">
            <v>三类地区</v>
          </cell>
          <cell r="M5699"/>
          <cell r="N5699" t="str">
            <v>新建</v>
          </cell>
          <cell r="O5699" t="str">
            <v>安乡县石溪湖水产养殖专业合作社</v>
          </cell>
          <cell r="R5699" t="str">
            <v>3.5</v>
          </cell>
          <cell r="S5699" t="str">
            <v>6</v>
          </cell>
          <cell r="T5699" t="str">
            <v>Y075430721</v>
          </cell>
          <cell r="U5699">
            <v>0.9</v>
          </cell>
          <cell r="V5699">
            <v>2</v>
          </cell>
          <cell r="W5699">
            <v>1.1000000000000001</v>
          </cell>
        </row>
        <row r="5700">
          <cell r="I5700" t="str">
            <v>安乡县水益家庭农场连接路</v>
          </cell>
          <cell r="J5700" t="str">
            <v>1312F4307210277</v>
          </cell>
          <cell r="K5700" t="str">
            <v>资源产业路</v>
          </cell>
          <cell r="L5700" t="str">
            <v>三类地区</v>
          </cell>
          <cell r="M5700"/>
          <cell r="N5700" t="str">
            <v>新建</v>
          </cell>
          <cell r="O5700" t="str">
            <v>安乡县水益家庭农场</v>
          </cell>
          <cell r="R5700" t="str">
            <v>3.5</v>
          </cell>
          <cell r="S5700" t="str">
            <v>6</v>
          </cell>
          <cell r="T5700" t="str">
            <v>无</v>
          </cell>
          <cell r="U5700">
            <v>0</v>
          </cell>
          <cell r="V5700">
            <v>0.9</v>
          </cell>
          <cell r="W5700">
            <v>0.9</v>
          </cell>
        </row>
        <row r="5701">
          <cell r="I5701" t="str">
            <v>安乡县顺发九三食品有限责任公司连接路</v>
          </cell>
          <cell r="J5701" t="str">
            <v>1312F4307210251</v>
          </cell>
          <cell r="K5701" t="str">
            <v>资源产业路</v>
          </cell>
          <cell r="L5701" t="str">
            <v>三类地区</v>
          </cell>
          <cell r="M5701"/>
          <cell r="N5701" t="str">
            <v>新建</v>
          </cell>
          <cell r="O5701" t="str">
            <v>安乡县顺发九三食品有限责任公司</v>
          </cell>
          <cell r="R5701" t="str">
            <v>3.5</v>
          </cell>
          <cell r="S5701" t="str">
            <v>6</v>
          </cell>
          <cell r="T5701" t="str">
            <v>C310430721</v>
          </cell>
          <cell r="U5701">
            <v>0.6</v>
          </cell>
          <cell r="V5701">
            <v>1.2</v>
          </cell>
          <cell r="W5701">
            <v>0.6</v>
          </cell>
        </row>
        <row r="5702">
          <cell r="I5702" t="str">
            <v>安乡县太阳雨农作物种植专业合作社连接路</v>
          </cell>
          <cell r="J5702" t="str">
            <v>1312F4307210364</v>
          </cell>
          <cell r="K5702" t="str">
            <v>资源产业路</v>
          </cell>
          <cell r="L5702" t="str">
            <v>三类地区</v>
          </cell>
          <cell r="M5702"/>
          <cell r="O5702" t="str">
            <v>安乡县太阳雨农作物种植专业合作社</v>
          </cell>
          <cell r="R5702" t="str">
            <v>4.5</v>
          </cell>
          <cell r="S5702" t="str">
            <v>6</v>
          </cell>
          <cell r="T5702" t="str">
            <v>无</v>
          </cell>
          <cell r="U5702">
            <v>0</v>
          </cell>
          <cell r="V5702">
            <v>0.7</v>
          </cell>
          <cell r="W5702">
            <v>0.7</v>
          </cell>
        </row>
        <row r="5703">
          <cell r="I5703" t="str">
            <v>安乡县万利稻虾专业合作社连接路</v>
          </cell>
          <cell r="J5703" t="str">
            <v>1312F4307210018</v>
          </cell>
          <cell r="K5703" t="str">
            <v>资源产业路</v>
          </cell>
          <cell r="L5703" t="str">
            <v>三类地区</v>
          </cell>
          <cell r="M5703"/>
          <cell r="N5703" t="str">
            <v>新建</v>
          </cell>
          <cell r="O5703" t="str">
            <v>安乡县万利稻虾专业合作社</v>
          </cell>
          <cell r="R5703" t="str">
            <v>3.5</v>
          </cell>
          <cell r="S5703" t="str">
            <v>6</v>
          </cell>
          <cell r="T5703" t="str">
            <v>无</v>
          </cell>
          <cell r="U5703">
            <v>0</v>
          </cell>
          <cell r="V5703">
            <v>0.9</v>
          </cell>
          <cell r="W5703">
            <v>0.9</v>
          </cell>
        </row>
        <row r="5704">
          <cell r="I5704" t="str">
            <v>安乡县望杰家庭农场连接路</v>
          </cell>
          <cell r="J5704" t="str">
            <v>1312F4307210280</v>
          </cell>
          <cell r="K5704" t="str">
            <v>资源产业路</v>
          </cell>
          <cell r="L5704" t="str">
            <v>三类地区</v>
          </cell>
          <cell r="M5704"/>
          <cell r="N5704" t="str">
            <v>新建</v>
          </cell>
          <cell r="O5704" t="str">
            <v>安乡县望杰家庭农场</v>
          </cell>
          <cell r="R5704" t="str">
            <v>3.5</v>
          </cell>
          <cell r="S5704" t="str">
            <v>6</v>
          </cell>
          <cell r="T5704" t="str">
            <v>Y071430721</v>
          </cell>
          <cell r="U5704">
            <v>0</v>
          </cell>
          <cell r="V5704">
            <v>0.54600000000000004</v>
          </cell>
          <cell r="W5704">
            <v>0.54600000000000004</v>
          </cell>
        </row>
        <row r="5705">
          <cell r="I5705" t="str">
            <v>安乡县为农农机服务专业合作社连接路</v>
          </cell>
          <cell r="J5705" t="str">
            <v>1312F4307210086</v>
          </cell>
          <cell r="K5705" t="str">
            <v>资源产业路</v>
          </cell>
          <cell r="L5705" t="str">
            <v>三类地区</v>
          </cell>
          <cell r="M5705"/>
          <cell r="N5705" t="str">
            <v>新建</v>
          </cell>
          <cell r="O5705" t="str">
            <v>安乡县为农农机服务专业合作社</v>
          </cell>
          <cell r="R5705" t="str">
            <v>3.5</v>
          </cell>
          <cell r="S5705" t="str">
            <v>6</v>
          </cell>
          <cell r="T5705" t="str">
            <v>Y068430721</v>
          </cell>
          <cell r="U5705">
            <v>4.0410000000000004</v>
          </cell>
          <cell r="V5705">
            <v>5.0410000000000004</v>
          </cell>
          <cell r="W5705">
            <v>1</v>
          </cell>
        </row>
        <row r="5706">
          <cell r="I5706" t="str">
            <v>安乡县文法家庭农场连接路（一期）</v>
          </cell>
          <cell r="J5706" t="str">
            <v>1312F4307210310</v>
          </cell>
          <cell r="K5706" t="str">
            <v>资源产业路</v>
          </cell>
          <cell r="L5706" t="str">
            <v>三类地区</v>
          </cell>
          <cell r="M5706"/>
          <cell r="N5706" t="str">
            <v>新建</v>
          </cell>
          <cell r="O5706" t="str">
            <v>安乡县文法家庭农场</v>
          </cell>
          <cell r="R5706" t="str">
            <v>3.5</v>
          </cell>
          <cell r="S5706" t="str">
            <v>6</v>
          </cell>
          <cell r="T5706" t="str">
            <v>Y079430721</v>
          </cell>
          <cell r="U5706">
            <v>3.4</v>
          </cell>
          <cell r="V5706">
            <v>5.9</v>
          </cell>
          <cell r="W5706">
            <v>2.5</v>
          </cell>
        </row>
        <row r="5707">
          <cell r="I5707" t="str">
            <v>安乡县沃田家庭农场（长兴村）连接路</v>
          </cell>
          <cell r="J5707" t="str">
            <v>1312F4307210020</v>
          </cell>
          <cell r="K5707" t="str">
            <v>资源产业路</v>
          </cell>
          <cell r="L5707" t="str">
            <v>三类地区</v>
          </cell>
          <cell r="M5707"/>
          <cell r="N5707" t="str">
            <v>新建</v>
          </cell>
          <cell r="O5707" t="str">
            <v>安乡县沃田家庭农场</v>
          </cell>
          <cell r="R5707" t="str">
            <v>3.5</v>
          </cell>
          <cell r="S5707" t="str">
            <v>6</v>
          </cell>
          <cell r="T5707" t="str">
            <v>CJA1430721</v>
          </cell>
          <cell r="U5707">
            <v>3.5</v>
          </cell>
          <cell r="V5707">
            <v>6.9880000000000004</v>
          </cell>
          <cell r="W5707">
            <v>3.488</v>
          </cell>
        </row>
        <row r="5708">
          <cell r="I5708" t="str">
            <v>安乡县乌托邦果木种植专业合作社连接路</v>
          </cell>
          <cell r="J5708" t="str">
            <v>1312F4307210298</v>
          </cell>
          <cell r="K5708" t="str">
            <v>资源产业路</v>
          </cell>
          <cell r="L5708" t="str">
            <v>三类地区</v>
          </cell>
          <cell r="M5708"/>
          <cell r="N5708" t="str">
            <v>新建</v>
          </cell>
          <cell r="O5708" t="str">
            <v>安乡县乌托邦果木种植专业合作社</v>
          </cell>
          <cell r="R5708" t="str">
            <v>3.5</v>
          </cell>
          <cell r="S5708" t="str">
            <v>6</v>
          </cell>
          <cell r="T5708" t="str">
            <v>C100430721</v>
          </cell>
          <cell r="U5708">
            <v>0</v>
          </cell>
          <cell r="V5708">
            <v>2.2999999999999998</v>
          </cell>
          <cell r="W5708">
            <v>2.2999999999999998</v>
          </cell>
        </row>
        <row r="5709">
          <cell r="I5709" t="str">
            <v>安乡县五谷农作物种植专业合作社（万余洲）连接路</v>
          </cell>
          <cell r="J5709" t="str">
            <v>1312F4307210123</v>
          </cell>
          <cell r="K5709" t="str">
            <v>资源产业路</v>
          </cell>
          <cell r="L5709" t="str">
            <v>三类地区</v>
          </cell>
          <cell r="M5709"/>
          <cell r="N5709" t="str">
            <v>新建</v>
          </cell>
          <cell r="O5709" t="str">
            <v>安乡县五谷农作物种植专业合作社</v>
          </cell>
          <cell r="R5709" t="str">
            <v>3.5</v>
          </cell>
          <cell r="S5709" t="str">
            <v>6</v>
          </cell>
          <cell r="T5709" t="str">
            <v>C186430721</v>
          </cell>
          <cell r="U5709">
            <v>0</v>
          </cell>
          <cell r="V5709">
            <v>1.39</v>
          </cell>
          <cell r="W5709">
            <v>1.39</v>
          </cell>
        </row>
        <row r="5710">
          <cell r="I5710" t="str">
            <v>安乡县伍大家庭农场连接路（一期）</v>
          </cell>
          <cell r="J5710" t="str">
            <v>1312F4307210297</v>
          </cell>
          <cell r="K5710" t="str">
            <v>资源产业路</v>
          </cell>
          <cell r="L5710" t="str">
            <v>三类地区</v>
          </cell>
          <cell r="M5710"/>
          <cell r="N5710" t="str">
            <v>新建</v>
          </cell>
          <cell r="O5710" t="str">
            <v>安乡县伍大家庭农场</v>
          </cell>
          <cell r="R5710" t="str">
            <v>3.5</v>
          </cell>
          <cell r="S5710" t="str">
            <v>6</v>
          </cell>
          <cell r="T5710" t="str">
            <v>Y038430721</v>
          </cell>
          <cell r="U5710">
            <v>0</v>
          </cell>
          <cell r="V5710">
            <v>1.3</v>
          </cell>
          <cell r="W5710">
            <v>1.3</v>
          </cell>
        </row>
        <row r="5711">
          <cell r="I5711" t="str">
            <v>安乡县习全家庭农场连接路（一期）</v>
          </cell>
          <cell r="J5711" t="str">
            <v>1312F4307210282</v>
          </cell>
          <cell r="K5711" t="str">
            <v>资源产业路</v>
          </cell>
          <cell r="L5711" t="str">
            <v>三类地区</v>
          </cell>
          <cell r="M5711"/>
          <cell r="N5711" t="str">
            <v>新建</v>
          </cell>
          <cell r="O5711" t="str">
            <v>安乡县习全家庭农场</v>
          </cell>
          <cell r="R5711" t="str">
            <v>3.5</v>
          </cell>
          <cell r="S5711" t="str">
            <v>6</v>
          </cell>
          <cell r="T5711" t="str">
            <v>C408430721</v>
          </cell>
          <cell r="U5711">
            <v>0</v>
          </cell>
          <cell r="V5711">
            <v>1.3</v>
          </cell>
          <cell r="W5711">
            <v>1.3</v>
          </cell>
        </row>
        <row r="5712">
          <cell r="I5712" t="str">
            <v>安乡县湘硕种养专业合作社连接路</v>
          </cell>
          <cell r="J5712" t="str">
            <v>1312F4307210076</v>
          </cell>
          <cell r="K5712" t="str">
            <v>资源产业路</v>
          </cell>
          <cell r="L5712" t="str">
            <v>三类地区</v>
          </cell>
          <cell r="M5712"/>
          <cell r="N5712" t="str">
            <v>新建</v>
          </cell>
          <cell r="O5712" t="str">
            <v>安乡县湘硕种养专业合作社</v>
          </cell>
          <cell r="R5712" t="str">
            <v>3.5</v>
          </cell>
          <cell r="S5712" t="str">
            <v>6</v>
          </cell>
          <cell r="T5712" t="str">
            <v>Y067430721</v>
          </cell>
          <cell r="U5712">
            <v>0.9</v>
          </cell>
          <cell r="V5712">
            <v>1.4</v>
          </cell>
          <cell r="W5712">
            <v>0.5</v>
          </cell>
        </row>
        <row r="5713">
          <cell r="I5713" t="str">
            <v>安乡县湘展蔬菜种植专业合作连接路</v>
          </cell>
          <cell r="J5713" t="str">
            <v>1312F4307210360</v>
          </cell>
          <cell r="K5713" t="str">
            <v>资源产业路</v>
          </cell>
          <cell r="L5713" t="str">
            <v>三类地区</v>
          </cell>
          <cell r="M5713"/>
          <cell r="N5713" t="str">
            <v>新建</v>
          </cell>
          <cell r="O5713" t="str">
            <v>安乡县湘展蔬菜种植专业合作</v>
          </cell>
          <cell r="R5713" t="str">
            <v>4.5</v>
          </cell>
          <cell r="S5713" t="str">
            <v>6</v>
          </cell>
          <cell r="T5713" t="str">
            <v>无</v>
          </cell>
          <cell r="U5713">
            <v>0</v>
          </cell>
          <cell r="V5713">
            <v>1.35</v>
          </cell>
          <cell r="W5713">
            <v>1.35</v>
          </cell>
        </row>
        <row r="5714">
          <cell r="I5714" t="str">
            <v>安乡县乡愿稻虾种养专业合作社连接路</v>
          </cell>
          <cell r="J5714" t="str">
            <v>1312F4307210023</v>
          </cell>
          <cell r="K5714" t="str">
            <v>资源产业路</v>
          </cell>
          <cell r="L5714" t="str">
            <v>三类地区</v>
          </cell>
          <cell r="M5714"/>
          <cell r="N5714" t="str">
            <v>新建</v>
          </cell>
          <cell r="O5714" t="str">
            <v>安乡县乡愿稻虾种养专业合作社</v>
          </cell>
          <cell r="R5714" t="str">
            <v>3.5</v>
          </cell>
          <cell r="S5714" t="str">
            <v>6</v>
          </cell>
          <cell r="T5714" t="str">
            <v>C749430721</v>
          </cell>
          <cell r="U5714">
            <v>1.57</v>
          </cell>
          <cell r="V5714">
            <v>3.1739999999999999</v>
          </cell>
          <cell r="W5714">
            <v>1.6040000000000001</v>
          </cell>
        </row>
        <row r="5715">
          <cell r="I5715" t="str">
            <v>安乡县祥林家庭农场连接路（一期）</v>
          </cell>
          <cell r="J5715" t="str">
            <v>1312F4307210233</v>
          </cell>
          <cell r="K5715" t="str">
            <v>资源产业路</v>
          </cell>
          <cell r="L5715" t="str">
            <v>三类地区</v>
          </cell>
          <cell r="M5715"/>
          <cell r="N5715" t="str">
            <v>新建</v>
          </cell>
          <cell r="O5715" t="str">
            <v>安乡县祥林家庭农场</v>
          </cell>
          <cell r="R5715" t="str">
            <v>3.5</v>
          </cell>
          <cell r="S5715" t="str">
            <v>6</v>
          </cell>
          <cell r="T5715" t="str">
            <v>C616430721</v>
          </cell>
          <cell r="U5715">
            <v>0</v>
          </cell>
          <cell r="V5715">
            <v>1.2</v>
          </cell>
          <cell r="W5715">
            <v>1.2</v>
          </cell>
        </row>
        <row r="5716">
          <cell r="I5716" t="str">
            <v>安乡县小港葡萄种植专业合作社（夹港村）连接路</v>
          </cell>
          <cell r="J5716" t="str">
            <v>1312F4307210028</v>
          </cell>
          <cell r="K5716" t="str">
            <v>资源产业路</v>
          </cell>
          <cell r="L5716" t="str">
            <v>三类地区</v>
          </cell>
          <cell r="M5716"/>
          <cell r="N5716" t="str">
            <v>新建</v>
          </cell>
          <cell r="O5716" t="str">
            <v>安乡县小港葡萄种植专业合作社</v>
          </cell>
          <cell r="R5716" t="str">
            <v>4.5</v>
          </cell>
          <cell r="S5716" t="str">
            <v>6</v>
          </cell>
          <cell r="T5716" t="str">
            <v>Y034430721</v>
          </cell>
          <cell r="U5716">
            <v>3.7759999999999998</v>
          </cell>
          <cell r="V5716">
            <v>9.2759999999999998</v>
          </cell>
          <cell r="W5716">
            <v>5.5</v>
          </cell>
        </row>
        <row r="5717">
          <cell r="I5717" t="str">
            <v>安乡县孝忠水产养殖专业合作社（正安村）连接路</v>
          </cell>
          <cell r="J5717" t="str">
            <v>1312F4307210097</v>
          </cell>
          <cell r="K5717" t="str">
            <v>资源产业路</v>
          </cell>
          <cell r="L5717" t="str">
            <v>三类地区</v>
          </cell>
          <cell r="M5717"/>
          <cell r="N5717" t="str">
            <v>新建</v>
          </cell>
          <cell r="O5717" t="str">
            <v>安乡县孝忠水产养殖专业合作社</v>
          </cell>
          <cell r="R5717" t="str">
            <v>3.5</v>
          </cell>
          <cell r="S5717" t="str">
            <v>6</v>
          </cell>
          <cell r="T5717" t="str">
            <v>C268430721</v>
          </cell>
          <cell r="U5717">
            <v>2.7</v>
          </cell>
          <cell r="V5717">
            <v>3.9</v>
          </cell>
          <cell r="W5717">
            <v>1.2</v>
          </cell>
        </row>
        <row r="5718">
          <cell r="I5718" t="str">
            <v>安乡县新农稻虾种养专业合作社连接路</v>
          </cell>
          <cell r="J5718" t="str">
            <v>1312F4307210159</v>
          </cell>
          <cell r="K5718" t="str">
            <v>资源产业路</v>
          </cell>
          <cell r="L5718" t="str">
            <v>三类地区</v>
          </cell>
          <cell r="M5718"/>
          <cell r="N5718" t="str">
            <v>新建</v>
          </cell>
          <cell r="O5718" t="str">
            <v>安乡县新农稻虾种养专业合作社</v>
          </cell>
          <cell r="R5718" t="str">
            <v>3.5</v>
          </cell>
          <cell r="S5718" t="str">
            <v>6</v>
          </cell>
          <cell r="T5718" t="str">
            <v>Y092430721</v>
          </cell>
          <cell r="U5718">
            <v>0</v>
          </cell>
          <cell r="V5718">
            <v>0.7</v>
          </cell>
          <cell r="W5718">
            <v>0.7</v>
          </cell>
        </row>
        <row r="5719">
          <cell r="I5719" t="str">
            <v>安乡县兴创农作物种植专业合作社（潭子口）连接路</v>
          </cell>
          <cell r="J5719" t="str">
            <v>1312F4307210012</v>
          </cell>
          <cell r="K5719" t="str">
            <v>资源产业路</v>
          </cell>
          <cell r="L5719" t="str">
            <v>三类地区</v>
          </cell>
          <cell r="M5719"/>
          <cell r="N5719" t="str">
            <v>新建</v>
          </cell>
          <cell r="O5719" t="str">
            <v>安乡县兴创农作物种植专业合作社</v>
          </cell>
          <cell r="R5719" t="str">
            <v>4.5</v>
          </cell>
          <cell r="S5719" t="str">
            <v>6</v>
          </cell>
          <cell r="T5719" t="str">
            <v>CJC1430721</v>
          </cell>
          <cell r="U5719">
            <v>0</v>
          </cell>
          <cell r="V5719">
            <v>2.359</v>
          </cell>
          <cell r="W5719">
            <v>2.359</v>
          </cell>
        </row>
        <row r="5720">
          <cell r="I5720" t="str">
            <v>安乡县兴梦农作物种植专业合作社连接路</v>
          </cell>
          <cell r="J5720" t="str">
            <v>1312F4307210158</v>
          </cell>
          <cell r="K5720" t="str">
            <v>资源产业路</v>
          </cell>
          <cell r="L5720" t="str">
            <v>三类地区</v>
          </cell>
          <cell r="M5720"/>
          <cell r="N5720" t="str">
            <v>新建</v>
          </cell>
          <cell r="O5720" t="str">
            <v>安乡县兴梦农作物种植专业合作社</v>
          </cell>
          <cell r="R5720" t="str">
            <v>3.5</v>
          </cell>
          <cell r="S5720" t="str">
            <v>6</v>
          </cell>
          <cell r="T5720" t="str">
            <v>无</v>
          </cell>
          <cell r="U5720">
            <v>0</v>
          </cell>
          <cell r="V5720">
            <v>0.5</v>
          </cell>
          <cell r="W5720">
            <v>0.5</v>
          </cell>
        </row>
        <row r="5721">
          <cell r="I5721" t="str">
            <v>安乡县雄韬牧业有限公司连接路</v>
          </cell>
          <cell r="J5721" t="str">
            <v>1312F4307210077</v>
          </cell>
          <cell r="K5721" t="str">
            <v>资源产业路</v>
          </cell>
          <cell r="L5721" t="str">
            <v>三类地区</v>
          </cell>
          <cell r="M5721"/>
          <cell r="N5721" t="str">
            <v>新建</v>
          </cell>
          <cell r="O5721" t="str">
            <v>安乡县雄韬牧业有限公司</v>
          </cell>
          <cell r="R5721" t="str">
            <v>3.5</v>
          </cell>
          <cell r="S5721" t="str">
            <v>6</v>
          </cell>
          <cell r="T5721" t="str">
            <v>C482430721</v>
          </cell>
          <cell r="U5721">
            <v>0</v>
          </cell>
          <cell r="V5721">
            <v>0.88</v>
          </cell>
          <cell r="W5721">
            <v>0.88</v>
          </cell>
        </row>
        <row r="5722">
          <cell r="I5722" t="str">
            <v>安乡县熊三哥休闲农庄连接路（一期）</v>
          </cell>
          <cell r="J5722" t="str">
            <v>1312F4307210351</v>
          </cell>
          <cell r="K5722" t="str">
            <v>资源产业路</v>
          </cell>
          <cell r="L5722" t="str">
            <v>三类地区</v>
          </cell>
          <cell r="M5722"/>
          <cell r="N5722" t="str">
            <v>新建</v>
          </cell>
          <cell r="O5722" t="str">
            <v>安乡县熊三哥休闲农庄</v>
          </cell>
          <cell r="R5722" t="str">
            <v>3.5</v>
          </cell>
          <cell r="S5722" t="str">
            <v>6</v>
          </cell>
          <cell r="T5722" t="str">
            <v>X023430721</v>
          </cell>
          <cell r="U5722">
            <v>2.8</v>
          </cell>
          <cell r="V5722">
            <v>4.5</v>
          </cell>
          <cell r="W5722">
            <v>1.7</v>
          </cell>
        </row>
        <row r="5723">
          <cell r="I5723" t="str">
            <v>安乡县盈农蔬菜种植专业合作社连接路（一期）</v>
          </cell>
          <cell r="J5723" t="str">
            <v>1312F4307210244</v>
          </cell>
          <cell r="K5723" t="str">
            <v>资源产业路</v>
          </cell>
          <cell r="L5723" t="str">
            <v>三类地区</v>
          </cell>
          <cell r="M5723"/>
          <cell r="N5723" t="str">
            <v>新建</v>
          </cell>
          <cell r="O5723" t="str">
            <v>安乡县盈农蔬菜种植专业合作社</v>
          </cell>
          <cell r="R5723" t="str">
            <v>3.5</v>
          </cell>
          <cell r="S5723" t="str">
            <v>6</v>
          </cell>
          <cell r="T5723" t="str">
            <v>无</v>
          </cell>
          <cell r="U5723">
            <v>0</v>
          </cell>
          <cell r="V5723">
            <v>0.88100000000000001</v>
          </cell>
          <cell r="W5723">
            <v>0.88100000000000001</v>
          </cell>
        </row>
        <row r="5724">
          <cell r="I5724" t="str">
            <v>安乡县雍荣富硒水稻专业合作社连接路</v>
          </cell>
          <cell r="J5724" t="str">
            <v>1312F4307210189</v>
          </cell>
          <cell r="K5724" t="str">
            <v>资源产业路</v>
          </cell>
          <cell r="L5724" t="str">
            <v>三类地区</v>
          </cell>
          <cell r="M5724"/>
          <cell r="N5724" t="str">
            <v>新建</v>
          </cell>
          <cell r="O5724" t="str">
            <v>安乡县雍荣富硒水稻专业合作社</v>
          </cell>
          <cell r="R5724" t="str">
            <v>3.5</v>
          </cell>
          <cell r="S5724" t="str">
            <v>6</v>
          </cell>
          <cell r="T5724" t="str">
            <v>X023430721</v>
          </cell>
          <cell r="U5724">
            <v>8.5</v>
          </cell>
          <cell r="V5724">
            <v>10.9</v>
          </cell>
          <cell r="W5724">
            <v>2.4</v>
          </cell>
        </row>
        <row r="5725">
          <cell r="I5725" t="str">
            <v>安乡县御园优质水果种植专业合作社（安兴村）连接路</v>
          </cell>
          <cell r="J5725" t="str">
            <v>1312F4307210205</v>
          </cell>
          <cell r="K5725" t="str">
            <v>资源产业路</v>
          </cell>
          <cell r="L5725" t="str">
            <v>三类地区</v>
          </cell>
          <cell r="M5725"/>
          <cell r="N5725" t="str">
            <v>新建</v>
          </cell>
          <cell r="O5725" t="str">
            <v>安乡县御园优质水果种植专业合作社</v>
          </cell>
          <cell r="R5725" t="str">
            <v>3.5</v>
          </cell>
          <cell r="S5725" t="str">
            <v>6</v>
          </cell>
          <cell r="T5725" t="str">
            <v>C654430721</v>
          </cell>
          <cell r="U5725">
            <v>0</v>
          </cell>
          <cell r="V5725">
            <v>1.5</v>
          </cell>
          <cell r="W5725">
            <v>1.5</v>
          </cell>
        </row>
        <row r="5726">
          <cell r="I5726" t="str">
            <v>安乡县裕华水产营销农民专业合作社连接路</v>
          </cell>
          <cell r="J5726" t="str">
            <v>1312F4307210089</v>
          </cell>
          <cell r="K5726" t="str">
            <v>资源产业路</v>
          </cell>
          <cell r="L5726" t="str">
            <v>三类地区</v>
          </cell>
          <cell r="M5726"/>
          <cell r="N5726" t="str">
            <v>新建</v>
          </cell>
          <cell r="O5726" t="str">
            <v>安乡县裕华水产营销农民专业合作社</v>
          </cell>
          <cell r="R5726" t="str">
            <v>4.5</v>
          </cell>
          <cell r="S5726" t="str">
            <v>6</v>
          </cell>
          <cell r="T5726" t="str">
            <v>X008430721</v>
          </cell>
          <cell r="U5726">
            <v>0</v>
          </cell>
          <cell r="V5726">
            <v>5.8040000000000003</v>
          </cell>
          <cell r="W5726">
            <v>5.8040000000000003</v>
          </cell>
        </row>
        <row r="5727">
          <cell r="I5727" t="str">
            <v>安乡县裕民粮食种植专业合作社（德兴）连接路</v>
          </cell>
          <cell r="J5727" t="str">
            <v>1312F4307210217</v>
          </cell>
          <cell r="K5727" t="str">
            <v>资源产业路</v>
          </cell>
          <cell r="L5727" t="str">
            <v>三类地区</v>
          </cell>
          <cell r="M5727"/>
          <cell r="N5727" t="str">
            <v>新建</v>
          </cell>
          <cell r="O5727" t="str">
            <v>安乡县裕民粮食种植专业合作社</v>
          </cell>
          <cell r="R5727" t="str">
            <v>3.5</v>
          </cell>
          <cell r="S5727" t="str">
            <v>6</v>
          </cell>
          <cell r="T5727" t="str">
            <v>C091430721</v>
          </cell>
          <cell r="U5727">
            <v>0.6</v>
          </cell>
          <cell r="V5727">
            <v>1.8</v>
          </cell>
          <cell r="W5727">
            <v>1.2</v>
          </cell>
        </row>
        <row r="5728">
          <cell r="I5728" t="str">
            <v>安乡县运稻家庭农场连接路</v>
          </cell>
          <cell r="J5728" t="str">
            <v>1312F4307210168</v>
          </cell>
          <cell r="K5728" t="str">
            <v>资源产业路</v>
          </cell>
          <cell r="L5728" t="str">
            <v>三类地区</v>
          </cell>
          <cell r="M5728"/>
          <cell r="N5728" t="str">
            <v>新建</v>
          </cell>
          <cell r="O5728" t="str">
            <v>安乡县运稻家庭农场</v>
          </cell>
          <cell r="R5728" t="str">
            <v>3.5</v>
          </cell>
          <cell r="S5728" t="str">
            <v>6</v>
          </cell>
          <cell r="T5728" t="str">
            <v>C642430721</v>
          </cell>
          <cell r="U5728">
            <v>0</v>
          </cell>
          <cell r="V5728">
            <v>1.0289999999999999</v>
          </cell>
          <cell r="W5728">
            <v>1.0289999999999999</v>
          </cell>
        </row>
        <row r="5729">
          <cell r="I5729" t="str">
            <v>安乡县泽锦农作物种植专业合作社连接路（一期）</v>
          </cell>
          <cell r="J5729" t="str">
            <v>1312F4307210245</v>
          </cell>
          <cell r="K5729" t="str">
            <v>资源产业路</v>
          </cell>
          <cell r="L5729" t="str">
            <v>三类地区</v>
          </cell>
          <cell r="M5729"/>
          <cell r="N5729" t="str">
            <v>新建</v>
          </cell>
          <cell r="O5729" t="str">
            <v>安乡县泽锦农作物种植专业合作社</v>
          </cell>
          <cell r="R5729" t="str">
            <v>3.5</v>
          </cell>
          <cell r="S5729" t="str">
            <v>6</v>
          </cell>
          <cell r="T5729" t="str">
            <v>Y510430721</v>
          </cell>
          <cell r="U5729">
            <v>0.6</v>
          </cell>
          <cell r="V5729">
            <v>4.57</v>
          </cell>
          <cell r="W5729">
            <v>3.97</v>
          </cell>
        </row>
        <row r="5730">
          <cell r="I5730" t="str">
            <v>安乡县泽明家庭农场（五合剅）连接路</v>
          </cell>
          <cell r="J5730" t="str">
            <v>1312F4307210082</v>
          </cell>
          <cell r="K5730" t="str">
            <v>资源产业路</v>
          </cell>
          <cell r="L5730" t="str">
            <v>三类地区</v>
          </cell>
          <cell r="M5730"/>
          <cell r="N5730" t="str">
            <v>新建</v>
          </cell>
          <cell r="O5730" t="str">
            <v>安乡县泽明家庭农场</v>
          </cell>
          <cell r="R5730" t="str">
            <v>3.5</v>
          </cell>
          <cell r="S5730" t="str">
            <v>6</v>
          </cell>
          <cell r="T5730" t="str">
            <v>C600430721</v>
          </cell>
          <cell r="U5730">
            <v>2.0699999999999998</v>
          </cell>
          <cell r="V5730">
            <v>3</v>
          </cell>
          <cell r="W5730">
            <v>0.93</v>
          </cell>
        </row>
        <row r="5731">
          <cell r="I5731" t="str">
            <v>安乡县正丰大米经营部连接路（一期）</v>
          </cell>
          <cell r="J5731" t="str">
            <v>1312F4307210303</v>
          </cell>
          <cell r="K5731" t="str">
            <v>资源产业路</v>
          </cell>
          <cell r="L5731" t="str">
            <v>三类地区</v>
          </cell>
          <cell r="M5731"/>
          <cell r="N5731" t="str">
            <v>新建</v>
          </cell>
          <cell r="O5731" t="str">
            <v>安乡县正丰大米经营部</v>
          </cell>
          <cell r="R5731" t="str">
            <v>3.5</v>
          </cell>
          <cell r="S5731" t="str">
            <v>6</v>
          </cell>
          <cell r="T5731" t="str">
            <v>C079430721</v>
          </cell>
          <cell r="U5731">
            <v>1.9</v>
          </cell>
          <cell r="V5731">
            <v>2.6</v>
          </cell>
          <cell r="W5731">
            <v>0.7</v>
          </cell>
        </row>
        <row r="5732">
          <cell r="I5732" t="str">
            <v>安乡县正琪农作物种植专业合作社（同春）连接路</v>
          </cell>
          <cell r="J5732" t="str">
            <v>1312F4307210041</v>
          </cell>
          <cell r="K5732" t="str">
            <v>资源产业路</v>
          </cell>
          <cell r="L5732" t="str">
            <v>三类地区</v>
          </cell>
          <cell r="M5732"/>
          <cell r="N5732" t="str">
            <v>新建</v>
          </cell>
          <cell r="O5732" t="str">
            <v>安乡县正琪农作物种植专业合作社</v>
          </cell>
          <cell r="R5732" t="str">
            <v>3.5</v>
          </cell>
          <cell r="S5732" t="str">
            <v>6</v>
          </cell>
          <cell r="T5732" t="str">
            <v>C047430721</v>
          </cell>
          <cell r="U5732">
            <v>0</v>
          </cell>
          <cell r="V5732">
            <v>0.72</v>
          </cell>
          <cell r="W5732">
            <v>0.72</v>
          </cell>
        </row>
        <row r="5733">
          <cell r="I5733" t="str">
            <v>安乡县忠武家庭农场连接路（一期）</v>
          </cell>
          <cell r="J5733" t="str">
            <v>1312F4307210365</v>
          </cell>
          <cell r="K5733" t="str">
            <v>资源产业路</v>
          </cell>
          <cell r="L5733" t="str">
            <v>三类地区</v>
          </cell>
          <cell r="M5733"/>
          <cell r="N5733" t="str">
            <v>新建</v>
          </cell>
          <cell r="O5733" t="str">
            <v>安乡县忠武家庭农场</v>
          </cell>
          <cell r="R5733" t="str">
            <v>3.5</v>
          </cell>
          <cell r="S5733" t="str">
            <v>6</v>
          </cell>
          <cell r="T5733" t="str">
            <v>无</v>
          </cell>
          <cell r="U5733">
            <v>0</v>
          </cell>
          <cell r="V5733">
            <v>1.292</v>
          </cell>
          <cell r="W5733">
            <v>1.292</v>
          </cell>
        </row>
        <row r="5734">
          <cell r="I5734" t="str">
            <v>安乡县玮琪农机服务专业合作社（天星洲村）连接路</v>
          </cell>
          <cell r="J5734" t="str">
            <v>1312F4307210178</v>
          </cell>
          <cell r="K5734" t="str">
            <v>资源产业路</v>
          </cell>
          <cell r="L5734" t="str">
            <v>三类地区</v>
          </cell>
          <cell r="M5734"/>
          <cell r="N5734" t="str">
            <v>新建</v>
          </cell>
          <cell r="O5734" t="str">
            <v>安乡县玮琪农机服务专业合作社</v>
          </cell>
          <cell r="R5734" t="str">
            <v>3.5</v>
          </cell>
          <cell r="S5734" t="str">
            <v>6</v>
          </cell>
          <cell r="T5734" t="str">
            <v>Y028430721</v>
          </cell>
          <cell r="U5734">
            <v>1.1000000000000001</v>
          </cell>
          <cell r="V5734">
            <v>2.68</v>
          </cell>
          <cell r="W5734">
            <v>1.58</v>
          </cell>
        </row>
        <row r="5735">
          <cell r="I5735" t="str">
            <v>安乡兆滨家庭农场连接路</v>
          </cell>
          <cell r="J5735" t="str">
            <v>1312F4307210181</v>
          </cell>
          <cell r="K5735" t="str">
            <v>资源产业路</v>
          </cell>
          <cell r="L5735" t="str">
            <v>三类地区</v>
          </cell>
          <cell r="M5735"/>
          <cell r="N5735" t="str">
            <v>新建</v>
          </cell>
          <cell r="O5735" t="str">
            <v>安乡兆滨家庭农场</v>
          </cell>
          <cell r="R5735" t="str">
            <v>3.5</v>
          </cell>
          <cell r="S5735" t="str">
            <v>6</v>
          </cell>
          <cell r="T5735" t="str">
            <v>C145430721</v>
          </cell>
          <cell r="U5735">
            <v>0</v>
          </cell>
          <cell r="V5735">
            <v>2.25</v>
          </cell>
          <cell r="W5735">
            <v>2.25</v>
          </cell>
        </row>
        <row r="5736">
          <cell r="I5736" t="str">
            <v>常德昌明水产养殖专业合作社连接路</v>
          </cell>
          <cell r="J5736" t="str">
            <v>1312F4307210053</v>
          </cell>
          <cell r="K5736" t="str">
            <v>资源产业路</v>
          </cell>
          <cell r="L5736" t="str">
            <v>三类地区</v>
          </cell>
          <cell r="M5736"/>
          <cell r="N5736" t="str">
            <v>新建</v>
          </cell>
          <cell r="O5736" t="str">
            <v>常德昌明水产养殖专业合作社</v>
          </cell>
          <cell r="R5736" t="str">
            <v>3.5</v>
          </cell>
          <cell r="S5736" t="str">
            <v>6</v>
          </cell>
          <cell r="T5736" t="str">
            <v>CZ91430721</v>
          </cell>
          <cell r="U5736">
            <v>1.3</v>
          </cell>
          <cell r="V5736">
            <v>3.17</v>
          </cell>
          <cell r="W5736">
            <v>1.87</v>
          </cell>
        </row>
        <row r="5737">
          <cell r="I5737" t="str">
            <v>常德华冠食品有限公司连接路</v>
          </cell>
          <cell r="J5737" t="str">
            <v>1312F4307210138</v>
          </cell>
          <cell r="K5737" t="str">
            <v>资源产业路</v>
          </cell>
          <cell r="L5737" t="str">
            <v>三类地区</v>
          </cell>
          <cell r="M5737"/>
          <cell r="N5737" t="str">
            <v>新建</v>
          </cell>
          <cell r="O5737" t="str">
            <v>常德华冠食品有限公司</v>
          </cell>
          <cell r="R5737" t="str">
            <v>3.5</v>
          </cell>
          <cell r="S5737" t="str">
            <v>6</v>
          </cell>
          <cell r="T5737" t="str">
            <v>Y054430721</v>
          </cell>
          <cell r="U5737">
            <v>2.9</v>
          </cell>
          <cell r="V5737">
            <v>4.8849999999999998</v>
          </cell>
          <cell r="W5737">
            <v>1.9850000000000001</v>
          </cell>
        </row>
        <row r="5738">
          <cell r="I5738" t="str">
            <v>常德市昌源农作物种植专业合作社连接路</v>
          </cell>
          <cell r="J5738" t="str">
            <v>1312F4307210044</v>
          </cell>
          <cell r="K5738" t="str">
            <v>资源产业路</v>
          </cell>
          <cell r="L5738" t="str">
            <v>三类地区</v>
          </cell>
          <cell r="M5738"/>
          <cell r="N5738" t="str">
            <v>新建</v>
          </cell>
          <cell r="O5738" t="str">
            <v>常德市昌源农作物种植专业合作社（六合）</v>
          </cell>
          <cell r="R5738" t="str">
            <v>3.5</v>
          </cell>
          <cell r="S5738" t="str">
            <v>6</v>
          </cell>
          <cell r="T5738" t="str">
            <v>C532430721</v>
          </cell>
          <cell r="U5738">
            <v>0.7</v>
          </cell>
          <cell r="V5738">
            <v>2.2200000000000002</v>
          </cell>
          <cell r="W5738">
            <v>1.52</v>
          </cell>
        </row>
        <row r="5739">
          <cell r="I5739" t="str">
            <v>常德市汉鼎稻虾种养专业合作社连接路</v>
          </cell>
          <cell r="J5739" t="str">
            <v>1312F4307210229</v>
          </cell>
          <cell r="K5739" t="str">
            <v>资源产业路</v>
          </cell>
          <cell r="L5739" t="str">
            <v>三类地区</v>
          </cell>
          <cell r="M5739"/>
          <cell r="N5739" t="str">
            <v>新建</v>
          </cell>
          <cell r="O5739" t="str">
            <v>常德市汉鼎稻虾种养专业合作社</v>
          </cell>
          <cell r="R5739" t="str">
            <v>3.5</v>
          </cell>
          <cell r="S5739" t="str">
            <v>6</v>
          </cell>
          <cell r="T5739" t="str">
            <v>C141430721</v>
          </cell>
          <cell r="U5739">
            <v>0</v>
          </cell>
          <cell r="V5739">
            <v>1.4159999999999999</v>
          </cell>
          <cell r="W5739">
            <v>1.4159999999999999</v>
          </cell>
        </row>
        <row r="5740">
          <cell r="I5740" t="str">
            <v>常德市亮祖水产养殖专业合作社连接路</v>
          </cell>
          <cell r="J5740" t="str">
            <v>1312F4307210220</v>
          </cell>
          <cell r="K5740" t="str">
            <v>资源产业路</v>
          </cell>
          <cell r="L5740" t="str">
            <v>三类地区</v>
          </cell>
          <cell r="M5740"/>
          <cell r="N5740" t="str">
            <v>新建</v>
          </cell>
          <cell r="O5740" t="str">
            <v>常德市亮祖水产养殖专业合作社（芝子湖村）</v>
          </cell>
          <cell r="R5740" t="str">
            <v>3.5</v>
          </cell>
          <cell r="S5740" t="str">
            <v>6</v>
          </cell>
          <cell r="T5740" t="str">
            <v>Y060430721</v>
          </cell>
          <cell r="U5740">
            <v>0</v>
          </cell>
          <cell r="V5740">
            <v>1.55</v>
          </cell>
          <cell r="W5740">
            <v>1.55</v>
          </cell>
        </row>
        <row r="5741">
          <cell r="I5741" t="str">
            <v>常德市万禾农产品专业合作联社连接路（一期）</v>
          </cell>
          <cell r="J5741" t="str">
            <v>1312F4307210315</v>
          </cell>
          <cell r="K5741" t="str">
            <v>资源产业路</v>
          </cell>
          <cell r="L5741" t="str">
            <v>三类地区</v>
          </cell>
          <cell r="M5741"/>
          <cell r="N5741" t="str">
            <v>新建</v>
          </cell>
          <cell r="O5741" t="str">
            <v>常德市万禾农产品专业合作联社</v>
          </cell>
          <cell r="R5741" t="str">
            <v>3.5</v>
          </cell>
          <cell r="S5741" t="str">
            <v>6</v>
          </cell>
          <cell r="T5741" t="str">
            <v>C633430721</v>
          </cell>
          <cell r="U5741">
            <v>0</v>
          </cell>
          <cell r="V5741">
            <v>1.3</v>
          </cell>
          <cell r="W5741">
            <v>1.3</v>
          </cell>
        </row>
        <row r="5742">
          <cell r="I5742" t="str">
            <v>常德市训珍农作物种植农民专业合作社连接路（一期）</v>
          </cell>
          <cell r="J5742" t="str">
            <v>1312F4307210356</v>
          </cell>
          <cell r="K5742" t="str">
            <v>资源产业路</v>
          </cell>
          <cell r="L5742" t="str">
            <v>三类地区</v>
          </cell>
          <cell r="M5742"/>
          <cell r="N5742" t="str">
            <v>新建</v>
          </cell>
          <cell r="O5742" t="str">
            <v>常德市训珍农作物种植农民专业合作社</v>
          </cell>
          <cell r="R5742" t="str">
            <v>3.5</v>
          </cell>
          <cell r="S5742" t="str">
            <v>6</v>
          </cell>
          <cell r="T5742" t="str">
            <v>Y033430721</v>
          </cell>
          <cell r="U5742">
            <v>2.4860000000000002</v>
          </cell>
          <cell r="V5742">
            <v>3.9860000000000002</v>
          </cell>
          <cell r="W5742">
            <v>1.5</v>
          </cell>
        </row>
        <row r="5743">
          <cell r="I5743" t="str">
            <v>富民水稻种植农民专业合作社（四分局）连接路</v>
          </cell>
          <cell r="J5743" t="str">
            <v>1312F4307210006</v>
          </cell>
          <cell r="K5743" t="str">
            <v>资源产业路</v>
          </cell>
          <cell r="L5743" t="str">
            <v>三类地区</v>
          </cell>
          <cell r="M5743"/>
          <cell r="N5743" t="str">
            <v>新建</v>
          </cell>
          <cell r="O5743" t="str">
            <v>富民水稻种植农民专业合作社</v>
          </cell>
          <cell r="R5743" t="str">
            <v>3.5</v>
          </cell>
          <cell r="S5743" t="str">
            <v>6</v>
          </cell>
          <cell r="T5743" t="str">
            <v>Y094430721</v>
          </cell>
          <cell r="U5743">
            <v>7.2</v>
          </cell>
          <cell r="V5743">
            <v>9.15</v>
          </cell>
          <cell r="W5743">
            <v>1.95</v>
          </cell>
        </row>
        <row r="5744">
          <cell r="I5744" t="str">
            <v>涵雯农庄连接路（一期）</v>
          </cell>
          <cell r="J5744" t="str">
            <v>1312F4307210324</v>
          </cell>
          <cell r="K5744" t="str">
            <v>资源产业路</v>
          </cell>
          <cell r="L5744" t="str">
            <v>三类地区</v>
          </cell>
          <cell r="M5744"/>
          <cell r="N5744" t="str">
            <v>新建</v>
          </cell>
          <cell r="O5744" t="str">
            <v>涵雯农庄</v>
          </cell>
          <cell r="R5744" t="str">
            <v>3.5</v>
          </cell>
          <cell r="S5744" t="str">
            <v>6</v>
          </cell>
          <cell r="T5744" t="str">
            <v>C306430721</v>
          </cell>
          <cell r="U5744">
            <v>1</v>
          </cell>
          <cell r="V5744">
            <v>1.5</v>
          </cell>
          <cell r="W5744">
            <v>0.5</v>
          </cell>
        </row>
        <row r="5745">
          <cell r="I5745" t="str">
            <v>湖南大东祥建筑材料有限公司连接路（一期）</v>
          </cell>
          <cell r="J5745" t="str">
            <v>1312F4307210254</v>
          </cell>
          <cell r="K5745" t="str">
            <v>资源产业路</v>
          </cell>
          <cell r="L5745" t="str">
            <v>三类地区</v>
          </cell>
          <cell r="M5745"/>
          <cell r="N5745" t="str">
            <v>新建</v>
          </cell>
          <cell r="O5745" t="str">
            <v>湖南大东祥建筑材料有限公司</v>
          </cell>
          <cell r="R5745" t="str">
            <v>3.5</v>
          </cell>
          <cell r="S5745" t="str">
            <v>6</v>
          </cell>
          <cell r="T5745" t="str">
            <v>C482430721</v>
          </cell>
          <cell r="U5745">
            <v>0.9</v>
          </cell>
          <cell r="V5745">
            <v>2.8</v>
          </cell>
          <cell r="W5745">
            <v>1.9</v>
          </cell>
        </row>
        <row r="5746">
          <cell r="I5746" t="str">
            <v>湖南大港生态葡萄种植专业合作社连接路（一期）</v>
          </cell>
          <cell r="J5746" t="str">
            <v>1312F4307210279</v>
          </cell>
          <cell r="K5746" t="str">
            <v>资源产业路</v>
          </cell>
          <cell r="L5746" t="str">
            <v>三类地区</v>
          </cell>
          <cell r="M5746"/>
          <cell r="N5746" t="str">
            <v>新建</v>
          </cell>
          <cell r="O5746" t="str">
            <v>安乡县山恒家庭农场</v>
          </cell>
          <cell r="R5746" t="str">
            <v>3.5</v>
          </cell>
          <cell r="S5746" t="str">
            <v>6</v>
          </cell>
          <cell r="T5746" t="str">
            <v>Y081430721</v>
          </cell>
          <cell r="U5746">
            <v>0</v>
          </cell>
          <cell r="V5746">
            <v>2.2000000000000002</v>
          </cell>
          <cell r="W5746">
            <v>2.2000000000000002</v>
          </cell>
        </row>
        <row r="5747">
          <cell r="I5747" t="str">
            <v>湖南秋圆农作物种植专业合作社连接路</v>
          </cell>
          <cell r="J5747" t="str">
            <v>1312F4307210060</v>
          </cell>
          <cell r="K5747" t="str">
            <v>资源产业路</v>
          </cell>
          <cell r="L5747" t="str">
            <v>三类地区</v>
          </cell>
          <cell r="M5747"/>
          <cell r="N5747" t="str">
            <v>新建</v>
          </cell>
          <cell r="O5747" t="str">
            <v>湖南秋圆农作物种植专业合作社</v>
          </cell>
          <cell r="R5747" t="str">
            <v>3.5</v>
          </cell>
          <cell r="S5747" t="str">
            <v>6</v>
          </cell>
          <cell r="T5747" t="str">
            <v>Y068430721</v>
          </cell>
          <cell r="U5747">
            <v>0.5</v>
          </cell>
          <cell r="V5747">
            <v>1.1000000000000001</v>
          </cell>
          <cell r="W5747">
            <v>0.6</v>
          </cell>
        </row>
        <row r="5748">
          <cell r="I5748" t="str">
            <v>湖南省青籁生态蔬菜种植专业合作社连接路</v>
          </cell>
          <cell r="J5748" t="str">
            <v>1312F4307210161</v>
          </cell>
          <cell r="K5748" t="str">
            <v>资源产业路</v>
          </cell>
          <cell r="L5748" t="str">
            <v>三类地区</v>
          </cell>
          <cell r="M5748"/>
          <cell r="N5748" t="str">
            <v>新建</v>
          </cell>
          <cell r="O5748" t="str">
            <v>湖南省青籁生态蔬菜种植专业合作社</v>
          </cell>
          <cell r="R5748" t="str">
            <v>3.5</v>
          </cell>
          <cell r="S5748" t="str">
            <v>6</v>
          </cell>
          <cell r="T5748" t="str">
            <v>C432430721</v>
          </cell>
          <cell r="U5748">
            <v>1</v>
          </cell>
          <cell r="V5748">
            <v>2.4</v>
          </cell>
          <cell r="W5748">
            <v>1.4</v>
          </cell>
        </row>
        <row r="5749">
          <cell r="I5749" t="str">
            <v>湖南省顺福家庭农场连接路（一期）</v>
          </cell>
          <cell r="J5749" t="str">
            <v>1312F4307210316</v>
          </cell>
          <cell r="K5749" t="str">
            <v>资源产业路</v>
          </cell>
          <cell r="L5749" t="str">
            <v>三类地区</v>
          </cell>
          <cell r="M5749"/>
          <cell r="N5749" t="str">
            <v>新建</v>
          </cell>
          <cell r="O5749" t="str">
            <v>湖南省顺福家庭农场</v>
          </cell>
          <cell r="R5749" t="str">
            <v>3.5</v>
          </cell>
          <cell r="S5749" t="str">
            <v>6</v>
          </cell>
          <cell r="T5749" t="str">
            <v>Y070430721</v>
          </cell>
          <cell r="U5749">
            <v>1.6990000000000001</v>
          </cell>
          <cell r="V5749">
            <v>2.6989999999999998</v>
          </cell>
          <cell r="W5749">
            <v>1</v>
          </cell>
        </row>
        <row r="5750">
          <cell r="I5750" t="str">
            <v>湖南省筲箕湖稻虾种养专业合作社（南山村）连接路</v>
          </cell>
          <cell r="J5750" t="str">
            <v>1312F4307210003</v>
          </cell>
          <cell r="K5750" t="str">
            <v>资源产业路</v>
          </cell>
          <cell r="L5750" t="str">
            <v>三类地区</v>
          </cell>
          <cell r="M5750"/>
          <cell r="N5750" t="str">
            <v>新建</v>
          </cell>
          <cell r="O5750" t="str">
            <v>湖南省筲箕湖稻虾种养专业合作社</v>
          </cell>
          <cell r="R5750" t="str">
            <v>3.5</v>
          </cell>
          <cell r="S5750" t="str">
            <v>6</v>
          </cell>
          <cell r="T5750" t="str">
            <v>Y047430721</v>
          </cell>
          <cell r="U5750">
            <v>0</v>
          </cell>
          <cell r="V5750">
            <v>3.1859999999999999</v>
          </cell>
          <cell r="W5750">
            <v>3.1859999999999999</v>
          </cell>
        </row>
        <row r="5751">
          <cell r="I5751" t="str">
            <v>湖南铁牛稻虾种养专业合作社连接路</v>
          </cell>
          <cell r="J5751" t="str">
            <v>1312F4307210188</v>
          </cell>
          <cell r="K5751" t="str">
            <v>资源产业路</v>
          </cell>
          <cell r="L5751" t="str">
            <v>三类地区</v>
          </cell>
          <cell r="M5751"/>
          <cell r="N5751" t="str">
            <v>新建</v>
          </cell>
          <cell r="O5751" t="str">
            <v>湖南铁牛稻虾种养专业合作社</v>
          </cell>
          <cell r="R5751" t="str">
            <v>3.5</v>
          </cell>
          <cell r="S5751" t="str">
            <v>6</v>
          </cell>
          <cell r="T5751" t="str">
            <v>X023430721</v>
          </cell>
          <cell r="U5751">
            <v>0</v>
          </cell>
          <cell r="V5751">
            <v>1.748</v>
          </cell>
          <cell r="W5751">
            <v>1.748</v>
          </cell>
        </row>
        <row r="5752">
          <cell r="I5752" t="str">
            <v>湖南湘珊瑚果蔬种植专业合作社联合社（王家湾）连接路</v>
          </cell>
          <cell r="J5752" t="str">
            <v>1312F4307210213</v>
          </cell>
          <cell r="K5752" t="str">
            <v>资源产业路</v>
          </cell>
          <cell r="L5752" t="str">
            <v>三类地区</v>
          </cell>
          <cell r="M5752"/>
          <cell r="N5752" t="str">
            <v>新建</v>
          </cell>
          <cell r="O5752" t="str">
            <v>湖南湘珊瑚果蔬种植专业合作社联合社</v>
          </cell>
          <cell r="R5752" t="str">
            <v>3.5</v>
          </cell>
          <cell r="S5752" t="str">
            <v>6</v>
          </cell>
          <cell r="T5752" t="str">
            <v>无</v>
          </cell>
          <cell r="U5752">
            <v>0</v>
          </cell>
          <cell r="V5752">
            <v>1.2</v>
          </cell>
          <cell r="W5752">
            <v>1.2</v>
          </cell>
        </row>
        <row r="5753">
          <cell r="I5753" t="str">
            <v>湖南益丰农业发展公司连接路（一期）</v>
          </cell>
          <cell r="J5753" t="str">
            <v>1312F4307210350</v>
          </cell>
          <cell r="K5753" t="str">
            <v>资源产业路</v>
          </cell>
          <cell r="L5753" t="str">
            <v>三类地区</v>
          </cell>
          <cell r="M5753"/>
          <cell r="N5753" t="str">
            <v>新建</v>
          </cell>
          <cell r="O5753" t="str">
            <v>湖南益丰农业发展公司</v>
          </cell>
          <cell r="R5753" t="str">
            <v>3.5</v>
          </cell>
          <cell r="S5753" t="str">
            <v>6</v>
          </cell>
          <cell r="T5753" t="str">
            <v>C590430721</v>
          </cell>
          <cell r="U5753">
            <v>0.65600000000000003</v>
          </cell>
          <cell r="V5753">
            <v>1.1559999999999999</v>
          </cell>
          <cell r="W5753">
            <v>0.5</v>
          </cell>
        </row>
        <row r="5754">
          <cell r="I5754" t="str">
            <v>湖南作唐农业科技开发有限公司连接路</v>
          </cell>
          <cell r="J5754" t="str">
            <v>1312F4307210073</v>
          </cell>
          <cell r="K5754" t="str">
            <v>资源产业路</v>
          </cell>
          <cell r="L5754" t="str">
            <v>三类地区</v>
          </cell>
          <cell r="M5754"/>
          <cell r="N5754" t="str">
            <v>新建</v>
          </cell>
          <cell r="O5754" t="str">
            <v>湖南作唐农业科技开发有限公司</v>
          </cell>
          <cell r="R5754" t="str">
            <v>3.5</v>
          </cell>
          <cell r="S5754" t="str">
            <v>6</v>
          </cell>
          <cell r="T5754" t="str">
            <v>Y502430721</v>
          </cell>
          <cell r="U5754">
            <v>0</v>
          </cell>
          <cell r="V5754">
            <v>1.85</v>
          </cell>
          <cell r="W5754">
            <v>1.85</v>
          </cell>
        </row>
        <row r="5755">
          <cell r="I5755" t="str">
            <v>李小斌稻谷种植家庭农场（联成村）连接路</v>
          </cell>
          <cell r="J5755" t="str">
            <v>1312F4307210008</v>
          </cell>
          <cell r="K5755" t="str">
            <v>资源产业路</v>
          </cell>
          <cell r="L5755" t="str">
            <v>三类地区</v>
          </cell>
          <cell r="M5755"/>
          <cell r="N5755" t="str">
            <v>新建</v>
          </cell>
          <cell r="O5755" t="str">
            <v>李小斌稻谷种植家庭农场</v>
          </cell>
          <cell r="R5755" t="str">
            <v>3.5</v>
          </cell>
          <cell r="S5755" t="str">
            <v>6</v>
          </cell>
          <cell r="T5755" t="str">
            <v>Y045430721</v>
          </cell>
          <cell r="U5755">
            <v>0</v>
          </cell>
          <cell r="V5755">
            <v>0.62</v>
          </cell>
          <cell r="W5755">
            <v>0.62</v>
          </cell>
        </row>
        <row r="5756">
          <cell r="I5756" t="str">
            <v>天宇家庭农场连接路</v>
          </cell>
          <cell r="J5756" t="str">
            <v>1312F4307210074</v>
          </cell>
          <cell r="K5756" t="str">
            <v>资源产业路</v>
          </cell>
          <cell r="L5756" t="str">
            <v>三类地区</v>
          </cell>
          <cell r="M5756"/>
          <cell r="N5756" t="str">
            <v>新建</v>
          </cell>
          <cell r="O5756" t="str">
            <v>天宇家庭农场</v>
          </cell>
          <cell r="R5756" t="str">
            <v>3.5</v>
          </cell>
          <cell r="S5756" t="str">
            <v>6</v>
          </cell>
          <cell r="T5756" t="str">
            <v>无</v>
          </cell>
          <cell r="U5756">
            <v>0</v>
          </cell>
          <cell r="V5756">
            <v>1.25</v>
          </cell>
          <cell r="W5756">
            <v>1.25</v>
          </cell>
        </row>
        <row r="5757">
          <cell r="I5757" t="str">
            <v>兴鼎畜牧育肥猪养殖连接路</v>
          </cell>
          <cell r="J5757" t="str">
            <v>1312F4307210001</v>
          </cell>
          <cell r="K5757" t="str">
            <v>资源产业路</v>
          </cell>
          <cell r="L5757" t="str">
            <v>三类地区</v>
          </cell>
          <cell r="M5757"/>
          <cell r="N5757" t="str">
            <v>新建</v>
          </cell>
          <cell r="O5757" t="str">
            <v>兴鼎畜牧育肥猪养殖</v>
          </cell>
          <cell r="R5757" t="str">
            <v>3.5</v>
          </cell>
          <cell r="S5757" t="str">
            <v>6</v>
          </cell>
          <cell r="T5757" t="str">
            <v>C205430721</v>
          </cell>
          <cell r="U5757">
            <v>0</v>
          </cell>
          <cell r="V5757">
            <v>1.002</v>
          </cell>
          <cell r="W5757">
            <v>1.002</v>
          </cell>
        </row>
        <row r="5758">
          <cell r="I5758" t="str">
            <v>御乡园家庭农场连接路（一期）</v>
          </cell>
          <cell r="J5758" t="str">
            <v>1312F4307210002</v>
          </cell>
          <cell r="K5758" t="str">
            <v>资源产业路</v>
          </cell>
          <cell r="L5758" t="str">
            <v>三类地区</v>
          </cell>
          <cell r="M5758"/>
          <cell r="N5758" t="str">
            <v>新建</v>
          </cell>
          <cell r="O5758" t="str">
            <v>御乡园家庭农场</v>
          </cell>
          <cell r="R5758" t="str">
            <v>2.5</v>
          </cell>
          <cell r="S5758" t="str">
            <v>6</v>
          </cell>
          <cell r="T5758" t="str">
            <v>C616430721</v>
          </cell>
          <cell r="U5758">
            <v>0</v>
          </cell>
          <cell r="V5758">
            <v>1.2250000000000001</v>
          </cell>
          <cell r="W5758">
            <v>1.2250000000000001</v>
          </cell>
        </row>
        <row r="5759">
          <cell r="I5759" t="str">
            <v>6号大道接采区连接路</v>
          </cell>
          <cell r="J5759" t="str">
            <v>131201F4307220010</v>
          </cell>
          <cell r="K5759" t="str">
            <v>资源产业路</v>
          </cell>
          <cell r="L5759" t="str">
            <v>三类地区</v>
          </cell>
          <cell r="M5759"/>
          <cell r="N5759" t="str">
            <v>新建</v>
          </cell>
          <cell r="O5759" t="str">
            <v>6号大道接采区</v>
          </cell>
          <cell r="R5759" t="str">
            <v>3</v>
          </cell>
          <cell r="S5759" t="str">
            <v>6(5)</v>
          </cell>
          <cell r="T5759" t="str">
            <v>无</v>
          </cell>
          <cell r="U5759">
            <v>0</v>
          </cell>
          <cell r="V5759">
            <v>3</v>
          </cell>
          <cell r="W5759">
            <v>3</v>
          </cell>
        </row>
        <row r="5760">
          <cell r="I5760" t="str">
            <v>八鸽山玉臂藕基地连接路</v>
          </cell>
          <cell r="J5760" t="str">
            <v>131201F4307220059</v>
          </cell>
          <cell r="K5760" t="str">
            <v>资源产业路</v>
          </cell>
          <cell r="L5760" t="str">
            <v>三类地区</v>
          </cell>
          <cell r="M5760"/>
          <cell r="N5760" t="str">
            <v>升级改造（提质改造）</v>
          </cell>
          <cell r="O5760" t="str">
            <v>八鸽山玉臂藕基地</v>
          </cell>
          <cell r="R5760" t="str">
            <v>3.5</v>
          </cell>
          <cell r="S5760" t="str">
            <v>6(5)</v>
          </cell>
          <cell r="T5760" t="str">
            <v>无</v>
          </cell>
          <cell r="U5760">
            <v>0</v>
          </cell>
          <cell r="V5760">
            <v>0.7</v>
          </cell>
          <cell r="W5760">
            <v>0.7</v>
          </cell>
        </row>
        <row r="5761">
          <cell r="I5761" t="str">
            <v>保安光伏发电点基地连接路</v>
          </cell>
          <cell r="J5761" t="str">
            <v>131201F4307220080</v>
          </cell>
          <cell r="K5761" t="str">
            <v>资源产业路</v>
          </cell>
          <cell r="L5761" t="str">
            <v>三类地区</v>
          </cell>
          <cell r="M5761"/>
          <cell r="N5761" t="str">
            <v>新建</v>
          </cell>
          <cell r="O5761" t="str">
            <v>保安光伏发电点基地</v>
          </cell>
          <cell r="R5761" t="str">
            <v>3.5</v>
          </cell>
          <cell r="S5761" t="str">
            <v>6(5)</v>
          </cell>
          <cell r="T5761" t="str">
            <v>无</v>
          </cell>
          <cell r="U5761">
            <v>0</v>
          </cell>
          <cell r="V5761">
            <v>1.5</v>
          </cell>
          <cell r="W5761">
            <v>1.5</v>
          </cell>
        </row>
        <row r="5762">
          <cell r="I5762" t="str">
            <v>保南太兴蔬菜产业园区连接路</v>
          </cell>
          <cell r="J5762" t="str">
            <v>131201F4307220007</v>
          </cell>
          <cell r="K5762" t="str">
            <v>资源产业路</v>
          </cell>
          <cell r="L5762" t="str">
            <v>三类地区</v>
          </cell>
          <cell r="M5762"/>
          <cell r="N5762" t="str">
            <v>升级改造（提质改造）</v>
          </cell>
          <cell r="O5762" t="str">
            <v>保南太兴蔬菜产业园区</v>
          </cell>
          <cell r="R5762" t="str">
            <v>3.5</v>
          </cell>
          <cell r="S5762" t="str">
            <v>6(5)</v>
          </cell>
          <cell r="T5762" t="str">
            <v>无</v>
          </cell>
          <cell r="U5762">
            <v>0</v>
          </cell>
          <cell r="V5762">
            <v>4.5</v>
          </cell>
          <cell r="W5762">
            <v>4.5</v>
          </cell>
        </row>
        <row r="5763">
          <cell r="I5763" t="str">
            <v>北门河养殖产业连接路</v>
          </cell>
          <cell r="J5763" t="str">
            <v>131201F4307220029</v>
          </cell>
          <cell r="K5763" t="str">
            <v>资源产业路</v>
          </cell>
          <cell r="L5763" t="str">
            <v>三类地区</v>
          </cell>
          <cell r="M5763"/>
          <cell r="N5763" t="str">
            <v>升级改造（提质改造）</v>
          </cell>
          <cell r="O5763" t="str">
            <v>北门河养殖产业园</v>
          </cell>
          <cell r="R5763" t="str">
            <v>3.5</v>
          </cell>
          <cell r="S5763" t="str">
            <v>6</v>
          </cell>
          <cell r="T5763" t="str">
            <v>无</v>
          </cell>
          <cell r="U5763">
            <v>0</v>
          </cell>
          <cell r="V5763">
            <v>1.88</v>
          </cell>
          <cell r="W5763">
            <v>1.88</v>
          </cell>
        </row>
        <row r="5764">
          <cell r="I5764" t="str">
            <v>常德市太白湖生态农业发展有限公司道路</v>
          </cell>
          <cell r="J5764" t="str">
            <v>1312F4307220033</v>
          </cell>
          <cell r="K5764" t="str">
            <v>资源产业路</v>
          </cell>
          <cell r="L5764" t="str">
            <v>三类地区</v>
          </cell>
          <cell r="M5764"/>
          <cell r="N5764" t="str">
            <v>升级改造（提质改造）</v>
          </cell>
          <cell r="O5764" t="str">
            <v>常德市太白湖生态农业发展有限公司</v>
          </cell>
          <cell r="R5764" t="str">
            <v>4.5</v>
          </cell>
          <cell r="S5764" t="str">
            <v>6(5)</v>
          </cell>
          <cell r="T5764" t="str">
            <v>X035430722</v>
          </cell>
          <cell r="U5764">
            <v>0</v>
          </cell>
          <cell r="V5764">
            <v>6</v>
          </cell>
          <cell r="W5764">
            <v>6</v>
          </cell>
        </row>
        <row r="5765">
          <cell r="I5765" t="str">
            <v>大北农生态种养产业道路</v>
          </cell>
          <cell r="J5765" t="str">
            <v>1312F4307220056</v>
          </cell>
          <cell r="K5765" t="str">
            <v>资源产业路</v>
          </cell>
          <cell r="L5765" t="str">
            <v>三类地区</v>
          </cell>
          <cell r="M5765"/>
          <cell r="N5765" t="str">
            <v>升级改造（提质改造）</v>
          </cell>
          <cell r="O5765" t="str">
            <v>湖南绘民林业产业园</v>
          </cell>
          <cell r="R5765" t="str">
            <v>3.5</v>
          </cell>
          <cell r="S5765" t="str">
            <v>6(5)</v>
          </cell>
          <cell r="T5765" t="str">
            <v>C097430722</v>
          </cell>
          <cell r="U5765">
            <v>0</v>
          </cell>
          <cell r="V5765">
            <v>2</v>
          </cell>
          <cell r="W5765">
            <v>2</v>
          </cell>
        </row>
        <row r="5766">
          <cell r="I5766" t="str">
            <v>汉世伟现代化生猪产业园道路新建</v>
          </cell>
          <cell r="J5766" t="str">
            <v>1312F4307220023</v>
          </cell>
          <cell r="K5766" t="str">
            <v>资源产业路</v>
          </cell>
          <cell r="L5766" t="str">
            <v>三类地区</v>
          </cell>
          <cell r="M5766"/>
          <cell r="N5766" t="str">
            <v>新建</v>
          </cell>
          <cell r="O5766" t="str">
            <v>汉世伟现代化产业园</v>
          </cell>
          <cell r="R5766" t="str">
            <v>3.5</v>
          </cell>
          <cell r="S5766" t="str">
            <v>6(5)</v>
          </cell>
          <cell r="T5766" t="str">
            <v>无</v>
          </cell>
          <cell r="U5766">
            <v>0</v>
          </cell>
          <cell r="V5766">
            <v>1.1000000000000001</v>
          </cell>
          <cell r="W5766">
            <v>1.1000000000000001</v>
          </cell>
        </row>
        <row r="5767">
          <cell r="I5767" t="str">
            <v>汉寿汉美蔬菜食品有限公司连接路</v>
          </cell>
          <cell r="J5767" t="str">
            <v>1312F4307220031</v>
          </cell>
          <cell r="K5767" t="str">
            <v>资源产业路</v>
          </cell>
          <cell r="L5767" t="str">
            <v>三类地区</v>
          </cell>
          <cell r="M5767"/>
          <cell r="N5767" t="str">
            <v>升级改造（提质改造）</v>
          </cell>
          <cell r="O5767" t="str">
            <v>汉寿县汉美蔬菜食品科技有限公司</v>
          </cell>
          <cell r="R5767" t="str">
            <v>4.5</v>
          </cell>
          <cell r="S5767" t="str">
            <v>6(5)</v>
          </cell>
          <cell r="T5767" t="str">
            <v>C994430722</v>
          </cell>
          <cell r="U5767">
            <v>0</v>
          </cell>
          <cell r="V5767">
            <v>3.9</v>
          </cell>
          <cell r="W5767">
            <v>3.9</v>
          </cell>
        </row>
        <row r="5768">
          <cell r="I5768" t="str">
            <v>汉寿京天龟鳖有限公司连接路</v>
          </cell>
          <cell r="J5768" t="str">
            <v>1312F4307220038</v>
          </cell>
          <cell r="K5768" t="str">
            <v>资源产业路</v>
          </cell>
          <cell r="L5768" t="str">
            <v>三类地区</v>
          </cell>
          <cell r="M5768"/>
          <cell r="N5768" t="str">
            <v>升级改造（提质改造）</v>
          </cell>
          <cell r="O5768" t="str">
            <v>汉寿京天龟鳖有限公司道路</v>
          </cell>
          <cell r="R5768" t="str">
            <v>3.5</v>
          </cell>
          <cell r="S5768" t="str">
            <v>6(5)</v>
          </cell>
          <cell r="T5768" t="str">
            <v>C381430722</v>
          </cell>
          <cell r="U5768">
            <v>0</v>
          </cell>
          <cell r="V5768">
            <v>2.5</v>
          </cell>
          <cell r="W5768">
            <v>2.5</v>
          </cell>
        </row>
        <row r="5769">
          <cell r="I5769" t="str">
            <v>汉寿县朝华甲鱼养殖道路</v>
          </cell>
          <cell r="J5769" t="str">
            <v>1312F4307220060</v>
          </cell>
          <cell r="K5769" t="str">
            <v>资源产业路</v>
          </cell>
          <cell r="L5769" t="str">
            <v>三类地区</v>
          </cell>
          <cell r="M5769"/>
          <cell r="N5769" t="str">
            <v>升级改造（提质改造）</v>
          </cell>
          <cell r="O5769" t="str">
            <v>汉寿朝华甲鱼养殖场</v>
          </cell>
          <cell r="R5769" t="str">
            <v>4.5</v>
          </cell>
          <cell r="S5769" t="str">
            <v>6(5)</v>
          </cell>
          <cell r="T5769" t="str">
            <v>C312430722</v>
          </cell>
          <cell r="U5769">
            <v>0</v>
          </cell>
          <cell r="V5769">
            <v>3</v>
          </cell>
          <cell r="W5769">
            <v>3</v>
          </cell>
        </row>
        <row r="5770">
          <cell r="I5770" t="str">
            <v>汉寿县鼎丰农业发展道路</v>
          </cell>
          <cell r="J5770" t="str">
            <v>1312F4307220049</v>
          </cell>
          <cell r="K5770" t="str">
            <v>资源产业路</v>
          </cell>
          <cell r="L5770" t="str">
            <v>三类地区</v>
          </cell>
          <cell r="M5770"/>
          <cell r="N5770" t="str">
            <v>升级改造（提质改造）</v>
          </cell>
          <cell r="O5770" t="str">
            <v>汉寿县鼎丰农业发展有限公司</v>
          </cell>
          <cell r="R5770" t="str">
            <v>3.5</v>
          </cell>
          <cell r="S5770" t="str">
            <v>6(5)</v>
          </cell>
          <cell r="T5770" t="str">
            <v>C432430722</v>
          </cell>
          <cell r="U5770">
            <v>0</v>
          </cell>
          <cell r="V5770">
            <v>2.8</v>
          </cell>
          <cell r="W5770">
            <v>2.8</v>
          </cell>
        </row>
        <row r="5771">
          <cell r="I5771" t="str">
            <v>汉寿县福源黄莉种植园道路</v>
          </cell>
          <cell r="J5771" t="str">
            <v>1312F4307220062</v>
          </cell>
          <cell r="K5771" t="str">
            <v>资源产业路</v>
          </cell>
          <cell r="L5771" t="str">
            <v>三类地区</v>
          </cell>
          <cell r="M5771"/>
          <cell r="N5771" t="str">
            <v>新建</v>
          </cell>
          <cell r="O5771" t="str">
            <v>汉寿县福源黄莉种植园</v>
          </cell>
          <cell r="R5771" t="str">
            <v>3.5</v>
          </cell>
          <cell r="S5771" t="str">
            <v>6(5)</v>
          </cell>
          <cell r="T5771" t="str">
            <v>无</v>
          </cell>
          <cell r="U5771">
            <v>0</v>
          </cell>
          <cell r="V5771">
            <v>1.3</v>
          </cell>
          <cell r="W5771">
            <v>1.3</v>
          </cell>
        </row>
        <row r="5772">
          <cell r="I5772" t="str">
            <v>汉寿县恒有农业发展道路</v>
          </cell>
          <cell r="J5772" t="str">
            <v>1312F4307220051</v>
          </cell>
          <cell r="K5772" t="str">
            <v>资源产业路</v>
          </cell>
          <cell r="L5772" t="str">
            <v>三类地区</v>
          </cell>
          <cell r="M5772"/>
          <cell r="N5772" t="str">
            <v>升级改造（提质改造）</v>
          </cell>
          <cell r="O5772" t="str">
            <v>汉寿县恒有农业发展产业园</v>
          </cell>
          <cell r="R5772" t="str">
            <v>3.5</v>
          </cell>
          <cell r="S5772" t="str">
            <v>6(5)</v>
          </cell>
          <cell r="T5772" t="str">
            <v>C386430722</v>
          </cell>
          <cell r="U5772">
            <v>0</v>
          </cell>
          <cell r="V5772">
            <v>2.1</v>
          </cell>
          <cell r="W5772">
            <v>2.1</v>
          </cell>
        </row>
        <row r="5773">
          <cell r="I5773" t="str">
            <v>汉寿县宏健特种水产养殖场道路</v>
          </cell>
          <cell r="J5773" t="str">
            <v>1312F4307220059</v>
          </cell>
          <cell r="K5773" t="str">
            <v>资源产业路</v>
          </cell>
          <cell r="L5773" t="str">
            <v>三类地区</v>
          </cell>
          <cell r="M5773"/>
          <cell r="N5773" t="str">
            <v>升级改造（提质改造）</v>
          </cell>
          <cell r="O5773" t="str">
            <v>汉寿县宏健特种水产养殖场</v>
          </cell>
          <cell r="R5773" t="str">
            <v>3.5</v>
          </cell>
          <cell r="S5773" t="str">
            <v>6(5)</v>
          </cell>
          <cell r="T5773" t="str">
            <v>Y950430722</v>
          </cell>
          <cell r="U5773">
            <v>0</v>
          </cell>
          <cell r="V5773">
            <v>2</v>
          </cell>
          <cell r="W5773">
            <v>2</v>
          </cell>
        </row>
        <row r="5774">
          <cell r="I5774" t="str">
            <v>汉寿县黄桃种植基地道路</v>
          </cell>
          <cell r="J5774" t="str">
            <v>1312F4307220054</v>
          </cell>
          <cell r="K5774" t="str">
            <v>资源产业路</v>
          </cell>
          <cell r="L5774" t="str">
            <v>三类地区</v>
          </cell>
          <cell r="M5774"/>
          <cell r="N5774" t="str">
            <v>新建</v>
          </cell>
          <cell r="O5774" t="str">
            <v>汉寿县黄桃种植基地</v>
          </cell>
          <cell r="R5774" t="str">
            <v>2</v>
          </cell>
          <cell r="S5774" t="str">
            <v>6(5)</v>
          </cell>
          <cell r="T5774" t="str">
            <v>无</v>
          </cell>
          <cell r="U5774">
            <v>0</v>
          </cell>
          <cell r="V5774">
            <v>2</v>
          </cell>
          <cell r="W5774">
            <v>2</v>
          </cell>
        </row>
        <row r="5775">
          <cell r="I5775" t="str">
            <v>汉寿县鹿溪生态美农业道路（二期）</v>
          </cell>
          <cell r="J5775" t="str">
            <v>1312F4307220034</v>
          </cell>
          <cell r="K5775" t="str">
            <v>资源产业路</v>
          </cell>
          <cell r="L5775" t="str">
            <v>三类地区</v>
          </cell>
          <cell r="M5775"/>
          <cell r="N5775" t="str">
            <v>升级改造（提质改造）</v>
          </cell>
          <cell r="O5775" t="str">
            <v>汉寿县鹿溪生态美农业</v>
          </cell>
          <cell r="R5775" t="str">
            <v>3.5</v>
          </cell>
          <cell r="S5775" t="str">
            <v>6(5)</v>
          </cell>
          <cell r="T5775" t="str">
            <v>C165430722</v>
          </cell>
          <cell r="U5775">
            <v>0</v>
          </cell>
          <cell r="V5775">
            <v>1.9</v>
          </cell>
          <cell r="W5775">
            <v>1.9</v>
          </cell>
        </row>
        <row r="5776">
          <cell r="I5776" t="str">
            <v>汉寿县鹿溪生态美农业道路（一期）</v>
          </cell>
          <cell r="J5776" t="str">
            <v>1312F4307220052</v>
          </cell>
          <cell r="K5776" t="str">
            <v>资源产业路</v>
          </cell>
          <cell r="L5776" t="str">
            <v>三类地区</v>
          </cell>
          <cell r="M5776"/>
          <cell r="N5776" t="str">
            <v>升级改造（提质改造）</v>
          </cell>
          <cell r="O5776" t="str">
            <v>汉寿县鹿溪生态美农业</v>
          </cell>
          <cell r="R5776" t="str">
            <v>3.5</v>
          </cell>
          <cell r="S5776" t="str">
            <v>6(5)</v>
          </cell>
          <cell r="T5776" t="str">
            <v>C974430722</v>
          </cell>
          <cell r="U5776">
            <v>0</v>
          </cell>
          <cell r="V5776">
            <v>2</v>
          </cell>
          <cell r="W5776">
            <v>2</v>
          </cell>
        </row>
        <row r="5777">
          <cell r="I5777" t="str">
            <v>汉寿县绿水鳖业股份有限公司道路</v>
          </cell>
          <cell r="J5777" t="str">
            <v>1312F4307220053</v>
          </cell>
          <cell r="K5777" t="str">
            <v>资源产业路</v>
          </cell>
          <cell r="L5777" t="str">
            <v>三类地区</v>
          </cell>
          <cell r="M5777"/>
          <cell r="N5777" t="str">
            <v>升级改造（提质改造）</v>
          </cell>
          <cell r="O5777" t="str">
            <v>汉寿县绿水鳖业股份有限公司</v>
          </cell>
          <cell r="R5777" t="str">
            <v>4.5</v>
          </cell>
          <cell r="S5777" t="str">
            <v>6(5)</v>
          </cell>
          <cell r="T5777" t="str">
            <v>Y936430722</v>
          </cell>
          <cell r="U5777">
            <v>0</v>
          </cell>
          <cell r="V5777">
            <v>3.6</v>
          </cell>
          <cell r="W5777">
            <v>3.6</v>
          </cell>
        </row>
        <row r="5778">
          <cell r="I5778" t="str">
            <v>汉寿县毛家滩帝甘果业专业合作社连接路</v>
          </cell>
          <cell r="J5778" t="str">
            <v>1312F4307220035</v>
          </cell>
          <cell r="K5778" t="str">
            <v>资源产业路</v>
          </cell>
          <cell r="L5778" t="str">
            <v>三类地区</v>
          </cell>
          <cell r="M5778"/>
          <cell r="N5778" t="str">
            <v>升级改造（提质改造）</v>
          </cell>
          <cell r="O5778" t="str">
            <v>汉寿县毛家滩帝甘果业专业合作</v>
          </cell>
          <cell r="R5778" t="str">
            <v>3.5</v>
          </cell>
          <cell r="S5778" t="str">
            <v>6(5)</v>
          </cell>
          <cell r="T5778" t="str">
            <v>C003430722</v>
          </cell>
          <cell r="U5778">
            <v>0</v>
          </cell>
          <cell r="V5778">
            <v>2</v>
          </cell>
          <cell r="W5778">
            <v>2</v>
          </cell>
        </row>
        <row r="5779">
          <cell r="I5779" t="str">
            <v>汉寿县特科所水产道路改建</v>
          </cell>
          <cell r="J5779" t="str">
            <v>1312F4307220029</v>
          </cell>
          <cell r="K5779" t="str">
            <v>资源产业路</v>
          </cell>
          <cell r="L5779" t="str">
            <v>三类地区</v>
          </cell>
          <cell r="M5779"/>
          <cell r="N5779" t="str">
            <v>升级改造（提质改造）</v>
          </cell>
          <cell r="O5779" t="str">
            <v>汉寿县特科所水产园</v>
          </cell>
          <cell r="R5779" t="str">
            <v>4.5</v>
          </cell>
          <cell r="S5779" t="str">
            <v>6(5)</v>
          </cell>
          <cell r="T5779" t="str">
            <v>无</v>
          </cell>
          <cell r="U5779">
            <v>0</v>
          </cell>
          <cell r="V5779">
            <v>1</v>
          </cell>
          <cell r="W5779">
            <v>1</v>
          </cell>
        </row>
        <row r="5780">
          <cell r="I5780" t="str">
            <v>汉寿县天福农业综合开发有限公司连接路</v>
          </cell>
          <cell r="J5780" t="str">
            <v>1312F4307220036</v>
          </cell>
          <cell r="K5780" t="str">
            <v>资源产业路</v>
          </cell>
          <cell r="L5780" t="str">
            <v>三类地区</v>
          </cell>
          <cell r="M5780"/>
          <cell r="N5780" t="str">
            <v>升级改造（提质改造）</v>
          </cell>
          <cell r="O5780" t="str">
            <v>汉寿天福农业综合开发道路</v>
          </cell>
          <cell r="R5780" t="str">
            <v>3.5</v>
          </cell>
          <cell r="S5780" t="str">
            <v>6(5)</v>
          </cell>
          <cell r="T5780" t="str">
            <v>C558430722</v>
          </cell>
          <cell r="U5780">
            <v>0</v>
          </cell>
          <cell r="V5780">
            <v>2.9</v>
          </cell>
          <cell r="W5780">
            <v>2.9</v>
          </cell>
        </row>
        <row r="5781">
          <cell r="I5781" t="str">
            <v>汉寿县湘润缘农业发展道路</v>
          </cell>
          <cell r="J5781" t="str">
            <v>1312F4307220065</v>
          </cell>
          <cell r="K5781" t="str">
            <v>资源产业路</v>
          </cell>
          <cell r="L5781" t="str">
            <v>三类地区</v>
          </cell>
          <cell r="M5781"/>
          <cell r="N5781" t="str">
            <v>升级改造（提质改造）</v>
          </cell>
          <cell r="O5781" t="str">
            <v>汉寿县湘润缘农业发展基地</v>
          </cell>
          <cell r="R5781" t="str">
            <v>3.5</v>
          </cell>
          <cell r="S5781" t="str">
            <v>6(5)</v>
          </cell>
          <cell r="T5781" t="str">
            <v>YK67430722</v>
          </cell>
          <cell r="U5781">
            <v>0</v>
          </cell>
          <cell r="V5781">
            <v>3</v>
          </cell>
          <cell r="W5781">
            <v>3</v>
          </cell>
        </row>
        <row r="5782">
          <cell r="I5782" t="str">
            <v>汉寿县新港甲鱼养殖道路</v>
          </cell>
          <cell r="J5782" t="str">
            <v>1312F4307220064</v>
          </cell>
          <cell r="K5782" t="str">
            <v>资源产业路</v>
          </cell>
          <cell r="L5782" t="str">
            <v>三类地区</v>
          </cell>
          <cell r="M5782"/>
          <cell r="N5782" t="str">
            <v>新建</v>
          </cell>
          <cell r="O5782" t="str">
            <v>汉寿县金惠优质米业</v>
          </cell>
          <cell r="R5782" t="str">
            <v>3.5</v>
          </cell>
          <cell r="S5782" t="str">
            <v>6(5)</v>
          </cell>
          <cell r="T5782" t="str">
            <v>无</v>
          </cell>
          <cell r="U5782">
            <v>0</v>
          </cell>
          <cell r="V5782">
            <v>2</v>
          </cell>
          <cell r="W5782">
            <v>2</v>
          </cell>
        </row>
        <row r="5783">
          <cell r="I5783" t="str">
            <v>汉寿县新旺生猪养殖道路</v>
          </cell>
          <cell r="J5783" t="str">
            <v>1312F4307220048</v>
          </cell>
          <cell r="K5783" t="str">
            <v>资源产业路</v>
          </cell>
          <cell r="L5783" t="str">
            <v>三类地区</v>
          </cell>
          <cell r="M5783"/>
          <cell r="N5783" t="str">
            <v>升级改造（提质改造）</v>
          </cell>
          <cell r="O5783" t="str">
            <v>汉寿县新旺生猪养殖园</v>
          </cell>
          <cell r="R5783" t="str">
            <v>3.5</v>
          </cell>
          <cell r="S5783" t="str">
            <v>6(5)</v>
          </cell>
          <cell r="T5783" t="str">
            <v>Y933430722</v>
          </cell>
          <cell r="U5783">
            <v>0</v>
          </cell>
          <cell r="V5783">
            <v>3.3</v>
          </cell>
          <cell r="W5783">
            <v>3.3</v>
          </cell>
        </row>
        <row r="5784">
          <cell r="I5784" t="str">
            <v>汉寿县振邦米业有限公司连接路</v>
          </cell>
          <cell r="J5784" t="str">
            <v>1312F4307220027</v>
          </cell>
          <cell r="K5784" t="str">
            <v>资源产业路</v>
          </cell>
          <cell r="L5784" t="str">
            <v>三类地区</v>
          </cell>
          <cell r="M5784"/>
          <cell r="N5784" t="str">
            <v>升级改造（提质改造）</v>
          </cell>
          <cell r="O5784" t="str">
            <v>常德振邦米业</v>
          </cell>
          <cell r="R5784" t="str">
            <v>3.5</v>
          </cell>
          <cell r="S5784" t="str">
            <v>6(5)</v>
          </cell>
          <cell r="T5784" t="str">
            <v>CB01430722</v>
          </cell>
          <cell r="U5784">
            <v>0</v>
          </cell>
          <cell r="V5784">
            <v>3</v>
          </cell>
          <cell r="W5784">
            <v>3</v>
          </cell>
        </row>
        <row r="5785">
          <cell r="I5785" t="str">
            <v>汉寿县中祥米业道路</v>
          </cell>
          <cell r="J5785" t="str">
            <v>1312F4307220063</v>
          </cell>
          <cell r="K5785" t="str">
            <v>资源产业路</v>
          </cell>
          <cell r="L5785" t="str">
            <v>三类地区</v>
          </cell>
          <cell r="M5785"/>
          <cell r="N5785" t="str">
            <v>升级改造（提质改造）</v>
          </cell>
          <cell r="O5785" t="str">
            <v>汉寿县中祥米业</v>
          </cell>
          <cell r="R5785" t="str">
            <v>3.5</v>
          </cell>
          <cell r="S5785" t="str">
            <v>6(5)</v>
          </cell>
          <cell r="T5785" t="str">
            <v>C189430722</v>
          </cell>
          <cell r="U5785">
            <v>0</v>
          </cell>
          <cell r="V5785">
            <v>1.6</v>
          </cell>
          <cell r="W5785">
            <v>1.6</v>
          </cell>
        </row>
        <row r="5786">
          <cell r="I5786" t="str">
            <v>汉寿远贵农业发展道路</v>
          </cell>
          <cell r="J5786" t="str">
            <v>1312F4307220061</v>
          </cell>
          <cell r="K5786" t="str">
            <v>资源产业路</v>
          </cell>
          <cell r="L5786" t="str">
            <v>三类地区</v>
          </cell>
          <cell r="M5786"/>
          <cell r="N5786" t="str">
            <v>升级改造（提质改造）</v>
          </cell>
          <cell r="O5786" t="str">
            <v>汉寿远贵农业发展园</v>
          </cell>
          <cell r="R5786" t="str">
            <v>3.5</v>
          </cell>
          <cell r="S5786" t="str">
            <v>6(5)</v>
          </cell>
          <cell r="T5786" t="str">
            <v>无</v>
          </cell>
          <cell r="U5786">
            <v>0</v>
          </cell>
          <cell r="V5786">
            <v>3</v>
          </cell>
          <cell r="W5786">
            <v>3</v>
          </cell>
        </row>
        <row r="5787">
          <cell r="I5787" t="str">
            <v>湖南广源麻业道路</v>
          </cell>
          <cell r="J5787" t="str">
            <v>1312F4307220045</v>
          </cell>
          <cell r="K5787" t="str">
            <v>资源产业路</v>
          </cell>
          <cell r="L5787" t="str">
            <v>三类地区</v>
          </cell>
          <cell r="M5787"/>
          <cell r="N5787" t="str">
            <v>升级改造（提质改造）</v>
          </cell>
          <cell r="O5787" t="str">
            <v>湖南广源麻业种植园</v>
          </cell>
          <cell r="R5787" t="str">
            <v>4.5</v>
          </cell>
          <cell r="S5787" t="str">
            <v>6</v>
          </cell>
          <cell r="T5787" t="str">
            <v>Y039430722</v>
          </cell>
          <cell r="U5787">
            <v>0</v>
          </cell>
          <cell r="V5787">
            <v>5</v>
          </cell>
          <cell r="W5787">
            <v>5</v>
          </cell>
        </row>
        <row r="5788">
          <cell r="I5788" t="str">
            <v>湖南华乐食品有限公司道路</v>
          </cell>
          <cell r="J5788" t="str">
            <v>1312F4307220030</v>
          </cell>
          <cell r="K5788" t="str">
            <v>资源产业路</v>
          </cell>
          <cell r="L5788" t="str">
            <v>三类地区</v>
          </cell>
          <cell r="M5788"/>
          <cell r="N5788" t="str">
            <v>升级改造（提质改造）</v>
          </cell>
          <cell r="O5788" t="str">
            <v>湖南华乐食品有限公司</v>
          </cell>
          <cell r="R5788" t="str">
            <v>3.5</v>
          </cell>
          <cell r="S5788" t="str">
            <v>6</v>
          </cell>
          <cell r="T5788" t="str">
            <v>无</v>
          </cell>
          <cell r="U5788">
            <v>0</v>
          </cell>
          <cell r="V5788">
            <v>3</v>
          </cell>
          <cell r="W5788">
            <v>3</v>
          </cell>
        </row>
        <row r="5789">
          <cell r="I5789" t="str">
            <v>湖南积生厚茶叶产业园道路</v>
          </cell>
          <cell r="J5789" t="str">
            <v>1312F4307220057</v>
          </cell>
          <cell r="K5789" t="str">
            <v>资源产业路</v>
          </cell>
          <cell r="L5789" t="str">
            <v>三类地区</v>
          </cell>
          <cell r="M5789"/>
          <cell r="N5789" t="str">
            <v>新建</v>
          </cell>
          <cell r="O5789" t="str">
            <v>湖南积生厚茶叶产业园</v>
          </cell>
          <cell r="R5789" t="str">
            <v>3.5</v>
          </cell>
          <cell r="S5789" t="str">
            <v>6(5)</v>
          </cell>
          <cell r="T5789" t="str">
            <v>无</v>
          </cell>
          <cell r="U5789">
            <v>0</v>
          </cell>
          <cell r="V5789">
            <v>2.7</v>
          </cell>
          <cell r="W5789">
            <v>2.7</v>
          </cell>
        </row>
        <row r="5790">
          <cell r="I5790" t="str">
            <v>湖南金德米业有限公司连接路</v>
          </cell>
          <cell r="J5790" t="str">
            <v>1312F4307220025</v>
          </cell>
          <cell r="K5790" t="str">
            <v>资源产业路</v>
          </cell>
          <cell r="L5790" t="str">
            <v>三类地区</v>
          </cell>
          <cell r="M5790"/>
          <cell r="N5790" t="str">
            <v>升级改造（提质改造）</v>
          </cell>
          <cell r="O5790" t="str">
            <v>湖南金德米业有限公司</v>
          </cell>
          <cell r="R5790" t="str">
            <v>3.5</v>
          </cell>
          <cell r="S5790" t="str">
            <v>6(5)</v>
          </cell>
          <cell r="T5790" t="str">
            <v>C236430722</v>
          </cell>
          <cell r="U5790">
            <v>0</v>
          </cell>
          <cell r="V5790">
            <v>1.5</v>
          </cell>
          <cell r="W5790">
            <v>1.5</v>
          </cell>
        </row>
        <row r="5791">
          <cell r="I5791" t="str">
            <v>湖南金牛粮油实业有限公司连接路</v>
          </cell>
          <cell r="J5791" t="str">
            <v>1312F4307220024</v>
          </cell>
          <cell r="K5791" t="str">
            <v>资源产业路</v>
          </cell>
          <cell r="L5791" t="str">
            <v>三类地区</v>
          </cell>
          <cell r="M5791"/>
          <cell r="N5791" t="str">
            <v>升级改造（提质改造）</v>
          </cell>
          <cell r="O5791" t="str">
            <v>常德金牛粮油实业有限公司</v>
          </cell>
          <cell r="R5791" t="str">
            <v>4.5</v>
          </cell>
          <cell r="S5791" t="str">
            <v>6(5)</v>
          </cell>
          <cell r="T5791" t="str">
            <v>X026430722</v>
          </cell>
          <cell r="U5791">
            <v>0</v>
          </cell>
          <cell r="V5791">
            <v>2.5</v>
          </cell>
          <cell r="W5791">
            <v>2.5</v>
          </cell>
        </row>
        <row r="5792">
          <cell r="I5792" t="str">
            <v>湖南凯伦堡竹麻科技园连接路</v>
          </cell>
          <cell r="J5792" t="str">
            <v>1312F4307220046</v>
          </cell>
          <cell r="K5792" t="str">
            <v>资源产业路</v>
          </cell>
          <cell r="L5792" t="str">
            <v>三类地区</v>
          </cell>
          <cell r="M5792"/>
          <cell r="N5792" t="str">
            <v>升级改造（提质改造）</v>
          </cell>
          <cell r="O5792" t="str">
            <v>湖南凯伦堡竹麻科技园</v>
          </cell>
          <cell r="R5792" t="str">
            <v>3.5</v>
          </cell>
          <cell r="S5792" t="str">
            <v>6(5)</v>
          </cell>
          <cell r="T5792" t="str">
            <v>C220430722</v>
          </cell>
          <cell r="U5792">
            <v>0</v>
          </cell>
          <cell r="V5792">
            <v>2.2999999999999998</v>
          </cell>
          <cell r="W5792">
            <v>2.2999999999999998</v>
          </cell>
        </row>
        <row r="5793">
          <cell r="I5793" t="str">
            <v>湖南林之神江波油茶基地道路</v>
          </cell>
          <cell r="J5793" t="str">
            <v>1312F4307220066</v>
          </cell>
          <cell r="K5793" t="str">
            <v>资源产业路</v>
          </cell>
          <cell r="L5793" t="str">
            <v>三类地区</v>
          </cell>
          <cell r="M5793"/>
          <cell r="N5793" t="str">
            <v>升级改造（提质改造）</v>
          </cell>
          <cell r="O5793" t="str">
            <v>湖南林之神江波油茶基地</v>
          </cell>
          <cell r="R5793" t="str">
            <v>3.5</v>
          </cell>
          <cell r="S5793" t="str">
            <v>6(5)</v>
          </cell>
          <cell r="T5793" t="str">
            <v>C007430722</v>
          </cell>
          <cell r="U5793">
            <v>0</v>
          </cell>
          <cell r="V5793">
            <v>3</v>
          </cell>
          <cell r="W5793">
            <v>3</v>
          </cell>
        </row>
        <row r="5794">
          <cell r="I5794" t="str">
            <v>湖南绿博农林开发有限公司道路</v>
          </cell>
          <cell r="J5794" t="str">
            <v>1312F4307220032</v>
          </cell>
          <cell r="K5794" t="str">
            <v>资源产业路</v>
          </cell>
          <cell r="L5794" t="str">
            <v>三类地区</v>
          </cell>
          <cell r="M5794"/>
          <cell r="N5794" t="str">
            <v>新建</v>
          </cell>
          <cell r="O5794" t="str">
            <v>湖南绿博农林开发有限公司</v>
          </cell>
          <cell r="R5794" t="str">
            <v>4.5</v>
          </cell>
          <cell r="S5794" t="str">
            <v>6(5)</v>
          </cell>
          <cell r="T5794" t="str">
            <v>X029430722</v>
          </cell>
          <cell r="U5794">
            <v>0</v>
          </cell>
          <cell r="V5794">
            <v>5</v>
          </cell>
          <cell r="W5794">
            <v>5</v>
          </cell>
        </row>
        <row r="5795">
          <cell r="I5795" t="str">
            <v>湖南前进生态农业科技园道路</v>
          </cell>
          <cell r="J5795" t="str">
            <v>1312F4307220041</v>
          </cell>
          <cell r="K5795" t="str">
            <v>资源产业路</v>
          </cell>
          <cell r="L5795" t="str">
            <v>三类地区</v>
          </cell>
          <cell r="M5795"/>
          <cell r="N5795" t="str">
            <v>升级改造（提质改造）</v>
          </cell>
          <cell r="O5795" t="str">
            <v>湖南前进生态农业科技园区</v>
          </cell>
          <cell r="R5795" t="str">
            <v>3.5</v>
          </cell>
          <cell r="S5795" t="str">
            <v>6(5)</v>
          </cell>
          <cell r="T5795" t="str">
            <v>Y156430722</v>
          </cell>
          <cell r="U5795">
            <v>0</v>
          </cell>
          <cell r="V5795">
            <v>4.2</v>
          </cell>
          <cell r="W5795">
            <v>4.2</v>
          </cell>
        </row>
        <row r="5796">
          <cell r="I5796" t="str">
            <v>湖南思雅园生态农业发展道路</v>
          </cell>
          <cell r="J5796" t="str">
            <v>1312F4307220047</v>
          </cell>
          <cell r="K5796" t="str">
            <v>资源产业路</v>
          </cell>
          <cell r="L5796" t="str">
            <v>三类地区</v>
          </cell>
          <cell r="M5796"/>
          <cell r="N5796" t="str">
            <v>升级改造（提质改造）</v>
          </cell>
          <cell r="O5796" t="str">
            <v>湖南思雅园生态农业园</v>
          </cell>
          <cell r="R5796" t="str">
            <v>4.5</v>
          </cell>
          <cell r="S5796" t="str">
            <v>8</v>
          </cell>
          <cell r="T5796" t="str">
            <v>Y380430722</v>
          </cell>
          <cell r="U5796">
            <v>4.3</v>
          </cell>
          <cell r="V5796">
            <v>6.8</v>
          </cell>
          <cell r="W5796">
            <v>2.5</v>
          </cell>
        </row>
        <row r="5797">
          <cell r="I5797" t="str">
            <v>湖南湘湖水产连接路</v>
          </cell>
          <cell r="J5797" t="str">
            <v>1312F4307220043</v>
          </cell>
          <cell r="K5797" t="str">
            <v>资源产业路</v>
          </cell>
          <cell r="L5797" t="str">
            <v>三类地区</v>
          </cell>
          <cell r="M5797"/>
          <cell r="N5797" t="str">
            <v>升级改造（提质改造）</v>
          </cell>
          <cell r="O5797" t="str">
            <v>湖南湘湖水产园区</v>
          </cell>
          <cell r="R5797" t="str">
            <v>3.5</v>
          </cell>
          <cell r="S5797" t="str">
            <v>6(5)</v>
          </cell>
          <cell r="T5797" t="str">
            <v>Y909430722</v>
          </cell>
          <cell r="U5797">
            <v>3.5</v>
          </cell>
          <cell r="V5797">
            <v>6.2</v>
          </cell>
          <cell r="W5797">
            <v>2.7</v>
          </cell>
        </row>
        <row r="5798">
          <cell r="I5798" t="str">
            <v>湖南湘盟水产道路</v>
          </cell>
          <cell r="J5798" t="str">
            <v>1312F4307220058</v>
          </cell>
          <cell r="K5798" t="str">
            <v>资源产业路</v>
          </cell>
          <cell r="L5798" t="str">
            <v>三类地区</v>
          </cell>
          <cell r="M5798"/>
          <cell r="N5798" t="str">
            <v>新建</v>
          </cell>
          <cell r="O5798" t="str">
            <v>湖南湘盟水产园</v>
          </cell>
          <cell r="R5798" t="str">
            <v>3.5</v>
          </cell>
          <cell r="S5798" t="str">
            <v>6(5)</v>
          </cell>
          <cell r="T5798" t="str">
            <v>无</v>
          </cell>
          <cell r="U5798">
            <v>0</v>
          </cell>
          <cell r="V5798">
            <v>2</v>
          </cell>
          <cell r="W5798">
            <v>2</v>
          </cell>
        </row>
        <row r="5799">
          <cell r="I5799" t="str">
            <v>湖南新丰阳光现代农业有限公司连接路</v>
          </cell>
          <cell r="J5799" t="str">
            <v>1312F4307220026</v>
          </cell>
          <cell r="K5799" t="str">
            <v>资源产业路</v>
          </cell>
          <cell r="L5799" t="str">
            <v>三类地区</v>
          </cell>
          <cell r="M5799"/>
          <cell r="N5799" t="str">
            <v>升级改造（提质改造）</v>
          </cell>
          <cell r="O5799" t="str">
            <v>常德市金惠粮油有限公司</v>
          </cell>
          <cell r="R5799" t="str">
            <v>4.5</v>
          </cell>
          <cell r="S5799" t="str">
            <v>6(5)</v>
          </cell>
          <cell r="T5799" t="str">
            <v>无</v>
          </cell>
          <cell r="U5799">
            <v>0</v>
          </cell>
          <cell r="V5799">
            <v>1</v>
          </cell>
          <cell r="W5799">
            <v>1</v>
          </cell>
        </row>
        <row r="5800">
          <cell r="I5800" t="str">
            <v>湖南银华百隆现代农业道路</v>
          </cell>
          <cell r="J5800" t="str">
            <v>1312F4307220044</v>
          </cell>
          <cell r="K5800" t="str">
            <v>资源产业路</v>
          </cell>
          <cell r="L5800" t="str">
            <v>三类地区</v>
          </cell>
          <cell r="M5800"/>
          <cell r="N5800" t="str">
            <v>升级改造（提质改造）</v>
          </cell>
          <cell r="O5800" t="str">
            <v>湖南银华百隆现代农业园</v>
          </cell>
          <cell r="R5800" t="str">
            <v>3.5</v>
          </cell>
          <cell r="S5800" t="str">
            <v>6(5)</v>
          </cell>
          <cell r="T5800" t="str">
            <v>C398430722</v>
          </cell>
          <cell r="U5800">
            <v>0</v>
          </cell>
          <cell r="V5800">
            <v>2.7</v>
          </cell>
          <cell r="W5800">
            <v>2.7</v>
          </cell>
        </row>
        <row r="5801">
          <cell r="I5801" t="str">
            <v>湖南泽丰生态农业科技园道路</v>
          </cell>
          <cell r="J5801" t="str">
            <v>1312F4307220050</v>
          </cell>
          <cell r="K5801" t="str">
            <v>资源产业路</v>
          </cell>
          <cell r="L5801" t="str">
            <v>三类地区</v>
          </cell>
          <cell r="M5801"/>
          <cell r="N5801" t="str">
            <v>升级改造（提质改造）</v>
          </cell>
          <cell r="O5801" t="str">
            <v>湖南泽丰生态农业科技园</v>
          </cell>
          <cell r="R5801" t="str">
            <v>4.5</v>
          </cell>
          <cell r="S5801" t="str">
            <v>6(5)</v>
          </cell>
          <cell r="T5801" t="str">
            <v>C934430722</v>
          </cell>
          <cell r="U5801">
            <v>0</v>
          </cell>
          <cell r="V5801">
            <v>1.8</v>
          </cell>
          <cell r="W5801">
            <v>1.8</v>
          </cell>
        </row>
        <row r="5802">
          <cell r="I5802" t="str">
            <v>湖南众肴农业发展道路</v>
          </cell>
          <cell r="J5802" t="str">
            <v>1312F4307220055</v>
          </cell>
          <cell r="K5802" t="str">
            <v>资源产业路</v>
          </cell>
          <cell r="L5802" t="str">
            <v>三类地区</v>
          </cell>
          <cell r="M5802"/>
          <cell r="N5802" t="str">
            <v>升级改造（提质改造）</v>
          </cell>
          <cell r="O5802" t="str">
            <v>湖南众肴农业发展基地</v>
          </cell>
          <cell r="R5802" t="str">
            <v>4.5</v>
          </cell>
          <cell r="S5802" t="str">
            <v>6(5)</v>
          </cell>
          <cell r="T5802" t="str">
            <v>Y032430722</v>
          </cell>
          <cell r="U5802">
            <v>3</v>
          </cell>
          <cell r="V5802">
            <v>5</v>
          </cell>
          <cell r="W5802">
            <v>2</v>
          </cell>
        </row>
        <row r="5803">
          <cell r="I5803" t="str">
            <v>湖南众肴农业发展有限公司道路</v>
          </cell>
          <cell r="J5803" t="str">
            <v>1312F4307220037</v>
          </cell>
          <cell r="K5803" t="str">
            <v>资源产业路</v>
          </cell>
          <cell r="L5803" t="str">
            <v>三类地区</v>
          </cell>
          <cell r="M5803"/>
          <cell r="N5803" t="str">
            <v>升级改造（提质改造）</v>
          </cell>
          <cell r="O5803" t="str">
            <v>湖南众肴农业发展有限公司</v>
          </cell>
          <cell r="R5803" t="str">
            <v>3.5</v>
          </cell>
          <cell r="S5803" t="str">
            <v>6(5)</v>
          </cell>
          <cell r="T5803" t="str">
            <v>无</v>
          </cell>
          <cell r="U5803">
            <v>0</v>
          </cell>
          <cell r="V5803">
            <v>1.2</v>
          </cell>
          <cell r="W5803">
            <v>1.2</v>
          </cell>
        </row>
        <row r="5804">
          <cell r="I5804" t="str">
            <v>太白湖生态农业道路</v>
          </cell>
          <cell r="J5804" t="str">
            <v>1312F4307220040</v>
          </cell>
          <cell r="K5804" t="str">
            <v>资源产业路</v>
          </cell>
          <cell r="L5804" t="str">
            <v>三类地区</v>
          </cell>
          <cell r="M5804"/>
          <cell r="N5804" t="str">
            <v>升级改造（提质改造）</v>
          </cell>
          <cell r="O5804" t="str">
            <v>汉寿县林钰王科技环保有限公司道路</v>
          </cell>
          <cell r="R5804" t="str">
            <v>3.5</v>
          </cell>
          <cell r="S5804" t="str">
            <v>6(5)</v>
          </cell>
          <cell r="T5804" t="str">
            <v>C348430722</v>
          </cell>
          <cell r="U5804">
            <v>0</v>
          </cell>
          <cell r="V5804">
            <v>3.2</v>
          </cell>
          <cell r="W5804">
            <v>3.2</v>
          </cell>
        </row>
        <row r="5805">
          <cell r="I5805" t="str">
            <v>芙蓉林业园林道路改建</v>
          </cell>
          <cell r="J5805" t="str">
            <v>1312F4307220018</v>
          </cell>
          <cell r="K5805" t="str">
            <v>资源产业路</v>
          </cell>
          <cell r="L5805" t="str">
            <v>三类地区</v>
          </cell>
          <cell r="M5805"/>
          <cell r="N5805" t="str">
            <v>新建</v>
          </cell>
          <cell r="O5805" t="str">
            <v>汉寿县芙蓉林业园林</v>
          </cell>
          <cell r="R5805" t="str">
            <v>4.5</v>
          </cell>
          <cell r="S5805" t="str">
            <v>6(5)</v>
          </cell>
          <cell r="T5805" t="str">
            <v>无</v>
          </cell>
          <cell r="U5805">
            <v>0</v>
          </cell>
          <cell r="V5805">
            <v>2.7</v>
          </cell>
          <cell r="W5805">
            <v>2.7</v>
          </cell>
        </row>
        <row r="5806">
          <cell r="I5806" t="str">
            <v>财源生猪养殖场道路</v>
          </cell>
          <cell r="J5806" t="str">
            <v>1312F4307230424</v>
          </cell>
          <cell r="K5806" t="str">
            <v>资源产业路</v>
          </cell>
          <cell r="L5806" t="str">
            <v>三类地区</v>
          </cell>
          <cell r="M5806"/>
          <cell r="N5806" t="str">
            <v>新建</v>
          </cell>
          <cell r="O5806" t="str">
            <v>财源生猪养殖场</v>
          </cell>
          <cell r="R5806" t="str">
            <v>3.5</v>
          </cell>
          <cell r="S5806" t="str">
            <v>6</v>
          </cell>
          <cell r="T5806" t="str">
            <v>无</v>
          </cell>
          <cell r="U5806">
            <v>0</v>
          </cell>
          <cell r="V5806">
            <v>1</v>
          </cell>
          <cell r="W5806">
            <v>1</v>
          </cell>
        </row>
        <row r="5807">
          <cell r="I5807" t="str">
            <v>常德华谊生猪养殖有限公司道路</v>
          </cell>
          <cell r="J5807" t="str">
            <v>1312F4307230286</v>
          </cell>
          <cell r="K5807" t="str">
            <v>资源产业路</v>
          </cell>
          <cell r="L5807" t="str">
            <v>三类地区</v>
          </cell>
          <cell r="M5807"/>
          <cell r="N5807" t="str">
            <v>新建</v>
          </cell>
          <cell r="O5807" t="str">
            <v>常德华谊生猪养殖有限公司</v>
          </cell>
          <cell r="R5807" t="str">
            <v>3.5</v>
          </cell>
          <cell r="S5807" t="str">
            <v>6</v>
          </cell>
          <cell r="T5807" t="str">
            <v>无</v>
          </cell>
          <cell r="U5807">
            <v>0</v>
          </cell>
          <cell r="V5807">
            <v>2.5</v>
          </cell>
          <cell r="W5807">
            <v>2.5</v>
          </cell>
        </row>
        <row r="5808">
          <cell r="I5808" t="str">
            <v>常德尚宇园林产业园道路</v>
          </cell>
          <cell r="J5808" t="str">
            <v>1312F4307230017</v>
          </cell>
          <cell r="K5808" t="str">
            <v>资源产业路</v>
          </cell>
          <cell r="L5808" t="str">
            <v>三类地区</v>
          </cell>
          <cell r="M5808"/>
          <cell r="N5808" t="str">
            <v>新建</v>
          </cell>
          <cell r="O5808" t="str">
            <v>常德尚宇园林产业园</v>
          </cell>
          <cell r="R5808" t="str">
            <v>3</v>
          </cell>
          <cell r="S5808" t="str">
            <v>6(5)</v>
          </cell>
          <cell r="T5808" t="str">
            <v>无</v>
          </cell>
          <cell r="U5808">
            <v>0</v>
          </cell>
          <cell r="V5808">
            <v>3</v>
          </cell>
          <cell r="W5808">
            <v>3</v>
          </cell>
        </row>
        <row r="5809">
          <cell r="I5809" t="str">
            <v>晨驰山羊专业养殖合作社道路</v>
          </cell>
          <cell r="J5809" t="str">
            <v>1312F4307230245</v>
          </cell>
          <cell r="K5809" t="str">
            <v>资源产业路</v>
          </cell>
          <cell r="L5809" t="str">
            <v>三类地区</v>
          </cell>
          <cell r="M5809"/>
          <cell r="N5809" t="str">
            <v>新建</v>
          </cell>
          <cell r="O5809" t="str">
            <v>晨驰山羊专业养殖合作社</v>
          </cell>
          <cell r="R5809" t="str">
            <v>3.5</v>
          </cell>
          <cell r="S5809" t="str">
            <v>6</v>
          </cell>
          <cell r="T5809" t="str">
            <v>无</v>
          </cell>
          <cell r="U5809">
            <v>0</v>
          </cell>
          <cell r="V5809">
            <v>2</v>
          </cell>
          <cell r="W5809">
            <v>2</v>
          </cell>
        </row>
        <row r="5810">
          <cell r="I5810" t="str">
            <v>陈克大养殖场道路</v>
          </cell>
          <cell r="J5810" t="str">
            <v>1312F4307230345</v>
          </cell>
          <cell r="K5810" t="str">
            <v>资源产业路</v>
          </cell>
          <cell r="L5810" t="str">
            <v>三类地区</v>
          </cell>
          <cell r="M5810"/>
          <cell r="N5810" t="str">
            <v>新建</v>
          </cell>
          <cell r="O5810" t="str">
            <v>陈克大养殖场</v>
          </cell>
          <cell r="R5810" t="str">
            <v>3.5</v>
          </cell>
          <cell r="S5810" t="str">
            <v>6</v>
          </cell>
          <cell r="T5810" t="str">
            <v>无</v>
          </cell>
          <cell r="U5810">
            <v>0</v>
          </cell>
          <cell r="V5810">
            <v>1</v>
          </cell>
          <cell r="W5810">
            <v>1</v>
          </cell>
        </row>
        <row r="5811">
          <cell r="I5811" t="str">
            <v>陈香平生猪养殖场道路</v>
          </cell>
          <cell r="J5811" t="str">
            <v>1312F4307230312</v>
          </cell>
          <cell r="K5811" t="str">
            <v>资源产业路</v>
          </cell>
          <cell r="L5811" t="str">
            <v>三类地区</v>
          </cell>
          <cell r="M5811"/>
          <cell r="N5811" t="str">
            <v>新建</v>
          </cell>
          <cell r="O5811" t="str">
            <v>陈香平生猪养殖场</v>
          </cell>
          <cell r="R5811" t="str">
            <v>3.5</v>
          </cell>
          <cell r="S5811" t="str">
            <v>6</v>
          </cell>
          <cell r="T5811" t="str">
            <v>无</v>
          </cell>
          <cell r="U5811">
            <v>0</v>
          </cell>
          <cell r="V5811">
            <v>2.5</v>
          </cell>
          <cell r="W5811">
            <v>2.5</v>
          </cell>
        </row>
        <row r="5812">
          <cell r="I5812" t="str">
            <v>城头山镇优质道生产专业合作社道路</v>
          </cell>
          <cell r="J5812" t="str">
            <v>1312F4307230421</v>
          </cell>
          <cell r="K5812" t="str">
            <v>资源产业路</v>
          </cell>
          <cell r="L5812" t="str">
            <v>三类地区</v>
          </cell>
          <cell r="M5812"/>
          <cell r="N5812" t="str">
            <v>新建</v>
          </cell>
          <cell r="O5812" t="str">
            <v>城头山镇优质道生产专业合作社</v>
          </cell>
          <cell r="R5812" t="str">
            <v>3.5</v>
          </cell>
          <cell r="S5812" t="str">
            <v>6</v>
          </cell>
          <cell r="T5812" t="str">
            <v>无</v>
          </cell>
          <cell r="U5812">
            <v>0</v>
          </cell>
          <cell r="V5812">
            <v>1.5</v>
          </cell>
          <cell r="W5812">
            <v>1.5</v>
          </cell>
        </row>
        <row r="5813">
          <cell r="I5813" t="str">
            <v>城头山镇翊武生态园道路</v>
          </cell>
          <cell r="J5813" t="str">
            <v>1312F4307230437</v>
          </cell>
          <cell r="K5813" t="str">
            <v>资源产业路</v>
          </cell>
          <cell r="L5813" t="str">
            <v>三类地区</v>
          </cell>
          <cell r="M5813"/>
          <cell r="N5813" t="str">
            <v>新建</v>
          </cell>
          <cell r="O5813" t="str">
            <v>城头山镇翊武生态园</v>
          </cell>
          <cell r="R5813" t="str">
            <v>3.5</v>
          </cell>
          <cell r="S5813" t="str">
            <v>6</v>
          </cell>
          <cell r="T5813" t="str">
            <v>无</v>
          </cell>
          <cell r="U5813">
            <v>0</v>
          </cell>
          <cell r="V5813">
            <v>1</v>
          </cell>
          <cell r="W5813">
            <v>1</v>
          </cell>
        </row>
        <row r="5814">
          <cell r="I5814" t="str">
            <v>椿锦种植园道路</v>
          </cell>
          <cell r="J5814" t="str">
            <v>1312F4307230350</v>
          </cell>
          <cell r="K5814" t="str">
            <v>资源产业路</v>
          </cell>
          <cell r="L5814" t="str">
            <v>三类地区</v>
          </cell>
          <cell r="M5814"/>
          <cell r="N5814" t="str">
            <v>新建</v>
          </cell>
          <cell r="O5814" t="str">
            <v>椿锦种植园</v>
          </cell>
          <cell r="R5814" t="str">
            <v>3.5</v>
          </cell>
          <cell r="S5814" t="str">
            <v>6</v>
          </cell>
          <cell r="T5814" t="str">
            <v>无</v>
          </cell>
          <cell r="U5814">
            <v>0</v>
          </cell>
          <cell r="V5814">
            <v>1</v>
          </cell>
          <cell r="W5814">
            <v>1</v>
          </cell>
        </row>
        <row r="5815">
          <cell r="I5815" t="str">
            <v>大湖水殖股份有限公司澧县王家厂水库渔场道路</v>
          </cell>
          <cell r="J5815" t="str">
            <v>1312F4307230191</v>
          </cell>
          <cell r="K5815" t="str">
            <v>资源产业路</v>
          </cell>
          <cell r="L5815" t="str">
            <v>三类地区</v>
          </cell>
          <cell r="M5815"/>
          <cell r="N5815" t="str">
            <v>新建</v>
          </cell>
          <cell r="O5815" t="str">
            <v>大湖水殖股份有限公司澧县王家厂水库渔场</v>
          </cell>
          <cell r="R5815" t="str">
            <v>3</v>
          </cell>
          <cell r="S5815" t="str">
            <v>6(5)</v>
          </cell>
          <cell r="T5815" t="str">
            <v>无</v>
          </cell>
          <cell r="U5815">
            <v>0</v>
          </cell>
          <cell r="V5815">
            <v>1</v>
          </cell>
          <cell r="W5815">
            <v>1</v>
          </cell>
        </row>
        <row r="5816">
          <cell r="I5816" t="str">
            <v>大梁农业道路</v>
          </cell>
          <cell r="J5816" t="str">
            <v>1312F4307230398</v>
          </cell>
          <cell r="K5816" t="str">
            <v>资源产业路</v>
          </cell>
          <cell r="L5816" t="str">
            <v>三类地区</v>
          </cell>
          <cell r="M5816"/>
          <cell r="N5816" t="str">
            <v>新建</v>
          </cell>
          <cell r="O5816" t="str">
            <v>大梁农业</v>
          </cell>
          <cell r="R5816" t="str">
            <v>3.5</v>
          </cell>
          <cell r="S5816" t="str">
            <v>6</v>
          </cell>
          <cell r="T5816" t="str">
            <v>无</v>
          </cell>
          <cell r="U5816">
            <v>0</v>
          </cell>
          <cell r="V5816">
            <v>3</v>
          </cell>
          <cell r="W5816">
            <v>3</v>
          </cell>
        </row>
        <row r="5817">
          <cell r="I5817" t="str">
            <v>大梁农业发展有限公司道路</v>
          </cell>
          <cell r="J5817" t="str">
            <v>1312F4307230397</v>
          </cell>
          <cell r="K5817" t="str">
            <v>资源产业路</v>
          </cell>
          <cell r="L5817" t="str">
            <v>三类地区</v>
          </cell>
          <cell r="M5817"/>
          <cell r="N5817" t="str">
            <v>新建</v>
          </cell>
          <cell r="O5817" t="str">
            <v>大梁农业发展有限公司</v>
          </cell>
          <cell r="R5817" t="str">
            <v>3.5</v>
          </cell>
          <cell r="S5817" t="str">
            <v>6</v>
          </cell>
          <cell r="T5817" t="str">
            <v>无</v>
          </cell>
          <cell r="U5817">
            <v>0</v>
          </cell>
          <cell r="V5817">
            <v>3</v>
          </cell>
          <cell r="W5817">
            <v>3</v>
          </cell>
        </row>
        <row r="5818">
          <cell r="I5818" t="str">
            <v>大美家园旅游区道路</v>
          </cell>
          <cell r="J5818" t="str">
            <v>1312F4307230072</v>
          </cell>
          <cell r="K5818" t="str">
            <v>资源产业路</v>
          </cell>
          <cell r="L5818" t="str">
            <v>三类地区</v>
          </cell>
          <cell r="M5818"/>
          <cell r="N5818" t="str">
            <v>新建</v>
          </cell>
          <cell r="O5818" t="str">
            <v>大美家园旅游区</v>
          </cell>
          <cell r="R5818" t="str">
            <v>0</v>
          </cell>
          <cell r="S5818" t="str">
            <v>6(5)</v>
          </cell>
          <cell r="T5818" t="str">
            <v>无</v>
          </cell>
          <cell r="U5818">
            <v>0</v>
          </cell>
          <cell r="V5818">
            <v>7</v>
          </cell>
          <cell r="W5818">
            <v>7</v>
          </cell>
        </row>
        <row r="5819">
          <cell r="I5819" t="str">
            <v>道河杉林厂道路工程</v>
          </cell>
          <cell r="J5819" t="str">
            <v>1312F4307230196</v>
          </cell>
          <cell r="K5819" t="str">
            <v>资源产业路</v>
          </cell>
          <cell r="L5819" t="str">
            <v>三类地区</v>
          </cell>
          <cell r="M5819"/>
          <cell r="N5819" t="str">
            <v>新建</v>
          </cell>
          <cell r="O5819" t="str">
            <v>道河杉林厂</v>
          </cell>
          <cell r="R5819" t="str">
            <v>3</v>
          </cell>
          <cell r="S5819" t="str">
            <v>6</v>
          </cell>
          <cell r="T5819" t="str">
            <v>无</v>
          </cell>
          <cell r="U5819">
            <v>0</v>
          </cell>
          <cell r="V5819">
            <v>2</v>
          </cell>
          <cell r="W5819">
            <v>2</v>
          </cell>
        </row>
        <row r="5820">
          <cell r="I5820" t="str">
            <v>东洲果业产业园道路工程</v>
          </cell>
          <cell r="J5820" t="str">
            <v>1312F4307230189</v>
          </cell>
          <cell r="K5820" t="str">
            <v>资源产业路</v>
          </cell>
          <cell r="L5820" t="str">
            <v>三类地区</v>
          </cell>
          <cell r="M5820"/>
          <cell r="N5820" t="str">
            <v>新建</v>
          </cell>
          <cell r="O5820" t="str">
            <v>东洲果业产业园</v>
          </cell>
          <cell r="R5820" t="str">
            <v>3</v>
          </cell>
          <cell r="S5820" t="str">
            <v>6(5)</v>
          </cell>
          <cell r="T5820" t="str">
            <v>无</v>
          </cell>
          <cell r="U5820">
            <v>0</v>
          </cell>
          <cell r="V5820">
            <v>1</v>
          </cell>
          <cell r="W5820">
            <v>1</v>
          </cell>
        </row>
        <row r="5821">
          <cell r="I5821" t="str">
            <v>东洲蔬菜种植园道路工程</v>
          </cell>
          <cell r="J5821" t="str">
            <v>1312F4307230190</v>
          </cell>
          <cell r="K5821" t="str">
            <v>资源产业路</v>
          </cell>
          <cell r="L5821" t="str">
            <v>三类地区</v>
          </cell>
          <cell r="M5821"/>
          <cell r="N5821" t="str">
            <v>新建</v>
          </cell>
          <cell r="O5821" t="str">
            <v>东洲蔬菜种植园</v>
          </cell>
          <cell r="R5821" t="str">
            <v>3</v>
          </cell>
          <cell r="S5821" t="str">
            <v>6(5)</v>
          </cell>
          <cell r="T5821" t="str">
            <v>无</v>
          </cell>
          <cell r="U5821">
            <v>0</v>
          </cell>
          <cell r="V5821">
            <v>1.5</v>
          </cell>
          <cell r="W5821">
            <v>1.5</v>
          </cell>
        </row>
        <row r="5822">
          <cell r="I5822" t="str">
            <v>杜朋城养殖场道路</v>
          </cell>
          <cell r="J5822" t="str">
            <v>1312F4307230208</v>
          </cell>
          <cell r="K5822" t="str">
            <v>资源产业路</v>
          </cell>
          <cell r="L5822" t="str">
            <v>三类地区</v>
          </cell>
          <cell r="M5822"/>
          <cell r="N5822" t="str">
            <v>新建</v>
          </cell>
          <cell r="O5822" t="str">
            <v>杜朋城养殖场</v>
          </cell>
          <cell r="R5822" t="str">
            <v>5</v>
          </cell>
          <cell r="S5822" t="str">
            <v>6</v>
          </cell>
          <cell r="T5822" t="str">
            <v>无</v>
          </cell>
          <cell r="U5822">
            <v>0</v>
          </cell>
          <cell r="V5822">
            <v>1.5</v>
          </cell>
          <cell r="W5822">
            <v>1.5</v>
          </cell>
        </row>
        <row r="5823">
          <cell r="I5823" t="str">
            <v>樊桂桂养猪场道路</v>
          </cell>
          <cell r="J5823" t="str">
            <v>1312F4307230425</v>
          </cell>
          <cell r="K5823" t="str">
            <v>资源产业路</v>
          </cell>
          <cell r="L5823" t="str">
            <v>三类地区</v>
          </cell>
          <cell r="M5823"/>
          <cell r="N5823" t="str">
            <v>新建</v>
          </cell>
          <cell r="O5823" t="str">
            <v>樊桂桂养猪场</v>
          </cell>
          <cell r="R5823" t="str">
            <v>3.5</v>
          </cell>
          <cell r="S5823" t="str">
            <v>6</v>
          </cell>
          <cell r="T5823" t="str">
            <v>无</v>
          </cell>
          <cell r="U5823">
            <v>0</v>
          </cell>
          <cell r="V5823">
            <v>0.5</v>
          </cell>
          <cell r="W5823">
            <v>0.5</v>
          </cell>
        </row>
        <row r="5824">
          <cell r="I5824" t="str">
            <v>丰谷源农业发展有限公司道路</v>
          </cell>
          <cell r="J5824" t="str">
            <v>1312F4307230351</v>
          </cell>
          <cell r="K5824" t="str">
            <v>资源产业路</v>
          </cell>
          <cell r="L5824" t="str">
            <v>三类地区</v>
          </cell>
          <cell r="M5824"/>
          <cell r="N5824" t="str">
            <v>新建</v>
          </cell>
          <cell r="O5824" t="str">
            <v>丰谷源农业发展有限公司</v>
          </cell>
          <cell r="R5824" t="str">
            <v>3.5</v>
          </cell>
          <cell r="S5824" t="str">
            <v>6</v>
          </cell>
          <cell r="T5824" t="str">
            <v>无</v>
          </cell>
          <cell r="U5824">
            <v>0</v>
          </cell>
          <cell r="V5824">
            <v>1</v>
          </cell>
          <cell r="W5824">
            <v>1</v>
          </cell>
        </row>
        <row r="5825">
          <cell r="I5825" t="str">
            <v>富缘养猪场道路</v>
          </cell>
          <cell r="J5825" t="str">
            <v>1312F4307230207</v>
          </cell>
          <cell r="K5825" t="str">
            <v>资源产业路</v>
          </cell>
          <cell r="L5825" t="str">
            <v>三类地区</v>
          </cell>
          <cell r="M5825"/>
          <cell r="N5825" t="str">
            <v>新建</v>
          </cell>
          <cell r="O5825" t="str">
            <v>富缘养猪场</v>
          </cell>
          <cell r="R5825" t="str">
            <v>3.5</v>
          </cell>
          <cell r="S5825" t="str">
            <v>6(5)</v>
          </cell>
          <cell r="T5825" t="str">
            <v>无</v>
          </cell>
          <cell r="U5825">
            <v>0</v>
          </cell>
          <cell r="V5825">
            <v>0.5</v>
          </cell>
          <cell r="W5825">
            <v>0.5</v>
          </cell>
        </row>
        <row r="5826">
          <cell r="I5826" t="str">
            <v>高速砸道-曾召林屋场连接路</v>
          </cell>
          <cell r="J5826" t="str">
            <v>1312F4307230467</v>
          </cell>
          <cell r="K5826" t="str">
            <v>资源产业路</v>
          </cell>
          <cell r="L5826" t="str">
            <v>三类地区</v>
          </cell>
          <cell r="M5826"/>
          <cell r="O5826" t="str">
            <v>澧县复兴厂镇原味柑桔包装厂</v>
          </cell>
          <cell r="R5826" t="str">
            <v>2.5</v>
          </cell>
          <cell r="S5826" t="str">
            <v>6(4.5)</v>
          </cell>
          <cell r="T5826" t="str">
            <v>VV89430723</v>
          </cell>
          <cell r="U5826">
            <v>0</v>
          </cell>
          <cell r="V5826">
            <v>0.312</v>
          </cell>
          <cell r="W5826">
            <v>0.312</v>
          </cell>
        </row>
        <row r="5827">
          <cell r="I5827" t="str">
            <v>官垸凤凰村渔场道路</v>
          </cell>
          <cell r="J5827" t="str">
            <v>1312F4307230199</v>
          </cell>
          <cell r="K5827" t="str">
            <v>资源产业路</v>
          </cell>
          <cell r="L5827" t="str">
            <v>三类地区</v>
          </cell>
          <cell r="M5827"/>
          <cell r="N5827" t="str">
            <v>新建</v>
          </cell>
          <cell r="O5827" t="str">
            <v>官垸凤凰村渔场</v>
          </cell>
          <cell r="R5827" t="str">
            <v>3.5</v>
          </cell>
          <cell r="S5827" t="str">
            <v>6</v>
          </cell>
          <cell r="T5827" t="str">
            <v>无</v>
          </cell>
          <cell r="U5827">
            <v>0</v>
          </cell>
          <cell r="V5827">
            <v>3.9</v>
          </cell>
          <cell r="W5827">
            <v>3.9</v>
          </cell>
        </row>
        <row r="5828">
          <cell r="I5828" t="str">
            <v>何培炎养猪场道路</v>
          </cell>
          <cell r="J5828" t="str">
            <v>1312F4307230313</v>
          </cell>
          <cell r="K5828" t="str">
            <v>资源产业路</v>
          </cell>
          <cell r="L5828" t="str">
            <v>三类地区</v>
          </cell>
          <cell r="M5828"/>
          <cell r="N5828" t="str">
            <v>新建</v>
          </cell>
          <cell r="O5828" t="str">
            <v>何培炎养猪场</v>
          </cell>
          <cell r="R5828" t="str">
            <v>3.5</v>
          </cell>
          <cell r="S5828" t="str">
            <v>6</v>
          </cell>
          <cell r="T5828" t="str">
            <v>无</v>
          </cell>
          <cell r="U5828">
            <v>0</v>
          </cell>
          <cell r="V5828">
            <v>1.5</v>
          </cell>
          <cell r="W5828">
            <v>1.5</v>
          </cell>
        </row>
        <row r="5829">
          <cell r="I5829" t="str">
            <v>何耀五养殖场道路</v>
          </cell>
          <cell r="J5829" t="str">
            <v>1312F4307230375</v>
          </cell>
          <cell r="K5829" t="str">
            <v>资源产业路</v>
          </cell>
          <cell r="L5829" t="str">
            <v>三类地区</v>
          </cell>
          <cell r="M5829"/>
          <cell r="N5829" t="str">
            <v>新建</v>
          </cell>
          <cell r="O5829" t="str">
            <v>何耀五养殖场</v>
          </cell>
          <cell r="R5829" t="str">
            <v>3.5</v>
          </cell>
          <cell r="S5829" t="str">
            <v>6</v>
          </cell>
          <cell r="T5829" t="str">
            <v>无</v>
          </cell>
          <cell r="U5829">
            <v>0</v>
          </cell>
          <cell r="V5829">
            <v>2</v>
          </cell>
          <cell r="W5829">
            <v>2</v>
          </cell>
        </row>
        <row r="5830">
          <cell r="I5830" t="str">
            <v>湖南城头山红薯食品科技有限公司（红薯）产业园道路</v>
          </cell>
          <cell r="J5830" t="str">
            <v>1312F4307230005</v>
          </cell>
          <cell r="K5830" t="str">
            <v>资源产业路</v>
          </cell>
          <cell r="L5830" t="str">
            <v>三类地区</v>
          </cell>
          <cell r="M5830"/>
          <cell r="N5830" t="str">
            <v>新建</v>
          </cell>
          <cell r="O5830" t="str">
            <v>湖南城头山红薯食品科技有限公司（红薯）产业园</v>
          </cell>
          <cell r="R5830" t="str">
            <v>3.5</v>
          </cell>
          <cell r="S5830" t="str">
            <v>6(5)</v>
          </cell>
          <cell r="T5830" t="str">
            <v>无</v>
          </cell>
          <cell r="U5830">
            <v>0</v>
          </cell>
          <cell r="V5830">
            <v>3</v>
          </cell>
          <cell r="W5830">
            <v>3</v>
          </cell>
        </row>
        <row r="5831">
          <cell r="I5831" t="str">
            <v>湖南豪仪家禽养殖专业合作社沈家山基地道路</v>
          </cell>
          <cell r="J5831" t="str">
            <v>1312F4307230223</v>
          </cell>
          <cell r="K5831" t="str">
            <v>资源产业路</v>
          </cell>
          <cell r="L5831" t="str">
            <v>三类地区</v>
          </cell>
          <cell r="M5831"/>
          <cell r="N5831" t="str">
            <v>新建</v>
          </cell>
          <cell r="O5831" t="str">
            <v>湖南豪仪家禽养殖专业合作社沈家</v>
          </cell>
          <cell r="R5831" t="str">
            <v>3.5</v>
          </cell>
          <cell r="S5831" t="str">
            <v>6(5)</v>
          </cell>
          <cell r="T5831" t="str">
            <v>无</v>
          </cell>
          <cell r="U5831">
            <v>0</v>
          </cell>
          <cell r="V5831">
            <v>2</v>
          </cell>
          <cell r="W5831">
            <v>2</v>
          </cell>
        </row>
        <row r="5832">
          <cell r="I5832" t="str">
            <v>湖南江南春园林有限公司道路</v>
          </cell>
          <cell r="J5832" t="str">
            <v>1312F4307230028</v>
          </cell>
          <cell r="K5832" t="str">
            <v>资源产业路</v>
          </cell>
          <cell r="L5832" t="str">
            <v>三类地区</v>
          </cell>
          <cell r="M5832"/>
          <cell r="N5832" t="str">
            <v>新建</v>
          </cell>
          <cell r="O5832" t="str">
            <v>湖南江南春园林有限公司</v>
          </cell>
          <cell r="R5832" t="str">
            <v>3.5</v>
          </cell>
          <cell r="S5832" t="str">
            <v>6</v>
          </cell>
          <cell r="T5832" t="str">
            <v>无</v>
          </cell>
          <cell r="U5832">
            <v>0</v>
          </cell>
          <cell r="V5832">
            <v>2</v>
          </cell>
          <cell r="W5832">
            <v>2</v>
          </cell>
        </row>
        <row r="5833">
          <cell r="I5833" t="str">
            <v>湖南锦绣千村农业专业合作社白马庙分社道路</v>
          </cell>
          <cell r="J5833" t="str">
            <v>1312F4307230314</v>
          </cell>
          <cell r="K5833" t="str">
            <v>资源产业路</v>
          </cell>
          <cell r="L5833" t="str">
            <v>三类地区</v>
          </cell>
          <cell r="M5833"/>
          <cell r="N5833" t="str">
            <v>新建</v>
          </cell>
          <cell r="O5833" t="str">
            <v>湖南锦绣千村农业专业合作社白马庙分社</v>
          </cell>
          <cell r="R5833" t="str">
            <v>3.5</v>
          </cell>
          <cell r="S5833" t="str">
            <v>6</v>
          </cell>
          <cell r="T5833" t="str">
            <v>无</v>
          </cell>
          <cell r="U5833">
            <v>0</v>
          </cell>
          <cell r="V5833">
            <v>1.5</v>
          </cell>
          <cell r="W5833">
            <v>1.5</v>
          </cell>
        </row>
        <row r="5834">
          <cell r="I5834" t="str">
            <v>湖南省梅林果业有限公司道路</v>
          </cell>
          <cell r="J5834" t="str">
            <v>1312F4307230224</v>
          </cell>
          <cell r="K5834" t="str">
            <v>资源产业路</v>
          </cell>
          <cell r="L5834" t="str">
            <v>三类地区</v>
          </cell>
          <cell r="M5834"/>
          <cell r="N5834" t="str">
            <v>升级改造（提质改造）</v>
          </cell>
          <cell r="O5834" t="str">
            <v>湖南省梅林果业有限公司</v>
          </cell>
          <cell r="R5834" t="str">
            <v>3.5</v>
          </cell>
          <cell r="S5834" t="str">
            <v>6(5)</v>
          </cell>
          <cell r="T5834" t="str">
            <v>C917430723</v>
          </cell>
          <cell r="U5834">
            <v>0</v>
          </cell>
          <cell r="V5834">
            <v>3.5</v>
          </cell>
          <cell r="W5834">
            <v>3.5</v>
          </cell>
        </row>
        <row r="5835">
          <cell r="I5835" t="str">
            <v>湖南省四季百和绿色产业发展有限公司道路</v>
          </cell>
          <cell r="J5835" t="str">
            <v>1312F4307230030</v>
          </cell>
          <cell r="K5835" t="str">
            <v>资源产业路</v>
          </cell>
          <cell r="L5835" t="str">
            <v>三类地区</v>
          </cell>
          <cell r="M5835"/>
          <cell r="N5835" t="str">
            <v>新建</v>
          </cell>
          <cell r="O5835" t="str">
            <v>湖南省四季百和绿色产业发展有限公司</v>
          </cell>
          <cell r="R5835" t="str">
            <v>2.5</v>
          </cell>
          <cell r="S5835" t="str">
            <v>6(5)</v>
          </cell>
          <cell r="T5835" t="str">
            <v>无</v>
          </cell>
          <cell r="U5835">
            <v>0</v>
          </cell>
          <cell r="V5835">
            <v>1.5</v>
          </cell>
          <cell r="W5835">
            <v>1.5</v>
          </cell>
        </row>
        <row r="5836">
          <cell r="I5836" t="str">
            <v>湖南四季水果专业合作社道路工程</v>
          </cell>
          <cell r="J5836" t="str">
            <v>1312F4307230188</v>
          </cell>
          <cell r="K5836" t="str">
            <v>资源产业路</v>
          </cell>
          <cell r="L5836" t="str">
            <v>三类地区</v>
          </cell>
          <cell r="M5836"/>
          <cell r="N5836" t="str">
            <v>新建</v>
          </cell>
          <cell r="O5836" t="str">
            <v>湖南四季水果专业合作社</v>
          </cell>
          <cell r="R5836" t="str">
            <v>3</v>
          </cell>
          <cell r="S5836" t="str">
            <v>6</v>
          </cell>
          <cell r="T5836" t="str">
            <v>无</v>
          </cell>
          <cell r="U5836">
            <v>0</v>
          </cell>
          <cell r="V5836">
            <v>2</v>
          </cell>
          <cell r="W5836">
            <v>2</v>
          </cell>
        </row>
        <row r="5837">
          <cell r="I5837" t="str">
            <v>湖南田园匠心供应链有限公司道路</v>
          </cell>
          <cell r="J5837" t="str">
            <v>1312F4307230034</v>
          </cell>
          <cell r="K5837" t="str">
            <v>资源产业路</v>
          </cell>
          <cell r="L5837" t="str">
            <v>三类地区</v>
          </cell>
          <cell r="M5837"/>
          <cell r="N5837" t="str">
            <v>新建</v>
          </cell>
          <cell r="O5837" t="str">
            <v>湖南田园匠心供应链有限公司</v>
          </cell>
          <cell r="R5837" t="str">
            <v>3.5</v>
          </cell>
          <cell r="S5837" t="str">
            <v>6(5)</v>
          </cell>
          <cell r="T5837" t="str">
            <v>无</v>
          </cell>
          <cell r="U5837">
            <v>0</v>
          </cell>
          <cell r="V5837">
            <v>2</v>
          </cell>
          <cell r="W5837">
            <v>2</v>
          </cell>
        </row>
        <row r="5838">
          <cell r="I5838" t="str">
            <v>湖南阳辰农业科技开发有限公司道路</v>
          </cell>
          <cell r="J5838" t="str">
            <v>1312F4307230428</v>
          </cell>
          <cell r="K5838" t="str">
            <v>资源产业路</v>
          </cell>
          <cell r="L5838" t="str">
            <v>三类地区</v>
          </cell>
          <cell r="M5838"/>
          <cell r="N5838" t="str">
            <v>新建</v>
          </cell>
          <cell r="O5838" t="str">
            <v>湖南阳辰农业科技开发有限公司</v>
          </cell>
          <cell r="R5838" t="str">
            <v>3.5</v>
          </cell>
          <cell r="S5838" t="str">
            <v>6</v>
          </cell>
          <cell r="T5838" t="str">
            <v>无</v>
          </cell>
          <cell r="U5838">
            <v>0</v>
          </cell>
          <cell r="V5838">
            <v>0.5</v>
          </cell>
          <cell r="W5838">
            <v>0.5</v>
          </cell>
        </row>
        <row r="5839">
          <cell r="I5839" t="str">
            <v>湖南澧县涔怀生态园有限公司芦茅冲片道路</v>
          </cell>
          <cell r="J5839" t="str">
            <v>1312F4307230212</v>
          </cell>
          <cell r="K5839" t="str">
            <v>资源产业路</v>
          </cell>
          <cell r="L5839" t="str">
            <v>三类地区</v>
          </cell>
          <cell r="M5839"/>
          <cell r="N5839" t="str">
            <v>新建</v>
          </cell>
          <cell r="O5839" t="str">
            <v>湖南澧县涔怀生态园有限公司芦茅冲片</v>
          </cell>
          <cell r="R5839" t="str">
            <v>3.5</v>
          </cell>
          <cell r="S5839" t="str">
            <v>6(5)</v>
          </cell>
          <cell r="T5839" t="str">
            <v>无</v>
          </cell>
          <cell r="U5839">
            <v>0</v>
          </cell>
          <cell r="V5839">
            <v>1</v>
          </cell>
          <cell r="W5839">
            <v>1</v>
          </cell>
        </row>
        <row r="5840">
          <cell r="I5840" t="str">
            <v>湖南澧县涔怀生态园有限公司沿河片道路</v>
          </cell>
          <cell r="J5840" t="str">
            <v>1312F4307230214</v>
          </cell>
          <cell r="K5840" t="str">
            <v>资源产业路</v>
          </cell>
          <cell r="L5840" t="str">
            <v>三类地区</v>
          </cell>
          <cell r="M5840"/>
          <cell r="N5840" t="str">
            <v>新建</v>
          </cell>
          <cell r="O5840" t="str">
            <v>湖南澧县涔怀生态园有限公司沿河片</v>
          </cell>
          <cell r="R5840" t="str">
            <v>3.5</v>
          </cell>
          <cell r="S5840" t="str">
            <v>6(5)</v>
          </cell>
          <cell r="T5840" t="str">
            <v>无</v>
          </cell>
          <cell r="U5840">
            <v>0</v>
          </cell>
          <cell r="V5840">
            <v>4</v>
          </cell>
          <cell r="W5840">
            <v>4</v>
          </cell>
        </row>
        <row r="5841">
          <cell r="I5841" t="str">
            <v>湖南澧县涔怀生态园有限公司喻家铺道路</v>
          </cell>
          <cell r="J5841" t="str">
            <v>1312F4307230213</v>
          </cell>
          <cell r="K5841" t="str">
            <v>资源产业路</v>
          </cell>
          <cell r="L5841" t="str">
            <v>三类地区</v>
          </cell>
          <cell r="M5841"/>
          <cell r="N5841" t="str">
            <v>新建</v>
          </cell>
          <cell r="O5841" t="str">
            <v>湖南澧县涔怀生态园有限公司喻家铺</v>
          </cell>
          <cell r="R5841" t="str">
            <v>3.5</v>
          </cell>
          <cell r="S5841" t="str">
            <v>6(5)</v>
          </cell>
          <cell r="T5841" t="str">
            <v>无</v>
          </cell>
          <cell r="U5841">
            <v>0</v>
          </cell>
          <cell r="V5841">
            <v>2.5</v>
          </cell>
          <cell r="W5841">
            <v>2.5</v>
          </cell>
        </row>
        <row r="5842">
          <cell r="I5842" t="str">
            <v>华洋有机肥厂道路</v>
          </cell>
          <cell r="J5842" t="str">
            <v>1312F4307230242</v>
          </cell>
          <cell r="K5842" t="str">
            <v>资源产业路</v>
          </cell>
          <cell r="L5842" t="str">
            <v>三类地区</v>
          </cell>
          <cell r="M5842"/>
          <cell r="N5842" t="str">
            <v>新建</v>
          </cell>
          <cell r="O5842" t="str">
            <v>华洋有机肥厂</v>
          </cell>
          <cell r="R5842" t="str">
            <v>3.5</v>
          </cell>
          <cell r="S5842" t="str">
            <v>6(5)</v>
          </cell>
          <cell r="T5842" t="str">
            <v>无</v>
          </cell>
          <cell r="U5842">
            <v>0</v>
          </cell>
          <cell r="V5842">
            <v>0.3</v>
          </cell>
          <cell r="W5842">
            <v>0.3</v>
          </cell>
        </row>
        <row r="5843">
          <cell r="I5843" t="str">
            <v>黄家套蔬菜特色产业园道路</v>
          </cell>
          <cell r="J5843" t="str">
            <v>1312F4307230002</v>
          </cell>
          <cell r="K5843" t="str">
            <v>资源产业路</v>
          </cell>
          <cell r="L5843" t="str">
            <v>三类地区</v>
          </cell>
          <cell r="M5843"/>
          <cell r="N5843" t="str">
            <v>新建</v>
          </cell>
          <cell r="O5843" t="str">
            <v>黄家套蔬菜特色产业园</v>
          </cell>
          <cell r="R5843" t="str">
            <v>3.5</v>
          </cell>
          <cell r="S5843" t="str">
            <v>6</v>
          </cell>
          <cell r="T5843" t="str">
            <v>无</v>
          </cell>
          <cell r="U5843">
            <v>0</v>
          </cell>
          <cell r="V5843">
            <v>2</v>
          </cell>
          <cell r="W5843">
            <v>2</v>
          </cell>
        </row>
        <row r="5844">
          <cell r="I5844" t="str">
            <v>黄家套蔬菜特色产业园道路（一期）</v>
          </cell>
          <cell r="J5844" t="str">
            <v>1312F4307230003</v>
          </cell>
          <cell r="K5844" t="str">
            <v>资源产业路</v>
          </cell>
          <cell r="L5844" t="str">
            <v>三类地区</v>
          </cell>
          <cell r="M5844"/>
          <cell r="N5844" t="str">
            <v>新建</v>
          </cell>
          <cell r="O5844" t="str">
            <v>黄家套蔬菜特色产业园</v>
          </cell>
          <cell r="R5844" t="str">
            <v>0</v>
          </cell>
          <cell r="S5844" t="str">
            <v>6</v>
          </cell>
          <cell r="T5844" t="str">
            <v>无</v>
          </cell>
          <cell r="U5844">
            <v>0</v>
          </cell>
          <cell r="V5844">
            <v>1</v>
          </cell>
          <cell r="W5844">
            <v>1</v>
          </cell>
        </row>
        <row r="5845">
          <cell r="I5845" t="str">
            <v>皇山渔场道路</v>
          </cell>
          <cell r="J5845" t="str">
            <v>1312F4307230297</v>
          </cell>
          <cell r="K5845" t="str">
            <v>资源产业路</v>
          </cell>
          <cell r="L5845" t="str">
            <v>三类地区</v>
          </cell>
          <cell r="M5845"/>
          <cell r="N5845" t="str">
            <v>新建</v>
          </cell>
          <cell r="O5845" t="str">
            <v>皇山渔场</v>
          </cell>
          <cell r="R5845" t="str">
            <v>3.5</v>
          </cell>
          <cell r="S5845" t="str">
            <v>6</v>
          </cell>
          <cell r="T5845" t="str">
            <v>无</v>
          </cell>
          <cell r="U5845">
            <v>0</v>
          </cell>
          <cell r="V5845">
            <v>1</v>
          </cell>
          <cell r="W5845">
            <v>1</v>
          </cell>
        </row>
        <row r="5846">
          <cell r="I5846" t="str">
            <v>火连坡镇石灰石精深加工项目连接路</v>
          </cell>
          <cell r="J5846" t="str">
            <v>1312F4307230465</v>
          </cell>
          <cell r="K5846" t="str">
            <v>资源产业路</v>
          </cell>
          <cell r="L5846" t="str">
            <v>三类地区</v>
          </cell>
          <cell r="M5846"/>
          <cell r="O5846" t="str">
            <v>火连坡镇石灰石精深</v>
          </cell>
          <cell r="R5846" t="str">
            <v>2.5</v>
          </cell>
          <cell r="S5846" t="str">
            <v>6</v>
          </cell>
          <cell r="T5846" t="str">
            <v>无</v>
          </cell>
          <cell r="U5846">
            <v>0</v>
          </cell>
          <cell r="V5846">
            <v>1.5</v>
          </cell>
          <cell r="W5846">
            <v>1.5</v>
          </cell>
        </row>
        <row r="5847">
          <cell r="I5847" t="str">
            <v>家林家庭农场道路</v>
          </cell>
          <cell r="J5847" t="str">
            <v>1312F4307230407</v>
          </cell>
          <cell r="K5847" t="str">
            <v>资源产业路</v>
          </cell>
          <cell r="L5847" t="str">
            <v>三类地区</v>
          </cell>
          <cell r="M5847"/>
          <cell r="N5847" t="str">
            <v>新建</v>
          </cell>
          <cell r="O5847" t="str">
            <v>家林家庭农场</v>
          </cell>
          <cell r="R5847" t="str">
            <v>3.5</v>
          </cell>
          <cell r="S5847" t="str">
            <v>6</v>
          </cell>
          <cell r="T5847" t="str">
            <v>无</v>
          </cell>
          <cell r="U5847">
            <v>0</v>
          </cell>
          <cell r="V5847">
            <v>1</v>
          </cell>
          <cell r="W5847">
            <v>1</v>
          </cell>
        </row>
        <row r="5848">
          <cell r="I5848" t="str">
            <v>金五池水稻种植专业合作社道路</v>
          </cell>
          <cell r="J5848" t="str">
            <v>1312F4307230393</v>
          </cell>
          <cell r="K5848" t="str">
            <v>资源产业路</v>
          </cell>
          <cell r="L5848" t="str">
            <v>三类地区</v>
          </cell>
          <cell r="M5848"/>
          <cell r="N5848" t="str">
            <v>新建</v>
          </cell>
          <cell r="O5848" t="str">
            <v>金五池水稻种植专业合作社</v>
          </cell>
          <cell r="R5848" t="str">
            <v>3.5</v>
          </cell>
          <cell r="S5848" t="str">
            <v>6</v>
          </cell>
          <cell r="T5848" t="str">
            <v>无</v>
          </cell>
          <cell r="U5848">
            <v>0</v>
          </cell>
          <cell r="V5848">
            <v>5</v>
          </cell>
          <cell r="W5848">
            <v>5</v>
          </cell>
        </row>
        <row r="5849">
          <cell r="I5849" t="str">
            <v>锦绣千村现代农业示范园道路</v>
          </cell>
          <cell r="J5849" t="str">
            <v>1312F4307230077</v>
          </cell>
          <cell r="K5849" t="str">
            <v>资源产业路</v>
          </cell>
          <cell r="L5849" t="str">
            <v>三类地区</v>
          </cell>
          <cell r="M5849"/>
          <cell r="N5849" t="str">
            <v>新建</v>
          </cell>
          <cell r="O5849" t="str">
            <v>锦绣千村现代农业示范园</v>
          </cell>
          <cell r="R5849" t="str">
            <v>0</v>
          </cell>
          <cell r="S5849" t="str">
            <v>6(5)</v>
          </cell>
          <cell r="T5849" t="str">
            <v>无</v>
          </cell>
          <cell r="U5849">
            <v>0</v>
          </cell>
          <cell r="V5849">
            <v>1</v>
          </cell>
          <cell r="W5849">
            <v>1</v>
          </cell>
        </row>
        <row r="5850">
          <cell r="I5850" t="str">
            <v>康泰生猪养殖场道路</v>
          </cell>
          <cell r="J5850" t="str">
            <v>1312F4307230083</v>
          </cell>
          <cell r="K5850" t="str">
            <v>资源产业路</v>
          </cell>
          <cell r="L5850" t="str">
            <v>三类地区</v>
          </cell>
          <cell r="M5850"/>
          <cell r="N5850" t="str">
            <v>新建</v>
          </cell>
          <cell r="O5850" t="str">
            <v>康泰生猪养殖场</v>
          </cell>
          <cell r="R5850" t="str">
            <v>3</v>
          </cell>
          <cell r="S5850" t="str">
            <v>6(5)</v>
          </cell>
          <cell r="T5850" t="str">
            <v>无</v>
          </cell>
          <cell r="U5850">
            <v>0</v>
          </cell>
          <cell r="V5850">
            <v>1</v>
          </cell>
          <cell r="W5850">
            <v>1</v>
          </cell>
        </row>
        <row r="5851">
          <cell r="I5851" t="str">
            <v>乐康八月炸专业合作社道路</v>
          </cell>
          <cell r="J5851" t="str">
            <v>1312F4307230434</v>
          </cell>
          <cell r="K5851" t="str">
            <v>资源产业路</v>
          </cell>
          <cell r="L5851" t="str">
            <v>三类地区</v>
          </cell>
          <cell r="M5851"/>
          <cell r="N5851" t="str">
            <v>新建</v>
          </cell>
          <cell r="O5851" t="str">
            <v>乐康八月炸专业合作社</v>
          </cell>
          <cell r="R5851" t="str">
            <v>3.5</v>
          </cell>
          <cell r="S5851" t="str">
            <v>6</v>
          </cell>
          <cell r="T5851" t="str">
            <v>无</v>
          </cell>
          <cell r="U5851">
            <v>0</v>
          </cell>
          <cell r="V5851">
            <v>1.7</v>
          </cell>
          <cell r="W5851">
            <v>1.7</v>
          </cell>
        </row>
        <row r="5852">
          <cell r="I5852" t="str">
            <v>李士泽生猪养殖场道路</v>
          </cell>
          <cell r="J5852" t="str">
            <v>1312F4307230280</v>
          </cell>
          <cell r="K5852" t="str">
            <v>资源产业路</v>
          </cell>
          <cell r="L5852" t="str">
            <v>三类地区</v>
          </cell>
          <cell r="M5852"/>
          <cell r="N5852" t="str">
            <v>新建</v>
          </cell>
          <cell r="O5852" t="str">
            <v>李士泽生猪养殖场</v>
          </cell>
          <cell r="R5852" t="str">
            <v>3.5</v>
          </cell>
          <cell r="S5852" t="str">
            <v>6</v>
          </cell>
          <cell r="T5852" t="str">
            <v>无</v>
          </cell>
          <cell r="U5852">
            <v>0</v>
          </cell>
          <cell r="V5852">
            <v>0.5</v>
          </cell>
          <cell r="W5852">
            <v>0.5</v>
          </cell>
        </row>
        <row r="5853">
          <cell r="I5853" t="str">
            <v>林业基地道路</v>
          </cell>
          <cell r="J5853" t="str">
            <v>1312F4307230394</v>
          </cell>
          <cell r="K5853" t="str">
            <v>资源产业路</v>
          </cell>
          <cell r="L5853" t="str">
            <v>三类地区</v>
          </cell>
          <cell r="M5853"/>
          <cell r="N5853" t="str">
            <v>新建</v>
          </cell>
          <cell r="O5853" t="str">
            <v>林业基地</v>
          </cell>
          <cell r="R5853" t="str">
            <v>3.5</v>
          </cell>
          <cell r="S5853" t="str">
            <v>6</v>
          </cell>
          <cell r="T5853" t="str">
            <v>无</v>
          </cell>
          <cell r="U5853">
            <v>0</v>
          </cell>
          <cell r="V5853">
            <v>3.5</v>
          </cell>
          <cell r="W5853">
            <v>3.5</v>
          </cell>
        </row>
        <row r="5854">
          <cell r="I5854" t="str">
            <v>刘连军猪场道路</v>
          </cell>
          <cell r="J5854" t="str">
            <v>1312F4307230238</v>
          </cell>
          <cell r="K5854" t="str">
            <v>资源产业路</v>
          </cell>
          <cell r="L5854" t="str">
            <v>三类地区</v>
          </cell>
          <cell r="M5854"/>
          <cell r="N5854" t="str">
            <v>新建</v>
          </cell>
          <cell r="O5854" t="str">
            <v>刘连军猪场</v>
          </cell>
          <cell r="R5854" t="str">
            <v>3.5</v>
          </cell>
          <cell r="S5854" t="str">
            <v>6(5)</v>
          </cell>
          <cell r="T5854" t="str">
            <v>无</v>
          </cell>
          <cell r="U5854">
            <v>0</v>
          </cell>
          <cell r="V5854">
            <v>1</v>
          </cell>
          <cell r="W5854">
            <v>1</v>
          </cell>
        </row>
        <row r="5855">
          <cell r="I5855" t="str">
            <v>马小红鸡场道路</v>
          </cell>
          <cell r="J5855" t="str">
            <v>1312F4307230307</v>
          </cell>
          <cell r="K5855" t="str">
            <v>资源产业路</v>
          </cell>
          <cell r="L5855" t="str">
            <v>三类地区</v>
          </cell>
          <cell r="M5855"/>
          <cell r="N5855" t="str">
            <v>升级改造（提质改造）</v>
          </cell>
          <cell r="O5855" t="str">
            <v>马小红鸡场</v>
          </cell>
          <cell r="R5855" t="str">
            <v>3.5</v>
          </cell>
          <cell r="S5855" t="str">
            <v>6</v>
          </cell>
          <cell r="T5855" t="str">
            <v>C920430723</v>
          </cell>
          <cell r="U5855">
            <v>0</v>
          </cell>
          <cell r="V5855">
            <v>1</v>
          </cell>
          <cell r="W5855">
            <v>1</v>
          </cell>
        </row>
        <row r="5856">
          <cell r="I5856" t="str">
            <v>梦溪镇现代化牲猪养殖产业园道路</v>
          </cell>
          <cell r="J5856" t="str">
            <v>1312F4307230042</v>
          </cell>
          <cell r="K5856" t="str">
            <v>资源产业路</v>
          </cell>
          <cell r="L5856" t="str">
            <v>三类地区</v>
          </cell>
          <cell r="M5856"/>
          <cell r="N5856" t="str">
            <v>新建</v>
          </cell>
          <cell r="O5856" t="str">
            <v>梦溪镇现代化牲猪养殖产业园</v>
          </cell>
          <cell r="R5856" t="str">
            <v>3.5</v>
          </cell>
          <cell r="S5856" t="str">
            <v>6(5)</v>
          </cell>
          <cell r="T5856" t="str">
            <v>无</v>
          </cell>
          <cell r="U5856">
            <v>0</v>
          </cell>
          <cell r="V5856">
            <v>5.5</v>
          </cell>
          <cell r="W5856">
            <v>5.5</v>
          </cell>
        </row>
        <row r="5857">
          <cell r="I5857" t="str">
            <v>南河村水果专业合作家湾基地道路</v>
          </cell>
          <cell r="J5857" t="str">
            <v>1312F4307230292</v>
          </cell>
          <cell r="K5857" t="str">
            <v>资源产业路</v>
          </cell>
          <cell r="L5857" t="str">
            <v>三类地区</v>
          </cell>
          <cell r="M5857"/>
          <cell r="N5857" t="str">
            <v>新建</v>
          </cell>
          <cell r="O5857" t="str">
            <v>南河村水果专业合作家湾基地</v>
          </cell>
          <cell r="R5857" t="str">
            <v>3.5</v>
          </cell>
          <cell r="S5857" t="str">
            <v>6</v>
          </cell>
          <cell r="T5857" t="str">
            <v>无</v>
          </cell>
          <cell r="U5857">
            <v>0</v>
          </cell>
          <cell r="V5857">
            <v>1</v>
          </cell>
          <cell r="W5857">
            <v>1</v>
          </cell>
        </row>
        <row r="5858">
          <cell r="I5858" t="str">
            <v>南河村水果专业合作社道路</v>
          </cell>
          <cell r="J5858" t="str">
            <v>1312F4307230021</v>
          </cell>
          <cell r="K5858" t="str">
            <v>资源产业路</v>
          </cell>
          <cell r="L5858" t="str">
            <v>三类地区</v>
          </cell>
          <cell r="M5858"/>
          <cell r="N5858" t="str">
            <v>新建</v>
          </cell>
          <cell r="O5858" t="str">
            <v>南河村水果专业合作社</v>
          </cell>
          <cell r="R5858" t="str">
            <v>3</v>
          </cell>
          <cell r="S5858" t="str">
            <v>6(5)</v>
          </cell>
          <cell r="T5858" t="str">
            <v>无</v>
          </cell>
          <cell r="U5858">
            <v>0</v>
          </cell>
          <cell r="V5858">
            <v>1.5</v>
          </cell>
          <cell r="W5858">
            <v>1.5</v>
          </cell>
        </row>
        <row r="5859">
          <cell r="I5859" t="str">
            <v>南河村水果专业合作社古城基地道路</v>
          </cell>
          <cell r="J5859" t="str">
            <v>1312F4307230275</v>
          </cell>
          <cell r="K5859" t="str">
            <v>资源产业路</v>
          </cell>
          <cell r="L5859" t="str">
            <v>三类地区</v>
          </cell>
          <cell r="M5859"/>
          <cell r="N5859" t="str">
            <v>新建</v>
          </cell>
          <cell r="O5859" t="str">
            <v>南河村水果专业合作社古城基地</v>
          </cell>
          <cell r="R5859" t="str">
            <v>3.5</v>
          </cell>
          <cell r="S5859" t="str">
            <v>6</v>
          </cell>
          <cell r="T5859" t="str">
            <v>无</v>
          </cell>
          <cell r="U5859">
            <v>0</v>
          </cell>
          <cell r="V5859">
            <v>2</v>
          </cell>
          <cell r="W5859">
            <v>2</v>
          </cell>
        </row>
        <row r="5860">
          <cell r="I5860" t="str">
            <v>南河村水果专业合作社柳树基地道路</v>
          </cell>
          <cell r="J5860" t="str">
            <v>1312F4307230272</v>
          </cell>
          <cell r="K5860" t="str">
            <v>资源产业路</v>
          </cell>
          <cell r="L5860" t="str">
            <v>三类地区</v>
          </cell>
          <cell r="M5860"/>
          <cell r="N5860" t="str">
            <v>新建</v>
          </cell>
          <cell r="O5860" t="str">
            <v>南河村水果专业合作社柳树基地</v>
          </cell>
          <cell r="R5860" t="str">
            <v>3.5</v>
          </cell>
          <cell r="S5860" t="str">
            <v>6</v>
          </cell>
          <cell r="T5860" t="str">
            <v>Y050430723</v>
          </cell>
          <cell r="U5860">
            <v>0</v>
          </cell>
          <cell r="V5860">
            <v>2</v>
          </cell>
          <cell r="W5860">
            <v>2</v>
          </cell>
        </row>
        <row r="5861">
          <cell r="I5861" t="str">
            <v>南河村水果专业合作社鸭姆湾基地道路</v>
          </cell>
          <cell r="J5861" t="str">
            <v>1312F4307230273</v>
          </cell>
          <cell r="K5861" t="str">
            <v>资源产业路</v>
          </cell>
          <cell r="L5861" t="str">
            <v>三类地区</v>
          </cell>
          <cell r="M5861"/>
          <cell r="N5861" t="str">
            <v>新建</v>
          </cell>
          <cell r="O5861" t="str">
            <v>南河村水果专业合作社鸭姆湾基地</v>
          </cell>
          <cell r="R5861" t="str">
            <v>3.5</v>
          </cell>
          <cell r="S5861" t="str">
            <v>6</v>
          </cell>
          <cell r="T5861" t="str">
            <v>无</v>
          </cell>
          <cell r="U5861">
            <v>0</v>
          </cell>
          <cell r="V5861">
            <v>2</v>
          </cell>
          <cell r="W5861">
            <v>2</v>
          </cell>
        </row>
        <row r="5862">
          <cell r="I5862" t="str">
            <v>南河村水果专业合作社朱家佬基地道路</v>
          </cell>
          <cell r="J5862" t="str">
            <v>1312F4307230290</v>
          </cell>
          <cell r="K5862" t="str">
            <v>资源产业路</v>
          </cell>
          <cell r="L5862" t="str">
            <v>三类地区</v>
          </cell>
          <cell r="M5862"/>
          <cell r="N5862" t="str">
            <v>新建</v>
          </cell>
          <cell r="O5862" t="str">
            <v>南河村水果专业合作社朱家佬基地</v>
          </cell>
          <cell r="R5862" t="str">
            <v>3.5</v>
          </cell>
          <cell r="S5862" t="str">
            <v>6</v>
          </cell>
          <cell r="T5862" t="str">
            <v>无</v>
          </cell>
          <cell r="U5862">
            <v>0</v>
          </cell>
          <cell r="V5862">
            <v>1.5</v>
          </cell>
          <cell r="W5862">
            <v>1.5</v>
          </cell>
        </row>
        <row r="5863">
          <cell r="I5863" t="str">
            <v>南蓉片区渔场道路</v>
          </cell>
          <cell r="J5863" t="str">
            <v>1312F4307230328</v>
          </cell>
          <cell r="K5863" t="str">
            <v>资源产业路</v>
          </cell>
          <cell r="L5863" t="str">
            <v>三类地区</v>
          </cell>
          <cell r="M5863"/>
          <cell r="N5863" t="str">
            <v>新建</v>
          </cell>
          <cell r="O5863" t="str">
            <v>南蓉片区渔场</v>
          </cell>
          <cell r="R5863" t="str">
            <v>3.5</v>
          </cell>
          <cell r="S5863" t="str">
            <v>6</v>
          </cell>
          <cell r="T5863" t="str">
            <v>无</v>
          </cell>
          <cell r="U5863">
            <v>0</v>
          </cell>
          <cell r="V5863">
            <v>4</v>
          </cell>
          <cell r="W5863">
            <v>4</v>
          </cell>
        </row>
        <row r="5864">
          <cell r="I5864" t="str">
            <v>彭杭武鸡场道路</v>
          </cell>
          <cell r="J5864" t="str">
            <v>1312F4307230266</v>
          </cell>
          <cell r="K5864" t="str">
            <v>资源产业路</v>
          </cell>
          <cell r="L5864" t="str">
            <v>三类地区</v>
          </cell>
          <cell r="M5864"/>
          <cell r="N5864" t="str">
            <v>新建</v>
          </cell>
          <cell r="O5864" t="str">
            <v>彭杭武鸡场</v>
          </cell>
          <cell r="R5864" t="str">
            <v>3.5</v>
          </cell>
          <cell r="S5864" t="str">
            <v>6</v>
          </cell>
          <cell r="T5864" t="str">
            <v>无</v>
          </cell>
          <cell r="U5864">
            <v>0</v>
          </cell>
          <cell r="V5864">
            <v>1</v>
          </cell>
          <cell r="W5864">
            <v>1</v>
          </cell>
        </row>
        <row r="5865">
          <cell r="I5865" t="str">
            <v>朋翔家庭农场养牛基地道路</v>
          </cell>
          <cell r="J5865" t="str">
            <v>1312F4307230429</v>
          </cell>
          <cell r="K5865" t="str">
            <v>资源产业路</v>
          </cell>
          <cell r="L5865" t="str">
            <v>三类地区</v>
          </cell>
          <cell r="M5865"/>
          <cell r="N5865" t="str">
            <v>新建</v>
          </cell>
          <cell r="O5865" t="str">
            <v>朋翔家庭农场养牛基地</v>
          </cell>
          <cell r="R5865" t="str">
            <v>3.5</v>
          </cell>
          <cell r="S5865" t="str">
            <v>6</v>
          </cell>
          <cell r="T5865" t="str">
            <v>无</v>
          </cell>
          <cell r="U5865">
            <v>0</v>
          </cell>
          <cell r="V5865">
            <v>5</v>
          </cell>
          <cell r="W5865">
            <v>5</v>
          </cell>
        </row>
        <row r="5866">
          <cell r="I5866" t="str">
            <v>柒零厚农业发展有限公司道路</v>
          </cell>
          <cell r="J5866" t="str">
            <v>1312F4307230352</v>
          </cell>
          <cell r="K5866" t="str">
            <v>资源产业路</v>
          </cell>
          <cell r="L5866" t="str">
            <v>三类地区</v>
          </cell>
          <cell r="M5866"/>
          <cell r="N5866" t="str">
            <v>新建</v>
          </cell>
          <cell r="O5866" t="str">
            <v>柒零厚农业发展有限公司</v>
          </cell>
          <cell r="R5866" t="str">
            <v>3.5</v>
          </cell>
          <cell r="S5866" t="str">
            <v>6</v>
          </cell>
          <cell r="T5866" t="str">
            <v>无</v>
          </cell>
          <cell r="U5866">
            <v>0</v>
          </cell>
          <cell r="V5866">
            <v>1</v>
          </cell>
          <cell r="W5866">
            <v>1</v>
          </cell>
        </row>
        <row r="5867">
          <cell r="I5867" t="str">
            <v>邱家呦片区渔场道路</v>
          </cell>
          <cell r="J5867" t="str">
            <v>1312F4307230330</v>
          </cell>
          <cell r="K5867" t="str">
            <v>资源产业路</v>
          </cell>
          <cell r="L5867" t="str">
            <v>三类地区</v>
          </cell>
          <cell r="M5867"/>
          <cell r="N5867" t="str">
            <v>新建</v>
          </cell>
          <cell r="O5867" t="str">
            <v>邱家呦片区渔场</v>
          </cell>
          <cell r="R5867" t="str">
            <v>3.5</v>
          </cell>
          <cell r="S5867" t="str">
            <v>6</v>
          </cell>
          <cell r="T5867" t="str">
            <v>无</v>
          </cell>
          <cell r="U5867">
            <v>0</v>
          </cell>
          <cell r="V5867">
            <v>3</v>
          </cell>
          <cell r="W5867">
            <v>3</v>
          </cell>
        </row>
        <row r="5868">
          <cell r="I5868" t="str">
            <v>双龙李德平渔场道路</v>
          </cell>
          <cell r="J5868" t="str">
            <v>1312F4307230390</v>
          </cell>
          <cell r="K5868" t="str">
            <v>资源产业路</v>
          </cell>
          <cell r="L5868" t="str">
            <v>三类地区</v>
          </cell>
          <cell r="M5868"/>
          <cell r="N5868" t="str">
            <v>新建</v>
          </cell>
          <cell r="O5868" t="str">
            <v>双龙李德平渔场</v>
          </cell>
          <cell r="R5868" t="str">
            <v>3.5</v>
          </cell>
          <cell r="S5868" t="str">
            <v>6</v>
          </cell>
          <cell r="T5868" t="str">
            <v>无</v>
          </cell>
          <cell r="U5868">
            <v>0</v>
          </cell>
          <cell r="V5868">
            <v>1</v>
          </cell>
          <cell r="W5868">
            <v>1</v>
          </cell>
        </row>
        <row r="5869">
          <cell r="I5869" t="str">
            <v>双龙杨柳湾渔场道路</v>
          </cell>
          <cell r="J5869" t="str">
            <v>1312F4307230391</v>
          </cell>
          <cell r="K5869" t="str">
            <v>资源产业路</v>
          </cell>
          <cell r="L5869" t="str">
            <v>三类地区</v>
          </cell>
          <cell r="M5869"/>
          <cell r="N5869" t="str">
            <v>新建</v>
          </cell>
          <cell r="O5869" t="str">
            <v>双龙杨柳湾渔场</v>
          </cell>
          <cell r="R5869" t="str">
            <v>3.5</v>
          </cell>
          <cell r="S5869" t="str">
            <v>6</v>
          </cell>
          <cell r="T5869" t="str">
            <v>无</v>
          </cell>
          <cell r="U5869">
            <v>0</v>
          </cell>
          <cell r="V5869">
            <v>1.5</v>
          </cell>
          <cell r="W5869">
            <v>1.5</v>
          </cell>
        </row>
        <row r="5870">
          <cell r="I5870" t="str">
            <v>硕丰科技（二片）道路</v>
          </cell>
          <cell r="J5870" t="str">
            <v>1312F4307230321</v>
          </cell>
          <cell r="K5870" t="str">
            <v>资源产业路</v>
          </cell>
          <cell r="L5870" t="str">
            <v>三类地区</v>
          </cell>
          <cell r="M5870"/>
          <cell r="N5870" t="str">
            <v>新建</v>
          </cell>
          <cell r="O5870" t="str">
            <v>硕丰科技（二片）</v>
          </cell>
          <cell r="R5870" t="str">
            <v>3.5</v>
          </cell>
          <cell r="S5870" t="str">
            <v>6</v>
          </cell>
          <cell r="T5870" t="str">
            <v>无</v>
          </cell>
          <cell r="U5870">
            <v>0</v>
          </cell>
          <cell r="V5870">
            <v>2</v>
          </cell>
          <cell r="W5870">
            <v>2</v>
          </cell>
        </row>
        <row r="5871">
          <cell r="I5871" t="str">
            <v>硕丰科技（三片）道路</v>
          </cell>
          <cell r="J5871" t="str">
            <v>1312F4307230322</v>
          </cell>
          <cell r="K5871" t="str">
            <v>资源产业路</v>
          </cell>
          <cell r="L5871" t="str">
            <v>三类地区</v>
          </cell>
          <cell r="M5871"/>
          <cell r="N5871" t="str">
            <v>新建</v>
          </cell>
          <cell r="O5871" t="str">
            <v>硕丰科技（三片）</v>
          </cell>
          <cell r="R5871" t="str">
            <v>3.5</v>
          </cell>
          <cell r="S5871" t="str">
            <v>6</v>
          </cell>
          <cell r="T5871" t="str">
            <v>无</v>
          </cell>
          <cell r="U5871">
            <v>0</v>
          </cell>
          <cell r="V5871">
            <v>1</v>
          </cell>
          <cell r="W5871">
            <v>1</v>
          </cell>
        </row>
        <row r="5872">
          <cell r="I5872" t="str">
            <v>硕丰科技道路</v>
          </cell>
          <cell r="J5872" t="str">
            <v>1312F4307230270</v>
          </cell>
          <cell r="K5872" t="str">
            <v>资源产业路</v>
          </cell>
          <cell r="L5872" t="str">
            <v>三类地区</v>
          </cell>
          <cell r="M5872"/>
          <cell r="N5872" t="str">
            <v>新建</v>
          </cell>
          <cell r="O5872" t="str">
            <v>硕丰科技</v>
          </cell>
          <cell r="R5872" t="str">
            <v>3</v>
          </cell>
          <cell r="S5872" t="str">
            <v>6</v>
          </cell>
          <cell r="T5872" t="str">
            <v>无</v>
          </cell>
          <cell r="U5872">
            <v>0</v>
          </cell>
          <cell r="V5872">
            <v>2</v>
          </cell>
          <cell r="W5872">
            <v>2</v>
          </cell>
        </row>
        <row r="5873">
          <cell r="I5873" t="str">
            <v>宋叔贵渔场道路</v>
          </cell>
          <cell r="J5873" t="str">
            <v>1312F4307230416</v>
          </cell>
          <cell r="K5873" t="str">
            <v>资源产业路</v>
          </cell>
          <cell r="L5873" t="str">
            <v>三类地区</v>
          </cell>
          <cell r="M5873"/>
          <cell r="N5873" t="str">
            <v>新建</v>
          </cell>
          <cell r="O5873" t="str">
            <v>宋叔贵渔场</v>
          </cell>
          <cell r="R5873" t="str">
            <v>3.5</v>
          </cell>
          <cell r="S5873" t="str">
            <v>6</v>
          </cell>
          <cell r="T5873" t="str">
            <v>无</v>
          </cell>
          <cell r="U5873">
            <v>0</v>
          </cell>
          <cell r="V5873">
            <v>1.5</v>
          </cell>
          <cell r="W5873">
            <v>1.5</v>
          </cell>
        </row>
        <row r="5874">
          <cell r="I5874" t="str">
            <v>孙圣平养猪场道路</v>
          </cell>
          <cell r="J5874" t="str">
            <v>1312F4307230264</v>
          </cell>
          <cell r="K5874" t="str">
            <v>资源产业路</v>
          </cell>
          <cell r="L5874" t="str">
            <v>三类地区</v>
          </cell>
          <cell r="M5874"/>
          <cell r="N5874" t="str">
            <v>新建</v>
          </cell>
          <cell r="O5874" t="str">
            <v>孙圣平养猪场</v>
          </cell>
          <cell r="R5874" t="str">
            <v>3.5</v>
          </cell>
          <cell r="S5874" t="str">
            <v>6</v>
          </cell>
          <cell r="T5874" t="str">
            <v>无</v>
          </cell>
          <cell r="U5874">
            <v>0</v>
          </cell>
          <cell r="V5874">
            <v>2</v>
          </cell>
          <cell r="W5874">
            <v>2</v>
          </cell>
        </row>
        <row r="5875">
          <cell r="I5875" t="str">
            <v>谭绍平蛋鸡养殖场道路</v>
          </cell>
          <cell r="J5875" t="str">
            <v>1312F4307230337</v>
          </cell>
          <cell r="K5875" t="str">
            <v>资源产业路</v>
          </cell>
          <cell r="L5875" t="str">
            <v>三类地区</v>
          </cell>
          <cell r="M5875"/>
          <cell r="N5875" t="str">
            <v>新建</v>
          </cell>
          <cell r="O5875" t="str">
            <v>谭绍平蛋鸡养殖场</v>
          </cell>
          <cell r="R5875" t="str">
            <v>3.5</v>
          </cell>
          <cell r="S5875" t="str">
            <v>6</v>
          </cell>
          <cell r="T5875" t="str">
            <v>无</v>
          </cell>
          <cell r="U5875">
            <v>0</v>
          </cell>
          <cell r="V5875">
            <v>1</v>
          </cell>
          <cell r="W5875">
            <v>1</v>
          </cell>
        </row>
        <row r="5876">
          <cell r="I5876" t="str">
            <v>天富牧业养殖场道路</v>
          </cell>
          <cell r="J5876" t="str">
            <v>1312F4307230309</v>
          </cell>
          <cell r="K5876" t="str">
            <v>资源产业路</v>
          </cell>
          <cell r="L5876" t="str">
            <v>三类地区</v>
          </cell>
          <cell r="M5876"/>
          <cell r="N5876" t="str">
            <v>新建</v>
          </cell>
          <cell r="O5876" t="str">
            <v>天富牧业养殖场</v>
          </cell>
          <cell r="R5876" t="str">
            <v>3.5</v>
          </cell>
          <cell r="S5876" t="str">
            <v>6</v>
          </cell>
          <cell r="T5876" t="str">
            <v>无</v>
          </cell>
          <cell r="U5876">
            <v>0</v>
          </cell>
          <cell r="V5876">
            <v>1</v>
          </cell>
          <cell r="W5876">
            <v>1</v>
          </cell>
        </row>
        <row r="5877">
          <cell r="I5877" t="str">
            <v>田军养殖厂道路</v>
          </cell>
          <cell r="J5877" t="str">
            <v>1312F4307230415</v>
          </cell>
          <cell r="K5877" t="str">
            <v>资源产业路</v>
          </cell>
          <cell r="L5877" t="str">
            <v>三类地区</v>
          </cell>
          <cell r="M5877"/>
          <cell r="N5877" t="str">
            <v>新建</v>
          </cell>
          <cell r="O5877" t="str">
            <v>田军养殖厂</v>
          </cell>
          <cell r="R5877" t="str">
            <v>2</v>
          </cell>
          <cell r="S5877" t="str">
            <v>6</v>
          </cell>
          <cell r="T5877" t="str">
            <v>无</v>
          </cell>
          <cell r="U5877">
            <v>0</v>
          </cell>
          <cell r="V5877">
            <v>2</v>
          </cell>
          <cell r="W5877">
            <v>2</v>
          </cell>
        </row>
        <row r="5878">
          <cell r="I5878" t="str">
            <v>王家厂镇柳树养殖场道路</v>
          </cell>
          <cell r="J5878" t="str">
            <v>1312F4307230239</v>
          </cell>
          <cell r="K5878" t="str">
            <v>资源产业路</v>
          </cell>
          <cell r="L5878" t="str">
            <v>三类地区</v>
          </cell>
          <cell r="M5878"/>
          <cell r="N5878" t="str">
            <v>新建</v>
          </cell>
          <cell r="O5878" t="str">
            <v>王家厂镇柳树养殖场</v>
          </cell>
          <cell r="R5878" t="str">
            <v>3.5</v>
          </cell>
          <cell r="S5878" t="str">
            <v>6(5)</v>
          </cell>
          <cell r="T5878" t="str">
            <v>无</v>
          </cell>
          <cell r="U5878">
            <v>0</v>
          </cell>
          <cell r="V5878">
            <v>3</v>
          </cell>
          <cell r="W5878">
            <v>3</v>
          </cell>
        </row>
        <row r="5879">
          <cell r="I5879" t="str">
            <v>吴莲仿养殖场道路</v>
          </cell>
          <cell r="J5879" t="str">
            <v>1312F4307230368</v>
          </cell>
          <cell r="K5879" t="str">
            <v>资源产业路</v>
          </cell>
          <cell r="L5879" t="str">
            <v>三类地区</v>
          </cell>
          <cell r="M5879"/>
          <cell r="N5879" t="str">
            <v>新建</v>
          </cell>
          <cell r="O5879" t="str">
            <v>吴莲仿养殖场</v>
          </cell>
          <cell r="R5879" t="str">
            <v>3.5</v>
          </cell>
          <cell r="S5879" t="str">
            <v>6</v>
          </cell>
          <cell r="T5879" t="str">
            <v>无</v>
          </cell>
          <cell r="U5879">
            <v>0</v>
          </cell>
          <cell r="V5879">
            <v>1</v>
          </cell>
          <cell r="W5879">
            <v>1</v>
          </cell>
        </row>
        <row r="5880">
          <cell r="I5880" t="str">
            <v>夏家四组-童家堰连接路</v>
          </cell>
          <cell r="J5880" t="str">
            <v>1312F4307230476</v>
          </cell>
          <cell r="K5880" t="str">
            <v>资源产业路</v>
          </cell>
          <cell r="L5880" t="str">
            <v>三类地区</v>
          </cell>
          <cell r="M5880"/>
          <cell r="O5880" t="str">
            <v>澧县新海柑桔专业合作社</v>
          </cell>
          <cell r="R5880" t="str">
            <v>2.5</v>
          </cell>
          <cell r="S5880" t="str">
            <v>6(4.5)</v>
          </cell>
          <cell r="T5880" t="str">
            <v>V725430723</v>
          </cell>
          <cell r="U5880">
            <v>0</v>
          </cell>
          <cell r="V5880">
            <v>0.56299999999999994</v>
          </cell>
          <cell r="W5880">
            <v>0.56299999999999994</v>
          </cell>
        </row>
        <row r="5881">
          <cell r="I5881" t="str">
            <v>向才银养殖场道路</v>
          </cell>
          <cell r="J5881" t="str">
            <v>1312F4307230254</v>
          </cell>
          <cell r="K5881" t="str">
            <v>资源产业路</v>
          </cell>
          <cell r="L5881" t="str">
            <v>三类地区</v>
          </cell>
          <cell r="M5881"/>
          <cell r="N5881" t="str">
            <v>新建</v>
          </cell>
          <cell r="O5881" t="str">
            <v>向才银养殖场</v>
          </cell>
          <cell r="R5881" t="str">
            <v>3.5</v>
          </cell>
          <cell r="S5881" t="str">
            <v>6</v>
          </cell>
          <cell r="T5881" t="str">
            <v>无</v>
          </cell>
          <cell r="U5881">
            <v>0</v>
          </cell>
          <cell r="V5881">
            <v>1</v>
          </cell>
          <cell r="W5881">
            <v>1</v>
          </cell>
        </row>
        <row r="5882">
          <cell r="I5882" t="str">
            <v>肖红岸猪场道路</v>
          </cell>
          <cell r="J5882" t="str">
            <v>1312F4307230277</v>
          </cell>
          <cell r="K5882" t="str">
            <v>资源产业路</v>
          </cell>
          <cell r="L5882" t="str">
            <v>三类地区</v>
          </cell>
          <cell r="M5882"/>
          <cell r="N5882" t="str">
            <v>新建</v>
          </cell>
          <cell r="O5882" t="str">
            <v>肖红岸猪场</v>
          </cell>
          <cell r="R5882" t="str">
            <v>3.5</v>
          </cell>
          <cell r="S5882" t="str">
            <v>6</v>
          </cell>
          <cell r="T5882" t="str">
            <v>无</v>
          </cell>
          <cell r="U5882">
            <v>0</v>
          </cell>
          <cell r="V5882">
            <v>1</v>
          </cell>
          <cell r="W5882">
            <v>1</v>
          </cell>
        </row>
        <row r="5883">
          <cell r="I5883" t="str">
            <v>熊松波养殖场道路</v>
          </cell>
          <cell r="J5883" t="str">
            <v>1312F4307230237</v>
          </cell>
          <cell r="K5883" t="str">
            <v>资源产业路</v>
          </cell>
          <cell r="L5883" t="str">
            <v>三类地区</v>
          </cell>
          <cell r="M5883"/>
          <cell r="N5883" t="str">
            <v>新建</v>
          </cell>
          <cell r="O5883" t="str">
            <v>熊松波养殖场</v>
          </cell>
          <cell r="R5883" t="str">
            <v>3.5</v>
          </cell>
          <cell r="S5883" t="str">
            <v>6(5)</v>
          </cell>
          <cell r="T5883" t="str">
            <v>无</v>
          </cell>
          <cell r="U5883">
            <v>0</v>
          </cell>
          <cell r="V5883">
            <v>1.5</v>
          </cell>
          <cell r="W5883">
            <v>1.5</v>
          </cell>
        </row>
        <row r="5884">
          <cell r="I5884" t="str">
            <v>盐井镇白马庙陈爱民养猪场道路</v>
          </cell>
          <cell r="J5884" t="str">
            <v>1312F4307230317</v>
          </cell>
          <cell r="K5884" t="str">
            <v>资源产业路</v>
          </cell>
          <cell r="L5884" t="str">
            <v>三类地区</v>
          </cell>
          <cell r="M5884"/>
          <cell r="N5884" t="str">
            <v>新建</v>
          </cell>
          <cell r="O5884" t="str">
            <v>盐井镇白马庙陈爱民养猪场</v>
          </cell>
          <cell r="R5884" t="str">
            <v>3.5</v>
          </cell>
          <cell r="S5884" t="str">
            <v>6</v>
          </cell>
          <cell r="T5884" t="str">
            <v>无</v>
          </cell>
          <cell r="U5884">
            <v>0</v>
          </cell>
          <cell r="V5884">
            <v>0.5</v>
          </cell>
          <cell r="W5884">
            <v>0.5</v>
          </cell>
        </row>
        <row r="5885">
          <cell r="I5885" t="str">
            <v>盐井镇锦绣千村农业专业合作社分水岭分社道路</v>
          </cell>
          <cell r="J5885" t="str">
            <v>1312F4307230380</v>
          </cell>
          <cell r="K5885" t="str">
            <v>资源产业路</v>
          </cell>
          <cell r="L5885" t="str">
            <v>三类地区</v>
          </cell>
          <cell r="M5885"/>
          <cell r="N5885" t="str">
            <v>新建</v>
          </cell>
          <cell r="O5885" t="str">
            <v>盐井镇锦绣千村农业专业合作社分水岭分社</v>
          </cell>
          <cell r="R5885" t="str">
            <v>3.5</v>
          </cell>
          <cell r="S5885" t="str">
            <v>6</v>
          </cell>
          <cell r="T5885" t="str">
            <v>无</v>
          </cell>
          <cell r="U5885">
            <v>0</v>
          </cell>
          <cell r="V5885">
            <v>1</v>
          </cell>
          <cell r="W5885">
            <v>1</v>
          </cell>
        </row>
        <row r="5886">
          <cell r="I5886" t="str">
            <v>宜安康养园道路</v>
          </cell>
          <cell r="J5886" t="str">
            <v>1312F4307230408</v>
          </cell>
          <cell r="K5886" t="str">
            <v>资源产业路</v>
          </cell>
          <cell r="L5886" t="str">
            <v>三类地区</v>
          </cell>
          <cell r="M5886"/>
          <cell r="N5886" t="str">
            <v>新建</v>
          </cell>
          <cell r="O5886" t="str">
            <v>宜安康养园</v>
          </cell>
          <cell r="R5886" t="str">
            <v>3.5</v>
          </cell>
          <cell r="S5886" t="str">
            <v>6</v>
          </cell>
          <cell r="T5886" t="str">
            <v>Y067430723</v>
          </cell>
          <cell r="U5886">
            <v>0</v>
          </cell>
          <cell r="V5886">
            <v>1</v>
          </cell>
          <cell r="W5886">
            <v>1</v>
          </cell>
        </row>
        <row r="5887">
          <cell r="I5887" t="str">
            <v>永镇一组-二十三组连接路</v>
          </cell>
          <cell r="J5887" t="str">
            <v>1312F4307230464</v>
          </cell>
          <cell r="K5887" t="str">
            <v>资源产业路</v>
          </cell>
          <cell r="L5887" t="str">
            <v>三类地区</v>
          </cell>
          <cell r="M5887"/>
          <cell r="O5887" t="str">
            <v>澧县君诚葡萄种植合作社</v>
          </cell>
          <cell r="R5887" t="str">
            <v>3</v>
          </cell>
          <cell r="S5887" t="str">
            <v>6(4.5)</v>
          </cell>
          <cell r="T5887" t="str">
            <v>C997430723</v>
          </cell>
          <cell r="U5887">
            <v>0</v>
          </cell>
          <cell r="V5887">
            <v>5.2</v>
          </cell>
          <cell r="W5887">
            <v>5.2</v>
          </cell>
        </row>
        <row r="5888">
          <cell r="I5888" t="str">
            <v>优胜柑橘种植合作社连接路</v>
          </cell>
          <cell r="J5888" t="str">
            <v>1312F4307230445</v>
          </cell>
          <cell r="K5888" t="str">
            <v>资源产业路</v>
          </cell>
          <cell r="L5888" t="str">
            <v>三类地区</v>
          </cell>
          <cell r="M5888"/>
          <cell r="N5888" t="str">
            <v>新建</v>
          </cell>
          <cell r="O5888" t="str">
            <v>优胜柑橘种植合作社</v>
          </cell>
          <cell r="R5888" t="str">
            <v>0</v>
          </cell>
          <cell r="S5888" t="str">
            <v>6</v>
          </cell>
          <cell r="T5888" t="str">
            <v>无</v>
          </cell>
          <cell r="U5888">
            <v>0</v>
          </cell>
          <cell r="V5888">
            <v>3.5</v>
          </cell>
          <cell r="W5888">
            <v>3.5</v>
          </cell>
        </row>
        <row r="5889">
          <cell r="I5889" t="str">
            <v>余家坝片区渔场道路</v>
          </cell>
          <cell r="J5889" t="str">
            <v>1312F4307230329</v>
          </cell>
          <cell r="K5889" t="str">
            <v>资源产业路</v>
          </cell>
          <cell r="L5889" t="str">
            <v>三类地区</v>
          </cell>
          <cell r="M5889"/>
          <cell r="N5889" t="str">
            <v>新建</v>
          </cell>
          <cell r="O5889" t="str">
            <v>余家坝片区渔场</v>
          </cell>
          <cell r="R5889" t="str">
            <v>3.5</v>
          </cell>
          <cell r="S5889" t="str">
            <v>6</v>
          </cell>
          <cell r="T5889" t="str">
            <v>无</v>
          </cell>
          <cell r="U5889">
            <v>0</v>
          </cell>
          <cell r="V5889">
            <v>3</v>
          </cell>
          <cell r="W5889">
            <v>3</v>
          </cell>
        </row>
        <row r="5890">
          <cell r="I5890" t="str">
            <v>余云生猪场道路</v>
          </cell>
          <cell r="J5890" t="str">
            <v>1312F4307230269</v>
          </cell>
          <cell r="K5890" t="str">
            <v>资源产业路</v>
          </cell>
          <cell r="L5890" t="str">
            <v>三类地区</v>
          </cell>
          <cell r="M5890"/>
          <cell r="N5890" t="str">
            <v>新建</v>
          </cell>
          <cell r="O5890" t="str">
            <v>余云生猪场</v>
          </cell>
          <cell r="R5890" t="str">
            <v>3.5</v>
          </cell>
          <cell r="S5890" t="str">
            <v>6</v>
          </cell>
          <cell r="T5890" t="str">
            <v>无</v>
          </cell>
          <cell r="U5890">
            <v>0</v>
          </cell>
          <cell r="V5890">
            <v>1</v>
          </cell>
          <cell r="W5890">
            <v>1</v>
          </cell>
        </row>
        <row r="5891">
          <cell r="I5891" t="str">
            <v>渔场道路</v>
          </cell>
          <cell r="J5891" t="str">
            <v>1312F4307230414</v>
          </cell>
          <cell r="K5891" t="str">
            <v>资源产业路</v>
          </cell>
          <cell r="L5891" t="str">
            <v>三类地区</v>
          </cell>
          <cell r="M5891"/>
          <cell r="N5891" t="str">
            <v>新建</v>
          </cell>
          <cell r="O5891" t="str">
            <v>梦溪渔场</v>
          </cell>
          <cell r="R5891" t="str">
            <v>3.5</v>
          </cell>
          <cell r="S5891" t="str">
            <v>6</v>
          </cell>
          <cell r="T5891" t="str">
            <v>无</v>
          </cell>
          <cell r="U5891">
            <v>0</v>
          </cell>
          <cell r="V5891">
            <v>3</v>
          </cell>
          <cell r="W5891">
            <v>3</v>
          </cell>
        </row>
        <row r="5892">
          <cell r="I5892" t="str">
            <v>玉圃生猪繁养场道路</v>
          </cell>
          <cell r="J5892" t="str">
            <v>1312F4307230284</v>
          </cell>
          <cell r="K5892" t="str">
            <v>资源产业路</v>
          </cell>
          <cell r="L5892" t="str">
            <v>三类地区</v>
          </cell>
          <cell r="M5892"/>
          <cell r="N5892" t="str">
            <v>新建</v>
          </cell>
          <cell r="O5892" t="str">
            <v>玉圃生猪繁养场</v>
          </cell>
          <cell r="R5892" t="str">
            <v>3.5</v>
          </cell>
          <cell r="S5892" t="str">
            <v>6</v>
          </cell>
          <cell r="T5892" t="str">
            <v>无</v>
          </cell>
          <cell r="U5892">
            <v>0</v>
          </cell>
          <cell r="V5892">
            <v>1</v>
          </cell>
          <cell r="W5892">
            <v>1</v>
          </cell>
        </row>
        <row r="5893">
          <cell r="I5893" t="str">
            <v>云盖山生态旅游区建设项目道路</v>
          </cell>
          <cell r="J5893" t="str">
            <v>1312F4307230007</v>
          </cell>
          <cell r="K5893" t="str">
            <v>资源产业路</v>
          </cell>
          <cell r="L5893" t="str">
            <v>三类地区</v>
          </cell>
          <cell r="M5893"/>
          <cell r="N5893" t="str">
            <v>新建</v>
          </cell>
          <cell r="O5893" t="str">
            <v>云盖山生态旅游区建设项目</v>
          </cell>
          <cell r="R5893" t="str">
            <v>3.5</v>
          </cell>
          <cell r="S5893" t="str">
            <v>6</v>
          </cell>
          <cell r="T5893" t="str">
            <v>无</v>
          </cell>
          <cell r="U5893">
            <v>0</v>
          </cell>
          <cell r="V5893">
            <v>3</v>
          </cell>
          <cell r="W5893">
            <v>3</v>
          </cell>
        </row>
        <row r="5894">
          <cell r="I5894" t="str">
            <v>章明养猪厂道路</v>
          </cell>
          <cell r="J5894" t="str">
            <v>1312F4307230438</v>
          </cell>
          <cell r="K5894" t="str">
            <v>资源产业路</v>
          </cell>
          <cell r="L5894" t="str">
            <v>三类地区</v>
          </cell>
          <cell r="M5894"/>
          <cell r="N5894" t="str">
            <v>新建</v>
          </cell>
          <cell r="O5894" t="str">
            <v>章明养猪厂</v>
          </cell>
          <cell r="R5894" t="str">
            <v>3.5</v>
          </cell>
          <cell r="S5894" t="str">
            <v>6</v>
          </cell>
          <cell r="T5894" t="str">
            <v>无</v>
          </cell>
          <cell r="U5894">
            <v>0</v>
          </cell>
          <cell r="V5894">
            <v>1</v>
          </cell>
          <cell r="W5894">
            <v>1</v>
          </cell>
        </row>
        <row r="5895">
          <cell r="I5895" t="str">
            <v>章明养猪壹厂道路</v>
          </cell>
          <cell r="J5895" t="str">
            <v>1312F4307230439</v>
          </cell>
          <cell r="K5895" t="str">
            <v>资源产业路</v>
          </cell>
          <cell r="L5895" t="str">
            <v>三类地区</v>
          </cell>
          <cell r="M5895"/>
          <cell r="N5895" t="str">
            <v>新建</v>
          </cell>
          <cell r="O5895" t="str">
            <v>章明养猪壹厂</v>
          </cell>
          <cell r="R5895" t="str">
            <v>3.5</v>
          </cell>
          <cell r="S5895" t="str">
            <v>6</v>
          </cell>
          <cell r="T5895" t="str">
            <v>无</v>
          </cell>
          <cell r="U5895">
            <v>0</v>
          </cell>
          <cell r="V5895">
            <v>0.5</v>
          </cell>
          <cell r="W5895">
            <v>0.5</v>
          </cell>
        </row>
        <row r="5896">
          <cell r="I5896" t="str">
            <v>赵传贵猪场道路</v>
          </cell>
          <cell r="J5896" t="str">
            <v>1312F4307230265</v>
          </cell>
          <cell r="K5896" t="str">
            <v>资源产业路</v>
          </cell>
          <cell r="L5896" t="str">
            <v>三类地区</v>
          </cell>
          <cell r="M5896"/>
          <cell r="N5896" t="str">
            <v>新建</v>
          </cell>
          <cell r="O5896" t="str">
            <v>赵传贵猪场</v>
          </cell>
          <cell r="R5896" t="str">
            <v>3.5</v>
          </cell>
          <cell r="S5896" t="str">
            <v>6</v>
          </cell>
          <cell r="T5896" t="str">
            <v>无</v>
          </cell>
          <cell r="U5896">
            <v>0</v>
          </cell>
          <cell r="V5896">
            <v>1</v>
          </cell>
          <cell r="W5896">
            <v>1</v>
          </cell>
        </row>
        <row r="5897">
          <cell r="I5897" t="str">
            <v>中药材（枳壳）产业园道路</v>
          </cell>
          <cell r="J5897" t="str">
            <v>1312F4307230417</v>
          </cell>
          <cell r="K5897" t="str">
            <v>资源产业路</v>
          </cell>
          <cell r="L5897" t="str">
            <v>三类地区</v>
          </cell>
          <cell r="M5897"/>
          <cell r="N5897" t="str">
            <v>新建</v>
          </cell>
          <cell r="O5897" t="str">
            <v>中药材（枳壳）产业园</v>
          </cell>
          <cell r="R5897" t="str">
            <v>3.5</v>
          </cell>
          <cell r="S5897" t="str">
            <v>6</v>
          </cell>
          <cell r="T5897" t="str">
            <v>无</v>
          </cell>
          <cell r="U5897">
            <v>0</v>
          </cell>
          <cell r="V5897">
            <v>2</v>
          </cell>
          <cell r="W5897">
            <v>2</v>
          </cell>
        </row>
        <row r="5898">
          <cell r="I5898" t="str">
            <v>钟家山水稻种埴专业合作社道路</v>
          </cell>
          <cell r="J5898" t="str">
            <v>1312F4307230418</v>
          </cell>
          <cell r="K5898" t="str">
            <v>资源产业路</v>
          </cell>
          <cell r="L5898" t="str">
            <v>三类地区</v>
          </cell>
          <cell r="M5898"/>
          <cell r="N5898" t="str">
            <v>新建</v>
          </cell>
          <cell r="O5898" t="str">
            <v>钟家山水稻种埴专业合作社</v>
          </cell>
          <cell r="R5898" t="str">
            <v>3.5</v>
          </cell>
          <cell r="S5898" t="str">
            <v>6</v>
          </cell>
          <cell r="T5898" t="str">
            <v>无</v>
          </cell>
          <cell r="U5898">
            <v>0</v>
          </cell>
          <cell r="V5898">
            <v>3</v>
          </cell>
          <cell r="W5898">
            <v>3</v>
          </cell>
        </row>
        <row r="5899">
          <cell r="I5899" t="str">
            <v>主沟东路渔场道路</v>
          </cell>
          <cell r="J5899" t="str">
            <v>1312F4307230411</v>
          </cell>
          <cell r="K5899" t="str">
            <v>资源产业路</v>
          </cell>
          <cell r="L5899" t="str">
            <v>三类地区</v>
          </cell>
          <cell r="M5899"/>
          <cell r="N5899" t="str">
            <v>新建</v>
          </cell>
          <cell r="O5899" t="str">
            <v>主沟东路渔场</v>
          </cell>
          <cell r="R5899" t="str">
            <v>3.5</v>
          </cell>
          <cell r="S5899" t="str">
            <v>6</v>
          </cell>
          <cell r="T5899" t="str">
            <v>无</v>
          </cell>
          <cell r="U5899">
            <v>0</v>
          </cell>
          <cell r="V5899">
            <v>2</v>
          </cell>
          <cell r="W5899">
            <v>2</v>
          </cell>
        </row>
        <row r="5900">
          <cell r="I5900" t="str">
            <v>澧县碧兴家庭农场道路</v>
          </cell>
          <cell r="J5900" t="str">
            <v>1312F4307230296</v>
          </cell>
          <cell r="K5900" t="str">
            <v>资源产业路</v>
          </cell>
          <cell r="L5900" t="str">
            <v>三类地区</v>
          </cell>
          <cell r="M5900"/>
          <cell r="N5900" t="str">
            <v>新建</v>
          </cell>
          <cell r="O5900" t="str">
            <v>澧县碧兴家庭农场</v>
          </cell>
          <cell r="R5900" t="str">
            <v>3.5</v>
          </cell>
          <cell r="S5900" t="str">
            <v>6</v>
          </cell>
          <cell r="T5900" t="str">
            <v>无</v>
          </cell>
          <cell r="U5900">
            <v>0</v>
          </cell>
          <cell r="V5900">
            <v>1</v>
          </cell>
          <cell r="W5900">
            <v>1</v>
          </cell>
        </row>
        <row r="5901">
          <cell r="I5901" t="str">
            <v>澧县长草堰蔬菜种植专业合作社道路</v>
          </cell>
          <cell r="J5901" t="str">
            <v>1312F4307230080</v>
          </cell>
          <cell r="K5901" t="str">
            <v>资源产业路</v>
          </cell>
          <cell r="L5901" t="str">
            <v>三类地区</v>
          </cell>
          <cell r="M5901"/>
          <cell r="N5901" t="str">
            <v>新建</v>
          </cell>
          <cell r="O5901" t="str">
            <v>澧县长草堰蔬菜种植专业合作社</v>
          </cell>
          <cell r="R5901" t="str">
            <v>3</v>
          </cell>
          <cell r="S5901" t="str">
            <v>6(5)</v>
          </cell>
          <cell r="T5901" t="str">
            <v>C200430723</v>
          </cell>
          <cell r="U5901">
            <v>0</v>
          </cell>
          <cell r="V5901">
            <v>3</v>
          </cell>
          <cell r="W5901">
            <v>3</v>
          </cell>
        </row>
        <row r="5902">
          <cell r="I5902" t="str">
            <v>澧县长福果业有限公司道路</v>
          </cell>
          <cell r="J5902" t="str">
            <v>1312F4307230029</v>
          </cell>
          <cell r="K5902" t="str">
            <v>资源产业路</v>
          </cell>
          <cell r="L5902" t="str">
            <v>三类地区</v>
          </cell>
          <cell r="M5902"/>
          <cell r="N5902" t="str">
            <v>新建</v>
          </cell>
          <cell r="O5902" t="str">
            <v>澧县长福果业有限公司</v>
          </cell>
          <cell r="R5902" t="str">
            <v>3</v>
          </cell>
          <cell r="S5902" t="str">
            <v>6(5)</v>
          </cell>
          <cell r="T5902" t="str">
            <v>无</v>
          </cell>
          <cell r="U5902">
            <v>0</v>
          </cell>
          <cell r="V5902">
            <v>2</v>
          </cell>
          <cell r="W5902">
            <v>2</v>
          </cell>
        </row>
        <row r="5903">
          <cell r="I5903" t="str">
            <v>澧县车溪水稻种植专业合作社道路</v>
          </cell>
          <cell r="J5903" t="str">
            <v>1312F4307230081</v>
          </cell>
          <cell r="K5903" t="str">
            <v>资源产业路</v>
          </cell>
          <cell r="L5903" t="str">
            <v>三类地区</v>
          </cell>
          <cell r="M5903"/>
          <cell r="N5903" t="str">
            <v>新建</v>
          </cell>
          <cell r="O5903" t="str">
            <v>澧县车溪水稻种植专业合作社</v>
          </cell>
          <cell r="R5903" t="str">
            <v>3.5</v>
          </cell>
          <cell r="S5903" t="str">
            <v>6(5)</v>
          </cell>
          <cell r="T5903" t="str">
            <v>无</v>
          </cell>
          <cell r="U5903">
            <v>0</v>
          </cell>
          <cell r="V5903">
            <v>2.2999999999999998</v>
          </cell>
          <cell r="W5903">
            <v>2.2999999999999998</v>
          </cell>
        </row>
        <row r="5904">
          <cell r="I5904" t="str">
            <v>澧县车溪乡城头山良种繁育基地道路</v>
          </cell>
          <cell r="J5904" t="str">
            <v>1312F4307230206</v>
          </cell>
          <cell r="K5904" t="str">
            <v>资源产业路</v>
          </cell>
          <cell r="L5904" t="str">
            <v>三类地区</v>
          </cell>
          <cell r="M5904"/>
          <cell r="N5904" t="str">
            <v>新建</v>
          </cell>
          <cell r="O5904" t="str">
            <v>澧县车溪乡城头山良种繁育基地</v>
          </cell>
          <cell r="R5904" t="str">
            <v>3.5</v>
          </cell>
          <cell r="S5904" t="str">
            <v>6</v>
          </cell>
          <cell r="T5904" t="str">
            <v>无</v>
          </cell>
          <cell r="U5904">
            <v>0</v>
          </cell>
          <cell r="V5904">
            <v>1</v>
          </cell>
          <cell r="W5904">
            <v>1</v>
          </cell>
        </row>
        <row r="5905">
          <cell r="I5905" t="str">
            <v>澧县大梁农业发展有限公司道路</v>
          </cell>
          <cell r="J5905" t="str">
            <v>1312F4307230287</v>
          </cell>
          <cell r="K5905" t="str">
            <v>资源产业路</v>
          </cell>
          <cell r="L5905" t="str">
            <v>三类地区</v>
          </cell>
          <cell r="M5905"/>
          <cell r="N5905" t="str">
            <v>新建</v>
          </cell>
          <cell r="O5905" t="str">
            <v>澧县大梁农业发展有限公司</v>
          </cell>
          <cell r="R5905" t="str">
            <v>3.5</v>
          </cell>
          <cell r="S5905" t="str">
            <v>6</v>
          </cell>
          <cell r="T5905" t="str">
            <v>无</v>
          </cell>
          <cell r="U5905">
            <v>0</v>
          </cell>
          <cell r="V5905">
            <v>6</v>
          </cell>
          <cell r="W5905">
            <v>6</v>
          </cell>
        </row>
        <row r="5906">
          <cell r="I5906" t="str">
            <v>澧县大堰垱特色粮食产业园道路</v>
          </cell>
          <cell r="J5906" t="str">
            <v>1312F4307230004</v>
          </cell>
          <cell r="K5906" t="str">
            <v>资源产业路</v>
          </cell>
          <cell r="L5906" t="str">
            <v>三类地区</v>
          </cell>
          <cell r="M5906"/>
          <cell r="N5906" t="str">
            <v>新建</v>
          </cell>
          <cell r="O5906" t="str">
            <v>澧县大堰垱特色粮食产业园</v>
          </cell>
          <cell r="R5906" t="str">
            <v>3.5</v>
          </cell>
          <cell r="S5906" t="str">
            <v>6</v>
          </cell>
          <cell r="T5906" t="str">
            <v>无</v>
          </cell>
          <cell r="U5906">
            <v>0</v>
          </cell>
          <cell r="V5906">
            <v>6</v>
          </cell>
          <cell r="W5906">
            <v>6</v>
          </cell>
        </row>
        <row r="5907">
          <cell r="I5907" t="str">
            <v>澧县风形农机专业合作社道路</v>
          </cell>
          <cell r="J5907" t="str">
            <v>1312F4307230396</v>
          </cell>
          <cell r="K5907" t="str">
            <v>资源产业路</v>
          </cell>
          <cell r="L5907" t="str">
            <v>三类地区</v>
          </cell>
          <cell r="M5907"/>
          <cell r="N5907" t="str">
            <v>升级改造（提质改造）</v>
          </cell>
          <cell r="O5907" t="str">
            <v>澧县风形农机专业合作社</v>
          </cell>
          <cell r="R5907" t="str">
            <v>3.5</v>
          </cell>
          <cell r="S5907" t="str">
            <v>6</v>
          </cell>
          <cell r="T5907" t="str">
            <v>C983430723</v>
          </cell>
          <cell r="U5907">
            <v>0</v>
          </cell>
          <cell r="V5907">
            <v>1.323</v>
          </cell>
          <cell r="W5907">
            <v>1.323</v>
          </cell>
        </row>
        <row r="5908">
          <cell r="I5908" t="str">
            <v>澧县复兴厂镇原味柑桔包装厂连接路（破垱-孙圣清屋场）</v>
          </cell>
          <cell r="J5908" t="str">
            <v>1312F4307230466</v>
          </cell>
          <cell r="K5908" t="str">
            <v>资源产业路</v>
          </cell>
          <cell r="L5908" t="str">
            <v>三类地区</v>
          </cell>
          <cell r="M5908"/>
          <cell r="O5908" t="str">
            <v>澧县复兴厂镇原味柑桔包装厂</v>
          </cell>
          <cell r="R5908" t="str">
            <v>2.5</v>
          </cell>
          <cell r="S5908" t="str">
            <v>6(4.5)</v>
          </cell>
          <cell r="T5908" t="str">
            <v>VV88430723</v>
          </cell>
          <cell r="U5908">
            <v>0</v>
          </cell>
          <cell r="V5908">
            <v>0.36799999999999999</v>
          </cell>
          <cell r="W5908">
            <v>0.36799999999999999</v>
          </cell>
        </row>
        <row r="5909">
          <cell r="I5909" t="str">
            <v>澧县复兴厂镇原味柑桔包装厂连接路（魏小平屋场-赵克云屋场）</v>
          </cell>
          <cell r="J5909" t="str">
            <v>1312F4307230468</v>
          </cell>
          <cell r="K5909" t="str">
            <v>资源产业路</v>
          </cell>
          <cell r="L5909" t="str">
            <v>三类地区</v>
          </cell>
          <cell r="M5909"/>
          <cell r="O5909" t="str">
            <v>澧县复兴厂镇原味柑桔包装厂</v>
          </cell>
          <cell r="R5909" t="str">
            <v>2.5</v>
          </cell>
          <cell r="S5909" t="str">
            <v>6(4.5)</v>
          </cell>
          <cell r="T5909" t="str">
            <v>VV90430723</v>
          </cell>
          <cell r="U5909">
            <v>0</v>
          </cell>
          <cell r="V5909">
            <v>0.35199999999999998</v>
          </cell>
          <cell r="W5909">
            <v>0.35199999999999998</v>
          </cell>
        </row>
        <row r="5910">
          <cell r="I5910" t="str">
            <v>澧县复兴厂镇原味柑桔包装厂连接路（夏家七组-鸡公山）</v>
          </cell>
          <cell r="J5910" t="str">
            <v>1312F4307230470</v>
          </cell>
          <cell r="K5910" t="str">
            <v>资源产业路</v>
          </cell>
          <cell r="L5910" t="str">
            <v>三类地区</v>
          </cell>
          <cell r="M5910"/>
          <cell r="O5910" t="str">
            <v>澧县复兴宏成柑桔信息服务部</v>
          </cell>
          <cell r="R5910" t="str">
            <v>2.5</v>
          </cell>
          <cell r="S5910" t="str">
            <v>6(4.5)</v>
          </cell>
          <cell r="T5910" t="str">
            <v>V720470723</v>
          </cell>
          <cell r="U5910">
            <v>0</v>
          </cell>
          <cell r="V5910">
            <v>0.33800000000000002</v>
          </cell>
          <cell r="W5910">
            <v>0.33800000000000002</v>
          </cell>
        </row>
        <row r="5911">
          <cell r="I5911" t="str">
            <v>澧县复兴厂镇原味柑桔包装厂连接路（夏家小学-复柳线）</v>
          </cell>
          <cell r="J5911" t="str">
            <v>1312F4307230469</v>
          </cell>
          <cell r="K5911" t="str">
            <v>资源产业路</v>
          </cell>
          <cell r="L5911" t="str">
            <v>三类地区</v>
          </cell>
          <cell r="M5911"/>
          <cell r="O5911" t="str">
            <v>澧县复兴宏成柑桔信息服务部</v>
          </cell>
          <cell r="R5911" t="str">
            <v>2.5</v>
          </cell>
          <cell r="S5911" t="str">
            <v>6(4.5)</v>
          </cell>
          <cell r="T5911" t="str">
            <v>VV82430723</v>
          </cell>
          <cell r="U5911">
            <v>0</v>
          </cell>
          <cell r="V5911">
            <v>1.07</v>
          </cell>
          <cell r="W5911">
            <v>1.07</v>
          </cell>
        </row>
        <row r="5912">
          <cell r="I5912" t="str">
            <v>澧县富扬牲猪养殖场道路</v>
          </cell>
          <cell r="J5912" t="str">
            <v>1312F4307230283</v>
          </cell>
          <cell r="K5912" t="str">
            <v>资源产业路</v>
          </cell>
          <cell r="L5912" t="str">
            <v>三类地区</v>
          </cell>
          <cell r="M5912"/>
          <cell r="N5912" t="str">
            <v>新建</v>
          </cell>
          <cell r="O5912" t="str">
            <v>澧县富扬牲猪养殖场</v>
          </cell>
          <cell r="R5912" t="str">
            <v>3.5</v>
          </cell>
          <cell r="S5912" t="str">
            <v>6</v>
          </cell>
          <cell r="T5912" t="str">
            <v>无</v>
          </cell>
          <cell r="U5912">
            <v>0</v>
          </cell>
          <cell r="V5912">
            <v>2</v>
          </cell>
          <cell r="W5912">
            <v>2</v>
          </cell>
        </row>
        <row r="5913">
          <cell r="I5913" t="str">
            <v>澧县高新区产业路</v>
          </cell>
          <cell r="J5913" t="str">
            <v>1312F4307230200</v>
          </cell>
          <cell r="K5913" t="str">
            <v>资源产业路</v>
          </cell>
          <cell r="L5913" t="str">
            <v>三类地区</v>
          </cell>
          <cell r="M5913"/>
          <cell r="N5913" t="str">
            <v>新建</v>
          </cell>
          <cell r="O5913" t="str">
            <v>澧县高新区产业基地</v>
          </cell>
          <cell r="R5913" t="str">
            <v>3</v>
          </cell>
          <cell r="S5913" t="str">
            <v>6(5)</v>
          </cell>
          <cell r="T5913" t="str">
            <v>无</v>
          </cell>
          <cell r="U5913">
            <v>0</v>
          </cell>
          <cell r="V5913">
            <v>0.5</v>
          </cell>
          <cell r="W5913">
            <v>0.5</v>
          </cell>
        </row>
        <row r="5914">
          <cell r="I5914" t="str">
            <v>澧县光普生猪养殖专业合作社道路</v>
          </cell>
          <cell r="J5914" t="str">
            <v>1312F4307230246</v>
          </cell>
          <cell r="K5914" t="str">
            <v>资源产业路</v>
          </cell>
          <cell r="L5914" t="str">
            <v>三类地区</v>
          </cell>
          <cell r="M5914"/>
          <cell r="N5914" t="str">
            <v>新建</v>
          </cell>
          <cell r="O5914" t="str">
            <v>澧县光普生猪养殖专业合作社</v>
          </cell>
          <cell r="R5914" t="str">
            <v>3.5</v>
          </cell>
          <cell r="S5914" t="str">
            <v>6</v>
          </cell>
          <cell r="T5914" t="str">
            <v>无</v>
          </cell>
          <cell r="U5914">
            <v>0</v>
          </cell>
          <cell r="V5914">
            <v>1</v>
          </cell>
          <cell r="W5914">
            <v>1</v>
          </cell>
        </row>
        <row r="5915">
          <cell r="I5915" t="str">
            <v>澧县果果如意柑桔信息服务中心连接路（李家公路-王华清屋场）</v>
          </cell>
          <cell r="J5915" t="str">
            <v>1312F4307230472</v>
          </cell>
          <cell r="K5915" t="str">
            <v>资源产业路</v>
          </cell>
          <cell r="L5915" t="str">
            <v>三类地区</v>
          </cell>
          <cell r="M5915"/>
          <cell r="O5915" t="str">
            <v>澧县果果如意柑桔信息服务中心</v>
          </cell>
          <cell r="R5915" t="str">
            <v>2.5</v>
          </cell>
          <cell r="S5915" t="str">
            <v>6(4.5)</v>
          </cell>
          <cell r="T5915" t="str">
            <v>VV96430723</v>
          </cell>
          <cell r="U5915">
            <v>0</v>
          </cell>
          <cell r="V5915">
            <v>0.35399999999999998</v>
          </cell>
          <cell r="W5915">
            <v>0.35399999999999998</v>
          </cell>
        </row>
        <row r="5916">
          <cell r="I5916" t="str">
            <v>澧县果果如意柑桔信息服务中心连接路（双桥1组-俞明宗屋场）</v>
          </cell>
          <cell r="J5916" t="str">
            <v>1312F4307230473</v>
          </cell>
          <cell r="K5916" t="str">
            <v>资源产业路</v>
          </cell>
          <cell r="L5916" t="str">
            <v>三类地区</v>
          </cell>
          <cell r="M5916"/>
          <cell r="O5916" t="str">
            <v>澧县果果如意柑桔信息服务中心</v>
          </cell>
          <cell r="R5916" t="str">
            <v>2.5</v>
          </cell>
          <cell r="S5916" t="str">
            <v>6(4.5)</v>
          </cell>
          <cell r="T5916" t="str">
            <v>VV98430723</v>
          </cell>
          <cell r="U5916">
            <v>0</v>
          </cell>
          <cell r="V5916">
            <v>0.14799999999999999</v>
          </cell>
          <cell r="W5916">
            <v>0.14799999999999999</v>
          </cell>
        </row>
        <row r="5917">
          <cell r="I5917" t="str">
            <v>澧县果果如意柑桔信息服务中心连接路（王华明屋场-铁塔）</v>
          </cell>
          <cell r="J5917" t="str">
            <v>1312F4307230471</v>
          </cell>
          <cell r="K5917" t="str">
            <v>资源产业路</v>
          </cell>
          <cell r="L5917" t="str">
            <v>三类地区</v>
          </cell>
          <cell r="M5917"/>
          <cell r="O5917" t="str">
            <v>澧县果果如意柑桔信息服务中心</v>
          </cell>
          <cell r="R5917" t="str">
            <v>2.5</v>
          </cell>
          <cell r="S5917" t="str">
            <v>6(4.5)</v>
          </cell>
          <cell r="T5917" t="str">
            <v>VV95430723</v>
          </cell>
          <cell r="U5917">
            <v>0</v>
          </cell>
          <cell r="V5917">
            <v>0.60799999999999998</v>
          </cell>
          <cell r="W5917">
            <v>0.60799999999999998</v>
          </cell>
        </row>
        <row r="5918">
          <cell r="I5918" t="str">
            <v>澧县果农苗木专业合作社连接路（G207-胡城云屋场）</v>
          </cell>
          <cell r="J5918" t="str">
            <v>1312F4307230474</v>
          </cell>
          <cell r="K5918" t="str">
            <v>资源产业路</v>
          </cell>
          <cell r="L5918" t="str">
            <v>三类地区</v>
          </cell>
          <cell r="M5918"/>
          <cell r="O5918" t="str">
            <v>澧县果农苗木专业合作社</v>
          </cell>
          <cell r="R5918" t="str">
            <v>2.5</v>
          </cell>
          <cell r="S5918" t="str">
            <v>6(4.5)</v>
          </cell>
          <cell r="T5918" t="str">
            <v>VV91430723</v>
          </cell>
          <cell r="U5918">
            <v>0</v>
          </cell>
          <cell r="V5918">
            <v>0.34300000000000003</v>
          </cell>
          <cell r="W5918">
            <v>0.34300000000000003</v>
          </cell>
        </row>
        <row r="5919">
          <cell r="I5919" t="str">
            <v>澧县果农苗木专业合作社连接路（胡圣辉屋场-熊克平屋场）</v>
          </cell>
          <cell r="J5919" t="str">
            <v>1312F4307230475</v>
          </cell>
          <cell r="K5919" t="str">
            <v>资源产业路</v>
          </cell>
          <cell r="L5919" t="str">
            <v>三类地区</v>
          </cell>
          <cell r="M5919"/>
          <cell r="O5919" t="str">
            <v>澧县果农苗木专业合作社</v>
          </cell>
          <cell r="R5919" t="str">
            <v>2.5</v>
          </cell>
          <cell r="S5919" t="str">
            <v>6(4.5)</v>
          </cell>
          <cell r="T5919" t="str">
            <v>VV92430723</v>
          </cell>
          <cell r="U5919">
            <v>0</v>
          </cell>
          <cell r="V5919">
            <v>0.434</v>
          </cell>
          <cell r="W5919">
            <v>0.434</v>
          </cell>
        </row>
        <row r="5920">
          <cell r="I5920" t="str">
            <v>澧县果农苗木专业合作社连接路（胡圣文屋场-双桥2组）</v>
          </cell>
          <cell r="J5920" t="str">
            <v>1312F4307230478</v>
          </cell>
          <cell r="K5920" t="str">
            <v>资源产业路</v>
          </cell>
          <cell r="L5920" t="str">
            <v>三类地区</v>
          </cell>
          <cell r="M5920"/>
          <cell r="O5920" t="str">
            <v>澧县果农苗木专业合作社</v>
          </cell>
          <cell r="R5920" t="str">
            <v>2.5</v>
          </cell>
          <cell r="S5920" t="str">
            <v>6(4.5)</v>
          </cell>
          <cell r="T5920" t="str">
            <v>VV94430723</v>
          </cell>
          <cell r="U5920">
            <v>0</v>
          </cell>
          <cell r="V5920">
            <v>0.64500000000000002</v>
          </cell>
          <cell r="W5920">
            <v>0.64500000000000002</v>
          </cell>
        </row>
        <row r="5921">
          <cell r="I5921" t="str">
            <v>澧县果农苗木专业合作社连接路（夏章春屋场-刘军屋场）</v>
          </cell>
          <cell r="J5921" t="str">
            <v>1312F4307230477</v>
          </cell>
          <cell r="K5921" t="str">
            <v>资源产业路</v>
          </cell>
          <cell r="L5921" t="str">
            <v>三类地区</v>
          </cell>
          <cell r="M5921"/>
          <cell r="O5921" t="str">
            <v>澧县果农苗木专业合作社</v>
          </cell>
          <cell r="R5921" t="str">
            <v>2.5</v>
          </cell>
          <cell r="S5921" t="str">
            <v>6(4.5)</v>
          </cell>
          <cell r="T5921" t="str">
            <v>VV93430723</v>
          </cell>
          <cell r="U5921">
            <v>0</v>
          </cell>
          <cell r="V5921">
            <v>0.51100000000000001</v>
          </cell>
          <cell r="W5921">
            <v>0.51100000000000001</v>
          </cell>
        </row>
        <row r="5922">
          <cell r="I5922" t="str">
            <v>澧县海兵草莓种植专业合作社道路</v>
          </cell>
          <cell r="J5922" t="str">
            <v>1312F4307230038</v>
          </cell>
          <cell r="K5922" t="str">
            <v>资源产业路</v>
          </cell>
          <cell r="L5922" t="str">
            <v>三类地区</v>
          </cell>
          <cell r="M5922"/>
          <cell r="N5922" t="str">
            <v>新建</v>
          </cell>
          <cell r="O5922" t="str">
            <v>澧县海兵草莓种植专业合作社</v>
          </cell>
          <cell r="R5922" t="str">
            <v>3</v>
          </cell>
          <cell r="S5922" t="str">
            <v>6(5)</v>
          </cell>
          <cell r="T5922" t="str">
            <v>无</v>
          </cell>
          <cell r="U5922">
            <v>0</v>
          </cell>
          <cell r="V5922">
            <v>2</v>
          </cell>
          <cell r="W5922">
            <v>2</v>
          </cell>
        </row>
        <row r="5923">
          <cell r="I5923" t="str">
            <v>澧县宏丰果业有限公司道路</v>
          </cell>
          <cell r="J5923" t="str">
            <v>1312F4307230076</v>
          </cell>
          <cell r="K5923" t="str">
            <v>资源产业路</v>
          </cell>
          <cell r="L5923" t="str">
            <v>三类地区</v>
          </cell>
          <cell r="M5923"/>
          <cell r="N5923" t="str">
            <v>新建</v>
          </cell>
          <cell r="O5923" t="str">
            <v>澧县宏丰果业有限公司</v>
          </cell>
          <cell r="R5923" t="str">
            <v>4.5</v>
          </cell>
          <cell r="S5923" t="str">
            <v>6</v>
          </cell>
          <cell r="T5923" t="str">
            <v>Y996430723</v>
          </cell>
          <cell r="U5923">
            <v>0</v>
          </cell>
          <cell r="V5923">
            <v>6</v>
          </cell>
          <cell r="W5923">
            <v>6</v>
          </cell>
        </row>
        <row r="5924">
          <cell r="I5924" t="str">
            <v>澧县红发生态养殖农场道路</v>
          </cell>
          <cell r="J5924" t="str">
            <v>1312F4307230295</v>
          </cell>
          <cell r="K5924" t="str">
            <v>资源产业路</v>
          </cell>
          <cell r="L5924" t="str">
            <v>三类地区</v>
          </cell>
          <cell r="M5924"/>
          <cell r="N5924" t="str">
            <v>新建</v>
          </cell>
          <cell r="O5924" t="str">
            <v>澧县红发生态养殖农场</v>
          </cell>
          <cell r="R5924" t="str">
            <v>3.5</v>
          </cell>
          <cell r="S5924" t="str">
            <v>6</v>
          </cell>
          <cell r="T5924" t="str">
            <v>无</v>
          </cell>
          <cell r="U5924">
            <v>0</v>
          </cell>
          <cell r="V5924">
            <v>1</v>
          </cell>
          <cell r="W5924">
            <v>1</v>
          </cell>
        </row>
        <row r="5925">
          <cell r="I5925" t="str">
            <v>澧县红湖鲈鱼养殖专业合作社道路</v>
          </cell>
          <cell r="J5925" t="str">
            <v>1312F4307230419</v>
          </cell>
          <cell r="K5925" t="str">
            <v>资源产业路</v>
          </cell>
          <cell r="L5925" t="str">
            <v>三类地区</v>
          </cell>
          <cell r="M5925"/>
          <cell r="N5925" t="str">
            <v>新建</v>
          </cell>
          <cell r="O5925" t="str">
            <v>澧县红湖鲈鱼养殖专业合作社</v>
          </cell>
          <cell r="R5925" t="str">
            <v>3.5</v>
          </cell>
          <cell r="S5925" t="str">
            <v>6</v>
          </cell>
          <cell r="T5925" t="str">
            <v>无</v>
          </cell>
          <cell r="U5925">
            <v>0</v>
          </cell>
          <cell r="V5925">
            <v>3</v>
          </cell>
          <cell r="W5925">
            <v>3</v>
          </cell>
        </row>
        <row r="5926">
          <cell r="I5926" t="str">
            <v>澧县华洋良种厂道路</v>
          </cell>
          <cell r="J5926" t="str">
            <v>1312F4307230014</v>
          </cell>
          <cell r="K5926" t="str">
            <v>资源产业路</v>
          </cell>
          <cell r="L5926" t="str">
            <v>三类地区</v>
          </cell>
          <cell r="M5926"/>
          <cell r="N5926" t="str">
            <v>新建</v>
          </cell>
          <cell r="O5926" t="str">
            <v>澧县华洋良种厂</v>
          </cell>
          <cell r="R5926" t="str">
            <v>3.5</v>
          </cell>
          <cell r="S5926" t="str">
            <v>6</v>
          </cell>
          <cell r="T5926" t="str">
            <v>C092430723</v>
          </cell>
          <cell r="U5926">
            <v>0</v>
          </cell>
          <cell r="V5926">
            <v>2</v>
          </cell>
          <cell r="W5926">
            <v>2</v>
          </cell>
        </row>
        <row r="5927">
          <cell r="I5927" t="str">
            <v>澧县黄金果种植专业合作社道路工程</v>
          </cell>
          <cell r="J5927" t="str">
            <v>1312F4307230159</v>
          </cell>
          <cell r="K5927" t="str">
            <v>资源产业路</v>
          </cell>
          <cell r="L5927" t="str">
            <v>三类地区</v>
          </cell>
          <cell r="M5927"/>
          <cell r="N5927" t="str">
            <v>新建</v>
          </cell>
          <cell r="O5927" t="str">
            <v>澧县黄金果种植专业合作社</v>
          </cell>
          <cell r="R5927" t="str">
            <v>3.5</v>
          </cell>
          <cell r="S5927" t="str">
            <v>6</v>
          </cell>
          <cell r="T5927" t="str">
            <v>无</v>
          </cell>
          <cell r="U5927">
            <v>0</v>
          </cell>
          <cell r="V5927">
            <v>2</v>
          </cell>
          <cell r="W5927">
            <v>2</v>
          </cell>
        </row>
        <row r="5928">
          <cell r="I5928" t="str">
            <v>澧县佳琪生态养殖有限公司道路</v>
          </cell>
          <cell r="J5928" t="str">
            <v>1312F4307230289</v>
          </cell>
          <cell r="K5928" t="str">
            <v>资源产业路</v>
          </cell>
          <cell r="L5928" t="str">
            <v>三类地区</v>
          </cell>
          <cell r="M5928"/>
          <cell r="N5928" t="str">
            <v>新建</v>
          </cell>
          <cell r="O5928" t="str">
            <v>澧县佳琪生态养殖有限公司</v>
          </cell>
          <cell r="R5928" t="str">
            <v>3.5</v>
          </cell>
          <cell r="S5928" t="str">
            <v>6</v>
          </cell>
          <cell r="T5928" t="str">
            <v>无</v>
          </cell>
          <cell r="U5928">
            <v>0</v>
          </cell>
          <cell r="V5928">
            <v>1</v>
          </cell>
          <cell r="W5928">
            <v>1</v>
          </cell>
        </row>
        <row r="5929">
          <cell r="I5929" t="str">
            <v>澧县金鸡寨生态园道路</v>
          </cell>
          <cell r="J5929" t="str">
            <v>1312F4307230232</v>
          </cell>
          <cell r="K5929" t="str">
            <v>资源产业路</v>
          </cell>
          <cell r="L5929" t="str">
            <v>三类地区</v>
          </cell>
          <cell r="M5929"/>
          <cell r="N5929" t="str">
            <v>新建</v>
          </cell>
          <cell r="O5929" t="str">
            <v>澧县金鸡寨生态园</v>
          </cell>
          <cell r="R5929" t="str">
            <v>2.5</v>
          </cell>
          <cell r="S5929" t="str">
            <v>6(5)</v>
          </cell>
          <cell r="T5929" t="str">
            <v>无</v>
          </cell>
          <cell r="U5929">
            <v>0</v>
          </cell>
          <cell r="V5929">
            <v>2.5</v>
          </cell>
          <cell r="W5929">
            <v>2.5</v>
          </cell>
        </row>
        <row r="5930">
          <cell r="I5930" t="str">
            <v>澧县金田水果种植专业合作社陈家片区道路</v>
          </cell>
          <cell r="J5930" t="str">
            <v>1312F4307230326</v>
          </cell>
          <cell r="K5930" t="str">
            <v>资源产业路</v>
          </cell>
          <cell r="L5930" t="str">
            <v>三类地区</v>
          </cell>
          <cell r="M5930"/>
          <cell r="N5930" t="str">
            <v>新建</v>
          </cell>
          <cell r="O5930" t="str">
            <v>澧县金田水果种植专业合作社陈家片区</v>
          </cell>
          <cell r="R5930" t="str">
            <v>3.5</v>
          </cell>
          <cell r="S5930" t="str">
            <v>6</v>
          </cell>
          <cell r="T5930" t="str">
            <v>无</v>
          </cell>
          <cell r="U5930">
            <v>0</v>
          </cell>
          <cell r="V5930">
            <v>1.5</v>
          </cell>
          <cell r="W5930">
            <v>1.5</v>
          </cell>
        </row>
        <row r="5931">
          <cell r="I5931" t="str">
            <v>澧县金叶畜禽养殖场道路</v>
          </cell>
          <cell r="J5931" t="str">
            <v>1312F4307230285</v>
          </cell>
          <cell r="K5931" t="str">
            <v>资源产业路</v>
          </cell>
          <cell r="L5931" t="str">
            <v>三类地区</v>
          </cell>
          <cell r="M5931"/>
          <cell r="N5931" t="str">
            <v>新建</v>
          </cell>
          <cell r="O5931" t="str">
            <v>澧县金叶畜禽养殖场</v>
          </cell>
          <cell r="R5931" t="str">
            <v>3.5</v>
          </cell>
          <cell r="S5931" t="str">
            <v>6</v>
          </cell>
          <cell r="T5931" t="str">
            <v>无</v>
          </cell>
          <cell r="U5931">
            <v>0</v>
          </cell>
          <cell r="V5931">
            <v>1</v>
          </cell>
          <cell r="W5931">
            <v>1</v>
          </cell>
        </row>
        <row r="5932">
          <cell r="I5932" t="str">
            <v>澧县菊花岭村颜福才养殖厂道路</v>
          </cell>
          <cell r="J5932" t="str">
            <v>1312F4307230244</v>
          </cell>
          <cell r="K5932" t="str">
            <v>资源产业路</v>
          </cell>
          <cell r="L5932" t="str">
            <v>三类地区</v>
          </cell>
          <cell r="M5932"/>
          <cell r="N5932" t="str">
            <v>新建</v>
          </cell>
          <cell r="O5932" t="str">
            <v>澧县菊花岭村颜福才养殖厂</v>
          </cell>
          <cell r="R5932" t="str">
            <v>2.5</v>
          </cell>
          <cell r="S5932" t="str">
            <v>6</v>
          </cell>
          <cell r="T5932" t="str">
            <v>无</v>
          </cell>
          <cell r="U5932">
            <v>0</v>
          </cell>
          <cell r="V5932">
            <v>0.3</v>
          </cell>
          <cell r="W5932">
            <v>0.3</v>
          </cell>
        </row>
        <row r="5933">
          <cell r="I5933" t="str">
            <v>澧县康湖水产发展有限责任公司道路</v>
          </cell>
          <cell r="J5933" t="str">
            <v>1312F4307230420</v>
          </cell>
          <cell r="K5933" t="str">
            <v>资源产业路</v>
          </cell>
          <cell r="L5933" t="str">
            <v>三类地区</v>
          </cell>
          <cell r="M5933"/>
          <cell r="N5933" t="str">
            <v>新建</v>
          </cell>
          <cell r="O5933" t="str">
            <v>澧县康湖水产发展有限责任公司</v>
          </cell>
          <cell r="R5933" t="str">
            <v>3.5</v>
          </cell>
          <cell r="S5933" t="str">
            <v>6</v>
          </cell>
          <cell r="T5933" t="str">
            <v>无</v>
          </cell>
          <cell r="U5933">
            <v>0</v>
          </cell>
          <cell r="V5933">
            <v>5.5</v>
          </cell>
          <cell r="W5933">
            <v>5.5</v>
          </cell>
        </row>
        <row r="5934">
          <cell r="I5934" t="str">
            <v>澧县路路发柑桔种植专业合作社连接路（陈红屋场）</v>
          </cell>
          <cell r="J5934" t="str">
            <v>1312F4307230480</v>
          </cell>
          <cell r="K5934" t="str">
            <v>资源产业路</v>
          </cell>
          <cell r="L5934" t="str">
            <v>三类地区</v>
          </cell>
          <cell r="M5934"/>
          <cell r="O5934" t="str">
            <v>澧县路路发柑桔种植专业合作社</v>
          </cell>
          <cell r="R5934" t="str">
            <v>2.5</v>
          </cell>
          <cell r="S5934" t="str">
            <v>6(4.5)</v>
          </cell>
          <cell r="T5934" t="str">
            <v>VV86430723</v>
          </cell>
          <cell r="U5934">
            <v>0</v>
          </cell>
          <cell r="V5934">
            <v>0.84199999999999997</v>
          </cell>
          <cell r="W5934">
            <v>0.84199999999999997</v>
          </cell>
        </row>
        <row r="5935">
          <cell r="I5935" t="str">
            <v>澧县路路发柑桔种植专业合作社连接路（孙圣贵屋场-一组）</v>
          </cell>
          <cell r="J5935" t="str">
            <v>1312F4307230481</v>
          </cell>
          <cell r="K5935" t="str">
            <v>资源产业路</v>
          </cell>
          <cell r="L5935" t="str">
            <v>三类地区</v>
          </cell>
          <cell r="M5935"/>
          <cell r="O5935" t="str">
            <v>澧县路路发柑桔种植专业合作社</v>
          </cell>
          <cell r="R5935" t="str">
            <v>2.5</v>
          </cell>
          <cell r="S5935" t="str">
            <v>6(4.5)</v>
          </cell>
          <cell r="T5935" t="str">
            <v>VV87430723</v>
          </cell>
          <cell r="U5935">
            <v>0</v>
          </cell>
          <cell r="V5935">
            <v>0.20799999999999999</v>
          </cell>
          <cell r="W5935">
            <v>0.20799999999999999</v>
          </cell>
        </row>
        <row r="5936">
          <cell r="I5936" t="str">
            <v>澧县路路发柑桔种植专业合作社连接路（赵旭炎屋场-2组）</v>
          </cell>
          <cell r="J5936" t="str">
            <v>1312F4307230479</v>
          </cell>
          <cell r="K5936" t="str">
            <v>资源产业路</v>
          </cell>
          <cell r="L5936" t="str">
            <v>三类地区</v>
          </cell>
          <cell r="M5936"/>
          <cell r="O5936" t="str">
            <v>澧县路路发柑桔种植专业合作社</v>
          </cell>
          <cell r="R5936" t="str">
            <v>2.5</v>
          </cell>
          <cell r="S5936" t="str">
            <v>6(4.5)</v>
          </cell>
          <cell r="T5936" t="str">
            <v>VV85430723</v>
          </cell>
          <cell r="U5936">
            <v>0</v>
          </cell>
          <cell r="V5936">
            <v>0.23699999999999999</v>
          </cell>
          <cell r="W5936">
            <v>0.23699999999999999</v>
          </cell>
        </row>
        <row r="5937">
          <cell r="I5937" t="str">
            <v>澧县梦溪镇八十垱休闲旅游产业园连接路</v>
          </cell>
          <cell r="J5937" t="str">
            <v>1312F4307230443</v>
          </cell>
          <cell r="K5937" t="str">
            <v>资源产业路</v>
          </cell>
          <cell r="L5937" t="str">
            <v>三类地区</v>
          </cell>
          <cell r="M5937"/>
          <cell r="N5937" t="str">
            <v>新建</v>
          </cell>
          <cell r="O5937" t="str">
            <v>澧县梦溪镇八十垱休闲旅游产业园</v>
          </cell>
          <cell r="R5937" t="str">
            <v>2.5</v>
          </cell>
          <cell r="S5937" t="str">
            <v>6(4.5)</v>
          </cell>
          <cell r="T5937" t="str">
            <v>无</v>
          </cell>
          <cell r="U5937">
            <v>0</v>
          </cell>
          <cell r="V5937">
            <v>3</v>
          </cell>
          <cell r="W5937">
            <v>3</v>
          </cell>
        </row>
        <row r="5938">
          <cell r="I5938" t="str">
            <v>澧县米粒葡萄种植专业合作社道路</v>
          </cell>
          <cell r="J5938" t="str">
            <v>1312F4307230441</v>
          </cell>
          <cell r="K5938" t="str">
            <v>资源产业路</v>
          </cell>
          <cell r="L5938" t="str">
            <v>三类地区</v>
          </cell>
          <cell r="M5938"/>
          <cell r="N5938" t="str">
            <v>新建</v>
          </cell>
          <cell r="O5938" t="str">
            <v>澧县米粒葡萄种植</v>
          </cell>
          <cell r="R5938" t="str">
            <v>3.5</v>
          </cell>
          <cell r="S5938" t="str">
            <v>6</v>
          </cell>
          <cell r="T5938" t="str">
            <v>无</v>
          </cell>
          <cell r="U5938">
            <v>0</v>
          </cell>
          <cell r="V5938">
            <v>1.5</v>
          </cell>
          <cell r="W5938">
            <v>1.5</v>
          </cell>
        </row>
        <row r="5939">
          <cell r="I5939" t="str">
            <v>澧县南美白对虾淡水养殖产业示范园道路</v>
          </cell>
          <cell r="J5939" t="str">
            <v>1312F4307230008</v>
          </cell>
          <cell r="K5939" t="str">
            <v>资源产业路</v>
          </cell>
          <cell r="L5939" t="str">
            <v>三类地区</v>
          </cell>
          <cell r="M5939"/>
          <cell r="N5939" t="str">
            <v>新建</v>
          </cell>
          <cell r="O5939" t="str">
            <v>澧县南美白对虾淡水养殖产业示范园</v>
          </cell>
          <cell r="R5939" t="str">
            <v>3.5</v>
          </cell>
          <cell r="S5939" t="str">
            <v>6</v>
          </cell>
          <cell r="T5939" t="str">
            <v>无</v>
          </cell>
          <cell r="U5939">
            <v>0</v>
          </cell>
          <cell r="V5939">
            <v>4</v>
          </cell>
          <cell r="W5939">
            <v>4</v>
          </cell>
        </row>
        <row r="5940">
          <cell r="I5940" t="str">
            <v>澧县钦友油茶种植专业合作社道路</v>
          </cell>
          <cell r="J5940" t="str">
            <v>1312F4307230392</v>
          </cell>
          <cell r="K5940" t="str">
            <v>资源产业路</v>
          </cell>
          <cell r="L5940" t="str">
            <v>三类地区</v>
          </cell>
          <cell r="M5940"/>
          <cell r="N5940" t="str">
            <v>新建</v>
          </cell>
          <cell r="O5940" t="str">
            <v>澧县钦友油茶种植专业合作社</v>
          </cell>
          <cell r="R5940" t="str">
            <v>3.5</v>
          </cell>
          <cell r="S5940" t="str">
            <v>6</v>
          </cell>
          <cell r="T5940" t="str">
            <v>无</v>
          </cell>
          <cell r="U5940">
            <v>0</v>
          </cell>
          <cell r="V5940">
            <v>1</v>
          </cell>
          <cell r="W5940">
            <v>1</v>
          </cell>
        </row>
        <row r="5941">
          <cell r="I5941" t="str">
            <v>澧县球山油菜专业合作社道路</v>
          </cell>
          <cell r="J5941" t="str">
            <v>1312F4307230395</v>
          </cell>
          <cell r="K5941" t="str">
            <v>资源产业路</v>
          </cell>
          <cell r="L5941" t="str">
            <v>三类地区</v>
          </cell>
          <cell r="M5941"/>
          <cell r="N5941" t="str">
            <v>其他</v>
          </cell>
          <cell r="O5941" t="str">
            <v>澧县球山油菜专业合作社</v>
          </cell>
          <cell r="R5941" t="str">
            <v>5</v>
          </cell>
          <cell r="S5941" t="str">
            <v>8</v>
          </cell>
          <cell r="T5941" t="str">
            <v>无</v>
          </cell>
          <cell r="U5941">
            <v>0</v>
          </cell>
          <cell r="V5941">
            <v>5</v>
          </cell>
          <cell r="W5941">
            <v>5</v>
          </cell>
        </row>
        <row r="5942">
          <cell r="I5942" t="str">
            <v>澧县荣盛牲猪养殖专业合作社道路</v>
          </cell>
          <cell r="J5942" t="str">
            <v>1312F4307230012</v>
          </cell>
          <cell r="K5942" t="str">
            <v>资源产业路</v>
          </cell>
          <cell r="L5942" t="str">
            <v>三类地区</v>
          </cell>
          <cell r="M5942"/>
          <cell r="N5942" t="str">
            <v>新建</v>
          </cell>
          <cell r="O5942" t="str">
            <v>澧县荣盛牲猪养殖专业合作社</v>
          </cell>
          <cell r="R5942" t="str">
            <v>3</v>
          </cell>
          <cell r="S5942" t="str">
            <v>6</v>
          </cell>
          <cell r="T5942" t="str">
            <v>无</v>
          </cell>
          <cell r="U5942">
            <v>0</v>
          </cell>
          <cell r="V5942">
            <v>1</v>
          </cell>
          <cell r="W5942">
            <v>1</v>
          </cell>
        </row>
        <row r="5943">
          <cell r="I5943" t="str">
            <v>澧县三人行果蔬种植专业合作社甜瓜种植示范基地道路</v>
          </cell>
          <cell r="J5943" t="str">
            <v>1312F4307230413</v>
          </cell>
          <cell r="K5943" t="str">
            <v>资源产业路</v>
          </cell>
          <cell r="L5943" t="str">
            <v>三类地区</v>
          </cell>
          <cell r="M5943"/>
          <cell r="N5943" t="str">
            <v>新建</v>
          </cell>
          <cell r="O5943" t="str">
            <v>澧县三人行果蔬种植专业合作社甜瓜种植示范基地</v>
          </cell>
          <cell r="R5943" t="str">
            <v>3.5</v>
          </cell>
          <cell r="S5943" t="str">
            <v>6</v>
          </cell>
          <cell r="T5943" t="str">
            <v>无</v>
          </cell>
          <cell r="U5943">
            <v>0</v>
          </cell>
          <cell r="V5943">
            <v>2</v>
          </cell>
          <cell r="W5943">
            <v>2</v>
          </cell>
        </row>
        <row r="5944">
          <cell r="I5944" t="str">
            <v>澧县双台食用菌种植专业合作社道路工程</v>
          </cell>
          <cell r="J5944" t="str">
            <v>1312F4307230157</v>
          </cell>
          <cell r="K5944" t="str">
            <v>资源产业路</v>
          </cell>
          <cell r="L5944" t="str">
            <v>三类地区</v>
          </cell>
          <cell r="M5944"/>
          <cell r="N5944" t="str">
            <v>新建</v>
          </cell>
          <cell r="O5944" t="str">
            <v>澧县双台食用菌种植专业合作社</v>
          </cell>
          <cell r="R5944" t="str">
            <v>3</v>
          </cell>
          <cell r="S5944" t="str">
            <v>6</v>
          </cell>
          <cell r="T5944" t="str">
            <v>无</v>
          </cell>
          <cell r="U5944">
            <v>0</v>
          </cell>
          <cell r="V5944">
            <v>1</v>
          </cell>
          <cell r="W5944">
            <v>1</v>
          </cell>
        </row>
        <row r="5945">
          <cell r="I5945" t="str">
            <v>澧县水产种苗繁育场名优水产繁养示范园道路</v>
          </cell>
          <cell r="J5945" t="str">
            <v>1312F4307230006</v>
          </cell>
          <cell r="K5945" t="str">
            <v>资源产业路</v>
          </cell>
          <cell r="L5945" t="str">
            <v>三类地区</v>
          </cell>
          <cell r="M5945"/>
          <cell r="N5945" t="str">
            <v>新建</v>
          </cell>
          <cell r="O5945" t="str">
            <v>澧县水产种苗繁育场名优水产繁养示范园</v>
          </cell>
          <cell r="R5945" t="str">
            <v>3.5</v>
          </cell>
          <cell r="S5945" t="str">
            <v>6(5)</v>
          </cell>
          <cell r="T5945" t="str">
            <v>CJA9430723</v>
          </cell>
          <cell r="U5945">
            <v>0</v>
          </cell>
          <cell r="V5945">
            <v>2.7090000000000001</v>
          </cell>
          <cell r="W5945">
            <v>2.7090000000000001</v>
          </cell>
        </row>
        <row r="5946">
          <cell r="I5946" t="str">
            <v>澧县谭登辉牲猪养殖有限公司道路</v>
          </cell>
          <cell r="J5946" t="str">
            <v>1312F4307230257</v>
          </cell>
          <cell r="K5946" t="str">
            <v>资源产业路</v>
          </cell>
          <cell r="L5946" t="str">
            <v>三类地区</v>
          </cell>
          <cell r="M5946"/>
          <cell r="N5946" t="str">
            <v>新建</v>
          </cell>
          <cell r="O5946" t="str">
            <v>澧县谭登辉牲猪养殖有限公司</v>
          </cell>
          <cell r="R5946" t="str">
            <v>3.5</v>
          </cell>
          <cell r="S5946" t="str">
            <v>6</v>
          </cell>
          <cell r="T5946" t="str">
            <v>无</v>
          </cell>
          <cell r="U5946">
            <v>0</v>
          </cell>
          <cell r="V5946">
            <v>2</v>
          </cell>
          <cell r="W5946">
            <v>2</v>
          </cell>
        </row>
        <row r="5947">
          <cell r="I5947" t="str">
            <v>澧县天露水果种植专业合作社连接路</v>
          </cell>
          <cell r="J5947" t="str">
            <v>1312F4307230444</v>
          </cell>
          <cell r="K5947" t="str">
            <v>资源产业路</v>
          </cell>
          <cell r="L5947" t="str">
            <v>三类地区</v>
          </cell>
          <cell r="M5947"/>
          <cell r="N5947" t="str">
            <v>新建</v>
          </cell>
          <cell r="O5947" t="str">
            <v>澧县天露水果种植专业合作社</v>
          </cell>
          <cell r="R5947" t="str">
            <v>2.5</v>
          </cell>
          <cell r="S5947" t="str">
            <v>6(4.5)</v>
          </cell>
          <cell r="T5947" t="str">
            <v>无</v>
          </cell>
          <cell r="U5947">
            <v>0</v>
          </cell>
          <cell r="V5947">
            <v>3</v>
          </cell>
          <cell r="W5947">
            <v>3</v>
          </cell>
        </row>
        <row r="5948">
          <cell r="I5948" t="str">
            <v>澧县天行健山羊养殖专业合作社道路</v>
          </cell>
          <cell r="J5948" t="str">
            <v>1312F4307230301</v>
          </cell>
          <cell r="K5948" t="str">
            <v>资源产业路</v>
          </cell>
          <cell r="L5948" t="str">
            <v>三类地区</v>
          </cell>
          <cell r="M5948"/>
          <cell r="N5948" t="str">
            <v>新建</v>
          </cell>
          <cell r="O5948" t="str">
            <v>澧县天行健山羊养殖专业合作社</v>
          </cell>
          <cell r="R5948" t="str">
            <v>3.5</v>
          </cell>
          <cell r="S5948" t="str">
            <v>6</v>
          </cell>
          <cell r="T5948" t="str">
            <v>无</v>
          </cell>
          <cell r="U5948">
            <v>0</v>
          </cell>
          <cell r="V5948">
            <v>2.5</v>
          </cell>
          <cell r="W5948">
            <v>2.5</v>
          </cell>
        </row>
        <row r="5949">
          <cell r="I5949" t="str">
            <v>澧县万众畜牧养殖专业合作社道路</v>
          </cell>
          <cell r="J5949" t="str">
            <v>1312F4307230268</v>
          </cell>
          <cell r="K5949" t="str">
            <v>资源产业路</v>
          </cell>
          <cell r="L5949" t="str">
            <v>三类地区</v>
          </cell>
          <cell r="M5949"/>
          <cell r="N5949" t="str">
            <v>新建</v>
          </cell>
          <cell r="O5949" t="str">
            <v>澧县万众畜牧养殖专业合作社</v>
          </cell>
          <cell r="R5949" t="str">
            <v>3.5</v>
          </cell>
          <cell r="S5949" t="str">
            <v>6</v>
          </cell>
          <cell r="T5949" t="str">
            <v>无</v>
          </cell>
          <cell r="U5949">
            <v>0</v>
          </cell>
          <cell r="V5949">
            <v>1</v>
          </cell>
          <cell r="W5949">
            <v>1</v>
          </cell>
        </row>
        <row r="5950">
          <cell r="I5950" t="str">
            <v>澧县兴硕水产专业养殖合作社道路</v>
          </cell>
          <cell r="J5950" t="str">
            <v>1312F4307230276</v>
          </cell>
          <cell r="K5950" t="str">
            <v>资源产业路</v>
          </cell>
          <cell r="L5950" t="str">
            <v>三类地区</v>
          </cell>
          <cell r="M5950"/>
          <cell r="N5950" t="str">
            <v>新建</v>
          </cell>
          <cell r="O5950" t="str">
            <v>澧县兴硕水产专业养殖合作社</v>
          </cell>
          <cell r="R5950" t="str">
            <v>3.5</v>
          </cell>
          <cell r="S5950" t="str">
            <v>6</v>
          </cell>
          <cell r="T5950" t="str">
            <v>无</v>
          </cell>
          <cell r="U5950">
            <v>0</v>
          </cell>
          <cell r="V5950">
            <v>1</v>
          </cell>
          <cell r="W5950">
            <v>1</v>
          </cell>
        </row>
        <row r="5951">
          <cell r="I5951" t="str">
            <v>澧县学长柑桔专业合作社道路</v>
          </cell>
          <cell r="J5951" t="str">
            <v>1312F4307230031</v>
          </cell>
          <cell r="K5951" t="str">
            <v>资源产业路</v>
          </cell>
          <cell r="L5951" t="str">
            <v>三类地区</v>
          </cell>
          <cell r="M5951"/>
          <cell r="N5951" t="str">
            <v>新建</v>
          </cell>
          <cell r="O5951" t="str">
            <v>澧县学长柑桔专业合作社</v>
          </cell>
          <cell r="R5951" t="str">
            <v>3.5</v>
          </cell>
          <cell r="S5951" t="str">
            <v>6(5)</v>
          </cell>
          <cell r="T5951" t="str">
            <v>无</v>
          </cell>
          <cell r="U5951">
            <v>0</v>
          </cell>
          <cell r="V5951">
            <v>2</v>
          </cell>
          <cell r="W5951">
            <v>2</v>
          </cell>
        </row>
        <row r="5952">
          <cell r="I5952" t="str">
            <v>澧县盐井镇万花养殖场道路</v>
          </cell>
          <cell r="J5952" t="str">
            <v>1312F4307230357</v>
          </cell>
          <cell r="K5952" t="str">
            <v>资源产业路</v>
          </cell>
          <cell r="L5952" t="str">
            <v>三类地区</v>
          </cell>
          <cell r="M5952"/>
          <cell r="N5952" t="str">
            <v>新建</v>
          </cell>
          <cell r="O5952" t="str">
            <v>澧县盐井镇万花养殖场</v>
          </cell>
          <cell r="R5952" t="str">
            <v>3.5</v>
          </cell>
          <cell r="S5952" t="str">
            <v>6</v>
          </cell>
          <cell r="T5952" t="str">
            <v>无</v>
          </cell>
          <cell r="U5952">
            <v>0</v>
          </cell>
          <cell r="V5952">
            <v>1.2</v>
          </cell>
          <cell r="W5952">
            <v>1.2</v>
          </cell>
        </row>
        <row r="5953">
          <cell r="I5953" t="str">
            <v>澧县宇翔生态水果种植专业合作社道路</v>
          </cell>
          <cell r="J5953" t="str">
            <v>1312F4307230406</v>
          </cell>
          <cell r="K5953" t="str">
            <v>资源产业路</v>
          </cell>
          <cell r="L5953" t="str">
            <v>三类地区</v>
          </cell>
          <cell r="M5953"/>
          <cell r="N5953" t="str">
            <v>新建</v>
          </cell>
          <cell r="O5953" t="str">
            <v>澧县宇翔生态水果种植专业合作社</v>
          </cell>
          <cell r="R5953" t="str">
            <v>3.5</v>
          </cell>
          <cell r="S5953" t="str">
            <v>6</v>
          </cell>
          <cell r="T5953" t="str">
            <v>无</v>
          </cell>
          <cell r="U5953">
            <v>0</v>
          </cell>
          <cell r="V5953">
            <v>1.5</v>
          </cell>
          <cell r="W5953">
            <v>1.5</v>
          </cell>
        </row>
        <row r="5954">
          <cell r="I5954" t="str">
            <v>澧县御园金鸡农林科技开发有限公司道路</v>
          </cell>
          <cell r="J5954" t="str">
            <v>1312F4307230075</v>
          </cell>
          <cell r="K5954" t="str">
            <v>资源产业路</v>
          </cell>
          <cell r="L5954" t="str">
            <v>三类地区</v>
          </cell>
          <cell r="M5954"/>
          <cell r="N5954" t="str">
            <v>新建</v>
          </cell>
          <cell r="O5954" t="str">
            <v>澧县御园金鸡农林科技开发有限公司</v>
          </cell>
          <cell r="R5954" t="str">
            <v>0</v>
          </cell>
          <cell r="S5954" t="str">
            <v>6(5)</v>
          </cell>
          <cell r="T5954" t="str">
            <v>无</v>
          </cell>
          <cell r="U5954">
            <v>0</v>
          </cell>
          <cell r="V5954">
            <v>1.5</v>
          </cell>
          <cell r="W5954">
            <v>1.5</v>
          </cell>
        </row>
        <row r="5955">
          <cell r="I5955" t="str">
            <v>澧县致富水稻种植专业合作社道路工程</v>
          </cell>
          <cell r="J5955" t="str">
            <v>1312F4307230100</v>
          </cell>
          <cell r="K5955" t="str">
            <v>资源产业路</v>
          </cell>
          <cell r="L5955" t="str">
            <v>三类地区</v>
          </cell>
          <cell r="M5955"/>
          <cell r="N5955" t="str">
            <v>新建</v>
          </cell>
          <cell r="O5955" t="str">
            <v>澧县致富水稻种植专业合作社</v>
          </cell>
          <cell r="R5955" t="str">
            <v>3</v>
          </cell>
          <cell r="S5955" t="str">
            <v>6</v>
          </cell>
          <cell r="T5955" t="str">
            <v>无</v>
          </cell>
          <cell r="U5955">
            <v>0</v>
          </cell>
          <cell r="V5955">
            <v>1.5</v>
          </cell>
          <cell r="W5955">
            <v>1.5</v>
          </cell>
        </row>
        <row r="5956">
          <cell r="I5956" t="str">
            <v>澧县众发湘莲专业合作社道路</v>
          </cell>
          <cell r="J5956" t="str">
            <v>1312F4307230035</v>
          </cell>
          <cell r="K5956" t="str">
            <v>资源产业路</v>
          </cell>
          <cell r="L5956" t="str">
            <v>三类地区</v>
          </cell>
          <cell r="M5956"/>
          <cell r="N5956" t="str">
            <v>新建</v>
          </cell>
          <cell r="O5956" t="str">
            <v>澧县众发湘莲专业合作社</v>
          </cell>
          <cell r="R5956" t="str">
            <v>2.5</v>
          </cell>
          <cell r="S5956" t="str">
            <v>6(5)</v>
          </cell>
          <cell r="T5956" t="str">
            <v>无</v>
          </cell>
          <cell r="U5956">
            <v>0</v>
          </cell>
          <cell r="V5956">
            <v>1</v>
          </cell>
          <cell r="W5956">
            <v>1</v>
          </cell>
        </row>
        <row r="5957">
          <cell r="I5957" t="str">
            <v>澧县淞澧畜牧科技有限公司道路</v>
          </cell>
          <cell r="J5957" t="str">
            <v>1312F4307230027</v>
          </cell>
          <cell r="K5957" t="str">
            <v>资源产业路</v>
          </cell>
          <cell r="L5957" t="str">
            <v>三类地区</v>
          </cell>
          <cell r="M5957"/>
          <cell r="N5957" t="str">
            <v>新建</v>
          </cell>
          <cell r="O5957" t="str">
            <v>澧县淞澧畜牧科技有限公司</v>
          </cell>
          <cell r="R5957" t="str">
            <v>3</v>
          </cell>
          <cell r="S5957" t="str">
            <v>6</v>
          </cell>
          <cell r="T5957" t="str">
            <v>无</v>
          </cell>
          <cell r="U5957">
            <v>0</v>
          </cell>
          <cell r="V5957">
            <v>2</v>
          </cell>
          <cell r="W5957">
            <v>2</v>
          </cell>
        </row>
        <row r="5958">
          <cell r="I5958" t="str">
            <v>澧县鑫鑫生猪养殖有限公司道路</v>
          </cell>
          <cell r="J5958" t="str">
            <v>1312F4307230331</v>
          </cell>
          <cell r="K5958" t="str">
            <v>资源产业路</v>
          </cell>
          <cell r="L5958" t="str">
            <v>三类地区</v>
          </cell>
          <cell r="M5958"/>
          <cell r="N5958" t="str">
            <v>新建</v>
          </cell>
          <cell r="O5958" t="str">
            <v>澧县鑫鑫生猪养殖有限公司</v>
          </cell>
          <cell r="R5958" t="str">
            <v>3.5</v>
          </cell>
          <cell r="S5958" t="str">
            <v>6</v>
          </cell>
          <cell r="T5958" t="str">
            <v>无</v>
          </cell>
          <cell r="U5958">
            <v>0</v>
          </cell>
          <cell r="V5958">
            <v>1.5</v>
          </cell>
          <cell r="W5958">
            <v>1.5</v>
          </cell>
        </row>
        <row r="5959">
          <cell r="I5959" t="str">
            <v>鑫波养殖场道路</v>
          </cell>
          <cell r="J5959" t="str">
            <v>1312F4307230370</v>
          </cell>
          <cell r="K5959" t="str">
            <v>资源产业路</v>
          </cell>
          <cell r="L5959" t="str">
            <v>三类地区</v>
          </cell>
          <cell r="M5959"/>
          <cell r="N5959" t="str">
            <v>新建</v>
          </cell>
          <cell r="O5959" t="str">
            <v>鑫波养殖场</v>
          </cell>
          <cell r="R5959" t="str">
            <v>3.5</v>
          </cell>
          <cell r="S5959" t="str">
            <v>6</v>
          </cell>
          <cell r="T5959" t="str">
            <v>无</v>
          </cell>
          <cell r="U5959">
            <v>0</v>
          </cell>
          <cell r="V5959">
            <v>1</v>
          </cell>
          <cell r="W5959">
            <v>1</v>
          </cell>
        </row>
        <row r="5960">
          <cell r="I5960" t="str">
            <v>鑫华养殖场道路</v>
          </cell>
          <cell r="J5960" t="str">
            <v>1312F4307230371</v>
          </cell>
          <cell r="K5960" t="str">
            <v>资源产业路</v>
          </cell>
          <cell r="L5960" t="str">
            <v>三类地区</v>
          </cell>
          <cell r="M5960"/>
          <cell r="N5960" t="str">
            <v>新建</v>
          </cell>
          <cell r="O5960" t="str">
            <v>鑫华养殖场</v>
          </cell>
          <cell r="R5960" t="str">
            <v>3.5</v>
          </cell>
          <cell r="S5960" t="str">
            <v>6</v>
          </cell>
          <cell r="T5960" t="str">
            <v>无</v>
          </cell>
          <cell r="U5960">
            <v>0</v>
          </cell>
          <cell r="V5960">
            <v>1</v>
          </cell>
          <cell r="W5960">
            <v>1</v>
          </cell>
        </row>
        <row r="5961">
          <cell r="I5961" t="str">
            <v>G207-张家垭连接路</v>
          </cell>
          <cell r="J5961" t="str">
            <v>1312F4307240114</v>
          </cell>
          <cell r="K5961" t="str">
            <v>资源产业路</v>
          </cell>
          <cell r="L5961" t="str">
            <v>三类地区</v>
          </cell>
          <cell r="M5961"/>
          <cell r="N5961" t="str">
            <v>升级改造（提质改造）</v>
          </cell>
          <cell r="O5961" t="str">
            <v>四新岗镇毛花界油茶产业园</v>
          </cell>
          <cell r="R5961" t="str">
            <v>3.5</v>
          </cell>
          <cell r="S5961" t="str">
            <v>6(5)</v>
          </cell>
          <cell r="T5961" t="str">
            <v>VK01430724</v>
          </cell>
          <cell r="U5961">
            <v>0</v>
          </cell>
          <cell r="V5961">
            <v>1.7170000000000001</v>
          </cell>
          <cell r="W5961">
            <v>2.423</v>
          </cell>
        </row>
        <row r="5962">
          <cell r="I5962" t="str">
            <v>S233-刘家连接路</v>
          </cell>
          <cell r="J5962" t="str">
            <v>1312F4307240213</v>
          </cell>
          <cell r="K5962" t="str">
            <v>资源产业路</v>
          </cell>
          <cell r="L5962" t="str">
            <v>三类地区</v>
          </cell>
          <cell r="M5962"/>
          <cell r="N5962" t="str">
            <v>新建</v>
          </cell>
          <cell r="O5962" t="str">
            <v>雷水村油茶产业园</v>
          </cell>
          <cell r="R5962" t="str">
            <v>4</v>
          </cell>
          <cell r="S5962" t="str">
            <v>6</v>
          </cell>
          <cell r="T5962" t="str">
            <v>C34A430724</v>
          </cell>
          <cell r="U5962">
            <v>0</v>
          </cell>
          <cell r="V5962">
            <v>1.9</v>
          </cell>
          <cell r="W5962">
            <v>1.9</v>
          </cell>
        </row>
        <row r="5963">
          <cell r="I5963" t="str">
            <v>S234-蔬菜基地连接路</v>
          </cell>
          <cell r="J5963" t="str">
            <v>1312F4307240187</v>
          </cell>
          <cell r="K5963" t="str">
            <v>资源产业路</v>
          </cell>
          <cell r="L5963" t="str">
            <v>三类地区</v>
          </cell>
          <cell r="M5963"/>
          <cell r="N5963" t="str">
            <v>新建</v>
          </cell>
          <cell r="O5963" t="str">
            <v>新安镇洞子坪蔬菜基地</v>
          </cell>
          <cell r="R5963" t="str">
            <v>3.5</v>
          </cell>
          <cell r="S5963" t="str">
            <v>6(5)</v>
          </cell>
          <cell r="T5963" t="str">
            <v>无</v>
          </cell>
          <cell r="U5963">
            <v>0</v>
          </cell>
          <cell r="V5963">
            <v>0.47599999999999998</v>
          </cell>
          <cell r="W5963">
            <v>0.47599999999999998</v>
          </cell>
        </row>
        <row r="5964">
          <cell r="I5964" t="str">
            <v>Y753-G353连接路</v>
          </cell>
          <cell r="J5964" t="str">
            <v>1312F4307240215</v>
          </cell>
          <cell r="K5964" t="str">
            <v>资源产业路</v>
          </cell>
          <cell r="L5964" t="str">
            <v>三类地区</v>
          </cell>
          <cell r="M5964"/>
          <cell r="N5964" t="str">
            <v>升级改造（提质改造）</v>
          </cell>
          <cell r="O5964" t="str">
            <v>黄陵优质稻产业园</v>
          </cell>
          <cell r="R5964" t="str">
            <v>3.5</v>
          </cell>
          <cell r="S5964" t="str">
            <v>6</v>
          </cell>
          <cell r="T5964" t="str">
            <v>Y030430724</v>
          </cell>
          <cell r="U5964">
            <v>2.2000000000000002</v>
          </cell>
          <cell r="V5964">
            <v>4.4000000000000004</v>
          </cell>
          <cell r="W5964">
            <v>2.2000000000000002</v>
          </cell>
        </row>
        <row r="5965">
          <cell r="I5965" t="str">
            <v>安福街道金家油茶产业园连接路（高家老屋-Y794）</v>
          </cell>
          <cell r="J5965" t="str">
            <v>1312F4307240170</v>
          </cell>
          <cell r="K5965" t="str">
            <v>资源产业路</v>
          </cell>
          <cell r="L5965" t="str">
            <v>三类地区</v>
          </cell>
          <cell r="M5965"/>
          <cell r="N5965" t="str">
            <v>新建</v>
          </cell>
          <cell r="O5965" t="str">
            <v>安福街道金家油茶产业园</v>
          </cell>
          <cell r="R5965" t="str">
            <v>3.5</v>
          </cell>
          <cell r="S5965" t="str">
            <v>6(5)</v>
          </cell>
          <cell r="T5965" t="str">
            <v>无</v>
          </cell>
          <cell r="U5965">
            <v>0</v>
          </cell>
          <cell r="V5965">
            <v>0.753</v>
          </cell>
          <cell r="W5965">
            <v>0.753</v>
          </cell>
        </row>
        <row r="5966">
          <cell r="I5966" t="str">
            <v>安福街道金家油茶产业园连接路（两汊线-高家老屋）</v>
          </cell>
          <cell r="J5966" t="str">
            <v>1312F4307240095</v>
          </cell>
          <cell r="K5966" t="str">
            <v>资源产业路</v>
          </cell>
          <cell r="L5966" t="str">
            <v>三类地区</v>
          </cell>
          <cell r="M5966"/>
          <cell r="N5966" t="str">
            <v>升级改造（提质改造）</v>
          </cell>
          <cell r="O5966" t="str">
            <v>安福街道金家油茶产业园</v>
          </cell>
          <cell r="R5966" t="str">
            <v>3.5</v>
          </cell>
          <cell r="S5966" t="str">
            <v>6(5)</v>
          </cell>
          <cell r="T5966" t="str">
            <v>C614430724</v>
          </cell>
          <cell r="U5966">
            <v>0</v>
          </cell>
          <cell r="V5966">
            <v>1.9419999999999999</v>
          </cell>
          <cell r="W5966">
            <v>1.9419999999999999</v>
          </cell>
        </row>
        <row r="5967">
          <cell r="I5967" t="str">
            <v>柏木桥-陈墙裕连接路</v>
          </cell>
          <cell r="J5967" t="str">
            <v>1312F4307240078</v>
          </cell>
          <cell r="K5967" t="str">
            <v>资源产业路</v>
          </cell>
          <cell r="L5967" t="str">
            <v>三类地区</v>
          </cell>
          <cell r="M5967"/>
          <cell r="N5967" t="str">
            <v>新建</v>
          </cell>
          <cell r="O5967" t="str">
            <v>烽火乡龙泉油茶产业园</v>
          </cell>
          <cell r="R5967" t="str">
            <v>3.5</v>
          </cell>
          <cell r="S5967" t="str">
            <v>6(5)</v>
          </cell>
          <cell r="T5967" t="str">
            <v>无</v>
          </cell>
          <cell r="U5967">
            <v>0</v>
          </cell>
          <cell r="V5967">
            <v>2.27</v>
          </cell>
          <cell r="W5967">
            <v>2.27</v>
          </cell>
        </row>
        <row r="5968">
          <cell r="I5968" t="str">
            <v>村部-后大组连接路</v>
          </cell>
          <cell r="J5968" t="str">
            <v>1312F4307240122</v>
          </cell>
          <cell r="K5968" t="str">
            <v>资源产业路</v>
          </cell>
          <cell r="L5968" t="str">
            <v>三类地区</v>
          </cell>
          <cell r="M5968"/>
          <cell r="N5968" t="str">
            <v>升级改造（提质改造）</v>
          </cell>
          <cell r="O5968" t="str">
            <v>望城街道桂花油茶产业园</v>
          </cell>
          <cell r="R5968" t="str">
            <v>3</v>
          </cell>
          <cell r="S5968" t="str">
            <v>6(5)</v>
          </cell>
          <cell r="T5968" t="str">
            <v>CB30430724</v>
          </cell>
          <cell r="U5968">
            <v>0</v>
          </cell>
          <cell r="V5968">
            <v>0.81899999999999995</v>
          </cell>
          <cell r="W5968">
            <v>0.81899999999999995</v>
          </cell>
        </row>
        <row r="5969">
          <cell r="I5969" t="str">
            <v>大树岗-白土连接路</v>
          </cell>
          <cell r="J5969" t="str">
            <v>1312F4307240029</v>
          </cell>
          <cell r="K5969" t="str">
            <v>资源产业路</v>
          </cell>
          <cell r="L5969" t="str">
            <v>三类地区</v>
          </cell>
          <cell r="M5969"/>
          <cell r="N5969" t="str">
            <v>新建</v>
          </cell>
          <cell r="O5969" t="str">
            <v>安福街道大树岗油茶产业园</v>
          </cell>
          <cell r="R5969" t="str">
            <v>3.5</v>
          </cell>
          <cell r="S5969" t="str">
            <v>6(5)</v>
          </cell>
          <cell r="T5969" t="str">
            <v>CX08430724</v>
          </cell>
          <cell r="U5969">
            <v>0</v>
          </cell>
          <cell r="V5969">
            <v>2.15</v>
          </cell>
          <cell r="W5969">
            <v>2.15</v>
          </cell>
        </row>
        <row r="5970">
          <cell r="I5970" t="str">
            <v>合口三合-兴隆岗优质稻产业园连接路</v>
          </cell>
          <cell r="J5970" t="str">
            <v>1312F4307240036</v>
          </cell>
          <cell r="K5970" t="str">
            <v>资源产业路</v>
          </cell>
          <cell r="L5970" t="str">
            <v>三类地区</v>
          </cell>
          <cell r="M5970"/>
          <cell r="N5970" t="str">
            <v>升级改造（提质改造）</v>
          </cell>
          <cell r="O5970" t="str">
            <v>刻木山乡兴隆岗优质稻产业园</v>
          </cell>
          <cell r="R5970" t="str">
            <v>3.5</v>
          </cell>
          <cell r="S5970" t="str">
            <v>6</v>
          </cell>
          <cell r="T5970" t="str">
            <v>Y769430724</v>
          </cell>
          <cell r="U5970">
            <v>0</v>
          </cell>
          <cell r="V5970">
            <v>3.72</v>
          </cell>
          <cell r="W5970">
            <v>3.72</v>
          </cell>
        </row>
        <row r="5971">
          <cell r="I5971" t="str">
            <v>胡家裕-圈门口连接路</v>
          </cell>
          <cell r="J5971" t="str">
            <v>1312F4307240195</v>
          </cell>
          <cell r="K5971" t="str">
            <v>资源产业路</v>
          </cell>
          <cell r="L5971" t="str">
            <v>三类地区</v>
          </cell>
          <cell r="M5971"/>
          <cell r="N5971" t="str">
            <v>新建</v>
          </cell>
          <cell r="O5971" t="str">
            <v>龙泉村油茶产业园</v>
          </cell>
          <cell r="R5971" t="str">
            <v>3.5</v>
          </cell>
          <cell r="S5971" t="str">
            <v>6(5)</v>
          </cell>
          <cell r="T5971" t="str">
            <v>无</v>
          </cell>
          <cell r="U5971">
            <v>0</v>
          </cell>
          <cell r="V5971">
            <v>1.006</v>
          </cell>
          <cell r="W5971">
            <v>1.006</v>
          </cell>
        </row>
        <row r="5972">
          <cell r="I5972" t="str">
            <v>花林坪-陈家岗连接路</v>
          </cell>
          <cell r="J5972" t="str">
            <v>1312F4307240066</v>
          </cell>
          <cell r="K5972" t="str">
            <v>资源产业路</v>
          </cell>
          <cell r="L5972" t="str">
            <v>三类地区</v>
          </cell>
          <cell r="M5972"/>
          <cell r="N5972" t="str">
            <v>升级改造（提质改造）</v>
          </cell>
          <cell r="O5972" t="str">
            <v>常德顺势瓜娄子产业基地停弦渡镇基地</v>
          </cell>
          <cell r="R5972" t="str">
            <v>2.5</v>
          </cell>
          <cell r="S5972" t="str">
            <v>6(5)</v>
          </cell>
          <cell r="T5972" t="str">
            <v>CJC4430724</v>
          </cell>
          <cell r="U5972">
            <v>0</v>
          </cell>
          <cell r="V5972">
            <v>2.7290000000000001</v>
          </cell>
          <cell r="W5972">
            <v>2.7290000000000001</v>
          </cell>
        </row>
        <row r="5973">
          <cell r="I5973" t="str">
            <v>花林坪村-重阳垭连接路</v>
          </cell>
          <cell r="J5973" t="str">
            <v>1312F4307240084</v>
          </cell>
          <cell r="K5973" t="str">
            <v>资源产业路</v>
          </cell>
          <cell r="L5973" t="str">
            <v>三类地区</v>
          </cell>
          <cell r="M5973"/>
          <cell r="N5973" t="str">
            <v>升级改造（提质改造）</v>
          </cell>
          <cell r="O5973" t="str">
            <v>停弦渡镇新溪果果产业园</v>
          </cell>
          <cell r="R5973" t="str">
            <v>2.5</v>
          </cell>
          <cell r="S5973" t="str">
            <v>7</v>
          </cell>
          <cell r="T5973" t="str">
            <v>Y746430724</v>
          </cell>
          <cell r="U5973">
            <v>0</v>
          </cell>
          <cell r="V5973">
            <v>3.1970000000000001</v>
          </cell>
          <cell r="W5973">
            <v>3.1970000000000001</v>
          </cell>
        </row>
        <row r="5974">
          <cell r="I5974" t="str">
            <v>环城路-白土</v>
          </cell>
          <cell r="J5974" t="str">
            <v>1312F4307240024</v>
          </cell>
          <cell r="K5974" t="str">
            <v>资源产业路</v>
          </cell>
          <cell r="L5974" t="str">
            <v>三类地区</v>
          </cell>
          <cell r="M5974"/>
          <cell r="N5974" t="str">
            <v>新建</v>
          </cell>
          <cell r="O5974" t="str">
            <v>太平街道农丰油茶产业园</v>
          </cell>
          <cell r="R5974" t="str">
            <v>3.5</v>
          </cell>
          <cell r="S5974" t="str">
            <v>6(5)</v>
          </cell>
          <cell r="T5974" t="str">
            <v>CX06430724</v>
          </cell>
          <cell r="U5974">
            <v>0</v>
          </cell>
          <cell r="V5974">
            <v>2.3889999999999998</v>
          </cell>
          <cell r="W5974">
            <v>2.3889999999999998</v>
          </cell>
        </row>
        <row r="5975">
          <cell r="I5975" t="str">
            <v>介岗头-S233连接路</v>
          </cell>
          <cell r="J5975" t="str">
            <v>1312F4307240210</v>
          </cell>
          <cell r="K5975" t="str">
            <v>资源产业路</v>
          </cell>
          <cell r="L5975" t="str">
            <v>三类地区</v>
          </cell>
          <cell r="M5975"/>
          <cell r="N5975" t="str">
            <v>升级改造（提质改造）</v>
          </cell>
          <cell r="O5975" t="str">
            <v>歇驾柑橘产业园</v>
          </cell>
          <cell r="R5975" t="str">
            <v>3.5</v>
          </cell>
          <cell r="S5975" t="str">
            <v>6(5)</v>
          </cell>
          <cell r="T5975" t="str">
            <v>Y716430724</v>
          </cell>
          <cell r="U5975">
            <v>0</v>
          </cell>
          <cell r="V5975">
            <v>4.75</v>
          </cell>
          <cell r="W5975">
            <v>4.75</v>
          </cell>
        </row>
        <row r="5976">
          <cell r="I5976" t="str">
            <v>刻木山乡楼子脐橙产业园连接路（董家湾-肖家屋场）</v>
          </cell>
          <cell r="J5976" t="str">
            <v>1312F4307240018</v>
          </cell>
          <cell r="K5976" t="str">
            <v>资源产业路</v>
          </cell>
          <cell r="L5976" t="str">
            <v>三类地区</v>
          </cell>
          <cell r="M5976"/>
          <cell r="N5976" t="str">
            <v>升级改造（提质改造）</v>
          </cell>
          <cell r="O5976" t="str">
            <v>刻木山乡楼子脐橙产业园</v>
          </cell>
          <cell r="R5976" t="str">
            <v>0</v>
          </cell>
          <cell r="S5976" t="str">
            <v>6</v>
          </cell>
          <cell r="T5976" t="str">
            <v>X006430724</v>
          </cell>
          <cell r="U5976">
            <v>0</v>
          </cell>
          <cell r="V5976">
            <v>3.3039999999999998</v>
          </cell>
          <cell r="W5976">
            <v>3.3039999999999998</v>
          </cell>
        </row>
        <row r="5977">
          <cell r="I5977" t="str">
            <v>刻木山乡楼子脐橙产业园连接路（竹马冲-泉水村）</v>
          </cell>
          <cell r="J5977" t="str">
            <v>1312F4307240096</v>
          </cell>
          <cell r="K5977" t="str">
            <v>资源产业路</v>
          </cell>
          <cell r="L5977" t="str">
            <v>三类地区</v>
          </cell>
          <cell r="M5977"/>
          <cell r="N5977" t="str">
            <v>升级改造（提质改造）</v>
          </cell>
          <cell r="O5977" t="str">
            <v>刻木山乡楼子脐橙产业园</v>
          </cell>
          <cell r="R5977" t="str">
            <v>3.5</v>
          </cell>
          <cell r="S5977" t="str">
            <v>6.5</v>
          </cell>
          <cell r="T5977" t="str">
            <v xml:space="preserve">Y717      </v>
          </cell>
          <cell r="U5977">
            <v>0</v>
          </cell>
          <cell r="V5977">
            <v>7.117</v>
          </cell>
          <cell r="W5977">
            <v>7.117</v>
          </cell>
        </row>
        <row r="5978">
          <cell r="I5978" t="str">
            <v>老余家村部-古堰连接路</v>
          </cell>
          <cell r="J5978" t="str">
            <v>1312F4307240060</v>
          </cell>
          <cell r="K5978" t="str">
            <v>资源产业路</v>
          </cell>
          <cell r="L5978" t="str">
            <v>三类地区</v>
          </cell>
          <cell r="M5978"/>
          <cell r="N5978" t="str">
            <v>升级改造（提质改造）</v>
          </cell>
          <cell r="O5978" t="str">
            <v>佘市桥镇大观油茶产业园</v>
          </cell>
          <cell r="R5978" t="str">
            <v>3.5</v>
          </cell>
          <cell r="S5978" t="str">
            <v>6(5)</v>
          </cell>
          <cell r="T5978" t="str">
            <v xml:space="preserve">CA86      </v>
          </cell>
          <cell r="U5978">
            <v>0</v>
          </cell>
          <cell r="V5978">
            <v>2.2130000000000001</v>
          </cell>
          <cell r="W5978">
            <v>2.2130000000000001</v>
          </cell>
        </row>
        <row r="5979">
          <cell r="I5979" t="str">
            <v>两叉-大江连接路</v>
          </cell>
          <cell r="J5979" t="str">
            <v>1312F4307240073</v>
          </cell>
          <cell r="K5979" t="str">
            <v>资源产业路</v>
          </cell>
          <cell r="L5979" t="str">
            <v>三类地区</v>
          </cell>
          <cell r="M5979"/>
          <cell r="N5979" t="str">
            <v>升级改造（提质改造）</v>
          </cell>
          <cell r="O5979" t="str">
            <v>望城街道大江优质稻产业园</v>
          </cell>
          <cell r="R5979" t="str">
            <v>3.5</v>
          </cell>
          <cell r="S5979" t="str">
            <v>6</v>
          </cell>
          <cell r="T5979" t="str">
            <v>Y794430724</v>
          </cell>
          <cell r="U5979">
            <v>0</v>
          </cell>
          <cell r="V5979">
            <v>4.04</v>
          </cell>
          <cell r="W5979">
            <v>4.04</v>
          </cell>
        </row>
        <row r="5980">
          <cell r="I5980" t="str">
            <v>林夹公路-夏家</v>
          </cell>
          <cell r="J5980" t="str">
            <v>1312F4307240067</v>
          </cell>
          <cell r="K5980" t="str">
            <v>资源产业路</v>
          </cell>
          <cell r="L5980" t="str">
            <v>三类地区</v>
          </cell>
          <cell r="M5980"/>
          <cell r="N5980" t="str">
            <v>新建</v>
          </cell>
          <cell r="O5980" t="str">
            <v>停弦渡镇杉板社区油茶产业园</v>
          </cell>
          <cell r="R5980" t="str">
            <v>3.5</v>
          </cell>
          <cell r="S5980" t="str">
            <v>6(5)</v>
          </cell>
          <cell r="T5980" t="str">
            <v>无</v>
          </cell>
          <cell r="U5980">
            <v>0</v>
          </cell>
          <cell r="V5980">
            <v>1.43</v>
          </cell>
          <cell r="W5980">
            <v>1.43</v>
          </cell>
        </row>
        <row r="5981">
          <cell r="I5981" t="str">
            <v>临安村部-临安油茶产业园连接路</v>
          </cell>
          <cell r="J5981" t="str">
            <v>1312F4307240091</v>
          </cell>
          <cell r="K5981" t="str">
            <v>资源产业路</v>
          </cell>
          <cell r="L5981" t="str">
            <v>三类地区</v>
          </cell>
          <cell r="M5981"/>
          <cell r="N5981" t="str">
            <v>改建</v>
          </cell>
          <cell r="O5981" t="str">
            <v>望城街道临安油茶产业园</v>
          </cell>
          <cell r="R5981" t="str">
            <v>0</v>
          </cell>
          <cell r="S5981" t="str">
            <v>6(5)</v>
          </cell>
          <cell r="T5981" t="str">
            <v>V036430724</v>
          </cell>
          <cell r="U5981">
            <v>0</v>
          </cell>
          <cell r="V5981">
            <v>0.71099999999999997</v>
          </cell>
          <cell r="W5981">
            <v>0.71099999999999997</v>
          </cell>
        </row>
        <row r="5982">
          <cell r="I5982" t="str">
            <v>临安孔家-看花村部连接路</v>
          </cell>
          <cell r="J5982" t="str">
            <v>1312F4307240070</v>
          </cell>
          <cell r="K5982" t="str">
            <v>资源产业路</v>
          </cell>
          <cell r="L5982" t="str">
            <v>三类地区</v>
          </cell>
          <cell r="M5982"/>
          <cell r="N5982" t="str">
            <v>升级改造（提质改造）</v>
          </cell>
          <cell r="O5982" t="str">
            <v>望城街道看花继军油茶产业园</v>
          </cell>
          <cell r="R5982" t="str">
            <v>2.5</v>
          </cell>
          <cell r="S5982" t="str">
            <v>6</v>
          </cell>
          <cell r="T5982" t="str">
            <v xml:space="preserve">Y011      </v>
          </cell>
          <cell r="U5982">
            <v>0</v>
          </cell>
          <cell r="V5982">
            <v>0.99099999999999999</v>
          </cell>
          <cell r="W5982">
            <v>0.99099999999999999</v>
          </cell>
        </row>
        <row r="5983">
          <cell r="I5983" t="str">
            <v>临岗公路-桂花</v>
          </cell>
          <cell r="J5983" t="str">
            <v>1312F4307240072</v>
          </cell>
          <cell r="K5983" t="str">
            <v>资源产业路</v>
          </cell>
          <cell r="L5983" t="str">
            <v>三类地区</v>
          </cell>
          <cell r="M5983"/>
          <cell r="N5983" t="str">
            <v>升级改造（提质改造）</v>
          </cell>
          <cell r="O5983" t="str">
            <v>望城街道杨岗优质稻产业园</v>
          </cell>
          <cell r="R5983" t="str">
            <v>2.5</v>
          </cell>
          <cell r="S5983" t="str">
            <v>6</v>
          </cell>
          <cell r="T5983" t="str">
            <v xml:space="preserve">Y725      </v>
          </cell>
          <cell r="U5983">
            <v>5.3090000000000002</v>
          </cell>
          <cell r="V5983">
            <v>8.58</v>
          </cell>
          <cell r="W5983">
            <v>3.2709999999999999</v>
          </cell>
        </row>
        <row r="5984">
          <cell r="I5984" t="str">
            <v>龙台子岗-下塆连接路</v>
          </cell>
          <cell r="J5984" t="str">
            <v>1312F4307240211</v>
          </cell>
          <cell r="K5984" t="str">
            <v>资源产业路</v>
          </cell>
          <cell r="L5984" t="str">
            <v>三类地区</v>
          </cell>
          <cell r="M5984"/>
          <cell r="N5984" t="str">
            <v>新建</v>
          </cell>
          <cell r="O5984" t="str">
            <v>太山社区油茶产业园</v>
          </cell>
          <cell r="R5984" t="str">
            <v>3.5</v>
          </cell>
          <cell r="S5984" t="str">
            <v>6(5)</v>
          </cell>
          <cell r="T5984" t="str">
            <v>C994430724</v>
          </cell>
          <cell r="U5984">
            <v>0</v>
          </cell>
          <cell r="V5984">
            <v>3.1120000000000001</v>
          </cell>
          <cell r="W5984">
            <v>3.1120000000000001</v>
          </cell>
        </row>
        <row r="5985">
          <cell r="I5985" t="str">
            <v>楼子三组-新河村连接路</v>
          </cell>
          <cell r="J5985" t="str">
            <v>1312F4307240136</v>
          </cell>
          <cell r="K5985" t="str">
            <v>资源产业路</v>
          </cell>
          <cell r="L5985" t="str">
            <v>三类地区</v>
          </cell>
          <cell r="M5985"/>
          <cell r="N5985" t="str">
            <v>升级改造（提质改造）</v>
          </cell>
          <cell r="O5985" t="str">
            <v>刻木山乡团云村脐橙产业园</v>
          </cell>
          <cell r="R5985" t="str">
            <v>3.5</v>
          </cell>
          <cell r="S5985" t="str">
            <v>6</v>
          </cell>
          <cell r="T5985" t="str">
            <v>X007430724</v>
          </cell>
          <cell r="U5985">
            <v>0</v>
          </cell>
          <cell r="V5985">
            <v>4.3529999999999998</v>
          </cell>
          <cell r="W5985">
            <v>4.3529999999999998</v>
          </cell>
        </row>
        <row r="5986">
          <cell r="I5986" t="str">
            <v>马家油茶产业园连接路（三陈-清明组）</v>
          </cell>
          <cell r="J5986" t="str">
            <v>1312F4307240184</v>
          </cell>
          <cell r="K5986" t="str">
            <v>资源产业路</v>
          </cell>
          <cell r="L5986" t="str">
            <v>三类地区</v>
          </cell>
          <cell r="M5986"/>
          <cell r="N5986" t="str">
            <v>新建</v>
          </cell>
          <cell r="O5986" t="str">
            <v>马家油茶产业园</v>
          </cell>
          <cell r="R5986" t="str">
            <v>0</v>
          </cell>
          <cell r="S5986" t="str">
            <v>6(5)</v>
          </cell>
          <cell r="T5986" t="str">
            <v>VJ44430724</v>
          </cell>
          <cell r="U5986">
            <v>0</v>
          </cell>
          <cell r="V5986">
            <v>1.9</v>
          </cell>
          <cell r="W5986">
            <v>1.9</v>
          </cell>
        </row>
        <row r="5987">
          <cell r="I5987" t="str">
            <v>马家油茶产业园连接路（神树组路）</v>
          </cell>
          <cell r="J5987" t="str">
            <v>1312F4307240217</v>
          </cell>
          <cell r="K5987" t="str">
            <v>资源产业路</v>
          </cell>
          <cell r="L5987" t="str">
            <v>三类地区</v>
          </cell>
          <cell r="M5987"/>
          <cell r="N5987" t="str">
            <v>新建</v>
          </cell>
          <cell r="O5987" t="str">
            <v>马家油茶产业园</v>
          </cell>
          <cell r="R5987" t="str">
            <v>4</v>
          </cell>
          <cell r="S5987" t="str">
            <v>6</v>
          </cell>
          <cell r="T5987" t="str">
            <v>V069430724</v>
          </cell>
          <cell r="U5987">
            <v>0</v>
          </cell>
          <cell r="V5987">
            <v>0.8</v>
          </cell>
          <cell r="W5987">
            <v>0.8</v>
          </cell>
        </row>
        <row r="5988">
          <cell r="I5988" t="str">
            <v>马家油茶产业园连接路（田家坪-V055）</v>
          </cell>
          <cell r="J5988" t="str">
            <v>1312F4307240204</v>
          </cell>
          <cell r="K5988" t="str">
            <v>资源产业路</v>
          </cell>
          <cell r="L5988" t="str">
            <v>三类地区</v>
          </cell>
          <cell r="M5988"/>
          <cell r="N5988" t="str">
            <v>新建</v>
          </cell>
          <cell r="O5988" t="str">
            <v>马家油茶产业园</v>
          </cell>
          <cell r="R5988" t="str">
            <v>3.5</v>
          </cell>
          <cell r="S5988" t="str">
            <v>6(5)</v>
          </cell>
          <cell r="T5988" t="str">
            <v>V056430724</v>
          </cell>
          <cell r="U5988">
            <v>0</v>
          </cell>
          <cell r="V5988">
            <v>0.5</v>
          </cell>
          <cell r="W5988">
            <v>0.5</v>
          </cell>
        </row>
        <row r="5989">
          <cell r="I5989" t="str">
            <v>马家油茶产业园连接路（珠日-马家）</v>
          </cell>
          <cell r="J5989" t="str">
            <v>1324F4307240001</v>
          </cell>
          <cell r="K5989" t="str">
            <v>资源产业路</v>
          </cell>
          <cell r="L5989" t="str">
            <v>三类地区</v>
          </cell>
          <cell r="M5989"/>
          <cell r="N5989" t="str">
            <v>升级改造（提质改造）</v>
          </cell>
          <cell r="O5989" t="str">
            <v>马家油茶产业园</v>
          </cell>
          <cell r="R5989" t="str">
            <v>3.5</v>
          </cell>
          <cell r="S5989" t="str">
            <v>6</v>
          </cell>
          <cell r="T5989" t="str">
            <v>X065430724</v>
          </cell>
          <cell r="U5989">
            <v>10.215999999999999</v>
          </cell>
          <cell r="V5989">
            <v>18.216000000000001</v>
          </cell>
          <cell r="W5989">
            <v>8</v>
          </cell>
        </row>
        <row r="5990">
          <cell r="I5990" t="str">
            <v>毛花界油茶产业园连接路（老杨湾-毛花界油茶产业园连）</v>
          </cell>
          <cell r="J5990" t="str">
            <v>1312F4307240202</v>
          </cell>
          <cell r="K5990" t="str">
            <v>资源产业路</v>
          </cell>
          <cell r="L5990" t="str">
            <v>三类地区</v>
          </cell>
          <cell r="M5990"/>
          <cell r="N5990" t="str">
            <v>新建</v>
          </cell>
          <cell r="O5990" t="str">
            <v>毛花界油茶产业园</v>
          </cell>
          <cell r="R5990" t="str">
            <v>3.5</v>
          </cell>
          <cell r="S5990" t="str">
            <v>6(5)</v>
          </cell>
          <cell r="T5990" t="str">
            <v>VK02430724</v>
          </cell>
          <cell r="U5990">
            <v>0</v>
          </cell>
          <cell r="V5990">
            <v>0.54200000000000004</v>
          </cell>
          <cell r="W5990">
            <v>0.54200000000000004</v>
          </cell>
        </row>
        <row r="5991">
          <cell r="I5991" t="str">
            <v>毛花界油茶产业园连接路（株数笼-苦竹笼）</v>
          </cell>
          <cell r="J5991" t="str">
            <v>1312F4307240201</v>
          </cell>
          <cell r="K5991" t="str">
            <v>资源产业路</v>
          </cell>
          <cell r="L5991" t="str">
            <v>三类地区</v>
          </cell>
          <cell r="M5991"/>
          <cell r="N5991" t="str">
            <v>新建</v>
          </cell>
          <cell r="O5991" t="str">
            <v>毛花界油茶产业园</v>
          </cell>
          <cell r="S5991" t="str">
            <v>6(5)</v>
          </cell>
          <cell r="T5991" t="str">
            <v>VJ43460724</v>
          </cell>
          <cell r="U5991">
            <v>0</v>
          </cell>
          <cell r="V5991">
            <v>0.76800000000000002</v>
          </cell>
          <cell r="W5991">
            <v>0.76800000000000002</v>
          </cell>
        </row>
        <row r="5992">
          <cell r="I5992" t="str">
            <v>牡山-井堰养鸡场连接路</v>
          </cell>
          <cell r="J5992" t="str">
            <v>1312F4307240199</v>
          </cell>
          <cell r="K5992" t="str">
            <v>资源产业路</v>
          </cell>
          <cell r="L5992" t="str">
            <v>三类地区</v>
          </cell>
          <cell r="M5992"/>
          <cell r="N5992" t="str">
            <v>新建</v>
          </cell>
          <cell r="O5992" t="str">
            <v>望城街道看花油茶产业园</v>
          </cell>
          <cell r="R5992" t="str">
            <v>3.5</v>
          </cell>
          <cell r="S5992" t="str">
            <v>6(5)</v>
          </cell>
          <cell r="T5992" t="str">
            <v>无</v>
          </cell>
          <cell r="U5992">
            <v>0</v>
          </cell>
          <cell r="V5992">
            <v>1.78</v>
          </cell>
          <cell r="W5992">
            <v>1.78</v>
          </cell>
        </row>
        <row r="5993">
          <cell r="I5993" t="str">
            <v>南阳-王化连接路</v>
          </cell>
          <cell r="J5993" t="str">
            <v>1312F4307240047</v>
          </cell>
          <cell r="K5993" t="str">
            <v>资源产业路</v>
          </cell>
          <cell r="L5993" t="str">
            <v>三类地区</v>
          </cell>
          <cell r="M5993"/>
          <cell r="N5993" t="str">
            <v>升级改造（提质改造）</v>
          </cell>
          <cell r="O5993" t="str">
            <v>太浮镇南阳油茶产业园</v>
          </cell>
          <cell r="R5993" t="str">
            <v>3.5</v>
          </cell>
          <cell r="S5993" t="str">
            <v>6(5)</v>
          </cell>
          <cell r="T5993" t="str">
            <v>Y723430724</v>
          </cell>
          <cell r="U5993">
            <v>0</v>
          </cell>
          <cell r="V5993">
            <v>3.5129999999999999</v>
          </cell>
          <cell r="W5993">
            <v>3.5129999999999999</v>
          </cell>
        </row>
        <row r="5994">
          <cell r="I5994" t="str">
            <v>牌楼-G207连接路</v>
          </cell>
          <cell r="J5994" t="str">
            <v>1312F4307240167</v>
          </cell>
          <cell r="K5994" t="str">
            <v>资源产业路</v>
          </cell>
          <cell r="L5994" t="str">
            <v>三类地区</v>
          </cell>
          <cell r="M5994"/>
          <cell r="N5994" t="str">
            <v>升级改造（提质改造）</v>
          </cell>
          <cell r="O5994" t="str">
            <v>停弦渡镇新溪油茶产业园</v>
          </cell>
          <cell r="R5994" t="str">
            <v>3.5</v>
          </cell>
          <cell r="S5994" t="str">
            <v>6</v>
          </cell>
          <cell r="T5994" t="str">
            <v>Y043430724</v>
          </cell>
          <cell r="U5994">
            <v>0</v>
          </cell>
          <cell r="V5994">
            <v>5.415</v>
          </cell>
          <cell r="W5994">
            <v>5.415</v>
          </cell>
        </row>
        <row r="5995">
          <cell r="I5995" t="str">
            <v>沙堤-冷水峪连接路</v>
          </cell>
          <cell r="J5995" t="str">
            <v>1312F4307240165</v>
          </cell>
          <cell r="K5995" t="str">
            <v>资源产业路</v>
          </cell>
          <cell r="L5995" t="str">
            <v>三类地区</v>
          </cell>
          <cell r="M5995"/>
          <cell r="N5995" t="str">
            <v>升级改造（提质改造）</v>
          </cell>
          <cell r="O5995" t="str">
            <v>新安潘家台水稻种植专业合作社</v>
          </cell>
          <cell r="R5995" t="str">
            <v>3.5</v>
          </cell>
          <cell r="S5995" t="str">
            <v>6</v>
          </cell>
          <cell r="T5995" t="str">
            <v>Y038430724</v>
          </cell>
          <cell r="U5995">
            <v>0</v>
          </cell>
          <cell r="V5995">
            <v>3.3450000000000002</v>
          </cell>
          <cell r="W5995">
            <v>3.3450000000000002</v>
          </cell>
        </row>
        <row r="5996">
          <cell r="I5996" t="str">
            <v>石柏-赤岗寺连接路</v>
          </cell>
          <cell r="J5996" t="str">
            <v>1312F4307240208</v>
          </cell>
          <cell r="K5996" t="str">
            <v>资源产业路</v>
          </cell>
          <cell r="L5996" t="str">
            <v>三类地区</v>
          </cell>
          <cell r="M5996"/>
          <cell r="N5996" t="str">
            <v>新建</v>
          </cell>
          <cell r="O5996" t="str">
            <v>杨岗优质稻产业园</v>
          </cell>
          <cell r="R5996" t="str">
            <v>3.5</v>
          </cell>
          <cell r="S5996" t="str">
            <v>6(5)</v>
          </cell>
          <cell r="T5996" t="str">
            <v>无</v>
          </cell>
          <cell r="U5996">
            <v>0</v>
          </cell>
          <cell r="V5996">
            <v>2.38</v>
          </cell>
          <cell r="W5996">
            <v>2.38</v>
          </cell>
        </row>
        <row r="5997">
          <cell r="I5997" t="str">
            <v>石垭-祝家垭连接路</v>
          </cell>
          <cell r="J5997" t="str">
            <v>1312F4307240200</v>
          </cell>
          <cell r="K5997" t="str">
            <v>资源产业路</v>
          </cell>
          <cell r="L5997" t="str">
            <v>三类地区</v>
          </cell>
          <cell r="M5997"/>
          <cell r="N5997" t="str">
            <v>新建</v>
          </cell>
          <cell r="O5997" t="str">
            <v>雷水油茶产业园</v>
          </cell>
          <cell r="R5997" t="str">
            <v>3.5</v>
          </cell>
          <cell r="S5997" t="str">
            <v>6(5)</v>
          </cell>
          <cell r="T5997" t="str">
            <v>V396430724</v>
          </cell>
          <cell r="U5997">
            <v>0</v>
          </cell>
          <cell r="V5997">
            <v>1.42</v>
          </cell>
          <cell r="W5997">
            <v>1.42</v>
          </cell>
        </row>
        <row r="5998">
          <cell r="I5998" t="str">
            <v>四方湾-五方湾连接路</v>
          </cell>
          <cell r="J5998" t="str">
            <v>1312F4307240131</v>
          </cell>
          <cell r="K5998" t="str">
            <v>资源产业路</v>
          </cell>
          <cell r="L5998" t="str">
            <v>三类地区</v>
          </cell>
          <cell r="M5998"/>
          <cell r="N5998" t="str">
            <v>升级改造（提质改造）</v>
          </cell>
          <cell r="O5998" t="str">
            <v>烽火乡藕池油茶产业园</v>
          </cell>
          <cell r="R5998" t="str">
            <v>3</v>
          </cell>
          <cell r="S5998" t="str">
            <v>6(5)</v>
          </cell>
          <cell r="T5998" t="str">
            <v xml:space="preserve">CD31      </v>
          </cell>
          <cell r="U5998">
            <v>0</v>
          </cell>
          <cell r="V5998">
            <v>1.3380000000000001</v>
          </cell>
          <cell r="W5998">
            <v>1.3380000000000001</v>
          </cell>
        </row>
        <row r="5999">
          <cell r="I5999" t="str">
            <v>粟家组-竹龙连接路</v>
          </cell>
          <cell r="J5999" t="str">
            <v>1312F4307240168</v>
          </cell>
          <cell r="K5999" t="str">
            <v>资源产业路</v>
          </cell>
          <cell r="L5999" t="str">
            <v>三类地区</v>
          </cell>
          <cell r="M5999"/>
          <cell r="N5999" t="str">
            <v>升级改造（提质改造）</v>
          </cell>
          <cell r="O5999" t="str">
            <v>太浮响水油茶产业园</v>
          </cell>
          <cell r="R5999" t="str">
            <v>3.5</v>
          </cell>
          <cell r="S5999" t="str">
            <v>6(5)</v>
          </cell>
          <cell r="T5999" t="str">
            <v>C022430724</v>
          </cell>
          <cell r="U5999">
            <v>0</v>
          </cell>
          <cell r="V5999">
            <v>1.8</v>
          </cell>
          <cell r="W5999">
            <v>1.8</v>
          </cell>
        </row>
        <row r="6000">
          <cell r="I6000" t="str">
            <v>太山村部-团鱼连接路</v>
          </cell>
          <cell r="J6000" t="str">
            <v>1312F4307240053</v>
          </cell>
          <cell r="K6000" t="str">
            <v>资源产业路</v>
          </cell>
          <cell r="L6000" t="str">
            <v>三类地区</v>
          </cell>
          <cell r="M6000"/>
          <cell r="N6000" t="str">
            <v>新建</v>
          </cell>
          <cell r="O6000" t="str">
            <v>太浮镇胜利油茶产业园</v>
          </cell>
          <cell r="R6000" t="str">
            <v>3.5</v>
          </cell>
          <cell r="S6000" t="str">
            <v>6(5)</v>
          </cell>
          <cell r="T6000" t="str">
            <v>无</v>
          </cell>
          <cell r="U6000">
            <v>0</v>
          </cell>
          <cell r="V6000">
            <v>0.68</v>
          </cell>
          <cell r="W6000">
            <v>0.68</v>
          </cell>
        </row>
        <row r="6001">
          <cell r="I6001" t="str">
            <v>谭门-上齐连接路</v>
          </cell>
          <cell r="J6001" t="str">
            <v>1312F4307240173</v>
          </cell>
          <cell r="K6001" t="str">
            <v>资源产业路</v>
          </cell>
          <cell r="L6001" t="str">
            <v>三类地区</v>
          </cell>
          <cell r="M6001"/>
          <cell r="N6001" t="str">
            <v>新建</v>
          </cell>
          <cell r="O6001" t="str">
            <v>太浮南阳油茶产业园</v>
          </cell>
          <cell r="R6001" t="str">
            <v>3.5</v>
          </cell>
          <cell r="S6001" t="str">
            <v>6(5)</v>
          </cell>
          <cell r="T6001" t="str">
            <v>无</v>
          </cell>
          <cell r="U6001">
            <v>0</v>
          </cell>
          <cell r="V6001">
            <v>1.0580000000000001</v>
          </cell>
          <cell r="W6001">
            <v>1.0580000000000001</v>
          </cell>
        </row>
        <row r="6002">
          <cell r="I6002" t="str">
            <v>同心村-双凤5组连接路</v>
          </cell>
          <cell r="J6002" t="str">
            <v>1312F4307240097</v>
          </cell>
          <cell r="K6002" t="str">
            <v>资源产业路</v>
          </cell>
          <cell r="L6002" t="str">
            <v>三类地区</v>
          </cell>
          <cell r="M6002"/>
          <cell r="N6002" t="str">
            <v>升级改造（提质改造）</v>
          </cell>
          <cell r="O6002" t="str">
            <v>刻木山乡大山脐橙产业园</v>
          </cell>
          <cell r="R6002" t="str">
            <v>3.5</v>
          </cell>
          <cell r="S6002" t="str">
            <v>6</v>
          </cell>
          <cell r="T6002" t="str">
            <v>Y727430724</v>
          </cell>
          <cell r="U6002">
            <v>0</v>
          </cell>
          <cell r="V6002">
            <v>2.0920000000000001</v>
          </cell>
          <cell r="W6002">
            <v>2.0920000000000001</v>
          </cell>
        </row>
        <row r="6003">
          <cell r="I6003" t="str">
            <v>西坡堰水库-前进连接路</v>
          </cell>
          <cell r="J6003" t="str">
            <v>1312F4307240129</v>
          </cell>
          <cell r="K6003" t="str">
            <v>资源产业路</v>
          </cell>
          <cell r="L6003" t="str">
            <v>三类地区</v>
          </cell>
          <cell r="M6003"/>
          <cell r="N6003" t="str">
            <v>升级改造（提质改造）</v>
          </cell>
          <cell r="O6003" t="str">
            <v>烽火乡观音庵优质稻产业园</v>
          </cell>
          <cell r="R6003" t="str">
            <v>3.5</v>
          </cell>
          <cell r="S6003" t="str">
            <v>6(5)</v>
          </cell>
          <cell r="T6003" t="str">
            <v>C697430724</v>
          </cell>
          <cell r="U6003">
            <v>0</v>
          </cell>
          <cell r="V6003">
            <v>1.698</v>
          </cell>
          <cell r="W6003">
            <v>1.698</v>
          </cell>
        </row>
        <row r="6004">
          <cell r="I6004" t="str">
            <v>香匠铺-戈二组连接路</v>
          </cell>
          <cell r="J6004" t="str">
            <v>1312F4307240182</v>
          </cell>
          <cell r="K6004" t="str">
            <v>资源产业路</v>
          </cell>
          <cell r="L6004" t="str">
            <v>三类地区</v>
          </cell>
          <cell r="M6004"/>
          <cell r="N6004" t="str">
            <v>新建</v>
          </cell>
          <cell r="O6004" t="str">
            <v>四新岗久丰油茶产业园</v>
          </cell>
          <cell r="R6004" t="str">
            <v>3.5</v>
          </cell>
          <cell r="S6004" t="str">
            <v>6(4.5)</v>
          </cell>
          <cell r="T6004" t="str">
            <v>VX02430724</v>
          </cell>
          <cell r="U6004">
            <v>0</v>
          </cell>
          <cell r="V6004">
            <v>2.7490000000000001</v>
          </cell>
          <cell r="W6004">
            <v>2.7490000000000001</v>
          </cell>
        </row>
        <row r="6005">
          <cell r="I6005" t="str">
            <v>响水许家-潘家冲连接路</v>
          </cell>
          <cell r="J6005" t="str">
            <v>1312F4307240190</v>
          </cell>
          <cell r="K6005" t="str">
            <v>资源产业路</v>
          </cell>
          <cell r="L6005" t="str">
            <v>三类地区</v>
          </cell>
          <cell r="M6005"/>
          <cell r="N6005" t="str">
            <v>新建</v>
          </cell>
          <cell r="O6005" t="str">
            <v>响水油茶产业园</v>
          </cell>
          <cell r="R6005" t="str">
            <v>0</v>
          </cell>
          <cell r="S6005" t="str">
            <v>6(5)</v>
          </cell>
          <cell r="T6005" t="str">
            <v>C82A430724</v>
          </cell>
          <cell r="U6005">
            <v>0</v>
          </cell>
          <cell r="V6005">
            <v>0.5</v>
          </cell>
          <cell r="W6005">
            <v>0.5</v>
          </cell>
        </row>
        <row r="6006">
          <cell r="I6006" t="str">
            <v>修梅镇云翎油茶产业园连接路（大冲湾-修杨公路）</v>
          </cell>
          <cell r="J6006" t="str">
            <v>1312F4307240101</v>
          </cell>
          <cell r="K6006" t="str">
            <v>资源产业路</v>
          </cell>
          <cell r="L6006" t="str">
            <v>三类地区</v>
          </cell>
          <cell r="M6006"/>
          <cell r="N6006" t="str">
            <v>升级改造（提质改造）</v>
          </cell>
          <cell r="O6006" t="str">
            <v>修梅镇云翎油茶产业园</v>
          </cell>
          <cell r="R6006" t="str">
            <v>3.5</v>
          </cell>
          <cell r="S6006" t="str">
            <v>6(5)</v>
          </cell>
          <cell r="T6006" t="str">
            <v>C956430724</v>
          </cell>
          <cell r="U6006">
            <v>0</v>
          </cell>
          <cell r="V6006">
            <v>3.081</v>
          </cell>
          <cell r="W6006">
            <v>3.081</v>
          </cell>
        </row>
        <row r="6007">
          <cell r="I6007" t="str">
            <v>修梅镇云翎油茶产业园连接路（毛家咀-云翎村油茶产业基地）</v>
          </cell>
          <cell r="J6007" t="str">
            <v>1312F4307240103</v>
          </cell>
          <cell r="K6007" t="str">
            <v>资源产业路</v>
          </cell>
          <cell r="L6007" t="str">
            <v>三类地区</v>
          </cell>
          <cell r="M6007"/>
          <cell r="N6007" t="str">
            <v>升级改造（提质改造）</v>
          </cell>
          <cell r="O6007" t="str">
            <v>修梅镇云翎油茶产业园</v>
          </cell>
          <cell r="R6007" t="str">
            <v>3.5</v>
          </cell>
          <cell r="S6007" t="str">
            <v>6(5)</v>
          </cell>
          <cell r="T6007" t="str">
            <v>CF12430724</v>
          </cell>
          <cell r="U6007">
            <v>0</v>
          </cell>
          <cell r="V6007">
            <v>2.2360000000000002</v>
          </cell>
          <cell r="W6007">
            <v>2.2360000000000002</v>
          </cell>
        </row>
        <row r="6008">
          <cell r="I6008" t="str">
            <v>修梅镇云翎油茶产业园连接路（修杨公路-谷家堰）</v>
          </cell>
          <cell r="J6008" t="str">
            <v>1312F4307240090</v>
          </cell>
          <cell r="K6008" t="str">
            <v>资源产业路</v>
          </cell>
          <cell r="L6008" t="str">
            <v>三类地区</v>
          </cell>
          <cell r="M6008"/>
          <cell r="N6008" t="str">
            <v>升级改造（提质改造）</v>
          </cell>
          <cell r="O6008" t="str">
            <v>修梅镇云翎油茶产业园</v>
          </cell>
          <cell r="R6008" t="str">
            <v>3.5</v>
          </cell>
          <cell r="S6008" t="str">
            <v>6</v>
          </cell>
          <cell r="T6008" t="str">
            <v>X198430724</v>
          </cell>
          <cell r="U6008">
            <v>0</v>
          </cell>
          <cell r="V6008">
            <v>1.8069999999999999</v>
          </cell>
          <cell r="W6008">
            <v>1.8069999999999999</v>
          </cell>
        </row>
        <row r="6009">
          <cell r="I6009" t="str">
            <v>修梅镇云翎油茶产业园连接路（油炸湾-荷堰角连接路）</v>
          </cell>
          <cell r="J6009" t="str">
            <v>1312F4307240104</v>
          </cell>
          <cell r="K6009" t="str">
            <v>资源产业路</v>
          </cell>
          <cell r="L6009" t="str">
            <v>三类地区</v>
          </cell>
          <cell r="M6009"/>
          <cell r="N6009" t="str">
            <v>新建</v>
          </cell>
          <cell r="O6009" t="str">
            <v>修梅镇云翎油茶产业园</v>
          </cell>
          <cell r="R6009" t="str">
            <v>0</v>
          </cell>
          <cell r="S6009" t="str">
            <v>6(5)</v>
          </cell>
          <cell r="T6009" t="str">
            <v>CV92430724</v>
          </cell>
          <cell r="U6009">
            <v>0</v>
          </cell>
          <cell r="V6009">
            <v>2.2360000000000002</v>
          </cell>
          <cell r="W6009">
            <v>2.2360000000000002</v>
          </cell>
        </row>
        <row r="6010">
          <cell r="I6010" t="str">
            <v>严家溪-江家坡渡槽连接路</v>
          </cell>
          <cell r="J6010" t="str">
            <v>1312F4307240219</v>
          </cell>
          <cell r="K6010" t="str">
            <v>资源产业路</v>
          </cell>
          <cell r="L6010" t="str">
            <v>三类地区</v>
          </cell>
          <cell r="M6010"/>
          <cell r="N6010" t="str">
            <v>新建</v>
          </cell>
          <cell r="O6010" t="str">
            <v>佘市桥镇丰登油茶产业园</v>
          </cell>
          <cell r="R6010" t="str">
            <v>0</v>
          </cell>
          <cell r="S6010" t="str">
            <v>6(5)</v>
          </cell>
          <cell r="T6010" t="str">
            <v>C83D430724</v>
          </cell>
          <cell r="U6010">
            <v>0</v>
          </cell>
          <cell r="V6010">
            <v>1.976</v>
          </cell>
          <cell r="W6010">
            <v>1.976</v>
          </cell>
        </row>
        <row r="6011">
          <cell r="I6011" t="str">
            <v>杨板村-太平水库连接路</v>
          </cell>
          <cell r="J6011" t="str">
            <v>1312F4307240013</v>
          </cell>
          <cell r="K6011" t="str">
            <v>资源产业路</v>
          </cell>
          <cell r="L6011" t="str">
            <v>三类地区</v>
          </cell>
          <cell r="M6011"/>
          <cell r="N6011" t="str">
            <v>新建</v>
          </cell>
          <cell r="O6011" t="str">
            <v>修梅镇杨板油茶产业园</v>
          </cell>
          <cell r="R6011" t="str">
            <v>3.5</v>
          </cell>
          <cell r="S6011" t="str">
            <v>6(5)</v>
          </cell>
          <cell r="T6011" t="str">
            <v>C973430724</v>
          </cell>
          <cell r="U6011">
            <v>0</v>
          </cell>
          <cell r="V6011">
            <v>2.081</v>
          </cell>
          <cell r="W6011">
            <v>2.081</v>
          </cell>
        </row>
        <row r="6012">
          <cell r="I6012" t="str">
            <v>杨板社区-五合村连接路</v>
          </cell>
          <cell r="J6012" t="str">
            <v>1312F4307240191</v>
          </cell>
          <cell r="K6012" t="str">
            <v>资源产业路</v>
          </cell>
          <cell r="L6012" t="str">
            <v>三类地区</v>
          </cell>
          <cell r="M6012"/>
          <cell r="N6012" t="str">
            <v>升级改造（提质改造）</v>
          </cell>
          <cell r="O6012" t="str">
            <v>修梅镇杨板桥水稻产业园</v>
          </cell>
          <cell r="R6012" t="str">
            <v>3.5</v>
          </cell>
          <cell r="S6012" t="str">
            <v>6</v>
          </cell>
          <cell r="T6012" t="str">
            <v>Y733     无</v>
          </cell>
          <cell r="U6012">
            <v>0</v>
          </cell>
          <cell r="V6012">
            <v>4</v>
          </cell>
          <cell r="W6012">
            <v>4</v>
          </cell>
        </row>
        <row r="6013">
          <cell r="I6013" t="str">
            <v>张家村-史家连接路</v>
          </cell>
          <cell r="J6013" t="str">
            <v>1312F4307240218</v>
          </cell>
          <cell r="K6013" t="str">
            <v>资源产业路</v>
          </cell>
          <cell r="L6013" t="str">
            <v>三类地区</v>
          </cell>
          <cell r="M6013"/>
          <cell r="N6013" t="str">
            <v>新建</v>
          </cell>
          <cell r="O6013" t="str">
            <v>文家店无患子产业园</v>
          </cell>
          <cell r="R6013" t="str">
            <v>3</v>
          </cell>
          <cell r="S6013" t="str">
            <v>6</v>
          </cell>
          <cell r="T6013" t="str">
            <v>无</v>
          </cell>
          <cell r="U6013">
            <v>0</v>
          </cell>
          <cell r="V6013">
            <v>2.2999999999999998</v>
          </cell>
          <cell r="W6013">
            <v>2.2999999999999998</v>
          </cell>
        </row>
        <row r="6014">
          <cell r="I6014" t="str">
            <v>真武村-G207涵洞连接路</v>
          </cell>
          <cell r="J6014" t="str">
            <v>1312F4307240026</v>
          </cell>
          <cell r="K6014" t="str">
            <v>资源产业路</v>
          </cell>
          <cell r="L6014" t="str">
            <v>三类地区</v>
          </cell>
          <cell r="M6014"/>
          <cell r="N6014" t="str">
            <v>升级改造（提质改造）</v>
          </cell>
          <cell r="O6014" t="str">
            <v>太平街道叶家庙脐橙产业园</v>
          </cell>
          <cell r="R6014" t="str">
            <v>3.5</v>
          </cell>
          <cell r="S6014" t="str">
            <v>6(5)</v>
          </cell>
          <cell r="T6014" t="str">
            <v>Y788430724</v>
          </cell>
          <cell r="U6014">
            <v>0</v>
          </cell>
          <cell r="V6014">
            <v>4</v>
          </cell>
          <cell r="W6014">
            <v>4</v>
          </cell>
        </row>
        <row r="6015">
          <cell r="I6015" t="str">
            <v>郑家屋场-龙阳石膏粉长连接路</v>
          </cell>
          <cell r="J6015" t="str">
            <v>1312F4307240057</v>
          </cell>
          <cell r="K6015" t="str">
            <v>资源产业路</v>
          </cell>
          <cell r="L6015" t="str">
            <v>三类地区</v>
          </cell>
          <cell r="M6015"/>
          <cell r="N6015" t="str">
            <v>新建</v>
          </cell>
          <cell r="O6015" t="str">
            <v>佘市桥镇双溪烟叶产业园</v>
          </cell>
          <cell r="R6015" t="str">
            <v>0</v>
          </cell>
          <cell r="S6015" t="str">
            <v>6(5)</v>
          </cell>
          <cell r="T6015" t="str">
            <v>无</v>
          </cell>
          <cell r="U6015">
            <v>0</v>
          </cell>
          <cell r="V6015">
            <v>3.238</v>
          </cell>
          <cell r="W6015">
            <v>3.238</v>
          </cell>
        </row>
        <row r="6016">
          <cell r="I6016" t="str">
            <v>周家-蒋家连接路</v>
          </cell>
          <cell r="J6016" t="str">
            <v>1312F4307240206</v>
          </cell>
          <cell r="K6016" t="str">
            <v>资源产业路</v>
          </cell>
          <cell r="L6016" t="str">
            <v>三类地区</v>
          </cell>
          <cell r="M6016"/>
          <cell r="N6016" t="str">
            <v>升级改造（提质改造）</v>
          </cell>
          <cell r="O6016" t="str">
            <v>赵家葡萄园产业园3</v>
          </cell>
          <cell r="R6016" t="str">
            <v>3.5</v>
          </cell>
          <cell r="S6016" t="str">
            <v>6(5)</v>
          </cell>
          <cell r="T6016" t="str">
            <v>CC91430724</v>
          </cell>
          <cell r="U6016">
            <v>0</v>
          </cell>
          <cell r="V6016">
            <v>2.79</v>
          </cell>
          <cell r="W6016">
            <v>2.79</v>
          </cell>
        </row>
        <row r="6017">
          <cell r="I6017" t="str">
            <v>楠1组-坪水10组连接路</v>
          </cell>
          <cell r="J6017" t="str">
            <v>1312F4307240022</v>
          </cell>
          <cell r="K6017" t="str">
            <v>资源产业路</v>
          </cell>
          <cell r="L6017" t="str">
            <v>三类地区</v>
          </cell>
          <cell r="M6017"/>
          <cell r="N6017" t="str">
            <v>新建</v>
          </cell>
          <cell r="O6017" t="str">
            <v>合口镇楠桥优质稻产业园</v>
          </cell>
          <cell r="R6017" t="str">
            <v>3.5</v>
          </cell>
          <cell r="S6017" t="str">
            <v>6(5)</v>
          </cell>
          <cell r="T6017" t="str">
            <v>无</v>
          </cell>
          <cell r="U6017">
            <v>0</v>
          </cell>
          <cell r="V6017">
            <v>0.78900000000000003</v>
          </cell>
          <cell r="W6017">
            <v>0.78900000000000003</v>
          </cell>
        </row>
        <row r="6018">
          <cell r="I6018" t="str">
            <v>桃源县牛车河镇至丁家坪火车站公路</v>
          </cell>
          <cell r="J6018" t="str">
            <v>1312F4307250105</v>
          </cell>
          <cell r="K6018" t="str">
            <v>资源产业路</v>
          </cell>
          <cell r="L6018" t="str">
            <v>二类地区</v>
          </cell>
          <cell r="M6018"/>
          <cell r="N6018" t="str">
            <v>新建</v>
          </cell>
          <cell r="O6018" t="str">
            <v>桃源县牛车河集镇至丁家坪火车站黄金梨产业园</v>
          </cell>
          <cell r="R6018" t="str">
            <v>4.5</v>
          </cell>
          <cell r="S6018" t="str">
            <v>6</v>
          </cell>
          <cell r="T6018" t="str">
            <v>Y439430725</v>
          </cell>
          <cell r="U6018">
            <v>8.07</v>
          </cell>
          <cell r="V6018">
            <v>11.33</v>
          </cell>
          <cell r="W6018">
            <v>3.26</v>
          </cell>
        </row>
        <row r="6019">
          <cell r="I6019" t="str">
            <v>常德市桃源县栖凤山田园特色小镇公路</v>
          </cell>
          <cell r="J6019" t="str">
            <v>1312F4307250018</v>
          </cell>
          <cell r="K6019" t="str">
            <v>资源产业路</v>
          </cell>
          <cell r="L6019" t="str">
            <v>二类地区</v>
          </cell>
          <cell r="M6019"/>
          <cell r="N6019" t="str">
            <v>新建</v>
          </cell>
          <cell r="O6019" t="str">
            <v>常德市桃源县栖凤山田园特色小镇</v>
          </cell>
          <cell r="R6019" t="str">
            <v>3.5</v>
          </cell>
          <cell r="S6019" t="str">
            <v>6(5)</v>
          </cell>
          <cell r="T6019" t="str">
            <v>无</v>
          </cell>
          <cell r="U6019">
            <v>0</v>
          </cell>
          <cell r="V6019">
            <v>8.8000000000000007</v>
          </cell>
          <cell r="W6019">
            <v>8.8000000000000007</v>
          </cell>
        </row>
        <row r="6020">
          <cell r="I6020" t="str">
            <v>桃源县观音寺镇特色农业综合体生态园公路</v>
          </cell>
          <cell r="J6020" t="str">
            <v>1312F4307250063</v>
          </cell>
          <cell r="K6020" t="str">
            <v>资源产业路</v>
          </cell>
          <cell r="L6020" t="str">
            <v>二类地区</v>
          </cell>
          <cell r="M6020"/>
          <cell r="N6020" t="str">
            <v>路面改善</v>
          </cell>
          <cell r="O6020" t="str">
            <v>桃源县观音寺镇特色农业综合体生态园</v>
          </cell>
          <cell r="R6020" t="str">
            <v>4.5</v>
          </cell>
          <cell r="S6020" t="str">
            <v>6(5)</v>
          </cell>
          <cell r="T6020" t="str">
            <v>Y315430725</v>
          </cell>
          <cell r="U6020">
            <v>0</v>
          </cell>
          <cell r="V6020">
            <v>9.4339999999999993</v>
          </cell>
          <cell r="W6020">
            <v>9.4339999999999993</v>
          </cell>
        </row>
        <row r="6021">
          <cell r="I6021" t="str">
            <v>常青至朱家港烤烟产业园公路</v>
          </cell>
          <cell r="J6021" t="str">
            <v>1312F4307250103</v>
          </cell>
          <cell r="K6021" t="str">
            <v>资源产业路</v>
          </cell>
          <cell r="L6021" t="str">
            <v>二类地区</v>
          </cell>
          <cell r="M6021"/>
          <cell r="N6021" t="str">
            <v>升级改造（提质改造）</v>
          </cell>
          <cell r="O6021" t="str">
            <v>桃源县盘塘镇朱家港村</v>
          </cell>
          <cell r="R6021" t="str">
            <v>4.5</v>
          </cell>
          <cell r="S6021" t="str">
            <v>6(5)</v>
          </cell>
          <cell r="T6021" t="str">
            <v>Y464430725</v>
          </cell>
          <cell r="U6021">
            <v>0</v>
          </cell>
          <cell r="V6021">
            <v>8.9640000000000004</v>
          </cell>
          <cell r="W6021">
            <v>8.9640000000000004</v>
          </cell>
        </row>
        <row r="6022">
          <cell r="I6022" t="str">
            <v>桃源县梨树垭村竹子枧产业园路</v>
          </cell>
          <cell r="J6022" t="str">
            <v>1312F4307250050</v>
          </cell>
          <cell r="K6022" t="str">
            <v>资源产业路</v>
          </cell>
          <cell r="L6022" t="str">
            <v>二类地区</v>
          </cell>
          <cell r="M6022"/>
          <cell r="N6022" t="str">
            <v>新建</v>
          </cell>
          <cell r="O6022" t="str">
            <v>桃源县梨树垭村竹子枧产业园</v>
          </cell>
          <cell r="R6022" t="str">
            <v>3.5</v>
          </cell>
          <cell r="S6022" t="str">
            <v>6(5)</v>
          </cell>
          <cell r="T6022" t="str">
            <v>无</v>
          </cell>
          <cell r="U6022">
            <v>0</v>
          </cell>
          <cell r="V6022">
            <v>0.3</v>
          </cell>
          <cell r="W6022">
            <v>0.3</v>
          </cell>
        </row>
        <row r="6023">
          <cell r="I6023" t="str">
            <v>桃源县青山农林现代农业富硒油茶产业园公路</v>
          </cell>
          <cell r="J6023" t="str">
            <v>1312F4307250094</v>
          </cell>
          <cell r="K6023" t="str">
            <v>资源产业路</v>
          </cell>
          <cell r="L6023" t="str">
            <v>二类地区</v>
          </cell>
          <cell r="M6023"/>
          <cell r="N6023" t="str">
            <v>路面改善</v>
          </cell>
          <cell r="O6023" t="str">
            <v>桃源县青山农林现代农业农业综合体生态园</v>
          </cell>
          <cell r="R6023" t="str">
            <v>4</v>
          </cell>
          <cell r="S6023" t="str">
            <v>6(5)</v>
          </cell>
          <cell r="T6023" t="str">
            <v>VC35430725</v>
          </cell>
          <cell r="U6023">
            <v>0</v>
          </cell>
          <cell r="V6023">
            <v>0.51200000000000001</v>
          </cell>
          <cell r="W6023">
            <v>0.51200000000000001</v>
          </cell>
        </row>
        <row r="6024">
          <cell r="I6024" t="str">
            <v>七里冲村竹木种植产业园公路</v>
          </cell>
          <cell r="J6024" t="str">
            <v>1312F4307250058</v>
          </cell>
          <cell r="K6024" t="str">
            <v>资源产业路</v>
          </cell>
          <cell r="L6024" t="str">
            <v>二类地区</v>
          </cell>
          <cell r="M6024"/>
          <cell r="N6024" t="str">
            <v>新建</v>
          </cell>
          <cell r="O6024" t="str">
            <v>七里冲村竹木种植产业园</v>
          </cell>
          <cell r="R6024" t="str">
            <v>3.5</v>
          </cell>
          <cell r="S6024" t="str">
            <v>6(5)</v>
          </cell>
          <cell r="T6024" t="str">
            <v>Y997430725</v>
          </cell>
          <cell r="U6024">
            <v>6.7519999999999998</v>
          </cell>
          <cell r="V6024">
            <v>9.5289999999999999</v>
          </cell>
          <cell r="W6024">
            <v>2.7770000000000001</v>
          </cell>
        </row>
        <row r="6025">
          <cell r="I6025" t="str">
            <v>桃源县于溶生态油茶产业园路</v>
          </cell>
          <cell r="J6025" t="str">
            <v>1312F4307250065</v>
          </cell>
          <cell r="K6025" t="str">
            <v>资源产业路</v>
          </cell>
          <cell r="L6025" t="str">
            <v>二类地区</v>
          </cell>
          <cell r="M6025"/>
          <cell r="N6025" t="str">
            <v>新建</v>
          </cell>
          <cell r="O6025" t="str">
            <v>桃源县于溶生态油茶产业园</v>
          </cell>
          <cell r="R6025" t="str">
            <v>3.5</v>
          </cell>
          <cell r="S6025" t="str">
            <v>6(5)</v>
          </cell>
          <cell r="T6025" t="str">
            <v>无</v>
          </cell>
          <cell r="U6025">
            <v>0</v>
          </cell>
          <cell r="V6025">
            <v>2.1</v>
          </cell>
          <cell r="W6025">
            <v>2.1</v>
          </cell>
        </row>
        <row r="6026">
          <cell r="I6026" t="str">
            <v>桃源县忠芬家庭农场公路</v>
          </cell>
          <cell r="J6026" t="str">
            <v>1312F4307250070</v>
          </cell>
          <cell r="K6026" t="str">
            <v>资源产业路</v>
          </cell>
          <cell r="L6026" t="str">
            <v>二类地区</v>
          </cell>
          <cell r="M6026"/>
          <cell r="N6026" t="str">
            <v>新建</v>
          </cell>
          <cell r="O6026" t="str">
            <v>桃源县忠芬家庭农场</v>
          </cell>
          <cell r="R6026" t="str">
            <v>3.5</v>
          </cell>
          <cell r="S6026" t="str">
            <v>6(5)</v>
          </cell>
          <cell r="T6026" t="str">
            <v>V97A430725</v>
          </cell>
          <cell r="U6026">
            <v>0</v>
          </cell>
          <cell r="V6026">
            <v>1.7949999999999999</v>
          </cell>
          <cell r="W6026">
            <v>1.7949999999999999</v>
          </cell>
        </row>
        <row r="6027">
          <cell r="I6027" t="str">
            <v>王家湾-新堰湾连接路</v>
          </cell>
          <cell r="J6027" t="str">
            <v>1312F4307250048</v>
          </cell>
          <cell r="K6027" t="str">
            <v>资源产业路</v>
          </cell>
          <cell r="L6027" t="str">
            <v>二类地区</v>
          </cell>
          <cell r="M6027"/>
          <cell r="N6027" t="str">
            <v>新建</v>
          </cell>
          <cell r="O6027" t="str">
            <v>王家湾-新堰湾富硒产业</v>
          </cell>
          <cell r="R6027" t="str">
            <v>3.5</v>
          </cell>
          <cell r="S6027" t="str">
            <v>6(5)</v>
          </cell>
          <cell r="T6027" t="str">
            <v>无</v>
          </cell>
          <cell r="U6027">
            <v>0</v>
          </cell>
          <cell r="V6027">
            <v>0.8</v>
          </cell>
          <cell r="W6027">
            <v>0.8</v>
          </cell>
        </row>
        <row r="6028">
          <cell r="I6028" t="str">
            <v>常德市赋溪山智慧文旅生态园公路</v>
          </cell>
          <cell r="J6028" t="str">
            <v>1312F4307250077</v>
          </cell>
          <cell r="K6028" t="str">
            <v>资源产业路</v>
          </cell>
          <cell r="L6028" t="str">
            <v>二类地区</v>
          </cell>
          <cell r="M6028"/>
          <cell r="N6028" t="str">
            <v>路面改善</v>
          </cell>
          <cell r="O6028" t="str">
            <v>常德市赋溪山智慧文旅生态园</v>
          </cell>
          <cell r="R6028" t="str">
            <v>3.5</v>
          </cell>
          <cell r="S6028" t="str">
            <v>6</v>
          </cell>
          <cell r="T6028" t="str">
            <v>Y014430725</v>
          </cell>
          <cell r="U6028">
            <v>0</v>
          </cell>
          <cell r="V6028">
            <v>3.4660000000000002</v>
          </cell>
          <cell r="W6028">
            <v>3.4660000000000002</v>
          </cell>
        </row>
        <row r="6029">
          <cell r="I6029" t="str">
            <v>大马山油茶产业园公路</v>
          </cell>
          <cell r="J6029" t="str">
            <v>1312F4307250149</v>
          </cell>
          <cell r="K6029" t="str">
            <v>资源产业路</v>
          </cell>
          <cell r="L6029" t="str">
            <v>二类地区</v>
          </cell>
          <cell r="M6029"/>
          <cell r="N6029" t="str">
            <v>路面改善</v>
          </cell>
          <cell r="O6029" t="str">
            <v>大马山油茶产业园</v>
          </cell>
          <cell r="R6029" t="str">
            <v>3.5</v>
          </cell>
          <cell r="S6029" t="str">
            <v>6(5)</v>
          </cell>
          <cell r="T6029" t="str">
            <v>无</v>
          </cell>
          <cell r="U6029">
            <v>0</v>
          </cell>
          <cell r="V6029">
            <v>2</v>
          </cell>
          <cell r="W6029">
            <v>2</v>
          </cell>
        </row>
        <row r="6030">
          <cell r="I6030" t="str">
            <v>枫树乡大马山村水稻产业园公路</v>
          </cell>
          <cell r="J6030" t="str">
            <v>1312F4307250150</v>
          </cell>
          <cell r="K6030" t="str">
            <v>资源产业路</v>
          </cell>
          <cell r="L6030" t="str">
            <v>二类地区</v>
          </cell>
          <cell r="M6030"/>
          <cell r="N6030" t="str">
            <v>路面改善</v>
          </cell>
          <cell r="O6030" t="str">
            <v>枫树乡大马山村水稻产业园</v>
          </cell>
          <cell r="R6030" t="str">
            <v>3.5</v>
          </cell>
          <cell r="S6030" t="str">
            <v>6(5)</v>
          </cell>
          <cell r="T6030" t="str">
            <v>Y048430725</v>
          </cell>
          <cell r="U6030">
            <v>3.0449999999999999</v>
          </cell>
          <cell r="V6030">
            <v>5.3449999999999998</v>
          </cell>
          <cell r="W6030">
            <v>2.2999999999999998</v>
          </cell>
        </row>
        <row r="6031">
          <cell r="I6031" t="str">
            <v>枫树乡金凤桥村水稻产业园公路</v>
          </cell>
          <cell r="J6031" t="str">
            <v>1312F4307250147</v>
          </cell>
          <cell r="K6031" t="str">
            <v>资源产业路</v>
          </cell>
          <cell r="L6031" t="str">
            <v>二类地区</v>
          </cell>
          <cell r="M6031"/>
          <cell r="N6031" t="str">
            <v>新建</v>
          </cell>
          <cell r="O6031" t="str">
            <v>枫树乡金凤桥村水稻产业园</v>
          </cell>
          <cell r="R6031" t="str">
            <v>5</v>
          </cell>
          <cell r="S6031" t="str">
            <v>6</v>
          </cell>
          <cell r="T6031" t="str">
            <v>无</v>
          </cell>
          <cell r="U6031">
            <v>0</v>
          </cell>
          <cell r="V6031">
            <v>1.75</v>
          </cell>
          <cell r="W6031">
            <v>1.75</v>
          </cell>
        </row>
        <row r="6032">
          <cell r="I6032" t="str">
            <v>观音寺镇会人溪油茶产业园公路</v>
          </cell>
          <cell r="J6032" t="str">
            <v>1312F4307250268</v>
          </cell>
          <cell r="K6032" t="str">
            <v>资源产业路</v>
          </cell>
          <cell r="L6032" t="str">
            <v>二类地区</v>
          </cell>
          <cell r="M6032"/>
          <cell r="N6032" t="str">
            <v>新建</v>
          </cell>
          <cell r="O6032" t="str">
            <v>观音寺镇会人溪油茶产业园</v>
          </cell>
          <cell r="R6032" t="str">
            <v>5</v>
          </cell>
          <cell r="S6032" t="str">
            <v>6</v>
          </cell>
          <cell r="T6032" t="str">
            <v>VD75430725</v>
          </cell>
          <cell r="U6032">
            <v>0</v>
          </cell>
          <cell r="V6032">
            <v>1.5</v>
          </cell>
          <cell r="W6032">
            <v>1.5</v>
          </cell>
        </row>
        <row r="6033">
          <cell r="I6033" t="str">
            <v>桃源县热市镇菖蒲村富硒红薯产业园公路</v>
          </cell>
          <cell r="J6033" t="str">
            <v>1312F4307250202</v>
          </cell>
          <cell r="K6033" t="str">
            <v>资源产业路</v>
          </cell>
          <cell r="L6033" t="str">
            <v>二类地区</v>
          </cell>
          <cell r="M6033"/>
          <cell r="N6033" t="str">
            <v>路面改善</v>
          </cell>
          <cell r="O6033" t="str">
            <v>桃源县热市镇菖蒲村富硒红薯产业园</v>
          </cell>
          <cell r="R6033" t="str">
            <v>3.5</v>
          </cell>
          <cell r="S6033" t="str">
            <v>6(5)</v>
          </cell>
          <cell r="T6033" t="str">
            <v>C259430725</v>
          </cell>
          <cell r="U6033">
            <v>0</v>
          </cell>
          <cell r="V6033">
            <v>3.5</v>
          </cell>
          <cell r="W6033">
            <v>3.5</v>
          </cell>
        </row>
        <row r="6034">
          <cell r="I6034" t="str">
            <v>桃源县理公港镇金鸡山村油茶产业园公路</v>
          </cell>
          <cell r="J6034" t="str">
            <v>1312F4307250180</v>
          </cell>
          <cell r="K6034" t="str">
            <v>资源产业路</v>
          </cell>
          <cell r="L6034" t="str">
            <v>二类地区</v>
          </cell>
          <cell r="M6034"/>
          <cell r="N6034" t="str">
            <v>路面改善</v>
          </cell>
          <cell r="O6034" t="str">
            <v>桃源县理公港镇金鸡山村油茶产业园</v>
          </cell>
          <cell r="R6034" t="str">
            <v>3.5</v>
          </cell>
          <cell r="S6034" t="str">
            <v>6(5)</v>
          </cell>
          <cell r="T6034" t="str">
            <v>Y428430725</v>
          </cell>
          <cell r="U6034">
            <v>4.1580000000000004</v>
          </cell>
          <cell r="V6034">
            <v>6.8940000000000001</v>
          </cell>
          <cell r="W6034">
            <v>2.7360000000000002</v>
          </cell>
        </row>
        <row r="6035">
          <cell r="I6035" t="str">
            <v>桃源县理公港镇兰溪水稻产业园公路</v>
          </cell>
          <cell r="J6035" t="str">
            <v>1312F4307250155</v>
          </cell>
          <cell r="K6035" t="str">
            <v>资源产业路</v>
          </cell>
          <cell r="L6035" t="str">
            <v>二类地区</v>
          </cell>
          <cell r="M6035"/>
          <cell r="N6035" t="str">
            <v>新建</v>
          </cell>
          <cell r="O6035" t="str">
            <v>桃源县理公港镇兰溪水稻产业园</v>
          </cell>
          <cell r="R6035" t="str">
            <v>4.5</v>
          </cell>
          <cell r="S6035" t="str">
            <v>6(5)</v>
          </cell>
          <cell r="T6035" t="str">
            <v>无</v>
          </cell>
          <cell r="U6035">
            <v>0</v>
          </cell>
          <cell r="V6035">
            <v>4.7</v>
          </cell>
          <cell r="W6035">
            <v>4.7</v>
          </cell>
        </row>
        <row r="6036">
          <cell r="I6036" t="str">
            <v>桃源县白沙园烤烟基地公路</v>
          </cell>
          <cell r="J6036" t="str">
            <v>1312F4307250100</v>
          </cell>
          <cell r="K6036" t="str">
            <v>资源产业路</v>
          </cell>
          <cell r="L6036" t="str">
            <v>二类地区</v>
          </cell>
          <cell r="M6036"/>
          <cell r="N6036" t="str">
            <v>路面改善</v>
          </cell>
          <cell r="O6036" t="str">
            <v>桃源县白沙园烤烟基地</v>
          </cell>
          <cell r="R6036" t="str">
            <v>3.5</v>
          </cell>
          <cell r="S6036" t="str">
            <v>6(5)</v>
          </cell>
          <cell r="T6036" t="str">
            <v>C398430725</v>
          </cell>
          <cell r="U6036">
            <v>0</v>
          </cell>
          <cell r="V6036">
            <v>0.96599999999999997</v>
          </cell>
          <cell r="W6036">
            <v>0.96599999999999997</v>
          </cell>
        </row>
        <row r="6037">
          <cell r="I6037" t="str">
            <v>桃源县沙坪镇金明村果业产业园公路</v>
          </cell>
          <cell r="J6037" t="str">
            <v>1312F4307250118</v>
          </cell>
          <cell r="K6037" t="str">
            <v>资源产业路</v>
          </cell>
          <cell r="L6037" t="str">
            <v>二类地区</v>
          </cell>
          <cell r="M6037"/>
          <cell r="N6037" t="str">
            <v>路面改善</v>
          </cell>
          <cell r="O6037" t="str">
            <v>桃源县沙坪镇金明村果业产业园</v>
          </cell>
          <cell r="R6037" t="str">
            <v>3.5</v>
          </cell>
          <cell r="S6037" t="str">
            <v>6</v>
          </cell>
          <cell r="T6037" t="str">
            <v>Y446430725</v>
          </cell>
          <cell r="U6037">
            <v>9.532</v>
          </cell>
          <cell r="V6037">
            <v>11.042999999999999</v>
          </cell>
          <cell r="W6037">
            <v>1.5109999999999999</v>
          </cell>
        </row>
        <row r="6038">
          <cell r="I6038" t="str">
            <v>桃源县枫树乡金凤桥村富硒水稻产业园公路</v>
          </cell>
          <cell r="J6038" t="str">
            <v>1312F4307250108</v>
          </cell>
          <cell r="K6038" t="str">
            <v>资源产业路</v>
          </cell>
          <cell r="L6038" t="str">
            <v>二类地区</v>
          </cell>
          <cell r="M6038"/>
          <cell r="N6038" t="str">
            <v>路面改善</v>
          </cell>
          <cell r="O6038" t="str">
            <v>桃源县枫树乡金凤桥村富硒水稻产业园</v>
          </cell>
          <cell r="R6038" t="str">
            <v>3.5</v>
          </cell>
          <cell r="S6038" t="str">
            <v>6(5)</v>
          </cell>
          <cell r="T6038" t="str">
            <v>C180430725</v>
          </cell>
          <cell r="U6038">
            <v>0</v>
          </cell>
          <cell r="V6038">
            <v>2.706</v>
          </cell>
          <cell r="W6038">
            <v>2.706</v>
          </cell>
        </row>
        <row r="6039">
          <cell r="I6039" t="str">
            <v>桃源县九溪镇黄桃产业园公路</v>
          </cell>
          <cell r="J6039" t="str">
            <v>1312F4307250106</v>
          </cell>
          <cell r="K6039" t="str">
            <v>资源产业路</v>
          </cell>
          <cell r="L6039" t="str">
            <v>二类地区</v>
          </cell>
          <cell r="M6039"/>
          <cell r="N6039" t="str">
            <v>新建</v>
          </cell>
          <cell r="O6039" t="str">
            <v>桃源县九溪镇黄桃产业园</v>
          </cell>
          <cell r="R6039" t="str">
            <v>3.5</v>
          </cell>
          <cell r="S6039" t="str">
            <v>6(5)</v>
          </cell>
          <cell r="T6039" t="str">
            <v>CC65430725</v>
          </cell>
          <cell r="U6039">
            <v>0</v>
          </cell>
          <cell r="V6039">
            <v>1.617</v>
          </cell>
          <cell r="W6039">
            <v>1.617</v>
          </cell>
        </row>
        <row r="6040">
          <cell r="I6040" t="str">
            <v>桃源县龙团村加薪农场产业园公路</v>
          </cell>
          <cell r="J6040" t="str">
            <v>1312F4307250067</v>
          </cell>
          <cell r="K6040" t="str">
            <v>资源产业路</v>
          </cell>
          <cell r="L6040" t="str">
            <v>二类地区</v>
          </cell>
          <cell r="M6040"/>
          <cell r="N6040" t="str">
            <v>路面改善</v>
          </cell>
          <cell r="O6040" t="str">
            <v>桃源县龙团村加薪农场</v>
          </cell>
          <cell r="R6040" t="str">
            <v>3.5</v>
          </cell>
          <cell r="S6040" t="str">
            <v>6(5)</v>
          </cell>
          <cell r="T6040" t="str">
            <v>Y602430725</v>
          </cell>
          <cell r="U6040">
            <v>0</v>
          </cell>
          <cell r="V6040">
            <v>6.4909999999999997</v>
          </cell>
          <cell r="W6040">
            <v>6.4909999999999997</v>
          </cell>
        </row>
        <row r="6041">
          <cell r="I6041" t="str">
            <v>桃源县明月山村综合养殖产业园公路</v>
          </cell>
          <cell r="J6041" t="str">
            <v>1312F4307250124</v>
          </cell>
          <cell r="K6041" t="str">
            <v>资源产业路</v>
          </cell>
          <cell r="L6041" t="str">
            <v>二类地区</v>
          </cell>
          <cell r="M6041"/>
          <cell r="N6041" t="str">
            <v>新建</v>
          </cell>
          <cell r="O6041" t="str">
            <v>桃源县明月山村综合养殖产业园</v>
          </cell>
          <cell r="R6041" t="str">
            <v>3.5</v>
          </cell>
          <cell r="S6041" t="str">
            <v>6(5)</v>
          </cell>
          <cell r="T6041" t="str">
            <v>VH50430725</v>
          </cell>
          <cell r="U6041">
            <v>0</v>
          </cell>
          <cell r="V6041">
            <v>1.06</v>
          </cell>
          <cell r="W6041">
            <v>1.06</v>
          </cell>
        </row>
        <row r="6042">
          <cell r="I6042" t="str">
            <v>漆河镇天保山村油菜产业园公路</v>
          </cell>
          <cell r="J6042" t="str">
            <v>1312F4307250243</v>
          </cell>
          <cell r="K6042" t="str">
            <v>资源产业路</v>
          </cell>
          <cell r="L6042" t="str">
            <v>二类地区</v>
          </cell>
          <cell r="M6042"/>
          <cell r="N6042" t="str">
            <v>新建</v>
          </cell>
          <cell r="O6042" t="str">
            <v>漆河镇天保山村油菜产业园</v>
          </cell>
          <cell r="R6042" t="str">
            <v>3.5</v>
          </cell>
          <cell r="S6042" t="str">
            <v>6(5)</v>
          </cell>
          <cell r="T6042" t="str">
            <v>V510430725</v>
          </cell>
          <cell r="U6042">
            <v>0</v>
          </cell>
          <cell r="V6042">
            <v>1.3140000000000001</v>
          </cell>
          <cell r="W6042">
            <v>1.3140000000000001</v>
          </cell>
        </row>
        <row r="6043">
          <cell r="I6043" t="str">
            <v>桃源县泥窝潭乡燕岩庙村柑橘产业园公路</v>
          </cell>
          <cell r="J6043" t="str">
            <v>1312F4307250304</v>
          </cell>
          <cell r="K6043" t="str">
            <v>资源产业路</v>
          </cell>
          <cell r="L6043" t="str">
            <v>二类地区</v>
          </cell>
          <cell r="M6043"/>
          <cell r="N6043" t="str">
            <v>新建</v>
          </cell>
          <cell r="O6043" t="str">
            <v>桃源县泥窝潭乡燕岩庙村柑橘产业园</v>
          </cell>
          <cell r="R6043" t="str">
            <v>4.5</v>
          </cell>
          <cell r="S6043" t="str">
            <v>6(5)</v>
          </cell>
          <cell r="T6043" t="str">
            <v>VJ23430725</v>
          </cell>
          <cell r="U6043">
            <v>0</v>
          </cell>
          <cell r="V6043">
            <v>2.2999999999999998</v>
          </cell>
          <cell r="W6043">
            <v>2.2999999999999998</v>
          </cell>
        </row>
        <row r="6044">
          <cell r="I6044" t="str">
            <v>桃源县牛车河镇大庄坪村烤烟产业园公路</v>
          </cell>
          <cell r="J6044" t="str">
            <v>1312F4307250254</v>
          </cell>
          <cell r="K6044" t="str">
            <v>资源产业路</v>
          </cell>
          <cell r="L6044" t="str">
            <v>二类地区</v>
          </cell>
          <cell r="M6044"/>
          <cell r="N6044" t="str">
            <v>路面改善</v>
          </cell>
          <cell r="O6044" t="str">
            <v>桃源县牛车河镇大庄坪村烤烟产业园</v>
          </cell>
          <cell r="R6044" t="str">
            <v>4</v>
          </cell>
          <cell r="S6044" t="str">
            <v>6</v>
          </cell>
          <cell r="T6044" t="str">
            <v>Y995430725</v>
          </cell>
          <cell r="U6044">
            <v>0</v>
          </cell>
          <cell r="V6044">
            <v>6.5709999999999997</v>
          </cell>
          <cell r="W6044">
            <v>6.5709999999999997</v>
          </cell>
        </row>
        <row r="6045">
          <cell r="I6045" t="str">
            <v>桃源县木塘垸乡金山油菜产业园公路</v>
          </cell>
          <cell r="J6045" t="str">
            <v>1312F4307250104</v>
          </cell>
          <cell r="K6045" t="str">
            <v>资源产业路</v>
          </cell>
          <cell r="L6045" t="str">
            <v>二类地区</v>
          </cell>
          <cell r="M6045"/>
          <cell r="N6045" t="str">
            <v>升级改造（提质改造）</v>
          </cell>
          <cell r="O6045" t="str">
            <v>桃源县木塘垸乡三元村</v>
          </cell>
          <cell r="R6045" t="str">
            <v>3.5</v>
          </cell>
          <cell r="S6045" t="str">
            <v>6</v>
          </cell>
          <cell r="T6045" t="str">
            <v>Y396430725</v>
          </cell>
          <cell r="U6045">
            <v>0</v>
          </cell>
          <cell r="V6045">
            <v>3.746</v>
          </cell>
          <cell r="W6045">
            <v>3.746</v>
          </cell>
        </row>
        <row r="6046">
          <cell r="I6046" t="str">
            <v>理公港镇交界村烤烟产业园公路</v>
          </cell>
          <cell r="J6046" t="str">
            <v>1312F4307250259</v>
          </cell>
          <cell r="K6046" t="str">
            <v>资源产业路</v>
          </cell>
          <cell r="L6046" t="str">
            <v>二类地区</v>
          </cell>
          <cell r="M6046"/>
          <cell r="N6046" t="str">
            <v>新建</v>
          </cell>
          <cell r="O6046" t="str">
            <v>理公港镇交界村烤烟产业园</v>
          </cell>
          <cell r="R6046" t="str">
            <v>4.5</v>
          </cell>
          <cell r="S6046" t="str">
            <v>6(5)</v>
          </cell>
          <cell r="T6046" t="str">
            <v>VU42430725</v>
          </cell>
          <cell r="U6046">
            <v>0</v>
          </cell>
          <cell r="V6046">
            <v>1.4390000000000001</v>
          </cell>
          <cell r="W6046">
            <v>1.4390000000000001</v>
          </cell>
        </row>
        <row r="6047">
          <cell r="I6047" t="str">
            <v>龙潭镇落家坪村综合养殖产业园公路</v>
          </cell>
          <cell r="J6047" t="str">
            <v>1312F4307250280</v>
          </cell>
          <cell r="K6047" t="str">
            <v>资源产业路</v>
          </cell>
          <cell r="L6047" t="str">
            <v>二类地区</v>
          </cell>
          <cell r="M6047"/>
          <cell r="N6047" t="str">
            <v>路面改善</v>
          </cell>
          <cell r="O6047" t="str">
            <v>龙潭镇落家坪村综合养殖产业园</v>
          </cell>
          <cell r="R6047" t="str">
            <v>3.5</v>
          </cell>
          <cell r="S6047" t="str">
            <v>6(5)</v>
          </cell>
          <cell r="T6047" t="str">
            <v>CJB2430725</v>
          </cell>
          <cell r="U6047">
            <v>0</v>
          </cell>
          <cell r="V6047">
            <v>11.818</v>
          </cell>
          <cell r="W6047">
            <v>11.818</v>
          </cell>
        </row>
        <row r="6048">
          <cell r="I6048" t="str">
            <v>龙潭镇梨树垭村茶叶产业园公路</v>
          </cell>
          <cell r="J6048" t="str">
            <v>1312F4307250266</v>
          </cell>
          <cell r="K6048" t="str">
            <v>资源产业路</v>
          </cell>
          <cell r="L6048" t="str">
            <v>二类地区</v>
          </cell>
          <cell r="M6048"/>
          <cell r="N6048" t="str">
            <v>新建</v>
          </cell>
          <cell r="O6048" t="str">
            <v>龙潭镇梨树垭村茶叶产业园</v>
          </cell>
          <cell r="R6048" t="str">
            <v>5</v>
          </cell>
          <cell r="S6048" t="str">
            <v>6</v>
          </cell>
          <cell r="T6048" t="str">
            <v>无</v>
          </cell>
          <cell r="U6048">
            <v>0</v>
          </cell>
          <cell r="V6048">
            <v>2.54</v>
          </cell>
          <cell r="W6048">
            <v>2.54</v>
          </cell>
        </row>
        <row r="6049">
          <cell r="I6049" t="str">
            <v>漆河镇八房坪村稻虾养殖产业园公路</v>
          </cell>
          <cell r="J6049" t="str">
            <v>1312F4307250221</v>
          </cell>
          <cell r="K6049" t="str">
            <v>资源产业路</v>
          </cell>
          <cell r="L6049" t="str">
            <v>二类地区</v>
          </cell>
          <cell r="M6049"/>
          <cell r="N6049" t="str">
            <v>路面改善</v>
          </cell>
          <cell r="O6049" t="str">
            <v>漆河镇八房坪村稻虾养殖产业园</v>
          </cell>
          <cell r="R6049" t="str">
            <v>3.5</v>
          </cell>
          <cell r="S6049" t="str">
            <v>6(5)</v>
          </cell>
          <cell r="T6049" t="str">
            <v>C19A430725</v>
          </cell>
          <cell r="U6049">
            <v>0</v>
          </cell>
          <cell r="V6049">
            <v>2.3140000000000001</v>
          </cell>
          <cell r="W6049">
            <v>2.3140000000000001</v>
          </cell>
        </row>
        <row r="6050">
          <cell r="I6050" t="str">
            <v>桃源县九溪镇笔架村烤烟产业园公路</v>
          </cell>
          <cell r="J6050" t="str">
            <v>1312F4307250139</v>
          </cell>
          <cell r="K6050" t="str">
            <v>资源产业路</v>
          </cell>
          <cell r="L6050" t="str">
            <v>二类地区</v>
          </cell>
          <cell r="M6050"/>
          <cell r="N6050" t="str">
            <v>新建</v>
          </cell>
          <cell r="O6050" t="str">
            <v>桃源县九溪镇笔架村烤烟产业园</v>
          </cell>
          <cell r="R6050" t="str">
            <v>3.5</v>
          </cell>
          <cell r="S6050" t="str">
            <v>6(5)</v>
          </cell>
          <cell r="T6050" t="str">
            <v>V833430725</v>
          </cell>
          <cell r="U6050">
            <v>0</v>
          </cell>
          <cell r="V6050">
            <v>1.151</v>
          </cell>
          <cell r="W6050">
            <v>1.151</v>
          </cell>
        </row>
        <row r="6051">
          <cell r="I6051" t="str">
            <v>漆河镇杨家庄村水稻产业园公路</v>
          </cell>
          <cell r="J6051" t="str">
            <v>1312F4307250307</v>
          </cell>
          <cell r="K6051" t="str">
            <v>资源产业路</v>
          </cell>
          <cell r="L6051" t="str">
            <v>二类地区</v>
          </cell>
          <cell r="M6051"/>
          <cell r="N6051" t="str">
            <v>新建</v>
          </cell>
          <cell r="O6051" t="str">
            <v>漆河镇杨家庄村水稻产业园</v>
          </cell>
          <cell r="R6051" t="str">
            <v>4.5</v>
          </cell>
          <cell r="S6051" t="str">
            <v>6(5)</v>
          </cell>
          <cell r="T6051" t="str">
            <v>VG82430725</v>
          </cell>
          <cell r="U6051">
            <v>0</v>
          </cell>
          <cell r="V6051">
            <v>1.198</v>
          </cell>
          <cell r="W6051">
            <v>1.198</v>
          </cell>
        </row>
        <row r="6052">
          <cell r="I6052" t="str">
            <v>桃源县沙坪镇向阳村黄金李产业园公路</v>
          </cell>
          <cell r="J6052" t="str">
            <v>1312F4307250120</v>
          </cell>
          <cell r="K6052" t="str">
            <v>资源产业路</v>
          </cell>
          <cell r="L6052" t="str">
            <v>二类地区</v>
          </cell>
          <cell r="M6052"/>
          <cell r="N6052" t="str">
            <v>新建</v>
          </cell>
          <cell r="O6052" t="str">
            <v>桃源县沙坪镇向阳村黄金李产业园</v>
          </cell>
          <cell r="R6052" t="str">
            <v>3.5</v>
          </cell>
          <cell r="S6052" t="str">
            <v>6(5)</v>
          </cell>
          <cell r="T6052" t="str">
            <v>CA87430725</v>
          </cell>
          <cell r="U6052">
            <v>0</v>
          </cell>
          <cell r="V6052">
            <v>5.6970000000000001</v>
          </cell>
          <cell r="W6052">
            <v>5.6970000000000001</v>
          </cell>
        </row>
        <row r="6053">
          <cell r="I6053" t="str">
            <v>桃源县君和野茶开发有限公司君和野茶特色产业园路</v>
          </cell>
          <cell r="J6053" t="str">
            <v>1312F4307250087</v>
          </cell>
          <cell r="K6053" t="str">
            <v>资源产业路</v>
          </cell>
          <cell r="L6053" t="str">
            <v>二类地区</v>
          </cell>
          <cell r="M6053"/>
          <cell r="N6053" t="str">
            <v>路面改善</v>
          </cell>
          <cell r="O6053" t="str">
            <v>桃源县君和野茶开发有限公司君和野茶特色产业园</v>
          </cell>
          <cell r="R6053" t="str">
            <v>4.5</v>
          </cell>
          <cell r="S6053" t="str">
            <v>6(5)</v>
          </cell>
          <cell r="T6053" t="str">
            <v>Y451430725</v>
          </cell>
          <cell r="U6053">
            <v>0</v>
          </cell>
          <cell r="V6053">
            <v>15.462</v>
          </cell>
          <cell r="W6053">
            <v>15.462</v>
          </cell>
        </row>
        <row r="6054">
          <cell r="I6054" t="str">
            <v>桃源县漆河镇铁佛寺村富硒柑橘产业园公路</v>
          </cell>
          <cell r="J6054" t="str">
            <v>1312F4307250115</v>
          </cell>
          <cell r="K6054" t="str">
            <v>资源产业路</v>
          </cell>
          <cell r="L6054" t="str">
            <v>二类地区</v>
          </cell>
          <cell r="M6054"/>
          <cell r="N6054" t="str">
            <v>新建</v>
          </cell>
          <cell r="O6054" t="str">
            <v>桃源县漆河镇铁佛寺村富硒柑橘产业园</v>
          </cell>
          <cell r="R6054" t="str">
            <v>3.5</v>
          </cell>
          <cell r="S6054" t="str">
            <v>6(5)</v>
          </cell>
          <cell r="T6054" t="str">
            <v>V653430725</v>
          </cell>
          <cell r="U6054">
            <v>0</v>
          </cell>
          <cell r="V6054">
            <v>1.28</v>
          </cell>
          <cell r="W6054">
            <v>1.28</v>
          </cell>
        </row>
        <row r="6055">
          <cell r="I6055" t="str">
            <v>桃源县漆河镇铁佛寺村花椒产业园公路</v>
          </cell>
          <cell r="J6055" t="str">
            <v>1312F4307250151</v>
          </cell>
          <cell r="K6055" t="str">
            <v>资源产业路</v>
          </cell>
          <cell r="L6055" t="str">
            <v>二类地区</v>
          </cell>
          <cell r="M6055"/>
          <cell r="N6055" t="str">
            <v>新建</v>
          </cell>
          <cell r="O6055" t="str">
            <v>桃源县漆河镇铁佛寺村花椒产业园</v>
          </cell>
          <cell r="R6055" t="str">
            <v>5</v>
          </cell>
          <cell r="S6055" t="str">
            <v>6</v>
          </cell>
          <cell r="T6055" t="str">
            <v>无</v>
          </cell>
          <cell r="U6055">
            <v>0</v>
          </cell>
          <cell r="V6055">
            <v>1.1000000000000001</v>
          </cell>
          <cell r="W6055">
            <v>1.1000000000000001</v>
          </cell>
        </row>
        <row r="6056">
          <cell r="I6056" t="str">
            <v>桃源县九溪镇凉桥村烤烟基地产业园公路</v>
          </cell>
          <cell r="J6056" t="str">
            <v>1312F4307250144</v>
          </cell>
          <cell r="K6056" t="str">
            <v>资源产业路</v>
          </cell>
          <cell r="L6056" t="str">
            <v>二类地区</v>
          </cell>
          <cell r="M6056"/>
          <cell r="N6056" t="str">
            <v>路面改善</v>
          </cell>
          <cell r="O6056" t="str">
            <v>桃源县九溪镇凉桥村烤烟基地产业园</v>
          </cell>
          <cell r="R6056" t="str">
            <v>3.5</v>
          </cell>
          <cell r="S6056" t="str">
            <v>6(5)</v>
          </cell>
          <cell r="T6056" t="str">
            <v>C304430725</v>
          </cell>
          <cell r="U6056">
            <v>0</v>
          </cell>
          <cell r="V6056">
            <v>1.9810000000000001</v>
          </cell>
          <cell r="W6056">
            <v>1.9810000000000001</v>
          </cell>
        </row>
        <row r="6057">
          <cell r="I6057" t="str">
            <v>桃源县九溪镇笔架村水稻产业园公路</v>
          </cell>
          <cell r="J6057" t="str">
            <v>1312F4307250141</v>
          </cell>
          <cell r="K6057" t="str">
            <v>资源产业路</v>
          </cell>
          <cell r="L6057" t="str">
            <v>二类地区</v>
          </cell>
          <cell r="M6057"/>
          <cell r="N6057" t="str">
            <v>新建</v>
          </cell>
          <cell r="O6057" t="str">
            <v>桃源县九溪镇笔架村水稻产业园</v>
          </cell>
          <cell r="R6057" t="str">
            <v>3.5</v>
          </cell>
          <cell r="S6057" t="str">
            <v>6(5)</v>
          </cell>
          <cell r="T6057" t="str">
            <v>C317430725</v>
          </cell>
          <cell r="U6057">
            <v>0</v>
          </cell>
          <cell r="V6057">
            <v>0.90200000000000002</v>
          </cell>
          <cell r="W6057">
            <v>0.90200000000000002</v>
          </cell>
        </row>
        <row r="6058">
          <cell r="I6058" t="str">
            <v>桃源县九溪镇六一阁村水稻产业园公路</v>
          </cell>
          <cell r="J6058" t="str">
            <v>1312F4307250329</v>
          </cell>
          <cell r="K6058" t="str">
            <v>资源产业路</v>
          </cell>
          <cell r="L6058" t="str">
            <v>二类地区</v>
          </cell>
          <cell r="M6058"/>
          <cell r="N6058" t="str">
            <v>新建</v>
          </cell>
          <cell r="O6058" t="str">
            <v>桃源县九溪镇六一阁村水稻产业园</v>
          </cell>
          <cell r="R6058" t="str">
            <v>3.5</v>
          </cell>
          <cell r="S6058" t="str">
            <v>6(5)</v>
          </cell>
          <cell r="T6058" t="str">
            <v>V787430725</v>
          </cell>
          <cell r="U6058">
            <v>0</v>
          </cell>
          <cell r="V6058">
            <v>1.9</v>
          </cell>
          <cell r="W6058">
            <v>1.9</v>
          </cell>
        </row>
        <row r="6059">
          <cell r="I6059" t="str">
            <v>桃源县龙潭镇梨树垭村水稻产业园公路</v>
          </cell>
          <cell r="J6059" t="str">
            <v>1312F4307250276</v>
          </cell>
          <cell r="K6059" t="str">
            <v>资源产业路</v>
          </cell>
          <cell r="L6059" t="str">
            <v>二类地区</v>
          </cell>
          <cell r="M6059"/>
          <cell r="N6059" t="str">
            <v>新建</v>
          </cell>
          <cell r="O6059" t="str">
            <v>桃源县龙潭镇梨树垭村水稻产业园</v>
          </cell>
          <cell r="R6059" t="str">
            <v>4.5</v>
          </cell>
          <cell r="S6059" t="str">
            <v>6(5)</v>
          </cell>
          <cell r="T6059" t="str">
            <v>VE99430725</v>
          </cell>
          <cell r="U6059">
            <v>0</v>
          </cell>
          <cell r="V6059">
            <v>5</v>
          </cell>
          <cell r="W6059">
            <v>5</v>
          </cell>
        </row>
        <row r="6060">
          <cell r="I6060" t="str">
            <v>桃源县龙潭镇现代农业产业园公路</v>
          </cell>
          <cell r="J6060" t="str">
            <v>1312F4307250271</v>
          </cell>
          <cell r="K6060" t="str">
            <v>资源产业路</v>
          </cell>
          <cell r="L6060" t="str">
            <v>二类地区</v>
          </cell>
          <cell r="M6060"/>
          <cell r="N6060" t="str">
            <v>路面改善</v>
          </cell>
          <cell r="O6060" t="str">
            <v>桃源县龙潭镇现代农业产业园</v>
          </cell>
          <cell r="R6060" t="str">
            <v>4.5</v>
          </cell>
          <cell r="S6060" t="str">
            <v>6(5)</v>
          </cell>
          <cell r="T6060" t="str">
            <v>X169430725</v>
          </cell>
          <cell r="U6060">
            <v>0</v>
          </cell>
          <cell r="V6060">
            <v>9.83</v>
          </cell>
          <cell r="W6060">
            <v>9.8330000000000002</v>
          </cell>
        </row>
        <row r="6061">
          <cell r="I6061" t="str">
            <v>桃源县灌车湖金建米业产业园公路</v>
          </cell>
          <cell r="J6061" t="str">
            <v>1312F4307250075</v>
          </cell>
          <cell r="K6061" t="str">
            <v>资源产业路</v>
          </cell>
          <cell r="L6061" t="str">
            <v>二类地区</v>
          </cell>
          <cell r="M6061"/>
          <cell r="N6061" t="str">
            <v>路面改善</v>
          </cell>
          <cell r="O6061" t="str">
            <v>桃源县灌车湖金建米业产业园</v>
          </cell>
          <cell r="R6061" t="str">
            <v>3.5</v>
          </cell>
          <cell r="S6061" t="str">
            <v>6</v>
          </cell>
          <cell r="T6061" t="str">
            <v>Y045430725</v>
          </cell>
          <cell r="U6061">
            <v>7.2530000000000001</v>
          </cell>
          <cell r="V6061">
            <v>11.147</v>
          </cell>
          <cell r="W6061">
            <v>3.8940000000000001</v>
          </cell>
        </row>
        <row r="6062">
          <cell r="I6062" t="str">
            <v>桃源县桂竹园生猪养殖基地公路</v>
          </cell>
          <cell r="J6062" t="str">
            <v>1312F4307250088</v>
          </cell>
          <cell r="K6062" t="str">
            <v>资源产业路</v>
          </cell>
          <cell r="L6062" t="str">
            <v>二类地区</v>
          </cell>
          <cell r="M6062"/>
          <cell r="N6062" t="str">
            <v>新建</v>
          </cell>
          <cell r="O6062" t="str">
            <v>桃源县桂竹园生猪养殖基地</v>
          </cell>
          <cell r="R6062" t="str">
            <v>3.5</v>
          </cell>
          <cell r="S6062" t="str">
            <v>6(5)</v>
          </cell>
          <cell r="T6062" t="str">
            <v>C61B430725</v>
          </cell>
          <cell r="U6062">
            <v>0</v>
          </cell>
          <cell r="V6062">
            <v>2.6440000000000001</v>
          </cell>
          <cell r="W6062">
            <v>2.6440000000000001</v>
          </cell>
        </row>
        <row r="6063">
          <cell r="I6063" t="str">
            <v>桃源县赫曦育水稻产业园公路</v>
          </cell>
          <cell r="J6063" t="str">
            <v>1312F4307250129</v>
          </cell>
          <cell r="K6063" t="str">
            <v>资源产业路</v>
          </cell>
          <cell r="L6063" t="str">
            <v>二类地区</v>
          </cell>
          <cell r="M6063"/>
          <cell r="N6063" t="str">
            <v>新建</v>
          </cell>
          <cell r="O6063" t="str">
            <v>桃源县赫曦育水稻产业园</v>
          </cell>
          <cell r="R6063" t="str">
            <v>3.5</v>
          </cell>
          <cell r="S6063" t="str">
            <v>6(5)</v>
          </cell>
          <cell r="T6063" t="str">
            <v>C40C430725</v>
          </cell>
          <cell r="U6063">
            <v>0</v>
          </cell>
          <cell r="V6063">
            <v>4.1020000000000003</v>
          </cell>
          <cell r="W6063">
            <v>4.1020000000000003</v>
          </cell>
        </row>
        <row r="6064">
          <cell r="I6064" t="str">
            <v>桃源县宏程苗木产业路</v>
          </cell>
          <cell r="J6064" t="str">
            <v>1312F4307250080</v>
          </cell>
          <cell r="K6064" t="str">
            <v>资源产业路</v>
          </cell>
          <cell r="L6064" t="str">
            <v>二类地区</v>
          </cell>
          <cell r="M6064"/>
          <cell r="N6064" t="str">
            <v>路面改善</v>
          </cell>
          <cell r="O6064" t="str">
            <v>桃源县宏程苗木产业</v>
          </cell>
          <cell r="R6064" t="str">
            <v>3.5</v>
          </cell>
          <cell r="S6064" t="str">
            <v>6(5)</v>
          </cell>
          <cell r="T6064" t="str">
            <v>Y021430725</v>
          </cell>
          <cell r="U6064">
            <v>10.755000000000001</v>
          </cell>
          <cell r="V6064">
            <v>13.371</v>
          </cell>
          <cell r="W6064">
            <v>2.6160000000000001</v>
          </cell>
        </row>
        <row r="6065">
          <cell r="I6065" t="str">
            <v>桃源县黄家坪至高铁站公路</v>
          </cell>
          <cell r="J6065" t="str">
            <v>1312F4307250056</v>
          </cell>
          <cell r="K6065" t="str">
            <v>资源产业路</v>
          </cell>
          <cell r="L6065" t="str">
            <v>二类地区</v>
          </cell>
          <cell r="M6065"/>
          <cell r="N6065" t="str">
            <v>路面改善</v>
          </cell>
          <cell r="O6065" t="str">
            <v>桃源县黄家坪至牛车河高铁站</v>
          </cell>
          <cell r="R6065" t="str">
            <v>3.5</v>
          </cell>
          <cell r="S6065" t="str">
            <v>6(5)</v>
          </cell>
          <cell r="T6065" t="str">
            <v>VU81430725</v>
          </cell>
          <cell r="U6065">
            <v>0</v>
          </cell>
          <cell r="V6065">
            <v>1.72</v>
          </cell>
          <cell r="W6065">
            <v>1.72</v>
          </cell>
        </row>
        <row r="6066">
          <cell r="I6066" t="str">
            <v>理公港镇观音垭村综合养殖产业园公路</v>
          </cell>
          <cell r="J6066" t="str">
            <v>1312F4307250159</v>
          </cell>
          <cell r="K6066" t="str">
            <v>资源产业路</v>
          </cell>
          <cell r="L6066" t="str">
            <v>二类地区</v>
          </cell>
          <cell r="M6066"/>
          <cell r="N6066" t="str">
            <v>路面改善</v>
          </cell>
          <cell r="O6066" t="str">
            <v>理公港镇观音垭村综合养殖产业园</v>
          </cell>
          <cell r="R6066" t="str">
            <v>3.5</v>
          </cell>
          <cell r="S6066" t="str">
            <v>6(5)</v>
          </cell>
          <cell r="T6066" t="str">
            <v>C79A430725</v>
          </cell>
          <cell r="U6066">
            <v>0</v>
          </cell>
          <cell r="V6066">
            <v>2.4</v>
          </cell>
          <cell r="W6066">
            <v>2.4</v>
          </cell>
        </row>
        <row r="6067">
          <cell r="I6067" t="str">
            <v>理公港镇千丈河村水稻产业园公路</v>
          </cell>
          <cell r="J6067" t="str">
            <v>1312F4307250274</v>
          </cell>
          <cell r="K6067" t="str">
            <v>资源产业路</v>
          </cell>
          <cell r="L6067" t="str">
            <v>二类地区</v>
          </cell>
          <cell r="M6067"/>
          <cell r="N6067" t="str">
            <v>新建</v>
          </cell>
          <cell r="O6067" t="str">
            <v>理公港镇千丈河村水稻产业园</v>
          </cell>
          <cell r="R6067" t="str">
            <v>4.5</v>
          </cell>
          <cell r="S6067" t="str">
            <v>6(5)</v>
          </cell>
          <cell r="T6067" t="str">
            <v>无</v>
          </cell>
          <cell r="U6067">
            <v>0</v>
          </cell>
          <cell r="V6067">
            <v>1.05</v>
          </cell>
          <cell r="W6067">
            <v>1.05</v>
          </cell>
        </row>
        <row r="6068">
          <cell r="I6068" t="str">
            <v>湖南智博现代农业产业路</v>
          </cell>
          <cell r="J6068" t="str">
            <v>1312F4307250011</v>
          </cell>
          <cell r="K6068" t="str">
            <v>资源产业路</v>
          </cell>
          <cell r="L6068" t="str">
            <v>二类地区</v>
          </cell>
          <cell r="M6068"/>
          <cell r="N6068" t="str">
            <v>新建</v>
          </cell>
          <cell r="O6068" t="str">
            <v>湖南智博现代农业发展有限公司</v>
          </cell>
          <cell r="R6068" t="str">
            <v>3.5</v>
          </cell>
          <cell r="S6068" t="str">
            <v>6(5)</v>
          </cell>
          <cell r="T6068" t="str">
            <v>无</v>
          </cell>
          <cell r="U6068">
            <v>0</v>
          </cell>
          <cell r="V6068">
            <v>1.2</v>
          </cell>
          <cell r="W6068">
            <v>1.2</v>
          </cell>
        </row>
        <row r="6069">
          <cell r="I6069" t="str">
            <v>黄石镇杨柳村红薯产业园公路</v>
          </cell>
          <cell r="J6069" t="str">
            <v>1312F4307250282</v>
          </cell>
          <cell r="K6069" t="str">
            <v>资源产业路</v>
          </cell>
          <cell r="L6069" t="str">
            <v>二类地区</v>
          </cell>
          <cell r="M6069"/>
          <cell r="N6069" t="str">
            <v>新建</v>
          </cell>
          <cell r="O6069" t="str">
            <v>黄石镇杨柳村红薯产业园</v>
          </cell>
          <cell r="R6069" t="str">
            <v>4.5</v>
          </cell>
          <cell r="S6069" t="str">
            <v>6(5)</v>
          </cell>
          <cell r="T6069" t="str">
            <v>C014430725</v>
          </cell>
          <cell r="U6069">
            <v>0</v>
          </cell>
          <cell r="V6069">
            <v>0.63</v>
          </cell>
          <cell r="W6069">
            <v>0.63</v>
          </cell>
        </row>
        <row r="6070">
          <cell r="I6070" t="str">
            <v>盘塘镇董家坪村烤烟产业园公路（二期）</v>
          </cell>
          <cell r="J6070" t="str">
            <v>1312F4307250294</v>
          </cell>
          <cell r="K6070" t="str">
            <v>资源产业路</v>
          </cell>
          <cell r="L6070" t="str">
            <v>二类地区</v>
          </cell>
          <cell r="M6070"/>
          <cell r="N6070" t="str">
            <v>路面改善</v>
          </cell>
          <cell r="O6070" t="str">
            <v>盘塘镇董家坪村烤烟产业园</v>
          </cell>
          <cell r="R6070" t="str">
            <v>3.5</v>
          </cell>
          <cell r="S6070" t="str">
            <v>6(5)</v>
          </cell>
          <cell r="T6070" t="str">
            <v>C429430725</v>
          </cell>
          <cell r="U6070">
            <v>0</v>
          </cell>
          <cell r="V6070">
            <v>2.8769999999999998</v>
          </cell>
          <cell r="W6070">
            <v>2.8769999999999998</v>
          </cell>
        </row>
        <row r="6071">
          <cell r="I6071" t="str">
            <v>漆河镇罗湾村油菜产业园公路</v>
          </cell>
          <cell r="J6071" t="str">
            <v>1312F4307250167</v>
          </cell>
          <cell r="K6071" t="str">
            <v>资源产业路</v>
          </cell>
          <cell r="L6071" t="str">
            <v>二类地区</v>
          </cell>
          <cell r="M6071"/>
          <cell r="N6071" t="str">
            <v>新建</v>
          </cell>
          <cell r="O6071" t="str">
            <v>漆河镇罗湾村油菜产业园</v>
          </cell>
          <cell r="R6071" t="str">
            <v>3.5</v>
          </cell>
          <cell r="S6071" t="str">
            <v>6(5)</v>
          </cell>
          <cell r="T6071" t="str">
            <v>无</v>
          </cell>
          <cell r="U6071">
            <v>0</v>
          </cell>
          <cell r="V6071">
            <v>0.5</v>
          </cell>
          <cell r="W6071">
            <v>0.5</v>
          </cell>
        </row>
        <row r="6072">
          <cell r="I6072" t="str">
            <v>湖南益峰尖茶叶有限公司茶叶特色产业园路</v>
          </cell>
          <cell r="J6072" t="str">
            <v>1312F4307250017</v>
          </cell>
          <cell r="K6072" t="str">
            <v>资源产业路</v>
          </cell>
          <cell r="L6072" t="str">
            <v>二类地区</v>
          </cell>
          <cell r="M6072"/>
          <cell r="N6072" t="str">
            <v>新建</v>
          </cell>
          <cell r="O6072" t="str">
            <v>湖南益峰尖茶叶有限公司茶叶特色产业园</v>
          </cell>
          <cell r="R6072" t="str">
            <v>3.5</v>
          </cell>
          <cell r="S6072" t="str">
            <v>6(5)</v>
          </cell>
          <cell r="T6072" t="str">
            <v>VS10430725</v>
          </cell>
          <cell r="U6072">
            <v>0</v>
          </cell>
          <cell r="V6072">
            <v>4.8</v>
          </cell>
          <cell r="W6072">
            <v>4.8</v>
          </cell>
        </row>
        <row r="6073">
          <cell r="I6073" t="str">
            <v>剪市镇玉皇殿村平晏堰蔬菜产业园公路</v>
          </cell>
          <cell r="J6073" t="str">
            <v>1312F4307250292</v>
          </cell>
          <cell r="K6073" t="str">
            <v>资源产业路</v>
          </cell>
          <cell r="L6073" t="str">
            <v>二类地区</v>
          </cell>
          <cell r="M6073"/>
          <cell r="N6073" t="str">
            <v>新建</v>
          </cell>
          <cell r="O6073" t="str">
            <v>剪市镇玉皇殿村平晏堰蔬菜产业园</v>
          </cell>
          <cell r="R6073" t="str">
            <v>4.5</v>
          </cell>
          <cell r="S6073" t="str">
            <v>6(5)</v>
          </cell>
          <cell r="T6073" t="str">
            <v>VH77430725</v>
          </cell>
          <cell r="U6073">
            <v>0</v>
          </cell>
          <cell r="V6073">
            <v>0.71799999999999997</v>
          </cell>
          <cell r="W6073">
            <v>0.71799999999999997</v>
          </cell>
        </row>
        <row r="6074">
          <cell r="I6074" t="str">
            <v>龙潭镇龙潭社区综合养殖产业园公路</v>
          </cell>
          <cell r="J6074" t="str">
            <v>1312F4307250186</v>
          </cell>
          <cell r="K6074" t="str">
            <v>资源产业路</v>
          </cell>
          <cell r="L6074" t="str">
            <v>二类地区</v>
          </cell>
          <cell r="M6074"/>
          <cell r="N6074" t="str">
            <v>路面改善</v>
          </cell>
          <cell r="O6074" t="str">
            <v>龙潭镇龙潭社区综合养殖产业园</v>
          </cell>
          <cell r="R6074" t="str">
            <v>3.5</v>
          </cell>
          <cell r="S6074" t="str">
            <v>6(5)</v>
          </cell>
          <cell r="T6074" t="str">
            <v>C34C430725</v>
          </cell>
          <cell r="U6074">
            <v>0</v>
          </cell>
          <cell r="V6074">
            <v>2.35</v>
          </cell>
          <cell r="W6074">
            <v>2.35</v>
          </cell>
        </row>
        <row r="6075">
          <cell r="I6075" t="str">
            <v>常德炎帝牧源农业产业园路</v>
          </cell>
          <cell r="J6075" t="str">
            <v>1312F4307250066</v>
          </cell>
          <cell r="K6075" t="str">
            <v>资源产业路</v>
          </cell>
          <cell r="L6075" t="str">
            <v>二类地区</v>
          </cell>
          <cell r="M6075"/>
          <cell r="N6075" t="str">
            <v>路面改善</v>
          </cell>
          <cell r="O6075" t="str">
            <v>常德炎帝牧源农业发展有限公司</v>
          </cell>
          <cell r="R6075" t="str">
            <v>3.5</v>
          </cell>
          <cell r="S6075" t="str">
            <v>6(5)</v>
          </cell>
          <cell r="T6075" t="str">
            <v>C018430725</v>
          </cell>
          <cell r="U6075">
            <v>0</v>
          </cell>
          <cell r="V6075">
            <v>2.2189999999999999</v>
          </cell>
          <cell r="W6075">
            <v>2.2189999999999999</v>
          </cell>
        </row>
        <row r="6076">
          <cell r="I6076" t="str">
            <v>九溪镇白岩村烤烟产业园公路</v>
          </cell>
          <cell r="J6076" t="str">
            <v>1312F4307250273</v>
          </cell>
          <cell r="K6076" t="str">
            <v>资源产业路</v>
          </cell>
          <cell r="L6076" t="str">
            <v>二类地区</v>
          </cell>
          <cell r="M6076"/>
          <cell r="N6076" t="str">
            <v>新建</v>
          </cell>
          <cell r="O6076" t="str">
            <v>九溪镇白岩村烤烟产业园</v>
          </cell>
          <cell r="R6076" t="str">
            <v>4.5</v>
          </cell>
          <cell r="S6076" t="str">
            <v>6(5)</v>
          </cell>
          <cell r="T6076" t="str">
            <v>V853430725</v>
          </cell>
          <cell r="U6076">
            <v>0</v>
          </cell>
          <cell r="V6076">
            <v>2.0579999999999998</v>
          </cell>
          <cell r="W6076">
            <v>2.0579999999999998</v>
          </cell>
        </row>
        <row r="6077">
          <cell r="I6077" t="str">
            <v>龙潭镇落家坪村林木产业园公路</v>
          </cell>
          <cell r="J6077" t="str">
            <v>1312F4307250278</v>
          </cell>
          <cell r="K6077" t="str">
            <v>资源产业路</v>
          </cell>
          <cell r="L6077" t="str">
            <v>二类地区</v>
          </cell>
          <cell r="M6077"/>
          <cell r="N6077" t="str">
            <v>路面改善</v>
          </cell>
          <cell r="O6077" t="str">
            <v>龙潭镇落家坪村林木产业园</v>
          </cell>
          <cell r="R6077" t="str">
            <v>3.5</v>
          </cell>
          <cell r="S6077" t="str">
            <v>6(5)</v>
          </cell>
          <cell r="T6077" t="str">
            <v>CJB3430725</v>
          </cell>
          <cell r="U6077">
            <v>0</v>
          </cell>
          <cell r="V6077">
            <v>2.161</v>
          </cell>
          <cell r="W6077">
            <v>2.161</v>
          </cell>
        </row>
        <row r="6078">
          <cell r="I6078" t="str">
            <v>杨溪桥镇煌山村茶叶产业园公路</v>
          </cell>
          <cell r="J6078" t="str">
            <v>1312F4307250314</v>
          </cell>
          <cell r="K6078" t="str">
            <v>资源产业路</v>
          </cell>
          <cell r="L6078" t="str">
            <v>二类地区</v>
          </cell>
          <cell r="M6078"/>
          <cell r="N6078" t="str">
            <v>新建</v>
          </cell>
          <cell r="O6078" t="str">
            <v>杨溪桥镇煌山村茶叶产业园</v>
          </cell>
          <cell r="R6078" t="str">
            <v>3.5</v>
          </cell>
          <cell r="S6078" t="str">
            <v>6(5)</v>
          </cell>
          <cell r="T6078" t="str">
            <v>C33E430725</v>
          </cell>
          <cell r="U6078">
            <v>0</v>
          </cell>
          <cell r="V6078">
            <v>2.1739999999999999</v>
          </cell>
          <cell r="W6078">
            <v>2.1739999999999999</v>
          </cell>
        </row>
        <row r="6079">
          <cell r="I6079" t="str">
            <v>九溪镇兴隆村现代农业产业园公路</v>
          </cell>
          <cell r="J6079" t="str">
            <v>1312F4307250195</v>
          </cell>
          <cell r="K6079" t="str">
            <v>资源产业路</v>
          </cell>
          <cell r="L6079" t="str">
            <v>二类地区</v>
          </cell>
          <cell r="M6079"/>
          <cell r="N6079" t="str">
            <v>路面改善</v>
          </cell>
          <cell r="O6079" t="str">
            <v>九溪镇兴隆村现代农业产业园</v>
          </cell>
          <cell r="R6079" t="str">
            <v>3.5</v>
          </cell>
          <cell r="S6079" t="str">
            <v>6(5)</v>
          </cell>
          <cell r="T6079" t="str">
            <v>CC60430725</v>
          </cell>
          <cell r="U6079">
            <v>0</v>
          </cell>
          <cell r="V6079">
            <v>2.125</v>
          </cell>
          <cell r="W6079">
            <v>2.125</v>
          </cell>
        </row>
        <row r="6080">
          <cell r="I6080" t="str">
            <v>杨溪桥镇煌山村楠竹产业园公路</v>
          </cell>
          <cell r="J6080" t="str">
            <v>1312F4307250315</v>
          </cell>
          <cell r="K6080" t="str">
            <v>资源产业路</v>
          </cell>
          <cell r="L6080" t="str">
            <v>二类地区</v>
          </cell>
          <cell r="M6080"/>
          <cell r="N6080" t="str">
            <v>新建</v>
          </cell>
          <cell r="O6080" t="str">
            <v>杨溪桥镇煌山村楠竹产业园</v>
          </cell>
          <cell r="R6080" t="str">
            <v>3.5</v>
          </cell>
          <cell r="S6080" t="str">
            <v>6(5)</v>
          </cell>
          <cell r="T6080" t="str">
            <v>V29M430725</v>
          </cell>
          <cell r="U6080">
            <v>0</v>
          </cell>
          <cell r="V6080">
            <v>0.81200000000000006</v>
          </cell>
          <cell r="W6080">
            <v>0.81200000000000006</v>
          </cell>
        </row>
        <row r="6081">
          <cell r="I6081" t="str">
            <v>杨溪桥镇铁山溪村茶叶产业园公路</v>
          </cell>
          <cell r="J6081" t="str">
            <v>1312F4307250209</v>
          </cell>
          <cell r="K6081" t="str">
            <v>资源产业路</v>
          </cell>
          <cell r="L6081" t="str">
            <v>二类地区</v>
          </cell>
          <cell r="M6081"/>
          <cell r="N6081" t="str">
            <v>路面改善</v>
          </cell>
          <cell r="O6081" t="str">
            <v>杨溪桥镇铁山溪村茶叶产业园</v>
          </cell>
          <cell r="R6081" t="str">
            <v>3.5</v>
          </cell>
          <cell r="S6081" t="str">
            <v>6(5)</v>
          </cell>
          <cell r="T6081" t="str">
            <v>C719430725</v>
          </cell>
          <cell r="U6081">
            <v>0</v>
          </cell>
          <cell r="V6081">
            <v>4.8090000000000002</v>
          </cell>
          <cell r="W6081">
            <v>4.8090000000000002</v>
          </cell>
        </row>
        <row r="6082">
          <cell r="I6082" t="str">
            <v>观音寺镇马宗岭村茶叶产业园公路</v>
          </cell>
          <cell r="J6082" t="str">
            <v>1312F4307250270</v>
          </cell>
          <cell r="K6082" t="str">
            <v>资源产业路</v>
          </cell>
          <cell r="L6082" t="str">
            <v>二类地区</v>
          </cell>
          <cell r="M6082"/>
          <cell r="N6082" t="str">
            <v>新建</v>
          </cell>
          <cell r="O6082" t="str">
            <v>观音寺镇马宗岭村茶叶产业园</v>
          </cell>
          <cell r="R6082" t="str">
            <v>5</v>
          </cell>
          <cell r="S6082" t="str">
            <v>6</v>
          </cell>
          <cell r="T6082" t="str">
            <v>无</v>
          </cell>
          <cell r="U6082">
            <v>0</v>
          </cell>
          <cell r="V6082">
            <v>2.35</v>
          </cell>
          <cell r="W6082">
            <v>2.35</v>
          </cell>
        </row>
        <row r="6083">
          <cell r="I6083" t="str">
            <v>茶庵铺镇松阳坪村茶叶产业园公路</v>
          </cell>
          <cell r="J6083" t="str">
            <v>1312F4307250246</v>
          </cell>
          <cell r="K6083" t="str">
            <v>资源产业路</v>
          </cell>
          <cell r="L6083" t="str">
            <v>二类地区</v>
          </cell>
          <cell r="M6083"/>
          <cell r="N6083" t="str">
            <v>路面改善</v>
          </cell>
          <cell r="O6083" t="str">
            <v>茶庵铺镇松阳坪村茶叶产业园</v>
          </cell>
          <cell r="R6083" t="str">
            <v>3.5</v>
          </cell>
          <cell r="S6083" t="str">
            <v>6(5)</v>
          </cell>
          <cell r="T6083" t="str">
            <v>无</v>
          </cell>
          <cell r="U6083">
            <v>0</v>
          </cell>
          <cell r="V6083">
            <v>3.5670000000000002</v>
          </cell>
          <cell r="W6083">
            <v>3.5670000000000002</v>
          </cell>
        </row>
        <row r="6084">
          <cell r="I6084" t="str">
            <v>茶庵铺镇铁山溪村茶叶产业园公路（C895段）</v>
          </cell>
          <cell r="J6084" t="str">
            <v>1312F4307250310</v>
          </cell>
          <cell r="K6084" t="str">
            <v>资源产业路</v>
          </cell>
          <cell r="L6084" t="str">
            <v>二类地区</v>
          </cell>
          <cell r="M6084"/>
          <cell r="N6084" t="str">
            <v>路面改善</v>
          </cell>
          <cell r="O6084" t="str">
            <v>茶庵铺镇铁山溪村茶叶产业园</v>
          </cell>
          <cell r="R6084" t="str">
            <v>3.5</v>
          </cell>
          <cell r="S6084" t="str">
            <v>6(5)</v>
          </cell>
          <cell r="T6084" t="str">
            <v>C895430725</v>
          </cell>
          <cell r="U6084">
            <v>0</v>
          </cell>
          <cell r="V6084">
            <v>1.929</v>
          </cell>
          <cell r="W6084">
            <v>1.929</v>
          </cell>
        </row>
        <row r="6085">
          <cell r="I6085" t="str">
            <v>茶庵铺镇铁山溪村茶叶产业园公路（C744段）</v>
          </cell>
          <cell r="J6085" t="str">
            <v>1312F4307250311</v>
          </cell>
          <cell r="K6085" t="str">
            <v>资源产业路</v>
          </cell>
          <cell r="L6085" t="str">
            <v>二类地区</v>
          </cell>
          <cell r="M6085"/>
          <cell r="N6085" t="str">
            <v>路面改善</v>
          </cell>
          <cell r="O6085" t="str">
            <v>茶庵铺镇铁山溪村茶叶产业园</v>
          </cell>
          <cell r="R6085" t="str">
            <v>3.5</v>
          </cell>
          <cell r="S6085" t="str">
            <v>6(5)</v>
          </cell>
          <cell r="T6085" t="str">
            <v>C744430725</v>
          </cell>
          <cell r="U6085">
            <v>0</v>
          </cell>
          <cell r="V6085">
            <v>6.9610000000000003</v>
          </cell>
          <cell r="W6085">
            <v>6.9610000000000003</v>
          </cell>
        </row>
        <row r="6086">
          <cell r="I6086" t="str">
            <v>剪市镇铁船堰村水稻产业园公路</v>
          </cell>
          <cell r="J6086" t="str">
            <v>1312F4307250298</v>
          </cell>
          <cell r="K6086" t="str">
            <v>资源产业路</v>
          </cell>
          <cell r="L6086" t="str">
            <v>二类地区</v>
          </cell>
          <cell r="M6086"/>
          <cell r="N6086" t="str">
            <v>路面改善</v>
          </cell>
          <cell r="O6086" t="str">
            <v>剪市镇铁船堰村水稻产业园</v>
          </cell>
          <cell r="R6086" t="str">
            <v>3.5</v>
          </cell>
          <cell r="S6086" t="str">
            <v>6(5)</v>
          </cell>
          <cell r="T6086" t="str">
            <v>CC01430725</v>
          </cell>
          <cell r="U6086">
            <v>0</v>
          </cell>
          <cell r="V6086">
            <v>2.0960000000000001</v>
          </cell>
          <cell r="W6086">
            <v>2.0960000000000001</v>
          </cell>
        </row>
        <row r="6087">
          <cell r="I6087" t="str">
            <v>剪市镇新铺岗村蔬菜产业园公路</v>
          </cell>
          <cell r="J6087" t="str">
            <v>1312F4307250321</v>
          </cell>
          <cell r="K6087" t="str">
            <v>资源产业路</v>
          </cell>
          <cell r="L6087" t="str">
            <v>二类地区</v>
          </cell>
          <cell r="M6087"/>
          <cell r="N6087" t="str">
            <v>路面改善</v>
          </cell>
          <cell r="O6087" t="str">
            <v>剪市镇新铺岗村蔬菜产业园</v>
          </cell>
          <cell r="R6087" t="str">
            <v>3.5</v>
          </cell>
          <cell r="S6087" t="str">
            <v>6(5)</v>
          </cell>
          <cell r="T6087" t="str">
            <v>C642430725</v>
          </cell>
          <cell r="U6087">
            <v>0</v>
          </cell>
          <cell r="V6087">
            <v>3.2480000000000002</v>
          </cell>
          <cell r="W6087">
            <v>3.2480000000000002</v>
          </cell>
        </row>
        <row r="6088">
          <cell r="I6088" t="str">
            <v>剪市镇新铺岗村水稻产业园公路</v>
          </cell>
          <cell r="J6088" t="str">
            <v>1312F4307250309</v>
          </cell>
          <cell r="K6088" t="str">
            <v>资源产业路</v>
          </cell>
          <cell r="L6088" t="str">
            <v>二类地区</v>
          </cell>
          <cell r="M6088"/>
          <cell r="N6088" t="str">
            <v>路面改善</v>
          </cell>
          <cell r="O6088" t="str">
            <v>剪市镇新铺岗村水稻产业园</v>
          </cell>
          <cell r="R6088" t="str">
            <v>3.5</v>
          </cell>
          <cell r="S6088" t="str">
            <v>6(5)</v>
          </cell>
          <cell r="T6088" t="str">
            <v>无</v>
          </cell>
          <cell r="U6088">
            <v>0</v>
          </cell>
          <cell r="V6088">
            <v>2.9049999999999998</v>
          </cell>
          <cell r="W6088">
            <v>2.9049999999999998</v>
          </cell>
        </row>
        <row r="6089">
          <cell r="I6089" t="str">
            <v>剪市镇新铺岗村油菜产业园公路</v>
          </cell>
          <cell r="J6089" t="str">
            <v>1312F4307250323</v>
          </cell>
          <cell r="K6089" t="str">
            <v>资源产业路</v>
          </cell>
          <cell r="L6089" t="str">
            <v>二类地区</v>
          </cell>
          <cell r="M6089"/>
          <cell r="N6089" t="str">
            <v>新建</v>
          </cell>
          <cell r="O6089" t="str">
            <v>剪市镇新铺岗村油菜产业园</v>
          </cell>
          <cell r="R6089" t="str">
            <v>3.5</v>
          </cell>
          <cell r="S6089" t="str">
            <v>6(5)</v>
          </cell>
          <cell r="T6089" t="str">
            <v>VH68430725</v>
          </cell>
          <cell r="U6089">
            <v>0</v>
          </cell>
          <cell r="V6089">
            <v>1.3</v>
          </cell>
          <cell r="W6089">
            <v>1.3</v>
          </cell>
        </row>
        <row r="6090">
          <cell r="I6090" t="str">
            <v>漆河镇黄甲社区烤烟产业园公路</v>
          </cell>
          <cell r="J6090" t="str">
            <v>1312F4307250217</v>
          </cell>
          <cell r="K6090" t="str">
            <v>资源产业路</v>
          </cell>
          <cell r="L6090" t="str">
            <v>二类地区</v>
          </cell>
          <cell r="M6090"/>
          <cell r="N6090" t="str">
            <v>新建</v>
          </cell>
          <cell r="O6090" t="str">
            <v>漆河镇黄甲社区烤烟产业园</v>
          </cell>
          <cell r="R6090" t="str">
            <v>3.5</v>
          </cell>
          <cell r="S6090" t="str">
            <v>6(5)</v>
          </cell>
          <cell r="T6090" t="str">
            <v>CC67430725</v>
          </cell>
          <cell r="U6090">
            <v>0</v>
          </cell>
          <cell r="V6090">
            <v>1.659</v>
          </cell>
          <cell r="W6090">
            <v>1.659</v>
          </cell>
        </row>
        <row r="6091">
          <cell r="I6091" t="str">
            <v>龙潭镇仙花山村油茶产业园公路</v>
          </cell>
          <cell r="J6091" t="str">
            <v>131201F4307250003</v>
          </cell>
          <cell r="K6091" t="str">
            <v>资源产业路</v>
          </cell>
          <cell r="L6091" t="str">
            <v>二类地区</v>
          </cell>
          <cell r="M6091"/>
          <cell r="N6091" t="str">
            <v>路面改善</v>
          </cell>
          <cell r="O6091" t="str">
            <v>龙潭镇仙花山村油茶产业园</v>
          </cell>
          <cell r="R6091" t="str">
            <v>4</v>
          </cell>
          <cell r="S6091" t="str">
            <v>6(5)</v>
          </cell>
          <cell r="T6091" t="str">
            <v>Y434430725</v>
          </cell>
          <cell r="U6091">
            <v>4.4870000000000001</v>
          </cell>
          <cell r="V6091">
            <v>13.356999999999999</v>
          </cell>
          <cell r="W6091">
            <v>8.8659999999999997</v>
          </cell>
        </row>
        <row r="6092">
          <cell r="I6092" t="str">
            <v>木塘垸湖田村水稻产业园公路（五期）</v>
          </cell>
          <cell r="J6092" t="str">
            <v>1312F4307250264</v>
          </cell>
          <cell r="K6092" t="str">
            <v>资源产业路</v>
          </cell>
          <cell r="L6092" t="str">
            <v>二类地区</v>
          </cell>
          <cell r="M6092"/>
          <cell r="N6092" t="str">
            <v>路面改善</v>
          </cell>
          <cell r="O6092" t="str">
            <v>木塘垸湖田村水稻产业园</v>
          </cell>
          <cell r="R6092" t="str">
            <v>3.5</v>
          </cell>
          <cell r="S6092" t="str">
            <v>6(5)</v>
          </cell>
          <cell r="T6092" t="str">
            <v>无</v>
          </cell>
          <cell r="U6092">
            <v>0</v>
          </cell>
          <cell r="V6092">
            <v>1.78</v>
          </cell>
          <cell r="W6092">
            <v>1.78</v>
          </cell>
        </row>
        <row r="6093">
          <cell r="I6093" t="str">
            <v>木塘垸孔家河村牧草产业园公路</v>
          </cell>
          <cell r="J6093" t="str">
            <v>1312F4307250249</v>
          </cell>
          <cell r="K6093" t="str">
            <v>资源产业路</v>
          </cell>
          <cell r="L6093" t="str">
            <v>二类地区</v>
          </cell>
          <cell r="M6093"/>
          <cell r="N6093" t="str">
            <v>路面改善</v>
          </cell>
          <cell r="O6093" t="str">
            <v>木塘垸孔家河村棉花产业园</v>
          </cell>
          <cell r="R6093" t="str">
            <v>3.5</v>
          </cell>
          <cell r="S6093" t="str">
            <v>6(5)</v>
          </cell>
          <cell r="T6093" t="str">
            <v>无</v>
          </cell>
          <cell r="U6093">
            <v>0</v>
          </cell>
          <cell r="V6093">
            <v>0.62</v>
          </cell>
          <cell r="W6093">
            <v>0.624</v>
          </cell>
        </row>
        <row r="6094">
          <cell r="I6094" t="str">
            <v>木塘垸孔家河村蔬菜产业园公路</v>
          </cell>
          <cell r="J6094" t="str">
            <v>1312F4307250265</v>
          </cell>
          <cell r="K6094" t="str">
            <v>资源产业路</v>
          </cell>
          <cell r="L6094" t="str">
            <v>二类地区</v>
          </cell>
          <cell r="M6094"/>
          <cell r="N6094" t="str">
            <v>路面改善</v>
          </cell>
          <cell r="O6094" t="str">
            <v>木塘垸孔家河村蔬菜产业园</v>
          </cell>
          <cell r="R6094" t="str">
            <v>3.5</v>
          </cell>
          <cell r="S6094" t="str">
            <v>6(5)</v>
          </cell>
          <cell r="T6094" t="str">
            <v>无</v>
          </cell>
          <cell r="U6094">
            <v>0</v>
          </cell>
          <cell r="V6094">
            <v>1.25</v>
          </cell>
          <cell r="W6094">
            <v>1.2509999999999999</v>
          </cell>
        </row>
        <row r="6095">
          <cell r="I6095" t="str">
            <v>木塘垸马鞍村棉花产业园公路（一期）</v>
          </cell>
          <cell r="J6095" t="str">
            <v>1312F4307250253</v>
          </cell>
          <cell r="K6095" t="str">
            <v>资源产业路</v>
          </cell>
          <cell r="L6095" t="str">
            <v>二类地区</v>
          </cell>
          <cell r="M6095"/>
          <cell r="N6095" t="str">
            <v>路面改善</v>
          </cell>
          <cell r="O6095" t="str">
            <v>木塘垸马鞍村棉花产业园</v>
          </cell>
          <cell r="R6095" t="str">
            <v>3.5</v>
          </cell>
          <cell r="S6095" t="str">
            <v>6(5)</v>
          </cell>
          <cell r="T6095" t="str">
            <v>C476430725</v>
          </cell>
          <cell r="U6095">
            <v>0</v>
          </cell>
          <cell r="V6095">
            <v>2.383</v>
          </cell>
          <cell r="W6095">
            <v>2.383</v>
          </cell>
        </row>
        <row r="6096">
          <cell r="I6096" t="str">
            <v>木塘垸马鞍村水稻产业园公路（二期）</v>
          </cell>
          <cell r="J6096" t="str">
            <v>1312F4307250252</v>
          </cell>
          <cell r="K6096" t="str">
            <v>资源产业路</v>
          </cell>
          <cell r="L6096" t="str">
            <v>二类地区</v>
          </cell>
          <cell r="M6096"/>
          <cell r="N6096" t="str">
            <v>路面改善</v>
          </cell>
          <cell r="O6096" t="str">
            <v>木塘垸马鞍村水稻产业园</v>
          </cell>
          <cell r="R6096" t="str">
            <v>3.5</v>
          </cell>
          <cell r="S6096" t="str">
            <v>6(5)</v>
          </cell>
          <cell r="T6096" t="str">
            <v>C472430725</v>
          </cell>
          <cell r="U6096">
            <v>0</v>
          </cell>
          <cell r="V6096">
            <v>1.677</v>
          </cell>
          <cell r="W6096">
            <v>1.677</v>
          </cell>
        </row>
        <row r="6097">
          <cell r="I6097" t="str">
            <v>木塘垸马鞍村水稻产业园公路（一期）</v>
          </cell>
          <cell r="J6097" t="str">
            <v>1312F4307250255</v>
          </cell>
          <cell r="K6097" t="str">
            <v>资源产业路</v>
          </cell>
          <cell r="L6097" t="str">
            <v>二类地区</v>
          </cell>
          <cell r="M6097"/>
          <cell r="N6097" t="str">
            <v>路面改善</v>
          </cell>
          <cell r="O6097" t="str">
            <v>木塘垸马鞍村水稻产业园</v>
          </cell>
          <cell r="R6097" t="str">
            <v>3.5</v>
          </cell>
          <cell r="S6097" t="str">
            <v>6(5)</v>
          </cell>
          <cell r="T6097" t="str">
            <v>无</v>
          </cell>
          <cell r="U6097">
            <v>0</v>
          </cell>
          <cell r="V6097">
            <v>1.639</v>
          </cell>
          <cell r="W6097">
            <v>1.639</v>
          </cell>
        </row>
        <row r="6098">
          <cell r="I6098" t="str">
            <v>木塘垸庆兰村水稻产业园公路（二期）</v>
          </cell>
          <cell r="J6098" t="str">
            <v>1312F4307250256</v>
          </cell>
          <cell r="K6098" t="str">
            <v>资源产业路</v>
          </cell>
          <cell r="L6098" t="str">
            <v>二类地区</v>
          </cell>
          <cell r="M6098"/>
          <cell r="N6098" t="str">
            <v>路面改善</v>
          </cell>
          <cell r="O6098" t="str">
            <v>木塘垸庆兰村水稻产业园</v>
          </cell>
          <cell r="R6098" t="str">
            <v>3.5</v>
          </cell>
          <cell r="S6098" t="str">
            <v>6(5)</v>
          </cell>
          <cell r="T6098" t="str">
            <v>无</v>
          </cell>
          <cell r="U6098">
            <v>0</v>
          </cell>
          <cell r="V6098">
            <v>0.39400000000000002</v>
          </cell>
          <cell r="W6098">
            <v>0.39400000000000002</v>
          </cell>
        </row>
        <row r="6099">
          <cell r="I6099" t="str">
            <v>木塘垸庆兰村水稻产业园公路（一期）</v>
          </cell>
          <cell r="J6099" t="str">
            <v>1312F4307250258</v>
          </cell>
          <cell r="K6099" t="str">
            <v>资源产业路</v>
          </cell>
          <cell r="L6099" t="str">
            <v>二类地区</v>
          </cell>
          <cell r="M6099"/>
          <cell r="N6099" t="str">
            <v>路面改善</v>
          </cell>
          <cell r="O6099" t="str">
            <v>木塘垸庆兰村水稻产业园</v>
          </cell>
          <cell r="R6099" t="str">
            <v>3.5</v>
          </cell>
          <cell r="S6099" t="str">
            <v>6(5)</v>
          </cell>
          <cell r="T6099" t="str">
            <v>无</v>
          </cell>
          <cell r="U6099">
            <v>0</v>
          </cell>
          <cell r="V6099">
            <v>1.238</v>
          </cell>
          <cell r="W6099">
            <v>1.238</v>
          </cell>
        </row>
        <row r="6100">
          <cell r="I6100" t="str">
            <v>盘塘镇董家坪村烤烟产业园公路（一期）</v>
          </cell>
          <cell r="J6100" t="str">
            <v>1312F4307250295</v>
          </cell>
          <cell r="K6100" t="str">
            <v>资源产业路</v>
          </cell>
          <cell r="L6100" t="str">
            <v>二类地区</v>
          </cell>
          <cell r="M6100"/>
          <cell r="N6100" t="str">
            <v>路面改善</v>
          </cell>
          <cell r="O6100" t="str">
            <v>盘塘镇董家坪村烤烟产业园</v>
          </cell>
          <cell r="R6100" t="str">
            <v>3.5</v>
          </cell>
          <cell r="S6100" t="str">
            <v>6(5)</v>
          </cell>
          <cell r="T6100" t="str">
            <v>C430430725</v>
          </cell>
          <cell r="U6100">
            <v>0</v>
          </cell>
          <cell r="V6100">
            <v>1.5740000000000001</v>
          </cell>
          <cell r="W6100">
            <v>1.5740000000000001</v>
          </cell>
        </row>
        <row r="6101">
          <cell r="I6101" t="str">
            <v>木塘垸仁丰村果业产业园公路</v>
          </cell>
          <cell r="J6101" t="str">
            <v>1312F4307250262</v>
          </cell>
          <cell r="K6101" t="str">
            <v>资源产业路</v>
          </cell>
          <cell r="L6101" t="str">
            <v>二类地区</v>
          </cell>
          <cell r="M6101"/>
          <cell r="N6101" t="str">
            <v>路面改善</v>
          </cell>
          <cell r="O6101" t="str">
            <v>木塘垸仁丰村果业产业园</v>
          </cell>
          <cell r="R6101" t="str">
            <v>3.5</v>
          </cell>
          <cell r="S6101" t="str">
            <v>6(5)</v>
          </cell>
          <cell r="T6101" t="str">
            <v>C25B430725</v>
          </cell>
          <cell r="U6101">
            <v>0</v>
          </cell>
          <cell r="V6101">
            <v>1.4239999999999999</v>
          </cell>
          <cell r="W6101">
            <v>1.4239999999999999</v>
          </cell>
        </row>
        <row r="6102">
          <cell r="I6102" t="str">
            <v>木塘垸仁丰村蔬菜产业园公路</v>
          </cell>
          <cell r="J6102" t="str">
            <v>1312F4307250263</v>
          </cell>
          <cell r="K6102" t="str">
            <v>资源产业路</v>
          </cell>
          <cell r="L6102" t="str">
            <v>二类地区</v>
          </cell>
          <cell r="M6102"/>
          <cell r="N6102" t="str">
            <v>路面改善</v>
          </cell>
          <cell r="O6102" t="str">
            <v>木塘垸仁丰村蔬菜产业园</v>
          </cell>
          <cell r="R6102" t="str">
            <v>3.5</v>
          </cell>
          <cell r="S6102" t="str">
            <v>6(5)</v>
          </cell>
          <cell r="T6102" t="str">
            <v>C489430725</v>
          </cell>
          <cell r="U6102">
            <v>0</v>
          </cell>
          <cell r="V6102">
            <v>1.325</v>
          </cell>
          <cell r="W6102">
            <v>1.325</v>
          </cell>
        </row>
        <row r="6103">
          <cell r="I6103" t="str">
            <v>木塘垸正洪村水稻产业园公路（二期）</v>
          </cell>
          <cell r="J6103" t="str">
            <v>1312F4307250267</v>
          </cell>
          <cell r="K6103" t="str">
            <v>资源产业路</v>
          </cell>
          <cell r="L6103" t="str">
            <v>二类地区</v>
          </cell>
          <cell r="M6103"/>
          <cell r="N6103" t="str">
            <v>路面改善</v>
          </cell>
          <cell r="O6103" t="str">
            <v>木塘垸正洪村水稻产业园</v>
          </cell>
          <cell r="R6103" t="str">
            <v>3.5</v>
          </cell>
          <cell r="S6103" t="str">
            <v>6(5)</v>
          </cell>
          <cell r="T6103" t="str">
            <v>无</v>
          </cell>
          <cell r="U6103">
            <v>0</v>
          </cell>
          <cell r="V6103">
            <v>0.52700000000000002</v>
          </cell>
          <cell r="W6103">
            <v>0.52700000000000002</v>
          </cell>
        </row>
        <row r="6104">
          <cell r="I6104" t="str">
            <v>木塘垸正洪村水稻产业园公路（一期）</v>
          </cell>
          <cell r="J6104" t="str">
            <v>1312F4307250269</v>
          </cell>
          <cell r="K6104" t="str">
            <v>资源产业路</v>
          </cell>
          <cell r="L6104" t="str">
            <v>二类地区</v>
          </cell>
          <cell r="M6104"/>
          <cell r="N6104" t="str">
            <v>路面改善</v>
          </cell>
          <cell r="O6104" t="str">
            <v>木塘垸正洪村水稻产业园</v>
          </cell>
          <cell r="R6104" t="str">
            <v>3.5</v>
          </cell>
          <cell r="S6104" t="str">
            <v>6(5)</v>
          </cell>
          <cell r="T6104" t="str">
            <v>无</v>
          </cell>
          <cell r="U6104">
            <v>0</v>
          </cell>
          <cell r="V6104">
            <v>1.222</v>
          </cell>
          <cell r="W6104">
            <v>1.222</v>
          </cell>
        </row>
        <row r="6105">
          <cell r="I6105" t="str">
            <v>牛车河镇汤家溪村油茶产业园公路</v>
          </cell>
          <cell r="J6105" t="str">
            <v>1312F4307250257</v>
          </cell>
          <cell r="K6105" t="str">
            <v>资源产业路</v>
          </cell>
          <cell r="L6105" t="str">
            <v>二类地区</v>
          </cell>
          <cell r="M6105"/>
          <cell r="N6105" t="str">
            <v>新建</v>
          </cell>
          <cell r="O6105" t="str">
            <v>牛车河镇汤家溪村油茶产业园</v>
          </cell>
          <cell r="R6105" t="str">
            <v>3.5</v>
          </cell>
          <cell r="S6105" t="str">
            <v>6(5)</v>
          </cell>
          <cell r="T6105" t="str">
            <v>C145430725</v>
          </cell>
          <cell r="U6105">
            <v>0</v>
          </cell>
          <cell r="V6105">
            <v>3.4220000000000002</v>
          </cell>
          <cell r="W6105">
            <v>3.4220000000000002</v>
          </cell>
        </row>
        <row r="6106">
          <cell r="I6106" t="str">
            <v>剪市镇新铺岗村油茶产业园公路</v>
          </cell>
          <cell r="J6106" t="str">
            <v>1312F4307250319</v>
          </cell>
          <cell r="K6106" t="str">
            <v>资源产业路</v>
          </cell>
          <cell r="L6106" t="str">
            <v>二类地区</v>
          </cell>
          <cell r="M6106"/>
          <cell r="N6106" t="str">
            <v>路面改善</v>
          </cell>
          <cell r="O6106" t="str">
            <v>剪市镇新铺岗村油茶产业园</v>
          </cell>
          <cell r="R6106" t="str">
            <v>3.5</v>
          </cell>
          <cell r="S6106" t="str">
            <v>6(5)</v>
          </cell>
          <cell r="T6106" t="str">
            <v>C85C430725</v>
          </cell>
          <cell r="U6106">
            <v>0</v>
          </cell>
          <cell r="V6106">
            <v>1.758</v>
          </cell>
          <cell r="W6106">
            <v>1.758</v>
          </cell>
        </row>
        <row r="6107">
          <cell r="I6107" t="str">
            <v>剪市镇沙萝村油茶产业园公路</v>
          </cell>
          <cell r="J6107" t="str">
            <v>1312F4307250286</v>
          </cell>
          <cell r="K6107" t="str">
            <v>资源产业路</v>
          </cell>
          <cell r="L6107" t="str">
            <v>二类地区</v>
          </cell>
          <cell r="M6107"/>
          <cell r="N6107" t="str">
            <v>路面改善</v>
          </cell>
          <cell r="O6107" t="str">
            <v>剪市镇沙萝村油茶产业园</v>
          </cell>
          <cell r="R6107" t="str">
            <v>3.5</v>
          </cell>
          <cell r="S6107" t="str">
            <v>6(5)</v>
          </cell>
          <cell r="T6107" t="str">
            <v>无</v>
          </cell>
          <cell r="U6107">
            <v>0</v>
          </cell>
          <cell r="V6107">
            <v>0.7</v>
          </cell>
          <cell r="W6107">
            <v>0.7</v>
          </cell>
        </row>
        <row r="6108">
          <cell r="I6108" t="str">
            <v>桃源县浯溪河烤烟基地公路</v>
          </cell>
          <cell r="J6108" t="str">
            <v>1312F4307250101</v>
          </cell>
          <cell r="K6108" t="str">
            <v>资源产业路</v>
          </cell>
          <cell r="L6108" t="str">
            <v>二类地区</v>
          </cell>
          <cell r="M6108"/>
          <cell r="N6108" t="str">
            <v>路面改善</v>
          </cell>
          <cell r="O6108" t="str">
            <v>桃源县浯溪河烤烟基地</v>
          </cell>
          <cell r="R6108" t="str">
            <v>5</v>
          </cell>
          <cell r="S6108" t="str">
            <v>6</v>
          </cell>
          <cell r="T6108" t="str">
            <v>X162430725</v>
          </cell>
          <cell r="U6108">
            <v>3.12</v>
          </cell>
          <cell r="V6108">
            <v>5.62</v>
          </cell>
          <cell r="W6108">
            <v>2.5</v>
          </cell>
        </row>
        <row r="6109">
          <cell r="I6109" t="str">
            <v xml:space="preserve"> 桃源县漆河镇列甲桥村富硒水稻产业园公路</v>
          </cell>
          <cell r="J6109" t="str">
            <v>1312F4307250172</v>
          </cell>
          <cell r="K6109" t="str">
            <v>资源产业路</v>
          </cell>
          <cell r="L6109" t="str">
            <v>二类地区</v>
          </cell>
          <cell r="M6109"/>
          <cell r="N6109" t="str">
            <v>新建</v>
          </cell>
          <cell r="O6109" t="str">
            <v>桃源县漆河镇列甲桥村富硒水稻产业园</v>
          </cell>
          <cell r="R6109" t="str">
            <v>4.5</v>
          </cell>
          <cell r="S6109" t="str">
            <v>6(5)</v>
          </cell>
          <cell r="T6109" t="str">
            <v>无</v>
          </cell>
          <cell r="U6109">
            <v>0</v>
          </cell>
          <cell r="V6109">
            <v>1.2</v>
          </cell>
          <cell r="W6109">
            <v>1.2</v>
          </cell>
        </row>
        <row r="6110">
          <cell r="I6110" t="str">
            <v>九溪镇九溪社区水稻产业园公路</v>
          </cell>
          <cell r="J6110" t="str">
            <v>1312F4307250183</v>
          </cell>
          <cell r="K6110" t="str">
            <v>资源产业路</v>
          </cell>
          <cell r="L6110" t="str">
            <v>二类地区</v>
          </cell>
          <cell r="M6110"/>
          <cell r="N6110" t="str">
            <v>新建</v>
          </cell>
          <cell r="O6110" t="str">
            <v>九溪镇九溪社区水稻产业园</v>
          </cell>
          <cell r="R6110" t="str">
            <v>5</v>
          </cell>
          <cell r="S6110" t="str">
            <v>6</v>
          </cell>
          <cell r="T6110" t="str">
            <v>V847430725</v>
          </cell>
          <cell r="U6110">
            <v>0.72</v>
          </cell>
          <cell r="V6110">
            <v>1.72</v>
          </cell>
          <cell r="W6110">
            <v>1</v>
          </cell>
        </row>
        <row r="6111">
          <cell r="I6111" t="str">
            <v>九溪镇兴隆村油菜产业园公路</v>
          </cell>
          <cell r="J6111" t="str">
            <v>1312F4307250197</v>
          </cell>
          <cell r="K6111" t="str">
            <v>资源产业路</v>
          </cell>
          <cell r="L6111" t="str">
            <v>二类地区</v>
          </cell>
          <cell r="M6111"/>
          <cell r="N6111" t="str">
            <v>新建</v>
          </cell>
          <cell r="O6111" t="str">
            <v>九溪镇兴隆村油菜产业园</v>
          </cell>
          <cell r="R6111" t="str">
            <v>3.5</v>
          </cell>
          <cell r="S6111" t="str">
            <v>6(5)</v>
          </cell>
          <cell r="T6111" t="str">
            <v>V889430725</v>
          </cell>
          <cell r="U6111">
            <v>0</v>
          </cell>
          <cell r="V6111">
            <v>1.33</v>
          </cell>
          <cell r="W6111">
            <v>1.33</v>
          </cell>
        </row>
        <row r="6112">
          <cell r="I6112" t="str">
            <v>九溪镇兴隆村油茶产业园公路</v>
          </cell>
          <cell r="J6112" t="str">
            <v>1312F4307250194</v>
          </cell>
          <cell r="K6112" t="str">
            <v>资源产业路</v>
          </cell>
          <cell r="L6112" t="str">
            <v>二类地区</v>
          </cell>
          <cell r="M6112"/>
          <cell r="N6112" t="str">
            <v>路面改善</v>
          </cell>
          <cell r="O6112" t="str">
            <v>九溪镇兴隆村油茶产业园</v>
          </cell>
          <cell r="R6112" t="str">
            <v>3.5</v>
          </cell>
          <cell r="S6112" t="str">
            <v>6(5)</v>
          </cell>
          <cell r="T6112" t="str">
            <v>C308430725</v>
          </cell>
          <cell r="U6112">
            <v>0</v>
          </cell>
          <cell r="V6112">
            <v>2.7229999999999999</v>
          </cell>
          <cell r="W6112">
            <v>2.7229999999999999</v>
          </cell>
        </row>
        <row r="6113">
          <cell r="I6113" t="str">
            <v>理公港镇观音垭村富硒水稻产业园公路</v>
          </cell>
          <cell r="J6113" t="str">
            <v>1312F4307250153</v>
          </cell>
          <cell r="K6113" t="str">
            <v>资源产业路</v>
          </cell>
          <cell r="L6113" t="str">
            <v>二类地区</v>
          </cell>
          <cell r="M6113"/>
          <cell r="N6113" t="str">
            <v>路面改善</v>
          </cell>
          <cell r="O6113" t="str">
            <v>理公港镇观音垭村富硒水稻产业园</v>
          </cell>
          <cell r="R6113" t="str">
            <v>3.5</v>
          </cell>
          <cell r="S6113" t="str">
            <v>6(5)</v>
          </cell>
          <cell r="T6113" t="str">
            <v>VG92430725</v>
          </cell>
          <cell r="U6113">
            <v>0</v>
          </cell>
          <cell r="V6113">
            <v>2.1</v>
          </cell>
          <cell r="W6113">
            <v>2.1</v>
          </cell>
        </row>
        <row r="6114">
          <cell r="I6114" t="str">
            <v>理公港镇观音垭村富硒油茶产业园公路</v>
          </cell>
          <cell r="J6114" t="str">
            <v>1312F4307250158</v>
          </cell>
          <cell r="K6114" t="str">
            <v>资源产业路</v>
          </cell>
          <cell r="L6114" t="str">
            <v>二类地区</v>
          </cell>
          <cell r="M6114"/>
          <cell r="N6114" t="str">
            <v>新建</v>
          </cell>
          <cell r="O6114" t="str">
            <v>理公港镇观音垭村富硒油茶产业园</v>
          </cell>
          <cell r="R6114" t="str">
            <v>3.5</v>
          </cell>
          <cell r="S6114" t="str">
            <v>6(5)</v>
          </cell>
          <cell r="T6114" t="str">
            <v>VV13430725</v>
          </cell>
          <cell r="U6114">
            <v>0</v>
          </cell>
          <cell r="V6114">
            <v>0.8</v>
          </cell>
          <cell r="W6114">
            <v>0.8</v>
          </cell>
        </row>
        <row r="6115">
          <cell r="I6115" t="str">
            <v>理公港镇兰溪水产养殖产业园公路</v>
          </cell>
          <cell r="J6115" t="str">
            <v>1312F4307250156</v>
          </cell>
          <cell r="K6115" t="str">
            <v>资源产业路</v>
          </cell>
          <cell r="L6115" t="str">
            <v>二类地区</v>
          </cell>
          <cell r="M6115"/>
          <cell r="N6115" t="str">
            <v>新建</v>
          </cell>
          <cell r="O6115" t="str">
            <v>理公港镇兰溪水产养殖产业园</v>
          </cell>
          <cell r="R6115" t="str">
            <v>4.5</v>
          </cell>
          <cell r="S6115" t="str">
            <v>6(5)</v>
          </cell>
          <cell r="T6115" t="str">
            <v>VG49430725</v>
          </cell>
          <cell r="U6115">
            <v>0</v>
          </cell>
          <cell r="V6115">
            <v>1.6</v>
          </cell>
          <cell r="W6115">
            <v>1.6</v>
          </cell>
        </row>
        <row r="6116">
          <cell r="I6116" t="str">
            <v>龙潭镇花香坪村油茶产业园公路</v>
          </cell>
          <cell r="J6116" t="str">
            <v>1312F4307250161</v>
          </cell>
          <cell r="K6116" t="str">
            <v>资源产业路</v>
          </cell>
          <cell r="L6116" t="str">
            <v>二类地区</v>
          </cell>
          <cell r="M6116"/>
          <cell r="N6116" t="str">
            <v>新建</v>
          </cell>
          <cell r="O6116" t="str">
            <v>龙潭镇花香坪村油茶产业园</v>
          </cell>
          <cell r="R6116" t="str">
            <v>3.5</v>
          </cell>
          <cell r="S6116" t="str">
            <v>6(5)</v>
          </cell>
          <cell r="T6116" t="str">
            <v>无</v>
          </cell>
          <cell r="U6116">
            <v>0</v>
          </cell>
          <cell r="V6116">
            <v>0.6</v>
          </cell>
          <cell r="W6116">
            <v>0.6</v>
          </cell>
        </row>
        <row r="6117">
          <cell r="I6117" t="str">
            <v>龙潭镇龙潭社区油茶产业公路</v>
          </cell>
          <cell r="J6117" t="str">
            <v>1312F4307250185</v>
          </cell>
          <cell r="K6117" t="str">
            <v>资源产业路</v>
          </cell>
          <cell r="L6117" t="str">
            <v>二类地区</v>
          </cell>
          <cell r="M6117"/>
          <cell r="N6117" t="str">
            <v>新建</v>
          </cell>
          <cell r="O6117" t="str">
            <v>龙潭镇龙潭社区油茶产业园</v>
          </cell>
          <cell r="R6117" t="str">
            <v>3.5</v>
          </cell>
          <cell r="S6117" t="str">
            <v>6(5)</v>
          </cell>
          <cell r="T6117" t="str">
            <v>VE86430725</v>
          </cell>
          <cell r="U6117">
            <v>0</v>
          </cell>
          <cell r="V6117">
            <v>0.8</v>
          </cell>
          <cell r="W6117">
            <v>0.8</v>
          </cell>
        </row>
        <row r="6118">
          <cell r="I6118" t="str">
            <v>马鬃岭镇刘炎村柑橘产业园公路</v>
          </cell>
          <cell r="J6118" t="str">
            <v>1312F4307250182</v>
          </cell>
          <cell r="K6118" t="str">
            <v>资源产业路</v>
          </cell>
          <cell r="L6118" t="str">
            <v>二类地区</v>
          </cell>
          <cell r="M6118"/>
          <cell r="N6118" t="str">
            <v>路面改善</v>
          </cell>
          <cell r="O6118" t="str">
            <v>马鬃岭镇刘炎村柑橘产业园</v>
          </cell>
          <cell r="R6118" t="str">
            <v>3.5</v>
          </cell>
          <cell r="S6118" t="str">
            <v>6(5)</v>
          </cell>
          <cell r="T6118" t="str">
            <v>C328430725</v>
          </cell>
          <cell r="U6118">
            <v>0</v>
          </cell>
          <cell r="V6118">
            <v>2.786</v>
          </cell>
          <cell r="W6118">
            <v>2.786</v>
          </cell>
        </row>
        <row r="6119">
          <cell r="I6119" t="str">
            <v>马鬃岭镇兴庵村柑橘产业园公路</v>
          </cell>
          <cell r="J6119" t="str">
            <v>1312F4307250200</v>
          </cell>
          <cell r="K6119" t="str">
            <v>资源产业路</v>
          </cell>
          <cell r="L6119" t="str">
            <v>二类地区</v>
          </cell>
          <cell r="M6119"/>
          <cell r="N6119" t="str">
            <v>路面改善</v>
          </cell>
          <cell r="O6119" t="str">
            <v>马鬃岭镇兴庵村柑橘产业园</v>
          </cell>
          <cell r="R6119" t="str">
            <v>4</v>
          </cell>
          <cell r="S6119" t="str">
            <v>6</v>
          </cell>
          <cell r="T6119" t="str">
            <v>Y462430725</v>
          </cell>
          <cell r="U6119">
            <v>5.7619999999999996</v>
          </cell>
          <cell r="V6119">
            <v>7.6589999999999998</v>
          </cell>
          <cell r="W6119">
            <v>1.897</v>
          </cell>
        </row>
        <row r="6120">
          <cell r="I6120" t="str">
            <v>马鬃岭镇兴庵村水稻产业园公路</v>
          </cell>
          <cell r="J6120" t="str">
            <v>1312F4307250199</v>
          </cell>
          <cell r="K6120" t="str">
            <v>资源产业路</v>
          </cell>
          <cell r="L6120" t="str">
            <v>二类地区</v>
          </cell>
          <cell r="M6120"/>
          <cell r="N6120" t="str">
            <v>路面改善</v>
          </cell>
          <cell r="O6120" t="str">
            <v>马鬃岭镇兴庵村水稻产业园</v>
          </cell>
          <cell r="R6120" t="str">
            <v>3.5</v>
          </cell>
          <cell r="S6120" t="str">
            <v>6(5)</v>
          </cell>
          <cell r="T6120" t="str">
            <v>C102430725</v>
          </cell>
          <cell r="U6120">
            <v>1.321</v>
          </cell>
          <cell r="V6120">
            <v>1.944</v>
          </cell>
          <cell r="W6120">
            <v>0.623</v>
          </cell>
        </row>
        <row r="6121">
          <cell r="I6121" t="str">
            <v>马鬃岭镇兴庵村现代农业产业园公路</v>
          </cell>
          <cell r="J6121" t="str">
            <v>1312F4307250198</v>
          </cell>
          <cell r="K6121" t="str">
            <v>资源产业路</v>
          </cell>
          <cell r="L6121" t="str">
            <v>二类地区</v>
          </cell>
          <cell r="M6121"/>
          <cell r="N6121" t="str">
            <v>路面改善</v>
          </cell>
          <cell r="O6121" t="str">
            <v>马鬃岭镇兴庵村现代农业产业园</v>
          </cell>
          <cell r="R6121" t="str">
            <v>3.5</v>
          </cell>
          <cell r="S6121" t="str">
            <v>6(5)</v>
          </cell>
          <cell r="T6121" t="str">
            <v>C78A430725</v>
          </cell>
          <cell r="U6121">
            <v>0</v>
          </cell>
          <cell r="V6121">
            <v>0.86499999999999999</v>
          </cell>
          <cell r="W6121">
            <v>0.86499999999999999</v>
          </cell>
        </row>
        <row r="6122">
          <cell r="I6122" t="str">
            <v>木塘垸湖田村水稻产业园公路（二期）</v>
          </cell>
          <cell r="J6122" t="str">
            <v>1312F4307250234</v>
          </cell>
          <cell r="K6122" t="str">
            <v>资源产业路</v>
          </cell>
          <cell r="L6122" t="str">
            <v>二类地区</v>
          </cell>
          <cell r="M6122"/>
          <cell r="N6122" t="str">
            <v>新建</v>
          </cell>
          <cell r="O6122" t="str">
            <v>木塘垸湖田村水稻产业园</v>
          </cell>
          <cell r="R6122" t="str">
            <v>3.5</v>
          </cell>
          <cell r="S6122" t="str">
            <v>6(5)</v>
          </cell>
          <cell r="T6122" t="str">
            <v>无</v>
          </cell>
          <cell r="U6122">
            <v>0</v>
          </cell>
          <cell r="V6122">
            <v>0.46899999999999997</v>
          </cell>
          <cell r="W6122">
            <v>0.46899999999999997</v>
          </cell>
        </row>
        <row r="6123">
          <cell r="I6123" t="str">
            <v>木塘垸湖田村水稻产业园公路（三期）</v>
          </cell>
          <cell r="J6123" t="str">
            <v>1312F4307250236</v>
          </cell>
          <cell r="K6123" t="str">
            <v>资源产业路</v>
          </cell>
          <cell r="L6123" t="str">
            <v>二类地区</v>
          </cell>
          <cell r="M6123"/>
          <cell r="N6123" t="str">
            <v>路面改善</v>
          </cell>
          <cell r="O6123" t="str">
            <v>木塘垸湖田村水稻产业园</v>
          </cell>
          <cell r="R6123" t="str">
            <v>3.5</v>
          </cell>
          <cell r="S6123" t="str">
            <v>6(5)</v>
          </cell>
          <cell r="T6123" t="str">
            <v>无</v>
          </cell>
          <cell r="U6123">
            <v>0</v>
          </cell>
          <cell r="V6123">
            <v>1.649</v>
          </cell>
          <cell r="W6123">
            <v>1.649</v>
          </cell>
        </row>
        <row r="6124">
          <cell r="I6124" t="str">
            <v>木塘垸湖田村水稻产业园公路（四期）</v>
          </cell>
          <cell r="J6124" t="str">
            <v>1312F4307250238</v>
          </cell>
          <cell r="K6124" t="str">
            <v>资源产业路</v>
          </cell>
          <cell r="L6124" t="str">
            <v>二类地区</v>
          </cell>
          <cell r="M6124"/>
          <cell r="N6124" t="str">
            <v>路面改善</v>
          </cell>
          <cell r="O6124" t="str">
            <v>木塘垸湖田村水稻产业园</v>
          </cell>
          <cell r="R6124" t="str">
            <v>3.5</v>
          </cell>
          <cell r="S6124" t="str">
            <v>6(5)</v>
          </cell>
          <cell r="T6124" t="str">
            <v>无</v>
          </cell>
          <cell r="U6124">
            <v>0</v>
          </cell>
          <cell r="V6124">
            <v>0.56999999999999995</v>
          </cell>
          <cell r="W6124">
            <v>0.56999999999999995</v>
          </cell>
        </row>
        <row r="6125">
          <cell r="I6125" t="str">
            <v>木塘垸金山村水稻产业园公路（二期）</v>
          </cell>
          <cell r="J6125" t="str">
            <v>1312F4307250240</v>
          </cell>
          <cell r="K6125" t="str">
            <v>资源产业路</v>
          </cell>
          <cell r="L6125" t="str">
            <v>二类地区</v>
          </cell>
          <cell r="M6125"/>
          <cell r="N6125" t="str">
            <v>路面改善</v>
          </cell>
          <cell r="O6125" t="str">
            <v>木塘垸金山村水稻产业园</v>
          </cell>
          <cell r="R6125" t="str">
            <v>3.5</v>
          </cell>
          <cell r="S6125" t="str">
            <v>6(5)</v>
          </cell>
          <cell r="T6125" t="str">
            <v>无</v>
          </cell>
          <cell r="U6125">
            <v>0</v>
          </cell>
          <cell r="V6125">
            <v>0.90100000000000002</v>
          </cell>
          <cell r="W6125">
            <v>0.90100000000000002</v>
          </cell>
        </row>
        <row r="6126">
          <cell r="I6126" t="str">
            <v>木塘垸金山村水稻产业园公路（一期）</v>
          </cell>
          <cell r="J6126" t="str">
            <v>1312F4307250242</v>
          </cell>
          <cell r="K6126" t="str">
            <v>资源产业路</v>
          </cell>
          <cell r="L6126" t="str">
            <v>二类地区</v>
          </cell>
          <cell r="M6126"/>
          <cell r="N6126" t="str">
            <v>路面改善</v>
          </cell>
          <cell r="O6126" t="str">
            <v>木塘垸金山村水稻产业园</v>
          </cell>
          <cell r="R6126" t="str">
            <v>3.5</v>
          </cell>
          <cell r="S6126" t="str">
            <v>6(5)</v>
          </cell>
          <cell r="T6126" t="str">
            <v>C492430725</v>
          </cell>
          <cell r="U6126">
            <v>2.427</v>
          </cell>
          <cell r="V6126">
            <v>4.3079999999999998</v>
          </cell>
          <cell r="W6126">
            <v>1.881</v>
          </cell>
        </row>
        <row r="6127">
          <cell r="I6127" t="str">
            <v>木塘垸金山村油菜产业园公路（二期）</v>
          </cell>
          <cell r="J6127" t="str">
            <v>1312F4307250244</v>
          </cell>
          <cell r="K6127" t="str">
            <v>资源产业路</v>
          </cell>
          <cell r="L6127" t="str">
            <v>二类地区</v>
          </cell>
          <cell r="M6127"/>
          <cell r="N6127" t="str">
            <v>路面改善</v>
          </cell>
          <cell r="O6127" t="str">
            <v>木塘垸金山村油菜产业园</v>
          </cell>
          <cell r="R6127" t="str">
            <v>3.5</v>
          </cell>
          <cell r="S6127" t="str">
            <v>6(5)</v>
          </cell>
          <cell r="T6127" t="str">
            <v>C52E430725</v>
          </cell>
          <cell r="U6127">
            <v>0</v>
          </cell>
          <cell r="V6127">
            <v>1.1970000000000001</v>
          </cell>
          <cell r="W6127">
            <v>1.1970000000000001</v>
          </cell>
        </row>
        <row r="6128">
          <cell r="I6128" t="str">
            <v>木塘垸金山村油茶产业园公路</v>
          </cell>
          <cell r="J6128" t="str">
            <v>1312F4307250247</v>
          </cell>
          <cell r="K6128" t="str">
            <v>资源产业路</v>
          </cell>
          <cell r="L6128" t="str">
            <v>二类地区</v>
          </cell>
          <cell r="M6128"/>
          <cell r="N6128" t="str">
            <v>路面改善</v>
          </cell>
          <cell r="O6128" t="str">
            <v>木塘垸金山村油茶产业园</v>
          </cell>
          <cell r="R6128" t="str">
            <v>3.5</v>
          </cell>
          <cell r="S6128" t="str">
            <v>6(5)</v>
          </cell>
          <cell r="T6128" t="str">
            <v>无</v>
          </cell>
          <cell r="U6128">
            <v>0</v>
          </cell>
          <cell r="V6128">
            <v>0.80200000000000005</v>
          </cell>
          <cell r="W6128">
            <v>0.80200000000000005</v>
          </cell>
        </row>
        <row r="6129">
          <cell r="I6129" t="str">
            <v>木塘垸镇湖田村水稻产业园公路</v>
          </cell>
          <cell r="J6129" t="str">
            <v>1312F4307250229</v>
          </cell>
          <cell r="K6129" t="str">
            <v>资源产业路</v>
          </cell>
          <cell r="L6129" t="str">
            <v>二类地区</v>
          </cell>
          <cell r="M6129"/>
          <cell r="N6129" t="str">
            <v>新建</v>
          </cell>
          <cell r="O6129" t="str">
            <v>木塘垸镇湖田村水稻产业园</v>
          </cell>
          <cell r="R6129" t="str">
            <v>4.5</v>
          </cell>
          <cell r="S6129" t="str">
            <v>6(5)</v>
          </cell>
          <cell r="T6129" t="str">
            <v>无</v>
          </cell>
          <cell r="U6129">
            <v>0</v>
          </cell>
          <cell r="V6129">
            <v>1.1200000000000001</v>
          </cell>
          <cell r="W6129">
            <v>1.1200000000000001</v>
          </cell>
        </row>
        <row r="6130">
          <cell r="I6130" t="str">
            <v>木塘垸镇湖田村水稻产业园公路（一期）</v>
          </cell>
          <cell r="J6130" t="str">
            <v>1312F4307250230</v>
          </cell>
          <cell r="K6130" t="str">
            <v>资源产业路</v>
          </cell>
          <cell r="L6130" t="str">
            <v>二类地区</v>
          </cell>
          <cell r="M6130"/>
          <cell r="N6130" t="str">
            <v>路面改善</v>
          </cell>
          <cell r="O6130" t="str">
            <v>木塘垸湖田村水稻产业园</v>
          </cell>
          <cell r="R6130" t="str">
            <v>3.5</v>
          </cell>
          <cell r="S6130" t="str">
            <v>6(5)</v>
          </cell>
          <cell r="T6130" t="str">
            <v>C469430725</v>
          </cell>
          <cell r="U6130">
            <v>1.0369999999999999</v>
          </cell>
          <cell r="V6130">
            <v>2.5329999999999999</v>
          </cell>
          <cell r="W6130">
            <v>1.496</v>
          </cell>
        </row>
        <row r="6131">
          <cell r="I6131" t="str">
            <v>漆河镇长寿寺村富硒水稻产业园公路</v>
          </cell>
          <cell r="J6131" t="str">
            <v>1312F4307250224</v>
          </cell>
          <cell r="K6131" t="str">
            <v>资源产业路</v>
          </cell>
          <cell r="L6131" t="str">
            <v>二类地区</v>
          </cell>
          <cell r="M6131"/>
          <cell r="N6131" t="str">
            <v>新建</v>
          </cell>
          <cell r="O6131" t="str">
            <v>漆河镇长寿寺村富硒水稻产业园</v>
          </cell>
          <cell r="R6131" t="str">
            <v>4.5</v>
          </cell>
          <cell r="S6131" t="str">
            <v>6(5)</v>
          </cell>
          <cell r="T6131" t="str">
            <v>无</v>
          </cell>
          <cell r="U6131">
            <v>0</v>
          </cell>
          <cell r="V6131">
            <v>0.5</v>
          </cell>
          <cell r="W6131">
            <v>0.5</v>
          </cell>
        </row>
        <row r="6132">
          <cell r="I6132" t="str">
            <v>漆河镇长寿寺村油茶产业园公路</v>
          </cell>
          <cell r="J6132" t="str">
            <v>1312F4307250223</v>
          </cell>
          <cell r="K6132" t="str">
            <v>资源产业路</v>
          </cell>
          <cell r="L6132" t="str">
            <v>二类地区</v>
          </cell>
          <cell r="M6132"/>
          <cell r="N6132" t="str">
            <v>新建</v>
          </cell>
          <cell r="O6132" t="str">
            <v>漆河镇长寿寺村油茶产业园</v>
          </cell>
          <cell r="R6132" t="str">
            <v>3.5</v>
          </cell>
          <cell r="S6132" t="str">
            <v>6(5)</v>
          </cell>
          <cell r="T6132" t="str">
            <v>C140430725</v>
          </cell>
          <cell r="U6132">
            <v>0</v>
          </cell>
          <cell r="V6132">
            <v>2.0939999999999999</v>
          </cell>
          <cell r="W6132">
            <v>2.0939999999999999</v>
          </cell>
        </row>
        <row r="6133">
          <cell r="I6133" t="str">
            <v>漆河镇枫岭村荸荠产业园公路</v>
          </cell>
          <cell r="J6133" t="str">
            <v>1312F4307250168</v>
          </cell>
          <cell r="K6133" t="str">
            <v>资源产业路</v>
          </cell>
          <cell r="L6133" t="str">
            <v>二类地区</v>
          </cell>
          <cell r="M6133"/>
          <cell r="N6133" t="str">
            <v>路面改善</v>
          </cell>
          <cell r="O6133" t="str">
            <v>漆河镇枫岭村荸荠产业园</v>
          </cell>
          <cell r="R6133" t="str">
            <v>3.5</v>
          </cell>
          <cell r="S6133" t="str">
            <v>6(5)</v>
          </cell>
          <cell r="T6133" t="str">
            <v>VV22430725</v>
          </cell>
          <cell r="U6133">
            <v>0</v>
          </cell>
          <cell r="V6133">
            <v>1.5</v>
          </cell>
          <cell r="W6133">
            <v>1.5</v>
          </cell>
        </row>
        <row r="6134">
          <cell r="I6134" t="str">
            <v>漆河镇黄甲社区水产养殖产业园公路</v>
          </cell>
          <cell r="J6134" t="str">
            <v>1312F4307250218</v>
          </cell>
          <cell r="K6134" t="str">
            <v>资源产业路</v>
          </cell>
          <cell r="L6134" t="str">
            <v>二类地区</v>
          </cell>
          <cell r="M6134"/>
          <cell r="N6134" t="str">
            <v>路面改善</v>
          </cell>
          <cell r="O6134" t="str">
            <v>漆河镇黄甲社区水产养殖产业园</v>
          </cell>
          <cell r="R6134" t="str">
            <v>3.5</v>
          </cell>
          <cell r="S6134" t="str">
            <v>6(5)</v>
          </cell>
          <cell r="T6134" t="str">
            <v>C30C430725</v>
          </cell>
          <cell r="U6134">
            <v>0</v>
          </cell>
          <cell r="V6134">
            <v>1.452</v>
          </cell>
          <cell r="W6134">
            <v>1.452</v>
          </cell>
        </row>
        <row r="6135">
          <cell r="I6135" t="str">
            <v>漆河镇街头坪村富硒水稻产业园公路</v>
          </cell>
          <cell r="J6135" t="str">
            <v>1312F4307250225</v>
          </cell>
          <cell r="K6135" t="str">
            <v>资源产业路</v>
          </cell>
          <cell r="L6135" t="str">
            <v>二类地区</v>
          </cell>
          <cell r="M6135"/>
          <cell r="N6135" t="str">
            <v>新建</v>
          </cell>
          <cell r="O6135" t="str">
            <v>漆河镇街头坪村富硒水稻产业园</v>
          </cell>
          <cell r="R6135" t="str">
            <v>4.5</v>
          </cell>
          <cell r="S6135" t="str">
            <v>6(5)</v>
          </cell>
          <cell r="T6135" t="str">
            <v>VV32430725</v>
          </cell>
          <cell r="U6135">
            <v>0</v>
          </cell>
          <cell r="V6135">
            <v>1.2290000000000001</v>
          </cell>
          <cell r="W6135">
            <v>1.2290000000000001</v>
          </cell>
        </row>
        <row r="6136">
          <cell r="I6136" t="str">
            <v>漆河镇吕家村富硒水稻产业园公路</v>
          </cell>
          <cell r="J6136" t="str">
            <v>1312F4307250228</v>
          </cell>
          <cell r="K6136" t="str">
            <v>资源产业路</v>
          </cell>
          <cell r="L6136" t="str">
            <v>二类地区</v>
          </cell>
          <cell r="M6136"/>
          <cell r="N6136" t="str">
            <v>路面改善</v>
          </cell>
          <cell r="O6136" t="str">
            <v>漆河镇吕家村富硒水稻产业园</v>
          </cell>
          <cell r="R6136" t="str">
            <v>3.5</v>
          </cell>
          <cell r="S6136" t="str">
            <v>6(5)</v>
          </cell>
          <cell r="T6136" t="str">
            <v>C087430725</v>
          </cell>
          <cell r="U6136">
            <v>0</v>
          </cell>
          <cell r="V6136">
            <v>3.589</v>
          </cell>
          <cell r="W6136">
            <v>3.589</v>
          </cell>
        </row>
        <row r="6137">
          <cell r="I6137" t="str">
            <v>漆河镇吕家村油茶产业园公路</v>
          </cell>
          <cell r="J6137" t="str">
            <v>1312F4307250232</v>
          </cell>
          <cell r="K6137" t="str">
            <v>资源产业路</v>
          </cell>
          <cell r="L6137" t="str">
            <v>二类地区</v>
          </cell>
          <cell r="M6137"/>
          <cell r="N6137" t="str">
            <v>路面改善</v>
          </cell>
          <cell r="O6137" t="str">
            <v>漆河镇吕家村油茶产业园</v>
          </cell>
          <cell r="R6137" t="str">
            <v>3.5</v>
          </cell>
          <cell r="S6137" t="str">
            <v>6(5)</v>
          </cell>
          <cell r="T6137" t="str">
            <v>C080430725</v>
          </cell>
          <cell r="U6137">
            <v>0</v>
          </cell>
          <cell r="V6137">
            <v>1.9910000000000001</v>
          </cell>
          <cell r="W6137">
            <v>1.9910000000000001</v>
          </cell>
        </row>
        <row r="6138">
          <cell r="I6138" t="str">
            <v>漆河镇乾元村产业园公路</v>
          </cell>
          <cell r="J6138" t="str">
            <v>1312F4307250226</v>
          </cell>
          <cell r="K6138" t="str">
            <v>资源产业路</v>
          </cell>
          <cell r="L6138" t="str">
            <v>二类地区</v>
          </cell>
          <cell r="M6138"/>
          <cell r="N6138" t="str">
            <v>路面改善</v>
          </cell>
          <cell r="O6138" t="str">
            <v>漆河镇乾元村产业园</v>
          </cell>
          <cell r="R6138" t="str">
            <v>4.5</v>
          </cell>
          <cell r="S6138" t="str">
            <v>6(5)</v>
          </cell>
          <cell r="T6138" t="str">
            <v>无</v>
          </cell>
          <cell r="U6138">
            <v>0</v>
          </cell>
          <cell r="V6138">
            <v>0.4</v>
          </cell>
          <cell r="W6138">
            <v>0.4</v>
          </cell>
        </row>
        <row r="6139">
          <cell r="I6139" t="str">
            <v>青林乡采菱村水稻产业园公路</v>
          </cell>
          <cell r="J6139" t="str">
            <v>1312F4307250301</v>
          </cell>
          <cell r="K6139" t="str">
            <v>资源产业路</v>
          </cell>
          <cell r="L6139" t="str">
            <v>二类地区</v>
          </cell>
          <cell r="M6139"/>
          <cell r="N6139" t="str">
            <v>路面改善</v>
          </cell>
          <cell r="O6139" t="str">
            <v>青林乡采菱村水稻产业园</v>
          </cell>
          <cell r="R6139" t="str">
            <v>3.5</v>
          </cell>
          <cell r="S6139" t="str">
            <v>6(5)</v>
          </cell>
          <cell r="T6139" t="str">
            <v>C522430725</v>
          </cell>
          <cell r="U6139">
            <v>0</v>
          </cell>
          <cell r="V6139">
            <v>0.93400000000000005</v>
          </cell>
          <cell r="W6139">
            <v>0.93400000000000005</v>
          </cell>
        </row>
        <row r="6140">
          <cell r="I6140" t="str">
            <v>青林乡采菱村油菜产业园公路</v>
          </cell>
          <cell r="J6140" t="str">
            <v>1312F4307250302</v>
          </cell>
          <cell r="K6140" t="str">
            <v>资源产业路</v>
          </cell>
          <cell r="L6140" t="str">
            <v>二类地区</v>
          </cell>
          <cell r="M6140"/>
          <cell r="N6140" t="str">
            <v>路面改善</v>
          </cell>
          <cell r="O6140" t="str">
            <v>青林乡采菱村油菜产业园</v>
          </cell>
          <cell r="R6140" t="str">
            <v>4.5</v>
          </cell>
          <cell r="S6140" t="str">
            <v>6(5)</v>
          </cell>
          <cell r="T6140" t="str">
            <v>C517430725</v>
          </cell>
          <cell r="U6140">
            <v>0</v>
          </cell>
          <cell r="V6140">
            <v>0.88600000000000001</v>
          </cell>
          <cell r="W6140">
            <v>0.88600000000000001</v>
          </cell>
        </row>
        <row r="6141">
          <cell r="I6141" t="str">
            <v>青林乡老官坪村烤烟产业园公路</v>
          </cell>
          <cell r="J6141" t="str">
            <v>1312F4307250169</v>
          </cell>
          <cell r="K6141" t="str">
            <v>资源产业路</v>
          </cell>
          <cell r="L6141" t="str">
            <v>二类地区</v>
          </cell>
          <cell r="M6141"/>
          <cell r="N6141" t="str">
            <v>路面改善</v>
          </cell>
          <cell r="O6141" t="str">
            <v>青林乡老官坪村烤烟产业园</v>
          </cell>
          <cell r="R6141" t="str">
            <v>5</v>
          </cell>
          <cell r="S6141" t="str">
            <v>6</v>
          </cell>
          <cell r="T6141" t="str">
            <v>Y307430725</v>
          </cell>
          <cell r="U6141">
            <v>0</v>
          </cell>
          <cell r="V6141">
            <v>4.6740000000000004</v>
          </cell>
          <cell r="W6141">
            <v>4.6740000000000004</v>
          </cell>
        </row>
        <row r="6142">
          <cell r="I6142" t="str">
            <v>热市镇大田村水稻产业园公路</v>
          </cell>
          <cell r="J6142" t="str">
            <v>1312F4307250299</v>
          </cell>
          <cell r="K6142" t="str">
            <v>资源产业路</v>
          </cell>
          <cell r="L6142" t="str">
            <v>二类地区</v>
          </cell>
          <cell r="M6142"/>
          <cell r="N6142" t="str">
            <v>路面改善</v>
          </cell>
          <cell r="O6142" t="str">
            <v>热市镇大田村水稻产业园</v>
          </cell>
          <cell r="R6142" t="str">
            <v>4.5</v>
          </cell>
          <cell r="S6142" t="str">
            <v>6(5)</v>
          </cell>
          <cell r="T6142" t="str">
            <v>Y029430725</v>
          </cell>
          <cell r="U6142">
            <v>0</v>
          </cell>
          <cell r="V6142">
            <v>5.3540000000000001</v>
          </cell>
          <cell r="W6142">
            <v>5.3540000000000001</v>
          </cell>
        </row>
        <row r="6143">
          <cell r="I6143" t="str">
            <v>热市镇会同村水稻产业园公路</v>
          </cell>
          <cell r="J6143" t="str">
            <v>1312F4307250300</v>
          </cell>
          <cell r="K6143" t="str">
            <v>资源产业路</v>
          </cell>
          <cell r="L6143" t="str">
            <v>二类地区</v>
          </cell>
          <cell r="M6143"/>
          <cell r="N6143" t="str">
            <v>路面改善</v>
          </cell>
          <cell r="O6143" t="str">
            <v>热市镇会同村水稻产业园</v>
          </cell>
          <cell r="R6143" t="str">
            <v>4.5</v>
          </cell>
          <cell r="S6143" t="str">
            <v>6(5)</v>
          </cell>
          <cell r="T6143" t="str">
            <v>X007430725</v>
          </cell>
          <cell r="U6143">
            <v>0</v>
          </cell>
          <cell r="V6143">
            <v>7.8129999999999997</v>
          </cell>
          <cell r="W6143">
            <v>7.8129999999999997</v>
          </cell>
        </row>
        <row r="6144">
          <cell r="I6144" t="str">
            <v>热市镇老棚村柑橘产业园公路</v>
          </cell>
          <cell r="J6144" t="str">
            <v>1312F4307250290</v>
          </cell>
          <cell r="K6144" t="str">
            <v>资源产业路</v>
          </cell>
          <cell r="L6144" t="str">
            <v>二类地区</v>
          </cell>
          <cell r="M6144"/>
          <cell r="N6144" t="str">
            <v>路面改善</v>
          </cell>
          <cell r="O6144" t="str">
            <v>热市镇老棚村柑橘产业园</v>
          </cell>
          <cell r="R6144" t="str">
            <v>3.5</v>
          </cell>
          <cell r="S6144" t="str">
            <v>6(5)</v>
          </cell>
          <cell r="T6144" t="str">
            <v>CE03430725</v>
          </cell>
          <cell r="U6144">
            <v>0</v>
          </cell>
          <cell r="V6144">
            <v>2.8319999999999999</v>
          </cell>
          <cell r="W6144">
            <v>2.8319999999999999</v>
          </cell>
        </row>
        <row r="6145">
          <cell r="I6145" t="str">
            <v>三阳港镇烤烟产业园公路（一期）</v>
          </cell>
          <cell r="J6145" t="str">
            <v>1312F4307250175</v>
          </cell>
          <cell r="K6145" t="str">
            <v>资源产业路</v>
          </cell>
          <cell r="L6145" t="str">
            <v>二类地区</v>
          </cell>
          <cell r="M6145"/>
          <cell r="N6145" t="str">
            <v>路面改善</v>
          </cell>
          <cell r="O6145" t="str">
            <v>三阳港镇烤烟产业园</v>
          </cell>
          <cell r="R6145" t="str">
            <v>3.5</v>
          </cell>
          <cell r="S6145" t="str">
            <v>6(5)</v>
          </cell>
          <cell r="T6145" t="str">
            <v>无</v>
          </cell>
          <cell r="U6145">
            <v>0</v>
          </cell>
          <cell r="V6145">
            <v>0.86</v>
          </cell>
          <cell r="W6145">
            <v>0.86</v>
          </cell>
        </row>
        <row r="6146">
          <cell r="I6146" t="str">
            <v>三阳港镇袁家坪村烤烟产业园公路（二期）</v>
          </cell>
          <cell r="J6146" t="str">
            <v>1312F4307250178</v>
          </cell>
          <cell r="K6146" t="str">
            <v>资源产业路</v>
          </cell>
          <cell r="L6146" t="str">
            <v>二类地区</v>
          </cell>
          <cell r="M6146"/>
          <cell r="N6146" t="str">
            <v>路面改善</v>
          </cell>
          <cell r="O6146" t="str">
            <v>三阳港镇袁家坪村烤烟产业园</v>
          </cell>
          <cell r="R6146" t="str">
            <v>3.5</v>
          </cell>
          <cell r="S6146" t="str">
            <v>6(5)</v>
          </cell>
          <cell r="T6146" t="str">
            <v>无</v>
          </cell>
          <cell r="U6146">
            <v>0</v>
          </cell>
          <cell r="V6146">
            <v>1.2</v>
          </cell>
          <cell r="W6146">
            <v>1.2</v>
          </cell>
        </row>
        <row r="6147">
          <cell r="I6147" t="str">
            <v>三阳港镇袁家坪村烤烟产业园公路（三期）</v>
          </cell>
          <cell r="J6147" t="str">
            <v>1312F4307250179</v>
          </cell>
          <cell r="K6147" t="str">
            <v>资源产业路</v>
          </cell>
          <cell r="L6147" t="str">
            <v>二类地区</v>
          </cell>
          <cell r="M6147"/>
          <cell r="N6147" t="str">
            <v>路面改善</v>
          </cell>
          <cell r="O6147" t="str">
            <v>三阳港镇袁家坪村烤烟产业园</v>
          </cell>
          <cell r="R6147" t="str">
            <v>3.5</v>
          </cell>
          <cell r="S6147" t="str">
            <v>6(5)</v>
          </cell>
          <cell r="T6147" t="str">
            <v>无</v>
          </cell>
          <cell r="U6147">
            <v>0</v>
          </cell>
          <cell r="V6147">
            <v>0.5</v>
          </cell>
          <cell r="W6147">
            <v>0.5</v>
          </cell>
        </row>
        <row r="6148">
          <cell r="I6148" t="str">
            <v>三阳港镇袁家坪村烤烟产业园公路（一期）</v>
          </cell>
          <cell r="J6148" t="str">
            <v>1312F4307250176</v>
          </cell>
          <cell r="K6148" t="str">
            <v>资源产业路</v>
          </cell>
          <cell r="L6148" t="str">
            <v>二类地区</v>
          </cell>
          <cell r="M6148"/>
          <cell r="N6148" t="str">
            <v>路面改善</v>
          </cell>
          <cell r="O6148" t="str">
            <v>三阳港镇袁家坪村烤烟产业园</v>
          </cell>
          <cell r="R6148" t="str">
            <v>3.5</v>
          </cell>
          <cell r="S6148" t="str">
            <v>6(5)</v>
          </cell>
          <cell r="T6148" t="str">
            <v>无</v>
          </cell>
          <cell r="U6148">
            <v>0</v>
          </cell>
          <cell r="V6148">
            <v>1</v>
          </cell>
          <cell r="W6148">
            <v>1</v>
          </cell>
        </row>
        <row r="6149">
          <cell r="I6149" t="str">
            <v>三阳港镇云莉养殖场产业园公路</v>
          </cell>
          <cell r="J6149" t="str">
            <v>1312F4307250277</v>
          </cell>
          <cell r="K6149" t="str">
            <v>资源产业路</v>
          </cell>
          <cell r="L6149" t="str">
            <v>二类地区</v>
          </cell>
          <cell r="M6149"/>
          <cell r="N6149" t="str">
            <v>路面改善</v>
          </cell>
          <cell r="O6149" t="str">
            <v>三阳港镇云莉养殖场产业园</v>
          </cell>
          <cell r="R6149" t="str">
            <v>3.5</v>
          </cell>
          <cell r="S6149" t="str">
            <v>6(5)</v>
          </cell>
          <cell r="T6149" t="str">
            <v>C955430725</v>
          </cell>
          <cell r="U6149">
            <v>0</v>
          </cell>
          <cell r="V6149">
            <v>0.51900000000000002</v>
          </cell>
          <cell r="W6149">
            <v>0.51900000000000002</v>
          </cell>
        </row>
        <row r="6150">
          <cell r="I6150" t="str">
            <v>三阳港镇中心村蔬菜基地公路</v>
          </cell>
          <cell r="J6150" t="str">
            <v>1312F4307250114</v>
          </cell>
          <cell r="K6150" t="str">
            <v>资源产业路</v>
          </cell>
          <cell r="L6150" t="str">
            <v>二类地区</v>
          </cell>
          <cell r="M6150"/>
          <cell r="N6150" t="str">
            <v>路面改善</v>
          </cell>
          <cell r="O6150" t="str">
            <v>三阳港镇中心村蔬菜基地</v>
          </cell>
          <cell r="R6150" t="str">
            <v>3.5</v>
          </cell>
          <cell r="S6150" t="str">
            <v>6(5)</v>
          </cell>
          <cell r="T6150" t="str">
            <v>C954430725</v>
          </cell>
          <cell r="U6150">
            <v>1.1000000000000001</v>
          </cell>
          <cell r="V6150">
            <v>1.66</v>
          </cell>
          <cell r="W6150">
            <v>0.56000000000000005</v>
          </cell>
        </row>
        <row r="6151">
          <cell r="I6151" t="str">
            <v>桃花缘国际康养中心旅游公路（一期）</v>
          </cell>
          <cell r="J6151" t="str">
            <v>1312F4307250334</v>
          </cell>
          <cell r="K6151" t="str">
            <v>资源产业路</v>
          </cell>
          <cell r="L6151" t="str">
            <v>二类地区</v>
          </cell>
          <cell r="M6151"/>
          <cell r="N6151" t="str">
            <v>新建</v>
          </cell>
          <cell r="O6151" t="str">
            <v>桃花缘国际康养中心旅游公路</v>
          </cell>
          <cell r="R6151" t="str">
            <v>3.5</v>
          </cell>
          <cell r="S6151" t="str">
            <v>6(5)</v>
          </cell>
          <cell r="T6151" t="str">
            <v>VP42430725</v>
          </cell>
          <cell r="U6151">
            <v>0</v>
          </cell>
          <cell r="V6151">
            <v>1.5</v>
          </cell>
          <cell r="W6151">
            <v>1.5</v>
          </cell>
        </row>
        <row r="6152">
          <cell r="I6152" t="str">
            <v>桃源天宝红心蜜柚种植产业园公路</v>
          </cell>
          <cell r="J6152" t="str">
            <v>1312F4307250091</v>
          </cell>
          <cell r="K6152" t="str">
            <v>资源产业路</v>
          </cell>
          <cell r="L6152" t="str">
            <v>二类地区</v>
          </cell>
          <cell r="M6152"/>
          <cell r="N6152" t="str">
            <v>路面改善</v>
          </cell>
          <cell r="O6152" t="str">
            <v>桃源天宝红心蜜柚种植产业园</v>
          </cell>
          <cell r="R6152" t="str">
            <v>5</v>
          </cell>
          <cell r="S6152" t="str">
            <v>6</v>
          </cell>
          <cell r="T6152" t="str">
            <v>X008430725</v>
          </cell>
          <cell r="U6152">
            <v>4.851</v>
          </cell>
          <cell r="V6152">
            <v>12.032999999999999</v>
          </cell>
          <cell r="W6152">
            <v>7.1820000000000004</v>
          </cell>
        </row>
        <row r="6153">
          <cell r="I6153" t="str">
            <v>桃源县杜坪冷库建设项目公路</v>
          </cell>
          <cell r="J6153" t="str">
            <v>1312F4307250003</v>
          </cell>
          <cell r="K6153" t="str">
            <v>资源产业路</v>
          </cell>
          <cell r="L6153" t="str">
            <v>二类地区</v>
          </cell>
          <cell r="M6153"/>
          <cell r="N6153" t="str">
            <v>新建</v>
          </cell>
          <cell r="O6153" t="str">
            <v>桃源县杜坪冷库建设项目</v>
          </cell>
          <cell r="R6153" t="str">
            <v>3.5</v>
          </cell>
          <cell r="S6153" t="str">
            <v>6(5)</v>
          </cell>
          <cell r="T6153" t="str">
            <v>无</v>
          </cell>
          <cell r="U6153">
            <v>0</v>
          </cell>
          <cell r="V6153">
            <v>6</v>
          </cell>
          <cell r="W6153">
            <v>6</v>
          </cell>
        </row>
        <row r="6154">
          <cell r="I6154" t="str">
            <v>桃源县枫树乡大马山柑橘产业园公路</v>
          </cell>
          <cell r="J6154" t="str">
            <v>1312F4307250107</v>
          </cell>
          <cell r="K6154" t="str">
            <v>资源产业路</v>
          </cell>
          <cell r="L6154" t="str">
            <v>二类地区</v>
          </cell>
          <cell r="M6154"/>
          <cell r="N6154" t="str">
            <v>新建</v>
          </cell>
          <cell r="O6154" t="str">
            <v>桃源县枫树乡大马山柑橘产业园</v>
          </cell>
          <cell r="R6154" t="str">
            <v>3.5</v>
          </cell>
          <cell r="S6154" t="str">
            <v>6(5)</v>
          </cell>
          <cell r="T6154" t="str">
            <v>无</v>
          </cell>
          <cell r="U6154">
            <v>0</v>
          </cell>
          <cell r="V6154">
            <v>3.5</v>
          </cell>
          <cell r="W6154">
            <v>3.5</v>
          </cell>
        </row>
        <row r="6155">
          <cell r="I6155" t="str">
            <v>桃源县富硒产业路一</v>
          </cell>
          <cell r="J6155" t="str">
            <v>1312F4307250040</v>
          </cell>
          <cell r="K6155" t="str">
            <v>资源产业路</v>
          </cell>
          <cell r="L6155" t="str">
            <v>二类地区</v>
          </cell>
          <cell r="M6155"/>
          <cell r="N6155" t="str">
            <v>新建</v>
          </cell>
          <cell r="O6155" t="str">
            <v>湖南省富硒产业示范县一</v>
          </cell>
          <cell r="R6155" t="str">
            <v>3.5</v>
          </cell>
          <cell r="S6155" t="str">
            <v>6(5)</v>
          </cell>
          <cell r="T6155" t="str">
            <v>无</v>
          </cell>
          <cell r="U6155">
            <v>0</v>
          </cell>
          <cell r="V6155">
            <v>3.6</v>
          </cell>
          <cell r="W6155">
            <v>3.6</v>
          </cell>
        </row>
        <row r="6156">
          <cell r="I6156" t="str">
            <v>桃源县观音寺镇舒溪村水稻产业园公路</v>
          </cell>
          <cell r="J6156" t="str">
            <v>1312F4307250338</v>
          </cell>
          <cell r="K6156" t="str">
            <v>资源产业路</v>
          </cell>
          <cell r="L6156" t="str">
            <v>二类地区</v>
          </cell>
          <cell r="M6156"/>
          <cell r="N6156" t="str">
            <v>路面改善</v>
          </cell>
          <cell r="O6156" t="str">
            <v>桃源县观音寺镇舒溪村水稻产业园</v>
          </cell>
          <cell r="R6156" t="str">
            <v>4.5</v>
          </cell>
          <cell r="S6156" t="str">
            <v>6(5)</v>
          </cell>
          <cell r="T6156" t="str">
            <v>Y991430725</v>
          </cell>
          <cell r="U6156">
            <v>0</v>
          </cell>
          <cell r="V6156">
            <v>9.4760000000000009</v>
          </cell>
          <cell r="W6156">
            <v>9.4760000000000009</v>
          </cell>
        </row>
        <row r="6157">
          <cell r="I6157" t="str">
            <v>桃源县红岩山村烤烟基地公路</v>
          </cell>
          <cell r="J6157" t="str">
            <v>1312F4307250073</v>
          </cell>
          <cell r="K6157" t="str">
            <v>资源产业路</v>
          </cell>
          <cell r="L6157" t="str">
            <v>二类地区</v>
          </cell>
          <cell r="M6157"/>
          <cell r="N6157" t="str">
            <v>路面改善</v>
          </cell>
          <cell r="O6157" t="str">
            <v>桃源县红岩山村烤烟基地</v>
          </cell>
          <cell r="R6157" t="str">
            <v>3.5</v>
          </cell>
          <cell r="S6157" t="str">
            <v>6</v>
          </cell>
          <cell r="T6157" t="str">
            <v>Y058430725</v>
          </cell>
          <cell r="U6157">
            <v>4.4480000000000004</v>
          </cell>
          <cell r="V6157">
            <v>7.4859999999999998</v>
          </cell>
          <cell r="W6157">
            <v>3.0379999999999998</v>
          </cell>
        </row>
        <row r="6158">
          <cell r="I6158" t="str">
            <v>桃源县金紫山村对虾养殖产业园公路</v>
          </cell>
          <cell r="J6158" t="str">
            <v>1312F4307250076</v>
          </cell>
          <cell r="K6158" t="str">
            <v>资源产业路</v>
          </cell>
          <cell r="L6158" t="str">
            <v>二类地区</v>
          </cell>
          <cell r="M6158"/>
          <cell r="N6158" t="str">
            <v>路面改善</v>
          </cell>
          <cell r="O6158" t="str">
            <v>桃源县金紫山村对虾养殖产业园</v>
          </cell>
          <cell r="R6158" t="str">
            <v>3.5</v>
          </cell>
          <cell r="S6158" t="str">
            <v>6(5)</v>
          </cell>
          <cell r="T6158" t="str">
            <v>无</v>
          </cell>
          <cell r="U6158">
            <v>0</v>
          </cell>
          <cell r="V6158">
            <v>3.2959999999999998</v>
          </cell>
          <cell r="W6158">
            <v>3.2959999999999998</v>
          </cell>
        </row>
        <row r="6159">
          <cell r="I6159" t="str">
            <v>桃源县康之源生态水果种植专业合作社公路</v>
          </cell>
          <cell r="J6159" t="str">
            <v>1312F4307250071</v>
          </cell>
          <cell r="K6159" t="str">
            <v>资源产业路</v>
          </cell>
          <cell r="L6159" t="str">
            <v>二类地区</v>
          </cell>
          <cell r="M6159"/>
          <cell r="N6159" t="str">
            <v>路面改善</v>
          </cell>
          <cell r="O6159" t="str">
            <v>桃源县康之源生态水果种植专业合作社</v>
          </cell>
          <cell r="R6159" t="str">
            <v>3.5</v>
          </cell>
          <cell r="S6159" t="str">
            <v>6(5)</v>
          </cell>
          <cell r="T6159" t="str">
            <v>C526430725</v>
          </cell>
          <cell r="U6159">
            <v>0</v>
          </cell>
          <cell r="V6159">
            <v>2.0609999999999999</v>
          </cell>
          <cell r="W6159">
            <v>2.0609999999999999</v>
          </cell>
        </row>
        <row r="6160">
          <cell r="I6160" t="str">
            <v>桃源县马鬃岭镇现代农业产业园公路（一期）</v>
          </cell>
          <cell r="J6160" t="str">
            <v>1312F4307250336</v>
          </cell>
          <cell r="K6160" t="str">
            <v>资源产业路</v>
          </cell>
          <cell r="L6160" t="str">
            <v>二类地区</v>
          </cell>
          <cell r="M6160"/>
          <cell r="N6160" t="str">
            <v>新建</v>
          </cell>
          <cell r="O6160" t="str">
            <v>桃源县马鬃岭镇现代农业产业园</v>
          </cell>
          <cell r="R6160" t="str">
            <v>5</v>
          </cell>
          <cell r="S6160" t="str">
            <v>6</v>
          </cell>
          <cell r="T6160" t="str">
            <v>X008430725</v>
          </cell>
          <cell r="U6160">
            <v>0</v>
          </cell>
          <cell r="V6160">
            <v>4.851</v>
          </cell>
          <cell r="W6160">
            <v>4.851</v>
          </cell>
        </row>
        <row r="6161">
          <cell r="I6161" t="str">
            <v>桃源县木塘垸乡至泥窝公路</v>
          </cell>
          <cell r="J6161" t="str">
            <v>1312F4307250051</v>
          </cell>
          <cell r="K6161" t="str">
            <v>资源产业路</v>
          </cell>
          <cell r="L6161" t="str">
            <v>二类地区</v>
          </cell>
          <cell r="M6161"/>
          <cell r="N6161" t="str">
            <v>升级改造（提质改造）</v>
          </cell>
          <cell r="O6161" t="str">
            <v>桃源县木塘垸乡互通至县城</v>
          </cell>
          <cell r="R6161" t="str">
            <v>3.5</v>
          </cell>
          <cell r="S6161" t="str">
            <v>6(5)</v>
          </cell>
          <cell r="T6161" t="str">
            <v>无</v>
          </cell>
          <cell r="U6161">
            <v>0</v>
          </cell>
          <cell r="V6161">
            <v>2.2599999999999998</v>
          </cell>
          <cell r="W6161">
            <v>2.2599999999999998</v>
          </cell>
        </row>
        <row r="6162">
          <cell r="I6162" t="str">
            <v>桃源县漆河镇灵岩村富硒水稻产业园公路</v>
          </cell>
          <cell r="J6162" t="str">
            <v>1312F4307250239</v>
          </cell>
          <cell r="K6162" t="str">
            <v>资源产业路</v>
          </cell>
          <cell r="L6162" t="str">
            <v>二类地区</v>
          </cell>
          <cell r="M6162"/>
          <cell r="N6162" t="str">
            <v>路面改善</v>
          </cell>
          <cell r="O6162" t="str">
            <v>桃源县漆河镇灵岩村富硒水稻产业园</v>
          </cell>
          <cell r="R6162" t="str">
            <v>3.5</v>
          </cell>
          <cell r="S6162" t="str">
            <v>6(5)</v>
          </cell>
          <cell r="T6162" t="str">
            <v>C29A430725</v>
          </cell>
          <cell r="U6162">
            <v>0</v>
          </cell>
          <cell r="V6162">
            <v>1.605</v>
          </cell>
          <cell r="W6162">
            <v>1.605</v>
          </cell>
        </row>
        <row r="6163">
          <cell r="I6163" t="str">
            <v>桃源县青山农林现代农业富硒水稻产业园公路</v>
          </cell>
          <cell r="J6163" t="str">
            <v>1312F4307250092</v>
          </cell>
          <cell r="K6163" t="str">
            <v>资源产业路</v>
          </cell>
          <cell r="L6163" t="str">
            <v>二类地区</v>
          </cell>
          <cell r="M6163"/>
          <cell r="N6163" t="str">
            <v>路面改善</v>
          </cell>
          <cell r="O6163" t="str">
            <v>桃源县青山农林现代农业富硒水稻产业园</v>
          </cell>
          <cell r="R6163" t="str">
            <v>3.5</v>
          </cell>
          <cell r="S6163" t="str">
            <v>6(5)</v>
          </cell>
          <cell r="T6163" t="str">
            <v>Y048430725</v>
          </cell>
          <cell r="U6163">
            <v>0</v>
          </cell>
          <cell r="V6163">
            <v>6.0030000000000001</v>
          </cell>
          <cell r="W6163">
            <v>6.0030000000000001</v>
          </cell>
        </row>
        <row r="6164">
          <cell r="I6164" t="str">
            <v>桃源县瑞臻生态农业综合体公路</v>
          </cell>
          <cell r="J6164" t="str">
            <v>1312F4307250078</v>
          </cell>
          <cell r="K6164" t="str">
            <v>资源产业路</v>
          </cell>
          <cell r="L6164" t="str">
            <v>二类地区</v>
          </cell>
          <cell r="M6164"/>
          <cell r="N6164" t="str">
            <v>路面改善</v>
          </cell>
          <cell r="O6164" t="str">
            <v>桃源县瑞臻生态农业综合体</v>
          </cell>
          <cell r="R6164" t="str">
            <v>4.5</v>
          </cell>
          <cell r="S6164" t="str">
            <v>6</v>
          </cell>
          <cell r="T6164" t="str">
            <v>Y005430725</v>
          </cell>
          <cell r="U6164">
            <v>0</v>
          </cell>
          <cell r="V6164">
            <v>7.8280000000000003</v>
          </cell>
          <cell r="W6164">
            <v>7.8280000000000003</v>
          </cell>
        </row>
        <row r="6165">
          <cell r="I6165" t="str">
            <v>桃源县三阳港镇龙潮寺村水稻产业园公路</v>
          </cell>
          <cell r="J6165" t="str">
            <v>1312F4307250337</v>
          </cell>
          <cell r="K6165" t="str">
            <v>资源产业路</v>
          </cell>
          <cell r="L6165" t="str">
            <v>二类地区</v>
          </cell>
          <cell r="M6165"/>
          <cell r="N6165" t="str">
            <v>新建</v>
          </cell>
          <cell r="O6165" t="str">
            <v>桃源县三阳港镇龙潮寺村水稻产业园</v>
          </cell>
          <cell r="R6165" t="str">
            <v>3.4</v>
          </cell>
          <cell r="S6165" t="str">
            <v>6(5)</v>
          </cell>
          <cell r="T6165" t="str">
            <v>C366430725</v>
          </cell>
          <cell r="U6165">
            <v>0</v>
          </cell>
          <cell r="V6165">
            <v>2.129</v>
          </cell>
          <cell r="W6165">
            <v>2.129</v>
          </cell>
        </row>
        <row r="6166">
          <cell r="I6166" t="str">
            <v>桃源县三阳港镇袁家坪村烤烟产业园公路</v>
          </cell>
          <cell r="J6166" t="str">
            <v>1312F4307250177</v>
          </cell>
          <cell r="K6166" t="str">
            <v>资源产业路</v>
          </cell>
          <cell r="L6166" t="str">
            <v>二类地区</v>
          </cell>
          <cell r="M6166"/>
          <cell r="N6166" t="str">
            <v>新建</v>
          </cell>
          <cell r="O6166" t="str">
            <v>桃源县三阳港镇袁家坪村烤烟产业园</v>
          </cell>
          <cell r="R6166" t="str">
            <v>3.5</v>
          </cell>
          <cell r="S6166" t="str">
            <v>6(5)</v>
          </cell>
          <cell r="T6166" t="str">
            <v>C941430725</v>
          </cell>
          <cell r="U6166">
            <v>0</v>
          </cell>
          <cell r="V6166">
            <v>2.0569999999999999</v>
          </cell>
          <cell r="W6166">
            <v>2.0569999999999999</v>
          </cell>
        </row>
        <row r="6167">
          <cell r="I6167" t="str">
            <v>桃源县三阳港镇中心村蔬菜基地公路</v>
          </cell>
          <cell r="J6167" t="str">
            <v>1312F4307250113</v>
          </cell>
          <cell r="K6167" t="str">
            <v>资源产业路</v>
          </cell>
          <cell r="L6167" t="str">
            <v>二类地区</v>
          </cell>
          <cell r="M6167"/>
          <cell r="N6167" t="str">
            <v>新建</v>
          </cell>
          <cell r="O6167" t="str">
            <v>桃源且三阳港镇中心村蔬菜基地</v>
          </cell>
          <cell r="R6167" t="str">
            <v>3.5</v>
          </cell>
          <cell r="S6167" t="str">
            <v>6(5)</v>
          </cell>
          <cell r="T6167" t="str">
            <v>VV52430725</v>
          </cell>
          <cell r="U6167">
            <v>0</v>
          </cell>
          <cell r="V6167">
            <v>2.1</v>
          </cell>
          <cell r="W6167">
            <v>2.1</v>
          </cell>
        </row>
        <row r="6168">
          <cell r="I6168" t="str">
            <v>桃源县沙坪镇向阳村油茶产业园公路</v>
          </cell>
          <cell r="J6168" t="str">
            <v>1312F4307250119</v>
          </cell>
          <cell r="K6168" t="str">
            <v>资源产业路</v>
          </cell>
          <cell r="L6168" t="str">
            <v>二类地区</v>
          </cell>
          <cell r="M6168"/>
          <cell r="N6168" t="str">
            <v>路面改善</v>
          </cell>
          <cell r="O6168" t="str">
            <v>桃源县沙坪镇向阳村油茶产业园</v>
          </cell>
          <cell r="R6168" t="str">
            <v>4.5</v>
          </cell>
          <cell r="S6168" t="str">
            <v>6</v>
          </cell>
          <cell r="T6168" t="str">
            <v>CA86430725</v>
          </cell>
          <cell r="U6168">
            <v>0</v>
          </cell>
          <cell r="V6168">
            <v>6.5209999999999999</v>
          </cell>
          <cell r="W6168">
            <v>6.5209999999999999</v>
          </cell>
        </row>
        <row r="6169">
          <cell r="I6169" t="str">
            <v>桃源县沙坪镇新跃村富硒蜜柚产业园公路</v>
          </cell>
          <cell r="J6169" t="str">
            <v>1312F4307250328</v>
          </cell>
          <cell r="K6169" t="str">
            <v>资源产业路</v>
          </cell>
          <cell r="L6169" t="str">
            <v>二类地区</v>
          </cell>
          <cell r="M6169"/>
          <cell r="N6169" t="str">
            <v>新建</v>
          </cell>
          <cell r="O6169" t="str">
            <v>桃源县沙坪镇新跃村富硒蜜柚产业园</v>
          </cell>
          <cell r="R6169" t="str">
            <v>3.5</v>
          </cell>
          <cell r="S6169" t="str">
            <v>6(5)</v>
          </cell>
          <cell r="T6169" t="str">
            <v>VZ62430725</v>
          </cell>
          <cell r="U6169">
            <v>0</v>
          </cell>
          <cell r="V6169">
            <v>1.26</v>
          </cell>
          <cell r="W6169">
            <v>1.26</v>
          </cell>
        </row>
        <row r="6170">
          <cell r="I6170" t="str">
            <v>桃源县胜利村现代农业蔬菜产业园公路</v>
          </cell>
          <cell r="J6170" t="str">
            <v>1312F4307250287</v>
          </cell>
          <cell r="K6170" t="str">
            <v>资源产业路</v>
          </cell>
          <cell r="L6170" t="str">
            <v>二类地区</v>
          </cell>
          <cell r="M6170"/>
          <cell r="N6170" t="str">
            <v>路面改善</v>
          </cell>
          <cell r="O6170" t="str">
            <v>桃源县胜利村现代农业蔬菜产业园</v>
          </cell>
          <cell r="R6170" t="str">
            <v>3.5</v>
          </cell>
          <cell r="S6170" t="str">
            <v>6(5)</v>
          </cell>
          <cell r="T6170" t="str">
            <v>C553430725</v>
          </cell>
          <cell r="U6170">
            <v>0</v>
          </cell>
          <cell r="V6170">
            <v>1.7829999999999999</v>
          </cell>
          <cell r="W6170">
            <v>1.7829999999999999</v>
          </cell>
        </row>
        <row r="6171">
          <cell r="I6171" t="str">
            <v>桃源县万代养鸡场公路</v>
          </cell>
          <cell r="J6171" t="str">
            <v>1312F4307250068</v>
          </cell>
          <cell r="K6171" t="str">
            <v>资源产业路</v>
          </cell>
          <cell r="L6171" t="str">
            <v>二类地区</v>
          </cell>
          <cell r="M6171"/>
          <cell r="N6171" t="str">
            <v>新建</v>
          </cell>
          <cell r="O6171" t="str">
            <v>桃源县万代养鸡场</v>
          </cell>
          <cell r="R6171" t="str">
            <v>3.5</v>
          </cell>
          <cell r="S6171" t="str">
            <v>6(5)</v>
          </cell>
          <cell r="T6171" t="str">
            <v>VB72430725</v>
          </cell>
          <cell r="U6171">
            <v>0</v>
          </cell>
          <cell r="V6171">
            <v>1.272</v>
          </cell>
          <cell r="W6171">
            <v>1.272</v>
          </cell>
        </row>
        <row r="6172">
          <cell r="I6172" t="str">
            <v>桃源县小河口村茶油及药材产业园公路</v>
          </cell>
          <cell r="J6172" t="str">
            <v>1312F4307250083</v>
          </cell>
          <cell r="K6172" t="str">
            <v>资源产业路</v>
          </cell>
          <cell r="L6172" t="str">
            <v>二类地区</v>
          </cell>
          <cell r="M6172"/>
          <cell r="N6172" t="str">
            <v>路面改善</v>
          </cell>
          <cell r="O6172" t="str">
            <v>桃源县小河口村茶油及药材产业园</v>
          </cell>
          <cell r="R6172" t="str">
            <v>3.5</v>
          </cell>
          <cell r="S6172" t="str">
            <v>6(5)</v>
          </cell>
          <cell r="T6172" t="str">
            <v>Y429430725</v>
          </cell>
          <cell r="U6172">
            <v>0</v>
          </cell>
          <cell r="V6172">
            <v>8.5619999999999994</v>
          </cell>
          <cell r="W6172">
            <v>8.5619999999999994</v>
          </cell>
        </row>
        <row r="6173">
          <cell r="I6173" t="str">
            <v>桃源县岩吾溪富硒茶叶观光园公路</v>
          </cell>
          <cell r="J6173" t="str">
            <v>1312F4307250057</v>
          </cell>
          <cell r="K6173" t="str">
            <v>资源产业路</v>
          </cell>
          <cell r="L6173" t="str">
            <v>二类地区</v>
          </cell>
          <cell r="M6173"/>
          <cell r="N6173" t="str">
            <v>路面改善</v>
          </cell>
          <cell r="O6173" t="str">
            <v>桃源县岩吾溪富硒茶叶观光园</v>
          </cell>
          <cell r="R6173" t="str">
            <v>3.5</v>
          </cell>
          <cell r="S6173" t="str">
            <v>6(5)</v>
          </cell>
          <cell r="T6173" t="str">
            <v>C717430725</v>
          </cell>
          <cell r="U6173">
            <v>0</v>
          </cell>
          <cell r="V6173">
            <v>1.585</v>
          </cell>
          <cell r="W6173">
            <v>1.585</v>
          </cell>
        </row>
        <row r="6174">
          <cell r="I6174" t="str">
            <v>桃源县杨柳山高山茶叶产业园公路</v>
          </cell>
          <cell r="J6174" t="str">
            <v>1312F4307250097</v>
          </cell>
          <cell r="K6174" t="str">
            <v>资源产业路</v>
          </cell>
          <cell r="L6174" t="str">
            <v>二类地区</v>
          </cell>
          <cell r="M6174"/>
          <cell r="N6174" t="str">
            <v>路面改善</v>
          </cell>
          <cell r="O6174" t="str">
            <v>桃源县杨柳山高山茶叶产业园</v>
          </cell>
          <cell r="R6174" t="str">
            <v>3</v>
          </cell>
          <cell r="S6174" t="str">
            <v>6</v>
          </cell>
          <cell r="T6174" t="str">
            <v>Y457430725</v>
          </cell>
          <cell r="U6174">
            <v>0</v>
          </cell>
          <cell r="V6174">
            <v>7.3970000000000002</v>
          </cell>
          <cell r="W6174">
            <v>7.3970000000000002</v>
          </cell>
        </row>
        <row r="6175">
          <cell r="I6175" t="str">
            <v>桃源县杨溪桥镇蔡家塘村君和富硒茶叶里宝山基地公路（一期）</v>
          </cell>
          <cell r="J6175" t="str">
            <v>1312F4307250332</v>
          </cell>
          <cell r="K6175" t="str">
            <v>资源产业路</v>
          </cell>
          <cell r="L6175" t="str">
            <v>二类地区</v>
          </cell>
          <cell r="M6175"/>
          <cell r="N6175" t="str">
            <v>新建</v>
          </cell>
          <cell r="O6175" t="str">
            <v>桃源县杨溪桥镇蔡家塘村君和富硒茶叶里宝山基地</v>
          </cell>
          <cell r="R6175" t="str">
            <v>3.4</v>
          </cell>
          <cell r="S6175" t="str">
            <v>6(5)</v>
          </cell>
          <cell r="T6175" t="str">
            <v>无</v>
          </cell>
          <cell r="U6175">
            <v>0</v>
          </cell>
          <cell r="V6175">
            <v>2.7</v>
          </cell>
          <cell r="W6175">
            <v>2.7</v>
          </cell>
        </row>
        <row r="6176">
          <cell r="I6176" t="str">
            <v>桃源县杨溪桥镇蔡家塘村君和野茶基地公路（一期）</v>
          </cell>
          <cell r="J6176" t="str">
            <v>1312F4307250331</v>
          </cell>
          <cell r="K6176" t="str">
            <v>资源产业路</v>
          </cell>
          <cell r="L6176" t="str">
            <v>二类地区</v>
          </cell>
          <cell r="M6176"/>
          <cell r="N6176" t="str">
            <v>新建</v>
          </cell>
          <cell r="O6176" t="str">
            <v>桃源县杨溪桥镇蔡家塘村君和野茶基地</v>
          </cell>
          <cell r="R6176" t="str">
            <v>3.5</v>
          </cell>
          <cell r="S6176" t="str">
            <v>6(5)</v>
          </cell>
          <cell r="T6176" t="str">
            <v>无</v>
          </cell>
          <cell r="U6176">
            <v>0</v>
          </cell>
          <cell r="V6176">
            <v>2.1</v>
          </cell>
          <cell r="W6176">
            <v>2.1</v>
          </cell>
        </row>
        <row r="6177">
          <cell r="I6177" t="str">
            <v>桃源县夷望溪镇牧马口村水稻产业公路</v>
          </cell>
          <cell r="J6177" t="str">
            <v>1312F4307250134</v>
          </cell>
          <cell r="K6177" t="str">
            <v>资源产业路</v>
          </cell>
          <cell r="L6177" t="str">
            <v>二类地区</v>
          </cell>
          <cell r="M6177"/>
          <cell r="N6177" t="str">
            <v>新建</v>
          </cell>
          <cell r="O6177" t="str">
            <v>桃源县夷望溪镇牧马口村水稻产业园</v>
          </cell>
          <cell r="R6177" t="str">
            <v>3.5</v>
          </cell>
          <cell r="S6177" t="str">
            <v>6(5)</v>
          </cell>
          <cell r="T6177" t="str">
            <v>VJ72430725</v>
          </cell>
          <cell r="U6177">
            <v>0</v>
          </cell>
          <cell r="V6177">
            <v>1.9550000000000001</v>
          </cell>
          <cell r="W6177">
            <v>1.9550000000000001</v>
          </cell>
        </row>
        <row r="6178">
          <cell r="I6178" t="str">
            <v>桃源县漳江现代农业产业园公路</v>
          </cell>
          <cell r="J6178" t="str">
            <v>1312F4307250285</v>
          </cell>
          <cell r="K6178" t="str">
            <v>资源产业路</v>
          </cell>
          <cell r="L6178" t="str">
            <v>二类地区</v>
          </cell>
          <cell r="M6178"/>
          <cell r="N6178" t="str">
            <v>路面改善</v>
          </cell>
          <cell r="O6178" t="str">
            <v>桃源县漳江现代农业产业园</v>
          </cell>
          <cell r="R6178" t="str">
            <v>3.5</v>
          </cell>
          <cell r="S6178" t="str">
            <v>6(5)</v>
          </cell>
          <cell r="T6178" t="str">
            <v>无</v>
          </cell>
          <cell r="U6178">
            <v>0</v>
          </cell>
          <cell r="V6178">
            <v>1.9</v>
          </cell>
          <cell r="W6178">
            <v>1.9</v>
          </cell>
        </row>
        <row r="6179">
          <cell r="I6179" t="str">
            <v>桃源县陬市镇福德山村水稻产业园公路</v>
          </cell>
          <cell r="J6179" t="str">
            <v>1312F4307250191</v>
          </cell>
          <cell r="K6179" t="str">
            <v>资源产业路</v>
          </cell>
          <cell r="L6179" t="str">
            <v>二类地区</v>
          </cell>
          <cell r="M6179"/>
          <cell r="N6179" t="str">
            <v>路面改善</v>
          </cell>
          <cell r="O6179" t="str">
            <v>桃源县陬市镇福德山村水稻产业园</v>
          </cell>
          <cell r="R6179" t="str">
            <v>4.5</v>
          </cell>
          <cell r="S6179" t="str">
            <v>6</v>
          </cell>
          <cell r="T6179" t="str">
            <v>Y034430725</v>
          </cell>
          <cell r="U6179">
            <v>0</v>
          </cell>
          <cell r="V6179">
            <v>1.4990000000000001</v>
          </cell>
          <cell r="W6179">
            <v>1.4990000000000001</v>
          </cell>
        </row>
        <row r="6180">
          <cell r="I6180" t="str">
            <v>桃源县陬市镇畲田村国宗产业园公路（一期）</v>
          </cell>
          <cell r="J6180" t="str">
            <v>1312F4307250335</v>
          </cell>
          <cell r="K6180" t="str">
            <v>资源产业路</v>
          </cell>
          <cell r="L6180" t="str">
            <v>二类地区</v>
          </cell>
          <cell r="M6180"/>
          <cell r="N6180" t="str">
            <v>新建</v>
          </cell>
          <cell r="O6180" t="str">
            <v>桃源县陬市镇畲田村国宗产业园</v>
          </cell>
          <cell r="R6180" t="str">
            <v>3.5</v>
          </cell>
          <cell r="S6180" t="str">
            <v>6</v>
          </cell>
          <cell r="T6180" t="str">
            <v>VC35430725</v>
          </cell>
          <cell r="U6180">
            <v>0</v>
          </cell>
          <cell r="V6180">
            <v>0.51200000000000001</v>
          </cell>
          <cell r="W6180">
            <v>0.51200000000000001</v>
          </cell>
        </row>
        <row r="6181">
          <cell r="I6181" t="str">
            <v>桃源县鑫金山村药材产业园公路（一期）</v>
          </cell>
          <cell r="J6181" t="str">
            <v>1312F4307250333</v>
          </cell>
          <cell r="K6181" t="str">
            <v>资源产业路</v>
          </cell>
          <cell r="L6181" t="str">
            <v>二类地区</v>
          </cell>
          <cell r="M6181"/>
          <cell r="N6181" t="str">
            <v>新建</v>
          </cell>
          <cell r="O6181" t="str">
            <v>桃源县鑫金山村药材产业园</v>
          </cell>
          <cell r="R6181" t="str">
            <v>3.5</v>
          </cell>
          <cell r="S6181" t="str">
            <v>6(5)</v>
          </cell>
          <cell r="T6181" t="str">
            <v>VQ10430725</v>
          </cell>
          <cell r="U6181">
            <v>0</v>
          </cell>
          <cell r="V6181">
            <v>1</v>
          </cell>
          <cell r="W6181">
            <v>1</v>
          </cell>
        </row>
        <row r="6182">
          <cell r="I6182" t="str">
            <v>杨溪桥镇朝阳庵村野茶产业园公路</v>
          </cell>
          <cell r="J6182" t="str">
            <v>1312F4307250206</v>
          </cell>
          <cell r="K6182" t="str">
            <v>资源产业路</v>
          </cell>
          <cell r="L6182" t="str">
            <v>二类地区</v>
          </cell>
          <cell r="M6182"/>
          <cell r="N6182" t="str">
            <v>新建</v>
          </cell>
          <cell r="O6182" t="str">
            <v>杨溪桥镇朝阳庵村野茶产业园</v>
          </cell>
          <cell r="R6182" t="str">
            <v>4.5</v>
          </cell>
          <cell r="S6182" t="str">
            <v>6(5)</v>
          </cell>
          <cell r="T6182" t="str">
            <v>V50M430725</v>
          </cell>
          <cell r="U6182">
            <v>0</v>
          </cell>
          <cell r="V6182">
            <v>1.7</v>
          </cell>
          <cell r="W6182">
            <v>1.7</v>
          </cell>
        </row>
        <row r="6183">
          <cell r="I6183" t="str">
            <v>夷望溪镇仙人溪村茶叶产业园公路</v>
          </cell>
          <cell r="J6183" t="str">
            <v>1312F4307250312</v>
          </cell>
          <cell r="K6183" t="str">
            <v>资源产业路</v>
          </cell>
          <cell r="L6183" t="str">
            <v>二类地区</v>
          </cell>
          <cell r="M6183"/>
          <cell r="N6183" t="str">
            <v>新建</v>
          </cell>
          <cell r="O6183" t="str">
            <v>夷望溪镇仙人溪村茶叶产业园</v>
          </cell>
          <cell r="R6183" t="str">
            <v>4.5</v>
          </cell>
          <cell r="S6183" t="str">
            <v>6(5)</v>
          </cell>
          <cell r="T6183" t="str">
            <v>无</v>
          </cell>
          <cell r="U6183">
            <v>0</v>
          </cell>
          <cell r="V6183">
            <v>0.8</v>
          </cell>
          <cell r="W6183">
            <v>0.8</v>
          </cell>
        </row>
        <row r="6184">
          <cell r="I6184" t="str">
            <v>漳江镇均田坪村蔬菜产业园公路</v>
          </cell>
          <cell r="J6184" t="str">
            <v>1312F4307250317</v>
          </cell>
          <cell r="K6184" t="str">
            <v>资源产业路</v>
          </cell>
          <cell r="L6184" t="str">
            <v>二类地区</v>
          </cell>
          <cell r="M6184"/>
          <cell r="N6184" t="str">
            <v>路面改善</v>
          </cell>
          <cell r="O6184" t="str">
            <v>漳江镇均田坪村蔬菜产业园</v>
          </cell>
          <cell r="R6184" t="str">
            <v>4</v>
          </cell>
          <cell r="S6184" t="str">
            <v>6(5)</v>
          </cell>
          <cell r="T6184" t="str">
            <v>C508430725</v>
          </cell>
          <cell r="U6184">
            <v>0</v>
          </cell>
          <cell r="V6184">
            <v>1.417</v>
          </cell>
          <cell r="W6184">
            <v>1.417</v>
          </cell>
        </row>
        <row r="6185">
          <cell r="I6185" t="str">
            <v>郑家驿镇梨子岗村种养合作社产业园公路</v>
          </cell>
          <cell r="J6185" t="str">
            <v>1312F4307250245</v>
          </cell>
          <cell r="K6185" t="str">
            <v>资源产业路</v>
          </cell>
          <cell r="L6185" t="str">
            <v>二类地区</v>
          </cell>
          <cell r="M6185"/>
          <cell r="N6185" t="str">
            <v>路面改善</v>
          </cell>
          <cell r="O6185" t="str">
            <v>郑家驿镇梨子岗村种养合作社产业园</v>
          </cell>
          <cell r="R6185" t="str">
            <v>3.5</v>
          </cell>
          <cell r="S6185" t="str">
            <v>6(5)</v>
          </cell>
          <cell r="T6185" t="str">
            <v>C93C430725</v>
          </cell>
          <cell r="U6185">
            <v>0</v>
          </cell>
          <cell r="V6185">
            <v>2.4</v>
          </cell>
          <cell r="W6185">
            <v>2.4</v>
          </cell>
        </row>
        <row r="6186">
          <cell r="I6186" t="str">
            <v>郑家驿镇三阳村水稻产业园公路</v>
          </cell>
          <cell r="J6186" t="str">
            <v>1312F4307250189</v>
          </cell>
          <cell r="K6186" t="str">
            <v>资源产业路</v>
          </cell>
          <cell r="L6186" t="str">
            <v>二类地区</v>
          </cell>
          <cell r="M6186"/>
          <cell r="N6186" t="str">
            <v>新建</v>
          </cell>
          <cell r="O6186" t="str">
            <v>郑家驿镇三阳村水稻产业园</v>
          </cell>
          <cell r="R6186" t="str">
            <v>3.5</v>
          </cell>
          <cell r="S6186" t="str">
            <v>6(5)</v>
          </cell>
          <cell r="T6186" t="str">
            <v>VZ13430725</v>
          </cell>
          <cell r="U6186">
            <v>0</v>
          </cell>
          <cell r="V6186">
            <v>1.373</v>
          </cell>
          <cell r="W6186">
            <v>1.373</v>
          </cell>
        </row>
        <row r="6187">
          <cell r="I6187" t="str">
            <v>郑家驿镇五里村茶叶产业园公路</v>
          </cell>
          <cell r="J6187" t="str">
            <v>1312F4307250281</v>
          </cell>
          <cell r="K6187" t="str">
            <v>资源产业路</v>
          </cell>
          <cell r="L6187" t="str">
            <v>二类地区</v>
          </cell>
          <cell r="M6187"/>
          <cell r="N6187" t="str">
            <v>新建</v>
          </cell>
          <cell r="O6187" t="str">
            <v>郑家驿镇五里村茶叶产业园</v>
          </cell>
          <cell r="R6187" t="str">
            <v>4.5</v>
          </cell>
          <cell r="S6187" t="str">
            <v>6(5)</v>
          </cell>
          <cell r="T6187" t="str">
            <v>VY85430725</v>
          </cell>
          <cell r="U6187">
            <v>0</v>
          </cell>
          <cell r="V6187">
            <v>1.3480000000000001</v>
          </cell>
          <cell r="W6187">
            <v>1.3480000000000001</v>
          </cell>
        </row>
        <row r="6188">
          <cell r="I6188" t="str">
            <v>郑家驿镇郑家河村水稻产业园公路</v>
          </cell>
          <cell r="J6188" t="str">
            <v>1312F4307250316</v>
          </cell>
          <cell r="K6188" t="str">
            <v>资源产业路</v>
          </cell>
          <cell r="L6188" t="str">
            <v>二类地区</v>
          </cell>
          <cell r="M6188"/>
          <cell r="N6188" t="str">
            <v>新建</v>
          </cell>
          <cell r="O6188" t="str">
            <v>郑家驿镇郑家河村水稻产业园</v>
          </cell>
          <cell r="R6188" t="str">
            <v>3.5</v>
          </cell>
          <cell r="S6188" t="str">
            <v>6(5)</v>
          </cell>
          <cell r="T6188" t="str">
            <v>无</v>
          </cell>
          <cell r="U6188">
            <v>0</v>
          </cell>
          <cell r="V6188">
            <v>0.3</v>
          </cell>
          <cell r="W6188">
            <v>0.3</v>
          </cell>
        </row>
        <row r="6189">
          <cell r="I6189" t="str">
            <v>佘家坪乡东岳殿村水稻产业园公路</v>
          </cell>
          <cell r="J6189" t="str">
            <v>1312F4307250306</v>
          </cell>
          <cell r="K6189" t="str">
            <v>资源产业路</v>
          </cell>
          <cell r="L6189" t="str">
            <v>二类地区</v>
          </cell>
          <cell r="M6189"/>
          <cell r="N6189" t="str">
            <v>路面改善</v>
          </cell>
          <cell r="O6189" t="str">
            <v>佘家坪乡东岳殿村水稻产业园</v>
          </cell>
          <cell r="R6189" t="str">
            <v>3.5</v>
          </cell>
          <cell r="S6189" t="str">
            <v>6(5)</v>
          </cell>
          <cell r="T6189" t="str">
            <v>Y044430725</v>
          </cell>
          <cell r="U6189">
            <v>0</v>
          </cell>
          <cell r="V6189">
            <v>2.641</v>
          </cell>
          <cell r="W6189">
            <v>2.641</v>
          </cell>
        </row>
        <row r="6190">
          <cell r="I6190" t="str">
            <v>安丰柑桔专业合作社优质柑桔出口加工基地道路</v>
          </cell>
          <cell r="J6190" t="str">
            <v>1312F4307260041</v>
          </cell>
          <cell r="K6190" t="str">
            <v>资源产业路</v>
          </cell>
          <cell r="L6190" t="str">
            <v>一类地区</v>
          </cell>
          <cell r="M6190" t="str">
            <v>国家贫困县</v>
          </cell>
          <cell r="N6190" t="str">
            <v>升级改造（提质改造）</v>
          </cell>
          <cell r="O6190" t="str">
            <v>安丰柑桔专业合作社优质柑桔出口加工基地</v>
          </cell>
          <cell r="R6190" t="str">
            <v>4.5</v>
          </cell>
          <cell r="S6190" t="str">
            <v>9</v>
          </cell>
          <cell r="T6190" t="str">
            <v>X201430726</v>
          </cell>
          <cell r="U6190">
            <v>3.8460000000000001</v>
          </cell>
          <cell r="V6190">
            <v>12.496</v>
          </cell>
          <cell r="W6190">
            <v>8.65</v>
          </cell>
        </row>
        <row r="6191">
          <cell r="I6191" t="str">
            <v>白云山林场有机茶特色产业园道路</v>
          </cell>
          <cell r="J6191" t="str">
            <v>1312F4307260001</v>
          </cell>
          <cell r="K6191" t="str">
            <v>资源产业路</v>
          </cell>
          <cell r="L6191" t="str">
            <v>一类地区</v>
          </cell>
          <cell r="M6191" t="str">
            <v>国家贫困县</v>
          </cell>
          <cell r="N6191" t="str">
            <v>升级改造（提质改造）</v>
          </cell>
          <cell r="O6191" t="str">
            <v>石门县白云山林场有机茶特色产业园</v>
          </cell>
          <cell r="R6191" t="str">
            <v>4.5</v>
          </cell>
          <cell r="S6191" t="str">
            <v>6.5</v>
          </cell>
          <cell r="T6191" t="str">
            <v>Y026430726</v>
          </cell>
          <cell r="U6191">
            <v>0</v>
          </cell>
          <cell r="V6191">
            <v>7.6529999999999996</v>
          </cell>
          <cell r="W6191">
            <v>7.6529999999999996</v>
          </cell>
        </row>
        <row r="6192">
          <cell r="I6192" t="str">
            <v>鲍家渡扶贫养殖基地道路</v>
          </cell>
          <cell r="J6192" t="str">
            <v>1312F4307260068</v>
          </cell>
          <cell r="K6192" t="str">
            <v>资源产业路</v>
          </cell>
          <cell r="L6192" t="str">
            <v>一类地区</v>
          </cell>
          <cell r="M6192" t="str">
            <v>国家贫困县</v>
          </cell>
          <cell r="N6192" t="str">
            <v>新建</v>
          </cell>
          <cell r="O6192" t="str">
            <v>鲍家渡扶贫养殖基地</v>
          </cell>
          <cell r="R6192" t="str">
            <v>0</v>
          </cell>
          <cell r="S6192" t="str">
            <v>6(5)</v>
          </cell>
          <cell r="T6192" t="str">
            <v>无</v>
          </cell>
          <cell r="U6192">
            <v>0</v>
          </cell>
          <cell r="V6192">
            <v>2.8</v>
          </cell>
          <cell r="W6192">
            <v>2.8</v>
          </cell>
        </row>
        <row r="6193">
          <cell r="I6193" t="str">
            <v>超龙柑桔合作社优质柑桔出口加工基地道路</v>
          </cell>
          <cell r="J6193" t="str">
            <v>1312F4307260043</v>
          </cell>
          <cell r="K6193" t="str">
            <v>资源产业路</v>
          </cell>
          <cell r="L6193" t="str">
            <v>一类地区</v>
          </cell>
          <cell r="M6193" t="str">
            <v>国家贫困县</v>
          </cell>
          <cell r="N6193" t="str">
            <v>新建</v>
          </cell>
          <cell r="O6193" t="str">
            <v>超龙柑桔合作社优质柑桔出口加工基地</v>
          </cell>
          <cell r="R6193" t="str">
            <v>0</v>
          </cell>
          <cell r="S6193" t="str">
            <v>6(5)</v>
          </cell>
          <cell r="T6193" t="str">
            <v>无</v>
          </cell>
          <cell r="U6193">
            <v>0</v>
          </cell>
          <cell r="V6193">
            <v>2.5</v>
          </cell>
          <cell r="W6193">
            <v>2.5</v>
          </cell>
        </row>
        <row r="6194">
          <cell r="I6194" t="str">
            <v>东山峰三联茶叶专业合作社公路</v>
          </cell>
          <cell r="J6194" t="str">
            <v>1312F4307260153</v>
          </cell>
          <cell r="K6194" t="str">
            <v>资源产业路</v>
          </cell>
          <cell r="L6194" t="str">
            <v>一类地区</v>
          </cell>
          <cell r="M6194" t="str">
            <v>国家贫困县</v>
          </cell>
          <cell r="N6194" t="str">
            <v>路面改善</v>
          </cell>
          <cell r="O6194" t="str">
            <v>东山峰三联茶叶专业合作社</v>
          </cell>
          <cell r="R6194" t="str">
            <v>3.5</v>
          </cell>
          <cell r="S6194" t="str">
            <v>6(5)</v>
          </cell>
          <cell r="T6194" t="str">
            <v>C018  C017</v>
          </cell>
          <cell r="U6194">
            <v>0</v>
          </cell>
          <cell r="V6194">
            <v>13</v>
          </cell>
          <cell r="W6194">
            <v>13</v>
          </cell>
        </row>
        <row r="6195">
          <cell r="I6195" t="str">
            <v>汉丰村占家湾鸡场道路</v>
          </cell>
          <cell r="J6195" t="str">
            <v>1312F4307260053</v>
          </cell>
          <cell r="K6195" t="str">
            <v>资源产业路</v>
          </cell>
          <cell r="L6195" t="str">
            <v>一类地区</v>
          </cell>
          <cell r="M6195" t="str">
            <v>国家贫困县</v>
          </cell>
          <cell r="N6195" t="str">
            <v>新建</v>
          </cell>
          <cell r="O6195" t="str">
            <v>汉丰村占家湾鸡场</v>
          </cell>
          <cell r="R6195" t="str">
            <v>0</v>
          </cell>
          <cell r="S6195" t="str">
            <v>6(5)</v>
          </cell>
          <cell r="T6195" t="str">
            <v>无</v>
          </cell>
          <cell r="U6195">
            <v>0</v>
          </cell>
          <cell r="V6195">
            <v>1.6</v>
          </cell>
          <cell r="W6195">
            <v>1.6</v>
          </cell>
        </row>
        <row r="6196">
          <cell r="I6196" t="str">
            <v>汉唐农业香猪种繁场道路</v>
          </cell>
          <cell r="J6196" t="str">
            <v>1312F4307260076</v>
          </cell>
          <cell r="K6196" t="str">
            <v>资源产业路</v>
          </cell>
          <cell r="L6196" t="str">
            <v>一类地区</v>
          </cell>
          <cell r="M6196" t="str">
            <v>国家贫困县</v>
          </cell>
          <cell r="N6196" t="str">
            <v>新建</v>
          </cell>
          <cell r="O6196" t="str">
            <v>汉唐农业香猪种繁场</v>
          </cell>
          <cell r="R6196" t="str">
            <v>0</v>
          </cell>
          <cell r="S6196" t="str">
            <v>6(4.5)</v>
          </cell>
          <cell r="T6196" t="str">
            <v>无</v>
          </cell>
          <cell r="U6196">
            <v>0</v>
          </cell>
          <cell r="V6196">
            <v>1.9</v>
          </cell>
          <cell r="W6196">
            <v>1.9</v>
          </cell>
        </row>
        <row r="6197">
          <cell r="I6197" t="str">
            <v>湖南泰淼鲜丰食品有限公司滚子坪基地道路</v>
          </cell>
          <cell r="J6197" t="str">
            <v>1312F4307260024</v>
          </cell>
          <cell r="K6197" t="str">
            <v>资源产业路</v>
          </cell>
          <cell r="L6197" t="str">
            <v>一类地区</v>
          </cell>
          <cell r="M6197" t="str">
            <v>国家贫困县</v>
          </cell>
          <cell r="N6197" t="str">
            <v>升级改造（提质改造）</v>
          </cell>
          <cell r="O6197" t="str">
            <v>湖南泰淼鲜丰食品有限公司滚子坪基地</v>
          </cell>
          <cell r="R6197" t="str">
            <v>3.5</v>
          </cell>
          <cell r="S6197" t="str">
            <v>6</v>
          </cell>
          <cell r="T6197" t="str">
            <v>X134     无</v>
          </cell>
          <cell r="U6197">
            <v>0</v>
          </cell>
          <cell r="V6197">
            <v>11.5</v>
          </cell>
          <cell r="W6197">
            <v>11.5</v>
          </cell>
        </row>
        <row r="6198">
          <cell r="I6198" t="str">
            <v>湖南泰淼鲜丰食品有限公司天心园畜禽种苗基地道路</v>
          </cell>
          <cell r="J6198" t="str">
            <v>1312F4307260025</v>
          </cell>
          <cell r="K6198" t="str">
            <v>资源产业路</v>
          </cell>
          <cell r="L6198" t="str">
            <v>一类地区</v>
          </cell>
          <cell r="M6198" t="str">
            <v>国家贫困县</v>
          </cell>
          <cell r="N6198" t="str">
            <v>新建</v>
          </cell>
          <cell r="O6198" t="str">
            <v>湖南泰淼鲜丰食品有限公司天心园畜禽种苗基地</v>
          </cell>
          <cell r="R6198" t="str">
            <v>0</v>
          </cell>
          <cell r="S6198" t="str">
            <v>6</v>
          </cell>
          <cell r="T6198" t="str">
            <v>无</v>
          </cell>
          <cell r="U6198">
            <v>0</v>
          </cell>
          <cell r="V6198">
            <v>0.7</v>
          </cell>
          <cell r="W6198">
            <v>0.7</v>
          </cell>
        </row>
        <row r="6199">
          <cell r="I6199" t="str">
            <v>夹山镇西周养殖场公路</v>
          </cell>
          <cell r="J6199" t="str">
            <v>1312F4307260123</v>
          </cell>
          <cell r="K6199" t="str">
            <v>资源产业路</v>
          </cell>
          <cell r="L6199" t="str">
            <v>一类地区</v>
          </cell>
          <cell r="M6199" t="str">
            <v>国家贫困县</v>
          </cell>
          <cell r="N6199" t="str">
            <v>路面改善</v>
          </cell>
          <cell r="O6199" t="str">
            <v>夹山镇西周养殖场</v>
          </cell>
          <cell r="R6199" t="str">
            <v>3.5</v>
          </cell>
          <cell r="S6199" t="str">
            <v>6</v>
          </cell>
          <cell r="T6199" t="str">
            <v>Y041     无</v>
          </cell>
          <cell r="U6199">
            <v>1</v>
          </cell>
          <cell r="V6199">
            <v>5.9</v>
          </cell>
          <cell r="W6199">
            <v>4.9000000000000004</v>
          </cell>
        </row>
        <row r="6200">
          <cell r="I6200" t="str">
            <v>金堂果木基地道路</v>
          </cell>
          <cell r="J6200" t="str">
            <v>1312F4307260008</v>
          </cell>
          <cell r="K6200" t="str">
            <v>资源产业路</v>
          </cell>
          <cell r="L6200" t="str">
            <v>一类地区</v>
          </cell>
          <cell r="M6200" t="str">
            <v>国家贫困县</v>
          </cell>
          <cell r="N6200" t="str">
            <v>新建</v>
          </cell>
          <cell r="O6200" t="str">
            <v>金堂果木基地</v>
          </cell>
          <cell r="R6200" t="str">
            <v>0</v>
          </cell>
          <cell r="S6200" t="str">
            <v>6(4.5)</v>
          </cell>
          <cell r="T6200" t="str">
            <v>无</v>
          </cell>
          <cell r="U6200">
            <v>0</v>
          </cell>
          <cell r="V6200">
            <v>2.5</v>
          </cell>
          <cell r="W6200">
            <v>2.5</v>
          </cell>
        </row>
        <row r="6201">
          <cell r="I6201" t="str">
            <v>蒙泉镇潘家铺村弘森粮油种植基地公路</v>
          </cell>
          <cell r="J6201" t="str">
            <v>1312F4307260111</v>
          </cell>
          <cell r="K6201" t="str">
            <v>资源产业路</v>
          </cell>
          <cell r="L6201" t="str">
            <v>一类地区</v>
          </cell>
          <cell r="M6201" t="str">
            <v>国家贫困县</v>
          </cell>
          <cell r="N6201" t="str">
            <v>路面改善</v>
          </cell>
          <cell r="O6201" t="str">
            <v>蒙泉镇潘家铺村弘森粮油种植基地</v>
          </cell>
          <cell r="R6201" t="str">
            <v>3.5</v>
          </cell>
          <cell r="S6201" t="str">
            <v>6(5)</v>
          </cell>
          <cell r="T6201" t="str">
            <v>C738430726</v>
          </cell>
          <cell r="U6201">
            <v>0</v>
          </cell>
          <cell r="V6201">
            <v>1.4</v>
          </cell>
          <cell r="W6201">
            <v>1.4</v>
          </cell>
        </row>
        <row r="6202">
          <cell r="I6202" t="str">
            <v>南北镇薛家共富有机茶厂道路</v>
          </cell>
          <cell r="J6202" t="str">
            <v>1312F4307260029</v>
          </cell>
          <cell r="K6202" t="str">
            <v>资源产业路</v>
          </cell>
          <cell r="L6202" t="str">
            <v>一类地区</v>
          </cell>
          <cell r="M6202" t="str">
            <v>国家贫困县</v>
          </cell>
          <cell r="N6202" t="str">
            <v>升级改造（提质改造）</v>
          </cell>
          <cell r="O6202" t="str">
            <v>南北镇薛家共富有机茶厂</v>
          </cell>
          <cell r="R6202" t="str">
            <v>3.5</v>
          </cell>
          <cell r="S6202" t="str">
            <v>6(5)</v>
          </cell>
          <cell r="T6202" t="str">
            <v>C009430726</v>
          </cell>
          <cell r="U6202">
            <v>2.9</v>
          </cell>
          <cell r="V6202">
            <v>3.5</v>
          </cell>
          <cell r="W6202">
            <v>0.6</v>
          </cell>
        </row>
        <row r="6203">
          <cell r="I6203" t="str">
            <v>三圣乡花园台油茶基地公路</v>
          </cell>
          <cell r="J6203" t="str">
            <v>1312F4307260201</v>
          </cell>
          <cell r="K6203" t="str">
            <v>资源产业路</v>
          </cell>
          <cell r="L6203" t="str">
            <v>一类地区</v>
          </cell>
          <cell r="M6203" t="str">
            <v>国家贫困县</v>
          </cell>
          <cell r="N6203" t="str">
            <v>新建</v>
          </cell>
          <cell r="O6203" t="str">
            <v>三圣乡花园台油茶基地</v>
          </cell>
          <cell r="R6203" t="str">
            <v>0</v>
          </cell>
          <cell r="S6203" t="str">
            <v>6</v>
          </cell>
          <cell r="T6203" t="str">
            <v>无</v>
          </cell>
          <cell r="U6203">
            <v>0</v>
          </cell>
          <cell r="V6203">
            <v>2.5</v>
          </cell>
          <cell r="W6203">
            <v>2.5</v>
          </cell>
        </row>
        <row r="6204">
          <cell r="I6204" t="str">
            <v>石门县宝峰街道新坪社区柑桔品种改良及配套道路设施改造项目公路</v>
          </cell>
          <cell r="J6204" t="str">
            <v>1312F4307260189</v>
          </cell>
          <cell r="K6204" t="str">
            <v>资源产业路</v>
          </cell>
          <cell r="L6204" t="str">
            <v>一类地区</v>
          </cell>
          <cell r="M6204" t="str">
            <v>国家贫困县</v>
          </cell>
          <cell r="N6204" t="str">
            <v>升级改造（提质改造）</v>
          </cell>
          <cell r="O6204" t="str">
            <v>石门县宝峰街道新坪社区柑桔品种改良及配套道路设施改造项目</v>
          </cell>
          <cell r="R6204" t="str">
            <v>3.5</v>
          </cell>
          <cell r="S6204" t="str">
            <v>6</v>
          </cell>
          <cell r="T6204" t="str">
            <v>Y007430726</v>
          </cell>
          <cell r="U6204">
            <v>0</v>
          </cell>
          <cell r="V6204">
            <v>5.3</v>
          </cell>
          <cell r="W6204">
            <v>5.3</v>
          </cell>
        </row>
        <row r="6205">
          <cell r="I6205" t="str">
            <v>石门县产业扶贫雁池乡竹儿垭村大峪湾养殖场项目道路</v>
          </cell>
          <cell r="J6205" t="str">
            <v>1312F4307260049</v>
          </cell>
          <cell r="K6205" t="str">
            <v>资源产业路</v>
          </cell>
          <cell r="L6205" t="str">
            <v>一类地区</v>
          </cell>
          <cell r="M6205" t="str">
            <v>国家贫困县</v>
          </cell>
          <cell r="N6205" t="str">
            <v>新建</v>
          </cell>
          <cell r="O6205" t="str">
            <v>石门县产业扶贫雁池乡竹儿垭村大峪湾养殖场项目</v>
          </cell>
          <cell r="R6205" t="str">
            <v>0</v>
          </cell>
          <cell r="S6205" t="str">
            <v>6</v>
          </cell>
          <cell r="T6205" t="str">
            <v>无</v>
          </cell>
          <cell r="U6205">
            <v>0</v>
          </cell>
          <cell r="V6205">
            <v>1</v>
          </cell>
          <cell r="W6205">
            <v>1</v>
          </cell>
        </row>
        <row r="6206">
          <cell r="I6206" t="str">
            <v>石门县达垭茶叶种植专业合作社道路</v>
          </cell>
          <cell r="J6206" t="str">
            <v>1312F4307260062</v>
          </cell>
          <cell r="K6206" t="str">
            <v>资源产业路</v>
          </cell>
          <cell r="L6206" t="str">
            <v>一类地区</v>
          </cell>
          <cell r="M6206" t="str">
            <v>国家贫困县</v>
          </cell>
          <cell r="N6206" t="str">
            <v>升级改造（提质改造）</v>
          </cell>
          <cell r="O6206" t="str">
            <v>石门县达垭茶叶种植专业合作社</v>
          </cell>
          <cell r="R6206" t="str">
            <v>3.5</v>
          </cell>
          <cell r="S6206" t="str">
            <v>6</v>
          </cell>
          <cell r="T6206" t="str">
            <v>Y030430726</v>
          </cell>
          <cell r="U6206">
            <v>0</v>
          </cell>
          <cell r="V6206">
            <v>6</v>
          </cell>
          <cell r="W6206">
            <v>6</v>
          </cell>
        </row>
        <row r="6207">
          <cell r="I6207" t="str">
            <v>石门县柑桔种植加工销售项目道路</v>
          </cell>
          <cell r="J6207" t="str">
            <v>1312F4307260045</v>
          </cell>
          <cell r="K6207" t="str">
            <v>资源产业路</v>
          </cell>
          <cell r="L6207" t="str">
            <v>一类地区</v>
          </cell>
          <cell r="M6207" t="str">
            <v>国家贫困县</v>
          </cell>
          <cell r="N6207" t="str">
            <v>新建</v>
          </cell>
          <cell r="O6207" t="str">
            <v>石门县柑桔种植加工销售项目</v>
          </cell>
          <cell r="R6207" t="str">
            <v>0</v>
          </cell>
          <cell r="S6207" t="str">
            <v>6(5)</v>
          </cell>
          <cell r="T6207" t="str">
            <v>无</v>
          </cell>
          <cell r="U6207">
            <v>0</v>
          </cell>
          <cell r="V6207">
            <v>1.2</v>
          </cell>
          <cell r="W6207">
            <v>1.2</v>
          </cell>
        </row>
        <row r="6208">
          <cell r="I6208" t="str">
            <v>石门县国红柑橘专业合作社公路</v>
          </cell>
          <cell r="J6208" t="str">
            <v>1312F4307260128</v>
          </cell>
          <cell r="K6208" t="str">
            <v>资源产业路</v>
          </cell>
          <cell r="L6208" t="str">
            <v>一类地区</v>
          </cell>
          <cell r="M6208" t="str">
            <v>国家贫困县</v>
          </cell>
          <cell r="N6208" t="str">
            <v>新建</v>
          </cell>
          <cell r="O6208" t="str">
            <v>石门县国红柑橘专业合作社</v>
          </cell>
          <cell r="R6208" t="str">
            <v>0</v>
          </cell>
          <cell r="S6208" t="str">
            <v>6(5)</v>
          </cell>
          <cell r="T6208" t="str">
            <v>无</v>
          </cell>
          <cell r="U6208">
            <v>0</v>
          </cell>
          <cell r="V6208">
            <v>0.75</v>
          </cell>
          <cell r="W6208">
            <v>0.75</v>
          </cell>
        </row>
        <row r="6209">
          <cell r="I6209" t="str">
            <v>石门县花山坪橘橙专业合作社公路</v>
          </cell>
          <cell r="J6209" t="str">
            <v>1312F4307260124</v>
          </cell>
          <cell r="K6209" t="str">
            <v>资源产业路</v>
          </cell>
          <cell r="L6209" t="str">
            <v>一类地区</v>
          </cell>
          <cell r="M6209" t="str">
            <v>国家贫困县</v>
          </cell>
          <cell r="N6209" t="str">
            <v>升级改造（提质改造）</v>
          </cell>
          <cell r="O6209" t="str">
            <v>石门县花山坪社区橘橙专业合作社</v>
          </cell>
          <cell r="R6209" t="str">
            <v>5</v>
          </cell>
          <cell r="S6209" t="str">
            <v>6</v>
          </cell>
          <cell r="T6209" t="str">
            <v>Y004430726</v>
          </cell>
          <cell r="U6209">
            <v>0</v>
          </cell>
          <cell r="V6209">
            <v>2.0049999999999999</v>
          </cell>
          <cell r="W6209">
            <v>2.0049999999999999</v>
          </cell>
        </row>
        <row r="6210">
          <cell r="I6210" t="str">
            <v>石门县夹山镇两合村扶贫养殖基地建设项目道路</v>
          </cell>
          <cell r="J6210" t="str">
            <v>1312F4307260047</v>
          </cell>
          <cell r="K6210" t="str">
            <v>资源产业路</v>
          </cell>
          <cell r="L6210" t="str">
            <v>一类地区</v>
          </cell>
          <cell r="M6210" t="str">
            <v>国家贫困县</v>
          </cell>
          <cell r="N6210" t="str">
            <v>新建</v>
          </cell>
          <cell r="O6210" t="str">
            <v>石门县夹山镇两合村扶贫养殖基地建设项目</v>
          </cell>
          <cell r="R6210" t="str">
            <v>0</v>
          </cell>
          <cell r="S6210" t="str">
            <v>6(4.5)</v>
          </cell>
          <cell r="T6210" t="str">
            <v>无</v>
          </cell>
          <cell r="U6210">
            <v>0</v>
          </cell>
          <cell r="V6210">
            <v>0.85</v>
          </cell>
          <cell r="W6210">
            <v>0.85</v>
          </cell>
        </row>
        <row r="6211">
          <cell r="I6211" t="str">
            <v>石门县夹山镇西周村养殖场道路</v>
          </cell>
          <cell r="J6211" t="str">
            <v>1312F4307260050</v>
          </cell>
          <cell r="K6211" t="str">
            <v>资源产业路</v>
          </cell>
          <cell r="L6211" t="str">
            <v>一类地区</v>
          </cell>
          <cell r="M6211" t="str">
            <v>国家贫困县</v>
          </cell>
          <cell r="N6211" t="str">
            <v>新建</v>
          </cell>
          <cell r="O6211" t="str">
            <v>石门县夹山镇西周村养殖场</v>
          </cell>
          <cell r="R6211" t="str">
            <v>0</v>
          </cell>
          <cell r="S6211" t="str">
            <v>6(4.5)</v>
          </cell>
          <cell r="T6211" t="str">
            <v>无</v>
          </cell>
          <cell r="U6211">
            <v>0</v>
          </cell>
          <cell r="V6211">
            <v>0.45</v>
          </cell>
          <cell r="W6211">
            <v>0.45</v>
          </cell>
        </row>
        <row r="6212">
          <cell r="I6212" t="str">
            <v>石门县佳和蔬菜种植专业合作社道路</v>
          </cell>
          <cell r="J6212" t="str">
            <v>1312F4307260035</v>
          </cell>
          <cell r="K6212" t="str">
            <v>资源产业路</v>
          </cell>
          <cell r="L6212" t="str">
            <v>一类地区</v>
          </cell>
          <cell r="M6212" t="str">
            <v>国家贫困县</v>
          </cell>
          <cell r="N6212" t="str">
            <v>升级改造（提质改造）</v>
          </cell>
          <cell r="O6212" t="str">
            <v>石门县佳和蔬菜种植专业合作社</v>
          </cell>
          <cell r="R6212" t="str">
            <v>3.5</v>
          </cell>
          <cell r="S6212" t="str">
            <v>6(5)</v>
          </cell>
          <cell r="T6212" t="str">
            <v>C513  C515</v>
          </cell>
          <cell r="U6212">
            <v>0</v>
          </cell>
          <cell r="V6212">
            <v>6</v>
          </cell>
          <cell r="W6212">
            <v>6</v>
          </cell>
        </row>
        <row r="6213">
          <cell r="I6213" t="str">
            <v>石门县久丰柑桔专业合作社公路</v>
          </cell>
          <cell r="J6213" t="str">
            <v>1312F4307260122</v>
          </cell>
          <cell r="K6213" t="str">
            <v>资源产业路</v>
          </cell>
          <cell r="L6213" t="str">
            <v>一类地区</v>
          </cell>
          <cell r="M6213" t="str">
            <v>国家贫困县</v>
          </cell>
          <cell r="N6213" t="str">
            <v>新建</v>
          </cell>
          <cell r="O6213" t="str">
            <v>石门县久丰柑桔专业合作社</v>
          </cell>
          <cell r="R6213" t="str">
            <v>0</v>
          </cell>
          <cell r="S6213" t="str">
            <v>6</v>
          </cell>
          <cell r="T6213" t="str">
            <v>无</v>
          </cell>
          <cell r="U6213">
            <v>0</v>
          </cell>
          <cell r="V6213">
            <v>1.5</v>
          </cell>
          <cell r="W6213">
            <v>1.5</v>
          </cell>
        </row>
        <row r="6214">
          <cell r="I6214" t="str">
            <v>石门县蒙泉镇生猪定点屠宰场道路</v>
          </cell>
          <cell r="J6214" t="str">
            <v>1312F4307260098</v>
          </cell>
          <cell r="K6214" t="str">
            <v>资源产业路</v>
          </cell>
          <cell r="L6214" t="str">
            <v>一类地区</v>
          </cell>
          <cell r="M6214" t="str">
            <v>国家贫困县</v>
          </cell>
          <cell r="N6214" t="str">
            <v>新建</v>
          </cell>
          <cell r="O6214" t="str">
            <v>石门县蒙泉镇生猪定点屠宰场</v>
          </cell>
          <cell r="R6214" t="str">
            <v>0</v>
          </cell>
          <cell r="S6214" t="str">
            <v>6(5)</v>
          </cell>
          <cell r="T6214" t="str">
            <v>无</v>
          </cell>
          <cell r="U6214">
            <v>0</v>
          </cell>
          <cell r="V6214">
            <v>0.6</v>
          </cell>
          <cell r="W6214">
            <v>0.6</v>
          </cell>
        </row>
        <row r="6215">
          <cell r="I6215" t="str">
            <v>石门县磨市镇坪塔村磨岗隘蜂蜜产业园建设项目公路</v>
          </cell>
          <cell r="J6215" t="str">
            <v>1312F4307260166</v>
          </cell>
          <cell r="K6215" t="str">
            <v>资源产业路</v>
          </cell>
          <cell r="L6215" t="str">
            <v>一类地区</v>
          </cell>
          <cell r="M6215" t="str">
            <v>国家贫困县</v>
          </cell>
          <cell r="N6215" t="str">
            <v>新建</v>
          </cell>
          <cell r="O6215" t="str">
            <v>石门县磨市镇坪塔村磨岗隘蜂蜜产业园建设项目</v>
          </cell>
          <cell r="R6215" t="str">
            <v>0</v>
          </cell>
          <cell r="S6215" t="str">
            <v>6(5)</v>
          </cell>
          <cell r="T6215" t="str">
            <v>无</v>
          </cell>
          <cell r="U6215">
            <v>0</v>
          </cell>
          <cell r="V6215">
            <v>2.5</v>
          </cell>
          <cell r="W6215">
            <v>2.5</v>
          </cell>
        </row>
        <row r="6216">
          <cell r="I6216" t="str">
            <v>石门县磨市镇清泥溪村邓家坪家庭农场基地扩建项目公路</v>
          </cell>
          <cell r="J6216" t="str">
            <v>1312F4307260168</v>
          </cell>
          <cell r="K6216" t="str">
            <v>资源产业路</v>
          </cell>
          <cell r="L6216" t="str">
            <v>一类地区</v>
          </cell>
          <cell r="M6216" t="str">
            <v>国家贫困县</v>
          </cell>
          <cell r="N6216" t="str">
            <v>新建</v>
          </cell>
          <cell r="O6216" t="str">
            <v>石门县磨市镇清泥溪村邓家坪家庭农场基地</v>
          </cell>
          <cell r="R6216" t="str">
            <v>0</v>
          </cell>
          <cell r="S6216" t="str">
            <v>6(5)</v>
          </cell>
          <cell r="T6216" t="str">
            <v>无</v>
          </cell>
          <cell r="U6216">
            <v>0</v>
          </cell>
          <cell r="V6216">
            <v>2.5</v>
          </cell>
          <cell r="W6216">
            <v>2.5</v>
          </cell>
        </row>
        <row r="6217">
          <cell r="I6217" t="str">
            <v>石门县三圣乡株木岗村柑橘标准化基地及自动化产品分级打蜡生产线项目公路</v>
          </cell>
          <cell r="J6217" t="str">
            <v>1312F4307260161</v>
          </cell>
          <cell r="K6217" t="str">
            <v>资源产业路</v>
          </cell>
          <cell r="L6217" t="str">
            <v>一类地区</v>
          </cell>
          <cell r="M6217" t="str">
            <v>国家贫困县</v>
          </cell>
          <cell r="N6217" t="str">
            <v>新建</v>
          </cell>
          <cell r="O6217" t="str">
            <v>石门县三圣乡株木岗村柑橘标准化基地及自动化产品分级打蜡生产线</v>
          </cell>
          <cell r="R6217" t="str">
            <v>0</v>
          </cell>
          <cell r="S6217" t="str">
            <v>6(5)</v>
          </cell>
          <cell r="T6217" t="str">
            <v>C37A     无</v>
          </cell>
          <cell r="U6217">
            <v>0</v>
          </cell>
          <cell r="V6217">
            <v>2.2999999999999998</v>
          </cell>
          <cell r="W6217">
            <v>2.2999999999999998</v>
          </cell>
        </row>
        <row r="6218">
          <cell r="I6218" t="str">
            <v>石门县生活垃圾焚烧发电项目道路</v>
          </cell>
          <cell r="J6218" t="str">
            <v>1312F4307260109</v>
          </cell>
          <cell r="K6218" t="str">
            <v>资源产业路</v>
          </cell>
          <cell r="L6218" t="str">
            <v>一类地区</v>
          </cell>
          <cell r="M6218" t="str">
            <v>国家贫困县</v>
          </cell>
          <cell r="N6218" t="str">
            <v>新建</v>
          </cell>
          <cell r="O6218" t="str">
            <v>石门县生活垃圾焚烧发电厂</v>
          </cell>
          <cell r="R6218" t="str">
            <v>0</v>
          </cell>
          <cell r="S6218" t="str">
            <v>8</v>
          </cell>
          <cell r="T6218" t="str">
            <v>无</v>
          </cell>
          <cell r="U6218">
            <v>0</v>
          </cell>
          <cell r="V6218">
            <v>0.5</v>
          </cell>
          <cell r="W6218">
            <v>0.5</v>
          </cell>
        </row>
        <row r="6219">
          <cell r="I6219" t="str">
            <v>石门县水井垭柑桔专业合作社道路</v>
          </cell>
          <cell r="J6219" t="str">
            <v>1312F4307260072</v>
          </cell>
          <cell r="K6219" t="str">
            <v>资源产业路</v>
          </cell>
          <cell r="L6219" t="str">
            <v>一类地区</v>
          </cell>
          <cell r="M6219" t="str">
            <v>国家贫困县</v>
          </cell>
          <cell r="N6219" t="str">
            <v>新建</v>
          </cell>
          <cell r="O6219" t="str">
            <v>石门县水井垭柑桔专业合作社</v>
          </cell>
          <cell r="R6219" t="str">
            <v>0</v>
          </cell>
          <cell r="S6219" t="str">
            <v>6(5)</v>
          </cell>
          <cell r="T6219" t="str">
            <v>无</v>
          </cell>
          <cell r="U6219">
            <v>0</v>
          </cell>
          <cell r="V6219">
            <v>0.6</v>
          </cell>
          <cell r="W6219">
            <v>0.6</v>
          </cell>
        </row>
        <row r="6220">
          <cell r="I6220" t="str">
            <v>石门县雁池乡矿岭村茶叶基地建设项目公路</v>
          </cell>
          <cell r="J6220" t="str">
            <v>1312F4307260177</v>
          </cell>
          <cell r="K6220" t="str">
            <v>资源产业路</v>
          </cell>
          <cell r="L6220" t="str">
            <v>一类地区</v>
          </cell>
          <cell r="M6220" t="str">
            <v>国家贫困县</v>
          </cell>
          <cell r="N6220" t="str">
            <v>新建</v>
          </cell>
          <cell r="O6220" t="str">
            <v>石门县雁池乡矿岭村茶叶基地</v>
          </cell>
          <cell r="R6220" t="str">
            <v>0</v>
          </cell>
          <cell r="S6220" t="str">
            <v>6(5)</v>
          </cell>
          <cell r="T6220" t="str">
            <v>无</v>
          </cell>
          <cell r="U6220">
            <v>0</v>
          </cell>
          <cell r="V6220">
            <v>1.3</v>
          </cell>
          <cell r="W6220">
            <v>1.3</v>
          </cell>
        </row>
        <row r="6221">
          <cell r="I6221" t="str">
            <v>石门县雁池乡矿岭村无患子基地公路</v>
          </cell>
          <cell r="J6221" t="str">
            <v>1312F4307260176</v>
          </cell>
          <cell r="K6221" t="str">
            <v>资源产业路</v>
          </cell>
          <cell r="L6221" t="str">
            <v>一类地区</v>
          </cell>
          <cell r="M6221" t="str">
            <v>国家贫困县</v>
          </cell>
          <cell r="N6221" t="str">
            <v>新建</v>
          </cell>
          <cell r="O6221" t="str">
            <v>石门县雁池乡矿岭村无患子基地</v>
          </cell>
          <cell r="R6221" t="str">
            <v>0</v>
          </cell>
          <cell r="S6221" t="str">
            <v>6(5)</v>
          </cell>
          <cell r="T6221" t="str">
            <v>无</v>
          </cell>
          <cell r="U6221">
            <v>0</v>
          </cell>
          <cell r="V6221">
            <v>2.5</v>
          </cell>
          <cell r="W6221">
            <v>2.5</v>
          </cell>
        </row>
        <row r="6222">
          <cell r="I6222" t="str">
            <v>石门县雁池乡李家峪村茶叶基地建设项目公路</v>
          </cell>
          <cell r="J6222" t="str">
            <v>1312F4307260178</v>
          </cell>
          <cell r="K6222" t="str">
            <v>资源产业路</v>
          </cell>
          <cell r="L6222" t="str">
            <v>一类地区</v>
          </cell>
          <cell r="M6222" t="str">
            <v>国家贫困县</v>
          </cell>
          <cell r="N6222" t="str">
            <v>新建</v>
          </cell>
          <cell r="O6222" t="str">
            <v>石门县雁池乡李家峪村茶叶基地</v>
          </cell>
          <cell r="R6222" t="str">
            <v>0</v>
          </cell>
          <cell r="S6222" t="str">
            <v>6(5)</v>
          </cell>
          <cell r="T6222" t="str">
            <v>无</v>
          </cell>
          <cell r="U6222">
            <v>0</v>
          </cell>
          <cell r="V6222">
            <v>1.5</v>
          </cell>
          <cell r="W6222">
            <v>1.5</v>
          </cell>
        </row>
        <row r="6223">
          <cell r="I6223" t="str">
            <v>石门县雁池乡水晶庙村茶叶基地建设项目公路</v>
          </cell>
          <cell r="J6223" t="str">
            <v>1312F4307260185</v>
          </cell>
          <cell r="K6223" t="str">
            <v>资源产业路</v>
          </cell>
          <cell r="L6223" t="str">
            <v>一类地区</v>
          </cell>
          <cell r="M6223" t="str">
            <v>国家贫困县</v>
          </cell>
          <cell r="N6223" t="str">
            <v>新建</v>
          </cell>
          <cell r="O6223" t="str">
            <v>石门县雁池乡水晶庙村茶叶基地</v>
          </cell>
          <cell r="R6223" t="str">
            <v>0</v>
          </cell>
          <cell r="S6223" t="str">
            <v>6(5)</v>
          </cell>
          <cell r="T6223" t="str">
            <v>无</v>
          </cell>
          <cell r="U6223">
            <v>0</v>
          </cell>
          <cell r="V6223">
            <v>1.4</v>
          </cell>
          <cell r="W6223">
            <v>1.4</v>
          </cell>
        </row>
        <row r="6224">
          <cell r="I6224" t="str">
            <v>石门县雁池乡韦家湾村茶叶基地建设项目公路</v>
          </cell>
          <cell r="J6224" t="str">
            <v>1312F4307260172</v>
          </cell>
          <cell r="K6224" t="str">
            <v>资源产业路</v>
          </cell>
          <cell r="L6224" t="str">
            <v>一类地区</v>
          </cell>
          <cell r="M6224" t="str">
            <v>国家贫困县</v>
          </cell>
          <cell r="N6224" t="str">
            <v>升级改造（提质改造）</v>
          </cell>
          <cell r="O6224" t="str">
            <v>石门县雁池乡韦家湾村茶叶基地</v>
          </cell>
          <cell r="R6224" t="str">
            <v>3.5</v>
          </cell>
          <cell r="S6224" t="str">
            <v>6(5)</v>
          </cell>
          <cell r="T6224" t="str">
            <v>C955430726</v>
          </cell>
          <cell r="U6224">
            <v>0</v>
          </cell>
          <cell r="V6224">
            <v>2</v>
          </cell>
          <cell r="W6224">
            <v>2</v>
          </cell>
        </row>
        <row r="6225">
          <cell r="I6225" t="str">
            <v>石门县岳家棚农业发展有限公司千斤塔村无患子生产基地建设项目公路</v>
          </cell>
          <cell r="J6225" t="str">
            <v>1312F4307260150</v>
          </cell>
          <cell r="K6225" t="str">
            <v>资源产业路</v>
          </cell>
          <cell r="L6225" t="str">
            <v>一类地区</v>
          </cell>
          <cell r="M6225" t="str">
            <v>国家贫困县</v>
          </cell>
          <cell r="N6225" t="str">
            <v>升级改造（提质改造）</v>
          </cell>
          <cell r="O6225" t="str">
            <v>石门县岳家棚农业发展有限公司千斤塔村无患子生产基地</v>
          </cell>
          <cell r="R6225" t="str">
            <v>0</v>
          </cell>
          <cell r="S6225" t="str">
            <v>8</v>
          </cell>
          <cell r="T6225" t="str">
            <v>Y025430726</v>
          </cell>
          <cell r="U6225">
            <v>0</v>
          </cell>
          <cell r="V6225">
            <v>4.2</v>
          </cell>
          <cell r="W6225">
            <v>4.2</v>
          </cell>
        </row>
        <row r="6226">
          <cell r="I6226" t="str">
            <v>石门岩蛙薛家村养殖基道路</v>
          </cell>
          <cell r="J6226" t="str">
            <v>1312F4307260028</v>
          </cell>
          <cell r="K6226" t="str">
            <v>资源产业路</v>
          </cell>
          <cell r="L6226" t="str">
            <v>一类地区</v>
          </cell>
          <cell r="M6226" t="str">
            <v>国家贫困县</v>
          </cell>
          <cell r="N6226" t="str">
            <v>新建</v>
          </cell>
          <cell r="O6226" t="str">
            <v>石门岩蛙薛家村养殖基</v>
          </cell>
          <cell r="R6226" t="str">
            <v>0</v>
          </cell>
          <cell r="S6226" t="str">
            <v>6(5)</v>
          </cell>
          <cell r="T6226" t="str">
            <v>无</v>
          </cell>
          <cell r="U6226">
            <v>0</v>
          </cell>
          <cell r="V6226">
            <v>4.8</v>
          </cell>
          <cell r="W6226">
            <v>4.8</v>
          </cell>
        </row>
        <row r="6227">
          <cell r="I6227" t="str">
            <v>石门野三香茶叶专业合作社公路</v>
          </cell>
          <cell r="J6227" t="str">
            <v>1312F4307260132</v>
          </cell>
          <cell r="K6227" t="str">
            <v>资源产业路</v>
          </cell>
          <cell r="L6227" t="str">
            <v>一类地区</v>
          </cell>
          <cell r="M6227" t="str">
            <v>国家贫困县</v>
          </cell>
          <cell r="N6227" t="str">
            <v>升级改造（提质改造）</v>
          </cell>
          <cell r="O6227" t="str">
            <v>石门野三香茶叶专业合作社</v>
          </cell>
          <cell r="R6227" t="str">
            <v>3.5</v>
          </cell>
          <cell r="S6227" t="str">
            <v>6(5)</v>
          </cell>
          <cell r="T6227" t="str">
            <v>C125430726</v>
          </cell>
          <cell r="U6227">
            <v>0</v>
          </cell>
          <cell r="V6227">
            <v>3.4689999999999999</v>
          </cell>
          <cell r="W6227">
            <v>3.4689999999999999</v>
          </cell>
        </row>
        <row r="6228">
          <cell r="I6228" t="str">
            <v>双龙社区枚家湾种鸡场道路</v>
          </cell>
          <cell r="J6228" t="str">
            <v>1312F4307260054</v>
          </cell>
          <cell r="K6228" t="str">
            <v>资源产业路</v>
          </cell>
          <cell r="L6228" t="str">
            <v>一类地区</v>
          </cell>
          <cell r="M6228" t="str">
            <v>国家贫困县</v>
          </cell>
          <cell r="N6228" t="str">
            <v>新建</v>
          </cell>
          <cell r="O6228" t="str">
            <v>双龙社区枚家湾种鸡场</v>
          </cell>
          <cell r="R6228" t="str">
            <v>0</v>
          </cell>
          <cell r="S6228" t="str">
            <v>6(4.5)</v>
          </cell>
          <cell r="T6228" t="str">
            <v>无</v>
          </cell>
          <cell r="U6228">
            <v>0</v>
          </cell>
          <cell r="V6228">
            <v>0.4</v>
          </cell>
          <cell r="W6228">
            <v>0.4</v>
          </cell>
        </row>
        <row r="6229">
          <cell r="I6229" t="str">
            <v>所街乡事旭家庭农场公路</v>
          </cell>
          <cell r="J6229" t="str">
            <v>1312F4307260191</v>
          </cell>
          <cell r="K6229" t="str">
            <v>资源产业路</v>
          </cell>
          <cell r="L6229" t="str">
            <v>一类地区</v>
          </cell>
          <cell r="M6229" t="str">
            <v>国家贫困县</v>
          </cell>
          <cell r="N6229" t="str">
            <v>新建</v>
          </cell>
          <cell r="O6229" t="str">
            <v>所街乡事旭家庭农场</v>
          </cell>
          <cell r="R6229" t="str">
            <v>0</v>
          </cell>
          <cell r="S6229" t="str">
            <v>6(5)</v>
          </cell>
          <cell r="T6229" t="str">
            <v>无</v>
          </cell>
          <cell r="U6229">
            <v>0</v>
          </cell>
          <cell r="V6229">
            <v>1.4</v>
          </cell>
          <cell r="W6229">
            <v>1.4</v>
          </cell>
        </row>
        <row r="6230">
          <cell r="I6230" t="str">
            <v>太平镇二房坪村树芳有机茶场公路</v>
          </cell>
          <cell r="J6230" t="str">
            <v>1312F4307260119</v>
          </cell>
          <cell r="K6230" t="str">
            <v>资源产业路</v>
          </cell>
          <cell r="L6230" t="str">
            <v>一类地区</v>
          </cell>
          <cell r="M6230" t="str">
            <v>国家贫困县</v>
          </cell>
          <cell r="N6230" t="str">
            <v>新建</v>
          </cell>
          <cell r="O6230" t="str">
            <v>太平镇二房坪村树芳有机茶场</v>
          </cell>
          <cell r="R6230" t="str">
            <v>0</v>
          </cell>
          <cell r="S6230" t="str">
            <v>6(5)</v>
          </cell>
          <cell r="T6230" t="str">
            <v>无</v>
          </cell>
          <cell r="U6230">
            <v>0</v>
          </cell>
          <cell r="V6230">
            <v>1.7</v>
          </cell>
          <cell r="W6230">
            <v>1.7</v>
          </cell>
        </row>
        <row r="6231">
          <cell r="I6231" t="str">
            <v>太平镇上马蹬村茶叶基地公路</v>
          </cell>
          <cell r="J6231" t="str">
            <v>1312F4307260118</v>
          </cell>
          <cell r="K6231" t="str">
            <v>资源产业路</v>
          </cell>
          <cell r="L6231" t="str">
            <v>一类地区</v>
          </cell>
          <cell r="M6231" t="str">
            <v>国家贫困县</v>
          </cell>
          <cell r="N6231" t="str">
            <v>新建</v>
          </cell>
          <cell r="O6231" t="str">
            <v>太平镇上马蹬村茶叶基地</v>
          </cell>
          <cell r="R6231" t="str">
            <v>0</v>
          </cell>
          <cell r="S6231" t="str">
            <v>6(5)</v>
          </cell>
          <cell r="T6231" t="str">
            <v>无</v>
          </cell>
          <cell r="U6231">
            <v>0</v>
          </cell>
          <cell r="V6231">
            <v>3.8</v>
          </cell>
          <cell r="W6231">
            <v>3.8</v>
          </cell>
        </row>
        <row r="6232">
          <cell r="I6232" t="str">
            <v>太平镇上马蹬幸福家庭农场公路</v>
          </cell>
          <cell r="J6232" t="str">
            <v>1312F4307260117</v>
          </cell>
          <cell r="K6232" t="str">
            <v>资源产业路</v>
          </cell>
          <cell r="L6232" t="str">
            <v>一类地区</v>
          </cell>
          <cell r="M6232" t="str">
            <v>国家贫困县</v>
          </cell>
          <cell r="N6232" t="str">
            <v>新建</v>
          </cell>
          <cell r="O6232" t="str">
            <v>太平镇上马蹬幸福家庭农场</v>
          </cell>
          <cell r="R6232" t="str">
            <v>3.5</v>
          </cell>
          <cell r="S6232" t="str">
            <v>6(5)</v>
          </cell>
          <cell r="T6232" t="str">
            <v>C145430726</v>
          </cell>
          <cell r="U6232">
            <v>0</v>
          </cell>
          <cell r="V6232">
            <v>12</v>
          </cell>
          <cell r="W6232">
            <v>12</v>
          </cell>
        </row>
        <row r="6233">
          <cell r="I6233" t="str">
            <v>太平镇仙台茶叶基地公路</v>
          </cell>
          <cell r="J6233" t="str">
            <v>1312F4307260148</v>
          </cell>
          <cell r="K6233" t="str">
            <v>资源产业路</v>
          </cell>
          <cell r="L6233" t="str">
            <v>一类地区</v>
          </cell>
          <cell r="M6233" t="str">
            <v>国家贫困县</v>
          </cell>
          <cell r="N6233" t="str">
            <v>路面改善</v>
          </cell>
          <cell r="O6233" t="str">
            <v>太平镇仙台茶叶基地</v>
          </cell>
          <cell r="R6233" t="str">
            <v>3.5</v>
          </cell>
          <cell r="S6233" t="str">
            <v>6(5)</v>
          </cell>
          <cell r="T6233" t="str">
            <v>C149     无</v>
          </cell>
          <cell r="U6233">
            <v>0</v>
          </cell>
          <cell r="V6233">
            <v>5.2</v>
          </cell>
          <cell r="W6233">
            <v>5.2</v>
          </cell>
        </row>
        <row r="6234">
          <cell r="I6234" t="str">
            <v>太平镇易家湾村蚯蚓养殖基地公路</v>
          </cell>
          <cell r="J6234" t="str">
            <v>1312F4307260149</v>
          </cell>
          <cell r="K6234" t="str">
            <v>资源产业路</v>
          </cell>
          <cell r="L6234" t="str">
            <v>一类地区</v>
          </cell>
          <cell r="M6234" t="str">
            <v>国家贫困县</v>
          </cell>
          <cell r="N6234" t="str">
            <v>新建</v>
          </cell>
          <cell r="O6234" t="str">
            <v>太平镇易家湾村蚯蚓养殖基地</v>
          </cell>
          <cell r="R6234" t="str">
            <v>0</v>
          </cell>
          <cell r="S6234" t="str">
            <v>6(5)</v>
          </cell>
          <cell r="T6234" t="str">
            <v>无</v>
          </cell>
          <cell r="U6234">
            <v>0</v>
          </cell>
          <cell r="V6234">
            <v>1.9</v>
          </cell>
          <cell r="W6234">
            <v>1.9</v>
          </cell>
        </row>
        <row r="6235">
          <cell r="I6235" t="str">
            <v>太平镇竹儿岭覆盆子种植基地公路</v>
          </cell>
          <cell r="J6235" t="str">
            <v>1312F4307260115</v>
          </cell>
          <cell r="K6235" t="str">
            <v>资源产业路</v>
          </cell>
          <cell r="L6235" t="str">
            <v>一类地区</v>
          </cell>
          <cell r="M6235" t="str">
            <v>国家贫困县</v>
          </cell>
          <cell r="N6235" t="str">
            <v>路面改善</v>
          </cell>
          <cell r="O6235" t="str">
            <v>太平镇竹儿岭覆盆子种植基地</v>
          </cell>
          <cell r="R6235" t="str">
            <v>3</v>
          </cell>
          <cell r="S6235" t="str">
            <v>6(5)</v>
          </cell>
          <cell r="T6235" t="str">
            <v>C159     无</v>
          </cell>
          <cell r="U6235">
            <v>3</v>
          </cell>
          <cell r="V6235">
            <v>5</v>
          </cell>
          <cell r="W6235">
            <v>2</v>
          </cell>
        </row>
        <row r="6236">
          <cell r="I6236" t="str">
            <v>维新镇八户山茶叶基地公路</v>
          </cell>
          <cell r="J6236" t="str">
            <v>1312F4307260133</v>
          </cell>
          <cell r="K6236" t="str">
            <v>资源产业路</v>
          </cell>
          <cell r="L6236" t="str">
            <v>一类地区</v>
          </cell>
          <cell r="M6236" t="str">
            <v>国家贫困县</v>
          </cell>
          <cell r="N6236" t="str">
            <v>新建</v>
          </cell>
          <cell r="O6236" t="str">
            <v>维新镇八户山茶叶基地</v>
          </cell>
          <cell r="R6236" t="str">
            <v>0</v>
          </cell>
          <cell r="S6236" t="str">
            <v>6(5)</v>
          </cell>
          <cell r="T6236" t="str">
            <v>无</v>
          </cell>
          <cell r="U6236">
            <v>0</v>
          </cell>
          <cell r="V6236">
            <v>4.5</v>
          </cell>
          <cell r="W6236">
            <v>4.5</v>
          </cell>
        </row>
        <row r="6237">
          <cell r="I6237" t="str">
            <v>维新镇古城堤村豹哥家庭农场公路</v>
          </cell>
          <cell r="J6237" t="str">
            <v>1312F4307260131</v>
          </cell>
          <cell r="K6237" t="str">
            <v>资源产业路</v>
          </cell>
          <cell r="L6237" t="str">
            <v>一类地区</v>
          </cell>
          <cell r="M6237" t="str">
            <v>国家贫困县</v>
          </cell>
          <cell r="N6237" t="str">
            <v>新建</v>
          </cell>
          <cell r="O6237" t="str">
            <v>维新镇古城堤村豹哥家庭农场</v>
          </cell>
          <cell r="R6237" t="str">
            <v>0</v>
          </cell>
          <cell r="S6237" t="str">
            <v>6(5)</v>
          </cell>
          <cell r="T6237" t="str">
            <v>无</v>
          </cell>
          <cell r="U6237">
            <v>0</v>
          </cell>
          <cell r="V6237">
            <v>2.8</v>
          </cell>
          <cell r="W6237">
            <v>2.8</v>
          </cell>
        </row>
        <row r="6238">
          <cell r="I6238" t="str">
            <v>维新镇民族乡村振兴示范村公路</v>
          </cell>
          <cell r="J6238" t="str">
            <v>1312F4307260113</v>
          </cell>
          <cell r="K6238" t="str">
            <v>资源产业路</v>
          </cell>
          <cell r="L6238" t="str">
            <v>一类地区</v>
          </cell>
          <cell r="M6238" t="str">
            <v>国家贫困县</v>
          </cell>
          <cell r="N6238" t="str">
            <v>路面改善</v>
          </cell>
          <cell r="O6238" t="str">
            <v>维新镇民族乡村振兴示范村</v>
          </cell>
          <cell r="R6238" t="str">
            <v>4.5</v>
          </cell>
          <cell r="S6238" t="str">
            <v>6(5)</v>
          </cell>
          <cell r="T6238" t="str">
            <v>CG20430726</v>
          </cell>
          <cell r="U6238">
            <v>6.7</v>
          </cell>
          <cell r="V6238">
            <v>15</v>
          </cell>
          <cell r="W6238">
            <v>8.3000000000000007</v>
          </cell>
        </row>
        <row r="6239">
          <cell r="I6239" t="str">
            <v>维新镇维新场生态农业示范园公路</v>
          </cell>
          <cell r="J6239" t="str">
            <v>1312F4307260135</v>
          </cell>
          <cell r="K6239" t="str">
            <v>资源产业路</v>
          </cell>
          <cell r="L6239" t="str">
            <v>一类地区</v>
          </cell>
          <cell r="M6239" t="str">
            <v>国家贫困县</v>
          </cell>
          <cell r="N6239" t="str">
            <v>新建</v>
          </cell>
          <cell r="O6239" t="str">
            <v>维新镇维新场生态农业示范园</v>
          </cell>
          <cell r="R6239" t="str">
            <v>0</v>
          </cell>
          <cell r="S6239" t="str">
            <v>6(5)</v>
          </cell>
          <cell r="T6239" t="str">
            <v>X004     无</v>
          </cell>
          <cell r="U6239">
            <v>0</v>
          </cell>
          <cell r="V6239">
            <v>4</v>
          </cell>
          <cell r="W6239">
            <v>4</v>
          </cell>
        </row>
        <row r="6240">
          <cell r="I6240" t="str">
            <v>味美滋水果种植基地道路</v>
          </cell>
          <cell r="J6240" t="str">
            <v>1312F4307260051</v>
          </cell>
          <cell r="K6240" t="str">
            <v>资源产业路</v>
          </cell>
          <cell r="L6240" t="str">
            <v>一类地区</v>
          </cell>
          <cell r="M6240" t="str">
            <v>国家贫困县</v>
          </cell>
          <cell r="N6240" t="str">
            <v>升级改造（提质改造）</v>
          </cell>
          <cell r="O6240" t="str">
            <v>味美滋水果种植基地</v>
          </cell>
          <cell r="R6240" t="str">
            <v>3.5</v>
          </cell>
          <cell r="S6240" t="str">
            <v>6(4.5)</v>
          </cell>
          <cell r="T6240" t="str">
            <v>CG24430726</v>
          </cell>
          <cell r="U6240">
            <v>0</v>
          </cell>
          <cell r="V6240">
            <v>1.6</v>
          </cell>
          <cell r="W6240">
            <v>1.6</v>
          </cell>
        </row>
        <row r="6241">
          <cell r="I6241" t="str">
            <v>湘丰石门茶叶出口生产基地道路</v>
          </cell>
          <cell r="J6241" t="str">
            <v>1312F4307260102</v>
          </cell>
          <cell r="K6241" t="str">
            <v>资源产业路</v>
          </cell>
          <cell r="L6241" t="str">
            <v>一类地区</v>
          </cell>
          <cell r="M6241" t="str">
            <v>国家贫困县</v>
          </cell>
          <cell r="N6241" t="str">
            <v>路面改善</v>
          </cell>
          <cell r="O6241" t="str">
            <v>湘丰石门茶叶出口生产基地</v>
          </cell>
          <cell r="R6241" t="str">
            <v>3.5</v>
          </cell>
          <cell r="S6241" t="str">
            <v>6</v>
          </cell>
          <cell r="T6241" t="str">
            <v>Y072430726</v>
          </cell>
          <cell r="U6241">
            <v>0</v>
          </cell>
          <cell r="V6241">
            <v>12</v>
          </cell>
          <cell r="W6241">
            <v>12</v>
          </cell>
        </row>
        <row r="6242">
          <cell r="I6242" t="str">
            <v>湘佳食品产业园道路</v>
          </cell>
          <cell r="J6242" t="str">
            <v>1312F4307260091</v>
          </cell>
          <cell r="K6242" t="str">
            <v>资源产业路</v>
          </cell>
          <cell r="L6242" t="str">
            <v>一类地区</v>
          </cell>
          <cell r="M6242" t="str">
            <v>国家贫困县</v>
          </cell>
          <cell r="N6242" t="str">
            <v>新建</v>
          </cell>
          <cell r="O6242" t="str">
            <v>湘佳食品产业园</v>
          </cell>
          <cell r="R6242" t="str">
            <v>0</v>
          </cell>
          <cell r="S6242" t="str">
            <v>6.5</v>
          </cell>
          <cell r="T6242" t="str">
            <v>无</v>
          </cell>
          <cell r="U6242">
            <v>0</v>
          </cell>
          <cell r="V6242">
            <v>1.6</v>
          </cell>
          <cell r="W6242">
            <v>1.6</v>
          </cell>
        </row>
        <row r="6243">
          <cell r="I6243" t="str">
            <v>新铺乡千斤塔畜禽标准化养殖基地一分场道路</v>
          </cell>
          <cell r="J6243" t="str">
            <v>1312F4307260010</v>
          </cell>
          <cell r="K6243" t="str">
            <v>资源产业路</v>
          </cell>
          <cell r="L6243" t="str">
            <v>一类地区</v>
          </cell>
          <cell r="M6243" t="str">
            <v>国家贫困县</v>
          </cell>
          <cell r="N6243" t="str">
            <v>升级改造（提质改造）</v>
          </cell>
          <cell r="O6243" t="str">
            <v xml:space="preserve">新铺乡千斤塔畜禽标准化养殖基地一分场 </v>
          </cell>
          <cell r="R6243" t="str">
            <v>3.5</v>
          </cell>
          <cell r="S6243" t="str">
            <v>6(5)</v>
          </cell>
          <cell r="T6243" t="str">
            <v>C535     无</v>
          </cell>
          <cell r="U6243">
            <v>0</v>
          </cell>
          <cell r="V6243">
            <v>7.7</v>
          </cell>
          <cell r="W6243">
            <v>7.7</v>
          </cell>
        </row>
        <row r="6244">
          <cell r="I6244" t="str">
            <v>新铺岳家棚村腊树垭养殖场道路</v>
          </cell>
          <cell r="J6244" t="str">
            <v>1312F4307260094</v>
          </cell>
          <cell r="K6244" t="str">
            <v>资源产业路</v>
          </cell>
          <cell r="L6244" t="str">
            <v>一类地区</v>
          </cell>
          <cell r="M6244" t="str">
            <v>国家贫困县</v>
          </cell>
          <cell r="N6244" t="str">
            <v>新建</v>
          </cell>
          <cell r="O6244" t="str">
            <v>新铺岳家棚村腊树垭养殖场</v>
          </cell>
          <cell r="R6244" t="str">
            <v>0</v>
          </cell>
          <cell r="S6244" t="str">
            <v>6(4.5)</v>
          </cell>
          <cell r="T6244" t="str">
            <v>无</v>
          </cell>
          <cell r="U6244">
            <v>0</v>
          </cell>
          <cell r="V6244">
            <v>1.5</v>
          </cell>
          <cell r="W6244">
            <v>1.5</v>
          </cell>
        </row>
        <row r="6245">
          <cell r="I6245" t="str">
            <v>新铺镇大柳树村鲁家凸养殖场道路</v>
          </cell>
          <cell r="J6245" t="str">
            <v>1312F4307260092</v>
          </cell>
          <cell r="K6245" t="str">
            <v>资源产业路</v>
          </cell>
          <cell r="L6245" t="str">
            <v>一类地区</v>
          </cell>
          <cell r="M6245" t="str">
            <v>国家贫困县</v>
          </cell>
          <cell r="N6245" t="str">
            <v>新建</v>
          </cell>
          <cell r="O6245" t="str">
            <v>新铺镇大柳树村鲁家凸养殖场</v>
          </cell>
          <cell r="R6245" t="str">
            <v>0</v>
          </cell>
          <cell r="S6245" t="str">
            <v>6(5)</v>
          </cell>
          <cell r="T6245" t="str">
            <v>C554     无</v>
          </cell>
          <cell r="U6245">
            <v>0</v>
          </cell>
          <cell r="V6245">
            <v>1</v>
          </cell>
          <cell r="W6245">
            <v>1</v>
          </cell>
        </row>
        <row r="6246">
          <cell r="I6246" t="str">
            <v>新铺镇雷公塔猪场道路</v>
          </cell>
          <cell r="J6246" t="str">
            <v>1312F4307260015</v>
          </cell>
          <cell r="K6246" t="str">
            <v>资源产业路</v>
          </cell>
          <cell r="L6246" t="str">
            <v>一类地区</v>
          </cell>
          <cell r="M6246" t="str">
            <v>国家贫困县</v>
          </cell>
          <cell r="N6246" t="str">
            <v>新建</v>
          </cell>
          <cell r="O6246" t="str">
            <v>新铺镇雷公塔猪场</v>
          </cell>
          <cell r="R6246" t="str">
            <v>0</v>
          </cell>
          <cell r="S6246" t="str">
            <v>6(5)</v>
          </cell>
          <cell r="T6246" t="str">
            <v>无</v>
          </cell>
          <cell r="U6246">
            <v>0</v>
          </cell>
          <cell r="V6246">
            <v>1.4</v>
          </cell>
          <cell r="W6246">
            <v>1.4</v>
          </cell>
        </row>
        <row r="6247">
          <cell r="I6247" t="str">
            <v>新铺镇千斤塔村刘广坡猪场道路</v>
          </cell>
          <cell r="J6247" t="str">
            <v>131201F4307260002</v>
          </cell>
          <cell r="K6247" t="str">
            <v>资源产业路</v>
          </cell>
          <cell r="L6247" t="str">
            <v>一类地区</v>
          </cell>
          <cell r="M6247" t="str">
            <v>国家贫困县</v>
          </cell>
          <cell r="N6247" t="str">
            <v>新建</v>
          </cell>
          <cell r="O6247" t="str">
            <v>新铺镇千斤塔村刘广坡猪场</v>
          </cell>
          <cell r="R6247" t="str">
            <v>0</v>
          </cell>
          <cell r="S6247" t="str">
            <v>6(5)</v>
          </cell>
          <cell r="T6247" t="str">
            <v>无</v>
          </cell>
          <cell r="U6247">
            <v>0</v>
          </cell>
          <cell r="V6247">
            <v>1.2</v>
          </cell>
          <cell r="W6247">
            <v>1.2</v>
          </cell>
        </row>
        <row r="6248">
          <cell r="I6248" t="str">
            <v>新铺镇千斤塔村张家屋场后山猪场道路</v>
          </cell>
          <cell r="J6248" t="str">
            <v>131201F4307260001</v>
          </cell>
          <cell r="K6248" t="str">
            <v>资源产业路</v>
          </cell>
          <cell r="L6248" t="str">
            <v>一类地区</v>
          </cell>
          <cell r="M6248" t="str">
            <v>国家贫困县</v>
          </cell>
          <cell r="N6248" t="str">
            <v>新建</v>
          </cell>
          <cell r="O6248" t="str">
            <v>新铺镇千斤塔村张家屋场后山猪场</v>
          </cell>
          <cell r="R6248" t="str">
            <v>0</v>
          </cell>
          <cell r="S6248" t="str">
            <v>6(5)</v>
          </cell>
          <cell r="T6248" t="str">
            <v>无</v>
          </cell>
          <cell r="U6248">
            <v>0</v>
          </cell>
          <cell r="V6248">
            <v>1.3</v>
          </cell>
          <cell r="W6248">
            <v>1.3</v>
          </cell>
        </row>
        <row r="6249">
          <cell r="I6249" t="str">
            <v>新铺镇永兴桥村马鞍翘养殖场公路</v>
          </cell>
          <cell r="J6249" t="str">
            <v>1312F4307260129</v>
          </cell>
          <cell r="K6249" t="str">
            <v>资源产业路</v>
          </cell>
          <cell r="L6249" t="str">
            <v>一类地区</v>
          </cell>
          <cell r="M6249" t="str">
            <v>国家贫困县</v>
          </cell>
          <cell r="N6249" t="str">
            <v>新建</v>
          </cell>
          <cell r="O6249" t="str">
            <v>新铺镇永兴桥村马鞍翘养殖场</v>
          </cell>
          <cell r="R6249" t="str">
            <v>0</v>
          </cell>
          <cell r="S6249" t="str">
            <v>6(5)</v>
          </cell>
          <cell r="T6249" t="str">
            <v>无</v>
          </cell>
          <cell r="U6249">
            <v>0</v>
          </cell>
          <cell r="V6249">
            <v>3.7</v>
          </cell>
          <cell r="W6249">
            <v>3.7</v>
          </cell>
        </row>
        <row r="6250">
          <cell r="I6250" t="str">
            <v>新铺镇岳家棚村畜禽养殖基地道路</v>
          </cell>
          <cell r="J6250" t="str">
            <v>1312F4307260106</v>
          </cell>
          <cell r="K6250" t="str">
            <v>资源产业路</v>
          </cell>
          <cell r="L6250" t="str">
            <v>一类地区</v>
          </cell>
          <cell r="M6250" t="str">
            <v>国家贫困县</v>
          </cell>
          <cell r="N6250" t="str">
            <v>新建</v>
          </cell>
          <cell r="O6250" t="str">
            <v>新铺乡岳家棚村畜禽养殖基地</v>
          </cell>
          <cell r="R6250" t="str">
            <v>0</v>
          </cell>
          <cell r="S6250" t="str">
            <v>8</v>
          </cell>
          <cell r="T6250" t="str">
            <v>无</v>
          </cell>
          <cell r="U6250">
            <v>0</v>
          </cell>
          <cell r="V6250">
            <v>1.8</v>
          </cell>
          <cell r="W6250">
            <v>1.8</v>
          </cell>
        </row>
        <row r="6251">
          <cell r="I6251" t="str">
            <v>新铺镇中和铺养殖场二分场道路</v>
          </cell>
          <cell r="J6251" t="str">
            <v>1312F4307260012</v>
          </cell>
          <cell r="K6251" t="str">
            <v>资源产业路</v>
          </cell>
          <cell r="L6251" t="str">
            <v>一类地区</v>
          </cell>
          <cell r="M6251" t="str">
            <v>国家贫困县</v>
          </cell>
          <cell r="N6251" t="str">
            <v>新建</v>
          </cell>
          <cell r="O6251" t="str">
            <v>新铺镇中和铺养殖场二分场</v>
          </cell>
          <cell r="R6251" t="str">
            <v>0</v>
          </cell>
          <cell r="S6251" t="str">
            <v>6(4.5)</v>
          </cell>
          <cell r="T6251" t="str">
            <v>无</v>
          </cell>
          <cell r="U6251">
            <v>0</v>
          </cell>
          <cell r="V6251">
            <v>1.2</v>
          </cell>
          <cell r="W6251">
            <v>1.2</v>
          </cell>
        </row>
        <row r="6252">
          <cell r="I6252" t="str">
            <v>新铺镇中和铺养殖场一分场道路</v>
          </cell>
          <cell r="J6252" t="str">
            <v>1312F4307260011</v>
          </cell>
          <cell r="K6252" t="str">
            <v>资源产业路</v>
          </cell>
          <cell r="L6252" t="str">
            <v>一类地区</v>
          </cell>
          <cell r="M6252" t="str">
            <v>国家贫困县</v>
          </cell>
          <cell r="N6252" t="str">
            <v>新建</v>
          </cell>
          <cell r="O6252" t="str">
            <v>新铺镇中和铺养殖场一分场</v>
          </cell>
          <cell r="R6252" t="str">
            <v>0</v>
          </cell>
          <cell r="S6252" t="str">
            <v>6(4.5)</v>
          </cell>
          <cell r="T6252" t="str">
            <v>无</v>
          </cell>
          <cell r="U6252">
            <v>0</v>
          </cell>
          <cell r="V6252">
            <v>1.1000000000000001</v>
          </cell>
          <cell r="W6252">
            <v>1.1000000000000001</v>
          </cell>
        </row>
        <row r="6253">
          <cell r="I6253" t="str">
            <v>秀坪绿盟高标准产业园(木山村)连接路</v>
          </cell>
          <cell r="J6253" t="str">
            <v>1312F4307260100</v>
          </cell>
          <cell r="K6253" t="str">
            <v>资源产业路</v>
          </cell>
          <cell r="L6253" t="str">
            <v>一类地区</v>
          </cell>
          <cell r="M6253" t="str">
            <v>国家贫困县</v>
          </cell>
          <cell r="N6253" t="str">
            <v>路面改善</v>
          </cell>
          <cell r="O6253" t="str">
            <v>秀坪绿盟高标准产业园(木山村园区)</v>
          </cell>
          <cell r="R6253" t="str">
            <v>3.5</v>
          </cell>
          <cell r="S6253" t="str">
            <v>6(5)</v>
          </cell>
          <cell r="T6253" t="str">
            <v>无</v>
          </cell>
          <cell r="U6253">
            <v>0</v>
          </cell>
          <cell r="V6253">
            <v>4.9000000000000004</v>
          </cell>
          <cell r="W6253">
            <v>4.9000000000000004</v>
          </cell>
        </row>
        <row r="6254">
          <cell r="I6254" t="str">
            <v>秀坪绿盟高标准产业园道路</v>
          </cell>
          <cell r="J6254" t="str">
            <v>1312F4307260099</v>
          </cell>
          <cell r="K6254" t="str">
            <v>资源产业路</v>
          </cell>
          <cell r="L6254" t="str">
            <v>一类地区</v>
          </cell>
          <cell r="M6254" t="str">
            <v>国家贫困县</v>
          </cell>
          <cell r="N6254" t="str">
            <v>路面改善</v>
          </cell>
          <cell r="O6254" t="str">
            <v>秀坪绿盟高标准产业园</v>
          </cell>
          <cell r="R6254" t="str">
            <v>3.5</v>
          </cell>
          <cell r="S6254" t="str">
            <v>6(5)</v>
          </cell>
          <cell r="T6254" t="str">
            <v>无</v>
          </cell>
          <cell r="U6254">
            <v>0</v>
          </cell>
          <cell r="V6254">
            <v>5.46</v>
          </cell>
          <cell r="W6254">
            <v>5.46</v>
          </cell>
        </row>
        <row r="6255">
          <cell r="I6255" t="str">
            <v>雁池横断山村鸡母坑猪场道路</v>
          </cell>
          <cell r="J6255" t="str">
            <v>1312F4307260096</v>
          </cell>
          <cell r="K6255" t="str">
            <v>资源产业路</v>
          </cell>
          <cell r="L6255" t="str">
            <v>一类地区</v>
          </cell>
          <cell r="M6255" t="str">
            <v>国家贫困县</v>
          </cell>
          <cell r="N6255" t="str">
            <v>新建</v>
          </cell>
          <cell r="O6255" t="str">
            <v>雁池横断山村鸡母坑猪场</v>
          </cell>
          <cell r="R6255" t="str">
            <v>0</v>
          </cell>
          <cell r="S6255" t="str">
            <v>6(4.5)</v>
          </cell>
          <cell r="T6255" t="str">
            <v>无</v>
          </cell>
          <cell r="U6255">
            <v>0</v>
          </cell>
          <cell r="V6255">
            <v>1.2</v>
          </cell>
          <cell r="W6255">
            <v>1.2</v>
          </cell>
        </row>
        <row r="6256">
          <cell r="I6256" t="str">
            <v>雁池乡矿岭村廖家坪养殖场道路</v>
          </cell>
          <cell r="J6256" t="str">
            <v>131201F4307260003</v>
          </cell>
          <cell r="K6256" t="str">
            <v>资源产业路</v>
          </cell>
          <cell r="L6256" t="str">
            <v>一类地区</v>
          </cell>
          <cell r="M6256" t="str">
            <v>国家贫困县</v>
          </cell>
          <cell r="N6256" t="str">
            <v>新建</v>
          </cell>
          <cell r="O6256" t="str">
            <v>雁池乡矿岭村廖家坪养殖场</v>
          </cell>
          <cell r="R6256" t="str">
            <v>3.5</v>
          </cell>
          <cell r="S6256" t="str">
            <v>6(5)</v>
          </cell>
          <cell r="T6256" t="str">
            <v>C975430726</v>
          </cell>
          <cell r="U6256">
            <v>0</v>
          </cell>
          <cell r="V6256">
            <v>2.2000000000000002</v>
          </cell>
          <cell r="W6256">
            <v>2.2000000000000002</v>
          </cell>
        </row>
        <row r="6257">
          <cell r="I6257" t="str">
            <v>羊毛滩哲武蛋鸡养殖基地道路</v>
          </cell>
          <cell r="J6257" t="str">
            <v>1312F4307260023</v>
          </cell>
          <cell r="K6257" t="str">
            <v>资源产业路</v>
          </cell>
          <cell r="L6257" t="str">
            <v>一类地区</v>
          </cell>
          <cell r="M6257" t="str">
            <v>国家贫困县</v>
          </cell>
          <cell r="N6257" t="str">
            <v>升级改造（提质改造）</v>
          </cell>
          <cell r="O6257" t="str">
            <v>羊毛滩哲武蛋鸡养殖基地</v>
          </cell>
          <cell r="R6257" t="str">
            <v>3.5</v>
          </cell>
          <cell r="S6257" t="str">
            <v>6</v>
          </cell>
          <cell r="T6257" t="str">
            <v>Y109  CD84</v>
          </cell>
          <cell r="U6257">
            <v>0</v>
          </cell>
          <cell r="V6257">
            <v>3.8</v>
          </cell>
          <cell r="W6257">
            <v>3.8</v>
          </cell>
        </row>
        <row r="6258">
          <cell r="I6258" t="str">
            <v>永兴街道双桥社区兄弟柑桔专业合作社种植基地道路</v>
          </cell>
          <cell r="J6258" t="str">
            <v>1312F4307260107</v>
          </cell>
          <cell r="K6258" t="str">
            <v>资源产业路</v>
          </cell>
          <cell r="L6258" t="str">
            <v>一类地区</v>
          </cell>
          <cell r="M6258" t="str">
            <v>国家贫困县</v>
          </cell>
          <cell r="N6258" t="str">
            <v>新建</v>
          </cell>
          <cell r="O6258" t="str">
            <v>永兴街道双桥社区兄弟柑桔专业合作社种植基地</v>
          </cell>
          <cell r="R6258" t="str">
            <v>0</v>
          </cell>
          <cell r="S6258" t="str">
            <v>9</v>
          </cell>
          <cell r="T6258" t="str">
            <v>无</v>
          </cell>
          <cell r="U6258">
            <v>0</v>
          </cell>
          <cell r="V6258">
            <v>0.85</v>
          </cell>
          <cell r="W6258">
            <v>0.85</v>
          </cell>
        </row>
        <row r="6259">
          <cell r="I6259" t="str">
            <v>袁哥柑橘专业合作社道路</v>
          </cell>
          <cell r="J6259" t="str">
            <v>1312F4307260021</v>
          </cell>
          <cell r="K6259" t="str">
            <v>资源产业路</v>
          </cell>
          <cell r="L6259" t="str">
            <v>一类地区</v>
          </cell>
          <cell r="M6259" t="str">
            <v>国家贫困县</v>
          </cell>
          <cell r="N6259" t="str">
            <v>新建</v>
          </cell>
          <cell r="O6259" t="str">
            <v>袁哥柑橘专业合作社</v>
          </cell>
          <cell r="R6259" t="str">
            <v>0</v>
          </cell>
          <cell r="S6259" t="str">
            <v>6(5)</v>
          </cell>
          <cell r="T6259" t="str">
            <v>无</v>
          </cell>
          <cell r="U6259">
            <v>0</v>
          </cell>
          <cell r="V6259">
            <v>2</v>
          </cell>
          <cell r="W6259">
            <v>2</v>
          </cell>
        </row>
        <row r="6260">
          <cell r="I6260" t="str">
            <v>皂市镇天鹅山村粮油基地公路</v>
          </cell>
          <cell r="J6260" t="str">
            <v>1312F4307260200</v>
          </cell>
          <cell r="K6260" t="str">
            <v>资源产业路</v>
          </cell>
          <cell r="L6260" t="str">
            <v>一类地区</v>
          </cell>
          <cell r="M6260" t="str">
            <v>国家贫困县</v>
          </cell>
          <cell r="N6260" t="str">
            <v>新建</v>
          </cell>
          <cell r="O6260" t="str">
            <v>皂市镇天鹅山村粮油基地</v>
          </cell>
          <cell r="R6260" t="str">
            <v>0</v>
          </cell>
          <cell r="S6260" t="str">
            <v>6(5)</v>
          </cell>
          <cell r="T6260" t="str">
            <v>无</v>
          </cell>
          <cell r="U6260">
            <v>0</v>
          </cell>
          <cell r="V6260">
            <v>1.9</v>
          </cell>
          <cell r="W6260">
            <v>1.9</v>
          </cell>
        </row>
        <row r="6261">
          <cell r="I6261" t="str">
            <v>皂市镇天鹅山柑橙产业基地公路</v>
          </cell>
          <cell r="J6261" t="str">
            <v>1312F4307260198</v>
          </cell>
          <cell r="K6261" t="str">
            <v>资源产业路</v>
          </cell>
          <cell r="L6261" t="str">
            <v>一类地区</v>
          </cell>
          <cell r="M6261" t="str">
            <v>国家贫困县</v>
          </cell>
          <cell r="N6261" t="str">
            <v>新建</v>
          </cell>
          <cell r="O6261" t="str">
            <v>皂市镇天鹅山皂天果业柑橘产业基地</v>
          </cell>
          <cell r="R6261" t="str">
            <v>0</v>
          </cell>
          <cell r="S6261" t="str">
            <v>6(5)</v>
          </cell>
          <cell r="T6261" t="str">
            <v>无</v>
          </cell>
          <cell r="U6261">
            <v>0</v>
          </cell>
          <cell r="V6261">
            <v>4.4000000000000004</v>
          </cell>
          <cell r="W6261">
            <v>4.4000000000000004</v>
          </cell>
        </row>
        <row r="6262">
          <cell r="I6262" t="str">
            <v>正大集团石门生猪产业链（二期）道路</v>
          </cell>
          <cell r="J6262" t="str">
            <v>1312F4307260033</v>
          </cell>
          <cell r="K6262" t="str">
            <v>资源产业路</v>
          </cell>
          <cell r="L6262" t="str">
            <v>一类地区</v>
          </cell>
          <cell r="M6262" t="str">
            <v>国家贫困县</v>
          </cell>
          <cell r="N6262" t="str">
            <v>升级改造（提质改造）</v>
          </cell>
          <cell r="O6262" t="str">
            <v>正大集团石门生猪产业链（二期）</v>
          </cell>
          <cell r="R6262" t="str">
            <v>3.5</v>
          </cell>
          <cell r="S6262" t="str">
            <v>6(5)</v>
          </cell>
          <cell r="T6262" t="str">
            <v>Y063     无</v>
          </cell>
          <cell r="U6262">
            <v>0</v>
          </cell>
          <cell r="V6262">
            <v>6</v>
          </cell>
          <cell r="W6262">
            <v>6</v>
          </cell>
        </row>
        <row r="6263">
          <cell r="I6263" t="str">
            <v>正大集团石门生猪产业链（二期）三圣庙基地道路</v>
          </cell>
          <cell r="J6263" t="str">
            <v>1312F4307260088</v>
          </cell>
          <cell r="K6263" t="str">
            <v>资源产业路</v>
          </cell>
          <cell r="L6263" t="str">
            <v>一类地区</v>
          </cell>
          <cell r="M6263" t="str">
            <v>国家贫困县</v>
          </cell>
          <cell r="N6263" t="str">
            <v>新建</v>
          </cell>
          <cell r="O6263" t="str">
            <v>正大集团石门生猪产业链（二期）三圣庙基地</v>
          </cell>
          <cell r="R6263" t="str">
            <v>0</v>
          </cell>
          <cell r="S6263" t="str">
            <v>6(5)</v>
          </cell>
          <cell r="T6263" t="str">
            <v>无</v>
          </cell>
          <cell r="U6263">
            <v>0</v>
          </cell>
          <cell r="V6263">
            <v>1.4</v>
          </cell>
          <cell r="W6263">
            <v>1.4</v>
          </cell>
        </row>
        <row r="6264">
          <cell r="I6264" t="str">
            <v>正大集团石门生猪产业链（二期）三圣乡百红公路</v>
          </cell>
          <cell r="J6264" t="str">
            <v>1312F4307260104</v>
          </cell>
          <cell r="K6264" t="str">
            <v>资源产业路</v>
          </cell>
          <cell r="L6264" t="str">
            <v>一类地区</v>
          </cell>
          <cell r="M6264" t="str">
            <v>国家贫困县</v>
          </cell>
          <cell r="N6264" t="str">
            <v>升级改造（提质改造）</v>
          </cell>
          <cell r="O6264" t="str">
            <v>正大集团石门生猪产业链（二期）三圣乡百红育肥场</v>
          </cell>
          <cell r="R6264" t="str">
            <v>4.5</v>
          </cell>
          <cell r="S6264" t="str">
            <v>6.5</v>
          </cell>
          <cell r="T6264" t="str">
            <v>X125  Y029</v>
          </cell>
          <cell r="U6264">
            <v>0</v>
          </cell>
          <cell r="V6264">
            <v>15.2</v>
          </cell>
          <cell r="W6264">
            <v>15.2</v>
          </cell>
        </row>
        <row r="6265">
          <cell r="I6265" t="str">
            <v>正大集团石门生猪产业链（二期）三圣乡两河公路</v>
          </cell>
          <cell r="J6265" t="str">
            <v>1312F4307260059</v>
          </cell>
          <cell r="K6265" t="str">
            <v>资源产业路</v>
          </cell>
          <cell r="L6265" t="str">
            <v>一类地区</v>
          </cell>
          <cell r="M6265" t="str">
            <v>国家贫困县</v>
          </cell>
          <cell r="N6265" t="str">
            <v>新建</v>
          </cell>
          <cell r="O6265" t="str">
            <v>正大集团石门生猪产业链（二期）三圣乡两河</v>
          </cell>
          <cell r="R6265" t="str">
            <v>0</v>
          </cell>
          <cell r="S6265" t="str">
            <v>6.5</v>
          </cell>
          <cell r="T6265" t="str">
            <v>无</v>
          </cell>
          <cell r="U6265">
            <v>0</v>
          </cell>
          <cell r="V6265">
            <v>1.6</v>
          </cell>
          <cell r="W6265">
            <v>1.6</v>
          </cell>
        </row>
        <row r="6266">
          <cell r="I6266" t="str">
            <v>正大集团石门生猪产业链（二期）雁池易家山基地道路</v>
          </cell>
          <cell r="J6266" t="str">
            <v>1312F4307260084</v>
          </cell>
          <cell r="K6266" t="str">
            <v>资源产业路</v>
          </cell>
          <cell r="L6266" t="str">
            <v>一类地区</v>
          </cell>
          <cell r="M6266" t="str">
            <v>国家贫困县</v>
          </cell>
          <cell r="N6266" t="str">
            <v>新建</v>
          </cell>
          <cell r="O6266" t="str">
            <v>正大集团石门生猪产业链（二期）雁池易家山基地</v>
          </cell>
          <cell r="R6266" t="str">
            <v>0</v>
          </cell>
          <cell r="S6266" t="str">
            <v>6(4.5)</v>
          </cell>
          <cell r="T6266" t="str">
            <v>无</v>
          </cell>
          <cell r="U6266">
            <v>0</v>
          </cell>
          <cell r="V6266">
            <v>1</v>
          </cell>
          <cell r="W6266">
            <v>1</v>
          </cell>
        </row>
        <row r="6267">
          <cell r="I6267" t="str">
            <v>正大集团石门生猪产业链（一期）维新观峰山基地道路</v>
          </cell>
          <cell r="J6267" t="str">
            <v>1312F4307260086</v>
          </cell>
          <cell r="K6267" t="str">
            <v>资源产业路</v>
          </cell>
          <cell r="L6267" t="str">
            <v>一类地区</v>
          </cell>
          <cell r="M6267" t="str">
            <v>国家贫困县</v>
          </cell>
          <cell r="N6267" t="str">
            <v>新建</v>
          </cell>
          <cell r="O6267" t="str">
            <v>正大集团石门生猪产业链（一期）维新观峰山基地</v>
          </cell>
          <cell r="R6267" t="str">
            <v>0</v>
          </cell>
          <cell r="S6267" t="str">
            <v>6(5)</v>
          </cell>
          <cell r="T6267" t="str">
            <v>无</v>
          </cell>
          <cell r="U6267">
            <v>0</v>
          </cell>
          <cell r="V6267">
            <v>0.8</v>
          </cell>
          <cell r="W6267">
            <v>0.8</v>
          </cell>
        </row>
        <row r="6268">
          <cell r="I6268" t="str">
            <v>正大集团石门生猪产业链（一期）维新乌木溪基地道路</v>
          </cell>
          <cell r="J6268" t="str">
            <v>1312F4307260087</v>
          </cell>
          <cell r="K6268" t="str">
            <v>资源产业路</v>
          </cell>
          <cell r="L6268" t="str">
            <v>一类地区</v>
          </cell>
          <cell r="M6268" t="str">
            <v>国家贫困县</v>
          </cell>
          <cell r="N6268" t="str">
            <v>新建</v>
          </cell>
          <cell r="O6268" t="str">
            <v>正大集团石门生猪产业链（一期）维新乌木溪基地</v>
          </cell>
          <cell r="R6268" t="str">
            <v>0</v>
          </cell>
          <cell r="S6268" t="str">
            <v>6(5)</v>
          </cell>
          <cell r="T6268" t="str">
            <v>无</v>
          </cell>
          <cell r="U6268">
            <v>0</v>
          </cell>
          <cell r="V6268">
            <v>1.2</v>
          </cell>
          <cell r="W6268">
            <v>1.2</v>
          </cell>
        </row>
        <row r="6269">
          <cell r="I6269" t="str">
            <v>正大集团石门生猪产业链（一期）新铺道路</v>
          </cell>
          <cell r="J6269" t="str">
            <v>1312F4307260032</v>
          </cell>
          <cell r="K6269" t="str">
            <v>资源产业路</v>
          </cell>
          <cell r="L6269" t="str">
            <v>一类地区</v>
          </cell>
          <cell r="M6269" t="str">
            <v>国家贫困县</v>
          </cell>
          <cell r="N6269" t="str">
            <v>升级改造（提质改造）</v>
          </cell>
          <cell r="O6269" t="str">
            <v>正大集团石门生猪产业链（一期）新铺</v>
          </cell>
          <cell r="R6269" t="str">
            <v>3.5</v>
          </cell>
          <cell r="S6269" t="str">
            <v>6</v>
          </cell>
          <cell r="T6269" t="str">
            <v>Y068430726</v>
          </cell>
          <cell r="U6269">
            <v>0</v>
          </cell>
          <cell r="V6269">
            <v>10.486000000000001</v>
          </cell>
          <cell r="W6269">
            <v>10.486000000000001</v>
          </cell>
        </row>
        <row r="6270">
          <cell r="I6270" t="str">
            <v>正大农牧夹山6000头种猪场道路</v>
          </cell>
          <cell r="J6270" t="str">
            <v>1312F4307260055</v>
          </cell>
          <cell r="K6270" t="str">
            <v>资源产业路</v>
          </cell>
          <cell r="L6270" t="str">
            <v>一类地区</v>
          </cell>
          <cell r="M6270" t="str">
            <v>国家贫困县</v>
          </cell>
          <cell r="N6270" t="str">
            <v>升级改造（提质改造）</v>
          </cell>
          <cell r="O6270" t="str">
            <v>正大农牧夹山6000头种猪场</v>
          </cell>
          <cell r="R6270" t="str">
            <v>4.5</v>
          </cell>
          <cell r="S6270" t="str">
            <v>6.5</v>
          </cell>
          <cell r="T6270" t="str">
            <v>Y007  Y036</v>
          </cell>
          <cell r="U6270">
            <v>0</v>
          </cell>
          <cell r="V6270">
            <v>12.2</v>
          </cell>
          <cell r="W6270">
            <v>12.2</v>
          </cell>
        </row>
        <row r="6271">
          <cell r="I6271" t="str">
            <v>正大项目（二期）彭家堰村双龙桥育肥场公路</v>
          </cell>
          <cell r="J6271" t="str">
            <v>1312F4307260114</v>
          </cell>
          <cell r="K6271" t="str">
            <v>资源产业路</v>
          </cell>
          <cell r="L6271" t="str">
            <v>一类地区</v>
          </cell>
          <cell r="M6271" t="str">
            <v>国家贫困县</v>
          </cell>
          <cell r="N6271" t="str">
            <v>新建</v>
          </cell>
          <cell r="O6271" t="str">
            <v>正大项目（二期）彭家堰村双龙桥育肥场</v>
          </cell>
          <cell r="R6271" t="str">
            <v>0</v>
          </cell>
          <cell r="S6271" t="str">
            <v>6(5)</v>
          </cell>
          <cell r="T6271" t="str">
            <v>无</v>
          </cell>
          <cell r="U6271">
            <v>0</v>
          </cell>
          <cell r="V6271">
            <v>1.3</v>
          </cell>
          <cell r="W6271">
            <v>1.3</v>
          </cell>
        </row>
        <row r="6272">
          <cell r="I6272" t="str">
            <v>志远方特色养殖生态旅游项目道路</v>
          </cell>
          <cell r="J6272" t="str">
            <v>1312F4307260048</v>
          </cell>
          <cell r="K6272" t="str">
            <v>资源产业路</v>
          </cell>
          <cell r="L6272" t="str">
            <v>一类地区</v>
          </cell>
          <cell r="M6272" t="str">
            <v>国家贫困县</v>
          </cell>
          <cell r="N6272" t="str">
            <v>升级改造（提质改造）</v>
          </cell>
          <cell r="O6272" t="str">
            <v>志远方特色养殖生态旅游项目</v>
          </cell>
          <cell r="R6272" t="str">
            <v>0</v>
          </cell>
          <cell r="S6272" t="str">
            <v>6(5)</v>
          </cell>
          <cell r="T6272" t="str">
            <v>无</v>
          </cell>
          <cell r="U6272">
            <v>0</v>
          </cell>
          <cell r="V6272">
            <v>0.35</v>
          </cell>
          <cell r="W6272">
            <v>0.35</v>
          </cell>
        </row>
        <row r="6273">
          <cell r="I6273" t="str">
            <v>白衣镇金果园林木种植产业路</v>
          </cell>
          <cell r="J6273" t="str">
            <v>131201F4307810002</v>
          </cell>
          <cell r="K6273" t="str">
            <v>资源产业路</v>
          </cell>
          <cell r="L6273" t="str">
            <v>三类地区</v>
          </cell>
          <cell r="M6273"/>
          <cell r="N6273" t="str">
            <v>新建</v>
          </cell>
          <cell r="O6273" t="str">
            <v>白衣镇金果园林木种植产业园</v>
          </cell>
          <cell r="R6273" t="str">
            <v>0</v>
          </cell>
          <cell r="S6273" t="str">
            <v>6(5)</v>
          </cell>
          <cell r="T6273" t="str">
            <v>无</v>
          </cell>
          <cell r="U6273">
            <v>0</v>
          </cell>
          <cell r="V6273">
            <v>0.85</v>
          </cell>
          <cell r="W6273">
            <v>0.85</v>
          </cell>
        </row>
        <row r="6274">
          <cell r="I6274" t="str">
            <v>白衣镇七姑山生猪养殖基地产业路</v>
          </cell>
          <cell r="J6274" t="str">
            <v>131201F4307810014</v>
          </cell>
          <cell r="K6274" t="str">
            <v>资源产业路</v>
          </cell>
          <cell r="L6274" t="str">
            <v>三类地区</v>
          </cell>
          <cell r="M6274"/>
          <cell r="N6274" t="str">
            <v>新建</v>
          </cell>
          <cell r="O6274" t="str">
            <v>白衣镇七姑山生猪养殖产业基地</v>
          </cell>
          <cell r="R6274" t="str">
            <v>0</v>
          </cell>
          <cell r="S6274" t="str">
            <v>6(5)</v>
          </cell>
          <cell r="T6274" t="str">
            <v>无</v>
          </cell>
          <cell r="U6274">
            <v>0</v>
          </cell>
          <cell r="V6274">
            <v>0.66</v>
          </cell>
          <cell r="W6274">
            <v>0.66</v>
          </cell>
        </row>
        <row r="6275">
          <cell r="I6275" t="str">
            <v>嘉山食用菌种植基地产业路</v>
          </cell>
          <cell r="J6275" t="str">
            <v>131201F4307810007</v>
          </cell>
          <cell r="K6275" t="str">
            <v>资源产业路</v>
          </cell>
          <cell r="L6275" t="str">
            <v>三类地区</v>
          </cell>
          <cell r="M6275"/>
          <cell r="N6275" t="str">
            <v>新建</v>
          </cell>
          <cell r="O6275" t="str">
            <v>嘉山食用菌产业基地</v>
          </cell>
          <cell r="R6275" t="str">
            <v>0</v>
          </cell>
          <cell r="S6275" t="str">
            <v>6(5)</v>
          </cell>
          <cell r="T6275" t="str">
            <v>无</v>
          </cell>
          <cell r="U6275">
            <v>0</v>
          </cell>
          <cell r="V6275">
            <v>0.52</v>
          </cell>
          <cell r="W6275">
            <v>0.52</v>
          </cell>
        </row>
        <row r="6276">
          <cell r="I6276" t="str">
            <v>毛里湖镇芳草畜牧养殖基地产业路</v>
          </cell>
          <cell r="J6276" t="str">
            <v>1312F4307810012</v>
          </cell>
          <cell r="K6276" t="str">
            <v>资源产业路</v>
          </cell>
          <cell r="L6276" t="str">
            <v>三类地区</v>
          </cell>
          <cell r="M6276"/>
          <cell r="N6276" t="str">
            <v>新建</v>
          </cell>
          <cell r="O6276" t="str">
            <v>毛里湖镇芳草畜牧养殖产业园</v>
          </cell>
          <cell r="R6276" t="str">
            <v>0</v>
          </cell>
          <cell r="S6276" t="str">
            <v>6</v>
          </cell>
          <cell r="T6276" t="str">
            <v>无</v>
          </cell>
          <cell r="U6276">
            <v>0</v>
          </cell>
          <cell r="V6276">
            <v>1.4</v>
          </cell>
          <cell r="W6276">
            <v>1.4</v>
          </cell>
        </row>
        <row r="6277">
          <cell r="I6277" t="str">
            <v>毛里湖镇金花瓶果蔬种植基地产业路</v>
          </cell>
          <cell r="J6277" t="str">
            <v>131201F4307810013</v>
          </cell>
          <cell r="K6277" t="str">
            <v>资源产业路</v>
          </cell>
          <cell r="L6277" t="str">
            <v>三类地区</v>
          </cell>
          <cell r="M6277"/>
          <cell r="N6277" t="str">
            <v>新建</v>
          </cell>
          <cell r="O6277" t="str">
            <v>毛里湖镇金花瓶果蔬种植产业基地</v>
          </cell>
          <cell r="R6277" t="str">
            <v>0</v>
          </cell>
          <cell r="S6277" t="str">
            <v>6(5)</v>
          </cell>
          <cell r="T6277" t="str">
            <v>无</v>
          </cell>
          <cell r="U6277">
            <v>0</v>
          </cell>
          <cell r="V6277">
            <v>0.88</v>
          </cell>
          <cell r="W6277">
            <v>0.88</v>
          </cell>
        </row>
        <row r="6278">
          <cell r="I6278" t="str">
            <v>毛里湖镇润农油茶种植基地产业路</v>
          </cell>
          <cell r="J6278" t="str">
            <v>131201F4307810012</v>
          </cell>
          <cell r="K6278" t="str">
            <v>资源产业路</v>
          </cell>
          <cell r="L6278" t="str">
            <v>三类地区</v>
          </cell>
          <cell r="M6278"/>
          <cell r="N6278" t="str">
            <v>新建</v>
          </cell>
          <cell r="O6278" t="str">
            <v>毛里湖镇润农油茶种植产业基地</v>
          </cell>
          <cell r="R6278" t="str">
            <v>0</v>
          </cell>
          <cell r="S6278" t="str">
            <v>6(5)</v>
          </cell>
          <cell r="T6278" t="str">
            <v>无</v>
          </cell>
          <cell r="U6278">
            <v>0</v>
          </cell>
          <cell r="V6278">
            <v>0.55000000000000004</v>
          </cell>
          <cell r="W6278">
            <v>0.55000000000000004</v>
          </cell>
        </row>
        <row r="6279">
          <cell r="I6279" t="str">
            <v>毛里湖镇桑宝园蚕桑种养基地产业路</v>
          </cell>
          <cell r="J6279" t="str">
            <v>1312F4307810014</v>
          </cell>
          <cell r="K6279" t="str">
            <v>资源产业路</v>
          </cell>
          <cell r="L6279" t="str">
            <v>三类地区</v>
          </cell>
          <cell r="M6279"/>
          <cell r="N6279" t="str">
            <v>新建</v>
          </cell>
          <cell r="O6279" t="str">
            <v>毛里湖镇桑宝园桑蚕种养基地产业园</v>
          </cell>
          <cell r="R6279" t="str">
            <v>0</v>
          </cell>
          <cell r="S6279" t="str">
            <v>6</v>
          </cell>
          <cell r="T6279" t="str">
            <v>无</v>
          </cell>
          <cell r="U6279">
            <v>0</v>
          </cell>
          <cell r="V6279">
            <v>0.7</v>
          </cell>
          <cell r="W6279">
            <v>0.7</v>
          </cell>
        </row>
        <row r="6280">
          <cell r="I6280" t="str">
            <v>毛里湖镇万家柑橘种植基地产业路</v>
          </cell>
          <cell r="J6280" t="str">
            <v>131201F4307810008</v>
          </cell>
          <cell r="K6280" t="str">
            <v>资源产业路</v>
          </cell>
          <cell r="L6280" t="str">
            <v>三类地区</v>
          </cell>
          <cell r="M6280"/>
          <cell r="N6280" t="str">
            <v>升级改造（提质改造）</v>
          </cell>
          <cell r="O6280" t="str">
            <v>毛里湖镇万家柑橘种植基地</v>
          </cell>
          <cell r="R6280" t="str">
            <v>3.5</v>
          </cell>
          <cell r="S6280" t="str">
            <v>6</v>
          </cell>
          <cell r="T6280" t="str">
            <v>无</v>
          </cell>
          <cell r="U6280">
            <v>0</v>
          </cell>
          <cell r="V6280">
            <v>4.2030000000000003</v>
          </cell>
          <cell r="W6280">
            <v>4.2030000000000003</v>
          </cell>
        </row>
        <row r="6281">
          <cell r="I6281" t="str">
            <v>新洲镇佳和生猪养殖基地产业路</v>
          </cell>
          <cell r="J6281" t="str">
            <v>1312F4307810010</v>
          </cell>
          <cell r="K6281" t="str">
            <v>资源产业路</v>
          </cell>
          <cell r="L6281" t="str">
            <v>三类地区</v>
          </cell>
          <cell r="M6281"/>
          <cell r="N6281" t="str">
            <v>升级改造（提质改造）</v>
          </cell>
          <cell r="O6281" t="str">
            <v>新洲镇佳和生猪养殖基地</v>
          </cell>
          <cell r="R6281" t="str">
            <v>4</v>
          </cell>
          <cell r="S6281" t="str">
            <v>6</v>
          </cell>
          <cell r="T6281" t="str">
            <v>Y006430781</v>
          </cell>
          <cell r="U6281">
            <v>0</v>
          </cell>
          <cell r="V6281">
            <v>2.6179999999999999</v>
          </cell>
          <cell r="W6281">
            <v>2.6179999999999999</v>
          </cell>
        </row>
        <row r="6282">
          <cell r="I6282" t="str">
            <v>新洲镇新佳肉兔基地产业路</v>
          </cell>
          <cell r="J6282" t="str">
            <v>1312F4307810019</v>
          </cell>
          <cell r="K6282" t="str">
            <v>资源产业路</v>
          </cell>
          <cell r="L6282" t="str">
            <v>三类地区</v>
          </cell>
          <cell r="M6282"/>
          <cell r="N6282" t="str">
            <v>升级改造（提质改造）</v>
          </cell>
          <cell r="O6282" t="str">
            <v>新洲镇新佳肉兔基地</v>
          </cell>
          <cell r="R6282" t="str">
            <v>3.5</v>
          </cell>
          <cell r="S6282" t="str">
            <v>6</v>
          </cell>
          <cell r="T6282" t="str">
            <v>Y102430781</v>
          </cell>
          <cell r="U6282">
            <v>0</v>
          </cell>
          <cell r="V6282">
            <v>4.8760000000000003</v>
          </cell>
          <cell r="W6282">
            <v>4.8760000000000003</v>
          </cell>
        </row>
        <row r="6283">
          <cell r="I6283" t="str">
            <v>新洲镇友青油牡丹种植基地产业路</v>
          </cell>
          <cell r="J6283" t="str">
            <v>131201F4307810001</v>
          </cell>
          <cell r="K6283" t="str">
            <v>资源产业路</v>
          </cell>
          <cell r="L6283" t="str">
            <v>三类地区</v>
          </cell>
          <cell r="M6283"/>
          <cell r="N6283" t="str">
            <v>升级改造（提质改造）</v>
          </cell>
          <cell r="O6283" t="str">
            <v>新洲友青油牡丹种植基地产业园</v>
          </cell>
          <cell r="R6283" t="str">
            <v>3.5</v>
          </cell>
          <cell r="S6283" t="str">
            <v>6(5)</v>
          </cell>
          <cell r="T6283" t="str">
            <v>C003430781</v>
          </cell>
          <cell r="U6283">
            <v>0</v>
          </cell>
          <cell r="V6283">
            <v>1.8</v>
          </cell>
          <cell r="W6283">
            <v>1.8</v>
          </cell>
        </row>
        <row r="6284">
          <cell r="I6284" t="str">
            <v>新洲镇怡农原生态养殖基地产业路</v>
          </cell>
          <cell r="J6284" t="str">
            <v>131201F4307810003</v>
          </cell>
          <cell r="K6284" t="str">
            <v>资源产业路</v>
          </cell>
          <cell r="L6284" t="str">
            <v>三类地区</v>
          </cell>
          <cell r="M6284"/>
          <cell r="N6284" t="str">
            <v>升级改造（提质改造）</v>
          </cell>
          <cell r="O6284" t="str">
            <v>新洲镇怡农原生态养殖基地产业园</v>
          </cell>
          <cell r="R6284" t="str">
            <v>4.5</v>
          </cell>
          <cell r="S6284" t="str">
            <v>6</v>
          </cell>
          <cell r="T6284" t="str">
            <v>XJ04430781</v>
          </cell>
          <cell r="U6284">
            <v>0</v>
          </cell>
          <cell r="V6284">
            <v>8.1639999999999997</v>
          </cell>
          <cell r="W6284">
            <v>8.1639999999999997</v>
          </cell>
        </row>
        <row r="6285">
          <cell r="I6285" t="str">
            <v>药山村彬彬中药黄精药草基地产业路</v>
          </cell>
          <cell r="J6285" t="str">
            <v>131201F4307810004</v>
          </cell>
          <cell r="K6285" t="str">
            <v>资源产业路</v>
          </cell>
          <cell r="L6285" t="str">
            <v>三类地区</v>
          </cell>
          <cell r="M6285"/>
          <cell r="N6285" t="str">
            <v>新建</v>
          </cell>
          <cell r="O6285" t="str">
            <v>药山村彬彬中药黄精药草产业基地</v>
          </cell>
          <cell r="R6285" t="str">
            <v>0</v>
          </cell>
          <cell r="S6285" t="str">
            <v>6(5)</v>
          </cell>
          <cell r="T6285" t="str">
            <v>无</v>
          </cell>
          <cell r="U6285">
            <v>0</v>
          </cell>
          <cell r="V6285">
            <v>2</v>
          </cell>
          <cell r="W6285">
            <v>2</v>
          </cell>
        </row>
        <row r="6286">
          <cell r="I6286" t="str">
            <v>药山镇西湖村森毅林业基地产业路</v>
          </cell>
          <cell r="J6286" t="str">
            <v>1312F4307810015</v>
          </cell>
          <cell r="K6286" t="str">
            <v>资源产业路</v>
          </cell>
          <cell r="L6286" t="str">
            <v>三类地区</v>
          </cell>
          <cell r="M6286"/>
          <cell r="N6286" t="str">
            <v>新建</v>
          </cell>
          <cell r="O6286" t="str">
            <v>药山镇西湖村森毅林业基地</v>
          </cell>
          <cell r="R6286" t="str">
            <v>0</v>
          </cell>
          <cell r="S6286" t="str">
            <v>6(5)</v>
          </cell>
          <cell r="T6286" t="str">
            <v>无</v>
          </cell>
          <cell r="U6286">
            <v>0</v>
          </cell>
          <cell r="V6286">
            <v>1.4</v>
          </cell>
          <cell r="W6286">
            <v>1.4</v>
          </cell>
        </row>
        <row r="6287">
          <cell r="I6287" t="str">
            <v>河洲甲鱼养殖特色园路</v>
          </cell>
          <cell r="J6287" t="str">
            <v>1312F4307960001</v>
          </cell>
          <cell r="K6287" t="str">
            <v>资源产业路</v>
          </cell>
          <cell r="L6287" t="str">
            <v>三类地区</v>
          </cell>
          <cell r="M6287"/>
          <cell r="O6287" t="str">
            <v>河洲甲鱼养殖特色园</v>
          </cell>
          <cell r="R6287" t="str">
            <v>4</v>
          </cell>
          <cell r="S6287" t="str">
            <v>6</v>
          </cell>
          <cell r="T6287" t="str">
            <v>CJA3430703</v>
          </cell>
          <cell r="U6287">
            <v>0.2</v>
          </cell>
          <cell r="V6287">
            <v>1.65</v>
          </cell>
          <cell r="W6287">
            <v>1.448</v>
          </cell>
        </row>
        <row r="6288">
          <cell r="I6288" t="str">
            <v>金鹤稻虾产业园路</v>
          </cell>
          <cell r="J6288" t="str">
            <v>1312F4307960004</v>
          </cell>
          <cell r="K6288" t="str">
            <v>资源产业路</v>
          </cell>
          <cell r="L6288" t="str">
            <v>三类地区</v>
          </cell>
          <cell r="M6288"/>
          <cell r="O6288" t="str">
            <v>金鹤稻虾产业园</v>
          </cell>
          <cell r="R6288" t="str">
            <v>5.5</v>
          </cell>
          <cell r="S6288" t="str">
            <v>6</v>
          </cell>
          <cell r="T6288" t="str">
            <v>X081430703</v>
          </cell>
          <cell r="U6288">
            <v>17.364000000000001</v>
          </cell>
          <cell r="V6288">
            <v>23.234000000000002</v>
          </cell>
          <cell r="W6288">
            <v>5.87</v>
          </cell>
        </row>
        <row r="6289">
          <cell r="I6289" t="str">
            <v>巨创生态龙虾养殖特色产业园路</v>
          </cell>
          <cell r="J6289" t="str">
            <v>1312F4307960005</v>
          </cell>
          <cell r="K6289" t="str">
            <v>资源产业路</v>
          </cell>
          <cell r="L6289" t="str">
            <v>三类地区</v>
          </cell>
          <cell r="M6289"/>
          <cell r="O6289" t="str">
            <v>巨创生态龙虾养殖特色产业园</v>
          </cell>
          <cell r="R6289" t="str">
            <v>4.5</v>
          </cell>
          <cell r="S6289" t="str">
            <v>6</v>
          </cell>
          <cell r="T6289" t="str">
            <v>CA04430703</v>
          </cell>
          <cell r="U6289">
            <v>0</v>
          </cell>
          <cell r="V6289">
            <v>5</v>
          </cell>
          <cell r="W6289">
            <v>5</v>
          </cell>
        </row>
        <row r="6290">
          <cell r="I6290" t="str">
            <v>玫瑰湾产业园路</v>
          </cell>
          <cell r="J6290" t="str">
            <v>1312F4307960006</v>
          </cell>
          <cell r="K6290" t="str">
            <v>资源产业路</v>
          </cell>
          <cell r="L6290" t="str">
            <v>三类地区</v>
          </cell>
          <cell r="M6290"/>
          <cell r="N6290" t="str">
            <v>升级改造（提质改造）</v>
          </cell>
          <cell r="O6290" t="str">
            <v>玫瑰湾产业园</v>
          </cell>
          <cell r="R6290" t="str">
            <v>3.5</v>
          </cell>
          <cell r="S6290" t="str">
            <v>6</v>
          </cell>
          <cell r="T6290" t="str">
            <v>C125430703</v>
          </cell>
          <cell r="U6290">
            <v>0</v>
          </cell>
          <cell r="V6290">
            <v>2.2000000000000002</v>
          </cell>
          <cell r="W6290">
            <v>2.2000000000000002</v>
          </cell>
        </row>
        <row r="6291">
          <cell r="I6291" t="str">
            <v>阳湖休闲农业产业园路</v>
          </cell>
          <cell r="J6291" t="str">
            <v>1312F4307960003</v>
          </cell>
          <cell r="K6291" t="str">
            <v>资源产业路</v>
          </cell>
          <cell r="L6291" t="str">
            <v>三类地区</v>
          </cell>
          <cell r="M6291"/>
          <cell r="O6291" t="str">
            <v>阳湖休闲农业产业园</v>
          </cell>
          <cell r="R6291" t="str">
            <v>3.5</v>
          </cell>
          <cell r="S6291" t="str">
            <v>6</v>
          </cell>
          <cell r="T6291" t="str">
            <v>CL76430703</v>
          </cell>
          <cell r="U6291">
            <v>0.5</v>
          </cell>
          <cell r="V6291">
            <v>1.7210000000000001</v>
          </cell>
          <cell r="W6291">
            <v>1.2210000000000001</v>
          </cell>
        </row>
        <row r="6292">
          <cell r="I6292" t="str">
            <v>汤家山菊花基地2连接路</v>
          </cell>
          <cell r="J6292" t="str">
            <v>1312F4307970005</v>
          </cell>
          <cell r="K6292" t="str">
            <v>资源产业路</v>
          </cell>
          <cell r="L6292" t="str">
            <v>三类地区</v>
          </cell>
          <cell r="M6292"/>
          <cell r="N6292" t="str">
            <v>新建</v>
          </cell>
          <cell r="O6292" t="str">
            <v>汤家山菊花基地</v>
          </cell>
          <cell r="R6292" t="str">
            <v>0</v>
          </cell>
          <cell r="S6292" t="str">
            <v>6</v>
          </cell>
          <cell r="T6292" t="str">
            <v>无</v>
          </cell>
          <cell r="U6292">
            <v>0</v>
          </cell>
          <cell r="V6292">
            <v>1.5</v>
          </cell>
          <cell r="W6292">
            <v>1.5</v>
          </cell>
        </row>
        <row r="6293">
          <cell r="I6293" t="str">
            <v>桃花源果桃采摘休闲特色产业园道路建设</v>
          </cell>
          <cell r="J6293" t="str">
            <v>1312F4307970002</v>
          </cell>
          <cell r="K6293" t="str">
            <v>资源产业路</v>
          </cell>
          <cell r="L6293" t="str">
            <v>三类地区</v>
          </cell>
          <cell r="M6293"/>
          <cell r="N6293" t="str">
            <v>新建</v>
          </cell>
          <cell r="O6293" t="str">
            <v>桃花源果桃采摘休闲特色产业园</v>
          </cell>
          <cell r="R6293" t="str">
            <v>0</v>
          </cell>
          <cell r="S6293" t="str">
            <v>6</v>
          </cell>
          <cell r="T6293" t="str">
            <v>无</v>
          </cell>
          <cell r="U6293">
            <v>0</v>
          </cell>
          <cell r="V6293">
            <v>1</v>
          </cell>
          <cell r="W6293">
            <v>1</v>
          </cell>
        </row>
        <row r="6294">
          <cell r="I6294" t="str">
            <v>桃花源农业观光休闲产业园道路建设</v>
          </cell>
          <cell r="J6294" t="str">
            <v>1312F4307970001</v>
          </cell>
          <cell r="K6294" t="str">
            <v>资源产业路</v>
          </cell>
          <cell r="L6294" t="str">
            <v>三类地区</v>
          </cell>
          <cell r="M6294"/>
          <cell r="N6294" t="str">
            <v>新建</v>
          </cell>
          <cell r="O6294" t="str">
            <v>桃花源农业观光休闲产业园</v>
          </cell>
          <cell r="R6294" t="str">
            <v>0</v>
          </cell>
          <cell r="S6294" t="str">
            <v>6</v>
          </cell>
          <cell r="T6294" t="str">
            <v>无</v>
          </cell>
          <cell r="U6294">
            <v>0</v>
          </cell>
          <cell r="V6294">
            <v>2.2000000000000002</v>
          </cell>
          <cell r="W6294">
            <v>2.2000000000000002</v>
          </cell>
        </row>
        <row r="6295">
          <cell r="I6295" t="str">
            <v>常德经济技术开发区瑞盛生态种养家庭农场连接路</v>
          </cell>
          <cell r="J6295" t="str">
            <v>1312F4307990003</v>
          </cell>
          <cell r="K6295" t="str">
            <v>资源产业路</v>
          </cell>
          <cell r="L6295" t="str">
            <v>三类地区</v>
          </cell>
          <cell r="M6295"/>
          <cell r="N6295" t="str">
            <v>新建</v>
          </cell>
          <cell r="O6295" t="str">
            <v>经开区瑞盛生态种养家庭农场</v>
          </cell>
          <cell r="R6295" t="str">
            <v>3</v>
          </cell>
          <cell r="S6295" t="str">
            <v>6(5)</v>
          </cell>
          <cell r="T6295" t="str">
            <v>无</v>
          </cell>
          <cell r="U6295">
            <v>0</v>
          </cell>
          <cell r="V6295">
            <v>0.88</v>
          </cell>
          <cell r="W6295">
            <v>0.88</v>
          </cell>
        </row>
        <row r="6296">
          <cell r="I6296" t="str">
            <v>常德经开区九龙湖生态农业示范园连接路</v>
          </cell>
          <cell r="J6296" t="str">
            <v>1312F4307990002</v>
          </cell>
          <cell r="K6296" t="str">
            <v>资源产业路</v>
          </cell>
          <cell r="L6296" t="str">
            <v>三类地区</v>
          </cell>
          <cell r="M6296"/>
          <cell r="N6296" t="str">
            <v>升级改造（提质改造）</v>
          </cell>
          <cell r="O6296" t="str">
            <v>九龙湖生态农业示范园</v>
          </cell>
          <cell r="R6296" t="str">
            <v>5</v>
          </cell>
          <cell r="S6296" t="str">
            <v>7</v>
          </cell>
          <cell r="T6296" t="str">
            <v>X012430703</v>
          </cell>
          <cell r="U6296">
            <v>0</v>
          </cell>
          <cell r="V6296">
            <v>6.298</v>
          </cell>
          <cell r="W6296">
            <v>6.298</v>
          </cell>
        </row>
        <row r="6297">
          <cell r="I6297" t="str">
            <v>常德经开区石门桥镇二岗桥村油茶产生态产业园连接路</v>
          </cell>
          <cell r="J6297" t="str">
            <v>131201F4307990012</v>
          </cell>
          <cell r="K6297" t="str">
            <v>资源产业路</v>
          </cell>
          <cell r="L6297" t="str">
            <v>三类地区</v>
          </cell>
          <cell r="M6297"/>
          <cell r="N6297" t="str">
            <v>升级改造（提质改造）</v>
          </cell>
          <cell r="O6297" t="str">
            <v>常德经开区石门桥镇二岗桥镇油茶生态产业园</v>
          </cell>
          <cell r="R6297" t="str">
            <v>5</v>
          </cell>
          <cell r="S6297" t="str">
            <v>6</v>
          </cell>
          <cell r="T6297" t="str">
            <v>X001430722</v>
          </cell>
          <cell r="U6297">
            <v>0</v>
          </cell>
          <cell r="V6297">
            <v>7.4930000000000003</v>
          </cell>
          <cell r="W6297">
            <v>7.4930000000000003</v>
          </cell>
        </row>
        <row r="6298">
          <cell r="I6298" t="str">
            <v>常德经开区石门桥镇范家潭油茶产业园连接路</v>
          </cell>
          <cell r="J6298" t="str">
            <v>131201F4307990001</v>
          </cell>
          <cell r="K6298" t="str">
            <v>资源产业路</v>
          </cell>
          <cell r="L6298" t="str">
            <v>三类地区</v>
          </cell>
          <cell r="M6298"/>
          <cell r="N6298" t="str">
            <v>升级改造（提质改造）</v>
          </cell>
          <cell r="O6298" t="str">
            <v>常德经开区石门桥镇范家潭油茶产业园</v>
          </cell>
          <cell r="R6298" t="str">
            <v>4.5</v>
          </cell>
          <cell r="S6298" t="str">
            <v>6(5)</v>
          </cell>
          <cell r="T6298" t="str">
            <v>X079430722</v>
          </cell>
          <cell r="U6298">
            <v>0.35099999999999998</v>
          </cell>
          <cell r="V6298">
            <v>2.6880000000000002</v>
          </cell>
          <cell r="W6298">
            <v>2.3370000000000002</v>
          </cell>
        </row>
        <row r="6299">
          <cell r="I6299" t="str">
            <v>常德经开区石门桥镇何家堤村油茶生态产业园连接路</v>
          </cell>
          <cell r="J6299" t="str">
            <v>131201F4307990002</v>
          </cell>
          <cell r="K6299" t="str">
            <v>资源产业路</v>
          </cell>
          <cell r="L6299" t="str">
            <v>三类地区</v>
          </cell>
          <cell r="M6299"/>
          <cell r="N6299" t="str">
            <v>升级改造（提质改造）</v>
          </cell>
          <cell r="O6299" t="str">
            <v>常德经开区石门桥镇何家堤村油茶生态产业园</v>
          </cell>
          <cell r="R6299" t="str">
            <v>4.5</v>
          </cell>
          <cell r="S6299" t="str">
            <v>6(5)</v>
          </cell>
          <cell r="T6299" t="str">
            <v>X024430702</v>
          </cell>
          <cell r="U6299">
            <v>6.875</v>
          </cell>
          <cell r="V6299">
            <v>11.247999999999999</v>
          </cell>
          <cell r="W6299">
            <v>4.3730000000000002</v>
          </cell>
        </row>
        <row r="6300">
          <cell r="I6300" t="str">
            <v>常德经开区石门桥镇九龙庵生态农业文化园连接路</v>
          </cell>
          <cell r="J6300" t="str">
            <v>1312F4307990005</v>
          </cell>
          <cell r="K6300" t="str">
            <v>资源产业路</v>
          </cell>
          <cell r="L6300" t="str">
            <v>三类地区</v>
          </cell>
          <cell r="M6300"/>
          <cell r="N6300" t="str">
            <v>升级改造（提质改造）</v>
          </cell>
          <cell r="O6300" t="str">
            <v>常德经开区石门桥镇九龙庵生态农业文化园</v>
          </cell>
          <cell r="R6300" t="str">
            <v>3.5</v>
          </cell>
          <cell r="S6300" t="str">
            <v>6(5)</v>
          </cell>
          <cell r="T6300" t="str">
            <v>C327430703</v>
          </cell>
          <cell r="U6300">
            <v>0</v>
          </cell>
          <cell r="V6300">
            <v>3.3</v>
          </cell>
          <cell r="W6300">
            <v>3.3</v>
          </cell>
        </row>
        <row r="6301">
          <cell r="I6301" t="str">
            <v>常德经开区石门桥镇九龙庵油茶产业园连接路</v>
          </cell>
          <cell r="J6301" t="str">
            <v>1312F4307990006</v>
          </cell>
          <cell r="K6301" t="str">
            <v>资源产业路</v>
          </cell>
          <cell r="L6301" t="str">
            <v>三类地区</v>
          </cell>
          <cell r="M6301"/>
          <cell r="N6301" t="str">
            <v>升级改造（提质改造）</v>
          </cell>
          <cell r="O6301" t="str">
            <v>常德经开区石门桥镇九龙庵油茶产业园</v>
          </cell>
          <cell r="R6301" t="str">
            <v>5</v>
          </cell>
          <cell r="S6301" t="str">
            <v>6</v>
          </cell>
          <cell r="T6301" t="str">
            <v>Y004430703</v>
          </cell>
          <cell r="U6301">
            <v>0</v>
          </cell>
          <cell r="V6301">
            <v>4</v>
          </cell>
          <cell r="W6301">
            <v>4</v>
          </cell>
        </row>
        <row r="6302">
          <cell r="I6302" t="str">
            <v>常德市金湘陵生态农业开发有限公司连接路</v>
          </cell>
          <cell r="J6302" t="str">
            <v>131201F4307990013</v>
          </cell>
          <cell r="K6302" t="str">
            <v>资源产业路</v>
          </cell>
          <cell r="L6302" t="str">
            <v>三类地区</v>
          </cell>
          <cell r="M6302"/>
          <cell r="N6302" t="str">
            <v>新建</v>
          </cell>
          <cell r="O6302" t="str">
            <v>常德市金湘陵生态农业开发有限公司</v>
          </cell>
          <cell r="R6302" t="str">
            <v>3.5</v>
          </cell>
          <cell r="S6302" t="str">
            <v>6(5)</v>
          </cell>
          <cell r="T6302" t="str">
            <v>无</v>
          </cell>
          <cell r="U6302">
            <v>0</v>
          </cell>
          <cell r="V6302">
            <v>0.51</v>
          </cell>
          <cell r="W6302">
            <v>0.51</v>
          </cell>
        </row>
        <row r="6303">
          <cell r="I6303" t="str">
            <v>南湖村新建道路</v>
          </cell>
          <cell r="J6303" t="str">
            <v>1327F4307020001</v>
          </cell>
          <cell r="K6303" t="str">
            <v>新村与撤并村便捷连通</v>
          </cell>
          <cell r="L6303" t="str">
            <v>三类地区</v>
          </cell>
          <cell r="M6303"/>
          <cell r="N6303" t="str">
            <v>新建</v>
          </cell>
          <cell r="O6303" t="str">
            <v>南湖村</v>
          </cell>
          <cell r="P6303" t="str">
            <v>无路</v>
          </cell>
          <cell r="R6303" t="str">
            <v>0</v>
          </cell>
          <cell r="S6303" t="str">
            <v>3.5</v>
          </cell>
          <cell r="T6303" t="str">
            <v>无</v>
          </cell>
          <cell r="U6303">
            <v>0</v>
          </cell>
          <cell r="V6303">
            <v>0.4</v>
          </cell>
          <cell r="W6303">
            <v>0.4</v>
          </cell>
        </row>
        <row r="6304">
          <cell r="I6304" t="str">
            <v>三湖村C123扩改连接路</v>
          </cell>
          <cell r="J6304" t="str">
            <v>1327F4307020002</v>
          </cell>
          <cell r="K6304" t="str">
            <v>新村与撤并村便捷连通</v>
          </cell>
          <cell r="L6304" t="str">
            <v>三类地区</v>
          </cell>
          <cell r="M6304"/>
          <cell r="N6304" t="str">
            <v>升级改造（提质改造）</v>
          </cell>
          <cell r="O6304" t="str">
            <v>三湖村</v>
          </cell>
          <cell r="P6304" t="str">
            <v>四级公路</v>
          </cell>
          <cell r="R6304" t="str">
            <v>3.5</v>
          </cell>
          <cell r="S6304" t="str">
            <v>3.55</v>
          </cell>
          <cell r="T6304" t="str">
            <v>C123430702</v>
          </cell>
          <cell r="U6304">
            <v>0.56299999999999994</v>
          </cell>
          <cell r="V6304">
            <v>1.2629999999999999</v>
          </cell>
          <cell r="W6304">
            <v>0.7</v>
          </cell>
        </row>
        <row r="6305">
          <cell r="I6305" t="str">
            <v>太平9组道路</v>
          </cell>
          <cell r="J6305" t="str">
            <v>1327F4307020004</v>
          </cell>
          <cell r="K6305" t="str">
            <v>新村与撤并村便捷连通</v>
          </cell>
          <cell r="L6305" t="str">
            <v>三类地区</v>
          </cell>
          <cell r="M6305"/>
          <cell r="N6305" t="str">
            <v>新建</v>
          </cell>
          <cell r="O6305" t="str">
            <v>太平村</v>
          </cell>
          <cell r="P6305" t="str">
            <v>无路</v>
          </cell>
          <cell r="R6305" t="str">
            <v>0</v>
          </cell>
          <cell r="S6305" t="str">
            <v>3.5</v>
          </cell>
          <cell r="T6305" t="str">
            <v>无</v>
          </cell>
          <cell r="U6305">
            <v>0</v>
          </cell>
          <cell r="V6305">
            <v>0.25</v>
          </cell>
          <cell r="W6305">
            <v>0.25</v>
          </cell>
        </row>
        <row r="6306">
          <cell r="I6306" t="str">
            <v>太平村10组道路</v>
          </cell>
          <cell r="J6306" t="str">
            <v>1327F4307020005</v>
          </cell>
          <cell r="K6306" t="str">
            <v>新村与撤并村便捷连通</v>
          </cell>
          <cell r="L6306" t="str">
            <v>三类地区</v>
          </cell>
          <cell r="M6306"/>
          <cell r="N6306" t="str">
            <v>新建</v>
          </cell>
          <cell r="O6306" t="str">
            <v>太平村</v>
          </cell>
          <cell r="P6306" t="str">
            <v>无路</v>
          </cell>
          <cell r="R6306" t="str">
            <v>0</v>
          </cell>
          <cell r="S6306" t="str">
            <v>3.5</v>
          </cell>
          <cell r="T6306" t="str">
            <v>无</v>
          </cell>
          <cell r="U6306">
            <v>0</v>
          </cell>
          <cell r="V6306">
            <v>0.35</v>
          </cell>
          <cell r="W6306">
            <v>0.35</v>
          </cell>
        </row>
        <row r="6307">
          <cell r="I6307" t="str">
            <v>太平村Y012提质</v>
          </cell>
          <cell r="J6307" t="str">
            <v>1327F4307020003</v>
          </cell>
          <cell r="K6307" t="str">
            <v>新村与撤并村便捷连通</v>
          </cell>
          <cell r="L6307" t="str">
            <v>三类地区</v>
          </cell>
          <cell r="M6307"/>
          <cell r="N6307" t="str">
            <v>升级改造（提质改造）</v>
          </cell>
          <cell r="O6307" t="str">
            <v>太平村</v>
          </cell>
          <cell r="P6307" t="str">
            <v>四级公路</v>
          </cell>
          <cell r="R6307" t="str">
            <v>3.5</v>
          </cell>
          <cell r="S6307" t="str">
            <v>3.55</v>
          </cell>
          <cell r="T6307" t="str">
            <v>Y012430702</v>
          </cell>
          <cell r="U6307">
            <v>1</v>
          </cell>
          <cell r="V6307">
            <v>1.3</v>
          </cell>
          <cell r="W6307">
            <v>0.3</v>
          </cell>
        </row>
        <row r="6308">
          <cell r="I6308" t="str">
            <v>蔡家岗大银岗村与撤并村连通路</v>
          </cell>
          <cell r="J6308" t="str">
            <v>1327F4307030067</v>
          </cell>
          <cell r="K6308" t="str">
            <v>新村与撤并村便捷连通</v>
          </cell>
          <cell r="L6308" t="str">
            <v>三类地区</v>
          </cell>
          <cell r="M6308"/>
          <cell r="N6308" t="str">
            <v>新改建</v>
          </cell>
          <cell r="O6308" t="str">
            <v>大银岗村</v>
          </cell>
          <cell r="P6308" t="str">
            <v>等外公路</v>
          </cell>
          <cell r="R6308" t="str">
            <v>2.5</v>
          </cell>
          <cell r="S6308" t="str">
            <v>3.5</v>
          </cell>
          <cell r="T6308" t="str">
            <v>c600430703</v>
          </cell>
          <cell r="U6308">
            <v>0</v>
          </cell>
          <cell r="V6308">
            <v>1.5529999999999999</v>
          </cell>
          <cell r="W6308">
            <v>1.5529999999999999</v>
          </cell>
        </row>
        <row r="6309">
          <cell r="I6309" t="str">
            <v>蔡家岗五里溪村与撤并村连通路</v>
          </cell>
          <cell r="J6309" t="str">
            <v>1327F4307030041</v>
          </cell>
          <cell r="K6309" t="str">
            <v>新村与撤并村便捷连通</v>
          </cell>
          <cell r="L6309" t="str">
            <v>三类地区</v>
          </cell>
          <cell r="M6309"/>
          <cell r="N6309" t="str">
            <v>新改建</v>
          </cell>
          <cell r="O6309" t="str">
            <v>五里溪</v>
          </cell>
          <cell r="P6309" t="str">
            <v>等外公路</v>
          </cell>
          <cell r="R6309" t="str">
            <v>2.5</v>
          </cell>
          <cell r="S6309" t="str">
            <v>3.5</v>
          </cell>
          <cell r="T6309" t="str">
            <v>vo06430703</v>
          </cell>
          <cell r="U6309">
            <v>0</v>
          </cell>
          <cell r="V6309">
            <v>0.64</v>
          </cell>
          <cell r="W6309">
            <v>0.64</v>
          </cell>
        </row>
        <row r="6310">
          <cell r="I6310" t="str">
            <v>蔡家岗尹家坪村与撤并村连通路</v>
          </cell>
          <cell r="J6310" t="str">
            <v>1327F4307030042</v>
          </cell>
          <cell r="K6310" t="str">
            <v>新村与撤并村便捷连通</v>
          </cell>
          <cell r="L6310" t="str">
            <v>三类地区</v>
          </cell>
          <cell r="M6310"/>
          <cell r="N6310" t="str">
            <v>新改建</v>
          </cell>
          <cell r="O6310" t="str">
            <v>尹家坪村</v>
          </cell>
          <cell r="P6310" t="str">
            <v>等外公路</v>
          </cell>
          <cell r="R6310" t="str">
            <v>2.5</v>
          </cell>
          <cell r="S6310" t="str">
            <v>3.5</v>
          </cell>
          <cell r="T6310" t="str">
            <v>vo24430703</v>
          </cell>
          <cell r="U6310">
            <v>0</v>
          </cell>
          <cell r="V6310">
            <v>0.81</v>
          </cell>
          <cell r="W6310">
            <v>0.81</v>
          </cell>
        </row>
        <row r="6311">
          <cell r="I6311" t="str">
            <v>蔡家岗镇花园村与撤并村连通路（二期）</v>
          </cell>
          <cell r="J6311" t="str">
            <v>1327F4307030044</v>
          </cell>
          <cell r="K6311" t="str">
            <v>新村与撤并村便捷连通</v>
          </cell>
          <cell r="L6311" t="str">
            <v>三类地区</v>
          </cell>
          <cell r="M6311"/>
          <cell r="N6311" t="str">
            <v>改建</v>
          </cell>
          <cell r="O6311" t="str">
            <v>花园村</v>
          </cell>
          <cell r="P6311" t="str">
            <v>等外公路</v>
          </cell>
          <cell r="R6311" t="str">
            <v>2.5</v>
          </cell>
          <cell r="S6311" t="str">
            <v>3.5</v>
          </cell>
          <cell r="T6311" t="str">
            <v>vo29430703</v>
          </cell>
          <cell r="U6311">
            <v>0</v>
          </cell>
          <cell r="V6311">
            <v>0.48</v>
          </cell>
          <cell r="W6311">
            <v>0.48</v>
          </cell>
        </row>
        <row r="6312">
          <cell r="I6312" t="str">
            <v>蔡家岗镇花园村与撤并村连通路（三期）</v>
          </cell>
          <cell r="J6312" t="str">
            <v>1327F4307030045</v>
          </cell>
          <cell r="K6312" t="str">
            <v>新村与撤并村便捷连通</v>
          </cell>
          <cell r="L6312" t="str">
            <v>三类地区</v>
          </cell>
          <cell r="M6312"/>
          <cell r="N6312" t="str">
            <v>改建</v>
          </cell>
          <cell r="O6312" t="str">
            <v>花园村</v>
          </cell>
          <cell r="P6312" t="str">
            <v>等外公路</v>
          </cell>
          <cell r="R6312" t="str">
            <v>2.5</v>
          </cell>
          <cell r="S6312" t="str">
            <v>3.5</v>
          </cell>
          <cell r="T6312" t="str">
            <v>vo30430703</v>
          </cell>
          <cell r="U6312">
            <v>0</v>
          </cell>
          <cell r="V6312">
            <v>0.4</v>
          </cell>
          <cell r="W6312">
            <v>0.4</v>
          </cell>
        </row>
        <row r="6313">
          <cell r="I6313" t="str">
            <v>蔡家岗镇花园村与撤并村连通路（四期）</v>
          </cell>
          <cell r="J6313" t="str">
            <v>1327F4307030046</v>
          </cell>
          <cell r="K6313" t="str">
            <v>新村与撤并村便捷连通</v>
          </cell>
          <cell r="L6313" t="str">
            <v>三类地区</v>
          </cell>
          <cell r="M6313"/>
          <cell r="N6313" t="str">
            <v>改建</v>
          </cell>
          <cell r="O6313" t="str">
            <v>花园村</v>
          </cell>
          <cell r="P6313" t="str">
            <v>等外公路</v>
          </cell>
          <cell r="R6313" t="str">
            <v>2.5</v>
          </cell>
          <cell r="S6313" t="str">
            <v>3.5</v>
          </cell>
          <cell r="T6313" t="str">
            <v>无</v>
          </cell>
          <cell r="U6313">
            <v>0</v>
          </cell>
          <cell r="V6313">
            <v>1.2270000000000001</v>
          </cell>
          <cell r="W6313">
            <v>1.2270000000000001</v>
          </cell>
        </row>
        <row r="6314">
          <cell r="I6314" t="str">
            <v>蔡家岗镇花园村与撤并村连通路（五期）</v>
          </cell>
          <cell r="J6314" t="str">
            <v>1327F4307030047</v>
          </cell>
          <cell r="K6314" t="str">
            <v>新村与撤并村便捷连通</v>
          </cell>
          <cell r="L6314" t="str">
            <v>三类地区</v>
          </cell>
          <cell r="M6314"/>
          <cell r="N6314" t="str">
            <v>改建</v>
          </cell>
          <cell r="O6314" t="str">
            <v>花园村</v>
          </cell>
          <cell r="P6314" t="str">
            <v>等外公路</v>
          </cell>
          <cell r="R6314" t="str">
            <v>2.5</v>
          </cell>
          <cell r="S6314" t="str">
            <v>3.5</v>
          </cell>
          <cell r="T6314" t="str">
            <v>无</v>
          </cell>
          <cell r="U6314">
            <v>0</v>
          </cell>
          <cell r="V6314">
            <v>1.45</v>
          </cell>
          <cell r="W6314">
            <v>1.45</v>
          </cell>
        </row>
        <row r="6315">
          <cell r="I6315" t="str">
            <v>蔡家岗镇花园村与撤并村连通路（一期）</v>
          </cell>
          <cell r="J6315" t="str">
            <v>1327F4307030043</v>
          </cell>
          <cell r="K6315" t="str">
            <v>新村与撤并村便捷连通</v>
          </cell>
          <cell r="L6315" t="str">
            <v>三类地区</v>
          </cell>
          <cell r="M6315"/>
          <cell r="N6315" t="str">
            <v>改建</v>
          </cell>
          <cell r="O6315" t="str">
            <v>花园村</v>
          </cell>
          <cell r="P6315" t="str">
            <v>等外公路</v>
          </cell>
          <cell r="R6315" t="str">
            <v>2.5</v>
          </cell>
          <cell r="S6315" t="str">
            <v>3.5</v>
          </cell>
          <cell r="T6315" t="str">
            <v>c35a430703</v>
          </cell>
          <cell r="U6315">
            <v>0</v>
          </cell>
          <cell r="V6315">
            <v>1.2</v>
          </cell>
          <cell r="W6315">
            <v>1.2</v>
          </cell>
        </row>
        <row r="6316">
          <cell r="I6316" t="str">
            <v>草坪镇夹溪岭村与撤并村便捷连通路</v>
          </cell>
          <cell r="J6316" t="str">
            <v>1327F4307030053</v>
          </cell>
          <cell r="K6316" t="str">
            <v>新村与撤并村便捷连通</v>
          </cell>
          <cell r="L6316" t="str">
            <v>三类地区</v>
          </cell>
          <cell r="M6316"/>
          <cell r="N6316" t="str">
            <v>新改建</v>
          </cell>
          <cell r="O6316" t="str">
            <v>夹溪岭村</v>
          </cell>
          <cell r="P6316" t="str">
            <v>等外公路</v>
          </cell>
          <cell r="R6316" t="str">
            <v>2.5</v>
          </cell>
          <cell r="S6316" t="str">
            <v>3.5</v>
          </cell>
          <cell r="T6316" t="str">
            <v>v538430703</v>
          </cell>
          <cell r="U6316">
            <v>0</v>
          </cell>
          <cell r="V6316">
            <v>0.47</v>
          </cell>
          <cell r="W6316">
            <v>0.47</v>
          </cell>
        </row>
        <row r="6317">
          <cell r="I6317" t="str">
            <v>草坪镇兴隆街村与撤并村便捷连通路</v>
          </cell>
          <cell r="J6317" t="str">
            <v>1327F4307030054</v>
          </cell>
          <cell r="K6317" t="str">
            <v>新村与撤并村便捷连通</v>
          </cell>
          <cell r="L6317" t="str">
            <v>三类地区</v>
          </cell>
          <cell r="M6317"/>
          <cell r="N6317" t="str">
            <v>新改建</v>
          </cell>
          <cell r="O6317" t="str">
            <v>兴隆街村</v>
          </cell>
          <cell r="P6317" t="str">
            <v>等外公路</v>
          </cell>
          <cell r="R6317" t="str">
            <v>2.5</v>
          </cell>
          <cell r="S6317" t="str">
            <v>3.5</v>
          </cell>
          <cell r="T6317" t="str">
            <v>vc07430703</v>
          </cell>
          <cell r="U6317">
            <v>0</v>
          </cell>
          <cell r="V6317">
            <v>0.96099999999999997</v>
          </cell>
          <cell r="W6317">
            <v>0.96099999999999997</v>
          </cell>
        </row>
        <row r="6318">
          <cell r="I6318" t="str">
            <v>韩公渡城址村与撤并村便捷连通路</v>
          </cell>
          <cell r="J6318" t="str">
            <v>1327F4307030039</v>
          </cell>
          <cell r="K6318" t="str">
            <v>新村与撤并村便捷连通</v>
          </cell>
          <cell r="L6318" t="str">
            <v>三类地区</v>
          </cell>
          <cell r="M6318"/>
          <cell r="N6318" t="str">
            <v>改建</v>
          </cell>
          <cell r="O6318" t="str">
            <v>城址村</v>
          </cell>
          <cell r="P6318" t="str">
            <v>等外公路</v>
          </cell>
          <cell r="R6318" t="str">
            <v>2.5</v>
          </cell>
          <cell r="S6318" t="str">
            <v>3.5</v>
          </cell>
          <cell r="T6318" t="str">
            <v>vh31430703</v>
          </cell>
          <cell r="U6318">
            <v>0</v>
          </cell>
          <cell r="V6318">
            <v>1.0449999999999999</v>
          </cell>
          <cell r="W6318">
            <v>1.0449999999999999</v>
          </cell>
        </row>
        <row r="6319">
          <cell r="I6319" t="str">
            <v>韩公渡株木山村与撤并村便捷连通路</v>
          </cell>
          <cell r="J6319" t="str">
            <v>1327F4307030040</v>
          </cell>
          <cell r="K6319" t="str">
            <v>新村与撤并村便捷连通</v>
          </cell>
          <cell r="L6319" t="str">
            <v>三类地区</v>
          </cell>
          <cell r="M6319"/>
          <cell r="N6319" t="str">
            <v>新改建</v>
          </cell>
          <cell r="O6319" t="str">
            <v>株木山</v>
          </cell>
          <cell r="P6319" t="str">
            <v>等外公路</v>
          </cell>
          <cell r="R6319" t="str">
            <v>2.5</v>
          </cell>
          <cell r="S6319" t="str">
            <v>3.5</v>
          </cell>
          <cell r="T6319" t="str">
            <v>c145430703</v>
          </cell>
          <cell r="U6319">
            <v>0</v>
          </cell>
          <cell r="V6319">
            <v>0.77500000000000002</v>
          </cell>
          <cell r="W6319">
            <v>0.77500000000000002</v>
          </cell>
        </row>
        <row r="6320">
          <cell r="I6320" t="str">
            <v>花岩溪镇党家庵村与撤并村便捷连通路</v>
          </cell>
          <cell r="J6320" t="str">
            <v>1327F4307030076</v>
          </cell>
          <cell r="K6320" t="str">
            <v>新村与撤并村便捷连通</v>
          </cell>
          <cell r="L6320" t="str">
            <v>三类地区</v>
          </cell>
          <cell r="M6320"/>
          <cell r="N6320" t="str">
            <v>新改建</v>
          </cell>
          <cell r="O6320" t="str">
            <v>党家庵</v>
          </cell>
          <cell r="P6320" t="str">
            <v>等外公路</v>
          </cell>
          <cell r="R6320" t="str">
            <v>2.5</v>
          </cell>
          <cell r="S6320" t="str">
            <v>3.5</v>
          </cell>
          <cell r="T6320" t="str">
            <v>y995430703</v>
          </cell>
          <cell r="U6320">
            <v>1</v>
          </cell>
          <cell r="V6320">
            <v>2.3199999999999998</v>
          </cell>
          <cell r="W6320">
            <v>1.32</v>
          </cell>
        </row>
        <row r="6321">
          <cell r="I6321" t="str">
            <v>黄土店镇陡水坡村与撤并村便捷连通路（二期）</v>
          </cell>
          <cell r="J6321" t="str">
            <v>1327F4307030073</v>
          </cell>
          <cell r="K6321" t="str">
            <v>新村与撤并村便捷连通</v>
          </cell>
          <cell r="L6321" t="str">
            <v>三类地区</v>
          </cell>
          <cell r="M6321"/>
          <cell r="N6321" t="str">
            <v>新改建</v>
          </cell>
          <cell r="O6321" t="str">
            <v>陡水坡</v>
          </cell>
          <cell r="P6321" t="str">
            <v>等外公路</v>
          </cell>
          <cell r="R6321" t="str">
            <v>2.5</v>
          </cell>
          <cell r="S6321" t="str">
            <v>3.5</v>
          </cell>
          <cell r="T6321" t="str">
            <v>v687430703</v>
          </cell>
          <cell r="U6321">
            <v>0</v>
          </cell>
          <cell r="V6321">
            <v>1.73</v>
          </cell>
          <cell r="W6321">
            <v>1.73</v>
          </cell>
        </row>
        <row r="6322">
          <cell r="I6322" t="str">
            <v>黄土店镇官仓村与撤并村便捷连通路</v>
          </cell>
          <cell r="J6322" t="str">
            <v>1327F4307030060</v>
          </cell>
          <cell r="K6322" t="str">
            <v>新村与撤并村便捷连通</v>
          </cell>
          <cell r="L6322" t="str">
            <v>三类地区</v>
          </cell>
          <cell r="M6322"/>
          <cell r="N6322" t="str">
            <v>改建</v>
          </cell>
          <cell r="O6322" t="str">
            <v>官仓村</v>
          </cell>
          <cell r="P6322" t="str">
            <v>等外公路</v>
          </cell>
          <cell r="R6322" t="str">
            <v>2.5</v>
          </cell>
          <cell r="S6322" t="str">
            <v>3.5</v>
          </cell>
          <cell r="T6322" t="str">
            <v>y630430703</v>
          </cell>
          <cell r="U6322">
            <v>3.347</v>
          </cell>
          <cell r="V6322">
            <v>3.8319999999999999</v>
          </cell>
          <cell r="W6322">
            <v>0.48499999999999999</v>
          </cell>
        </row>
        <row r="6323">
          <cell r="I6323" t="str">
            <v>黄土店镇湖堤村与撤并村便捷连通路</v>
          </cell>
          <cell r="J6323" t="str">
            <v>1327F4307030061</v>
          </cell>
          <cell r="K6323" t="str">
            <v>新村与撤并村便捷连通</v>
          </cell>
          <cell r="L6323" t="str">
            <v>三类地区</v>
          </cell>
          <cell r="M6323"/>
          <cell r="N6323" t="str">
            <v>改建</v>
          </cell>
          <cell r="O6323" t="str">
            <v>湖堤村</v>
          </cell>
          <cell r="P6323" t="str">
            <v>等外公路</v>
          </cell>
          <cell r="R6323" t="str">
            <v>2.5</v>
          </cell>
          <cell r="S6323" t="str">
            <v>3.5</v>
          </cell>
          <cell r="T6323" t="str">
            <v>vt10430703</v>
          </cell>
          <cell r="U6323">
            <v>0</v>
          </cell>
          <cell r="V6323">
            <v>0.81</v>
          </cell>
          <cell r="W6323">
            <v>0.81</v>
          </cell>
        </row>
        <row r="6324">
          <cell r="I6324" t="str">
            <v>黄土店镇金城堡村与撤并村便捷连通路</v>
          </cell>
          <cell r="J6324" t="str">
            <v>1327F4307030074</v>
          </cell>
          <cell r="K6324" t="str">
            <v>新村与撤并村便捷连通</v>
          </cell>
          <cell r="L6324" t="str">
            <v>三类地区</v>
          </cell>
          <cell r="M6324"/>
          <cell r="N6324" t="str">
            <v>新改建</v>
          </cell>
          <cell r="O6324" t="str">
            <v>金城堡</v>
          </cell>
          <cell r="P6324" t="str">
            <v>等外公路</v>
          </cell>
          <cell r="R6324" t="str">
            <v>2.5</v>
          </cell>
          <cell r="S6324" t="str">
            <v>3.5</v>
          </cell>
          <cell r="T6324" t="str">
            <v>c648430703</v>
          </cell>
          <cell r="U6324">
            <v>0</v>
          </cell>
          <cell r="V6324">
            <v>1.6</v>
          </cell>
          <cell r="W6324">
            <v>1.6</v>
          </cell>
        </row>
        <row r="6325">
          <cell r="I6325" t="str">
            <v>黄土店镇清水冲村与撤并村便捷连通路（二期）</v>
          </cell>
          <cell r="J6325" t="str">
            <v>1327F4307030072</v>
          </cell>
          <cell r="K6325" t="str">
            <v>新村与撤并村便捷连通</v>
          </cell>
          <cell r="L6325" t="str">
            <v>三类地区</v>
          </cell>
          <cell r="M6325"/>
          <cell r="N6325" t="str">
            <v>改建</v>
          </cell>
          <cell r="O6325" t="str">
            <v>清水冲</v>
          </cell>
          <cell r="P6325" t="str">
            <v>等外公路</v>
          </cell>
          <cell r="R6325" t="str">
            <v>2.5</v>
          </cell>
          <cell r="S6325" t="str">
            <v>3.5</v>
          </cell>
          <cell r="T6325" t="str">
            <v>v673430703</v>
          </cell>
          <cell r="U6325">
            <v>0</v>
          </cell>
          <cell r="V6325">
            <v>0.51200000000000001</v>
          </cell>
          <cell r="W6325">
            <v>0.51200000000000001</v>
          </cell>
        </row>
        <row r="6326">
          <cell r="I6326" t="str">
            <v>黄土店镇清水冲村与撤并村便捷连通路（一期）</v>
          </cell>
          <cell r="J6326" t="str">
            <v>1327F4307030071</v>
          </cell>
          <cell r="K6326" t="str">
            <v>新村与撤并村便捷连通</v>
          </cell>
          <cell r="L6326" t="str">
            <v>三类地区</v>
          </cell>
          <cell r="M6326"/>
          <cell r="N6326" t="str">
            <v>新改建</v>
          </cell>
          <cell r="O6326" t="str">
            <v>清水冲</v>
          </cell>
          <cell r="P6326" t="str">
            <v>等外公路</v>
          </cell>
          <cell r="R6326" t="str">
            <v>2.5</v>
          </cell>
          <cell r="S6326" t="str">
            <v>3.5</v>
          </cell>
          <cell r="T6326" t="str">
            <v>vt30430703</v>
          </cell>
          <cell r="U6326">
            <v>0</v>
          </cell>
          <cell r="V6326">
            <v>0.68</v>
          </cell>
          <cell r="W6326">
            <v>0.68</v>
          </cell>
        </row>
        <row r="6327">
          <cell r="I6327" t="str">
            <v>黄土店镇云峰山村与撤并村便捷连通路（二期）</v>
          </cell>
          <cell r="J6327" t="str">
            <v>1327F4307030063</v>
          </cell>
          <cell r="K6327" t="str">
            <v>新村与撤并村便捷连通</v>
          </cell>
          <cell r="L6327" t="str">
            <v>三类地区</v>
          </cell>
          <cell r="M6327"/>
          <cell r="N6327" t="str">
            <v>改建</v>
          </cell>
          <cell r="O6327" t="str">
            <v>云峰山村</v>
          </cell>
          <cell r="P6327" t="str">
            <v>等外公路</v>
          </cell>
          <cell r="R6327" t="str">
            <v>2.5</v>
          </cell>
          <cell r="S6327" t="str">
            <v>3.5</v>
          </cell>
          <cell r="T6327" t="str">
            <v>v667430703</v>
          </cell>
          <cell r="U6327">
            <v>0</v>
          </cell>
          <cell r="V6327">
            <v>0.55400000000000005</v>
          </cell>
          <cell r="W6327">
            <v>0.55400000000000005</v>
          </cell>
        </row>
        <row r="6328">
          <cell r="I6328" t="str">
            <v>黄土店镇云峰山村与撤并村便捷连通路（一期）</v>
          </cell>
          <cell r="J6328" t="str">
            <v>1327F4307030062</v>
          </cell>
          <cell r="K6328" t="str">
            <v>新村与撤并村便捷连通</v>
          </cell>
          <cell r="L6328" t="str">
            <v>三类地区</v>
          </cell>
          <cell r="M6328"/>
          <cell r="N6328" t="str">
            <v>改建</v>
          </cell>
          <cell r="O6328" t="str">
            <v>云峰山村</v>
          </cell>
          <cell r="P6328" t="str">
            <v>等外公路</v>
          </cell>
          <cell r="R6328" t="str">
            <v>2.5</v>
          </cell>
          <cell r="S6328" t="str">
            <v>3.5</v>
          </cell>
          <cell r="T6328" t="str">
            <v>v661430703</v>
          </cell>
          <cell r="U6328">
            <v>0</v>
          </cell>
          <cell r="V6328">
            <v>0.51800000000000002</v>
          </cell>
          <cell r="W6328">
            <v>0.51800000000000002</v>
          </cell>
        </row>
        <row r="6329">
          <cell r="I6329" t="str">
            <v>牛鼻滩镇白洋湖村村与撤并村便捷连通路（二期）</v>
          </cell>
          <cell r="J6329" t="str">
            <v>1327F4307030034</v>
          </cell>
          <cell r="K6329" t="str">
            <v>新村与撤并村便捷连通</v>
          </cell>
          <cell r="L6329" t="str">
            <v>三类地区</v>
          </cell>
          <cell r="M6329"/>
          <cell r="N6329" t="str">
            <v>新建</v>
          </cell>
          <cell r="O6329" t="str">
            <v>白洋湖村</v>
          </cell>
          <cell r="P6329" t="str">
            <v>等外公路</v>
          </cell>
          <cell r="R6329" t="str">
            <v>2.5</v>
          </cell>
          <cell r="S6329" t="str">
            <v>3.5</v>
          </cell>
          <cell r="T6329" t="str">
            <v>C554430703</v>
          </cell>
          <cell r="U6329">
            <v>0</v>
          </cell>
          <cell r="V6329">
            <v>0.73</v>
          </cell>
          <cell r="W6329">
            <v>0.73</v>
          </cell>
        </row>
        <row r="6330">
          <cell r="I6330" t="str">
            <v>牛鼻滩镇白洋湖村村与撤并村便捷连通路（一期）</v>
          </cell>
          <cell r="J6330" t="str">
            <v>1327F4307030033</v>
          </cell>
          <cell r="K6330" t="str">
            <v>新村与撤并村便捷连通</v>
          </cell>
          <cell r="L6330" t="str">
            <v>三类地区</v>
          </cell>
          <cell r="M6330"/>
          <cell r="N6330" t="str">
            <v>新建</v>
          </cell>
          <cell r="O6330" t="str">
            <v>白洋湖村</v>
          </cell>
          <cell r="P6330" t="str">
            <v>等外公路</v>
          </cell>
          <cell r="R6330" t="str">
            <v>2.5</v>
          </cell>
          <cell r="S6330" t="str">
            <v>3.5</v>
          </cell>
          <cell r="T6330" t="str">
            <v>C553430703</v>
          </cell>
          <cell r="U6330">
            <v>0</v>
          </cell>
          <cell r="V6330">
            <v>0.57199999999999995</v>
          </cell>
          <cell r="W6330">
            <v>0.57199999999999995</v>
          </cell>
        </row>
        <row r="6331">
          <cell r="I6331" t="str">
            <v>牛鼻滩镇谈家河村与撤并村便捷连通路</v>
          </cell>
          <cell r="J6331" t="str">
            <v>1327F4307030064</v>
          </cell>
          <cell r="K6331" t="str">
            <v>新村与撤并村便捷连通</v>
          </cell>
          <cell r="L6331" t="str">
            <v>三类地区</v>
          </cell>
          <cell r="M6331"/>
          <cell r="N6331" t="str">
            <v>改建</v>
          </cell>
          <cell r="O6331" t="str">
            <v>谈家河</v>
          </cell>
          <cell r="P6331" t="str">
            <v>等外公路</v>
          </cell>
          <cell r="R6331" t="str">
            <v>2.5</v>
          </cell>
          <cell r="S6331" t="str">
            <v>3.5</v>
          </cell>
          <cell r="T6331" t="str">
            <v>v388430703</v>
          </cell>
          <cell r="U6331">
            <v>0</v>
          </cell>
          <cell r="V6331">
            <v>2</v>
          </cell>
          <cell r="W6331">
            <v>2</v>
          </cell>
        </row>
        <row r="6332">
          <cell r="I6332" t="str">
            <v>牛鼻滩镇芷湾村村与撤并村便捷连通路（二期）</v>
          </cell>
          <cell r="J6332" t="str">
            <v>1327F4307030037</v>
          </cell>
          <cell r="K6332" t="str">
            <v>新村与撤并村便捷连通</v>
          </cell>
          <cell r="L6332" t="str">
            <v>三类地区</v>
          </cell>
          <cell r="M6332"/>
          <cell r="N6332" t="str">
            <v>新建</v>
          </cell>
          <cell r="O6332" t="str">
            <v>芷湾村</v>
          </cell>
          <cell r="P6332" t="str">
            <v>等外公路</v>
          </cell>
          <cell r="R6332" t="str">
            <v>2.5</v>
          </cell>
          <cell r="S6332" t="str">
            <v>3.5</v>
          </cell>
          <cell r="T6332" t="str">
            <v>V253430703</v>
          </cell>
          <cell r="U6332">
            <v>0</v>
          </cell>
          <cell r="V6332">
            <v>1.0549999999999999</v>
          </cell>
          <cell r="W6332">
            <v>1.0549999999999999</v>
          </cell>
        </row>
        <row r="6333">
          <cell r="I6333" t="str">
            <v>牛鼻滩镇芷湾村村与撤并村便捷连通路（一期）</v>
          </cell>
          <cell r="J6333" t="str">
            <v>1327F4307030038</v>
          </cell>
          <cell r="K6333" t="str">
            <v>新村与撤并村便捷连通</v>
          </cell>
          <cell r="L6333" t="str">
            <v>三类地区</v>
          </cell>
          <cell r="M6333"/>
          <cell r="N6333" t="str">
            <v>新建</v>
          </cell>
          <cell r="O6333" t="str">
            <v>芷湾村</v>
          </cell>
          <cell r="P6333" t="str">
            <v>等外公路</v>
          </cell>
          <cell r="R6333" t="str">
            <v>2.5</v>
          </cell>
          <cell r="S6333" t="str">
            <v>3.5</v>
          </cell>
          <cell r="T6333" t="str">
            <v>C83A430703</v>
          </cell>
          <cell r="U6333">
            <v>0</v>
          </cell>
          <cell r="V6333">
            <v>0.67200000000000004</v>
          </cell>
          <cell r="W6333">
            <v>0.67200000000000004</v>
          </cell>
        </row>
        <row r="6334">
          <cell r="I6334" t="str">
            <v>十美堂镇白泥洲村与撤并村便捷连通路（二期）</v>
          </cell>
          <cell r="J6334" t="str">
            <v>1327F4307030005</v>
          </cell>
          <cell r="K6334" t="str">
            <v>新村与撤并村便捷连通</v>
          </cell>
          <cell r="L6334" t="str">
            <v>三类地区</v>
          </cell>
          <cell r="M6334"/>
          <cell r="N6334" t="str">
            <v>新建</v>
          </cell>
          <cell r="O6334" t="str">
            <v>白泥洲村</v>
          </cell>
          <cell r="P6334" t="str">
            <v>等外公路</v>
          </cell>
          <cell r="R6334" t="str">
            <v>2.5</v>
          </cell>
          <cell r="S6334" t="str">
            <v>3.5</v>
          </cell>
          <cell r="T6334" t="str">
            <v>C59B430703</v>
          </cell>
          <cell r="U6334">
            <v>0</v>
          </cell>
          <cell r="V6334">
            <v>0.56499999999999995</v>
          </cell>
          <cell r="W6334">
            <v>0.56499999999999995</v>
          </cell>
        </row>
        <row r="6335">
          <cell r="I6335" t="str">
            <v>十美堂镇白泥洲村与撤并村便捷连通路（一期）</v>
          </cell>
          <cell r="J6335" t="str">
            <v>1327F4307030004</v>
          </cell>
          <cell r="K6335" t="str">
            <v>新村与撤并村便捷连通</v>
          </cell>
          <cell r="L6335" t="str">
            <v>三类地区</v>
          </cell>
          <cell r="M6335"/>
          <cell r="N6335" t="str">
            <v>新建</v>
          </cell>
          <cell r="O6335" t="str">
            <v>白泥洲村</v>
          </cell>
          <cell r="P6335" t="str">
            <v>等外公路</v>
          </cell>
          <cell r="R6335" t="str">
            <v>2.5</v>
          </cell>
          <cell r="S6335" t="str">
            <v>3.5</v>
          </cell>
          <cell r="T6335" t="str">
            <v>V117430703</v>
          </cell>
          <cell r="U6335">
            <v>0</v>
          </cell>
          <cell r="V6335">
            <v>0.505</v>
          </cell>
          <cell r="W6335">
            <v>0.505</v>
          </cell>
        </row>
        <row r="6336">
          <cell r="I6336" t="str">
            <v>十美堂镇邓家窖村与撤并村便捷连通路</v>
          </cell>
          <cell r="J6336" t="str">
            <v>1327F4307030006</v>
          </cell>
          <cell r="K6336" t="str">
            <v>新村与撤并村便捷连通</v>
          </cell>
          <cell r="L6336" t="str">
            <v>三类地区</v>
          </cell>
          <cell r="M6336"/>
          <cell r="N6336" t="str">
            <v>新建</v>
          </cell>
          <cell r="O6336" t="str">
            <v>邓家窖村</v>
          </cell>
          <cell r="P6336" t="str">
            <v>等外公路</v>
          </cell>
          <cell r="R6336" t="str">
            <v>2.5</v>
          </cell>
          <cell r="S6336" t="str">
            <v>3.5</v>
          </cell>
          <cell r="T6336" t="str">
            <v>VM09430703</v>
          </cell>
          <cell r="U6336">
            <v>0</v>
          </cell>
          <cell r="V6336">
            <v>1.1399999999999999</v>
          </cell>
          <cell r="W6336">
            <v>1.1399999999999999</v>
          </cell>
        </row>
        <row r="6337">
          <cell r="I6337" t="str">
            <v>十美堂镇庆福村与撤并村便捷连通路（二期）</v>
          </cell>
          <cell r="J6337" t="str">
            <v>1327F4307030010</v>
          </cell>
          <cell r="K6337" t="str">
            <v>新村与撤并村便捷连通</v>
          </cell>
          <cell r="L6337" t="str">
            <v>三类地区</v>
          </cell>
          <cell r="M6337"/>
          <cell r="N6337" t="str">
            <v>新建</v>
          </cell>
          <cell r="O6337" t="str">
            <v>庆福村</v>
          </cell>
          <cell r="P6337" t="str">
            <v>等外公路</v>
          </cell>
          <cell r="R6337" t="str">
            <v>2.5</v>
          </cell>
          <cell r="S6337" t="str">
            <v>3.5</v>
          </cell>
          <cell r="T6337" t="str">
            <v>VM24430703</v>
          </cell>
          <cell r="U6337">
            <v>0</v>
          </cell>
          <cell r="V6337">
            <v>1.5</v>
          </cell>
          <cell r="W6337">
            <v>1.5</v>
          </cell>
        </row>
        <row r="6338">
          <cell r="I6338" t="str">
            <v>十美堂镇胜利村与撤并村便捷连通路</v>
          </cell>
          <cell r="J6338" t="str">
            <v>1327F4307030011</v>
          </cell>
          <cell r="K6338" t="str">
            <v>新村与撤并村便捷连通</v>
          </cell>
          <cell r="L6338" t="str">
            <v>三类地区</v>
          </cell>
          <cell r="M6338"/>
          <cell r="N6338" t="str">
            <v>新建</v>
          </cell>
          <cell r="O6338" t="str">
            <v>胜利村</v>
          </cell>
          <cell r="P6338" t="str">
            <v>等外公路</v>
          </cell>
          <cell r="R6338" t="str">
            <v>2.5</v>
          </cell>
          <cell r="S6338" t="str">
            <v>3.5</v>
          </cell>
          <cell r="T6338" t="str">
            <v>CH75430703</v>
          </cell>
          <cell r="U6338">
            <v>0</v>
          </cell>
          <cell r="V6338">
            <v>1.56</v>
          </cell>
          <cell r="W6338">
            <v>1.56</v>
          </cell>
        </row>
        <row r="6339">
          <cell r="I6339" t="str">
            <v>十美堂镇同兴村与撤并村便捷连通路</v>
          </cell>
          <cell r="J6339" t="str">
            <v>1327F4307030012</v>
          </cell>
          <cell r="K6339" t="str">
            <v>新村与撤并村便捷连通</v>
          </cell>
          <cell r="L6339" t="str">
            <v>三类地区</v>
          </cell>
          <cell r="M6339"/>
          <cell r="N6339" t="str">
            <v>新建</v>
          </cell>
          <cell r="O6339" t="str">
            <v>同兴村</v>
          </cell>
          <cell r="P6339" t="str">
            <v>等外公路</v>
          </cell>
          <cell r="R6339" t="str">
            <v>2.5</v>
          </cell>
          <cell r="S6339" t="str">
            <v>3.5</v>
          </cell>
          <cell r="T6339" t="str">
            <v>无</v>
          </cell>
          <cell r="U6339">
            <v>0</v>
          </cell>
          <cell r="V6339">
            <v>0.51</v>
          </cell>
          <cell r="W6339">
            <v>0.51</v>
          </cell>
        </row>
        <row r="6340">
          <cell r="I6340" t="str">
            <v>十美堂镇一港村与撤并村便捷连通路</v>
          </cell>
          <cell r="J6340" t="str">
            <v>1327F4307030013</v>
          </cell>
          <cell r="K6340" t="str">
            <v>新村与撤并村便捷连通</v>
          </cell>
          <cell r="L6340" t="str">
            <v>三类地区</v>
          </cell>
          <cell r="M6340"/>
          <cell r="N6340" t="str">
            <v>新建</v>
          </cell>
          <cell r="O6340" t="str">
            <v>一港村</v>
          </cell>
          <cell r="P6340" t="str">
            <v>等外公路</v>
          </cell>
          <cell r="R6340" t="str">
            <v>2.5</v>
          </cell>
          <cell r="S6340" t="str">
            <v>3.5</v>
          </cell>
          <cell r="T6340" t="str">
            <v>无</v>
          </cell>
          <cell r="U6340">
            <v>0</v>
          </cell>
          <cell r="V6340">
            <v>2</v>
          </cell>
          <cell r="W6340">
            <v>2</v>
          </cell>
        </row>
        <row r="6341">
          <cell r="I6341" t="str">
            <v>十美堂镇紫流村与撤并村便捷连通路（二期）</v>
          </cell>
          <cell r="J6341" t="str">
            <v>1327F4307030008</v>
          </cell>
          <cell r="K6341" t="str">
            <v>新村与撤并村便捷连通</v>
          </cell>
          <cell r="L6341" t="str">
            <v>三类地区</v>
          </cell>
          <cell r="M6341"/>
          <cell r="N6341" t="str">
            <v>新建</v>
          </cell>
          <cell r="O6341" t="str">
            <v>紫流村</v>
          </cell>
          <cell r="P6341" t="str">
            <v>等外公路</v>
          </cell>
          <cell r="R6341" t="str">
            <v>2.5</v>
          </cell>
          <cell r="S6341" t="str">
            <v>3.5</v>
          </cell>
          <cell r="T6341" t="str">
            <v>V099430703</v>
          </cell>
          <cell r="U6341">
            <v>0</v>
          </cell>
          <cell r="V6341">
            <v>0.43099999999999999</v>
          </cell>
          <cell r="W6341">
            <v>0.43099999999999999</v>
          </cell>
        </row>
        <row r="6342">
          <cell r="I6342" t="str">
            <v>十美堂镇紫流村与撤并村便捷连通路（一期）</v>
          </cell>
          <cell r="J6342" t="str">
            <v>1327F4307030007</v>
          </cell>
          <cell r="K6342" t="str">
            <v>新村与撤并村便捷连通</v>
          </cell>
          <cell r="L6342" t="str">
            <v>三类地区</v>
          </cell>
          <cell r="M6342"/>
          <cell r="N6342" t="str">
            <v>新建</v>
          </cell>
          <cell r="O6342" t="str">
            <v>紫流村</v>
          </cell>
          <cell r="P6342" t="str">
            <v>等外公路</v>
          </cell>
          <cell r="R6342" t="str">
            <v>2.5</v>
          </cell>
          <cell r="S6342" t="str">
            <v>3.5</v>
          </cell>
          <cell r="T6342" t="str">
            <v>Y585430703</v>
          </cell>
          <cell r="U6342">
            <v>0</v>
          </cell>
          <cell r="V6342">
            <v>0.5</v>
          </cell>
          <cell r="W6342">
            <v>0.5</v>
          </cell>
        </row>
        <row r="6343">
          <cell r="I6343" t="str">
            <v>石公桥镇丁家垸村与撤并村便捷连通路（二期）</v>
          </cell>
          <cell r="J6343" t="str">
            <v>1327F4307030020</v>
          </cell>
          <cell r="K6343" t="str">
            <v>新村与撤并村便捷连通</v>
          </cell>
          <cell r="L6343" t="str">
            <v>三类地区</v>
          </cell>
          <cell r="M6343"/>
          <cell r="N6343" t="str">
            <v>新建</v>
          </cell>
          <cell r="O6343" t="str">
            <v>丁家垸村</v>
          </cell>
          <cell r="P6343" t="str">
            <v>等外公路</v>
          </cell>
          <cell r="R6343" t="str">
            <v>2.5</v>
          </cell>
          <cell r="S6343" t="str">
            <v>3.5</v>
          </cell>
          <cell r="T6343" t="str">
            <v>无</v>
          </cell>
          <cell r="U6343">
            <v>0</v>
          </cell>
          <cell r="V6343">
            <v>0.81299999999999994</v>
          </cell>
          <cell r="W6343">
            <v>0.81299999999999994</v>
          </cell>
        </row>
        <row r="6344">
          <cell r="I6344" t="str">
            <v>石公桥镇丁家垸村与撤并村便捷连通路（一期）</v>
          </cell>
          <cell r="J6344" t="str">
            <v>1327F4307030019</v>
          </cell>
          <cell r="K6344" t="str">
            <v>新村与撤并村便捷连通</v>
          </cell>
          <cell r="L6344" t="str">
            <v>三类地区</v>
          </cell>
          <cell r="M6344"/>
          <cell r="N6344" t="str">
            <v>新建</v>
          </cell>
          <cell r="O6344" t="str">
            <v>丁家垸村</v>
          </cell>
          <cell r="P6344" t="str">
            <v>等外公路</v>
          </cell>
          <cell r="R6344" t="str">
            <v>2.5</v>
          </cell>
          <cell r="S6344" t="str">
            <v>3.5</v>
          </cell>
          <cell r="T6344" t="str">
            <v>V169430703</v>
          </cell>
          <cell r="U6344">
            <v>0</v>
          </cell>
          <cell r="V6344">
            <v>1.04</v>
          </cell>
          <cell r="W6344">
            <v>1.04</v>
          </cell>
        </row>
        <row r="6345">
          <cell r="I6345" t="str">
            <v>石公桥镇贵家铺村与撤并村便捷连通路（二期）</v>
          </cell>
          <cell r="J6345" t="str">
            <v>1327F4307030065</v>
          </cell>
          <cell r="K6345" t="str">
            <v>新村与撤并村便捷连通</v>
          </cell>
          <cell r="L6345" t="str">
            <v>三类地区</v>
          </cell>
          <cell r="M6345"/>
          <cell r="N6345" t="str">
            <v>新改建</v>
          </cell>
          <cell r="O6345" t="str">
            <v>贵家铺村</v>
          </cell>
          <cell r="P6345" t="str">
            <v>等外公路</v>
          </cell>
          <cell r="R6345" t="str">
            <v>2.5</v>
          </cell>
          <cell r="S6345" t="str">
            <v>3.5</v>
          </cell>
          <cell r="T6345" t="str">
            <v>vq51430703</v>
          </cell>
          <cell r="U6345">
            <v>0</v>
          </cell>
          <cell r="V6345">
            <v>1.0680000000000001</v>
          </cell>
          <cell r="W6345">
            <v>1.0680000000000001</v>
          </cell>
        </row>
        <row r="6346">
          <cell r="I6346" t="str">
            <v>石公桥镇贵家铺村与撤并村便捷连通路（一期）</v>
          </cell>
          <cell r="J6346" t="str">
            <v>1327F4307030021</v>
          </cell>
          <cell r="K6346" t="str">
            <v>新村与撤并村便捷连通</v>
          </cell>
          <cell r="L6346" t="str">
            <v>三类地区</v>
          </cell>
          <cell r="M6346"/>
          <cell r="N6346" t="str">
            <v>新建</v>
          </cell>
          <cell r="O6346" t="str">
            <v>贵家铺村</v>
          </cell>
          <cell r="P6346" t="str">
            <v>等外公路</v>
          </cell>
          <cell r="R6346" t="str">
            <v>2.5</v>
          </cell>
          <cell r="S6346" t="str">
            <v>3.5</v>
          </cell>
          <cell r="T6346" t="str">
            <v>C778430703</v>
          </cell>
          <cell r="U6346">
            <v>0</v>
          </cell>
          <cell r="V6346">
            <v>1.43</v>
          </cell>
          <cell r="W6346">
            <v>1.43</v>
          </cell>
        </row>
        <row r="6347">
          <cell r="I6347" t="str">
            <v>石公桥镇芦茅岗村与撤并村便捷连通路</v>
          </cell>
          <cell r="J6347" t="str">
            <v>1327F4307030022</v>
          </cell>
          <cell r="K6347" t="str">
            <v>新村与撤并村便捷连通</v>
          </cell>
          <cell r="L6347" t="str">
            <v>三类地区</v>
          </cell>
          <cell r="M6347"/>
          <cell r="N6347" t="str">
            <v>新建</v>
          </cell>
          <cell r="O6347" t="str">
            <v>芦茅岗村</v>
          </cell>
          <cell r="P6347" t="str">
            <v>等外公路</v>
          </cell>
          <cell r="R6347" t="str">
            <v>2.5</v>
          </cell>
          <cell r="S6347" t="str">
            <v>3.5</v>
          </cell>
          <cell r="T6347" t="str">
            <v>V197430703</v>
          </cell>
          <cell r="U6347">
            <v>0</v>
          </cell>
          <cell r="V6347">
            <v>0.58199999999999996</v>
          </cell>
          <cell r="W6347">
            <v>0.58199999999999996</v>
          </cell>
        </row>
        <row r="6348">
          <cell r="I6348" t="str">
            <v>石公桥镇赵家垱村与撤并村便捷连通路（二期）</v>
          </cell>
          <cell r="J6348" t="str">
            <v>1327F4307030066</v>
          </cell>
          <cell r="K6348" t="str">
            <v>新村与撤并村便捷连通</v>
          </cell>
          <cell r="L6348" t="str">
            <v>三类地区</v>
          </cell>
          <cell r="M6348"/>
          <cell r="N6348" t="str">
            <v>改建</v>
          </cell>
          <cell r="O6348" t="str">
            <v>赵家垱村</v>
          </cell>
          <cell r="P6348" t="str">
            <v>等外公路</v>
          </cell>
          <cell r="R6348" t="str">
            <v>2.5</v>
          </cell>
          <cell r="S6348" t="str">
            <v>3.5</v>
          </cell>
          <cell r="T6348" t="str">
            <v>v172430703</v>
          </cell>
          <cell r="U6348">
            <v>0</v>
          </cell>
          <cell r="V6348">
            <v>1</v>
          </cell>
          <cell r="W6348">
            <v>1</v>
          </cell>
        </row>
        <row r="6349">
          <cell r="I6349" t="str">
            <v>石公桥镇赵家垱村与撤并村便捷连通路（一期）</v>
          </cell>
          <cell r="J6349" t="str">
            <v>1327F4307030023</v>
          </cell>
          <cell r="K6349" t="str">
            <v>新村与撤并村便捷连通</v>
          </cell>
          <cell r="L6349" t="str">
            <v>三类地区</v>
          </cell>
          <cell r="M6349"/>
          <cell r="N6349" t="str">
            <v>新建</v>
          </cell>
          <cell r="O6349" t="str">
            <v>赵家垱村</v>
          </cell>
          <cell r="P6349" t="str">
            <v>等外公路</v>
          </cell>
          <cell r="R6349" t="str">
            <v>2.5</v>
          </cell>
          <cell r="S6349" t="str">
            <v>3.5</v>
          </cell>
          <cell r="T6349" t="str">
            <v>VQ22430703</v>
          </cell>
          <cell r="U6349">
            <v>0</v>
          </cell>
          <cell r="V6349">
            <v>1.115</v>
          </cell>
          <cell r="W6349">
            <v>1.115</v>
          </cell>
        </row>
        <row r="6350">
          <cell r="I6350" t="str">
            <v>双桥坪涂家坪村新村与撤并村连通路</v>
          </cell>
          <cell r="J6350" t="str">
            <v>1327F4307030069</v>
          </cell>
          <cell r="K6350" t="str">
            <v>新村与撤并村便捷连通</v>
          </cell>
          <cell r="L6350" t="str">
            <v>三类地区</v>
          </cell>
          <cell r="M6350"/>
          <cell r="N6350" t="str">
            <v>改建</v>
          </cell>
          <cell r="O6350" t="str">
            <v>涂家坪</v>
          </cell>
          <cell r="P6350" t="str">
            <v>等外公路</v>
          </cell>
          <cell r="R6350" t="str">
            <v>2.5</v>
          </cell>
          <cell r="S6350" t="str">
            <v>3.5</v>
          </cell>
          <cell r="T6350" t="str">
            <v>v397430703</v>
          </cell>
          <cell r="U6350">
            <v>0</v>
          </cell>
          <cell r="V6350">
            <v>1.135</v>
          </cell>
          <cell r="W6350">
            <v>1.135</v>
          </cell>
        </row>
        <row r="6351">
          <cell r="I6351" t="str">
            <v>谢家铺镇白泥塘村与撤并村便捷连通路</v>
          </cell>
          <cell r="J6351" t="str">
            <v>1327F4307030055</v>
          </cell>
          <cell r="K6351" t="str">
            <v>新村与撤并村便捷连通</v>
          </cell>
          <cell r="L6351" t="str">
            <v>三类地区</v>
          </cell>
          <cell r="M6351"/>
          <cell r="N6351" t="str">
            <v>新改建</v>
          </cell>
          <cell r="O6351" t="str">
            <v>白泥塘村</v>
          </cell>
          <cell r="P6351" t="str">
            <v>等外公路</v>
          </cell>
          <cell r="R6351" t="str">
            <v>2.5</v>
          </cell>
          <cell r="S6351" t="str">
            <v>3.5</v>
          </cell>
          <cell r="T6351" t="str">
            <v>y630430703</v>
          </cell>
          <cell r="U6351">
            <v>0</v>
          </cell>
          <cell r="V6351">
            <v>1.1100000000000001</v>
          </cell>
          <cell r="W6351">
            <v>1.1100000000000001</v>
          </cell>
        </row>
        <row r="6352">
          <cell r="I6352" t="str">
            <v>谢家铺镇河头村与撤并村便捷连通路</v>
          </cell>
          <cell r="J6352" t="str">
            <v>1327F4307030056</v>
          </cell>
          <cell r="K6352" t="str">
            <v>新村与撤并村便捷连通</v>
          </cell>
          <cell r="L6352" t="str">
            <v>三类地区</v>
          </cell>
          <cell r="M6352"/>
          <cell r="N6352" t="str">
            <v>改建</v>
          </cell>
          <cell r="O6352" t="str">
            <v>河头村</v>
          </cell>
          <cell r="P6352" t="str">
            <v>等外公路</v>
          </cell>
          <cell r="R6352" t="str">
            <v>2.5</v>
          </cell>
          <cell r="S6352" t="str">
            <v>3.5</v>
          </cell>
          <cell r="T6352" t="str">
            <v>vx04430703</v>
          </cell>
          <cell r="U6352">
            <v>0</v>
          </cell>
          <cell r="V6352">
            <v>1.014</v>
          </cell>
          <cell r="W6352">
            <v>1.014</v>
          </cell>
        </row>
        <row r="6353">
          <cell r="I6353" t="str">
            <v>许家桥乡珊瑚岗村与撤并村便捷连通路</v>
          </cell>
          <cell r="J6353" t="str">
            <v>1327F4307030070</v>
          </cell>
          <cell r="K6353" t="str">
            <v>新村与撤并村便捷连通</v>
          </cell>
          <cell r="L6353" t="str">
            <v>三类地区</v>
          </cell>
          <cell r="M6353"/>
          <cell r="N6353" t="str">
            <v>新改建</v>
          </cell>
          <cell r="O6353" t="str">
            <v>珊瑚岗</v>
          </cell>
          <cell r="P6353" t="str">
            <v>等外公路</v>
          </cell>
          <cell r="R6353" t="str">
            <v>2.5</v>
          </cell>
          <cell r="S6353" t="str">
            <v>3.5</v>
          </cell>
          <cell r="T6353" t="str">
            <v>vx67430703</v>
          </cell>
          <cell r="U6353">
            <v>0</v>
          </cell>
          <cell r="V6353">
            <v>0.75</v>
          </cell>
          <cell r="W6353">
            <v>0.75</v>
          </cell>
        </row>
        <row r="6354">
          <cell r="I6354" t="str">
            <v>许家桥镇八叶桥村与撤并村便捷连通路</v>
          </cell>
          <cell r="J6354" t="str">
            <v>1327F4307030049</v>
          </cell>
          <cell r="K6354" t="str">
            <v>新村与撤并村便捷连通</v>
          </cell>
          <cell r="L6354" t="str">
            <v>三类地区</v>
          </cell>
          <cell r="M6354"/>
          <cell r="N6354" t="str">
            <v>改建</v>
          </cell>
          <cell r="O6354" t="str">
            <v>八叶桥村</v>
          </cell>
          <cell r="P6354" t="str">
            <v>等外公路</v>
          </cell>
          <cell r="R6354" t="str">
            <v>2.5</v>
          </cell>
          <cell r="S6354" t="str">
            <v>3.5</v>
          </cell>
          <cell r="T6354" t="str">
            <v>vx56430703</v>
          </cell>
          <cell r="U6354">
            <v>0</v>
          </cell>
          <cell r="V6354">
            <v>0.98699999999999999</v>
          </cell>
          <cell r="W6354">
            <v>0.98699999999999999</v>
          </cell>
        </row>
        <row r="6355">
          <cell r="I6355" t="str">
            <v>许家桥镇赤家岗村与撤并村便捷连通路（二期）</v>
          </cell>
          <cell r="J6355" t="str">
            <v>1327F4307030051</v>
          </cell>
          <cell r="K6355" t="str">
            <v>新村与撤并村便捷连通</v>
          </cell>
          <cell r="L6355" t="str">
            <v>三类地区</v>
          </cell>
          <cell r="M6355"/>
          <cell r="N6355" t="str">
            <v>改建</v>
          </cell>
          <cell r="O6355" t="str">
            <v>赤家岗村</v>
          </cell>
          <cell r="P6355" t="str">
            <v>等外公路</v>
          </cell>
          <cell r="R6355" t="str">
            <v>2.5</v>
          </cell>
          <cell r="S6355" t="str">
            <v>3.5</v>
          </cell>
          <cell r="T6355" t="str">
            <v>v580430703</v>
          </cell>
          <cell r="U6355">
            <v>0</v>
          </cell>
          <cell r="V6355">
            <v>1</v>
          </cell>
          <cell r="W6355">
            <v>1</v>
          </cell>
        </row>
        <row r="6356">
          <cell r="I6356" t="str">
            <v>许家桥镇赤家岗村与撤并村便捷连通路（一期）</v>
          </cell>
          <cell r="J6356" t="str">
            <v>1327F4307030050</v>
          </cell>
          <cell r="K6356" t="str">
            <v>新村与撤并村便捷连通</v>
          </cell>
          <cell r="L6356" t="str">
            <v>三类地区</v>
          </cell>
          <cell r="M6356"/>
          <cell r="N6356" t="str">
            <v>新改建</v>
          </cell>
          <cell r="O6356" t="str">
            <v>赤家岗村</v>
          </cell>
          <cell r="P6356" t="str">
            <v>等外公路</v>
          </cell>
          <cell r="R6356" t="str">
            <v>2.5</v>
          </cell>
          <cell r="S6356" t="str">
            <v>3.5</v>
          </cell>
          <cell r="T6356" t="str">
            <v>v579430703</v>
          </cell>
          <cell r="U6356">
            <v>0</v>
          </cell>
          <cell r="V6356">
            <v>0.5</v>
          </cell>
          <cell r="W6356">
            <v>0.5</v>
          </cell>
        </row>
        <row r="6357">
          <cell r="I6357" t="str">
            <v>许家桥镇中堰村与撤并村便捷连通路</v>
          </cell>
          <cell r="J6357" t="str">
            <v>1327F4307030052</v>
          </cell>
          <cell r="K6357" t="str">
            <v>新村与撤并村便捷连通</v>
          </cell>
          <cell r="L6357" t="str">
            <v>三类地区</v>
          </cell>
          <cell r="M6357"/>
          <cell r="N6357" t="str">
            <v>新改建</v>
          </cell>
          <cell r="O6357" t="str">
            <v>中堰村</v>
          </cell>
          <cell r="P6357" t="str">
            <v>等外公路</v>
          </cell>
          <cell r="R6357" t="str">
            <v>2.5</v>
          </cell>
          <cell r="S6357" t="str">
            <v>3.5</v>
          </cell>
          <cell r="T6357" t="str">
            <v>v601430703</v>
          </cell>
          <cell r="U6357">
            <v>0</v>
          </cell>
          <cell r="V6357">
            <v>0.49</v>
          </cell>
          <cell r="W6357">
            <v>0.49</v>
          </cell>
        </row>
        <row r="6358">
          <cell r="I6358" t="str">
            <v>尧天坪双合桥村与撤并村便捷连通路</v>
          </cell>
          <cell r="J6358" t="str">
            <v>1327F4307030079</v>
          </cell>
          <cell r="K6358" t="str">
            <v>新村与撤并村便捷连通</v>
          </cell>
          <cell r="L6358" t="str">
            <v>三类地区</v>
          </cell>
          <cell r="M6358"/>
          <cell r="N6358" t="str">
            <v>改建</v>
          </cell>
          <cell r="O6358" t="str">
            <v>双合桥村</v>
          </cell>
          <cell r="P6358" t="str">
            <v>等外公路</v>
          </cell>
          <cell r="R6358" t="str">
            <v>2.5</v>
          </cell>
          <cell r="S6358" t="str">
            <v>3.5</v>
          </cell>
          <cell r="T6358" t="str">
            <v>v600430703</v>
          </cell>
          <cell r="U6358">
            <v>0</v>
          </cell>
          <cell r="V6358">
            <v>1.2</v>
          </cell>
          <cell r="W6358">
            <v>1.2</v>
          </cell>
        </row>
        <row r="6359">
          <cell r="I6359" t="str">
            <v>尧天坪镇发旺桥村与撤并村便捷连通路（二期）</v>
          </cell>
          <cell r="J6359" t="str">
            <v>1327F4307030078</v>
          </cell>
          <cell r="K6359" t="str">
            <v>新村与撤并村便捷连通</v>
          </cell>
          <cell r="L6359" t="str">
            <v>三类地区</v>
          </cell>
          <cell r="M6359"/>
          <cell r="N6359" t="str">
            <v>新改建</v>
          </cell>
          <cell r="O6359" t="str">
            <v>发旺桥</v>
          </cell>
          <cell r="P6359" t="str">
            <v>等外公路</v>
          </cell>
          <cell r="R6359" t="str">
            <v>2.5</v>
          </cell>
          <cell r="S6359" t="str">
            <v>3.5</v>
          </cell>
          <cell r="T6359" t="str">
            <v>v472430703</v>
          </cell>
          <cell r="U6359">
            <v>0</v>
          </cell>
          <cell r="V6359">
            <v>0.92</v>
          </cell>
          <cell r="W6359">
            <v>0.92</v>
          </cell>
        </row>
        <row r="6360">
          <cell r="I6360" t="str">
            <v>尧天坪镇发旺桥村与撤并村便捷连通路（一期）</v>
          </cell>
          <cell r="J6360" t="str">
            <v>1327F4307030077</v>
          </cell>
          <cell r="K6360" t="str">
            <v>新村与撤并村便捷连通</v>
          </cell>
          <cell r="L6360" t="str">
            <v>三类地区</v>
          </cell>
          <cell r="M6360"/>
          <cell r="N6360" t="str">
            <v>改建</v>
          </cell>
          <cell r="O6360" t="str">
            <v>发旺桥</v>
          </cell>
          <cell r="P6360" t="str">
            <v>四级公路</v>
          </cell>
          <cell r="R6360" t="str">
            <v>2.5</v>
          </cell>
          <cell r="S6360" t="str">
            <v>3.5</v>
          </cell>
          <cell r="T6360" t="str">
            <v>v471430703</v>
          </cell>
          <cell r="U6360">
            <v>0</v>
          </cell>
          <cell r="V6360">
            <v>1.1719999999999999</v>
          </cell>
          <cell r="W6360">
            <v>1.1719999999999999</v>
          </cell>
        </row>
        <row r="6361">
          <cell r="I6361" t="str">
            <v>尧天坪镇喜洋村与撤并村便捷连通路</v>
          </cell>
          <cell r="J6361" t="str">
            <v>1327F4307030048</v>
          </cell>
          <cell r="K6361" t="str">
            <v>新村与撤并村便捷连通</v>
          </cell>
          <cell r="L6361" t="str">
            <v>三类地区</v>
          </cell>
          <cell r="M6361"/>
          <cell r="N6361" t="str">
            <v>改建</v>
          </cell>
          <cell r="O6361" t="str">
            <v>喜洋村</v>
          </cell>
          <cell r="P6361" t="str">
            <v>等外公路</v>
          </cell>
          <cell r="R6361" t="str">
            <v>2.5</v>
          </cell>
          <cell r="S6361" t="str">
            <v>3.5</v>
          </cell>
          <cell r="T6361" t="str">
            <v>无</v>
          </cell>
          <cell r="U6361">
            <v>0</v>
          </cell>
          <cell r="V6361">
            <v>1</v>
          </cell>
          <cell r="W6361">
            <v>1</v>
          </cell>
        </row>
        <row r="6362">
          <cell r="I6362" t="str">
            <v>镇德桥镇张家桥村村与撤并村便捷连通路</v>
          </cell>
          <cell r="J6362" t="str">
            <v>1327F4307030030</v>
          </cell>
          <cell r="K6362" t="str">
            <v>新村与撤并村便捷连通</v>
          </cell>
          <cell r="L6362" t="str">
            <v>三类地区</v>
          </cell>
          <cell r="M6362"/>
          <cell r="N6362" t="str">
            <v>新建</v>
          </cell>
          <cell r="O6362" t="str">
            <v>张家桥村</v>
          </cell>
          <cell r="P6362" t="str">
            <v>等外公路</v>
          </cell>
          <cell r="R6362" t="str">
            <v>2.5</v>
          </cell>
          <cell r="S6362" t="str">
            <v>3.5</v>
          </cell>
          <cell r="T6362" t="str">
            <v>无</v>
          </cell>
          <cell r="U6362">
            <v>0</v>
          </cell>
          <cell r="V6362">
            <v>0.8</v>
          </cell>
          <cell r="W6362">
            <v>0.8</v>
          </cell>
        </row>
        <row r="6363">
          <cell r="I6363" t="str">
            <v>中河口镇北洲村与撤并村便捷连通路（二期）</v>
          </cell>
          <cell r="J6363" t="str">
            <v>1327F4307030015</v>
          </cell>
          <cell r="K6363" t="str">
            <v>新村与撤并村便捷连通</v>
          </cell>
          <cell r="L6363" t="str">
            <v>三类地区</v>
          </cell>
          <cell r="M6363"/>
          <cell r="N6363" t="str">
            <v>新建</v>
          </cell>
          <cell r="O6363" t="str">
            <v>北洲村</v>
          </cell>
          <cell r="P6363" t="str">
            <v>等外公路</v>
          </cell>
          <cell r="R6363" t="str">
            <v>2.5</v>
          </cell>
          <cell r="S6363" t="str">
            <v>3.5</v>
          </cell>
          <cell r="T6363" t="str">
            <v>VZ24430703</v>
          </cell>
          <cell r="U6363">
            <v>0</v>
          </cell>
          <cell r="V6363">
            <v>0.34499999999999997</v>
          </cell>
          <cell r="W6363">
            <v>0.34499999999999997</v>
          </cell>
        </row>
        <row r="6364">
          <cell r="I6364" t="str">
            <v>中河口镇北洲村与撤并村便捷连通路（三期）</v>
          </cell>
          <cell r="J6364" t="str">
            <v>1327F4307030016</v>
          </cell>
          <cell r="K6364" t="str">
            <v>新村与撤并村便捷连通</v>
          </cell>
          <cell r="L6364" t="str">
            <v>三类地区</v>
          </cell>
          <cell r="M6364"/>
          <cell r="N6364" t="str">
            <v>新建</v>
          </cell>
          <cell r="O6364" t="str">
            <v>北洲村</v>
          </cell>
          <cell r="P6364" t="str">
            <v>等外公路</v>
          </cell>
          <cell r="R6364" t="str">
            <v>2.5</v>
          </cell>
          <cell r="S6364" t="str">
            <v>3.5</v>
          </cell>
          <cell r="T6364" t="str">
            <v>VZ26430703</v>
          </cell>
          <cell r="U6364">
            <v>0</v>
          </cell>
          <cell r="V6364">
            <v>0.55000000000000004</v>
          </cell>
          <cell r="W6364">
            <v>0.55000000000000004</v>
          </cell>
        </row>
        <row r="6365">
          <cell r="I6365" t="str">
            <v>中河口镇北洲村与撤并村便捷连通路（四期）</v>
          </cell>
          <cell r="J6365" t="str">
            <v>1327F4307030017</v>
          </cell>
          <cell r="K6365" t="str">
            <v>新村与撤并村便捷连通</v>
          </cell>
          <cell r="L6365" t="str">
            <v>三类地区</v>
          </cell>
          <cell r="M6365"/>
          <cell r="N6365" t="str">
            <v>新建</v>
          </cell>
          <cell r="O6365" t="str">
            <v>北洲村</v>
          </cell>
          <cell r="P6365" t="str">
            <v>等外公路</v>
          </cell>
          <cell r="R6365" t="str">
            <v>2.5</v>
          </cell>
          <cell r="S6365" t="str">
            <v>3.5</v>
          </cell>
          <cell r="T6365" t="str">
            <v>无</v>
          </cell>
          <cell r="U6365">
            <v>0</v>
          </cell>
          <cell r="V6365">
            <v>0.375</v>
          </cell>
          <cell r="W6365">
            <v>0.375</v>
          </cell>
        </row>
        <row r="6366">
          <cell r="I6366" t="str">
            <v>中河口镇北洲村与撤并村便捷连通路（一期）</v>
          </cell>
          <cell r="J6366" t="str">
            <v>1327F4307030014</v>
          </cell>
          <cell r="K6366" t="str">
            <v>新村与撤并村便捷连通</v>
          </cell>
          <cell r="L6366" t="str">
            <v>三类地区</v>
          </cell>
          <cell r="M6366"/>
          <cell r="N6366" t="str">
            <v>新建</v>
          </cell>
          <cell r="O6366" t="str">
            <v>北洲村</v>
          </cell>
          <cell r="P6366" t="str">
            <v>等外公路</v>
          </cell>
          <cell r="R6366" t="str">
            <v>2.5</v>
          </cell>
          <cell r="S6366" t="str">
            <v>3.5</v>
          </cell>
          <cell r="T6366" t="str">
            <v>VZ08430703</v>
          </cell>
          <cell r="U6366">
            <v>0</v>
          </cell>
          <cell r="V6366">
            <v>0.77400000000000002</v>
          </cell>
          <cell r="W6366">
            <v>0.77400000000000002</v>
          </cell>
        </row>
        <row r="6367">
          <cell r="I6367" t="str">
            <v>中河口镇南洲村与撤并村便捷连通路</v>
          </cell>
          <cell r="J6367" t="str">
            <v>1327F4307030018</v>
          </cell>
          <cell r="K6367" t="str">
            <v>新村与撤并村便捷连通</v>
          </cell>
          <cell r="L6367" t="str">
            <v>三类地区</v>
          </cell>
          <cell r="M6367"/>
          <cell r="N6367" t="str">
            <v>新建</v>
          </cell>
          <cell r="O6367" t="str">
            <v>南洲村</v>
          </cell>
          <cell r="P6367" t="str">
            <v>等外公路</v>
          </cell>
          <cell r="R6367" t="str">
            <v>2.5</v>
          </cell>
          <cell r="S6367" t="str">
            <v>3.5</v>
          </cell>
          <cell r="T6367" t="str">
            <v>VZ02430703</v>
          </cell>
          <cell r="U6367">
            <v>0</v>
          </cell>
          <cell r="V6367">
            <v>0.9</v>
          </cell>
          <cell r="W6367">
            <v>0.9</v>
          </cell>
        </row>
        <row r="6368">
          <cell r="I6368" t="str">
            <v>周家店镇大砖桥村与撤并村便捷连通路</v>
          </cell>
          <cell r="J6368" t="str">
            <v>1327F4307030024</v>
          </cell>
          <cell r="K6368" t="str">
            <v>新村与撤并村便捷连通</v>
          </cell>
          <cell r="L6368" t="str">
            <v>三类地区</v>
          </cell>
          <cell r="M6368"/>
          <cell r="N6368" t="str">
            <v>新建</v>
          </cell>
          <cell r="O6368" t="str">
            <v>大砖桥村</v>
          </cell>
          <cell r="P6368" t="str">
            <v>等外公路</v>
          </cell>
          <cell r="R6368" t="str">
            <v>2.5</v>
          </cell>
          <cell r="S6368" t="str">
            <v>3.5</v>
          </cell>
          <cell r="T6368" t="str">
            <v>V305430703</v>
          </cell>
          <cell r="U6368">
            <v>0</v>
          </cell>
          <cell r="V6368">
            <v>0.96499999999999997</v>
          </cell>
          <cell r="W6368">
            <v>0.96499999999999997</v>
          </cell>
        </row>
        <row r="6369">
          <cell r="I6369" t="str">
            <v>周家店镇荷花村与撤并村便捷连通路</v>
          </cell>
          <cell r="J6369" t="str">
            <v>1327F4307030068</v>
          </cell>
          <cell r="K6369" t="str">
            <v>新村与撤并村便捷连通</v>
          </cell>
          <cell r="L6369" t="str">
            <v>三类地区</v>
          </cell>
          <cell r="M6369"/>
          <cell r="N6369" t="str">
            <v>改建</v>
          </cell>
          <cell r="O6369" t="str">
            <v>镇荷花村</v>
          </cell>
          <cell r="P6369" t="str">
            <v>等外公路</v>
          </cell>
          <cell r="R6369" t="str">
            <v>2.5</v>
          </cell>
          <cell r="S6369" t="str">
            <v>3.5</v>
          </cell>
          <cell r="T6369" t="str">
            <v>c049430703</v>
          </cell>
          <cell r="U6369">
            <v>0</v>
          </cell>
          <cell r="V6369">
            <v>1.3</v>
          </cell>
          <cell r="W6369">
            <v>1.3</v>
          </cell>
        </row>
        <row r="6370">
          <cell r="I6370" t="str">
            <v>周家店镇团垱坪村与撤并村便捷连通路（二期）</v>
          </cell>
          <cell r="J6370" t="str">
            <v>1327F4307030026</v>
          </cell>
          <cell r="K6370" t="str">
            <v>新村与撤并村便捷连通</v>
          </cell>
          <cell r="L6370" t="str">
            <v>三类地区</v>
          </cell>
          <cell r="M6370"/>
          <cell r="N6370" t="str">
            <v>新建</v>
          </cell>
          <cell r="O6370" t="str">
            <v>团垱坪村</v>
          </cell>
          <cell r="P6370" t="str">
            <v>等外公路</v>
          </cell>
          <cell r="R6370" t="str">
            <v>2.5</v>
          </cell>
          <cell r="S6370" t="str">
            <v>3.5</v>
          </cell>
          <cell r="T6370" t="str">
            <v>VJ14430703</v>
          </cell>
          <cell r="U6370">
            <v>0</v>
          </cell>
          <cell r="V6370">
            <v>1.21</v>
          </cell>
          <cell r="W6370">
            <v>1.21</v>
          </cell>
        </row>
        <row r="6371">
          <cell r="I6371" t="str">
            <v>周家店镇团垱坪村与撤并村便捷连通路（一期）</v>
          </cell>
          <cell r="J6371" t="str">
            <v>1327F4307030025</v>
          </cell>
          <cell r="K6371" t="str">
            <v>新村与撤并村便捷连通</v>
          </cell>
          <cell r="L6371" t="str">
            <v>三类地区</v>
          </cell>
          <cell r="M6371"/>
          <cell r="N6371" t="str">
            <v>新建</v>
          </cell>
          <cell r="O6371" t="str">
            <v>团垱坪村</v>
          </cell>
          <cell r="P6371" t="str">
            <v>等外公路</v>
          </cell>
          <cell r="R6371" t="str">
            <v>2.5</v>
          </cell>
          <cell r="S6371" t="str">
            <v>3.5</v>
          </cell>
          <cell r="T6371" t="str">
            <v>VJ15430703</v>
          </cell>
          <cell r="U6371">
            <v>0</v>
          </cell>
          <cell r="V6371">
            <v>0.77800000000000002</v>
          </cell>
          <cell r="W6371">
            <v>0.77800000000000002</v>
          </cell>
        </row>
        <row r="6372">
          <cell r="I6372" t="str">
            <v>周家店镇新时堰村村与撤并村便捷连通路</v>
          </cell>
          <cell r="J6372" t="str">
            <v>1327F4307030027</v>
          </cell>
          <cell r="K6372" t="str">
            <v>新村与撤并村便捷连通</v>
          </cell>
          <cell r="L6372" t="str">
            <v>三类地区</v>
          </cell>
          <cell r="M6372"/>
          <cell r="N6372" t="str">
            <v>新建</v>
          </cell>
          <cell r="O6372" t="str">
            <v>新时堰村</v>
          </cell>
          <cell r="P6372" t="str">
            <v>等外公路</v>
          </cell>
          <cell r="R6372" t="str">
            <v>2.5</v>
          </cell>
          <cell r="S6372" t="str">
            <v>3.5</v>
          </cell>
          <cell r="T6372" t="str">
            <v>VJ17430703</v>
          </cell>
          <cell r="U6372">
            <v>0</v>
          </cell>
          <cell r="V6372">
            <v>0.86</v>
          </cell>
          <cell r="W6372">
            <v>0.86</v>
          </cell>
        </row>
        <row r="6373">
          <cell r="I6373" t="str">
            <v>周家店镇阳陂庵村村与撤并村便捷连通路</v>
          </cell>
          <cell r="J6373" t="str">
            <v>1327F4307030028</v>
          </cell>
          <cell r="K6373" t="str">
            <v>新村与撤并村便捷连通</v>
          </cell>
          <cell r="L6373" t="str">
            <v>三类地区</v>
          </cell>
          <cell r="M6373"/>
          <cell r="N6373" t="str">
            <v>新建</v>
          </cell>
          <cell r="O6373" t="str">
            <v>阳陂庵村</v>
          </cell>
          <cell r="P6373" t="str">
            <v>等外公路</v>
          </cell>
          <cell r="R6373" t="str">
            <v>2.5</v>
          </cell>
          <cell r="S6373" t="str">
            <v>3.5</v>
          </cell>
          <cell r="T6373" t="str">
            <v>VJ12430703</v>
          </cell>
          <cell r="U6373">
            <v>0</v>
          </cell>
          <cell r="V6373">
            <v>0.90600000000000003</v>
          </cell>
          <cell r="W6373">
            <v>0.90600000000000003</v>
          </cell>
        </row>
        <row r="6374">
          <cell r="I6374" t="str">
            <v>周家店镇濠口村村与撤并村便捷连通路</v>
          </cell>
          <cell r="J6374" t="str">
            <v>1327F4307030029</v>
          </cell>
          <cell r="K6374" t="str">
            <v>新村与撤并村便捷连通</v>
          </cell>
          <cell r="L6374" t="str">
            <v>三类地区</v>
          </cell>
          <cell r="M6374"/>
          <cell r="N6374" t="str">
            <v>新建</v>
          </cell>
          <cell r="O6374" t="str">
            <v>濠口村</v>
          </cell>
          <cell r="P6374" t="str">
            <v>等外公路</v>
          </cell>
          <cell r="R6374" t="str">
            <v>2.5</v>
          </cell>
          <cell r="S6374" t="str">
            <v>3.5</v>
          </cell>
          <cell r="T6374" t="str">
            <v>V301430703</v>
          </cell>
          <cell r="U6374">
            <v>0</v>
          </cell>
          <cell r="V6374">
            <v>1</v>
          </cell>
          <cell r="W6374">
            <v>1</v>
          </cell>
        </row>
        <row r="6375">
          <cell r="I6375" t="str">
            <v>蒿子港太岳村新村与撤并村连通路</v>
          </cell>
          <cell r="J6375" t="str">
            <v>1327F4307030001</v>
          </cell>
          <cell r="K6375" t="str">
            <v>新村与撤并村便捷连通</v>
          </cell>
          <cell r="L6375" t="str">
            <v>三类地区</v>
          </cell>
          <cell r="M6375"/>
          <cell r="N6375" t="str">
            <v>新建</v>
          </cell>
          <cell r="O6375" t="str">
            <v>太岳村</v>
          </cell>
          <cell r="P6375" t="str">
            <v>等外公路</v>
          </cell>
          <cell r="R6375" t="str">
            <v>2.5</v>
          </cell>
          <cell r="S6375" t="str">
            <v>3.5</v>
          </cell>
          <cell r="T6375" t="str">
            <v>无</v>
          </cell>
          <cell r="U6375">
            <v>0</v>
          </cell>
          <cell r="V6375">
            <v>0.51</v>
          </cell>
          <cell r="W6375">
            <v>0.51</v>
          </cell>
        </row>
        <row r="6376">
          <cell r="I6376" t="str">
            <v>蒿子港镇民康村新村与撤并村连通路</v>
          </cell>
          <cell r="J6376" t="str">
            <v>1327F4307030002</v>
          </cell>
          <cell r="K6376" t="str">
            <v>新村与撤并村便捷连通</v>
          </cell>
          <cell r="L6376" t="str">
            <v>三类地区</v>
          </cell>
          <cell r="M6376"/>
          <cell r="N6376" t="str">
            <v>新建</v>
          </cell>
          <cell r="O6376" t="str">
            <v>民康村</v>
          </cell>
          <cell r="P6376" t="str">
            <v>等外公路</v>
          </cell>
          <cell r="R6376" t="str">
            <v>2.5</v>
          </cell>
          <cell r="S6376" t="str">
            <v>3.5</v>
          </cell>
          <cell r="T6376" t="str">
            <v>无</v>
          </cell>
          <cell r="U6376">
            <v>0</v>
          </cell>
          <cell r="V6376">
            <v>0.90500000000000003</v>
          </cell>
          <cell r="W6376">
            <v>0.90500000000000003</v>
          </cell>
        </row>
        <row r="6377">
          <cell r="I6377" t="str">
            <v>蒿子港镇太岳村新村与撤并村连通路</v>
          </cell>
          <cell r="J6377" t="str">
            <v>1327F4307030003</v>
          </cell>
          <cell r="K6377" t="str">
            <v>新村与撤并村便捷连通</v>
          </cell>
          <cell r="L6377" t="str">
            <v>三类地区</v>
          </cell>
          <cell r="M6377"/>
          <cell r="N6377" t="str">
            <v>新建</v>
          </cell>
          <cell r="O6377" t="str">
            <v>太岳村</v>
          </cell>
          <cell r="P6377" t="str">
            <v>等外公路</v>
          </cell>
          <cell r="R6377" t="str">
            <v>2.5</v>
          </cell>
          <cell r="S6377" t="str">
            <v>3.5</v>
          </cell>
          <cell r="T6377" t="str">
            <v>无</v>
          </cell>
          <cell r="U6377">
            <v>0</v>
          </cell>
          <cell r="V6377">
            <v>0.52500000000000002</v>
          </cell>
          <cell r="W6377">
            <v>0.52500000000000002</v>
          </cell>
        </row>
        <row r="6378">
          <cell r="I6378" t="str">
            <v>唐林村便捷连通路工程</v>
          </cell>
          <cell r="J6378" t="str">
            <v>1327F4307040002</v>
          </cell>
          <cell r="K6378" t="str">
            <v>新村与撤并村便捷连通</v>
          </cell>
          <cell r="L6378" t="str">
            <v>三类地区</v>
          </cell>
          <cell r="M6378"/>
          <cell r="N6378" t="str">
            <v>新建</v>
          </cell>
          <cell r="O6378" t="str">
            <v>唐林村</v>
          </cell>
          <cell r="P6378" t="str">
            <v>等外公路</v>
          </cell>
          <cell r="R6378" t="str">
            <v>3.5</v>
          </cell>
          <cell r="S6378" t="str">
            <v>5</v>
          </cell>
          <cell r="T6378" t="str">
            <v>无</v>
          </cell>
          <cell r="U6378">
            <v>0</v>
          </cell>
          <cell r="V6378">
            <v>2</v>
          </cell>
          <cell r="W6378">
            <v>2</v>
          </cell>
        </row>
        <row r="6379">
          <cell r="I6379" t="str">
            <v>港口村便捷连通路工程</v>
          </cell>
          <cell r="J6379" t="str">
            <v>1327F4307040003</v>
          </cell>
          <cell r="K6379" t="str">
            <v>新村与撤并村便捷连通</v>
          </cell>
          <cell r="L6379" t="str">
            <v>三类地区</v>
          </cell>
          <cell r="M6379"/>
          <cell r="N6379" t="str">
            <v>新建</v>
          </cell>
          <cell r="O6379" t="str">
            <v>港口村</v>
          </cell>
          <cell r="P6379" t="str">
            <v>等外公路</v>
          </cell>
          <cell r="R6379" t="str">
            <v>3.5</v>
          </cell>
          <cell r="S6379" t="str">
            <v>4.5</v>
          </cell>
          <cell r="T6379" t="str">
            <v>无</v>
          </cell>
          <cell r="U6379">
            <v>0</v>
          </cell>
          <cell r="V6379">
            <v>2</v>
          </cell>
          <cell r="W6379">
            <v>2</v>
          </cell>
        </row>
        <row r="6380">
          <cell r="I6380" t="str">
            <v>涂家湖村便捷连通路工程</v>
          </cell>
          <cell r="J6380" t="str">
            <v>1327F4307040001</v>
          </cell>
          <cell r="K6380" t="str">
            <v>新村与撤并村便捷连通</v>
          </cell>
          <cell r="L6380" t="str">
            <v>三类地区</v>
          </cell>
          <cell r="M6380"/>
          <cell r="N6380" t="str">
            <v>新建</v>
          </cell>
          <cell r="O6380" t="str">
            <v>涂家湖</v>
          </cell>
          <cell r="P6380" t="str">
            <v>等外公路</v>
          </cell>
          <cell r="R6380" t="str">
            <v>3.5</v>
          </cell>
          <cell r="S6380" t="str">
            <v>4.5</v>
          </cell>
          <cell r="T6380" t="str">
            <v>无</v>
          </cell>
          <cell r="U6380">
            <v>0</v>
          </cell>
          <cell r="V6380">
            <v>2</v>
          </cell>
          <cell r="W6380">
            <v>2</v>
          </cell>
        </row>
        <row r="6381">
          <cell r="I6381" t="str">
            <v>彭家洲村便捷连通路工程</v>
          </cell>
          <cell r="J6381" t="str">
            <v>1327F4307040004</v>
          </cell>
          <cell r="K6381" t="str">
            <v>新村与撤并村便捷连通</v>
          </cell>
          <cell r="L6381" t="str">
            <v>三类地区</v>
          </cell>
          <cell r="M6381"/>
          <cell r="N6381" t="str">
            <v>新建</v>
          </cell>
          <cell r="O6381" t="str">
            <v>彭家洲</v>
          </cell>
          <cell r="P6381" t="str">
            <v>等外公路</v>
          </cell>
          <cell r="R6381" t="str">
            <v>3.5</v>
          </cell>
          <cell r="S6381" t="str">
            <v>4.5</v>
          </cell>
          <cell r="T6381" t="str">
            <v>无</v>
          </cell>
          <cell r="U6381">
            <v>0</v>
          </cell>
          <cell r="V6381">
            <v>2</v>
          </cell>
          <cell r="W6381">
            <v>2</v>
          </cell>
        </row>
        <row r="6382">
          <cell r="I6382" t="str">
            <v>大西湖至田园连接路</v>
          </cell>
          <cell r="J6382" t="str">
            <v>1327F4307050005</v>
          </cell>
          <cell r="K6382" t="str">
            <v>新村与撤并村便捷连通</v>
          </cell>
          <cell r="L6382" t="str">
            <v>三类地区</v>
          </cell>
          <cell r="M6382"/>
          <cell r="N6382" t="str">
            <v>新建</v>
          </cell>
          <cell r="O6382" t="str">
            <v>田园村</v>
          </cell>
          <cell r="P6382" t="str">
            <v>等外公路</v>
          </cell>
          <cell r="R6382" t="str">
            <v>0</v>
          </cell>
          <cell r="S6382" t="str">
            <v>3.5</v>
          </cell>
          <cell r="T6382" t="str">
            <v>无</v>
          </cell>
          <cell r="U6382">
            <v>0</v>
          </cell>
          <cell r="V6382">
            <v>1.1299999999999999</v>
          </cell>
          <cell r="W6382">
            <v>1.1299999999999999</v>
          </cell>
        </row>
        <row r="6383">
          <cell r="I6383" t="str">
            <v>黄泥湖村至S314连接路</v>
          </cell>
          <cell r="J6383" t="str">
            <v>1327F4307050001</v>
          </cell>
          <cell r="K6383" t="str">
            <v>新村与撤并村便捷连通</v>
          </cell>
          <cell r="L6383" t="str">
            <v>三类地区</v>
          </cell>
          <cell r="M6383"/>
          <cell r="N6383" t="str">
            <v>新建</v>
          </cell>
          <cell r="O6383" t="str">
            <v>黄泥湖村</v>
          </cell>
          <cell r="P6383" t="str">
            <v>四级公路</v>
          </cell>
          <cell r="R6383" t="str">
            <v>0</v>
          </cell>
          <cell r="S6383" t="str">
            <v>5</v>
          </cell>
          <cell r="T6383" t="str">
            <v>无</v>
          </cell>
          <cell r="U6383">
            <v>0</v>
          </cell>
          <cell r="V6383">
            <v>1.88</v>
          </cell>
          <cell r="W6383">
            <v>1.88</v>
          </cell>
        </row>
        <row r="6384">
          <cell r="I6384" t="str">
            <v>旺禄至鼎兴连接路</v>
          </cell>
          <cell r="J6384" t="str">
            <v>1327F4307050004</v>
          </cell>
          <cell r="K6384" t="str">
            <v>新村与撤并村便捷连通</v>
          </cell>
          <cell r="L6384" t="str">
            <v>三类地区</v>
          </cell>
          <cell r="M6384"/>
          <cell r="N6384" t="str">
            <v>升级改造（提质改造）</v>
          </cell>
          <cell r="O6384" t="str">
            <v>旺禄村</v>
          </cell>
          <cell r="P6384" t="str">
            <v>四级公路</v>
          </cell>
          <cell r="R6384" t="str">
            <v>0</v>
          </cell>
          <cell r="S6384" t="str">
            <v>6</v>
          </cell>
          <cell r="T6384" t="str">
            <v>无</v>
          </cell>
          <cell r="U6384">
            <v>0</v>
          </cell>
          <cell r="V6384">
            <v>1.4339999999999999</v>
          </cell>
          <cell r="W6384">
            <v>1.4339999999999999</v>
          </cell>
        </row>
        <row r="6385">
          <cell r="I6385" t="str">
            <v>渔民新村至春晓连接路</v>
          </cell>
          <cell r="J6385" t="str">
            <v>1327F4307050003</v>
          </cell>
          <cell r="K6385" t="str">
            <v>新村与撤并村便捷连通</v>
          </cell>
          <cell r="L6385" t="str">
            <v>三类地区</v>
          </cell>
          <cell r="M6385"/>
          <cell r="N6385" t="str">
            <v>新建</v>
          </cell>
          <cell r="O6385" t="str">
            <v>春晓村</v>
          </cell>
          <cell r="P6385" t="str">
            <v>等外公路</v>
          </cell>
          <cell r="R6385" t="str">
            <v>0</v>
          </cell>
          <cell r="S6385" t="str">
            <v>3.5</v>
          </cell>
          <cell r="T6385" t="str">
            <v>无</v>
          </cell>
          <cell r="U6385">
            <v>0</v>
          </cell>
          <cell r="V6385">
            <v>1.43</v>
          </cell>
          <cell r="W6385">
            <v>1.43</v>
          </cell>
        </row>
        <row r="6386">
          <cell r="I6386" t="str">
            <v>裕民村至X048连接路</v>
          </cell>
          <cell r="J6386" t="str">
            <v>1327F4307050002</v>
          </cell>
          <cell r="K6386" t="str">
            <v>新村与撤并村便捷连通</v>
          </cell>
          <cell r="L6386" t="str">
            <v>三类地区</v>
          </cell>
          <cell r="M6386"/>
          <cell r="N6386" t="str">
            <v>新建</v>
          </cell>
          <cell r="O6386" t="str">
            <v>裕民村</v>
          </cell>
          <cell r="P6386" t="str">
            <v>四级公路</v>
          </cell>
          <cell r="R6386" t="str">
            <v>0</v>
          </cell>
          <cell r="S6386" t="str">
            <v>3.5</v>
          </cell>
          <cell r="T6386" t="str">
            <v>无</v>
          </cell>
          <cell r="U6386">
            <v>0</v>
          </cell>
          <cell r="V6386">
            <v>2.06</v>
          </cell>
          <cell r="W6386">
            <v>2.06</v>
          </cell>
        </row>
        <row r="6387">
          <cell r="I6387" t="str">
            <v>长山五组至虎山一组连接路</v>
          </cell>
          <cell r="J6387" t="str">
            <v>1327F4307210025</v>
          </cell>
          <cell r="K6387" t="str">
            <v>新村与撤并村便捷连通</v>
          </cell>
          <cell r="L6387" t="str">
            <v>三类地区</v>
          </cell>
          <cell r="M6387"/>
          <cell r="N6387" t="str">
            <v>新建</v>
          </cell>
          <cell r="O6387" t="str">
            <v>长山村</v>
          </cell>
          <cell r="P6387" t="str">
            <v>四级公路</v>
          </cell>
          <cell r="R6387" t="str">
            <v>3</v>
          </cell>
          <cell r="S6387" t="str">
            <v>3.5</v>
          </cell>
          <cell r="T6387" t="str">
            <v>无</v>
          </cell>
          <cell r="U6387">
            <v>0</v>
          </cell>
          <cell r="V6387">
            <v>2.2999999999999998</v>
          </cell>
          <cell r="W6387">
            <v>2.2999999999999998</v>
          </cell>
        </row>
        <row r="6388">
          <cell r="I6388" t="str">
            <v>车家铺十四组连接路</v>
          </cell>
          <cell r="J6388" t="str">
            <v>1327F4307210010</v>
          </cell>
          <cell r="K6388" t="str">
            <v>新村与撤并村便捷连通</v>
          </cell>
          <cell r="L6388" t="str">
            <v>三类地区</v>
          </cell>
          <cell r="M6388"/>
          <cell r="N6388" t="str">
            <v>新改建</v>
          </cell>
          <cell r="O6388" t="str">
            <v>岩剅口村</v>
          </cell>
          <cell r="P6388" t="str">
            <v>四级公路</v>
          </cell>
          <cell r="R6388" t="str">
            <v>3</v>
          </cell>
          <cell r="S6388" t="str">
            <v>3.5</v>
          </cell>
          <cell r="T6388" t="str">
            <v>无</v>
          </cell>
          <cell r="U6388">
            <v>0</v>
          </cell>
          <cell r="V6388">
            <v>0.5</v>
          </cell>
          <cell r="W6388">
            <v>0.5</v>
          </cell>
        </row>
        <row r="6389">
          <cell r="I6389" t="str">
            <v>大湖口九组至中岭二组连接路</v>
          </cell>
          <cell r="J6389" t="str">
            <v>1327F4307210014</v>
          </cell>
          <cell r="K6389" t="str">
            <v>新村与撤并村便捷连通</v>
          </cell>
          <cell r="L6389" t="str">
            <v>三类地区</v>
          </cell>
          <cell r="M6389"/>
          <cell r="N6389" t="str">
            <v>新建</v>
          </cell>
          <cell r="O6389" t="str">
            <v>双湖村</v>
          </cell>
          <cell r="P6389" t="str">
            <v>四级公路</v>
          </cell>
          <cell r="R6389" t="str">
            <v>3</v>
          </cell>
          <cell r="S6389" t="str">
            <v>3.5</v>
          </cell>
          <cell r="T6389" t="str">
            <v>无</v>
          </cell>
          <cell r="U6389">
            <v>0</v>
          </cell>
          <cell r="V6389">
            <v>0.63</v>
          </cell>
          <cell r="W6389">
            <v>0.63</v>
          </cell>
        </row>
        <row r="6390">
          <cell r="I6390" t="str">
            <v>丁家渡6组至六合村5组连接路</v>
          </cell>
          <cell r="J6390" t="str">
            <v>1327F4307210006</v>
          </cell>
          <cell r="K6390" t="str">
            <v>新村与撤并村便捷连通</v>
          </cell>
          <cell r="L6390" t="str">
            <v>三类地区</v>
          </cell>
          <cell r="M6390"/>
          <cell r="N6390" t="str">
            <v>新改建</v>
          </cell>
          <cell r="O6390" t="str">
            <v>六合垸村</v>
          </cell>
          <cell r="P6390" t="str">
            <v>等外公路</v>
          </cell>
          <cell r="R6390" t="str">
            <v>3</v>
          </cell>
          <cell r="S6390" t="str">
            <v>3.5</v>
          </cell>
          <cell r="T6390" t="str">
            <v>无</v>
          </cell>
          <cell r="U6390">
            <v>0</v>
          </cell>
          <cell r="V6390">
            <v>1.03</v>
          </cell>
          <cell r="W6390">
            <v>1.03</v>
          </cell>
        </row>
        <row r="6391">
          <cell r="I6391" t="str">
            <v>东保十组至六组连接路</v>
          </cell>
          <cell r="J6391" t="str">
            <v>1327F4307210020</v>
          </cell>
          <cell r="K6391" t="str">
            <v>新村与撤并村便捷连通</v>
          </cell>
          <cell r="L6391" t="str">
            <v>三类地区</v>
          </cell>
          <cell r="M6391"/>
          <cell r="N6391" t="str">
            <v>新改建</v>
          </cell>
          <cell r="O6391" t="str">
            <v>潭子口村</v>
          </cell>
          <cell r="P6391" t="str">
            <v>四级公路</v>
          </cell>
          <cell r="R6391" t="str">
            <v>3</v>
          </cell>
          <cell r="S6391" t="str">
            <v>3.5</v>
          </cell>
          <cell r="T6391" t="str">
            <v>无</v>
          </cell>
          <cell r="U6391">
            <v>0</v>
          </cell>
          <cell r="V6391">
            <v>1.1000000000000001</v>
          </cell>
          <cell r="W6391">
            <v>1.1000000000000001</v>
          </cell>
        </row>
        <row r="6392">
          <cell r="I6392" t="str">
            <v>合家垸村15组至罗洲村9组连接路</v>
          </cell>
          <cell r="J6392" t="str">
            <v>1327F4307210002</v>
          </cell>
          <cell r="K6392" t="str">
            <v>新村与撤并村便捷连通</v>
          </cell>
          <cell r="L6392" t="str">
            <v>三类地区</v>
          </cell>
          <cell r="M6392"/>
          <cell r="N6392" t="str">
            <v>新改建</v>
          </cell>
          <cell r="O6392" t="str">
            <v>罗洲村</v>
          </cell>
          <cell r="P6392" t="str">
            <v>四级公路</v>
          </cell>
          <cell r="R6392" t="str">
            <v>3</v>
          </cell>
          <cell r="S6392" t="str">
            <v>3.5</v>
          </cell>
          <cell r="T6392" t="str">
            <v>无</v>
          </cell>
          <cell r="U6392">
            <v>0</v>
          </cell>
          <cell r="V6392">
            <v>1.3</v>
          </cell>
          <cell r="W6392">
            <v>1.3</v>
          </cell>
        </row>
        <row r="6393">
          <cell r="I6393" t="str">
            <v>焦圻社区至长乐五组连接路</v>
          </cell>
          <cell r="J6393" t="str">
            <v>1327F4307210023</v>
          </cell>
          <cell r="K6393" t="str">
            <v>新村与撤并村便捷连通</v>
          </cell>
          <cell r="L6393" t="str">
            <v>三类地区</v>
          </cell>
          <cell r="M6393"/>
          <cell r="N6393" t="str">
            <v>新建</v>
          </cell>
          <cell r="O6393" t="str">
            <v>潭子口村</v>
          </cell>
          <cell r="P6393" t="str">
            <v>四级公路</v>
          </cell>
          <cell r="R6393" t="str">
            <v>3</v>
          </cell>
          <cell r="S6393" t="str">
            <v>3.5</v>
          </cell>
          <cell r="T6393" t="str">
            <v>无</v>
          </cell>
          <cell r="U6393">
            <v>0</v>
          </cell>
          <cell r="V6393">
            <v>1.1000000000000001</v>
          </cell>
          <cell r="W6393">
            <v>1.1000000000000001</v>
          </cell>
        </row>
        <row r="6394">
          <cell r="I6394" t="str">
            <v>六合村14组至丁家渡村4组连接路</v>
          </cell>
          <cell r="J6394" t="str">
            <v>1327F4307210017</v>
          </cell>
          <cell r="K6394" t="str">
            <v>新村与撤并村便捷连通</v>
          </cell>
          <cell r="L6394" t="str">
            <v>三类地区</v>
          </cell>
          <cell r="M6394"/>
          <cell r="N6394" t="str">
            <v>新建</v>
          </cell>
          <cell r="O6394" t="str">
            <v>六合垸村</v>
          </cell>
          <cell r="R6394" t="str">
            <v>3</v>
          </cell>
          <cell r="S6394" t="str">
            <v>3.5</v>
          </cell>
          <cell r="T6394" t="str">
            <v>无</v>
          </cell>
          <cell r="U6394">
            <v>0</v>
          </cell>
          <cell r="V6394">
            <v>2.61</v>
          </cell>
          <cell r="W6394">
            <v>2.61</v>
          </cell>
        </row>
        <row r="6395">
          <cell r="I6395" t="str">
            <v>六合村1组至丁家渡村3组连接路</v>
          </cell>
          <cell r="J6395" t="str">
            <v>1327F4307210019</v>
          </cell>
          <cell r="K6395" t="str">
            <v>新村与撤并村便捷连通</v>
          </cell>
          <cell r="L6395" t="str">
            <v>三类地区</v>
          </cell>
          <cell r="M6395"/>
          <cell r="N6395" t="str">
            <v>改建</v>
          </cell>
          <cell r="O6395" t="str">
            <v>六合垸村</v>
          </cell>
          <cell r="R6395" t="str">
            <v>2.5</v>
          </cell>
          <cell r="S6395" t="str">
            <v>3.5</v>
          </cell>
          <cell r="T6395" t="str">
            <v>无</v>
          </cell>
          <cell r="U6395">
            <v>0</v>
          </cell>
          <cell r="V6395">
            <v>1.03</v>
          </cell>
          <cell r="W6395">
            <v>1.03</v>
          </cell>
        </row>
        <row r="6396">
          <cell r="I6396" t="str">
            <v>六合垸5组至6组连接路</v>
          </cell>
          <cell r="J6396" t="str">
            <v>1327F4307210009</v>
          </cell>
          <cell r="K6396" t="str">
            <v>新村与撤并村便捷连通</v>
          </cell>
          <cell r="L6396" t="str">
            <v>三类地区</v>
          </cell>
          <cell r="M6396"/>
          <cell r="N6396" t="str">
            <v>新改建</v>
          </cell>
          <cell r="O6396" t="str">
            <v>六合垸村</v>
          </cell>
          <cell r="P6396" t="str">
            <v>等外公路</v>
          </cell>
          <cell r="R6396" t="str">
            <v>3</v>
          </cell>
          <cell r="S6396" t="str">
            <v>3.5</v>
          </cell>
          <cell r="T6396" t="str">
            <v>无</v>
          </cell>
          <cell r="U6396">
            <v>0</v>
          </cell>
          <cell r="V6396">
            <v>0.93</v>
          </cell>
          <cell r="W6396">
            <v>0.93</v>
          </cell>
        </row>
        <row r="6397">
          <cell r="I6397" t="str">
            <v>穆安五组连接路</v>
          </cell>
          <cell r="J6397" t="str">
            <v>1327F4307210026</v>
          </cell>
          <cell r="K6397" t="str">
            <v>新村与撤并村便捷连通</v>
          </cell>
          <cell r="L6397" t="str">
            <v>三类地区</v>
          </cell>
          <cell r="M6397"/>
          <cell r="N6397" t="str">
            <v>新改建</v>
          </cell>
          <cell r="O6397" t="str">
            <v>团结村</v>
          </cell>
          <cell r="P6397" t="str">
            <v>四级公路</v>
          </cell>
          <cell r="R6397" t="str">
            <v>3</v>
          </cell>
          <cell r="S6397" t="str">
            <v>3.5</v>
          </cell>
          <cell r="T6397" t="str">
            <v>无</v>
          </cell>
          <cell r="U6397">
            <v>0</v>
          </cell>
          <cell r="V6397">
            <v>0.7</v>
          </cell>
          <cell r="W6397">
            <v>0.7</v>
          </cell>
        </row>
        <row r="6398">
          <cell r="I6398" t="str">
            <v>沙湖口村二组连接路</v>
          </cell>
          <cell r="J6398" t="str">
            <v>1327F4307210004</v>
          </cell>
          <cell r="K6398" t="str">
            <v>新村与撤并村便捷连通</v>
          </cell>
          <cell r="L6398" t="str">
            <v>三类地区</v>
          </cell>
          <cell r="M6398"/>
          <cell r="N6398" t="str">
            <v>新改建</v>
          </cell>
          <cell r="O6398" t="str">
            <v>沙湖口村</v>
          </cell>
          <cell r="P6398" t="str">
            <v>四级公路</v>
          </cell>
          <cell r="R6398" t="str">
            <v>3</v>
          </cell>
          <cell r="S6398" t="str">
            <v>3.5</v>
          </cell>
          <cell r="T6398" t="str">
            <v>无</v>
          </cell>
          <cell r="U6398">
            <v>0</v>
          </cell>
          <cell r="V6398">
            <v>0.5</v>
          </cell>
          <cell r="W6398">
            <v>0.5</v>
          </cell>
        </row>
        <row r="6399">
          <cell r="I6399" t="str">
            <v>沙湖口村六组连接路</v>
          </cell>
          <cell r="J6399" t="str">
            <v>1327F4307210007</v>
          </cell>
          <cell r="K6399" t="str">
            <v>新村与撤并村便捷连通</v>
          </cell>
          <cell r="L6399" t="str">
            <v>三类地区</v>
          </cell>
          <cell r="M6399"/>
          <cell r="N6399" t="str">
            <v>新建</v>
          </cell>
          <cell r="O6399" t="str">
            <v>沙湖口村</v>
          </cell>
          <cell r="R6399" t="str">
            <v>3</v>
          </cell>
          <cell r="S6399" t="str">
            <v>3.5</v>
          </cell>
          <cell r="T6399" t="str">
            <v>无</v>
          </cell>
          <cell r="U6399">
            <v>0</v>
          </cell>
          <cell r="V6399">
            <v>1.17</v>
          </cell>
          <cell r="W6399">
            <v>1.17</v>
          </cell>
        </row>
        <row r="6400">
          <cell r="I6400" t="str">
            <v>沙湖口村十六组至十五组连接路</v>
          </cell>
          <cell r="J6400" t="str">
            <v>1327F4307210001</v>
          </cell>
          <cell r="K6400" t="str">
            <v>新村与撤并村便捷连通</v>
          </cell>
          <cell r="L6400" t="str">
            <v>三类地区</v>
          </cell>
          <cell r="M6400"/>
          <cell r="N6400" t="str">
            <v>新建</v>
          </cell>
          <cell r="O6400" t="str">
            <v>沙湖口村</v>
          </cell>
          <cell r="P6400" t="str">
            <v>四级公路</v>
          </cell>
          <cell r="R6400" t="str">
            <v>3</v>
          </cell>
          <cell r="S6400" t="str">
            <v>3.5</v>
          </cell>
          <cell r="T6400" t="str">
            <v>无</v>
          </cell>
          <cell r="U6400">
            <v>0</v>
          </cell>
          <cell r="V6400">
            <v>1.1499999999999999</v>
          </cell>
          <cell r="W6400">
            <v>1.1499999999999999</v>
          </cell>
        </row>
        <row r="6401">
          <cell r="I6401" t="str">
            <v>沙湖口村十三组连接路</v>
          </cell>
          <cell r="J6401" t="str">
            <v>1327F4307210003</v>
          </cell>
          <cell r="K6401" t="str">
            <v>新村与撤并村便捷连通</v>
          </cell>
          <cell r="L6401" t="str">
            <v>三类地区</v>
          </cell>
          <cell r="M6401"/>
          <cell r="N6401" t="str">
            <v>新改建</v>
          </cell>
          <cell r="O6401" t="str">
            <v>沙湖口村</v>
          </cell>
          <cell r="P6401" t="str">
            <v>四级公路</v>
          </cell>
          <cell r="R6401" t="str">
            <v>3</v>
          </cell>
          <cell r="S6401" t="str">
            <v>3.5</v>
          </cell>
          <cell r="T6401" t="str">
            <v>无</v>
          </cell>
          <cell r="U6401">
            <v>0</v>
          </cell>
          <cell r="V6401">
            <v>0.3</v>
          </cell>
          <cell r="W6401">
            <v>0.3</v>
          </cell>
        </row>
        <row r="6402">
          <cell r="I6402" t="str">
            <v>潭子口三组连接路</v>
          </cell>
          <cell r="J6402" t="str">
            <v>1327F4307210021</v>
          </cell>
          <cell r="K6402" t="str">
            <v>新村与撤并村便捷连通</v>
          </cell>
          <cell r="L6402" t="str">
            <v>三类地区</v>
          </cell>
          <cell r="M6402"/>
          <cell r="N6402" t="str">
            <v>新改建</v>
          </cell>
          <cell r="O6402" t="str">
            <v>潭子口村</v>
          </cell>
          <cell r="P6402" t="str">
            <v>四级公路</v>
          </cell>
          <cell r="R6402" t="str">
            <v>3</v>
          </cell>
          <cell r="S6402" t="str">
            <v>3.5</v>
          </cell>
          <cell r="T6402" t="str">
            <v>无</v>
          </cell>
          <cell r="U6402">
            <v>0</v>
          </cell>
          <cell r="V6402">
            <v>0.3</v>
          </cell>
          <cell r="W6402">
            <v>0.3</v>
          </cell>
        </row>
        <row r="6403">
          <cell r="I6403" t="str">
            <v>团结六组至黄金连接路</v>
          </cell>
          <cell r="J6403" t="str">
            <v>1327F4307210027</v>
          </cell>
          <cell r="K6403" t="str">
            <v>新村与撤并村便捷连通</v>
          </cell>
          <cell r="L6403" t="str">
            <v>三类地区</v>
          </cell>
          <cell r="M6403"/>
          <cell r="N6403" t="str">
            <v>新建</v>
          </cell>
          <cell r="O6403" t="str">
            <v>团结村</v>
          </cell>
          <cell r="P6403" t="str">
            <v>四级公路</v>
          </cell>
          <cell r="R6403" t="str">
            <v>3</v>
          </cell>
          <cell r="S6403" t="str">
            <v>3.5</v>
          </cell>
          <cell r="T6403" t="str">
            <v>无</v>
          </cell>
          <cell r="U6403">
            <v>0</v>
          </cell>
          <cell r="V6403">
            <v>0.7</v>
          </cell>
          <cell r="W6403">
            <v>0.7</v>
          </cell>
        </row>
        <row r="6404">
          <cell r="I6404" t="str">
            <v>小湾五组连接路</v>
          </cell>
          <cell r="J6404" t="str">
            <v>1327F4307210029</v>
          </cell>
          <cell r="K6404" t="str">
            <v>新村与撤并村便捷连通</v>
          </cell>
          <cell r="L6404" t="str">
            <v>三类地区</v>
          </cell>
          <cell r="M6404"/>
          <cell r="N6404" t="str">
            <v>新建</v>
          </cell>
          <cell r="O6404" t="str">
            <v>功成垸村</v>
          </cell>
          <cell r="P6404" t="str">
            <v>四级公路</v>
          </cell>
          <cell r="R6404" t="str">
            <v>3</v>
          </cell>
          <cell r="S6404" t="str">
            <v>3.5</v>
          </cell>
          <cell r="T6404" t="str">
            <v>无</v>
          </cell>
          <cell r="U6404">
            <v>0</v>
          </cell>
          <cell r="V6404">
            <v>0.65</v>
          </cell>
          <cell r="W6404">
            <v>0.65</v>
          </cell>
        </row>
        <row r="6405">
          <cell r="I6405" t="str">
            <v>新建三组至安官五组连接路</v>
          </cell>
          <cell r="J6405" t="str">
            <v>1327F4307210028</v>
          </cell>
          <cell r="K6405" t="str">
            <v>新村与撤并村便捷连通</v>
          </cell>
          <cell r="L6405" t="str">
            <v>三类地区</v>
          </cell>
          <cell r="M6405"/>
          <cell r="N6405" t="str">
            <v>新建</v>
          </cell>
          <cell r="O6405" t="str">
            <v>团结村</v>
          </cell>
          <cell r="P6405" t="str">
            <v>四级公路</v>
          </cell>
          <cell r="R6405" t="str">
            <v>3</v>
          </cell>
          <cell r="S6405" t="str">
            <v>3.5</v>
          </cell>
          <cell r="T6405" t="str">
            <v>无</v>
          </cell>
          <cell r="U6405">
            <v>0</v>
          </cell>
          <cell r="V6405">
            <v>1.1259999999999999</v>
          </cell>
          <cell r="W6405">
            <v>1.1259999999999999</v>
          </cell>
        </row>
        <row r="6406">
          <cell r="I6406" t="str">
            <v>岩剅口村八组连接路</v>
          </cell>
          <cell r="J6406" t="str">
            <v>1327F4307210012</v>
          </cell>
          <cell r="K6406" t="str">
            <v>新村与撤并村便捷连通</v>
          </cell>
          <cell r="L6406" t="str">
            <v>三类地区</v>
          </cell>
          <cell r="M6406"/>
          <cell r="N6406" t="str">
            <v>新建</v>
          </cell>
          <cell r="O6406" t="str">
            <v>岩剅口村</v>
          </cell>
          <cell r="P6406" t="str">
            <v>四级公路</v>
          </cell>
          <cell r="R6406" t="str">
            <v>3</v>
          </cell>
          <cell r="S6406" t="str">
            <v>3.5</v>
          </cell>
          <cell r="T6406" t="str">
            <v>无</v>
          </cell>
          <cell r="U6406">
            <v>0</v>
          </cell>
          <cell r="V6406">
            <v>0.25</v>
          </cell>
          <cell r="W6406">
            <v>0.25</v>
          </cell>
        </row>
        <row r="6407">
          <cell r="I6407" t="str">
            <v>岩剅口村十八组至十四组连接路</v>
          </cell>
          <cell r="J6407" t="str">
            <v>1327F4307210008</v>
          </cell>
          <cell r="K6407" t="str">
            <v>新村与撤并村便捷连通</v>
          </cell>
          <cell r="L6407" t="str">
            <v>三类地区</v>
          </cell>
          <cell r="M6407"/>
          <cell r="N6407" t="str">
            <v>新建</v>
          </cell>
          <cell r="O6407" t="str">
            <v>岩剅口村</v>
          </cell>
          <cell r="P6407" t="str">
            <v>四级公路</v>
          </cell>
          <cell r="R6407" t="str">
            <v>3</v>
          </cell>
          <cell r="S6407" t="str">
            <v>3.5</v>
          </cell>
          <cell r="T6407" t="str">
            <v>无</v>
          </cell>
          <cell r="U6407">
            <v>0</v>
          </cell>
          <cell r="V6407">
            <v>1.21</v>
          </cell>
          <cell r="W6407">
            <v>1.21</v>
          </cell>
        </row>
        <row r="6408">
          <cell r="I6408" t="str">
            <v>岩剅口村十六组连接路</v>
          </cell>
          <cell r="J6408" t="str">
            <v>1327F4307210011</v>
          </cell>
          <cell r="K6408" t="str">
            <v>新村与撤并村便捷连通</v>
          </cell>
          <cell r="L6408" t="str">
            <v>三类地区</v>
          </cell>
          <cell r="M6408"/>
          <cell r="N6408" t="str">
            <v>新建</v>
          </cell>
          <cell r="O6408" t="str">
            <v>岩剅口村</v>
          </cell>
          <cell r="P6408" t="str">
            <v>四级公路</v>
          </cell>
          <cell r="R6408" t="str">
            <v>3</v>
          </cell>
          <cell r="S6408" t="str">
            <v>3.5</v>
          </cell>
          <cell r="T6408" t="str">
            <v>无</v>
          </cell>
          <cell r="U6408">
            <v>0</v>
          </cell>
          <cell r="V6408">
            <v>0.3</v>
          </cell>
          <cell r="W6408">
            <v>0.3</v>
          </cell>
        </row>
        <row r="6409">
          <cell r="I6409" t="str">
            <v>岩剅口村十三组连接路</v>
          </cell>
          <cell r="J6409" t="str">
            <v>1327F4307210005</v>
          </cell>
          <cell r="K6409" t="str">
            <v>新村与撤并村便捷连通</v>
          </cell>
          <cell r="L6409" t="str">
            <v>三类地区</v>
          </cell>
          <cell r="M6409"/>
          <cell r="N6409" t="str">
            <v>新改建</v>
          </cell>
          <cell r="O6409" t="str">
            <v>岩剅口村</v>
          </cell>
          <cell r="P6409" t="str">
            <v>四级公路</v>
          </cell>
          <cell r="R6409" t="str">
            <v>3</v>
          </cell>
          <cell r="S6409" t="str">
            <v>3.5</v>
          </cell>
          <cell r="T6409" t="str">
            <v>无</v>
          </cell>
          <cell r="U6409">
            <v>0</v>
          </cell>
          <cell r="V6409">
            <v>0.85</v>
          </cell>
          <cell r="W6409">
            <v>0.85</v>
          </cell>
        </row>
        <row r="6410">
          <cell r="I6410" t="str">
            <v>岩剅口村十四组连接路</v>
          </cell>
          <cell r="J6410" t="str">
            <v>1327F4307210030</v>
          </cell>
          <cell r="K6410" t="str">
            <v>新村与撤并村便捷连通</v>
          </cell>
          <cell r="L6410" t="str">
            <v>三类地区</v>
          </cell>
          <cell r="M6410"/>
          <cell r="N6410" t="str">
            <v>新改建</v>
          </cell>
          <cell r="O6410" t="str">
            <v>岩剅口村</v>
          </cell>
          <cell r="P6410" t="str">
            <v>四级公路</v>
          </cell>
          <cell r="R6410" t="str">
            <v>3</v>
          </cell>
          <cell r="S6410" t="str">
            <v>3.5</v>
          </cell>
          <cell r="T6410" t="str">
            <v>无</v>
          </cell>
          <cell r="U6410">
            <v>0</v>
          </cell>
          <cell r="V6410">
            <v>0.5</v>
          </cell>
          <cell r="W6410">
            <v>0.5</v>
          </cell>
        </row>
        <row r="6411">
          <cell r="I6411" t="str">
            <v>岩剅口村四组连接路</v>
          </cell>
          <cell r="J6411" t="str">
            <v>1327F4307210013</v>
          </cell>
          <cell r="K6411" t="str">
            <v>新村与撤并村便捷连通</v>
          </cell>
          <cell r="L6411" t="str">
            <v>三类地区</v>
          </cell>
          <cell r="M6411"/>
          <cell r="N6411" t="str">
            <v>新建</v>
          </cell>
          <cell r="O6411" t="str">
            <v>岩剅口村</v>
          </cell>
          <cell r="P6411" t="str">
            <v>四级公路</v>
          </cell>
          <cell r="R6411" t="str">
            <v>3</v>
          </cell>
          <cell r="S6411" t="str">
            <v>3.5</v>
          </cell>
          <cell r="T6411" t="str">
            <v>无</v>
          </cell>
          <cell r="U6411">
            <v>0</v>
          </cell>
          <cell r="V6411">
            <v>0.45</v>
          </cell>
          <cell r="W6411">
            <v>0.45</v>
          </cell>
        </row>
        <row r="6412">
          <cell r="I6412" t="str">
            <v>岩桥至东保连接路</v>
          </cell>
          <cell r="J6412" t="str">
            <v>1327F4307210022</v>
          </cell>
          <cell r="K6412" t="str">
            <v>新村与撤并村便捷连通</v>
          </cell>
          <cell r="L6412" t="str">
            <v>三类地区</v>
          </cell>
          <cell r="M6412"/>
          <cell r="N6412" t="str">
            <v>新改建</v>
          </cell>
          <cell r="O6412" t="str">
            <v>双湖村</v>
          </cell>
          <cell r="P6412" t="str">
            <v>四级公路</v>
          </cell>
          <cell r="R6412" t="str">
            <v>3</v>
          </cell>
          <cell r="S6412" t="str">
            <v>3.5</v>
          </cell>
          <cell r="T6412" t="str">
            <v>无</v>
          </cell>
          <cell r="U6412">
            <v>0</v>
          </cell>
          <cell r="V6412">
            <v>1.454</v>
          </cell>
          <cell r="W6412">
            <v>1.454</v>
          </cell>
        </row>
        <row r="6413">
          <cell r="I6413" t="str">
            <v>张家拐三组连接路</v>
          </cell>
          <cell r="J6413" t="str">
            <v>1327F4307210024</v>
          </cell>
          <cell r="K6413" t="str">
            <v>新村与撤并村便捷连通</v>
          </cell>
          <cell r="L6413" t="str">
            <v>三类地区</v>
          </cell>
          <cell r="M6413"/>
          <cell r="N6413" t="str">
            <v>新改建</v>
          </cell>
          <cell r="O6413" t="str">
            <v>永安村</v>
          </cell>
          <cell r="P6413" t="str">
            <v>四级公路</v>
          </cell>
          <cell r="R6413" t="str">
            <v>3</v>
          </cell>
          <cell r="S6413" t="str">
            <v>3.5</v>
          </cell>
          <cell r="T6413" t="str">
            <v>无</v>
          </cell>
          <cell r="U6413">
            <v>0</v>
          </cell>
          <cell r="V6413">
            <v>1.1000000000000001</v>
          </cell>
          <cell r="W6413">
            <v>1.1000000000000001</v>
          </cell>
        </row>
        <row r="6414">
          <cell r="I6414" t="str">
            <v>中岭九组至十二组连接路</v>
          </cell>
          <cell r="J6414" t="str">
            <v>1327F4307210015</v>
          </cell>
          <cell r="K6414" t="str">
            <v>新村与撤并村便捷连通</v>
          </cell>
          <cell r="L6414" t="str">
            <v>三类地区</v>
          </cell>
          <cell r="M6414"/>
          <cell r="N6414" t="str">
            <v>新建</v>
          </cell>
          <cell r="O6414" t="str">
            <v>双湖村</v>
          </cell>
          <cell r="P6414" t="str">
            <v>四级公路</v>
          </cell>
          <cell r="R6414" t="str">
            <v>3</v>
          </cell>
          <cell r="S6414" t="str">
            <v>3.5</v>
          </cell>
          <cell r="T6414" t="str">
            <v>无</v>
          </cell>
          <cell r="U6414">
            <v>0</v>
          </cell>
          <cell r="V6414">
            <v>1.5</v>
          </cell>
          <cell r="W6414">
            <v>1.5</v>
          </cell>
        </row>
        <row r="6415">
          <cell r="I6415" t="str">
            <v>中岭十三组至双湖五组连接路</v>
          </cell>
          <cell r="J6415" t="str">
            <v>1327F4307210016</v>
          </cell>
          <cell r="K6415" t="str">
            <v>新村与撤并村便捷连通</v>
          </cell>
          <cell r="L6415" t="str">
            <v>三类地区</v>
          </cell>
          <cell r="M6415"/>
          <cell r="N6415" t="str">
            <v>新建</v>
          </cell>
          <cell r="O6415" t="str">
            <v>双湖村</v>
          </cell>
          <cell r="P6415" t="str">
            <v>四级公路</v>
          </cell>
          <cell r="R6415" t="str">
            <v>3</v>
          </cell>
          <cell r="S6415" t="str">
            <v>3.5</v>
          </cell>
          <cell r="T6415" t="str">
            <v>无</v>
          </cell>
          <cell r="U6415">
            <v>0</v>
          </cell>
          <cell r="V6415">
            <v>0.32</v>
          </cell>
          <cell r="W6415">
            <v>0.32</v>
          </cell>
        </row>
        <row r="6416">
          <cell r="I6416" t="str">
            <v>中岭十一组至双合三组连接路</v>
          </cell>
          <cell r="J6416" t="str">
            <v>1327F4307210018</v>
          </cell>
          <cell r="K6416" t="str">
            <v>新村与撤并村便捷连通</v>
          </cell>
          <cell r="L6416" t="str">
            <v>三类地区</v>
          </cell>
          <cell r="M6416"/>
          <cell r="N6416" t="str">
            <v>新建</v>
          </cell>
          <cell r="O6416" t="str">
            <v>双湖村</v>
          </cell>
          <cell r="R6416" t="str">
            <v>3</v>
          </cell>
          <cell r="S6416" t="str">
            <v>3.5</v>
          </cell>
          <cell r="T6416" t="str">
            <v>无</v>
          </cell>
          <cell r="U6416">
            <v>0</v>
          </cell>
          <cell r="V6416">
            <v>1.1000000000000001</v>
          </cell>
          <cell r="W6416">
            <v>1.1000000000000001</v>
          </cell>
        </row>
        <row r="6417">
          <cell r="I6417" t="str">
            <v>方咀村连通路</v>
          </cell>
          <cell r="J6417" t="str">
            <v>1327F4307220015</v>
          </cell>
          <cell r="K6417" t="str">
            <v>新村与撤并村便捷连通</v>
          </cell>
          <cell r="L6417" t="str">
            <v>三类地区</v>
          </cell>
          <cell r="M6417"/>
          <cell r="N6417" t="str">
            <v>新建</v>
          </cell>
          <cell r="O6417" t="str">
            <v>方咀村</v>
          </cell>
          <cell r="P6417" t="str">
            <v>等外公路</v>
          </cell>
          <cell r="R6417" t="str">
            <v>3</v>
          </cell>
          <cell r="S6417" t="str">
            <v>3.5</v>
          </cell>
          <cell r="T6417" t="str">
            <v>无</v>
          </cell>
          <cell r="U6417">
            <v>0</v>
          </cell>
          <cell r="V6417">
            <v>0.6</v>
          </cell>
          <cell r="W6417">
            <v>0.6</v>
          </cell>
        </row>
        <row r="6418">
          <cell r="I6418" t="str">
            <v>红光村联通路</v>
          </cell>
          <cell r="J6418" t="str">
            <v>1327F4307220013</v>
          </cell>
          <cell r="K6418" t="str">
            <v>新村与撤并村便捷连通</v>
          </cell>
          <cell r="L6418" t="str">
            <v>三类地区</v>
          </cell>
          <cell r="M6418"/>
          <cell r="N6418" t="str">
            <v>新建</v>
          </cell>
          <cell r="O6418" t="str">
            <v>红光村</v>
          </cell>
          <cell r="P6418" t="str">
            <v>等外公路</v>
          </cell>
          <cell r="R6418" t="str">
            <v>3</v>
          </cell>
          <cell r="S6418" t="str">
            <v>3.5</v>
          </cell>
          <cell r="T6418" t="str">
            <v>C819430722</v>
          </cell>
          <cell r="U6418">
            <v>0</v>
          </cell>
          <cell r="V6418">
            <v>0.7</v>
          </cell>
          <cell r="W6418">
            <v>0.7</v>
          </cell>
        </row>
        <row r="6419">
          <cell r="I6419" t="str">
            <v>花墙村连通路</v>
          </cell>
          <cell r="J6419" t="str">
            <v>1327F4307220007</v>
          </cell>
          <cell r="K6419" t="str">
            <v>新村与撤并村便捷连通</v>
          </cell>
          <cell r="L6419" t="str">
            <v>三类地区</v>
          </cell>
          <cell r="M6419"/>
          <cell r="N6419" t="str">
            <v>新建</v>
          </cell>
          <cell r="O6419" t="str">
            <v>花墙村</v>
          </cell>
          <cell r="P6419" t="str">
            <v>等外公路</v>
          </cell>
          <cell r="R6419" t="str">
            <v>3</v>
          </cell>
          <cell r="S6419" t="str">
            <v>3.5</v>
          </cell>
          <cell r="T6419" t="str">
            <v>V391430722</v>
          </cell>
          <cell r="U6419">
            <v>0</v>
          </cell>
          <cell r="V6419">
            <v>1.5</v>
          </cell>
          <cell r="W6419">
            <v>1.5</v>
          </cell>
        </row>
        <row r="6420">
          <cell r="I6420" t="str">
            <v>柳溪村连通道路</v>
          </cell>
          <cell r="J6420" t="str">
            <v>1327F4307220002</v>
          </cell>
          <cell r="K6420" t="str">
            <v>新村与撤并村便捷连通</v>
          </cell>
          <cell r="L6420" t="str">
            <v>三类地区</v>
          </cell>
          <cell r="M6420"/>
          <cell r="N6420" t="str">
            <v>新建</v>
          </cell>
          <cell r="O6420" t="str">
            <v>柳溪村</v>
          </cell>
          <cell r="P6420" t="str">
            <v>等外公路</v>
          </cell>
          <cell r="R6420" t="str">
            <v>3</v>
          </cell>
          <cell r="S6420" t="str">
            <v>3.5</v>
          </cell>
          <cell r="T6420" t="str">
            <v>无</v>
          </cell>
          <cell r="U6420">
            <v>0</v>
          </cell>
          <cell r="V6420">
            <v>1.5</v>
          </cell>
          <cell r="W6420">
            <v>1.5</v>
          </cell>
        </row>
        <row r="6421">
          <cell r="I6421" t="str">
            <v>楼背村连通路</v>
          </cell>
          <cell r="J6421" t="str">
            <v>1327F4307220012</v>
          </cell>
          <cell r="K6421" t="str">
            <v>新村与撤并村便捷连通</v>
          </cell>
          <cell r="L6421" t="str">
            <v>三类地区</v>
          </cell>
          <cell r="M6421"/>
          <cell r="N6421" t="str">
            <v>新建</v>
          </cell>
          <cell r="O6421" t="str">
            <v>楼背村</v>
          </cell>
          <cell r="P6421" t="str">
            <v>等外公路</v>
          </cell>
          <cell r="R6421" t="str">
            <v>3</v>
          </cell>
          <cell r="S6421" t="str">
            <v>3.5</v>
          </cell>
          <cell r="T6421" t="str">
            <v>无</v>
          </cell>
          <cell r="U6421">
            <v>0</v>
          </cell>
          <cell r="V6421">
            <v>1.6</v>
          </cell>
          <cell r="W6421">
            <v>1.6</v>
          </cell>
        </row>
        <row r="6422">
          <cell r="I6422" t="str">
            <v>鹿溪村连通道路</v>
          </cell>
          <cell r="J6422" t="str">
            <v>1327F4307220005</v>
          </cell>
          <cell r="K6422" t="str">
            <v>新村与撤并村便捷连通</v>
          </cell>
          <cell r="L6422" t="str">
            <v>三类地区</v>
          </cell>
          <cell r="M6422"/>
          <cell r="N6422" t="str">
            <v>新建</v>
          </cell>
          <cell r="O6422" t="str">
            <v>鹿溪村</v>
          </cell>
          <cell r="P6422" t="str">
            <v>等外公路</v>
          </cell>
          <cell r="R6422" t="str">
            <v>3</v>
          </cell>
          <cell r="S6422" t="str">
            <v>3.5</v>
          </cell>
          <cell r="T6422" t="str">
            <v>无</v>
          </cell>
          <cell r="U6422">
            <v>0</v>
          </cell>
          <cell r="V6422">
            <v>2</v>
          </cell>
          <cell r="W6422">
            <v>2</v>
          </cell>
        </row>
        <row r="6423">
          <cell r="I6423" t="str">
            <v>马家村连通道路</v>
          </cell>
          <cell r="J6423" t="str">
            <v>1327F4307220004</v>
          </cell>
          <cell r="K6423" t="str">
            <v>新村与撤并村便捷连通</v>
          </cell>
          <cell r="L6423" t="str">
            <v>三类地区</v>
          </cell>
          <cell r="M6423"/>
          <cell r="N6423" t="str">
            <v>新建</v>
          </cell>
          <cell r="O6423" t="str">
            <v>马家村</v>
          </cell>
          <cell r="P6423" t="str">
            <v>等外公路</v>
          </cell>
          <cell r="R6423" t="str">
            <v>3</v>
          </cell>
          <cell r="S6423" t="str">
            <v>3.5</v>
          </cell>
          <cell r="T6423" t="str">
            <v>C73B430722</v>
          </cell>
          <cell r="U6423">
            <v>0</v>
          </cell>
          <cell r="V6423">
            <v>2</v>
          </cell>
          <cell r="W6423">
            <v>2</v>
          </cell>
        </row>
        <row r="6424">
          <cell r="I6424" t="str">
            <v>毛家冲村连通路</v>
          </cell>
          <cell r="J6424" t="str">
            <v>1327F4307220006</v>
          </cell>
          <cell r="K6424" t="str">
            <v>新村与撤并村便捷连通</v>
          </cell>
          <cell r="L6424" t="str">
            <v>三类地区</v>
          </cell>
          <cell r="M6424"/>
          <cell r="N6424" t="str">
            <v>新建</v>
          </cell>
          <cell r="O6424" t="str">
            <v>毛家冲村</v>
          </cell>
          <cell r="P6424" t="str">
            <v>等外公路</v>
          </cell>
          <cell r="R6424" t="str">
            <v>3</v>
          </cell>
          <cell r="S6424" t="str">
            <v>3.5</v>
          </cell>
          <cell r="T6424" t="str">
            <v>CM17430722</v>
          </cell>
          <cell r="U6424">
            <v>0</v>
          </cell>
          <cell r="V6424">
            <v>1.2</v>
          </cell>
          <cell r="W6424">
            <v>1.2</v>
          </cell>
        </row>
        <row r="6425">
          <cell r="I6425" t="str">
            <v>顺里村连通路</v>
          </cell>
          <cell r="J6425" t="str">
            <v>1327F4307220009</v>
          </cell>
          <cell r="K6425" t="str">
            <v>新村与撤并村便捷连通</v>
          </cell>
          <cell r="L6425" t="str">
            <v>三类地区</v>
          </cell>
          <cell r="M6425"/>
          <cell r="N6425" t="str">
            <v>升级改造（提质改造）</v>
          </cell>
          <cell r="O6425" t="str">
            <v>顺里村</v>
          </cell>
          <cell r="P6425" t="str">
            <v>等外公路</v>
          </cell>
          <cell r="R6425" t="str">
            <v>3.5</v>
          </cell>
          <cell r="S6425" t="str">
            <v>4.5</v>
          </cell>
          <cell r="T6425" t="str">
            <v>Y036430722</v>
          </cell>
          <cell r="U6425">
            <v>0</v>
          </cell>
          <cell r="V6425">
            <v>3.8</v>
          </cell>
          <cell r="W6425">
            <v>3.8</v>
          </cell>
        </row>
        <row r="6426">
          <cell r="I6426" t="str">
            <v>太子村连通道路</v>
          </cell>
          <cell r="J6426" t="str">
            <v>1327F4307220003</v>
          </cell>
          <cell r="K6426" t="str">
            <v>新村与撤并村便捷连通</v>
          </cell>
          <cell r="L6426" t="str">
            <v>三类地区</v>
          </cell>
          <cell r="M6426"/>
          <cell r="N6426" t="str">
            <v>新建</v>
          </cell>
          <cell r="O6426" t="str">
            <v>太子社区</v>
          </cell>
          <cell r="P6426" t="str">
            <v>等外公路</v>
          </cell>
          <cell r="R6426" t="str">
            <v>3</v>
          </cell>
          <cell r="S6426" t="str">
            <v>3.5</v>
          </cell>
          <cell r="T6426" t="str">
            <v>CE92430722</v>
          </cell>
          <cell r="U6426">
            <v>0</v>
          </cell>
          <cell r="V6426">
            <v>2</v>
          </cell>
          <cell r="W6426">
            <v>2</v>
          </cell>
        </row>
        <row r="6427">
          <cell r="I6427" t="str">
            <v>铁甲村连通路</v>
          </cell>
          <cell r="J6427" t="str">
            <v>1327F4307220008</v>
          </cell>
          <cell r="K6427" t="str">
            <v>新村与撤并村便捷连通</v>
          </cell>
          <cell r="L6427" t="str">
            <v>三类地区</v>
          </cell>
          <cell r="M6427"/>
          <cell r="N6427" t="str">
            <v>新建</v>
          </cell>
          <cell r="O6427" t="str">
            <v>铁甲村</v>
          </cell>
          <cell r="R6427" t="str">
            <v>3</v>
          </cell>
          <cell r="S6427" t="str">
            <v>3.5</v>
          </cell>
          <cell r="T6427" t="str">
            <v>无</v>
          </cell>
          <cell r="U6427">
            <v>0</v>
          </cell>
          <cell r="V6427">
            <v>1.3</v>
          </cell>
          <cell r="W6427">
            <v>1.3</v>
          </cell>
        </row>
        <row r="6428">
          <cell r="I6428" t="str">
            <v>五丰村连通路</v>
          </cell>
          <cell r="J6428" t="str">
            <v>1327F4307220014</v>
          </cell>
          <cell r="K6428" t="str">
            <v>新村与撤并村便捷连通</v>
          </cell>
          <cell r="L6428" t="str">
            <v>三类地区</v>
          </cell>
          <cell r="M6428"/>
          <cell r="N6428" t="str">
            <v>新建</v>
          </cell>
          <cell r="O6428" t="str">
            <v>五丰村</v>
          </cell>
          <cell r="R6428" t="str">
            <v>3</v>
          </cell>
          <cell r="S6428" t="str">
            <v>3.5</v>
          </cell>
          <cell r="T6428" t="str">
            <v>无</v>
          </cell>
          <cell r="U6428">
            <v>0</v>
          </cell>
          <cell r="V6428">
            <v>1.5</v>
          </cell>
          <cell r="W6428">
            <v>1.5</v>
          </cell>
        </row>
        <row r="6429">
          <cell r="I6429" t="str">
            <v>云台村连通路</v>
          </cell>
          <cell r="J6429" t="str">
            <v>1327F4307220010</v>
          </cell>
          <cell r="K6429" t="str">
            <v>新村与撤并村便捷连通</v>
          </cell>
          <cell r="L6429" t="str">
            <v>三类地区</v>
          </cell>
          <cell r="M6429"/>
          <cell r="N6429" t="str">
            <v>新建</v>
          </cell>
          <cell r="O6429" t="str">
            <v>云台村</v>
          </cell>
          <cell r="R6429" t="str">
            <v>3</v>
          </cell>
          <cell r="S6429" t="str">
            <v>3.5</v>
          </cell>
          <cell r="T6429" t="str">
            <v>无</v>
          </cell>
          <cell r="U6429">
            <v>0</v>
          </cell>
          <cell r="V6429">
            <v>0.7</v>
          </cell>
          <cell r="W6429">
            <v>0.7</v>
          </cell>
        </row>
        <row r="6430">
          <cell r="I6430" t="str">
            <v>紫阳冲联通道路</v>
          </cell>
          <cell r="J6430" t="str">
            <v>1327F4307220001</v>
          </cell>
          <cell r="K6430" t="str">
            <v>新村与撤并村便捷连通</v>
          </cell>
          <cell r="L6430" t="str">
            <v>三类地区</v>
          </cell>
          <cell r="M6430"/>
          <cell r="N6430" t="str">
            <v>新建</v>
          </cell>
          <cell r="O6430" t="str">
            <v>紫阳冲村</v>
          </cell>
          <cell r="P6430" t="str">
            <v>等外公路</v>
          </cell>
          <cell r="R6430" t="str">
            <v>3</v>
          </cell>
          <cell r="S6430" t="str">
            <v>3.5</v>
          </cell>
          <cell r="T6430" t="str">
            <v>无</v>
          </cell>
          <cell r="U6430">
            <v>0</v>
          </cell>
          <cell r="V6430">
            <v>2</v>
          </cell>
          <cell r="W6430">
            <v>2</v>
          </cell>
        </row>
        <row r="6431">
          <cell r="I6431" t="str">
            <v>左家庵连通路</v>
          </cell>
          <cell r="J6431" t="str">
            <v>1327F4307220011</v>
          </cell>
          <cell r="K6431" t="str">
            <v>新村与撤并村便捷连通</v>
          </cell>
          <cell r="L6431" t="str">
            <v>三类地区</v>
          </cell>
          <cell r="M6431"/>
          <cell r="N6431" t="str">
            <v>升级改造（提质改造）</v>
          </cell>
          <cell r="O6431" t="str">
            <v>云台村</v>
          </cell>
          <cell r="P6431" t="str">
            <v>等外公路</v>
          </cell>
          <cell r="R6431" t="str">
            <v>3</v>
          </cell>
          <cell r="S6431" t="str">
            <v>3.5</v>
          </cell>
          <cell r="T6431" t="str">
            <v>无</v>
          </cell>
          <cell r="U6431">
            <v>0</v>
          </cell>
          <cell r="V6431">
            <v>0.7</v>
          </cell>
          <cell r="W6431">
            <v>0.7</v>
          </cell>
        </row>
        <row r="6432">
          <cell r="I6432" t="str">
            <v>S302四组至八组桥连接路</v>
          </cell>
          <cell r="J6432" t="str">
            <v>1327F4307230023</v>
          </cell>
          <cell r="K6432" t="str">
            <v>新村与撤并村便捷连通</v>
          </cell>
          <cell r="L6432" t="str">
            <v>三类地区</v>
          </cell>
          <cell r="M6432"/>
          <cell r="N6432" t="str">
            <v>新建</v>
          </cell>
          <cell r="O6432" t="str">
            <v>涔南村</v>
          </cell>
          <cell r="P6432" t="str">
            <v>等外公路</v>
          </cell>
          <cell r="R6432" t="str">
            <v>3</v>
          </cell>
          <cell r="S6432" t="str">
            <v>3.5</v>
          </cell>
          <cell r="T6432" t="str">
            <v>C546430723</v>
          </cell>
          <cell r="U6432">
            <v>0</v>
          </cell>
          <cell r="V6432">
            <v>1.427</v>
          </cell>
          <cell r="W6432">
            <v>1.427</v>
          </cell>
        </row>
        <row r="6433">
          <cell r="I6433" t="str">
            <v>传讯3组至梦溪大红连接路</v>
          </cell>
          <cell r="J6433" t="str">
            <v>1327F4307230010</v>
          </cell>
          <cell r="K6433" t="str">
            <v>新村与撤并村便捷连通</v>
          </cell>
          <cell r="L6433" t="str">
            <v>三类地区</v>
          </cell>
          <cell r="M6433"/>
          <cell r="N6433" t="str">
            <v>新建</v>
          </cell>
          <cell r="O6433" t="str">
            <v>传讯村</v>
          </cell>
          <cell r="P6433" t="str">
            <v>等外公路</v>
          </cell>
          <cell r="R6433" t="str">
            <v>3</v>
          </cell>
          <cell r="S6433" t="str">
            <v>3.5</v>
          </cell>
          <cell r="T6433" t="str">
            <v>无</v>
          </cell>
          <cell r="U6433">
            <v>0</v>
          </cell>
          <cell r="V6433">
            <v>2.6</v>
          </cell>
          <cell r="W6433">
            <v>2.6</v>
          </cell>
        </row>
        <row r="6434">
          <cell r="I6434" t="str">
            <v>大堰湾古堰六组-游建成屋场连接路</v>
          </cell>
          <cell r="J6434" t="str">
            <v>1327F4307230003</v>
          </cell>
          <cell r="K6434" t="str">
            <v>新村与撤并村便捷连通</v>
          </cell>
          <cell r="L6434" t="str">
            <v>三类地区</v>
          </cell>
          <cell r="M6434"/>
          <cell r="N6434" t="str">
            <v>新建</v>
          </cell>
          <cell r="O6434" t="str">
            <v>古北村</v>
          </cell>
          <cell r="P6434" t="str">
            <v>四级公路</v>
          </cell>
          <cell r="R6434" t="str">
            <v>3</v>
          </cell>
          <cell r="S6434" t="str">
            <v>3.5</v>
          </cell>
          <cell r="T6434" t="str">
            <v>无</v>
          </cell>
          <cell r="U6434">
            <v>0</v>
          </cell>
          <cell r="V6434">
            <v>0.4</v>
          </cell>
          <cell r="W6434">
            <v>0.4</v>
          </cell>
        </row>
        <row r="6435">
          <cell r="I6435" t="str">
            <v>复兴2组-复兴1组连接路</v>
          </cell>
          <cell r="J6435" t="str">
            <v>1327F4307230025</v>
          </cell>
          <cell r="K6435" t="str">
            <v>新村与撤并村便捷连通</v>
          </cell>
          <cell r="L6435" t="str">
            <v>三类地区</v>
          </cell>
          <cell r="M6435"/>
          <cell r="N6435" t="str">
            <v>新建</v>
          </cell>
          <cell r="O6435" t="str">
            <v>永镇村</v>
          </cell>
          <cell r="P6435" t="str">
            <v>等外公路</v>
          </cell>
          <cell r="R6435" t="str">
            <v>3</v>
          </cell>
          <cell r="S6435" t="str">
            <v>3.5</v>
          </cell>
          <cell r="T6435" t="str">
            <v>C846430723</v>
          </cell>
          <cell r="U6435">
            <v>0</v>
          </cell>
          <cell r="V6435">
            <v>1.9</v>
          </cell>
          <cell r="W6435">
            <v>1.9</v>
          </cell>
        </row>
        <row r="6436">
          <cell r="I6436" t="str">
            <v>高兴6组-五福4组连接路</v>
          </cell>
          <cell r="J6436" t="str">
            <v>1327F4307230026</v>
          </cell>
          <cell r="K6436" t="str">
            <v>新村与撤并村便捷连通</v>
          </cell>
          <cell r="L6436" t="str">
            <v>三类地区</v>
          </cell>
          <cell r="M6436"/>
          <cell r="N6436" t="str">
            <v>新建</v>
          </cell>
          <cell r="O6436" t="str">
            <v>五福村</v>
          </cell>
          <cell r="P6436" t="str">
            <v>等外公路</v>
          </cell>
          <cell r="R6436" t="str">
            <v>3</v>
          </cell>
          <cell r="S6436" t="str">
            <v>3.5</v>
          </cell>
          <cell r="T6436" t="str">
            <v>CB87430723</v>
          </cell>
          <cell r="U6436">
            <v>2.2429999999999999</v>
          </cell>
          <cell r="V6436">
            <v>4.4429999999999996</v>
          </cell>
          <cell r="W6436">
            <v>2.2000000000000002</v>
          </cell>
        </row>
        <row r="6437">
          <cell r="I6437" t="str">
            <v>龚家铺-亘山七组连接路</v>
          </cell>
          <cell r="J6437" t="str">
            <v>1327F4307230009</v>
          </cell>
          <cell r="K6437" t="str">
            <v>新村与撤并村便捷连通</v>
          </cell>
          <cell r="L6437" t="str">
            <v>三类地区</v>
          </cell>
          <cell r="M6437"/>
          <cell r="N6437" t="str">
            <v>新建</v>
          </cell>
          <cell r="O6437" t="str">
            <v>亘山村</v>
          </cell>
          <cell r="P6437" t="str">
            <v>等外公路</v>
          </cell>
          <cell r="R6437" t="str">
            <v>3</v>
          </cell>
          <cell r="S6437" t="str">
            <v>3.5</v>
          </cell>
          <cell r="T6437" t="str">
            <v>无</v>
          </cell>
          <cell r="U6437">
            <v>0</v>
          </cell>
          <cell r="V6437">
            <v>1.7</v>
          </cell>
          <cell r="W6437">
            <v>1.7</v>
          </cell>
        </row>
        <row r="6438">
          <cell r="I6438" t="str">
            <v>古堰十二组-利民二组连接路</v>
          </cell>
          <cell r="J6438" t="str">
            <v>1327F4307230004</v>
          </cell>
          <cell r="K6438" t="str">
            <v>新村与撤并村便捷连通</v>
          </cell>
          <cell r="L6438" t="str">
            <v>三类地区</v>
          </cell>
          <cell r="M6438"/>
          <cell r="N6438" t="str">
            <v>新建</v>
          </cell>
          <cell r="O6438" t="str">
            <v>古北村</v>
          </cell>
          <cell r="P6438" t="str">
            <v>等外公路</v>
          </cell>
          <cell r="R6438" t="str">
            <v>3</v>
          </cell>
          <cell r="S6438" t="str">
            <v>3.5</v>
          </cell>
          <cell r="T6438" t="str">
            <v>无</v>
          </cell>
          <cell r="U6438">
            <v>0</v>
          </cell>
          <cell r="V6438">
            <v>0.4</v>
          </cell>
          <cell r="W6438">
            <v>0.4</v>
          </cell>
        </row>
        <row r="6439">
          <cell r="I6439" t="str">
            <v>黄家屋场-大岭上连接路</v>
          </cell>
          <cell r="J6439" t="str">
            <v>1327F4307230015</v>
          </cell>
          <cell r="K6439" t="str">
            <v>新村与撤并村便捷连通</v>
          </cell>
          <cell r="L6439" t="str">
            <v>三类地区</v>
          </cell>
          <cell r="M6439"/>
          <cell r="N6439" t="str">
            <v>新建</v>
          </cell>
          <cell r="O6439" t="str">
            <v>探峪村</v>
          </cell>
          <cell r="P6439" t="str">
            <v>等外公路</v>
          </cell>
          <cell r="R6439" t="str">
            <v>3</v>
          </cell>
          <cell r="S6439" t="str">
            <v>3.5</v>
          </cell>
          <cell r="T6439" t="str">
            <v>无</v>
          </cell>
          <cell r="U6439">
            <v>0</v>
          </cell>
          <cell r="V6439">
            <v>2.1</v>
          </cell>
          <cell r="W6439">
            <v>2.1</v>
          </cell>
        </row>
        <row r="6440">
          <cell r="I6440" t="str">
            <v>加工厂-中佳屋场连接路</v>
          </cell>
          <cell r="J6440" t="str">
            <v>1327F4307230030</v>
          </cell>
          <cell r="K6440" t="str">
            <v>新村与撤并村便捷连通</v>
          </cell>
          <cell r="L6440" t="str">
            <v>三类地区</v>
          </cell>
          <cell r="M6440"/>
          <cell r="N6440" t="str">
            <v>新建</v>
          </cell>
          <cell r="O6440" t="str">
            <v>三圣庙村</v>
          </cell>
          <cell r="P6440" t="str">
            <v>四级公路</v>
          </cell>
          <cell r="R6440" t="str">
            <v>3</v>
          </cell>
          <cell r="S6440" t="str">
            <v>3.5</v>
          </cell>
          <cell r="T6440" t="str">
            <v>无</v>
          </cell>
          <cell r="U6440">
            <v>0</v>
          </cell>
          <cell r="V6440">
            <v>1</v>
          </cell>
          <cell r="W6440">
            <v>1</v>
          </cell>
        </row>
        <row r="6441">
          <cell r="I6441" t="str">
            <v>老村部-洪福三桥连接路</v>
          </cell>
          <cell r="J6441" t="str">
            <v>1327F4307230008</v>
          </cell>
          <cell r="K6441" t="str">
            <v>新村与撤并村便捷连通</v>
          </cell>
          <cell r="L6441" t="str">
            <v>三类地区</v>
          </cell>
          <cell r="M6441"/>
          <cell r="N6441" t="str">
            <v>新建</v>
          </cell>
          <cell r="O6441" t="str">
            <v>梦江桥村</v>
          </cell>
          <cell r="P6441" t="str">
            <v>等外公路</v>
          </cell>
          <cell r="R6441" t="str">
            <v>3</v>
          </cell>
          <cell r="S6441" t="str">
            <v>3.5</v>
          </cell>
          <cell r="T6441" t="str">
            <v>无</v>
          </cell>
          <cell r="U6441">
            <v>0</v>
          </cell>
          <cell r="V6441">
            <v>2.5</v>
          </cell>
          <cell r="W6441">
            <v>2.5</v>
          </cell>
        </row>
        <row r="6442">
          <cell r="I6442" t="str">
            <v>李家二组-张家湾连接路</v>
          </cell>
          <cell r="J6442" t="str">
            <v>1327F4307230027</v>
          </cell>
          <cell r="K6442" t="str">
            <v>新村与撤并村便捷连通</v>
          </cell>
          <cell r="L6442" t="str">
            <v>三类地区</v>
          </cell>
          <cell r="M6442"/>
          <cell r="N6442" t="str">
            <v>新建</v>
          </cell>
          <cell r="O6442" t="str">
            <v>五福村</v>
          </cell>
          <cell r="P6442" t="str">
            <v>等外公路</v>
          </cell>
          <cell r="R6442" t="str">
            <v>3</v>
          </cell>
          <cell r="S6442" t="str">
            <v>3.5</v>
          </cell>
          <cell r="T6442" t="str">
            <v>无</v>
          </cell>
          <cell r="U6442">
            <v>0</v>
          </cell>
          <cell r="V6442">
            <v>0.6</v>
          </cell>
          <cell r="W6442">
            <v>0.6</v>
          </cell>
        </row>
        <row r="6443">
          <cell r="I6443" t="str">
            <v>齐心1组至和平村公路</v>
          </cell>
          <cell r="J6443" t="str">
            <v>1327F4307230029</v>
          </cell>
          <cell r="K6443" t="str">
            <v>新村与撤并村便捷连通</v>
          </cell>
          <cell r="L6443" t="str">
            <v>三类地区</v>
          </cell>
          <cell r="M6443"/>
          <cell r="N6443" t="str">
            <v>新建</v>
          </cell>
          <cell r="O6443" t="str">
            <v>彭家厂</v>
          </cell>
          <cell r="P6443" t="str">
            <v>等外公路</v>
          </cell>
          <cell r="R6443" t="str">
            <v>3</v>
          </cell>
          <cell r="S6443" t="str">
            <v>3.5</v>
          </cell>
          <cell r="T6443" t="str">
            <v>C882430723</v>
          </cell>
          <cell r="U6443">
            <v>0</v>
          </cell>
          <cell r="V6443">
            <v>3.8</v>
          </cell>
          <cell r="W6443">
            <v>3.8</v>
          </cell>
        </row>
        <row r="6444">
          <cell r="I6444" t="str">
            <v>谦和家-家寿家连接路</v>
          </cell>
          <cell r="J6444" t="str">
            <v>1327F4307230019</v>
          </cell>
          <cell r="K6444" t="str">
            <v>新村与撤并村便捷连通</v>
          </cell>
          <cell r="L6444" t="str">
            <v>三类地区</v>
          </cell>
          <cell r="M6444"/>
          <cell r="N6444" t="str">
            <v>新建</v>
          </cell>
          <cell r="O6444" t="str">
            <v>竹天湖村</v>
          </cell>
          <cell r="P6444" t="str">
            <v>等外公路</v>
          </cell>
          <cell r="R6444" t="str">
            <v>3</v>
          </cell>
          <cell r="S6444" t="str">
            <v>3.5</v>
          </cell>
          <cell r="T6444" t="str">
            <v>无</v>
          </cell>
          <cell r="U6444">
            <v>0</v>
          </cell>
          <cell r="V6444">
            <v>1.4</v>
          </cell>
          <cell r="W6444">
            <v>1.4</v>
          </cell>
        </row>
        <row r="6445">
          <cell r="I6445" t="str">
            <v>桥岗村至界溪桥连接路</v>
          </cell>
          <cell r="J6445" t="str">
            <v>1327F4307230011</v>
          </cell>
          <cell r="K6445" t="str">
            <v>新村与撤并村便捷连通</v>
          </cell>
          <cell r="L6445" t="str">
            <v>三类地区</v>
          </cell>
          <cell r="M6445"/>
          <cell r="N6445" t="str">
            <v>升级改造（提质改造）</v>
          </cell>
          <cell r="O6445" t="str">
            <v>界湖村</v>
          </cell>
          <cell r="P6445" t="str">
            <v>等外公路</v>
          </cell>
          <cell r="R6445" t="str">
            <v>3</v>
          </cell>
          <cell r="S6445" t="str">
            <v>3.5</v>
          </cell>
          <cell r="T6445" t="str">
            <v>C679430723</v>
          </cell>
          <cell r="U6445">
            <v>0</v>
          </cell>
          <cell r="V6445">
            <v>1</v>
          </cell>
          <cell r="W6445">
            <v>1</v>
          </cell>
        </row>
        <row r="6446">
          <cell r="I6446" t="str">
            <v>乔家河-张家滩大桥连接路</v>
          </cell>
          <cell r="J6446" t="str">
            <v>1327F4307230021</v>
          </cell>
          <cell r="K6446" t="str">
            <v>新村与撤并村便捷连通</v>
          </cell>
          <cell r="L6446" t="str">
            <v>三类地区</v>
          </cell>
          <cell r="M6446"/>
          <cell r="N6446" t="str">
            <v>新建</v>
          </cell>
          <cell r="O6446" t="str">
            <v>邢市村</v>
          </cell>
          <cell r="P6446" t="str">
            <v>等外公路</v>
          </cell>
          <cell r="R6446" t="str">
            <v>3</v>
          </cell>
          <cell r="S6446" t="str">
            <v>3.5</v>
          </cell>
          <cell r="T6446" t="str">
            <v>无</v>
          </cell>
          <cell r="U6446">
            <v>0</v>
          </cell>
          <cell r="V6446">
            <v>3</v>
          </cell>
          <cell r="W6446">
            <v>3</v>
          </cell>
        </row>
        <row r="6447">
          <cell r="I6447" t="str">
            <v>清源村界-温泉村部连接路</v>
          </cell>
          <cell r="J6447" t="str">
            <v>1327F4307230017</v>
          </cell>
          <cell r="K6447" t="str">
            <v>新村与撤并村便捷连通</v>
          </cell>
          <cell r="L6447" t="str">
            <v>三类地区</v>
          </cell>
          <cell r="M6447"/>
          <cell r="N6447" t="str">
            <v>新建</v>
          </cell>
          <cell r="O6447" t="str">
            <v>李家村</v>
          </cell>
          <cell r="P6447" t="str">
            <v>等外公路</v>
          </cell>
          <cell r="R6447" t="str">
            <v>3</v>
          </cell>
          <cell r="S6447" t="str">
            <v>3.5</v>
          </cell>
          <cell r="T6447" t="str">
            <v>CJB6430723</v>
          </cell>
          <cell r="U6447">
            <v>0</v>
          </cell>
          <cell r="V6447">
            <v>6.2</v>
          </cell>
          <cell r="W6447">
            <v>6.2</v>
          </cell>
        </row>
        <row r="6448">
          <cell r="I6448" t="str">
            <v>邱家C139至大周周公渡连接路</v>
          </cell>
          <cell r="J6448" t="str">
            <v>1327F4307230018</v>
          </cell>
          <cell r="K6448" t="str">
            <v>新村与撤并村便捷连通</v>
          </cell>
          <cell r="L6448" t="str">
            <v>三类地区</v>
          </cell>
          <cell r="M6448"/>
          <cell r="N6448" t="str">
            <v>新建</v>
          </cell>
          <cell r="O6448" t="str">
            <v>大周村</v>
          </cell>
          <cell r="P6448" t="str">
            <v>等外公路</v>
          </cell>
          <cell r="R6448" t="str">
            <v>3</v>
          </cell>
          <cell r="S6448" t="str">
            <v>3.5</v>
          </cell>
          <cell r="T6448" t="str">
            <v>无</v>
          </cell>
          <cell r="U6448">
            <v>0</v>
          </cell>
          <cell r="V6448">
            <v>4.7</v>
          </cell>
          <cell r="W6448">
            <v>4.7</v>
          </cell>
        </row>
        <row r="6449">
          <cell r="I6449" t="str">
            <v>泉古线</v>
          </cell>
          <cell r="J6449" t="str">
            <v>1327F4307230005</v>
          </cell>
          <cell r="K6449" t="str">
            <v>新村与撤并村便捷连通</v>
          </cell>
          <cell r="L6449" t="str">
            <v>三类地区</v>
          </cell>
          <cell r="M6449"/>
          <cell r="N6449" t="str">
            <v>新建</v>
          </cell>
          <cell r="O6449" t="str">
            <v>古北村</v>
          </cell>
          <cell r="P6449" t="str">
            <v>等外公路</v>
          </cell>
          <cell r="R6449" t="str">
            <v>3</v>
          </cell>
          <cell r="S6449" t="str">
            <v>3.5</v>
          </cell>
          <cell r="T6449" t="str">
            <v>无</v>
          </cell>
          <cell r="U6449">
            <v>0</v>
          </cell>
          <cell r="V6449">
            <v>1.2</v>
          </cell>
          <cell r="W6449">
            <v>1.2</v>
          </cell>
        </row>
        <row r="6450">
          <cell r="I6450" t="str">
            <v>三眼闸-夏家铺连接路</v>
          </cell>
          <cell r="J6450" t="str">
            <v>1327F4307230024</v>
          </cell>
          <cell r="K6450" t="str">
            <v>新村与撤并村便捷连通</v>
          </cell>
          <cell r="L6450" t="str">
            <v>三类地区</v>
          </cell>
          <cell r="M6450"/>
          <cell r="N6450" t="str">
            <v>新建</v>
          </cell>
          <cell r="O6450" t="str">
            <v>永镇村</v>
          </cell>
          <cell r="P6450" t="str">
            <v>等外公路</v>
          </cell>
          <cell r="R6450" t="str">
            <v>3</v>
          </cell>
          <cell r="S6450" t="str">
            <v>3.5</v>
          </cell>
          <cell r="T6450" t="str">
            <v>无</v>
          </cell>
          <cell r="U6450">
            <v>0</v>
          </cell>
          <cell r="V6450">
            <v>1.1000000000000001</v>
          </cell>
          <cell r="W6450">
            <v>1.1000000000000001</v>
          </cell>
        </row>
        <row r="6451">
          <cell r="I6451" t="str">
            <v>十四支-十三支连接路</v>
          </cell>
          <cell r="J6451" t="str">
            <v>1327F4307230020</v>
          </cell>
          <cell r="K6451" t="str">
            <v>新村与撤并村便捷连通</v>
          </cell>
          <cell r="L6451" t="str">
            <v>三类地区</v>
          </cell>
          <cell r="M6451"/>
          <cell r="N6451" t="str">
            <v>新建</v>
          </cell>
          <cell r="O6451" t="str">
            <v>宋鲁湖村</v>
          </cell>
          <cell r="P6451" t="str">
            <v>等外公路</v>
          </cell>
          <cell r="R6451" t="str">
            <v>3</v>
          </cell>
          <cell r="S6451" t="str">
            <v>3.5</v>
          </cell>
          <cell r="T6451" t="str">
            <v>无</v>
          </cell>
          <cell r="U6451">
            <v>0</v>
          </cell>
          <cell r="V6451">
            <v>1</v>
          </cell>
          <cell r="W6451">
            <v>1</v>
          </cell>
        </row>
        <row r="6452">
          <cell r="I6452" t="str">
            <v>水泥厂-猪脚丫连接路</v>
          </cell>
          <cell r="J6452" t="str">
            <v>1327F4307230013</v>
          </cell>
          <cell r="K6452" t="str">
            <v>新村与撤并村便捷连通</v>
          </cell>
          <cell r="L6452" t="str">
            <v>三类地区</v>
          </cell>
          <cell r="M6452"/>
          <cell r="N6452" t="str">
            <v>新建</v>
          </cell>
          <cell r="O6452" t="str">
            <v>三元村</v>
          </cell>
          <cell r="P6452" t="str">
            <v>等外公路</v>
          </cell>
          <cell r="R6452" t="str">
            <v>3</v>
          </cell>
          <cell r="S6452" t="str">
            <v>3.5</v>
          </cell>
          <cell r="T6452" t="str">
            <v>无</v>
          </cell>
          <cell r="U6452">
            <v>0</v>
          </cell>
          <cell r="V6452">
            <v>2.2999999999999998</v>
          </cell>
          <cell r="W6452">
            <v>2.2999999999999998</v>
          </cell>
        </row>
        <row r="6453">
          <cell r="I6453" t="str">
            <v>挖断岗-加公榜连接路</v>
          </cell>
          <cell r="J6453" t="str">
            <v>1327F4307230032</v>
          </cell>
          <cell r="K6453" t="str">
            <v>新村与撤并村便捷连通</v>
          </cell>
          <cell r="L6453" t="str">
            <v>三类地区</v>
          </cell>
          <cell r="M6453"/>
          <cell r="N6453" t="str">
            <v>新建</v>
          </cell>
          <cell r="O6453" t="str">
            <v>杨家垱</v>
          </cell>
          <cell r="P6453" t="str">
            <v>等外公路</v>
          </cell>
          <cell r="R6453" t="str">
            <v>3</v>
          </cell>
          <cell r="S6453" t="str">
            <v>3.5</v>
          </cell>
          <cell r="T6453" t="str">
            <v>无</v>
          </cell>
          <cell r="U6453">
            <v>0</v>
          </cell>
          <cell r="V6453">
            <v>4</v>
          </cell>
          <cell r="W6453">
            <v>4</v>
          </cell>
        </row>
        <row r="6454">
          <cell r="I6454" t="str">
            <v>五汉桥-黄大云屋场连接路</v>
          </cell>
          <cell r="J6454" t="str">
            <v>1327F4307230028</v>
          </cell>
          <cell r="K6454" t="str">
            <v>新村与撤并村便捷连通</v>
          </cell>
          <cell r="L6454" t="str">
            <v>三类地区</v>
          </cell>
          <cell r="M6454"/>
          <cell r="N6454" t="str">
            <v>新建</v>
          </cell>
          <cell r="O6454" t="str">
            <v>五福村</v>
          </cell>
          <cell r="P6454" t="str">
            <v>等外公路</v>
          </cell>
          <cell r="R6454" t="str">
            <v>3</v>
          </cell>
          <cell r="S6454" t="str">
            <v>3.5</v>
          </cell>
          <cell r="T6454" t="str">
            <v>无</v>
          </cell>
          <cell r="U6454">
            <v>0</v>
          </cell>
          <cell r="V6454">
            <v>1.3</v>
          </cell>
          <cell r="W6454">
            <v>1.3</v>
          </cell>
        </row>
        <row r="6455">
          <cell r="I6455" t="str">
            <v>夏家3组商店至界湖小学连接路</v>
          </cell>
          <cell r="J6455" t="str">
            <v>1327F4307230012</v>
          </cell>
          <cell r="K6455" t="str">
            <v>新村与撤并村便捷连通</v>
          </cell>
          <cell r="L6455" t="str">
            <v>三类地区</v>
          </cell>
          <cell r="M6455"/>
          <cell r="N6455" t="str">
            <v>升级改造（提质改造）</v>
          </cell>
          <cell r="O6455" t="str">
            <v>界湖村</v>
          </cell>
          <cell r="P6455" t="str">
            <v>等外公路</v>
          </cell>
          <cell r="R6455" t="str">
            <v>3</v>
          </cell>
          <cell r="S6455" t="str">
            <v>3.5</v>
          </cell>
          <cell r="T6455" t="str">
            <v>C678430723</v>
          </cell>
          <cell r="U6455">
            <v>0</v>
          </cell>
          <cell r="V6455">
            <v>2.1</v>
          </cell>
          <cell r="W6455">
            <v>2.1</v>
          </cell>
        </row>
        <row r="6456">
          <cell r="I6456" t="str">
            <v>姚家村部至万家岗村部连接路</v>
          </cell>
          <cell r="J6456" t="str">
            <v>1327F4307230031</v>
          </cell>
          <cell r="K6456" t="str">
            <v>新村与撤并村便捷连通</v>
          </cell>
          <cell r="L6456" t="str">
            <v>三类地区</v>
          </cell>
          <cell r="M6456"/>
          <cell r="N6456" t="str">
            <v>新建</v>
          </cell>
          <cell r="O6456" t="str">
            <v>万家岗村</v>
          </cell>
          <cell r="P6456" t="str">
            <v>等外公路</v>
          </cell>
          <cell r="R6456" t="str">
            <v>3</v>
          </cell>
          <cell r="S6456" t="str">
            <v>3.5</v>
          </cell>
          <cell r="T6456" t="str">
            <v>无</v>
          </cell>
          <cell r="U6456">
            <v>0</v>
          </cell>
          <cell r="V6456">
            <v>1</v>
          </cell>
          <cell r="W6456">
            <v>1</v>
          </cell>
        </row>
        <row r="6457">
          <cell r="I6457" t="str">
            <v>姚家广场-天坑湾连接路</v>
          </cell>
          <cell r="J6457" t="str">
            <v>1327F4307230006</v>
          </cell>
          <cell r="K6457" t="str">
            <v>新村与撤并村便捷连通</v>
          </cell>
          <cell r="L6457" t="str">
            <v>三类地区</v>
          </cell>
          <cell r="M6457"/>
          <cell r="N6457" t="str">
            <v>新建</v>
          </cell>
          <cell r="O6457" t="str">
            <v>万家岗村</v>
          </cell>
          <cell r="P6457" t="str">
            <v>等外公路</v>
          </cell>
          <cell r="R6457" t="str">
            <v>3</v>
          </cell>
          <cell r="S6457" t="str">
            <v>3.5</v>
          </cell>
          <cell r="T6457" t="str">
            <v>无</v>
          </cell>
          <cell r="U6457">
            <v>0</v>
          </cell>
          <cell r="V6457">
            <v>3</v>
          </cell>
          <cell r="W6457">
            <v>3</v>
          </cell>
        </row>
        <row r="6458">
          <cell r="I6458" t="str">
            <v>迎春桥-努力一组连接路</v>
          </cell>
          <cell r="J6458" t="str">
            <v>1327F4307230007</v>
          </cell>
          <cell r="K6458" t="str">
            <v>新村与撤并村便捷连通</v>
          </cell>
          <cell r="L6458" t="str">
            <v>三类地区</v>
          </cell>
          <cell r="M6458"/>
          <cell r="N6458" t="str">
            <v>新建</v>
          </cell>
          <cell r="O6458" t="str">
            <v>鲁家冲村</v>
          </cell>
          <cell r="P6458" t="str">
            <v>等外公路</v>
          </cell>
          <cell r="R6458" t="str">
            <v>3</v>
          </cell>
          <cell r="S6458" t="str">
            <v>3.5</v>
          </cell>
          <cell r="T6458" t="str">
            <v>无</v>
          </cell>
          <cell r="U6458">
            <v>0</v>
          </cell>
          <cell r="V6458">
            <v>0.8</v>
          </cell>
          <cell r="W6458">
            <v>0.8</v>
          </cell>
        </row>
        <row r="6459">
          <cell r="I6459" t="str">
            <v>永长村至谭家村连接路</v>
          </cell>
          <cell r="J6459" t="str">
            <v>1327F4307230016</v>
          </cell>
          <cell r="K6459" t="str">
            <v>新村与撤并村便捷连通</v>
          </cell>
          <cell r="L6459" t="str">
            <v>三类地区</v>
          </cell>
          <cell r="M6459"/>
          <cell r="N6459" t="str">
            <v>新建</v>
          </cell>
          <cell r="O6459" t="str">
            <v>双铺村</v>
          </cell>
          <cell r="P6459" t="str">
            <v>等外公路</v>
          </cell>
          <cell r="R6459" t="str">
            <v>3</v>
          </cell>
          <cell r="S6459" t="str">
            <v>3.5</v>
          </cell>
          <cell r="T6459" t="str">
            <v>无</v>
          </cell>
          <cell r="U6459">
            <v>0</v>
          </cell>
          <cell r="V6459">
            <v>3.6</v>
          </cell>
          <cell r="W6459">
            <v>3.6</v>
          </cell>
        </row>
        <row r="6460">
          <cell r="I6460" t="str">
            <v>玉圃40组-张海清屋场连接路</v>
          </cell>
          <cell r="J6460" t="str">
            <v>1327F4307230001</v>
          </cell>
          <cell r="K6460" t="str">
            <v>新村与撤并村便捷连通</v>
          </cell>
          <cell r="L6460" t="str">
            <v>三类地区</v>
          </cell>
          <cell r="M6460"/>
          <cell r="N6460" t="str">
            <v>新建</v>
          </cell>
          <cell r="O6460" t="str">
            <v>玉圃</v>
          </cell>
          <cell r="P6460" t="str">
            <v>等外公路</v>
          </cell>
          <cell r="R6460" t="str">
            <v>3</v>
          </cell>
          <cell r="S6460" t="str">
            <v>3.5</v>
          </cell>
          <cell r="T6460" t="str">
            <v>无</v>
          </cell>
          <cell r="U6460">
            <v>0</v>
          </cell>
          <cell r="V6460">
            <v>1.4</v>
          </cell>
          <cell r="W6460">
            <v>1.4</v>
          </cell>
        </row>
        <row r="6461">
          <cell r="I6461" t="str">
            <v>玉圃8组-玉圃11组连接路</v>
          </cell>
          <cell r="J6461" t="str">
            <v>1327F4307230002</v>
          </cell>
          <cell r="K6461" t="str">
            <v>新村与撤并村便捷连通</v>
          </cell>
          <cell r="L6461" t="str">
            <v>三类地区</v>
          </cell>
          <cell r="M6461"/>
          <cell r="N6461" t="str">
            <v>新建</v>
          </cell>
          <cell r="O6461" t="str">
            <v>玉圃</v>
          </cell>
          <cell r="P6461" t="str">
            <v>等外公路</v>
          </cell>
          <cell r="R6461" t="str">
            <v>3</v>
          </cell>
          <cell r="S6461" t="str">
            <v>3.5</v>
          </cell>
          <cell r="T6461" t="str">
            <v>无</v>
          </cell>
          <cell r="U6461">
            <v>0</v>
          </cell>
          <cell r="V6461">
            <v>1.4</v>
          </cell>
          <cell r="W6461">
            <v>1.4</v>
          </cell>
        </row>
        <row r="6462">
          <cell r="I6462" t="str">
            <v>中村大堰-徐家洲湖北界连接路</v>
          </cell>
          <cell r="J6462" t="str">
            <v>1327F4307230014</v>
          </cell>
          <cell r="K6462" t="str">
            <v>新村与撤并村便捷连通</v>
          </cell>
          <cell r="L6462" t="str">
            <v>三类地区</v>
          </cell>
          <cell r="M6462"/>
          <cell r="N6462" t="str">
            <v>新建</v>
          </cell>
          <cell r="O6462" t="str">
            <v>岩门村</v>
          </cell>
          <cell r="P6462" t="str">
            <v>等外公路</v>
          </cell>
          <cell r="R6462" t="str">
            <v>3</v>
          </cell>
          <cell r="S6462" t="str">
            <v>3.5</v>
          </cell>
          <cell r="T6462" t="str">
            <v>无</v>
          </cell>
          <cell r="U6462">
            <v>0</v>
          </cell>
          <cell r="V6462">
            <v>2</v>
          </cell>
          <cell r="W6462">
            <v>2</v>
          </cell>
        </row>
        <row r="6463">
          <cell r="I6463" t="str">
            <v>澧水大桥-临澧杨板连接路</v>
          </cell>
          <cell r="J6463" t="str">
            <v>1327F4307230022</v>
          </cell>
          <cell r="K6463" t="str">
            <v>新村与撤并村便捷连通</v>
          </cell>
          <cell r="L6463" t="str">
            <v>三类地区</v>
          </cell>
          <cell r="M6463"/>
          <cell r="N6463" t="str">
            <v>新建</v>
          </cell>
          <cell r="O6463" t="str">
            <v>仙峰村</v>
          </cell>
          <cell r="P6463" t="str">
            <v>等外公路</v>
          </cell>
          <cell r="R6463" t="str">
            <v>3</v>
          </cell>
          <cell r="S6463" t="str">
            <v>3.5</v>
          </cell>
          <cell r="T6463" t="str">
            <v>CZ91430723</v>
          </cell>
          <cell r="U6463">
            <v>0</v>
          </cell>
          <cell r="V6463">
            <v>1.774</v>
          </cell>
          <cell r="W6463">
            <v>1.774</v>
          </cell>
        </row>
        <row r="6464">
          <cell r="I6464" t="str">
            <v>Y787-仇家冲连接路</v>
          </cell>
          <cell r="J6464" t="str">
            <v>1327F4307240014</v>
          </cell>
          <cell r="K6464" t="str">
            <v>新村与撤并村便捷连通</v>
          </cell>
          <cell r="L6464" t="str">
            <v>三类地区</v>
          </cell>
          <cell r="M6464"/>
          <cell r="N6464" t="str">
            <v>新建</v>
          </cell>
          <cell r="O6464" t="str">
            <v>双溪村</v>
          </cell>
          <cell r="P6464" t="str">
            <v>等外公路</v>
          </cell>
          <cell r="R6464" t="str">
            <v>3</v>
          </cell>
          <cell r="S6464" t="str">
            <v>3.5</v>
          </cell>
          <cell r="T6464" t="str">
            <v>V639430724</v>
          </cell>
          <cell r="U6464">
            <v>0</v>
          </cell>
          <cell r="V6464">
            <v>0.498</v>
          </cell>
          <cell r="W6464">
            <v>0.498</v>
          </cell>
        </row>
        <row r="6465">
          <cell r="I6465" t="str">
            <v>Y994-堰坝连接路</v>
          </cell>
          <cell r="J6465" t="str">
            <v>1327F4307240005</v>
          </cell>
          <cell r="K6465" t="str">
            <v>新村与撤并村便捷连通</v>
          </cell>
          <cell r="L6465" t="str">
            <v>三类地区</v>
          </cell>
          <cell r="M6465"/>
          <cell r="N6465" t="str">
            <v>新建</v>
          </cell>
          <cell r="O6465" t="str">
            <v>沃沙村</v>
          </cell>
          <cell r="P6465" t="str">
            <v>等外公路</v>
          </cell>
          <cell r="R6465" t="str">
            <v>3</v>
          </cell>
          <cell r="S6465" t="str">
            <v>3.5</v>
          </cell>
          <cell r="T6465" t="str">
            <v>VD51430724</v>
          </cell>
          <cell r="U6465">
            <v>0</v>
          </cell>
          <cell r="V6465">
            <v>0.3</v>
          </cell>
          <cell r="W6465">
            <v>0.3</v>
          </cell>
        </row>
        <row r="6466">
          <cell r="I6466" t="str">
            <v>大土岗-鸣锣连接路</v>
          </cell>
          <cell r="J6466" t="str">
            <v>1327F4307240001</v>
          </cell>
          <cell r="K6466" t="str">
            <v>新村与撤并村便捷连通</v>
          </cell>
          <cell r="L6466" t="str">
            <v>三类地区</v>
          </cell>
          <cell r="M6466"/>
          <cell r="N6466" t="str">
            <v>新建</v>
          </cell>
          <cell r="O6466" t="str">
            <v>桂花村</v>
          </cell>
          <cell r="P6466" t="str">
            <v>等外公路</v>
          </cell>
          <cell r="R6466" t="str">
            <v>3</v>
          </cell>
          <cell r="S6466" t="str">
            <v>3.5</v>
          </cell>
          <cell r="T6466" t="str">
            <v>VK33430724</v>
          </cell>
          <cell r="U6466">
            <v>0</v>
          </cell>
          <cell r="V6466">
            <v>0.6</v>
          </cell>
          <cell r="W6466">
            <v>0.6</v>
          </cell>
        </row>
        <row r="6467">
          <cell r="I6467" t="str">
            <v>对门屋路</v>
          </cell>
          <cell r="J6467" t="str">
            <v>1327F4307240015</v>
          </cell>
          <cell r="K6467" t="str">
            <v>新村与撤并村便捷连通</v>
          </cell>
          <cell r="L6467" t="str">
            <v>三类地区</v>
          </cell>
          <cell r="M6467"/>
          <cell r="N6467" t="str">
            <v>新建</v>
          </cell>
          <cell r="O6467" t="str">
            <v>双溪村</v>
          </cell>
          <cell r="P6467" t="str">
            <v>等外公路</v>
          </cell>
          <cell r="R6467" t="str">
            <v>3</v>
          </cell>
          <cell r="S6467" t="str">
            <v>3.5</v>
          </cell>
          <cell r="T6467" t="str">
            <v>V637430724</v>
          </cell>
          <cell r="U6467">
            <v>0</v>
          </cell>
          <cell r="V6467">
            <v>0.78900000000000003</v>
          </cell>
          <cell r="W6467">
            <v>0.78900000000000003</v>
          </cell>
        </row>
        <row r="6468">
          <cell r="I6468" t="str">
            <v>方家湾-陈义村连接路</v>
          </cell>
          <cell r="J6468" t="str">
            <v>1327F4307240023</v>
          </cell>
          <cell r="K6468" t="str">
            <v>新村与撤并村便捷连通</v>
          </cell>
          <cell r="L6468" t="str">
            <v>三类地区</v>
          </cell>
          <cell r="M6468"/>
          <cell r="N6468" t="str">
            <v>新建</v>
          </cell>
          <cell r="O6468" t="str">
            <v>龙泉村</v>
          </cell>
          <cell r="P6468" t="str">
            <v>等外公路</v>
          </cell>
          <cell r="R6468" t="str">
            <v>3</v>
          </cell>
          <cell r="S6468" t="str">
            <v>3.5</v>
          </cell>
          <cell r="T6468" t="str">
            <v>CV61430724</v>
          </cell>
          <cell r="U6468">
            <v>0</v>
          </cell>
          <cell r="V6468">
            <v>1.772</v>
          </cell>
          <cell r="W6468">
            <v>1.772</v>
          </cell>
        </row>
        <row r="6469">
          <cell r="I6469" t="str">
            <v>分水岭-龙门村连接路</v>
          </cell>
          <cell r="J6469" t="str">
            <v>1327F4307240011</v>
          </cell>
          <cell r="K6469" t="str">
            <v>新村与撤并村便捷连通</v>
          </cell>
          <cell r="L6469" t="str">
            <v>三类地区</v>
          </cell>
          <cell r="M6469"/>
          <cell r="N6469" t="str">
            <v>新建</v>
          </cell>
          <cell r="O6469" t="str">
            <v>斋阳桥村</v>
          </cell>
          <cell r="P6469" t="str">
            <v>等外公路</v>
          </cell>
          <cell r="R6469" t="str">
            <v>3</v>
          </cell>
          <cell r="S6469" t="str">
            <v>3.5</v>
          </cell>
          <cell r="T6469" t="str">
            <v>VJ47430724</v>
          </cell>
          <cell r="U6469">
            <v>0</v>
          </cell>
          <cell r="V6469">
            <v>0.59899999999999998</v>
          </cell>
          <cell r="W6469">
            <v>0.59899999999999998</v>
          </cell>
        </row>
        <row r="6470">
          <cell r="I6470" t="str">
            <v>观音洞-人头咀连接路</v>
          </cell>
          <cell r="J6470" t="str">
            <v>1327F4307240010</v>
          </cell>
          <cell r="K6470" t="str">
            <v>新村与撤并村便捷连通</v>
          </cell>
          <cell r="L6470" t="str">
            <v>三类地区</v>
          </cell>
          <cell r="M6470"/>
          <cell r="N6470" t="str">
            <v>新建</v>
          </cell>
          <cell r="O6470" t="str">
            <v>石墨山村</v>
          </cell>
          <cell r="P6470" t="str">
            <v>等外公路</v>
          </cell>
          <cell r="R6470" t="str">
            <v>3</v>
          </cell>
          <cell r="S6470" t="str">
            <v>3.5</v>
          </cell>
          <cell r="T6470" t="str">
            <v>VD98430724</v>
          </cell>
          <cell r="U6470">
            <v>0</v>
          </cell>
          <cell r="V6470">
            <v>1.2</v>
          </cell>
          <cell r="W6470">
            <v>1.2</v>
          </cell>
        </row>
        <row r="6471">
          <cell r="I6471" t="str">
            <v>刘家岗-余家冲连接路</v>
          </cell>
          <cell r="J6471" t="str">
            <v>1327F4307240017</v>
          </cell>
          <cell r="K6471" t="str">
            <v>新村与撤并村便捷连通</v>
          </cell>
          <cell r="L6471" t="str">
            <v>三类地区</v>
          </cell>
          <cell r="M6471"/>
          <cell r="N6471" t="str">
            <v>新建</v>
          </cell>
          <cell r="O6471" t="str">
            <v>荆岗村</v>
          </cell>
          <cell r="P6471" t="str">
            <v>等外公路</v>
          </cell>
          <cell r="R6471" t="str">
            <v>3</v>
          </cell>
          <cell r="S6471" t="str">
            <v>3.5</v>
          </cell>
          <cell r="T6471" t="str">
            <v>V645430724</v>
          </cell>
          <cell r="U6471">
            <v>0</v>
          </cell>
          <cell r="V6471">
            <v>0.79</v>
          </cell>
          <cell r="W6471">
            <v>0.79</v>
          </cell>
        </row>
        <row r="6472">
          <cell r="I6472" t="str">
            <v>七停线-铁湾连接路</v>
          </cell>
          <cell r="J6472" t="str">
            <v>1327F4307240020</v>
          </cell>
          <cell r="K6472" t="str">
            <v>新村与撤并村便捷连通</v>
          </cell>
          <cell r="L6472" t="str">
            <v>三类地区</v>
          </cell>
          <cell r="M6472"/>
          <cell r="N6472" t="str">
            <v>新建</v>
          </cell>
          <cell r="O6472" t="str">
            <v>九龙村</v>
          </cell>
          <cell r="P6472" t="str">
            <v>等外公路</v>
          </cell>
          <cell r="R6472" t="str">
            <v>3</v>
          </cell>
          <cell r="S6472" t="str">
            <v>3.5</v>
          </cell>
          <cell r="T6472" t="str">
            <v>VD32430724</v>
          </cell>
          <cell r="U6472">
            <v>0</v>
          </cell>
          <cell r="V6472">
            <v>1.5</v>
          </cell>
          <cell r="W6472">
            <v>1.5</v>
          </cell>
        </row>
        <row r="6473">
          <cell r="I6473" t="str">
            <v>上土坡-伸家坡连接路</v>
          </cell>
          <cell r="J6473" t="str">
            <v>1327F4307240027</v>
          </cell>
          <cell r="K6473" t="str">
            <v>新村与撤并村便捷连通</v>
          </cell>
          <cell r="L6473" t="str">
            <v>三类地区</v>
          </cell>
          <cell r="M6473"/>
          <cell r="N6473" t="str">
            <v>新建</v>
          </cell>
          <cell r="O6473" t="str">
            <v>长冲村</v>
          </cell>
          <cell r="P6473" t="str">
            <v>等外公路</v>
          </cell>
          <cell r="R6473" t="str">
            <v>3</v>
          </cell>
          <cell r="S6473" t="str">
            <v>3.5</v>
          </cell>
          <cell r="T6473" t="str">
            <v>C51B430724</v>
          </cell>
          <cell r="U6473">
            <v>0</v>
          </cell>
          <cell r="V6473">
            <v>2.4060000000000001</v>
          </cell>
          <cell r="W6473">
            <v>2.4060000000000001</v>
          </cell>
        </row>
        <row r="6474">
          <cell r="I6474" t="str">
            <v>史家冲水库-杨柳村连接路</v>
          </cell>
          <cell r="J6474" t="str">
            <v>1327F4307240008</v>
          </cell>
          <cell r="K6474" t="str">
            <v>新村与撤并村便捷连通</v>
          </cell>
          <cell r="L6474" t="str">
            <v>三类地区</v>
          </cell>
          <cell r="M6474"/>
          <cell r="N6474" t="str">
            <v>新建</v>
          </cell>
          <cell r="O6474" t="str">
            <v>珠日桥村</v>
          </cell>
          <cell r="P6474" t="str">
            <v>等外公路</v>
          </cell>
          <cell r="R6474" t="str">
            <v>3</v>
          </cell>
          <cell r="S6474" t="str">
            <v>3.5</v>
          </cell>
          <cell r="T6474" t="str">
            <v>VJ59430724</v>
          </cell>
          <cell r="U6474">
            <v>0</v>
          </cell>
          <cell r="V6474">
            <v>0.71199999999999997</v>
          </cell>
          <cell r="W6474">
            <v>0.71199999999999997</v>
          </cell>
        </row>
        <row r="6475">
          <cell r="I6475" t="str">
            <v>双福-黄家裕连接路</v>
          </cell>
          <cell r="J6475" t="str">
            <v>1327F4307240003</v>
          </cell>
          <cell r="K6475" t="str">
            <v>新村与撤并村便捷连通</v>
          </cell>
          <cell r="L6475" t="str">
            <v>三类地区</v>
          </cell>
          <cell r="M6475"/>
          <cell r="N6475" t="str">
            <v>新建</v>
          </cell>
          <cell r="O6475" t="str">
            <v>王化村</v>
          </cell>
          <cell r="P6475" t="str">
            <v>等外公路</v>
          </cell>
          <cell r="R6475" t="str">
            <v>3</v>
          </cell>
          <cell r="S6475" t="str">
            <v>3.5</v>
          </cell>
          <cell r="T6475" t="str">
            <v>VN19430724</v>
          </cell>
          <cell r="U6475">
            <v>0</v>
          </cell>
          <cell r="V6475">
            <v>0.4</v>
          </cell>
          <cell r="W6475">
            <v>0.4</v>
          </cell>
        </row>
        <row r="6476">
          <cell r="I6476" t="str">
            <v>双龙村-毕家咀连接路</v>
          </cell>
          <cell r="J6476" t="str">
            <v>1327F4307240024</v>
          </cell>
          <cell r="K6476" t="str">
            <v>新村与撤并村便捷连通</v>
          </cell>
          <cell r="L6476" t="str">
            <v>三类地区</v>
          </cell>
          <cell r="M6476"/>
          <cell r="N6476" t="str">
            <v>新建</v>
          </cell>
          <cell r="O6476" t="str">
            <v>南田村</v>
          </cell>
          <cell r="P6476" t="str">
            <v>等外公路</v>
          </cell>
          <cell r="R6476" t="str">
            <v>3</v>
          </cell>
          <cell r="S6476" t="str">
            <v>3.5</v>
          </cell>
          <cell r="T6476" t="str">
            <v>C44D430724</v>
          </cell>
          <cell r="U6476">
            <v>0</v>
          </cell>
          <cell r="V6476">
            <v>1.167</v>
          </cell>
          <cell r="W6476">
            <v>1.167</v>
          </cell>
        </row>
        <row r="6477">
          <cell r="I6477" t="str">
            <v>太平小学-牛山水库连接路</v>
          </cell>
          <cell r="J6477" t="str">
            <v>1327F4307240009</v>
          </cell>
          <cell r="K6477" t="str">
            <v>新村与撤并村便捷连通</v>
          </cell>
          <cell r="L6477" t="str">
            <v>三类地区</v>
          </cell>
          <cell r="M6477"/>
          <cell r="N6477" t="str">
            <v>新建</v>
          </cell>
          <cell r="O6477" t="str">
            <v>歇驾村</v>
          </cell>
          <cell r="P6477" t="str">
            <v>等外公路</v>
          </cell>
          <cell r="R6477" t="str">
            <v>3</v>
          </cell>
          <cell r="S6477" t="str">
            <v>3.5</v>
          </cell>
          <cell r="T6477" t="str">
            <v>VV31430724</v>
          </cell>
          <cell r="U6477">
            <v>0</v>
          </cell>
          <cell r="V6477">
            <v>1.1000000000000001</v>
          </cell>
          <cell r="W6477">
            <v>1.1000000000000001</v>
          </cell>
        </row>
        <row r="6478">
          <cell r="I6478" t="str">
            <v>堂岗上-荆家冲连接路</v>
          </cell>
          <cell r="J6478" t="str">
            <v>1327F4307240018</v>
          </cell>
          <cell r="K6478" t="str">
            <v>新村与撤并村便捷连通</v>
          </cell>
          <cell r="L6478" t="str">
            <v>三类地区</v>
          </cell>
          <cell r="M6478"/>
          <cell r="N6478" t="str">
            <v>新建</v>
          </cell>
          <cell r="O6478" t="str">
            <v>荆岗村</v>
          </cell>
          <cell r="P6478" t="str">
            <v>等外公路</v>
          </cell>
          <cell r="R6478" t="str">
            <v>3</v>
          </cell>
          <cell r="S6478" t="str">
            <v>3.5</v>
          </cell>
          <cell r="T6478" t="str">
            <v>V648430724</v>
          </cell>
          <cell r="U6478">
            <v>0</v>
          </cell>
          <cell r="V6478">
            <v>1.4</v>
          </cell>
          <cell r="W6478">
            <v>1.4</v>
          </cell>
        </row>
        <row r="6479">
          <cell r="I6479" t="str">
            <v>天星-喻家台连接路</v>
          </cell>
          <cell r="J6479" t="str">
            <v>1327F4307240026</v>
          </cell>
          <cell r="K6479" t="str">
            <v>新村与撤并村便捷连通</v>
          </cell>
          <cell r="L6479" t="str">
            <v>三类地区</v>
          </cell>
          <cell r="M6479"/>
          <cell r="N6479" t="str">
            <v>新建</v>
          </cell>
          <cell r="O6479" t="str">
            <v>天星村</v>
          </cell>
          <cell r="P6479" t="str">
            <v>四级公路</v>
          </cell>
          <cell r="R6479" t="str">
            <v>3</v>
          </cell>
          <cell r="S6479" t="str">
            <v>3.5</v>
          </cell>
          <cell r="T6479" t="str">
            <v>CE32430724</v>
          </cell>
          <cell r="U6479">
            <v>2.2000000000000002</v>
          </cell>
          <cell r="V6479">
            <v>3.4689999999999999</v>
          </cell>
          <cell r="W6479">
            <v>1.2689999999999999</v>
          </cell>
        </row>
        <row r="6480">
          <cell r="I6480" t="str">
            <v>汪小屋场-马老屋场连接路</v>
          </cell>
          <cell r="J6480" t="str">
            <v>1327F4307240016</v>
          </cell>
          <cell r="K6480" t="str">
            <v>新村与撤并村便捷连通</v>
          </cell>
          <cell r="L6480" t="str">
            <v>三类地区</v>
          </cell>
          <cell r="M6480"/>
          <cell r="N6480" t="str">
            <v>新建</v>
          </cell>
          <cell r="O6480" t="str">
            <v>双溪村</v>
          </cell>
          <cell r="P6480" t="str">
            <v>等外公路</v>
          </cell>
          <cell r="R6480" t="str">
            <v>3</v>
          </cell>
          <cell r="S6480" t="str">
            <v>3.5</v>
          </cell>
          <cell r="T6480" t="str">
            <v>VD48430724</v>
          </cell>
          <cell r="U6480">
            <v>0</v>
          </cell>
          <cell r="V6480">
            <v>1.284</v>
          </cell>
          <cell r="W6480">
            <v>1.284</v>
          </cell>
        </row>
        <row r="6481">
          <cell r="I6481" t="str">
            <v>肖家湾-黑湾连接路</v>
          </cell>
          <cell r="J6481" t="str">
            <v>1327F4307240021</v>
          </cell>
          <cell r="K6481" t="str">
            <v>新村与撤并村便捷连通</v>
          </cell>
          <cell r="L6481" t="str">
            <v>三类地区</v>
          </cell>
          <cell r="M6481"/>
          <cell r="N6481" t="str">
            <v>新建</v>
          </cell>
          <cell r="O6481" t="str">
            <v>九龙村</v>
          </cell>
          <cell r="P6481" t="str">
            <v>等外公路</v>
          </cell>
          <cell r="R6481" t="str">
            <v>3</v>
          </cell>
          <cell r="S6481" t="str">
            <v>3.5</v>
          </cell>
          <cell r="T6481" t="str">
            <v>C68F430724</v>
          </cell>
          <cell r="U6481">
            <v>0</v>
          </cell>
          <cell r="V6481">
            <v>1</v>
          </cell>
          <cell r="W6481">
            <v>1</v>
          </cell>
        </row>
        <row r="6482">
          <cell r="I6482" t="str">
            <v>新堰路</v>
          </cell>
          <cell r="J6482" t="str">
            <v>1327F4307240002</v>
          </cell>
          <cell r="K6482" t="str">
            <v>新村与撤并村便捷连通</v>
          </cell>
          <cell r="L6482" t="str">
            <v>三类地区</v>
          </cell>
          <cell r="M6482"/>
          <cell r="N6482" t="str">
            <v>新建</v>
          </cell>
          <cell r="O6482" t="str">
            <v>桂花村</v>
          </cell>
          <cell r="P6482" t="str">
            <v>等外公路</v>
          </cell>
          <cell r="R6482" t="str">
            <v>3</v>
          </cell>
          <cell r="S6482" t="str">
            <v>3.5</v>
          </cell>
          <cell r="T6482" t="str">
            <v>VY27430724</v>
          </cell>
          <cell r="U6482">
            <v>0</v>
          </cell>
          <cell r="V6482">
            <v>0.39</v>
          </cell>
          <cell r="W6482">
            <v>0.39</v>
          </cell>
        </row>
        <row r="6483">
          <cell r="I6483" t="str">
            <v>岩湾-陈家垭湾连接路</v>
          </cell>
          <cell r="J6483" t="str">
            <v>1327F4307240025</v>
          </cell>
          <cell r="K6483" t="str">
            <v>新村与撤并村便捷连通</v>
          </cell>
          <cell r="L6483" t="str">
            <v>三类地区</v>
          </cell>
          <cell r="M6483"/>
          <cell r="N6483" t="str">
            <v>新建</v>
          </cell>
          <cell r="O6483" t="str">
            <v>岩龙村</v>
          </cell>
          <cell r="P6483" t="str">
            <v>等外公路</v>
          </cell>
          <cell r="R6483" t="str">
            <v>3</v>
          </cell>
          <cell r="S6483" t="str">
            <v>3.5</v>
          </cell>
          <cell r="T6483" t="str">
            <v>VL54430724</v>
          </cell>
          <cell r="U6483">
            <v>0</v>
          </cell>
          <cell r="V6483">
            <v>1.2410000000000001</v>
          </cell>
          <cell r="W6483">
            <v>1.2410000000000001</v>
          </cell>
        </row>
        <row r="6484">
          <cell r="I6484" t="str">
            <v>余家庙-老虎冲连接路</v>
          </cell>
          <cell r="J6484" t="str">
            <v>1327F4307240019</v>
          </cell>
          <cell r="K6484" t="str">
            <v>新村与撤并村便捷连通</v>
          </cell>
          <cell r="L6484" t="str">
            <v>三类地区</v>
          </cell>
          <cell r="M6484"/>
          <cell r="N6484" t="str">
            <v>新建</v>
          </cell>
          <cell r="O6484" t="str">
            <v>荆岗村</v>
          </cell>
          <cell r="P6484" t="str">
            <v>四级公路</v>
          </cell>
          <cell r="R6484" t="str">
            <v>3</v>
          </cell>
          <cell r="S6484" t="str">
            <v>3.5</v>
          </cell>
          <cell r="T6484" t="str">
            <v>VN52430724</v>
          </cell>
          <cell r="U6484">
            <v>0</v>
          </cell>
          <cell r="V6484">
            <v>0.50700000000000001</v>
          </cell>
          <cell r="W6484">
            <v>0.50700000000000001</v>
          </cell>
        </row>
        <row r="6485">
          <cell r="I6485" t="str">
            <v>赵家-下八斗山连接路</v>
          </cell>
          <cell r="J6485" t="str">
            <v>1327F4307240006</v>
          </cell>
          <cell r="K6485" t="str">
            <v>新村与撤并村便捷连通</v>
          </cell>
          <cell r="L6485" t="str">
            <v>三类地区</v>
          </cell>
          <cell r="M6485"/>
          <cell r="N6485" t="str">
            <v>新建</v>
          </cell>
          <cell r="O6485" t="str">
            <v>赵家巷村</v>
          </cell>
          <cell r="P6485" t="str">
            <v>等外公路</v>
          </cell>
          <cell r="R6485" t="str">
            <v>3</v>
          </cell>
          <cell r="S6485" t="str">
            <v>3.5</v>
          </cell>
          <cell r="T6485" t="str">
            <v>VA53430724</v>
          </cell>
          <cell r="U6485">
            <v>0</v>
          </cell>
          <cell r="V6485">
            <v>0.58499999999999996</v>
          </cell>
          <cell r="W6485">
            <v>0.58499999999999996</v>
          </cell>
        </row>
        <row r="6486">
          <cell r="I6486" t="str">
            <v>周家冲-仁海冲水库连接路</v>
          </cell>
          <cell r="J6486" t="str">
            <v>1327F4307240013</v>
          </cell>
          <cell r="K6486" t="str">
            <v>新村与撤并村便捷连通</v>
          </cell>
          <cell r="L6486" t="str">
            <v>三类地区</v>
          </cell>
          <cell r="M6486"/>
          <cell r="N6486" t="str">
            <v>新建</v>
          </cell>
          <cell r="O6486" t="str">
            <v>石墨村</v>
          </cell>
          <cell r="P6486" t="str">
            <v>等外公路</v>
          </cell>
          <cell r="R6486" t="str">
            <v>3</v>
          </cell>
          <cell r="S6486" t="str">
            <v>3.5</v>
          </cell>
          <cell r="T6486" t="str">
            <v>V254430724</v>
          </cell>
          <cell r="U6486">
            <v>0</v>
          </cell>
          <cell r="V6486">
            <v>0.73799999999999999</v>
          </cell>
          <cell r="W6486">
            <v>0.73799999999999999</v>
          </cell>
        </row>
        <row r="6487">
          <cell r="I6487" t="str">
            <v>珠日-落花堰连接路</v>
          </cell>
          <cell r="J6487" t="str">
            <v>1327F4307240007</v>
          </cell>
          <cell r="K6487" t="str">
            <v>新村与撤并村便捷连通</v>
          </cell>
          <cell r="L6487" t="str">
            <v>三类地区</v>
          </cell>
          <cell r="M6487"/>
          <cell r="N6487" t="str">
            <v>新建</v>
          </cell>
          <cell r="O6487" t="str">
            <v>珠日桥村</v>
          </cell>
          <cell r="P6487" t="str">
            <v>等外公路</v>
          </cell>
          <cell r="R6487" t="str">
            <v>3</v>
          </cell>
          <cell r="S6487" t="str">
            <v>3.5</v>
          </cell>
          <cell r="T6487" t="str">
            <v>VJ62430724</v>
          </cell>
          <cell r="U6487">
            <v>0</v>
          </cell>
          <cell r="V6487">
            <v>0.70299999999999996</v>
          </cell>
          <cell r="W6487">
            <v>0.70299999999999996</v>
          </cell>
        </row>
        <row r="6488">
          <cell r="I6488" t="str">
            <v>竹园1组连接路</v>
          </cell>
          <cell r="J6488" t="str">
            <v>1327F4307240012</v>
          </cell>
          <cell r="K6488" t="str">
            <v>新村与撤并村便捷连通</v>
          </cell>
          <cell r="L6488" t="str">
            <v>三类地区</v>
          </cell>
          <cell r="M6488"/>
          <cell r="N6488" t="str">
            <v>新建</v>
          </cell>
          <cell r="O6488" t="str">
            <v>斋阳桥村</v>
          </cell>
          <cell r="P6488" t="str">
            <v>等外公路</v>
          </cell>
          <cell r="R6488" t="str">
            <v>3</v>
          </cell>
          <cell r="S6488" t="str">
            <v>3.5</v>
          </cell>
          <cell r="T6488" t="str">
            <v>VN58430724</v>
          </cell>
          <cell r="U6488">
            <v>0</v>
          </cell>
          <cell r="V6488">
            <v>0.35</v>
          </cell>
          <cell r="W6488">
            <v>0.35</v>
          </cell>
        </row>
        <row r="6489">
          <cell r="I6489" t="str">
            <v>S241-田冲连接路</v>
          </cell>
          <cell r="J6489" t="str">
            <v>1327F4307250027</v>
          </cell>
          <cell r="K6489" t="str">
            <v>新村与撤并村便捷连通</v>
          </cell>
          <cell r="L6489" t="str">
            <v>二类地区</v>
          </cell>
          <cell r="M6489"/>
          <cell r="N6489" t="str">
            <v>新建</v>
          </cell>
          <cell r="O6489" t="str">
            <v>桃安村</v>
          </cell>
          <cell r="P6489" t="str">
            <v>无路</v>
          </cell>
          <cell r="R6489" t="str">
            <v>3.5</v>
          </cell>
          <cell r="S6489" t="str">
            <v>4.5</v>
          </cell>
          <cell r="T6489" t="str">
            <v>无</v>
          </cell>
          <cell r="U6489">
            <v>0</v>
          </cell>
          <cell r="V6489">
            <v>0.27</v>
          </cell>
          <cell r="W6489">
            <v>0.27</v>
          </cell>
        </row>
        <row r="6490">
          <cell r="I6490" t="str">
            <v>白龙潭－大湖田连接路</v>
          </cell>
          <cell r="J6490" t="str">
            <v>1327F4307250096</v>
          </cell>
          <cell r="K6490" t="str">
            <v>新村与撤并村便捷连通</v>
          </cell>
          <cell r="L6490" t="str">
            <v>二类地区</v>
          </cell>
          <cell r="M6490"/>
          <cell r="N6490" t="str">
            <v>新建</v>
          </cell>
          <cell r="O6490" t="str">
            <v>磨子坪村</v>
          </cell>
          <cell r="P6490" t="str">
            <v>无路</v>
          </cell>
          <cell r="R6490" t="str">
            <v>3.5</v>
          </cell>
          <cell r="S6490" t="str">
            <v>4.5</v>
          </cell>
          <cell r="T6490" t="str">
            <v>V68A430725</v>
          </cell>
          <cell r="U6490">
            <v>0</v>
          </cell>
          <cell r="V6490">
            <v>0.90100000000000002</v>
          </cell>
          <cell r="W6490">
            <v>0.90100000000000002</v>
          </cell>
        </row>
        <row r="6491">
          <cell r="I6491" t="str">
            <v>北斗溪村并村连接路</v>
          </cell>
          <cell r="J6491" t="str">
            <v>1327F4307250055</v>
          </cell>
          <cell r="K6491" t="str">
            <v>新村与撤并村便捷连通</v>
          </cell>
          <cell r="L6491" t="str">
            <v>二类地区</v>
          </cell>
          <cell r="M6491"/>
          <cell r="N6491" t="str">
            <v>新建</v>
          </cell>
          <cell r="O6491" t="str">
            <v>北斗溪村</v>
          </cell>
          <cell r="P6491" t="str">
            <v>无路</v>
          </cell>
          <cell r="R6491" t="str">
            <v>3.5</v>
          </cell>
          <cell r="S6491" t="str">
            <v>4.5</v>
          </cell>
          <cell r="T6491" t="str">
            <v>无</v>
          </cell>
          <cell r="U6491">
            <v>0</v>
          </cell>
          <cell r="V6491">
            <v>2</v>
          </cell>
          <cell r="W6491">
            <v>2</v>
          </cell>
        </row>
        <row r="6492">
          <cell r="I6492" t="str">
            <v>蔡家塘村并村连接路</v>
          </cell>
          <cell r="J6492" t="str">
            <v>1327F4307250052</v>
          </cell>
          <cell r="K6492" t="str">
            <v>新村与撤并村便捷连通</v>
          </cell>
          <cell r="L6492" t="str">
            <v>二类地区</v>
          </cell>
          <cell r="M6492"/>
          <cell r="N6492" t="str">
            <v>新建</v>
          </cell>
          <cell r="O6492" t="str">
            <v>蔡家塘村</v>
          </cell>
          <cell r="P6492" t="str">
            <v>四级公路</v>
          </cell>
          <cell r="R6492" t="str">
            <v>3.5</v>
          </cell>
          <cell r="S6492" t="str">
            <v>4.5</v>
          </cell>
          <cell r="T6492" t="str">
            <v>无</v>
          </cell>
          <cell r="U6492">
            <v>0</v>
          </cell>
          <cell r="V6492">
            <v>2</v>
          </cell>
          <cell r="W6492">
            <v>2</v>
          </cell>
        </row>
        <row r="6493">
          <cell r="I6493" t="str">
            <v>车堰村连吴家桥村并村路</v>
          </cell>
          <cell r="J6493" t="str">
            <v>1327F4307250023</v>
          </cell>
          <cell r="K6493" t="str">
            <v>新村与撤并村便捷连通</v>
          </cell>
          <cell r="L6493" t="str">
            <v>二类地区</v>
          </cell>
          <cell r="M6493"/>
          <cell r="N6493" t="str">
            <v>新建</v>
          </cell>
          <cell r="O6493" t="str">
            <v>车堰村</v>
          </cell>
          <cell r="P6493" t="str">
            <v>四级公路</v>
          </cell>
          <cell r="R6493" t="str">
            <v>3.5</v>
          </cell>
          <cell r="S6493" t="str">
            <v>4.5</v>
          </cell>
          <cell r="T6493" t="str">
            <v>C288430725</v>
          </cell>
          <cell r="U6493">
            <v>0</v>
          </cell>
          <cell r="V6493">
            <v>1.1499999999999999</v>
          </cell>
          <cell r="W6493">
            <v>1.1499999999999999</v>
          </cell>
        </row>
        <row r="6494">
          <cell r="I6494" t="str">
            <v>陈家生延长线</v>
          </cell>
          <cell r="J6494" t="str">
            <v>1327F4307250092</v>
          </cell>
          <cell r="K6494" t="str">
            <v>新村与撤并村便捷连通</v>
          </cell>
          <cell r="L6494" t="str">
            <v>二类地区</v>
          </cell>
          <cell r="M6494"/>
          <cell r="N6494" t="str">
            <v>新建</v>
          </cell>
          <cell r="O6494" t="str">
            <v>戈尔潭村</v>
          </cell>
          <cell r="P6494" t="str">
            <v>无路</v>
          </cell>
          <cell r="R6494" t="str">
            <v>3.5</v>
          </cell>
          <cell r="S6494" t="str">
            <v>4.5</v>
          </cell>
          <cell r="T6494" t="str">
            <v>无</v>
          </cell>
          <cell r="U6494">
            <v>0</v>
          </cell>
          <cell r="V6494">
            <v>0.2</v>
          </cell>
          <cell r="W6494">
            <v>0.2</v>
          </cell>
        </row>
        <row r="6495">
          <cell r="I6495" t="str">
            <v>翠峰村并村连通路</v>
          </cell>
          <cell r="J6495" t="str">
            <v>1327F4307250077</v>
          </cell>
          <cell r="K6495" t="str">
            <v>新村与撤并村便捷连通</v>
          </cell>
          <cell r="L6495" t="str">
            <v>二类地区</v>
          </cell>
          <cell r="M6495"/>
          <cell r="N6495" t="str">
            <v>新建</v>
          </cell>
          <cell r="O6495" t="str">
            <v>翠峰村</v>
          </cell>
          <cell r="P6495" t="str">
            <v>四级公路</v>
          </cell>
          <cell r="R6495" t="str">
            <v>3.5</v>
          </cell>
          <cell r="S6495" t="str">
            <v>4.5</v>
          </cell>
          <cell r="T6495" t="str">
            <v>无</v>
          </cell>
          <cell r="U6495">
            <v>0</v>
          </cell>
          <cell r="V6495">
            <v>2</v>
          </cell>
          <cell r="W6495">
            <v>2</v>
          </cell>
        </row>
        <row r="6496">
          <cell r="I6496" t="str">
            <v>村部-七组老龙湾连接路</v>
          </cell>
          <cell r="J6496" t="str">
            <v>1327F4307250032</v>
          </cell>
          <cell r="K6496" t="str">
            <v>新村与撤并村便捷连通</v>
          </cell>
          <cell r="L6496" t="str">
            <v>二类地区</v>
          </cell>
          <cell r="M6496"/>
          <cell r="N6496" t="str">
            <v>新建</v>
          </cell>
          <cell r="O6496" t="str">
            <v>袁家坪村</v>
          </cell>
          <cell r="P6496" t="str">
            <v>等外公路</v>
          </cell>
          <cell r="R6496" t="str">
            <v>3.5</v>
          </cell>
          <cell r="S6496" t="str">
            <v>4.5</v>
          </cell>
          <cell r="T6496" t="str">
            <v>无</v>
          </cell>
          <cell r="U6496">
            <v>0</v>
          </cell>
          <cell r="V6496">
            <v>0.60599999999999998</v>
          </cell>
          <cell r="W6496">
            <v>0.60599999999999998</v>
          </cell>
        </row>
        <row r="6497">
          <cell r="I6497" t="str">
            <v>大拐-豹木湾连接路</v>
          </cell>
          <cell r="J6497" t="str">
            <v>1327F4307250097</v>
          </cell>
          <cell r="K6497" t="str">
            <v>新村与撤并村便捷连通</v>
          </cell>
          <cell r="L6497" t="str">
            <v>二类地区</v>
          </cell>
          <cell r="M6497"/>
          <cell r="N6497" t="str">
            <v>新建</v>
          </cell>
          <cell r="O6497" t="str">
            <v>牯牛山村</v>
          </cell>
          <cell r="P6497" t="str">
            <v>无路</v>
          </cell>
          <cell r="R6497" t="str">
            <v>3.5</v>
          </cell>
          <cell r="S6497" t="str">
            <v>4.5</v>
          </cell>
          <cell r="T6497" t="str">
            <v>V38M430725</v>
          </cell>
          <cell r="U6497">
            <v>0</v>
          </cell>
          <cell r="V6497">
            <v>2.8090000000000002</v>
          </cell>
          <cell r="W6497">
            <v>2.8090000000000002</v>
          </cell>
        </row>
        <row r="6498">
          <cell r="I6498" t="str">
            <v>大马山村并村路</v>
          </cell>
          <cell r="J6498" t="str">
            <v>1327F4307250022</v>
          </cell>
          <cell r="K6498" t="str">
            <v>新村与撤并村便捷连通</v>
          </cell>
          <cell r="L6498" t="str">
            <v>二类地区</v>
          </cell>
          <cell r="M6498"/>
          <cell r="N6498" t="str">
            <v>新建</v>
          </cell>
          <cell r="O6498" t="str">
            <v>黎家坡村</v>
          </cell>
          <cell r="P6498" t="str">
            <v>四级公路</v>
          </cell>
          <cell r="R6498" t="str">
            <v>3</v>
          </cell>
          <cell r="S6498" t="str">
            <v>4.5</v>
          </cell>
          <cell r="T6498" t="str">
            <v>无</v>
          </cell>
          <cell r="U6498">
            <v>0</v>
          </cell>
          <cell r="V6498">
            <v>2.2000000000000002</v>
          </cell>
          <cell r="W6498">
            <v>2.2000000000000002</v>
          </cell>
        </row>
        <row r="6499">
          <cell r="I6499" t="str">
            <v>代家祠堂－江岩育接慈利连接路</v>
          </cell>
          <cell r="J6499" t="str">
            <v>1327F4307250100</v>
          </cell>
          <cell r="K6499" t="str">
            <v>新村与撤并村便捷连通</v>
          </cell>
          <cell r="L6499" t="str">
            <v>二类地区</v>
          </cell>
          <cell r="M6499"/>
          <cell r="N6499" t="str">
            <v>新建</v>
          </cell>
          <cell r="O6499" t="str">
            <v>郭家垭村</v>
          </cell>
          <cell r="P6499" t="str">
            <v>无路</v>
          </cell>
          <cell r="R6499" t="str">
            <v>3.5</v>
          </cell>
          <cell r="S6499" t="str">
            <v>4.5</v>
          </cell>
          <cell r="T6499" t="str">
            <v>V816430725</v>
          </cell>
          <cell r="U6499">
            <v>0</v>
          </cell>
          <cell r="V6499">
            <v>4</v>
          </cell>
          <cell r="W6499">
            <v>4</v>
          </cell>
        </row>
        <row r="6500">
          <cell r="I6500" t="str">
            <v>堤垅里-芭蕉园组连接路</v>
          </cell>
          <cell r="J6500" t="str">
            <v>1327F4307250006</v>
          </cell>
          <cell r="K6500" t="str">
            <v>新村与撤并村便捷连通</v>
          </cell>
          <cell r="L6500" t="str">
            <v>二类地区</v>
          </cell>
          <cell r="M6500"/>
          <cell r="N6500" t="str">
            <v>新建</v>
          </cell>
          <cell r="O6500" t="str">
            <v>西安村</v>
          </cell>
          <cell r="P6500" t="str">
            <v>无路</v>
          </cell>
          <cell r="R6500" t="str">
            <v>3.5</v>
          </cell>
          <cell r="S6500" t="str">
            <v>4.5</v>
          </cell>
          <cell r="T6500" t="str">
            <v>无</v>
          </cell>
          <cell r="U6500">
            <v>0</v>
          </cell>
          <cell r="V6500">
            <v>1</v>
          </cell>
          <cell r="W6500">
            <v>1</v>
          </cell>
        </row>
        <row r="6501">
          <cell r="I6501" t="str">
            <v>堤垅里-野猪倘连接路</v>
          </cell>
          <cell r="J6501" t="str">
            <v>1327F4307250007</v>
          </cell>
          <cell r="K6501" t="str">
            <v>新村与撤并村便捷连通</v>
          </cell>
          <cell r="L6501" t="str">
            <v>二类地区</v>
          </cell>
          <cell r="M6501"/>
          <cell r="N6501" t="str">
            <v>新建</v>
          </cell>
          <cell r="O6501" t="str">
            <v>西安村</v>
          </cell>
          <cell r="P6501" t="str">
            <v>无路</v>
          </cell>
          <cell r="R6501" t="str">
            <v>3.5</v>
          </cell>
          <cell r="S6501" t="str">
            <v>4.5</v>
          </cell>
          <cell r="T6501" t="str">
            <v>无</v>
          </cell>
          <cell r="U6501">
            <v>0</v>
          </cell>
          <cell r="V6501">
            <v>0.5</v>
          </cell>
          <cell r="W6501">
            <v>0.5</v>
          </cell>
        </row>
        <row r="6502">
          <cell r="I6502" t="str">
            <v>东风村并村连通路</v>
          </cell>
          <cell r="J6502" t="str">
            <v>1327F4307250083</v>
          </cell>
          <cell r="K6502" t="str">
            <v>新村与撤并村便捷连通</v>
          </cell>
          <cell r="L6502" t="str">
            <v>二类地区</v>
          </cell>
          <cell r="M6502"/>
          <cell r="N6502" t="str">
            <v>新建</v>
          </cell>
          <cell r="O6502" t="str">
            <v>松山寺村</v>
          </cell>
          <cell r="P6502" t="str">
            <v>无路</v>
          </cell>
          <cell r="R6502" t="str">
            <v>3.5</v>
          </cell>
          <cell r="S6502" t="str">
            <v>4.5</v>
          </cell>
          <cell r="T6502" t="str">
            <v>无</v>
          </cell>
          <cell r="U6502">
            <v>0</v>
          </cell>
          <cell r="V6502">
            <v>2</v>
          </cell>
          <cell r="W6502">
            <v>2</v>
          </cell>
        </row>
        <row r="6503">
          <cell r="I6503" t="str">
            <v>杜家坊村并村连通路</v>
          </cell>
          <cell r="J6503" t="str">
            <v>1327F4307250078</v>
          </cell>
          <cell r="K6503" t="str">
            <v>新村与撤并村便捷连通</v>
          </cell>
          <cell r="L6503" t="str">
            <v>二类地区</v>
          </cell>
          <cell r="M6503"/>
          <cell r="N6503" t="str">
            <v>新建</v>
          </cell>
          <cell r="O6503" t="str">
            <v>杜家坊村</v>
          </cell>
          <cell r="P6503" t="str">
            <v>无路</v>
          </cell>
          <cell r="R6503" t="str">
            <v>3.5</v>
          </cell>
          <cell r="S6503" t="str">
            <v>4.5</v>
          </cell>
          <cell r="T6503" t="str">
            <v>无</v>
          </cell>
          <cell r="U6503">
            <v>0</v>
          </cell>
          <cell r="V6503">
            <v>2</v>
          </cell>
          <cell r="W6503">
            <v>2</v>
          </cell>
        </row>
        <row r="6504">
          <cell r="I6504" t="str">
            <v>拱桥组-七水堰连接路</v>
          </cell>
          <cell r="J6504" t="str">
            <v>1327F4307250033</v>
          </cell>
          <cell r="K6504" t="str">
            <v>新村与撤并村便捷连通</v>
          </cell>
          <cell r="L6504" t="str">
            <v>二类地区</v>
          </cell>
          <cell r="M6504"/>
          <cell r="N6504" t="str">
            <v>新建</v>
          </cell>
          <cell r="O6504" t="str">
            <v>袁家坪村</v>
          </cell>
          <cell r="P6504" t="str">
            <v>无路</v>
          </cell>
          <cell r="R6504" t="str">
            <v>3.5</v>
          </cell>
          <cell r="S6504" t="str">
            <v>4.5</v>
          </cell>
          <cell r="T6504" t="str">
            <v>无</v>
          </cell>
          <cell r="U6504">
            <v>0</v>
          </cell>
          <cell r="V6504">
            <v>0.59</v>
          </cell>
          <cell r="W6504">
            <v>0.59</v>
          </cell>
        </row>
        <row r="6505">
          <cell r="I6505" t="str">
            <v>郭家大堰-康家大堰连接路</v>
          </cell>
          <cell r="J6505" t="str">
            <v>1327F4307250038</v>
          </cell>
          <cell r="K6505" t="str">
            <v>新村与撤并村便捷连通</v>
          </cell>
          <cell r="L6505" t="str">
            <v>二类地区</v>
          </cell>
          <cell r="M6505"/>
          <cell r="N6505" t="str">
            <v>新建</v>
          </cell>
          <cell r="O6505" t="str">
            <v>金旺村</v>
          </cell>
          <cell r="P6505" t="str">
            <v>无路</v>
          </cell>
          <cell r="R6505" t="str">
            <v>3.5</v>
          </cell>
          <cell r="S6505" t="str">
            <v>4.5</v>
          </cell>
          <cell r="T6505" t="str">
            <v>无</v>
          </cell>
          <cell r="U6505">
            <v>0</v>
          </cell>
          <cell r="V6505">
            <v>0.71</v>
          </cell>
          <cell r="W6505">
            <v>0.71</v>
          </cell>
        </row>
        <row r="6506">
          <cell r="I6506" t="str">
            <v>国营林场-陶家湾连接路</v>
          </cell>
          <cell r="J6506" t="str">
            <v>1327F4307250010</v>
          </cell>
          <cell r="K6506" t="str">
            <v>新村与撤并村便捷连通</v>
          </cell>
          <cell r="L6506" t="str">
            <v>二类地区</v>
          </cell>
          <cell r="M6506"/>
          <cell r="N6506" t="str">
            <v>新建</v>
          </cell>
          <cell r="O6506" t="str">
            <v>西安村</v>
          </cell>
          <cell r="P6506" t="str">
            <v>无路</v>
          </cell>
          <cell r="R6506" t="str">
            <v>3.5</v>
          </cell>
          <cell r="S6506" t="str">
            <v>4.5</v>
          </cell>
          <cell r="T6506" t="str">
            <v>无</v>
          </cell>
          <cell r="U6506">
            <v>0</v>
          </cell>
          <cell r="V6506">
            <v>0.6</v>
          </cell>
          <cell r="W6506">
            <v>0.6</v>
          </cell>
        </row>
        <row r="6507">
          <cell r="I6507" t="str">
            <v>国营林场-土洞溪组连接路</v>
          </cell>
          <cell r="J6507" t="str">
            <v>1327F4307250009</v>
          </cell>
          <cell r="K6507" t="str">
            <v>新村与撤并村便捷连通</v>
          </cell>
          <cell r="L6507" t="str">
            <v>二类地区</v>
          </cell>
          <cell r="M6507"/>
          <cell r="N6507" t="str">
            <v>新建</v>
          </cell>
          <cell r="O6507" t="str">
            <v>西安村</v>
          </cell>
          <cell r="P6507" t="str">
            <v>无路</v>
          </cell>
          <cell r="R6507" t="str">
            <v>3.5</v>
          </cell>
          <cell r="S6507" t="str">
            <v>4.5</v>
          </cell>
          <cell r="T6507" t="str">
            <v>无</v>
          </cell>
          <cell r="U6507">
            <v>0</v>
          </cell>
          <cell r="V6507">
            <v>0.6</v>
          </cell>
          <cell r="W6507">
            <v>0.6</v>
          </cell>
        </row>
        <row r="6508">
          <cell r="I6508" t="str">
            <v>河边－吴家湾连接路</v>
          </cell>
          <cell r="J6508" t="str">
            <v>1327F4307250008</v>
          </cell>
          <cell r="K6508" t="str">
            <v>新村与撤并村便捷连通</v>
          </cell>
          <cell r="L6508" t="str">
            <v>二类地区</v>
          </cell>
          <cell r="M6508"/>
          <cell r="N6508" t="str">
            <v>新建</v>
          </cell>
          <cell r="O6508" t="str">
            <v>西安村</v>
          </cell>
          <cell r="P6508" t="str">
            <v>四级公路</v>
          </cell>
          <cell r="R6508" t="str">
            <v>3.5</v>
          </cell>
          <cell r="S6508" t="str">
            <v>4.5</v>
          </cell>
          <cell r="T6508" t="str">
            <v>V74A430725</v>
          </cell>
          <cell r="U6508">
            <v>0</v>
          </cell>
          <cell r="V6508">
            <v>2.0950000000000002</v>
          </cell>
          <cell r="W6508">
            <v>2.0950000000000002</v>
          </cell>
        </row>
        <row r="6509">
          <cell r="I6509" t="str">
            <v>胡海林-孙文初连接路</v>
          </cell>
          <cell r="J6509" t="str">
            <v>1327F4307250018</v>
          </cell>
          <cell r="K6509" t="str">
            <v>新村与撤并村便捷连通</v>
          </cell>
          <cell r="L6509" t="str">
            <v>二类地区</v>
          </cell>
          <cell r="M6509"/>
          <cell r="N6509" t="str">
            <v>新建</v>
          </cell>
          <cell r="O6509" t="str">
            <v>向阳村</v>
          </cell>
          <cell r="P6509" t="str">
            <v>四级公路</v>
          </cell>
          <cell r="R6509" t="str">
            <v>3.5</v>
          </cell>
          <cell r="S6509" t="str">
            <v>4.5</v>
          </cell>
          <cell r="T6509" t="str">
            <v>VZ70430725</v>
          </cell>
          <cell r="U6509">
            <v>0</v>
          </cell>
          <cell r="V6509">
            <v>1.4850000000000001</v>
          </cell>
          <cell r="W6509">
            <v>1.4850000000000001</v>
          </cell>
        </row>
        <row r="6510">
          <cell r="I6510" t="str">
            <v>湖塘村并村连通路</v>
          </cell>
          <cell r="J6510" t="str">
            <v>1327F4307250056</v>
          </cell>
          <cell r="K6510" t="str">
            <v>新村与撤并村便捷连通</v>
          </cell>
          <cell r="L6510" t="str">
            <v>二类地区</v>
          </cell>
          <cell r="M6510"/>
          <cell r="N6510" t="str">
            <v>新建</v>
          </cell>
          <cell r="O6510" t="str">
            <v>湖塘村</v>
          </cell>
          <cell r="P6510" t="str">
            <v>无路</v>
          </cell>
          <cell r="R6510" t="str">
            <v>3.5</v>
          </cell>
          <cell r="S6510" t="str">
            <v>4.5</v>
          </cell>
          <cell r="T6510" t="str">
            <v>无</v>
          </cell>
          <cell r="U6510">
            <v>0</v>
          </cell>
          <cell r="V6510">
            <v>2</v>
          </cell>
          <cell r="W6510">
            <v>2</v>
          </cell>
        </row>
        <row r="6511">
          <cell r="I6511" t="str">
            <v>湖湘坪村并村连通路</v>
          </cell>
          <cell r="J6511" t="str">
            <v>1327F4307250063</v>
          </cell>
          <cell r="K6511" t="str">
            <v>新村与撤并村便捷连通</v>
          </cell>
          <cell r="L6511" t="str">
            <v>二类地区</v>
          </cell>
          <cell r="M6511"/>
          <cell r="N6511" t="str">
            <v>新建</v>
          </cell>
          <cell r="O6511" t="str">
            <v>湖湘坪村</v>
          </cell>
          <cell r="P6511" t="str">
            <v>无路</v>
          </cell>
          <cell r="R6511" t="str">
            <v>3.5</v>
          </cell>
          <cell r="S6511" t="str">
            <v>4.5</v>
          </cell>
          <cell r="T6511" t="str">
            <v>无</v>
          </cell>
          <cell r="U6511">
            <v>0</v>
          </cell>
          <cell r="V6511">
            <v>2</v>
          </cell>
          <cell r="W6511">
            <v>2</v>
          </cell>
        </row>
        <row r="6512">
          <cell r="I6512" t="str">
            <v>黄家湾-八斗村部连接路</v>
          </cell>
          <cell r="J6512" t="str">
            <v>1327F4307250035</v>
          </cell>
          <cell r="K6512" t="str">
            <v>新村与撤并村便捷连通</v>
          </cell>
          <cell r="L6512" t="str">
            <v>二类地区</v>
          </cell>
          <cell r="M6512"/>
          <cell r="N6512" t="str">
            <v>新建</v>
          </cell>
          <cell r="O6512" t="str">
            <v>和谐村</v>
          </cell>
          <cell r="P6512" t="str">
            <v>无路</v>
          </cell>
          <cell r="R6512" t="str">
            <v>3.5</v>
          </cell>
          <cell r="S6512" t="str">
            <v>4.5</v>
          </cell>
          <cell r="T6512" t="str">
            <v>C527430725</v>
          </cell>
          <cell r="U6512">
            <v>0</v>
          </cell>
          <cell r="V6512">
            <v>0.7</v>
          </cell>
          <cell r="W6512">
            <v>0.7</v>
          </cell>
        </row>
        <row r="6513">
          <cell r="I6513" t="str">
            <v>黄石育组-电厂连接路</v>
          </cell>
          <cell r="J6513" t="str">
            <v>1327F4307250039</v>
          </cell>
          <cell r="K6513" t="str">
            <v>新村与撤并村便捷连通</v>
          </cell>
          <cell r="L6513" t="str">
            <v>二类地区</v>
          </cell>
          <cell r="M6513"/>
          <cell r="N6513" t="str">
            <v>新建</v>
          </cell>
          <cell r="O6513" t="str">
            <v>金旺村</v>
          </cell>
          <cell r="P6513" t="str">
            <v>无路</v>
          </cell>
          <cell r="R6513" t="str">
            <v>3.5</v>
          </cell>
          <cell r="S6513" t="str">
            <v>4.5</v>
          </cell>
          <cell r="T6513" t="str">
            <v>无</v>
          </cell>
          <cell r="U6513">
            <v>0</v>
          </cell>
          <cell r="V6513">
            <v>0.9</v>
          </cell>
          <cell r="W6513">
            <v>0.9</v>
          </cell>
        </row>
        <row r="6514">
          <cell r="I6514" t="str">
            <v>鸡婆山七组-堤下连接路</v>
          </cell>
          <cell r="J6514" t="str">
            <v>1327F4307250017</v>
          </cell>
          <cell r="K6514" t="str">
            <v>新村与撤并村便捷连通</v>
          </cell>
          <cell r="L6514" t="str">
            <v>二类地区</v>
          </cell>
          <cell r="M6514"/>
          <cell r="N6514" t="str">
            <v>新建</v>
          </cell>
          <cell r="O6514" t="str">
            <v>鸡婆山村</v>
          </cell>
          <cell r="P6514" t="str">
            <v>无路</v>
          </cell>
          <cell r="R6514" t="str">
            <v>0</v>
          </cell>
          <cell r="S6514" t="str">
            <v>4.5</v>
          </cell>
          <cell r="T6514" t="str">
            <v>无</v>
          </cell>
          <cell r="U6514">
            <v>0</v>
          </cell>
          <cell r="V6514">
            <v>0.24199999999999999</v>
          </cell>
          <cell r="W6514">
            <v>0.24199999999999999</v>
          </cell>
        </row>
        <row r="6515">
          <cell r="I6515" t="str">
            <v>剪家界-三牛坪连接路</v>
          </cell>
          <cell r="J6515" t="str">
            <v>1327F4307250054</v>
          </cell>
          <cell r="K6515" t="str">
            <v>新村与撤并村便捷连通</v>
          </cell>
          <cell r="L6515" t="str">
            <v>二类地区</v>
          </cell>
          <cell r="M6515"/>
          <cell r="N6515" t="str">
            <v>新建</v>
          </cell>
          <cell r="O6515" t="str">
            <v>梨树垭村</v>
          </cell>
          <cell r="P6515" t="str">
            <v>无路</v>
          </cell>
          <cell r="R6515" t="str">
            <v>3.5</v>
          </cell>
          <cell r="S6515" t="str">
            <v>4.5</v>
          </cell>
          <cell r="T6515" t="str">
            <v>无</v>
          </cell>
          <cell r="U6515">
            <v>0</v>
          </cell>
          <cell r="V6515">
            <v>4.266</v>
          </cell>
          <cell r="W6515">
            <v>4.266</v>
          </cell>
        </row>
        <row r="6516">
          <cell r="I6516" t="str">
            <v>莫育村并村连接路</v>
          </cell>
          <cell r="J6516" t="str">
            <v>1327F4307250046</v>
          </cell>
          <cell r="K6516" t="str">
            <v>新村与撤并村便捷连通</v>
          </cell>
          <cell r="L6516" t="str">
            <v>二类地区</v>
          </cell>
          <cell r="M6516"/>
          <cell r="N6516" t="str">
            <v>新建</v>
          </cell>
          <cell r="O6516" t="str">
            <v>芭茅洲村</v>
          </cell>
          <cell r="P6516" t="str">
            <v>无路</v>
          </cell>
          <cell r="R6516" t="str">
            <v>3.5</v>
          </cell>
          <cell r="S6516" t="str">
            <v>4.5</v>
          </cell>
          <cell r="T6516" t="str">
            <v>无</v>
          </cell>
          <cell r="U6516">
            <v>0</v>
          </cell>
          <cell r="V6516">
            <v>2</v>
          </cell>
          <cell r="W6516">
            <v>2</v>
          </cell>
        </row>
        <row r="6517">
          <cell r="I6517" t="str">
            <v>十八登村至安化公路</v>
          </cell>
          <cell r="J6517" t="str">
            <v>1327F4307250130</v>
          </cell>
          <cell r="K6517" t="str">
            <v>新村与撤并村便捷连通</v>
          </cell>
          <cell r="L6517" t="str">
            <v>二类地区</v>
          </cell>
          <cell r="M6517"/>
          <cell r="N6517" t="str">
            <v>新建</v>
          </cell>
          <cell r="O6517" t="str">
            <v>十八登村</v>
          </cell>
          <cell r="P6517" t="str">
            <v>等外公路</v>
          </cell>
          <cell r="R6517" t="str">
            <v>3.5</v>
          </cell>
          <cell r="S6517" t="str">
            <v>4.5</v>
          </cell>
          <cell r="T6517" t="str">
            <v>无</v>
          </cell>
          <cell r="U6517">
            <v>0</v>
          </cell>
          <cell r="V6517">
            <v>3.3</v>
          </cell>
          <cell r="W6517">
            <v>3.3</v>
          </cell>
        </row>
        <row r="6518">
          <cell r="I6518" t="str">
            <v>石家坪村并村连接路</v>
          </cell>
          <cell r="J6518" t="str">
            <v>1327F4307250044</v>
          </cell>
          <cell r="K6518" t="str">
            <v>新村与撤并村便捷连通</v>
          </cell>
          <cell r="L6518" t="str">
            <v>二类地区</v>
          </cell>
          <cell r="M6518"/>
          <cell r="N6518" t="str">
            <v>新建</v>
          </cell>
          <cell r="O6518" t="str">
            <v>石家坪村</v>
          </cell>
          <cell r="P6518" t="str">
            <v>无路</v>
          </cell>
          <cell r="R6518" t="str">
            <v>3.5</v>
          </cell>
          <cell r="S6518" t="str">
            <v>4.5</v>
          </cell>
          <cell r="T6518" t="str">
            <v>C97D430725</v>
          </cell>
          <cell r="U6518">
            <v>0</v>
          </cell>
          <cell r="V6518">
            <v>4</v>
          </cell>
          <cell r="W6518">
            <v>4</v>
          </cell>
        </row>
        <row r="6519">
          <cell r="I6519" t="str">
            <v>汤家界村并村连接路</v>
          </cell>
          <cell r="J6519" t="str">
            <v>1327F4307250050</v>
          </cell>
          <cell r="K6519" t="str">
            <v>新村与撤并村便捷连通</v>
          </cell>
          <cell r="L6519" t="str">
            <v>二类地区</v>
          </cell>
          <cell r="M6519"/>
          <cell r="N6519" t="str">
            <v>新建</v>
          </cell>
          <cell r="O6519" t="str">
            <v>汤家界村</v>
          </cell>
          <cell r="P6519" t="str">
            <v>无路</v>
          </cell>
          <cell r="R6519" t="str">
            <v>3.5</v>
          </cell>
          <cell r="S6519" t="str">
            <v>4.5</v>
          </cell>
          <cell r="T6519" t="str">
            <v>VD94430725</v>
          </cell>
          <cell r="U6519">
            <v>0</v>
          </cell>
          <cell r="V6519">
            <v>2</v>
          </cell>
          <cell r="W6519">
            <v>2</v>
          </cell>
        </row>
        <row r="6520">
          <cell r="I6520" t="str">
            <v>天会村并村连接路</v>
          </cell>
          <cell r="J6520" t="str">
            <v>1327F4307250047</v>
          </cell>
          <cell r="K6520" t="str">
            <v>新村与撤并村便捷连通</v>
          </cell>
          <cell r="L6520" t="str">
            <v>二类地区</v>
          </cell>
          <cell r="M6520"/>
          <cell r="N6520" t="str">
            <v>新建</v>
          </cell>
          <cell r="O6520" t="str">
            <v>天会村</v>
          </cell>
          <cell r="P6520" t="str">
            <v>无路</v>
          </cell>
          <cell r="R6520" t="str">
            <v>3.5</v>
          </cell>
          <cell r="S6520" t="str">
            <v>4.5</v>
          </cell>
          <cell r="T6520" t="str">
            <v>无</v>
          </cell>
          <cell r="U6520">
            <v>0</v>
          </cell>
          <cell r="V6520">
            <v>3.157</v>
          </cell>
          <cell r="W6520">
            <v>3.157</v>
          </cell>
        </row>
        <row r="6521">
          <cell r="I6521" t="str">
            <v>香山村并村连接路</v>
          </cell>
          <cell r="J6521" t="str">
            <v>1327F4307250048</v>
          </cell>
          <cell r="K6521" t="str">
            <v>新村与撤并村便捷连通</v>
          </cell>
          <cell r="L6521" t="str">
            <v>二类地区</v>
          </cell>
          <cell r="M6521"/>
          <cell r="N6521" t="str">
            <v>新建</v>
          </cell>
          <cell r="O6521" t="str">
            <v>香山村</v>
          </cell>
          <cell r="P6521" t="str">
            <v>无路</v>
          </cell>
          <cell r="R6521" t="str">
            <v>3.5</v>
          </cell>
          <cell r="S6521" t="str">
            <v>4.5</v>
          </cell>
          <cell r="T6521" t="str">
            <v>无</v>
          </cell>
          <cell r="U6521">
            <v>0</v>
          </cell>
          <cell r="V6521">
            <v>2</v>
          </cell>
          <cell r="W6521">
            <v>2</v>
          </cell>
        </row>
        <row r="6522">
          <cell r="I6522" t="str">
            <v>羊楼坪村并村连接路</v>
          </cell>
          <cell r="J6522" t="str">
            <v>1327F4307250049</v>
          </cell>
          <cell r="K6522" t="str">
            <v>新村与撤并村便捷连通</v>
          </cell>
          <cell r="L6522" t="str">
            <v>二类地区</v>
          </cell>
          <cell r="M6522"/>
          <cell r="N6522" t="str">
            <v>新建</v>
          </cell>
          <cell r="O6522" t="str">
            <v>羊楼坪村</v>
          </cell>
          <cell r="P6522" t="str">
            <v>无路</v>
          </cell>
          <cell r="R6522" t="str">
            <v>3.5</v>
          </cell>
          <cell r="S6522" t="str">
            <v>4.5</v>
          </cell>
          <cell r="T6522" t="str">
            <v>VR97430725</v>
          </cell>
          <cell r="U6522">
            <v>0</v>
          </cell>
          <cell r="V6522">
            <v>2</v>
          </cell>
          <cell r="W6522">
            <v>2</v>
          </cell>
        </row>
        <row r="6523">
          <cell r="I6523" t="str">
            <v>云盘山村并村连接路</v>
          </cell>
          <cell r="J6523" t="str">
            <v>1327F4307250045</v>
          </cell>
          <cell r="K6523" t="str">
            <v>新村与撤并村便捷连通</v>
          </cell>
          <cell r="L6523" t="str">
            <v>二类地区</v>
          </cell>
          <cell r="M6523"/>
          <cell r="N6523" t="str">
            <v>新建</v>
          </cell>
          <cell r="O6523" t="str">
            <v>云泉村</v>
          </cell>
          <cell r="P6523" t="str">
            <v>无路</v>
          </cell>
          <cell r="R6523" t="str">
            <v>3.5</v>
          </cell>
          <cell r="S6523" t="str">
            <v>4.5</v>
          </cell>
          <cell r="T6523" t="str">
            <v>无</v>
          </cell>
          <cell r="U6523">
            <v>0</v>
          </cell>
          <cell r="V6523">
            <v>2</v>
          </cell>
          <cell r="W6523">
            <v>2</v>
          </cell>
        </row>
        <row r="6524">
          <cell r="I6524" t="str">
            <v>5组-胡家湾-野猪溪桥连接路</v>
          </cell>
          <cell r="J6524" t="str">
            <v>1327F4307260047</v>
          </cell>
          <cell r="K6524" t="str">
            <v>新村与撤并村便捷连通</v>
          </cell>
          <cell r="L6524" t="str">
            <v>一类地区</v>
          </cell>
          <cell r="M6524" t="str">
            <v>国家贫困县</v>
          </cell>
          <cell r="N6524" t="str">
            <v>新建</v>
          </cell>
          <cell r="O6524" t="str">
            <v>梭金山村</v>
          </cell>
          <cell r="P6524" t="str">
            <v>无路</v>
          </cell>
          <cell r="R6524" t="str">
            <v>0</v>
          </cell>
          <cell r="S6524" t="str">
            <v>3.5</v>
          </cell>
          <cell r="T6524" t="str">
            <v>无</v>
          </cell>
          <cell r="U6524">
            <v>0</v>
          </cell>
          <cell r="V6524">
            <v>1.4</v>
          </cell>
          <cell r="W6524">
            <v>1.4</v>
          </cell>
        </row>
        <row r="6525">
          <cell r="I6525" t="str">
            <v>安插嘴-桥尔坪连接路</v>
          </cell>
          <cell r="J6525" t="str">
            <v>1327F4307260022</v>
          </cell>
          <cell r="K6525" t="str">
            <v>新村与撤并村便捷连通</v>
          </cell>
          <cell r="L6525" t="str">
            <v>一类地区</v>
          </cell>
          <cell r="M6525" t="str">
            <v>国家贫困县</v>
          </cell>
          <cell r="N6525" t="str">
            <v>新建</v>
          </cell>
          <cell r="O6525" t="str">
            <v>重庆峪村</v>
          </cell>
          <cell r="P6525" t="str">
            <v>无路</v>
          </cell>
          <cell r="R6525" t="str">
            <v>0</v>
          </cell>
          <cell r="S6525" t="str">
            <v>3.5</v>
          </cell>
          <cell r="T6525" t="str">
            <v>无</v>
          </cell>
          <cell r="U6525">
            <v>0</v>
          </cell>
          <cell r="V6525">
            <v>3.5</v>
          </cell>
          <cell r="W6525">
            <v>3.5</v>
          </cell>
        </row>
        <row r="6526">
          <cell r="I6526" t="str">
            <v>按工桥-阳雀湾1组连接路</v>
          </cell>
          <cell r="J6526" t="str">
            <v>1327F4307260033</v>
          </cell>
          <cell r="K6526" t="str">
            <v>新村与撤并村便捷连通</v>
          </cell>
          <cell r="L6526" t="str">
            <v>一类地区</v>
          </cell>
          <cell r="M6526" t="str">
            <v>国家贫困县</v>
          </cell>
          <cell r="N6526" t="str">
            <v>新建</v>
          </cell>
          <cell r="O6526" t="str">
            <v>曾家垭村</v>
          </cell>
          <cell r="P6526" t="str">
            <v>无路</v>
          </cell>
          <cell r="R6526" t="str">
            <v>0</v>
          </cell>
          <cell r="S6526" t="str">
            <v>3.5</v>
          </cell>
          <cell r="T6526" t="str">
            <v>无</v>
          </cell>
          <cell r="U6526">
            <v>0</v>
          </cell>
          <cell r="V6526">
            <v>2</v>
          </cell>
          <cell r="W6526">
            <v>2</v>
          </cell>
        </row>
        <row r="6527">
          <cell r="I6527" t="str">
            <v>芭蕉-周家屋场连接路</v>
          </cell>
          <cell r="J6527" t="str">
            <v>1327F4307260030</v>
          </cell>
          <cell r="K6527" t="str">
            <v>新村与撤并村便捷连通</v>
          </cell>
          <cell r="L6527" t="str">
            <v>一类地区</v>
          </cell>
          <cell r="M6527" t="str">
            <v>国家贫困县</v>
          </cell>
          <cell r="N6527" t="str">
            <v>新建</v>
          </cell>
          <cell r="O6527" t="str">
            <v>官庄村</v>
          </cell>
          <cell r="P6527" t="str">
            <v>无路</v>
          </cell>
          <cell r="R6527" t="str">
            <v>0</v>
          </cell>
          <cell r="S6527" t="str">
            <v>3.5</v>
          </cell>
          <cell r="T6527" t="str">
            <v>无</v>
          </cell>
          <cell r="U6527">
            <v>0</v>
          </cell>
          <cell r="V6527">
            <v>1.6</v>
          </cell>
          <cell r="W6527">
            <v>1.6</v>
          </cell>
        </row>
        <row r="6528">
          <cell r="I6528" t="str">
            <v>白泥坪-倪家湾连接路</v>
          </cell>
          <cell r="J6528" t="str">
            <v>1327F4307260039</v>
          </cell>
          <cell r="K6528" t="str">
            <v>新村与撤并村便捷连通</v>
          </cell>
          <cell r="L6528" t="str">
            <v>一类地区</v>
          </cell>
          <cell r="M6528" t="str">
            <v>国家贫困县</v>
          </cell>
          <cell r="N6528" t="str">
            <v>新建</v>
          </cell>
          <cell r="O6528" t="str">
            <v>北岔村</v>
          </cell>
          <cell r="P6528" t="str">
            <v>无路</v>
          </cell>
          <cell r="R6528" t="str">
            <v>0</v>
          </cell>
          <cell r="S6528" t="str">
            <v>3.5</v>
          </cell>
          <cell r="T6528" t="str">
            <v>无</v>
          </cell>
          <cell r="U6528">
            <v>0</v>
          </cell>
          <cell r="V6528">
            <v>0.5</v>
          </cell>
          <cell r="W6528">
            <v>0.5</v>
          </cell>
        </row>
        <row r="6529">
          <cell r="I6529" t="str">
            <v>包家屋后-揪树岭连接路</v>
          </cell>
          <cell r="J6529" t="str">
            <v>1327F4307260052</v>
          </cell>
          <cell r="K6529" t="str">
            <v>新村与撤并村便捷连通</v>
          </cell>
          <cell r="L6529" t="str">
            <v>一类地区</v>
          </cell>
          <cell r="M6529" t="str">
            <v>国家贫困县</v>
          </cell>
          <cell r="N6529" t="str">
            <v>新建</v>
          </cell>
          <cell r="O6529" t="str">
            <v>江坪河社区</v>
          </cell>
          <cell r="P6529" t="str">
            <v>无路</v>
          </cell>
          <cell r="R6529" t="str">
            <v>0</v>
          </cell>
          <cell r="S6529" t="str">
            <v>3.5</v>
          </cell>
          <cell r="T6529" t="str">
            <v>无</v>
          </cell>
          <cell r="U6529">
            <v>0</v>
          </cell>
          <cell r="V6529">
            <v>1.2</v>
          </cell>
          <cell r="W6529">
            <v>1.2</v>
          </cell>
        </row>
        <row r="6530">
          <cell r="I6530" t="str">
            <v>碑垭-白竹山连接路</v>
          </cell>
          <cell r="J6530" t="str">
            <v>1327F4307260023</v>
          </cell>
          <cell r="K6530" t="str">
            <v>新村与撤并村便捷连通</v>
          </cell>
          <cell r="L6530" t="str">
            <v>一类地区</v>
          </cell>
          <cell r="M6530" t="str">
            <v>国家贫困县</v>
          </cell>
          <cell r="N6530" t="str">
            <v>新建</v>
          </cell>
          <cell r="O6530" t="str">
            <v>金河村</v>
          </cell>
          <cell r="P6530" t="str">
            <v>无路</v>
          </cell>
          <cell r="R6530" t="str">
            <v>0</v>
          </cell>
          <cell r="S6530" t="str">
            <v>3.5</v>
          </cell>
          <cell r="T6530" t="str">
            <v>无</v>
          </cell>
          <cell r="U6530">
            <v>0</v>
          </cell>
          <cell r="V6530">
            <v>0.3</v>
          </cell>
          <cell r="W6530">
            <v>0.3</v>
          </cell>
        </row>
        <row r="6531">
          <cell r="I6531" t="str">
            <v>陈家湾-栗家山连接路</v>
          </cell>
          <cell r="J6531" t="str">
            <v>1327F4307260044</v>
          </cell>
          <cell r="K6531" t="str">
            <v>新村与撤并村便捷连通</v>
          </cell>
          <cell r="L6531" t="str">
            <v>一类地区</v>
          </cell>
          <cell r="M6531" t="str">
            <v>国家贫困县</v>
          </cell>
          <cell r="N6531" t="str">
            <v>新建</v>
          </cell>
          <cell r="O6531" t="str">
            <v>寨坪村</v>
          </cell>
          <cell r="P6531" t="str">
            <v>无路</v>
          </cell>
          <cell r="R6531" t="str">
            <v>0</v>
          </cell>
          <cell r="S6531" t="str">
            <v>3.5</v>
          </cell>
          <cell r="T6531" t="str">
            <v>无</v>
          </cell>
          <cell r="U6531">
            <v>0</v>
          </cell>
          <cell r="V6531">
            <v>2</v>
          </cell>
          <cell r="W6531">
            <v>2</v>
          </cell>
        </row>
        <row r="6532">
          <cell r="I6532" t="str">
            <v>村部-城墙岩连接路</v>
          </cell>
          <cell r="J6532" t="str">
            <v>1327F4307260003</v>
          </cell>
          <cell r="K6532" t="str">
            <v>新村与撤并村便捷连通</v>
          </cell>
          <cell r="L6532" t="str">
            <v>一类地区</v>
          </cell>
          <cell r="M6532" t="str">
            <v>国家贫困县</v>
          </cell>
          <cell r="N6532" t="str">
            <v>新建</v>
          </cell>
          <cell r="O6532" t="str">
            <v>花园台村</v>
          </cell>
          <cell r="P6532" t="str">
            <v>无路</v>
          </cell>
          <cell r="R6532" t="str">
            <v>0</v>
          </cell>
          <cell r="S6532" t="str">
            <v>3.5</v>
          </cell>
          <cell r="T6532" t="str">
            <v>无</v>
          </cell>
          <cell r="U6532">
            <v>0</v>
          </cell>
          <cell r="V6532">
            <v>2</v>
          </cell>
          <cell r="W6532">
            <v>2</v>
          </cell>
        </row>
        <row r="6533">
          <cell r="I6533" t="str">
            <v>村部-曾家台连接路</v>
          </cell>
          <cell r="J6533" t="str">
            <v>1327F4307260008</v>
          </cell>
          <cell r="K6533" t="str">
            <v>新村与撤并村便捷连通</v>
          </cell>
          <cell r="L6533" t="str">
            <v>一类地区</v>
          </cell>
          <cell r="M6533" t="str">
            <v>国家贫困县</v>
          </cell>
          <cell r="N6533" t="str">
            <v>新建</v>
          </cell>
          <cell r="O6533" t="str">
            <v>李家峪村</v>
          </cell>
          <cell r="P6533" t="str">
            <v>无路</v>
          </cell>
          <cell r="R6533" t="str">
            <v>0</v>
          </cell>
          <cell r="S6533" t="str">
            <v>3.5</v>
          </cell>
          <cell r="T6533" t="str">
            <v>无</v>
          </cell>
          <cell r="U6533">
            <v>0</v>
          </cell>
          <cell r="V6533">
            <v>2</v>
          </cell>
          <cell r="W6533">
            <v>2</v>
          </cell>
        </row>
        <row r="6534">
          <cell r="I6534" t="str">
            <v>大栗树-杨家小组连接路</v>
          </cell>
          <cell r="J6534" t="str">
            <v>1327F4307260016</v>
          </cell>
          <cell r="K6534" t="str">
            <v>新村与撤并村便捷连通</v>
          </cell>
          <cell r="L6534" t="str">
            <v>一类地区</v>
          </cell>
          <cell r="M6534" t="str">
            <v>国家贫困县</v>
          </cell>
          <cell r="N6534" t="str">
            <v>新建</v>
          </cell>
          <cell r="O6534" t="str">
            <v>骆村坪村</v>
          </cell>
          <cell r="P6534" t="str">
            <v>无路</v>
          </cell>
          <cell r="R6534" t="str">
            <v>0</v>
          </cell>
          <cell r="S6534" t="str">
            <v>3.5</v>
          </cell>
          <cell r="T6534" t="str">
            <v>无</v>
          </cell>
          <cell r="U6534">
            <v>0</v>
          </cell>
          <cell r="V6534">
            <v>2</v>
          </cell>
          <cell r="W6534">
            <v>2</v>
          </cell>
        </row>
        <row r="6535">
          <cell r="I6535" t="str">
            <v>大垭-饶家榜连接路</v>
          </cell>
          <cell r="J6535" t="str">
            <v>1327F4307260001</v>
          </cell>
          <cell r="K6535" t="str">
            <v>新村与撤并村便捷连通</v>
          </cell>
          <cell r="L6535" t="str">
            <v>一类地区</v>
          </cell>
          <cell r="M6535" t="str">
            <v>国家贫困县</v>
          </cell>
          <cell r="N6535" t="str">
            <v>新建</v>
          </cell>
          <cell r="O6535" t="str">
            <v>庚子山村</v>
          </cell>
          <cell r="P6535" t="str">
            <v>无路</v>
          </cell>
          <cell r="R6535" t="str">
            <v>0</v>
          </cell>
          <cell r="S6535" t="str">
            <v>3.5</v>
          </cell>
          <cell r="T6535" t="str">
            <v>无</v>
          </cell>
          <cell r="U6535">
            <v>0</v>
          </cell>
          <cell r="V6535">
            <v>2</v>
          </cell>
          <cell r="W6535">
            <v>2</v>
          </cell>
        </row>
        <row r="6536">
          <cell r="I6536" t="str">
            <v>杜家大院-秀山三组连接路</v>
          </cell>
          <cell r="J6536" t="str">
            <v>1327F4307260015</v>
          </cell>
          <cell r="K6536" t="str">
            <v>新村与撤并村便捷连通</v>
          </cell>
          <cell r="L6536" t="str">
            <v>一类地区</v>
          </cell>
          <cell r="M6536" t="str">
            <v>国家贫困县</v>
          </cell>
          <cell r="N6536" t="str">
            <v>新建</v>
          </cell>
          <cell r="O6536" t="str">
            <v>秀山村</v>
          </cell>
          <cell r="P6536" t="str">
            <v>无路</v>
          </cell>
          <cell r="R6536" t="str">
            <v>0</v>
          </cell>
          <cell r="S6536" t="str">
            <v>3.5</v>
          </cell>
          <cell r="T6536" t="str">
            <v>无</v>
          </cell>
          <cell r="U6536">
            <v>0</v>
          </cell>
          <cell r="V6536">
            <v>2</v>
          </cell>
          <cell r="W6536">
            <v>2</v>
          </cell>
        </row>
        <row r="6537">
          <cell r="I6537" t="str">
            <v>凤凰尖-盛家屋场连接路</v>
          </cell>
          <cell r="J6537" t="str">
            <v>1327F4307260028</v>
          </cell>
          <cell r="K6537" t="str">
            <v>新村与撤并村便捷连通</v>
          </cell>
          <cell r="L6537" t="str">
            <v>一类地区</v>
          </cell>
          <cell r="M6537" t="str">
            <v>国家贫困县</v>
          </cell>
          <cell r="N6537" t="str">
            <v>新建</v>
          </cell>
          <cell r="O6537" t="str">
            <v>峡峪河村</v>
          </cell>
          <cell r="P6537" t="str">
            <v>无路</v>
          </cell>
          <cell r="R6537" t="str">
            <v>0</v>
          </cell>
          <cell r="S6537" t="str">
            <v>3.5</v>
          </cell>
          <cell r="T6537" t="str">
            <v>无</v>
          </cell>
          <cell r="U6537">
            <v>0</v>
          </cell>
          <cell r="V6537">
            <v>0.3</v>
          </cell>
          <cell r="W6537">
            <v>0.3</v>
          </cell>
        </row>
        <row r="6538">
          <cell r="I6538" t="str">
            <v>滑翔岭-曾家屋场连接路</v>
          </cell>
          <cell r="J6538" t="str">
            <v>1327F4307260018</v>
          </cell>
          <cell r="K6538" t="str">
            <v>新村与撤并村便捷连通</v>
          </cell>
          <cell r="L6538" t="str">
            <v>一类地区</v>
          </cell>
          <cell r="M6538" t="str">
            <v>国家贫困县</v>
          </cell>
          <cell r="N6538" t="str">
            <v>新建</v>
          </cell>
          <cell r="O6538" t="str">
            <v>水田岗村</v>
          </cell>
          <cell r="P6538" t="str">
            <v>无路</v>
          </cell>
          <cell r="R6538" t="str">
            <v>0</v>
          </cell>
          <cell r="S6538" t="str">
            <v>3.5</v>
          </cell>
          <cell r="T6538" t="str">
            <v>无</v>
          </cell>
          <cell r="U6538">
            <v>0</v>
          </cell>
          <cell r="V6538">
            <v>1</v>
          </cell>
          <cell r="W6538">
            <v>1</v>
          </cell>
        </row>
        <row r="6539">
          <cell r="I6539" t="str">
            <v>江湾-野牛池连接路</v>
          </cell>
          <cell r="J6539" t="str">
            <v>1327F4307260009</v>
          </cell>
          <cell r="K6539" t="str">
            <v>新村与撤并村便捷连通</v>
          </cell>
          <cell r="L6539" t="str">
            <v>一类地区</v>
          </cell>
          <cell r="M6539" t="str">
            <v>国家贫困县</v>
          </cell>
          <cell r="N6539" t="str">
            <v>新建</v>
          </cell>
          <cell r="O6539" t="str">
            <v>五通庙社区</v>
          </cell>
          <cell r="P6539" t="str">
            <v>无路</v>
          </cell>
          <cell r="R6539" t="str">
            <v>0</v>
          </cell>
          <cell r="S6539" t="str">
            <v>3.5</v>
          </cell>
          <cell r="T6539" t="str">
            <v>无</v>
          </cell>
          <cell r="U6539">
            <v>0</v>
          </cell>
          <cell r="V6539">
            <v>2</v>
          </cell>
          <cell r="W6539">
            <v>2</v>
          </cell>
        </row>
        <row r="6540">
          <cell r="I6540" t="str">
            <v>镜溪桥-羊古岗连接路</v>
          </cell>
          <cell r="J6540" t="str">
            <v>1327F4307260049</v>
          </cell>
          <cell r="K6540" t="str">
            <v>新村与撤并村便捷连通</v>
          </cell>
          <cell r="L6540" t="str">
            <v>一类地区</v>
          </cell>
          <cell r="M6540" t="str">
            <v>国家贫困县</v>
          </cell>
          <cell r="N6540" t="str">
            <v>新建</v>
          </cell>
          <cell r="O6540" t="str">
            <v>上七里村</v>
          </cell>
          <cell r="P6540" t="str">
            <v>无路</v>
          </cell>
          <cell r="R6540" t="str">
            <v>0</v>
          </cell>
          <cell r="S6540" t="str">
            <v>3.5</v>
          </cell>
          <cell r="T6540" t="str">
            <v>无</v>
          </cell>
          <cell r="U6540">
            <v>0</v>
          </cell>
          <cell r="V6540">
            <v>1</v>
          </cell>
          <cell r="W6540">
            <v>1</v>
          </cell>
        </row>
        <row r="6541">
          <cell r="I6541" t="str">
            <v>老村部-马脑峪连接路</v>
          </cell>
          <cell r="J6541" t="str">
            <v>1327F4307260051</v>
          </cell>
          <cell r="K6541" t="str">
            <v>新村与撤并村便捷连通</v>
          </cell>
          <cell r="L6541" t="str">
            <v>一类地区</v>
          </cell>
          <cell r="M6541" t="str">
            <v>国家贫困县</v>
          </cell>
          <cell r="N6541" t="str">
            <v>新建</v>
          </cell>
          <cell r="O6541" t="str">
            <v>九岭村</v>
          </cell>
          <cell r="P6541" t="str">
            <v>无路</v>
          </cell>
          <cell r="R6541" t="str">
            <v>0</v>
          </cell>
          <cell r="S6541" t="str">
            <v>3.5</v>
          </cell>
          <cell r="T6541" t="str">
            <v>无</v>
          </cell>
          <cell r="U6541">
            <v>0</v>
          </cell>
          <cell r="V6541">
            <v>1.2</v>
          </cell>
          <cell r="W6541">
            <v>1.2</v>
          </cell>
        </row>
        <row r="6542">
          <cell r="I6542" t="str">
            <v>老村部-汪家台上连接路</v>
          </cell>
          <cell r="J6542" t="str">
            <v>1327F4307260027</v>
          </cell>
          <cell r="K6542" t="str">
            <v>新村与撤并村便捷连通</v>
          </cell>
          <cell r="L6542" t="str">
            <v>一类地区</v>
          </cell>
          <cell r="M6542" t="str">
            <v>国家贫困县</v>
          </cell>
          <cell r="N6542" t="str">
            <v>新建</v>
          </cell>
          <cell r="O6542" t="str">
            <v>阳虎峪村</v>
          </cell>
          <cell r="P6542" t="str">
            <v>无路</v>
          </cell>
          <cell r="R6542" t="str">
            <v>0</v>
          </cell>
          <cell r="S6542" t="str">
            <v>3.5</v>
          </cell>
          <cell r="T6542" t="str">
            <v>无</v>
          </cell>
          <cell r="U6542">
            <v>0</v>
          </cell>
          <cell r="V6542">
            <v>1</v>
          </cell>
          <cell r="W6542">
            <v>1</v>
          </cell>
        </row>
        <row r="6543">
          <cell r="I6543" t="str">
            <v>老桥-杨家屋场连接路</v>
          </cell>
          <cell r="J6543" t="str">
            <v>1327F4307260026</v>
          </cell>
          <cell r="K6543" t="str">
            <v>新村与撤并村便捷连通</v>
          </cell>
          <cell r="L6543" t="str">
            <v>一类地区</v>
          </cell>
          <cell r="M6543" t="str">
            <v>国家贫困县</v>
          </cell>
          <cell r="N6543" t="str">
            <v>新建</v>
          </cell>
          <cell r="O6543" t="str">
            <v>琵琶洲村</v>
          </cell>
          <cell r="P6543" t="str">
            <v>无路</v>
          </cell>
          <cell r="R6543" t="str">
            <v>0</v>
          </cell>
          <cell r="S6543" t="str">
            <v>3.5</v>
          </cell>
          <cell r="T6543" t="str">
            <v>无</v>
          </cell>
          <cell r="U6543">
            <v>0</v>
          </cell>
          <cell r="V6543">
            <v>0.6</v>
          </cell>
          <cell r="W6543">
            <v>0.6</v>
          </cell>
        </row>
        <row r="6544">
          <cell r="I6544" t="str">
            <v>凉风岩-卞家湾连接路</v>
          </cell>
          <cell r="J6544" t="str">
            <v>1327F4307260006</v>
          </cell>
          <cell r="K6544" t="str">
            <v>新村与撤并村便捷连通</v>
          </cell>
          <cell r="L6544" t="str">
            <v>一类地区</v>
          </cell>
          <cell r="M6544" t="str">
            <v>国家贫困县</v>
          </cell>
          <cell r="N6544" t="str">
            <v>新建</v>
          </cell>
          <cell r="O6544" t="str">
            <v>杨家坪村</v>
          </cell>
          <cell r="P6544" t="str">
            <v>无路</v>
          </cell>
          <cell r="R6544" t="str">
            <v>0</v>
          </cell>
          <cell r="S6544" t="str">
            <v>3.5</v>
          </cell>
          <cell r="T6544" t="str">
            <v>无</v>
          </cell>
          <cell r="U6544">
            <v>0</v>
          </cell>
          <cell r="V6544">
            <v>2</v>
          </cell>
          <cell r="W6544">
            <v>2</v>
          </cell>
        </row>
        <row r="6545">
          <cell r="I6545" t="str">
            <v>林家小学-背垭连接路</v>
          </cell>
          <cell r="J6545" t="str">
            <v>1327F4307260010</v>
          </cell>
          <cell r="K6545" t="str">
            <v>新村与撤并村便捷连通</v>
          </cell>
          <cell r="L6545" t="str">
            <v>一类地区</v>
          </cell>
          <cell r="M6545" t="str">
            <v>国家贫困县</v>
          </cell>
          <cell r="N6545" t="str">
            <v>新建</v>
          </cell>
          <cell r="O6545" t="str">
            <v>大房峪村</v>
          </cell>
          <cell r="P6545" t="str">
            <v>无路</v>
          </cell>
          <cell r="R6545" t="str">
            <v>0</v>
          </cell>
          <cell r="S6545" t="str">
            <v>3.5</v>
          </cell>
          <cell r="T6545" t="str">
            <v>无</v>
          </cell>
          <cell r="U6545">
            <v>0</v>
          </cell>
          <cell r="V6545">
            <v>2</v>
          </cell>
          <cell r="W6545">
            <v>2</v>
          </cell>
        </row>
        <row r="6546">
          <cell r="I6546" t="str">
            <v>龙井桥-黄家台连接路</v>
          </cell>
          <cell r="J6546" t="str">
            <v>1327F4307260002</v>
          </cell>
          <cell r="K6546" t="str">
            <v>新村与撤并村便捷连通</v>
          </cell>
          <cell r="L6546" t="str">
            <v>一类地区</v>
          </cell>
          <cell r="M6546" t="str">
            <v>国家贫困县</v>
          </cell>
          <cell r="N6546" t="str">
            <v>新建</v>
          </cell>
          <cell r="O6546" t="str">
            <v>东流溪村</v>
          </cell>
          <cell r="P6546" t="str">
            <v>无路</v>
          </cell>
          <cell r="R6546" t="str">
            <v>0</v>
          </cell>
          <cell r="S6546" t="str">
            <v>3.5</v>
          </cell>
          <cell r="T6546" t="str">
            <v>无</v>
          </cell>
          <cell r="U6546">
            <v>0</v>
          </cell>
          <cell r="V6546">
            <v>2</v>
          </cell>
          <cell r="W6546">
            <v>2</v>
          </cell>
        </row>
        <row r="6547">
          <cell r="I6547" t="str">
            <v>庙湾组-门板大沟连接路</v>
          </cell>
          <cell r="J6547" t="str">
            <v>1327F4307260032</v>
          </cell>
          <cell r="K6547" t="str">
            <v>新村与撤并村便捷连通</v>
          </cell>
          <cell r="L6547" t="str">
            <v>一类地区</v>
          </cell>
          <cell r="M6547" t="str">
            <v>国家贫困县</v>
          </cell>
          <cell r="N6547" t="str">
            <v>新建</v>
          </cell>
          <cell r="O6547" t="str">
            <v>茶园村</v>
          </cell>
          <cell r="P6547" t="str">
            <v>无路</v>
          </cell>
          <cell r="R6547" t="str">
            <v>0</v>
          </cell>
          <cell r="S6547" t="str">
            <v>3.5</v>
          </cell>
          <cell r="T6547" t="str">
            <v>无</v>
          </cell>
          <cell r="U6547">
            <v>0</v>
          </cell>
          <cell r="V6547">
            <v>1</v>
          </cell>
          <cell r="W6547">
            <v>1</v>
          </cell>
        </row>
        <row r="6548">
          <cell r="I6548" t="str">
            <v>木福垱-肖家岗连接路</v>
          </cell>
          <cell r="J6548" t="str">
            <v>1327F4307260041</v>
          </cell>
          <cell r="K6548" t="str">
            <v>新村与撤并村便捷连通</v>
          </cell>
          <cell r="L6548" t="str">
            <v>一类地区</v>
          </cell>
          <cell r="M6548" t="str">
            <v>国家贫困县</v>
          </cell>
          <cell r="N6548" t="str">
            <v>新建</v>
          </cell>
          <cell r="O6548" t="str">
            <v>双龙社区</v>
          </cell>
          <cell r="P6548" t="str">
            <v>无路</v>
          </cell>
          <cell r="R6548" t="str">
            <v>0</v>
          </cell>
          <cell r="S6548" t="str">
            <v>3.5</v>
          </cell>
          <cell r="T6548" t="str">
            <v>无</v>
          </cell>
          <cell r="U6548">
            <v>0</v>
          </cell>
          <cell r="V6548">
            <v>1.5</v>
          </cell>
          <cell r="W6548">
            <v>1.5</v>
          </cell>
        </row>
        <row r="6549">
          <cell r="I6549" t="str">
            <v>木马口-游家湾连接路</v>
          </cell>
          <cell r="J6549" t="str">
            <v>1327F4307260029</v>
          </cell>
          <cell r="K6549" t="str">
            <v>新村与撤并村便捷连通</v>
          </cell>
          <cell r="L6549" t="str">
            <v>一类地区</v>
          </cell>
          <cell r="M6549" t="str">
            <v>国家贫困县</v>
          </cell>
          <cell r="N6549" t="str">
            <v>新建</v>
          </cell>
          <cell r="O6549" t="str">
            <v>白岩壁村</v>
          </cell>
          <cell r="P6549" t="str">
            <v>无路</v>
          </cell>
          <cell r="R6549" t="str">
            <v>0</v>
          </cell>
          <cell r="S6549" t="str">
            <v>3.5</v>
          </cell>
          <cell r="T6549" t="str">
            <v>无</v>
          </cell>
          <cell r="U6549">
            <v>0</v>
          </cell>
          <cell r="V6549">
            <v>2</v>
          </cell>
          <cell r="W6549">
            <v>2</v>
          </cell>
        </row>
        <row r="6550">
          <cell r="I6550" t="str">
            <v>三岔路-新建组连接路</v>
          </cell>
          <cell r="J6550" t="str">
            <v>1327F4307260031</v>
          </cell>
          <cell r="K6550" t="str">
            <v>新村与撤并村便捷连通</v>
          </cell>
          <cell r="L6550" t="str">
            <v>一类地区</v>
          </cell>
          <cell r="M6550" t="str">
            <v>国家贫困县</v>
          </cell>
          <cell r="N6550" t="str">
            <v>新建</v>
          </cell>
          <cell r="O6550" t="str">
            <v>易家湾村</v>
          </cell>
          <cell r="P6550" t="str">
            <v>无路</v>
          </cell>
          <cell r="R6550" t="str">
            <v>0</v>
          </cell>
          <cell r="S6550" t="str">
            <v>3.5</v>
          </cell>
          <cell r="T6550" t="str">
            <v>无</v>
          </cell>
          <cell r="U6550">
            <v>0</v>
          </cell>
          <cell r="V6550">
            <v>1.8</v>
          </cell>
          <cell r="W6550">
            <v>1.8</v>
          </cell>
        </row>
        <row r="6551">
          <cell r="I6551" t="str">
            <v>三门峪-挑土坡连接路</v>
          </cell>
          <cell r="J6551" t="str">
            <v>1327F4307260005</v>
          </cell>
          <cell r="K6551" t="str">
            <v>新村与撤并村便捷连通</v>
          </cell>
          <cell r="L6551" t="str">
            <v>一类地区</v>
          </cell>
          <cell r="M6551" t="str">
            <v>国家贫困县</v>
          </cell>
          <cell r="N6551" t="str">
            <v>新建</v>
          </cell>
          <cell r="O6551" t="str">
            <v>焦山村</v>
          </cell>
          <cell r="P6551" t="str">
            <v>无路</v>
          </cell>
          <cell r="R6551" t="str">
            <v>0</v>
          </cell>
          <cell r="S6551" t="str">
            <v>3.5</v>
          </cell>
          <cell r="T6551" t="str">
            <v>无</v>
          </cell>
          <cell r="U6551">
            <v>0</v>
          </cell>
          <cell r="V6551">
            <v>2</v>
          </cell>
          <cell r="W6551">
            <v>2</v>
          </cell>
        </row>
        <row r="6552">
          <cell r="I6552" t="str">
            <v>省道-台岭岗连接路</v>
          </cell>
          <cell r="J6552" t="str">
            <v>1327F4307260014</v>
          </cell>
          <cell r="K6552" t="str">
            <v>新村与撤并村便捷连通</v>
          </cell>
          <cell r="L6552" t="str">
            <v>一类地区</v>
          </cell>
          <cell r="M6552" t="str">
            <v>国家贫困县</v>
          </cell>
          <cell r="N6552" t="str">
            <v>新建</v>
          </cell>
          <cell r="O6552" t="str">
            <v>肖家岗村</v>
          </cell>
          <cell r="P6552" t="str">
            <v>无路</v>
          </cell>
          <cell r="R6552" t="str">
            <v>0</v>
          </cell>
          <cell r="S6552" t="str">
            <v>3.5</v>
          </cell>
          <cell r="T6552" t="str">
            <v>无</v>
          </cell>
          <cell r="U6552">
            <v>0</v>
          </cell>
          <cell r="V6552">
            <v>2</v>
          </cell>
          <cell r="W6552">
            <v>2</v>
          </cell>
        </row>
        <row r="6553">
          <cell r="I6553" t="str">
            <v>四组-黄家台连接路</v>
          </cell>
          <cell r="J6553" t="str">
            <v>1327F4307260037</v>
          </cell>
          <cell r="K6553" t="str">
            <v>新村与撤并村便捷连通</v>
          </cell>
          <cell r="L6553" t="str">
            <v>一类地区</v>
          </cell>
          <cell r="M6553" t="str">
            <v>国家贫困县</v>
          </cell>
          <cell r="N6553" t="str">
            <v>新建</v>
          </cell>
          <cell r="O6553" t="str">
            <v>西溪峪村</v>
          </cell>
          <cell r="P6553" t="str">
            <v>无路</v>
          </cell>
          <cell r="R6553" t="str">
            <v>0</v>
          </cell>
          <cell r="S6553" t="str">
            <v>3.5</v>
          </cell>
          <cell r="T6553" t="str">
            <v>无</v>
          </cell>
          <cell r="U6553">
            <v>0</v>
          </cell>
          <cell r="V6553">
            <v>1</v>
          </cell>
          <cell r="W6553">
            <v>1</v>
          </cell>
        </row>
        <row r="6554">
          <cell r="I6554" t="str">
            <v>太浮十二组-四组连接路</v>
          </cell>
          <cell r="J6554" t="str">
            <v>1327F4307260048</v>
          </cell>
          <cell r="K6554" t="str">
            <v>新村与撤并村便捷连通</v>
          </cell>
          <cell r="L6554" t="str">
            <v>一类地区</v>
          </cell>
          <cell r="M6554" t="str">
            <v>国家贫困县</v>
          </cell>
          <cell r="N6554" t="str">
            <v>新建</v>
          </cell>
          <cell r="O6554" t="str">
            <v>望仙树村</v>
          </cell>
          <cell r="P6554" t="str">
            <v>无路</v>
          </cell>
          <cell r="R6554" t="str">
            <v>0</v>
          </cell>
          <cell r="S6554" t="str">
            <v>3.5</v>
          </cell>
          <cell r="T6554" t="str">
            <v>无</v>
          </cell>
          <cell r="U6554">
            <v>0</v>
          </cell>
          <cell r="V6554">
            <v>1</v>
          </cell>
          <cell r="W6554">
            <v>1</v>
          </cell>
        </row>
        <row r="6555">
          <cell r="I6555" t="str">
            <v>唐家沟-碑垭连接路</v>
          </cell>
          <cell r="J6555" t="str">
            <v>1327F4307260011</v>
          </cell>
          <cell r="K6555" t="str">
            <v>新村与撤并村便捷连通</v>
          </cell>
          <cell r="L6555" t="str">
            <v>一类地区</v>
          </cell>
          <cell r="M6555" t="str">
            <v>国家贫困县</v>
          </cell>
          <cell r="N6555" t="str">
            <v>新建</v>
          </cell>
          <cell r="O6555" t="str">
            <v>永兴桥村</v>
          </cell>
          <cell r="P6555" t="str">
            <v>无路</v>
          </cell>
          <cell r="R6555" t="str">
            <v>0</v>
          </cell>
          <cell r="S6555" t="str">
            <v>3.5</v>
          </cell>
          <cell r="T6555" t="str">
            <v>无</v>
          </cell>
          <cell r="U6555">
            <v>0</v>
          </cell>
          <cell r="V6555">
            <v>4</v>
          </cell>
          <cell r="W6555">
            <v>4</v>
          </cell>
        </row>
        <row r="6556">
          <cell r="I6556" t="str">
            <v>唐志楠家-余家峪连接路</v>
          </cell>
          <cell r="J6556" t="str">
            <v>1327F4307260019</v>
          </cell>
          <cell r="K6556" t="str">
            <v>新村与撤并村便捷连通</v>
          </cell>
          <cell r="L6556" t="str">
            <v>一类地区</v>
          </cell>
          <cell r="M6556" t="str">
            <v>国家贫困县</v>
          </cell>
          <cell r="N6556" t="str">
            <v>新建</v>
          </cell>
          <cell r="O6556" t="str">
            <v>大龙坪村</v>
          </cell>
          <cell r="P6556" t="str">
            <v>无路</v>
          </cell>
          <cell r="R6556" t="str">
            <v>0</v>
          </cell>
          <cell r="S6556" t="str">
            <v>3.5</v>
          </cell>
          <cell r="T6556" t="str">
            <v>无</v>
          </cell>
          <cell r="U6556">
            <v>0</v>
          </cell>
          <cell r="V6556">
            <v>0.8</v>
          </cell>
          <cell r="W6556">
            <v>0.8</v>
          </cell>
        </row>
        <row r="6557">
          <cell r="I6557" t="str">
            <v>望儿坡-三岔路连接路</v>
          </cell>
          <cell r="J6557" t="str">
            <v>1327F4307260004</v>
          </cell>
          <cell r="K6557" t="str">
            <v>新村与撤并村便捷连通</v>
          </cell>
          <cell r="L6557" t="str">
            <v>一类地区</v>
          </cell>
          <cell r="M6557" t="str">
            <v>国家贫困县</v>
          </cell>
          <cell r="N6557" t="str">
            <v>新建</v>
          </cell>
          <cell r="O6557" t="str">
            <v>四方台村</v>
          </cell>
          <cell r="P6557" t="str">
            <v>无路</v>
          </cell>
          <cell r="R6557" t="str">
            <v>0</v>
          </cell>
          <cell r="S6557" t="str">
            <v>3.5</v>
          </cell>
          <cell r="T6557" t="str">
            <v>无</v>
          </cell>
          <cell r="U6557">
            <v>0</v>
          </cell>
          <cell r="V6557">
            <v>0.5</v>
          </cell>
          <cell r="W6557">
            <v>0.5</v>
          </cell>
        </row>
        <row r="6558">
          <cell r="I6558" t="str">
            <v>望家台-梅家公路</v>
          </cell>
          <cell r="J6558" t="str">
            <v>1327F4307260050</v>
          </cell>
          <cell r="K6558" t="str">
            <v>新村与撤并村便捷连通</v>
          </cell>
          <cell r="L6558" t="str">
            <v>一类地区</v>
          </cell>
          <cell r="M6558" t="str">
            <v>国家贫困县</v>
          </cell>
          <cell r="N6558" t="str">
            <v>新建</v>
          </cell>
          <cell r="O6558" t="str">
            <v>鼓锣坪村</v>
          </cell>
          <cell r="P6558" t="str">
            <v>无路</v>
          </cell>
          <cell r="R6558" t="str">
            <v>0</v>
          </cell>
          <cell r="S6558" t="str">
            <v>3.5</v>
          </cell>
          <cell r="T6558" t="str">
            <v>无</v>
          </cell>
          <cell r="U6558">
            <v>0</v>
          </cell>
          <cell r="V6558">
            <v>1.6</v>
          </cell>
          <cell r="W6558">
            <v>1.6</v>
          </cell>
        </row>
        <row r="6559">
          <cell r="I6559" t="str">
            <v>仙人桥-肖家湾连接路</v>
          </cell>
          <cell r="J6559" t="str">
            <v>1327F4307260017</v>
          </cell>
          <cell r="K6559" t="str">
            <v>新村与撤并村便捷连通</v>
          </cell>
          <cell r="L6559" t="str">
            <v>一类地区</v>
          </cell>
          <cell r="M6559" t="str">
            <v>国家贫困县</v>
          </cell>
          <cell r="N6559" t="str">
            <v>新建</v>
          </cell>
          <cell r="O6559" t="str">
            <v>谭村</v>
          </cell>
          <cell r="P6559" t="str">
            <v>无路</v>
          </cell>
          <cell r="R6559" t="str">
            <v>0</v>
          </cell>
          <cell r="S6559" t="str">
            <v>3.5</v>
          </cell>
          <cell r="T6559" t="str">
            <v>无</v>
          </cell>
          <cell r="U6559">
            <v>0</v>
          </cell>
          <cell r="V6559">
            <v>1.5</v>
          </cell>
          <cell r="W6559">
            <v>1.5</v>
          </cell>
        </row>
        <row r="6560">
          <cell r="I6560" t="str">
            <v>幸福桥-新关社区连接路</v>
          </cell>
          <cell r="J6560" t="str">
            <v>1327F4307260045</v>
          </cell>
          <cell r="K6560" t="str">
            <v>新村与撤并村便捷连通</v>
          </cell>
          <cell r="L6560" t="str">
            <v>一类地区</v>
          </cell>
          <cell r="M6560" t="str">
            <v>国家贫困县</v>
          </cell>
          <cell r="N6560" t="str">
            <v>新建</v>
          </cell>
          <cell r="O6560" t="str">
            <v>新关社区</v>
          </cell>
          <cell r="P6560" t="str">
            <v>无路</v>
          </cell>
          <cell r="R6560" t="str">
            <v>0</v>
          </cell>
          <cell r="S6560" t="str">
            <v>3.5</v>
          </cell>
          <cell r="T6560" t="str">
            <v>无</v>
          </cell>
          <cell r="U6560">
            <v>0</v>
          </cell>
          <cell r="V6560">
            <v>1.8</v>
          </cell>
          <cell r="W6560">
            <v>1.8</v>
          </cell>
        </row>
        <row r="6561">
          <cell r="I6561" t="str">
            <v>悬钟峪-双峪连接路</v>
          </cell>
          <cell r="J6561" t="str">
            <v>1327F4307260046</v>
          </cell>
          <cell r="K6561" t="str">
            <v>新村与撤并村便捷连通</v>
          </cell>
          <cell r="L6561" t="str">
            <v>一类地区</v>
          </cell>
          <cell r="M6561" t="str">
            <v>国家贫困县</v>
          </cell>
          <cell r="N6561" t="str">
            <v>新建</v>
          </cell>
          <cell r="O6561" t="str">
            <v>悬钟峪村</v>
          </cell>
          <cell r="P6561" t="str">
            <v>无路</v>
          </cell>
          <cell r="R6561" t="str">
            <v>0</v>
          </cell>
          <cell r="S6561" t="str">
            <v>3.5</v>
          </cell>
          <cell r="T6561" t="str">
            <v>无</v>
          </cell>
          <cell r="U6561">
            <v>0</v>
          </cell>
          <cell r="V6561">
            <v>3</v>
          </cell>
          <cell r="W6561">
            <v>3</v>
          </cell>
        </row>
        <row r="6562">
          <cell r="I6562" t="str">
            <v>鸭儿池-汪家溶连接路</v>
          </cell>
          <cell r="J6562" t="str">
            <v>1327F4307260043</v>
          </cell>
          <cell r="K6562" t="str">
            <v>新村与撤并村便捷连通</v>
          </cell>
          <cell r="L6562" t="str">
            <v>一类地区</v>
          </cell>
          <cell r="M6562" t="str">
            <v>国家贫困县</v>
          </cell>
          <cell r="N6562" t="str">
            <v>新建</v>
          </cell>
          <cell r="O6562" t="str">
            <v>骏马溪村</v>
          </cell>
          <cell r="P6562" t="str">
            <v>无路</v>
          </cell>
          <cell r="R6562" t="str">
            <v>0</v>
          </cell>
          <cell r="S6562" t="str">
            <v>3.5</v>
          </cell>
          <cell r="T6562" t="str">
            <v>无</v>
          </cell>
          <cell r="U6562">
            <v>0</v>
          </cell>
          <cell r="V6562">
            <v>2</v>
          </cell>
          <cell r="W6562">
            <v>2</v>
          </cell>
        </row>
        <row r="6563">
          <cell r="I6563" t="str">
            <v>烟棚-三岔路口连接路</v>
          </cell>
          <cell r="J6563" t="str">
            <v>1327F4307260024</v>
          </cell>
          <cell r="K6563" t="str">
            <v>新村与撤并村便捷连通</v>
          </cell>
          <cell r="L6563" t="str">
            <v>一类地区</v>
          </cell>
          <cell r="M6563" t="str">
            <v>国家贫困县</v>
          </cell>
          <cell r="N6563" t="str">
            <v>新建</v>
          </cell>
          <cell r="O6563" t="str">
            <v>大城村</v>
          </cell>
          <cell r="P6563" t="str">
            <v>无路</v>
          </cell>
          <cell r="R6563" t="str">
            <v>0</v>
          </cell>
          <cell r="S6563" t="str">
            <v>3.5</v>
          </cell>
          <cell r="T6563" t="str">
            <v>无</v>
          </cell>
          <cell r="U6563">
            <v>0</v>
          </cell>
          <cell r="V6563">
            <v>1.6</v>
          </cell>
          <cell r="W6563">
            <v>1.6</v>
          </cell>
        </row>
        <row r="6564">
          <cell r="I6564" t="str">
            <v>烟台-林场连接路</v>
          </cell>
          <cell r="J6564" t="str">
            <v>1327F4307260013</v>
          </cell>
          <cell r="K6564" t="str">
            <v>新村与撤并村便捷连通</v>
          </cell>
          <cell r="L6564" t="str">
            <v>一类地区</v>
          </cell>
          <cell r="M6564" t="str">
            <v>国家贫困县</v>
          </cell>
          <cell r="N6564" t="str">
            <v>新建</v>
          </cell>
          <cell r="O6564" t="str">
            <v>清官渡村</v>
          </cell>
          <cell r="P6564" t="str">
            <v>无路</v>
          </cell>
          <cell r="R6564" t="str">
            <v>0</v>
          </cell>
          <cell r="S6564" t="str">
            <v>3.5</v>
          </cell>
          <cell r="T6564" t="str">
            <v>无</v>
          </cell>
          <cell r="U6564">
            <v>0</v>
          </cell>
          <cell r="V6564">
            <v>2</v>
          </cell>
          <cell r="W6564">
            <v>2</v>
          </cell>
        </row>
        <row r="6565">
          <cell r="I6565" t="str">
            <v>岩门-想姑岭连接路</v>
          </cell>
          <cell r="J6565" t="str">
            <v>1327F4307260007</v>
          </cell>
          <cell r="K6565" t="str">
            <v>新村与撤并村便捷连通</v>
          </cell>
          <cell r="L6565" t="str">
            <v>一类地区</v>
          </cell>
          <cell r="M6565" t="str">
            <v>国家贫困县</v>
          </cell>
          <cell r="N6565" t="str">
            <v>新建</v>
          </cell>
          <cell r="O6565" t="str">
            <v>长峪村</v>
          </cell>
          <cell r="P6565" t="str">
            <v>无路</v>
          </cell>
          <cell r="R6565" t="str">
            <v>0</v>
          </cell>
          <cell r="S6565" t="str">
            <v>3.5</v>
          </cell>
          <cell r="T6565" t="str">
            <v>无</v>
          </cell>
          <cell r="U6565">
            <v>0</v>
          </cell>
          <cell r="V6565">
            <v>4</v>
          </cell>
          <cell r="W6565">
            <v>4</v>
          </cell>
        </row>
        <row r="6566">
          <cell r="I6566" t="str">
            <v>一组-吴家岗连接路</v>
          </cell>
          <cell r="J6566" t="str">
            <v>1327F4307260042</v>
          </cell>
          <cell r="K6566" t="str">
            <v>新村与撤并村便捷连通</v>
          </cell>
          <cell r="L6566" t="str">
            <v>一类地区</v>
          </cell>
          <cell r="M6566" t="str">
            <v>国家贫困县</v>
          </cell>
          <cell r="N6566" t="str">
            <v>新建</v>
          </cell>
          <cell r="O6566" t="str">
            <v>盘山庙村</v>
          </cell>
          <cell r="P6566" t="str">
            <v>无路</v>
          </cell>
          <cell r="R6566" t="str">
            <v>0</v>
          </cell>
          <cell r="S6566" t="str">
            <v>3.5</v>
          </cell>
          <cell r="T6566" t="str">
            <v>无</v>
          </cell>
          <cell r="U6566">
            <v>0</v>
          </cell>
          <cell r="V6566">
            <v>0.5</v>
          </cell>
          <cell r="W6566">
            <v>0.5</v>
          </cell>
        </row>
        <row r="6567">
          <cell r="I6567" t="str">
            <v>油手线</v>
          </cell>
          <cell r="J6567" t="str">
            <v>1327F4307260038</v>
          </cell>
          <cell r="K6567" t="str">
            <v>新村与撤并村便捷连通</v>
          </cell>
          <cell r="L6567" t="str">
            <v>一类地区</v>
          </cell>
          <cell r="M6567" t="str">
            <v>国家贫困县</v>
          </cell>
          <cell r="N6567" t="str">
            <v>新建</v>
          </cell>
          <cell r="O6567" t="str">
            <v>安乐村</v>
          </cell>
          <cell r="P6567" t="str">
            <v>无路</v>
          </cell>
          <cell r="R6567" t="str">
            <v>0</v>
          </cell>
          <cell r="S6567" t="str">
            <v>3.5</v>
          </cell>
          <cell r="T6567" t="str">
            <v>无</v>
          </cell>
          <cell r="U6567">
            <v>0</v>
          </cell>
          <cell r="V6567">
            <v>1.1000000000000001</v>
          </cell>
          <cell r="W6567">
            <v>1.1000000000000001</v>
          </cell>
        </row>
        <row r="6568">
          <cell r="I6568" t="str">
            <v>展馆-岩蛙基地连接路</v>
          </cell>
          <cell r="J6568" t="str">
            <v>1327F4307260025</v>
          </cell>
          <cell r="K6568" t="str">
            <v>新村与撤并村便捷连通</v>
          </cell>
          <cell r="L6568" t="str">
            <v>一类地区</v>
          </cell>
          <cell r="M6568" t="str">
            <v>国家贫困县</v>
          </cell>
          <cell r="N6568" t="str">
            <v>新建</v>
          </cell>
          <cell r="O6568" t="str">
            <v>薛家村</v>
          </cell>
          <cell r="P6568" t="str">
            <v>无路</v>
          </cell>
          <cell r="R6568" t="str">
            <v>0</v>
          </cell>
          <cell r="S6568" t="str">
            <v>3.5</v>
          </cell>
          <cell r="T6568" t="str">
            <v>无</v>
          </cell>
          <cell r="U6568">
            <v>0</v>
          </cell>
          <cell r="V6568">
            <v>1.3</v>
          </cell>
          <cell r="W6568">
            <v>1.3</v>
          </cell>
        </row>
        <row r="6569">
          <cell r="I6569" t="str">
            <v>占家湾-茅坪连接路</v>
          </cell>
          <cell r="J6569" t="str">
            <v>1327F4307260040</v>
          </cell>
          <cell r="K6569" t="str">
            <v>新村与撤并村便捷连通</v>
          </cell>
          <cell r="L6569" t="str">
            <v>一类地区</v>
          </cell>
          <cell r="M6569" t="str">
            <v>国家贫困县</v>
          </cell>
          <cell r="N6569" t="str">
            <v>新建</v>
          </cell>
          <cell r="O6569" t="str">
            <v>汉丰村</v>
          </cell>
          <cell r="P6569" t="str">
            <v>无路</v>
          </cell>
          <cell r="R6569" t="str">
            <v>0</v>
          </cell>
          <cell r="S6569" t="str">
            <v>3.5</v>
          </cell>
          <cell r="T6569" t="str">
            <v>无</v>
          </cell>
          <cell r="U6569">
            <v>0</v>
          </cell>
          <cell r="V6569">
            <v>2.7</v>
          </cell>
          <cell r="W6569">
            <v>2.7</v>
          </cell>
        </row>
        <row r="6570">
          <cell r="I6570" t="str">
            <v>张家屋场-唐家峪连接路</v>
          </cell>
          <cell r="J6570" t="str">
            <v>1327F4307260021</v>
          </cell>
          <cell r="K6570" t="str">
            <v>新村与撤并村便捷连通</v>
          </cell>
          <cell r="L6570" t="str">
            <v>一类地区</v>
          </cell>
          <cell r="M6570" t="str">
            <v>国家贫困县</v>
          </cell>
          <cell r="N6570" t="str">
            <v>新建</v>
          </cell>
          <cell r="O6570" t="str">
            <v>何家峪村</v>
          </cell>
          <cell r="P6570" t="str">
            <v>无路</v>
          </cell>
          <cell r="R6570" t="str">
            <v>0</v>
          </cell>
          <cell r="S6570" t="str">
            <v>3.5</v>
          </cell>
          <cell r="T6570" t="str">
            <v>无</v>
          </cell>
          <cell r="U6570">
            <v>0</v>
          </cell>
          <cell r="V6570">
            <v>1</v>
          </cell>
          <cell r="W6570">
            <v>1</v>
          </cell>
        </row>
        <row r="6571">
          <cell r="I6571" t="str">
            <v>竹坪-刘家湾连接路</v>
          </cell>
          <cell r="J6571" t="str">
            <v>1327F4307260035</v>
          </cell>
          <cell r="K6571" t="str">
            <v>新村与撤并村便捷连通</v>
          </cell>
          <cell r="L6571" t="str">
            <v>一类地区</v>
          </cell>
          <cell r="M6571" t="str">
            <v>国家贫困县</v>
          </cell>
          <cell r="N6571" t="str">
            <v>新建</v>
          </cell>
          <cell r="O6571" t="str">
            <v>二房坪村</v>
          </cell>
          <cell r="P6571" t="str">
            <v>无路</v>
          </cell>
          <cell r="R6571" t="str">
            <v>0</v>
          </cell>
          <cell r="S6571" t="str">
            <v>3.5</v>
          </cell>
          <cell r="T6571" t="str">
            <v>无</v>
          </cell>
          <cell r="U6571">
            <v>0</v>
          </cell>
          <cell r="V6571">
            <v>1.7</v>
          </cell>
          <cell r="W6571">
            <v>1.7</v>
          </cell>
        </row>
        <row r="6572">
          <cell r="I6572" t="str">
            <v>子龙小组-龙坪小组连接路</v>
          </cell>
          <cell r="J6572" t="str">
            <v>1327F4307260034</v>
          </cell>
          <cell r="K6572" t="str">
            <v>新村与撤并村便捷连通</v>
          </cell>
          <cell r="L6572" t="str">
            <v>一类地区</v>
          </cell>
          <cell r="M6572" t="str">
            <v>国家贫困县</v>
          </cell>
          <cell r="N6572" t="str">
            <v>新建</v>
          </cell>
          <cell r="O6572" t="str">
            <v>太平街社区</v>
          </cell>
          <cell r="P6572" t="str">
            <v>无路</v>
          </cell>
          <cell r="R6572" t="str">
            <v>0</v>
          </cell>
          <cell r="S6572" t="str">
            <v>3.5</v>
          </cell>
          <cell r="T6572" t="str">
            <v>无</v>
          </cell>
          <cell r="U6572">
            <v>0</v>
          </cell>
          <cell r="V6572">
            <v>1.3</v>
          </cell>
          <cell r="W6572">
            <v>1.3</v>
          </cell>
        </row>
        <row r="6573">
          <cell r="I6573" t="str">
            <v>自生桥-茶园村界连接路</v>
          </cell>
          <cell r="J6573" t="str">
            <v>1327F4307260036</v>
          </cell>
          <cell r="K6573" t="str">
            <v>新村与撤并村便捷连通</v>
          </cell>
          <cell r="L6573" t="str">
            <v>一类地区</v>
          </cell>
          <cell r="M6573" t="str">
            <v>国家贫困县</v>
          </cell>
          <cell r="N6573" t="str">
            <v>新建</v>
          </cell>
          <cell r="O6573" t="str">
            <v>穿山河社区</v>
          </cell>
          <cell r="P6573" t="str">
            <v>无路</v>
          </cell>
          <cell r="R6573" t="str">
            <v>0</v>
          </cell>
          <cell r="S6573" t="str">
            <v>3.5</v>
          </cell>
          <cell r="T6573" t="str">
            <v>无</v>
          </cell>
          <cell r="U6573">
            <v>0</v>
          </cell>
          <cell r="V6573">
            <v>2</v>
          </cell>
          <cell r="W6573">
            <v>2</v>
          </cell>
        </row>
        <row r="6574">
          <cell r="I6574" t="str">
            <v>覃家屋场-风洞连接路</v>
          </cell>
          <cell r="J6574" t="str">
            <v>1327F4307260020</v>
          </cell>
          <cell r="K6574" t="str">
            <v>新村与撤并村便捷连通</v>
          </cell>
          <cell r="L6574" t="str">
            <v>一类地区</v>
          </cell>
          <cell r="M6574" t="str">
            <v>国家贫困县</v>
          </cell>
          <cell r="N6574" t="str">
            <v>新建</v>
          </cell>
          <cell r="O6574" t="str">
            <v>栗子坪村</v>
          </cell>
          <cell r="P6574" t="str">
            <v>无路</v>
          </cell>
          <cell r="R6574" t="str">
            <v>0</v>
          </cell>
          <cell r="S6574" t="str">
            <v>3.5</v>
          </cell>
          <cell r="T6574" t="str">
            <v>无</v>
          </cell>
          <cell r="U6574">
            <v>0</v>
          </cell>
          <cell r="V6574">
            <v>3</v>
          </cell>
          <cell r="W6574">
            <v>3</v>
          </cell>
        </row>
        <row r="6575">
          <cell r="I6575" t="str">
            <v>覃家屋场-覃家大院连接路</v>
          </cell>
          <cell r="J6575" t="str">
            <v>1327F4307260012</v>
          </cell>
          <cell r="K6575" t="str">
            <v>新村与撤并村便捷连通</v>
          </cell>
          <cell r="L6575" t="str">
            <v>一类地区</v>
          </cell>
          <cell r="M6575" t="str">
            <v>国家贫困县</v>
          </cell>
          <cell r="N6575" t="str">
            <v>新建</v>
          </cell>
          <cell r="O6575" t="str">
            <v>麻纳口村</v>
          </cell>
          <cell r="R6575" t="str">
            <v>0</v>
          </cell>
          <cell r="S6575" t="str">
            <v>3.5</v>
          </cell>
          <cell r="T6575" t="str">
            <v>无</v>
          </cell>
          <cell r="U6575">
            <v>0</v>
          </cell>
          <cell r="V6575">
            <v>2</v>
          </cell>
          <cell r="W6575">
            <v>2</v>
          </cell>
        </row>
        <row r="6576">
          <cell r="I6576" t="str">
            <v>c352—同乐10组连接路</v>
          </cell>
          <cell r="J6576" t="str">
            <v>1327F4307810018</v>
          </cell>
          <cell r="K6576" t="str">
            <v>新村与撤并村便捷连通</v>
          </cell>
          <cell r="L6576" t="str">
            <v>三类地区</v>
          </cell>
          <cell r="M6576"/>
          <cell r="N6576" t="str">
            <v>新建</v>
          </cell>
          <cell r="O6576" t="str">
            <v>同乐堡村</v>
          </cell>
          <cell r="P6576" t="str">
            <v>无路</v>
          </cell>
          <cell r="R6576" t="str">
            <v>0</v>
          </cell>
          <cell r="S6576" t="str">
            <v>3.5</v>
          </cell>
          <cell r="T6576" t="str">
            <v>无</v>
          </cell>
          <cell r="U6576">
            <v>0</v>
          </cell>
          <cell r="V6576">
            <v>0.98</v>
          </cell>
          <cell r="W6576">
            <v>0.98</v>
          </cell>
        </row>
        <row r="6577">
          <cell r="I6577" t="str">
            <v>白云山村8组—8组连接路</v>
          </cell>
          <cell r="J6577" t="str">
            <v>1327F4307810009</v>
          </cell>
          <cell r="K6577" t="str">
            <v>新村与撤并村便捷连通</v>
          </cell>
          <cell r="L6577" t="str">
            <v>三类地区</v>
          </cell>
          <cell r="M6577"/>
          <cell r="N6577" t="str">
            <v>新建</v>
          </cell>
          <cell r="O6577" t="str">
            <v>白云山村</v>
          </cell>
          <cell r="P6577" t="str">
            <v>无路</v>
          </cell>
          <cell r="R6577" t="str">
            <v>0</v>
          </cell>
          <cell r="S6577" t="str">
            <v>3.5</v>
          </cell>
          <cell r="T6577" t="str">
            <v>无</v>
          </cell>
          <cell r="U6577">
            <v>0</v>
          </cell>
          <cell r="V6577">
            <v>0.52</v>
          </cell>
          <cell r="W6577">
            <v>0.52</v>
          </cell>
        </row>
        <row r="6578">
          <cell r="I6578" t="str">
            <v>长岭村学校—原荷花堰村连接路</v>
          </cell>
          <cell r="J6578" t="str">
            <v>1327F4307810001</v>
          </cell>
          <cell r="K6578" t="str">
            <v>新村与撤并村便捷连通</v>
          </cell>
          <cell r="L6578" t="str">
            <v>三类地区</v>
          </cell>
          <cell r="M6578"/>
          <cell r="N6578" t="str">
            <v>新建</v>
          </cell>
          <cell r="O6578" t="str">
            <v>长岭村</v>
          </cell>
          <cell r="P6578" t="str">
            <v>无路</v>
          </cell>
          <cell r="R6578" t="str">
            <v>0</v>
          </cell>
          <cell r="S6578" t="str">
            <v>3.5</v>
          </cell>
          <cell r="T6578" t="str">
            <v>无</v>
          </cell>
          <cell r="U6578">
            <v>0</v>
          </cell>
          <cell r="V6578">
            <v>0.8</v>
          </cell>
          <cell r="W6578">
            <v>0.8</v>
          </cell>
        </row>
        <row r="6579">
          <cell r="I6579" t="str">
            <v>红光17组—15组连接路</v>
          </cell>
          <cell r="J6579" t="str">
            <v>1327F4307810010</v>
          </cell>
          <cell r="K6579" t="str">
            <v>新村与撤并村便捷连通</v>
          </cell>
          <cell r="L6579" t="str">
            <v>三类地区</v>
          </cell>
          <cell r="M6579"/>
          <cell r="N6579" t="str">
            <v>新建</v>
          </cell>
          <cell r="O6579" t="str">
            <v>红光村</v>
          </cell>
          <cell r="P6579" t="str">
            <v>无路</v>
          </cell>
          <cell r="R6579" t="str">
            <v>0</v>
          </cell>
          <cell r="S6579" t="str">
            <v>3.5</v>
          </cell>
          <cell r="T6579" t="str">
            <v>无</v>
          </cell>
          <cell r="U6579">
            <v>0</v>
          </cell>
          <cell r="V6579">
            <v>0.7</v>
          </cell>
          <cell r="W6579">
            <v>0.7</v>
          </cell>
        </row>
        <row r="6580">
          <cell r="I6580" t="str">
            <v>金林12组—金林3组连接路</v>
          </cell>
          <cell r="J6580" t="str">
            <v>1327F4307810012</v>
          </cell>
          <cell r="K6580" t="str">
            <v>新村与撤并村便捷连通</v>
          </cell>
          <cell r="L6580" t="str">
            <v>三类地区</v>
          </cell>
          <cell r="M6580"/>
          <cell r="N6580" t="str">
            <v>新建</v>
          </cell>
          <cell r="O6580" t="str">
            <v>柏林村</v>
          </cell>
          <cell r="P6580" t="str">
            <v>无路</v>
          </cell>
          <cell r="R6580" t="str">
            <v>0</v>
          </cell>
          <cell r="S6580" t="str">
            <v>3.5</v>
          </cell>
          <cell r="T6580" t="str">
            <v>无</v>
          </cell>
          <cell r="U6580">
            <v>0</v>
          </cell>
          <cell r="V6580">
            <v>1.2</v>
          </cell>
          <cell r="W6580">
            <v>1.2</v>
          </cell>
        </row>
        <row r="6581">
          <cell r="I6581" t="str">
            <v>金坪26组—金坪30组连接路</v>
          </cell>
          <cell r="J6581" t="str">
            <v>1327F4307810019</v>
          </cell>
          <cell r="K6581" t="str">
            <v>新村与撤并村便捷连通</v>
          </cell>
          <cell r="L6581" t="str">
            <v>三类地区</v>
          </cell>
          <cell r="M6581"/>
          <cell r="N6581" t="str">
            <v>新建</v>
          </cell>
          <cell r="O6581" t="str">
            <v>金坪村</v>
          </cell>
          <cell r="P6581" t="str">
            <v>无路</v>
          </cell>
          <cell r="R6581" t="str">
            <v>0</v>
          </cell>
          <cell r="S6581" t="str">
            <v>3.5</v>
          </cell>
          <cell r="T6581" t="str">
            <v>无</v>
          </cell>
          <cell r="U6581">
            <v>0</v>
          </cell>
          <cell r="V6581">
            <v>0.93</v>
          </cell>
          <cell r="W6581">
            <v>0.93</v>
          </cell>
        </row>
        <row r="6582">
          <cell r="I6582" t="str">
            <v>临东11组—临东3组连接路</v>
          </cell>
          <cell r="J6582" t="str">
            <v>1327F4307810014</v>
          </cell>
          <cell r="K6582" t="str">
            <v>新村与撤并村便捷连通</v>
          </cell>
          <cell r="L6582" t="str">
            <v>三类地区</v>
          </cell>
          <cell r="M6582"/>
          <cell r="N6582" t="str">
            <v>新建</v>
          </cell>
          <cell r="O6582" t="str">
            <v>临东村</v>
          </cell>
          <cell r="P6582" t="str">
            <v>无路</v>
          </cell>
          <cell r="R6582" t="str">
            <v>0</v>
          </cell>
          <cell r="S6582" t="str">
            <v>3.5</v>
          </cell>
          <cell r="T6582" t="str">
            <v>无</v>
          </cell>
          <cell r="U6582">
            <v>0</v>
          </cell>
          <cell r="V6582">
            <v>1</v>
          </cell>
          <cell r="W6582">
            <v>1</v>
          </cell>
        </row>
        <row r="6583">
          <cell r="I6583" t="str">
            <v>马崇岭—杨家岗连接路</v>
          </cell>
          <cell r="J6583" t="str">
            <v>1327F4307810017</v>
          </cell>
          <cell r="K6583" t="str">
            <v>新村与撤并村便捷连通</v>
          </cell>
          <cell r="L6583" t="str">
            <v>三类地区</v>
          </cell>
          <cell r="M6583"/>
          <cell r="N6583" t="str">
            <v>新建</v>
          </cell>
          <cell r="O6583" t="str">
            <v>庹家峪村</v>
          </cell>
          <cell r="P6583" t="str">
            <v>无路</v>
          </cell>
          <cell r="R6583" t="str">
            <v>0</v>
          </cell>
          <cell r="S6583" t="str">
            <v>3.5</v>
          </cell>
          <cell r="T6583" t="str">
            <v>无</v>
          </cell>
          <cell r="U6583">
            <v>0</v>
          </cell>
          <cell r="V6583">
            <v>1.4</v>
          </cell>
          <cell r="W6583">
            <v>1.4</v>
          </cell>
        </row>
        <row r="6584">
          <cell r="I6584" t="str">
            <v>南山水库—奇龙采石厂连接路</v>
          </cell>
          <cell r="J6584" t="str">
            <v>1327F4307810006</v>
          </cell>
          <cell r="K6584" t="str">
            <v>新村与撤并村便捷连通</v>
          </cell>
          <cell r="L6584" t="str">
            <v>三类地区</v>
          </cell>
          <cell r="M6584"/>
          <cell r="N6584" t="str">
            <v>新建</v>
          </cell>
          <cell r="O6584" t="str">
            <v>药山村</v>
          </cell>
          <cell r="P6584" t="str">
            <v>无路</v>
          </cell>
          <cell r="R6584" t="str">
            <v>0</v>
          </cell>
          <cell r="S6584" t="str">
            <v>3.5</v>
          </cell>
          <cell r="T6584" t="str">
            <v>无</v>
          </cell>
          <cell r="U6584">
            <v>0</v>
          </cell>
          <cell r="V6584">
            <v>0.57999999999999996</v>
          </cell>
          <cell r="W6584">
            <v>0.57999999999999996</v>
          </cell>
        </row>
        <row r="6585">
          <cell r="I6585" t="str">
            <v>清华驿2组—3组连接路</v>
          </cell>
          <cell r="J6585" t="str">
            <v>1327F4307810004</v>
          </cell>
          <cell r="K6585" t="str">
            <v>新村与撤并村便捷连通</v>
          </cell>
          <cell r="L6585" t="str">
            <v>三类地区</v>
          </cell>
          <cell r="M6585"/>
          <cell r="N6585" t="str">
            <v>新建</v>
          </cell>
          <cell r="O6585" t="str">
            <v>清华驿村</v>
          </cell>
          <cell r="P6585" t="str">
            <v>无路</v>
          </cell>
          <cell r="R6585" t="str">
            <v>0</v>
          </cell>
          <cell r="S6585" t="str">
            <v>3.5</v>
          </cell>
          <cell r="T6585" t="str">
            <v>无</v>
          </cell>
          <cell r="U6585">
            <v>0</v>
          </cell>
          <cell r="V6585">
            <v>0.5</v>
          </cell>
          <cell r="W6585">
            <v>0.5</v>
          </cell>
        </row>
        <row r="6586">
          <cell r="I6586" t="str">
            <v>清泉老村部—1组连接路</v>
          </cell>
          <cell r="J6586" t="str">
            <v>1327F4307810015</v>
          </cell>
          <cell r="K6586" t="str">
            <v>新村与撤并村便捷连通</v>
          </cell>
          <cell r="L6586" t="str">
            <v>三类地区</v>
          </cell>
          <cell r="M6586"/>
          <cell r="N6586" t="str">
            <v>新建</v>
          </cell>
          <cell r="O6586" t="str">
            <v>清泉村</v>
          </cell>
          <cell r="P6586" t="str">
            <v>无路</v>
          </cell>
          <cell r="R6586" t="str">
            <v>0</v>
          </cell>
          <cell r="S6586" t="str">
            <v>3.5</v>
          </cell>
          <cell r="T6586" t="str">
            <v>无</v>
          </cell>
          <cell r="U6586">
            <v>0</v>
          </cell>
          <cell r="V6586">
            <v>1.02</v>
          </cell>
          <cell r="W6586">
            <v>1.02</v>
          </cell>
        </row>
        <row r="6587">
          <cell r="I6587" t="str">
            <v>双门13组—双门8组连接路</v>
          </cell>
          <cell r="J6587" t="str">
            <v>1327F4307810007</v>
          </cell>
          <cell r="K6587" t="str">
            <v>新村与撤并村便捷连通</v>
          </cell>
          <cell r="L6587" t="str">
            <v>三类地区</v>
          </cell>
          <cell r="M6587"/>
          <cell r="N6587" t="str">
            <v>新建</v>
          </cell>
          <cell r="O6587" t="str">
            <v>和平村</v>
          </cell>
          <cell r="P6587" t="str">
            <v>无路</v>
          </cell>
          <cell r="R6587" t="str">
            <v>0</v>
          </cell>
          <cell r="S6587" t="str">
            <v>3.5</v>
          </cell>
          <cell r="T6587" t="str">
            <v>无</v>
          </cell>
          <cell r="U6587">
            <v>0</v>
          </cell>
          <cell r="V6587">
            <v>1.1000000000000001</v>
          </cell>
          <cell r="W6587">
            <v>1.1000000000000001</v>
          </cell>
        </row>
        <row r="6588">
          <cell r="I6588" t="str">
            <v>洗马堤—双坪村7组连接路</v>
          </cell>
          <cell r="J6588" t="str">
            <v>1327F4307810013</v>
          </cell>
          <cell r="K6588" t="str">
            <v>新村与撤并村便捷连通</v>
          </cell>
          <cell r="L6588" t="str">
            <v>三类地区</v>
          </cell>
          <cell r="M6588"/>
          <cell r="N6588" t="str">
            <v>新建</v>
          </cell>
          <cell r="O6588" t="str">
            <v>双坪村</v>
          </cell>
          <cell r="P6588" t="str">
            <v>无路</v>
          </cell>
          <cell r="R6588" t="str">
            <v>0</v>
          </cell>
          <cell r="S6588" t="str">
            <v>3.5</v>
          </cell>
          <cell r="T6588" t="str">
            <v>无</v>
          </cell>
          <cell r="U6588">
            <v>0</v>
          </cell>
          <cell r="V6588">
            <v>1.88</v>
          </cell>
          <cell r="W6588">
            <v>1.88</v>
          </cell>
        </row>
        <row r="6589">
          <cell r="I6589" t="str">
            <v>原三合13组—徐觉悟家连接路</v>
          </cell>
          <cell r="J6589" t="str">
            <v>1327F4307810016</v>
          </cell>
          <cell r="K6589" t="str">
            <v>新村与撤并村便捷连通</v>
          </cell>
          <cell r="L6589" t="str">
            <v>三类地区</v>
          </cell>
          <cell r="M6589"/>
          <cell r="N6589" t="str">
            <v>新建</v>
          </cell>
          <cell r="O6589" t="str">
            <v>杨坝垱村</v>
          </cell>
          <cell r="P6589" t="str">
            <v>无路</v>
          </cell>
          <cell r="R6589" t="str">
            <v>0</v>
          </cell>
          <cell r="S6589" t="str">
            <v>3.5</v>
          </cell>
          <cell r="T6589" t="str">
            <v>无</v>
          </cell>
          <cell r="U6589">
            <v>0</v>
          </cell>
          <cell r="V6589">
            <v>0.94</v>
          </cell>
          <cell r="W6589">
            <v>0.94</v>
          </cell>
        </row>
        <row r="6590">
          <cell r="I6590" t="str">
            <v>中南6组—6组连接路</v>
          </cell>
          <cell r="J6590" t="str">
            <v>1327F4307810008</v>
          </cell>
          <cell r="K6590" t="str">
            <v>新村与撤并村便捷连通</v>
          </cell>
          <cell r="L6590" t="str">
            <v>三类地区</v>
          </cell>
          <cell r="M6590"/>
          <cell r="N6590" t="str">
            <v>新建</v>
          </cell>
          <cell r="O6590" t="str">
            <v>中南村</v>
          </cell>
          <cell r="P6590" t="str">
            <v>无路</v>
          </cell>
          <cell r="R6590" t="str">
            <v>0</v>
          </cell>
          <cell r="S6590" t="str">
            <v>3.5</v>
          </cell>
          <cell r="T6590" t="str">
            <v>无</v>
          </cell>
          <cell r="U6590">
            <v>0</v>
          </cell>
          <cell r="V6590">
            <v>0.82</v>
          </cell>
          <cell r="W6590">
            <v>0.82</v>
          </cell>
        </row>
        <row r="6591">
          <cell r="I6591" t="str">
            <v>朱木山桥—植物园连接路</v>
          </cell>
          <cell r="J6591" t="str">
            <v>1327F4307810011</v>
          </cell>
          <cell r="K6591" t="str">
            <v>新村与撤并村便捷连通</v>
          </cell>
          <cell r="L6591" t="str">
            <v>三类地区</v>
          </cell>
          <cell r="M6591"/>
          <cell r="N6591" t="str">
            <v>新建</v>
          </cell>
          <cell r="O6591" t="str">
            <v>花桥村</v>
          </cell>
          <cell r="P6591" t="str">
            <v>无路</v>
          </cell>
          <cell r="R6591" t="str">
            <v>0</v>
          </cell>
          <cell r="S6591" t="str">
            <v>3.5</v>
          </cell>
          <cell r="T6591" t="str">
            <v>无</v>
          </cell>
          <cell r="U6591">
            <v>0</v>
          </cell>
          <cell r="V6591">
            <v>1.8</v>
          </cell>
          <cell r="W6591">
            <v>1.8</v>
          </cell>
        </row>
        <row r="6592">
          <cell r="I6592" t="str">
            <v>花山便捷路</v>
          </cell>
          <cell r="J6592" t="str">
            <v>1327F4307960004</v>
          </cell>
          <cell r="K6592" t="str">
            <v>新村与撤并村便捷连通</v>
          </cell>
          <cell r="L6592" t="str">
            <v>三类地区</v>
          </cell>
          <cell r="M6592"/>
          <cell r="N6592" t="str">
            <v>改建</v>
          </cell>
          <cell r="O6592" t="str">
            <v>花山</v>
          </cell>
          <cell r="P6592" t="str">
            <v>等外公路</v>
          </cell>
          <cell r="R6592" t="str">
            <v>3</v>
          </cell>
          <cell r="S6592" t="str">
            <v>3.5</v>
          </cell>
          <cell r="T6592" t="str">
            <v>无</v>
          </cell>
          <cell r="U6592">
            <v>0</v>
          </cell>
          <cell r="V6592">
            <v>0.62</v>
          </cell>
          <cell r="W6592">
            <v>0.62</v>
          </cell>
        </row>
        <row r="6593">
          <cell r="I6593" t="str">
            <v>梁山便捷路（二期）</v>
          </cell>
          <cell r="J6593" t="str">
            <v>1327F4307960005</v>
          </cell>
          <cell r="K6593" t="str">
            <v>新村与撤并村便捷连通</v>
          </cell>
          <cell r="L6593" t="str">
            <v>三类地区</v>
          </cell>
          <cell r="M6593"/>
          <cell r="N6593" t="str">
            <v>新建</v>
          </cell>
          <cell r="O6593" t="str">
            <v>梁山村</v>
          </cell>
          <cell r="P6593" t="str">
            <v>无路</v>
          </cell>
          <cell r="R6593" t="str">
            <v>3</v>
          </cell>
          <cell r="S6593" t="str">
            <v>3.5</v>
          </cell>
          <cell r="T6593" t="str">
            <v>无</v>
          </cell>
          <cell r="U6593">
            <v>0</v>
          </cell>
          <cell r="V6593">
            <v>1.2</v>
          </cell>
          <cell r="W6593">
            <v>1.2</v>
          </cell>
        </row>
        <row r="6594">
          <cell r="I6594" t="str">
            <v>梁山便捷路（一期）</v>
          </cell>
          <cell r="J6594" t="str">
            <v>1327F4307960001</v>
          </cell>
          <cell r="K6594" t="str">
            <v>新村与撤并村便捷连通</v>
          </cell>
          <cell r="L6594" t="str">
            <v>三类地区</v>
          </cell>
          <cell r="M6594"/>
          <cell r="N6594" t="str">
            <v>新建</v>
          </cell>
          <cell r="O6594" t="str">
            <v>梁山村</v>
          </cell>
          <cell r="P6594" t="str">
            <v>等外公路</v>
          </cell>
          <cell r="R6594" t="str">
            <v>3</v>
          </cell>
          <cell r="S6594" t="str">
            <v>4.5</v>
          </cell>
          <cell r="T6594" t="str">
            <v>无</v>
          </cell>
          <cell r="U6594">
            <v>0</v>
          </cell>
          <cell r="V6594">
            <v>1</v>
          </cell>
          <cell r="W6594">
            <v>1</v>
          </cell>
        </row>
        <row r="6595">
          <cell r="I6595" t="str">
            <v>太阳便捷路</v>
          </cell>
          <cell r="J6595" t="str">
            <v>1327F4307960006</v>
          </cell>
          <cell r="K6595" t="str">
            <v>新村与撤并村便捷连通</v>
          </cell>
          <cell r="L6595" t="str">
            <v>三类地区</v>
          </cell>
          <cell r="M6595"/>
          <cell r="N6595" t="str">
            <v>新建</v>
          </cell>
          <cell r="O6595" t="str">
            <v>太阳村</v>
          </cell>
          <cell r="P6595" t="str">
            <v>等外公路</v>
          </cell>
          <cell r="R6595" t="str">
            <v>3</v>
          </cell>
          <cell r="S6595" t="str">
            <v>3.5</v>
          </cell>
          <cell r="T6595" t="str">
            <v>无</v>
          </cell>
          <cell r="U6595">
            <v>0</v>
          </cell>
          <cell r="V6595">
            <v>1.6</v>
          </cell>
          <cell r="W6595">
            <v>1.6</v>
          </cell>
        </row>
        <row r="6596">
          <cell r="I6596" t="str">
            <v>肖伍铺便捷路（二期）</v>
          </cell>
          <cell r="J6596" t="str">
            <v>1327F4307960007</v>
          </cell>
          <cell r="K6596" t="str">
            <v>新村与撤并村便捷连通</v>
          </cell>
          <cell r="L6596" t="str">
            <v>三类地区</v>
          </cell>
          <cell r="M6596"/>
          <cell r="N6596" t="str">
            <v>新建</v>
          </cell>
          <cell r="O6596" t="str">
            <v>肖伍铺</v>
          </cell>
          <cell r="P6596" t="str">
            <v>等外公路</v>
          </cell>
          <cell r="R6596" t="str">
            <v>3</v>
          </cell>
          <cell r="S6596" t="str">
            <v>3.5</v>
          </cell>
          <cell r="T6596" t="str">
            <v>无</v>
          </cell>
          <cell r="U6596">
            <v>0</v>
          </cell>
          <cell r="V6596">
            <v>0.35</v>
          </cell>
          <cell r="W6596">
            <v>0.35</v>
          </cell>
        </row>
        <row r="6597">
          <cell r="I6597" t="str">
            <v>肖伍铺便捷路（一期）</v>
          </cell>
          <cell r="J6597" t="str">
            <v>1327F4307960002</v>
          </cell>
          <cell r="K6597" t="str">
            <v>新村与撤并村便捷连通</v>
          </cell>
          <cell r="L6597" t="str">
            <v>三类地区</v>
          </cell>
          <cell r="M6597"/>
          <cell r="N6597" t="str">
            <v>新建</v>
          </cell>
          <cell r="O6597" t="str">
            <v>肖伍铺</v>
          </cell>
          <cell r="P6597" t="str">
            <v>无路</v>
          </cell>
          <cell r="R6597" t="str">
            <v>2.5</v>
          </cell>
          <cell r="S6597" t="str">
            <v>3.5</v>
          </cell>
          <cell r="T6597" t="str">
            <v>无</v>
          </cell>
          <cell r="U6597">
            <v>0</v>
          </cell>
          <cell r="V6597">
            <v>0.75</v>
          </cell>
          <cell r="W6597">
            <v>0.75</v>
          </cell>
        </row>
        <row r="6598">
          <cell r="I6598" t="str">
            <v>月亮便捷路（二期）</v>
          </cell>
          <cell r="J6598" t="str">
            <v>1327F4307960009</v>
          </cell>
          <cell r="K6598" t="str">
            <v>新村与撤并村便捷连通</v>
          </cell>
          <cell r="L6598" t="str">
            <v>三类地区</v>
          </cell>
          <cell r="M6598"/>
          <cell r="N6598" t="str">
            <v>新建</v>
          </cell>
          <cell r="O6598" t="str">
            <v>月亮</v>
          </cell>
          <cell r="R6598" t="str">
            <v>3</v>
          </cell>
          <cell r="S6598" t="str">
            <v>3.5</v>
          </cell>
          <cell r="T6598" t="str">
            <v>无</v>
          </cell>
          <cell r="U6598">
            <v>0</v>
          </cell>
          <cell r="V6598">
            <v>0.67</v>
          </cell>
          <cell r="W6598">
            <v>0.67</v>
          </cell>
        </row>
        <row r="6599">
          <cell r="I6599" t="str">
            <v>月亮便捷路（一期）</v>
          </cell>
          <cell r="J6599" t="str">
            <v>1327F4307960008</v>
          </cell>
          <cell r="K6599" t="str">
            <v>新村与撤并村便捷连通</v>
          </cell>
          <cell r="L6599" t="str">
            <v>三类地区</v>
          </cell>
          <cell r="M6599"/>
          <cell r="N6599" t="str">
            <v>新建</v>
          </cell>
          <cell r="O6599" t="str">
            <v>月亮</v>
          </cell>
          <cell r="P6599" t="str">
            <v>等外公路</v>
          </cell>
          <cell r="R6599" t="str">
            <v>3</v>
          </cell>
          <cell r="S6599" t="str">
            <v>3.5</v>
          </cell>
          <cell r="T6599" t="str">
            <v>无</v>
          </cell>
          <cell r="U6599">
            <v>0</v>
          </cell>
          <cell r="V6599">
            <v>0.91</v>
          </cell>
          <cell r="W6599">
            <v>0.91</v>
          </cell>
        </row>
        <row r="6600">
          <cell r="I6600" t="str">
            <v>郑家河便捷路</v>
          </cell>
          <cell r="J6600" t="str">
            <v>1327F4307960003</v>
          </cell>
          <cell r="K6600" t="str">
            <v>新村与撤并村便捷连通</v>
          </cell>
          <cell r="L6600" t="str">
            <v>三类地区</v>
          </cell>
          <cell r="M6600"/>
          <cell r="N6600" t="str">
            <v>新建</v>
          </cell>
          <cell r="O6600" t="str">
            <v>郑家河</v>
          </cell>
          <cell r="P6600" t="str">
            <v>等外公路</v>
          </cell>
          <cell r="R6600" t="str">
            <v>3</v>
          </cell>
          <cell r="S6600" t="str">
            <v>3.5</v>
          </cell>
          <cell r="T6600" t="str">
            <v>无</v>
          </cell>
          <cell r="U6600">
            <v>0</v>
          </cell>
          <cell r="V6600">
            <v>1</v>
          </cell>
          <cell r="W6600">
            <v>1</v>
          </cell>
        </row>
        <row r="6601">
          <cell r="I6601" t="str">
            <v xml:space="preserve"> 桃花源管理区黄土坡村并村连通路</v>
          </cell>
          <cell r="J6601" t="str">
            <v>1327F4307970007</v>
          </cell>
          <cell r="K6601" t="str">
            <v>新村与撤并村便捷连通</v>
          </cell>
          <cell r="L6601" t="str">
            <v>三类地区</v>
          </cell>
          <cell r="M6601"/>
          <cell r="N6601" t="str">
            <v>新建</v>
          </cell>
          <cell r="O6601" t="str">
            <v>黄土坡村</v>
          </cell>
          <cell r="P6601" t="str">
            <v>四级公路</v>
          </cell>
          <cell r="R6601" t="str">
            <v>3.5</v>
          </cell>
          <cell r="S6601" t="str">
            <v>4.5</v>
          </cell>
          <cell r="T6601" t="str">
            <v>无</v>
          </cell>
          <cell r="U6601">
            <v>0</v>
          </cell>
          <cell r="V6601">
            <v>2</v>
          </cell>
          <cell r="W6601">
            <v>2</v>
          </cell>
        </row>
        <row r="6602">
          <cell r="I6602" t="str">
            <v>清江铺并村连通路</v>
          </cell>
          <cell r="J6602" t="str">
            <v>1327F4307970004</v>
          </cell>
          <cell r="K6602" t="str">
            <v>新村与撤并村便捷连通</v>
          </cell>
          <cell r="L6602" t="str">
            <v>三类地区</v>
          </cell>
          <cell r="M6602"/>
          <cell r="N6602" t="str">
            <v>新建</v>
          </cell>
          <cell r="O6602" t="str">
            <v>清江铺村</v>
          </cell>
          <cell r="P6602" t="str">
            <v>四级公路</v>
          </cell>
          <cell r="R6602" t="str">
            <v>3.5</v>
          </cell>
          <cell r="S6602" t="str">
            <v>4.5</v>
          </cell>
          <cell r="T6602" t="str">
            <v>无</v>
          </cell>
          <cell r="U6602">
            <v>0</v>
          </cell>
          <cell r="V6602">
            <v>1</v>
          </cell>
          <cell r="W6602">
            <v>1</v>
          </cell>
        </row>
        <row r="6603">
          <cell r="I6603" t="str">
            <v>汤家山村并村连通路</v>
          </cell>
          <cell r="J6603" t="str">
            <v>1327F4307970001</v>
          </cell>
          <cell r="K6603" t="str">
            <v>新村与撤并村便捷连通</v>
          </cell>
          <cell r="L6603" t="str">
            <v>三类地区</v>
          </cell>
          <cell r="M6603"/>
          <cell r="N6603" t="str">
            <v>新建</v>
          </cell>
          <cell r="O6603" t="str">
            <v>汤家山村</v>
          </cell>
          <cell r="P6603" t="str">
            <v>四级公路</v>
          </cell>
          <cell r="R6603" t="str">
            <v>3.5</v>
          </cell>
          <cell r="S6603" t="str">
            <v>4.5</v>
          </cell>
          <cell r="T6603" t="str">
            <v>无</v>
          </cell>
          <cell r="U6603">
            <v>0</v>
          </cell>
          <cell r="V6603">
            <v>2</v>
          </cell>
          <cell r="W6603">
            <v>2</v>
          </cell>
        </row>
        <row r="6604">
          <cell r="I6604" t="str">
            <v>桃花源村并村连通路</v>
          </cell>
          <cell r="J6604" t="str">
            <v>1327F4307970002</v>
          </cell>
          <cell r="K6604" t="str">
            <v>新村与撤并村便捷连通</v>
          </cell>
          <cell r="L6604" t="str">
            <v>三类地区</v>
          </cell>
          <cell r="M6604"/>
          <cell r="N6604" t="str">
            <v>新建</v>
          </cell>
          <cell r="O6604" t="str">
            <v>桃花源村</v>
          </cell>
          <cell r="P6604" t="str">
            <v>四级公路</v>
          </cell>
          <cell r="R6604" t="str">
            <v>3.5</v>
          </cell>
          <cell r="S6604" t="str">
            <v>4.5</v>
          </cell>
          <cell r="T6604" t="str">
            <v>无</v>
          </cell>
          <cell r="U6604">
            <v>0</v>
          </cell>
          <cell r="V6604">
            <v>1</v>
          </cell>
          <cell r="W6604">
            <v>1</v>
          </cell>
        </row>
        <row r="6605">
          <cell r="I6605" t="str">
            <v>桃花源管理区印家铺村并村连通路</v>
          </cell>
          <cell r="J6605" t="str">
            <v>1327F4307970006</v>
          </cell>
          <cell r="K6605" t="str">
            <v>新村与撤并村便捷连通</v>
          </cell>
          <cell r="L6605" t="str">
            <v>三类地区</v>
          </cell>
          <cell r="M6605"/>
          <cell r="N6605" t="str">
            <v>新建</v>
          </cell>
          <cell r="O6605" t="str">
            <v>印家铺村</v>
          </cell>
          <cell r="P6605" t="str">
            <v>四级公路</v>
          </cell>
          <cell r="R6605" t="str">
            <v>3.5</v>
          </cell>
          <cell r="S6605" t="str">
            <v>4.5</v>
          </cell>
          <cell r="T6605" t="str">
            <v>无</v>
          </cell>
          <cell r="U6605">
            <v>0</v>
          </cell>
          <cell r="V6605">
            <v>1</v>
          </cell>
          <cell r="W6605">
            <v>1</v>
          </cell>
        </row>
        <row r="6606">
          <cell r="I6606" t="str">
            <v>印家铺村并村连通路</v>
          </cell>
          <cell r="J6606" t="str">
            <v>1327F4307970005</v>
          </cell>
          <cell r="K6606" t="str">
            <v>新村与撤并村便捷连通</v>
          </cell>
          <cell r="L6606" t="str">
            <v>三类地区</v>
          </cell>
          <cell r="M6606"/>
          <cell r="N6606" t="str">
            <v>新建</v>
          </cell>
          <cell r="O6606" t="str">
            <v>印家铺村</v>
          </cell>
          <cell r="R6606" t="str">
            <v>3.5</v>
          </cell>
          <cell r="S6606" t="str">
            <v>4.5</v>
          </cell>
          <cell r="T6606" t="str">
            <v>无</v>
          </cell>
          <cell r="U6606">
            <v>0</v>
          </cell>
          <cell r="V6606">
            <v>1</v>
          </cell>
          <cell r="W6606">
            <v>1</v>
          </cell>
        </row>
        <row r="6607">
          <cell r="I6607" t="str">
            <v>范家潭新村与撤并村便捷连通路</v>
          </cell>
          <cell r="J6607" t="str">
            <v>1327F4307990002</v>
          </cell>
          <cell r="K6607" t="str">
            <v>新村与撤并村便捷连通</v>
          </cell>
          <cell r="L6607" t="str">
            <v>三类地区</v>
          </cell>
          <cell r="M6607"/>
          <cell r="N6607" t="str">
            <v>新改建</v>
          </cell>
          <cell r="O6607" t="str">
            <v>范家潭村</v>
          </cell>
          <cell r="P6607" t="str">
            <v>等外公路</v>
          </cell>
          <cell r="R6607" t="str">
            <v>2</v>
          </cell>
          <cell r="S6607" t="str">
            <v>3.5</v>
          </cell>
          <cell r="T6607" t="str">
            <v>无</v>
          </cell>
          <cell r="U6607">
            <v>0</v>
          </cell>
          <cell r="V6607">
            <v>1.03</v>
          </cell>
          <cell r="W6607">
            <v>1.03</v>
          </cell>
        </row>
        <row r="6608">
          <cell r="I6608" t="str">
            <v>新村与撤并村便捷连通路（二期）</v>
          </cell>
          <cell r="J6608" t="str">
            <v>1327F4307990003</v>
          </cell>
          <cell r="K6608" t="str">
            <v>新村与撤并村便捷连通</v>
          </cell>
          <cell r="L6608" t="str">
            <v>三类地区</v>
          </cell>
          <cell r="M6608"/>
          <cell r="N6608" t="str">
            <v>新改建</v>
          </cell>
          <cell r="O6608" t="str">
            <v>高家港村</v>
          </cell>
          <cell r="P6608" t="str">
            <v>等外公路</v>
          </cell>
          <cell r="R6608" t="str">
            <v>3</v>
          </cell>
          <cell r="S6608" t="str">
            <v>3.5</v>
          </cell>
          <cell r="T6608" t="str">
            <v>无</v>
          </cell>
          <cell r="U6608">
            <v>0</v>
          </cell>
          <cell r="V6608">
            <v>1.06</v>
          </cell>
          <cell r="W6608">
            <v>1.06</v>
          </cell>
        </row>
        <row r="6609">
          <cell r="I6609" t="str">
            <v>双溪桥-上寨公路</v>
          </cell>
          <cell r="J6609" t="str">
            <v>1316F4308020001</v>
          </cell>
          <cell r="K6609" t="str">
            <v>乡镇通三级（路面宽7米）及以上农村公路</v>
          </cell>
          <cell r="L6609" t="str">
            <v>一类地区</v>
          </cell>
          <cell r="M6609" t="str">
            <v>省级贫困县</v>
          </cell>
          <cell r="O6609" t="str">
            <v>谢家垭乡</v>
          </cell>
          <cell r="P6609" t="str">
            <v>四级公路</v>
          </cell>
          <cell r="Q6609" t="str">
            <v>三级公路</v>
          </cell>
          <cell r="T6609" t="str">
            <v>X030430802</v>
          </cell>
          <cell r="U6609">
            <v>0</v>
          </cell>
          <cell r="V6609">
            <v>2.6</v>
          </cell>
          <cell r="W6609">
            <v>2.6</v>
          </cell>
        </row>
        <row r="6610">
          <cell r="I6610" t="str">
            <v>太坪-润垭公路</v>
          </cell>
          <cell r="J6610" t="str">
            <v>1316F4308020002</v>
          </cell>
          <cell r="K6610" t="str">
            <v>乡镇通三级（路面宽7米）及以上农村公路</v>
          </cell>
          <cell r="L6610" t="str">
            <v>一类地区</v>
          </cell>
          <cell r="M6610" t="str">
            <v>省级贫困县</v>
          </cell>
          <cell r="N6610" t="str">
            <v>改扩建</v>
          </cell>
          <cell r="O6610" t="str">
            <v>罗塔坪乡</v>
          </cell>
          <cell r="P6610" t="str">
            <v>四级公路</v>
          </cell>
          <cell r="Q6610" t="str">
            <v>三级公路</v>
          </cell>
          <cell r="T6610" t="str">
            <v>X042430802</v>
          </cell>
          <cell r="U6610">
            <v>0</v>
          </cell>
          <cell r="V6610">
            <v>6.5</v>
          </cell>
          <cell r="W6610">
            <v>6.5389999999999997</v>
          </cell>
        </row>
        <row r="6611">
          <cell r="I6611" t="str">
            <v>X030枧潭-洞溪(洞溪乡通三级公路)</v>
          </cell>
          <cell r="J6611" t="str">
            <v>1316F4308210002</v>
          </cell>
          <cell r="K6611" t="str">
            <v>乡镇通三级（路面宽7米）及以上农村公路</v>
          </cell>
          <cell r="L6611" t="str">
            <v>一类地区</v>
          </cell>
          <cell r="M6611" t="str">
            <v>国家贫困县</v>
          </cell>
          <cell r="N6611" t="str">
            <v>改扩建</v>
          </cell>
          <cell r="O6611" t="str">
            <v>洞溪乡</v>
          </cell>
          <cell r="P6611" t="str">
            <v>四级公路</v>
          </cell>
          <cell r="Q6611" t="str">
            <v>二级公路</v>
          </cell>
          <cell r="T6611" t="str">
            <v>X030430821</v>
          </cell>
          <cell r="U6611">
            <v>0</v>
          </cell>
          <cell r="V6611">
            <v>12.565</v>
          </cell>
          <cell r="W6611">
            <v>12.565</v>
          </cell>
        </row>
        <row r="6612">
          <cell r="I6612" t="str">
            <v>X086金岩土家族乡通三级公路</v>
          </cell>
          <cell r="J6612" t="str">
            <v>1316F4308210007</v>
          </cell>
          <cell r="K6612" t="str">
            <v>乡镇通三级（路面宽7米）及以上农村公路</v>
          </cell>
          <cell r="L6612" t="str">
            <v>一类地区</v>
          </cell>
          <cell r="M6612" t="str">
            <v>国家贫困县</v>
          </cell>
          <cell r="O6612" t="str">
            <v>金岩土家族乡</v>
          </cell>
          <cell r="P6612" t="str">
            <v>四级公路</v>
          </cell>
          <cell r="Q6612" t="str">
            <v>三级公路</v>
          </cell>
          <cell r="T6612" t="str">
            <v>X086430821</v>
          </cell>
          <cell r="U6612">
            <v>0</v>
          </cell>
          <cell r="V6612">
            <v>2.1</v>
          </cell>
          <cell r="W6612">
            <v>2.1</v>
          </cell>
        </row>
        <row r="6613">
          <cell r="I6613" t="str">
            <v>Y001岩泊渡-南山坪（南山坪乡通三级公路）</v>
          </cell>
          <cell r="J6613" t="str">
            <v>1316F4308210003</v>
          </cell>
          <cell r="K6613" t="str">
            <v>乡镇通三级（路面宽7米）及以上农村公路</v>
          </cell>
          <cell r="L6613" t="str">
            <v>一类地区</v>
          </cell>
          <cell r="M6613" t="str">
            <v>国家贫困县</v>
          </cell>
          <cell r="N6613" t="str">
            <v>改扩建</v>
          </cell>
          <cell r="O6613" t="str">
            <v>南山坪乡</v>
          </cell>
          <cell r="P6613" t="str">
            <v>四级公路</v>
          </cell>
          <cell r="Q6613" t="str">
            <v>二级公路</v>
          </cell>
          <cell r="T6613" t="str">
            <v>Y001430821</v>
          </cell>
          <cell r="U6613">
            <v>0</v>
          </cell>
          <cell r="V6613">
            <v>11.723000000000001</v>
          </cell>
          <cell r="W6613">
            <v>11.723000000000001</v>
          </cell>
        </row>
        <row r="6614">
          <cell r="I6614" t="str">
            <v>广福桥镇通三级公路</v>
          </cell>
          <cell r="J6614" t="str">
            <v>1316F4308210005</v>
          </cell>
          <cell r="K6614" t="str">
            <v>乡镇通三级（路面宽7米）及以上农村公路</v>
          </cell>
          <cell r="L6614" t="str">
            <v>一类地区</v>
          </cell>
          <cell r="M6614" t="str">
            <v>国家贫困县</v>
          </cell>
          <cell r="N6614" t="str">
            <v>改扩建</v>
          </cell>
          <cell r="O6614" t="str">
            <v>广福桥镇</v>
          </cell>
          <cell r="P6614" t="str">
            <v>四级公路</v>
          </cell>
          <cell r="Q6614" t="str">
            <v>三级公路</v>
          </cell>
          <cell r="T6614" t="str">
            <v>X006430821</v>
          </cell>
          <cell r="U6614">
            <v>0</v>
          </cell>
          <cell r="V6614">
            <v>8.26</v>
          </cell>
          <cell r="W6614">
            <v>8.26</v>
          </cell>
        </row>
        <row r="6615">
          <cell r="I6615" t="str">
            <v>三合镇通三级公路</v>
          </cell>
          <cell r="J6615" t="str">
            <v>1316F4308210006</v>
          </cell>
          <cell r="K6615" t="str">
            <v>乡镇通三级（路面宽7米）及以上农村公路</v>
          </cell>
          <cell r="L6615" t="str">
            <v>一类地区</v>
          </cell>
          <cell r="M6615" t="str">
            <v>国家贫困县</v>
          </cell>
          <cell r="N6615" t="str">
            <v>改扩建</v>
          </cell>
          <cell r="O6615" t="str">
            <v>三合镇</v>
          </cell>
          <cell r="P6615" t="str">
            <v>四级公路</v>
          </cell>
          <cell r="Q6615" t="str">
            <v>三级公路</v>
          </cell>
          <cell r="T6615" t="str">
            <v>X016430821</v>
          </cell>
          <cell r="U6615">
            <v>0</v>
          </cell>
          <cell r="V6615">
            <v>4.5999999999999996</v>
          </cell>
          <cell r="W6615">
            <v>4.5999999999999996</v>
          </cell>
        </row>
        <row r="6616">
          <cell r="I6616" t="str">
            <v>X059夹石河至河口</v>
          </cell>
          <cell r="J6616" t="str">
            <v>1316F4308220010</v>
          </cell>
          <cell r="K6616" t="str">
            <v>乡镇通三级（路面宽7米）及以上农村公路</v>
          </cell>
          <cell r="L6616" t="str">
            <v>一类地区</v>
          </cell>
          <cell r="M6616" t="str">
            <v>国家贫困县</v>
          </cell>
          <cell r="N6616" t="str">
            <v>改扩建</v>
          </cell>
          <cell r="O6616" t="str">
            <v>河口乡</v>
          </cell>
          <cell r="P6616" t="str">
            <v>四级公路</v>
          </cell>
          <cell r="Q6616" t="str">
            <v>三级公路</v>
          </cell>
          <cell r="T6616" t="str">
            <v>X059430822</v>
          </cell>
          <cell r="U6616">
            <v>0</v>
          </cell>
          <cell r="V6616">
            <v>15.137</v>
          </cell>
          <cell r="W6616">
            <v>15.137</v>
          </cell>
        </row>
        <row r="6617">
          <cell r="I6617" t="str">
            <v>X064利福塔-上洞街</v>
          </cell>
          <cell r="J6617" t="str">
            <v>1316F4308220011</v>
          </cell>
          <cell r="K6617" t="str">
            <v>乡镇通三级（路面宽7米）及以上农村公路</v>
          </cell>
          <cell r="L6617" t="str">
            <v>一类地区</v>
          </cell>
          <cell r="M6617" t="str">
            <v>国家贫困县</v>
          </cell>
          <cell r="N6617" t="str">
            <v>改扩建</v>
          </cell>
          <cell r="O6617" t="str">
            <v>上洞街乡</v>
          </cell>
          <cell r="P6617" t="str">
            <v>四级公路</v>
          </cell>
          <cell r="Q6617" t="str">
            <v>三级公路</v>
          </cell>
          <cell r="T6617" t="str">
            <v>X064430822</v>
          </cell>
          <cell r="U6617">
            <v>0</v>
          </cell>
          <cell r="V6617">
            <v>17.402000000000001</v>
          </cell>
          <cell r="W6617">
            <v>17.402000000000001</v>
          </cell>
        </row>
        <row r="6618">
          <cell r="I6618" t="str">
            <v>夹石河-八大公山</v>
          </cell>
          <cell r="J6618" t="str">
            <v>1316F4308220012</v>
          </cell>
          <cell r="K6618" t="str">
            <v>乡镇通三级（路面宽7米）及以上农村公路</v>
          </cell>
          <cell r="L6618" t="str">
            <v>一类地区</v>
          </cell>
          <cell r="M6618" t="str">
            <v>国家贫困县</v>
          </cell>
          <cell r="N6618" t="str">
            <v>改扩建</v>
          </cell>
          <cell r="O6618" t="str">
            <v>八大公山镇</v>
          </cell>
          <cell r="P6618" t="str">
            <v>四级公路</v>
          </cell>
          <cell r="Q6618" t="str">
            <v>三级公路</v>
          </cell>
          <cell r="T6618" t="str">
            <v>X028430822</v>
          </cell>
          <cell r="U6618">
            <v>0</v>
          </cell>
          <cell r="V6618">
            <v>47.79</v>
          </cell>
          <cell r="W6618">
            <v>47.79</v>
          </cell>
        </row>
        <row r="6619">
          <cell r="I6619" t="str">
            <v>二胡子垭-栗子乪公路</v>
          </cell>
          <cell r="J6619" t="str">
            <v>131302F4308020003</v>
          </cell>
          <cell r="K6619" t="str">
            <v>通景公路</v>
          </cell>
          <cell r="L6619" t="str">
            <v>一类地区</v>
          </cell>
          <cell r="M6619" t="str">
            <v>省级贫困县</v>
          </cell>
          <cell r="N6619" t="str">
            <v>升级改造（提质改造）</v>
          </cell>
          <cell r="O6619" t="str">
            <v>石堰坪风景区</v>
          </cell>
          <cell r="R6619" t="str">
            <v>4.5</v>
          </cell>
          <cell r="S6619" t="str">
            <v>7</v>
          </cell>
          <cell r="T6619" t="str">
            <v>C200430802</v>
          </cell>
          <cell r="U6619">
            <v>0</v>
          </cell>
          <cell r="V6619">
            <v>10.071</v>
          </cell>
          <cell r="W6619">
            <v>10.071</v>
          </cell>
        </row>
        <row r="6620">
          <cell r="I6620" t="str">
            <v>合作桥-阳湖坪公路连接路</v>
          </cell>
          <cell r="J6620" t="str">
            <v>131301F4308020012</v>
          </cell>
          <cell r="K6620" t="str">
            <v>通景公路</v>
          </cell>
          <cell r="L6620" t="str">
            <v>一类地区</v>
          </cell>
          <cell r="M6620" t="str">
            <v>省级贫困县</v>
          </cell>
          <cell r="N6620" t="str">
            <v>升级改造（提质改造）</v>
          </cell>
          <cell r="O6620" t="str">
            <v>武陵源风景名胜区</v>
          </cell>
          <cell r="R6620" t="str">
            <v>4.5</v>
          </cell>
          <cell r="S6620" t="str">
            <v>6</v>
          </cell>
          <cell r="T6620" t="str">
            <v>Y093430802</v>
          </cell>
          <cell r="U6620">
            <v>0</v>
          </cell>
          <cell r="V6620">
            <v>10.506</v>
          </cell>
          <cell r="W6620">
            <v>10.506</v>
          </cell>
        </row>
        <row r="6621">
          <cell r="I6621" t="str">
            <v>湖南省张家界马儿山旅游景区连接路（汇乪-张家峪）</v>
          </cell>
          <cell r="J6621" t="str">
            <v>131301F4308020021</v>
          </cell>
          <cell r="K6621" t="str">
            <v>通景公路</v>
          </cell>
          <cell r="L6621" t="str">
            <v>一类地区</v>
          </cell>
          <cell r="M6621" t="str">
            <v>省级贫困县</v>
          </cell>
          <cell r="N6621" t="str">
            <v>升级改造（提质改造）</v>
          </cell>
          <cell r="O6621" t="str">
            <v>湖南省张家界马儿山旅游景区</v>
          </cell>
          <cell r="R6621" t="str">
            <v>4.5</v>
          </cell>
          <cell r="S6621" t="str">
            <v>6</v>
          </cell>
          <cell r="T6621" t="str">
            <v>X036430802</v>
          </cell>
          <cell r="U6621">
            <v>2.9</v>
          </cell>
          <cell r="V6621">
            <v>7.7919999999999998</v>
          </cell>
          <cell r="W6621">
            <v>4.8920000000000003</v>
          </cell>
        </row>
        <row r="6622">
          <cell r="I6622" t="str">
            <v>湖南省张家界马儿山旅游景区连接路（马儿山-沧溪）</v>
          </cell>
          <cell r="J6622" t="str">
            <v>131302F4308020007</v>
          </cell>
          <cell r="K6622" t="str">
            <v>通景公路</v>
          </cell>
          <cell r="L6622" t="str">
            <v>一类地区</v>
          </cell>
          <cell r="M6622" t="str">
            <v>省级贫困县</v>
          </cell>
          <cell r="N6622" t="str">
            <v>升级改造（提质改造）</v>
          </cell>
          <cell r="O6622" t="str">
            <v>湖南省张家界马儿山旅游景区</v>
          </cell>
          <cell r="R6622" t="str">
            <v>3.5</v>
          </cell>
          <cell r="S6622" t="str">
            <v>6</v>
          </cell>
          <cell r="T6622" t="str">
            <v>CE22430802</v>
          </cell>
          <cell r="U6622">
            <v>2.2549999999999999</v>
          </cell>
          <cell r="V6622">
            <v>3.9289999999999998</v>
          </cell>
          <cell r="W6622">
            <v>1.6739999999999999</v>
          </cell>
        </row>
        <row r="6623">
          <cell r="I6623" t="str">
            <v>湖田垭-大塔公路</v>
          </cell>
          <cell r="J6623" t="str">
            <v>131301F4308020004</v>
          </cell>
          <cell r="K6623" t="str">
            <v>通景公路</v>
          </cell>
          <cell r="L6623" t="str">
            <v>一类地区</v>
          </cell>
          <cell r="M6623" t="str">
            <v>省级贫困县</v>
          </cell>
          <cell r="N6623" t="str">
            <v>升级改造（提质改造）</v>
          </cell>
          <cell r="O6623" t="str">
            <v>张家界市永定区王家坪镇木山村</v>
          </cell>
          <cell r="R6623" t="str">
            <v>4.5</v>
          </cell>
          <cell r="S6623" t="str">
            <v>6</v>
          </cell>
          <cell r="T6623" t="str">
            <v>X018430802</v>
          </cell>
          <cell r="U6623">
            <v>0</v>
          </cell>
          <cell r="V6623">
            <v>13.272</v>
          </cell>
          <cell r="W6623">
            <v>13.272</v>
          </cell>
        </row>
        <row r="6624">
          <cell r="I6624" t="str">
            <v>教字垭-康家堰公路</v>
          </cell>
          <cell r="J6624" t="str">
            <v>131302F4308020012</v>
          </cell>
          <cell r="K6624" t="str">
            <v>通景公路</v>
          </cell>
          <cell r="L6624" t="str">
            <v>一类地区</v>
          </cell>
          <cell r="M6624" t="str">
            <v>省级贫困县</v>
          </cell>
          <cell r="N6624" t="str">
            <v>路面改善</v>
          </cell>
          <cell r="O6624" t="str">
            <v>武陵源风景名胜区（天子山景区）</v>
          </cell>
          <cell r="R6624" t="str">
            <v>6</v>
          </cell>
          <cell r="S6624" t="str">
            <v>6.5</v>
          </cell>
          <cell r="T6624" t="str">
            <v>Y096430802</v>
          </cell>
          <cell r="U6624">
            <v>0</v>
          </cell>
          <cell r="V6624">
            <v>7.3019999999999996</v>
          </cell>
          <cell r="W6624">
            <v>7.3019999999999996</v>
          </cell>
        </row>
        <row r="6625">
          <cell r="I6625" t="str">
            <v>连珠洞-四方坪公路</v>
          </cell>
          <cell r="J6625" t="str">
            <v>131301F4308020015</v>
          </cell>
          <cell r="K6625" t="str">
            <v>通景公路</v>
          </cell>
          <cell r="L6625" t="str">
            <v>一类地区</v>
          </cell>
          <cell r="M6625" t="str">
            <v>省级贫困县</v>
          </cell>
          <cell r="N6625" t="str">
            <v>升级改造（提质改造）</v>
          </cell>
          <cell r="O6625" t="str">
            <v>张家界大瀑布</v>
          </cell>
          <cell r="R6625" t="str">
            <v>4.5</v>
          </cell>
          <cell r="S6625" t="str">
            <v>6</v>
          </cell>
          <cell r="T6625" t="str">
            <v>Y004430802</v>
          </cell>
          <cell r="U6625">
            <v>0</v>
          </cell>
          <cell r="V6625">
            <v>13.276</v>
          </cell>
          <cell r="W6625">
            <v>13.276</v>
          </cell>
        </row>
        <row r="6626">
          <cell r="I6626" t="str">
            <v>桥边河-泗墩溪公路连接路</v>
          </cell>
          <cell r="J6626" t="str">
            <v>131301F4308020009</v>
          </cell>
          <cell r="K6626" t="str">
            <v>通景公路</v>
          </cell>
          <cell r="L6626" t="str">
            <v>一类地区</v>
          </cell>
          <cell r="M6626" t="str">
            <v>省级贫困县</v>
          </cell>
          <cell r="N6626" t="str">
            <v>升级改造（提质改造）</v>
          </cell>
          <cell r="O6626" t="str">
            <v>张家界市永定区王家坪镇太阳村</v>
          </cell>
          <cell r="R6626" t="str">
            <v>4.5</v>
          </cell>
          <cell r="S6626" t="str">
            <v>6</v>
          </cell>
          <cell r="T6626" t="str">
            <v>X014430802</v>
          </cell>
          <cell r="U6626">
            <v>0</v>
          </cell>
          <cell r="V6626">
            <v>11.164</v>
          </cell>
          <cell r="W6626">
            <v>11.164</v>
          </cell>
        </row>
        <row r="6627">
          <cell r="I6627" t="str">
            <v>酸子界-沅陵交界连接路</v>
          </cell>
          <cell r="J6627" t="str">
            <v>131301F4308020010</v>
          </cell>
          <cell r="K6627" t="str">
            <v>通景公路</v>
          </cell>
          <cell r="L6627" t="str">
            <v>一类地区</v>
          </cell>
          <cell r="M6627" t="str">
            <v>省级贫困县</v>
          </cell>
          <cell r="N6627" t="str">
            <v>升级改造（提质改造）</v>
          </cell>
          <cell r="O6627" t="str">
            <v>张家界市永定区四都坪乡庙岗村（现为牧笛溪村））</v>
          </cell>
          <cell r="R6627" t="str">
            <v>4.5</v>
          </cell>
          <cell r="S6627" t="str">
            <v>6</v>
          </cell>
          <cell r="T6627" t="str">
            <v>X032430802</v>
          </cell>
          <cell r="U6627">
            <v>10.138</v>
          </cell>
          <cell r="V6627">
            <v>16.693999999999999</v>
          </cell>
          <cell r="W6627">
            <v>6.556</v>
          </cell>
        </row>
        <row r="6628">
          <cell r="I6628" t="str">
            <v>坛子场-上寨公路</v>
          </cell>
          <cell r="J6628" t="str">
            <v>131301F4308020027</v>
          </cell>
          <cell r="K6628" t="str">
            <v>通景公路</v>
          </cell>
          <cell r="L6628" t="str">
            <v>一类地区</v>
          </cell>
          <cell r="M6628" t="str">
            <v>省级贫困县</v>
          </cell>
          <cell r="N6628" t="str">
            <v>升级改造（提质改造）</v>
          </cell>
          <cell r="O6628" t="str">
            <v>高坪传统村落</v>
          </cell>
          <cell r="R6628" t="str">
            <v>4.5</v>
          </cell>
          <cell r="S6628" t="str">
            <v>6</v>
          </cell>
          <cell r="T6628" t="str">
            <v>X030430802</v>
          </cell>
          <cell r="U6628">
            <v>2.6</v>
          </cell>
          <cell r="V6628">
            <v>14.148999999999999</v>
          </cell>
          <cell r="W6628">
            <v>11.548999999999999</v>
          </cell>
        </row>
        <row r="6629">
          <cell r="I6629" t="str">
            <v>天门山旅游区连接路（丁家界-龙门洞）</v>
          </cell>
          <cell r="J6629" t="str">
            <v>131301F4308020023</v>
          </cell>
          <cell r="K6629" t="str">
            <v>通景公路</v>
          </cell>
          <cell r="L6629" t="str">
            <v>一类地区</v>
          </cell>
          <cell r="M6629" t="str">
            <v>省级贫困县</v>
          </cell>
          <cell r="N6629" t="str">
            <v>升级改造（提质改造）</v>
          </cell>
          <cell r="O6629" t="str">
            <v>天门山旅游区</v>
          </cell>
          <cell r="R6629" t="str">
            <v>3.5</v>
          </cell>
          <cell r="S6629" t="str">
            <v>6</v>
          </cell>
          <cell r="T6629" t="str">
            <v>Y012040802</v>
          </cell>
          <cell r="U6629">
            <v>8.3580000000000005</v>
          </cell>
          <cell r="V6629">
            <v>12.304</v>
          </cell>
          <cell r="W6629">
            <v>3.9460000000000002</v>
          </cell>
        </row>
        <row r="6630">
          <cell r="I6630" t="str">
            <v>天门山旅游区连接路（两岔溪-双峡公路）</v>
          </cell>
          <cell r="J6630" t="str">
            <v>131302F4308020005</v>
          </cell>
          <cell r="K6630" t="str">
            <v>通景公路</v>
          </cell>
          <cell r="L6630" t="str">
            <v>一类地区</v>
          </cell>
          <cell r="M6630" t="str">
            <v>省级贫困县</v>
          </cell>
          <cell r="N6630" t="str">
            <v>升级改造（提质改造）</v>
          </cell>
          <cell r="O6630" t="str">
            <v>天门山旅游区</v>
          </cell>
          <cell r="R6630" t="str">
            <v>4.5</v>
          </cell>
          <cell r="S6630" t="str">
            <v>6</v>
          </cell>
          <cell r="T6630" t="str">
            <v>Y074430802</v>
          </cell>
          <cell r="U6630">
            <v>0</v>
          </cell>
          <cell r="V6630">
            <v>6.7080000000000002</v>
          </cell>
          <cell r="W6630">
            <v>6.7080000000000002</v>
          </cell>
        </row>
        <row r="6631">
          <cell r="I6631" t="str">
            <v>沅古坪-红土坪公路</v>
          </cell>
          <cell r="J6631" t="str">
            <v>131302F4308020006</v>
          </cell>
          <cell r="K6631" t="str">
            <v>通景公路</v>
          </cell>
          <cell r="L6631" t="str">
            <v>一类地区</v>
          </cell>
          <cell r="M6631" t="str">
            <v>省级贫困县</v>
          </cell>
          <cell r="N6631" t="str">
            <v>升级改造（提质改造）</v>
          </cell>
          <cell r="O6631" t="str">
            <v>张家界市永定区沅古坪栗子坪村</v>
          </cell>
          <cell r="R6631" t="str">
            <v>4.5</v>
          </cell>
          <cell r="S6631" t="str">
            <v>6</v>
          </cell>
          <cell r="T6631" t="str">
            <v>X022430802</v>
          </cell>
          <cell r="U6631">
            <v>0</v>
          </cell>
          <cell r="V6631">
            <v>10.218</v>
          </cell>
          <cell r="W6631">
            <v>10.218</v>
          </cell>
        </row>
        <row r="6632">
          <cell r="I6632" t="str">
            <v>沅古坪-田心公路连接路</v>
          </cell>
          <cell r="J6632" t="str">
            <v>131301F4308020003</v>
          </cell>
          <cell r="K6632" t="str">
            <v>通景公路</v>
          </cell>
          <cell r="L6632" t="str">
            <v>一类地区</v>
          </cell>
          <cell r="M6632" t="str">
            <v>省级贫困县</v>
          </cell>
          <cell r="N6632" t="str">
            <v>升级改造（提质改造）</v>
          </cell>
          <cell r="O6632" t="str">
            <v>张家界市永定区谢家垭乡龙阳村</v>
          </cell>
          <cell r="R6632" t="str">
            <v>4.5</v>
          </cell>
          <cell r="S6632" t="str">
            <v>6</v>
          </cell>
          <cell r="T6632" t="str">
            <v>X026430802</v>
          </cell>
          <cell r="U6632">
            <v>0</v>
          </cell>
          <cell r="V6632">
            <v>22.643000000000001</v>
          </cell>
          <cell r="W6632">
            <v>22.643000000000001</v>
          </cell>
        </row>
        <row r="6633">
          <cell r="I6633" t="str">
            <v>田富至黄龙洞连接路</v>
          </cell>
          <cell r="J6633" t="str">
            <v>131302F4308110002</v>
          </cell>
          <cell r="K6633" t="str">
            <v>通景公路</v>
          </cell>
          <cell r="L6633" t="str">
            <v>一类地区</v>
          </cell>
          <cell r="M6633" t="str">
            <v>省级贫困县</v>
          </cell>
          <cell r="N6633" t="str">
            <v>升级改造（提质改造）</v>
          </cell>
          <cell r="O6633" t="str">
            <v>黄龙洞景区</v>
          </cell>
          <cell r="R6633" t="str">
            <v>4.5</v>
          </cell>
          <cell r="S6633" t="str">
            <v>6</v>
          </cell>
          <cell r="T6633" t="str">
            <v>Y605430811</v>
          </cell>
          <cell r="U6633">
            <v>4.3949999999999996</v>
          </cell>
          <cell r="V6633">
            <v>8.1999999999999993</v>
          </cell>
          <cell r="W6633">
            <v>3.8050000000000002</v>
          </cell>
        </row>
        <row r="6634">
          <cell r="I6634" t="str">
            <v>观音洞至张清公路</v>
          </cell>
          <cell r="J6634" t="str">
            <v>131302F4308110001</v>
          </cell>
          <cell r="K6634" t="str">
            <v>通景公路</v>
          </cell>
          <cell r="L6634" t="str">
            <v>一类地区</v>
          </cell>
          <cell r="M6634" t="str">
            <v>省级贫困县</v>
          </cell>
          <cell r="N6634" t="str">
            <v>升级改造（提质改造）</v>
          </cell>
          <cell r="O6634" t="str">
            <v>观音洞景区</v>
          </cell>
          <cell r="R6634" t="str">
            <v>0</v>
          </cell>
          <cell r="S6634" t="str">
            <v>6</v>
          </cell>
          <cell r="T6634" t="str">
            <v>CZ02430811</v>
          </cell>
          <cell r="U6634">
            <v>0</v>
          </cell>
          <cell r="V6634">
            <v>3.2</v>
          </cell>
          <cell r="W6634">
            <v>3.2</v>
          </cell>
        </row>
        <row r="6635">
          <cell r="I6635" t="str">
            <v>李家岗至覃家山连接路</v>
          </cell>
          <cell r="J6635" t="str">
            <v>131302F4308110008</v>
          </cell>
          <cell r="K6635" t="str">
            <v>通景公路</v>
          </cell>
          <cell r="L6635" t="str">
            <v>一类地区</v>
          </cell>
          <cell r="M6635" t="str">
            <v>省级贫困县</v>
          </cell>
          <cell r="N6635" t="str">
            <v>升级改造（提质改造）</v>
          </cell>
          <cell r="O6635" t="str">
            <v>武陵源风景区</v>
          </cell>
          <cell r="R6635" t="str">
            <v>3.5</v>
          </cell>
          <cell r="S6635" t="str">
            <v>6</v>
          </cell>
          <cell r="T6635" t="str">
            <v>Y606430811</v>
          </cell>
          <cell r="U6635">
            <v>0</v>
          </cell>
          <cell r="V6635">
            <v>3.2879999999999998</v>
          </cell>
          <cell r="W6635">
            <v>3.2879999999999998</v>
          </cell>
        </row>
        <row r="6636">
          <cell r="I6636" t="str">
            <v>黄河至三字界连接路</v>
          </cell>
          <cell r="J6636" t="str">
            <v>131302F4308110006</v>
          </cell>
          <cell r="K6636" t="str">
            <v>通景公路</v>
          </cell>
          <cell r="L6636" t="str">
            <v>一类地区</v>
          </cell>
          <cell r="M6636" t="str">
            <v>省级贫困县</v>
          </cell>
          <cell r="N6636" t="str">
            <v>升级改造（提质改造）</v>
          </cell>
          <cell r="O6636" t="str">
            <v>天子山风景区</v>
          </cell>
          <cell r="R6636" t="str">
            <v>3.5</v>
          </cell>
          <cell r="S6636" t="str">
            <v>6</v>
          </cell>
          <cell r="T6636" t="str">
            <v>C313430811</v>
          </cell>
          <cell r="U6636">
            <v>0</v>
          </cell>
          <cell r="V6636">
            <v>3.32</v>
          </cell>
          <cell r="W6636">
            <v>3.32</v>
          </cell>
        </row>
        <row r="6637">
          <cell r="I6637" t="str">
            <v>金杜至大峡谷连接路</v>
          </cell>
          <cell r="J6637" t="str">
            <v>131302F4308110004</v>
          </cell>
          <cell r="K6637" t="str">
            <v>通景公路</v>
          </cell>
          <cell r="L6637" t="str">
            <v>一类地区</v>
          </cell>
          <cell r="M6637" t="str">
            <v>省级贫困县</v>
          </cell>
          <cell r="N6637" t="str">
            <v>新建</v>
          </cell>
          <cell r="O6637" t="str">
            <v>大峡谷风景区</v>
          </cell>
          <cell r="R6637" t="str">
            <v>0</v>
          </cell>
          <cell r="S6637" t="str">
            <v>6.5</v>
          </cell>
          <cell r="T6637" t="str">
            <v>C999430811</v>
          </cell>
          <cell r="U6637">
            <v>0</v>
          </cell>
          <cell r="V6637">
            <v>4.18</v>
          </cell>
          <cell r="W6637">
            <v>4.18</v>
          </cell>
        </row>
        <row r="6638">
          <cell r="I6638" t="str">
            <v>朝鲜地缝连接线（洪源至三溶）</v>
          </cell>
          <cell r="J6638" t="str">
            <v>131302F4308210011</v>
          </cell>
          <cell r="K6638" t="str">
            <v>通景公路</v>
          </cell>
          <cell r="L6638" t="str">
            <v>一类地区</v>
          </cell>
          <cell r="M6638" t="str">
            <v>国家贫困县</v>
          </cell>
          <cell r="N6638" t="str">
            <v>其他</v>
          </cell>
          <cell r="O6638" t="str">
            <v>朝阳地缝景区</v>
          </cell>
          <cell r="R6638" t="str">
            <v>5</v>
          </cell>
          <cell r="S6638" t="str">
            <v>6.5</v>
          </cell>
          <cell r="T6638" t="str">
            <v>无</v>
          </cell>
          <cell r="U6638">
            <v>0</v>
          </cell>
          <cell r="V6638">
            <v>6.3380000000000001</v>
          </cell>
          <cell r="W6638">
            <v>6.3380000000000001</v>
          </cell>
        </row>
        <row r="6639">
          <cell r="I6639" t="str">
            <v>慈利县板栗山生态园产业路</v>
          </cell>
          <cell r="J6639" t="str">
            <v>13130201F4308210002</v>
          </cell>
          <cell r="K6639" t="str">
            <v>通景公路</v>
          </cell>
          <cell r="L6639" t="str">
            <v>一类地区</v>
          </cell>
          <cell r="M6639" t="str">
            <v>国家贫困县</v>
          </cell>
          <cell r="N6639" t="str">
            <v>升级改造（提质改造）</v>
          </cell>
          <cell r="O6639" t="str">
            <v>板栗山生态农庄（慈利县板栗山生态农业旅游开发有限责</v>
          </cell>
          <cell r="R6639" t="str">
            <v>3.5</v>
          </cell>
          <cell r="S6639" t="str">
            <v>6.5</v>
          </cell>
          <cell r="T6639" t="str">
            <v>Y252430821</v>
          </cell>
          <cell r="U6639">
            <v>6.0720000000000001</v>
          </cell>
          <cell r="V6639">
            <v>8.0749999999999993</v>
          </cell>
          <cell r="W6639">
            <v>2.0030000000000001</v>
          </cell>
        </row>
        <row r="6640">
          <cell r="I6640" t="str">
            <v>慈利县广福桥镇四十八寨景区公路（广福桥）</v>
          </cell>
          <cell r="J6640" t="str">
            <v>131302F4308210013</v>
          </cell>
          <cell r="K6640" t="str">
            <v>通景公路</v>
          </cell>
          <cell r="L6640" t="str">
            <v>一类地区</v>
          </cell>
          <cell r="M6640" t="str">
            <v>国家贫困县</v>
          </cell>
          <cell r="N6640" t="str">
            <v>升级改造（提质改造）</v>
          </cell>
          <cell r="O6640" t="str">
            <v>慈利县广福桥镇四十八寨景区（广福桥）</v>
          </cell>
          <cell r="S6640" t="str">
            <v>7</v>
          </cell>
          <cell r="T6640" t="str">
            <v>VS23430821</v>
          </cell>
          <cell r="U6640">
            <v>0</v>
          </cell>
          <cell r="V6640">
            <v>8.5410000000000004</v>
          </cell>
          <cell r="W6640">
            <v>8.5410000000000004</v>
          </cell>
        </row>
        <row r="6641">
          <cell r="I6641" t="str">
            <v>慈利县广福桥镇四十八寨景区公路（七枞村）</v>
          </cell>
          <cell r="J6641" t="str">
            <v>131302F4308210012</v>
          </cell>
          <cell r="K6641" t="str">
            <v>通景公路</v>
          </cell>
          <cell r="L6641" t="str">
            <v>一类地区</v>
          </cell>
          <cell r="M6641" t="str">
            <v>国家贫困县</v>
          </cell>
          <cell r="N6641" t="str">
            <v>升级改造（提质改造）</v>
          </cell>
          <cell r="O6641" t="str">
            <v>慈利县广福桥镇四十八寨景区（七枞村）</v>
          </cell>
          <cell r="S6641" t="str">
            <v>7</v>
          </cell>
          <cell r="T6641" t="str">
            <v>Y337430821</v>
          </cell>
          <cell r="U6641">
            <v>0</v>
          </cell>
          <cell r="V6641">
            <v>5.556</v>
          </cell>
          <cell r="W6641">
            <v>5.556</v>
          </cell>
        </row>
        <row r="6642">
          <cell r="I6642" t="str">
            <v>慈利县江垭鱼泉乡村旅游公路</v>
          </cell>
          <cell r="J6642" t="str">
            <v>131302F4308210014</v>
          </cell>
          <cell r="K6642" t="str">
            <v>通景公路</v>
          </cell>
          <cell r="L6642" t="str">
            <v>一类地区</v>
          </cell>
          <cell r="M6642" t="str">
            <v>国家贫困县</v>
          </cell>
          <cell r="N6642" t="str">
            <v>新建</v>
          </cell>
          <cell r="O6642" t="str">
            <v>鱼泉溪户外运动基地</v>
          </cell>
          <cell r="R6642" t="str">
            <v>0</v>
          </cell>
          <cell r="S6642" t="str">
            <v>7</v>
          </cell>
          <cell r="T6642" t="str">
            <v>无</v>
          </cell>
          <cell r="U6642">
            <v>0</v>
          </cell>
          <cell r="V6642">
            <v>8.4</v>
          </cell>
          <cell r="W6642">
            <v>8.4</v>
          </cell>
        </row>
        <row r="6643">
          <cell r="I6643" t="str">
            <v>慈利县跑马岗村连接路</v>
          </cell>
          <cell r="J6643" t="str">
            <v>13130201F4308210003</v>
          </cell>
          <cell r="K6643" t="str">
            <v>通景公路</v>
          </cell>
          <cell r="L6643" t="str">
            <v>一类地区</v>
          </cell>
          <cell r="M6643" t="str">
            <v>国家贫困县</v>
          </cell>
          <cell r="O6643" t="str">
            <v>慈利县跑马岗村</v>
          </cell>
          <cell r="R6643" t="str">
            <v>3.5</v>
          </cell>
          <cell r="S6643" t="str">
            <v>6.5</v>
          </cell>
          <cell r="T6643" t="str">
            <v>X004430821</v>
          </cell>
          <cell r="U6643">
            <v>0</v>
          </cell>
          <cell r="V6643">
            <v>3.1019999999999999</v>
          </cell>
          <cell r="W6643">
            <v>3.1019999999999999</v>
          </cell>
        </row>
        <row r="6644">
          <cell r="I6644" t="str">
            <v>慈利县赵家岗土家族乡陶艺小镇旅游专线公路</v>
          </cell>
          <cell r="J6644" t="str">
            <v>131302F4308210027</v>
          </cell>
          <cell r="K6644" t="str">
            <v>通景公路</v>
          </cell>
          <cell r="L6644" t="str">
            <v>一类地区</v>
          </cell>
          <cell r="M6644" t="str">
            <v>国家贫困县</v>
          </cell>
          <cell r="N6644" t="str">
            <v>新建</v>
          </cell>
          <cell r="O6644" t="str">
            <v>慈利县赵家岗土家族乡陶艺小镇</v>
          </cell>
          <cell r="R6644" t="str">
            <v>0</v>
          </cell>
          <cell r="S6644" t="str">
            <v>7.5</v>
          </cell>
          <cell r="T6644" t="str">
            <v>无</v>
          </cell>
          <cell r="U6644">
            <v>0</v>
          </cell>
          <cell r="V6644">
            <v>4.87</v>
          </cell>
          <cell r="W6644">
            <v>4.87</v>
          </cell>
        </row>
        <row r="6645">
          <cell r="I6645" t="str">
            <v>广福桥镇老棚村星德山进场道路</v>
          </cell>
          <cell r="J6645" t="str">
            <v>131302F4308210002</v>
          </cell>
          <cell r="K6645" t="str">
            <v>通景公路</v>
          </cell>
          <cell r="L6645" t="str">
            <v>一类地区</v>
          </cell>
          <cell r="M6645" t="str">
            <v>国家贫困县</v>
          </cell>
          <cell r="N6645" t="str">
            <v>新建</v>
          </cell>
          <cell r="O6645" t="str">
            <v>老棚村委会</v>
          </cell>
          <cell r="R6645" t="str">
            <v>0</v>
          </cell>
          <cell r="S6645" t="str">
            <v>6.5</v>
          </cell>
          <cell r="T6645" t="str">
            <v>VS08430821</v>
          </cell>
          <cell r="U6645">
            <v>0</v>
          </cell>
          <cell r="V6645">
            <v>5.2</v>
          </cell>
          <cell r="W6645">
            <v>5.2</v>
          </cell>
        </row>
        <row r="6646">
          <cell r="I6646" t="str">
            <v>江垭森林公园连接路（城门洞至鲢鱼泉）</v>
          </cell>
          <cell r="J6646" t="str">
            <v>131302F4308210007</v>
          </cell>
          <cell r="K6646" t="str">
            <v>通景公路</v>
          </cell>
          <cell r="L6646" t="str">
            <v>一类地区</v>
          </cell>
          <cell r="M6646" t="str">
            <v>国家贫困县</v>
          </cell>
          <cell r="N6646" t="str">
            <v>新建</v>
          </cell>
          <cell r="O6646" t="str">
            <v>江垭森林公园</v>
          </cell>
          <cell r="R6646" t="str">
            <v>0</v>
          </cell>
          <cell r="S6646" t="str">
            <v>6</v>
          </cell>
          <cell r="T6646" t="str">
            <v>无</v>
          </cell>
          <cell r="U6646">
            <v>0</v>
          </cell>
          <cell r="V6646">
            <v>1</v>
          </cell>
          <cell r="W6646">
            <v>1</v>
          </cell>
        </row>
        <row r="6647">
          <cell r="I6647" t="str">
            <v>江垭森林公园连接路（大叶坪至小叶坪）</v>
          </cell>
          <cell r="J6647" t="str">
            <v>131302F4308210010</v>
          </cell>
          <cell r="K6647" t="str">
            <v>通景公路</v>
          </cell>
          <cell r="L6647" t="str">
            <v>一类地区</v>
          </cell>
          <cell r="M6647" t="str">
            <v>国家贫困县</v>
          </cell>
          <cell r="N6647" t="str">
            <v>新建</v>
          </cell>
          <cell r="O6647" t="str">
            <v>江垭森林公园</v>
          </cell>
          <cell r="R6647" t="str">
            <v>0</v>
          </cell>
          <cell r="S6647" t="str">
            <v>6</v>
          </cell>
          <cell r="T6647" t="str">
            <v>无</v>
          </cell>
          <cell r="U6647">
            <v>0</v>
          </cell>
          <cell r="V6647">
            <v>1.2</v>
          </cell>
          <cell r="W6647">
            <v>1.2</v>
          </cell>
        </row>
        <row r="6648">
          <cell r="I6648" t="str">
            <v>江垭森林公园连接路（大叶坪至紫驼峰）</v>
          </cell>
          <cell r="J6648" t="str">
            <v>131302F4308210009</v>
          </cell>
          <cell r="K6648" t="str">
            <v>通景公路</v>
          </cell>
          <cell r="L6648" t="str">
            <v>一类地区</v>
          </cell>
          <cell r="M6648" t="str">
            <v>国家贫困县</v>
          </cell>
          <cell r="N6648" t="str">
            <v>新建</v>
          </cell>
          <cell r="O6648" t="str">
            <v>江垭森林公园</v>
          </cell>
          <cell r="R6648" t="str">
            <v>0</v>
          </cell>
          <cell r="S6648" t="str">
            <v>6</v>
          </cell>
          <cell r="T6648" t="str">
            <v>无</v>
          </cell>
          <cell r="U6648">
            <v>0</v>
          </cell>
          <cell r="V6648">
            <v>3.2</v>
          </cell>
          <cell r="W6648">
            <v>3.2</v>
          </cell>
        </row>
        <row r="6649">
          <cell r="I6649" t="str">
            <v>江垭森林公园连接路（鸡公泉至棺材头）</v>
          </cell>
          <cell r="J6649" t="str">
            <v>131302F4308210005</v>
          </cell>
          <cell r="K6649" t="str">
            <v>通景公路</v>
          </cell>
          <cell r="L6649" t="str">
            <v>一类地区</v>
          </cell>
          <cell r="M6649" t="str">
            <v>国家贫困县</v>
          </cell>
          <cell r="N6649" t="str">
            <v>新建</v>
          </cell>
          <cell r="O6649" t="str">
            <v>江垭森林公园</v>
          </cell>
          <cell r="R6649" t="str">
            <v>0</v>
          </cell>
          <cell r="S6649" t="str">
            <v>6</v>
          </cell>
          <cell r="T6649" t="str">
            <v>无</v>
          </cell>
          <cell r="U6649">
            <v>0</v>
          </cell>
          <cell r="V6649">
            <v>2.9</v>
          </cell>
          <cell r="W6649">
            <v>2.9</v>
          </cell>
        </row>
        <row r="6650">
          <cell r="I6650" t="str">
            <v>江垭森林公园连接路（鸡公泉至林场场部提质改造）</v>
          </cell>
          <cell r="J6650" t="str">
            <v>131302F4308210006</v>
          </cell>
          <cell r="K6650" t="str">
            <v>通景公路</v>
          </cell>
          <cell r="L6650" t="str">
            <v>一类地区</v>
          </cell>
          <cell r="M6650" t="str">
            <v>国家贫困县</v>
          </cell>
          <cell r="N6650" t="str">
            <v>升级改造（提质改造）</v>
          </cell>
          <cell r="O6650" t="str">
            <v>江垭森林公园</v>
          </cell>
          <cell r="R6650" t="str">
            <v>3.5</v>
          </cell>
          <cell r="S6650" t="str">
            <v>6.5</v>
          </cell>
          <cell r="T6650" t="str">
            <v>X017430821</v>
          </cell>
          <cell r="U6650">
            <v>4.5430000000000001</v>
          </cell>
          <cell r="V6650">
            <v>8.0809999999999995</v>
          </cell>
          <cell r="W6650">
            <v>3.5379999999999998</v>
          </cell>
        </row>
        <row r="6651">
          <cell r="I6651" t="str">
            <v>江垭森林公园连接路（凉水井至老屋场）</v>
          </cell>
          <cell r="J6651" t="str">
            <v>131302F4308210008</v>
          </cell>
          <cell r="K6651" t="str">
            <v>通景公路</v>
          </cell>
          <cell r="L6651" t="str">
            <v>一类地区</v>
          </cell>
          <cell r="M6651" t="str">
            <v>国家贫困县</v>
          </cell>
          <cell r="N6651" t="str">
            <v>新建</v>
          </cell>
          <cell r="O6651" t="str">
            <v>江垭森林公园</v>
          </cell>
          <cell r="R6651" t="str">
            <v>0</v>
          </cell>
          <cell r="S6651" t="str">
            <v>6</v>
          </cell>
          <cell r="T6651" t="str">
            <v>无</v>
          </cell>
          <cell r="U6651">
            <v>0</v>
          </cell>
          <cell r="V6651">
            <v>0.6</v>
          </cell>
          <cell r="W6651">
            <v>0.6</v>
          </cell>
        </row>
        <row r="6652">
          <cell r="I6652" t="str">
            <v>江垭森林公园连接路（田家凸至大叶坪）</v>
          </cell>
          <cell r="J6652" t="str">
            <v>131302F4308210004</v>
          </cell>
          <cell r="K6652" t="str">
            <v>通景公路</v>
          </cell>
          <cell r="L6652" t="str">
            <v>一类地区</v>
          </cell>
          <cell r="M6652" t="str">
            <v>国家贫困县</v>
          </cell>
          <cell r="N6652" t="str">
            <v>升级改造（提质改造）</v>
          </cell>
          <cell r="O6652" t="str">
            <v>江垭森林公园</v>
          </cell>
          <cell r="R6652" t="str">
            <v>3.5</v>
          </cell>
          <cell r="S6652" t="str">
            <v>6.5</v>
          </cell>
          <cell r="T6652" t="str">
            <v>X017430821</v>
          </cell>
          <cell r="U6652">
            <v>0</v>
          </cell>
          <cell r="V6652">
            <v>1.7</v>
          </cell>
          <cell r="W6652">
            <v>1.7</v>
          </cell>
        </row>
        <row r="6653">
          <cell r="I6653" t="str">
            <v>两岔溪至星德山公路提质改造</v>
          </cell>
          <cell r="J6653" t="str">
            <v>1312F4308210055</v>
          </cell>
          <cell r="K6653" t="str">
            <v>通景公路</v>
          </cell>
          <cell r="L6653" t="str">
            <v>一类地区</v>
          </cell>
          <cell r="M6653" t="str">
            <v>国家贫困县</v>
          </cell>
          <cell r="N6653" t="str">
            <v>新建</v>
          </cell>
          <cell r="O6653" t="str">
            <v>星德山景区</v>
          </cell>
          <cell r="R6653" t="str">
            <v>3.5</v>
          </cell>
          <cell r="S6653" t="str">
            <v>6.5</v>
          </cell>
          <cell r="T6653" t="str">
            <v>Y329430821</v>
          </cell>
          <cell r="U6653">
            <v>0</v>
          </cell>
          <cell r="V6653">
            <v>4.75</v>
          </cell>
          <cell r="W6653">
            <v>4.75</v>
          </cell>
        </row>
        <row r="6654">
          <cell r="I6654" t="str">
            <v>林业站至张家湾公路新改建</v>
          </cell>
          <cell r="J6654" t="str">
            <v>1312F4308210057</v>
          </cell>
          <cell r="K6654" t="str">
            <v>通景公路</v>
          </cell>
          <cell r="L6654" t="str">
            <v>一类地区</v>
          </cell>
          <cell r="M6654" t="str">
            <v>国家贫困县</v>
          </cell>
          <cell r="N6654" t="str">
            <v>新建</v>
          </cell>
          <cell r="O6654" t="str">
            <v>云朝寺景区</v>
          </cell>
          <cell r="R6654" t="str">
            <v>3.5</v>
          </cell>
          <cell r="S6654" t="str">
            <v>6.5</v>
          </cell>
          <cell r="T6654" t="str">
            <v>C036430821</v>
          </cell>
          <cell r="U6654">
            <v>0</v>
          </cell>
          <cell r="V6654">
            <v>2.9249999999999998</v>
          </cell>
          <cell r="W6654">
            <v>2.9249999999999998</v>
          </cell>
        </row>
        <row r="6655">
          <cell r="I6655" t="str">
            <v>罗潭村连接路</v>
          </cell>
          <cell r="J6655" t="str">
            <v>131302F4308210028</v>
          </cell>
          <cell r="K6655" t="str">
            <v>通景公路</v>
          </cell>
          <cell r="L6655" t="str">
            <v>一类地区</v>
          </cell>
          <cell r="M6655" t="str">
            <v>国家贫困县</v>
          </cell>
          <cell r="O6655" t="str">
            <v>罗潭村</v>
          </cell>
          <cell r="R6655" t="str">
            <v>3</v>
          </cell>
          <cell r="S6655" t="str">
            <v>6.5</v>
          </cell>
          <cell r="T6655" t="str">
            <v>C584430821</v>
          </cell>
          <cell r="U6655">
            <v>0</v>
          </cell>
          <cell r="V6655">
            <v>3.5179999999999998</v>
          </cell>
          <cell r="W6655">
            <v>3.5179999999999998</v>
          </cell>
        </row>
        <row r="6656">
          <cell r="I6656" t="str">
            <v>双合至茅庵公路提质改造</v>
          </cell>
          <cell r="J6656" t="str">
            <v>1312F4308210056</v>
          </cell>
          <cell r="K6656" t="str">
            <v>通景公路</v>
          </cell>
          <cell r="L6656" t="str">
            <v>一类地区</v>
          </cell>
          <cell r="M6656" t="str">
            <v>国家贫困县</v>
          </cell>
          <cell r="N6656" t="str">
            <v>新建</v>
          </cell>
          <cell r="O6656" t="str">
            <v>茅庵水库景区</v>
          </cell>
          <cell r="R6656" t="str">
            <v>3.5</v>
          </cell>
          <cell r="S6656" t="str">
            <v>6.5</v>
          </cell>
          <cell r="T6656" t="str">
            <v>Y313430821</v>
          </cell>
          <cell r="U6656">
            <v>0</v>
          </cell>
          <cell r="V6656">
            <v>11.186</v>
          </cell>
          <cell r="W6656">
            <v>11.186</v>
          </cell>
        </row>
        <row r="6657">
          <cell r="I6657" t="str">
            <v>挖断岗至黄莲公路提质改造</v>
          </cell>
          <cell r="J6657" t="str">
            <v>1312F4308210054</v>
          </cell>
          <cell r="K6657" t="str">
            <v>通景公路</v>
          </cell>
          <cell r="L6657" t="str">
            <v>一类地区</v>
          </cell>
          <cell r="M6657" t="str">
            <v>国家贫困县</v>
          </cell>
          <cell r="N6657" t="str">
            <v>升级改造（提质改造）</v>
          </cell>
          <cell r="O6657" t="str">
            <v>五雷山景区</v>
          </cell>
          <cell r="R6657" t="str">
            <v>3.5</v>
          </cell>
          <cell r="S6657" t="str">
            <v>6.5</v>
          </cell>
          <cell r="T6657" t="str">
            <v>Y303430821</v>
          </cell>
          <cell r="U6657">
            <v>0</v>
          </cell>
          <cell r="V6657">
            <v>4.3739999999999997</v>
          </cell>
          <cell r="W6657">
            <v>4.3739999999999997</v>
          </cell>
        </row>
        <row r="6658">
          <cell r="I6658" t="str">
            <v>五雷山风景区连接路（白竹水至五雷山公路提质改造）</v>
          </cell>
          <cell r="J6658" t="str">
            <v>131301F4308210004</v>
          </cell>
          <cell r="K6658" t="str">
            <v>通景公路</v>
          </cell>
          <cell r="L6658" t="str">
            <v>一类地区</v>
          </cell>
          <cell r="M6658" t="str">
            <v>国家贫困县</v>
          </cell>
          <cell r="N6658" t="str">
            <v>升级改造（提质改造）</v>
          </cell>
          <cell r="O6658" t="str">
            <v>五雷山风景区</v>
          </cell>
          <cell r="R6658" t="str">
            <v>5</v>
          </cell>
          <cell r="S6658" t="str">
            <v>7.5</v>
          </cell>
          <cell r="T6658" t="str">
            <v>X084430821</v>
          </cell>
          <cell r="U6658">
            <v>0</v>
          </cell>
          <cell r="V6658">
            <v>23.981000000000002</v>
          </cell>
          <cell r="W6658">
            <v>23.981000000000002</v>
          </cell>
        </row>
        <row r="6659">
          <cell r="I6659" t="str">
            <v>五雷山风景区连接路（两合口至五雷山公路提质改造）</v>
          </cell>
          <cell r="J6659" t="str">
            <v>131302F4308210003</v>
          </cell>
          <cell r="K6659" t="str">
            <v>通景公路</v>
          </cell>
          <cell r="L6659" t="str">
            <v>一类地区</v>
          </cell>
          <cell r="M6659" t="str">
            <v>国家贫困县</v>
          </cell>
          <cell r="N6659" t="str">
            <v>升级改造（提质改造）</v>
          </cell>
          <cell r="O6659" t="str">
            <v>五雷山风景区</v>
          </cell>
          <cell r="R6659" t="str">
            <v>3</v>
          </cell>
          <cell r="S6659" t="str">
            <v>7</v>
          </cell>
          <cell r="T6659" t="str">
            <v>X003430821</v>
          </cell>
          <cell r="U6659">
            <v>0</v>
          </cell>
          <cell r="V6659">
            <v>6.9610000000000003</v>
          </cell>
          <cell r="W6659">
            <v>6.9610000000000003</v>
          </cell>
        </row>
        <row r="6660">
          <cell r="I6660" t="str">
            <v>溪口镇坪坦至樟树连接路</v>
          </cell>
          <cell r="J6660" t="str">
            <v>131302F4308210001</v>
          </cell>
          <cell r="K6660" t="str">
            <v>通景公路</v>
          </cell>
          <cell r="L6660" t="str">
            <v>一类地区</v>
          </cell>
          <cell r="M6660" t="str">
            <v>国家贫困县</v>
          </cell>
          <cell r="N6660" t="str">
            <v>新建</v>
          </cell>
          <cell r="O6660" t="str">
            <v>樟树村红军树</v>
          </cell>
          <cell r="R6660" t="str">
            <v>0</v>
          </cell>
          <cell r="S6660" t="str">
            <v>7.5</v>
          </cell>
          <cell r="T6660" t="str">
            <v>C783430821</v>
          </cell>
          <cell r="U6660">
            <v>0</v>
          </cell>
          <cell r="V6660">
            <v>2.6070000000000002</v>
          </cell>
          <cell r="W6660">
            <v>2.6070000000000002</v>
          </cell>
        </row>
        <row r="6661">
          <cell r="I6661" t="str">
            <v>熊家庄至江垭连接路</v>
          </cell>
          <cell r="J6661" t="str">
            <v>1312F4308210058</v>
          </cell>
          <cell r="K6661" t="str">
            <v>通景公路</v>
          </cell>
          <cell r="L6661" t="str">
            <v>一类地区</v>
          </cell>
          <cell r="M6661" t="str">
            <v>国家贫困县</v>
          </cell>
          <cell r="N6661" t="str">
            <v>新建</v>
          </cell>
          <cell r="O6661" t="str">
            <v>江垭温泉</v>
          </cell>
          <cell r="R6661" t="str">
            <v>5.5</v>
          </cell>
          <cell r="S6661" t="str">
            <v>7</v>
          </cell>
          <cell r="T6661" t="str">
            <v>X011430821</v>
          </cell>
          <cell r="U6661">
            <v>6.07</v>
          </cell>
          <cell r="V6661">
            <v>10.321999999999999</v>
          </cell>
          <cell r="W6661">
            <v>4.2519999999999998</v>
          </cell>
        </row>
        <row r="6662">
          <cell r="I6662" t="str">
            <v>长潭坪码头—天眼池连接路</v>
          </cell>
          <cell r="J6662" t="str">
            <v>131302F4308220055</v>
          </cell>
          <cell r="K6662" t="str">
            <v>通景公路</v>
          </cell>
          <cell r="L6662" t="str">
            <v>一类地区</v>
          </cell>
          <cell r="M6662" t="str">
            <v>国家贫困县</v>
          </cell>
          <cell r="N6662" t="str">
            <v>升级改造（提质改造）</v>
          </cell>
          <cell r="O6662" t="str">
            <v>红岩山休闲农庄</v>
          </cell>
          <cell r="R6662" t="str">
            <v>4.5</v>
          </cell>
          <cell r="S6662" t="str">
            <v>6</v>
          </cell>
          <cell r="T6662" t="str">
            <v>无</v>
          </cell>
          <cell r="U6662">
            <v>0</v>
          </cell>
          <cell r="V6662">
            <v>4.54</v>
          </cell>
          <cell r="W6662">
            <v>4.54</v>
          </cell>
        </row>
        <row r="6663">
          <cell r="I6663" t="str">
            <v>党校至柏家冲连接路</v>
          </cell>
          <cell r="J6663" t="str">
            <v>131302F4308220076</v>
          </cell>
          <cell r="K6663" t="str">
            <v>通景公路</v>
          </cell>
          <cell r="L6663" t="str">
            <v>一类地区</v>
          </cell>
          <cell r="M6663" t="str">
            <v>国家贫困县</v>
          </cell>
          <cell r="N6663" t="str">
            <v>新建</v>
          </cell>
          <cell r="O6663" t="str">
            <v>柏家冲休闲农庄</v>
          </cell>
          <cell r="R6663" t="str">
            <v>3.5</v>
          </cell>
          <cell r="S6663" t="str">
            <v>6</v>
          </cell>
          <cell r="T6663" t="str">
            <v>无</v>
          </cell>
          <cell r="U6663">
            <v>0</v>
          </cell>
          <cell r="V6663">
            <v>1.38</v>
          </cell>
          <cell r="W6663">
            <v>1.38</v>
          </cell>
        </row>
        <row r="6664">
          <cell r="I6664" t="str">
            <v>高耳河-药材场连接路</v>
          </cell>
          <cell r="J6664" t="str">
            <v>131302F4308220050</v>
          </cell>
          <cell r="K6664" t="str">
            <v>通景公路</v>
          </cell>
          <cell r="L6664" t="str">
            <v>一类地区</v>
          </cell>
          <cell r="M6664" t="str">
            <v>国家贫困县</v>
          </cell>
          <cell r="N6664" t="str">
            <v>升级改造（提质改造）</v>
          </cell>
          <cell r="O6664" t="str">
            <v>高耳河休闲农庄</v>
          </cell>
          <cell r="R6664" t="str">
            <v>4</v>
          </cell>
          <cell r="S6664" t="str">
            <v>6</v>
          </cell>
          <cell r="T6664" t="str">
            <v>无</v>
          </cell>
          <cell r="U6664">
            <v>0</v>
          </cell>
          <cell r="V6664">
            <v>6.2</v>
          </cell>
          <cell r="W6664">
            <v>6.2</v>
          </cell>
        </row>
        <row r="6665">
          <cell r="I6665" t="str">
            <v>黄金塔-金顶连接路</v>
          </cell>
          <cell r="J6665" t="str">
            <v>131302F4308220078</v>
          </cell>
          <cell r="K6665" t="str">
            <v>通景公路</v>
          </cell>
          <cell r="L6665" t="str">
            <v>一类地区</v>
          </cell>
          <cell r="M6665" t="str">
            <v>国家贫困县</v>
          </cell>
          <cell r="N6665" t="str">
            <v>升级改造（提质改造）</v>
          </cell>
          <cell r="O6665" t="str">
            <v>金顶寺休闲农庄</v>
          </cell>
          <cell r="R6665" t="str">
            <v>4</v>
          </cell>
          <cell r="S6665" t="str">
            <v>6</v>
          </cell>
          <cell r="T6665" t="str">
            <v>无</v>
          </cell>
          <cell r="U6665">
            <v>0</v>
          </cell>
          <cell r="V6665">
            <v>4.7</v>
          </cell>
          <cell r="W6665">
            <v>4.7</v>
          </cell>
        </row>
        <row r="6666">
          <cell r="I6666" t="str">
            <v>老张桑路</v>
          </cell>
          <cell r="J6666" t="str">
            <v>131302F4308220053</v>
          </cell>
          <cell r="K6666" t="str">
            <v>通景公路</v>
          </cell>
          <cell r="L6666" t="str">
            <v>一类地区</v>
          </cell>
          <cell r="M6666" t="str">
            <v>国家贫困县</v>
          </cell>
          <cell r="N6666" t="str">
            <v>升级改造（提质改造）</v>
          </cell>
          <cell r="O6666" t="str">
            <v>芦溪休闲农庄</v>
          </cell>
          <cell r="R6666" t="str">
            <v>4</v>
          </cell>
          <cell r="S6666" t="str">
            <v>6</v>
          </cell>
          <cell r="T6666" t="str">
            <v>无</v>
          </cell>
          <cell r="U6666">
            <v>0</v>
          </cell>
          <cell r="V6666">
            <v>7.7</v>
          </cell>
          <cell r="W6666">
            <v>7.7</v>
          </cell>
        </row>
        <row r="6667">
          <cell r="I6667" t="str">
            <v>淋溪河-红花岭连接路</v>
          </cell>
          <cell r="J6667" t="str">
            <v>131301F4308220018</v>
          </cell>
          <cell r="K6667" t="str">
            <v>通景公路</v>
          </cell>
          <cell r="L6667" t="str">
            <v>一类地区</v>
          </cell>
          <cell r="M6667" t="str">
            <v>国家贫困县</v>
          </cell>
          <cell r="N6667" t="str">
            <v>升级改造（提质改造）</v>
          </cell>
          <cell r="O6667" t="str">
            <v>淋溪河景区</v>
          </cell>
          <cell r="R6667" t="str">
            <v>3.5</v>
          </cell>
          <cell r="S6667" t="str">
            <v>6</v>
          </cell>
          <cell r="T6667" t="str">
            <v>C588430822</v>
          </cell>
          <cell r="U6667">
            <v>0</v>
          </cell>
          <cell r="V6667">
            <v>11.7</v>
          </cell>
          <cell r="W6667">
            <v>11.7</v>
          </cell>
        </row>
        <row r="6668">
          <cell r="I6668" t="str">
            <v>桥自弯-谷罗山连接路</v>
          </cell>
          <cell r="J6668" t="str">
            <v>131302F4308220039</v>
          </cell>
          <cell r="K6668" t="str">
            <v>通景公路</v>
          </cell>
          <cell r="L6668" t="str">
            <v>一类地区</v>
          </cell>
          <cell r="M6668" t="str">
            <v>国家贫困县</v>
          </cell>
          <cell r="N6668" t="str">
            <v>升级改造（提质改造）</v>
          </cell>
          <cell r="O6668" t="str">
            <v>牛洞口水库观光点</v>
          </cell>
          <cell r="R6668" t="str">
            <v>4</v>
          </cell>
          <cell r="S6668" t="str">
            <v>6</v>
          </cell>
          <cell r="T6668" t="str">
            <v>无</v>
          </cell>
          <cell r="U6668">
            <v>0</v>
          </cell>
          <cell r="V6668">
            <v>15.4</v>
          </cell>
          <cell r="W6668">
            <v>15.4</v>
          </cell>
        </row>
        <row r="6669">
          <cell r="I6669" t="str">
            <v>沙塔坪至大木塘连接路</v>
          </cell>
          <cell r="J6669" t="str">
            <v>131301F4308220022</v>
          </cell>
          <cell r="K6669" t="str">
            <v>通景公路</v>
          </cell>
          <cell r="L6669" t="str">
            <v>一类地区</v>
          </cell>
          <cell r="M6669" t="str">
            <v>国家贫困县</v>
          </cell>
          <cell r="N6669" t="str">
            <v>升级改造（提质改造）</v>
          </cell>
          <cell r="O6669" t="str">
            <v>麻田坪休闲农庄</v>
          </cell>
          <cell r="R6669" t="str">
            <v>4.5</v>
          </cell>
          <cell r="S6669" t="str">
            <v>6</v>
          </cell>
          <cell r="T6669" t="str">
            <v>Y574430822</v>
          </cell>
          <cell r="U6669">
            <v>0</v>
          </cell>
          <cell r="V6669">
            <v>10.9</v>
          </cell>
          <cell r="W6669">
            <v>10.9</v>
          </cell>
        </row>
        <row r="6670">
          <cell r="I6670" t="str">
            <v>唐家山-岩塔连接路</v>
          </cell>
          <cell r="J6670" t="str">
            <v>131302F4308220056</v>
          </cell>
          <cell r="K6670" t="str">
            <v>通景公路</v>
          </cell>
          <cell r="L6670" t="str">
            <v>一类地区</v>
          </cell>
          <cell r="M6670" t="str">
            <v>国家贫困县</v>
          </cell>
          <cell r="N6670" t="str">
            <v>升级改造（提质改造）</v>
          </cell>
          <cell r="O6670" t="str">
            <v>五里六牧场景区</v>
          </cell>
          <cell r="R6670" t="str">
            <v>4.5</v>
          </cell>
          <cell r="S6670" t="str">
            <v>6</v>
          </cell>
          <cell r="T6670" t="str">
            <v>无</v>
          </cell>
          <cell r="U6670">
            <v>0</v>
          </cell>
          <cell r="V6670">
            <v>9.86</v>
          </cell>
          <cell r="W6670">
            <v>9.86</v>
          </cell>
        </row>
        <row r="6671">
          <cell r="I6671" t="str">
            <v>五道水至细砂坪连接路</v>
          </cell>
          <cell r="J6671" t="str">
            <v>131301F4308220019</v>
          </cell>
          <cell r="K6671" t="str">
            <v>通景公路</v>
          </cell>
          <cell r="L6671" t="str">
            <v>一类地区</v>
          </cell>
          <cell r="M6671" t="str">
            <v>国家贫困县</v>
          </cell>
          <cell r="N6671" t="str">
            <v>升级改造（提质改造）</v>
          </cell>
          <cell r="O6671" t="str">
            <v>江西坎剿匪战斗遗址</v>
          </cell>
          <cell r="R6671" t="str">
            <v>3.5</v>
          </cell>
          <cell r="S6671" t="str">
            <v>6</v>
          </cell>
          <cell r="T6671" t="str">
            <v>X058430822</v>
          </cell>
          <cell r="U6671">
            <v>0</v>
          </cell>
          <cell r="V6671">
            <v>20.7</v>
          </cell>
          <cell r="W6671">
            <v>20.7</v>
          </cell>
        </row>
        <row r="6672">
          <cell r="I6672" t="str">
            <v>西界林场-岩坝渡连接路</v>
          </cell>
          <cell r="J6672" t="str">
            <v>13130201F4308220001</v>
          </cell>
          <cell r="K6672" t="str">
            <v>通景公路</v>
          </cell>
          <cell r="L6672" t="str">
            <v>一类地区</v>
          </cell>
          <cell r="M6672" t="str">
            <v>国家贫困县</v>
          </cell>
          <cell r="N6672" t="str">
            <v>新建</v>
          </cell>
          <cell r="O6672" t="str">
            <v>桑植县西界休闲农庄</v>
          </cell>
          <cell r="R6672" t="str">
            <v>3.5</v>
          </cell>
          <cell r="S6672" t="str">
            <v>6</v>
          </cell>
          <cell r="T6672" t="str">
            <v>无</v>
          </cell>
          <cell r="U6672">
            <v>0</v>
          </cell>
          <cell r="V6672">
            <v>2.66</v>
          </cell>
          <cell r="W6672">
            <v>2.66</v>
          </cell>
        </row>
        <row r="6673">
          <cell r="I6673" t="str">
            <v>西界天河家农庄旅游路</v>
          </cell>
          <cell r="J6673" t="str">
            <v>1313F4308220001</v>
          </cell>
          <cell r="K6673" t="str">
            <v>通景公路</v>
          </cell>
          <cell r="L6673" t="str">
            <v>一类地区</v>
          </cell>
          <cell r="M6673" t="str">
            <v>国家贫困县</v>
          </cell>
          <cell r="O6673" t="str">
            <v>西界天河农庄</v>
          </cell>
          <cell r="R6673" t="str">
            <v>3.5</v>
          </cell>
          <cell r="S6673" t="str">
            <v>6</v>
          </cell>
          <cell r="T6673" t="str">
            <v>C020430822</v>
          </cell>
          <cell r="U6673">
            <v>0</v>
          </cell>
          <cell r="V6673">
            <v>1.6</v>
          </cell>
          <cell r="W6673">
            <v>1.6</v>
          </cell>
        </row>
        <row r="6674">
          <cell r="I6674" t="str">
            <v>张家界市桑植县刘家坪白族乡双溪桥村连接路</v>
          </cell>
          <cell r="J6674" t="str">
            <v>13130201F4308220003</v>
          </cell>
          <cell r="K6674" t="str">
            <v>通景公路</v>
          </cell>
          <cell r="L6674" t="str">
            <v>一类地区</v>
          </cell>
          <cell r="M6674" t="str">
            <v>国家贫困县</v>
          </cell>
          <cell r="N6674" t="str">
            <v>升级改造（提质改造）</v>
          </cell>
          <cell r="O6674" t="str">
            <v>张家界市桑植县刘家坪白族乡双溪桥村</v>
          </cell>
          <cell r="R6674" t="str">
            <v>4.5</v>
          </cell>
          <cell r="S6674" t="str">
            <v>6</v>
          </cell>
          <cell r="T6674" t="str">
            <v>X060430822</v>
          </cell>
          <cell r="U6674">
            <v>0</v>
          </cell>
          <cell r="V6674">
            <v>2.944</v>
          </cell>
          <cell r="W6674">
            <v>2.944</v>
          </cell>
        </row>
        <row r="6675">
          <cell r="I6675" t="str">
            <v>桥头-张家台公路</v>
          </cell>
          <cell r="J6675" t="str">
            <v>131301F4308020026</v>
          </cell>
          <cell r="K6675" t="str">
            <v>旅游集散公路</v>
          </cell>
          <cell r="L6675" t="str">
            <v>一类地区</v>
          </cell>
          <cell r="M6675" t="str">
            <v>省级贫困县</v>
          </cell>
          <cell r="N6675" t="str">
            <v>升级改造（提质改造）</v>
          </cell>
          <cell r="O6675" t="str">
            <v>张家界国家森林公园（天子山景区）</v>
          </cell>
          <cell r="S6675" t="str">
            <v>6</v>
          </cell>
          <cell r="T6675" t="str">
            <v>C16B430802</v>
          </cell>
          <cell r="U6675">
            <v>0</v>
          </cell>
          <cell r="V6675">
            <v>6.282</v>
          </cell>
          <cell r="W6675">
            <v>6.282</v>
          </cell>
        </row>
        <row r="6676">
          <cell r="I6676" t="str">
            <v>太平村周家湾-盐井村撮箕湾垭公路</v>
          </cell>
          <cell r="J6676" t="str">
            <v>131301F4308020014</v>
          </cell>
          <cell r="K6676" t="str">
            <v>旅游集散公路</v>
          </cell>
          <cell r="L6676" t="str">
            <v>一类地区</v>
          </cell>
          <cell r="M6676" t="str">
            <v>省级贫困县</v>
          </cell>
          <cell r="N6676" t="str">
            <v>升级改造（提质改造）</v>
          </cell>
          <cell r="O6676" t="str">
            <v>张家界槟榔谷—户外旅游</v>
          </cell>
          <cell r="R6676" t="str">
            <v>3.5</v>
          </cell>
          <cell r="S6676" t="str">
            <v>6</v>
          </cell>
          <cell r="T6676" t="str">
            <v>无</v>
          </cell>
          <cell r="U6676">
            <v>0</v>
          </cell>
          <cell r="V6676">
            <v>15.534000000000001</v>
          </cell>
          <cell r="W6676">
            <v>15.534000000000001</v>
          </cell>
        </row>
        <row r="6677">
          <cell r="I6677" t="str">
            <v>天门山镇天门溪村-谢家垭昌溪村木塞溪连接路</v>
          </cell>
          <cell r="J6677" t="str">
            <v>131301F4308020013</v>
          </cell>
          <cell r="K6677" t="str">
            <v>旅游集散公路</v>
          </cell>
          <cell r="L6677" t="str">
            <v>一类地区</v>
          </cell>
          <cell r="M6677" t="str">
            <v>省级贫困县</v>
          </cell>
          <cell r="N6677" t="str">
            <v>升级改造（提质改造）</v>
          </cell>
          <cell r="O6677" t="str">
            <v>石长溪林场绿色康养</v>
          </cell>
          <cell r="R6677" t="str">
            <v>4.5</v>
          </cell>
          <cell r="S6677" t="str">
            <v>6</v>
          </cell>
          <cell r="T6677" t="str">
            <v>Z316430802</v>
          </cell>
          <cell r="U6677">
            <v>0</v>
          </cell>
          <cell r="V6677">
            <v>25.314</v>
          </cell>
          <cell r="W6677">
            <v>14.131</v>
          </cell>
        </row>
        <row r="6678">
          <cell r="I6678" t="str">
            <v>朝阳地缝连接线</v>
          </cell>
          <cell r="J6678" t="str">
            <v>131301F4308210001</v>
          </cell>
          <cell r="K6678" t="str">
            <v>旅游集散公路</v>
          </cell>
          <cell r="L6678" t="str">
            <v>一类地区</v>
          </cell>
          <cell r="M6678" t="str">
            <v>国家贫困县</v>
          </cell>
          <cell r="N6678" t="str">
            <v>升级改造（提质改造）</v>
          </cell>
          <cell r="O6678" t="str">
            <v>朝阳地缝景区</v>
          </cell>
          <cell r="R6678" t="str">
            <v>5</v>
          </cell>
          <cell r="S6678" t="str">
            <v>7.5</v>
          </cell>
          <cell r="T6678" t="str">
            <v>X079430821</v>
          </cell>
          <cell r="U6678">
            <v>0</v>
          </cell>
          <cell r="V6678">
            <v>15.379</v>
          </cell>
          <cell r="W6678">
            <v>15.266</v>
          </cell>
        </row>
        <row r="6679">
          <cell r="I6679" t="str">
            <v>五雷山风景区连接路（广福桥至五雷山）</v>
          </cell>
          <cell r="J6679" t="str">
            <v>131301F4308210005</v>
          </cell>
          <cell r="K6679" t="str">
            <v>旅游集散公路</v>
          </cell>
          <cell r="L6679" t="str">
            <v>一类地区</v>
          </cell>
          <cell r="M6679" t="str">
            <v>国家贫困县</v>
          </cell>
          <cell r="N6679" t="str">
            <v>升级改造（提质改造）</v>
          </cell>
          <cell r="O6679" t="str">
            <v>五雷山风景区</v>
          </cell>
          <cell r="R6679" t="str">
            <v>4.5</v>
          </cell>
          <cell r="S6679" t="str">
            <v>7</v>
          </cell>
          <cell r="T6679" t="str">
            <v>X082430821</v>
          </cell>
          <cell r="U6679">
            <v>0</v>
          </cell>
          <cell r="V6679">
            <v>16.210999999999999</v>
          </cell>
          <cell r="W6679">
            <v>16.196000000000002</v>
          </cell>
        </row>
        <row r="6680">
          <cell r="I6680" t="str">
            <v>矮院子-向家彭连接路</v>
          </cell>
          <cell r="J6680" t="str">
            <v>1312F4308020040</v>
          </cell>
          <cell r="K6680" t="str">
            <v>资源产业路</v>
          </cell>
          <cell r="L6680" t="str">
            <v>一类地区</v>
          </cell>
          <cell r="M6680" t="str">
            <v>省级贫困县</v>
          </cell>
          <cell r="N6680" t="str">
            <v>新建</v>
          </cell>
          <cell r="O6680" t="str">
            <v>罗塔坪乡长寿村现代农业产业园</v>
          </cell>
          <cell r="R6680" t="str">
            <v>3</v>
          </cell>
          <cell r="S6680" t="str">
            <v>6(4.5)</v>
          </cell>
          <cell r="T6680" t="str">
            <v>C872430802</v>
          </cell>
          <cell r="U6680">
            <v>0</v>
          </cell>
          <cell r="V6680">
            <v>5.4050000000000002</v>
          </cell>
          <cell r="W6680">
            <v>5.4050000000000002</v>
          </cell>
        </row>
        <row r="6681">
          <cell r="I6681" t="str">
            <v>板栗树-牛鼻溪连接路</v>
          </cell>
          <cell r="J6681" t="str">
            <v>1312F4308020024</v>
          </cell>
          <cell r="K6681" t="str">
            <v>资源产业路</v>
          </cell>
          <cell r="L6681" t="str">
            <v>一类地区</v>
          </cell>
          <cell r="M6681" t="str">
            <v>省级贫困县</v>
          </cell>
          <cell r="N6681" t="str">
            <v>升级改造（提质改造）</v>
          </cell>
          <cell r="O6681" t="str">
            <v>张家界牛鼻溪乾生态农业开发有限公司</v>
          </cell>
          <cell r="R6681" t="str">
            <v>3</v>
          </cell>
          <cell r="S6681" t="str">
            <v>6(4.5)</v>
          </cell>
          <cell r="T6681" t="str">
            <v>无</v>
          </cell>
          <cell r="U6681">
            <v>0</v>
          </cell>
          <cell r="V6681">
            <v>2.6469999999999998</v>
          </cell>
          <cell r="W6681">
            <v>2.6469999999999998</v>
          </cell>
        </row>
        <row r="6682">
          <cell r="I6682" t="str">
            <v>茶园里-长寿养殖场连接路</v>
          </cell>
          <cell r="J6682" t="str">
            <v>1312F4308020033</v>
          </cell>
          <cell r="K6682" t="str">
            <v>资源产业路</v>
          </cell>
          <cell r="L6682" t="str">
            <v>一类地区</v>
          </cell>
          <cell r="M6682" t="str">
            <v>省级贫困县</v>
          </cell>
          <cell r="N6682" t="str">
            <v>新建</v>
          </cell>
          <cell r="O6682" t="str">
            <v>张家界永定区东方希望畜牧有限公司长寿养殖场</v>
          </cell>
          <cell r="R6682" t="str">
            <v>0</v>
          </cell>
          <cell r="S6682" t="str">
            <v>6(4.5)</v>
          </cell>
          <cell r="T6682" t="str">
            <v>无</v>
          </cell>
          <cell r="U6682">
            <v>0</v>
          </cell>
          <cell r="V6682">
            <v>1.397</v>
          </cell>
          <cell r="W6682">
            <v>1.397</v>
          </cell>
        </row>
        <row r="6683">
          <cell r="I6683" t="str">
            <v>陈家脚-宋家湾连接路</v>
          </cell>
          <cell r="J6683" t="str">
            <v>1312F4308020042</v>
          </cell>
          <cell r="K6683" t="str">
            <v>资源产业路</v>
          </cell>
          <cell r="L6683" t="str">
            <v>一类地区</v>
          </cell>
          <cell r="M6683" t="str">
            <v>省级贫困县</v>
          </cell>
          <cell r="N6683" t="str">
            <v>新建</v>
          </cell>
          <cell r="O6683" t="str">
            <v>三家馆乡毛头关村农业产业园</v>
          </cell>
          <cell r="R6683" t="str">
            <v>3</v>
          </cell>
          <cell r="S6683" t="str">
            <v>6(4.5)</v>
          </cell>
          <cell r="T6683" t="str">
            <v>无</v>
          </cell>
          <cell r="U6683">
            <v>0</v>
          </cell>
          <cell r="V6683">
            <v>0.97499999999999998</v>
          </cell>
          <cell r="W6683">
            <v>0.97499999999999998</v>
          </cell>
        </row>
        <row r="6684">
          <cell r="I6684" t="str">
            <v>大峪-水洋池连接路</v>
          </cell>
          <cell r="J6684" t="str">
            <v>1312F4308020017</v>
          </cell>
          <cell r="K6684" t="str">
            <v>资源产业路</v>
          </cell>
          <cell r="L6684" t="str">
            <v>一类地区</v>
          </cell>
          <cell r="M6684" t="str">
            <v>省级贫困县</v>
          </cell>
          <cell r="N6684" t="str">
            <v>升级改造（提质改造）</v>
          </cell>
          <cell r="O6684" t="str">
            <v>湖南乾坤生物科技有限公司乾坤莓茶特色产业园</v>
          </cell>
          <cell r="R6684" t="str">
            <v>4</v>
          </cell>
          <cell r="S6684" t="str">
            <v>6(4.5)</v>
          </cell>
          <cell r="T6684" t="str">
            <v>无</v>
          </cell>
          <cell r="U6684">
            <v>0</v>
          </cell>
          <cell r="V6684">
            <v>1.3640000000000001</v>
          </cell>
          <cell r="W6684">
            <v>1.3640000000000001</v>
          </cell>
        </row>
        <row r="6685">
          <cell r="I6685" t="str">
            <v>大院-君磊种植合作社连接路</v>
          </cell>
          <cell r="J6685" t="str">
            <v>1312F4308020039</v>
          </cell>
          <cell r="K6685" t="str">
            <v>资源产业路</v>
          </cell>
          <cell r="L6685" t="str">
            <v>一类地区</v>
          </cell>
          <cell r="M6685" t="str">
            <v>省级贫困县</v>
          </cell>
          <cell r="N6685" t="str">
            <v>新建</v>
          </cell>
          <cell r="O6685" t="str">
            <v>杨柳湾农业产业</v>
          </cell>
          <cell r="R6685" t="str">
            <v>2.5</v>
          </cell>
          <cell r="S6685" t="str">
            <v>6(4.5)</v>
          </cell>
          <cell r="T6685" t="str">
            <v>无</v>
          </cell>
          <cell r="U6685">
            <v>0</v>
          </cell>
          <cell r="V6685">
            <v>1.1990000000000001</v>
          </cell>
          <cell r="W6685">
            <v>1.1990000000000001</v>
          </cell>
        </row>
        <row r="6686">
          <cell r="I6686" t="str">
            <v>道坑-白马泉养殖场连接路</v>
          </cell>
          <cell r="J6686" t="str">
            <v>1312F4308020027</v>
          </cell>
          <cell r="K6686" t="str">
            <v>资源产业路</v>
          </cell>
          <cell r="L6686" t="str">
            <v>一类地区</v>
          </cell>
          <cell r="M6686" t="str">
            <v>省级贫困县</v>
          </cell>
          <cell r="N6686" t="str">
            <v>新建</v>
          </cell>
          <cell r="O6686" t="str">
            <v>张家界永定区东方希望畜牧有限公司白马泉养殖场</v>
          </cell>
          <cell r="R6686" t="str">
            <v>3</v>
          </cell>
          <cell r="S6686" t="str">
            <v>6(4.5)</v>
          </cell>
          <cell r="T6686" t="str">
            <v>无</v>
          </cell>
          <cell r="U6686">
            <v>0</v>
          </cell>
          <cell r="V6686">
            <v>0.54500000000000004</v>
          </cell>
          <cell r="W6686">
            <v>0.54500000000000004</v>
          </cell>
        </row>
        <row r="6687">
          <cell r="I6687" t="str">
            <v>吊鸡垭-苗湾养殖场连接路</v>
          </cell>
          <cell r="J6687" t="str">
            <v>1312F4308020031</v>
          </cell>
          <cell r="K6687" t="str">
            <v>资源产业路</v>
          </cell>
          <cell r="L6687" t="str">
            <v>一类地区</v>
          </cell>
          <cell r="M6687" t="str">
            <v>省级贫困县</v>
          </cell>
          <cell r="N6687" t="str">
            <v>新建</v>
          </cell>
          <cell r="O6687" t="str">
            <v>张家界永定区东方希望畜牧有限公司苗湾养殖场</v>
          </cell>
          <cell r="R6687" t="str">
            <v>3</v>
          </cell>
          <cell r="S6687" t="str">
            <v>6(4.5)</v>
          </cell>
          <cell r="T6687" t="str">
            <v>无</v>
          </cell>
          <cell r="U6687">
            <v>0</v>
          </cell>
          <cell r="V6687">
            <v>1.04</v>
          </cell>
          <cell r="W6687">
            <v>1.04</v>
          </cell>
        </row>
        <row r="6688">
          <cell r="I6688" t="str">
            <v>丁家界-覃家院子连接路</v>
          </cell>
          <cell r="J6688" t="str">
            <v>1312F4308020047</v>
          </cell>
          <cell r="K6688" t="str">
            <v>资源产业路</v>
          </cell>
          <cell r="L6688" t="str">
            <v>一类地区</v>
          </cell>
          <cell r="M6688" t="str">
            <v>省级贫困县</v>
          </cell>
          <cell r="N6688" t="str">
            <v>新建</v>
          </cell>
          <cell r="O6688" t="str">
            <v>张家界覃家院子生态休闲农庄</v>
          </cell>
          <cell r="R6688" t="str">
            <v>3</v>
          </cell>
          <cell r="S6688" t="str">
            <v>6(4.5)</v>
          </cell>
          <cell r="T6688" t="str">
            <v>无</v>
          </cell>
          <cell r="U6688">
            <v>0</v>
          </cell>
          <cell r="V6688">
            <v>0.36599999999999999</v>
          </cell>
          <cell r="W6688">
            <v>0.80500000000000005</v>
          </cell>
        </row>
        <row r="6689">
          <cell r="I6689" t="str">
            <v>分水岭-金钢绿色产业集中区连接路</v>
          </cell>
          <cell r="J6689" t="str">
            <v>1312F4308020037</v>
          </cell>
          <cell r="K6689" t="str">
            <v>资源产业路</v>
          </cell>
          <cell r="L6689" t="str">
            <v>一类地区</v>
          </cell>
          <cell r="M6689" t="str">
            <v>省级贫困县</v>
          </cell>
          <cell r="N6689" t="str">
            <v>新建</v>
          </cell>
          <cell r="O6689" t="str">
            <v>张家界金钢建材绿色矿山及循环经济产业集中区</v>
          </cell>
          <cell r="R6689" t="str">
            <v>4</v>
          </cell>
          <cell r="S6689" t="str">
            <v>6.5</v>
          </cell>
          <cell r="T6689" t="str">
            <v>无</v>
          </cell>
          <cell r="U6689">
            <v>0</v>
          </cell>
          <cell r="V6689">
            <v>2.5169999999999999</v>
          </cell>
          <cell r="W6689">
            <v>2.5169999999999999</v>
          </cell>
        </row>
        <row r="6690">
          <cell r="I6690" t="str">
            <v>坟头湾-田家溪公路</v>
          </cell>
          <cell r="J6690" t="str">
            <v>1312F4308020021</v>
          </cell>
          <cell r="K6690" t="str">
            <v>资源产业路</v>
          </cell>
          <cell r="L6690" t="str">
            <v>一类地区</v>
          </cell>
          <cell r="M6690" t="str">
            <v>省级贫困县</v>
          </cell>
          <cell r="N6690" t="str">
            <v>升级改造（提质改造）</v>
          </cell>
          <cell r="O6690" t="str">
            <v>张家界市阳光林业专业合作社</v>
          </cell>
          <cell r="S6690" t="str">
            <v>6</v>
          </cell>
          <cell r="T6690" t="str">
            <v>Y045430802</v>
          </cell>
          <cell r="U6690">
            <v>0</v>
          </cell>
          <cell r="V6690">
            <v>8.7230000000000008</v>
          </cell>
          <cell r="W6690">
            <v>8.75</v>
          </cell>
        </row>
        <row r="6691">
          <cell r="I6691" t="str">
            <v>杠子垭-三岔溪连接路</v>
          </cell>
          <cell r="J6691" t="str">
            <v>1312F4308020006</v>
          </cell>
          <cell r="K6691" t="str">
            <v>资源产业路</v>
          </cell>
          <cell r="L6691" t="str">
            <v>一类地区</v>
          </cell>
          <cell r="M6691" t="str">
            <v>省级贫困县</v>
          </cell>
          <cell r="N6691" t="str">
            <v>升级改造（提质改造）</v>
          </cell>
          <cell r="O6691" t="str">
            <v>张家界茅岩莓茶现代林业产业园</v>
          </cell>
          <cell r="R6691" t="str">
            <v>3</v>
          </cell>
          <cell r="S6691" t="str">
            <v>6(4.5)</v>
          </cell>
          <cell r="T6691" t="str">
            <v>无</v>
          </cell>
          <cell r="U6691">
            <v>0</v>
          </cell>
          <cell r="V6691">
            <v>3.6859999999999999</v>
          </cell>
          <cell r="W6691">
            <v>3.6859999999999999</v>
          </cell>
        </row>
        <row r="6692">
          <cell r="I6692" t="str">
            <v>官坪-独田峪连接路</v>
          </cell>
          <cell r="J6692" t="str">
            <v>1312F4308020016</v>
          </cell>
          <cell r="K6692" t="str">
            <v>资源产业路</v>
          </cell>
          <cell r="L6692" t="str">
            <v>一类地区</v>
          </cell>
          <cell r="M6692" t="str">
            <v>省级贫困县</v>
          </cell>
          <cell r="N6692" t="str">
            <v>新建</v>
          </cell>
          <cell r="O6692" t="str">
            <v>湘西北城市固体废弃物绿色循环利用基地</v>
          </cell>
          <cell r="R6692" t="str">
            <v>0</v>
          </cell>
          <cell r="S6692" t="str">
            <v>7</v>
          </cell>
          <cell r="T6692" t="str">
            <v>无</v>
          </cell>
          <cell r="U6692">
            <v>0</v>
          </cell>
          <cell r="V6692">
            <v>5.22</v>
          </cell>
          <cell r="W6692">
            <v>5.2169999999999996</v>
          </cell>
        </row>
        <row r="6693">
          <cell r="I6693" t="str">
            <v>河口-桑木垭公路</v>
          </cell>
          <cell r="J6693" t="str">
            <v>131301F4308020011</v>
          </cell>
          <cell r="K6693" t="str">
            <v>资源产业路</v>
          </cell>
          <cell r="L6693" t="str">
            <v>一类地区</v>
          </cell>
          <cell r="M6693" t="str">
            <v>省级贫困县</v>
          </cell>
          <cell r="N6693" t="str">
            <v>新建</v>
          </cell>
          <cell r="O6693" t="str">
            <v>张家界市永定区王家坪镇石堰坪村</v>
          </cell>
          <cell r="R6693" t="str">
            <v>3.5</v>
          </cell>
          <cell r="S6693" t="str">
            <v>6</v>
          </cell>
          <cell r="T6693" t="str">
            <v>无</v>
          </cell>
          <cell r="U6693">
            <v>0</v>
          </cell>
          <cell r="V6693">
            <v>5.6529999999999996</v>
          </cell>
          <cell r="W6693">
            <v>5.6529999999999996</v>
          </cell>
        </row>
        <row r="6694">
          <cell r="I6694" t="str">
            <v>虎势岗村部-后山坡连接路</v>
          </cell>
          <cell r="J6694" t="str">
            <v>1312F4308020045</v>
          </cell>
          <cell r="K6694" t="str">
            <v>资源产业路</v>
          </cell>
          <cell r="L6694" t="str">
            <v>一类地区</v>
          </cell>
          <cell r="M6694" t="str">
            <v>省级贫困县</v>
          </cell>
          <cell r="N6694" t="str">
            <v>新建</v>
          </cell>
          <cell r="O6694" t="str">
            <v>虎势岗村油茶基地</v>
          </cell>
          <cell r="R6694" t="str">
            <v>3</v>
          </cell>
          <cell r="S6694" t="str">
            <v>6(4.5)</v>
          </cell>
          <cell r="T6694" t="str">
            <v>无</v>
          </cell>
          <cell r="U6694">
            <v>0</v>
          </cell>
          <cell r="V6694">
            <v>1.2230000000000001</v>
          </cell>
          <cell r="W6694">
            <v>1.2230000000000001</v>
          </cell>
        </row>
        <row r="6695">
          <cell r="I6695" t="str">
            <v>花角垭-湖金坪养殖场连接路</v>
          </cell>
          <cell r="J6695" t="str">
            <v>1312F4308020030</v>
          </cell>
          <cell r="K6695" t="str">
            <v>资源产业路</v>
          </cell>
          <cell r="L6695" t="str">
            <v>一类地区</v>
          </cell>
          <cell r="M6695" t="str">
            <v>省级贫困县</v>
          </cell>
          <cell r="N6695" t="str">
            <v>新建</v>
          </cell>
          <cell r="O6695" t="str">
            <v>张家界永定区东方希望畜牧有限公司湖金坪养殖场</v>
          </cell>
          <cell r="R6695" t="str">
            <v>0</v>
          </cell>
          <cell r="S6695" t="str">
            <v>6(4.5)</v>
          </cell>
          <cell r="T6695" t="str">
            <v>无</v>
          </cell>
          <cell r="U6695">
            <v>0</v>
          </cell>
          <cell r="V6695">
            <v>0.62</v>
          </cell>
          <cell r="W6695">
            <v>0.62</v>
          </cell>
        </row>
        <row r="6696">
          <cell r="I6696" t="str">
            <v>黄坡-泉峪养殖场连接路</v>
          </cell>
          <cell r="J6696" t="str">
            <v>1312F4308020044</v>
          </cell>
          <cell r="K6696" t="str">
            <v>资源产业路</v>
          </cell>
          <cell r="L6696" t="str">
            <v>一类地区</v>
          </cell>
          <cell r="M6696" t="str">
            <v>省级贫困县</v>
          </cell>
          <cell r="N6696" t="str">
            <v>新建</v>
          </cell>
          <cell r="O6696" t="str">
            <v>东方希望集团泉峪养殖场</v>
          </cell>
          <cell r="R6696" t="str">
            <v>3</v>
          </cell>
          <cell r="S6696" t="str">
            <v>6(4.5)</v>
          </cell>
          <cell r="T6696" t="str">
            <v>无</v>
          </cell>
          <cell r="U6696">
            <v>0</v>
          </cell>
          <cell r="V6696">
            <v>0.82499999999999996</v>
          </cell>
          <cell r="W6696">
            <v>0.82499999999999996</v>
          </cell>
        </row>
        <row r="6697">
          <cell r="I6697" t="str">
            <v>灰湾-郭家溪养殖场连接路</v>
          </cell>
          <cell r="J6697" t="str">
            <v>1312F4308020035</v>
          </cell>
          <cell r="K6697" t="str">
            <v>资源产业路</v>
          </cell>
          <cell r="L6697" t="str">
            <v>一类地区</v>
          </cell>
          <cell r="M6697" t="str">
            <v>省级贫困县</v>
          </cell>
          <cell r="N6697" t="str">
            <v>新建</v>
          </cell>
          <cell r="O6697" t="str">
            <v>张家界永定区东方希望畜牧有限公司郭家溪养殖场</v>
          </cell>
          <cell r="R6697" t="str">
            <v>0</v>
          </cell>
          <cell r="S6697" t="str">
            <v>6(4.5)</v>
          </cell>
          <cell r="T6697" t="str">
            <v>无</v>
          </cell>
          <cell r="U6697">
            <v>0</v>
          </cell>
          <cell r="V6697">
            <v>0.46700000000000003</v>
          </cell>
          <cell r="W6697">
            <v>0.46700000000000003</v>
          </cell>
        </row>
        <row r="6698">
          <cell r="I6698" t="str">
            <v>腊木湾-巴巴铺连接路</v>
          </cell>
          <cell r="J6698" t="str">
            <v>1312F4308020010</v>
          </cell>
          <cell r="K6698" t="str">
            <v>资源产业路</v>
          </cell>
          <cell r="L6698" t="str">
            <v>一类地区</v>
          </cell>
          <cell r="M6698" t="str">
            <v>省级贫困县</v>
          </cell>
          <cell r="N6698" t="str">
            <v>新建</v>
          </cell>
          <cell r="O6698" t="str">
            <v>张家界永定食品厂</v>
          </cell>
          <cell r="R6698" t="str">
            <v>0</v>
          </cell>
          <cell r="S6698" t="str">
            <v>6(5)</v>
          </cell>
          <cell r="T6698" t="str">
            <v>无</v>
          </cell>
          <cell r="U6698">
            <v>0</v>
          </cell>
          <cell r="V6698">
            <v>2.3010000000000002</v>
          </cell>
          <cell r="W6698">
            <v>2.3010000000000002</v>
          </cell>
        </row>
        <row r="6699">
          <cell r="I6699" t="str">
            <v>冷水峪-猪儿峪连接路</v>
          </cell>
          <cell r="J6699" t="str">
            <v>1312F4308020023</v>
          </cell>
          <cell r="K6699" t="str">
            <v>资源产业路</v>
          </cell>
          <cell r="L6699" t="str">
            <v>一类地区</v>
          </cell>
          <cell r="M6699" t="str">
            <v>省级贫困县</v>
          </cell>
          <cell r="N6699" t="str">
            <v>升级改造（提质改造）</v>
          </cell>
          <cell r="O6699" t="str">
            <v>张家界云清水果种植专业合作社</v>
          </cell>
          <cell r="R6699" t="str">
            <v>3</v>
          </cell>
          <cell r="S6699" t="str">
            <v>6(4.5)</v>
          </cell>
          <cell r="T6699" t="str">
            <v>C894430802</v>
          </cell>
          <cell r="U6699">
            <v>0</v>
          </cell>
          <cell r="V6699">
            <v>3.9729999999999999</v>
          </cell>
          <cell r="W6699">
            <v>3.9729999999999999</v>
          </cell>
        </row>
        <row r="6700">
          <cell r="I6700" t="str">
            <v>李家界-黄鱼溪养殖场连接路</v>
          </cell>
          <cell r="J6700" t="str">
            <v>1312F4308020034</v>
          </cell>
          <cell r="K6700" t="str">
            <v>资源产业路</v>
          </cell>
          <cell r="L6700" t="str">
            <v>一类地区</v>
          </cell>
          <cell r="M6700" t="str">
            <v>省级贫困县</v>
          </cell>
          <cell r="N6700" t="str">
            <v>新建</v>
          </cell>
          <cell r="O6700" t="str">
            <v>张家界永定区东方希望畜牧有限公司黄鱼溪养殖场</v>
          </cell>
          <cell r="R6700" t="str">
            <v>2.5</v>
          </cell>
          <cell r="S6700" t="str">
            <v>6(4.5)</v>
          </cell>
          <cell r="T6700" t="str">
            <v>无</v>
          </cell>
          <cell r="U6700">
            <v>0</v>
          </cell>
          <cell r="V6700">
            <v>0.64600000000000002</v>
          </cell>
          <cell r="W6700">
            <v>0.64600000000000002</v>
          </cell>
        </row>
        <row r="6701">
          <cell r="I6701" t="str">
            <v>罗水-龙凤连接路</v>
          </cell>
          <cell r="J6701" t="str">
            <v>1312F4308020014</v>
          </cell>
          <cell r="K6701" t="str">
            <v>资源产业路</v>
          </cell>
          <cell r="L6701" t="str">
            <v>一类地区</v>
          </cell>
          <cell r="M6701" t="str">
            <v>省级贫困县</v>
          </cell>
          <cell r="N6701" t="str">
            <v>新建</v>
          </cell>
          <cell r="O6701" t="str">
            <v>龙凤梯田和茅古斯旅游度假区</v>
          </cell>
          <cell r="R6701" t="str">
            <v>3.5</v>
          </cell>
          <cell r="S6701" t="str">
            <v>6</v>
          </cell>
          <cell r="T6701" t="str">
            <v>无</v>
          </cell>
          <cell r="U6701">
            <v>0</v>
          </cell>
          <cell r="V6701">
            <v>4.7990000000000004</v>
          </cell>
          <cell r="W6701">
            <v>4.7990000000000004</v>
          </cell>
        </row>
        <row r="6702">
          <cell r="I6702" t="str">
            <v>麻乪-槟榔谷茶场连接路</v>
          </cell>
          <cell r="J6702" t="str">
            <v>1312F4308020018</v>
          </cell>
          <cell r="K6702" t="str">
            <v>资源产业路</v>
          </cell>
          <cell r="L6702" t="str">
            <v>一类地区</v>
          </cell>
          <cell r="M6702" t="str">
            <v>省级贫困县</v>
          </cell>
          <cell r="N6702" t="str">
            <v>升级改造（提质改造）</v>
          </cell>
          <cell r="O6702" t="str">
            <v>张家界槟榔谷莓茶种植专业合作社</v>
          </cell>
          <cell r="R6702" t="str">
            <v>3</v>
          </cell>
          <cell r="S6702" t="str">
            <v>6(4.5)</v>
          </cell>
          <cell r="T6702" t="str">
            <v>VT23430802</v>
          </cell>
          <cell r="U6702">
            <v>0.50900000000000001</v>
          </cell>
          <cell r="V6702">
            <v>2.2130000000000001</v>
          </cell>
          <cell r="W6702">
            <v>1.704</v>
          </cell>
        </row>
        <row r="6703">
          <cell r="I6703" t="str">
            <v>马头溪-白泥湾连接路</v>
          </cell>
          <cell r="J6703" t="str">
            <v>1312F4308020025</v>
          </cell>
          <cell r="K6703" t="str">
            <v>资源产业路</v>
          </cell>
          <cell r="L6703" t="str">
            <v>一类地区</v>
          </cell>
          <cell r="M6703" t="str">
            <v>省级贫困县</v>
          </cell>
          <cell r="N6703" t="str">
            <v>新建</v>
          </cell>
          <cell r="O6703" t="str">
            <v>张家界军生农业综合开发有限公司王家坪韭菜垭大鲵仿生态繁殖基地</v>
          </cell>
          <cell r="R6703" t="str">
            <v>3</v>
          </cell>
          <cell r="S6703" t="str">
            <v>6(4.5)</v>
          </cell>
          <cell r="T6703" t="str">
            <v>无</v>
          </cell>
          <cell r="U6703">
            <v>0</v>
          </cell>
          <cell r="V6703">
            <v>1.3480000000000001</v>
          </cell>
          <cell r="W6703">
            <v>1.3480000000000001</v>
          </cell>
        </row>
        <row r="6704">
          <cell r="I6704" t="str">
            <v>苹果山-晓村繁殖场连接路</v>
          </cell>
          <cell r="J6704" t="str">
            <v>1312F4308020008</v>
          </cell>
          <cell r="K6704" t="str">
            <v>资源产业路</v>
          </cell>
          <cell r="L6704" t="str">
            <v>一类地区</v>
          </cell>
          <cell r="M6704" t="str">
            <v>省级贫困县</v>
          </cell>
          <cell r="N6704" t="str">
            <v>新建</v>
          </cell>
          <cell r="O6704" t="str">
            <v>张家界永定区东方希望畜牧有限公司晓村繁殖场</v>
          </cell>
          <cell r="R6704" t="str">
            <v>3</v>
          </cell>
          <cell r="S6704" t="str">
            <v>6(4.5)</v>
          </cell>
          <cell r="T6704" t="str">
            <v>无</v>
          </cell>
          <cell r="U6704">
            <v>0</v>
          </cell>
          <cell r="V6704">
            <v>1.4710000000000001</v>
          </cell>
          <cell r="W6704">
            <v>1.4710000000000001</v>
          </cell>
        </row>
        <row r="6705">
          <cell r="I6705" t="str">
            <v>前溪方-后溪方连接路</v>
          </cell>
          <cell r="J6705" t="str">
            <v>1312F4308020001</v>
          </cell>
          <cell r="K6705" t="str">
            <v>资源产业路</v>
          </cell>
          <cell r="L6705" t="str">
            <v>一类地区</v>
          </cell>
          <cell r="M6705" t="str">
            <v>省级贫困县</v>
          </cell>
          <cell r="N6705" t="str">
            <v>新建</v>
          </cell>
          <cell r="O6705" t="str">
            <v>七方古隐产业园</v>
          </cell>
          <cell r="R6705" t="str">
            <v>3</v>
          </cell>
          <cell r="S6705" t="str">
            <v>6(4.5)</v>
          </cell>
          <cell r="T6705" t="str">
            <v>无</v>
          </cell>
          <cell r="U6705">
            <v>0</v>
          </cell>
          <cell r="V6705">
            <v>1.744</v>
          </cell>
          <cell r="W6705">
            <v>1.744</v>
          </cell>
        </row>
        <row r="6706">
          <cell r="I6706" t="str">
            <v>三家馆村部-白岩壁连接路</v>
          </cell>
          <cell r="J6706" t="str">
            <v>1312F4308020015</v>
          </cell>
          <cell r="K6706" t="str">
            <v>资源产业路</v>
          </cell>
          <cell r="L6706" t="str">
            <v>一类地区</v>
          </cell>
          <cell r="M6706" t="str">
            <v>省级贫困县</v>
          </cell>
          <cell r="N6706" t="str">
            <v>新建</v>
          </cell>
          <cell r="O6706" t="str">
            <v>张家界立功蓝莓专业合作社</v>
          </cell>
          <cell r="R6706" t="str">
            <v>3</v>
          </cell>
          <cell r="S6706" t="str">
            <v>6(4.5)</v>
          </cell>
          <cell r="T6706" t="str">
            <v>无</v>
          </cell>
          <cell r="U6706">
            <v>0</v>
          </cell>
          <cell r="V6706">
            <v>1.1459999999999999</v>
          </cell>
          <cell r="W6706">
            <v>1.1459999999999999</v>
          </cell>
        </row>
        <row r="6707">
          <cell r="I6707" t="str">
            <v>砂湾-孟子垭林场连接路</v>
          </cell>
          <cell r="J6707" t="str">
            <v>1312F4308020019</v>
          </cell>
          <cell r="K6707" t="str">
            <v>资源产业路</v>
          </cell>
          <cell r="L6707" t="str">
            <v>一类地区</v>
          </cell>
          <cell r="M6707" t="str">
            <v>省级贫困县</v>
          </cell>
          <cell r="N6707" t="str">
            <v>新建</v>
          </cell>
          <cell r="O6707" t="str">
            <v>张家界国坤特色产业开发旅游观光园</v>
          </cell>
          <cell r="R6707" t="str">
            <v>0</v>
          </cell>
          <cell r="S6707" t="str">
            <v>6(4.5)</v>
          </cell>
          <cell r="T6707" t="str">
            <v>无</v>
          </cell>
          <cell r="U6707">
            <v>0</v>
          </cell>
          <cell r="V6707">
            <v>2.7949999999999999</v>
          </cell>
          <cell r="W6707">
            <v>2.7949999999999999</v>
          </cell>
        </row>
        <row r="6708">
          <cell r="I6708" t="str">
            <v>杉木界-岩门垭连接路</v>
          </cell>
          <cell r="J6708" t="str">
            <v>1312F4308020026</v>
          </cell>
          <cell r="K6708" t="str">
            <v>资源产业路</v>
          </cell>
          <cell r="L6708" t="str">
            <v>一类地区</v>
          </cell>
          <cell r="M6708" t="str">
            <v>省级贫困县</v>
          </cell>
          <cell r="N6708" t="str">
            <v>新建</v>
          </cell>
          <cell r="O6708" t="str">
            <v>张家界绿园花木有限怎公司500亩园林绿化苗木基地</v>
          </cell>
          <cell r="R6708" t="str">
            <v>3</v>
          </cell>
          <cell r="S6708" t="str">
            <v>6(4.5)</v>
          </cell>
          <cell r="T6708" t="str">
            <v>无</v>
          </cell>
          <cell r="U6708">
            <v>0</v>
          </cell>
          <cell r="V6708">
            <v>1.9</v>
          </cell>
          <cell r="W6708">
            <v>1.9</v>
          </cell>
        </row>
        <row r="6709">
          <cell r="I6709" t="str">
            <v>田湾-余水塔水库连接路</v>
          </cell>
          <cell r="J6709" t="str">
            <v>1312F4308020041</v>
          </cell>
          <cell r="K6709" t="str">
            <v>资源产业路</v>
          </cell>
          <cell r="L6709" t="str">
            <v>一类地区</v>
          </cell>
          <cell r="M6709" t="str">
            <v>省级贫困县</v>
          </cell>
          <cell r="N6709" t="str">
            <v>新建</v>
          </cell>
          <cell r="O6709" t="str">
            <v>三家馆乡枞茂村现代农业园</v>
          </cell>
          <cell r="R6709" t="str">
            <v>2.5</v>
          </cell>
          <cell r="S6709" t="str">
            <v>6(4.5)</v>
          </cell>
          <cell r="T6709" t="str">
            <v>无</v>
          </cell>
          <cell r="U6709">
            <v>0</v>
          </cell>
          <cell r="V6709">
            <v>0.73799999999999999</v>
          </cell>
          <cell r="W6709">
            <v>0.73799999999999999</v>
          </cell>
        </row>
        <row r="6710">
          <cell r="I6710" t="str">
            <v>王家院-胡家坡养殖场连接路</v>
          </cell>
          <cell r="J6710" t="str">
            <v>1312F4308020036</v>
          </cell>
          <cell r="K6710" t="str">
            <v>资源产业路</v>
          </cell>
          <cell r="L6710" t="str">
            <v>一类地区</v>
          </cell>
          <cell r="M6710" t="str">
            <v>省级贫困县</v>
          </cell>
          <cell r="N6710" t="str">
            <v>新建</v>
          </cell>
          <cell r="O6710" t="str">
            <v>张家界永定区东方希望畜牧有限公司胡家坡养殖场</v>
          </cell>
          <cell r="R6710" t="str">
            <v>3</v>
          </cell>
          <cell r="S6710" t="str">
            <v>6(4.5)</v>
          </cell>
          <cell r="T6710" t="str">
            <v>无</v>
          </cell>
          <cell r="U6710">
            <v>0</v>
          </cell>
          <cell r="V6710">
            <v>1.956</v>
          </cell>
          <cell r="W6710">
            <v>1.956</v>
          </cell>
        </row>
        <row r="6711">
          <cell r="I6711" t="str">
            <v>乌龟包-园区连接路</v>
          </cell>
          <cell r="J6711" t="str">
            <v>1312F4308020002</v>
          </cell>
          <cell r="K6711" t="str">
            <v>资源产业路</v>
          </cell>
          <cell r="L6711" t="str">
            <v>一类地区</v>
          </cell>
          <cell r="M6711" t="str">
            <v>省级贫困县</v>
          </cell>
          <cell r="N6711" t="str">
            <v>新建</v>
          </cell>
          <cell r="O6711" t="str">
            <v>张家界茅岩河投资有限公司莓茶特色产业园</v>
          </cell>
          <cell r="R6711" t="str">
            <v>0</v>
          </cell>
          <cell r="S6711" t="str">
            <v>6(4.5)</v>
          </cell>
          <cell r="T6711" t="str">
            <v>无</v>
          </cell>
          <cell r="U6711">
            <v>0</v>
          </cell>
          <cell r="V6711">
            <v>1.0529999999999999</v>
          </cell>
          <cell r="W6711">
            <v>1.0529999999999999</v>
          </cell>
        </row>
        <row r="6712">
          <cell r="I6712" t="str">
            <v>肖家垭-岩水井养殖二场连接路</v>
          </cell>
          <cell r="J6712" t="str">
            <v>1312F4308020029</v>
          </cell>
          <cell r="K6712" t="str">
            <v>资源产业路</v>
          </cell>
          <cell r="L6712" t="str">
            <v>一类地区</v>
          </cell>
          <cell r="M6712" t="str">
            <v>省级贫困县</v>
          </cell>
          <cell r="N6712" t="str">
            <v>新建</v>
          </cell>
          <cell r="O6712" t="str">
            <v>张家界永定区东方希望畜牧有限公司岩水井养殖二场</v>
          </cell>
          <cell r="R6712" t="str">
            <v>3</v>
          </cell>
          <cell r="S6712" t="str">
            <v>6(4.5)</v>
          </cell>
          <cell r="T6712" t="str">
            <v>无</v>
          </cell>
          <cell r="U6712">
            <v>0</v>
          </cell>
          <cell r="V6712">
            <v>0.83099999999999996</v>
          </cell>
          <cell r="W6712">
            <v>0.83099999999999996</v>
          </cell>
        </row>
        <row r="6713">
          <cell r="I6713" t="str">
            <v>邢大公路-天伦养生文化产业路</v>
          </cell>
          <cell r="J6713" t="str">
            <v>1312F4308020012</v>
          </cell>
          <cell r="K6713" t="str">
            <v>资源产业路</v>
          </cell>
          <cell r="L6713" t="str">
            <v>一类地区</v>
          </cell>
          <cell r="M6713" t="str">
            <v>省级贫困县</v>
          </cell>
          <cell r="N6713" t="str">
            <v>新建</v>
          </cell>
          <cell r="O6713" t="str">
            <v>张家界天伦文化产业园</v>
          </cell>
          <cell r="R6713" t="str">
            <v>0</v>
          </cell>
          <cell r="S6713" t="str">
            <v>6.5</v>
          </cell>
          <cell r="T6713" t="str">
            <v>无</v>
          </cell>
          <cell r="U6713">
            <v>0</v>
          </cell>
          <cell r="V6713">
            <v>0.82</v>
          </cell>
          <cell r="W6713">
            <v>0.82</v>
          </cell>
        </row>
        <row r="6714">
          <cell r="I6714" t="str">
            <v>邢家巷加油站-水产养殖特色产业园连接路</v>
          </cell>
          <cell r="J6714" t="str">
            <v>1312F4308020004</v>
          </cell>
          <cell r="K6714" t="str">
            <v>资源产业路</v>
          </cell>
          <cell r="L6714" t="str">
            <v>一类地区</v>
          </cell>
          <cell r="M6714" t="str">
            <v>省级贫困县</v>
          </cell>
          <cell r="N6714" t="str">
            <v>新建</v>
          </cell>
          <cell r="O6714" t="str">
            <v>张家界军生农业综合开发有限公司南庄坪水产养殖特色产业园</v>
          </cell>
          <cell r="R6714" t="str">
            <v>3.5</v>
          </cell>
          <cell r="S6714" t="str">
            <v>6(4.5)</v>
          </cell>
          <cell r="T6714" t="str">
            <v>无</v>
          </cell>
          <cell r="U6714">
            <v>0</v>
          </cell>
          <cell r="V6714">
            <v>0.65300000000000002</v>
          </cell>
          <cell r="W6714">
            <v>0.65300000000000002</v>
          </cell>
        </row>
        <row r="6715">
          <cell r="I6715" t="str">
            <v>燕子湾-燕子湾养殖场连接路</v>
          </cell>
          <cell r="J6715" t="str">
            <v>1312F4308020032</v>
          </cell>
          <cell r="K6715" t="str">
            <v>资源产业路</v>
          </cell>
          <cell r="L6715" t="str">
            <v>一类地区</v>
          </cell>
          <cell r="M6715" t="str">
            <v>省级贫困县</v>
          </cell>
          <cell r="N6715" t="str">
            <v>新建</v>
          </cell>
          <cell r="O6715" t="str">
            <v>张家界永定区东方希望畜牧有限公司燕子湾养殖场</v>
          </cell>
          <cell r="R6715" t="str">
            <v>3</v>
          </cell>
          <cell r="S6715" t="str">
            <v>6(4.5)</v>
          </cell>
          <cell r="T6715" t="str">
            <v>无</v>
          </cell>
          <cell r="U6715">
            <v>0</v>
          </cell>
          <cell r="V6715">
            <v>0.996</v>
          </cell>
          <cell r="W6715">
            <v>0.996</v>
          </cell>
        </row>
        <row r="6716">
          <cell r="I6716" t="str">
            <v>杨家溪-田家峪连接路</v>
          </cell>
          <cell r="J6716" t="str">
            <v>1312F4308020013</v>
          </cell>
          <cell r="K6716" t="str">
            <v>资源产业路</v>
          </cell>
          <cell r="L6716" t="str">
            <v>一类地区</v>
          </cell>
          <cell r="M6716" t="str">
            <v>省级贫困县</v>
          </cell>
          <cell r="N6716" t="str">
            <v>新建</v>
          </cell>
          <cell r="O6716" t="str">
            <v>杨家溪村山水田园综合体</v>
          </cell>
          <cell r="R6716" t="str">
            <v>3.5</v>
          </cell>
          <cell r="S6716" t="str">
            <v>6</v>
          </cell>
          <cell r="T6716" t="str">
            <v>无</v>
          </cell>
          <cell r="U6716">
            <v>0</v>
          </cell>
          <cell r="V6716">
            <v>3.4049999999999998</v>
          </cell>
          <cell r="W6716">
            <v>3.4049999999999998</v>
          </cell>
        </row>
        <row r="6717">
          <cell r="I6717" t="str">
            <v>一碗水-正鼓田连接路</v>
          </cell>
          <cell r="J6717" t="str">
            <v>1312F4308020009</v>
          </cell>
          <cell r="K6717" t="str">
            <v>资源产业路</v>
          </cell>
          <cell r="L6717" t="str">
            <v>一类地区</v>
          </cell>
          <cell r="M6717" t="str">
            <v>省级贫困县</v>
          </cell>
          <cell r="N6717" t="str">
            <v>新建</v>
          </cell>
          <cell r="O6717" t="str">
            <v>张家界跃云专业合作社</v>
          </cell>
          <cell r="R6717" t="str">
            <v>3.5</v>
          </cell>
          <cell r="S6717" t="str">
            <v>6(4.5)</v>
          </cell>
          <cell r="T6717" t="str">
            <v>无</v>
          </cell>
          <cell r="U6717">
            <v>0</v>
          </cell>
          <cell r="V6717">
            <v>0.79200000000000004</v>
          </cell>
          <cell r="W6717">
            <v>0.79200000000000004</v>
          </cell>
        </row>
        <row r="6718">
          <cell r="I6718" t="str">
            <v>永风-麻连垭养殖场连接路</v>
          </cell>
          <cell r="J6718" t="str">
            <v>1312F4308020043</v>
          </cell>
          <cell r="K6718" t="str">
            <v>资源产业路</v>
          </cell>
          <cell r="L6718" t="str">
            <v>一类地区</v>
          </cell>
          <cell r="M6718" t="str">
            <v>省级贫困县</v>
          </cell>
          <cell r="N6718" t="str">
            <v>新建</v>
          </cell>
          <cell r="O6718" t="str">
            <v>东方希望集团麻堰垭养殖场</v>
          </cell>
          <cell r="R6718" t="str">
            <v>3</v>
          </cell>
          <cell r="S6718" t="str">
            <v>6(4.5)</v>
          </cell>
          <cell r="T6718" t="str">
            <v>无</v>
          </cell>
          <cell r="U6718">
            <v>0</v>
          </cell>
          <cell r="V6718">
            <v>2.2269999999999999</v>
          </cell>
          <cell r="W6718">
            <v>2.2269999999999999</v>
          </cell>
        </row>
        <row r="6719">
          <cell r="I6719" t="str">
            <v>油菜乪-养殖场连接路</v>
          </cell>
          <cell r="J6719" t="str">
            <v>1312F4308020011</v>
          </cell>
          <cell r="K6719" t="str">
            <v>资源产业路</v>
          </cell>
          <cell r="L6719" t="str">
            <v>一类地区</v>
          </cell>
          <cell r="M6719" t="str">
            <v>省级贫困县</v>
          </cell>
          <cell r="N6719" t="str">
            <v>新建</v>
          </cell>
          <cell r="O6719" t="str">
            <v>张家界永定区东方希望畜牧有限公司三家馆养殖场</v>
          </cell>
          <cell r="R6719" t="str">
            <v>3.5</v>
          </cell>
          <cell r="S6719" t="str">
            <v>6(4.5)</v>
          </cell>
          <cell r="T6719" t="str">
            <v>无</v>
          </cell>
          <cell r="U6719">
            <v>0</v>
          </cell>
          <cell r="V6719">
            <v>0.89</v>
          </cell>
          <cell r="W6719">
            <v>0.89</v>
          </cell>
        </row>
        <row r="6720">
          <cell r="I6720" t="str">
            <v>樟树边-申家坪养殖场连接路</v>
          </cell>
          <cell r="J6720" t="str">
            <v>1312F4308020028</v>
          </cell>
          <cell r="K6720" t="str">
            <v>资源产业路</v>
          </cell>
          <cell r="L6720" t="str">
            <v>一类地区</v>
          </cell>
          <cell r="M6720" t="str">
            <v>省级贫困县</v>
          </cell>
          <cell r="N6720" t="str">
            <v>新建</v>
          </cell>
          <cell r="O6720" t="str">
            <v>张家界永定区东方希望畜牧有限公司申家坪养殖场</v>
          </cell>
          <cell r="R6720" t="str">
            <v>3</v>
          </cell>
          <cell r="S6720" t="str">
            <v>6(4.5)</v>
          </cell>
          <cell r="T6720" t="str">
            <v>无</v>
          </cell>
          <cell r="U6720">
            <v>0</v>
          </cell>
          <cell r="V6720">
            <v>0.996</v>
          </cell>
          <cell r="W6720">
            <v>0.996</v>
          </cell>
        </row>
        <row r="6721">
          <cell r="I6721" t="str">
            <v>周家-大湾连接路</v>
          </cell>
          <cell r="J6721" t="str">
            <v>1312F4308020020</v>
          </cell>
          <cell r="K6721" t="str">
            <v>资源产业路</v>
          </cell>
          <cell r="L6721" t="str">
            <v>一类地区</v>
          </cell>
          <cell r="M6721" t="str">
            <v>省级贫困县</v>
          </cell>
          <cell r="N6721" t="str">
            <v>升级改造（提质改造）</v>
          </cell>
          <cell r="O6721" t="str">
            <v>张家界瞿家堡高山黄桃种植专业合作社</v>
          </cell>
          <cell r="R6721" t="str">
            <v>3</v>
          </cell>
          <cell r="S6721" t="str">
            <v>6(4.5)</v>
          </cell>
          <cell r="T6721" t="str">
            <v>无</v>
          </cell>
          <cell r="U6721">
            <v>0</v>
          </cell>
          <cell r="V6721">
            <v>0.74299999999999999</v>
          </cell>
          <cell r="W6721">
            <v>0.74299999999999999</v>
          </cell>
        </row>
        <row r="6722">
          <cell r="I6722" t="str">
            <v>主干道-渗水潭连接路</v>
          </cell>
          <cell r="J6722" t="str">
            <v>1312F4308020003</v>
          </cell>
          <cell r="K6722" t="str">
            <v>资源产业路</v>
          </cell>
          <cell r="L6722" t="str">
            <v>一类地区</v>
          </cell>
          <cell r="M6722" t="str">
            <v>省级贫困县</v>
          </cell>
          <cell r="N6722" t="str">
            <v>新建</v>
          </cell>
          <cell r="O6722" t="str">
            <v>张家界万汇农业开发有限公司万汇蔬菜特色产业园</v>
          </cell>
          <cell r="R6722" t="str">
            <v>3.5</v>
          </cell>
          <cell r="S6722" t="str">
            <v>6(4.5)</v>
          </cell>
          <cell r="T6722" t="str">
            <v>无</v>
          </cell>
          <cell r="U6722">
            <v>0</v>
          </cell>
          <cell r="V6722">
            <v>0.39700000000000002</v>
          </cell>
          <cell r="W6722">
            <v>0.39700000000000002</v>
          </cell>
        </row>
        <row r="6723">
          <cell r="I6723" t="str">
            <v>庹家岗-远方的家连接路</v>
          </cell>
          <cell r="J6723" t="str">
            <v>1312F4308020005</v>
          </cell>
          <cell r="K6723" t="str">
            <v>资源产业路</v>
          </cell>
          <cell r="L6723" t="str">
            <v>一类地区</v>
          </cell>
          <cell r="M6723" t="str">
            <v>省级贫困县</v>
          </cell>
          <cell r="N6723" t="str">
            <v>升级改造（提质改造）</v>
          </cell>
          <cell r="O6723" t="str">
            <v>张家界远方的家休闲山庄有限公司远方的家休闲农业特色产业园</v>
          </cell>
          <cell r="R6723" t="str">
            <v>3.5</v>
          </cell>
          <cell r="S6723" t="str">
            <v>6</v>
          </cell>
          <cell r="T6723" t="str">
            <v>无</v>
          </cell>
          <cell r="U6723">
            <v>0</v>
          </cell>
          <cell r="V6723">
            <v>3.3140000000000001</v>
          </cell>
          <cell r="W6723">
            <v>3.3140000000000001</v>
          </cell>
        </row>
        <row r="6724">
          <cell r="I6724" t="str">
            <v>覃家坪桥-张家界蓝莓特色产业示范园连接路</v>
          </cell>
          <cell r="J6724" t="str">
            <v>1312F4308020007</v>
          </cell>
          <cell r="K6724" t="str">
            <v>资源产业路</v>
          </cell>
          <cell r="L6724" t="str">
            <v>一类地区</v>
          </cell>
          <cell r="M6724" t="str">
            <v>省级贫困县</v>
          </cell>
          <cell r="N6724" t="str">
            <v>升级改造（提质改造）</v>
          </cell>
          <cell r="O6724" t="str">
            <v>张家界蓝莓特色水果产业园</v>
          </cell>
          <cell r="R6724" t="str">
            <v>3.5</v>
          </cell>
          <cell r="S6724" t="str">
            <v>6(4.5)</v>
          </cell>
          <cell r="T6724" t="str">
            <v>无</v>
          </cell>
          <cell r="U6724">
            <v>0</v>
          </cell>
          <cell r="V6724">
            <v>0.88</v>
          </cell>
          <cell r="W6724">
            <v>0.88</v>
          </cell>
        </row>
        <row r="6725">
          <cell r="I6725" t="str">
            <v>凌云桥至江务峪连接路</v>
          </cell>
          <cell r="J6725" t="str">
            <v>1312F4308110010</v>
          </cell>
          <cell r="K6725" t="str">
            <v>资源产业路</v>
          </cell>
          <cell r="L6725" t="str">
            <v>一类地区</v>
          </cell>
          <cell r="M6725" t="str">
            <v>省级贫困县</v>
          </cell>
          <cell r="N6725" t="str">
            <v>升级改造（提质改造）</v>
          </cell>
          <cell r="O6725" t="str">
            <v>天子山剁辣椒生产基地</v>
          </cell>
          <cell r="R6725" t="str">
            <v>5.5</v>
          </cell>
          <cell r="S6725" t="str">
            <v>6</v>
          </cell>
          <cell r="T6725" t="str">
            <v>C28A430811</v>
          </cell>
          <cell r="U6725">
            <v>0</v>
          </cell>
          <cell r="V6725">
            <v>1.5</v>
          </cell>
          <cell r="W6725">
            <v>1.5</v>
          </cell>
        </row>
        <row r="6726">
          <cell r="I6726" t="str">
            <v>王家湾至张家湾连接路</v>
          </cell>
          <cell r="J6726" t="str">
            <v>1312F4308110013</v>
          </cell>
          <cell r="K6726" t="str">
            <v>资源产业路</v>
          </cell>
          <cell r="L6726" t="str">
            <v>一类地区</v>
          </cell>
          <cell r="M6726" t="str">
            <v>省级贫困县</v>
          </cell>
          <cell r="N6726" t="str">
            <v>升级改造（提质改造）</v>
          </cell>
          <cell r="O6726" t="str">
            <v>水涌金江乡村度假民宿休闲农庄</v>
          </cell>
          <cell r="R6726" t="str">
            <v>3.5</v>
          </cell>
          <cell r="S6726" t="str">
            <v>6(4.5)</v>
          </cell>
          <cell r="T6726" t="str">
            <v>C44A430811</v>
          </cell>
          <cell r="U6726">
            <v>0</v>
          </cell>
          <cell r="V6726">
            <v>0.55000000000000004</v>
          </cell>
          <cell r="W6726">
            <v>0.55000000000000004</v>
          </cell>
        </row>
        <row r="6727">
          <cell r="I6727" t="str">
            <v>野鸡铺至石河峪连接路</v>
          </cell>
          <cell r="J6727" t="str">
            <v>1312F4308110012</v>
          </cell>
          <cell r="K6727" t="str">
            <v>资源产业路</v>
          </cell>
          <cell r="L6727" t="str">
            <v>一类地区</v>
          </cell>
          <cell r="M6727" t="str">
            <v>省级贫困县</v>
          </cell>
          <cell r="N6727" t="str">
            <v>升级改造（提质改造）</v>
          </cell>
          <cell r="O6727" t="str">
            <v>“回家的孩子”野奢庄园</v>
          </cell>
          <cell r="R6727" t="str">
            <v>3.5</v>
          </cell>
          <cell r="S6727" t="str">
            <v>6(5.5)</v>
          </cell>
          <cell r="T6727" t="str">
            <v>C419430811</v>
          </cell>
          <cell r="U6727">
            <v>0</v>
          </cell>
          <cell r="V6727">
            <v>1</v>
          </cell>
          <cell r="W6727">
            <v>1</v>
          </cell>
        </row>
        <row r="6728">
          <cell r="I6728" t="str">
            <v>鱼泉峪至白马山连接路</v>
          </cell>
          <cell r="J6728" t="str">
            <v>1312F4308110015</v>
          </cell>
          <cell r="K6728" t="str">
            <v>资源产业路</v>
          </cell>
          <cell r="L6728" t="str">
            <v>一类地区</v>
          </cell>
          <cell r="M6728" t="str">
            <v>省级贫困县</v>
          </cell>
          <cell r="N6728" t="str">
            <v>升级改造（提质改造）</v>
          </cell>
          <cell r="O6728" t="str">
            <v>鱼泉贡米生产基地</v>
          </cell>
          <cell r="R6728" t="str">
            <v>3.5</v>
          </cell>
          <cell r="S6728" t="str">
            <v>6(5)</v>
          </cell>
          <cell r="T6728" t="str">
            <v>C413430811</v>
          </cell>
          <cell r="U6728">
            <v>0</v>
          </cell>
          <cell r="V6728">
            <v>2.14</v>
          </cell>
          <cell r="W6728">
            <v>2.14</v>
          </cell>
        </row>
        <row r="6729">
          <cell r="I6729" t="str">
            <v>砖厂-丁字口连接路</v>
          </cell>
          <cell r="J6729" t="str">
            <v>1312F4308110014</v>
          </cell>
          <cell r="K6729" t="str">
            <v>资源产业路</v>
          </cell>
          <cell r="L6729" t="str">
            <v>一类地区</v>
          </cell>
          <cell r="M6729" t="str">
            <v>省级贫困县</v>
          </cell>
          <cell r="N6729" t="str">
            <v>升级改造（提质改造）</v>
          </cell>
          <cell r="O6729" t="str">
            <v>前山农庄</v>
          </cell>
          <cell r="R6729" t="str">
            <v>5</v>
          </cell>
          <cell r="S6729" t="str">
            <v>6(5.5)</v>
          </cell>
          <cell r="T6729" t="str">
            <v>CZ02430811</v>
          </cell>
          <cell r="U6729">
            <v>3.2349999999999999</v>
          </cell>
          <cell r="V6729">
            <v>6.806</v>
          </cell>
          <cell r="W6729">
            <v>3.57</v>
          </cell>
        </row>
        <row r="6730">
          <cell r="I6730" t="str">
            <v>白岩峪村水果基地产业路</v>
          </cell>
          <cell r="J6730" t="str">
            <v>1312F4308210072</v>
          </cell>
          <cell r="K6730" t="str">
            <v>资源产业路</v>
          </cell>
          <cell r="L6730" t="str">
            <v>一类地区</v>
          </cell>
          <cell r="M6730" t="str">
            <v>国家贫困县</v>
          </cell>
          <cell r="N6730" t="str">
            <v>升级改造（提质改造）</v>
          </cell>
          <cell r="O6730" t="str">
            <v>白岩峪村水果基地</v>
          </cell>
          <cell r="R6730" t="str">
            <v>3.5</v>
          </cell>
          <cell r="S6730" t="str">
            <v>6.5</v>
          </cell>
          <cell r="T6730" t="str">
            <v>Y268430821</v>
          </cell>
          <cell r="U6730">
            <v>0</v>
          </cell>
          <cell r="V6730">
            <v>4.68</v>
          </cell>
          <cell r="W6730">
            <v>4.68</v>
          </cell>
        </row>
        <row r="6731">
          <cell r="I6731" t="str">
            <v>慈利县工业园集中区产业路</v>
          </cell>
          <cell r="J6731" t="str">
            <v>1312F4308210010</v>
          </cell>
          <cell r="K6731" t="str">
            <v>资源产业路</v>
          </cell>
          <cell r="L6731" t="str">
            <v>一类地区</v>
          </cell>
          <cell r="M6731" t="str">
            <v>国家贫困县</v>
          </cell>
          <cell r="N6731" t="str">
            <v>升级改造（提质改造）</v>
          </cell>
          <cell r="O6731" t="str">
            <v>慈利县工业园集中区</v>
          </cell>
          <cell r="R6731" t="str">
            <v>6</v>
          </cell>
          <cell r="S6731" t="str">
            <v>8</v>
          </cell>
          <cell r="T6731" t="str">
            <v>Y305430821</v>
          </cell>
          <cell r="U6731">
            <v>1.2</v>
          </cell>
          <cell r="V6731">
            <v>3.6819999999999999</v>
          </cell>
          <cell r="W6731">
            <v>2.4820000000000002</v>
          </cell>
        </row>
        <row r="6732">
          <cell r="I6732" t="str">
            <v>慈利县国太桥“满山游”土杂猪养殖特色产业园产业路</v>
          </cell>
          <cell r="J6732" t="str">
            <v>1312F4308210002</v>
          </cell>
          <cell r="K6732" t="str">
            <v>资源产业路</v>
          </cell>
          <cell r="L6732" t="str">
            <v>一类地区</v>
          </cell>
          <cell r="M6732" t="str">
            <v>国家贫困县</v>
          </cell>
          <cell r="N6732" t="str">
            <v>新建</v>
          </cell>
          <cell r="O6732" t="str">
            <v>慈利县国太桥“满山游”土杂猪养殖特色产业园</v>
          </cell>
          <cell r="R6732" t="str">
            <v>0</v>
          </cell>
          <cell r="S6732" t="str">
            <v>6(4.5)</v>
          </cell>
          <cell r="T6732" t="str">
            <v>无</v>
          </cell>
          <cell r="U6732">
            <v>0</v>
          </cell>
          <cell r="V6732">
            <v>1.5</v>
          </cell>
          <cell r="W6732">
            <v>1.5</v>
          </cell>
        </row>
        <row r="6733">
          <cell r="I6733" t="str">
            <v>慈利县梁山村产业路</v>
          </cell>
          <cell r="J6733" t="str">
            <v>1312F4308210052</v>
          </cell>
          <cell r="K6733" t="str">
            <v>资源产业路</v>
          </cell>
          <cell r="L6733" t="str">
            <v>一类地区</v>
          </cell>
          <cell r="M6733" t="str">
            <v>国家贫困县</v>
          </cell>
          <cell r="N6733" t="str">
            <v>新建</v>
          </cell>
          <cell r="O6733" t="str">
            <v>慈利县梁山村合作社</v>
          </cell>
          <cell r="R6733" t="str">
            <v>0</v>
          </cell>
          <cell r="S6733" t="str">
            <v>6(4.5)</v>
          </cell>
          <cell r="T6733" t="str">
            <v>无</v>
          </cell>
          <cell r="U6733">
            <v>0</v>
          </cell>
          <cell r="V6733">
            <v>0.8</v>
          </cell>
          <cell r="W6733">
            <v>0.8</v>
          </cell>
        </row>
        <row r="6734">
          <cell r="I6734" t="str">
            <v>慈利县墨园水果种植专业合作社产业路</v>
          </cell>
          <cell r="J6734" t="str">
            <v>1316F4308210001</v>
          </cell>
          <cell r="K6734" t="str">
            <v>资源产业路</v>
          </cell>
          <cell r="L6734" t="str">
            <v>一类地区</v>
          </cell>
          <cell r="M6734" t="str">
            <v>国家贫困县</v>
          </cell>
          <cell r="N6734" t="str">
            <v>其他</v>
          </cell>
          <cell r="O6734" t="str">
            <v>慈利县墨园水果种植专业合作社</v>
          </cell>
          <cell r="R6734" t="str">
            <v>0</v>
          </cell>
          <cell r="S6734" t="str">
            <v>6(4.5)</v>
          </cell>
          <cell r="T6734" t="str">
            <v>无</v>
          </cell>
          <cell r="U6734">
            <v>0</v>
          </cell>
          <cell r="V6734">
            <v>5.077</v>
          </cell>
          <cell r="W6734">
            <v>5.077</v>
          </cell>
        </row>
        <row r="6735">
          <cell r="I6735" t="str">
            <v>慈利县张家界绿源农业综合开发有限公司“魅桃”红心猕猴桃产业园产业路</v>
          </cell>
          <cell r="J6735" t="str">
            <v>1312F4308210003</v>
          </cell>
          <cell r="K6735" t="str">
            <v>资源产业路</v>
          </cell>
          <cell r="L6735" t="str">
            <v>一类地区</v>
          </cell>
          <cell r="M6735" t="str">
            <v>国家贫困县</v>
          </cell>
          <cell r="N6735" t="str">
            <v>新建</v>
          </cell>
          <cell r="O6735" t="str">
            <v>慈利县张家界绿源农业综合开发有限公司“魅桃”红心猕猴桃产业园</v>
          </cell>
          <cell r="R6735" t="str">
            <v>0</v>
          </cell>
          <cell r="S6735" t="str">
            <v>6(4.5)</v>
          </cell>
          <cell r="T6735" t="str">
            <v>V71M430821</v>
          </cell>
          <cell r="U6735">
            <v>0</v>
          </cell>
          <cell r="V6735">
            <v>1.7</v>
          </cell>
          <cell r="W6735">
            <v>1.7</v>
          </cell>
        </row>
        <row r="6736">
          <cell r="I6736" t="str">
            <v>慈利县玺蕾水产品养殖专业合作社产业路</v>
          </cell>
          <cell r="J6736" t="str">
            <v>131201F4308210001</v>
          </cell>
          <cell r="K6736" t="str">
            <v>资源产业路</v>
          </cell>
          <cell r="L6736" t="str">
            <v>一类地区</v>
          </cell>
          <cell r="M6736" t="str">
            <v>国家贫困县</v>
          </cell>
          <cell r="N6736" t="str">
            <v>新建</v>
          </cell>
          <cell r="O6736" t="str">
            <v>慈利县玺蕾水产品养殖专业合作社</v>
          </cell>
          <cell r="R6736" t="str">
            <v>0</v>
          </cell>
          <cell r="S6736" t="str">
            <v>6(5)</v>
          </cell>
          <cell r="T6736" t="str">
            <v>无</v>
          </cell>
          <cell r="U6736">
            <v>0</v>
          </cell>
          <cell r="V6736">
            <v>1.9</v>
          </cell>
          <cell r="W6736">
            <v>1.9</v>
          </cell>
        </row>
        <row r="6737">
          <cell r="I6737" t="str">
            <v>慈利县鑫禾农业发展有限责任公司柑桔保鲜转运仓库基地产业路</v>
          </cell>
          <cell r="J6737" t="str">
            <v>131201F4308210002</v>
          </cell>
          <cell r="K6737" t="str">
            <v>资源产业路</v>
          </cell>
          <cell r="L6737" t="str">
            <v>一类地区</v>
          </cell>
          <cell r="M6737" t="str">
            <v>国家贫困县</v>
          </cell>
          <cell r="N6737" t="str">
            <v>新建</v>
          </cell>
          <cell r="O6737" t="str">
            <v>慈利县鑫禾农业发展有限责任公司柑桔保鲜转运仓库基地</v>
          </cell>
          <cell r="R6737" t="str">
            <v>0</v>
          </cell>
          <cell r="S6737" t="str">
            <v>6</v>
          </cell>
          <cell r="T6737" t="str">
            <v>无</v>
          </cell>
          <cell r="U6737">
            <v>0</v>
          </cell>
          <cell r="V6737">
            <v>2.2000000000000002</v>
          </cell>
          <cell r="W6737">
            <v>2.2000000000000002</v>
          </cell>
        </row>
        <row r="6738">
          <cell r="I6738" t="str">
            <v>慈利县鑫月蔬菜种植专业合作社产业路</v>
          </cell>
          <cell r="J6738" t="str">
            <v>1312F4308210051</v>
          </cell>
          <cell r="K6738" t="str">
            <v>资源产业路</v>
          </cell>
          <cell r="L6738" t="str">
            <v>一类地区</v>
          </cell>
          <cell r="M6738" t="str">
            <v>国家贫困县</v>
          </cell>
          <cell r="N6738" t="str">
            <v>新建</v>
          </cell>
          <cell r="O6738" t="str">
            <v>慈利县鑫月蔬菜种植专业合作社</v>
          </cell>
          <cell r="R6738" t="str">
            <v>0</v>
          </cell>
          <cell r="S6738" t="str">
            <v>7</v>
          </cell>
          <cell r="T6738" t="str">
            <v>无</v>
          </cell>
          <cell r="U6738">
            <v>0</v>
          </cell>
          <cell r="V6738">
            <v>1.6</v>
          </cell>
          <cell r="W6738">
            <v>3.1</v>
          </cell>
        </row>
        <row r="6739">
          <cell r="I6739" t="str">
            <v>东方希望集团白龙养猪场产业路</v>
          </cell>
          <cell r="J6739" t="str">
            <v>1312F4308210043</v>
          </cell>
          <cell r="K6739" t="str">
            <v>资源产业路</v>
          </cell>
          <cell r="L6739" t="str">
            <v>一类地区</v>
          </cell>
          <cell r="M6739" t="str">
            <v>国家贫困县</v>
          </cell>
          <cell r="N6739" t="str">
            <v>新建</v>
          </cell>
          <cell r="O6739" t="str">
            <v>东方希望集团白龙养猪场</v>
          </cell>
          <cell r="R6739" t="str">
            <v>0</v>
          </cell>
          <cell r="S6739" t="str">
            <v>6</v>
          </cell>
          <cell r="T6739" t="str">
            <v>Z030430821</v>
          </cell>
          <cell r="U6739">
            <v>0</v>
          </cell>
          <cell r="V6739">
            <v>2.6</v>
          </cell>
          <cell r="W6739">
            <v>2.6</v>
          </cell>
        </row>
        <row r="6740">
          <cell r="I6740" t="str">
            <v>东方希望集团百寿养猪场产业路</v>
          </cell>
          <cell r="J6740" t="str">
            <v>1312F4308210046</v>
          </cell>
          <cell r="K6740" t="str">
            <v>资源产业路</v>
          </cell>
          <cell r="L6740" t="str">
            <v>一类地区</v>
          </cell>
          <cell r="M6740" t="str">
            <v>国家贫困县</v>
          </cell>
          <cell r="N6740" t="str">
            <v>新建</v>
          </cell>
          <cell r="O6740" t="str">
            <v>东方希望集团百寿养猪场</v>
          </cell>
          <cell r="R6740" t="str">
            <v>0</v>
          </cell>
          <cell r="S6740" t="str">
            <v>6</v>
          </cell>
          <cell r="T6740" t="str">
            <v>Z033430821</v>
          </cell>
          <cell r="U6740">
            <v>0</v>
          </cell>
          <cell r="V6740">
            <v>1.2</v>
          </cell>
          <cell r="W6740">
            <v>1.2</v>
          </cell>
        </row>
        <row r="6741">
          <cell r="I6741" t="str">
            <v>东方希望集团长岗养猪场二厂产业路</v>
          </cell>
          <cell r="J6741" t="str">
            <v>1312F4308210017</v>
          </cell>
          <cell r="K6741" t="str">
            <v>资源产业路</v>
          </cell>
          <cell r="L6741" t="str">
            <v>一类地区</v>
          </cell>
          <cell r="M6741" t="str">
            <v>国家贫困县</v>
          </cell>
          <cell r="N6741" t="str">
            <v>新建</v>
          </cell>
          <cell r="O6741" t="str">
            <v>东方希望集团长岗养猪场二厂</v>
          </cell>
          <cell r="R6741" t="str">
            <v>0</v>
          </cell>
          <cell r="S6741" t="str">
            <v>6</v>
          </cell>
          <cell r="T6741" t="str">
            <v>Z007430821</v>
          </cell>
          <cell r="U6741">
            <v>0</v>
          </cell>
          <cell r="V6741">
            <v>0.82399999999999995</v>
          </cell>
          <cell r="W6741">
            <v>0.82399999999999995</v>
          </cell>
        </row>
        <row r="6742">
          <cell r="I6742" t="str">
            <v>东方希望集团长岗养猪场一厂产业路</v>
          </cell>
          <cell r="J6742" t="str">
            <v>1312F4308210015</v>
          </cell>
          <cell r="K6742" t="str">
            <v>资源产业路</v>
          </cell>
          <cell r="L6742" t="str">
            <v>一类地区</v>
          </cell>
          <cell r="M6742" t="str">
            <v>国家贫困县</v>
          </cell>
          <cell r="N6742" t="str">
            <v>新建</v>
          </cell>
          <cell r="O6742" t="str">
            <v>东方希望集团长岗养猪场一厂</v>
          </cell>
          <cell r="R6742" t="str">
            <v>0</v>
          </cell>
          <cell r="S6742" t="str">
            <v>6</v>
          </cell>
          <cell r="T6742" t="str">
            <v>Z006430821</v>
          </cell>
          <cell r="U6742">
            <v>0</v>
          </cell>
          <cell r="V6742">
            <v>0.30299999999999999</v>
          </cell>
          <cell r="W6742">
            <v>0.30299999999999999</v>
          </cell>
        </row>
        <row r="6743">
          <cell r="I6743" t="str">
            <v>东方希望集团长峪养猪场产业路</v>
          </cell>
          <cell r="J6743" t="str">
            <v>1312F4308210036</v>
          </cell>
          <cell r="K6743" t="str">
            <v>资源产业路</v>
          </cell>
          <cell r="L6743" t="str">
            <v>一类地区</v>
          </cell>
          <cell r="M6743" t="str">
            <v>国家贫困县</v>
          </cell>
          <cell r="N6743" t="str">
            <v>新建</v>
          </cell>
          <cell r="O6743" t="str">
            <v>东方希望集团长峪养猪场</v>
          </cell>
          <cell r="R6743" t="str">
            <v>0</v>
          </cell>
          <cell r="S6743" t="str">
            <v>6</v>
          </cell>
          <cell r="T6743" t="str">
            <v>Z023430821</v>
          </cell>
          <cell r="U6743">
            <v>0</v>
          </cell>
          <cell r="V6743">
            <v>1.4</v>
          </cell>
          <cell r="W6743">
            <v>1.4</v>
          </cell>
        </row>
        <row r="6744">
          <cell r="I6744" t="str">
            <v>东方希望集团伏龙养猪场产业路</v>
          </cell>
          <cell r="J6744" t="str">
            <v>1312F4308210025</v>
          </cell>
          <cell r="K6744" t="str">
            <v>资源产业路</v>
          </cell>
          <cell r="L6744" t="str">
            <v>一类地区</v>
          </cell>
          <cell r="M6744" t="str">
            <v>国家贫困县</v>
          </cell>
          <cell r="N6744" t="str">
            <v>新建</v>
          </cell>
          <cell r="O6744" t="str">
            <v>东方希望集团伏龙养猪场</v>
          </cell>
          <cell r="R6744" t="str">
            <v>0</v>
          </cell>
          <cell r="S6744" t="str">
            <v>6</v>
          </cell>
          <cell r="T6744" t="str">
            <v>Z017430821</v>
          </cell>
          <cell r="U6744">
            <v>0</v>
          </cell>
          <cell r="V6744">
            <v>2.2000000000000002</v>
          </cell>
          <cell r="W6744">
            <v>2.2000000000000002</v>
          </cell>
        </row>
        <row r="6745">
          <cell r="I6745" t="str">
            <v>东方希望集团富垭养猪场产业路</v>
          </cell>
          <cell r="J6745" t="str">
            <v>1312F4308210013</v>
          </cell>
          <cell r="K6745" t="str">
            <v>资源产业路</v>
          </cell>
          <cell r="L6745" t="str">
            <v>一类地区</v>
          </cell>
          <cell r="M6745" t="str">
            <v>国家贫困县</v>
          </cell>
          <cell r="N6745" t="str">
            <v>新建</v>
          </cell>
          <cell r="O6745" t="str">
            <v>东方希望集团富垭养猪场</v>
          </cell>
          <cell r="R6745" t="str">
            <v>0</v>
          </cell>
          <cell r="S6745" t="str">
            <v>6</v>
          </cell>
          <cell r="T6745" t="str">
            <v>Z004430821</v>
          </cell>
          <cell r="U6745">
            <v>0</v>
          </cell>
          <cell r="V6745">
            <v>1.327</v>
          </cell>
          <cell r="W6745">
            <v>1.327</v>
          </cell>
        </row>
        <row r="6746">
          <cell r="I6746" t="str">
            <v>东方希望集团广福桥养猪场产业路</v>
          </cell>
          <cell r="J6746" t="str">
            <v>1312F4308210026</v>
          </cell>
          <cell r="K6746" t="str">
            <v>资源产业路</v>
          </cell>
          <cell r="L6746" t="str">
            <v>一类地区</v>
          </cell>
          <cell r="M6746" t="str">
            <v>国家贫困县</v>
          </cell>
          <cell r="N6746" t="str">
            <v>新建</v>
          </cell>
          <cell r="O6746" t="str">
            <v>东方希望集团广福桥养猪场</v>
          </cell>
          <cell r="R6746" t="str">
            <v>0</v>
          </cell>
          <cell r="S6746" t="str">
            <v>6</v>
          </cell>
          <cell r="T6746" t="str">
            <v>Z018430821</v>
          </cell>
          <cell r="U6746">
            <v>0</v>
          </cell>
          <cell r="V6746">
            <v>0.5</v>
          </cell>
          <cell r="W6746">
            <v>0.5</v>
          </cell>
        </row>
        <row r="6747">
          <cell r="I6747" t="str">
            <v>东方希望集团华山养猪场产业路</v>
          </cell>
          <cell r="J6747" t="str">
            <v>1312F4308210014</v>
          </cell>
          <cell r="K6747" t="str">
            <v>资源产业路</v>
          </cell>
          <cell r="L6747" t="str">
            <v>一类地区</v>
          </cell>
          <cell r="M6747" t="str">
            <v>国家贫困县</v>
          </cell>
          <cell r="N6747" t="str">
            <v>新建</v>
          </cell>
          <cell r="O6747" t="str">
            <v>东方希望集团华山养猪场</v>
          </cell>
          <cell r="R6747" t="str">
            <v>0</v>
          </cell>
          <cell r="S6747" t="str">
            <v>6</v>
          </cell>
          <cell r="T6747" t="str">
            <v>Z005430821</v>
          </cell>
          <cell r="U6747">
            <v>0</v>
          </cell>
          <cell r="V6747">
            <v>0.48499999999999999</v>
          </cell>
          <cell r="W6747">
            <v>0.48499999999999999</v>
          </cell>
        </row>
        <row r="6748">
          <cell r="I6748" t="str">
            <v>东方希望集团金富养猪场二厂产业路</v>
          </cell>
          <cell r="J6748" t="str">
            <v>1312F4308210030</v>
          </cell>
          <cell r="K6748" t="str">
            <v>资源产业路</v>
          </cell>
          <cell r="L6748" t="str">
            <v>一类地区</v>
          </cell>
          <cell r="M6748" t="str">
            <v>国家贫困县</v>
          </cell>
          <cell r="N6748" t="str">
            <v>新建</v>
          </cell>
          <cell r="O6748" t="str">
            <v>东方希望集团金富养猪场二厂</v>
          </cell>
          <cell r="R6748" t="str">
            <v>0</v>
          </cell>
          <cell r="S6748" t="str">
            <v>6</v>
          </cell>
          <cell r="T6748" t="str">
            <v>Z014430821</v>
          </cell>
          <cell r="U6748">
            <v>0</v>
          </cell>
          <cell r="V6748">
            <v>1.365</v>
          </cell>
          <cell r="W6748">
            <v>1.365</v>
          </cell>
        </row>
        <row r="6749">
          <cell r="I6749" t="str">
            <v>东方希望集团金富养猪场三厂产业路</v>
          </cell>
          <cell r="J6749" t="str">
            <v>1312F4308210029</v>
          </cell>
          <cell r="K6749" t="str">
            <v>资源产业路</v>
          </cell>
          <cell r="L6749" t="str">
            <v>一类地区</v>
          </cell>
          <cell r="M6749" t="str">
            <v>国家贫困县</v>
          </cell>
          <cell r="N6749" t="str">
            <v>新建</v>
          </cell>
          <cell r="O6749" t="str">
            <v>东方希望集团金富养猪场三厂</v>
          </cell>
          <cell r="R6749" t="str">
            <v>0</v>
          </cell>
          <cell r="S6749" t="str">
            <v>6</v>
          </cell>
          <cell r="T6749" t="str">
            <v>Z013430821</v>
          </cell>
          <cell r="U6749">
            <v>0</v>
          </cell>
          <cell r="V6749">
            <v>1.38</v>
          </cell>
          <cell r="W6749">
            <v>1.38</v>
          </cell>
        </row>
        <row r="6750">
          <cell r="I6750" t="str">
            <v>东方希望集团金富养猪场一厂产业路</v>
          </cell>
          <cell r="J6750" t="str">
            <v>1312F4308210031</v>
          </cell>
          <cell r="K6750" t="str">
            <v>资源产业路</v>
          </cell>
          <cell r="L6750" t="str">
            <v>一类地区</v>
          </cell>
          <cell r="M6750" t="str">
            <v>国家贫困县</v>
          </cell>
          <cell r="N6750" t="str">
            <v>新建</v>
          </cell>
          <cell r="O6750" t="str">
            <v>东方希望集团金富养猪场一厂</v>
          </cell>
          <cell r="R6750" t="str">
            <v>0</v>
          </cell>
          <cell r="S6750" t="str">
            <v>6</v>
          </cell>
          <cell r="T6750" t="str">
            <v>Z015430821</v>
          </cell>
          <cell r="U6750">
            <v>0</v>
          </cell>
          <cell r="V6750">
            <v>0.63</v>
          </cell>
          <cell r="W6750">
            <v>0.63</v>
          </cell>
        </row>
        <row r="6751">
          <cell r="I6751" t="str">
            <v>东方希望集团荆竹山养猪场产业路</v>
          </cell>
          <cell r="J6751" t="str">
            <v>1312F4308210042</v>
          </cell>
          <cell r="K6751" t="str">
            <v>资源产业路</v>
          </cell>
          <cell r="L6751" t="str">
            <v>一类地区</v>
          </cell>
          <cell r="M6751" t="str">
            <v>国家贫困县</v>
          </cell>
          <cell r="N6751" t="str">
            <v>新建</v>
          </cell>
          <cell r="O6751" t="str">
            <v>东方希望集团荆竹山养猪场</v>
          </cell>
          <cell r="R6751" t="str">
            <v>0</v>
          </cell>
          <cell r="S6751" t="str">
            <v>6</v>
          </cell>
          <cell r="T6751" t="str">
            <v>Z029430821</v>
          </cell>
          <cell r="U6751">
            <v>0</v>
          </cell>
          <cell r="V6751">
            <v>2.9</v>
          </cell>
          <cell r="W6751">
            <v>2.9</v>
          </cell>
        </row>
        <row r="6752">
          <cell r="I6752" t="str">
            <v>东方希望集团磷矿养猪场产业路</v>
          </cell>
          <cell r="J6752" t="str">
            <v>1312F4308210045</v>
          </cell>
          <cell r="K6752" t="str">
            <v>资源产业路</v>
          </cell>
          <cell r="L6752" t="str">
            <v>一类地区</v>
          </cell>
          <cell r="M6752" t="str">
            <v>国家贫困县</v>
          </cell>
          <cell r="N6752" t="str">
            <v>新建</v>
          </cell>
          <cell r="O6752" t="str">
            <v>东方希望集团磷矿养猪场</v>
          </cell>
          <cell r="R6752" t="str">
            <v>0</v>
          </cell>
          <cell r="S6752" t="str">
            <v>6</v>
          </cell>
          <cell r="T6752" t="str">
            <v>Z032430821</v>
          </cell>
          <cell r="U6752">
            <v>0</v>
          </cell>
          <cell r="V6752">
            <v>0.8</v>
          </cell>
          <cell r="W6752">
            <v>0.8</v>
          </cell>
        </row>
        <row r="6753">
          <cell r="I6753" t="str">
            <v>东方希望集团龙岗养猪场产业路</v>
          </cell>
          <cell r="J6753" t="str">
            <v>1312F4308210047</v>
          </cell>
          <cell r="K6753" t="str">
            <v>资源产业路</v>
          </cell>
          <cell r="L6753" t="str">
            <v>一类地区</v>
          </cell>
          <cell r="M6753" t="str">
            <v>国家贫困县</v>
          </cell>
          <cell r="N6753" t="str">
            <v>新建</v>
          </cell>
          <cell r="O6753" t="str">
            <v>东方希望集团龙岗养猪场</v>
          </cell>
          <cell r="R6753" t="str">
            <v>0</v>
          </cell>
          <cell r="S6753" t="str">
            <v>6</v>
          </cell>
          <cell r="T6753" t="str">
            <v>Z034430821</v>
          </cell>
          <cell r="U6753">
            <v>0</v>
          </cell>
          <cell r="V6753">
            <v>0.7</v>
          </cell>
          <cell r="W6753">
            <v>0.7</v>
          </cell>
        </row>
        <row r="6754">
          <cell r="I6754" t="str">
            <v>东方希望集团龙溪养猪场产业路</v>
          </cell>
          <cell r="J6754" t="str">
            <v>1312F4308210016</v>
          </cell>
          <cell r="K6754" t="str">
            <v>资源产业路</v>
          </cell>
          <cell r="L6754" t="str">
            <v>一类地区</v>
          </cell>
          <cell r="M6754" t="str">
            <v>国家贫困县</v>
          </cell>
          <cell r="N6754" t="str">
            <v>新建</v>
          </cell>
          <cell r="O6754" t="str">
            <v>东方希望集团龙溪养猪场</v>
          </cell>
          <cell r="R6754" t="str">
            <v>0</v>
          </cell>
          <cell r="S6754" t="str">
            <v>6</v>
          </cell>
          <cell r="T6754" t="str">
            <v>Z008430821</v>
          </cell>
          <cell r="U6754">
            <v>0</v>
          </cell>
          <cell r="V6754">
            <v>1.387</v>
          </cell>
          <cell r="W6754">
            <v>1.387</v>
          </cell>
        </row>
        <row r="6755">
          <cell r="I6755" t="str">
            <v>东方希望集团马塔养猪场产业路</v>
          </cell>
          <cell r="J6755" t="str">
            <v>1312F4308210035</v>
          </cell>
          <cell r="K6755" t="str">
            <v>资源产业路</v>
          </cell>
          <cell r="L6755" t="str">
            <v>一类地区</v>
          </cell>
          <cell r="M6755" t="str">
            <v>国家贫困县</v>
          </cell>
          <cell r="N6755" t="str">
            <v>新建</v>
          </cell>
          <cell r="O6755" t="str">
            <v>东方希望集团马塔养猪场</v>
          </cell>
          <cell r="R6755" t="str">
            <v>0</v>
          </cell>
          <cell r="S6755" t="str">
            <v>6</v>
          </cell>
          <cell r="T6755" t="str">
            <v>Z022430821</v>
          </cell>
          <cell r="U6755">
            <v>0</v>
          </cell>
          <cell r="V6755">
            <v>1.6</v>
          </cell>
          <cell r="W6755">
            <v>1.6</v>
          </cell>
        </row>
        <row r="6756">
          <cell r="I6756" t="str">
            <v>东方希望集团双和养猪场产业路</v>
          </cell>
          <cell r="J6756" t="str">
            <v>1312F4308210022</v>
          </cell>
          <cell r="K6756" t="str">
            <v>资源产业路</v>
          </cell>
          <cell r="L6756" t="str">
            <v>一类地区</v>
          </cell>
          <cell r="M6756" t="str">
            <v>国家贫困县</v>
          </cell>
          <cell r="N6756" t="str">
            <v>新建</v>
          </cell>
          <cell r="O6756" t="str">
            <v>东方希望集团双和养猪场</v>
          </cell>
          <cell r="R6756" t="str">
            <v>0</v>
          </cell>
          <cell r="S6756" t="str">
            <v>6</v>
          </cell>
          <cell r="T6756" t="str">
            <v>Z011430821</v>
          </cell>
          <cell r="U6756">
            <v>0</v>
          </cell>
          <cell r="V6756">
            <v>1.5349999999999999</v>
          </cell>
          <cell r="W6756">
            <v>1.5349999999999999</v>
          </cell>
        </row>
        <row r="6757">
          <cell r="I6757" t="str">
            <v>东方希望集团双湖养猪场二厂产业路</v>
          </cell>
          <cell r="J6757" t="str">
            <v>1312F4308210028</v>
          </cell>
          <cell r="K6757" t="str">
            <v>资源产业路</v>
          </cell>
          <cell r="L6757" t="str">
            <v>一类地区</v>
          </cell>
          <cell r="M6757" t="str">
            <v>国家贫困县</v>
          </cell>
          <cell r="N6757" t="str">
            <v>新建</v>
          </cell>
          <cell r="O6757" t="str">
            <v>东方希望集团双湖养猪场二厂</v>
          </cell>
          <cell r="R6757" t="str">
            <v>0</v>
          </cell>
          <cell r="S6757" t="str">
            <v>6</v>
          </cell>
          <cell r="T6757" t="str">
            <v>Z010430821</v>
          </cell>
          <cell r="U6757">
            <v>0</v>
          </cell>
          <cell r="V6757">
            <v>1.2709999999999999</v>
          </cell>
          <cell r="W6757">
            <v>1.2709999999999999</v>
          </cell>
        </row>
        <row r="6758">
          <cell r="I6758" t="str">
            <v>东方希望集团双湖养猪场一厂产业路</v>
          </cell>
          <cell r="J6758" t="str">
            <v>1312F4308210027</v>
          </cell>
          <cell r="K6758" t="str">
            <v>资源产业路</v>
          </cell>
          <cell r="L6758" t="str">
            <v>一类地区</v>
          </cell>
          <cell r="M6758" t="str">
            <v>国家贫困县</v>
          </cell>
          <cell r="N6758" t="str">
            <v>新建</v>
          </cell>
          <cell r="O6758" t="str">
            <v>东方希望集团双湖养猪场一厂</v>
          </cell>
          <cell r="R6758" t="str">
            <v>0</v>
          </cell>
          <cell r="S6758" t="str">
            <v>6</v>
          </cell>
          <cell r="T6758" t="str">
            <v>Z009430821</v>
          </cell>
          <cell r="U6758">
            <v>0</v>
          </cell>
          <cell r="V6758">
            <v>3.1120000000000001</v>
          </cell>
          <cell r="W6758">
            <v>3.1120000000000001</v>
          </cell>
        </row>
        <row r="6759">
          <cell r="I6759" t="str">
            <v>东方希望集团双龙养猪场产业路</v>
          </cell>
          <cell r="J6759" t="str">
            <v>1312F4308210044</v>
          </cell>
          <cell r="K6759" t="str">
            <v>资源产业路</v>
          </cell>
          <cell r="L6759" t="str">
            <v>一类地区</v>
          </cell>
          <cell r="M6759" t="str">
            <v>国家贫困县</v>
          </cell>
          <cell r="N6759" t="str">
            <v>新建</v>
          </cell>
          <cell r="O6759" t="str">
            <v>东方希望集团双龙养猪场</v>
          </cell>
          <cell r="R6759" t="str">
            <v>0</v>
          </cell>
          <cell r="S6759" t="str">
            <v>6</v>
          </cell>
          <cell r="T6759" t="str">
            <v>Z031430821</v>
          </cell>
          <cell r="U6759">
            <v>0</v>
          </cell>
          <cell r="V6759">
            <v>1.2</v>
          </cell>
          <cell r="W6759">
            <v>1.2</v>
          </cell>
        </row>
        <row r="6760">
          <cell r="I6760" t="str">
            <v>东方希望集团双狮养猪场产业路</v>
          </cell>
          <cell r="J6760" t="str">
            <v>1312F4308210032</v>
          </cell>
          <cell r="K6760" t="str">
            <v>资源产业路</v>
          </cell>
          <cell r="L6760" t="str">
            <v>一类地区</v>
          </cell>
          <cell r="M6760" t="str">
            <v>国家贫困县</v>
          </cell>
          <cell r="N6760" t="str">
            <v>新建</v>
          </cell>
          <cell r="O6760" t="str">
            <v>东方希望集团双狮养猪场</v>
          </cell>
          <cell r="R6760" t="str">
            <v>0</v>
          </cell>
          <cell r="S6760" t="str">
            <v>6</v>
          </cell>
          <cell r="T6760" t="str">
            <v>Z019430821</v>
          </cell>
          <cell r="U6760">
            <v>0</v>
          </cell>
          <cell r="V6760">
            <v>1.3</v>
          </cell>
          <cell r="W6760">
            <v>1.3</v>
          </cell>
        </row>
        <row r="6761">
          <cell r="I6761" t="str">
            <v>东方希望集团太坪养猪场产业路</v>
          </cell>
          <cell r="J6761" t="str">
            <v>1312F4308210023</v>
          </cell>
          <cell r="K6761" t="str">
            <v>资源产业路</v>
          </cell>
          <cell r="L6761" t="str">
            <v>一类地区</v>
          </cell>
          <cell r="M6761" t="str">
            <v>国家贫困县</v>
          </cell>
          <cell r="N6761" t="str">
            <v>新建</v>
          </cell>
          <cell r="O6761" t="str">
            <v>东方希望集团太坪养猪场</v>
          </cell>
          <cell r="R6761" t="str">
            <v>0</v>
          </cell>
          <cell r="S6761" t="str">
            <v>6</v>
          </cell>
          <cell r="T6761" t="str">
            <v>Z012430821</v>
          </cell>
          <cell r="U6761">
            <v>0</v>
          </cell>
          <cell r="V6761">
            <v>1.2549999999999999</v>
          </cell>
          <cell r="W6761">
            <v>1.2549999999999999</v>
          </cell>
        </row>
        <row r="6762">
          <cell r="I6762" t="str">
            <v>东方希望集团细木坪养猪场产业路</v>
          </cell>
          <cell r="J6762" t="str">
            <v>1312F4308210037</v>
          </cell>
          <cell r="K6762" t="str">
            <v>资源产业路</v>
          </cell>
          <cell r="L6762" t="str">
            <v>一类地区</v>
          </cell>
          <cell r="M6762" t="str">
            <v>国家贫困县</v>
          </cell>
          <cell r="N6762" t="str">
            <v>新建</v>
          </cell>
          <cell r="O6762" t="str">
            <v>东方希望集团细木坪养猪场</v>
          </cell>
          <cell r="R6762" t="str">
            <v>0</v>
          </cell>
          <cell r="S6762" t="str">
            <v>6</v>
          </cell>
          <cell r="T6762" t="str">
            <v>Z024430821</v>
          </cell>
          <cell r="U6762">
            <v>0</v>
          </cell>
          <cell r="V6762">
            <v>1.5</v>
          </cell>
          <cell r="W6762">
            <v>1.5</v>
          </cell>
        </row>
        <row r="6763">
          <cell r="I6763" t="str">
            <v>东方希望集团辛银养猪场产业路</v>
          </cell>
          <cell r="J6763" t="str">
            <v>1312F4308210033</v>
          </cell>
          <cell r="K6763" t="str">
            <v>资源产业路</v>
          </cell>
          <cell r="L6763" t="str">
            <v>一类地区</v>
          </cell>
          <cell r="M6763" t="str">
            <v>国家贫困县</v>
          </cell>
          <cell r="N6763" t="str">
            <v>新建</v>
          </cell>
          <cell r="O6763" t="str">
            <v>东方希望集团辛银养猪场</v>
          </cell>
          <cell r="R6763" t="str">
            <v>0</v>
          </cell>
          <cell r="S6763" t="str">
            <v>6</v>
          </cell>
          <cell r="T6763" t="str">
            <v>Z020430821</v>
          </cell>
          <cell r="U6763">
            <v>0</v>
          </cell>
          <cell r="V6763">
            <v>0.5</v>
          </cell>
          <cell r="W6763">
            <v>0.5</v>
          </cell>
        </row>
        <row r="6764">
          <cell r="I6764" t="str">
            <v>东方希望集团燕子养猪场产业路</v>
          </cell>
          <cell r="J6764" t="str">
            <v>1312F4308210038</v>
          </cell>
          <cell r="K6764" t="str">
            <v>资源产业路</v>
          </cell>
          <cell r="L6764" t="str">
            <v>一类地区</v>
          </cell>
          <cell r="M6764" t="str">
            <v>国家贫困县</v>
          </cell>
          <cell r="N6764" t="str">
            <v>新建</v>
          </cell>
          <cell r="O6764" t="str">
            <v>东方希望集团燕子养猪场</v>
          </cell>
          <cell r="R6764" t="str">
            <v>0</v>
          </cell>
          <cell r="S6764" t="str">
            <v>6</v>
          </cell>
          <cell r="T6764" t="str">
            <v>Z025430821</v>
          </cell>
          <cell r="U6764">
            <v>0</v>
          </cell>
          <cell r="V6764">
            <v>0.5</v>
          </cell>
          <cell r="W6764">
            <v>0.5</v>
          </cell>
        </row>
        <row r="6765">
          <cell r="I6765" t="str">
            <v>东方希望集团战马养猪场二厂产业路</v>
          </cell>
          <cell r="J6765" t="str">
            <v>1312F4308210034</v>
          </cell>
          <cell r="K6765" t="str">
            <v>资源产业路</v>
          </cell>
          <cell r="L6765" t="str">
            <v>一类地区</v>
          </cell>
          <cell r="M6765" t="str">
            <v>国家贫困县</v>
          </cell>
          <cell r="N6765" t="str">
            <v>新建</v>
          </cell>
          <cell r="O6765" t="str">
            <v>东方希望集团战马养猪场二厂</v>
          </cell>
          <cell r="R6765" t="str">
            <v>0</v>
          </cell>
          <cell r="S6765" t="str">
            <v>6</v>
          </cell>
          <cell r="T6765" t="str">
            <v>Z021430821</v>
          </cell>
          <cell r="U6765">
            <v>0</v>
          </cell>
          <cell r="V6765">
            <v>0.7</v>
          </cell>
          <cell r="W6765">
            <v>0.7</v>
          </cell>
        </row>
        <row r="6766">
          <cell r="I6766" t="str">
            <v>东方希望集团战马养猪一厂场产业路</v>
          </cell>
          <cell r="J6766" t="str">
            <v>1312F4308210012</v>
          </cell>
          <cell r="K6766" t="str">
            <v>资源产业路</v>
          </cell>
          <cell r="L6766" t="str">
            <v>一类地区</v>
          </cell>
          <cell r="M6766" t="str">
            <v>国家贫困县</v>
          </cell>
          <cell r="N6766" t="str">
            <v>新建</v>
          </cell>
          <cell r="O6766" t="str">
            <v>东方希望集团战马养猪一厂</v>
          </cell>
          <cell r="R6766" t="str">
            <v>0</v>
          </cell>
          <cell r="S6766" t="str">
            <v>6</v>
          </cell>
          <cell r="T6766" t="str">
            <v>Z003430821</v>
          </cell>
          <cell r="U6766">
            <v>0</v>
          </cell>
          <cell r="V6766">
            <v>2.5830000000000002</v>
          </cell>
          <cell r="W6766">
            <v>2.5830000000000002</v>
          </cell>
        </row>
        <row r="6767">
          <cell r="I6767" t="str">
            <v>东岳观镇油茶基地产业路</v>
          </cell>
          <cell r="J6767" t="str">
            <v>1312F4308210060</v>
          </cell>
          <cell r="K6767" t="str">
            <v>资源产业路</v>
          </cell>
          <cell r="L6767" t="str">
            <v>一类地区</v>
          </cell>
          <cell r="M6767" t="str">
            <v>国家贫困县</v>
          </cell>
          <cell r="N6767" t="str">
            <v>升级改造（提质改造）</v>
          </cell>
          <cell r="O6767" t="str">
            <v>东岳观镇油茶基地</v>
          </cell>
          <cell r="R6767" t="str">
            <v>3.5</v>
          </cell>
          <cell r="S6767" t="str">
            <v>6.5</v>
          </cell>
          <cell r="T6767" t="str">
            <v>Y341430821</v>
          </cell>
          <cell r="U6767">
            <v>0</v>
          </cell>
          <cell r="V6767">
            <v>6.2119999999999997</v>
          </cell>
          <cell r="W6767">
            <v>6.2119999999999997</v>
          </cell>
        </row>
        <row r="6768">
          <cell r="I6768" t="str">
            <v>二坊坪镇油茶基地产业路</v>
          </cell>
          <cell r="J6768" t="str">
            <v>1312F4308210066</v>
          </cell>
          <cell r="K6768" t="str">
            <v>资源产业路</v>
          </cell>
          <cell r="L6768" t="str">
            <v>一类地区</v>
          </cell>
          <cell r="M6768" t="str">
            <v>国家贫困县</v>
          </cell>
          <cell r="N6768" t="str">
            <v>升级改造（提质改造）</v>
          </cell>
          <cell r="O6768" t="str">
            <v>二坊坪镇油茶基地</v>
          </cell>
          <cell r="R6768" t="str">
            <v>3.5</v>
          </cell>
          <cell r="S6768" t="str">
            <v>6.5</v>
          </cell>
          <cell r="T6768" t="str">
            <v>Y343430821</v>
          </cell>
          <cell r="U6768">
            <v>0</v>
          </cell>
          <cell r="V6768">
            <v>10.443</v>
          </cell>
          <cell r="W6768">
            <v>10.443</v>
          </cell>
        </row>
        <row r="6769">
          <cell r="I6769" t="str">
            <v>凤凰村水果基地产业路</v>
          </cell>
          <cell r="J6769" t="str">
            <v>1312F4308210070</v>
          </cell>
          <cell r="K6769" t="str">
            <v>资源产业路</v>
          </cell>
          <cell r="L6769" t="str">
            <v>一类地区</v>
          </cell>
          <cell r="M6769" t="str">
            <v>国家贫困县</v>
          </cell>
          <cell r="N6769" t="str">
            <v>升级改造（提质改造）</v>
          </cell>
          <cell r="O6769" t="str">
            <v>凤凰村水果基地</v>
          </cell>
          <cell r="R6769" t="str">
            <v>3</v>
          </cell>
          <cell r="S6769" t="str">
            <v>6(4.5)</v>
          </cell>
          <cell r="T6769" t="str">
            <v>C007430821</v>
          </cell>
          <cell r="U6769">
            <v>0</v>
          </cell>
          <cell r="V6769">
            <v>3.25</v>
          </cell>
          <cell r="W6769">
            <v>3.25</v>
          </cell>
        </row>
        <row r="6770">
          <cell r="I6770" t="str">
            <v>高峰乡富垭村水果基地产业路</v>
          </cell>
          <cell r="J6770" t="str">
            <v>1312F4308210065</v>
          </cell>
          <cell r="K6770" t="str">
            <v>资源产业路</v>
          </cell>
          <cell r="L6770" t="str">
            <v>一类地区</v>
          </cell>
          <cell r="M6770" t="str">
            <v>国家贫困县</v>
          </cell>
          <cell r="N6770" t="str">
            <v>升级改造（提质改造）</v>
          </cell>
          <cell r="O6770" t="str">
            <v>高峰乡富垭村水果基地</v>
          </cell>
          <cell r="R6770" t="str">
            <v>3.5</v>
          </cell>
          <cell r="S6770" t="str">
            <v>6.5</v>
          </cell>
          <cell r="T6770" t="str">
            <v>Y348430821</v>
          </cell>
          <cell r="U6770">
            <v>0</v>
          </cell>
          <cell r="V6770">
            <v>4.9139999999999997</v>
          </cell>
          <cell r="W6770">
            <v>4.9139999999999997</v>
          </cell>
        </row>
        <row r="6771">
          <cell r="I6771" t="str">
            <v>高峰乡特种产业基地产业路</v>
          </cell>
          <cell r="J6771" t="str">
            <v>1312F4308210062</v>
          </cell>
          <cell r="K6771" t="str">
            <v>资源产业路</v>
          </cell>
          <cell r="L6771" t="str">
            <v>一类地区</v>
          </cell>
          <cell r="M6771" t="str">
            <v>国家贫困县</v>
          </cell>
          <cell r="N6771" t="str">
            <v>升级改造（提质改造）</v>
          </cell>
          <cell r="O6771" t="str">
            <v>高峰乡特种产业基地</v>
          </cell>
          <cell r="R6771" t="str">
            <v>3.5</v>
          </cell>
          <cell r="S6771" t="str">
            <v>6.5</v>
          </cell>
          <cell r="T6771" t="str">
            <v>Y349430821</v>
          </cell>
          <cell r="U6771">
            <v>0</v>
          </cell>
          <cell r="V6771">
            <v>12.82</v>
          </cell>
          <cell r="W6771">
            <v>12.82</v>
          </cell>
        </row>
        <row r="6772">
          <cell r="I6772" t="str">
            <v>亮垭村水果基地产业路</v>
          </cell>
          <cell r="J6772" t="str">
            <v>1312F4308210071</v>
          </cell>
          <cell r="K6772" t="str">
            <v>资源产业路</v>
          </cell>
          <cell r="L6772" t="str">
            <v>一类地区</v>
          </cell>
          <cell r="M6772" t="str">
            <v>国家贫困县</v>
          </cell>
          <cell r="N6772" t="str">
            <v>升级改造（提质改造）</v>
          </cell>
          <cell r="O6772" t="str">
            <v>亮垭村水果基地</v>
          </cell>
          <cell r="R6772" t="str">
            <v>3</v>
          </cell>
          <cell r="S6772" t="str">
            <v>6.5</v>
          </cell>
          <cell r="T6772" t="str">
            <v>Y209430821</v>
          </cell>
          <cell r="U6772">
            <v>0</v>
          </cell>
          <cell r="V6772">
            <v>8.423</v>
          </cell>
          <cell r="W6772">
            <v>8.423</v>
          </cell>
        </row>
        <row r="6773">
          <cell r="I6773" t="str">
            <v>零阳镇云盘村水果基地产业路</v>
          </cell>
          <cell r="J6773" t="str">
            <v>1312F4308210067</v>
          </cell>
          <cell r="K6773" t="str">
            <v>资源产业路</v>
          </cell>
          <cell r="L6773" t="str">
            <v>一类地区</v>
          </cell>
          <cell r="M6773" t="str">
            <v>国家贫困县</v>
          </cell>
          <cell r="N6773" t="str">
            <v>升级改造（提质改造）</v>
          </cell>
          <cell r="O6773" t="str">
            <v>零阳镇云盘村水果基地</v>
          </cell>
          <cell r="R6773" t="str">
            <v>3.5</v>
          </cell>
          <cell r="S6773" t="str">
            <v>6.5</v>
          </cell>
          <cell r="T6773" t="str">
            <v>Y336430821</v>
          </cell>
          <cell r="U6773">
            <v>0.85299999999999998</v>
          </cell>
          <cell r="V6773">
            <v>3.4980000000000002</v>
          </cell>
          <cell r="W6773">
            <v>2.645</v>
          </cell>
        </row>
        <row r="6774">
          <cell r="I6774" t="str">
            <v>墨园社区千亩油茶基地产业路</v>
          </cell>
          <cell r="J6774" t="str">
            <v>1312F4308210009</v>
          </cell>
          <cell r="K6774" t="str">
            <v>资源产业路</v>
          </cell>
          <cell r="L6774" t="str">
            <v>一类地区</v>
          </cell>
          <cell r="M6774" t="str">
            <v>国家贫困县</v>
          </cell>
          <cell r="N6774" t="str">
            <v>新建</v>
          </cell>
          <cell r="O6774" t="str">
            <v>墨园社区千亩油茶基地</v>
          </cell>
          <cell r="R6774" t="str">
            <v>0</v>
          </cell>
          <cell r="S6774" t="str">
            <v>6</v>
          </cell>
          <cell r="T6774" t="str">
            <v>无</v>
          </cell>
          <cell r="U6774">
            <v>0</v>
          </cell>
          <cell r="V6774">
            <v>2.58</v>
          </cell>
          <cell r="W6774">
            <v>2.58</v>
          </cell>
        </row>
        <row r="6775">
          <cell r="I6775" t="str">
            <v>南岳村水果基地产业路</v>
          </cell>
          <cell r="J6775" t="str">
            <v>1312F4308210069</v>
          </cell>
          <cell r="K6775" t="str">
            <v>资源产业路</v>
          </cell>
          <cell r="L6775" t="str">
            <v>一类地区</v>
          </cell>
          <cell r="M6775" t="str">
            <v>国家贫困县</v>
          </cell>
          <cell r="N6775" t="str">
            <v>升级改造（提质改造）</v>
          </cell>
          <cell r="O6775" t="str">
            <v>南岳村水果基地</v>
          </cell>
          <cell r="R6775" t="str">
            <v>3.5</v>
          </cell>
          <cell r="S6775" t="str">
            <v>6.5</v>
          </cell>
          <cell r="T6775" t="str">
            <v>C695430821</v>
          </cell>
          <cell r="U6775">
            <v>2.3780000000000001</v>
          </cell>
          <cell r="V6775">
            <v>5.4779999999999998</v>
          </cell>
          <cell r="W6775">
            <v>3.1</v>
          </cell>
        </row>
        <row r="6776">
          <cell r="I6776" t="str">
            <v>杉木桥镇水果基地产业路</v>
          </cell>
          <cell r="J6776" t="str">
            <v>1312F4308210064</v>
          </cell>
          <cell r="K6776" t="str">
            <v>资源产业路</v>
          </cell>
          <cell r="L6776" t="str">
            <v>一类地区</v>
          </cell>
          <cell r="M6776" t="str">
            <v>国家贫困县</v>
          </cell>
          <cell r="N6776" t="str">
            <v>升级改造（提质改造）</v>
          </cell>
          <cell r="O6776" t="str">
            <v>杉木桥镇水果基地</v>
          </cell>
          <cell r="R6776" t="str">
            <v>3.5</v>
          </cell>
          <cell r="S6776" t="str">
            <v>6.5</v>
          </cell>
          <cell r="T6776" t="str">
            <v>Y236430821</v>
          </cell>
          <cell r="U6776">
            <v>0</v>
          </cell>
          <cell r="V6776">
            <v>6.673</v>
          </cell>
          <cell r="W6776">
            <v>6.673</v>
          </cell>
        </row>
        <row r="6777">
          <cell r="I6777" t="str">
            <v>杉木桥镇油茶基地产业路</v>
          </cell>
          <cell r="J6777" t="str">
            <v>1312F4308210059</v>
          </cell>
          <cell r="K6777" t="str">
            <v>资源产业路</v>
          </cell>
          <cell r="L6777" t="str">
            <v>一类地区</v>
          </cell>
          <cell r="M6777" t="str">
            <v>国家贫困县</v>
          </cell>
          <cell r="N6777" t="str">
            <v>升级改造（提质改造）</v>
          </cell>
          <cell r="O6777" t="str">
            <v>杉木桥镇油茶基地</v>
          </cell>
          <cell r="R6777" t="str">
            <v>3.5</v>
          </cell>
          <cell r="S6777" t="str">
            <v>6.5</v>
          </cell>
          <cell r="T6777" t="str">
            <v>Y233430821</v>
          </cell>
          <cell r="U6777">
            <v>0</v>
          </cell>
          <cell r="V6777">
            <v>7.3120000000000003</v>
          </cell>
          <cell r="W6777">
            <v>7.3120000000000003</v>
          </cell>
        </row>
        <row r="6778">
          <cell r="I6778" t="str">
            <v>双新村彭家乪牲猪养殖经济合作社产业路</v>
          </cell>
          <cell r="J6778" t="str">
            <v>131201F4308210003</v>
          </cell>
          <cell r="K6778" t="str">
            <v>资源产业路</v>
          </cell>
          <cell r="L6778" t="str">
            <v>一类地区</v>
          </cell>
          <cell r="M6778" t="str">
            <v>国家贫困县</v>
          </cell>
          <cell r="N6778" t="str">
            <v>新建</v>
          </cell>
          <cell r="O6778" t="str">
            <v>双新村彭家乪牲猪养殖经济合作社</v>
          </cell>
          <cell r="R6778" t="str">
            <v>2.8</v>
          </cell>
          <cell r="S6778" t="str">
            <v>6(5)</v>
          </cell>
          <cell r="T6778" t="str">
            <v>V23Z430821</v>
          </cell>
          <cell r="U6778">
            <v>0</v>
          </cell>
          <cell r="V6778">
            <v>2.8</v>
          </cell>
          <cell r="W6778">
            <v>2.8</v>
          </cell>
        </row>
        <row r="6779">
          <cell r="I6779" t="str">
            <v>杨柳铺乡坪峰村柑桔基地产业路</v>
          </cell>
          <cell r="J6779" t="str">
            <v>1312F4308210063</v>
          </cell>
          <cell r="K6779" t="str">
            <v>资源产业路</v>
          </cell>
          <cell r="L6779" t="str">
            <v>一类地区</v>
          </cell>
          <cell r="M6779" t="str">
            <v>国家贫困县</v>
          </cell>
          <cell r="N6779" t="str">
            <v>升级改造（提质改造）</v>
          </cell>
          <cell r="O6779" t="str">
            <v>杨柳铺乡坪峰村柑桔基地</v>
          </cell>
          <cell r="R6779" t="str">
            <v>3.5</v>
          </cell>
          <cell r="S6779" t="str">
            <v>6.5</v>
          </cell>
          <cell r="T6779" t="str">
            <v>C236430821</v>
          </cell>
          <cell r="U6779">
            <v>0</v>
          </cell>
          <cell r="V6779">
            <v>3.8439999999999999</v>
          </cell>
          <cell r="W6779">
            <v>3.8439999999999999</v>
          </cell>
        </row>
        <row r="6780">
          <cell r="I6780" t="str">
            <v>张家界狮渡溪乡村文化体验园产业路</v>
          </cell>
          <cell r="J6780" t="str">
            <v>1312F4308210011</v>
          </cell>
          <cell r="K6780" t="str">
            <v>资源产业路</v>
          </cell>
          <cell r="L6780" t="str">
            <v>一类地区</v>
          </cell>
          <cell r="M6780" t="str">
            <v>国家贫困县</v>
          </cell>
          <cell r="N6780" t="str">
            <v>新建</v>
          </cell>
          <cell r="O6780" t="str">
            <v>张家界狮渡溪乡村文化体验园</v>
          </cell>
          <cell r="R6780" t="str">
            <v>3.5</v>
          </cell>
          <cell r="S6780" t="str">
            <v>6.5</v>
          </cell>
          <cell r="T6780" t="str">
            <v>V01E430821</v>
          </cell>
          <cell r="U6780">
            <v>0</v>
          </cell>
          <cell r="V6780">
            <v>2.5</v>
          </cell>
          <cell r="W6780">
            <v>2.5</v>
          </cell>
        </row>
        <row r="6781">
          <cell r="I6781" t="str">
            <v>赵家岗乡麻山村油茶基地产业路</v>
          </cell>
          <cell r="J6781" t="str">
            <v>1312F4308210061</v>
          </cell>
          <cell r="K6781" t="str">
            <v>资源产业路</v>
          </cell>
          <cell r="L6781" t="str">
            <v>一类地区</v>
          </cell>
          <cell r="M6781" t="str">
            <v>国家贫困县</v>
          </cell>
          <cell r="N6781" t="str">
            <v>升级改造（提质改造）</v>
          </cell>
          <cell r="O6781" t="str">
            <v>赵家岗乡麻山村油茶基地</v>
          </cell>
          <cell r="R6781" t="str">
            <v>3.5</v>
          </cell>
          <cell r="S6781" t="str">
            <v>6.5</v>
          </cell>
          <cell r="T6781" t="str">
            <v>Y243430821</v>
          </cell>
          <cell r="U6781">
            <v>0</v>
          </cell>
          <cell r="V6781">
            <v>5.9749999999999996</v>
          </cell>
          <cell r="W6781">
            <v>5.9749999999999996</v>
          </cell>
        </row>
        <row r="6782">
          <cell r="I6782" t="str">
            <v>八大公山-沙洲连接路</v>
          </cell>
          <cell r="J6782" t="str">
            <v>1312F4308220107</v>
          </cell>
          <cell r="K6782" t="str">
            <v>资源产业路</v>
          </cell>
          <cell r="L6782" t="str">
            <v>一类地区</v>
          </cell>
          <cell r="M6782" t="str">
            <v>国家贫困县</v>
          </cell>
          <cell r="N6782" t="str">
            <v>新建</v>
          </cell>
          <cell r="O6782" t="str">
            <v>桑植县沙洲村生态种养专业合作社</v>
          </cell>
          <cell r="R6782" t="str">
            <v>3</v>
          </cell>
          <cell r="S6782" t="str">
            <v>6</v>
          </cell>
          <cell r="T6782" t="str">
            <v>无</v>
          </cell>
          <cell r="U6782">
            <v>0</v>
          </cell>
          <cell r="V6782">
            <v>6.45</v>
          </cell>
          <cell r="W6782">
            <v>6.45</v>
          </cell>
        </row>
        <row r="6783">
          <cell r="I6783" t="str">
            <v>白杨坡-钟家台连接路</v>
          </cell>
          <cell r="J6783" t="str">
            <v>131302F4308220103</v>
          </cell>
          <cell r="K6783" t="str">
            <v>资源产业路</v>
          </cell>
          <cell r="L6783" t="str">
            <v>一类地区</v>
          </cell>
          <cell r="M6783" t="str">
            <v>国家贫困县</v>
          </cell>
          <cell r="N6783" t="str">
            <v>升级改造（提质改造）</v>
          </cell>
          <cell r="O6783" t="str">
            <v>桑植芙蓉大鲵养殖专业合作社</v>
          </cell>
          <cell r="R6783" t="str">
            <v>3.5</v>
          </cell>
          <cell r="S6783" t="str">
            <v>6</v>
          </cell>
          <cell r="T6783" t="str">
            <v>无</v>
          </cell>
          <cell r="U6783">
            <v>0</v>
          </cell>
          <cell r="V6783">
            <v>2.85</v>
          </cell>
          <cell r="W6783">
            <v>2.85</v>
          </cell>
        </row>
        <row r="6784">
          <cell r="I6784" t="str">
            <v>长潭坪-白石连接路</v>
          </cell>
          <cell r="J6784" t="str">
            <v>131302F4308220041</v>
          </cell>
          <cell r="K6784" t="str">
            <v>资源产业路</v>
          </cell>
          <cell r="L6784" t="str">
            <v>一类地区</v>
          </cell>
          <cell r="M6784" t="str">
            <v>国家贫困县</v>
          </cell>
          <cell r="N6784" t="str">
            <v>升级改造（提质改造）</v>
          </cell>
          <cell r="O6784" t="str">
            <v>桑植县龙泉蜜蜂养殖专业合作社</v>
          </cell>
          <cell r="R6784" t="str">
            <v>4.5</v>
          </cell>
          <cell r="S6784" t="str">
            <v>6</v>
          </cell>
          <cell r="T6784" t="str">
            <v>Y997430822</v>
          </cell>
          <cell r="U6784">
            <v>0</v>
          </cell>
          <cell r="V6784">
            <v>33.6</v>
          </cell>
          <cell r="W6784">
            <v>33.6</v>
          </cell>
        </row>
        <row r="6785">
          <cell r="I6785" t="str">
            <v>陈家坪产业路</v>
          </cell>
          <cell r="J6785" t="str">
            <v>1312F4308220145</v>
          </cell>
          <cell r="K6785" t="str">
            <v>资源产业路</v>
          </cell>
          <cell r="L6785" t="str">
            <v>一类地区</v>
          </cell>
          <cell r="M6785" t="str">
            <v>国家贫困县</v>
          </cell>
          <cell r="N6785" t="str">
            <v>新建</v>
          </cell>
          <cell r="O6785" t="str">
            <v>桑植陈航蔬菜种植专业合作社</v>
          </cell>
          <cell r="R6785" t="str">
            <v>3.5</v>
          </cell>
          <cell r="S6785" t="str">
            <v>6</v>
          </cell>
          <cell r="T6785" t="str">
            <v>无</v>
          </cell>
          <cell r="U6785">
            <v>0</v>
          </cell>
          <cell r="V6785">
            <v>1.56</v>
          </cell>
          <cell r="W6785">
            <v>1.56</v>
          </cell>
        </row>
        <row r="6786">
          <cell r="I6786" t="str">
            <v>陈家院至榆树坪连接路</v>
          </cell>
          <cell r="J6786" t="str">
            <v>131301F4308220028</v>
          </cell>
          <cell r="K6786" t="str">
            <v>资源产业路</v>
          </cell>
          <cell r="L6786" t="str">
            <v>一类地区</v>
          </cell>
          <cell r="M6786" t="str">
            <v>国家贫困县</v>
          </cell>
          <cell r="N6786" t="str">
            <v>升级改造（提质改造）</v>
          </cell>
          <cell r="O6786" t="str">
            <v>桑植县陈家院村生态种养殖专业合作社</v>
          </cell>
          <cell r="R6786" t="str">
            <v>3.5</v>
          </cell>
          <cell r="S6786" t="str">
            <v>6</v>
          </cell>
          <cell r="T6786" t="str">
            <v>无</v>
          </cell>
          <cell r="U6786">
            <v>0</v>
          </cell>
          <cell r="V6786">
            <v>3.7</v>
          </cell>
          <cell r="W6786">
            <v>3.7</v>
          </cell>
        </row>
        <row r="6787">
          <cell r="I6787" t="str">
            <v>懂市－大田垭连接路</v>
          </cell>
          <cell r="J6787" t="str">
            <v>131302F4308220070</v>
          </cell>
          <cell r="K6787" t="str">
            <v>资源产业路</v>
          </cell>
          <cell r="L6787" t="str">
            <v>一类地区</v>
          </cell>
          <cell r="M6787" t="str">
            <v>国家贫困县</v>
          </cell>
          <cell r="N6787" t="str">
            <v>升级改造（提质改造）</v>
          </cell>
          <cell r="O6787" t="str">
            <v>桑植县懂市蜜蜂养殖专业合作社</v>
          </cell>
          <cell r="R6787" t="str">
            <v>3.5</v>
          </cell>
          <cell r="S6787" t="str">
            <v>6</v>
          </cell>
          <cell r="T6787" t="str">
            <v>无</v>
          </cell>
          <cell r="U6787">
            <v>0</v>
          </cell>
          <cell r="V6787">
            <v>1.47</v>
          </cell>
          <cell r="W6787">
            <v>1.47</v>
          </cell>
        </row>
        <row r="6788">
          <cell r="I6788" t="str">
            <v>甘溪坪-泉门口连接路</v>
          </cell>
          <cell r="J6788" t="str">
            <v>131302F4308220051</v>
          </cell>
          <cell r="K6788" t="str">
            <v>资源产业路</v>
          </cell>
          <cell r="L6788" t="str">
            <v>一类地区</v>
          </cell>
          <cell r="M6788" t="str">
            <v>国家贫困县</v>
          </cell>
          <cell r="N6788" t="str">
            <v>升级改造（提质改造）</v>
          </cell>
          <cell r="O6788" t="str">
            <v>桑植县池超林木种植专业合作社</v>
          </cell>
          <cell r="R6788" t="str">
            <v>4.5</v>
          </cell>
          <cell r="S6788" t="str">
            <v>6</v>
          </cell>
          <cell r="T6788" t="str">
            <v>无</v>
          </cell>
          <cell r="U6788">
            <v>0</v>
          </cell>
          <cell r="V6788">
            <v>2.2000000000000002</v>
          </cell>
          <cell r="W6788">
            <v>2.2000000000000002</v>
          </cell>
        </row>
        <row r="6789">
          <cell r="I6789" t="str">
            <v>古树坪-泉孔连接路</v>
          </cell>
          <cell r="J6789" t="str">
            <v>1312F4308220137</v>
          </cell>
          <cell r="K6789" t="str">
            <v>资源产业路</v>
          </cell>
          <cell r="L6789" t="str">
            <v>一类地区</v>
          </cell>
          <cell r="M6789" t="str">
            <v>国家贫困县</v>
          </cell>
          <cell r="N6789" t="str">
            <v>新建</v>
          </cell>
          <cell r="O6789" t="str">
            <v>张家界冲天溪生态种养专业合作社</v>
          </cell>
          <cell r="R6789" t="str">
            <v>3.5</v>
          </cell>
          <cell r="S6789" t="str">
            <v>6</v>
          </cell>
          <cell r="T6789" t="str">
            <v>无</v>
          </cell>
          <cell r="U6789">
            <v>0</v>
          </cell>
          <cell r="V6789">
            <v>0.9</v>
          </cell>
          <cell r="W6789">
            <v>0.9</v>
          </cell>
        </row>
        <row r="6790">
          <cell r="I6790" t="str">
            <v>黄山峪-铜矿连接路</v>
          </cell>
          <cell r="J6790" t="str">
            <v>1312F4308220093</v>
          </cell>
          <cell r="K6790" t="str">
            <v>资源产业路</v>
          </cell>
          <cell r="L6790" t="str">
            <v>一类地区</v>
          </cell>
          <cell r="M6790" t="str">
            <v>国家贫困县</v>
          </cell>
          <cell r="N6790" t="str">
            <v>新建</v>
          </cell>
          <cell r="O6790" t="str">
            <v>黄山峪红薯种植专业合作社</v>
          </cell>
          <cell r="R6790" t="str">
            <v>3.5</v>
          </cell>
          <cell r="S6790" t="str">
            <v>6</v>
          </cell>
          <cell r="T6790" t="str">
            <v>无</v>
          </cell>
          <cell r="U6790">
            <v>0</v>
          </cell>
          <cell r="V6790">
            <v>7.5</v>
          </cell>
          <cell r="W6790">
            <v>7.5</v>
          </cell>
        </row>
        <row r="6791">
          <cell r="I6791" t="str">
            <v>检测中心-养殖厂连接路</v>
          </cell>
          <cell r="J6791" t="str">
            <v>1312F4308220121</v>
          </cell>
          <cell r="K6791" t="str">
            <v>资源产业路</v>
          </cell>
          <cell r="L6791" t="str">
            <v>一类地区</v>
          </cell>
          <cell r="M6791" t="str">
            <v>国家贫困县</v>
          </cell>
          <cell r="N6791" t="str">
            <v>新建</v>
          </cell>
          <cell r="O6791" t="str">
            <v>桑植县半山村生猪养殖有限公司</v>
          </cell>
          <cell r="R6791" t="str">
            <v>3.5</v>
          </cell>
          <cell r="S6791" t="str">
            <v>6</v>
          </cell>
          <cell r="T6791" t="str">
            <v>C545430822</v>
          </cell>
          <cell r="U6791">
            <v>0</v>
          </cell>
          <cell r="V6791">
            <v>2.254</v>
          </cell>
          <cell r="W6791">
            <v>2.254</v>
          </cell>
        </row>
        <row r="6792">
          <cell r="I6792" t="str">
            <v>金塔至高峰连接路</v>
          </cell>
          <cell r="J6792" t="str">
            <v>131302F4308220095</v>
          </cell>
          <cell r="K6792" t="str">
            <v>资源产业路</v>
          </cell>
          <cell r="L6792" t="str">
            <v>一类地区</v>
          </cell>
          <cell r="M6792" t="str">
            <v>国家贫困县</v>
          </cell>
          <cell r="N6792" t="str">
            <v>新建</v>
          </cell>
          <cell r="O6792" t="str">
            <v>桑植县财瑞畜牧养殖专业合作社</v>
          </cell>
          <cell r="R6792" t="str">
            <v>3.5</v>
          </cell>
          <cell r="S6792" t="str">
            <v>6</v>
          </cell>
          <cell r="T6792" t="str">
            <v>无</v>
          </cell>
          <cell r="U6792">
            <v>0</v>
          </cell>
          <cell r="V6792">
            <v>3.1640000000000001</v>
          </cell>
          <cell r="W6792">
            <v>3.1640000000000001</v>
          </cell>
        </row>
        <row r="6793">
          <cell r="I6793" t="str">
            <v>空壳树-中湖连接路</v>
          </cell>
          <cell r="J6793" t="str">
            <v>131302F4308220104</v>
          </cell>
          <cell r="K6793" t="str">
            <v>资源产业路</v>
          </cell>
          <cell r="L6793" t="str">
            <v>一类地区</v>
          </cell>
          <cell r="M6793" t="str">
            <v>国家贫困县</v>
          </cell>
          <cell r="N6793" t="str">
            <v>升级改造（提质改造）</v>
          </cell>
          <cell r="O6793" t="str">
            <v>桑植县峪安种养农民专业合作社</v>
          </cell>
          <cell r="R6793" t="str">
            <v>4.5</v>
          </cell>
          <cell r="S6793" t="str">
            <v>6</v>
          </cell>
          <cell r="T6793" t="str">
            <v>无</v>
          </cell>
          <cell r="U6793">
            <v>0</v>
          </cell>
          <cell r="V6793">
            <v>6.61</v>
          </cell>
          <cell r="W6793">
            <v>6.61</v>
          </cell>
        </row>
        <row r="6794">
          <cell r="I6794" t="str">
            <v>矿洞山-廖家院连接路</v>
          </cell>
          <cell r="J6794" t="str">
            <v>131301F4308220027</v>
          </cell>
          <cell r="K6794" t="str">
            <v>资源产业路</v>
          </cell>
          <cell r="L6794" t="str">
            <v>一类地区</v>
          </cell>
          <cell r="M6794" t="str">
            <v>国家贫困县</v>
          </cell>
          <cell r="N6794" t="str">
            <v>升级改造（提质改造）</v>
          </cell>
          <cell r="O6794" t="str">
            <v>桑植县水田坪村大山烟叶种植农民专业合作社</v>
          </cell>
          <cell r="R6794" t="str">
            <v>4.5</v>
          </cell>
          <cell r="S6794" t="str">
            <v>6</v>
          </cell>
          <cell r="T6794" t="str">
            <v>无</v>
          </cell>
          <cell r="U6794">
            <v>0</v>
          </cell>
          <cell r="V6794">
            <v>17</v>
          </cell>
          <cell r="W6794">
            <v>17</v>
          </cell>
        </row>
        <row r="6795">
          <cell r="I6795" t="str">
            <v>李家湾连接边界路</v>
          </cell>
          <cell r="J6795" t="str">
            <v>1312F4308220127</v>
          </cell>
          <cell r="K6795" t="str">
            <v>资源产业路</v>
          </cell>
          <cell r="L6795" t="str">
            <v>一类地区</v>
          </cell>
          <cell r="M6795" t="str">
            <v>国家贫困县</v>
          </cell>
          <cell r="N6795" t="str">
            <v>新建</v>
          </cell>
          <cell r="O6795" t="str">
            <v>桑植县老圆桶中蜂养殖专业合作社</v>
          </cell>
          <cell r="R6795" t="str">
            <v>3.5</v>
          </cell>
          <cell r="S6795" t="str">
            <v>6</v>
          </cell>
          <cell r="T6795" t="str">
            <v>Y411430822</v>
          </cell>
          <cell r="U6795">
            <v>0</v>
          </cell>
          <cell r="V6795">
            <v>0.89</v>
          </cell>
          <cell r="W6795">
            <v>0.89</v>
          </cell>
        </row>
        <row r="6796">
          <cell r="I6796" t="str">
            <v>利九公路-段家台</v>
          </cell>
          <cell r="J6796" t="str">
            <v>131201F4308220004</v>
          </cell>
          <cell r="K6796" t="str">
            <v>资源产业路</v>
          </cell>
          <cell r="L6796" t="str">
            <v>一类地区</v>
          </cell>
          <cell r="M6796" t="str">
            <v>国家贫困县</v>
          </cell>
          <cell r="N6796" t="str">
            <v>新建</v>
          </cell>
          <cell r="O6796" t="str">
            <v>桑植县九峰寨蜜蜂养殖专业合作社</v>
          </cell>
          <cell r="R6796" t="str">
            <v>3.5</v>
          </cell>
          <cell r="S6796" t="str">
            <v>6</v>
          </cell>
          <cell r="T6796" t="str">
            <v>无</v>
          </cell>
          <cell r="U6796">
            <v>0</v>
          </cell>
          <cell r="V6796">
            <v>1.1000000000000001</v>
          </cell>
          <cell r="W6796">
            <v>1.1000000000000001</v>
          </cell>
        </row>
        <row r="6797">
          <cell r="I6797" t="str">
            <v>林光-下坪连接路</v>
          </cell>
          <cell r="J6797" t="str">
            <v>1312F4308220116</v>
          </cell>
          <cell r="K6797" t="str">
            <v>资源产业路</v>
          </cell>
          <cell r="L6797" t="str">
            <v>一类地区</v>
          </cell>
          <cell r="M6797" t="str">
            <v>国家贫困县</v>
          </cell>
          <cell r="N6797" t="str">
            <v>新建</v>
          </cell>
          <cell r="O6797" t="str">
            <v>桑植县玉桂魔芋种植专业合作社</v>
          </cell>
          <cell r="R6797" t="str">
            <v>3.5</v>
          </cell>
          <cell r="S6797" t="str">
            <v>6</v>
          </cell>
          <cell r="T6797" t="str">
            <v>Y561430822</v>
          </cell>
          <cell r="U6797">
            <v>0</v>
          </cell>
          <cell r="V6797">
            <v>5.7350000000000003</v>
          </cell>
          <cell r="W6797">
            <v>5.7350000000000003</v>
          </cell>
        </row>
        <row r="6798">
          <cell r="I6798" t="str">
            <v>刘家峪-龚家界连接路</v>
          </cell>
          <cell r="J6798" t="str">
            <v>1312F4308220110</v>
          </cell>
          <cell r="K6798" t="str">
            <v>资源产业路</v>
          </cell>
          <cell r="L6798" t="str">
            <v>一类地区</v>
          </cell>
          <cell r="M6798" t="str">
            <v>国家贫困县</v>
          </cell>
          <cell r="N6798" t="str">
            <v>新建</v>
          </cell>
          <cell r="O6798" t="str">
            <v>桑植县百福畜牧养殖专业合作社</v>
          </cell>
          <cell r="R6798" t="str">
            <v>3</v>
          </cell>
          <cell r="S6798" t="str">
            <v>6</v>
          </cell>
          <cell r="T6798" t="str">
            <v>无</v>
          </cell>
          <cell r="U6798">
            <v>0</v>
          </cell>
          <cell r="V6798">
            <v>2.4700000000000002</v>
          </cell>
          <cell r="W6798">
            <v>2.4700000000000002</v>
          </cell>
        </row>
        <row r="6799">
          <cell r="I6799" t="str">
            <v>龙洞坪-麦地坪连接路</v>
          </cell>
          <cell r="J6799" t="str">
            <v>131301F4308220023</v>
          </cell>
          <cell r="K6799" t="str">
            <v>资源产业路</v>
          </cell>
          <cell r="L6799" t="str">
            <v>一类地区</v>
          </cell>
          <cell r="M6799" t="str">
            <v>国家贫困县</v>
          </cell>
          <cell r="N6799" t="str">
            <v>升级改造（提质改造）</v>
          </cell>
          <cell r="O6799" t="str">
            <v>桑植县滚水峪蔬菜种植专业合作社</v>
          </cell>
          <cell r="R6799" t="str">
            <v>4.5</v>
          </cell>
          <cell r="S6799" t="str">
            <v>6</v>
          </cell>
          <cell r="T6799" t="str">
            <v>Y995430822</v>
          </cell>
          <cell r="U6799">
            <v>0</v>
          </cell>
          <cell r="V6799">
            <v>6.51</v>
          </cell>
          <cell r="W6799">
            <v>6.51</v>
          </cell>
        </row>
        <row r="6800">
          <cell r="I6800" t="str">
            <v>马骆-张家台连接路</v>
          </cell>
          <cell r="J6800" t="str">
            <v>131302F4308220072</v>
          </cell>
          <cell r="K6800" t="str">
            <v>资源产业路</v>
          </cell>
          <cell r="L6800" t="str">
            <v>一类地区</v>
          </cell>
          <cell r="M6800" t="str">
            <v>国家贫困县</v>
          </cell>
          <cell r="N6800" t="str">
            <v>升级改造（提质改造）</v>
          </cell>
          <cell r="O6800" t="str">
            <v>桑植县精诚珍稀苗木培育专业合作社</v>
          </cell>
          <cell r="R6800" t="str">
            <v>3.5</v>
          </cell>
          <cell r="S6800" t="str">
            <v>6</v>
          </cell>
          <cell r="T6800" t="str">
            <v>无</v>
          </cell>
          <cell r="U6800">
            <v>0</v>
          </cell>
          <cell r="V6800">
            <v>2.13</v>
          </cell>
          <cell r="W6800">
            <v>2.13</v>
          </cell>
        </row>
        <row r="6801">
          <cell r="I6801" t="str">
            <v>磨岭垭-卓家坝连接路</v>
          </cell>
          <cell r="J6801" t="str">
            <v>1312F4308220103</v>
          </cell>
          <cell r="K6801" t="str">
            <v>资源产业路</v>
          </cell>
          <cell r="L6801" t="str">
            <v>一类地区</v>
          </cell>
          <cell r="M6801" t="str">
            <v>国家贫困县</v>
          </cell>
          <cell r="N6801" t="str">
            <v>新建</v>
          </cell>
          <cell r="O6801" t="str">
            <v>桑植县南湖种养专业合作社</v>
          </cell>
          <cell r="R6801" t="str">
            <v>3</v>
          </cell>
          <cell r="S6801" t="str">
            <v>6</v>
          </cell>
          <cell r="T6801" t="str">
            <v>无</v>
          </cell>
          <cell r="U6801">
            <v>0</v>
          </cell>
          <cell r="V6801">
            <v>2.5099999999999998</v>
          </cell>
          <cell r="W6801">
            <v>2.5099999999999998</v>
          </cell>
        </row>
        <row r="6802">
          <cell r="I6802" t="str">
            <v>莫家台茶叶产业园道路</v>
          </cell>
          <cell r="J6802" t="str">
            <v>1312F4308220120</v>
          </cell>
          <cell r="K6802" t="str">
            <v>资源产业路</v>
          </cell>
          <cell r="L6802" t="str">
            <v>一类地区</v>
          </cell>
          <cell r="M6802" t="str">
            <v>国家贫困县</v>
          </cell>
          <cell r="N6802" t="str">
            <v>新建</v>
          </cell>
          <cell r="O6802" t="str">
            <v>张家界八达公山茶叶种植农民专业合作社</v>
          </cell>
          <cell r="R6802" t="str">
            <v>3.5</v>
          </cell>
          <cell r="S6802" t="str">
            <v>6</v>
          </cell>
          <cell r="T6802" t="str">
            <v>无</v>
          </cell>
          <cell r="U6802">
            <v>0</v>
          </cell>
          <cell r="V6802">
            <v>0.91200000000000003</v>
          </cell>
          <cell r="W6802">
            <v>0.91200000000000003</v>
          </cell>
        </row>
        <row r="6803">
          <cell r="I6803" t="str">
            <v>内半坡-庄耳坪连接路</v>
          </cell>
          <cell r="J6803" t="str">
            <v>131301F4308220020</v>
          </cell>
          <cell r="K6803" t="str">
            <v>资源产业路</v>
          </cell>
          <cell r="L6803" t="str">
            <v>一类地区</v>
          </cell>
          <cell r="M6803" t="str">
            <v>国家贫困县</v>
          </cell>
          <cell r="N6803" t="str">
            <v>升级改造（提质改造）</v>
          </cell>
          <cell r="O6803" t="str">
            <v>桑植县沁园茶叶种植专业合作社</v>
          </cell>
          <cell r="R6803" t="str">
            <v>4.5</v>
          </cell>
          <cell r="S6803" t="str">
            <v>6</v>
          </cell>
          <cell r="T6803" t="str">
            <v>无</v>
          </cell>
          <cell r="U6803">
            <v>0</v>
          </cell>
          <cell r="V6803">
            <v>7.5</v>
          </cell>
          <cell r="W6803">
            <v>7.5</v>
          </cell>
        </row>
        <row r="6804">
          <cell r="I6804" t="str">
            <v>尼姑田-廖家坡连接路</v>
          </cell>
          <cell r="J6804" t="str">
            <v>1312F4308220098</v>
          </cell>
          <cell r="K6804" t="str">
            <v>资源产业路</v>
          </cell>
          <cell r="L6804" t="str">
            <v>一类地区</v>
          </cell>
          <cell r="M6804" t="str">
            <v>国家贫困县</v>
          </cell>
          <cell r="N6804" t="str">
            <v>新建</v>
          </cell>
          <cell r="O6804" t="str">
            <v>桑植县叶缘种植专业合作社</v>
          </cell>
          <cell r="R6804" t="str">
            <v>3.5</v>
          </cell>
          <cell r="S6804" t="str">
            <v>6</v>
          </cell>
          <cell r="T6804" t="str">
            <v>无</v>
          </cell>
          <cell r="U6804">
            <v>0</v>
          </cell>
          <cell r="V6804">
            <v>3.5</v>
          </cell>
          <cell r="W6804">
            <v>3.5</v>
          </cell>
        </row>
        <row r="6805">
          <cell r="I6805" t="str">
            <v>聂家台-涂家铺连接路</v>
          </cell>
          <cell r="J6805" t="str">
            <v>1312F4308220102</v>
          </cell>
          <cell r="K6805" t="str">
            <v>资源产业路</v>
          </cell>
          <cell r="L6805" t="str">
            <v>一类地区</v>
          </cell>
          <cell r="M6805" t="str">
            <v>国家贫困县</v>
          </cell>
          <cell r="N6805" t="str">
            <v>升级改造（提质改造）</v>
          </cell>
          <cell r="O6805" t="str">
            <v>桑植县三合街茶叶种植专业合作社</v>
          </cell>
          <cell r="R6805" t="str">
            <v>4</v>
          </cell>
          <cell r="S6805" t="str">
            <v>6</v>
          </cell>
          <cell r="T6805" t="str">
            <v>无</v>
          </cell>
          <cell r="U6805">
            <v>0</v>
          </cell>
          <cell r="V6805">
            <v>3.6</v>
          </cell>
          <cell r="W6805">
            <v>3.6</v>
          </cell>
        </row>
        <row r="6806">
          <cell r="I6806" t="str">
            <v>群英洞-黄河连接路</v>
          </cell>
          <cell r="J6806" t="str">
            <v>131301F4308220030</v>
          </cell>
          <cell r="K6806" t="str">
            <v>资源产业路</v>
          </cell>
          <cell r="L6806" t="str">
            <v>一类地区</v>
          </cell>
          <cell r="M6806" t="str">
            <v>国家贫困县</v>
          </cell>
          <cell r="N6806" t="str">
            <v>升级改造（提质改造）</v>
          </cell>
          <cell r="O6806" t="str">
            <v>桑植县花千谷花卉苗木种植专业合作社</v>
          </cell>
          <cell r="R6806" t="str">
            <v>4.5</v>
          </cell>
          <cell r="S6806" t="str">
            <v>6</v>
          </cell>
          <cell r="T6806" t="str">
            <v>无</v>
          </cell>
          <cell r="U6806">
            <v>0</v>
          </cell>
          <cell r="V6806">
            <v>13.2</v>
          </cell>
          <cell r="W6806">
            <v>13.2</v>
          </cell>
        </row>
        <row r="6807">
          <cell r="I6807" t="str">
            <v>人潮溪大桥-白石连接路</v>
          </cell>
          <cell r="J6807" t="str">
            <v>1312F4308220126</v>
          </cell>
          <cell r="K6807" t="str">
            <v>资源产业路</v>
          </cell>
          <cell r="L6807" t="str">
            <v>一类地区</v>
          </cell>
          <cell r="M6807" t="str">
            <v>国家贫困县</v>
          </cell>
          <cell r="N6807" t="str">
            <v>新建</v>
          </cell>
          <cell r="O6807" t="str">
            <v>桑植县金时畜牧养殖专业合作社</v>
          </cell>
          <cell r="R6807" t="str">
            <v>3.5</v>
          </cell>
          <cell r="S6807" t="str">
            <v>6</v>
          </cell>
          <cell r="T6807" t="str">
            <v>无</v>
          </cell>
          <cell r="U6807">
            <v>0</v>
          </cell>
          <cell r="V6807">
            <v>3.149</v>
          </cell>
          <cell r="W6807">
            <v>3.149</v>
          </cell>
        </row>
        <row r="6808">
          <cell r="I6808" t="str">
            <v>三漤子-渔兰溪连接路</v>
          </cell>
          <cell r="J6808" t="str">
            <v>131301F4308220026</v>
          </cell>
          <cell r="K6808" t="str">
            <v>资源产业路</v>
          </cell>
          <cell r="L6808" t="str">
            <v>一类地区</v>
          </cell>
          <cell r="M6808" t="str">
            <v>国家贫困县</v>
          </cell>
          <cell r="N6808" t="str">
            <v>升级改造（提质改造）</v>
          </cell>
          <cell r="O6808" t="str">
            <v>桑植县强胜畜牧养殖专业合作社</v>
          </cell>
          <cell r="R6808" t="str">
            <v>3.5</v>
          </cell>
          <cell r="S6808" t="str">
            <v>6</v>
          </cell>
          <cell r="T6808" t="str">
            <v>无</v>
          </cell>
          <cell r="U6808">
            <v>0</v>
          </cell>
          <cell r="V6808">
            <v>12</v>
          </cell>
          <cell r="W6808">
            <v>12</v>
          </cell>
        </row>
        <row r="6809">
          <cell r="I6809" t="str">
            <v>桑植东方希望畜牧有限公司连接路（范家峪-滴水洞）</v>
          </cell>
          <cell r="J6809" t="str">
            <v>1312F4308220109</v>
          </cell>
          <cell r="K6809" t="str">
            <v>资源产业路</v>
          </cell>
          <cell r="L6809" t="str">
            <v>一类地区</v>
          </cell>
          <cell r="M6809" t="str">
            <v>国家贫困县</v>
          </cell>
          <cell r="N6809" t="str">
            <v>新建</v>
          </cell>
          <cell r="O6809" t="str">
            <v>桑植东方希望畜牧有限公司</v>
          </cell>
          <cell r="R6809" t="str">
            <v>3.5</v>
          </cell>
          <cell r="S6809" t="str">
            <v>6</v>
          </cell>
          <cell r="T6809" t="str">
            <v>VH31430822</v>
          </cell>
          <cell r="U6809">
            <v>0</v>
          </cell>
          <cell r="V6809">
            <v>0.76400000000000001</v>
          </cell>
          <cell r="W6809">
            <v>0.76400000000000001</v>
          </cell>
        </row>
        <row r="6810">
          <cell r="I6810" t="str">
            <v>桑植东方希望畜牧有限公司连接路（凉亭垭-阴坡洞）</v>
          </cell>
          <cell r="J6810" t="str">
            <v>1312F4308220108</v>
          </cell>
          <cell r="K6810" t="str">
            <v>资源产业路</v>
          </cell>
          <cell r="L6810" t="str">
            <v>一类地区</v>
          </cell>
          <cell r="M6810" t="str">
            <v>国家贫困县</v>
          </cell>
          <cell r="N6810" t="str">
            <v>新建</v>
          </cell>
          <cell r="O6810" t="str">
            <v>桑植东方希望畜牧有限公司</v>
          </cell>
          <cell r="R6810" t="str">
            <v>3</v>
          </cell>
          <cell r="S6810" t="str">
            <v>6</v>
          </cell>
          <cell r="T6810" t="str">
            <v>无</v>
          </cell>
          <cell r="U6810">
            <v>0</v>
          </cell>
          <cell r="V6810">
            <v>1.8149999999999999</v>
          </cell>
          <cell r="W6810">
            <v>1.8149999999999999</v>
          </cell>
        </row>
        <row r="6811">
          <cell r="I6811" t="str">
            <v>桑梓电厂-庄家湾连接路</v>
          </cell>
          <cell r="J6811" t="str">
            <v>131302F4308220077</v>
          </cell>
          <cell r="K6811" t="str">
            <v>资源产业路</v>
          </cell>
          <cell r="L6811" t="str">
            <v>一类地区</v>
          </cell>
          <cell r="M6811" t="str">
            <v>国家贫困县</v>
          </cell>
          <cell r="N6811" t="str">
            <v>升级改造（提质改造）</v>
          </cell>
          <cell r="O6811" t="str">
            <v>桑植砚垭水产养殖专业合作社</v>
          </cell>
          <cell r="R6811" t="str">
            <v>4</v>
          </cell>
          <cell r="S6811" t="str">
            <v>6</v>
          </cell>
          <cell r="T6811" t="str">
            <v>无</v>
          </cell>
          <cell r="U6811">
            <v>0</v>
          </cell>
          <cell r="V6811">
            <v>1.26</v>
          </cell>
          <cell r="W6811">
            <v>1.26</v>
          </cell>
        </row>
        <row r="6812">
          <cell r="I6812" t="str">
            <v>砂河坪-南门坡连接路</v>
          </cell>
          <cell r="J6812" t="str">
            <v>131302F4308220049</v>
          </cell>
          <cell r="K6812" t="str">
            <v>资源产业路</v>
          </cell>
          <cell r="L6812" t="str">
            <v>一类地区</v>
          </cell>
          <cell r="M6812" t="str">
            <v>国家贫困县</v>
          </cell>
          <cell r="N6812" t="str">
            <v>升级改造（提质改造）</v>
          </cell>
          <cell r="O6812" t="str">
            <v>桑植县岩屋口兴旺茶叶种植专业合作社</v>
          </cell>
          <cell r="R6812" t="str">
            <v>4.5</v>
          </cell>
          <cell r="S6812" t="str">
            <v>6</v>
          </cell>
          <cell r="T6812" t="str">
            <v>无</v>
          </cell>
          <cell r="U6812">
            <v>0</v>
          </cell>
          <cell r="V6812">
            <v>5.4</v>
          </cell>
          <cell r="W6812">
            <v>5.4</v>
          </cell>
        </row>
        <row r="6813">
          <cell r="I6813" t="str">
            <v>少山峪-龙木泉连接路</v>
          </cell>
          <cell r="J6813" t="str">
            <v>131302F4308220083</v>
          </cell>
          <cell r="K6813" t="str">
            <v>资源产业路</v>
          </cell>
          <cell r="L6813" t="str">
            <v>一类地区</v>
          </cell>
          <cell r="M6813" t="str">
            <v>国家贫困县</v>
          </cell>
          <cell r="N6813" t="str">
            <v>升级改造（提质改造）</v>
          </cell>
          <cell r="O6813" t="str">
            <v>桑植县田野园畜牧养殖专业合作社</v>
          </cell>
          <cell r="R6813" t="str">
            <v>3.5</v>
          </cell>
          <cell r="S6813" t="str">
            <v>6</v>
          </cell>
          <cell r="T6813" t="str">
            <v>C97A430822</v>
          </cell>
          <cell r="U6813">
            <v>0</v>
          </cell>
          <cell r="V6813">
            <v>1.4</v>
          </cell>
          <cell r="W6813">
            <v>1.4</v>
          </cell>
        </row>
        <row r="6814">
          <cell r="I6814" t="str">
            <v>双龙-田坪连接路</v>
          </cell>
          <cell r="J6814" t="str">
            <v>131302F4308220097</v>
          </cell>
          <cell r="K6814" t="str">
            <v>资源产业路</v>
          </cell>
          <cell r="L6814" t="str">
            <v>一类地区</v>
          </cell>
          <cell r="M6814" t="str">
            <v>国家贫困县</v>
          </cell>
          <cell r="N6814" t="str">
            <v>新建</v>
          </cell>
          <cell r="O6814" t="str">
            <v>桑植县国盛蜜蜂养殖专业合作社</v>
          </cell>
          <cell r="R6814" t="str">
            <v>4</v>
          </cell>
          <cell r="S6814" t="str">
            <v>6</v>
          </cell>
          <cell r="T6814" t="str">
            <v>无</v>
          </cell>
          <cell r="U6814">
            <v>0</v>
          </cell>
          <cell r="V6814">
            <v>3.25</v>
          </cell>
          <cell r="W6814">
            <v>3.25</v>
          </cell>
        </row>
        <row r="6815">
          <cell r="I6815" t="str">
            <v>太坪-石家湾连接路</v>
          </cell>
          <cell r="J6815" t="str">
            <v>131302F4308220087</v>
          </cell>
          <cell r="K6815" t="str">
            <v>资源产业路</v>
          </cell>
          <cell r="L6815" t="str">
            <v>一类地区</v>
          </cell>
          <cell r="M6815" t="str">
            <v>国家贫困县</v>
          </cell>
          <cell r="N6815" t="str">
            <v>升级改造（提质改造）</v>
          </cell>
          <cell r="O6815" t="str">
            <v>桑植县太平山蜂业养殖专业合作社</v>
          </cell>
          <cell r="R6815" t="str">
            <v>3.5</v>
          </cell>
          <cell r="S6815" t="str">
            <v>6</v>
          </cell>
          <cell r="T6815" t="str">
            <v>无</v>
          </cell>
          <cell r="U6815">
            <v>0</v>
          </cell>
          <cell r="V6815">
            <v>1.73</v>
          </cell>
          <cell r="W6815">
            <v>1.73</v>
          </cell>
        </row>
        <row r="6816">
          <cell r="I6816" t="str">
            <v>汤家湾组道连接路</v>
          </cell>
          <cell r="J6816" t="str">
            <v>1312F4308220079</v>
          </cell>
          <cell r="K6816" t="str">
            <v>资源产业路</v>
          </cell>
          <cell r="L6816" t="str">
            <v>一类地区</v>
          </cell>
          <cell r="M6816" t="str">
            <v>国家贫困县</v>
          </cell>
          <cell r="N6816" t="str">
            <v>其他</v>
          </cell>
          <cell r="O6816" t="str">
            <v>中药材种植基地</v>
          </cell>
          <cell r="R6816" t="str">
            <v>0</v>
          </cell>
          <cell r="S6816" t="str">
            <v>6</v>
          </cell>
          <cell r="T6816" t="str">
            <v>无</v>
          </cell>
          <cell r="U6816">
            <v>0</v>
          </cell>
          <cell r="V6816">
            <v>1.2</v>
          </cell>
          <cell r="W6816">
            <v>1.2</v>
          </cell>
        </row>
        <row r="6817">
          <cell r="I6817" t="str">
            <v>梯市-岩路</v>
          </cell>
          <cell r="J6817" t="str">
            <v>131302F4308220068</v>
          </cell>
          <cell r="K6817" t="str">
            <v>资源产业路</v>
          </cell>
          <cell r="L6817" t="str">
            <v>一类地区</v>
          </cell>
          <cell r="M6817" t="str">
            <v>国家贫困县</v>
          </cell>
          <cell r="N6817" t="str">
            <v>升级改造（提质改造）</v>
          </cell>
          <cell r="O6817" t="str">
            <v>桑植县梯市蜜蜂养殖专业合作社</v>
          </cell>
          <cell r="R6817" t="str">
            <v>4</v>
          </cell>
          <cell r="S6817" t="str">
            <v>6</v>
          </cell>
          <cell r="T6817" t="str">
            <v>无</v>
          </cell>
          <cell r="U6817">
            <v>0</v>
          </cell>
          <cell r="V6817">
            <v>2.694</v>
          </cell>
          <cell r="W6817">
            <v>2.694</v>
          </cell>
        </row>
        <row r="6818">
          <cell r="I6818" t="str">
            <v>田湾-涮珠溪连接路</v>
          </cell>
          <cell r="J6818" t="str">
            <v>131302F4308220054</v>
          </cell>
          <cell r="K6818" t="str">
            <v>资源产业路</v>
          </cell>
          <cell r="L6818" t="str">
            <v>一类地区</v>
          </cell>
          <cell r="M6818" t="str">
            <v>国家贫困县</v>
          </cell>
          <cell r="N6818" t="str">
            <v>升级改造（提质改造）</v>
          </cell>
          <cell r="O6818" t="str">
            <v>桑植县浩发龙虾养殖专业合作社</v>
          </cell>
          <cell r="R6818" t="str">
            <v>3.5</v>
          </cell>
          <cell r="S6818" t="str">
            <v>6</v>
          </cell>
          <cell r="T6818" t="str">
            <v>无</v>
          </cell>
          <cell r="U6818">
            <v>0</v>
          </cell>
          <cell r="V6818">
            <v>1.73</v>
          </cell>
          <cell r="W6818">
            <v>1.73</v>
          </cell>
        </row>
        <row r="6819">
          <cell r="I6819" t="str">
            <v>细砂坪村桥边至庙堡连接路</v>
          </cell>
          <cell r="J6819" t="str">
            <v>131201F4308220001</v>
          </cell>
          <cell r="K6819" t="str">
            <v>资源产业路</v>
          </cell>
          <cell r="L6819" t="str">
            <v>一类地区</v>
          </cell>
          <cell r="M6819" t="str">
            <v>国家贫困县</v>
          </cell>
          <cell r="N6819" t="str">
            <v>新建</v>
          </cell>
          <cell r="O6819" t="str">
            <v>桑植县恒源苗木种植专业合作社</v>
          </cell>
          <cell r="R6819" t="str">
            <v>3.5</v>
          </cell>
          <cell r="S6819" t="str">
            <v>6</v>
          </cell>
          <cell r="T6819" t="str">
            <v>Y541430822</v>
          </cell>
          <cell r="U6819">
            <v>0</v>
          </cell>
          <cell r="V6819">
            <v>3.2480000000000002</v>
          </cell>
          <cell r="W6819">
            <v>3.2480000000000002</v>
          </cell>
        </row>
        <row r="6820">
          <cell r="I6820" t="str">
            <v>下洞街-岩壁连接路</v>
          </cell>
          <cell r="J6820" t="str">
            <v>131302F4308220109</v>
          </cell>
          <cell r="K6820" t="str">
            <v>资源产业路</v>
          </cell>
          <cell r="L6820" t="str">
            <v>一类地区</v>
          </cell>
          <cell r="M6820" t="str">
            <v>国家贫困县</v>
          </cell>
          <cell r="N6820" t="str">
            <v>新建</v>
          </cell>
          <cell r="O6820" t="str">
            <v>桑植县田园生态水果种植专业合作社</v>
          </cell>
          <cell r="R6820" t="str">
            <v>4.5</v>
          </cell>
          <cell r="S6820" t="str">
            <v>6</v>
          </cell>
          <cell r="T6820" t="str">
            <v>X065430822</v>
          </cell>
          <cell r="U6820">
            <v>0</v>
          </cell>
          <cell r="V6820">
            <v>3.2</v>
          </cell>
          <cell r="W6820">
            <v>3.2</v>
          </cell>
        </row>
        <row r="6821">
          <cell r="I6821" t="str">
            <v>向家湾-搬枝科连接路</v>
          </cell>
          <cell r="J6821" t="str">
            <v>1312F4308220123</v>
          </cell>
          <cell r="K6821" t="str">
            <v>资源产业路</v>
          </cell>
          <cell r="L6821" t="str">
            <v>一类地区</v>
          </cell>
          <cell r="M6821" t="str">
            <v>国家贫困县</v>
          </cell>
          <cell r="N6821" t="str">
            <v>新建</v>
          </cell>
          <cell r="O6821" t="str">
            <v>桑植县院子种植专业合作社</v>
          </cell>
          <cell r="R6821" t="str">
            <v>3.5</v>
          </cell>
          <cell r="S6821" t="str">
            <v>6</v>
          </cell>
          <cell r="T6821" t="str">
            <v>无</v>
          </cell>
          <cell r="U6821">
            <v>0</v>
          </cell>
          <cell r="V6821">
            <v>1.0760000000000001</v>
          </cell>
          <cell r="W6821">
            <v>1.0760000000000001</v>
          </cell>
        </row>
        <row r="6822">
          <cell r="I6822" t="str">
            <v>鸭儿池至张家峪连接路</v>
          </cell>
          <cell r="J6822" t="str">
            <v>1312F4308220099</v>
          </cell>
          <cell r="K6822" t="str">
            <v>资源产业路</v>
          </cell>
          <cell r="L6822" t="str">
            <v>一类地区</v>
          </cell>
          <cell r="M6822" t="str">
            <v>国家贫困县</v>
          </cell>
          <cell r="N6822" t="str">
            <v>新建</v>
          </cell>
          <cell r="O6822" t="str">
            <v>泉眼八月瓜种植合作社</v>
          </cell>
          <cell r="R6822" t="str">
            <v>4.5</v>
          </cell>
          <cell r="S6822" t="str">
            <v>6</v>
          </cell>
          <cell r="T6822" t="str">
            <v>无</v>
          </cell>
          <cell r="U6822">
            <v>0</v>
          </cell>
          <cell r="V6822">
            <v>6.6</v>
          </cell>
          <cell r="W6822">
            <v>6.6</v>
          </cell>
        </row>
        <row r="6823">
          <cell r="I6823" t="str">
            <v>杨家界-熊家界连接路</v>
          </cell>
          <cell r="J6823" t="str">
            <v>1312F4308220104</v>
          </cell>
          <cell r="K6823" t="str">
            <v>资源产业路</v>
          </cell>
          <cell r="L6823" t="str">
            <v>一类地区</v>
          </cell>
          <cell r="M6823" t="str">
            <v>国家贫困县</v>
          </cell>
          <cell r="N6823" t="str">
            <v>新建</v>
          </cell>
          <cell r="O6823" t="str">
            <v>桑植县沣远食用菌种植专业合作社</v>
          </cell>
          <cell r="R6823" t="str">
            <v>3</v>
          </cell>
          <cell r="S6823" t="str">
            <v>6</v>
          </cell>
          <cell r="T6823" t="str">
            <v>无</v>
          </cell>
          <cell r="U6823">
            <v>0</v>
          </cell>
          <cell r="V6823">
            <v>2.169</v>
          </cell>
          <cell r="W6823">
            <v>2.169</v>
          </cell>
        </row>
        <row r="6824">
          <cell r="I6824" t="str">
            <v>杨家洛-水井峪连接路</v>
          </cell>
          <cell r="J6824" t="str">
            <v>131302F4308220102</v>
          </cell>
          <cell r="K6824" t="str">
            <v>资源产业路</v>
          </cell>
          <cell r="L6824" t="str">
            <v>一类地区</v>
          </cell>
          <cell r="M6824" t="str">
            <v>国家贫困县</v>
          </cell>
          <cell r="N6824" t="str">
            <v>升级改造（提质改造）</v>
          </cell>
          <cell r="O6824" t="str">
            <v>桑植县瑞塔铺杨家洛粽叶种植专业合作社</v>
          </cell>
          <cell r="R6824" t="str">
            <v>4.5</v>
          </cell>
          <cell r="S6824" t="str">
            <v>6</v>
          </cell>
          <cell r="T6824" t="str">
            <v>C107430822</v>
          </cell>
          <cell r="U6824">
            <v>0</v>
          </cell>
          <cell r="V6824">
            <v>1.22</v>
          </cell>
          <cell r="W6824">
            <v>1.22</v>
          </cell>
        </row>
        <row r="6825">
          <cell r="I6825" t="str">
            <v>野鸡坨产业路</v>
          </cell>
          <cell r="J6825" t="str">
            <v>1312F4308220105</v>
          </cell>
          <cell r="K6825" t="str">
            <v>资源产业路</v>
          </cell>
          <cell r="L6825" t="str">
            <v>一类地区</v>
          </cell>
          <cell r="M6825" t="str">
            <v>国家贫困县</v>
          </cell>
          <cell r="N6825" t="str">
            <v>新建</v>
          </cell>
          <cell r="O6825" t="str">
            <v>桑植茂园猕猴桃种植专业合作社</v>
          </cell>
          <cell r="R6825" t="str">
            <v>3</v>
          </cell>
          <cell r="S6825" t="str">
            <v>6</v>
          </cell>
          <cell r="T6825" t="str">
            <v>无</v>
          </cell>
          <cell r="U6825">
            <v>0</v>
          </cell>
          <cell r="V6825">
            <v>1.6</v>
          </cell>
          <cell r="W6825">
            <v>1.6</v>
          </cell>
        </row>
        <row r="6826">
          <cell r="I6826" t="str">
            <v>以咱-东风湾连接路</v>
          </cell>
          <cell r="J6826" t="str">
            <v>131302F4308220071</v>
          </cell>
          <cell r="K6826" t="str">
            <v>资源产业路</v>
          </cell>
          <cell r="L6826" t="str">
            <v>一类地区</v>
          </cell>
          <cell r="M6826" t="str">
            <v>国家贫困县</v>
          </cell>
          <cell r="N6826" t="str">
            <v>新建</v>
          </cell>
          <cell r="O6826" t="str">
            <v>桑植县梓农畜牧养殖专业合作社</v>
          </cell>
          <cell r="R6826" t="str">
            <v>3.5</v>
          </cell>
          <cell r="S6826" t="str">
            <v>6</v>
          </cell>
          <cell r="T6826" t="str">
            <v>C333430822</v>
          </cell>
          <cell r="U6826">
            <v>0</v>
          </cell>
          <cell r="V6826">
            <v>1.74</v>
          </cell>
          <cell r="W6826">
            <v>1.74</v>
          </cell>
        </row>
        <row r="6827">
          <cell r="I6827" t="str">
            <v>曾家垭-苏家湾连接路</v>
          </cell>
          <cell r="J6827" t="str">
            <v>1312F4308220117</v>
          </cell>
          <cell r="K6827" t="str">
            <v>资源产业路</v>
          </cell>
          <cell r="L6827" t="str">
            <v>一类地区</v>
          </cell>
          <cell r="M6827" t="str">
            <v>国家贫困县</v>
          </cell>
          <cell r="N6827" t="str">
            <v>新建</v>
          </cell>
          <cell r="O6827" t="str">
            <v>桑植县乾华蜜蜂养殖农民专业合作社</v>
          </cell>
          <cell r="R6827" t="str">
            <v>3.5</v>
          </cell>
          <cell r="S6827" t="str">
            <v>6</v>
          </cell>
          <cell r="T6827" t="str">
            <v>无</v>
          </cell>
          <cell r="U6827">
            <v>0</v>
          </cell>
          <cell r="V6827">
            <v>0.66800000000000004</v>
          </cell>
          <cell r="W6827">
            <v>0.66800000000000004</v>
          </cell>
        </row>
        <row r="6828">
          <cell r="I6828" t="str">
            <v>张家界群发农作物种植专业合作社连接路（东上-铁匠峪）</v>
          </cell>
          <cell r="J6828" t="str">
            <v>1312F4308220125</v>
          </cell>
          <cell r="K6828" t="str">
            <v>资源产业路</v>
          </cell>
          <cell r="L6828" t="str">
            <v>一类地区</v>
          </cell>
          <cell r="M6828" t="str">
            <v>国家贫困县</v>
          </cell>
          <cell r="N6828" t="str">
            <v>新建</v>
          </cell>
          <cell r="O6828" t="str">
            <v>张家界群发农作物种植专业合作社</v>
          </cell>
          <cell r="R6828" t="str">
            <v>3.5</v>
          </cell>
          <cell r="S6828" t="str">
            <v>6</v>
          </cell>
          <cell r="T6828" t="str">
            <v>C29C430822</v>
          </cell>
          <cell r="U6828">
            <v>0</v>
          </cell>
          <cell r="V6828">
            <v>0.623</v>
          </cell>
          <cell r="W6828">
            <v>0.623</v>
          </cell>
        </row>
        <row r="6829">
          <cell r="I6829" t="str">
            <v>张家界群发农作物种植专业合作社连接路（官里-金塔）</v>
          </cell>
          <cell r="J6829" t="str">
            <v>131302F4308220094</v>
          </cell>
          <cell r="K6829" t="str">
            <v>资源产业路</v>
          </cell>
          <cell r="L6829" t="str">
            <v>一类地区</v>
          </cell>
          <cell r="M6829" t="str">
            <v>国家贫困县</v>
          </cell>
          <cell r="N6829" t="str">
            <v>新建</v>
          </cell>
          <cell r="O6829" t="str">
            <v>张家界群发农作物种植专业合作社</v>
          </cell>
          <cell r="R6829" t="str">
            <v>3.5</v>
          </cell>
          <cell r="S6829" t="str">
            <v>6</v>
          </cell>
          <cell r="T6829" t="str">
            <v>无</v>
          </cell>
          <cell r="U6829">
            <v>0</v>
          </cell>
          <cell r="V6829">
            <v>1.57</v>
          </cell>
          <cell r="W6829">
            <v>1.57</v>
          </cell>
        </row>
        <row r="6830">
          <cell r="I6830" t="str">
            <v>卓家坝至偏家溪连接路</v>
          </cell>
          <cell r="J6830" t="str">
            <v>1312F4308220138</v>
          </cell>
          <cell r="K6830" t="str">
            <v>资源产业路</v>
          </cell>
          <cell r="L6830" t="str">
            <v>一类地区</v>
          </cell>
          <cell r="M6830" t="str">
            <v>国家贫困县</v>
          </cell>
          <cell r="N6830" t="str">
            <v>新建</v>
          </cell>
          <cell r="O6830" t="str">
            <v>桑植俊霞畜牧养殖专业合作社</v>
          </cell>
          <cell r="R6830" t="str">
            <v>3.5</v>
          </cell>
          <cell r="S6830" t="str">
            <v>6</v>
          </cell>
          <cell r="T6830" t="str">
            <v>无</v>
          </cell>
          <cell r="U6830">
            <v>0</v>
          </cell>
          <cell r="V6830">
            <v>2.2799999999999998</v>
          </cell>
          <cell r="W6830">
            <v>2.2799999999999998</v>
          </cell>
        </row>
        <row r="6831">
          <cell r="I6831" t="str">
            <v>青树垭-黑峪连接路</v>
          </cell>
          <cell r="J6831" t="str">
            <v>1327F4308020002</v>
          </cell>
          <cell r="K6831" t="str">
            <v>新村与撤并村便捷连通</v>
          </cell>
          <cell r="L6831" t="str">
            <v>一类地区</v>
          </cell>
          <cell r="M6831" t="str">
            <v>省级贫困县</v>
          </cell>
          <cell r="N6831" t="str">
            <v>新建</v>
          </cell>
          <cell r="O6831" t="str">
            <v>朝天山村</v>
          </cell>
          <cell r="P6831" t="str">
            <v>无路</v>
          </cell>
          <cell r="R6831" t="str">
            <v>0</v>
          </cell>
          <cell r="S6831" t="str">
            <v>3.5</v>
          </cell>
          <cell r="T6831" t="str">
            <v>无</v>
          </cell>
          <cell r="U6831">
            <v>0</v>
          </cell>
          <cell r="V6831">
            <v>2.0459999999999998</v>
          </cell>
          <cell r="W6831">
            <v>2.0459999999999998</v>
          </cell>
        </row>
        <row r="6832">
          <cell r="I6832" t="str">
            <v>枞榔里-漆树坡连接路</v>
          </cell>
          <cell r="J6832" t="str">
            <v>1327F4308020001</v>
          </cell>
          <cell r="K6832" t="str">
            <v>新村与撤并村便捷连通</v>
          </cell>
          <cell r="L6832" t="str">
            <v>一类地区</v>
          </cell>
          <cell r="M6832" t="str">
            <v>省级贫困县</v>
          </cell>
          <cell r="N6832" t="str">
            <v>新建</v>
          </cell>
          <cell r="O6832" t="str">
            <v>九龙山村</v>
          </cell>
          <cell r="P6832" t="str">
            <v>等外公路</v>
          </cell>
          <cell r="R6832" t="str">
            <v>3</v>
          </cell>
          <cell r="S6832" t="str">
            <v>3.5</v>
          </cell>
          <cell r="T6832" t="str">
            <v>无</v>
          </cell>
          <cell r="U6832">
            <v>0</v>
          </cell>
          <cell r="V6832">
            <v>1.3169999999999999</v>
          </cell>
          <cell r="W6832">
            <v>1.3169999999999999</v>
          </cell>
        </row>
        <row r="6833">
          <cell r="I6833" t="str">
            <v>郭家溪桥-麻栗界连接路</v>
          </cell>
          <cell r="J6833" t="str">
            <v>1327F4308020003</v>
          </cell>
          <cell r="K6833" t="str">
            <v>新村与撤并村便捷连通</v>
          </cell>
          <cell r="L6833" t="str">
            <v>一类地区</v>
          </cell>
          <cell r="M6833" t="str">
            <v>省级贫困县</v>
          </cell>
          <cell r="N6833" t="str">
            <v>新建</v>
          </cell>
          <cell r="O6833" t="str">
            <v>郭家溪村</v>
          </cell>
          <cell r="P6833" t="str">
            <v>等外公路</v>
          </cell>
          <cell r="R6833" t="str">
            <v>3</v>
          </cell>
          <cell r="S6833" t="str">
            <v>3.5</v>
          </cell>
          <cell r="T6833" t="str">
            <v>无</v>
          </cell>
          <cell r="U6833">
            <v>0</v>
          </cell>
          <cell r="V6833">
            <v>1.254</v>
          </cell>
          <cell r="W6833">
            <v>1.254</v>
          </cell>
        </row>
        <row r="6834">
          <cell r="I6834" t="str">
            <v>杨家垭-红旗水库连接路</v>
          </cell>
          <cell r="J6834" t="str">
            <v>1327F4308020004</v>
          </cell>
          <cell r="K6834" t="str">
            <v>新村与撤并村便捷连通</v>
          </cell>
          <cell r="L6834" t="str">
            <v>一类地区</v>
          </cell>
          <cell r="M6834" t="str">
            <v>省级贫困县</v>
          </cell>
          <cell r="N6834" t="str">
            <v>升级改造（提质改造）</v>
          </cell>
          <cell r="O6834" t="str">
            <v>三山村</v>
          </cell>
          <cell r="P6834" t="str">
            <v>等外公路</v>
          </cell>
          <cell r="R6834" t="str">
            <v>3</v>
          </cell>
          <cell r="S6834" t="str">
            <v>3.5</v>
          </cell>
          <cell r="T6834" t="str">
            <v>C048430802</v>
          </cell>
          <cell r="U6834">
            <v>1.4950000000000001</v>
          </cell>
          <cell r="V6834">
            <v>3.6160000000000001</v>
          </cell>
          <cell r="W6834">
            <v>2.121</v>
          </cell>
        </row>
        <row r="6835">
          <cell r="I6835" t="str">
            <v>赵坪-园艺场连接路</v>
          </cell>
          <cell r="J6835" t="str">
            <v>1327F4308020005</v>
          </cell>
          <cell r="K6835" t="str">
            <v>新村与撤并村便捷连通</v>
          </cell>
          <cell r="L6835" t="str">
            <v>一类地区</v>
          </cell>
          <cell r="M6835" t="str">
            <v>省级贫困县</v>
          </cell>
          <cell r="N6835" t="str">
            <v>升级改造（提质改造）</v>
          </cell>
          <cell r="O6835" t="str">
            <v>金山村</v>
          </cell>
          <cell r="P6835" t="str">
            <v>等外公路</v>
          </cell>
          <cell r="R6835" t="str">
            <v>2.5</v>
          </cell>
          <cell r="S6835" t="str">
            <v>3.5</v>
          </cell>
          <cell r="T6835" t="str">
            <v>CA21430802</v>
          </cell>
          <cell r="U6835">
            <v>1.79</v>
          </cell>
          <cell r="V6835">
            <v>2.7440000000000002</v>
          </cell>
          <cell r="W6835">
            <v>0.95399999999999996</v>
          </cell>
        </row>
        <row r="6836">
          <cell r="I6836" t="str">
            <v>黄家河-谭长村连接路</v>
          </cell>
          <cell r="J6836" t="str">
            <v>1327F4308020006</v>
          </cell>
          <cell r="K6836" t="str">
            <v>新村与撤并村便捷连通</v>
          </cell>
          <cell r="L6836" t="str">
            <v>一类地区</v>
          </cell>
          <cell r="M6836" t="str">
            <v>省级贫困县</v>
          </cell>
          <cell r="N6836" t="str">
            <v>升级改造（提质改造）</v>
          </cell>
          <cell r="O6836" t="str">
            <v>黄家河村</v>
          </cell>
          <cell r="P6836" t="str">
            <v>等外公路</v>
          </cell>
          <cell r="R6836" t="str">
            <v>3</v>
          </cell>
          <cell r="S6836" t="str">
            <v>3.5</v>
          </cell>
          <cell r="T6836" t="str">
            <v>C285430802</v>
          </cell>
          <cell r="U6836">
            <v>0</v>
          </cell>
          <cell r="V6836">
            <v>1.238</v>
          </cell>
          <cell r="W6836">
            <v>1.238</v>
          </cell>
        </row>
        <row r="6837">
          <cell r="I6837" t="str">
            <v>桥头-黄古洞连接路</v>
          </cell>
          <cell r="J6837" t="str">
            <v>1327F4308020007</v>
          </cell>
          <cell r="K6837" t="str">
            <v>新村与撤并村便捷连通</v>
          </cell>
          <cell r="L6837" t="str">
            <v>一类地区</v>
          </cell>
          <cell r="M6837" t="str">
            <v>省级贫困县</v>
          </cell>
          <cell r="N6837" t="str">
            <v>新建</v>
          </cell>
          <cell r="O6837" t="str">
            <v>楠木村</v>
          </cell>
          <cell r="P6837" t="str">
            <v>等外公路</v>
          </cell>
          <cell r="R6837" t="str">
            <v>3</v>
          </cell>
          <cell r="S6837" t="str">
            <v>3.5</v>
          </cell>
          <cell r="T6837" t="str">
            <v>C186430802</v>
          </cell>
          <cell r="U6837">
            <v>0</v>
          </cell>
          <cell r="V6837">
            <v>2.117</v>
          </cell>
          <cell r="W6837">
            <v>2.117</v>
          </cell>
        </row>
        <row r="6838">
          <cell r="I6838" t="str">
            <v>飞桥湾-凉水井连接路</v>
          </cell>
          <cell r="J6838" t="str">
            <v>1327F4308020008</v>
          </cell>
          <cell r="K6838" t="str">
            <v>新村与撤并村便捷连通</v>
          </cell>
          <cell r="L6838" t="str">
            <v>一类地区</v>
          </cell>
          <cell r="M6838" t="str">
            <v>省级贫困县</v>
          </cell>
          <cell r="N6838" t="str">
            <v>新建</v>
          </cell>
          <cell r="O6838" t="str">
            <v>天泉山村</v>
          </cell>
          <cell r="P6838" t="str">
            <v>等外公路</v>
          </cell>
          <cell r="R6838" t="str">
            <v>3</v>
          </cell>
          <cell r="S6838" t="str">
            <v>3.5</v>
          </cell>
          <cell r="T6838" t="str">
            <v>C807430802</v>
          </cell>
          <cell r="U6838">
            <v>2.3069999999999999</v>
          </cell>
          <cell r="V6838">
            <v>4.1289999999999996</v>
          </cell>
          <cell r="W6838">
            <v>1.8220000000000001</v>
          </cell>
        </row>
        <row r="6839">
          <cell r="I6839" t="str">
            <v>伍家湾小学-老鸦槽连接路</v>
          </cell>
          <cell r="J6839" t="str">
            <v>1327F4308020009</v>
          </cell>
          <cell r="K6839" t="str">
            <v>新村与撤并村便捷连通</v>
          </cell>
          <cell r="L6839" t="str">
            <v>一类地区</v>
          </cell>
          <cell r="M6839" t="str">
            <v>省级贫困县</v>
          </cell>
          <cell r="N6839" t="str">
            <v>升级改造（提质改造）</v>
          </cell>
          <cell r="O6839" t="str">
            <v>水帘洞村</v>
          </cell>
          <cell r="P6839" t="str">
            <v>等外公路</v>
          </cell>
          <cell r="R6839" t="str">
            <v>3</v>
          </cell>
          <cell r="S6839" t="str">
            <v>3.5</v>
          </cell>
          <cell r="T6839" t="str">
            <v>C329430802</v>
          </cell>
          <cell r="U6839">
            <v>1.3720000000000001</v>
          </cell>
          <cell r="V6839">
            <v>3.5790000000000002</v>
          </cell>
          <cell r="W6839">
            <v>2.2069999999999999</v>
          </cell>
        </row>
        <row r="6840">
          <cell r="I6840" t="str">
            <v>广东山-后儿冲连接路</v>
          </cell>
          <cell r="J6840" t="str">
            <v>1327F4308020010</v>
          </cell>
          <cell r="K6840" t="str">
            <v>新村与撤并村便捷连通</v>
          </cell>
          <cell r="L6840" t="str">
            <v>一类地区</v>
          </cell>
          <cell r="M6840" t="str">
            <v>省级贫困县</v>
          </cell>
          <cell r="N6840" t="str">
            <v>新建</v>
          </cell>
          <cell r="O6840" t="str">
            <v>九龙山村</v>
          </cell>
          <cell r="P6840" t="str">
            <v>等外公路</v>
          </cell>
          <cell r="R6840" t="str">
            <v>3</v>
          </cell>
          <cell r="S6840" t="str">
            <v>3.5</v>
          </cell>
          <cell r="T6840" t="str">
            <v>无</v>
          </cell>
          <cell r="U6840">
            <v>0</v>
          </cell>
          <cell r="V6840">
            <v>0.92500000000000004</v>
          </cell>
          <cell r="W6840">
            <v>0.92500000000000004</v>
          </cell>
        </row>
        <row r="6841">
          <cell r="I6841" t="str">
            <v>界垭-丰火岗连接路</v>
          </cell>
          <cell r="J6841" t="str">
            <v>1327F4308020015</v>
          </cell>
          <cell r="K6841" t="str">
            <v>新村与撤并村便捷连通</v>
          </cell>
          <cell r="L6841" t="str">
            <v>一类地区</v>
          </cell>
          <cell r="M6841" t="str">
            <v>省级贫困县</v>
          </cell>
          <cell r="N6841" t="str">
            <v>升级改造（提质改造）</v>
          </cell>
          <cell r="O6841" t="str">
            <v>王家坪社区</v>
          </cell>
          <cell r="P6841" t="str">
            <v>等外公路</v>
          </cell>
          <cell r="R6841" t="str">
            <v>3</v>
          </cell>
          <cell r="S6841" t="str">
            <v>3.5</v>
          </cell>
          <cell r="T6841" t="str">
            <v>C441430802</v>
          </cell>
          <cell r="U6841">
            <v>0</v>
          </cell>
          <cell r="V6841">
            <v>1.6619999999999999</v>
          </cell>
          <cell r="W6841">
            <v>1.6619999999999999</v>
          </cell>
        </row>
        <row r="6842">
          <cell r="I6842" t="str">
            <v>向家岗-枫树堡连接路</v>
          </cell>
          <cell r="J6842" t="str">
            <v>1327F4308020012</v>
          </cell>
          <cell r="K6842" t="str">
            <v>新村与撤并村便捷连通</v>
          </cell>
          <cell r="L6842" t="str">
            <v>一类地区</v>
          </cell>
          <cell r="M6842" t="str">
            <v>省级贫困县</v>
          </cell>
          <cell r="N6842" t="str">
            <v>新建</v>
          </cell>
          <cell r="O6842" t="str">
            <v>太极村</v>
          </cell>
          <cell r="P6842" t="str">
            <v>等外公路</v>
          </cell>
          <cell r="R6842" t="str">
            <v>2.5</v>
          </cell>
          <cell r="S6842" t="str">
            <v>3.5</v>
          </cell>
          <cell r="T6842" t="str">
            <v>无</v>
          </cell>
          <cell r="U6842">
            <v>0</v>
          </cell>
          <cell r="V6842">
            <v>0.68300000000000005</v>
          </cell>
          <cell r="W6842">
            <v>0.68300000000000005</v>
          </cell>
        </row>
        <row r="6843">
          <cell r="I6843" t="str">
            <v>陈家组-周家组连接路</v>
          </cell>
          <cell r="J6843" t="str">
            <v>1327F4308020013</v>
          </cell>
          <cell r="K6843" t="str">
            <v>新村与撤并村便捷连通</v>
          </cell>
          <cell r="L6843" t="str">
            <v>一类地区</v>
          </cell>
          <cell r="M6843" t="str">
            <v>省级贫困县</v>
          </cell>
          <cell r="N6843" t="str">
            <v>新建</v>
          </cell>
          <cell r="O6843" t="str">
            <v>长寿村</v>
          </cell>
          <cell r="P6843" t="str">
            <v>等外公路</v>
          </cell>
          <cell r="R6843" t="str">
            <v>3</v>
          </cell>
          <cell r="S6843" t="str">
            <v>3.5</v>
          </cell>
          <cell r="T6843" t="str">
            <v>无</v>
          </cell>
          <cell r="U6843">
            <v>0</v>
          </cell>
          <cell r="V6843">
            <v>1.234</v>
          </cell>
          <cell r="W6843">
            <v>1.234</v>
          </cell>
        </row>
        <row r="6844">
          <cell r="I6844" t="str">
            <v>八儿岗-大叶树连接路</v>
          </cell>
          <cell r="J6844" t="str">
            <v>1327F4308020014</v>
          </cell>
          <cell r="K6844" t="str">
            <v>新村与撤并村便捷连通</v>
          </cell>
          <cell r="L6844" t="str">
            <v>一类地区</v>
          </cell>
          <cell r="M6844" t="str">
            <v>省级贫困县</v>
          </cell>
          <cell r="N6844" t="str">
            <v>新建</v>
          </cell>
          <cell r="O6844" t="str">
            <v>九龙山村</v>
          </cell>
          <cell r="P6844" t="str">
            <v>等外公路</v>
          </cell>
          <cell r="R6844" t="str">
            <v>3</v>
          </cell>
          <cell r="S6844" t="str">
            <v>3.5</v>
          </cell>
          <cell r="T6844" t="str">
            <v>C37A430802</v>
          </cell>
          <cell r="U6844">
            <v>0</v>
          </cell>
          <cell r="V6844">
            <v>1.708</v>
          </cell>
          <cell r="W6844">
            <v>1.708</v>
          </cell>
        </row>
        <row r="6845">
          <cell r="I6845" t="str">
            <v>文庄至水井垭连接路</v>
          </cell>
          <cell r="J6845" t="str">
            <v>1327F4308110001</v>
          </cell>
          <cell r="K6845" t="str">
            <v>新村与撤并村便捷连通</v>
          </cell>
          <cell r="L6845" t="str">
            <v>一类地区</v>
          </cell>
          <cell r="M6845" t="str">
            <v>省级贫困县</v>
          </cell>
          <cell r="N6845" t="str">
            <v>升级改造（提质改造）</v>
          </cell>
          <cell r="O6845" t="str">
            <v>双文村</v>
          </cell>
          <cell r="P6845" t="str">
            <v>等外公路</v>
          </cell>
          <cell r="R6845" t="str">
            <v>3</v>
          </cell>
          <cell r="S6845" t="str">
            <v>4.5</v>
          </cell>
          <cell r="T6845" t="str">
            <v>C003430811</v>
          </cell>
          <cell r="U6845">
            <v>0.17899999999999999</v>
          </cell>
          <cell r="V6845">
            <v>1.3440000000000001</v>
          </cell>
          <cell r="W6845">
            <v>1.165</v>
          </cell>
        </row>
        <row r="6846">
          <cell r="I6846" t="str">
            <v>白马村并村连通路</v>
          </cell>
          <cell r="J6846" t="str">
            <v>1327F4308210007</v>
          </cell>
          <cell r="K6846" t="str">
            <v>新村与撤并村便捷连通</v>
          </cell>
          <cell r="L6846" t="str">
            <v>一类地区</v>
          </cell>
          <cell r="M6846" t="str">
            <v>国家贫困县</v>
          </cell>
          <cell r="N6846" t="str">
            <v>新建</v>
          </cell>
          <cell r="O6846" t="str">
            <v>白马村</v>
          </cell>
          <cell r="P6846" t="str">
            <v>等外公路</v>
          </cell>
          <cell r="R6846" t="str">
            <v>0</v>
          </cell>
          <cell r="S6846" t="str">
            <v>3.5</v>
          </cell>
          <cell r="T6846" t="str">
            <v>无</v>
          </cell>
          <cell r="U6846">
            <v>0</v>
          </cell>
          <cell r="V6846">
            <v>0.88400000000000001</v>
          </cell>
          <cell r="W6846">
            <v>0.88400000000000001</v>
          </cell>
        </row>
        <row r="6847">
          <cell r="I6847" t="str">
            <v>大峡谷村并村连通路</v>
          </cell>
          <cell r="J6847" t="str">
            <v>1327F4308210008</v>
          </cell>
          <cell r="K6847" t="str">
            <v>新村与撤并村便捷连通</v>
          </cell>
          <cell r="L6847" t="str">
            <v>一类地区</v>
          </cell>
          <cell r="M6847" t="str">
            <v>国家贫困县</v>
          </cell>
          <cell r="N6847" t="str">
            <v>新建</v>
          </cell>
          <cell r="O6847" t="str">
            <v>大峡谷村</v>
          </cell>
          <cell r="P6847" t="str">
            <v>等外公路</v>
          </cell>
          <cell r="R6847" t="str">
            <v>0</v>
          </cell>
          <cell r="S6847" t="str">
            <v>5</v>
          </cell>
          <cell r="T6847" t="str">
            <v>无</v>
          </cell>
          <cell r="U6847">
            <v>0</v>
          </cell>
          <cell r="V6847">
            <v>1.2709999999999999</v>
          </cell>
          <cell r="W6847">
            <v>1.2709999999999999</v>
          </cell>
        </row>
        <row r="6848">
          <cell r="I6848" t="str">
            <v>广福桥社区并村连通路</v>
          </cell>
          <cell r="J6848" t="str">
            <v>1327F4308210004</v>
          </cell>
          <cell r="K6848" t="str">
            <v>新村与撤并村便捷连通</v>
          </cell>
          <cell r="L6848" t="str">
            <v>一类地区</v>
          </cell>
          <cell r="M6848" t="str">
            <v>国家贫困县</v>
          </cell>
          <cell r="N6848" t="str">
            <v>新建</v>
          </cell>
          <cell r="O6848" t="str">
            <v>广福桥社区</v>
          </cell>
          <cell r="P6848" t="str">
            <v>等外公路</v>
          </cell>
          <cell r="R6848" t="str">
            <v>0</v>
          </cell>
          <cell r="S6848" t="str">
            <v>3.5</v>
          </cell>
          <cell r="T6848" t="str">
            <v>无</v>
          </cell>
          <cell r="U6848">
            <v>0</v>
          </cell>
          <cell r="V6848">
            <v>1.44</v>
          </cell>
          <cell r="W6848">
            <v>1.44</v>
          </cell>
        </row>
        <row r="6849">
          <cell r="I6849" t="str">
            <v>合心村并村连通路</v>
          </cell>
          <cell r="J6849" t="str">
            <v>1327F4308210005</v>
          </cell>
          <cell r="K6849" t="str">
            <v>新村与撤并村便捷连通</v>
          </cell>
          <cell r="L6849" t="str">
            <v>一类地区</v>
          </cell>
          <cell r="M6849" t="str">
            <v>国家贫困县</v>
          </cell>
          <cell r="N6849" t="str">
            <v>新建</v>
          </cell>
          <cell r="O6849" t="str">
            <v>合心村</v>
          </cell>
          <cell r="P6849" t="str">
            <v>等外公路</v>
          </cell>
          <cell r="R6849" t="str">
            <v>0</v>
          </cell>
          <cell r="S6849" t="str">
            <v>4.5</v>
          </cell>
          <cell r="T6849" t="str">
            <v>无</v>
          </cell>
          <cell r="U6849">
            <v>0</v>
          </cell>
          <cell r="V6849">
            <v>1.9470000000000001</v>
          </cell>
          <cell r="W6849">
            <v>1.9470000000000001</v>
          </cell>
        </row>
        <row r="6850">
          <cell r="I6850" t="str">
            <v>红岩岭村并村连通路</v>
          </cell>
          <cell r="J6850" t="str">
            <v>1327F4308210012</v>
          </cell>
          <cell r="K6850" t="str">
            <v>新村与撤并村便捷连通</v>
          </cell>
          <cell r="L6850" t="str">
            <v>一类地区</v>
          </cell>
          <cell r="M6850" t="str">
            <v>国家贫困县</v>
          </cell>
          <cell r="N6850" t="str">
            <v>新建</v>
          </cell>
          <cell r="O6850" t="str">
            <v>红岩岭村</v>
          </cell>
          <cell r="P6850" t="str">
            <v>等外公路</v>
          </cell>
          <cell r="R6850" t="str">
            <v>0</v>
          </cell>
          <cell r="S6850" t="str">
            <v>3.5</v>
          </cell>
          <cell r="T6850" t="str">
            <v>无</v>
          </cell>
          <cell r="U6850">
            <v>0</v>
          </cell>
          <cell r="V6850">
            <v>2.016</v>
          </cell>
          <cell r="W6850">
            <v>2.016</v>
          </cell>
        </row>
        <row r="6851">
          <cell r="I6851" t="str">
            <v>九渡溪村并村连通路</v>
          </cell>
          <cell r="J6851" t="str">
            <v>1327F4308210006</v>
          </cell>
          <cell r="K6851" t="str">
            <v>新村与撤并村便捷连通</v>
          </cell>
          <cell r="L6851" t="str">
            <v>一类地区</v>
          </cell>
          <cell r="M6851" t="str">
            <v>国家贫困县</v>
          </cell>
          <cell r="N6851" t="str">
            <v>新建</v>
          </cell>
          <cell r="O6851" t="str">
            <v>九渡溪村</v>
          </cell>
          <cell r="P6851" t="str">
            <v>等外公路</v>
          </cell>
          <cell r="R6851" t="str">
            <v>0</v>
          </cell>
          <cell r="S6851" t="str">
            <v>5</v>
          </cell>
          <cell r="T6851" t="str">
            <v>无</v>
          </cell>
          <cell r="U6851">
            <v>0</v>
          </cell>
          <cell r="V6851">
            <v>2.044</v>
          </cell>
          <cell r="W6851">
            <v>2.044</v>
          </cell>
        </row>
        <row r="6852">
          <cell r="I6852" t="str">
            <v>双福坪村并村连通路</v>
          </cell>
          <cell r="J6852" t="str">
            <v>1327F4308210013</v>
          </cell>
          <cell r="K6852" t="str">
            <v>新村与撤并村便捷连通</v>
          </cell>
          <cell r="L6852" t="str">
            <v>一类地区</v>
          </cell>
          <cell r="M6852" t="str">
            <v>国家贫困县</v>
          </cell>
          <cell r="N6852" t="str">
            <v>新建</v>
          </cell>
          <cell r="O6852" t="str">
            <v>双福坪村</v>
          </cell>
          <cell r="P6852" t="str">
            <v>等外公路</v>
          </cell>
          <cell r="R6852" t="str">
            <v>0</v>
          </cell>
          <cell r="S6852" t="str">
            <v>3.5</v>
          </cell>
          <cell r="T6852" t="str">
            <v>无</v>
          </cell>
          <cell r="U6852">
            <v>0</v>
          </cell>
          <cell r="V6852">
            <v>1.619</v>
          </cell>
          <cell r="W6852">
            <v>1.619</v>
          </cell>
        </row>
        <row r="6853">
          <cell r="I6853" t="str">
            <v>双峪村并村连通路</v>
          </cell>
          <cell r="J6853" t="str">
            <v>1327F4308210002</v>
          </cell>
          <cell r="K6853" t="str">
            <v>新村与撤并村便捷连通</v>
          </cell>
          <cell r="L6853" t="str">
            <v>一类地区</v>
          </cell>
          <cell r="M6853" t="str">
            <v>国家贫困县</v>
          </cell>
          <cell r="N6853" t="str">
            <v>新建</v>
          </cell>
          <cell r="O6853" t="str">
            <v>双峪村</v>
          </cell>
          <cell r="P6853" t="str">
            <v>等外公路</v>
          </cell>
          <cell r="R6853" t="str">
            <v>0</v>
          </cell>
          <cell r="S6853" t="str">
            <v>3.5</v>
          </cell>
          <cell r="T6853" t="str">
            <v>无</v>
          </cell>
          <cell r="U6853">
            <v>0</v>
          </cell>
          <cell r="V6853">
            <v>3.282</v>
          </cell>
          <cell r="W6853">
            <v>3.282</v>
          </cell>
        </row>
        <row r="6854">
          <cell r="I6854" t="str">
            <v>望月坪村并村连通路</v>
          </cell>
          <cell r="J6854" t="str">
            <v>1327F4308210010</v>
          </cell>
          <cell r="K6854" t="str">
            <v>新村与撤并村便捷连通</v>
          </cell>
          <cell r="L6854" t="str">
            <v>一类地区</v>
          </cell>
          <cell r="M6854" t="str">
            <v>国家贫困县</v>
          </cell>
          <cell r="N6854" t="str">
            <v>新建</v>
          </cell>
          <cell r="O6854" t="str">
            <v>望月坪村</v>
          </cell>
          <cell r="P6854" t="str">
            <v>等外公路</v>
          </cell>
          <cell r="R6854" t="str">
            <v>0</v>
          </cell>
          <cell r="S6854" t="str">
            <v>4.5</v>
          </cell>
          <cell r="T6854" t="str">
            <v>无</v>
          </cell>
          <cell r="U6854">
            <v>0</v>
          </cell>
          <cell r="V6854">
            <v>0.92500000000000004</v>
          </cell>
          <cell r="W6854">
            <v>0.92500000000000004</v>
          </cell>
        </row>
        <row r="6855">
          <cell r="I6855" t="str">
            <v>雪莲村并村连通路</v>
          </cell>
          <cell r="J6855" t="str">
            <v>1327F4308210003</v>
          </cell>
          <cell r="K6855" t="str">
            <v>新村与撤并村便捷连通</v>
          </cell>
          <cell r="L6855" t="str">
            <v>一类地区</v>
          </cell>
          <cell r="M6855" t="str">
            <v>国家贫困县</v>
          </cell>
          <cell r="N6855" t="str">
            <v>新建</v>
          </cell>
          <cell r="O6855" t="str">
            <v>雪莲村</v>
          </cell>
          <cell r="P6855" t="str">
            <v>等外公路</v>
          </cell>
          <cell r="R6855" t="str">
            <v>0</v>
          </cell>
          <cell r="S6855" t="str">
            <v>3.5</v>
          </cell>
          <cell r="T6855" t="str">
            <v>无</v>
          </cell>
          <cell r="U6855">
            <v>0</v>
          </cell>
          <cell r="V6855">
            <v>1.95</v>
          </cell>
          <cell r="W6855">
            <v>1.95</v>
          </cell>
        </row>
        <row r="6856">
          <cell r="I6856" t="str">
            <v>烟子溪村并村连通路</v>
          </cell>
          <cell r="J6856" t="str">
            <v>1327F4308210001</v>
          </cell>
          <cell r="K6856" t="str">
            <v>新村与撤并村便捷连通</v>
          </cell>
          <cell r="L6856" t="str">
            <v>一类地区</v>
          </cell>
          <cell r="M6856" t="str">
            <v>国家贫困县</v>
          </cell>
          <cell r="N6856" t="str">
            <v>新建</v>
          </cell>
          <cell r="O6856" t="str">
            <v>烟子溪村</v>
          </cell>
          <cell r="P6856" t="str">
            <v>等外公路</v>
          </cell>
          <cell r="R6856" t="str">
            <v>0</v>
          </cell>
          <cell r="S6856" t="str">
            <v>3.5</v>
          </cell>
          <cell r="T6856" t="str">
            <v>无</v>
          </cell>
          <cell r="U6856">
            <v>0</v>
          </cell>
          <cell r="V6856">
            <v>4.125</v>
          </cell>
          <cell r="W6856">
            <v>4.125</v>
          </cell>
        </row>
        <row r="6857">
          <cell r="I6857" t="str">
            <v>英塔村并村连通路</v>
          </cell>
          <cell r="J6857" t="str">
            <v>1327F4308210009</v>
          </cell>
          <cell r="K6857" t="str">
            <v>新村与撤并村便捷连通</v>
          </cell>
          <cell r="L6857" t="str">
            <v>一类地区</v>
          </cell>
          <cell r="M6857" t="str">
            <v>国家贫困县</v>
          </cell>
          <cell r="N6857" t="str">
            <v>新建</v>
          </cell>
          <cell r="O6857" t="str">
            <v>英塔村</v>
          </cell>
          <cell r="P6857" t="str">
            <v>等外公路</v>
          </cell>
          <cell r="R6857" t="str">
            <v>0</v>
          </cell>
          <cell r="S6857" t="str">
            <v>4</v>
          </cell>
          <cell r="T6857" t="str">
            <v>无</v>
          </cell>
          <cell r="U6857">
            <v>0</v>
          </cell>
          <cell r="V6857">
            <v>1.867</v>
          </cell>
          <cell r="W6857">
            <v>1.867</v>
          </cell>
        </row>
        <row r="6858">
          <cell r="I6858" t="str">
            <v>云岩村并村连通路</v>
          </cell>
          <cell r="J6858" t="str">
            <v>1327F4308210014</v>
          </cell>
          <cell r="K6858" t="str">
            <v>新村与撤并村便捷连通</v>
          </cell>
          <cell r="L6858" t="str">
            <v>一类地区</v>
          </cell>
          <cell r="M6858" t="str">
            <v>国家贫困县</v>
          </cell>
          <cell r="N6858" t="str">
            <v>新建</v>
          </cell>
          <cell r="O6858" t="str">
            <v>云岩村</v>
          </cell>
          <cell r="P6858" t="str">
            <v>等外公路</v>
          </cell>
          <cell r="R6858" t="str">
            <v>0</v>
          </cell>
          <cell r="S6858" t="str">
            <v>3.5</v>
          </cell>
          <cell r="T6858" t="str">
            <v>无</v>
          </cell>
          <cell r="U6858">
            <v>0</v>
          </cell>
          <cell r="V6858">
            <v>1.4890000000000001</v>
          </cell>
          <cell r="W6858">
            <v>1.4890000000000001</v>
          </cell>
        </row>
        <row r="6859">
          <cell r="I6859" t="str">
            <v>中溶村并村连通路</v>
          </cell>
          <cell r="J6859" t="str">
            <v>1327F4308210011</v>
          </cell>
          <cell r="K6859" t="str">
            <v>新村与撤并村便捷连通</v>
          </cell>
          <cell r="L6859" t="str">
            <v>一类地区</v>
          </cell>
          <cell r="M6859" t="str">
            <v>国家贫困县</v>
          </cell>
          <cell r="N6859" t="str">
            <v>新建</v>
          </cell>
          <cell r="O6859" t="str">
            <v>中溶村</v>
          </cell>
          <cell r="P6859" t="str">
            <v>等外公路</v>
          </cell>
          <cell r="R6859" t="str">
            <v>0</v>
          </cell>
          <cell r="S6859" t="str">
            <v>3.5</v>
          </cell>
          <cell r="T6859" t="str">
            <v>无</v>
          </cell>
          <cell r="U6859">
            <v>0</v>
          </cell>
          <cell r="V6859">
            <v>1.5569999999999999</v>
          </cell>
          <cell r="W6859">
            <v>1.5569999999999999</v>
          </cell>
        </row>
        <row r="6860">
          <cell r="I6860" t="str">
            <v>大峰山-苦竹湾中湾连接路</v>
          </cell>
          <cell r="J6860" t="str">
            <v>1327F4308220013</v>
          </cell>
          <cell r="K6860" t="str">
            <v>新村与撤并村便捷连通</v>
          </cell>
          <cell r="L6860" t="str">
            <v>一类地区</v>
          </cell>
          <cell r="M6860" t="str">
            <v>国家贫困县</v>
          </cell>
          <cell r="N6860" t="str">
            <v>升级改造（提质改造）</v>
          </cell>
          <cell r="O6860" t="str">
            <v>长潭坪村</v>
          </cell>
          <cell r="P6860" t="str">
            <v>等外公路</v>
          </cell>
          <cell r="R6860" t="str">
            <v>3.5</v>
          </cell>
          <cell r="S6860" t="str">
            <v>4.5</v>
          </cell>
          <cell r="T6860" t="str">
            <v>VJ18430822</v>
          </cell>
          <cell r="U6860">
            <v>0</v>
          </cell>
          <cell r="V6860">
            <v>0.49199999999999999</v>
          </cell>
          <cell r="W6860">
            <v>0.49199999999999999</v>
          </cell>
        </row>
        <row r="6861">
          <cell r="I6861" t="str">
            <v>大坪-杨家湾土地包连接路</v>
          </cell>
          <cell r="J6861" t="str">
            <v>1327F4308220006</v>
          </cell>
          <cell r="K6861" t="str">
            <v>新村与撤并村便捷连通</v>
          </cell>
          <cell r="L6861" t="str">
            <v>一类地区</v>
          </cell>
          <cell r="M6861" t="str">
            <v>国家贫困县</v>
          </cell>
          <cell r="N6861" t="str">
            <v>升级改造（提质改造）</v>
          </cell>
          <cell r="O6861" t="str">
            <v>厂湾村</v>
          </cell>
          <cell r="P6861" t="str">
            <v>等外公路</v>
          </cell>
          <cell r="R6861" t="str">
            <v>3.5</v>
          </cell>
          <cell r="S6861" t="str">
            <v>4.5</v>
          </cell>
          <cell r="T6861" t="str">
            <v>C60R430822</v>
          </cell>
          <cell r="U6861">
            <v>0</v>
          </cell>
          <cell r="V6861">
            <v>0.57999999999999996</v>
          </cell>
          <cell r="W6861">
            <v>0.57999999999999996</v>
          </cell>
        </row>
        <row r="6862">
          <cell r="I6862" t="str">
            <v>冯家垭-大匝连接路</v>
          </cell>
          <cell r="J6862" t="str">
            <v>1327F4308220009</v>
          </cell>
          <cell r="K6862" t="str">
            <v>新村与撤并村便捷连通</v>
          </cell>
          <cell r="L6862" t="str">
            <v>一类地区</v>
          </cell>
          <cell r="M6862" t="str">
            <v>国家贫困县</v>
          </cell>
          <cell r="N6862" t="str">
            <v>升级改造（提质改造）</v>
          </cell>
          <cell r="O6862" t="str">
            <v>云朝山村</v>
          </cell>
          <cell r="P6862" t="str">
            <v>等外公路</v>
          </cell>
          <cell r="R6862" t="str">
            <v>3.5</v>
          </cell>
          <cell r="S6862" t="str">
            <v>4.5</v>
          </cell>
          <cell r="T6862" t="str">
            <v>C373430822</v>
          </cell>
          <cell r="U6862">
            <v>0</v>
          </cell>
          <cell r="V6862">
            <v>1.486</v>
          </cell>
          <cell r="W6862">
            <v>1.486</v>
          </cell>
        </row>
        <row r="6863">
          <cell r="I6863" t="str">
            <v>官瑞公路-新屋连接路</v>
          </cell>
          <cell r="J6863" t="str">
            <v>1327F4308220021</v>
          </cell>
          <cell r="K6863" t="str">
            <v>新村与撤并村便捷连通</v>
          </cell>
          <cell r="L6863" t="str">
            <v>一类地区</v>
          </cell>
          <cell r="M6863" t="str">
            <v>国家贫困县</v>
          </cell>
          <cell r="N6863" t="str">
            <v>升级改造（提质改造）</v>
          </cell>
          <cell r="O6863" t="str">
            <v>梭子丘村</v>
          </cell>
          <cell r="P6863" t="str">
            <v>等外公路</v>
          </cell>
          <cell r="R6863" t="str">
            <v>3.5</v>
          </cell>
          <cell r="S6863" t="str">
            <v>4.5</v>
          </cell>
          <cell r="T6863" t="str">
            <v>C79P430822</v>
          </cell>
          <cell r="U6863">
            <v>0</v>
          </cell>
          <cell r="V6863">
            <v>1.85</v>
          </cell>
          <cell r="W6863">
            <v>1.85</v>
          </cell>
        </row>
        <row r="6864">
          <cell r="I6864" t="str">
            <v>桂竹园-孟家塔连接路</v>
          </cell>
          <cell r="J6864" t="str">
            <v>1327F4308220020</v>
          </cell>
          <cell r="K6864" t="str">
            <v>新村与撤并村便捷连通</v>
          </cell>
          <cell r="L6864" t="str">
            <v>一类地区</v>
          </cell>
          <cell r="M6864" t="str">
            <v>国家贫困县</v>
          </cell>
          <cell r="N6864" t="str">
            <v>升级改造（提质改造）</v>
          </cell>
          <cell r="O6864" t="str">
            <v>梭子丘村</v>
          </cell>
          <cell r="P6864" t="str">
            <v>等外公路</v>
          </cell>
          <cell r="R6864" t="str">
            <v>3.5</v>
          </cell>
          <cell r="S6864" t="str">
            <v>4.5</v>
          </cell>
          <cell r="T6864" t="str">
            <v>C454430822</v>
          </cell>
          <cell r="U6864">
            <v>0</v>
          </cell>
          <cell r="V6864">
            <v>1.0369999999999999</v>
          </cell>
          <cell r="W6864">
            <v>1.0369999999999999</v>
          </cell>
        </row>
        <row r="6865">
          <cell r="I6865" t="str">
            <v>苦竹湾-大垭连接路</v>
          </cell>
          <cell r="J6865" t="str">
            <v>1327F4308220012</v>
          </cell>
          <cell r="K6865" t="str">
            <v>新村与撤并村便捷连通</v>
          </cell>
          <cell r="L6865" t="str">
            <v>一类地区</v>
          </cell>
          <cell r="M6865" t="str">
            <v>国家贫困县</v>
          </cell>
          <cell r="N6865" t="str">
            <v>升级改造（提质改造）</v>
          </cell>
          <cell r="O6865" t="str">
            <v>长潭坪村</v>
          </cell>
          <cell r="P6865" t="str">
            <v>等外公路</v>
          </cell>
          <cell r="R6865" t="str">
            <v>3.5</v>
          </cell>
          <cell r="S6865" t="str">
            <v>4.5</v>
          </cell>
          <cell r="T6865" t="str">
            <v>C703430822</v>
          </cell>
          <cell r="U6865">
            <v>0</v>
          </cell>
          <cell r="V6865">
            <v>0.72499999999999998</v>
          </cell>
          <cell r="W6865">
            <v>0.72499999999999998</v>
          </cell>
        </row>
        <row r="6866">
          <cell r="I6866" t="str">
            <v>胯坑-通草界连接路</v>
          </cell>
          <cell r="J6866" t="str">
            <v>1327F4308220001</v>
          </cell>
          <cell r="K6866" t="str">
            <v>新村与撤并村便捷连通</v>
          </cell>
          <cell r="L6866" t="str">
            <v>一类地区</v>
          </cell>
          <cell r="M6866" t="str">
            <v>国家贫困县</v>
          </cell>
          <cell r="N6866" t="str">
            <v>升级改造（提质改造）</v>
          </cell>
          <cell r="O6866" t="str">
            <v>芦溪村</v>
          </cell>
          <cell r="P6866" t="str">
            <v>等外公路</v>
          </cell>
          <cell r="R6866" t="str">
            <v>3.5</v>
          </cell>
          <cell r="S6866" t="str">
            <v>4.5</v>
          </cell>
          <cell r="T6866" t="str">
            <v>C10Y430822</v>
          </cell>
          <cell r="U6866">
            <v>0</v>
          </cell>
          <cell r="V6866">
            <v>1.488</v>
          </cell>
          <cell r="W6866">
            <v>1.488</v>
          </cell>
        </row>
        <row r="6867">
          <cell r="I6867" t="str">
            <v>利福塔-宋上湾连接路</v>
          </cell>
          <cell r="J6867" t="str">
            <v>1327F4308220017</v>
          </cell>
          <cell r="K6867" t="str">
            <v>新村与撤并村便捷连通</v>
          </cell>
          <cell r="L6867" t="str">
            <v>一类地区</v>
          </cell>
          <cell r="M6867" t="str">
            <v>国家贫困县</v>
          </cell>
          <cell r="N6867" t="str">
            <v>升级改造（提质改造）</v>
          </cell>
          <cell r="O6867" t="str">
            <v>利福塔社区</v>
          </cell>
          <cell r="P6867" t="str">
            <v>等外公路</v>
          </cell>
          <cell r="R6867" t="str">
            <v>3.5</v>
          </cell>
          <cell r="S6867" t="str">
            <v>4.5</v>
          </cell>
          <cell r="T6867" t="str">
            <v>C85B430822</v>
          </cell>
          <cell r="U6867">
            <v>0</v>
          </cell>
          <cell r="V6867">
            <v>0.93899999999999995</v>
          </cell>
          <cell r="W6867">
            <v>0.93899999999999995</v>
          </cell>
        </row>
        <row r="6868">
          <cell r="I6868" t="str">
            <v>马林光-澧水北源连接路</v>
          </cell>
          <cell r="J6868" t="str">
            <v>1327F4308220004</v>
          </cell>
          <cell r="K6868" t="str">
            <v>新村与撤并村便捷连通</v>
          </cell>
          <cell r="L6868" t="str">
            <v>一类地区</v>
          </cell>
          <cell r="M6868" t="str">
            <v>国家贫困县</v>
          </cell>
          <cell r="N6868" t="str">
            <v>升级改造（提质改造）</v>
          </cell>
          <cell r="O6868" t="str">
            <v>连家湾村</v>
          </cell>
          <cell r="P6868" t="str">
            <v>四级公路</v>
          </cell>
          <cell r="R6868" t="str">
            <v>3.5</v>
          </cell>
          <cell r="S6868" t="str">
            <v>4.5</v>
          </cell>
          <cell r="T6868" t="str">
            <v>C22A430822</v>
          </cell>
          <cell r="U6868">
            <v>0</v>
          </cell>
          <cell r="V6868">
            <v>2.0819999999999999</v>
          </cell>
          <cell r="W6868">
            <v>2.0819999999999999</v>
          </cell>
        </row>
        <row r="6869">
          <cell r="I6869" t="str">
            <v>农场-燕士湾连接路</v>
          </cell>
          <cell r="J6869" t="str">
            <v>1327F4308220029</v>
          </cell>
          <cell r="K6869" t="str">
            <v>新村与撤并村便捷连通</v>
          </cell>
          <cell r="L6869" t="str">
            <v>一类地区</v>
          </cell>
          <cell r="M6869" t="str">
            <v>国家贫困县</v>
          </cell>
          <cell r="N6869" t="str">
            <v>升级改造（提质改造）</v>
          </cell>
          <cell r="O6869" t="str">
            <v>碾子堡村</v>
          </cell>
          <cell r="P6869" t="str">
            <v>等外公路</v>
          </cell>
          <cell r="R6869" t="str">
            <v>3.5</v>
          </cell>
          <cell r="S6869" t="str">
            <v>4.5</v>
          </cell>
          <cell r="T6869" t="str">
            <v>C87A430822</v>
          </cell>
          <cell r="U6869">
            <v>0</v>
          </cell>
          <cell r="V6869">
            <v>0.747</v>
          </cell>
          <cell r="W6869">
            <v>0.747</v>
          </cell>
        </row>
        <row r="6870">
          <cell r="I6870" t="str">
            <v>皮家垭-皮家峪连接路</v>
          </cell>
          <cell r="J6870" t="str">
            <v>1327F4308220014</v>
          </cell>
          <cell r="K6870" t="str">
            <v>新村与撤并村便捷连通</v>
          </cell>
          <cell r="L6870" t="str">
            <v>一类地区</v>
          </cell>
          <cell r="M6870" t="str">
            <v>国家贫困县</v>
          </cell>
          <cell r="N6870" t="str">
            <v>升级改造（提质改造）</v>
          </cell>
          <cell r="O6870" t="str">
            <v>泉峪村</v>
          </cell>
          <cell r="P6870" t="str">
            <v>等外公路</v>
          </cell>
          <cell r="R6870" t="str">
            <v>3.5</v>
          </cell>
          <cell r="S6870" t="str">
            <v>4.5</v>
          </cell>
          <cell r="T6870" t="str">
            <v>C30N430822</v>
          </cell>
          <cell r="U6870">
            <v>0</v>
          </cell>
          <cell r="V6870">
            <v>2.218</v>
          </cell>
          <cell r="W6870">
            <v>2.218</v>
          </cell>
        </row>
        <row r="6871">
          <cell r="I6871" t="str">
            <v>三百墩-西界连接路</v>
          </cell>
          <cell r="J6871" t="str">
            <v>1327F4308220015</v>
          </cell>
          <cell r="K6871" t="str">
            <v>新村与撤并村便捷连通</v>
          </cell>
          <cell r="L6871" t="str">
            <v>一类地区</v>
          </cell>
          <cell r="M6871" t="str">
            <v>国家贫困县</v>
          </cell>
          <cell r="N6871" t="str">
            <v>升级改造（提质改造）</v>
          </cell>
          <cell r="O6871" t="str">
            <v>西界村</v>
          </cell>
          <cell r="P6871" t="str">
            <v>等外公路</v>
          </cell>
          <cell r="R6871" t="str">
            <v>3.5</v>
          </cell>
          <cell r="S6871" t="str">
            <v>4.5</v>
          </cell>
          <cell r="T6871" t="str">
            <v>C00P430822</v>
          </cell>
          <cell r="U6871">
            <v>0</v>
          </cell>
          <cell r="V6871">
            <v>1.821</v>
          </cell>
          <cell r="W6871">
            <v>1.821</v>
          </cell>
        </row>
        <row r="6872">
          <cell r="I6872" t="str">
            <v>三岔口-茶园连接路</v>
          </cell>
          <cell r="J6872" t="str">
            <v>1327F4308220024</v>
          </cell>
          <cell r="K6872" t="str">
            <v>新村与撤并村便捷连通</v>
          </cell>
          <cell r="L6872" t="str">
            <v>一类地区</v>
          </cell>
          <cell r="M6872" t="str">
            <v>国家贫困县</v>
          </cell>
          <cell r="N6872" t="str">
            <v>升级改造（提质改造）</v>
          </cell>
          <cell r="O6872" t="str">
            <v>青龙村</v>
          </cell>
          <cell r="P6872" t="str">
            <v>等外公路</v>
          </cell>
          <cell r="R6872" t="str">
            <v>3.5</v>
          </cell>
          <cell r="S6872" t="str">
            <v>4.5</v>
          </cell>
          <cell r="T6872" t="str">
            <v>CM55430822、Z014430822</v>
          </cell>
          <cell r="U6872">
            <v>0</v>
          </cell>
          <cell r="V6872">
            <v>2.202</v>
          </cell>
          <cell r="W6872">
            <v>2.202</v>
          </cell>
        </row>
        <row r="6873">
          <cell r="I6873" t="str">
            <v>刷帚溪-三组连接路</v>
          </cell>
          <cell r="J6873" t="str">
            <v>1327F4308220011</v>
          </cell>
          <cell r="K6873" t="str">
            <v>新村与撤并村便捷连通</v>
          </cell>
          <cell r="L6873" t="str">
            <v>一类地区</v>
          </cell>
          <cell r="M6873" t="str">
            <v>国家贫困县</v>
          </cell>
          <cell r="N6873" t="str">
            <v>升级改造（提质改造）</v>
          </cell>
          <cell r="O6873" t="str">
            <v>天眼池村</v>
          </cell>
          <cell r="P6873" t="str">
            <v>等外公路</v>
          </cell>
          <cell r="R6873" t="str">
            <v>3.5</v>
          </cell>
          <cell r="S6873" t="str">
            <v>4.5</v>
          </cell>
          <cell r="T6873" t="str">
            <v>C35M430822</v>
          </cell>
          <cell r="U6873">
            <v>0</v>
          </cell>
          <cell r="V6873">
            <v>0.81399999999999995</v>
          </cell>
          <cell r="W6873">
            <v>0.81399999999999995</v>
          </cell>
        </row>
        <row r="6874">
          <cell r="I6874" t="str">
            <v>梭子丘-万众洛连接路</v>
          </cell>
          <cell r="J6874" t="str">
            <v>1327F4308220022</v>
          </cell>
          <cell r="K6874" t="str">
            <v>新村与撤并村便捷连通</v>
          </cell>
          <cell r="L6874" t="str">
            <v>一类地区</v>
          </cell>
          <cell r="M6874" t="str">
            <v>国家贫困县</v>
          </cell>
          <cell r="N6874" t="str">
            <v>升级改造（提质改造）</v>
          </cell>
          <cell r="O6874" t="str">
            <v>梭子丘村</v>
          </cell>
          <cell r="P6874" t="str">
            <v>等外公路</v>
          </cell>
          <cell r="R6874" t="str">
            <v>3.5</v>
          </cell>
          <cell r="S6874" t="str">
            <v>4.5</v>
          </cell>
          <cell r="T6874" t="str">
            <v>C203430822</v>
          </cell>
          <cell r="U6874">
            <v>0</v>
          </cell>
          <cell r="V6874">
            <v>1.31</v>
          </cell>
          <cell r="W6874">
            <v>1.31</v>
          </cell>
        </row>
        <row r="6875">
          <cell r="I6875" t="str">
            <v>天眼池-刷帚溪连接路</v>
          </cell>
          <cell r="J6875" t="str">
            <v>1327F4308220010</v>
          </cell>
          <cell r="K6875" t="str">
            <v>新村与撤并村便捷连通</v>
          </cell>
          <cell r="L6875" t="str">
            <v>一类地区</v>
          </cell>
          <cell r="M6875" t="str">
            <v>国家贫困县</v>
          </cell>
          <cell r="N6875" t="str">
            <v>升级改造（提质改造）</v>
          </cell>
          <cell r="O6875" t="str">
            <v>天眼池村</v>
          </cell>
          <cell r="P6875" t="str">
            <v>等外公路</v>
          </cell>
          <cell r="R6875" t="str">
            <v>3.5</v>
          </cell>
          <cell r="S6875" t="str">
            <v>4.5</v>
          </cell>
          <cell r="T6875" t="str">
            <v>CJ51430822/	CJ01430822</v>
          </cell>
          <cell r="U6875">
            <v>0</v>
          </cell>
          <cell r="V6875">
            <v>2.1629999999999998</v>
          </cell>
          <cell r="W6875">
            <v>2.1629999999999998</v>
          </cell>
        </row>
        <row r="6876">
          <cell r="I6876" t="str">
            <v>通草界-彭家老连接路</v>
          </cell>
          <cell r="J6876" t="str">
            <v>1327F4308220002</v>
          </cell>
          <cell r="K6876" t="str">
            <v>新村与撤并村便捷连通</v>
          </cell>
          <cell r="L6876" t="str">
            <v>一类地区</v>
          </cell>
          <cell r="M6876" t="str">
            <v>国家贫困县</v>
          </cell>
          <cell r="N6876" t="str">
            <v>升级改造（提质改造）</v>
          </cell>
          <cell r="O6876" t="str">
            <v>芦溪村</v>
          </cell>
          <cell r="P6876" t="str">
            <v>四级公路</v>
          </cell>
          <cell r="R6876" t="str">
            <v>3.5</v>
          </cell>
          <cell r="S6876" t="str">
            <v>4.5</v>
          </cell>
          <cell r="T6876" t="str">
            <v>C10Z430822</v>
          </cell>
          <cell r="U6876">
            <v>0</v>
          </cell>
          <cell r="V6876">
            <v>0.66500000000000004</v>
          </cell>
          <cell r="W6876">
            <v>0.66500000000000004</v>
          </cell>
        </row>
        <row r="6877">
          <cell r="I6877" t="str">
            <v>团木湾-三百高连接路</v>
          </cell>
          <cell r="J6877" t="str">
            <v>1327F4308220019</v>
          </cell>
          <cell r="K6877" t="str">
            <v>新村与撤并村便捷连通</v>
          </cell>
          <cell r="L6877" t="str">
            <v>一类地区</v>
          </cell>
          <cell r="M6877" t="str">
            <v>国家贫困县</v>
          </cell>
          <cell r="N6877" t="str">
            <v>新建</v>
          </cell>
          <cell r="O6877" t="str">
            <v>兴旺塔村</v>
          </cell>
          <cell r="P6877" t="str">
            <v>无路</v>
          </cell>
          <cell r="R6877" t="str">
            <v>0</v>
          </cell>
          <cell r="S6877" t="str">
            <v>4.5</v>
          </cell>
          <cell r="T6877" t="str">
            <v>C18T430822</v>
          </cell>
          <cell r="U6877">
            <v>0</v>
          </cell>
          <cell r="V6877">
            <v>2.29</v>
          </cell>
          <cell r="W6877">
            <v>2.29</v>
          </cell>
        </row>
        <row r="6878">
          <cell r="I6878" t="str">
            <v>斜坡-厂湾连接路</v>
          </cell>
          <cell r="J6878" t="str">
            <v>1327F4308220007</v>
          </cell>
          <cell r="K6878" t="str">
            <v>新村与撤并村便捷连通</v>
          </cell>
          <cell r="L6878" t="str">
            <v>一类地区</v>
          </cell>
          <cell r="M6878" t="str">
            <v>国家贫困县</v>
          </cell>
          <cell r="N6878" t="str">
            <v>升级改造（提质改造）</v>
          </cell>
          <cell r="O6878" t="str">
            <v>厂湾村</v>
          </cell>
          <cell r="P6878" t="str">
            <v>四级公路</v>
          </cell>
          <cell r="R6878" t="str">
            <v>3.5</v>
          </cell>
          <cell r="S6878" t="str">
            <v>4.5</v>
          </cell>
          <cell r="T6878" t="str">
            <v>C60U430822</v>
          </cell>
          <cell r="U6878">
            <v>0</v>
          </cell>
          <cell r="V6878">
            <v>0.54400000000000004</v>
          </cell>
          <cell r="W6878">
            <v>0.54400000000000004</v>
          </cell>
        </row>
        <row r="6879">
          <cell r="I6879" t="str">
            <v>岩塔-大溪口连接路</v>
          </cell>
          <cell r="J6879" t="str">
            <v>1327F4308220023</v>
          </cell>
          <cell r="K6879" t="str">
            <v>新村与撤并村便捷连通</v>
          </cell>
          <cell r="L6879" t="str">
            <v>一类地区</v>
          </cell>
          <cell r="M6879" t="str">
            <v>国家贫困县</v>
          </cell>
          <cell r="N6879" t="str">
            <v>升级改造（提质改造）</v>
          </cell>
          <cell r="O6879" t="str">
            <v>青龙村</v>
          </cell>
          <cell r="P6879" t="str">
            <v>等外公路</v>
          </cell>
          <cell r="R6879" t="str">
            <v>3.5</v>
          </cell>
          <cell r="S6879" t="str">
            <v>4.5</v>
          </cell>
          <cell r="T6879" t="str">
            <v>CM51430822</v>
          </cell>
          <cell r="U6879">
            <v>0</v>
          </cell>
          <cell r="V6879">
            <v>2.16</v>
          </cell>
          <cell r="W6879">
            <v>2.16</v>
          </cell>
        </row>
        <row r="6880">
          <cell r="I6880" t="str">
            <v>杨寺庙-庙堂口连接路</v>
          </cell>
          <cell r="J6880" t="str">
            <v>1327F4308220025</v>
          </cell>
          <cell r="K6880" t="str">
            <v>新村与撤并村便捷连通</v>
          </cell>
          <cell r="L6880" t="str">
            <v>一类地区</v>
          </cell>
          <cell r="M6880" t="str">
            <v>国家贫困县</v>
          </cell>
          <cell r="N6880" t="str">
            <v>升级改造（提质改造）</v>
          </cell>
          <cell r="O6880" t="str">
            <v>芭茅溪村</v>
          </cell>
          <cell r="P6880" t="str">
            <v>等外公路</v>
          </cell>
          <cell r="R6880" t="str">
            <v>3.5</v>
          </cell>
          <cell r="S6880" t="str">
            <v>4.5</v>
          </cell>
          <cell r="T6880" t="str">
            <v>C53G430822</v>
          </cell>
          <cell r="U6880">
            <v>0</v>
          </cell>
          <cell r="V6880">
            <v>2.702</v>
          </cell>
          <cell r="W6880">
            <v>2.702</v>
          </cell>
        </row>
        <row r="6881">
          <cell r="I6881" t="str">
            <v>姚上湾一覃家塔连接路</v>
          </cell>
          <cell r="J6881" t="str">
            <v>1327F4308220018</v>
          </cell>
          <cell r="K6881" t="str">
            <v>新村与撤并村便捷连通</v>
          </cell>
          <cell r="L6881" t="str">
            <v>一类地区</v>
          </cell>
          <cell r="M6881" t="str">
            <v>国家贫困县</v>
          </cell>
          <cell r="N6881" t="str">
            <v>升级改造（提质改造）</v>
          </cell>
          <cell r="O6881" t="str">
            <v>舒家坪村</v>
          </cell>
          <cell r="P6881" t="str">
            <v>等外公路</v>
          </cell>
          <cell r="R6881" t="str">
            <v>3.5</v>
          </cell>
          <cell r="S6881" t="str">
            <v>4.5</v>
          </cell>
          <cell r="T6881" t="str">
            <v>C68U430822</v>
          </cell>
          <cell r="U6881">
            <v>0</v>
          </cell>
          <cell r="V6881">
            <v>0.60699999999999998</v>
          </cell>
          <cell r="W6881">
            <v>0.60699999999999998</v>
          </cell>
        </row>
        <row r="6882">
          <cell r="I6882" t="str">
            <v>榨房垭-南湖村部连接路</v>
          </cell>
          <cell r="J6882" t="str">
            <v>1327F4308220027</v>
          </cell>
          <cell r="K6882" t="str">
            <v>新村与撤并村便捷连通</v>
          </cell>
          <cell r="L6882" t="str">
            <v>一类地区</v>
          </cell>
          <cell r="M6882" t="str">
            <v>国家贫困县</v>
          </cell>
          <cell r="N6882" t="str">
            <v>升级改造（提质改造）</v>
          </cell>
          <cell r="O6882" t="str">
            <v>南湖村</v>
          </cell>
          <cell r="P6882" t="str">
            <v>等外公路</v>
          </cell>
          <cell r="R6882" t="str">
            <v>3.5</v>
          </cell>
          <cell r="S6882" t="str">
            <v>4.5</v>
          </cell>
          <cell r="T6882" t="str">
            <v>C61W430822</v>
          </cell>
          <cell r="U6882">
            <v>0</v>
          </cell>
          <cell r="V6882">
            <v>2.1059999999999999</v>
          </cell>
          <cell r="W6882">
            <v>2.1059999999999999</v>
          </cell>
        </row>
        <row r="6883">
          <cell r="I6883" t="str">
            <v>张家溶-吴家坡连接路</v>
          </cell>
          <cell r="J6883" t="str">
            <v>1327F4308220016</v>
          </cell>
          <cell r="K6883" t="str">
            <v>新村与撤并村便捷连通</v>
          </cell>
          <cell r="L6883" t="str">
            <v>一类地区</v>
          </cell>
          <cell r="M6883" t="str">
            <v>国家贫困县</v>
          </cell>
          <cell r="N6883" t="str">
            <v>升级改造（提质改造）</v>
          </cell>
          <cell r="O6883" t="str">
            <v>三岔溪村</v>
          </cell>
          <cell r="P6883" t="str">
            <v>等外公路</v>
          </cell>
          <cell r="R6883" t="str">
            <v>3.5</v>
          </cell>
          <cell r="S6883" t="str">
            <v>4.5</v>
          </cell>
          <cell r="T6883" t="str">
            <v>C229430822/	Y401430822</v>
          </cell>
          <cell r="U6883">
            <v>0</v>
          </cell>
          <cell r="V6883">
            <v>1.782</v>
          </cell>
          <cell r="W6883">
            <v>1.782</v>
          </cell>
        </row>
        <row r="6884">
          <cell r="I6884" t="str">
            <v>赵家塔-大湾坪连接路</v>
          </cell>
          <cell r="J6884" t="str">
            <v>1327F4308220008</v>
          </cell>
          <cell r="K6884" t="str">
            <v>新村与撤并村便捷连通</v>
          </cell>
          <cell r="L6884" t="str">
            <v>一类地区</v>
          </cell>
          <cell r="M6884" t="str">
            <v>国家贫困县</v>
          </cell>
          <cell r="N6884" t="str">
            <v>升级改造（提质改造）</v>
          </cell>
          <cell r="O6884" t="str">
            <v>云朝山村</v>
          </cell>
          <cell r="P6884" t="str">
            <v>等外公路</v>
          </cell>
          <cell r="R6884" t="str">
            <v>3.5</v>
          </cell>
          <cell r="S6884" t="str">
            <v>4.5</v>
          </cell>
          <cell r="T6884" t="str">
            <v>C375430822/CT06430822</v>
          </cell>
          <cell r="U6884">
            <v>0</v>
          </cell>
          <cell r="V6884">
            <v>0.83099999999999996</v>
          </cell>
          <cell r="W6884">
            <v>0.83099999999999996</v>
          </cell>
        </row>
        <row r="6885">
          <cell r="I6885" t="str">
            <v>钟家里-二垭连接路</v>
          </cell>
          <cell r="J6885" t="str">
            <v>1327F4308220030</v>
          </cell>
          <cell r="K6885" t="str">
            <v>新村与撤并村便捷连通</v>
          </cell>
          <cell r="L6885" t="str">
            <v>一类地区</v>
          </cell>
          <cell r="M6885" t="str">
            <v>国家贫困县</v>
          </cell>
          <cell r="N6885" t="str">
            <v>升级改造（提质改造）</v>
          </cell>
          <cell r="O6885" t="str">
            <v>白马泉</v>
          </cell>
          <cell r="P6885" t="str">
            <v>等外公路</v>
          </cell>
          <cell r="R6885" t="str">
            <v>3.5</v>
          </cell>
          <cell r="S6885" t="str">
            <v>4.5</v>
          </cell>
          <cell r="T6885" t="str">
            <v>C91J430822</v>
          </cell>
          <cell r="U6885">
            <v>0</v>
          </cell>
          <cell r="V6885">
            <v>0.98599999999999999</v>
          </cell>
          <cell r="W6885">
            <v>0.98599999999999999</v>
          </cell>
        </row>
        <row r="6886">
          <cell r="I6886" t="str">
            <v>竹叶坪-花木湖连接路</v>
          </cell>
          <cell r="J6886" t="str">
            <v>1327F4308220026</v>
          </cell>
          <cell r="K6886" t="str">
            <v>新村与撤并村便捷连通</v>
          </cell>
          <cell r="L6886" t="str">
            <v>一类地区</v>
          </cell>
          <cell r="M6886" t="str">
            <v>国家贫困县</v>
          </cell>
          <cell r="N6886" t="str">
            <v>升级改造（提质改造）</v>
          </cell>
          <cell r="O6886" t="str">
            <v>芭茅溪村</v>
          </cell>
          <cell r="P6886" t="str">
            <v>等外公路</v>
          </cell>
          <cell r="R6886" t="str">
            <v>3.5</v>
          </cell>
          <cell r="S6886" t="str">
            <v>4.5</v>
          </cell>
          <cell r="T6886" t="str">
            <v>C53430822F</v>
          </cell>
          <cell r="U6886">
            <v>0</v>
          </cell>
          <cell r="V6886">
            <v>1.59</v>
          </cell>
          <cell r="W6886">
            <v>1.59</v>
          </cell>
        </row>
        <row r="6887">
          <cell r="I6887" t="str">
            <v>主干道-邹家界连接路</v>
          </cell>
          <cell r="J6887" t="str">
            <v>1327F4308220028</v>
          </cell>
          <cell r="K6887" t="str">
            <v>新村与撤并村便捷连通</v>
          </cell>
          <cell r="L6887" t="str">
            <v>一类地区</v>
          </cell>
          <cell r="M6887" t="str">
            <v>国家贫困县</v>
          </cell>
          <cell r="N6887" t="str">
            <v>升级改造（提质改造）</v>
          </cell>
          <cell r="O6887" t="str">
            <v>碾子堡村</v>
          </cell>
          <cell r="P6887" t="str">
            <v>等外公路</v>
          </cell>
          <cell r="R6887" t="str">
            <v>3.5</v>
          </cell>
          <cell r="S6887" t="str">
            <v>4.5</v>
          </cell>
          <cell r="T6887" t="str">
            <v>C104430822</v>
          </cell>
          <cell r="U6887">
            <v>0</v>
          </cell>
          <cell r="V6887">
            <v>1.36</v>
          </cell>
          <cell r="W6887">
            <v>1.36</v>
          </cell>
        </row>
        <row r="6888">
          <cell r="I6888" t="str">
            <v>汨落湖-茅坡村连接路</v>
          </cell>
          <cell r="J6888" t="str">
            <v>1327F4308220005</v>
          </cell>
          <cell r="K6888" t="str">
            <v>新村与撤并村便捷连通</v>
          </cell>
          <cell r="L6888" t="str">
            <v>一类地区</v>
          </cell>
          <cell r="M6888" t="str">
            <v>国家贫困县</v>
          </cell>
          <cell r="N6888" t="str">
            <v>升级改造（提质改造）</v>
          </cell>
          <cell r="O6888" t="str">
            <v>茅坡村</v>
          </cell>
          <cell r="P6888" t="str">
            <v>等外公路</v>
          </cell>
          <cell r="R6888" t="str">
            <v>3.5</v>
          </cell>
          <cell r="S6888" t="str">
            <v>4.5</v>
          </cell>
          <cell r="T6888" t="str">
            <v>C54R430822</v>
          </cell>
          <cell r="U6888">
            <v>0</v>
          </cell>
          <cell r="V6888">
            <v>4.5279999999999996</v>
          </cell>
          <cell r="W6888">
            <v>4.5279999999999996</v>
          </cell>
        </row>
        <row r="6889">
          <cell r="I6889" t="str">
            <v>楸木垭-姚湾连接路</v>
          </cell>
          <cell r="J6889" t="str">
            <v>1327F4308220003</v>
          </cell>
          <cell r="K6889" t="str">
            <v>新村与撤并村便捷连通</v>
          </cell>
          <cell r="L6889" t="str">
            <v>一类地区</v>
          </cell>
          <cell r="M6889" t="str">
            <v>国家贫困县</v>
          </cell>
          <cell r="N6889" t="str">
            <v>升级改造（提质改造）</v>
          </cell>
          <cell r="O6889" t="str">
            <v>芦阳村</v>
          </cell>
          <cell r="P6889" t="str">
            <v>等外公路</v>
          </cell>
          <cell r="R6889" t="str">
            <v>3.5</v>
          </cell>
          <cell r="S6889" t="str">
            <v>4.5</v>
          </cell>
          <cell r="T6889" t="str">
            <v>CH71430822</v>
          </cell>
          <cell r="U6889">
            <v>0</v>
          </cell>
          <cell r="V6889">
            <v>1.448</v>
          </cell>
          <cell r="W6889">
            <v>1.448</v>
          </cell>
        </row>
        <row r="6890">
          <cell r="I6890" t="str">
            <v>鲊埠回族乡通三级公路</v>
          </cell>
          <cell r="J6890" t="str">
            <v>1316F4309220002</v>
          </cell>
          <cell r="K6890" t="str">
            <v>乡镇通三级（路面宽7米）及以上农村公路</v>
          </cell>
          <cell r="L6890" t="str">
            <v>三类地区</v>
          </cell>
          <cell r="M6890"/>
          <cell r="O6890" t="str">
            <v>鲊埠回族乡</v>
          </cell>
          <cell r="P6890" t="str">
            <v>四级公路</v>
          </cell>
          <cell r="Q6890" t="str">
            <v>三级公路</v>
          </cell>
          <cell r="T6890" t="str">
            <v>Y996430922</v>
          </cell>
          <cell r="U6890">
            <v>0</v>
          </cell>
          <cell r="V6890">
            <v>9</v>
          </cell>
          <cell r="W6890">
            <v>9</v>
          </cell>
        </row>
        <row r="6891">
          <cell r="I6891" t="str">
            <v>共华镇通三级公路</v>
          </cell>
          <cell r="J6891" t="str">
            <v>1316F4309810005</v>
          </cell>
          <cell r="K6891" t="str">
            <v>乡镇通三级（路面宽7米）及以上农村公路</v>
          </cell>
          <cell r="L6891" t="str">
            <v>三类地区</v>
          </cell>
          <cell r="M6891"/>
          <cell r="O6891" t="str">
            <v>共华镇</v>
          </cell>
          <cell r="P6891" t="str">
            <v>四级公路</v>
          </cell>
          <cell r="Q6891" t="str">
            <v>三级公路</v>
          </cell>
          <cell r="T6891" t="str">
            <v>X010430981</v>
          </cell>
          <cell r="U6891">
            <v>0</v>
          </cell>
          <cell r="V6891">
            <v>6.5090000000000003</v>
          </cell>
          <cell r="W6891">
            <v>6.5090000000000003</v>
          </cell>
        </row>
        <row r="6892">
          <cell r="I6892" t="str">
            <v>阳罗洲镇通三级公路</v>
          </cell>
          <cell r="J6892" t="str">
            <v>1316F4309810004</v>
          </cell>
          <cell r="K6892" t="str">
            <v>乡镇通三级（路面宽7米）及以上农村公路</v>
          </cell>
          <cell r="L6892" t="str">
            <v>三类地区</v>
          </cell>
          <cell r="M6892"/>
          <cell r="N6892" t="str">
            <v>改扩建</v>
          </cell>
          <cell r="O6892" t="str">
            <v>阳罗洲镇</v>
          </cell>
          <cell r="P6892" t="str">
            <v>四级公路</v>
          </cell>
          <cell r="Q6892" t="str">
            <v>三级公路</v>
          </cell>
          <cell r="T6892" t="str">
            <v>X033430981</v>
          </cell>
          <cell r="U6892">
            <v>0</v>
          </cell>
          <cell r="V6892">
            <v>5.4</v>
          </cell>
          <cell r="W6892">
            <v>5.4</v>
          </cell>
        </row>
        <row r="6893">
          <cell r="I6893" t="str">
            <v>皇家湖生态旅游度假区通景公路</v>
          </cell>
          <cell r="J6893" t="str">
            <v>131302F4309020002</v>
          </cell>
          <cell r="K6893" t="str">
            <v>通景公路</v>
          </cell>
          <cell r="L6893" t="str">
            <v>三类地区</v>
          </cell>
          <cell r="M6893"/>
          <cell r="N6893" t="str">
            <v>路面改善</v>
          </cell>
          <cell r="O6893" t="str">
            <v>皇家湖生态旅游度假区</v>
          </cell>
          <cell r="R6893" t="str">
            <v>4.5</v>
          </cell>
          <cell r="S6893" t="str">
            <v>6</v>
          </cell>
          <cell r="T6893" t="str">
            <v>X008430902</v>
          </cell>
          <cell r="U6893">
            <v>0</v>
          </cell>
          <cell r="V6893">
            <v>5.67</v>
          </cell>
          <cell r="W6893">
            <v>5.67</v>
          </cell>
        </row>
        <row r="6894">
          <cell r="I6894" t="str">
            <v>南门湖通景公路</v>
          </cell>
          <cell r="J6894" t="str">
            <v>131302F4309020003</v>
          </cell>
          <cell r="K6894" t="str">
            <v>通景公路</v>
          </cell>
          <cell r="L6894" t="str">
            <v>三类地区</v>
          </cell>
          <cell r="M6894"/>
          <cell r="N6894" t="str">
            <v>路面改善</v>
          </cell>
          <cell r="O6894" t="str">
            <v>南门湖</v>
          </cell>
          <cell r="R6894" t="str">
            <v>4.5</v>
          </cell>
          <cell r="S6894" t="str">
            <v>6</v>
          </cell>
          <cell r="T6894" t="str">
            <v>Y018430902</v>
          </cell>
          <cell r="U6894">
            <v>0</v>
          </cell>
          <cell r="V6894">
            <v>6</v>
          </cell>
          <cell r="W6894">
            <v>6</v>
          </cell>
        </row>
        <row r="6895">
          <cell r="I6895" t="str">
            <v>资阳区紫薇村通景路（二期）</v>
          </cell>
          <cell r="J6895" t="str">
            <v>13130201F4309020001</v>
          </cell>
          <cell r="K6895" t="str">
            <v>通景公路</v>
          </cell>
          <cell r="L6895" t="str">
            <v>三类地区</v>
          </cell>
          <cell r="M6895"/>
          <cell r="N6895" t="str">
            <v>升级改造（提质改造）</v>
          </cell>
          <cell r="O6895" t="str">
            <v>紫薇村</v>
          </cell>
          <cell r="R6895" t="str">
            <v>4.5</v>
          </cell>
          <cell r="S6895" t="str">
            <v>6</v>
          </cell>
          <cell r="T6895" t="str">
            <v>X006430902</v>
          </cell>
          <cell r="U6895">
            <v>5.1219999999999999</v>
          </cell>
          <cell r="V6895">
            <v>5.6580000000000004</v>
          </cell>
          <cell r="W6895">
            <v>0.53600000000000003</v>
          </cell>
        </row>
        <row r="6896">
          <cell r="I6896" t="str">
            <v>资阳区紫薇村通景路（一期）</v>
          </cell>
          <cell r="J6896" t="str">
            <v>131302F4309020001</v>
          </cell>
          <cell r="K6896" t="str">
            <v>通景公路</v>
          </cell>
          <cell r="L6896" t="str">
            <v>三类地区</v>
          </cell>
          <cell r="M6896"/>
          <cell r="N6896" t="str">
            <v>升级改造（提质改造）</v>
          </cell>
          <cell r="O6896" t="str">
            <v>紫薇村</v>
          </cell>
          <cell r="R6896" t="str">
            <v>4.5</v>
          </cell>
          <cell r="S6896" t="str">
            <v>6</v>
          </cell>
          <cell r="T6896" t="str">
            <v>X006430902</v>
          </cell>
          <cell r="U6896">
            <v>0</v>
          </cell>
          <cell r="V6896">
            <v>5.1219999999999999</v>
          </cell>
          <cell r="W6896">
            <v>5.1219999999999999</v>
          </cell>
        </row>
        <row r="6897">
          <cell r="I6897" t="str">
            <v>X008谢林港至花乡农家乐公路</v>
          </cell>
          <cell r="J6897" t="str">
            <v>131302F4309030004</v>
          </cell>
          <cell r="K6897" t="str">
            <v>通景公路</v>
          </cell>
          <cell r="L6897" t="str">
            <v>三类地区</v>
          </cell>
          <cell r="M6897"/>
          <cell r="N6897" t="str">
            <v>升级改造（提质改造）</v>
          </cell>
          <cell r="O6897" t="str">
            <v>花乡农家乐</v>
          </cell>
          <cell r="R6897" t="str">
            <v>3.5</v>
          </cell>
          <cell r="S6897" t="str">
            <v>6</v>
          </cell>
          <cell r="T6897" t="str">
            <v>X008430903</v>
          </cell>
          <cell r="U6897">
            <v>0</v>
          </cell>
          <cell r="V6897">
            <v>12.101000000000001</v>
          </cell>
          <cell r="W6897">
            <v>12.101000000000001</v>
          </cell>
        </row>
        <row r="6898">
          <cell r="I6898" t="str">
            <v>碧云峰彩虹谷建设项目连接路</v>
          </cell>
          <cell r="J6898" t="str">
            <v>131302F4309030012</v>
          </cell>
          <cell r="K6898" t="str">
            <v>通景公路</v>
          </cell>
          <cell r="L6898" t="str">
            <v>三类地区</v>
          </cell>
          <cell r="M6898"/>
          <cell r="N6898" t="str">
            <v>升级改造（提质改造）</v>
          </cell>
          <cell r="O6898" t="str">
            <v>碧云峰彩虹谷</v>
          </cell>
          <cell r="R6898" t="str">
            <v>3.5</v>
          </cell>
          <cell r="S6898" t="str">
            <v>6</v>
          </cell>
          <cell r="T6898" t="str">
            <v>Y021430903</v>
          </cell>
          <cell r="U6898">
            <v>0</v>
          </cell>
          <cell r="V6898">
            <v>4.42</v>
          </cell>
          <cell r="W6898">
            <v>4.42</v>
          </cell>
        </row>
        <row r="6899">
          <cell r="I6899" t="str">
            <v>赫山区山乡巨变第一村清溪景区通景路</v>
          </cell>
          <cell r="J6899" t="str">
            <v>13130201F4309030001</v>
          </cell>
          <cell r="K6899" t="str">
            <v>通景公路</v>
          </cell>
          <cell r="L6899" t="str">
            <v>三类地区</v>
          </cell>
          <cell r="M6899"/>
          <cell r="N6899" t="str">
            <v>升级改造（提质改造）</v>
          </cell>
          <cell r="O6899" t="str">
            <v>山乡巨变第一村清溪景区</v>
          </cell>
          <cell r="R6899" t="str">
            <v>5</v>
          </cell>
          <cell r="S6899" t="str">
            <v>6(5.5)</v>
          </cell>
          <cell r="T6899" t="str">
            <v>Y085430903</v>
          </cell>
          <cell r="U6899">
            <v>0.24299999999999999</v>
          </cell>
          <cell r="V6899">
            <v>1.978</v>
          </cell>
          <cell r="W6899">
            <v>1.7350000000000001</v>
          </cell>
        </row>
        <row r="6900">
          <cell r="I6900" t="str">
            <v>赫山区竹泉农庄（湖南竹泉农牧有限公司）通景路</v>
          </cell>
          <cell r="J6900" t="str">
            <v>13130201F4309030002</v>
          </cell>
          <cell r="K6900" t="str">
            <v>通景公路</v>
          </cell>
          <cell r="L6900" t="str">
            <v>三类地区</v>
          </cell>
          <cell r="M6900"/>
          <cell r="N6900" t="str">
            <v>升级改造（提质改造）</v>
          </cell>
          <cell r="O6900" t="str">
            <v>竹泉农庄（湖南竹泉农牧有限公司）</v>
          </cell>
          <cell r="R6900" t="str">
            <v>3.5</v>
          </cell>
          <cell r="S6900" t="str">
            <v>6</v>
          </cell>
          <cell r="T6900" t="str">
            <v>Y059430903</v>
          </cell>
          <cell r="U6900">
            <v>0</v>
          </cell>
          <cell r="V6900">
            <v>3.9079999999999999</v>
          </cell>
          <cell r="W6900">
            <v>3.9079999999999999</v>
          </cell>
        </row>
        <row r="6901">
          <cell r="I6901" t="str">
            <v>胡林翼故居通景路</v>
          </cell>
          <cell r="J6901" t="str">
            <v>131301F4309030001</v>
          </cell>
          <cell r="K6901" t="str">
            <v>通景公路</v>
          </cell>
          <cell r="L6901" t="str">
            <v>三类地区</v>
          </cell>
          <cell r="M6901"/>
          <cell r="N6901" t="str">
            <v>升级改造（提质改造）</v>
          </cell>
          <cell r="O6901" t="str">
            <v>胡林翼故居</v>
          </cell>
          <cell r="R6901" t="str">
            <v>3.5</v>
          </cell>
          <cell r="S6901" t="str">
            <v>6</v>
          </cell>
          <cell r="T6901" t="str">
            <v>X003430903</v>
          </cell>
          <cell r="U6901">
            <v>0</v>
          </cell>
          <cell r="V6901">
            <v>3.85</v>
          </cell>
          <cell r="W6901">
            <v>3.85</v>
          </cell>
        </row>
        <row r="6902">
          <cell r="I6902" t="str">
            <v>湖湘生态家庭农场对外连接路</v>
          </cell>
          <cell r="J6902" t="str">
            <v>1312F4309030014</v>
          </cell>
          <cell r="K6902" t="str">
            <v>通景公路</v>
          </cell>
          <cell r="L6902" t="str">
            <v>三类地区</v>
          </cell>
          <cell r="M6902"/>
          <cell r="N6902" t="str">
            <v>升级改造（提质改造）</v>
          </cell>
          <cell r="O6902" t="str">
            <v>湖湘生态家庭休闲农庄</v>
          </cell>
          <cell r="R6902" t="str">
            <v>5</v>
          </cell>
          <cell r="S6902" t="str">
            <v>6</v>
          </cell>
          <cell r="T6902" t="str">
            <v>Y054430903</v>
          </cell>
          <cell r="U6902">
            <v>0</v>
          </cell>
          <cell r="V6902">
            <v>2.6779999999999999</v>
          </cell>
          <cell r="W6902">
            <v>2.6779999999999999</v>
          </cell>
        </row>
        <row r="6903">
          <cell r="I6903" t="str">
            <v>苦竹湖生态景区通景路</v>
          </cell>
          <cell r="J6903" t="str">
            <v>131302F4309030003</v>
          </cell>
          <cell r="K6903" t="str">
            <v>通景公路</v>
          </cell>
          <cell r="L6903" t="str">
            <v>三类地区</v>
          </cell>
          <cell r="M6903"/>
          <cell r="N6903" t="str">
            <v>新建</v>
          </cell>
          <cell r="O6903" t="str">
            <v>苦竹湖生态景区</v>
          </cell>
          <cell r="R6903" t="str">
            <v>3.5</v>
          </cell>
          <cell r="S6903" t="str">
            <v>6</v>
          </cell>
          <cell r="T6903" t="str">
            <v>Y058430903</v>
          </cell>
          <cell r="U6903">
            <v>0</v>
          </cell>
          <cell r="V6903">
            <v>3.5</v>
          </cell>
          <cell r="W6903">
            <v>3.5</v>
          </cell>
        </row>
        <row r="6904">
          <cell r="I6904" t="str">
            <v>奎星农庄对外连接路</v>
          </cell>
          <cell r="J6904" t="str">
            <v>131302F4309030011</v>
          </cell>
          <cell r="K6904" t="str">
            <v>通景公路</v>
          </cell>
          <cell r="L6904" t="str">
            <v>三类地区</v>
          </cell>
          <cell r="M6904"/>
          <cell r="N6904" t="str">
            <v>新建</v>
          </cell>
          <cell r="O6904" t="str">
            <v>奎星生态农庄</v>
          </cell>
          <cell r="R6904" t="str">
            <v>3.5</v>
          </cell>
          <cell r="S6904" t="str">
            <v>6</v>
          </cell>
          <cell r="T6904" t="str">
            <v>CAA8430903</v>
          </cell>
          <cell r="U6904">
            <v>0</v>
          </cell>
          <cell r="V6904">
            <v>1.702</v>
          </cell>
          <cell r="W6904">
            <v>1.702</v>
          </cell>
        </row>
        <row r="6905">
          <cell r="I6905" t="str">
            <v>烂泥湖湿地公园对外连接路</v>
          </cell>
          <cell r="J6905" t="str">
            <v>131302F4309030002</v>
          </cell>
          <cell r="K6905" t="str">
            <v>通景公路</v>
          </cell>
          <cell r="L6905" t="str">
            <v>三类地区</v>
          </cell>
          <cell r="M6905"/>
          <cell r="N6905" t="str">
            <v>新建</v>
          </cell>
          <cell r="O6905" t="str">
            <v>烂泥湖湿地公园</v>
          </cell>
          <cell r="R6905" t="str">
            <v>3.5</v>
          </cell>
          <cell r="S6905" t="str">
            <v>6</v>
          </cell>
          <cell r="T6905" t="str">
            <v>Y068430903</v>
          </cell>
          <cell r="U6905">
            <v>0</v>
          </cell>
          <cell r="V6905">
            <v>2.8439999999999999</v>
          </cell>
          <cell r="W6905">
            <v>2.8439999999999999</v>
          </cell>
        </row>
        <row r="6906">
          <cell r="I6906" t="str">
            <v>泉泥线至和香居养生度假区公路</v>
          </cell>
          <cell r="J6906" t="str">
            <v>1312F4309030009</v>
          </cell>
          <cell r="K6906" t="str">
            <v>通景公路</v>
          </cell>
          <cell r="L6906" t="str">
            <v>三类地区</v>
          </cell>
          <cell r="M6906"/>
          <cell r="N6906" t="str">
            <v>新建</v>
          </cell>
          <cell r="O6906" t="str">
            <v>和香居养生度假区</v>
          </cell>
          <cell r="R6906" t="str">
            <v>4.5</v>
          </cell>
          <cell r="S6906" t="str">
            <v>6</v>
          </cell>
          <cell r="T6906" t="str">
            <v>C665430903</v>
          </cell>
          <cell r="U6906">
            <v>0</v>
          </cell>
          <cell r="V6906">
            <v>3.2450000000000001</v>
          </cell>
          <cell r="W6906">
            <v>3.2450000000000001</v>
          </cell>
        </row>
        <row r="6907">
          <cell r="I6907" t="str">
            <v>泉泥线至江南古城景区公路</v>
          </cell>
          <cell r="J6907" t="str">
            <v>1312F4309030025</v>
          </cell>
          <cell r="K6907" t="str">
            <v>通景公路</v>
          </cell>
          <cell r="L6907" t="str">
            <v>三类地区</v>
          </cell>
          <cell r="M6907"/>
          <cell r="N6907" t="str">
            <v>升级改造（提质改造）</v>
          </cell>
          <cell r="O6907" t="str">
            <v>江南古城景区</v>
          </cell>
          <cell r="R6907" t="str">
            <v>3.5</v>
          </cell>
          <cell r="S6907" t="str">
            <v>6</v>
          </cell>
          <cell r="T6907" t="str">
            <v>Y081430903</v>
          </cell>
          <cell r="U6907">
            <v>0</v>
          </cell>
          <cell r="V6907">
            <v>2.5619999999999998</v>
          </cell>
          <cell r="W6907">
            <v>2.5619999999999998</v>
          </cell>
        </row>
        <row r="6908">
          <cell r="I6908" t="str">
            <v>泉泥线至天意木国景区公路</v>
          </cell>
          <cell r="J6908" t="str">
            <v>1312F4309030020</v>
          </cell>
          <cell r="K6908" t="str">
            <v>通景公路</v>
          </cell>
          <cell r="L6908" t="str">
            <v>三类地区</v>
          </cell>
          <cell r="M6908"/>
          <cell r="N6908" t="str">
            <v>升级改造（提质改造）</v>
          </cell>
          <cell r="O6908" t="str">
            <v>天意木国3A级景区</v>
          </cell>
          <cell r="R6908" t="str">
            <v>5</v>
          </cell>
          <cell r="S6908" t="str">
            <v>6</v>
          </cell>
          <cell r="T6908" t="str">
            <v>Y020430903</v>
          </cell>
          <cell r="U6908">
            <v>0</v>
          </cell>
          <cell r="V6908">
            <v>6.9379999999999997</v>
          </cell>
          <cell r="W6908">
            <v>6.9379999999999997</v>
          </cell>
        </row>
        <row r="6909">
          <cell r="I6909" t="str">
            <v>泉泥线至鱼形山风景区公路</v>
          </cell>
          <cell r="J6909" t="str">
            <v>1312F4309030021</v>
          </cell>
          <cell r="K6909" t="str">
            <v>通景公路</v>
          </cell>
          <cell r="L6909" t="str">
            <v>三类地区</v>
          </cell>
          <cell r="M6909"/>
          <cell r="N6909" t="str">
            <v>升级改造（提质改造）</v>
          </cell>
          <cell r="O6909" t="str">
            <v>鱼形山风景区</v>
          </cell>
          <cell r="R6909" t="str">
            <v>3.5</v>
          </cell>
          <cell r="S6909" t="str">
            <v>6</v>
          </cell>
          <cell r="T6909" t="str">
            <v>C48F430903</v>
          </cell>
          <cell r="U6909">
            <v>0</v>
          </cell>
          <cell r="V6909">
            <v>1.784</v>
          </cell>
          <cell r="W6909">
            <v>1.784</v>
          </cell>
        </row>
        <row r="6910">
          <cell r="I6910" t="str">
            <v>四方山景区通景路</v>
          </cell>
          <cell r="J6910" t="str">
            <v>131302F4309030001</v>
          </cell>
          <cell r="K6910" t="str">
            <v>通景公路</v>
          </cell>
          <cell r="L6910" t="str">
            <v>三类地区</v>
          </cell>
          <cell r="M6910"/>
          <cell r="N6910" t="str">
            <v>升级改造（提质改造）</v>
          </cell>
          <cell r="O6910" t="str">
            <v>四方山景区</v>
          </cell>
          <cell r="R6910" t="str">
            <v>3.5</v>
          </cell>
          <cell r="S6910" t="str">
            <v>6</v>
          </cell>
          <cell r="T6910" t="str">
            <v>Y025430903</v>
          </cell>
          <cell r="U6910">
            <v>0</v>
          </cell>
          <cell r="V6910">
            <v>3.7189999999999999</v>
          </cell>
          <cell r="W6910">
            <v>3.7189999999999999</v>
          </cell>
        </row>
        <row r="6911">
          <cell r="I6911" t="str">
            <v>新河环湖景区通景路</v>
          </cell>
          <cell r="J6911" t="str">
            <v>131302F4309030005</v>
          </cell>
          <cell r="K6911" t="str">
            <v>通景公路</v>
          </cell>
          <cell r="L6911" t="str">
            <v>三类地区</v>
          </cell>
          <cell r="M6911"/>
          <cell r="N6911" t="str">
            <v>升级改造（提质改造）</v>
          </cell>
          <cell r="O6911" t="str">
            <v>新河环湖景区</v>
          </cell>
          <cell r="R6911" t="str">
            <v>3.5</v>
          </cell>
          <cell r="S6911" t="str">
            <v>6</v>
          </cell>
          <cell r="T6911" t="str">
            <v>X015430903</v>
          </cell>
          <cell r="U6911">
            <v>0</v>
          </cell>
          <cell r="V6911">
            <v>9.2080000000000002</v>
          </cell>
          <cell r="W6911">
            <v>9.2080000000000002</v>
          </cell>
        </row>
        <row r="6912">
          <cell r="I6912" t="str">
            <v>杨树塘至天意木国景区公路</v>
          </cell>
          <cell r="J6912" t="str">
            <v>1312F4309030007</v>
          </cell>
          <cell r="K6912" t="str">
            <v>通景公路</v>
          </cell>
          <cell r="L6912" t="str">
            <v>三类地区</v>
          </cell>
          <cell r="M6912"/>
          <cell r="N6912" t="str">
            <v>升级改造（提质改造）</v>
          </cell>
          <cell r="O6912" t="str">
            <v>天意木国景区</v>
          </cell>
          <cell r="R6912" t="str">
            <v>3.5</v>
          </cell>
          <cell r="S6912" t="str">
            <v>6</v>
          </cell>
          <cell r="T6912" t="str">
            <v>C468430903</v>
          </cell>
          <cell r="U6912">
            <v>0</v>
          </cell>
          <cell r="V6912">
            <v>1.4770000000000001</v>
          </cell>
          <cell r="W6912">
            <v>1.4770000000000001</v>
          </cell>
        </row>
        <row r="6913">
          <cell r="I6913" t="str">
            <v>叶紫故居通景路</v>
          </cell>
          <cell r="J6913" t="str">
            <v>131302F4309030007</v>
          </cell>
          <cell r="K6913" t="str">
            <v>通景公路</v>
          </cell>
          <cell r="L6913" t="str">
            <v>三类地区</v>
          </cell>
          <cell r="M6913"/>
          <cell r="N6913" t="str">
            <v>升级改造（提质改造）</v>
          </cell>
          <cell r="O6913" t="str">
            <v>叶紫故居</v>
          </cell>
          <cell r="R6913" t="str">
            <v>3.5</v>
          </cell>
          <cell r="S6913" t="str">
            <v>6</v>
          </cell>
          <cell r="T6913" t="str">
            <v>Y041430903</v>
          </cell>
          <cell r="U6913">
            <v>0</v>
          </cell>
          <cell r="V6913">
            <v>3.76</v>
          </cell>
          <cell r="W6913">
            <v>3.76</v>
          </cell>
        </row>
        <row r="6914">
          <cell r="I6914" t="str">
            <v>鱼形湖体育小镇风景区通景路</v>
          </cell>
          <cell r="J6914" t="str">
            <v>1312F4309030006</v>
          </cell>
          <cell r="K6914" t="str">
            <v>通景公路</v>
          </cell>
          <cell r="L6914" t="str">
            <v>三类地区</v>
          </cell>
          <cell r="M6914"/>
          <cell r="N6914" t="str">
            <v>升级改造（提质改造）</v>
          </cell>
          <cell r="O6914" t="str">
            <v>鱼形湖体育小镇风景区</v>
          </cell>
          <cell r="R6914" t="str">
            <v>3.5</v>
          </cell>
          <cell r="S6914" t="str">
            <v>6</v>
          </cell>
          <cell r="T6914" t="str">
            <v>CB27430903</v>
          </cell>
          <cell r="U6914">
            <v>0</v>
          </cell>
          <cell r="V6914">
            <v>2.0779999999999998</v>
          </cell>
          <cell r="W6914">
            <v>2.0779999999999998</v>
          </cell>
        </row>
        <row r="6915">
          <cell r="I6915" t="str">
            <v>鱼形山水库通景路</v>
          </cell>
          <cell r="J6915" t="str">
            <v>131302F4309030006</v>
          </cell>
          <cell r="K6915" t="str">
            <v>通景公路</v>
          </cell>
          <cell r="L6915" t="str">
            <v>三类地区</v>
          </cell>
          <cell r="M6915"/>
          <cell r="N6915" t="str">
            <v>升级改造（提质改造）</v>
          </cell>
          <cell r="O6915" t="str">
            <v>鱼形山水库</v>
          </cell>
          <cell r="R6915" t="str">
            <v>5</v>
          </cell>
          <cell r="S6915" t="str">
            <v>6</v>
          </cell>
          <cell r="T6915" t="str">
            <v>Y087430903</v>
          </cell>
          <cell r="U6915">
            <v>0</v>
          </cell>
          <cell r="V6915">
            <v>11.201000000000001</v>
          </cell>
          <cell r="W6915">
            <v>11.201000000000001</v>
          </cell>
        </row>
        <row r="6916">
          <cell r="I6916" t="str">
            <v>曾三故居旅游通景路</v>
          </cell>
          <cell r="J6916" t="str">
            <v>131301F4309030002</v>
          </cell>
          <cell r="K6916" t="str">
            <v>通景公路</v>
          </cell>
          <cell r="L6916" t="str">
            <v>三类地区</v>
          </cell>
          <cell r="M6916"/>
          <cell r="N6916" t="str">
            <v>新建</v>
          </cell>
          <cell r="O6916" t="str">
            <v>曾三故居</v>
          </cell>
          <cell r="R6916" t="str">
            <v>3.5</v>
          </cell>
          <cell r="S6916" t="str">
            <v>6</v>
          </cell>
          <cell r="T6916" t="str">
            <v>C314430903</v>
          </cell>
          <cell r="U6916">
            <v>0</v>
          </cell>
          <cell r="V6916">
            <v>2.4540000000000002</v>
          </cell>
          <cell r="W6916">
            <v>2.4540000000000002</v>
          </cell>
        </row>
        <row r="6917">
          <cell r="I6917" t="str">
            <v>曾士娥故居通景路</v>
          </cell>
          <cell r="J6917" t="str">
            <v>131302F4309030009</v>
          </cell>
          <cell r="K6917" t="str">
            <v>通景公路</v>
          </cell>
          <cell r="L6917" t="str">
            <v>三类地区</v>
          </cell>
          <cell r="M6917"/>
          <cell r="N6917" t="str">
            <v>新建</v>
          </cell>
          <cell r="O6917" t="str">
            <v>曾士娥故居</v>
          </cell>
          <cell r="R6917" t="str">
            <v>4.5</v>
          </cell>
          <cell r="S6917" t="str">
            <v>6</v>
          </cell>
          <cell r="T6917" t="str">
            <v>Y009430903</v>
          </cell>
          <cell r="U6917">
            <v>0</v>
          </cell>
          <cell r="V6917">
            <v>6.5750000000000002</v>
          </cell>
          <cell r="W6917">
            <v>6.5750000000000002</v>
          </cell>
        </row>
        <row r="6918">
          <cell r="I6918" t="str">
            <v>周谷城故居通景路（CAD4段）</v>
          </cell>
          <cell r="J6918" t="str">
            <v>131302F4309030010</v>
          </cell>
          <cell r="K6918" t="str">
            <v>通景公路</v>
          </cell>
          <cell r="L6918" t="str">
            <v>三类地区</v>
          </cell>
          <cell r="M6918"/>
          <cell r="N6918" t="str">
            <v>升级改造（提质改造）</v>
          </cell>
          <cell r="O6918" t="str">
            <v>周谷城故居</v>
          </cell>
          <cell r="R6918" t="str">
            <v>3.5</v>
          </cell>
          <cell r="S6918" t="str">
            <v>6</v>
          </cell>
          <cell r="T6918" t="str">
            <v>CAD4430903</v>
          </cell>
          <cell r="U6918">
            <v>0</v>
          </cell>
          <cell r="V6918">
            <v>4.25</v>
          </cell>
          <cell r="W6918">
            <v>4.25</v>
          </cell>
        </row>
        <row r="6919">
          <cell r="I6919" t="str">
            <v>周谷城故居通景路（Y068段）</v>
          </cell>
          <cell r="J6919" t="str">
            <v>131302F4309030017</v>
          </cell>
          <cell r="K6919" t="str">
            <v>通景公路</v>
          </cell>
          <cell r="L6919" t="str">
            <v>三类地区</v>
          </cell>
          <cell r="M6919"/>
          <cell r="N6919" t="str">
            <v>升级改造（提质改造）</v>
          </cell>
          <cell r="O6919" t="str">
            <v>周谷城故居</v>
          </cell>
          <cell r="R6919" t="str">
            <v>3.5</v>
          </cell>
          <cell r="S6919" t="str">
            <v>6</v>
          </cell>
          <cell r="T6919" t="str">
            <v>Y068430903</v>
          </cell>
          <cell r="U6919">
            <v>0</v>
          </cell>
          <cell r="V6919">
            <v>8.4</v>
          </cell>
          <cell r="W6919">
            <v>8.4</v>
          </cell>
        </row>
        <row r="6920">
          <cell r="I6920" t="str">
            <v>周扬故居通景路</v>
          </cell>
          <cell r="J6920" t="str">
            <v>131302F4309030008</v>
          </cell>
          <cell r="K6920" t="str">
            <v>通景公路</v>
          </cell>
          <cell r="L6920" t="str">
            <v>三类地区</v>
          </cell>
          <cell r="M6920"/>
          <cell r="N6920" t="str">
            <v>新建</v>
          </cell>
          <cell r="O6920" t="str">
            <v>周扬故居</v>
          </cell>
          <cell r="R6920" t="str">
            <v>3.5</v>
          </cell>
          <cell r="S6920" t="str">
            <v>6</v>
          </cell>
          <cell r="T6920" t="str">
            <v>C312430903</v>
          </cell>
          <cell r="U6920">
            <v>0</v>
          </cell>
          <cell r="V6920">
            <v>5.8</v>
          </cell>
          <cell r="W6920">
            <v>5.8</v>
          </cell>
        </row>
        <row r="6921">
          <cell r="I6921" t="str">
            <v>南县罗文花海旅游区通景路</v>
          </cell>
          <cell r="J6921" t="str">
            <v>131302F4309210001</v>
          </cell>
          <cell r="K6921" t="str">
            <v>通景公路</v>
          </cell>
          <cell r="L6921" t="str">
            <v>三类地区</v>
          </cell>
          <cell r="M6921"/>
          <cell r="N6921" t="str">
            <v>新建</v>
          </cell>
          <cell r="O6921" t="str">
            <v>南县罗文花海旅游区</v>
          </cell>
          <cell r="R6921" t="str">
            <v>3.5</v>
          </cell>
          <cell r="S6921" t="str">
            <v>6</v>
          </cell>
          <cell r="T6921" t="str">
            <v>C873430921</v>
          </cell>
          <cell r="U6921">
            <v>0</v>
          </cell>
          <cell r="V6921">
            <v>3.5</v>
          </cell>
          <cell r="W6921">
            <v>3.5</v>
          </cell>
        </row>
        <row r="6922">
          <cell r="I6922" t="str">
            <v>浮邱山景区至G536国道连接路</v>
          </cell>
          <cell r="J6922" t="str">
            <v>131302F4309220003</v>
          </cell>
          <cell r="K6922" t="str">
            <v>通景公路</v>
          </cell>
          <cell r="L6922" t="str">
            <v>三类地区</v>
          </cell>
          <cell r="M6922"/>
          <cell r="N6922" t="str">
            <v>新建</v>
          </cell>
          <cell r="O6922" t="str">
            <v>浮邱山景区</v>
          </cell>
          <cell r="R6922" t="str">
            <v>3.5</v>
          </cell>
          <cell r="S6922" t="str">
            <v>6</v>
          </cell>
          <cell r="T6922" t="str">
            <v>无</v>
          </cell>
          <cell r="U6922">
            <v>0</v>
          </cell>
          <cell r="V6922">
            <v>8.0079999999999991</v>
          </cell>
          <cell r="W6922">
            <v>4.8170000000000002</v>
          </cell>
        </row>
        <row r="6923">
          <cell r="I6923" t="str">
            <v>S541省道至罗溪风景区至S321省道旅游集散路</v>
          </cell>
          <cell r="J6923" t="str">
            <v>131301F4309220008</v>
          </cell>
          <cell r="K6923" t="str">
            <v>通景公路</v>
          </cell>
          <cell r="L6923" t="str">
            <v>三类地区</v>
          </cell>
          <cell r="M6923"/>
          <cell r="N6923" t="str">
            <v>升级改造（提质改造）</v>
          </cell>
          <cell r="O6923" t="str">
            <v>罗溪风景区</v>
          </cell>
          <cell r="R6923" t="str">
            <v>4.5</v>
          </cell>
          <cell r="S6923" t="str">
            <v>6</v>
          </cell>
          <cell r="T6923" t="str">
            <v>X020430922</v>
          </cell>
          <cell r="U6923">
            <v>0</v>
          </cell>
          <cell r="V6923">
            <v>4.4989999999999997</v>
          </cell>
          <cell r="W6923">
            <v>4.4989999999999997</v>
          </cell>
        </row>
        <row r="6924">
          <cell r="I6924" t="str">
            <v>桃江县朱家村乡村旅游休闲区至G536国道连接路</v>
          </cell>
          <cell r="J6924" t="str">
            <v>131302F4309220002</v>
          </cell>
          <cell r="K6924" t="str">
            <v>通景公路</v>
          </cell>
          <cell r="L6924" t="str">
            <v>三类地区</v>
          </cell>
          <cell r="M6924"/>
          <cell r="N6924" t="str">
            <v>升级改造（提质改造）</v>
          </cell>
          <cell r="O6924" t="str">
            <v>桃江县朱家村乡村旅游休闲区</v>
          </cell>
          <cell r="R6924" t="str">
            <v>3.5</v>
          </cell>
          <cell r="S6924" t="str">
            <v>6</v>
          </cell>
          <cell r="T6924" t="str">
            <v>无</v>
          </cell>
          <cell r="U6924">
            <v>0</v>
          </cell>
          <cell r="V6924">
            <v>5.8250000000000002</v>
          </cell>
          <cell r="W6924">
            <v>5.7969999999999997</v>
          </cell>
        </row>
        <row r="6925">
          <cell r="I6925" t="str">
            <v>克上冲水利风景区至S223省道连接路</v>
          </cell>
          <cell r="J6925" t="str">
            <v>131302F4309220005</v>
          </cell>
          <cell r="K6925" t="str">
            <v>通景公路</v>
          </cell>
          <cell r="L6925" t="str">
            <v>三类地区</v>
          </cell>
          <cell r="M6925"/>
          <cell r="N6925" t="str">
            <v>升级改造（提质改造）</v>
          </cell>
          <cell r="O6925" t="str">
            <v>桃江县克上冲水库水利风景区</v>
          </cell>
          <cell r="R6925" t="str">
            <v>3.5</v>
          </cell>
          <cell r="S6925" t="str">
            <v>6</v>
          </cell>
          <cell r="T6925" t="str">
            <v>Y596430922</v>
          </cell>
          <cell r="U6925">
            <v>2.887</v>
          </cell>
          <cell r="V6925">
            <v>5.6779999999999999</v>
          </cell>
          <cell r="W6925">
            <v>2.7909999999999999</v>
          </cell>
        </row>
        <row r="6926">
          <cell r="I6926" t="str">
            <v>G207国道至马迹塘水利风景区至G536国道旅游集散路</v>
          </cell>
          <cell r="J6926" t="str">
            <v>131301F4309220010</v>
          </cell>
          <cell r="K6926" t="str">
            <v>通景公路</v>
          </cell>
          <cell r="L6926" t="str">
            <v>三类地区</v>
          </cell>
          <cell r="M6926"/>
          <cell r="N6926" t="str">
            <v>升级改造（提质改造）</v>
          </cell>
          <cell r="O6926" t="str">
            <v>马迹塘水利风景区</v>
          </cell>
          <cell r="R6926" t="str">
            <v>5</v>
          </cell>
          <cell r="S6926" t="str">
            <v>6</v>
          </cell>
          <cell r="T6926" t="str">
            <v>Y581430922</v>
          </cell>
          <cell r="U6926">
            <v>0</v>
          </cell>
          <cell r="V6926">
            <v>11.488</v>
          </cell>
          <cell r="W6926">
            <v>11.488</v>
          </cell>
        </row>
        <row r="6927">
          <cell r="I6927" t="str">
            <v>花园洞村至S223省道连接路</v>
          </cell>
          <cell r="J6927" t="str">
            <v>131302F4309220004</v>
          </cell>
          <cell r="K6927" t="str">
            <v>通景公路</v>
          </cell>
          <cell r="L6927" t="str">
            <v>三类地区</v>
          </cell>
          <cell r="M6927"/>
          <cell r="N6927" t="str">
            <v>升级改造（提质改造）</v>
          </cell>
          <cell r="O6927" t="str">
            <v>花园洞传统村落</v>
          </cell>
          <cell r="R6927" t="str">
            <v>3.5</v>
          </cell>
          <cell r="S6927" t="str">
            <v>6</v>
          </cell>
          <cell r="T6927" t="str">
            <v>C082430922</v>
          </cell>
          <cell r="U6927">
            <v>0</v>
          </cell>
          <cell r="V6927">
            <v>3.6360000000000001</v>
          </cell>
          <cell r="W6927">
            <v>3.6360000000000001</v>
          </cell>
        </row>
        <row r="6928">
          <cell r="I6928" t="str">
            <v>三堂街旅游小镇至S319省道连接路</v>
          </cell>
          <cell r="J6928" t="str">
            <v>131302F4309220007</v>
          </cell>
          <cell r="K6928" t="str">
            <v>通景公路</v>
          </cell>
          <cell r="L6928" t="str">
            <v>三类地区</v>
          </cell>
          <cell r="M6928"/>
          <cell r="N6928" t="str">
            <v>新建</v>
          </cell>
          <cell r="O6928" t="str">
            <v>三堂街水岸小镇</v>
          </cell>
          <cell r="R6928" t="str">
            <v>3.5</v>
          </cell>
          <cell r="S6928" t="str">
            <v>6</v>
          </cell>
          <cell r="T6928" t="str">
            <v>无</v>
          </cell>
          <cell r="U6928">
            <v>0</v>
          </cell>
          <cell r="V6928">
            <v>2.1800000000000002</v>
          </cell>
          <cell r="W6928">
            <v>2.1800000000000002</v>
          </cell>
        </row>
        <row r="6929">
          <cell r="I6929" t="str">
            <v>九峰休闲农业聚集村通景公路</v>
          </cell>
          <cell r="J6929" t="str">
            <v>131302F4309220009</v>
          </cell>
          <cell r="K6929" t="str">
            <v>通景公路</v>
          </cell>
          <cell r="L6929" t="str">
            <v>三类地区</v>
          </cell>
          <cell r="M6929"/>
          <cell r="N6929" t="str">
            <v>新建</v>
          </cell>
          <cell r="O6929" t="str">
            <v>九峰休闲农业聚集村</v>
          </cell>
          <cell r="R6929" t="str">
            <v>3</v>
          </cell>
          <cell r="S6929" t="str">
            <v>6</v>
          </cell>
          <cell r="T6929" t="str">
            <v>无</v>
          </cell>
          <cell r="U6929">
            <v>0</v>
          </cell>
          <cell r="V6929">
            <v>3.53</v>
          </cell>
          <cell r="W6929">
            <v>3.53</v>
          </cell>
        </row>
        <row r="6930">
          <cell r="I6930" t="str">
            <v>碧螺水库风景区至S319省道通景公路</v>
          </cell>
          <cell r="J6930" t="str">
            <v>131302F4309220011</v>
          </cell>
          <cell r="K6930" t="str">
            <v>通景公路</v>
          </cell>
          <cell r="L6930" t="str">
            <v>三类地区</v>
          </cell>
          <cell r="M6930"/>
          <cell r="N6930" t="str">
            <v>升级改造（提质改造）</v>
          </cell>
          <cell r="O6930" t="str">
            <v>桃江县碧螺水库水利风景区</v>
          </cell>
          <cell r="R6930" t="str">
            <v>5</v>
          </cell>
          <cell r="S6930" t="str">
            <v>6</v>
          </cell>
          <cell r="T6930" t="str">
            <v>Y545430922</v>
          </cell>
          <cell r="U6930">
            <v>0</v>
          </cell>
          <cell r="V6930">
            <v>6.7489999999999997</v>
          </cell>
          <cell r="W6930">
            <v>6.7489999999999997</v>
          </cell>
        </row>
        <row r="6931">
          <cell r="I6931" t="str">
            <v>罗溪山庄（桃江县高新现代农业开发有限公司）通景路（Y008段）</v>
          </cell>
          <cell r="J6931" t="str">
            <v>131302F4309220012</v>
          </cell>
          <cell r="K6931" t="str">
            <v>通景公路</v>
          </cell>
          <cell r="L6931" t="str">
            <v>三类地区</v>
          </cell>
          <cell r="M6931"/>
          <cell r="O6931" t="str">
            <v>罗溪山庄（桃江县高新现代农业开发有限公司）</v>
          </cell>
          <cell r="R6931" t="str">
            <v>3.5</v>
          </cell>
          <cell r="S6931" t="str">
            <v>6</v>
          </cell>
          <cell r="T6931" t="str">
            <v>Y008430922</v>
          </cell>
          <cell r="U6931">
            <v>6.3120000000000003</v>
          </cell>
          <cell r="V6931">
            <v>16.741</v>
          </cell>
          <cell r="W6931">
            <v>10.429</v>
          </cell>
        </row>
        <row r="6932">
          <cell r="I6932" t="str">
            <v>桃江县羞女湖湿地公园旅游集散路</v>
          </cell>
          <cell r="J6932" t="str">
            <v>131301F4309220013</v>
          </cell>
          <cell r="K6932" t="str">
            <v>通景公路</v>
          </cell>
          <cell r="L6932" t="str">
            <v>三类地区</v>
          </cell>
          <cell r="M6932"/>
          <cell r="N6932" t="str">
            <v>升级改造（提质改造）</v>
          </cell>
          <cell r="O6932" t="str">
            <v>羞女湖湿地公园</v>
          </cell>
          <cell r="R6932" t="str">
            <v>5</v>
          </cell>
          <cell r="S6932" t="str">
            <v>6</v>
          </cell>
          <cell r="T6932" t="str">
            <v>X001430922</v>
          </cell>
          <cell r="U6932">
            <v>0</v>
          </cell>
          <cell r="V6932">
            <v>15.141</v>
          </cell>
          <cell r="W6932">
            <v>15.141</v>
          </cell>
        </row>
        <row r="6933">
          <cell r="I6933" t="str">
            <v>安化山口-梅山文化园连接路</v>
          </cell>
          <cell r="J6933" t="str">
            <v>131301F4309230001</v>
          </cell>
          <cell r="K6933" t="str">
            <v>通景公路</v>
          </cell>
          <cell r="L6933" t="str">
            <v>一类地区</v>
          </cell>
          <cell r="M6933" t="str">
            <v>国家贫困县</v>
          </cell>
          <cell r="N6933" t="str">
            <v>升级改造（提质改造）</v>
          </cell>
          <cell r="O6933" t="str">
            <v>梅山文化园</v>
          </cell>
          <cell r="R6933" t="str">
            <v>4</v>
          </cell>
          <cell r="S6933" t="str">
            <v>6.5</v>
          </cell>
          <cell r="T6933" t="str">
            <v>X004430923</v>
          </cell>
          <cell r="U6933">
            <v>0</v>
          </cell>
          <cell r="V6933">
            <v>4.5</v>
          </cell>
          <cell r="W6933">
            <v>4.5</v>
          </cell>
        </row>
        <row r="6934">
          <cell r="I6934" t="str">
            <v>百龙-通用机场连接路</v>
          </cell>
          <cell r="J6934" t="str">
            <v>131301F4309230022</v>
          </cell>
          <cell r="K6934" t="str">
            <v>通景公路</v>
          </cell>
          <cell r="L6934" t="str">
            <v>一类地区</v>
          </cell>
          <cell r="M6934" t="str">
            <v>国家贫困县</v>
          </cell>
          <cell r="N6934" t="str">
            <v>升级改造（提质改造）</v>
          </cell>
          <cell r="O6934" t="str">
            <v>茶乡花海</v>
          </cell>
          <cell r="R6934" t="str">
            <v>3.5</v>
          </cell>
          <cell r="S6934" t="str">
            <v>6.5</v>
          </cell>
          <cell r="T6934" t="str">
            <v>C595430923</v>
          </cell>
          <cell r="U6934">
            <v>0</v>
          </cell>
          <cell r="V6934">
            <v>2.36</v>
          </cell>
          <cell r="W6934">
            <v>2.36</v>
          </cell>
        </row>
        <row r="6935">
          <cell r="I6935" t="str">
            <v>板楼-高城公路</v>
          </cell>
          <cell r="J6935" t="str">
            <v>131301F4309230012</v>
          </cell>
          <cell r="K6935" t="str">
            <v>通景公路</v>
          </cell>
          <cell r="L6935" t="str">
            <v>一类地区</v>
          </cell>
          <cell r="M6935" t="str">
            <v>国家贫困县</v>
          </cell>
          <cell r="N6935" t="str">
            <v>升级改造（提质改造）</v>
          </cell>
          <cell r="O6935" t="str">
            <v>江南镇高城村</v>
          </cell>
          <cell r="R6935" t="str">
            <v>3.5</v>
          </cell>
          <cell r="S6935" t="str">
            <v>6.5</v>
          </cell>
          <cell r="T6935" t="str">
            <v>X011430923</v>
          </cell>
          <cell r="U6935">
            <v>10.048</v>
          </cell>
          <cell r="V6935">
            <v>19.329000000000001</v>
          </cell>
          <cell r="W6935">
            <v>9.2810000000000006</v>
          </cell>
        </row>
        <row r="6936">
          <cell r="I6936" t="str">
            <v>半山隐宿公路</v>
          </cell>
          <cell r="J6936" t="str">
            <v>131301F4309230032</v>
          </cell>
          <cell r="K6936" t="str">
            <v>通景公路</v>
          </cell>
          <cell r="L6936" t="str">
            <v>一类地区</v>
          </cell>
          <cell r="M6936" t="str">
            <v>国家贫困县</v>
          </cell>
          <cell r="N6936" t="str">
            <v>升级改造（提质改造）</v>
          </cell>
          <cell r="O6936" t="str">
            <v>东坪半山隐宿</v>
          </cell>
          <cell r="R6936" t="str">
            <v>3.5</v>
          </cell>
          <cell r="S6936" t="str">
            <v>6</v>
          </cell>
          <cell r="T6936" t="str">
            <v>C859430923</v>
          </cell>
          <cell r="U6936">
            <v>1.79</v>
          </cell>
          <cell r="V6936">
            <v>3.79</v>
          </cell>
          <cell r="W6936">
            <v>2</v>
          </cell>
        </row>
        <row r="6937">
          <cell r="I6937" t="str">
            <v>辰山绿谷连接路</v>
          </cell>
          <cell r="J6937" t="str">
            <v>131301F4309230020</v>
          </cell>
          <cell r="K6937" t="str">
            <v>通景公路</v>
          </cell>
          <cell r="L6937" t="str">
            <v>一类地区</v>
          </cell>
          <cell r="M6937" t="str">
            <v>国家贫困县</v>
          </cell>
          <cell r="N6937" t="str">
            <v>升级改造（提质改造）</v>
          </cell>
          <cell r="O6937" t="str">
            <v>辰山绿谷</v>
          </cell>
          <cell r="R6937" t="str">
            <v>3.5</v>
          </cell>
          <cell r="S6937" t="str">
            <v>6.5</v>
          </cell>
          <cell r="T6937" t="str">
            <v>C90A430923</v>
          </cell>
          <cell r="U6937">
            <v>0</v>
          </cell>
          <cell r="V6937">
            <v>11.025</v>
          </cell>
          <cell r="W6937">
            <v>11.025</v>
          </cell>
        </row>
        <row r="6938">
          <cell r="I6938" t="str">
            <v>大熊山-茶马古道连接路</v>
          </cell>
          <cell r="J6938" t="str">
            <v>131301F4309230024</v>
          </cell>
          <cell r="K6938" t="str">
            <v>通景公路</v>
          </cell>
          <cell r="L6938" t="str">
            <v>一类地区</v>
          </cell>
          <cell r="M6938" t="str">
            <v>国家贫困县</v>
          </cell>
          <cell r="N6938" t="str">
            <v>升级改造（提质改造）</v>
          </cell>
          <cell r="O6938" t="str">
            <v>茶马古道景区</v>
          </cell>
          <cell r="R6938" t="str">
            <v>3.5</v>
          </cell>
          <cell r="S6938" t="str">
            <v>6</v>
          </cell>
          <cell r="T6938" t="str">
            <v>X011430923</v>
          </cell>
          <cell r="U6938">
            <v>0</v>
          </cell>
          <cell r="V6938">
            <v>12.65</v>
          </cell>
          <cell r="W6938">
            <v>12.65</v>
          </cell>
        </row>
        <row r="6939">
          <cell r="I6939" t="str">
            <v>丹茶溪-赤水溪公路</v>
          </cell>
          <cell r="J6939" t="str">
            <v>131301F4309230019</v>
          </cell>
          <cell r="K6939" t="str">
            <v>通景公路</v>
          </cell>
          <cell r="L6939" t="str">
            <v>一类地区</v>
          </cell>
          <cell r="M6939" t="str">
            <v>国家贫困县</v>
          </cell>
          <cell r="N6939" t="str">
            <v>升级改造（提质改造）</v>
          </cell>
          <cell r="O6939" t="str">
            <v>柘溪森林公园</v>
          </cell>
          <cell r="R6939" t="str">
            <v>4.5</v>
          </cell>
          <cell r="S6939" t="str">
            <v>6</v>
          </cell>
          <cell r="T6939" t="str">
            <v>X030430923</v>
          </cell>
          <cell r="U6939">
            <v>0</v>
          </cell>
          <cell r="V6939">
            <v>27.145</v>
          </cell>
          <cell r="W6939">
            <v>27.145</v>
          </cell>
        </row>
        <row r="6940">
          <cell r="I6940" t="str">
            <v>红星-淘金连接路</v>
          </cell>
          <cell r="J6940" t="str">
            <v>131301F4309230031</v>
          </cell>
          <cell r="K6940" t="str">
            <v>通景公路</v>
          </cell>
          <cell r="L6940" t="str">
            <v>一类地区</v>
          </cell>
          <cell r="M6940" t="str">
            <v>国家贫困县</v>
          </cell>
          <cell r="N6940" t="str">
            <v>升级改造（提质改造）</v>
          </cell>
          <cell r="O6940" t="str">
            <v>陶金</v>
          </cell>
          <cell r="R6940" t="str">
            <v>4.5</v>
          </cell>
          <cell r="S6940" t="str">
            <v>6</v>
          </cell>
          <cell r="T6940" t="str">
            <v>Y995430923</v>
          </cell>
          <cell r="U6940">
            <v>0</v>
          </cell>
          <cell r="V6940">
            <v>9.1460000000000008</v>
          </cell>
          <cell r="W6940">
            <v>9.1460000000000008</v>
          </cell>
        </row>
        <row r="6941">
          <cell r="I6941" t="str">
            <v>黄柏界至蚩尤故里连接路</v>
          </cell>
          <cell r="J6941" t="str">
            <v>131301F4309230004</v>
          </cell>
          <cell r="K6941" t="str">
            <v>通景公路</v>
          </cell>
          <cell r="L6941" t="str">
            <v>一类地区</v>
          </cell>
          <cell r="M6941" t="str">
            <v>国家贫困县</v>
          </cell>
          <cell r="N6941" t="str">
            <v>升级改造（提质改造）</v>
          </cell>
          <cell r="O6941" t="str">
            <v>蚩尤故里</v>
          </cell>
          <cell r="R6941" t="str">
            <v>4.5</v>
          </cell>
          <cell r="S6941" t="str">
            <v>6.5</v>
          </cell>
          <cell r="T6941" t="str">
            <v>X009430923</v>
          </cell>
          <cell r="U6941">
            <v>0</v>
          </cell>
          <cell r="V6941">
            <v>5</v>
          </cell>
          <cell r="W6941">
            <v>5</v>
          </cell>
        </row>
        <row r="6942">
          <cell r="I6942" t="str">
            <v>黄沙溪-六步溪连接路</v>
          </cell>
          <cell r="J6942" t="str">
            <v>131301F4309230003</v>
          </cell>
          <cell r="K6942" t="str">
            <v>通景公路</v>
          </cell>
          <cell r="L6942" t="str">
            <v>一类地区</v>
          </cell>
          <cell r="M6942" t="str">
            <v>国家贫困县</v>
          </cell>
          <cell r="N6942" t="str">
            <v>升级改造（提质改造）</v>
          </cell>
          <cell r="O6942" t="str">
            <v>六步溪自然保护区</v>
          </cell>
          <cell r="R6942" t="str">
            <v>5</v>
          </cell>
          <cell r="S6942" t="str">
            <v>6.5</v>
          </cell>
          <cell r="T6942" t="str">
            <v>X068430923</v>
          </cell>
          <cell r="U6942">
            <v>36.753</v>
          </cell>
          <cell r="V6942">
            <v>48.348999999999997</v>
          </cell>
          <cell r="W6942">
            <v>11.6</v>
          </cell>
        </row>
        <row r="6943">
          <cell r="I6943" t="str">
            <v>将军-枳木公路</v>
          </cell>
          <cell r="J6943" t="str">
            <v>131301F4309230014</v>
          </cell>
          <cell r="K6943" t="str">
            <v>通景公路</v>
          </cell>
          <cell r="L6943" t="str">
            <v>一类地区</v>
          </cell>
          <cell r="M6943" t="str">
            <v>国家贫困县</v>
          </cell>
          <cell r="N6943" t="str">
            <v>升级改造（提质改造）</v>
          </cell>
          <cell r="O6943" t="str">
            <v>南金乡将军村滑石寨</v>
          </cell>
          <cell r="R6943" t="str">
            <v>5</v>
          </cell>
          <cell r="S6943" t="str">
            <v>6</v>
          </cell>
          <cell r="T6943" t="str">
            <v>Y017430923</v>
          </cell>
          <cell r="U6943">
            <v>0</v>
          </cell>
          <cell r="V6943">
            <v>7.3040000000000003</v>
          </cell>
          <cell r="W6943">
            <v>7.3040000000000003</v>
          </cell>
        </row>
        <row r="6944">
          <cell r="I6944" t="str">
            <v>江北-边江连接路</v>
          </cell>
          <cell r="J6944" t="str">
            <v>131301F4309230008</v>
          </cell>
          <cell r="K6944" t="str">
            <v>通景公路</v>
          </cell>
          <cell r="L6944" t="str">
            <v>一类地区</v>
          </cell>
          <cell r="M6944" t="str">
            <v>国家贫困县</v>
          </cell>
          <cell r="N6944" t="str">
            <v>升级改造（提质改造）</v>
          </cell>
          <cell r="O6944" t="str">
            <v>九畹山庄</v>
          </cell>
          <cell r="R6944" t="str">
            <v>4.5</v>
          </cell>
          <cell r="S6944" t="str">
            <v>6</v>
          </cell>
          <cell r="T6944" t="str">
            <v>X045430923</v>
          </cell>
          <cell r="U6944">
            <v>11.047000000000001</v>
          </cell>
          <cell r="V6944">
            <v>14.047000000000001</v>
          </cell>
          <cell r="W6944">
            <v>3</v>
          </cell>
        </row>
        <row r="6945">
          <cell r="I6945" t="str">
            <v>江南洞市社区公路</v>
          </cell>
          <cell r="J6945" t="str">
            <v>131301F4309230033</v>
          </cell>
          <cell r="K6945" t="str">
            <v>通景公路</v>
          </cell>
          <cell r="L6945" t="str">
            <v>一类地区</v>
          </cell>
          <cell r="M6945" t="str">
            <v>国家贫困县</v>
          </cell>
          <cell r="N6945" t="str">
            <v>升级改造（提质改造）</v>
          </cell>
          <cell r="O6945" t="str">
            <v>江南洞市社区</v>
          </cell>
          <cell r="R6945" t="str">
            <v>4.5</v>
          </cell>
          <cell r="S6945" t="str">
            <v>6</v>
          </cell>
          <cell r="T6945" t="str">
            <v>Y062430923</v>
          </cell>
          <cell r="U6945">
            <v>0</v>
          </cell>
          <cell r="V6945">
            <v>6.9</v>
          </cell>
          <cell r="W6945">
            <v>6.9</v>
          </cell>
        </row>
        <row r="6946">
          <cell r="I6946" t="str">
            <v>金鸡-蜜峰山桥连接路</v>
          </cell>
          <cell r="J6946" t="str">
            <v>131301F4309230023</v>
          </cell>
          <cell r="K6946" t="str">
            <v>通景公路</v>
          </cell>
          <cell r="L6946" t="str">
            <v>一类地区</v>
          </cell>
          <cell r="M6946" t="str">
            <v>国家贫困县</v>
          </cell>
          <cell r="N6946" t="str">
            <v>升级改造（提质改造）</v>
          </cell>
          <cell r="O6946" t="str">
            <v>油茶人家生态园</v>
          </cell>
          <cell r="R6946" t="str">
            <v>3.5</v>
          </cell>
          <cell r="S6946" t="str">
            <v>6</v>
          </cell>
          <cell r="T6946" t="str">
            <v>X001430923</v>
          </cell>
          <cell r="U6946">
            <v>0</v>
          </cell>
          <cell r="V6946">
            <v>6.7</v>
          </cell>
          <cell r="W6946">
            <v>6.7</v>
          </cell>
        </row>
        <row r="6947">
          <cell r="I6947" t="str">
            <v>雷山-云台山公路</v>
          </cell>
          <cell r="J6947" t="str">
            <v>131301F4309230021</v>
          </cell>
          <cell r="K6947" t="str">
            <v>通景公路</v>
          </cell>
          <cell r="L6947" t="str">
            <v>一类地区</v>
          </cell>
          <cell r="M6947" t="str">
            <v>国家贫困县</v>
          </cell>
          <cell r="N6947" t="str">
            <v>升级改造（提质改造）</v>
          </cell>
          <cell r="O6947" t="str">
            <v>云台山石漠公园</v>
          </cell>
          <cell r="R6947" t="str">
            <v>5</v>
          </cell>
          <cell r="S6947" t="str">
            <v>6</v>
          </cell>
          <cell r="T6947" t="str">
            <v>Y689430923</v>
          </cell>
          <cell r="U6947">
            <v>11.03</v>
          </cell>
          <cell r="V6947">
            <v>16.03</v>
          </cell>
          <cell r="W6947">
            <v>5</v>
          </cell>
        </row>
        <row r="6948">
          <cell r="I6948" t="str">
            <v>冷市镇天道山旅游公路</v>
          </cell>
          <cell r="J6948" t="str">
            <v>131301F4309230030</v>
          </cell>
          <cell r="K6948" t="str">
            <v>通景公路</v>
          </cell>
          <cell r="L6948" t="str">
            <v>一类地区</v>
          </cell>
          <cell r="M6948" t="str">
            <v>国家贫困县</v>
          </cell>
          <cell r="N6948" t="str">
            <v>升级改造（提质改造）</v>
          </cell>
          <cell r="O6948" t="str">
            <v>冷市天道山</v>
          </cell>
          <cell r="R6948" t="str">
            <v>3.5</v>
          </cell>
          <cell r="S6948" t="str">
            <v>6</v>
          </cell>
          <cell r="T6948" t="str">
            <v>C60H430923</v>
          </cell>
          <cell r="U6948">
            <v>0</v>
          </cell>
          <cell r="V6948">
            <v>5.86</v>
          </cell>
          <cell r="W6948">
            <v>5.86</v>
          </cell>
        </row>
        <row r="6949">
          <cell r="I6949" t="str">
            <v>龙泉洞景区公路</v>
          </cell>
          <cell r="J6949" t="str">
            <v>131302F4309230002</v>
          </cell>
          <cell r="K6949" t="str">
            <v>通景公路</v>
          </cell>
          <cell r="L6949" t="str">
            <v>一类地区</v>
          </cell>
          <cell r="M6949" t="str">
            <v>国家贫困县</v>
          </cell>
          <cell r="N6949" t="str">
            <v>升级改造（提质改造）</v>
          </cell>
          <cell r="O6949" t="str">
            <v>龙泉洞风景区</v>
          </cell>
          <cell r="R6949" t="str">
            <v>3.5</v>
          </cell>
          <cell r="S6949" t="str">
            <v>6.5</v>
          </cell>
          <cell r="T6949" t="str">
            <v>CL88430923</v>
          </cell>
          <cell r="U6949">
            <v>0</v>
          </cell>
          <cell r="V6949">
            <v>0.5</v>
          </cell>
          <cell r="W6949">
            <v>0.5</v>
          </cell>
        </row>
        <row r="6950">
          <cell r="I6950" t="str">
            <v>麻溪-金田连接路</v>
          </cell>
          <cell r="J6950" t="str">
            <v>131301F4309230007</v>
          </cell>
          <cell r="K6950" t="str">
            <v>通景公路</v>
          </cell>
          <cell r="L6950" t="str">
            <v>一类地区</v>
          </cell>
          <cell r="M6950" t="str">
            <v>国家贫困县</v>
          </cell>
          <cell r="N6950" t="str">
            <v>升级改造（提质改造）</v>
          </cell>
          <cell r="O6950" t="str">
            <v>双公山居</v>
          </cell>
          <cell r="R6950" t="str">
            <v>5</v>
          </cell>
          <cell r="S6950" t="str">
            <v>6.5</v>
          </cell>
          <cell r="T6950" t="str">
            <v>X026430923</v>
          </cell>
          <cell r="U6950">
            <v>0</v>
          </cell>
          <cell r="V6950">
            <v>13.948</v>
          </cell>
          <cell r="W6950">
            <v>13.948</v>
          </cell>
        </row>
        <row r="6951">
          <cell r="I6951" t="str">
            <v>马路-云台山公路</v>
          </cell>
          <cell r="J6951" t="str">
            <v>131301F4309230018</v>
          </cell>
          <cell r="K6951" t="str">
            <v>通景公路</v>
          </cell>
          <cell r="L6951" t="str">
            <v>一类地区</v>
          </cell>
          <cell r="M6951" t="str">
            <v>国家贫困县</v>
          </cell>
          <cell r="N6951" t="str">
            <v>升级改造（提质改造）</v>
          </cell>
          <cell r="O6951" t="str">
            <v>云台山景区</v>
          </cell>
          <cell r="R6951" t="str">
            <v>5</v>
          </cell>
          <cell r="S6951" t="str">
            <v>6</v>
          </cell>
          <cell r="T6951" t="str">
            <v>Y689430923</v>
          </cell>
          <cell r="U6951">
            <v>0</v>
          </cell>
          <cell r="V6951">
            <v>11.03</v>
          </cell>
          <cell r="W6951">
            <v>11.03</v>
          </cell>
        </row>
        <row r="6952">
          <cell r="I6952" t="str">
            <v>马路镇马路溪村公路</v>
          </cell>
          <cell r="J6952" t="str">
            <v>131301F4309230034</v>
          </cell>
          <cell r="K6952" t="str">
            <v>通景公路</v>
          </cell>
          <cell r="L6952" t="str">
            <v>一类地区</v>
          </cell>
          <cell r="M6952" t="str">
            <v>国家贫困县</v>
          </cell>
          <cell r="N6952" t="str">
            <v>升级改造（提质改造）</v>
          </cell>
          <cell r="O6952" t="str">
            <v>马路马路溪村</v>
          </cell>
          <cell r="R6952" t="str">
            <v>3.5</v>
          </cell>
          <cell r="S6952" t="str">
            <v>6</v>
          </cell>
          <cell r="T6952" t="str">
            <v>X029430923</v>
          </cell>
          <cell r="U6952">
            <v>0</v>
          </cell>
          <cell r="V6952">
            <v>14.3</v>
          </cell>
          <cell r="W6952">
            <v>14.3</v>
          </cell>
        </row>
        <row r="6953">
          <cell r="I6953" t="str">
            <v>平口-金辉公路</v>
          </cell>
          <cell r="J6953" t="str">
            <v>131301F4309230009</v>
          </cell>
          <cell r="K6953" t="str">
            <v>通景公路</v>
          </cell>
          <cell r="L6953" t="str">
            <v>一类地区</v>
          </cell>
          <cell r="M6953" t="str">
            <v>国家贫困县</v>
          </cell>
          <cell r="N6953" t="str">
            <v>升级改造（提质改造）</v>
          </cell>
          <cell r="O6953" t="str">
            <v>平口镇金辉村</v>
          </cell>
          <cell r="R6953" t="str">
            <v>4</v>
          </cell>
          <cell r="S6953" t="str">
            <v>6</v>
          </cell>
          <cell r="T6953" t="str">
            <v>CZK1430923</v>
          </cell>
          <cell r="U6953">
            <v>10.239000000000001</v>
          </cell>
          <cell r="V6953">
            <v>23.169</v>
          </cell>
          <cell r="W6953">
            <v>12.93</v>
          </cell>
        </row>
        <row r="6954">
          <cell r="I6954" t="str">
            <v>渠江-连里公路</v>
          </cell>
          <cell r="J6954" t="str">
            <v>131301F4309230011</v>
          </cell>
          <cell r="K6954" t="str">
            <v>通景公路</v>
          </cell>
          <cell r="L6954" t="str">
            <v>一类地区</v>
          </cell>
          <cell r="M6954" t="str">
            <v>国家贫困县</v>
          </cell>
          <cell r="N6954" t="str">
            <v>升级改造（提质改造）</v>
          </cell>
          <cell r="O6954" t="str">
            <v>渠江镇大安村</v>
          </cell>
          <cell r="R6954" t="str">
            <v>5</v>
          </cell>
          <cell r="S6954" t="str">
            <v>6</v>
          </cell>
          <cell r="T6954" t="str">
            <v>Y990430923</v>
          </cell>
          <cell r="U6954">
            <v>0</v>
          </cell>
          <cell r="V6954">
            <v>6.5410000000000004</v>
          </cell>
          <cell r="W6954">
            <v>6.5410000000000004</v>
          </cell>
        </row>
        <row r="6955">
          <cell r="I6955" t="str">
            <v>滔溪镇-百花寨连接路</v>
          </cell>
          <cell r="J6955" t="str">
            <v>131301F4309230005</v>
          </cell>
          <cell r="K6955" t="str">
            <v>通景公路</v>
          </cell>
          <cell r="L6955" t="str">
            <v>一类地区</v>
          </cell>
          <cell r="M6955" t="str">
            <v>国家贫困县</v>
          </cell>
          <cell r="N6955" t="str">
            <v>升级改造（提质改造）</v>
          </cell>
          <cell r="O6955" t="str">
            <v>百花寨生态农庄</v>
          </cell>
          <cell r="R6955" t="str">
            <v>3.5</v>
          </cell>
          <cell r="S6955" t="str">
            <v>6</v>
          </cell>
          <cell r="T6955" t="str">
            <v>CC49430923</v>
          </cell>
          <cell r="U6955">
            <v>0</v>
          </cell>
          <cell r="V6955">
            <v>6.343</v>
          </cell>
          <cell r="W6955">
            <v>6.343</v>
          </cell>
        </row>
        <row r="6956">
          <cell r="I6956" t="str">
            <v>文溪-天子山公路</v>
          </cell>
          <cell r="J6956" t="str">
            <v>131301F4309230013</v>
          </cell>
          <cell r="K6956" t="str">
            <v>通景公路</v>
          </cell>
          <cell r="L6956" t="str">
            <v>一类地区</v>
          </cell>
          <cell r="M6956" t="str">
            <v>国家贫困县</v>
          </cell>
          <cell r="N6956" t="str">
            <v>升级改造（提质改造）</v>
          </cell>
          <cell r="O6956" t="str">
            <v>田庄乡天子山村</v>
          </cell>
          <cell r="R6956" t="str">
            <v>3.5</v>
          </cell>
          <cell r="S6956" t="str">
            <v>6</v>
          </cell>
          <cell r="T6956" t="str">
            <v>CZZ4430923</v>
          </cell>
          <cell r="U6956">
            <v>0</v>
          </cell>
          <cell r="V6956">
            <v>19.812000000000001</v>
          </cell>
          <cell r="W6956">
            <v>19.812000000000001</v>
          </cell>
        </row>
        <row r="6957">
          <cell r="I6957" t="str">
            <v>小淹渡口-白沙溪连接路</v>
          </cell>
          <cell r="J6957" t="str">
            <v>131301F4309230002</v>
          </cell>
          <cell r="K6957" t="str">
            <v>通景公路</v>
          </cell>
          <cell r="L6957" t="str">
            <v>一类地区</v>
          </cell>
          <cell r="M6957" t="str">
            <v>国家贫困县</v>
          </cell>
          <cell r="N6957" t="str">
            <v>升级改造（提质改造）</v>
          </cell>
          <cell r="O6957" t="str">
            <v>白沙溪黑茶文化产业园</v>
          </cell>
          <cell r="R6957" t="str">
            <v>4.5</v>
          </cell>
          <cell r="S6957" t="str">
            <v>6.5</v>
          </cell>
          <cell r="T6957" t="str">
            <v>X045430923</v>
          </cell>
          <cell r="U6957">
            <v>0</v>
          </cell>
          <cell r="V6957">
            <v>5.5</v>
          </cell>
          <cell r="W6957">
            <v>5.5</v>
          </cell>
        </row>
        <row r="6958">
          <cell r="I6958" t="str">
            <v>肖家湾-云雾花海连接路</v>
          </cell>
          <cell r="J6958" t="str">
            <v>131301F4309230037</v>
          </cell>
          <cell r="K6958" t="str">
            <v>通景公路</v>
          </cell>
          <cell r="L6958" t="str">
            <v>一类地区</v>
          </cell>
          <cell r="M6958" t="str">
            <v>国家贫困县</v>
          </cell>
          <cell r="N6958" t="str">
            <v>升级改造（提质改造）</v>
          </cell>
          <cell r="O6958" t="str">
            <v>云雾茶场</v>
          </cell>
          <cell r="R6958" t="str">
            <v>3.5</v>
          </cell>
          <cell r="S6958" t="str">
            <v>6</v>
          </cell>
          <cell r="T6958" t="str">
            <v>C499430923</v>
          </cell>
          <cell r="U6958">
            <v>0</v>
          </cell>
          <cell r="V6958">
            <v>1.2</v>
          </cell>
          <cell r="W6958">
            <v>1.2</v>
          </cell>
        </row>
        <row r="6959">
          <cell r="I6959" t="str">
            <v>新码头-十八渡连接路</v>
          </cell>
          <cell r="J6959" t="str">
            <v>131301F4309230027</v>
          </cell>
          <cell r="K6959" t="str">
            <v>通景公路</v>
          </cell>
          <cell r="L6959" t="str">
            <v>一类地区</v>
          </cell>
          <cell r="M6959" t="str">
            <v>国家贫困县</v>
          </cell>
          <cell r="N6959" t="str">
            <v>升级改造（提质改造）</v>
          </cell>
          <cell r="O6959" t="str">
            <v>烟溪镇双烟村</v>
          </cell>
          <cell r="R6959" t="str">
            <v>5</v>
          </cell>
          <cell r="S6959" t="str">
            <v>6</v>
          </cell>
          <cell r="T6959" t="str">
            <v>X053430923</v>
          </cell>
          <cell r="U6959">
            <v>0</v>
          </cell>
          <cell r="V6959">
            <v>10</v>
          </cell>
          <cell r="W6959">
            <v>10</v>
          </cell>
        </row>
        <row r="6960">
          <cell r="I6960" t="str">
            <v>杨林-株溪口公路</v>
          </cell>
          <cell r="J6960" t="str">
            <v>131301F4309230015</v>
          </cell>
          <cell r="K6960" t="str">
            <v>通景公路</v>
          </cell>
          <cell r="L6960" t="str">
            <v>一类地区</v>
          </cell>
          <cell r="M6960" t="str">
            <v>国家贫困县</v>
          </cell>
          <cell r="N6960" t="str">
            <v>升级改造（提质改造）</v>
          </cell>
          <cell r="O6960" t="str">
            <v>东坪镇唐家观村</v>
          </cell>
          <cell r="R6960" t="str">
            <v>4.5</v>
          </cell>
          <cell r="S6960" t="str">
            <v>6</v>
          </cell>
          <cell r="T6960" t="str">
            <v>Y634430923</v>
          </cell>
          <cell r="U6960">
            <v>0</v>
          </cell>
          <cell r="V6960">
            <v>2.7879999999999998</v>
          </cell>
          <cell r="W6960">
            <v>2.7879999999999998</v>
          </cell>
        </row>
        <row r="6961">
          <cell r="I6961" t="str">
            <v>杨石-叶子湾公路</v>
          </cell>
          <cell r="J6961" t="str">
            <v>131301F4309230016</v>
          </cell>
          <cell r="K6961" t="str">
            <v>通景公路</v>
          </cell>
          <cell r="L6961" t="str">
            <v>一类地区</v>
          </cell>
          <cell r="M6961" t="str">
            <v>国家贫困县</v>
          </cell>
          <cell r="N6961" t="str">
            <v>升级改造（提质改造）</v>
          </cell>
          <cell r="O6961" t="str">
            <v>湖南华莱叶子湾黑茶产业园</v>
          </cell>
          <cell r="R6961" t="str">
            <v>4.5</v>
          </cell>
          <cell r="S6961" t="str">
            <v>6</v>
          </cell>
          <cell r="T6961" t="str">
            <v>Y041430923</v>
          </cell>
          <cell r="U6961">
            <v>0</v>
          </cell>
          <cell r="V6961">
            <v>5.0999999999999996</v>
          </cell>
          <cell r="W6961">
            <v>5.0999999999999996</v>
          </cell>
        </row>
        <row r="6962">
          <cell r="I6962" t="str">
            <v>有福-宝塔连接路</v>
          </cell>
          <cell r="J6962" t="str">
            <v>131301F4309230026</v>
          </cell>
          <cell r="K6962" t="str">
            <v>通景公路</v>
          </cell>
          <cell r="L6962" t="str">
            <v>一类地区</v>
          </cell>
          <cell r="M6962" t="str">
            <v>国家贫困县</v>
          </cell>
          <cell r="N6962" t="str">
            <v>升级改造（提质改造）</v>
          </cell>
          <cell r="O6962" t="str">
            <v>雪峰湖湿地公园</v>
          </cell>
          <cell r="R6962" t="str">
            <v>4.5</v>
          </cell>
          <cell r="S6962" t="str">
            <v>6</v>
          </cell>
          <cell r="T6962" t="str">
            <v>Y125430923</v>
          </cell>
          <cell r="U6962">
            <v>0</v>
          </cell>
          <cell r="V6962">
            <v>29.367999999999999</v>
          </cell>
          <cell r="W6962">
            <v>29.367999999999999</v>
          </cell>
        </row>
        <row r="6963">
          <cell r="I6963" t="str">
            <v>云上茶旅公路</v>
          </cell>
          <cell r="J6963" t="str">
            <v>131302F4309230001</v>
          </cell>
          <cell r="K6963" t="str">
            <v>通景公路</v>
          </cell>
          <cell r="L6963" t="str">
            <v>一类地区</v>
          </cell>
          <cell r="M6963" t="str">
            <v>国家贫困县</v>
          </cell>
          <cell r="N6963" t="str">
            <v>升级改造（提质改造）</v>
          </cell>
          <cell r="O6963" t="str">
            <v>云上茶旅文化园</v>
          </cell>
          <cell r="R6963" t="str">
            <v>4</v>
          </cell>
          <cell r="S6963" t="str">
            <v>6</v>
          </cell>
          <cell r="T6963" t="str">
            <v>CK96430923</v>
          </cell>
          <cell r="U6963">
            <v>0</v>
          </cell>
          <cell r="V6963">
            <v>6.1070000000000002</v>
          </cell>
          <cell r="W6963">
            <v>6.1070000000000002</v>
          </cell>
        </row>
        <row r="6964">
          <cell r="I6964" t="str">
            <v>蒿草坪-十八连接路</v>
          </cell>
          <cell r="J6964" t="str">
            <v>131301F4309230025</v>
          </cell>
          <cell r="K6964" t="str">
            <v>通景公路</v>
          </cell>
          <cell r="L6964" t="str">
            <v>一类地区</v>
          </cell>
          <cell r="M6964" t="str">
            <v>国家贫困县</v>
          </cell>
          <cell r="N6964" t="str">
            <v>升级改造（提质改造）</v>
          </cell>
          <cell r="O6964" t="str">
            <v>雪峰湖地质公园</v>
          </cell>
          <cell r="R6964" t="str">
            <v>4</v>
          </cell>
          <cell r="S6964" t="str">
            <v>6</v>
          </cell>
          <cell r="T6964" t="str">
            <v>Y656430923</v>
          </cell>
          <cell r="U6964">
            <v>0</v>
          </cell>
          <cell r="V6964">
            <v>5.2</v>
          </cell>
          <cell r="W6964">
            <v>5.2</v>
          </cell>
        </row>
        <row r="6965">
          <cell r="I6965" t="str">
            <v>柘溪旅游风景区公路</v>
          </cell>
          <cell r="J6965" t="str">
            <v>131301F4309230036</v>
          </cell>
          <cell r="K6965" t="str">
            <v>通景公路</v>
          </cell>
          <cell r="L6965" t="str">
            <v>一类地区</v>
          </cell>
          <cell r="M6965" t="str">
            <v>国家贫困县</v>
          </cell>
          <cell r="N6965" t="str">
            <v>升级改造（提质改造）</v>
          </cell>
          <cell r="O6965" t="str">
            <v>柘溪旅游风景区</v>
          </cell>
          <cell r="R6965" t="str">
            <v>4.5</v>
          </cell>
          <cell r="S6965" t="str">
            <v>6</v>
          </cell>
          <cell r="T6965" t="str">
            <v>X003430923</v>
          </cell>
          <cell r="U6965">
            <v>0</v>
          </cell>
          <cell r="V6965">
            <v>7.4</v>
          </cell>
          <cell r="W6965">
            <v>7.4</v>
          </cell>
        </row>
        <row r="6966">
          <cell r="I6966" t="str">
            <v>阁老墓景区道路</v>
          </cell>
          <cell r="J6966" t="str">
            <v>131302F4309810006</v>
          </cell>
          <cell r="K6966" t="str">
            <v>通景公路</v>
          </cell>
          <cell r="L6966" t="str">
            <v>三类地区</v>
          </cell>
          <cell r="M6966"/>
          <cell r="N6966" t="str">
            <v>升级改造（提质改造）</v>
          </cell>
          <cell r="O6966" t="str">
            <v>阁老墓</v>
          </cell>
          <cell r="R6966" t="str">
            <v>3.5</v>
          </cell>
          <cell r="S6966" t="str">
            <v>6.5</v>
          </cell>
          <cell r="T6966" t="str">
            <v>C660430981</v>
          </cell>
          <cell r="U6966">
            <v>0</v>
          </cell>
          <cell r="V6966">
            <v>2.1800000000000002</v>
          </cell>
          <cell r="W6966">
            <v>2.1800000000000002</v>
          </cell>
        </row>
        <row r="6967">
          <cell r="I6967" t="str">
            <v>五门闸至漉湖合兴洲旅游公路</v>
          </cell>
          <cell r="J6967" t="str">
            <v>131302F4309810009</v>
          </cell>
          <cell r="K6967" t="str">
            <v>通景公路</v>
          </cell>
          <cell r="L6967" t="str">
            <v>三类地区</v>
          </cell>
          <cell r="M6967"/>
          <cell r="N6967" t="str">
            <v>升级改造（提质改造）</v>
          </cell>
          <cell r="O6967" t="str">
            <v>洞庭湿地</v>
          </cell>
          <cell r="R6967" t="str">
            <v>3.5</v>
          </cell>
          <cell r="S6967" t="str">
            <v>6.5</v>
          </cell>
          <cell r="T6967" t="str">
            <v>X006430981</v>
          </cell>
          <cell r="U6967">
            <v>0</v>
          </cell>
          <cell r="V6967">
            <v>28.25</v>
          </cell>
          <cell r="W6967">
            <v>28.25</v>
          </cell>
        </row>
        <row r="6968">
          <cell r="I6968" t="str">
            <v>西环线水上运动节旅游公路</v>
          </cell>
          <cell r="J6968" t="str">
            <v>131302F4309810002</v>
          </cell>
          <cell r="K6968" t="str">
            <v>通景公路</v>
          </cell>
          <cell r="L6968" t="str">
            <v>三类地区</v>
          </cell>
          <cell r="M6968"/>
          <cell r="N6968" t="str">
            <v>升级改造（提质改造）</v>
          </cell>
          <cell r="O6968" t="str">
            <v>水上运动节基地</v>
          </cell>
          <cell r="R6968" t="str">
            <v>4.5</v>
          </cell>
          <cell r="S6968" t="str">
            <v>6.5</v>
          </cell>
          <cell r="T6968" t="str">
            <v>X012430981</v>
          </cell>
          <cell r="U6968">
            <v>0</v>
          </cell>
          <cell r="V6968">
            <v>5</v>
          </cell>
          <cell r="W6968">
            <v>5</v>
          </cell>
        </row>
        <row r="6969">
          <cell r="I6969" t="str">
            <v>新湾生态旅游小镇公路</v>
          </cell>
          <cell r="J6969" t="str">
            <v>131302F4309810007</v>
          </cell>
          <cell r="K6969" t="str">
            <v>通景公路</v>
          </cell>
          <cell r="L6969" t="str">
            <v>三类地区</v>
          </cell>
          <cell r="M6969"/>
          <cell r="N6969" t="str">
            <v>升级改造（提质改造）</v>
          </cell>
          <cell r="O6969" t="str">
            <v>新湾生态旅游小镇</v>
          </cell>
          <cell r="R6969" t="str">
            <v>5</v>
          </cell>
          <cell r="S6969" t="str">
            <v>6.5</v>
          </cell>
          <cell r="T6969" t="str">
            <v>X259430981</v>
          </cell>
          <cell r="U6969">
            <v>0</v>
          </cell>
          <cell r="V6969">
            <v>2.85</v>
          </cell>
          <cell r="W6969">
            <v>2.85</v>
          </cell>
        </row>
        <row r="6970">
          <cell r="I6970" t="str">
            <v>樟抱腊景区公路</v>
          </cell>
          <cell r="J6970" t="str">
            <v>131302F4309810003</v>
          </cell>
          <cell r="K6970" t="str">
            <v>通景公路</v>
          </cell>
          <cell r="L6970" t="str">
            <v>三类地区</v>
          </cell>
          <cell r="M6970"/>
          <cell r="N6970" t="str">
            <v>升级改造（提质改造）</v>
          </cell>
          <cell r="O6970" t="str">
            <v>樟抱腊景区</v>
          </cell>
          <cell r="R6970" t="str">
            <v>3.5</v>
          </cell>
          <cell r="S6970" t="str">
            <v>6.5</v>
          </cell>
          <cell r="T6970" t="str">
            <v>C373430981</v>
          </cell>
          <cell r="U6970">
            <v>0</v>
          </cell>
          <cell r="V6970">
            <v>0.98399999999999999</v>
          </cell>
          <cell r="W6970">
            <v>0.98399999999999999</v>
          </cell>
        </row>
        <row r="6971">
          <cell r="I6971" t="str">
            <v>胭脂湖景区连接路</v>
          </cell>
          <cell r="J6971" t="str">
            <v>131302F4309810011</v>
          </cell>
          <cell r="K6971" t="str">
            <v>通景公路</v>
          </cell>
          <cell r="L6971" t="str">
            <v>三类地区</v>
          </cell>
          <cell r="M6971"/>
          <cell r="O6971" t="str">
            <v>胭脂湖景区</v>
          </cell>
          <cell r="R6971" t="str">
            <v>5</v>
          </cell>
          <cell r="S6971" t="str">
            <v>6</v>
          </cell>
          <cell r="T6971" t="str">
            <v>Y738430981</v>
          </cell>
          <cell r="U6971">
            <v>0</v>
          </cell>
          <cell r="V6971">
            <v>4.2290000000000001</v>
          </cell>
          <cell r="W6971">
            <v>4.2290000000000001</v>
          </cell>
        </row>
        <row r="6972">
          <cell r="I6972" t="str">
            <v>大通湖一中至金盆河公路提质改造工程</v>
          </cell>
          <cell r="J6972" t="str">
            <v>131302F4309900009</v>
          </cell>
          <cell r="K6972" t="str">
            <v>通景公路</v>
          </cell>
          <cell r="L6972" t="str">
            <v>三类地区</v>
          </cell>
          <cell r="M6972"/>
          <cell r="N6972" t="str">
            <v>升级改造（提质改造）</v>
          </cell>
          <cell r="O6972" t="str">
            <v>大通湖国家湿地公园、国清农机合作社</v>
          </cell>
          <cell r="R6972" t="str">
            <v>5</v>
          </cell>
          <cell r="S6972" t="str">
            <v>7.5</v>
          </cell>
          <cell r="T6972" t="str">
            <v>Y403430990</v>
          </cell>
          <cell r="U6972">
            <v>0</v>
          </cell>
          <cell r="V6972">
            <v>6.69</v>
          </cell>
          <cell r="W6972">
            <v>6.69</v>
          </cell>
        </row>
        <row r="6973">
          <cell r="I6973" t="str">
            <v>东洞庭湖湿地公园连接路（北洲子镇至东大堤段）</v>
          </cell>
          <cell r="J6973" t="str">
            <v>131302F4309900008</v>
          </cell>
          <cell r="K6973" t="str">
            <v>通景公路</v>
          </cell>
          <cell r="L6973" t="str">
            <v>三类地区</v>
          </cell>
          <cell r="M6973"/>
          <cell r="N6973" t="str">
            <v>升级改造（提质改造）</v>
          </cell>
          <cell r="O6973" t="str">
            <v>东洞庭湖湿地公园、金健米业</v>
          </cell>
          <cell r="S6973" t="str">
            <v>7.5</v>
          </cell>
          <cell r="T6973" t="str">
            <v>无</v>
          </cell>
          <cell r="U6973">
            <v>0</v>
          </cell>
          <cell r="V6973">
            <v>5.62</v>
          </cell>
          <cell r="W6973">
            <v>5.62</v>
          </cell>
        </row>
        <row r="6974">
          <cell r="I6974" t="str">
            <v>东洞庭湖湿地公园连接路（大东口至朝天口段）</v>
          </cell>
          <cell r="J6974" t="str">
            <v>131301F4309900001</v>
          </cell>
          <cell r="K6974" t="str">
            <v>通景公路</v>
          </cell>
          <cell r="L6974" t="str">
            <v>三类地区</v>
          </cell>
          <cell r="M6974"/>
          <cell r="N6974" t="str">
            <v>新建</v>
          </cell>
          <cell r="O6974" t="str">
            <v>东洞庭湖湿地公园</v>
          </cell>
          <cell r="R6974" t="str">
            <v>3.5</v>
          </cell>
          <cell r="S6974" t="str">
            <v>6</v>
          </cell>
          <cell r="T6974" t="str">
            <v>无</v>
          </cell>
          <cell r="U6974">
            <v>0</v>
          </cell>
          <cell r="V6974">
            <v>10.41</v>
          </cell>
          <cell r="W6974">
            <v>10.41</v>
          </cell>
        </row>
        <row r="6975">
          <cell r="I6975" t="str">
            <v>东洞庭湖湿地公园连接路（大东口至大通湖大桥段）</v>
          </cell>
          <cell r="J6975" t="str">
            <v>131301F4309900004</v>
          </cell>
          <cell r="K6975" t="str">
            <v>通景公路</v>
          </cell>
          <cell r="L6975" t="str">
            <v>三类地区</v>
          </cell>
          <cell r="M6975"/>
          <cell r="N6975" t="str">
            <v>新建</v>
          </cell>
          <cell r="O6975" t="str">
            <v>东洞庭湖湿地公园、大通湖国家湿地公园</v>
          </cell>
          <cell r="R6975" t="str">
            <v>4</v>
          </cell>
          <cell r="S6975" t="str">
            <v>6</v>
          </cell>
          <cell r="T6975" t="str">
            <v>CC01430990</v>
          </cell>
          <cell r="U6975">
            <v>0</v>
          </cell>
          <cell r="V6975">
            <v>2.532</v>
          </cell>
          <cell r="W6975">
            <v>2.532</v>
          </cell>
        </row>
        <row r="6976">
          <cell r="I6976" t="str">
            <v>东洞庭湖湿地公园连接路（大东口至金盆桥段）</v>
          </cell>
          <cell r="J6976" t="str">
            <v>131302F4309900002</v>
          </cell>
          <cell r="K6976" t="str">
            <v>通景公路</v>
          </cell>
          <cell r="L6976" t="str">
            <v>三类地区</v>
          </cell>
          <cell r="M6976"/>
          <cell r="N6976" t="str">
            <v>升级改造（提质改造）</v>
          </cell>
          <cell r="O6976" t="str">
            <v>东洞庭湖湿地公园</v>
          </cell>
          <cell r="R6976" t="str">
            <v>5</v>
          </cell>
          <cell r="S6976" t="str">
            <v>7.5</v>
          </cell>
          <cell r="T6976" t="str">
            <v>X020430990</v>
          </cell>
          <cell r="U6976">
            <v>0</v>
          </cell>
          <cell r="V6976">
            <v>2.58</v>
          </cell>
          <cell r="W6976">
            <v>2.58</v>
          </cell>
        </row>
        <row r="6977">
          <cell r="I6977" t="str">
            <v>宁乡界至桃花湖环线公路至S321省道</v>
          </cell>
          <cell r="J6977" t="str">
            <v>131301F4309220005</v>
          </cell>
          <cell r="K6977" t="str">
            <v>旅游集散公路</v>
          </cell>
          <cell r="L6977" t="str">
            <v>三类地区</v>
          </cell>
          <cell r="M6977"/>
          <cell r="N6977" t="str">
            <v>新建</v>
          </cell>
          <cell r="O6977" t="str">
            <v>桃花湖景区</v>
          </cell>
          <cell r="R6977" t="str">
            <v>3.5</v>
          </cell>
          <cell r="S6977" t="str">
            <v>6</v>
          </cell>
          <cell r="T6977" t="str">
            <v>无</v>
          </cell>
          <cell r="U6977">
            <v>0</v>
          </cell>
          <cell r="V6977">
            <v>30.69</v>
          </cell>
          <cell r="W6977">
            <v>30.678000000000001</v>
          </cell>
        </row>
        <row r="6978">
          <cell r="I6978" t="str">
            <v>县城至羞女湖湿地公园至大栗港镇（接G536国道）连接路</v>
          </cell>
          <cell r="J6978" t="str">
            <v>131301F4309220007</v>
          </cell>
          <cell r="K6978" t="str">
            <v>旅游集散公路</v>
          </cell>
          <cell r="L6978" t="str">
            <v>三类地区</v>
          </cell>
          <cell r="M6978"/>
          <cell r="N6978" t="str">
            <v>升级改造（提质改造）</v>
          </cell>
          <cell r="O6978" t="str">
            <v>羞女湖湿地公园</v>
          </cell>
          <cell r="R6978" t="str">
            <v>3.5</v>
          </cell>
          <cell r="S6978" t="str">
            <v>6</v>
          </cell>
          <cell r="T6978" t="str">
            <v>Y572430922</v>
          </cell>
          <cell r="U6978">
            <v>0</v>
          </cell>
          <cell r="V6978">
            <v>22.52</v>
          </cell>
          <cell r="W6978">
            <v>22.521000000000001</v>
          </cell>
        </row>
        <row r="6979">
          <cell r="I6979" t="str">
            <v>印象农业至牛剑桥（市级文物）至G536国道</v>
          </cell>
          <cell r="J6979" t="str">
            <v>131301F4309220011</v>
          </cell>
          <cell r="K6979" t="str">
            <v>旅游集散公路</v>
          </cell>
          <cell r="L6979" t="str">
            <v>三类地区</v>
          </cell>
          <cell r="M6979"/>
          <cell r="N6979" t="str">
            <v>升级改造（提质改造）</v>
          </cell>
          <cell r="O6979" t="str">
            <v>桃江县桃江印象农业休闲旅游区</v>
          </cell>
          <cell r="R6979" t="str">
            <v>4.5</v>
          </cell>
          <cell r="S6979" t="str">
            <v>6</v>
          </cell>
          <cell r="T6979" t="str">
            <v>Y526430922</v>
          </cell>
          <cell r="U6979">
            <v>0</v>
          </cell>
          <cell r="V6979">
            <v>13.429</v>
          </cell>
          <cell r="W6979">
            <v>13.429</v>
          </cell>
        </row>
        <row r="6980">
          <cell r="I6980" t="str">
            <v>崆峒特色旅游名村至G536国道连接路</v>
          </cell>
          <cell r="J6980" t="str">
            <v>131301F4309220002</v>
          </cell>
          <cell r="K6980" t="str">
            <v>旅游集散公路</v>
          </cell>
          <cell r="L6980" t="str">
            <v>三类地区</v>
          </cell>
          <cell r="M6980"/>
          <cell r="N6980" t="str">
            <v>新建</v>
          </cell>
          <cell r="O6980" t="str">
            <v>崆峒特色旅游名村</v>
          </cell>
          <cell r="R6980" t="str">
            <v>4.5</v>
          </cell>
          <cell r="S6980" t="str">
            <v>6</v>
          </cell>
          <cell r="T6980" t="str">
            <v>无</v>
          </cell>
          <cell r="U6980">
            <v>0</v>
          </cell>
          <cell r="V6980">
            <v>10.129</v>
          </cell>
          <cell r="W6980">
            <v>10.129</v>
          </cell>
        </row>
        <row r="6981">
          <cell r="I6981" t="str">
            <v>桃花江竹海景区至G536国道连接路</v>
          </cell>
          <cell r="J6981" t="str">
            <v>131301F4309220001</v>
          </cell>
          <cell r="K6981" t="str">
            <v>旅游集散公路</v>
          </cell>
          <cell r="L6981" t="str">
            <v>三类地区</v>
          </cell>
          <cell r="M6981"/>
          <cell r="N6981" t="str">
            <v>新建</v>
          </cell>
          <cell r="O6981" t="str">
            <v>桃花江竹海景区</v>
          </cell>
          <cell r="R6981" t="str">
            <v>6.5</v>
          </cell>
          <cell r="S6981" t="str">
            <v>6</v>
          </cell>
          <cell r="T6981" t="str">
            <v>无</v>
          </cell>
          <cell r="U6981">
            <v>0</v>
          </cell>
          <cell r="V6981">
            <v>12.93</v>
          </cell>
          <cell r="W6981">
            <v>12.93</v>
          </cell>
        </row>
        <row r="6982">
          <cell r="I6982" t="str">
            <v>G536国道至壹方山水生态旅游度假区至G207国道旅游集散路</v>
          </cell>
          <cell r="J6982" t="str">
            <v>131301F4309220006</v>
          </cell>
          <cell r="K6982" t="str">
            <v>旅游集散公路</v>
          </cell>
          <cell r="L6982" t="str">
            <v>三类地区</v>
          </cell>
          <cell r="M6982"/>
          <cell r="N6982" t="str">
            <v>新建</v>
          </cell>
          <cell r="O6982" t="str">
            <v>壹方山水生态旅游度假区</v>
          </cell>
          <cell r="R6982" t="str">
            <v>5</v>
          </cell>
          <cell r="S6982" t="str">
            <v>6</v>
          </cell>
          <cell r="T6982" t="str">
            <v>Y541430922</v>
          </cell>
          <cell r="U6982">
            <v>0</v>
          </cell>
          <cell r="V6982">
            <v>14.91</v>
          </cell>
          <cell r="W6982">
            <v>14.757</v>
          </cell>
        </row>
        <row r="6983">
          <cell r="I6983" t="str">
            <v>桃花湖风景区至印象农业至桃花江农业公园至G536国道旅游集散路</v>
          </cell>
          <cell r="J6983" t="str">
            <v>131301F4309220012</v>
          </cell>
          <cell r="K6983" t="str">
            <v>旅游集散公路</v>
          </cell>
          <cell r="L6983" t="str">
            <v>三类地区</v>
          </cell>
          <cell r="M6983"/>
          <cell r="N6983" t="str">
            <v>新建</v>
          </cell>
          <cell r="O6983" t="str">
            <v>桃花江农业公园</v>
          </cell>
          <cell r="R6983" t="str">
            <v>3.5</v>
          </cell>
          <cell r="S6983" t="str">
            <v>6</v>
          </cell>
          <cell r="T6983" t="str">
            <v>无</v>
          </cell>
          <cell r="U6983">
            <v>0</v>
          </cell>
          <cell r="V6983">
            <v>27.556000000000001</v>
          </cell>
          <cell r="W6983">
            <v>27.556000000000001</v>
          </cell>
        </row>
        <row r="6984">
          <cell r="I6984" t="str">
            <v>罗溪山庄（桃江县高新现代农业开发有限公司）通景路（C997+Y008段）</v>
          </cell>
          <cell r="J6984" t="str">
            <v>13130201F4309220001</v>
          </cell>
          <cell r="K6984" t="str">
            <v>旅游集散公路</v>
          </cell>
          <cell r="L6984" t="str">
            <v>三类地区</v>
          </cell>
          <cell r="M6984"/>
          <cell r="N6984" t="str">
            <v>升级改造（提质改造）</v>
          </cell>
          <cell r="O6984" t="str">
            <v>罗溪山庄（桃江县高新现代农业开发有限公司）</v>
          </cell>
          <cell r="S6984" t="str">
            <v>6</v>
          </cell>
          <cell r="T6984" t="str">
            <v>Y008430922</v>
          </cell>
          <cell r="U6984">
            <v>0</v>
          </cell>
          <cell r="V6984">
            <v>10.811</v>
          </cell>
          <cell r="W6984">
            <v>10.811</v>
          </cell>
        </row>
        <row r="6985">
          <cell r="I6985" t="str">
            <v>大通湖大湖东岸环湖公路</v>
          </cell>
          <cell r="J6985" t="str">
            <v>131301F4309900005</v>
          </cell>
          <cell r="K6985" t="str">
            <v>旅游集散公路</v>
          </cell>
          <cell r="L6985" t="str">
            <v>三类地区</v>
          </cell>
          <cell r="M6985"/>
          <cell r="N6985" t="str">
            <v>新建</v>
          </cell>
          <cell r="O6985" t="str">
            <v>大通湖国家湿地公园、锦大渔村、天弘渔业、东大渔光互补项目、大通湖区生态发展有限公司。</v>
          </cell>
          <cell r="S6985" t="str">
            <v>6</v>
          </cell>
          <cell r="T6985" t="str">
            <v>无</v>
          </cell>
          <cell r="U6985">
            <v>0</v>
          </cell>
          <cell r="V6985">
            <v>12</v>
          </cell>
          <cell r="W6985">
            <v>12</v>
          </cell>
        </row>
        <row r="6986">
          <cell r="I6986" t="str">
            <v>大通湖国家湿地公园旅游路（金盆建材厂至庆成段）</v>
          </cell>
          <cell r="J6986" t="str">
            <v>131301F4309900003</v>
          </cell>
          <cell r="K6986" t="str">
            <v>旅游集散公路</v>
          </cell>
          <cell r="L6986" t="str">
            <v>三类地区</v>
          </cell>
          <cell r="M6986"/>
          <cell r="N6986" t="str">
            <v>新建</v>
          </cell>
          <cell r="O6986" t="str">
            <v>大通湖国家湿地公园</v>
          </cell>
          <cell r="S6986" t="str">
            <v>6</v>
          </cell>
          <cell r="T6986" t="str">
            <v>CX25430990</v>
          </cell>
          <cell r="U6986">
            <v>0</v>
          </cell>
          <cell r="V6986">
            <v>16.27</v>
          </cell>
          <cell r="W6986">
            <v>16.25</v>
          </cell>
        </row>
        <row r="6987">
          <cell r="I6987" t="str">
            <v>大通湖国家湿地公园旅游路（南岸环湖段）</v>
          </cell>
          <cell r="J6987" t="str">
            <v>131301F4309900006</v>
          </cell>
          <cell r="K6987" t="str">
            <v>旅游集散公路</v>
          </cell>
          <cell r="L6987" t="str">
            <v>三类地区</v>
          </cell>
          <cell r="M6987"/>
          <cell r="N6987" t="str">
            <v>升级改造（提质改造）</v>
          </cell>
          <cell r="O6987" t="str">
            <v>大通湖国家湿地公园</v>
          </cell>
          <cell r="R6987" t="str">
            <v>0</v>
          </cell>
          <cell r="S6987" t="str">
            <v>6</v>
          </cell>
          <cell r="T6987" t="str">
            <v>无</v>
          </cell>
          <cell r="U6987">
            <v>0</v>
          </cell>
          <cell r="V6987">
            <v>13.5</v>
          </cell>
          <cell r="W6987">
            <v>12.5</v>
          </cell>
        </row>
        <row r="6988">
          <cell r="I6988" t="str">
            <v xml:space="preserve"> 益阳天牧科技种猪扩繁养殖基地资源产业路</v>
          </cell>
          <cell r="J6988" t="str">
            <v>1312F4309020074</v>
          </cell>
          <cell r="K6988" t="str">
            <v>资源产业路</v>
          </cell>
          <cell r="L6988" t="str">
            <v>三类地区</v>
          </cell>
          <cell r="M6988"/>
          <cell r="N6988" t="str">
            <v>新建</v>
          </cell>
          <cell r="O6988" t="str">
            <v xml:space="preserve"> 益阳天牧科技种猪扩繁养殖基地</v>
          </cell>
          <cell r="R6988" t="str">
            <v>3.5</v>
          </cell>
          <cell r="S6988" t="str">
            <v>6</v>
          </cell>
          <cell r="T6988" t="str">
            <v>C115430902</v>
          </cell>
          <cell r="U6988">
            <v>0</v>
          </cell>
          <cell r="V6988">
            <v>3.7330000000000001</v>
          </cell>
          <cell r="W6988">
            <v>3.7330000000000001</v>
          </cell>
        </row>
        <row r="6989">
          <cell r="I6989" t="str">
            <v>爱屋湾村粮食加工基地连接路</v>
          </cell>
          <cell r="J6989" t="str">
            <v>1312F4309020017</v>
          </cell>
          <cell r="K6989" t="str">
            <v>资源产业路</v>
          </cell>
          <cell r="L6989" t="str">
            <v>三类地区</v>
          </cell>
          <cell r="M6989"/>
          <cell r="N6989" t="str">
            <v>升级改造（提质改造）</v>
          </cell>
          <cell r="O6989" t="str">
            <v>爱屋湾村粮食加工园区</v>
          </cell>
          <cell r="R6989" t="str">
            <v>3.5</v>
          </cell>
          <cell r="S6989" t="str">
            <v>6</v>
          </cell>
          <cell r="T6989" t="str">
            <v>Y046430902</v>
          </cell>
          <cell r="U6989">
            <v>0</v>
          </cell>
          <cell r="V6989">
            <v>3.452</v>
          </cell>
          <cell r="W6989">
            <v>3.452</v>
          </cell>
        </row>
        <row r="6990">
          <cell r="I6990" t="str">
            <v>长春白鹿铺蔬菜水果基地资源产业路</v>
          </cell>
          <cell r="J6990" t="str">
            <v>1316F4309020006</v>
          </cell>
          <cell r="K6990" t="str">
            <v>资源产业路</v>
          </cell>
          <cell r="L6990" t="str">
            <v>三类地区</v>
          </cell>
          <cell r="M6990"/>
          <cell r="N6990" t="str">
            <v>升级改造（提质改造）</v>
          </cell>
          <cell r="O6990" t="str">
            <v>长春白鹿铺蔬菜水果基地</v>
          </cell>
          <cell r="R6990" t="str">
            <v>4.5</v>
          </cell>
          <cell r="S6990" t="str">
            <v>6</v>
          </cell>
          <cell r="T6990" t="str">
            <v>X214430902</v>
          </cell>
          <cell r="U6990">
            <v>3.8</v>
          </cell>
          <cell r="V6990">
            <v>7.2320000000000002</v>
          </cell>
          <cell r="W6990">
            <v>3.4319999999999999</v>
          </cell>
        </row>
        <row r="6991">
          <cell r="I6991" t="str">
            <v>长茅仑村年存栏3000头种猪养殖场资源产业路</v>
          </cell>
          <cell r="J6991" t="str">
            <v>1312F4309020003</v>
          </cell>
          <cell r="K6991" t="str">
            <v>资源产业路</v>
          </cell>
          <cell r="L6991" t="str">
            <v>三类地区</v>
          </cell>
          <cell r="M6991"/>
          <cell r="N6991" t="str">
            <v>升级改造（提质改造）</v>
          </cell>
          <cell r="O6991" t="str">
            <v>长茅仑村年存栏3000头种猪养殖场建设项目</v>
          </cell>
          <cell r="R6991" t="str">
            <v>4.5</v>
          </cell>
          <cell r="S6991" t="str">
            <v>6</v>
          </cell>
          <cell r="T6991" t="str">
            <v>X004430902</v>
          </cell>
          <cell r="U6991">
            <v>0</v>
          </cell>
          <cell r="V6991">
            <v>10.087</v>
          </cell>
          <cell r="W6991">
            <v>10.087</v>
          </cell>
        </row>
        <row r="6992">
          <cell r="I6992" t="str">
            <v>长茅仑村翔武生态牧业养殖产业路</v>
          </cell>
          <cell r="J6992" t="str">
            <v>1312F4309020035</v>
          </cell>
          <cell r="K6992" t="str">
            <v>资源产业路</v>
          </cell>
          <cell r="L6992" t="str">
            <v>三类地区</v>
          </cell>
          <cell r="M6992"/>
          <cell r="N6992" t="str">
            <v>其他</v>
          </cell>
          <cell r="O6992" t="str">
            <v>长茅仑村翔武生态牧业养殖产业园区</v>
          </cell>
          <cell r="S6992" t="str">
            <v>6</v>
          </cell>
          <cell r="T6992" t="str">
            <v>无</v>
          </cell>
          <cell r="U6992">
            <v>0</v>
          </cell>
          <cell r="V6992">
            <v>4.1399999999999997</v>
          </cell>
          <cell r="W6992">
            <v>4.1399999999999997</v>
          </cell>
        </row>
        <row r="6993">
          <cell r="I6993" t="str">
            <v>车前巷村苗木种植基地资源产业路</v>
          </cell>
          <cell r="J6993" t="str">
            <v>1312F4309020065</v>
          </cell>
          <cell r="K6993" t="str">
            <v>资源产业路</v>
          </cell>
          <cell r="L6993" t="str">
            <v>三类地区</v>
          </cell>
          <cell r="M6993"/>
          <cell r="N6993" t="str">
            <v>升级改造（提质改造）</v>
          </cell>
          <cell r="O6993" t="str">
            <v>车前巷村苗木种植基地</v>
          </cell>
          <cell r="R6993" t="str">
            <v>3.5</v>
          </cell>
          <cell r="S6993" t="str">
            <v>6</v>
          </cell>
          <cell r="T6993" t="str">
            <v>Y043430902</v>
          </cell>
          <cell r="U6993">
            <v>0</v>
          </cell>
          <cell r="V6993">
            <v>4.66</v>
          </cell>
          <cell r="W6993">
            <v>4.6589999999999998</v>
          </cell>
        </row>
        <row r="6994">
          <cell r="I6994" t="str">
            <v>和平村生态农业产业路</v>
          </cell>
          <cell r="J6994" t="str">
            <v>1312F4309020053</v>
          </cell>
          <cell r="K6994" t="str">
            <v>资源产业路</v>
          </cell>
          <cell r="L6994" t="str">
            <v>三类地区</v>
          </cell>
          <cell r="M6994"/>
          <cell r="N6994" t="str">
            <v>升级改造（提质改造）</v>
          </cell>
          <cell r="O6994" t="str">
            <v>和平村生态农业产业园</v>
          </cell>
          <cell r="S6994" t="str">
            <v>6</v>
          </cell>
          <cell r="T6994" t="str">
            <v>C487430902</v>
          </cell>
          <cell r="U6994">
            <v>0</v>
          </cell>
          <cell r="V6994">
            <v>2.1619999999999999</v>
          </cell>
          <cell r="W6994">
            <v>1.349</v>
          </cell>
        </row>
        <row r="6995">
          <cell r="I6995" t="str">
            <v>河坝村云茶谷产业路</v>
          </cell>
          <cell r="J6995" t="str">
            <v>1312F4309020040</v>
          </cell>
          <cell r="K6995" t="str">
            <v>资源产业路</v>
          </cell>
          <cell r="L6995" t="str">
            <v>三类地区</v>
          </cell>
          <cell r="M6995"/>
          <cell r="N6995" t="str">
            <v>新建</v>
          </cell>
          <cell r="O6995" t="str">
            <v>河坝村云茶谷产业园区</v>
          </cell>
          <cell r="R6995" t="str">
            <v>3.5</v>
          </cell>
          <cell r="S6995" t="str">
            <v>6</v>
          </cell>
          <cell r="T6995" t="str">
            <v>无</v>
          </cell>
          <cell r="U6995">
            <v>0</v>
          </cell>
          <cell r="V6995">
            <v>1.69</v>
          </cell>
          <cell r="W6995">
            <v>1.69</v>
          </cell>
        </row>
        <row r="6996">
          <cell r="I6996" t="str">
            <v>黄花仑茶叶产业基地连接路</v>
          </cell>
          <cell r="J6996" t="str">
            <v>1312F4309020015</v>
          </cell>
          <cell r="K6996" t="str">
            <v>资源产业路</v>
          </cell>
          <cell r="L6996" t="str">
            <v>三类地区</v>
          </cell>
          <cell r="M6996"/>
          <cell r="N6996" t="str">
            <v>路面改善</v>
          </cell>
          <cell r="O6996" t="str">
            <v>黄花仑茶叶产业园区</v>
          </cell>
          <cell r="S6996" t="str">
            <v>6</v>
          </cell>
          <cell r="T6996" t="str">
            <v>Y042430902</v>
          </cell>
          <cell r="U6996">
            <v>0</v>
          </cell>
          <cell r="V6996">
            <v>2.1640000000000001</v>
          </cell>
          <cell r="W6996">
            <v>2.1640000000000001</v>
          </cell>
        </row>
        <row r="6997">
          <cell r="I6997" t="str">
            <v>捞箕村渔业养殖产业路</v>
          </cell>
          <cell r="J6997" t="str">
            <v>1312F4309020066</v>
          </cell>
          <cell r="K6997" t="str">
            <v>资源产业路</v>
          </cell>
          <cell r="L6997" t="str">
            <v>三类地区</v>
          </cell>
          <cell r="M6997"/>
          <cell r="N6997" t="str">
            <v>升级改造（提质改造）</v>
          </cell>
          <cell r="O6997" t="str">
            <v>捞箕村渔业养殖产业园</v>
          </cell>
          <cell r="R6997" t="str">
            <v>3.5</v>
          </cell>
          <cell r="S6997" t="str">
            <v>6</v>
          </cell>
          <cell r="T6997" t="str">
            <v>C042430902</v>
          </cell>
          <cell r="U6997">
            <v>0</v>
          </cell>
          <cell r="V6997">
            <v>4.6020000000000003</v>
          </cell>
          <cell r="W6997">
            <v>4.6020000000000003</v>
          </cell>
        </row>
        <row r="6998">
          <cell r="I6998" t="str">
            <v>李昌港村蔬菜种植产业路</v>
          </cell>
          <cell r="J6998" t="str">
            <v>1312F4309020061</v>
          </cell>
          <cell r="K6998" t="str">
            <v>资源产业路</v>
          </cell>
          <cell r="L6998" t="str">
            <v>三类地区</v>
          </cell>
          <cell r="M6998"/>
          <cell r="N6998" t="str">
            <v>升级改造（提质改造）</v>
          </cell>
          <cell r="O6998" t="str">
            <v>李昌港村蔬菜种植产业园</v>
          </cell>
          <cell r="R6998" t="str">
            <v>3.5</v>
          </cell>
          <cell r="S6998" t="str">
            <v>6</v>
          </cell>
          <cell r="T6998" t="str">
            <v>Y009430902</v>
          </cell>
          <cell r="U6998">
            <v>0</v>
          </cell>
          <cell r="V6998">
            <v>3.6379999999999999</v>
          </cell>
          <cell r="W6998">
            <v>3.6379999999999999</v>
          </cell>
        </row>
        <row r="6999">
          <cell r="I6999" t="str">
            <v>廖河村农业种植产业路</v>
          </cell>
          <cell r="J6999" t="str">
            <v>1312F4309020055</v>
          </cell>
          <cell r="K6999" t="str">
            <v>资源产业路</v>
          </cell>
          <cell r="L6999" t="str">
            <v>三类地区</v>
          </cell>
          <cell r="M6999"/>
          <cell r="N6999" t="str">
            <v>升级改造（提质改造）</v>
          </cell>
          <cell r="O6999" t="str">
            <v>廖河村农业种植产业园区</v>
          </cell>
          <cell r="R6999" t="str">
            <v>3.5</v>
          </cell>
          <cell r="S6999" t="str">
            <v>6</v>
          </cell>
          <cell r="T6999" t="str">
            <v>Y031430902</v>
          </cell>
          <cell r="U6999">
            <v>0</v>
          </cell>
          <cell r="V6999">
            <v>3.5710000000000002</v>
          </cell>
          <cell r="W6999">
            <v>3.5710000000000002</v>
          </cell>
        </row>
        <row r="7000">
          <cell r="I7000" t="str">
            <v>刘家湖林场资源产业路</v>
          </cell>
          <cell r="J7000" t="str">
            <v>1312F4309020002</v>
          </cell>
          <cell r="K7000" t="str">
            <v>资源产业路</v>
          </cell>
          <cell r="L7000" t="str">
            <v>三类地区</v>
          </cell>
          <cell r="M7000"/>
          <cell r="N7000" t="str">
            <v>升级改造（提质改造）</v>
          </cell>
          <cell r="O7000" t="str">
            <v>刘家湖林场</v>
          </cell>
          <cell r="R7000" t="str">
            <v>5</v>
          </cell>
          <cell r="S7000" t="str">
            <v>6</v>
          </cell>
          <cell r="T7000" t="str">
            <v>X014430902</v>
          </cell>
          <cell r="U7000">
            <v>0</v>
          </cell>
          <cell r="V7000">
            <v>8.6649999999999991</v>
          </cell>
          <cell r="W7000">
            <v>8.6649999999999991</v>
          </cell>
        </row>
        <row r="7001">
          <cell r="I7001" t="str">
            <v>迷迭香基地产业资源路</v>
          </cell>
          <cell r="J7001" t="str">
            <v>1312F4309020006</v>
          </cell>
          <cell r="K7001" t="str">
            <v>资源产业路</v>
          </cell>
          <cell r="L7001" t="str">
            <v>三类地区</v>
          </cell>
          <cell r="M7001"/>
          <cell r="N7001" t="str">
            <v>升级改造（提质改造）</v>
          </cell>
          <cell r="O7001" t="str">
            <v>迷迭香基地</v>
          </cell>
          <cell r="S7001" t="str">
            <v>6</v>
          </cell>
          <cell r="T7001" t="str">
            <v>Y221430902</v>
          </cell>
          <cell r="U7001">
            <v>0</v>
          </cell>
          <cell r="V7001">
            <v>3.7450000000000001</v>
          </cell>
          <cell r="W7001">
            <v>3.7450000000000001</v>
          </cell>
        </row>
        <row r="7002">
          <cell r="I7002" t="str">
            <v>七鸭子羽鑫蛋鸡养殖场资源产业路</v>
          </cell>
          <cell r="J7002" t="str">
            <v>1316F4309020005</v>
          </cell>
          <cell r="K7002" t="str">
            <v>资源产业路</v>
          </cell>
          <cell r="L7002" t="str">
            <v>三类地区</v>
          </cell>
          <cell r="M7002"/>
          <cell r="N7002" t="str">
            <v>升级改造（提质改造）</v>
          </cell>
          <cell r="O7002" t="str">
            <v>七鸭子羽鑫蛋鸡养殖场</v>
          </cell>
          <cell r="R7002" t="str">
            <v>4.5</v>
          </cell>
          <cell r="S7002" t="str">
            <v>6</v>
          </cell>
          <cell r="T7002" t="str">
            <v>X002430902</v>
          </cell>
          <cell r="U7002">
            <v>0</v>
          </cell>
          <cell r="V7002">
            <v>9.3539999999999992</v>
          </cell>
          <cell r="W7002">
            <v>9.3539999999999992</v>
          </cell>
        </row>
        <row r="7003">
          <cell r="I7003" t="str">
            <v>三星村股份经济合作社资源产业路</v>
          </cell>
          <cell r="J7003" t="str">
            <v>1312F4309020069</v>
          </cell>
          <cell r="K7003" t="str">
            <v>资源产业路</v>
          </cell>
          <cell r="L7003" t="str">
            <v>三类地区</v>
          </cell>
          <cell r="M7003"/>
          <cell r="N7003" t="str">
            <v>升级改造（提质改造）</v>
          </cell>
          <cell r="O7003" t="str">
            <v>三星村股份经济合作社</v>
          </cell>
          <cell r="S7003" t="str">
            <v>6</v>
          </cell>
          <cell r="T7003" t="str">
            <v>C558430902</v>
          </cell>
          <cell r="U7003">
            <v>0</v>
          </cell>
          <cell r="V7003">
            <v>2.2200000000000002</v>
          </cell>
          <cell r="W7003">
            <v>2.2200000000000002</v>
          </cell>
        </row>
        <row r="7004">
          <cell r="I7004" t="str">
            <v>太平桥村鱼苗养殖产业路</v>
          </cell>
          <cell r="J7004" t="str">
            <v>1312F4309020029</v>
          </cell>
          <cell r="K7004" t="str">
            <v>资源产业路</v>
          </cell>
          <cell r="L7004" t="str">
            <v>三类地区</v>
          </cell>
          <cell r="M7004"/>
          <cell r="N7004" t="str">
            <v>新建</v>
          </cell>
          <cell r="O7004" t="str">
            <v>太平桥村鱼苗养殖产业园区</v>
          </cell>
          <cell r="R7004" t="str">
            <v>3.5</v>
          </cell>
          <cell r="S7004" t="str">
            <v>6</v>
          </cell>
          <cell r="T7004" t="str">
            <v>无</v>
          </cell>
          <cell r="U7004">
            <v>0</v>
          </cell>
          <cell r="V7004">
            <v>1.7</v>
          </cell>
          <cell r="W7004">
            <v>1.7</v>
          </cell>
        </row>
        <row r="7005">
          <cell r="I7005" t="str">
            <v>五房洲绿色家园水产养殖路</v>
          </cell>
          <cell r="J7005" t="str">
            <v>1312F4309020042</v>
          </cell>
          <cell r="K7005" t="str">
            <v>资源产业路</v>
          </cell>
          <cell r="L7005" t="str">
            <v>三类地区</v>
          </cell>
          <cell r="M7005"/>
          <cell r="N7005" t="str">
            <v>新建</v>
          </cell>
          <cell r="O7005" t="str">
            <v>五房洲绿色家园水产养殖路产业园区</v>
          </cell>
          <cell r="R7005" t="str">
            <v>3.5</v>
          </cell>
          <cell r="S7005" t="str">
            <v>6</v>
          </cell>
          <cell r="T7005" t="str">
            <v>CX05430902</v>
          </cell>
          <cell r="U7005">
            <v>0</v>
          </cell>
          <cell r="V7005">
            <v>0.97</v>
          </cell>
          <cell r="W7005">
            <v>0.97</v>
          </cell>
        </row>
        <row r="7006">
          <cell r="I7006" t="str">
            <v>鲜鱼塘村苗木种植专业合作社资源产业路</v>
          </cell>
          <cell r="J7006" t="str">
            <v>1312F4309020051</v>
          </cell>
          <cell r="K7006" t="str">
            <v>资源产业路</v>
          </cell>
          <cell r="L7006" t="str">
            <v>三类地区</v>
          </cell>
          <cell r="M7006"/>
          <cell r="N7006" t="str">
            <v>升级改造（提质改造）</v>
          </cell>
          <cell r="O7006" t="str">
            <v>鲜鱼塘村苗木种植专业合作社</v>
          </cell>
          <cell r="S7006" t="str">
            <v>6</v>
          </cell>
          <cell r="T7006" t="str">
            <v>Y208430902</v>
          </cell>
          <cell r="U7006">
            <v>0</v>
          </cell>
          <cell r="V7006">
            <v>5.39</v>
          </cell>
          <cell r="W7006">
            <v>3.7570000000000001</v>
          </cell>
        </row>
        <row r="7007">
          <cell r="I7007" t="str">
            <v>新风村生猪养殖产业路</v>
          </cell>
          <cell r="J7007" t="str">
            <v>1312F4309020039</v>
          </cell>
          <cell r="K7007" t="str">
            <v>资源产业路</v>
          </cell>
          <cell r="L7007" t="str">
            <v>三类地区</v>
          </cell>
          <cell r="M7007"/>
          <cell r="N7007" t="str">
            <v>升级改造（提质改造）</v>
          </cell>
          <cell r="O7007" t="str">
            <v>新风村生猪养殖产业园</v>
          </cell>
          <cell r="R7007" t="str">
            <v>3.5</v>
          </cell>
          <cell r="S7007" t="str">
            <v>6</v>
          </cell>
          <cell r="T7007" t="str">
            <v>C518430902</v>
          </cell>
          <cell r="U7007">
            <v>0</v>
          </cell>
          <cell r="V7007">
            <v>0.82</v>
          </cell>
          <cell r="W7007">
            <v>0.82</v>
          </cell>
        </row>
        <row r="7008">
          <cell r="I7008" t="str">
            <v>新风村油茶基地产业路</v>
          </cell>
          <cell r="J7008" t="str">
            <v>1312F4309020019</v>
          </cell>
          <cell r="K7008" t="str">
            <v>资源产业路</v>
          </cell>
          <cell r="L7008" t="str">
            <v>三类地区</v>
          </cell>
          <cell r="M7008"/>
          <cell r="N7008" t="str">
            <v>升级改造（提质改造）</v>
          </cell>
          <cell r="O7008" t="str">
            <v>新风村油茶产业园</v>
          </cell>
          <cell r="R7008" t="str">
            <v>4.5</v>
          </cell>
          <cell r="S7008" t="str">
            <v>6</v>
          </cell>
          <cell r="T7008" t="str">
            <v>Y222430902</v>
          </cell>
          <cell r="U7008">
            <v>0</v>
          </cell>
          <cell r="V7008">
            <v>9.1039999999999992</v>
          </cell>
          <cell r="W7008">
            <v>9.1039999999999992</v>
          </cell>
        </row>
        <row r="7009">
          <cell r="I7009" t="str">
            <v>新塘村生猪养殖产业路</v>
          </cell>
          <cell r="J7009" t="str">
            <v>1312F4309020067</v>
          </cell>
          <cell r="K7009" t="str">
            <v>资源产业路</v>
          </cell>
          <cell r="L7009" t="str">
            <v>三类地区</v>
          </cell>
          <cell r="M7009"/>
          <cell r="N7009" t="str">
            <v>新建</v>
          </cell>
          <cell r="O7009" t="str">
            <v>新塘村生猪养殖产业园</v>
          </cell>
          <cell r="R7009" t="str">
            <v>3.5</v>
          </cell>
          <cell r="S7009" t="str">
            <v>6</v>
          </cell>
          <cell r="T7009" t="str">
            <v>无</v>
          </cell>
          <cell r="U7009">
            <v>0</v>
          </cell>
          <cell r="V7009">
            <v>3.28</v>
          </cell>
          <cell r="W7009">
            <v>3.28</v>
          </cell>
        </row>
        <row r="7010">
          <cell r="I7010" t="str">
            <v>益阳市资阳区指点蔬菜种植专业合作社资源产业路</v>
          </cell>
          <cell r="J7010" t="str">
            <v>1312F4309020041</v>
          </cell>
          <cell r="K7010" t="str">
            <v>资源产业路</v>
          </cell>
          <cell r="L7010" t="str">
            <v>三类地区</v>
          </cell>
          <cell r="M7010"/>
          <cell r="N7010" t="str">
            <v>升级改造（提质改造）</v>
          </cell>
          <cell r="O7010" t="str">
            <v>益阳市资阳区指点蔬菜种植专业合作社</v>
          </cell>
          <cell r="R7010" t="str">
            <v>3.5</v>
          </cell>
          <cell r="S7010" t="str">
            <v>6</v>
          </cell>
          <cell r="T7010" t="str">
            <v>Y021430902</v>
          </cell>
          <cell r="U7010">
            <v>0</v>
          </cell>
          <cell r="V7010">
            <v>4.5460000000000003</v>
          </cell>
          <cell r="W7010">
            <v>4.5460000000000003</v>
          </cell>
        </row>
        <row r="7011">
          <cell r="I7011" t="str">
            <v>银鱼农业稻香湾资源产业路</v>
          </cell>
          <cell r="J7011" t="str">
            <v>1312F4309020075</v>
          </cell>
          <cell r="K7011" t="str">
            <v>资源产业路</v>
          </cell>
          <cell r="L7011" t="str">
            <v>三类地区</v>
          </cell>
          <cell r="M7011"/>
          <cell r="O7011" t="str">
            <v>银鱼农业稻香湾基地</v>
          </cell>
          <cell r="R7011" t="str">
            <v>0</v>
          </cell>
          <cell r="S7011" t="str">
            <v>6(4.5)</v>
          </cell>
          <cell r="T7011" t="str">
            <v>无</v>
          </cell>
          <cell r="U7011">
            <v>0</v>
          </cell>
          <cell r="V7011">
            <v>2.4700000000000002</v>
          </cell>
          <cell r="W7011">
            <v>2.4700000000000002</v>
          </cell>
        </row>
        <row r="7012">
          <cell r="I7012" t="str">
            <v>云茶谷生态农业基地产业路</v>
          </cell>
          <cell r="J7012" t="str">
            <v>1312F4309020010</v>
          </cell>
          <cell r="K7012" t="str">
            <v>资源产业路</v>
          </cell>
          <cell r="L7012" t="str">
            <v>三类地区</v>
          </cell>
          <cell r="M7012"/>
          <cell r="N7012" t="str">
            <v>路面改善</v>
          </cell>
          <cell r="O7012" t="str">
            <v>云茶谷生态农业基地</v>
          </cell>
          <cell r="R7012" t="str">
            <v>3.5</v>
          </cell>
          <cell r="S7012" t="str">
            <v>6</v>
          </cell>
          <cell r="T7012" t="str">
            <v>C544430902</v>
          </cell>
          <cell r="U7012">
            <v>0</v>
          </cell>
          <cell r="V7012">
            <v>0.873</v>
          </cell>
          <cell r="W7012">
            <v>0.873</v>
          </cell>
        </row>
        <row r="7013">
          <cell r="I7013" t="str">
            <v>资阳区长春镇莲欣三农牲猪养殖基地资源产业路</v>
          </cell>
          <cell r="J7013" t="str">
            <v>1312F4309020054</v>
          </cell>
          <cell r="K7013" t="str">
            <v>资源产业路</v>
          </cell>
          <cell r="L7013" t="str">
            <v>三类地区</v>
          </cell>
          <cell r="M7013"/>
          <cell r="N7013" t="str">
            <v>升级改造（提质改造）</v>
          </cell>
          <cell r="O7013" t="str">
            <v>资阳区长春镇莲欣三农牲猪养殖基地</v>
          </cell>
          <cell r="R7013" t="str">
            <v>4.5</v>
          </cell>
          <cell r="S7013" t="str">
            <v>6</v>
          </cell>
          <cell r="T7013" t="str">
            <v>X020430902</v>
          </cell>
          <cell r="U7013">
            <v>0</v>
          </cell>
          <cell r="V7013">
            <v>8.7959999999999994</v>
          </cell>
          <cell r="W7013">
            <v>8.7959999999999994</v>
          </cell>
        </row>
        <row r="7014">
          <cell r="I7014" t="str">
            <v>大益农生态农业发展有限公司对外连接路</v>
          </cell>
          <cell r="J7014" t="str">
            <v>1312F4309030039</v>
          </cell>
          <cell r="K7014" t="str">
            <v>资源产业路</v>
          </cell>
          <cell r="L7014" t="str">
            <v>三类地区</v>
          </cell>
          <cell r="M7014"/>
          <cell r="N7014" t="str">
            <v>升级改造（提质改造）</v>
          </cell>
          <cell r="O7014" t="str">
            <v>大益农生态农业发展有限公司</v>
          </cell>
          <cell r="R7014" t="str">
            <v>3.5</v>
          </cell>
          <cell r="S7014" t="str">
            <v>6(4.5)</v>
          </cell>
          <cell r="T7014" t="str">
            <v>CAB6430903</v>
          </cell>
          <cell r="U7014">
            <v>0</v>
          </cell>
          <cell r="V7014">
            <v>4.165</v>
          </cell>
          <cell r="W7014">
            <v>4.165</v>
          </cell>
        </row>
        <row r="7015">
          <cell r="I7015" t="str">
            <v>道子坪启航农庄对外连接路</v>
          </cell>
          <cell r="J7015" t="str">
            <v>1312F4309030026</v>
          </cell>
          <cell r="K7015" t="str">
            <v>资源产业路</v>
          </cell>
          <cell r="L7015" t="str">
            <v>三类地区</v>
          </cell>
          <cell r="M7015"/>
          <cell r="N7015" t="str">
            <v>升级改造（提质改造）</v>
          </cell>
          <cell r="O7015" t="str">
            <v>道子坪启航农庄</v>
          </cell>
          <cell r="R7015" t="str">
            <v>3.5</v>
          </cell>
          <cell r="S7015" t="str">
            <v>6(4.5)</v>
          </cell>
          <cell r="T7015" t="str">
            <v>CA34430903</v>
          </cell>
          <cell r="U7015">
            <v>0</v>
          </cell>
          <cell r="V7015">
            <v>1.5820000000000001</v>
          </cell>
          <cell r="W7015">
            <v>1.5820000000000001</v>
          </cell>
        </row>
        <row r="7016">
          <cell r="I7016" t="str">
            <v>汉森健康产业园对外连接路扩建</v>
          </cell>
          <cell r="J7016" t="str">
            <v>1312F4309030008</v>
          </cell>
          <cell r="K7016" t="str">
            <v>资源产业路</v>
          </cell>
          <cell r="L7016" t="str">
            <v>三类地区</v>
          </cell>
          <cell r="M7016"/>
          <cell r="N7016" t="str">
            <v>升级改造（提质改造）</v>
          </cell>
          <cell r="O7016" t="str">
            <v>汉生健康产业园</v>
          </cell>
          <cell r="R7016" t="str">
            <v>3.5</v>
          </cell>
          <cell r="S7016" t="str">
            <v>6(4.5)</v>
          </cell>
          <cell r="T7016" t="str">
            <v>C435430903</v>
          </cell>
          <cell r="U7016">
            <v>0</v>
          </cell>
          <cell r="V7016">
            <v>1.3360000000000001</v>
          </cell>
          <cell r="W7016">
            <v>1.3360000000000001</v>
          </cell>
        </row>
        <row r="7017">
          <cell r="I7017" t="str">
            <v>湖南北平湖米业对外连接路</v>
          </cell>
          <cell r="J7017" t="str">
            <v>1312F4309030059</v>
          </cell>
          <cell r="K7017" t="str">
            <v>资源产业路</v>
          </cell>
          <cell r="L7017" t="str">
            <v>三类地区</v>
          </cell>
          <cell r="M7017"/>
          <cell r="N7017" t="str">
            <v>升级改造（提质改造）</v>
          </cell>
          <cell r="O7017" t="str">
            <v>湖南北平湖米业有限公司</v>
          </cell>
          <cell r="R7017" t="str">
            <v>4.5</v>
          </cell>
          <cell r="S7017" t="str">
            <v>6(5.5)</v>
          </cell>
          <cell r="T7017" t="str">
            <v>Y064430903</v>
          </cell>
          <cell r="U7017">
            <v>0</v>
          </cell>
          <cell r="V7017">
            <v>10.816000000000001</v>
          </cell>
          <cell r="W7017">
            <v>10.816000000000001</v>
          </cell>
        </row>
        <row r="7018">
          <cell r="I7018" t="str">
            <v>湖南裕国登农业综合开发有限公司对外连接路</v>
          </cell>
          <cell r="J7018" t="str">
            <v>1312F4309030057</v>
          </cell>
          <cell r="K7018" t="str">
            <v>资源产业路</v>
          </cell>
          <cell r="L7018" t="str">
            <v>三类地区</v>
          </cell>
          <cell r="M7018"/>
          <cell r="N7018" t="str">
            <v>升级改造（提质改造）</v>
          </cell>
          <cell r="O7018" t="str">
            <v>湖南裕国登农业综合开发有限公司</v>
          </cell>
          <cell r="R7018" t="str">
            <v>3.5</v>
          </cell>
          <cell r="S7018" t="str">
            <v>6(5.5)</v>
          </cell>
          <cell r="T7018" t="str">
            <v>Y303430903</v>
          </cell>
          <cell r="U7018">
            <v>0</v>
          </cell>
          <cell r="V7018">
            <v>3.1349999999999998</v>
          </cell>
          <cell r="W7018">
            <v>3.1349999999999998</v>
          </cell>
        </row>
        <row r="7019">
          <cell r="I7019" t="str">
            <v>湖南运之达茶业有限公司对外连接路</v>
          </cell>
          <cell r="J7019" t="str">
            <v>1312F4309030053</v>
          </cell>
          <cell r="K7019" t="str">
            <v>资源产业路</v>
          </cell>
          <cell r="L7019" t="str">
            <v>三类地区</v>
          </cell>
          <cell r="M7019"/>
          <cell r="N7019" t="str">
            <v>升级改造（提质改造）</v>
          </cell>
          <cell r="O7019" t="str">
            <v>湖南运之达茶业有限公司</v>
          </cell>
          <cell r="R7019" t="str">
            <v>3.5</v>
          </cell>
          <cell r="S7019" t="str">
            <v>6</v>
          </cell>
          <cell r="T7019" t="str">
            <v>Y008430903</v>
          </cell>
          <cell r="U7019">
            <v>0</v>
          </cell>
          <cell r="V7019">
            <v>3.9470000000000001</v>
          </cell>
          <cell r="W7019">
            <v>3.9470000000000001</v>
          </cell>
        </row>
        <row r="7020">
          <cell r="I7020" t="str">
            <v>兰溪新越沥青生产基地对外连接路</v>
          </cell>
          <cell r="J7020" t="str">
            <v>1312F4309030031</v>
          </cell>
          <cell r="K7020" t="str">
            <v>资源产业路</v>
          </cell>
          <cell r="L7020" t="str">
            <v>三类地区</v>
          </cell>
          <cell r="M7020"/>
          <cell r="N7020" t="str">
            <v>升级改造（提质改造）</v>
          </cell>
          <cell r="O7020" t="str">
            <v>兰溪新越沥青生产基地</v>
          </cell>
          <cell r="R7020" t="str">
            <v>4.5</v>
          </cell>
          <cell r="S7020" t="str">
            <v>6</v>
          </cell>
          <cell r="T7020" t="str">
            <v>X005430903</v>
          </cell>
          <cell r="U7020">
            <v>0</v>
          </cell>
          <cell r="V7020">
            <v>10.816000000000001</v>
          </cell>
          <cell r="W7020">
            <v>10.816000000000001</v>
          </cell>
        </row>
        <row r="7021">
          <cell r="I7021" t="str">
            <v>绿海园林苗木基地对外连接路</v>
          </cell>
          <cell r="J7021" t="str">
            <v>1312F4309030016</v>
          </cell>
          <cell r="K7021" t="str">
            <v>资源产业路</v>
          </cell>
          <cell r="L7021" t="str">
            <v>三类地区</v>
          </cell>
          <cell r="M7021"/>
          <cell r="N7021" t="str">
            <v>升级改造（提质改造）</v>
          </cell>
          <cell r="O7021" t="str">
            <v>绿海园林苗木基地</v>
          </cell>
          <cell r="R7021" t="str">
            <v>3.5</v>
          </cell>
          <cell r="S7021" t="str">
            <v>6(4.5)</v>
          </cell>
          <cell r="T7021" t="str">
            <v>CAH5430903</v>
          </cell>
          <cell r="U7021">
            <v>0</v>
          </cell>
          <cell r="V7021">
            <v>1.3919999999999999</v>
          </cell>
          <cell r="W7021">
            <v>1.3919999999999999</v>
          </cell>
        </row>
        <row r="7022">
          <cell r="I7022" t="str">
            <v>锣鼓村生态旅游区对外连接路</v>
          </cell>
          <cell r="J7022" t="str">
            <v>1312F4309030024</v>
          </cell>
          <cell r="K7022" t="str">
            <v>资源产业路</v>
          </cell>
          <cell r="L7022" t="str">
            <v>三类地区</v>
          </cell>
          <cell r="M7022"/>
          <cell r="N7022" t="str">
            <v>升级改造（提质改造）</v>
          </cell>
          <cell r="O7022" t="str">
            <v>锣鼓村生态旅游区</v>
          </cell>
          <cell r="R7022" t="str">
            <v>3.5</v>
          </cell>
          <cell r="S7022" t="str">
            <v>6(4.5)</v>
          </cell>
          <cell r="T7022" t="str">
            <v>CA32430903</v>
          </cell>
          <cell r="U7022">
            <v>0</v>
          </cell>
          <cell r="V7022">
            <v>1.081</v>
          </cell>
          <cell r="W7022">
            <v>1.081</v>
          </cell>
        </row>
        <row r="7023">
          <cell r="I7023" t="str">
            <v>泥江口镇神奇草茶叶产业基地对外公路</v>
          </cell>
          <cell r="J7023" t="str">
            <v>1312F4309030011</v>
          </cell>
          <cell r="K7023" t="str">
            <v>资源产业路</v>
          </cell>
          <cell r="L7023" t="str">
            <v>三类地区</v>
          </cell>
          <cell r="M7023"/>
          <cell r="N7023" t="str">
            <v>升级改造（提质改造）</v>
          </cell>
          <cell r="O7023" t="str">
            <v>泥江口镇神奇草茶叶产业基地</v>
          </cell>
          <cell r="R7023" t="str">
            <v>3.5</v>
          </cell>
          <cell r="S7023" t="str">
            <v>6(4.5)</v>
          </cell>
          <cell r="T7023" t="str">
            <v>C164430903</v>
          </cell>
          <cell r="U7023">
            <v>0</v>
          </cell>
          <cell r="V7023">
            <v>1.9510000000000001</v>
          </cell>
          <cell r="W7023">
            <v>1.9510000000000001</v>
          </cell>
        </row>
        <row r="7024">
          <cell r="I7024" t="str">
            <v>日安生态绿化有限公司对外连接路</v>
          </cell>
          <cell r="J7024" t="str">
            <v>1312F4309030041</v>
          </cell>
          <cell r="K7024" t="str">
            <v>资源产业路</v>
          </cell>
          <cell r="L7024" t="str">
            <v>三类地区</v>
          </cell>
          <cell r="M7024"/>
          <cell r="N7024" t="str">
            <v>新建</v>
          </cell>
          <cell r="O7024" t="str">
            <v>日安生态绿化有限公司生态养殖园</v>
          </cell>
          <cell r="R7024" t="str">
            <v>5</v>
          </cell>
          <cell r="S7024" t="str">
            <v>6</v>
          </cell>
          <cell r="T7024" t="str">
            <v>Y005430903</v>
          </cell>
          <cell r="U7024">
            <v>0</v>
          </cell>
          <cell r="V7024">
            <v>5</v>
          </cell>
          <cell r="W7024">
            <v>5</v>
          </cell>
        </row>
        <row r="7025">
          <cell r="I7025" t="str">
            <v>世林食品对外连接路</v>
          </cell>
          <cell r="J7025" t="str">
            <v>1312F4309030043</v>
          </cell>
          <cell r="K7025" t="str">
            <v>资源产业路</v>
          </cell>
          <cell r="L7025" t="str">
            <v>三类地区</v>
          </cell>
          <cell r="M7025"/>
          <cell r="N7025" t="str">
            <v>升级改造（提质改造）</v>
          </cell>
          <cell r="O7025" t="str">
            <v>世林食品</v>
          </cell>
          <cell r="R7025" t="str">
            <v>4.5</v>
          </cell>
          <cell r="S7025" t="str">
            <v>6</v>
          </cell>
          <cell r="T7025" t="str">
            <v>X033430903</v>
          </cell>
          <cell r="U7025">
            <v>0</v>
          </cell>
          <cell r="V7025">
            <v>5.617</v>
          </cell>
          <cell r="W7025">
            <v>5.617</v>
          </cell>
        </row>
        <row r="7026">
          <cell r="I7026" t="str">
            <v>旺泰茶业产业基地对外公路</v>
          </cell>
          <cell r="J7026" t="str">
            <v>1312F4309030013</v>
          </cell>
          <cell r="K7026" t="str">
            <v>资源产业路</v>
          </cell>
          <cell r="L7026" t="str">
            <v>三类地区</v>
          </cell>
          <cell r="M7026"/>
          <cell r="N7026" t="str">
            <v>升级改造（提质改造）</v>
          </cell>
          <cell r="O7026" t="str">
            <v>旺泰茶业产业基地</v>
          </cell>
          <cell r="R7026" t="str">
            <v>3.5</v>
          </cell>
          <cell r="S7026" t="str">
            <v>6(4.5)</v>
          </cell>
          <cell r="T7026" t="str">
            <v>C191430903</v>
          </cell>
          <cell r="U7026">
            <v>0</v>
          </cell>
          <cell r="V7026">
            <v>1.0189999999999999</v>
          </cell>
          <cell r="W7026">
            <v>1.0189999999999999</v>
          </cell>
        </row>
        <row r="7027">
          <cell r="I7027" t="str">
            <v>益阳来仪湖渔业发展有限公司对外连接路</v>
          </cell>
          <cell r="J7027" t="str">
            <v>1312F4309030049</v>
          </cell>
          <cell r="K7027" t="str">
            <v>资源产业路</v>
          </cell>
          <cell r="L7027" t="str">
            <v>三类地区</v>
          </cell>
          <cell r="M7027"/>
          <cell r="N7027" t="str">
            <v>升级改造（提质改造）</v>
          </cell>
          <cell r="O7027" t="str">
            <v>益阳来仪湖渔业发展有限公司</v>
          </cell>
          <cell r="R7027" t="str">
            <v>5</v>
          </cell>
          <cell r="S7027" t="str">
            <v>6</v>
          </cell>
          <cell r="T7027" t="str">
            <v>X002430903</v>
          </cell>
          <cell r="U7027">
            <v>0</v>
          </cell>
          <cell r="V7027">
            <v>10.327</v>
          </cell>
          <cell r="W7027">
            <v>10.327</v>
          </cell>
        </row>
        <row r="7028">
          <cell r="I7028" t="str">
            <v>益阳兰溪腾飞渔业发展有限公司对外连接路</v>
          </cell>
          <cell r="J7028" t="str">
            <v>1312F4309030051</v>
          </cell>
          <cell r="K7028" t="str">
            <v>资源产业路</v>
          </cell>
          <cell r="L7028" t="str">
            <v>三类地区</v>
          </cell>
          <cell r="M7028"/>
          <cell r="N7028" t="str">
            <v>升级改造（提质改造）</v>
          </cell>
          <cell r="O7028" t="str">
            <v>益阳兰溪腾飞渔业发展有限公司</v>
          </cell>
          <cell r="R7028" t="str">
            <v>3.5</v>
          </cell>
          <cell r="S7028" t="str">
            <v>7</v>
          </cell>
          <cell r="T7028" t="str">
            <v>Y014430903</v>
          </cell>
          <cell r="U7028">
            <v>2.5</v>
          </cell>
          <cell r="V7028">
            <v>6</v>
          </cell>
          <cell r="W7028">
            <v>3.5</v>
          </cell>
        </row>
        <row r="7029">
          <cell r="I7029" t="str">
            <v>益阳三益有机农业对外连接路</v>
          </cell>
          <cell r="J7029" t="str">
            <v>1312F4309030015</v>
          </cell>
          <cell r="K7029" t="str">
            <v>资源产业路</v>
          </cell>
          <cell r="L7029" t="str">
            <v>三类地区</v>
          </cell>
          <cell r="M7029"/>
          <cell r="N7029" t="str">
            <v>升级改造（提质改造）</v>
          </cell>
          <cell r="O7029" t="str">
            <v>益阳三益有机农业发展有限公司</v>
          </cell>
          <cell r="R7029" t="str">
            <v>3.5</v>
          </cell>
          <cell r="S7029" t="str">
            <v>6(5.5)</v>
          </cell>
          <cell r="T7029" t="str">
            <v>X013430903</v>
          </cell>
          <cell r="U7029">
            <v>0</v>
          </cell>
          <cell r="V7029">
            <v>10.582000000000001</v>
          </cell>
          <cell r="W7029">
            <v>10.582000000000001</v>
          </cell>
        </row>
        <row r="7030">
          <cell r="I7030" t="str">
            <v>益阳市泊湖岭绿色农林有限公司对外连接路</v>
          </cell>
          <cell r="J7030" t="str">
            <v>1312F4309030045</v>
          </cell>
          <cell r="K7030" t="str">
            <v>资源产业路</v>
          </cell>
          <cell r="L7030" t="str">
            <v>三类地区</v>
          </cell>
          <cell r="M7030"/>
          <cell r="N7030" t="str">
            <v>升级改造（提质改造）</v>
          </cell>
          <cell r="O7030" t="str">
            <v>益阳市泊湖岭绿色农林有限公司</v>
          </cell>
          <cell r="R7030" t="str">
            <v>3.5</v>
          </cell>
          <cell r="S7030" t="str">
            <v>6(5.5)</v>
          </cell>
          <cell r="T7030" t="str">
            <v>Y310430903</v>
          </cell>
          <cell r="U7030">
            <v>0</v>
          </cell>
          <cell r="V7030">
            <v>4.6470000000000002</v>
          </cell>
          <cell r="W7030">
            <v>4.6470000000000002</v>
          </cell>
        </row>
        <row r="7031">
          <cell r="I7031" t="str">
            <v>益阳市赫山区上渡水稻种植农民专业合作社对外连接路</v>
          </cell>
          <cell r="J7031" t="str">
            <v>1312F4309030058</v>
          </cell>
          <cell r="K7031" t="str">
            <v>资源产业路</v>
          </cell>
          <cell r="L7031" t="str">
            <v>三类地区</v>
          </cell>
          <cell r="M7031"/>
          <cell r="N7031" t="str">
            <v>升级改造（提质改造）</v>
          </cell>
          <cell r="O7031" t="str">
            <v>益阳市赫山区上渡水稻种植农民专业合作社</v>
          </cell>
          <cell r="R7031" t="str">
            <v>4.5</v>
          </cell>
          <cell r="S7031" t="str">
            <v>6</v>
          </cell>
          <cell r="T7031" t="str">
            <v>X018430903</v>
          </cell>
          <cell r="U7031">
            <v>0</v>
          </cell>
          <cell r="V7031">
            <v>7.6619999999999999</v>
          </cell>
          <cell r="W7031">
            <v>7.6619999999999999</v>
          </cell>
        </row>
        <row r="7032">
          <cell r="I7032" t="str">
            <v>益阳市赫山区远大农业有限公司对外连接路</v>
          </cell>
          <cell r="J7032" t="str">
            <v>1312F4309030048</v>
          </cell>
          <cell r="K7032" t="str">
            <v>资源产业路</v>
          </cell>
          <cell r="L7032" t="str">
            <v>三类地区</v>
          </cell>
          <cell r="M7032"/>
          <cell r="N7032" t="str">
            <v>升级改造（提质改造）</v>
          </cell>
          <cell r="O7032" t="str">
            <v>益阳市赫山区远大农业有限公司</v>
          </cell>
          <cell r="R7032" t="str">
            <v>5</v>
          </cell>
          <cell r="S7032" t="str">
            <v>6</v>
          </cell>
          <cell r="T7032" t="str">
            <v>X024430903</v>
          </cell>
          <cell r="U7032">
            <v>0</v>
          </cell>
          <cell r="V7032">
            <v>8.3079999999999998</v>
          </cell>
          <cell r="W7032">
            <v>8.3079999999999998</v>
          </cell>
        </row>
        <row r="7033">
          <cell r="I7033" t="str">
            <v>益阳市聚宝园竹木制品有限公司对外连接路</v>
          </cell>
          <cell r="J7033" t="str">
            <v>1312F4309030047</v>
          </cell>
          <cell r="K7033" t="str">
            <v>资源产业路</v>
          </cell>
          <cell r="L7033" t="str">
            <v>三类地区</v>
          </cell>
          <cell r="M7033"/>
          <cell r="N7033" t="str">
            <v>升级改造（提质改造）</v>
          </cell>
          <cell r="O7033" t="str">
            <v>益阳市聚宝园竹木制品有限公司</v>
          </cell>
          <cell r="R7033" t="str">
            <v>3.5</v>
          </cell>
          <cell r="S7033" t="str">
            <v>6(4.5)</v>
          </cell>
          <cell r="T7033" t="str">
            <v>无</v>
          </cell>
          <cell r="U7033">
            <v>0</v>
          </cell>
          <cell r="V7033">
            <v>2</v>
          </cell>
          <cell r="W7033">
            <v>2</v>
          </cell>
        </row>
        <row r="7034">
          <cell r="I7034" t="str">
            <v>益阳市烂泥湖湿地公园对外连接路</v>
          </cell>
          <cell r="J7034" t="str">
            <v>1312F4309030052</v>
          </cell>
          <cell r="K7034" t="str">
            <v>资源产业路</v>
          </cell>
          <cell r="L7034" t="str">
            <v>三类地区</v>
          </cell>
          <cell r="M7034"/>
          <cell r="N7034" t="str">
            <v>升级改造（提质改造）</v>
          </cell>
          <cell r="O7034" t="str">
            <v>益阳市烂泥湖湿地公园</v>
          </cell>
          <cell r="R7034" t="str">
            <v>3.5</v>
          </cell>
          <cell r="S7034" t="str">
            <v>6(5.5)</v>
          </cell>
          <cell r="T7034" t="str">
            <v>X017430903</v>
          </cell>
          <cell r="U7034">
            <v>0</v>
          </cell>
          <cell r="V7034">
            <v>8.0310000000000006</v>
          </cell>
          <cell r="W7034">
            <v>8.0310000000000006</v>
          </cell>
        </row>
        <row r="7035">
          <cell r="I7035" t="str">
            <v>益阳新傲水稻种植专业合作社对外连接路</v>
          </cell>
          <cell r="J7035" t="str">
            <v>1312F4309030056</v>
          </cell>
          <cell r="K7035" t="str">
            <v>资源产业路</v>
          </cell>
          <cell r="L7035" t="str">
            <v>三类地区</v>
          </cell>
          <cell r="M7035"/>
          <cell r="N7035" t="str">
            <v>升级改造（提质改造）</v>
          </cell>
          <cell r="O7035" t="str">
            <v>益阳市新傲水稻种植专业合作社</v>
          </cell>
          <cell r="R7035" t="str">
            <v>3.5</v>
          </cell>
          <cell r="S7035" t="str">
            <v>6(5.5)</v>
          </cell>
          <cell r="T7035" t="str">
            <v>Y302430903</v>
          </cell>
          <cell r="U7035">
            <v>0</v>
          </cell>
          <cell r="V7035">
            <v>5.1669999999999998</v>
          </cell>
          <cell r="W7035">
            <v>5.1669999999999998</v>
          </cell>
        </row>
        <row r="7036">
          <cell r="I7036" t="str">
            <v>正益农农牧有限公司对外连接路</v>
          </cell>
          <cell r="J7036" t="str">
            <v>1312F4309030040</v>
          </cell>
          <cell r="K7036" t="str">
            <v>资源产业路</v>
          </cell>
          <cell r="L7036" t="str">
            <v>三类地区</v>
          </cell>
          <cell r="M7036"/>
          <cell r="N7036" t="str">
            <v>新建</v>
          </cell>
          <cell r="O7036" t="str">
            <v>正益农农牧有限公司</v>
          </cell>
          <cell r="R7036" t="str">
            <v>4.5</v>
          </cell>
          <cell r="S7036" t="str">
            <v>6(5.5)</v>
          </cell>
          <cell r="T7036" t="str">
            <v>Y010430903</v>
          </cell>
          <cell r="U7036">
            <v>0</v>
          </cell>
          <cell r="V7036">
            <v>8</v>
          </cell>
          <cell r="W7036">
            <v>8</v>
          </cell>
        </row>
        <row r="7037">
          <cell r="I7037" t="str">
            <v>X003线南洲小龙虾特色产业小镇产业路</v>
          </cell>
          <cell r="J7037" t="str">
            <v>1312F4309210776</v>
          </cell>
          <cell r="K7037" t="str">
            <v>资源产业路</v>
          </cell>
          <cell r="L7037" t="str">
            <v>三类地区</v>
          </cell>
          <cell r="M7037"/>
          <cell r="N7037" t="str">
            <v>新建</v>
          </cell>
          <cell r="O7037" t="str">
            <v>南洲小龙虾特色产业小镇产业园区</v>
          </cell>
          <cell r="R7037" t="str">
            <v>4.5</v>
          </cell>
          <cell r="S7037" t="str">
            <v>6</v>
          </cell>
          <cell r="T7037" t="str">
            <v>X003430921</v>
          </cell>
          <cell r="U7037">
            <v>1.919</v>
          </cell>
          <cell r="V7037">
            <v>7.1189999999999998</v>
          </cell>
          <cell r="W7037">
            <v>5.2</v>
          </cell>
        </row>
        <row r="7038">
          <cell r="I7038" t="str">
            <v>X015线南县方谷桥至下柴市堤顶公路</v>
          </cell>
          <cell r="J7038" t="str">
            <v>1312F4309210680</v>
          </cell>
          <cell r="K7038" t="str">
            <v>资源产业路</v>
          </cell>
          <cell r="L7038" t="str">
            <v>三类地区</v>
          </cell>
          <cell r="M7038"/>
          <cell r="N7038" t="str">
            <v>新建</v>
          </cell>
          <cell r="O7038" t="str">
            <v>湖南金之香米业有限公司稻虾特色产业园</v>
          </cell>
          <cell r="R7038" t="str">
            <v>3.5</v>
          </cell>
          <cell r="S7038" t="str">
            <v>6</v>
          </cell>
          <cell r="T7038" t="str">
            <v>X015430921</v>
          </cell>
          <cell r="U7038">
            <v>0</v>
          </cell>
          <cell r="V7038">
            <v>19.382999999999999</v>
          </cell>
          <cell r="W7038">
            <v>19.382999999999999</v>
          </cell>
        </row>
        <row r="7039">
          <cell r="I7039" t="str">
            <v>湖南金之香米业中鱼口镇艳洲村基地路</v>
          </cell>
          <cell r="J7039" t="str">
            <v>1312F4309210689</v>
          </cell>
          <cell r="K7039" t="str">
            <v>资源产业路</v>
          </cell>
          <cell r="L7039" t="str">
            <v>三类地区</v>
          </cell>
          <cell r="M7039"/>
          <cell r="N7039" t="str">
            <v>新建</v>
          </cell>
          <cell r="O7039" t="str">
            <v>湖南金之香米业中鱼口镇艳洲村基地</v>
          </cell>
          <cell r="R7039" t="str">
            <v>3.5</v>
          </cell>
          <cell r="S7039" t="str">
            <v>6(5.5)</v>
          </cell>
          <cell r="T7039" t="str">
            <v>CT17430921</v>
          </cell>
          <cell r="U7039">
            <v>0</v>
          </cell>
          <cell r="V7039">
            <v>3.5</v>
          </cell>
          <cell r="W7039">
            <v>3.5</v>
          </cell>
        </row>
        <row r="7040">
          <cell r="I7040" t="str">
            <v>湖南溢香园粮油有限公司艳新村基地路</v>
          </cell>
          <cell r="J7040" t="str">
            <v>1312F4309210818</v>
          </cell>
          <cell r="K7040" t="str">
            <v>资源产业路</v>
          </cell>
          <cell r="L7040" t="str">
            <v>三类地区</v>
          </cell>
          <cell r="M7040"/>
          <cell r="N7040" t="str">
            <v>新建</v>
          </cell>
          <cell r="O7040" t="str">
            <v>湖南溢香园粮油有限公司艳新村基地</v>
          </cell>
          <cell r="R7040" t="str">
            <v>2.5</v>
          </cell>
          <cell r="S7040" t="str">
            <v>6(5.5)</v>
          </cell>
          <cell r="T7040" t="str">
            <v>无</v>
          </cell>
          <cell r="U7040">
            <v>0</v>
          </cell>
          <cell r="V7040">
            <v>1.83</v>
          </cell>
          <cell r="W7040">
            <v>1.83</v>
          </cell>
        </row>
        <row r="7041">
          <cell r="I7041" t="str">
            <v>浪拔湖镇新口村稻虾产业园项目路</v>
          </cell>
          <cell r="J7041" t="str">
            <v>1312F4309210803</v>
          </cell>
          <cell r="K7041" t="str">
            <v>资源产业路</v>
          </cell>
          <cell r="L7041" t="str">
            <v>三类地区</v>
          </cell>
          <cell r="M7041"/>
          <cell r="N7041" t="str">
            <v>新建</v>
          </cell>
          <cell r="O7041" t="str">
            <v>浪拔湖镇新口村稻虾产业园项目</v>
          </cell>
          <cell r="R7041" t="str">
            <v>2.5</v>
          </cell>
          <cell r="S7041" t="str">
            <v>6(5.5)</v>
          </cell>
          <cell r="T7041" t="str">
            <v>无</v>
          </cell>
          <cell r="U7041">
            <v>0</v>
          </cell>
          <cell r="V7041">
            <v>1.4</v>
          </cell>
          <cell r="W7041">
            <v>1.4</v>
          </cell>
        </row>
        <row r="7042">
          <cell r="I7042" t="str">
            <v>茅草街镇福兴村稻虾基地路</v>
          </cell>
          <cell r="J7042" t="str">
            <v>1312F4309210838</v>
          </cell>
          <cell r="K7042" t="str">
            <v>资源产业路</v>
          </cell>
          <cell r="L7042" t="str">
            <v>三类地区</v>
          </cell>
          <cell r="M7042"/>
          <cell r="N7042" t="str">
            <v>新建</v>
          </cell>
          <cell r="O7042" t="str">
            <v>茅草街镇福兴村稻虾基地</v>
          </cell>
          <cell r="R7042" t="str">
            <v>2</v>
          </cell>
          <cell r="S7042" t="str">
            <v>6(5.5)</v>
          </cell>
          <cell r="T7042" t="str">
            <v>无</v>
          </cell>
          <cell r="U7042">
            <v>0</v>
          </cell>
          <cell r="V7042">
            <v>3.2</v>
          </cell>
          <cell r="W7042">
            <v>3.2</v>
          </cell>
        </row>
        <row r="7043">
          <cell r="I7043" t="str">
            <v>茅草街镇回民村稻虾产业园项目路</v>
          </cell>
          <cell r="J7043" t="str">
            <v>1312F4309210817</v>
          </cell>
          <cell r="K7043" t="str">
            <v>资源产业路</v>
          </cell>
          <cell r="L7043" t="str">
            <v>三类地区</v>
          </cell>
          <cell r="M7043"/>
          <cell r="N7043" t="str">
            <v>新建</v>
          </cell>
          <cell r="O7043" t="str">
            <v>茅草街镇回民村稻虾产业园项目</v>
          </cell>
          <cell r="R7043" t="str">
            <v>2.5</v>
          </cell>
          <cell r="S7043" t="str">
            <v>6</v>
          </cell>
          <cell r="T7043" t="str">
            <v>无</v>
          </cell>
          <cell r="U7043">
            <v>0</v>
          </cell>
          <cell r="V7043">
            <v>2.4</v>
          </cell>
          <cell r="W7043">
            <v>2.4</v>
          </cell>
        </row>
        <row r="7044">
          <cell r="I7044" t="str">
            <v>茅草街镇友谊村稻虾产业园项目路</v>
          </cell>
          <cell r="J7044" t="str">
            <v>1312F4309210801</v>
          </cell>
          <cell r="K7044" t="str">
            <v>资源产业路</v>
          </cell>
          <cell r="L7044" t="str">
            <v>三类地区</v>
          </cell>
          <cell r="M7044"/>
          <cell r="N7044" t="str">
            <v>新建</v>
          </cell>
          <cell r="O7044" t="str">
            <v>茅草街镇友谊村稻虾产业园项目</v>
          </cell>
          <cell r="R7044" t="str">
            <v>2</v>
          </cell>
          <cell r="S7044" t="str">
            <v>6(5.5)</v>
          </cell>
          <cell r="T7044" t="str">
            <v>无</v>
          </cell>
          <cell r="U7044">
            <v>0</v>
          </cell>
          <cell r="V7044">
            <v>1.5</v>
          </cell>
          <cell r="W7044">
            <v>1.5</v>
          </cell>
        </row>
        <row r="7045">
          <cell r="I7045" t="str">
            <v>茅草街镇友谊村蔬菜基地路</v>
          </cell>
          <cell r="J7045" t="str">
            <v>1312F4309210813</v>
          </cell>
          <cell r="K7045" t="str">
            <v>资源产业路</v>
          </cell>
          <cell r="L7045" t="str">
            <v>三类地区</v>
          </cell>
          <cell r="M7045"/>
          <cell r="N7045" t="str">
            <v>新建</v>
          </cell>
          <cell r="O7045" t="str">
            <v>茅草街镇友谊村蔬菜基地</v>
          </cell>
          <cell r="R7045" t="str">
            <v>2.5</v>
          </cell>
          <cell r="S7045" t="str">
            <v>6(5.5)</v>
          </cell>
          <cell r="T7045" t="str">
            <v>无</v>
          </cell>
          <cell r="U7045">
            <v>0</v>
          </cell>
          <cell r="V7045">
            <v>1.36</v>
          </cell>
          <cell r="W7045">
            <v>1.36</v>
          </cell>
        </row>
        <row r="7046">
          <cell r="I7046" t="str">
            <v>明山头镇丰安坝村稻虾基地路</v>
          </cell>
          <cell r="J7046" t="str">
            <v>1312F4309210808</v>
          </cell>
          <cell r="K7046" t="str">
            <v>资源产业路</v>
          </cell>
          <cell r="L7046" t="str">
            <v>三类地区</v>
          </cell>
          <cell r="M7046"/>
          <cell r="N7046" t="str">
            <v>新建</v>
          </cell>
          <cell r="O7046" t="str">
            <v>明山头镇丰安坝村稻虾基地</v>
          </cell>
          <cell r="R7046" t="str">
            <v>2.5</v>
          </cell>
          <cell r="S7046" t="str">
            <v>6(5.5)</v>
          </cell>
          <cell r="T7046" t="str">
            <v>无</v>
          </cell>
          <cell r="U7046">
            <v>0</v>
          </cell>
          <cell r="V7046">
            <v>1.6519999999999999</v>
          </cell>
          <cell r="W7046">
            <v>1.6519999999999999</v>
          </cell>
        </row>
        <row r="7047">
          <cell r="I7047" t="str">
            <v>明山头镇湖子口村稻虾基地路</v>
          </cell>
          <cell r="J7047" t="str">
            <v>1312F4309210815</v>
          </cell>
          <cell r="K7047" t="str">
            <v>资源产业路</v>
          </cell>
          <cell r="L7047" t="str">
            <v>三类地区</v>
          </cell>
          <cell r="M7047"/>
          <cell r="N7047" t="str">
            <v>新建</v>
          </cell>
          <cell r="O7047" t="str">
            <v>明山头镇湖子口村稻虾基地</v>
          </cell>
          <cell r="R7047" t="str">
            <v>2.5</v>
          </cell>
          <cell r="S7047" t="str">
            <v>6(5.5)</v>
          </cell>
          <cell r="T7047" t="str">
            <v>无</v>
          </cell>
          <cell r="U7047">
            <v>0</v>
          </cell>
          <cell r="V7047">
            <v>1.2</v>
          </cell>
          <cell r="W7047">
            <v>1.2</v>
          </cell>
        </row>
        <row r="7048">
          <cell r="I7048" t="str">
            <v>南县厂窖镇西洲村稻虾产业园区路</v>
          </cell>
          <cell r="J7048" t="str">
            <v>1312F4309210783</v>
          </cell>
          <cell r="K7048" t="str">
            <v>资源产业路</v>
          </cell>
          <cell r="L7048" t="str">
            <v>三类地区</v>
          </cell>
          <cell r="M7048"/>
          <cell r="N7048" t="str">
            <v>新建</v>
          </cell>
          <cell r="O7048" t="str">
            <v>南县厂窖镇西洲村稻虾产业园</v>
          </cell>
          <cell r="R7048" t="str">
            <v>3</v>
          </cell>
          <cell r="S7048" t="str">
            <v>6(5.5)</v>
          </cell>
          <cell r="T7048" t="str">
            <v>无</v>
          </cell>
          <cell r="U7048">
            <v>0</v>
          </cell>
          <cell r="V7048">
            <v>1</v>
          </cell>
          <cell r="W7048">
            <v>1</v>
          </cell>
        </row>
        <row r="7049">
          <cell r="I7049" t="str">
            <v>南县厂窖镇西洲村蔬菜合作社路</v>
          </cell>
          <cell r="J7049" t="str">
            <v>1312F4309210836</v>
          </cell>
          <cell r="K7049" t="str">
            <v>资源产业路</v>
          </cell>
          <cell r="L7049" t="str">
            <v>三类地区</v>
          </cell>
          <cell r="M7049"/>
          <cell r="N7049" t="str">
            <v>新建</v>
          </cell>
          <cell r="O7049" t="str">
            <v>南县厂窖镇西洲村蔬菜合作社</v>
          </cell>
          <cell r="R7049" t="str">
            <v>3.5</v>
          </cell>
          <cell r="S7049" t="str">
            <v>6(5.5)</v>
          </cell>
          <cell r="T7049" t="str">
            <v>无</v>
          </cell>
          <cell r="U7049">
            <v>0</v>
          </cell>
          <cell r="V7049">
            <v>1.65</v>
          </cell>
          <cell r="W7049">
            <v>1.65</v>
          </cell>
        </row>
        <row r="7050">
          <cell r="I7050" t="str">
            <v>南县华阁镇东汶洲村稻虾基地连接路</v>
          </cell>
          <cell r="J7050" t="str">
            <v>1312F4309210809</v>
          </cell>
          <cell r="K7050" t="str">
            <v>资源产业路</v>
          </cell>
          <cell r="L7050" t="str">
            <v>三类地区</v>
          </cell>
          <cell r="M7050"/>
          <cell r="N7050" t="str">
            <v>新建</v>
          </cell>
          <cell r="O7050" t="str">
            <v>华阁镇东汶洲村稻虾基地</v>
          </cell>
          <cell r="R7050" t="str">
            <v>2</v>
          </cell>
          <cell r="S7050" t="str">
            <v>6(5.5)</v>
          </cell>
          <cell r="T7050" t="str">
            <v>无</v>
          </cell>
          <cell r="U7050">
            <v>0</v>
          </cell>
          <cell r="V7050">
            <v>1.6</v>
          </cell>
          <cell r="W7050">
            <v>1.6</v>
          </cell>
        </row>
        <row r="7051">
          <cell r="I7051" t="str">
            <v>南县华阁镇华东村稻虾产业园路</v>
          </cell>
          <cell r="J7051" t="str">
            <v>1312F4309210780</v>
          </cell>
          <cell r="K7051" t="str">
            <v>资源产业路</v>
          </cell>
          <cell r="L7051" t="str">
            <v>三类地区</v>
          </cell>
          <cell r="M7051"/>
          <cell r="N7051" t="str">
            <v>新建</v>
          </cell>
          <cell r="O7051" t="str">
            <v>南县华阁镇华东村稻虾产业园</v>
          </cell>
          <cell r="R7051" t="str">
            <v>3.5</v>
          </cell>
          <cell r="S7051" t="str">
            <v>7</v>
          </cell>
          <cell r="T7051" t="str">
            <v>无</v>
          </cell>
          <cell r="U7051">
            <v>0</v>
          </cell>
          <cell r="V7051">
            <v>17.7</v>
          </cell>
          <cell r="W7051">
            <v>17.7</v>
          </cell>
        </row>
        <row r="7052">
          <cell r="I7052" t="str">
            <v>南县华阁镇华东村稻虾产业园区路</v>
          </cell>
          <cell r="J7052" t="str">
            <v>1312F4309210793</v>
          </cell>
          <cell r="K7052" t="str">
            <v>资源产业路</v>
          </cell>
          <cell r="L7052" t="str">
            <v>三类地区</v>
          </cell>
          <cell r="M7052"/>
          <cell r="N7052" t="str">
            <v>新建</v>
          </cell>
          <cell r="O7052" t="str">
            <v>南县华阁镇华东村稻虾产业园</v>
          </cell>
          <cell r="R7052" t="str">
            <v>2</v>
          </cell>
          <cell r="S7052" t="str">
            <v>6</v>
          </cell>
          <cell r="T7052" t="str">
            <v>X008430921</v>
          </cell>
          <cell r="U7052">
            <v>0</v>
          </cell>
          <cell r="V7052">
            <v>3.2</v>
          </cell>
          <cell r="W7052">
            <v>3.2</v>
          </cell>
        </row>
        <row r="7053">
          <cell r="I7053" t="str">
            <v>南县华阁镇新安村稻虾产业园区路</v>
          </cell>
          <cell r="J7053" t="str">
            <v>1312F4309210807</v>
          </cell>
          <cell r="K7053" t="str">
            <v>资源产业路</v>
          </cell>
          <cell r="L7053" t="str">
            <v>三类地区</v>
          </cell>
          <cell r="M7053"/>
          <cell r="N7053" t="str">
            <v>新建</v>
          </cell>
          <cell r="O7053" t="str">
            <v>南县华阁镇新安村稻虾产业园</v>
          </cell>
          <cell r="R7053" t="str">
            <v>2</v>
          </cell>
          <cell r="S7053" t="str">
            <v>6(5.5)</v>
          </cell>
          <cell r="T7053" t="str">
            <v>无</v>
          </cell>
          <cell r="U7053">
            <v>0</v>
          </cell>
          <cell r="V7053">
            <v>1.73</v>
          </cell>
          <cell r="W7053">
            <v>1.73</v>
          </cell>
        </row>
        <row r="7054">
          <cell r="I7054" t="str">
            <v>南县华阁镇新安村蔬菜产销专业合作社路</v>
          </cell>
          <cell r="J7054" t="str">
            <v>1312F4309210797</v>
          </cell>
          <cell r="K7054" t="str">
            <v>资源产业路</v>
          </cell>
          <cell r="L7054" t="str">
            <v>三类地区</v>
          </cell>
          <cell r="M7054"/>
          <cell r="N7054" t="str">
            <v>新建</v>
          </cell>
          <cell r="O7054" t="str">
            <v>南县华阁镇新安村蔬菜产销专业合作社</v>
          </cell>
          <cell r="R7054" t="str">
            <v>2</v>
          </cell>
          <cell r="S7054" t="str">
            <v>6(5.5)</v>
          </cell>
          <cell r="T7054" t="str">
            <v>无</v>
          </cell>
          <cell r="U7054">
            <v>0</v>
          </cell>
          <cell r="V7054">
            <v>0.3</v>
          </cell>
          <cell r="W7054">
            <v>0.3</v>
          </cell>
        </row>
        <row r="7055">
          <cell r="I7055" t="str">
            <v>南县华阁镇子午村蔬菜合作社路</v>
          </cell>
          <cell r="J7055" t="str">
            <v>1312F4309210796</v>
          </cell>
          <cell r="K7055" t="str">
            <v>资源产业路</v>
          </cell>
          <cell r="L7055" t="str">
            <v>三类地区</v>
          </cell>
          <cell r="M7055"/>
          <cell r="N7055" t="str">
            <v>新建</v>
          </cell>
          <cell r="O7055" t="str">
            <v>南县华阁镇子午村蔬菜合作社</v>
          </cell>
          <cell r="R7055" t="str">
            <v>2.5</v>
          </cell>
          <cell r="S7055" t="str">
            <v>6(5.5)</v>
          </cell>
          <cell r="T7055" t="str">
            <v>无</v>
          </cell>
          <cell r="U7055">
            <v>0</v>
          </cell>
          <cell r="V7055">
            <v>1</v>
          </cell>
          <cell r="W7055">
            <v>1</v>
          </cell>
        </row>
        <row r="7056">
          <cell r="I7056" t="str">
            <v>南县浪拔湖镇陈家岭村稻虾产业园区路</v>
          </cell>
          <cell r="J7056" t="str">
            <v>1312F4309210830</v>
          </cell>
          <cell r="K7056" t="str">
            <v>资源产业路</v>
          </cell>
          <cell r="L7056" t="str">
            <v>三类地区</v>
          </cell>
          <cell r="M7056"/>
          <cell r="N7056" t="str">
            <v>新建</v>
          </cell>
          <cell r="O7056" t="str">
            <v>南县浪拔湖镇陈家岭村稻虾产业园</v>
          </cell>
          <cell r="R7056" t="str">
            <v>2</v>
          </cell>
          <cell r="S7056" t="str">
            <v>6</v>
          </cell>
          <cell r="T7056" t="str">
            <v>CC53430921</v>
          </cell>
          <cell r="U7056">
            <v>0</v>
          </cell>
          <cell r="V7056">
            <v>1.6</v>
          </cell>
          <cell r="W7056">
            <v>1.6</v>
          </cell>
        </row>
        <row r="7057">
          <cell r="I7057" t="str">
            <v>南县浪拔湖镇陈家岭村蔬菜产销专业合作社路</v>
          </cell>
          <cell r="J7057" t="str">
            <v>1312F4309210802</v>
          </cell>
          <cell r="K7057" t="str">
            <v>资源产业路</v>
          </cell>
          <cell r="L7057" t="str">
            <v>三类地区</v>
          </cell>
          <cell r="M7057"/>
          <cell r="N7057" t="str">
            <v>新建</v>
          </cell>
          <cell r="O7057" t="str">
            <v>南县浪拔湖镇陈家岭村蔬菜产销专业合作社</v>
          </cell>
          <cell r="R7057" t="str">
            <v>2</v>
          </cell>
          <cell r="S7057" t="str">
            <v>6</v>
          </cell>
          <cell r="T7057" t="str">
            <v>无</v>
          </cell>
          <cell r="U7057">
            <v>0</v>
          </cell>
          <cell r="V7057">
            <v>3.8</v>
          </cell>
          <cell r="W7057">
            <v>3.8</v>
          </cell>
        </row>
        <row r="7058">
          <cell r="I7058" t="str">
            <v>南县浪拔湖镇陈家岭村蔬菜合作社路</v>
          </cell>
          <cell r="J7058" t="str">
            <v>1312F4309210831</v>
          </cell>
          <cell r="K7058" t="str">
            <v>资源产业路</v>
          </cell>
          <cell r="L7058" t="str">
            <v>三类地区</v>
          </cell>
          <cell r="M7058"/>
          <cell r="N7058" t="str">
            <v>新建</v>
          </cell>
          <cell r="O7058" t="str">
            <v>南县浪拔湖镇陈家岭村蔬菜合作社</v>
          </cell>
          <cell r="R7058" t="str">
            <v>2</v>
          </cell>
          <cell r="S7058" t="str">
            <v>6</v>
          </cell>
          <cell r="T7058" t="str">
            <v>Y833430921</v>
          </cell>
          <cell r="U7058">
            <v>0</v>
          </cell>
          <cell r="V7058">
            <v>3.8</v>
          </cell>
          <cell r="W7058">
            <v>3.8</v>
          </cell>
        </row>
        <row r="7059">
          <cell r="I7059" t="str">
            <v>南县浪拔湖镇红堰湖村稻虾产业园区路</v>
          </cell>
          <cell r="J7059" t="str">
            <v>1312F4309210821</v>
          </cell>
          <cell r="K7059" t="str">
            <v>资源产业路</v>
          </cell>
          <cell r="L7059" t="str">
            <v>三类地区</v>
          </cell>
          <cell r="M7059"/>
          <cell r="N7059" t="str">
            <v>新建</v>
          </cell>
          <cell r="O7059" t="str">
            <v>南县浪拔湖镇红堰湖村稻虾产业园</v>
          </cell>
          <cell r="R7059" t="str">
            <v>2.5</v>
          </cell>
          <cell r="S7059" t="str">
            <v>6</v>
          </cell>
          <cell r="T7059" t="str">
            <v>Y828430921</v>
          </cell>
          <cell r="U7059">
            <v>0</v>
          </cell>
          <cell r="V7059">
            <v>3.2</v>
          </cell>
          <cell r="W7059">
            <v>3.2</v>
          </cell>
        </row>
        <row r="7060">
          <cell r="I7060" t="str">
            <v>南县浪拔湖镇牧鹿湖村稻虾产业园路</v>
          </cell>
          <cell r="J7060" t="str">
            <v>1312F4309210827</v>
          </cell>
          <cell r="K7060" t="str">
            <v>资源产业路</v>
          </cell>
          <cell r="L7060" t="str">
            <v>三类地区</v>
          </cell>
          <cell r="M7060"/>
          <cell r="N7060" t="str">
            <v>新建</v>
          </cell>
          <cell r="O7060" t="str">
            <v>南县浪拔湖镇牧鹿湖村稻虾产业园</v>
          </cell>
          <cell r="R7060" t="str">
            <v>2.5</v>
          </cell>
          <cell r="S7060" t="str">
            <v>6</v>
          </cell>
          <cell r="T7060" t="str">
            <v>无</v>
          </cell>
          <cell r="U7060">
            <v>0</v>
          </cell>
          <cell r="V7060">
            <v>1.3</v>
          </cell>
          <cell r="W7060">
            <v>1.3</v>
          </cell>
        </row>
        <row r="7061">
          <cell r="I7061" t="str">
            <v>南县浪拔湖镇荣福村稻虾产业园路</v>
          </cell>
          <cell r="J7061" t="str">
            <v>1312F4309210366</v>
          </cell>
          <cell r="K7061" t="str">
            <v>资源产业路</v>
          </cell>
          <cell r="L7061" t="str">
            <v>三类地区</v>
          </cell>
          <cell r="M7061"/>
          <cell r="N7061" t="str">
            <v>新建</v>
          </cell>
          <cell r="O7061" t="str">
            <v>南县浪拔湖镇荣福村稻虾产业园</v>
          </cell>
          <cell r="R7061" t="str">
            <v>2.5</v>
          </cell>
          <cell r="S7061" t="str">
            <v>6</v>
          </cell>
          <cell r="T7061" t="str">
            <v>无</v>
          </cell>
          <cell r="U7061">
            <v>0</v>
          </cell>
          <cell r="V7061">
            <v>0.4</v>
          </cell>
          <cell r="W7061">
            <v>0.4</v>
          </cell>
        </row>
        <row r="7062">
          <cell r="I7062" t="str">
            <v>南县茅草街镇灵官洲村稻虾产业园区路</v>
          </cell>
          <cell r="J7062" t="str">
            <v>1312F4309210792</v>
          </cell>
          <cell r="K7062" t="str">
            <v>资源产业路</v>
          </cell>
          <cell r="L7062" t="str">
            <v>三类地区</v>
          </cell>
          <cell r="M7062"/>
          <cell r="N7062" t="str">
            <v>新建</v>
          </cell>
          <cell r="O7062" t="str">
            <v>南县茅草街镇灵官洲村稻虾产业园</v>
          </cell>
          <cell r="R7062" t="str">
            <v>2</v>
          </cell>
          <cell r="S7062" t="str">
            <v>6(5.5)</v>
          </cell>
          <cell r="T7062" t="str">
            <v>无</v>
          </cell>
          <cell r="U7062">
            <v>0</v>
          </cell>
          <cell r="V7062">
            <v>1.7</v>
          </cell>
          <cell r="W7062">
            <v>1.7</v>
          </cell>
        </row>
        <row r="7063">
          <cell r="I7063" t="str">
            <v>南县茅草街镇灵官洲村蔬菜合作社路</v>
          </cell>
          <cell r="J7063" t="str">
            <v>1312F4309210826</v>
          </cell>
          <cell r="K7063" t="str">
            <v>资源产业路</v>
          </cell>
          <cell r="L7063" t="str">
            <v>三类地区</v>
          </cell>
          <cell r="M7063"/>
          <cell r="N7063" t="str">
            <v>新建</v>
          </cell>
          <cell r="O7063" t="str">
            <v>南县茅草街镇灵官洲村蔬菜合作社</v>
          </cell>
          <cell r="R7063" t="str">
            <v>2</v>
          </cell>
          <cell r="S7063" t="str">
            <v>6(5.5)</v>
          </cell>
          <cell r="T7063" t="str">
            <v>无</v>
          </cell>
          <cell r="U7063">
            <v>0</v>
          </cell>
          <cell r="V7063">
            <v>1.5</v>
          </cell>
          <cell r="W7063">
            <v>1.5</v>
          </cell>
        </row>
        <row r="7064">
          <cell r="I7064" t="str">
            <v>南县南洲镇班嘴村稻虾产业园区路</v>
          </cell>
          <cell r="J7064" t="str">
            <v>1312F4309210496</v>
          </cell>
          <cell r="K7064" t="str">
            <v>资源产业路</v>
          </cell>
          <cell r="L7064" t="str">
            <v>三类地区</v>
          </cell>
          <cell r="M7064"/>
          <cell r="N7064" t="str">
            <v>新建</v>
          </cell>
          <cell r="O7064" t="str">
            <v>南县南洲镇班嘴村稻虾产业园</v>
          </cell>
          <cell r="R7064" t="str">
            <v>2.5</v>
          </cell>
          <cell r="S7064" t="str">
            <v>6</v>
          </cell>
          <cell r="T7064" t="str">
            <v>无</v>
          </cell>
          <cell r="U7064">
            <v>0</v>
          </cell>
          <cell r="V7064">
            <v>5.7</v>
          </cell>
          <cell r="W7064">
            <v>5.7</v>
          </cell>
        </row>
        <row r="7065">
          <cell r="I7065" t="str">
            <v>南县南洲镇洗马湖村稻虾产业园区路</v>
          </cell>
          <cell r="J7065" t="str">
            <v>1312F4309210804</v>
          </cell>
          <cell r="K7065" t="str">
            <v>资源产业路</v>
          </cell>
          <cell r="L7065" t="str">
            <v>三类地区</v>
          </cell>
          <cell r="M7065"/>
          <cell r="N7065" t="str">
            <v>新建</v>
          </cell>
          <cell r="O7065" t="str">
            <v>南县南洲镇洗马湖村稻虾产业园</v>
          </cell>
          <cell r="R7065" t="str">
            <v>2</v>
          </cell>
          <cell r="S7065" t="str">
            <v>6</v>
          </cell>
          <cell r="T7065" t="str">
            <v>无</v>
          </cell>
          <cell r="U7065">
            <v>0</v>
          </cell>
          <cell r="V7065">
            <v>1.5229999999999999</v>
          </cell>
          <cell r="W7065">
            <v>1.5229999999999999</v>
          </cell>
        </row>
        <row r="7066">
          <cell r="I7066" t="str">
            <v>南县南洲镇洗马湖村蔬菜合作社路</v>
          </cell>
          <cell r="J7066" t="str">
            <v>1312F4309210835</v>
          </cell>
          <cell r="K7066" t="str">
            <v>资源产业路</v>
          </cell>
          <cell r="L7066" t="str">
            <v>三类地区</v>
          </cell>
          <cell r="M7066"/>
          <cell r="N7066" t="str">
            <v>新建</v>
          </cell>
          <cell r="O7066" t="str">
            <v>南县南洲镇洗马湖村蔬菜合作社</v>
          </cell>
          <cell r="R7066" t="str">
            <v>2.5</v>
          </cell>
          <cell r="S7066" t="str">
            <v>6</v>
          </cell>
          <cell r="T7066" t="str">
            <v>无</v>
          </cell>
          <cell r="U7066">
            <v>0</v>
          </cell>
          <cell r="V7066">
            <v>0.441</v>
          </cell>
          <cell r="W7066">
            <v>0.441</v>
          </cell>
        </row>
        <row r="7067">
          <cell r="I7067" t="str">
            <v>南县南洲镇育才村稻虾产业园区路</v>
          </cell>
          <cell r="J7067" t="str">
            <v>1312F4309210812</v>
          </cell>
          <cell r="K7067" t="str">
            <v>资源产业路</v>
          </cell>
          <cell r="L7067" t="str">
            <v>三类地区</v>
          </cell>
          <cell r="M7067"/>
          <cell r="N7067" t="str">
            <v>新建</v>
          </cell>
          <cell r="O7067" t="str">
            <v>南县南洲镇育才村稻虾产业园</v>
          </cell>
          <cell r="R7067" t="str">
            <v>3.5</v>
          </cell>
          <cell r="S7067" t="str">
            <v>6(5.5)</v>
          </cell>
          <cell r="T7067" t="str">
            <v>无</v>
          </cell>
          <cell r="U7067">
            <v>0</v>
          </cell>
          <cell r="V7067">
            <v>1.3</v>
          </cell>
          <cell r="W7067">
            <v>1.3</v>
          </cell>
        </row>
        <row r="7068">
          <cell r="I7068" t="str">
            <v>南县南洲镇育才村蔬菜合作社路</v>
          </cell>
          <cell r="J7068" t="str">
            <v>1312F4309210810</v>
          </cell>
          <cell r="K7068" t="str">
            <v>资源产业路</v>
          </cell>
          <cell r="L7068" t="str">
            <v>三类地区</v>
          </cell>
          <cell r="M7068"/>
          <cell r="N7068" t="str">
            <v>新建</v>
          </cell>
          <cell r="O7068" t="str">
            <v>南县南洲镇育才村蔬菜合作社</v>
          </cell>
          <cell r="R7068" t="str">
            <v>2.5</v>
          </cell>
          <cell r="S7068" t="str">
            <v>6</v>
          </cell>
          <cell r="T7068" t="str">
            <v>无</v>
          </cell>
          <cell r="U7068">
            <v>0</v>
          </cell>
          <cell r="V7068">
            <v>4.25</v>
          </cell>
          <cell r="W7068">
            <v>4.25</v>
          </cell>
        </row>
        <row r="7069">
          <cell r="I7069" t="str">
            <v>南县青树嘴镇福美村稻虾产业园区路</v>
          </cell>
          <cell r="J7069" t="str">
            <v>1312F4309210791</v>
          </cell>
          <cell r="K7069" t="str">
            <v>资源产业路</v>
          </cell>
          <cell r="L7069" t="str">
            <v>三类地区</v>
          </cell>
          <cell r="M7069"/>
          <cell r="N7069" t="str">
            <v>新建</v>
          </cell>
          <cell r="O7069" t="str">
            <v>南县青树嘴镇福美村稻虾产业园</v>
          </cell>
          <cell r="R7069" t="str">
            <v>2.5</v>
          </cell>
          <cell r="S7069" t="str">
            <v>6(5.5)</v>
          </cell>
          <cell r="T7069" t="str">
            <v>C352430921</v>
          </cell>
          <cell r="U7069">
            <v>0</v>
          </cell>
          <cell r="V7069">
            <v>2</v>
          </cell>
          <cell r="W7069">
            <v>2</v>
          </cell>
        </row>
        <row r="7070">
          <cell r="I7070" t="str">
            <v>南县青树嘴镇福美村蔬菜合作社路</v>
          </cell>
          <cell r="J7070" t="str">
            <v>1312F4309210778</v>
          </cell>
          <cell r="K7070" t="str">
            <v>资源产业路</v>
          </cell>
          <cell r="L7070" t="str">
            <v>三类地区</v>
          </cell>
          <cell r="M7070"/>
          <cell r="N7070" t="str">
            <v>新建</v>
          </cell>
          <cell r="O7070" t="str">
            <v>南县青树嘴镇福美村蔬菜合作社</v>
          </cell>
          <cell r="R7070" t="str">
            <v>2</v>
          </cell>
          <cell r="S7070" t="str">
            <v>6</v>
          </cell>
          <cell r="T7070" t="str">
            <v>CZ48430921</v>
          </cell>
          <cell r="U7070">
            <v>0</v>
          </cell>
          <cell r="V7070">
            <v>1.133</v>
          </cell>
          <cell r="W7070">
            <v>1.133</v>
          </cell>
        </row>
        <row r="7071">
          <cell r="I7071" t="str">
            <v>南县青树嘴镇吉祥村稻虾产业园区路</v>
          </cell>
          <cell r="J7071" t="str">
            <v>1312F4309210814</v>
          </cell>
          <cell r="K7071" t="str">
            <v>资源产业路</v>
          </cell>
          <cell r="L7071" t="str">
            <v>三类地区</v>
          </cell>
          <cell r="M7071"/>
          <cell r="N7071" t="str">
            <v>新建</v>
          </cell>
          <cell r="O7071" t="str">
            <v>南县青树嘴镇吉祥村稻虾产业园</v>
          </cell>
          <cell r="R7071" t="str">
            <v>2.5</v>
          </cell>
          <cell r="S7071" t="str">
            <v>6(5.5)</v>
          </cell>
          <cell r="T7071" t="str">
            <v>无</v>
          </cell>
          <cell r="U7071">
            <v>0</v>
          </cell>
          <cell r="V7071">
            <v>2.036</v>
          </cell>
          <cell r="W7071">
            <v>2.036</v>
          </cell>
        </row>
        <row r="7072">
          <cell r="I7072" t="str">
            <v>南县青树嘴镇青树嘴村稻虾产业园区路</v>
          </cell>
          <cell r="J7072" t="str">
            <v>1312F4309210799</v>
          </cell>
          <cell r="K7072" t="str">
            <v>资源产业路</v>
          </cell>
          <cell r="L7072" t="str">
            <v>三类地区</v>
          </cell>
          <cell r="M7072"/>
          <cell r="N7072" t="str">
            <v>新建</v>
          </cell>
          <cell r="O7072" t="str">
            <v>南县青树嘴镇青树嘴村稻虾产业园</v>
          </cell>
          <cell r="R7072" t="str">
            <v>2.5</v>
          </cell>
          <cell r="S7072" t="str">
            <v>6(5.5)</v>
          </cell>
          <cell r="T7072" t="str">
            <v>无</v>
          </cell>
          <cell r="U7072">
            <v>0</v>
          </cell>
          <cell r="V7072">
            <v>1</v>
          </cell>
          <cell r="W7072">
            <v>1</v>
          </cell>
        </row>
        <row r="7073">
          <cell r="I7073" t="str">
            <v>南县青树嘴镇益丰垸村稻虾产业园区路</v>
          </cell>
          <cell r="J7073" t="str">
            <v>1312F4309210790</v>
          </cell>
          <cell r="K7073" t="str">
            <v>资源产业路</v>
          </cell>
          <cell r="L7073" t="str">
            <v>三类地区</v>
          </cell>
          <cell r="M7073"/>
          <cell r="N7073" t="str">
            <v>新建</v>
          </cell>
          <cell r="O7073" t="str">
            <v>南县青树嘴镇益丰垸村稻虾产业园</v>
          </cell>
          <cell r="R7073" t="str">
            <v>2.5</v>
          </cell>
          <cell r="S7073" t="str">
            <v>6(5.5)</v>
          </cell>
          <cell r="T7073" t="str">
            <v>无</v>
          </cell>
          <cell r="U7073">
            <v>0</v>
          </cell>
          <cell r="V7073">
            <v>1.2110000000000001</v>
          </cell>
          <cell r="W7073">
            <v>1.2110000000000001</v>
          </cell>
        </row>
        <row r="7074">
          <cell r="I7074" t="str">
            <v>南县青树嘴镇益丰垸村蔬菜合作社路</v>
          </cell>
          <cell r="J7074" t="str">
            <v>1312F4309210786</v>
          </cell>
          <cell r="K7074" t="str">
            <v>资源产业路</v>
          </cell>
          <cell r="L7074" t="str">
            <v>三类地区</v>
          </cell>
          <cell r="M7074"/>
          <cell r="N7074" t="str">
            <v>新建</v>
          </cell>
          <cell r="O7074" t="str">
            <v>南县青树嘴镇益丰垸村蔬菜合作社</v>
          </cell>
          <cell r="R7074" t="str">
            <v>3</v>
          </cell>
          <cell r="S7074" t="str">
            <v>6(5.5)</v>
          </cell>
          <cell r="T7074" t="str">
            <v>无</v>
          </cell>
          <cell r="U7074">
            <v>0</v>
          </cell>
          <cell r="V7074">
            <v>1</v>
          </cell>
          <cell r="W7074">
            <v>1</v>
          </cell>
        </row>
        <row r="7075">
          <cell r="I7075" t="str">
            <v>南县三仙湖利群村稻虾产业园区路</v>
          </cell>
          <cell r="J7075" t="str">
            <v>1312F4309210837</v>
          </cell>
          <cell r="K7075" t="str">
            <v>资源产业路</v>
          </cell>
          <cell r="L7075" t="str">
            <v>三类地区</v>
          </cell>
          <cell r="M7075"/>
          <cell r="N7075" t="str">
            <v>新建</v>
          </cell>
          <cell r="O7075" t="str">
            <v>南县三仙湖利群村稻虾产业园</v>
          </cell>
          <cell r="R7075" t="str">
            <v>2.5</v>
          </cell>
          <cell r="S7075" t="str">
            <v>6(5.5)</v>
          </cell>
          <cell r="T7075" t="str">
            <v>无</v>
          </cell>
          <cell r="U7075">
            <v>0</v>
          </cell>
          <cell r="V7075">
            <v>0.75</v>
          </cell>
          <cell r="W7075">
            <v>0.75</v>
          </cell>
        </row>
        <row r="7076">
          <cell r="I7076" t="str">
            <v>南县三仙湖镇年丰村稻虾产业园区路</v>
          </cell>
          <cell r="J7076" t="str">
            <v>1312F4309210795</v>
          </cell>
          <cell r="K7076" t="str">
            <v>资源产业路</v>
          </cell>
          <cell r="L7076" t="str">
            <v>三类地区</v>
          </cell>
          <cell r="M7076"/>
          <cell r="N7076" t="str">
            <v>新建</v>
          </cell>
          <cell r="O7076" t="str">
            <v>南县三仙湖镇年丰村稻虾产业园</v>
          </cell>
          <cell r="R7076" t="str">
            <v>2.5</v>
          </cell>
          <cell r="S7076" t="str">
            <v>6</v>
          </cell>
          <cell r="T7076" t="str">
            <v>无</v>
          </cell>
          <cell r="U7076">
            <v>0</v>
          </cell>
          <cell r="V7076">
            <v>3.2</v>
          </cell>
          <cell r="W7076">
            <v>3.2</v>
          </cell>
        </row>
        <row r="7077">
          <cell r="I7077" t="str">
            <v>南县三仙湖镇万元桥村稻虾产业园区路</v>
          </cell>
          <cell r="J7077" t="str">
            <v>1312F4309210798</v>
          </cell>
          <cell r="K7077" t="str">
            <v>资源产业路</v>
          </cell>
          <cell r="L7077" t="str">
            <v>三类地区</v>
          </cell>
          <cell r="M7077"/>
          <cell r="N7077" t="str">
            <v>新建</v>
          </cell>
          <cell r="O7077" t="str">
            <v>南县三仙湖镇万元桥村稻虾产业园</v>
          </cell>
          <cell r="R7077" t="str">
            <v>2.5</v>
          </cell>
          <cell r="S7077" t="str">
            <v>6</v>
          </cell>
          <cell r="T7077" t="str">
            <v>无</v>
          </cell>
          <cell r="U7077">
            <v>0</v>
          </cell>
          <cell r="V7077">
            <v>0.59199999999999997</v>
          </cell>
          <cell r="W7077">
            <v>0.59199999999999997</v>
          </cell>
        </row>
        <row r="7078">
          <cell r="I7078" t="str">
            <v>南县三仙湖镇咸家垸村稻虾产业园区路</v>
          </cell>
          <cell r="J7078" t="str">
            <v>1312F4309210816</v>
          </cell>
          <cell r="K7078" t="str">
            <v>资源产业路</v>
          </cell>
          <cell r="L7078" t="str">
            <v>三类地区</v>
          </cell>
          <cell r="M7078"/>
          <cell r="N7078" t="str">
            <v>新建</v>
          </cell>
          <cell r="O7078" t="str">
            <v>南县三仙湖镇咸家垸村稻虾产业园区</v>
          </cell>
          <cell r="R7078" t="str">
            <v>2.5</v>
          </cell>
          <cell r="S7078" t="str">
            <v>6</v>
          </cell>
          <cell r="T7078" t="str">
            <v>无</v>
          </cell>
          <cell r="U7078">
            <v>0</v>
          </cell>
          <cell r="V7078">
            <v>0.8</v>
          </cell>
          <cell r="W7078">
            <v>0.8</v>
          </cell>
        </row>
        <row r="7079">
          <cell r="I7079" t="str">
            <v>南县三仙湖镇咸家垸村蔬菜合作社路</v>
          </cell>
          <cell r="J7079" t="str">
            <v>1312F4309210794</v>
          </cell>
          <cell r="K7079" t="str">
            <v>资源产业路</v>
          </cell>
          <cell r="L7079" t="str">
            <v>三类地区</v>
          </cell>
          <cell r="M7079"/>
          <cell r="N7079" t="str">
            <v>新建</v>
          </cell>
          <cell r="O7079" t="str">
            <v>南县三仙湖镇咸家垸村蔬菜合作社</v>
          </cell>
          <cell r="R7079" t="str">
            <v>2.5</v>
          </cell>
          <cell r="S7079" t="str">
            <v>6(5.5)</v>
          </cell>
          <cell r="T7079" t="str">
            <v>无</v>
          </cell>
          <cell r="U7079">
            <v>0</v>
          </cell>
          <cell r="V7079">
            <v>1.3</v>
          </cell>
          <cell r="W7079">
            <v>1.3</v>
          </cell>
        </row>
        <row r="7080">
          <cell r="I7080" t="str">
            <v>南县三仙湖镇中奇岭村稻虾产业园路</v>
          </cell>
          <cell r="J7080" t="str">
            <v>1312F4309210785</v>
          </cell>
          <cell r="K7080" t="str">
            <v>资源产业路</v>
          </cell>
          <cell r="L7080" t="str">
            <v>三类地区</v>
          </cell>
          <cell r="M7080"/>
          <cell r="N7080" t="str">
            <v>新建</v>
          </cell>
          <cell r="O7080" t="str">
            <v>南县三仙湖镇中奇岭村稻虾产业园</v>
          </cell>
          <cell r="R7080" t="str">
            <v>3</v>
          </cell>
          <cell r="S7080" t="str">
            <v>6</v>
          </cell>
          <cell r="T7080" t="str">
            <v>无</v>
          </cell>
          <cell r="U7080">
            <v>0</v>
          </cell>
          <cell r="V7080">
            <v>4.5</v>
          </cell>
          <cell r="W7080">
            <v>4.5</v>
          </cell>
        </row>
        <row r="7081">
          <cell r="I7081" t="str">
            <v>南县胜强生态农业有限公司稻虾产业园路</v>
          </cell>
          <cell r="J7081" t="str">
            <v>1312F4309210037</v>
          </cell>
          <cell r="K7081" t="str">
            <v>资源产业路</v>
          </cell>
          <cell r="L7081" t="str">
            <v>三类地区</v>
          </cell>
          <cell r="M7081"/>
          <cell r="N7081" t="str">
            <v>新建</v>
          </cell>
          <cell r="O7081" t="str">
            <v>南县胜强生态农业有限公司产业园</v>
          </cell>
          <cell r="R7081" t="str">
            <v>2.5</v>
          </cell>
          <cell r="S7081" t="str">
            <v>6</v>
          </cell>
          <cell r="T7081" t="str">
            <v>无</v>
          </cell>
          <cell r="U7081">
            <v>0</v>
          </cell>
          <cell r="V7081">
            <v>4</v>
          </cell>
          <cell r="W7081">
            <v>4</v>
          </cell>
        </row>
        <row r="7082">
          <cell r="I7082" t="str">
            <v>南县胜强生态农业有限公司益丰垸村园区路</v>
          </cell>
          <cell r="J7082" t="str">
            <v>1312F4309210825</v>
          </cell>
          <cell r="K7082" t="str">
            <v>资源产业路</v>
          </cell>
          <cell r="L7082" t="str">
            <v>三类地区</v>
          </cell>
          <cell r="M7082"/>
          <cell r="N7082" t="str">
            <v>新建</v>
          </cell>
          <cell r="O7082" t="str">
            <v>南县胜强生态农业有限公司益丰垸村园区</v>
          </cell>
          <cell r="R7082" t="str">
            <v>2</v>
          </cell>
          <cell r="S7082" t="str">
            <v>6(5.5)</v>
          </cell>
          <cell r="T7082" t="str">
            <v>C329430921</v>
          </cell>
          <cell r="U7082">
            <v>0</v>
          </cell>
          <cell r="V7082">
            <v>2.1</v>
          </cell>
          <cell r="W7082">
            <v>2.1</v>
          </cell>
        </row>
        <row r="7083">
          <cell r="I7083" t="str">
            <v>南县文跃生态养殖有限公司产业路</v>
          </cell>
          <cell r="J7083" t="str">
            <v>1312F4309210787</v>
          </cell>
          <cell r="K7083" t="str">
            <v>资源产业路</v>
          </cell>
          <cell r="L7083" t="str">
            <v>三类地区</v>
          </cell>
          <cell r="M7083"/>
          <cell r="N7083" t="str">
            <v>新建</v>
          </cell>
          <cell r="O7083" t="str">
            <v>南县文跃生态养殖有限公司产业园</v>
          </cell>
          <cell r="R7083" t="str">
            <v>3.5</v>
          </cell>
          <cell r="S7083" t="str">
            <v>7</v>
          </cell>
          <cell r="T7083" t="str">
            <v>无</v>
          </cell>
          <cell r="U7083">
            <v>0</v>
          </cell>
          <cell r="V7083">
            <v>15</v>
          </cell>
          <cell r="W7083">
            <v>15</v>
          </cell>
        </row>
        <row r="7084">
          <cell r="I7084" t="str">
            <v>南县乌嘴乡罗文村稻虾产业园区路</v>
          </cell>
          <cell r="J7084" t="str">
            <v>1312F4309210811</v>
          </cell>
          <cell r="K7084" t="str">
            <v>资源产业路</v>
          </cell>
          <cell r="L7084" t="str">
            <v>三类地区</v>
          </cell>
          <cell r="M7084"/>
          <cell r="N7084" t="str">
            <v>新建</v>
          </cell>
          <cell r="O7084" t="str">
            <v>南县乌嘴乡罗文村稻虾产业园</v>
          </cell>
          <cell r="R7084" t="str">
            <v>2</v>
          </cell>
          <cell r="S7084" t="str">
            <v>6</v>
          </cell>
          <cell r="T7084" t="str">
            <v>无</v>
          </cell>
          <cell r="U7084">
            <v>0</v>
          </cell>
          <cell r="V7084">
            <v>1.2</v>
          </cell>
          <cell r="W7084">
            <v>1.2</v>
          </cell>
        </row>
        <row r="7085">
          <cell r="I7085" t="str">
            <v>南县武圣宫镇龙头嘴村稻虾产业园区路</v>
          </cell>
          <cell r="J7085" t="str">
            <v>1312F4309210822</v>
          </cell>
          <cell r="K7085" t="str">
            <v>资源产业路</v>
          </cell>
          <cell r="L7085" t="str">
            <v>三类地区</v>
          </cell>
          <cell r="M7085"/>
          <cell r="N7085" t="str">
            <v>新建</v>
          </cell>
          <cell r="O7085" t="str">
            <v>南县武圣宫镇龙头嘴村稻虾产业园</v>
          </cell>
          <cell r="R7085" t="str">
            <v>2.5</v>
          </cell>
          <cell r="S7085" t="str">
            <v>6(5.5)</v>
          </cell>
          <cell r="T7085" t="str">
            <v>无</v>
          </cell>
          <cell r="U7085">
            <v>0</v>
          </cell>
          <cell r="V7085">
            <v>1</v>
          </cell>
          <cell r="W7085">
            <v>1</v>
          </cell>
        </row>
        <row r="7086">
          <cell r="I7086" t="str">
            <v>南县幸福牧业有限公司产业路</v>
          </cell>
          <cell r="J7086" t="str">
            <v>1312F4309210779</v>
          </cell>
          <cell r="K7086" t="str">
            <v>资源产业路</v>
          </cell>
          <cell r="L7086" t="str">
            <v>三类地区</v>
          </cell>
          <cell r="M7086"/>
          <cell r="N7086" t="str">
            <v>升级改造（提质改造）</v>
          </cell>
          <cell r="O7086" t="str">
            <v>南县幸福牧业有限公司产业园</v>
          </cell>
          <cell r="R7086" t="str">
            <v>5</v>
          </cell>
          <cell r="S7086" t="str">
            <v>7</v>
          </cell>
          <cell r="T7086" t="str">
            <v>无</v>
          </cell>
          <cell r="U7086">
            <v>0</v>
          </cell>
          <cell r="V7086">
            <v>17</v>
          </cell>
          <cell r="W7086">
            <v>17</v>
          </cell>
        </row>
        <row r="7087">
          <cell r="I7087" t="str">
            <v>南县益阳集成生态渔业科技有限公司改造道路（光复渔村）</v>
          </cell>
          <cell r="J7087" t="str">
            <v>1312F4309210048</v>
          </cell>
          <cell r="K7087" t="str">
            <v>资源产业路</v>
          </cell>
          <cell r="L7087" t="str">
            <v>三类地区</v>
          </cell>
          <cell r="M7087"/>
          <cell r="N7087" t="str">
            <v>新建</v>
          </cell>
          <cell r="O7087" t="str">
            <v>南县益阳集成生态渔业科技有限公司</v>
          </cell>
          <cell r="R7087" t="str">
            <v>2.5</v>
          </cell>
          <cell r="S7087" t="str">
            <v>6(5.5)</v>
          </cell>
          <cell r="T7087" t="str">
            <v>无</v>
          </cell>
          <cell r="U7087">
            <v>0</v>
          </cell>
          <cell r="V7087">
            <v>2.1</v>
          </cell>
          <cell r="W7087">
            <v>2.1</v>
          </cell>
        </row>
        <row r="7088">
          <cell r="I7088" t="str">
            <v>南县中鱼口镇常百村稻虾产业园基地道路</v>
          </cell>
          <cell r="J7088" t="str">
            <v>1312F4309210777</v>
          </cell>
          <cell r="K7088" t="str">
            <v>资源产业路</v>
          </cell>
          <cell r="L7088" t="str">
            <v>三类地区</v>
          </cell>
          <cell r="M7088"/>
          <cell r="N7088" t="str">
            <v>升级改造（提质改造）</v>
          </cell>
          <cell r="O7088" t="str">
            <v>南县中鱼口镇常百村稻虾产业园基地</v>
          </cell>
          <cell r="R7088" t="str">
            <v>2.5</v>
          </cell>
          <cell r="S7088" t="str">
            <v>6(5.5)</v>
          </cell>
          <cell r="T7088" t="str">
            <v>无</v>
          </cell>
          <cell r="U7088">
            <v>0</v>
          </cell>
          <cell r="V7088">
            <v>1</v>
          </cell>
          <cell r="W7088">
            <v>1</v>
          </cell>
        </row>
        <row r="7089">
          <cell r="I7089" t="str">
            <v>南县中鱼口镇常百村稻虾产业园区路</v>
          </cell>
          <cell r="J7089" t="str">
            <v>1312F4309210560</v>
          </cell>
          <cell r="K7089" t="str">
            <v>资源产业路</v>
          </cell>
          <cell r="L7089" t="str">
            <v>三类地区</v>
          </cell>
          <cell r="M7089"/>
          <cell r="N7089" t="str">
            <v>新建</v>
          </cell>
          <cell r="O7089" t="str">
            <v>南县中鱼口镇常百村稻虾产业园</v>
          </cell>
          <cell r="R7089" t="str">
            <v>2.5</v>
          </cell>
          <cell r="S7089" t="str">
            <v>6</v>
          </cell>
          <cell r="T7089" t="str">
            <v>X004430921</v>
          </cell>
          <cell r="U7089">
            <v>0</v>
          </cell>
          <cell r="V7089">
            <v>2.5</v>
          </cell>
          <cell r="W7089">
            <v>2.5</v>
          </cell>
        </row>
        <row r="7090">
          <cell r="I7090" t="str">
            <v>南县中鱼口镇常百村蔬菜合作社路</v>
          </cell>
          <cell r="J7090" t="str">
            <v>1312F4309210824</v>
          </cell>
          <cell r="K7090" t="str">
            <v>资源产业路</v>
          </cell>
          <cell r="L7090" t="str">
            <v>三类地区</v>
          </cell>
          <cell r="M7090"/>
          <cell r="N7090" t="str">
            <v>新建</v>
          </cell>
          <cell r="O7090" t="str">
            <v>南县中鱼口镇常百村蔬菜合作社</v>
          </cell>
          <cell r="R7090" t="str">
            <v>2</v>
          </cell>
          <cell r="S7090" t="str">
            <v>6(5.5)</v>
          </cell>
          <cell r="T7090" t="str">
            <v>无</v>
          </cell>
          <cell r="U7090">
            <v>0</v>
          </cell>
          <cell r="V7090">
            <v>1.766</v>
          </cell>
          <cell r="W7090">
            <v>1.766</v>
          </cell>
        </row>
        <row r="7091">
          <cell r="I7091" t="str">
            <v>南县中鱼口镇广常村稻虾产业园区路</v>
          </cell>
          <cell r="J7091" t="str">
            <v>1312F4309210800</v>
          </cell>
          <cell r="K7091" t="str">
            <v>资源产业路</v>
          </cell>
          <cell r="L7091" t="str">
            <v>三类地区</v>
          </cell>
          <cell r="M7091"/>
          <cell r="N7091" t="str">
            <v>新建</v>
          </cell>
          <cell r="O7091" t="str">
            <v>南县中鱼口镇广常村稻虾产业园</v>
          </cell>
          <cell r="R7091" t="str">
            <v>2</v>
          </cell>
          <cell r="S7091" t="str">
            <v>6(5.5)</v>
          </cell>
          <cell r="T7091" t="str">
            <v>CA10430921</v>
          </cell>
          <cell r="U7091">
            <v>0</v>
          </cell>
          <cell r="V7091">
            <v>2.5190000000000001</v>
          </cell>
          <cell r="W7091">
            <v>2.5190000000000001</v>
          </cell>
        </row>
        <row r="7092">
          <cell r="I7092" t="str">
            <v>南县中鱼口镇菱角湖村稻虾产业园区路</v>
          </cell>
          <cell r="J7092" t="str">
            <v>1312F4309210805</v>
          </cell>
          <cell r="K7092" t="str">
            <v>资源产业路</v>
          </cell>
          <cell r="L7092" t="str">
            <v>三类地区</v>
          </cell>
          <cell r="M7092"/>
          <cell r="N7092" t="str">
            <v>新建</v>
          </cell>
          <cell r="O7092" t="str">
            <v>南县中鱼口镇菱角湖村稻虾产业园</v>
          </cell>
          <cell r="R7092" t="str">
            <v>2.5</v>
          </cell>
          <cell r="S7092" t="str">
            <v>6(5.5)</v>
          </cell>
          <cell r="T7092" t="str">
            <v>CA32430921</v>
          </cell>
          <cell r="U7092">
            <v>0</v>
          </cell>
          <cell r="V7092">
            <v>1.448</v>
          </cell>
          <cell r="W7092">
            <v>1.448</v>
          </cell>
        </row>
        <row r="7093">
          <cell r="I7093" t="str">
            <v>南县中鱼口镇南仙村稻虾产业园区路</v>
          </cell>
          <cell r="J7093" t="str">
            <v>1312F4309210829</v>
          </cell>
          <cell r="K7093" t="str">
            <v>资源产业路</v>
          </cell>
          <cell r="L7093" t="str">
            <v>三类地区</v>
          </cell>
          <cell r="M7093"/>
          <cell r="N7093" t="str">
            <v>新建</v>
          </cell>
          <cell r="O7093" t="str">
            <v>南县中鱼口镇南仙村稻虾产业园</v>
          </cell>
          <cell r="R7093" t="str">
            <v>2</v>
          </cell>
          <cell r="S7093" t="str">
            <v>6</v>
          </cell>
          <cell r="T7093" t="str">
            <v>CA19430921</v>
          </cell>
          <cell r="U7093">
            <v>0</v>
          </cell>
          <cell r="V7093">
            <v>1.319</v>
          </cell>
          <cell r="W7093">
            <v>1.319</v>
          </cell>
        </row>
        <row r="7094">
          <cell r="I7094" t="str">
            <v>南县中鱼口镇同湖村稻虾产业园路</v>
          </cell>
          <cell r="J7094" t="str">
            <v>1312F4309210253</v>
          </cell>
          <cell r="K7094" t="str">
            <v>资源产业路</v>
          </cell>
          <cell r="L7094" t="str">
            <v>三类地区</v>
          </cell>
          <cell r="M7094"/>
          <cell r="N7094" t="str">
            <v>新建</v>
          </cell>
          <cell r="O7094" t="str">
            <v>南县中鱼口镇同湖村稻虾产业园</v>
          </cell>
          <cell r="R7094" t="str">
            <v>2.5</v>
          </cell>
          <cell r="S7094" t="str">
            <v>6(5.5)</v>
          </cell>
          <cell r="T7094" t="str">
            <v>无</v>
          </cell>
          <cell r="U7094">
            <v>0</v>
          </cell>
          <cell r="V7094">
            <v>1.58</v>
          </cell>
          <cell r="W7094">
            <v>1.58</v>
          </cell>
        </row>
        <row r="7095">
          <cell r="I7095" t="str">
            <v>南县中鱼口镇同湖村稻虾产业园区路</v>
          </cell>
          <cell r="J7095" t="str">
            <v>1312F4309210782</v>
          </cell>
          <cell r="K7095" t="str">
            <v>资源产业路</v>
          </cell>
          <cell r="L7095" t="str">
            <v>三类地区</v>
          </cell>
          <cell r="M7095"/>
          <cell r="N7095" t="str">
            <v>新建</v>
          </cell>
          <cell r="O7095" t="str">
            <v>南县中鱼口镇同湖村稻虾产业园</v>
          </cell>
          <cell r="R7095" t="str">
            <v>2.5</v>
          </cell>
          <cell r="S7095" t="str">
            <v>6(5.5)</v>
          </cell>
          <cell r="T7095" t="str">
            <v>无</v>
          </cell>
          <cell r="U7095">
            <v>0</v>
          </cell>
          <cell r="V7095">
            <v>1.631</v>
          </cell>
          <cell r="W7095">
            <v>1.631</v>
          </cell>
        </row>
        <row r="7096">
          <cell r="I7096" t="str">
            <v>南县中鱼口镇同湖村蔬菜合作社路</v>
          </cell>
          <cell r="J7096" t="str">
            <v>1312F4309210820</v>
          </cell>
          <cell r="K7096" t="str">
            <v>资源产业路</v>
          </cell>
          <cell r="L7096" t="str">
            <v>三类地区</v>
          </cell>
          <cell r="M7096"/>
          <cell r="N7096" t="str">
            <v>新建</v>
          </cell>
          <cell r="O7096" t="str">
            <v>南县中鱼口镇同湖村蔬菜合作社</v>
          </cell>
          <cell r="R7096" t="str">
            <v>2.5</v>
          </cell>
          <cell r="S7096" t="str">
            <v>6</v>
          </cell>
          <cell r="T7096" t="str">
            <v>无</v>
          </cell>
          <cell r="U7096">
            <v>0</v>
          </cell>
          <cell r="V7096">
            <v>1.222</v>
          </cell>
          <cell r="W7096">
            <v>1.222</v>
          </cell>
        </row>
        <row r="7097">
          <cell r="I7097" t="str">
            <v>南县中鱼口镇五福村稻虾产业园区路</v>
          </cell>
          <cell r="J7097" t="str">
            <v>1312F4309210834</v>
          </cell>
          <cell r="K7097" t="str">
            <v>资源产业路</v>
          </cell>
          <cell r="L7097" t="str">
            <v>三类地区</v>
          </cell>
          <cell r="M7097"/>
          <cell r="N7097" t="str">
            <v>新建</v>
          </cell>
          <cell r="O7097" t="str">
            <v>南县中鱼口镇五福村稻虾产业园</v>
          </cell>
          <cell r="R7097" t="str">
            <v>2.5</v>
          </cell>
          <cell r="S7097" t="str">
            <v>6</v>
          </cell>
          <cell r="T7097" t="str">
            <v>无</v>
          </cell>
          <cell r="U7097">
            <v>0</v>
          </cell>
          <cell r="V7097">
            <v>1.2</v>
          </cell>
          <cell r="W7097">
            <v>1.2</v>
          </cell>
        </row>
        <row r="7098">
          <cell r="I7098" t="str">
            <v>南县中鱼口镇五福村稻虾产业园区路2</v>
          </cell>
          <cell r="J7098" t="str">
            <v>1312F4309210806</v>
          </cell>
          <cell r="K7098" t="str">
            <v>资源产业路</v>
          </cell>
          <cell r="L7098" t="str">
            <v>三类地区</v>
          </cell>
          <cell r="M7098"/>
          <cell r="N7098" t="str">
            <v>新建</v>
          </cell>
          <cell r="O7098" t="str">
            <v>南县中鱼口镇五福村稻虾产业园</v>
          </cell>
          <cell r="R7098" t="str">
            <v>3</v>
          </cell>
          <cell r="S7098" t="str">
            <v>6(5.5)</v>
          </cell>
          <cell r="T7098" t="str">
            <v>无</v>
          </cell>
          <cell r="U7098">
            <v>0</v>
          </cell>
          <cell r="V7098">
            <v>2.6139999999999999</v>
          </cell>
          <cell r="W7098">
            <v>2.6139999999999999</v>
          </cell>
        </row>
        <row r="7099">
          <cell r="I7099" t="str">
            <v>南县中鱼口镇五福村蔬菜合作社路</v>
          </cell>
          <cell r="J7099" t="str">
            <v>1312F4309210833</v>
          </cell>
          <cell r="K7099" t="str">
            <v>资源产业路</v>
          </cell>
          <cell r="L7099" t="str">
            <v>三类地区</v>
          </cell>
          <cell r="M7099"/>
          <cell r="N7099" t="str">
            <v>新建</v>
          </cell>
          <cell r="O7099" t="str">
            <v>南县中鱼口镇五福村蔬菜合作社</v>
          </cell>
          <cell r="R7099" t="str">
            <v>2.5</v>
          </cell>
          <cell r="S7099" t="str">
            <v>6(5.5)</v>
          </cell>
          <cell r="T7099" t="str">
            <v>CA31430921</v>
          </cell>
          <cell r="U7099">
            <v>0</v>
          </cell>
          <cell r="V7099">
            <v>4.165</v>
          </cell>
          <cell r="W7099">
            <v>4.165</v>
          </cell>
        </row>
        <row r="7100">
          <cell r="I7100" t="str">
            <v>南县中鱼口镇小北洲村稻虾产业园区路</v>
          </cell>
          <cell r="J7100" t="str">
            <v>1312F4309210784</v>
          </cell>
          <cell r="K7100" t="str">
            <v>资源产业路</v>
          </cell>
          <cell r="L7100" t="str">
            <v>三类地区</v>
          </cell>
          <cell r="M7100"/>
          <cell r="N7100" t="str">
            <v>新建</v>
          </cell>
          <cell r="O7100" t="str">
            <v>南县中鱼口镇小北洲村稻虾产业园</v>
          </cell>
          <cell r="R7100" t="str">
            <v>2.5</v>
          </cell>
          <cell r="S7100" t="str">
            <v>6</v>
          </cell>
          <cell r="T7100" t="str">
            <v>无</v>
          </cell>
          <cell r="U7100">
            <v>0</v>
          </cell>
          <cell r="V7100">
            <v>4.57</v>
          </cell>
          <cell r="W7100">
            <v>4.57</v>
          </cell>
        </row>
        <row r="7101">
          <cell r="I7101" t="str">
            <v>南县中鱼口镇艳新村蔬菜合作社路</v>
          </cell>
          <cell r="J7101" t="str">
            <v>1312F4309210789</v>
          </cell>
          <cell r="K7101" t="str">
            <v>资源产业路</v>
          </cell>
          <cell r="L7101" t="str">
            <v>三类地区</v>
          </cell>
          <cell r="M7101"/>
          <cell r="N7101" t="str">
            <v>新建</v>
          </cell>
          <cell r="O7101" t="str">
            <v>南县中鱼口镇艳新村蔬菜合作社</v>
          </cell>
          <cell r="R7101" t="str">
            <v>2.5</v>
          </cell>
          <cell r="S7101" t="str">
            <v>6(5.5)</v>
          </cell>
          <cell r="T7101" t="str">
            <v>无</v>
          </cell>
          <cell r="U7101">
            <v>0</v>
          </cell>
          <cell r="V7101">
            <v>2.5289999999999999</v>
          </cell>
          <cell r="W7101">
            <v>2.5289999999999999</v>
          </cell>
        </row>
        <row r="7102">
          <cell r="I7102" t="str">
            <v>南县中鱼口镇中富村稻虾产业园区路</v>
          </cell>
          <cell r="J7102" t="str">
            <v>1312F4309210819</v>
          </cell>
          <cell r="K7102" t="str">
            <v>资源产业路</v>
          </cell>
          <cell r="L7102" t="str">
            <v>三类地区</v>
          </cell>
          <cell r="M7102"/>
          <cell r="N7102" t="str">
            <v>新建</v>
          </cell>
          <cell r="O7102" t="str">
            <v>南县中鱼口镇中富村稻虾产业园</v>
          </cell>
          <cell r="R7102" t="str">
            <v>2.5</v>
          </cell>
          <cell r="S7102" t="str">
            <v>6(5.5)</v>
          </cell>
          <cell r="T7102" t="str">
            <v>无</v>
          </cell>
          <cell r="U7102">
            <v>0</v>
          </cell>
          <cell r="V7102">
            <v>1.645</v>
          </cell>
          <cell r="W7102">
            <v>1.645</v>
          </cell>
        </row>
        <row r="7103">
          <cell r="I7103" t="str">
            <v>南县中鱼口镇中鱼口村稻虾产业园区路</v>
          </cell>
          <cell r="J7103" t="str">
            <v>1312F4309210828</v>
          </cell>
          <cell r="K7103" t="str">
            <v>资源产业路</v>
          </cell>
          <cell r="L7103" t="str">
            <v>三类地区</v>
          </cell>
          <cell r="M7103"/>
          <cell r="N7103" t="str">
            <v>新建</v>
          </cell>
          <cell r="O7103" t="str">
            <v>南县中鱼口镇中鱼口村稻虾产业园</v>
          </cell>
          <cell r="R7103" t="str">
            <v>2.5</v>
          </cell>
          <cell r="S7103" t="str">
            <v>6(5.5)</v>
          </cell>
          <cell r="T7103" t="str">
            <v>无</v>
          </cell>
          <cell r="U7103">
            <v>0</v>
          </cell>
          <cell r="V7103">
            <v>2.56</v>
          </cell>
          <cell r="W7103">
            <v>2.56</v>
          </cell>
        </row>
        <row r="7104">
          <cell r="I7104" t="str">
            <v>南县中鱼口镇中鱼口村蔬菜合作社路</v>
          </cell>
          <cell r="J7104" t="str">
            <v>1312F4309210823</v>
          </cell>
          <cell r="K7104" t="str">
            <v>资源产业路</v>
          </cell>
          <cell r="L7104" t="str">
            <v>三类地区</v>
          </cell>
          <cell r="M7104"/>
          <cell r="N7104" t="str">
            <v>新建</v>
          </cell>
          <cell r="O7104" t="str">
            <v>南县中鱼口镇中鱼口村蔬菜合作社</v>
          </cell>
          <cell r="R7104" t="str">
            <v>2.5</v>
          </cell>
          <cell r="S7104" t="str">
            <v>6(5.5)</v>
          </cell>
          <cell r="T7104" t="str">
            <v>无</v>
          </cell>
          <cell r="U7104">
            <v>0</v>
          </cell>
          <cell r="V7104">
            <v>1.06</v>
          </cell>
          <cell r="W7104">
            <v>1.06</v>
          </cell>
        </row>
        <row r="7105">
          <cell r="I7105" t="str">
            <v>南县助农稻虾种养专业合作社麻河口镇官正垸村基地路</v>
          </cell>
          <cell r="J7105" t="str">
            <v>1312F4309210368</v>
          </cell>
          <cell r="K7105" t="str">
            <v>资源产业路</v>
          </cell>
          <cell r="L7105" t="str">
            <v>三类地区</v>
          </cell>
          <cell r="M7105"/>
          <cell r="N7105" t="str">
            <v>新建</v>
          </cell>
          <cell r="O7105" t="str">
            <v>南县助农稻虾种养专业合作社麻河口镇官正垸村基地</v>
          </cell>
          <cell r="R7105" t="str">
            <v>2.5</v>
          </cell>
          <cell r="S7105" t="str">
            <v>6</v>
          </cell>
          <cell r="T7105" t="str">
            <v>X003430921</v>
          </cell>
          <cell r="U7105">
            <v>0</v>
          </cell>
          <cell r="V7105">
            <v>3.5</v>
          </cell>
          <cell r="W7105">
            <v>3.5</v>
          </cell>
        </row>
        <row r="7106">
          <cell r="I7106" t="str">
            <v>南县助农稻虾种养专业合作社麻河口镇六百弓村基地路</v>
          </cell>
          <cell r="J7106" t="str">
            <v>1312F4309210649</v>
          </cell>
          <cell r="K7106" t="str">
            <v>资源产业路</v>
          </cell>
          <cell r="L7106" t="str">
            <v>三类地区</v>
          </cell>
          <cell r="M7106"/>
          <cell r="N7106" t="str">
            <v>新建</v>
          </cell>
          <cell r="O7106" t="str">
            <v>南县助农稻虾种养专业合作社麻河口镇六百弓村基地</v>
          </cell>
          <cell r="R7106" t="str">
            <v>2.5</v>
          </cell>
          <cell r="S7106" t="str">
            <v>6</v>
          </cell>
          <cell r="T7106" t="str">
            <v>无</v>
          </cell>
          <cell r="U7106">
            <v>0</v>
          </cell>
          <cell r="V7106">
            <v>4.33</v>
          </cell>
          <cell r="W7106">
            <v>4.33</v>
          </cell>
        </row>
        <row r="7107">
          <cell r="I7107" t="str">
            <v>南县助农稻虾种养专业合作社中鱼口镇艳洲村基地路</v>
          </cell>
          <cell r="J7107" t="str">
            <v>1312F4309210512</v>
          </cell>
          <cell r="K7107" t="str">
            <v>资源产业路</v>
          </cell>
          <cell r="L7107" t="str">
            <v>三类地区</v>
          </cell>
          <cell r="M7107"/>
          <cell r="N7107" t="str">
            <v>新建</v>
          </cell>
          <cell r="O7107" t="str">
            <v>南县助农稻虾种养专业合作社中鱼口镇艳洲村基地</v>
          </cell>
          <cell r="R7107" t="str">
            <v>2.5</v>
          </cell>
          <cell r="S7107" t="str">
            <v>6(5.5)</v>
          </cell>
          <cell r="T7107" t="str">
            <v>CZ54430921</v>
          </cell>
          <cell r="U7107">
            <v>0</v>
          </cell>
          <cell r="V7107">
            <v>1.2</v>
          </cell>
          <cell r="W7107">
            <v>1.2</v>
          </cell>
        </row>
        <row r="7108">
          <cell r="I7108" t="str">
            <v>南洲小龙虾特色产业小镇产业路</v>
          </cell>
          <cell r="J7108" t="str">
            <v>1312F4309210588</v>
          </cell>
          <cell r="K7108" t="str">
            <v>资源产业路</v>
          </cell>
          <cell r="L7108" t="str">
            <v>三类地区</v>
          </cell>
          <cell r="M7108"/>
          <cell r="N7108" t="str">
            <v>新建</v>
          </cell>
          <cell r="O7108" t="str">
            <v>南洲小龙虾特色产业小镇产业园</v>
          </cell>
          <cell r="R7108" t="str">
            <v>2.5</v>
          </cell>
          <cell r="S7108" t="str">
            <v>6</v>
          </cell>
          <cell r="T7108" t="str">
            <v>无</v>
          </cell>
          <cell r="U7108">
            <v>0</v>
          </cell>
          <cell r="V7108">
            <v>14.3</v>
          </cell>
          <cell r="W7108">
            <v>14.3</v>
          </cell>
        </row>
        <row r="7109">
          <cell r="I7109" t="str">
            <v>南洲小龙虾特色产业小镇南洲镇南洲村基地路</v>
          </cell>
          <cell r="J7109" t="str">
            <v>1312F4309210495</v>
          </cell>
          <cell r="K7109" t="str">
            <v>资源产业路</v>
          </cell>
          <cell r="L7109" t="str">
            <v>三类地区</v>
          </cell>
          <cell r="M7109"/>
          <cell r="N7109" t="str">
            <v>新建</v>
          </cell>
          <cell r="O7109" t="str">
            <v>南洲小龙虾特色产业小镇南洲镇南洲村基地</v>
          </cell>
          <cell r="R7109" t="str">
            <v>2.5</v>
          </cell>
          <cell r="S7109" t="str">
            <v>6</v>
          </cell>
          <cell r="T7109" t="str">
            <v>无</v>
          </cell>
          <cell r="U7109">
            <v>0</v>
          </cell>
          <cell r="V7109">
            <v>0.8</v>
          </cell>
          <cell r="W7109">
            <v>0.8</v>
          </cell>
        </row>
        <row r="7110">
          <cell r="I7110" t="str">
            <v>南洲小龙虾特色产业小镇南洲镇南洲村基地路二期</v>
          </cell>
          <cell r="J7110" t="str">
            <v>1312F4309210241</v>
          </cell>
          <cell r="K7110" t="str">
            <v>资源产业路</v>
          </cell>
          <cell r="L7110" t="str">
            <v>三类地区</v>
          </cell>
          <cell r="M7110"/>
          <cell r="N7110" t="str">
            <v>新建</v>
          </cell>
          <cell r="O7110" t="str">
            <v>南洲小龙虾特色产业小镇南洲镇南洲村基地</v>
          </cell>
          <cell r="R7110" t="str">
            <v>2</v>
          </cell>
          <cell r="S7110" t="str">
            <v>6</v>
          </cell>
          <cell r="T7110" t="str">
            <v>C044430921</v>
          </cell>
          <cell r="U7110">
            <v>0</v>
          </cell>
          <cell r="V7110">
            <v>1.5</v>
          </cell>
          <cell r="W7110">
            <v>1.5</v>
          </cell>
        </row>
        <row r="7111">
          <cell r="I7111" t="str">
            <v>南洲小龙虾特色产业小镇中鱼口镇常百村基地路</v>
          </cell>
          <cell r="J7111" t="str">
            <v>1312F4309210788</v>
          </cell>
          <cell r="K7111" t="str">
            <v>资源产业路</v>
          </cell>
          <cell r="L7111" t="str">
            <v>三类地区</v>
          </cell>
          <cell r="M7111"/>
          <cell r="N7111" t="str">
            <v>新建</v>
          </cell>
          <cell r="O7111" t="str">
            <v>南洲小龙虾特色产业小镇中鱼口镇常百村基地</v>
          </cell>
          <cell r="R7111" t="str">
            <v>2.5</v>
          </cell>
          <cell r="S7111" t="str">
            <v>6(5.5)</v>
          </cell>
          <cell r="T7111" t="str">
            <v>无</v>
          </cell>
          <cell r="U7111">
            <v>0</v>
          </cell>
          <cell r="V7111">
            <v>1.2869999999999999</v>
          </cell>
          <cell r="W7111">
            <v>1.2869999999999999</v>
          </cell>
        </row>
        <row r="7112">
          <cell r="I7112" t="str">
            <v>南洲小龙虾特色产业小镇中鱼口镇艳新村基地路</v>
          </cell>
          <cell r="J7112" t="str">
            <v>1312F4309210510</v>
          </cell>
          <cell r="K7112" t="str">
            <v>资源产业路</v>
          </cell>
          <cell r="L7112" t="str">
            <v>三类地区</v>
          </cell>
          <cell r="M7112"/>
          <cell r="N7112" t="str">
            <v>新建</v>
          </cell>
          <cell r="O7112" t="str">
            <v>南洲小龙虾特色产业小镇中鱼口镇艳新村基地</v>
          </cell>
          <cell r="R7112" t="str">
            <v>2.5</v>
          </cell>
          <cell r="S7112" t="str">
            <v>6(5.5)</v>
          </cell>
          <cell r="T7112" t="str">
            <v>无</v>
          </cell>
          <cell r="U7112">
            <v>0</v>
          </cell>
          <cell r="V7112">
            <v>0.8</v>
          </cell>
          <cell r="W7112">
            <v>0.8</v>
          </cell>
        </row>
        <row r="7113">
          <cell r="I7113" t="str">
            <v>南洲小龙虾特色产业小镇中鱼口镇艳洲村基地路</v>
          </cell>
          <cell r="J7113" t="str">
            <v>1312F4309210520</v>
          </cell>
          <cell r="K7113" t="str">
            <v>资源产业路</v>
          </cell>
          <cell r="L7113" t="str">
            <v>三类地区</v>
          </cell>
          <cell r="M7113"/>
          <cell r="N7113" t="str">
            <v>新建</v>
          </cell>
          <cell r="O7113" t="str">
            <v>南洲小龙虾特色产业小镇中鱼口镇艳洲村基地</v>
          </cell>
          <cell r="R7113" t="str">
            <v>2.5</v>
          </cell>
          <cell r="S7113" t="str">
            <v>6(5.5)</v>
          </cell>
          <cell r="T7113" t="str">
            <v>无</v>
          </cell>
          <cell r="U7113">
            <v>0</v>
          </cell>
          <cell r="V7113">
            <v>1.2</v>
          </cell>
          <cell r="W7113">
            <v>1.2</v>
          </cell>
        </row>
        <row r="7114">
          <cell r="I7114" t="str">
            <v>南洲镇小荷堰村稻虾产业园区路</v>
          </cell>
          <cell r="J7114" t="str">
            <v>1312F4309210781</v>
          </cell>
          <cell r="K7114" t="str">
            <v>资源产业路</v>
          </cell>
          <cell r="L7114" t="str">
            <v>三类地区</v>
          </cell>
          <cell r="M7114"/>
          <cell r="N7114" t="str">
            <v>新建</v>
          </cell>
          <cell r="O7114" t="str">
            <v>南洲镇小荷堰村稻虾产业园</v>
          </cell>
          <cell r="R7114" t="str">
            <v>2.5</v>
          </cell>
          <cell r="S7114" t="str">
            <v>6(5.5)</v>
          </cell>
          <cell r="T7114" t="str">
            <v>无</v>
          </cell>
          <cell r="U7114">
            <v>0</v>
          </cell>
          <cell r="V7114">
            <v>0.3</v>
          </cell>
          <cell r="W7114">
            <v>0.3</v>
          </cell>
        </row>
        <row r="7115">
          <cell r="I7115" t="str">
            <v>益阳集成生态渔业科技有限公司子午村基地路</v>
          </cell>
          <cell r="J7115" t="str">
            <v>1312F4309210832</v>
          </cell>
          <cell r="K7115" t="str">
            <v>资源产业路</v>
          </cell>
          <cell r="L7115" t="str">
            <v>三类地区</v>
          </cell>
          <cell r="M7115"/>
          <cell r="N7115" t="str">
            <v>新建</v>
          </cell>
          <cell r="O7115" t="str">
            <v>益阳集成生态渔业科技有限公司子午村基地</v>
          </cell>
          <cell r="R7115" t="str">
            <v>3.5</v>
          </cell>
          <cell r="S7115" t="str">
            <v>6(5.5)</v>
          </cell>
          <cell r="T7115" t="str">
            <v>无</v>
          </cell>
          <cell r="U7115">
            <v>0</v>
          </cell>
          <cell r="V7115">
            <v>1</v>
          </cell>
          <cell r="W7115">
            <v>1</v>
          </cell>
        </row>
        <row r="7116">
          <cell r="I7116" t="str">
            <v>中鱼口镇艳新村蔬菜基地路</v>
          </cell>
          <cell r="J7116" t="str">
            <v>1312F4309210514</v>
          </cell>
          <cell r="K7116" t="str">
            <v>资源产业路</v>
          </cell>
          <cell r="L7116" t="str">
            <v>三类地区</v>
          </cell>
          <cell r="M7116"/>
          <cell r="N7116" t="str">
            <v>新建</v>
          </cell>
          <cell r="O7116" t="str">
            <v>中鱼口镇艳新村蔬菜基地</v>
          </cell>
          <cell r="R7116" t="str">
            <v>2.5</v>
          </cell>
          <cell r="S7116" t="str">
            <v>6(5.5)</v>
          </cell>
          <cell r="T7116" t="str">
            <v>XA14430921</v>
          </cell>
          <cell r="U7116">
            <v>0</v>
          </cell>
          <cell r="V7116">
            <v>1.9</v>
          </cell>
          <cell r="W7116">
            <v>1.9</v>
          </cell>
        </row>
        <row r="7117">
          <cell r="I7117" t="str">
            <v>桃花江大闸蟹养殖基地道路（桃花江现代渔业科技产业园）</v>
          </cell>
          <cell r="J7117" t="str">
            <v>1312F4309220003</v>
          </cell>
          <cell r="K7117" t="str">
            <v>资源产业路</v>
          </cell>
          <cell r="L7117" t="str">
            <v>三类地区</v>
          </cell>
          <cell r="M7117"/>
          <cell r="N7117" t="str">
            <v>新建</v>
          </cell>
          <cell r="O7117" t="str">
            <v>桃花江现代渔业科技产业园</v>
          </cell>
          <cell r="R7117" t="str">
            <v>3.5</v>
          </cell>
          <cell r="S7117" t="str">
            <v>6</v>
          </cell>
          <cell r="T7117" t="str">
            <v>无</v>
          </cell>
          <cell r="U7117">
            <v>0</v>
          </cell>
          <cell r="V7117">
            <v>5.14</v>
          </cell>
          <cell r="W7117">
            <v>5.14</v>
          </cell>
        </row>
        <row r="7118">
          <cell r="I7118" t="str">
            <v>X023湖莲坪公路</v>
          </cell>
          <cell r="J7118" t="str">
            <v>131201F4309220001</v>
          </cell>
          <cell r="K7118" t="str">
            <v>资源产业路</v>
          </cell>
          <cell r="L7118" t="str">
            <v>三类地区</v>
          </cell>
          <cell r="M7118"/>
          <cell r="N7118" t="str">
            <v>升级改造（提质改造）</v>
          </cell>
          <cell r="O7118" t="str">
            <v>湖莲坪水岸湿地乡村旅游建设项目</v>
          </cell>
          <cell r="R7118" t="str">
            <v>4.5</v>
          </cell>
          <cell r="S7118" t="str">
            <v>6</v>
          </cell>
          <cell r="T7118" t="str">
            <v>X023430922</v>
          </cell>
          <cell r="U7118">
            <v>0</v>
          </cell>
          <cell r="V7118">
            <v>14</v>
          </cell>
          <cell r="W7118">
            <v>14</v>
          </cell>
        </row>
        <row r="7119">
          <cell r="I7119" t="str">
            <v>Y009杨许公路</v>
          </cell>
          <cell r="J7119" t="str">
            <v>131201F4309220002</v>
          </cell>
          <cell r="K7119" t="str">
            <v>资源产业路</v>
          </cell>
          <cell r="L7119" t="str">
            <v>三类地区</v>
          </cell>
          <cell r="M7119"/>
          <cell r="N7119" t="str">
            <v>升级改造（提质改造）</v>
          </cell>
          <cell r="O7119" t="str">
            <v>浮邱贡果园建设项目</v>
          </cell>
          <cell r="R7119" t="str">
            <v>6</v>
          </cell>
          <cell r="S7119" t="str">
            <v>6</v>
          </cell>
          <cell r="T7119" t="str">
            <v>无</v>
          </cell>
          <cell r="U7119">
            <v>0</v>
          </cell>
          <cell r="V7119">
            <v>6.2</v>
          </cell>
          <cell r="W7119">
            <v>6.2</v>
          </cell>
        </row>
        <row r="7120">
          <cell r="I7120" t="str">
            <v>梅古冲-灰山港（灰山港镇滩口上村竹笋加工基地）连接路</v>
          </cell>
          <cell r="J7120" t="str">
            <v>1312F4309220020</v>
          </cell>
          <cell r="K7120" t="str">
            <v>资源产业路</v>
          </cell>
          <cell r="L7120" t="str">
            <v>三类地区</v>
          </cell>
          <cell r="M7120"/>
          <cell r="N7120" t="str">
            <v>新建</v>
          </cell>
          <cell r="O7120" t="str">
            <v>灰山港镇滩口上村竹笋加工基地</v>
          </cell>
          <cell r="S7120" t="str">
            <v>6</v>
          </cell>
          <cell r="T7120" t="str">
            <v>无</v>
          </cell>
          <cell r="U7120">
            <v>0</v>
          </cell>
          <cell r="V7120">
            <v>8.3109999999999999</v>
          </cell>
          <cell r="W7120">
            <v>3.3290000000000002</v>
          </cell>
        </row>
        <row r="7121">
          <cell r="I7121" t="str">
            <v>桃花江镇石高桥竹制品加工集中区道路</v>
          </cell>
          <cell r="J7121" t="str">
            <v>1312F4309220021</v>
          </cell>
          <cell r="K7121" t="str">
            <v>资源产业路</v>
          </cell>
          <cell r="L7121" t="str">
            <v>三类地区</v>
          </cell>
          <cell r="M7121"/>
          <cell r="N7121" t="str">
            <v>新建</v>
          </cell>
          <cell r="O7121" t="str">
            <v>桃花江镇石高桥竹制品加工集中区</v>
          </cell>
          <cell r="R7121" t="str">
            <v>4.5</v>
          </cell>
          <cell r="S7121" t="str">
            <v>6</v>
          </cell>
          <cell r="T7121" t="str">
            <v>无</v>
          </cell>
          <cell r="U7121">
            <v>0</v>
          </cell>
          <cell r="V7121">
            <v>0.27</v>
          </cell>
          <cell r="W7121">
            <v>0.27</v>
          </cell>
        </row>
        <row r="7122">
          <cell r="I7122" t="str">
            <v>桃江县鸿富源葡萄特色产业园道路</v>
          </cell>
          <cell r="J7122" t="str">
            <v>1312F4309220008</v>
          </cell>
          <cell r="K7122" t="str">
            <v>资源产业路</v>
          </cell>
          <cell r="L7122" t="str">
            <v>三类地区</v>
          </cell>
          <cell r="M7122"/>
          <cell r="N7122" t="str">
            <v>新建</v>
          </cell>
          <cell r="O7122" t="str">
            <v>桃江县鸿富源葡萄特色产业园</v>
          </cell>
          <cell r="S7122" t="str">
            <v>6</v>
          </cell>
          <cell r="T7122" t="str">
            <v>无</v>
          </cell>
          <cell r="U7122">
            <v>0</v>
          </cell>
          <cell r="V7122">
            <v>4.1029999999999998</v>
          </cell>
          <cell r="W7122">
            <v>4.1029999999999998</v>
          </cell>
        </row>
        <row r="7123">
          <cell r="I7123" t="str">
            <v>桃江县灰山港镇佛座坳蔬菜基地道路</v>
          </cell>
          <cell r="J7123" t="str">
            <v>1312F4309220022</v>
          </cell>
          <cell r="K7123" t="str">
            <v>资源产业路</v>
          </cell>
          <cell r="L7123" t="str">
            <v>三类地区</v>
          </cell>
          <cell r="M7123"/>
          <cell r="N7123" t="str">
            <v>升级改造（提质改造）</v>
          </cell>
          <cell r="O7123" t="str">
            <v>桃江县灰山港镇佛座坳蔬菜基地</v>
          </cell>
          <cell r="R7123" t="str">
            <v>5</v>
          </cell>
          <cell r="S7123" t="str">
            <v>6</v>
          </cell>
          <cell r="T7123" t="str">
            <v>X003430922</v>
          </cell>
          <cell r="U7123">
            <v>0</v>
          </cell>
          <cell r="V7123">
            <v>15.595000000000001</v>
          </cell>
          <cell r="W7123">
            <v>15.595000000000001</v>
          </cell>
        </row>
        <row r="7124">
          <cell r="I7124" t="str">
            <v>桃江县灰山港镇甘泉山茶叶特色产业园道路</v>
          </cell>
          <cell r="J7124" t="str">
            <v>1312F4309220001</v>
          </cell>
          <cell r="K7124" t="str">
            <v>资源产业路</v>
          </cell>
          <cell r="L7124" t="str">
            <v>三类地区</v>
          </cell>
          <cell r="M7124"/>
          <cell r="N7124" t="str">
            <v>新建</v>
          </cell>
          <cell r="O7124" t="str">
            <v>桃江县甘泉山茶叶专业合作社甘泉山福园峰茶叶特色产业园</v>
          </cell>
          <cell r="S7124" t="str">
            <v>6</v>
          </cell>
          <cell r="T7124" t="str">
            <v>X002430922</v>
          </cell>
          <cell r="U7124">
            <v>0</v>
          </cell>
          <cell r="V7124">
            <v>14.582000000000001</v>
          </cell>
          <cell r="W7124">
            <v>14.582000000000001</v>
          </cell>
        </row>
        <row r="7125">
          <cell r="I7125" t="str">
            <v>桃江县芦山现代农业特色产业园及森林康养基地道路</v>
          </cell>
          <cell r="J7125" t="str">
            <v>1312F4309220029</v>
          </cell>
          <cell r="K7125" t="str">
            <v>资源产业路</v>
          </cell>
          <cell r="L7125" t="str">
            <v>三类地区</v>
          </cell>
          <cell r="M7125"/>
          <cell r="N7125" t="str">
            <v>升级改造（提质改造）</v>
          </cell>
          <cell r="O7125" t="str">
            <v>桃江县芦山现代农业特色产业园及森林康养基地</v>
          </cell>
          <cell r="S7125" t="str">
            <v>6</v>
          </cell>
          <cell r="T7125" t="str">
            <v>无</v>
          </cell>
          <cell r="U7125">
            <v>0</v>
          </cell>
          <cell r="V7125">
            <v>18.943999999999999</v>
          </cell>
          <cell r="W7125">
            <v>4.3849999999999998</v>
          </cell>
        </row>
        <row r="7126">
          <cell r="I7126" t="str">
            <v>桃江县牛田镇三塘湾村湘桃生态种养园道路</v>
          </cell>
          <cell r="J7126" t="str">
            <v>1312F4309220028</v>
          </cell>
          <cell r="K7126" t="str">
            <v>资源产业路</v>
          </cell>
          <cell r="L7126" t="str">
            <v>三类地区</v>
          </cell>
          <cell r="M7126"/>
          <cell r="N7126" t="str">
            <v>升级改造（提质改造）</v>
          </cell>
          <cell r="O7126" t="str">
            <v>桃江县牛田镇三塘湾村湘桃生态种养园</v>
          </cell>
          <cell r="R7126" t="str">
            <v>4.5</v>
          </cell>
          <cell r="S7126" t="str">
            <v>6</v>
          </cell>
          <cell r="T7126" t="str">
            <v>Y557430922</v>
          </cell>
          <cell r="U7126">
            <v>0</v>
          </cell>
          <cell r="V7126">
            <v>5.0819999999999999</v>
          </cell>
          <cell r="W7126">
            <v>5.0819999999999999</v>
          </cell>
        </row>
        <row r="7127">
          <cell r="I7127" t="str">
            <v>桃江县三堂街镇乌崔公路</v>
          </cell>
          <cell r="J7127" t="str">
            <v>1312F4309220025</v>
          </cell>
          <cell r="K7127" t="str">
            <v>资源产业路</v>
          </cell>
          <cell r="L7127" t="str">
            <v>三类地区</v>
          </cell>
          <cell r="M7127"/>
          <cell r="N7127" t="str">
            <v>升级改造（提质改造）</v>
          </cell>
          <cell r="O7127" t="str">
            <v>桃江县三堂街镇赤塘村绿色优质水稻种植基地</v>
          </cell>
          <cell r="R7127" t="str">
            <v>5</v>
          </cell>
          <cell r="S7127" t="str">
            <v>6</v>
          </cell>
          <cell r="T7127" t="str">
            <v>X017430922</v>
          </cell>
          <cell r="U7127">
            <v>0</v>
          </cell>
          <cell r="V7127">
            <v>8.2669999999999995</v>
          </cell>
          <cell r="W7127">
            <v>8.2669999999999995</v>
          </cell>
        </row>
        <row r="7128">
          <cell r="I7128" t="str">
            <v>桃江县石牛江镇良友蔬菜种植基地道路</v>
          </cell>
          <cell r="J7128" t="str">
            <v>1312F4309220024</v>
          </cell>
          <cell r="K7128" t="str">
            <v>资源产业路</v>
          </cell>
          <cell r="L7128" t="str">
            <v>三类地区</v>
          </cell>
          <cell r="M7128"/>
          <cell r="N7128" t="str">
            <v>升级改造（提质改造）</v>
          </cell>
          <cell r="O7128" t="str">
            <v>桃江县石牛江镇良友蔬菜种植基地</v>
          </cell>
          <cell r="R7128" t="str">
            <v>5</v>
          </cell>
          <cell r="S7128" t="str">
            <v>6</v>
          </cell>
          <cell r="T7128" t="str">
            <v>Y524430922</v>
          </cell>
          <cell r="U7128">
            <v>0</v>
          </cell>
          <cell r="V7128">
            <v>8.5679999999999996</v>
          </cell>
          <cell r="W7128">
            <v>8.5679999999999996</v>
          </cell>
        </row>
        <row r="7129">
          <cell r="I7129" t="str">
            <v>桃江县石牛江镇竹压席加工集中区道路</v>
          </cell>
          <cell r="J7129" t="str">
            <v>1312F4309220004</v>
          </cell>
          <cell r="K7129" t="str">
            <v>资源产业路</v>
          </cell>
          <cell r="L7129" t="str">
            <v>三类地区</v>
          </cell>
          <cell r="M7129"/>
          <cell r="N7129" t="str">
            <v>新建</v>
          </cell>
          <cell r="O7129" t="str">
            <v>桃江县石牛江镇竹压席加工集中区</v>
          </cell>
          <cell r="R7129" t="str">
            <v>4.5</v>
          </cell>
          <cell r="S7129" t="str">
            <v>6</v>
          </cell>
          <cell r="T7129" t="str">
            <v>Y507430922</v>
          </cell>
          <cell r="U7129">
            <v>0.78400000000000003</v>
          </cell>
          <cell r="V7129">
            <v>4.0140000000000002</v>
          </cell>
          <cell r="W7129">
            <v>3.23</v>
          </cell>
        </row>
        <row r="7130">
          <cell r="I7130" t="str">
            <v>桃江县修山镇三檀线</v>
          </cell>
          <cell r="J7130" t="str">
            <v>1312F4309220026</v>
          </cell>
          <cell r="K7130" t="str">
            <v>资源产业路</v>
          </cell>
          <cell r="L7130" t="str">
            <v>三类地区</v>
          </cell>
          <cell r="M7130"/>
          <cell r="N7130" t="str">
            <v>升级改造（提质改造）</v>
          </cell>
          <cell r="O7130" t="str">
            <v>修山镇圣恩茶叶基地</v>
          </cell>
          <cell r="R7130" t="str">
            <v>4.5</v>
          </cell>
          <cell r="S7130" t="str">
            <v>6</v>
          </cell>
          <cell r="T7130" t="str">
            <v>X006430922</v>
          </cell>
          <cell r="U7130">
            <v>0</v>
          </cell>
          <cell r="V7130">
            <v>6.524</v>
          </cell>
          <cell r="W7130">
            <v>6.524</v>
          </cell>
        </row>
        <row r="7131">
          <cell r="I7131" t="str">
            <v>桃江县雪峰山茶叶特色产业园道路</v>
          </cell>
          <cell r="J7131" t="str">
            <v>1312F4309220002</v>
          </cell>
          <cell r="K7131" t="str">
            <v>资源产业路</v>
          </cell>
          <cell r="L7131" t="str">
            <v>三类地区</v>
          </cell>
          <cell r="M7131"/>
          <cell r="N7131" t="str">
            <v>升级改造（提质改造）</v>
          </cell>
          <cell r="O7131" t="str">
            <v>桃江县雪峰山茶叶特色产业园</v>
          </cell>
          <cell r="S7131" t="str">
            <v>6</v>
          </cell>
          <cell r="T7131" t="str">
            <v>Y578430922</v>
          </cell>
          <cell r="U7131">
            <v>0</v>
          </cell>
          <cell r="V7131">
            <v>4.0430000000000001</v>
          </cell>
          <cell r="W7131">
            <v>4.0430000000000001</v>
          </cell>
        </row>
        <row r="7132">
          <cell r="I7132" t="str">
            <v>天湾-武潭(桃江县先田智慧蔬菜特色产业园)连接路</v>
          </cell>
          <cell r="J7132" t="str">
            <v>1312F4309220014</v>
          </cell>
          <cell r="K7132" t="str">
            <v>资源产业路</v>
          </cell>
          <cell r="L7132" t="str">
            <v>三类地区</v>
          </cell>
          <cell r="M7132"/>
          <cell r="N7132" t="str">
            <v>新建</v>
          </cell>
          <cell r="O7132" t="str">
            <v>桃江县先田智慧蔬菜特色产业园</v>
          </cell>
          <cell r="R7132" t="str">
            <v>5</v>
          </cell>
          <cell r="S7132" t="str">
            <v>6</v>
          </cell>
          <cell r="T7132" t="str">
            <v>X007430922</v>
          </cell>
          <cell r="U7132">
            <v>0</v>
          </cell>
          <cell r="V7132">
            <v>4.3499999999999996</v>
          </cell>
          <cell r="W7132">
            <v>4.3499999999999996</v>
          </cell>
        </row>
        <row r="7133">
          <cell r="I7133" t="str">
            <v>天问茶厂-南环线（天问茶叶基地）连接路</v>
          </cell>
          <cell r="J7133" t="str">
            <v>1312F4309220017</v>
          </cell>
          <cell r="K7133" t="str">
            <v>资源产业路</v>
          </cell>
          <cell r="L7133" t="str">
            <v>三类地区</v>
          </cell>
          <cell r="M7133"/>
          <cell r="N7133" t="str">
            <v>新建</v>
          </cell>
          <cell r="O7133" t="str">
            <v>天问茶叶基地</v>
          </cell>
          <cell r="S7133" t="str">
            <v>6</v>
          </cell>
          <cell r="T7133" t="str">
            <v>无</v>
          </cell>
          <cell r="U7133">
            <v>0</v>
          </cell>
          <cell r="V7133">
            <v>11.82</v>
          </cell>
          <cell r="W7133">
            <v>11.82</v>
          </cell>
        </row>
        <row r="7134">
          <cell r="I7134" t="str">
            <v>峡康线（桃江县圣恩茶叶特色产业园）</v>
          </cell>
          <cell r="J7134" t="str">
            <v>1312F4309220006</v>
          </cell>
          <cell r="K7134" t="str">
            <v>资源产业路</v>
          </cell>
          <cell r="L7134" t="str">
            <v>三类地区</v>
          </cell>
          <cell r="M7134"/>
          <cell r="N7134" t="str">
            <v>新建</v>
          </cell>
          <cell r="O7134" t="str">
            <v>桃江县圣恩茶叶特色产业园</v>
          </cell>
          <cell r="S7134" t="str">
            <v>6</v>
          </cell>
          <cell r="T7134" t="str">
            <v>Y054430922</v>
          </cell>
          <cell r="U7134">
            <v>5.4370000000000003</v>
          </cell>
          <cell r="V7134">
            <v>10.571</v>
          </cell>
          <cell r="W7134">
            <v>5.1340000000000003</v>
          </cell>
        </row>
        <row r="7135">
          <cell r="I7135" t="str">
            <v>洋泉湾-分水坳(桃江县宇洋农业综合开发有限公司水产养殖特色产业园)连接路</v>
          </cell>
          <cell r="J7135" t="str">
            <v>1312F4309220009</v>
          </cell>
          <cell r="K7135" t="str">
            <v>资源产业路</v>
          </cell>
          <cell r="L7135" t="str">
            <v>三类地区</v>
          </cell>
          <cell r="M7135"/>
          <cell r="N7135" t="str">
            <v>新建</v>
          </cell>
          <cell r="O7135" t="str">
            <v>桃江县宇洋农业综合开发有限公司水产养殖特色产业园</v>
          </cell>
          <cell r="S7135" t="str">
            <v>6</v>
          </cell>
          <cell r="T7135" t="str">
            <v>无</v>
          </cell>
          <cell r="U7135">
            <v>0</v>
          </cell>
          <cell r="V7135">
            <v>9.7010000000000005</v>
          </cell>
          <cell r="W7135">
            <v>4.0739999999999998</v>
          </cell>
        </row>
        <row r="7136">
          <cell r="I7136" t="str">
            <v>益阳仑-马迹塘（桃江县亿湘缘竹笋特色产业园）连接路</v>
          </cell>
          <cell r="J7136" t="str">
            <v>1312F4309220013</v>
          </cell>
          <cell r="K7136" t="str">
            <v>资源产业路</v>
          </cell>
          <cell r="L7136" t="str">
            <v>三类地区</v>
          </cell>
          <cell r="M7136"/>
          <cell r="N7136" t="str">
            <v>新建</v>
          </cell>
          <cell r="O7136" t="str">
            <v>桃江县亿湘缘竹笋特色产业园</v>
          </cell>
          <cell r="S7136" t="str">
            <v>6</v>
          </cell>
          <cell r="T7136" t="str">
            <v>无</v>
          </cell>
          <cell r="U7136">
            <v>0</v>
          </cell>
          <cell r="V7136">
            <v>12.03</v>
          </cell>
          <cell r="W7136">
            <v>12.03</v>
          </cell>
        </row>
        <row r="7137">
          <cell r="I7137" t="str">
            <v>泽惠农业-京华（桃江县雪峰山余脉茶叶特色产业园）连接路</v>
          </cell>
          <cell r="J7137" t="str">
            <v>1312F4309220011</v>
          </cell>
          <cell r="K7137" t="str">
            <v>资源产业路</v>
          </cell>
          <cell r="L7137" t="str">
            <v>三类地区</v>
          </cell>
          <cell r="M7137"/>
          <cell r="N7137" t="str">
            <v>新建</v>
          </cell>
          <cell r="O7137" t="str">
            <v>桃江县雪峰山余脉茶叶特色产业园</v>
          </cell>
          <cell r="R7137" t="str">
            <v>4.5</v>
          </cell>
          <cell r="S7137" t="str">
            <v>6</v>
          </cell>
          <cell r="T7137" t="str">
            <v>Y575430922</v>
          </cell>
          <cell r="U7137">
            <v>3.7</v>
          </cell>
          <cell r="V7137">
            <v>12.221</v>
          </cell>
          <cell r="W7137">
            <v>8.5210000000000008</v>
          </cell>
        </row>
        <row r="7138">
          <cell r="I7138" t="str">
            <v>阿丘汪家村种养合作社公路</v>
          </cell>
          <cell r="J7138" t="str">
            <v>1312F4309230340</v>
          </cell>
          <cell r="K7138" t="str">
            <v>资源产业路</v>
          </cell>
          <cell r="L7138" t="str">
            <v>一类地区</v>
          </cell>
          <cell r="M7138" t="str">
            <v>国家贫困县</v>
          </cell>
          <cell r="N7138" t="str">
            <v>升级改造（提质改造）</v>
          </cell>
          <cell r="O7138" t="str">
            <v>阿丘汪家茶叶产业园</v>
          </cell>
          <cell r="R7138" t="str">
            <v>4.5</v>
          </cell>
          <cell r="S7138" t="str">
            <v>6(5)</v>
          </cell>
          <cell r="T7138" t="str">
            <v>无</v>
          </cell>
          <cell r="U7138">
            <v>0</v>
          </cell>
          <cell r="V7138">
            <v>1.82</v>
          </cell>
          <cell r="W7138">
            <v>1.82</v>
          </cell>
        </row>
        <row r="7139">
          <cell r="I7139" t="str">
            <v>安化县大福-长塘公路</v>
          </cell>
          <cell r="J7139" t="str">
            <v>1312F4309230516</v>
          </cell>
          <cell r="K7139" t="str">
            <v>资源产业路</v>
          </cell>
          <cell r="L7139" t="str">
            <v>一类地区</v>
          </cell>
          <cell r="M7139" t="str">
            <v>国家贫困县</v>
          </cell>
          <cell r="N7139" t="str">
            <v>升级改造（提质改造）</v>
          </cell>
          <cell r="O7139" t="str">
            <v>安化县大福-长塘公路</v>
          </cell>
          <cell r="R7139" t="str">
            <v>5</v>
          </cell>
          <cell r="S7139" t="str">
            <v>6</v>
          </cell>
          <cell r="T7139" t="str">
            <v>X064430923</v>
          </cell>
          <cell r="U7139">
            <v>0</v>
          </cell>
          <cell r="V7139">
            <v>16.41</v>
          </cell>
          <cell r="W7139">
            <v>16.41</v>
          </cell>
        </row>
        <row r="7140">
          <cell r="I7140" t="str">
            <v>安化县绿水青山生态农业开发有限公司对外接连公路</v>
          </cell>
          <cell r="J7140" t="str">
            <v>1312F4309230052</v>
          </cell>
          <cell r="K7140" t="str">
            <v>资源产业路</v>
          </cell>
          <cell r="L7140" t="str">
            <v>一类地区</v>
          </cell>
          <cell r="M7140" t="str">
            <v>国家贫困县</v>
          </cell>
          <cell r="N7140" t="str">
            <v>升级改造（提质改造）</v>
          </cell>
          <cell r="O7140" t="str">
            <v>安化县绿水青山生态农业开发有限公司</v>
          </cell>
          <cell r="R7140" t="str">
            <v>3.5</v>
          </cell>
          <cell r="S7140" t="str">
            <v>6(5)</v>
          </cell>
          <cell r="T7140" t="str">
            <v>C438430923</v>
          </cell>
          <cell r="U7140">
            <v>0.48199999999999998</v>
          </cell>
          <cell r="V7140">
            <v>1.2569999999999999</v>
          </cell>
          <cell r="W7140">
            <v>0.77500000000000002</v>
          </cell>
        </row>
        <row r="7141">
          <cell r="I7141" t="str">
            <v>柏叶村连接路</v>
          </cell>
          <cell r="J7141" t="str">
            <v>1312F4309230192</v>
          </cell>
          <cell r="K7141" t="str">
            <v>资源产业路</v>
          </cell>
          <cell r="L7141" t="str">
            <v>一类地区</v>
          </cell>
          <cell r="M7141" t="str">
            <v>国家贫困县</v>
          </cell>
          <cell r="N7141" t="str">
            <v>新建</v>
          </cell>
          <cell r="O7141" t="str">
            <v>南竹湾茶叶产业园</v>
          </cell>
          <cell r="R7141" t="str">
            <v>4.5</v>
          </cell>
          <cell r="S7141" t="str">
            <v>6(5)</v>
          </cell>
          <cell r="T7141" t="str">
            <v>Y644430923</v>
          </cell>
          <cell r="U7141">
            <v>0</v>
          </cell>
          <cell r="V7141">
            <v>2</v>
          </cell>
          <cell r="W7141">
            <v>2</v>
          </cell>
        </row>
        <row r="7142">
          <cell r="I7142" t="str">
            <v>宝塔山村村道连接路</v>
          </cell>
          <cell r="J7142" t="str">
            <v>1312F4309230200</v>
          </cell>
          <cell r="K7142" t="str">
            <v>资源产业路</v>
          </cell>
          <cell r="L7142" t="str">
            <v>一类地区</v>
          </cell>
          <cell r="M7142" t="str">
            <v>国家贫困县</v>
          </cell>
          <cell r="N7142" t="str">
            <v>升级改造（提质改造）</v>
          </cell>
          <cell r="O7142" t="str">
            <v>宝塔山柑橘产业园</v>
          </cell>
          <cell r="R7142" t="str">
            <v>4.5</v>
          </cell>
          <cell r="S7142" t="str">
            <v>6</v>
          </cell>
          <cell r="T7142" t="str">
            <v>CZH7430923</v>
          </cell>
          <cell r="U7142">
            <v>0</v>
          </cell>
          <cell r="V7142">
            <v>1.2669999999999999</v>
          </cell>
          <cell r="W7142">
            <v>1.2669999999999999</v>
          </cell>
        </row>
        <row r="7143">
          <cell r="I7143" t="str">
            <v>宝塔山村公路</v>
          </cell>
          <cell r="J7143" t="str">
            <v>1312F4309230330</v>
          </cell>
          <cell r="K7143" t="str">
            <v>资源产业路</v>
          </cell>
          <cell r="L7143" t="str">
            <v>一类地区</v>
          </cell>
          <cell r="M7143" t="str">
            <v>国家贫困县</v>
          </cell>
          <cell r="N7143" t="str">
            <v>升级改造（提质改造）</v>
          </cell>
          <cell r="O7143" t="str">
            <v>宝塔柑橘产业园</v>
          </cell>
          <cell r="R7143" t="str">
            <v>3.5</v>
          </cell>
          <cell r="S7143" t="str">
            <v>6(5)</v>
          </cell>
          <cell r="T7143" t="str">
            <v>无</v>
          </cell>
          <cell r="U7143">
            <v>0</v>
          </cell>
          <cell r="V7143">
            <v>6</v>
          </cell>
          <cell r="W7143">
            <v>6</v>
          </cell>
        </row>
        <row r="7144">
          <cell r="I7144" t="str">
            <v>叉路-牛娃连接路</v>
          </cell>
          <cell r="J7144" t="str">
            <v>1312F4309230518</v>
          </cell>
          <cell r="K7144" t="str">
            <v>资源产业路</v>
          </cell>
          <cell r="L7144" t="str">
            <v>一类地区</v>
          </cell>
          <cell r="M7144" t="str">
            <v>国家贫困县</v>
          </cell>
          <cell r="N7144" t="str">
            <v>升级改造（提质改造）</v>
          </cell>
          <cell r="O7144" t="str">
            <v>安化县苍塘茶叶产业园</v>
          </cell>
          <cell r="R7144" t="str">
            <v>3.5</v>
          </cell>
          <cell r="S7144" t="str">
            <v>6(5)</v>
          </cell>
          <cell r="T7144" t="str">
            <v>无</v>
          </cell>
          <cell r="U7144">
            <v>0</v>
          </cell>
          <cell r="V7144">
            <v>1.409</v>
          </cell>
          <cell r="W7144">
            <v>8.359</v>
          </cell>
        </row>
        <row r="7145">
          <cell r="I7145" t="str">
            <v>茶乡花海-伊溪连接路</v>
          </cell>
          <cell r="J7145" t="str">
            <v>1312F4309230004</v>
          </cell>
          <cell r="K7145" t="str">
            <v>资源产业路</v>
          </cell>
          <cell r="L7145" t="str">
            <v>一类地区</v>
          </cell>
          <cell r="M7145" t="str">
            <v>国家贫困县</v>
          </cell>
          <cell r="N7145" t="str">
            <v>新建</v>
          </cell>
          <cell r="O7145" t="str">
            <v>伊溪产业园</v>
          </cell>
          <cell r="R7145" t="str">
            <v>3.5</v>
          </cell>
          <cell r="S7145" t="str">
            <v>6</v>
          </cell>
          <cell r="T7145" t="str">
            <v>X041430923</v>
          </cell>
          <cell r="U7145">
            <v>0</v>
          </cell>
          <cell r="V7145">
            <v>11</v>
          </cell>
          <cell r="W7145">
            <v>11</v>
          </cell>
        </row>
        <row r="7146">
          <cell r="I7146" t="str">
            <v>城华村公路</v>
          </cell>
          <cell r="J7146" t="str">
            <v>1312F4309230504</v>
          </cell>
          <cell r="K7146" t="str">
            <v>资源产业路</v>
          </cell>
          <cell r="L7146" t="str">
            <v>一类地区</v>
          </cell>
          <cell r="M7146" t="str">
            <v>国家贫困县</v>
          </cell>
          <cell r="N7146" t="str">
            <v>升级改造（提质改造）</v>
          </cell>
          <cell r="O7146" t="str">
            <v>连溪柑橘产业园</v>
          </cell>
          <cell r="R7146" t="str">
            <v>5</v>
          </cell>
          <cell r="S7146" t="str">
            <v>6</v>
          </cell>
          <cell r="T7146" t="str">
            <v>CJJ2430923</v>
          </cell>
          <cell r="U7146">
            <v>0</v>
          </cell>
          <cell r="V7146">
            <v>2.0859999999999999</v>
          </cell>
          <cell r="W7146">
            <v>2.0859999999999999</v>
          </cell>
        </row>
        <row r="7147">
          <cell r="I7147" t="str">
            <v>船行山-黄家界连接路</v>
          </cell>
          <cell r="J7147" t="str">
            <v>1312F4309230065</v>
          </cell>
          <cell r="K7147" t="str">
            <v>资源产业路</v>
          </cell>
          <cell r="L7147" t="str">
            <v>一类地区</v>
          </cell>
          <cell r="M7147" t="str">
            <v>国家贫困县</v>
          </cell>
          <cell r="N7147" t="str">
            <v>升级改造（提质改造）</v>
          </cell>
          <cell r="O7147" t="str">
            <v>安化县黄家界茶业产业园</v>
          </cell>
          <cell r="R7147" t="str">
            <v>3.5</v>
          </cell>
          <cell r="S7147" t="str">
            <v>6(4.5)</v>
          </cell>
          <cell r="T7147" t="str">
            <v>无</v>
          </cell>
          <cell r="U7147">
            <v>0</v>
          </cell>
          <cell r="V7147">
            <v>5</v>
          </cell>
          <cell r="W7147">
            <v>5</v>
          </cell>
        </row>
        <row r="7148">
          <cell r="I7148" t="str">
            <v>达奎线</v>
          </cell>
          <cell r="J7148" t="str">
            <v>1312F4309230141</v>
          </cell>
          <cell r="K7148" t="str">
            <v>资源产业路</v>
          </cell>
          <cell r="L7148" t="str">
            <v>一类地区</v>
          </cell>
          <cell r="M7148" t="str">
            <v>国家贫困县</v>
          </cell>
          <cell r="N7148" t="str">
            <v>升级改造（提质改造）</v>
          </cell>
          <cell r="O7148" t="str">
            <v>奎达茶园产业园</v>
          </cell>
          <cell r="R7148" t="str">
            <v>3.5</v>
          </cell>
          <cell r="S7148" t="str">
            <v>6</v>
          </cell>
          <cell r="T7148" t="str">
            <v>Y082430923</v>
          </cell>
          <cell r="U7148">
            <v>0</v>
          </cell>
          <cell r="V7148">
            <v>2.827</v>
          </cell>
          <cell r="W7148">
            <v>2.827</v>
          </cell>
        </row>
        <row r="7149">
          <cell r="I7149" t="str">
            <v>大埠溪-青山园连接路</v>
          </cell>
          <cell r="J7149" t="str">
            <v>1312F4309230005</v>
          </cell>
          <cell r="K7149" t="str">
            <v>资源产业路</v>
          </cell>
          <cell r="L7149" t="str">
            <v>一类地区</v>
          </cell>
          <cell r="M7149" t="str">
            <v>国家贫困县</v>
          </cell>
          <cell r="N7149" t="str">
            <v>新建</v>
          </cell>
          <cell r="O7149" t="str">
            <v>安化县东坪镇青山园茶业产业园</v>
          </cell>
          <cell r="R7149" t="str">
            <v>3.5</v>
          </cell>
          <cell r="S7149" t="str">
            <v>6</v>
          </cell>
          <cell r="T7149" t="str">
            <v>Y649430923</v>
          </cell>
          <cell r="U7149">
            <v>0</v>
          </cell>
          <cell r="V7149">
            <v>6.8</v>
          </cell>
          <cell r="W7149">
            <v>6.8</v>
          </cell>
        </row>
        <row r="7150">
          <cell r="I7150" t="str">
            <v>大凉线</v>
          </cell>
          <cell r="J7150" t="str">
            <v>1312F4309230497</v>
          </cell>
          <cell r="K7150" t="str">
            <v>资源产业路</v>
          </cell>
          <cell r="L7150" t="str">
            <v>一类地区</v>
          </cell>
          <cell r="M7150" t="str">
            <v>国家贫困县</v>
          </cell>
          <cell r="N7150" t="str">
            <v>升级改造（提质改造）</v>
          </cell>
          <cell r="O7150" t="str">
            <v>大毛坪油茶产业园</v>
          </cell>
          <cell r="R7150" t="str">
            <v>3.5</v>
          </cell>
          <cell r="S7150" t="str">
            <v>6(4.5)</v>
          </cell>
          <cell r="T7150" t="str">
            <v>无</v>
          </cell>
          <cell r="U7150">
            <v>0</v>
          </cell>
          <cell r="V7150">
            <v>1.5</v>
          </cell>
          <cell r="W7150">
            <v>1.5</v>
          </cell>
        </row>
        <row r="7151">
          <cell r="I7151" t="str">
            <v>大坪线</v>
          </cell>
          <cell r="J7151" t="str">
            <v>1312F4309230164</v>
          </cell>
          <cell r="K7151" t="str">
            <v>资源产业路</v>
          </cell>
          <cell r="L7151" t="str">
            <v>一类地区</v>
          </cell>
          <cell r="M7151" t="str">
            <v>国家贫困县</v>
          </cell>
          <cell r="N7151" t="str">
            <v>升级改造（提质改造）</v>
          </cell>
          <cell r="O7151" t="str">
            <v>安化县大坪茶叶工业产业园</v>
          </cell>
          <cell r="R7151" t="str">
            <v>3.5</v>
          </cell>
          <cell r="S7151" t="str">
            <v>6</v>
          </cell>
          <cell r="T7151" t="str">
            <v>Y091430923</v>
          </cell>
          <cell r="U7151">
            <v>0</v>
          </cell>
          <cell r="V7151">
            <v>5.7930000000000001</v>
          </cell>
          <cell r="W7151">
            <v>5.7930000000000001</v>
          </cell>
        </row>
        <row r="7152">
          <cell r="I7152" t="str">
            <v>大桥-黄金连接路</v>
          </cell>
          <cell r="J7152" t="str">
            <v>1312F4309230263</v>
          </cell>
          <cell r="K7152" t="str">
            <v>资源产业路</v>
          </cell>
          <cell r="L7152" t="str">
            <v>一类地区</v>
          </cell>
          <cell r="M7152" t="str">
            <v>国家贫困县</v>
          </cell>
          <cell r="N7152" t="str">
            <v>升级改造（提质改造）</v>
          </cell>
          <cell r="O7152" t="str">
            <v>安化县黄金茶叶产业园</v>
          </cell>
          <cell r="R7152" t="str">
            <v>3.5</v>
          </cell>
          <cell r="S7152" t="str">
            <v>6</v>
          </cell>
          <cell r="T7152" t="str">
            <v>X002430923</v>
          </cell>
          <cell r="U7152">
            <v>0</v>
          </cell>
          <cell r="V7152">
            <v>3.6669999999999998</v>
          </cell>
          <cell r="W7152">
            <v>3.6669999999999998</v>
          </cell>
        </row>
        <row r="7153">
          <cell r="I7153" t="str">
            <v>大山线</v>
          </cell>
          <cell r="J7153" t="str">
            <v>1312F4309230139</v>
          </cell>
          <cell r="K7153" t="str">
            <v>资源产业路</v>
          </cell>
          <cell r="L7153" t="str">
            <v>一类地区</v>
          </cell>
          <cell r="M7153" t="str">
            <v>国家贫困县</v>
          </cell>
          <cell r="N7153" t="str">
            <v>升级改造（提质改造）</v>
          </cell>
          <cell r="O7153" t="str">
            <v>安化县山大茶叶产业园</v>
          </cell>
          <cell r="R7153" t="str">
            <v>4.5</v>
          </cell>
          <cell r="S7153" t="str">
            <v>6</v>
          </cell>
          <cell r="T7153" t="str">
            <v>X018430923</v>
          </cell>
          <cell r="U7153">
            <v>0</v>
          </cell>
          <cell r="V7153">
            <v>4.9260000000000002</v>
          </cell>
          <cell r="W7153">
            <v>4.9260000000000002</v>
          </cell>
        </row>
        <row r="7154">
          <cell r="I7154" t="str">
            <v>大酉溪茶叶园连接路</v>
          </cell>
          <cell r="J7154" t="str">
            <v>1312F4309230452</v>
          </cell>
          <cell r="K7154" t="str">
            <v>资源产业路</v>
          </cell>
          <cell r="L7154" t="str">
            <v>一类地区</v>
          </cell>
          <cell r="M7154" t="str">
            <v>国家贫困县</v>
          </cell>
          <cell r="N7154" t="str">
            <v>升级改造（提质改造）</v>
          </cell>
          <cell r="O7154" t="str">
            <v>大酉溪茶叶产业园</v>
          </cell>
          <cell r="R7154" t="str">
            <v>3.5</v>
          </cell>
          <cell r="S7154" t="str">
            <v>6(5)</v>
          </cell>
          <cell r="T7154" t="str">
            <v>CZ06430923</v>
          </cell>
          <cell r="U7154">
            <v>0</v>
          </cell>
          <cell r="V7154">
            <v>2.83</v>
          </cell>
          <cell r="W7154">
            <v>2.83</v>
          </cell>
        </row>
        <row r="7155">
          <cell r="I7155" t="str">
            <v>担柴溪-产业园连接路</v>
          </cell>
          <cell r="J7155" t="str">
            <v>1312F4309230037</v>
          </cell>
          <cell r="K7155" t="str">
            <v>资源产业路</v>
          </cell>
          <cell r="L7155" t="str">
            <v>一类地区</v>
          </cell>
          <cell r="M7155" t="str">
            <v>国家贫困县</v>
          </cell>
          <cell r="N7155" t="str">
            <v>升级改造（提质改造）</v>
          </cell>
          <cell r="O7155" t="str">
            <v>安化县平口镇担柴溪特色农业产业园</v>
          </cell>
          <cell r="R7155" t="str">
            <v>4.5</v>
          </cell>
          <cell r="S7155" t="str">
            <v>7</v>
          </cell>
          <cell r="T7155" t="str">
            <v>X075430000</v>
          </cell>
          <cell r="U7155">
            <v>6.7809999999999997</v>
          </cell>
          <cell r="V7155">
            <v>12.622999999999999</v>
          </cell>
          <cell r="W7155">
            <v>5.8419999999999996</v>
          </cell>
        </row>
        <row r="7156">
          <cell r="I7156" t="str">
            <v>董家台-天罩山连接路</v>
          </cell>
          <cell r="J7156" t="str">
            <v>1312F4309230031</v>
          </cell>
          <cell r="K7156" t="str">
            <v>资源产业路</v>
          </cell>
          <cell r="L7156" t="str">
            <v>一类地区</v>
          </cell>
          <cell r="M7156" t="str">
            <v>国家贫困县</v>
          </cell>
          <cell r="N7156" t="str">
            <v>升级改造（提质改造）</v>
          </cell>
          <cell r="O7156" t="str">
            <v>安化县大福镇天罩山茶业产业园</v>
          </cell>
          <cell r="R7156" t="str">
            <v>0</v>
          </cell>
          <cell r="S7156" t="str">
            <v>6(5)</v>
          </cell>
          <cell r="T7156" t="str">
            <v>CU39430923</v>
          </cell>
          <cell r="U7156">
            <v>0</v>
          </cell>
          <cell r="V7156">
            <v>9</v>
          </cell>
          <cell r="W7156">
            <v>9</v>
          </cell>
        </row>
        <row r="7157">
          <cell r="I7157" t="str">
            <v>董天线</v>
          </cell>
          <cell r="J7157" t="str">
            <v>1312F4309230355</v>
          </cell>
          <cell r="K7157" t="str">
            <v>资源产业路</v>
          </cell>
          <cell r="L7157" t="str">
            <v>一类地区</v>
          </cell>
          <cell r="M7157" t="str">
            <v>国家贫困县</v>
          </cell>
          <cell r="N7157" t="str">
            <v>升级改造（提质改造）</v>
          </cell>
          <cell r="O7157" t="str">
            <v>安化县天罩山茶叶产业园</v>
          </cell>
          <cell r="R7157" t="str">
            <v>3.5</v>
          </cell>
          <cell r="S7157" t="str">
            <v>6(4.5)</v>
          </cell>
          <cell r="T7157" t="str">
            <v>cu39430923</v>
          </cell>
          <cell r="U7157">
            <v>0</v>
          </cell>
          <cell r="V7157">
            <v>7.2270000000000003</v>
          </cell>
          <cell r="W7157">
            <v>7.2270000000000003</v>
          </cell>
        </row>
        <row r="7158">
          <cell r="I7158" t="str">
            <v>洞马-双桥连接路</v>
          </cell>
          <cell r="J7158" t="str">
            <v>1312F4309230016</v>
          </cell>
          <cell r="K7158" t="str">
            <v>资源产业路</v>
          </cell>
          <cell r="L7158" t="str">
            <v>一类地区</v>
          </cell>
          <cell r="M7158" t="str">
            <v>国家贫困县</v>
          </cell>
          <cell r="N7158" t="str">
            <v>新建</v>
          </cell>
          <cell r="O7158" t="str">
            <v>安化县马路镇洞马茶业产业园</v>
          </cell>
          <cell r="R7158" t="str">
            <v>3.5</v>
          </cell>
          <cell r="S7158" t="str">
            <v>6</v>
          </cell>
          <cell r="T7158" t="str">
            <v>Y104430923</v>
          </cell>
          <cell r="U7158">
            <v>0</v>
          </cell>
          <cell r="V7158">
            <v>4.76</v>
          </cell>
          <cell r="W7158">
            <v>4.76</v>
          </cell>
        </row>
        <row r="7159">
          <cell r="I7159" t="str">
            <v>段李线</v>
          </cell>
          <cell r="J7159" t="str">
            <v>1312F4309230410</v>
          </cell>
          <cell r="K7159" t="str">
            <v>资源产业路</v>
          </cell>
          <cell r="L7159" t="str">
            <v>一类地区</v>
          </cell>
          <cell r="M7159" t="str">
            <v>国家贫困县</v>
          </cell>
          <cell r="N7159" t="str">
            <v>升级改造（提质改造）</v>
          </cell>
          <cell r="O7159" t="str">
            <v>段李柑橘产业园</v>
          </cell>
          <cell r="R7159" t="str">
            <v>3.5</v>
          </cell>
          <cell r="S7159" t="str">
            <v>6(5)</v>
          </cell>
          <cell r="T7159" t="str">
            <v>无</v>
          </cell>
          <cell r="U7159">
            <v>0</v>
          </cell>
          <cell r="V7159">
            <v>2.5</v>
          </cell>
          <cell r="W7159">
            <v>2.5</v>
          </cell>
        </row>
        <row r="7160">
          <cell r="I7160" t="str">
            <v>对溪公路</v>
          </cell>
          <cell r="J7160" t="str">
            <v>1312F4309230420</v>
          </cell>
          <cell r="K7160" t="str">
            <v>资源产业路</v>
          </cell>
          <cell r="L7160" t="str">
            <v>一类地区</v>
          </cell>
          <cell r="M7160" t="str">
            <v>国家贫困县</v>
          </cell>
          <cell r="N7160" t="str">
            <v>升级改造（提质改造）</v>
          </cell>
          <cell r="O7160" t="str">
            <v>对溪茶业产业园</v>
          </cell>
          <cell r="R7160" t="str">
            <v>3.5</v>
          </cell>
          <cell r="S7160" t="str">
            <v>6(5)</v>
          </cell>
          <cell r="T7160" t="str">
            <v>无</v>
          </cell>
          <cell r="U7160">
            <v>0</v>
          </cell>
          <cell r="V7160">
            <v>4.5</v>
          </cell>
          <cell r="W7160">
            <v>4.5</v>
          </cell>
        </row>
        <row r="7161">
          <cell r="I7161" t="str">
            <v>富仁溪公路</v>
          </cell>
          <cell r="J7161" t="str">
            <v>1312F4309230418</v>
          </cell>
          <cell r="K7161" t="str">
            <v>资源产业路</v>
          </cell>
          <cell r="L7161" t="str">
            <v>一类地区</v>
          </cell>
          <cell r="M7161" t="str">
            <v>国家贫困县</v>
          </cell>
          <cell r="N7161" t="str">
            <v>升级改造（提质改造）</v>
          </cell>
          <cell r="O7161" t="str">
            <v>富仁溪茶业产业园</v>
          </cell>
          <cell r="R7161" t="str">
            <v>3.5</v>
          </cell>
          <cell r="S7161" t="str">
            <v>6(5)</v>
          </cell>
          <cell r="T7161" t="str">
            <v>无</v>
          </cell>
          <cell r="U7161">
            <v>0</v>
          </cell>
          <cell r="V7161">
            <v>3.5</v>
          </cell>
          <cell r="W7161">
            <v>3.5</v>
          </cell>
        </row>
        <row r="7162">
          <cell r="I7162" t="str">
            <v>高岸-村部连接路</v>
          </cell>
          <cell r="J7162" t="str">
            <v>1312F4309230104</v>
          </cell>
          <cell r="K7162" t="str">
            <v>资源产业路</v>
          </cell>
          <cell r="L7162" t="str">
            <v>一类地区</v>
          </cell>
          <cell r="M7162" t="str">
            <v>国家贫困县</v>
          </cell>
          <cell r="N7162" t="str">
            <v>升级改造（提质改造）</v>
          </cell>
          <cell r="O7162" t="str">
            <v>安化县高岸柑橘产业园</v>
          </cell>
          <cell r="R7162" t="str">
            <v>3.5</v>
          </cell>
          <cell r="S7162" t="str">
            <v>6(4.5)</v>
          </cell>
          <cell r="T7162" t="str">
            <v>C002430923</v>
          </cell>
          <cell r="U7162">
            <v>0</v>
          </cell>
          <cell r="V7162">
            <v>2.2589999999999999</v>
          </cell>
          <cell r="W7162">
            <v>2.2589999999999999</v>
          </cell>
        </row>
        <row r="7163">
          <cell r="I7163" t="str">
            <v>高明-仙神石连接路</v>
          </cell>
          <cell r="J7163" t="str">
            <v>1312F4309230220</v>
          </cell>
          <cell r="K7163" t="str">
            <v>资源产业路</v>
          </cell>
          <cell r="L7163" t="str">
            <v>一类地区</v>
          </cell>
          <cell r="M7163" t="str">
            <v>国家贫困县</v>
          </cell>
          <cell r="N7163" t="str">
            <v>升级改造（提质改造）</v>
          </cell>
          <cell r="O7163" t="str">
            <v>安化石岩茶叶产业园</v>
          </cell>
          <cell r="R7163" t="str">
            <v>3.5</v>
          </cell>
          <cell r="S7163" t="str">
            <v>6(4.5)</v>
          </cell>
          <cell r="T7163" t="str">
            <v>Y046430923</v>
          </cell>
          <cell r="U7163">
            <v>0</v>
          </cell>
          <cell r="V7163">
            <v>11.404999999999999</v>
          </cell>
          <cell r="W7163">
            <v>11.404999999999999</v>
          </cell>
        </row>
        <row r="7164">
          <cell r="I7164" t="str">
            <v>高桥至小淹连接路</v>
          </cell>
          <cell r="J7164" t="str">
            <v>1312F4309230366</v>
          </cell>
          <cell r="K7164" t="str">
            <v>资源产业路</v>
          </cell>
          <cell r="L7164" t="str">
            <v>一类地区</v>
          </cell>
          <cell r="M7164" t="str">
            <v>国家贫困县</v>
          </cell>
          <cell r="N7164" t="str">
            <v>升级改造（提质改造）</v>
          </cell>
          <cell r="O7164" t="str">
            <v>安化县思模茶叶产业园</v>
          </cell>
          <cell r="R7164" t="str">
            <v>3.5</v>
          </cell>
          <cell r="S7164" t="str">
            <v>7</v>
          </cell>
          <cell r="T7164" t="str">
            <v>X025430923</v>
          </cell>
          <cell r="U7164">
            <v>8.0180000000000007</v>
          </cell>
          <cell r="V7164">
            <v>12.856999999999999</v>
          </cell>
          <cell r="W7164">
            <v>4.8390000000000004</v>
          </cell>
        </row>
        <row r="7165">
          <cell r="I7165" t="str">
            <v>关方线</v>
          </cell>
          <cell r="J7165" t="str">
            <v>1312F4309230096</v>
          </cell>
          <cell r="K7165" t="str">
            <v>资源产业路</v>
          </cell>
          <cell r="L7165" t="str">
            <v>一类地区</v>
          </cell>
          <cell r="M7165" t="str">
            <v>国家贫困县</v>
          </cell>
          <cell r="N7165" t="str">
            <v>升级改造（提质改造）</v>
          </cell>
          <cell r="O7165" t="str">
            <v>安化县乐桥茶叶产业园</v>
          </cell>
          <cell r="R7165" t="str">
            <v>3.5</v>
          </cell>
          <cell r="S7165" t="str">
            <v>6(4.5)</v>
          </cell>
          <cell r="T7165" t="str">
            <v>c383430923</v>
          </cell>
          <cell r="U7165">
            <v>0</v>
          </cell>
          <cell r="V7165">
            <v>5.8419999999999996</v>
          </cell>
          <cell r="W7165">
            <v>13.066000000000001</v>
          </cell>
        </row>
        <row r="7166">
          <cell r="I7166" t="str">
            <v>红泥-文谷连接路</v>
          </cell>
          <cell r="J7166" t="str">
            <v>1312F4309230017</v>
          </cell>
          <cell r="K7166" t="str">
            <v>资源产业路</v>
          </cell>
          <cell r="L7166" t="str">
            <v>一类地区</v>
          </cell>
          <cell r="M7166" t="str">
            <v>国家贫困县</v>
          </cell>
          <cell r="N7166" t="str">
            <v>升级改造（提质改造）</v>
          </cell>
          <cell r="O7166" t="str">
            <v>安化县江南镇红泥茶业产业园</v>
          </cell>
          <cell r="R7166" t="str">
            <v>3.5</v>
          </cell>
          <cell r="S7166" t="str">
            <v>6(5)</v>
          </cell>
          <cell r="T7166" t="str">
            <v>C009430923</v>
          </cell>
          <cell r="U7166">
            <v>0</v>
          </cell>
          <cell r="V7166">
            <v>4</v>
          </cell>
          <cell r="W7166">
            <v>4</v>
          </cell>
        </row>
        <row r="7167">
          <cell r="I7167" t="str">
            <v>虎皮溪-报木溪连接路</v>
          </cell>
          <cell r="J7167" t="str">
            <v>1312F4309230077</v>
          </cell>
          <cell r="K7167" t="str">
            <v>资源产业路</v>
          </cell>
          <cell r="L7167" t="str">
            <v>一类地区</v>
          </cell>
          <cell r="M7167" t="str">
            <v>国家贫困县</v>
          </cell>
          <cell r="N7167" t="str">
            <v>升级改造（提质改造）</v>
          </cell>
          <cell r="O7167" t="str">
            <v>安化县报木溪茶业产业园</v>
          </cell>
          <cell r="R7167" t="str">
            <v>0</v>
          </cell>
          <cell r="S7167" t="str">
            <v>6(5)</v>
          </cell>
          <cell r="T7167" t="str">
            <v>无</v>
          </cell>
          <cell r="U7167">
            <v>0</v>
          </cell>
          <cell r="V7167">
            <v>1.9</v>
          </cell>
          <cell r="W7167">
            <v>1.9</v>
          </cell>
        </row>
        <row r="7168">
          <cell r="I7168" t="str">
            <v>花园范线</v>
          </cell>
          <cell r="J7168" t="str">
            <v>1312F4309230471</v>
          </cell>
          <cell r="K7168" t="str">
            <v>资源产业路</v>
          </cell>
          <cell r="L7168" t="str">
            <v>一类地区</v>
          </cell>
          <cell r="M7168" t="str">
            <v>国家贫困县</v>
          </cell>
          <cell r="N7168" t="str">
            <v>升级改造（提质改造）</v>
          </cell>
          <cell r="O7168" t="str">
            <v>花园柑橘产业园</v>
          </cell>
          <cell r="R7168" t="str">
            <v>3.5</v>
          </cell>
          <cell r="S7168" t="str">
            <v>6</v>
          </cell>
          <cell r="T7168" t="str">
            <v>X034430923</v>
          </cell>
          <cell r="U7168">
            <v>0</v>
          </cell>
          <cell r="V7168">
            <v>5.3810000000000002</v>
          </cell>
          <cell r="W7168">
            <v>5.3810000000000002</v>
          </cell>
        </row>
        <row r="7169">
          <cell r="I7169" t="str">
            <v>怀益线</v>
          </cell>
          <cell r="J7169" t="str">
            <v>1312F4309230214</v>
          </cell>
          <cell r="K7169" t="str">
            <v>资源产业路</v>
          </cell>
          <cell r="L7169" t="str">
            <v>一类地区</v>
          </cell>
          <cell r="M7169" t="str">
            <v>国家贫困县</v>
          </cell>
          <cell r="N7169" t="str">
            <v>升级改造（提质改造）</v>
          </cell>
          <cell r="O7169" t="str">
            <v>安化文溪茶叶产业园</v>
          </cell>
          <cell r="R7169" t="str">
            <v>3.5</v>
          </cell>
          <cell r="S7169" t="str">
            <v>6(5)</v>
          </cell>
          <cell r="T7169" t="str">
            <v>无</v>
          </cell>
          <cell r="U7169">
            <v>0</v>
          </cell>
          <cell r="V7169">
            <v>7.4450000000000003</v>
          </cell>
          <cell r="W7169">
            <v>7.4450000000000003</v>
          </cell>
        </row>
        <row r="7170">
          <cell r="I7170" t="str">
            <v>黄家台上-昆杨连接路</v>
          </cell>
          <cell r="J7170" t="str">
            <v>1312F4309230063</v>
          </cell>
          <cell r="K7170" t="str">
            <v>资源产业路</v>
          </cell>
          <cell r="L7170" t="str">
            <v>一类地区</v>
          </cell>
          <cell r="M7170" t="str">
            <v>国家贫困县</v>
          </cell>
          <cell r="N7170" t="str">
            <v>升级改造（提质改造）</v>
          </cell>
          <cell r="O7170" t="str">
            <v>安化昆杨茶叶产业园</v>
          </cell>
          <cell r="R7170" t="str">
            <v>0</v>
          </cell>
          <cell r="S7170" t="str">
            <v>6(5)</v>
          </cell>
          <cell r="T7170" t="str">
            <v>无</v>
          </cell>
          <cell r="U7170">
            <v>0</v>
          </cell>
          <cell r="V7170">
            <v>10.5</v>
          </cell>
          <cell r="W7170">
            <v>10.5</v>
          </cell>
        </row>
        <row r="7171">
          <cell r="I7171" t="str">
            <v>江溪-友谊连接路</v>
          </cell>
          <cell r="J7171" t="str">
            <v>1312F4309230054</v>
          </cell>
          <cell r="K7171" t="str">
            <v>资源产业路</v>
          </cell>
          <cell r="L7171" t="str">
            <v>一类地区</v>
          </cell>
          <cell r="M7171" t="str">
            <v>国家贫困县</v>
          </cell>
          <cell r="N7171" t="str">
            <v>升级改造（提质改造）</v>
          </cell>
          <cell r="O7171" t="str">
            <v>安化县奎溪镇友谊茶业产业园</v>
          </cell>
          <cell r="R7171" t="str">
            <v>3.5</v>
          </cell>
          <cell r="S7171" t="str">
            <v>6(4.5)</v>
          </cell>
          <cell r="T7171" t="str">
            <v>X035430923</v>
          </cell>
          <cell r="U7171">
            <v>3.899</v>
          </cell>
          <cell r="V7171">
            <v>8.8989999999999991</v>
          </cell>
          <cell r="W7171">
            <v>5</v>
          </cell>
        </row>
        <row r="7172">
          <cell r="I7172" t="str">
            <v>界排仑-天翼农业园连接路</v>
          </cell>
          <cell r="J7172" t="str">
            <v>1312F4309230041</v>
          </cell>
          <cell r="K7172" t="str">
            <v>资源产业路</v>
          </cell>
          <cell r="L7172" t="str">
            <v>一类地区</v>
          </cell>
          <cell r="M7172" t="str">
            <v>国家贫困县</v>
          </cell>
          <cell r="N7172" t="str">
            <v>升级改造（提质改造）</v>
          </cell>
          <cell r="O7172" t="str">
            <v>安化县天翼农业开发有限公司优质柑橘产业园</v>
          </cell>
          <cell r="R7172" t="str">
            <v>3.5</v>
          </cell>
          <cell r="S7172" t="str">
            <v>6(4.5)</v>
          </cell>
          <cell r="T7172" t="str">
            <v>Y122430923</v>
          </cell>
          <cell r="U7172">
            <v>0</v>
          </cell>
          <cell r="V7172">
            <v>2.2959999999999998</v>
          </cell>
          <cell r="W7172">
            <v>2.2959999999999998</v>
          </cell>
        </row>
        <row r="7173">
          <cell r="I7173" t="str">
            <v>金东桥边-严家仑连接路</v>
          </cell>
          <cell r="J7173" t="str">
            <v>1312F4309230045</v>
          </cell>
          <cell r="K7173" t="str">
            <v>资源产业路</v>
          </cell>
          <cell r="L7173" t="str">
            <v>一类地区</v>
          </cell>
          <cell r="M7173" t="str">
            <v>国家贫困县</v>
          </cell>
          <cell r="N7173" t="str">
            <v>升级改造（提质改造）</v>
          </cell>
          <cell r="O7173" t="str">
            <v>安化县大福镇严家仑茶业产业园</v>
          </cell>
          <cell r="R7173" t="str">
            <v>3.5</v>
          </cell>
          <cell r="S7173" t="str">
            <v>6(5)</v>
          </cell>
          <cell r="T7173" t="str">
            <v>C2A8430923</v>
          </cell>
          <cell r="U7173">
            <v>0</v>
          </cell>
          <cell r="V7173">
            <v>6.7619999999999996</v>
          </cell>
          <cell r="W7173">
            <v>6.7619999999999996</v>
          </cell>
        </row>
        <row r="7174">
          <cell r="I7174" t="str">
            <v>金水线</v>
          </cell>
          <cell r="J7174" t="str">
            <v>1312F4309230473</v>
          </cell>
          <cell r="K7174" t="str">
            <v>资源产业路</v>
          </cell>
          <cell r="L7174" t="str">
            <v>一类地区</v>
          </cell>
          <cell r="M7174" t="str">
            <v>国家贫困县</v>
          </cell>
          <cell r="N7174" t="str">
            <v>升级改造（提质改造）</v>
          </cell>
          <cell r="O7174" t="str">
            <v>高家台柑橘产业园</v>
          </cell>
          <cell r="R7174" t="str">
            <v>3.5</v>
          </cell>
          <cell r="S7174" t="str">
            <v>6(5)</v>
          </cell>
          <cell r="T7174" t="str">
            <v>无</v>
          </cell>
          <cell r="U7174">
            <v>0</v>
          </cell>
          <cell r="V7174">
            <v>7.4160000000000004</v>
          </cell>
          <cell r="W7174">
            <v>7.4160000000000004</v>
          </cell>
        </row>
        <row r="7175">
          <cell r="I7175" t="str">
            <v>据陶线</v>
          </cell>
          <cell r="J7175" t="str">
            <v>1312F4309230154</v>
          </cell>
          <cell r="K7175" t="str">
            <v>资源产业路</v>
          </cell>
          <cell r="L7175" t="str">
            <v>一类地区</v>
          </cell>
          <cell r="M7175" t="str">
            <v>国家贫困县</v>
          </cell>
          <cell r="N7175" t="str">
            <v>升级改造（提质改造）</v>
          </cell>
          <cell r="O7175" t="str">
            <v>安化柳坪茶叶产业园</v>
          </cell>
          <cell r="R7175" t="str">
            <v>3.5</v>
          </cell>
          <cell r="S7175" t="str">
            <v>6</v>
          </cell>
          <cell r="T7175" t="str">
            <v>X031430923</v>
          </cell>
          <cell r="U7175">
            <v>0</v>
          </cell>
          <cell r="V7175">
            <v>18.481000000000002</v>
          </cell>
          <cell r="W7175">
            <v>18.481000000000002</v>
          </cell>
        </row>
        <row r="7176">
          <cell r="I7176" t="str">
            <v>快马-熊耳连接路</v>
          </cell>
          <cell r="J7176" t="str">
            <v>1312F4309230043</v>
          </cell>
          <cell r="K7176" t="str">
            <v>资源产业路</v>
          </cell>
          <cell r="L7176" t="str">
            <v>一类地区</v>
          </cell>
          <cell r="M7176" t="str">
            <v>国家贫困县</v>
          </cell>
          <cell r="N7176" t="str">
            <v>升级改造（提质改造）</v>
          </cell>
          <cell r="O7176" t="str">
            <v>湖南菲菲葛业有限公司葛莱健现代农业特色产业园</v>
          </cell>
          <cell r="R7176" t="str">
            <v>3.5</v>
          </cell>
          <cell r="S7176" t="str">
            <v>6(4.5)</v>
          </cell>
          <cell r="T7176" t="str">
            <v>Y031430923</v>
          </cell>
          <cell r="U7176">
            <v>12.752000000000001</v>
          </cell>
          <cell r="V7176">
            <v>19.158000000000001</v>
          </cell>
          <cell r="W7176">
            <v>6.4059999999999997</v>
          </cell>
        </row>
        <row r="7177">
          <cell r="I7177" t="str">
            <v>乐安-松山连接路</v>
          </cell>
          <cell r="J7177" t="str">
            <v>1312F4309230240</v>
          </cell>
          <cell r="K7177" t="str">
            <v>资源产业路</v>
          </cell>
          <cell r="L7177" t="str">
            <v>一类地区</v>
          </cell>
          <cell r="M7177" t="str">
            <v>国家贫困县</v>
          </cell>
          <cell r="N7177" t="str">
            <v>升级改造（提质改造）</v>
          </cell>
          <cell r="O7177" t="str">
            <v>安化松山茶叶产业园</v>
          </cell>
          <cell r="R7177" t="str">
            <v>3.5</v>
          </cell>
          <cell r="S7177" t="str">
            <v>6</v>
          </cell>
          <cell r="T7177" t="str">
            <v>X049430923</v>
          </cell>
          <cell r="U7177">
            <v>0</v>
          </cell>
          <cell r="V7177">
            <v>5.3449999999999998</v>
          </cell>
          <cell r="W7177">
            <v>5.3449999999999998</v>
          </cell>
        </row>
        <row r="7178">
          <cell r="I7178" t="str">
            <v>冷市-高桥连接路</v>
          </cell>
          <cell r="J7178" t="str">
            <v>1312F4309230051</v>
          </cell>
          <cell r="K7178" t="str">
            <v>资源产业路</v>
          </cell>
          <cell r="L7178" t="str">
            <v>一类地区</v>
          </cell>
          <cell r="M7178" t="str">
            <v>国家贫困县</v>
          </cell>
          <cell r="N7178" t="str">
            <v>升级改造（提质改造）</v>
          </cell>
          <cell r="O7178" t="str">
            <v>高桥产业园</v>
          </cell>
          <cell r="R7178" t="str">
            <v>6</v>
          </cell>
          <cell r="S7178" t="str">
            <v>6.5</v>
          </cell>
          <cell r="T7178" t="str">
            <v>X025430923</v>
          </cell>
          <cell r="U7178">
            <v>0</v>
          </cell>
          <cell r="V7178">
            <v>8.0180000000000007</v>
          </cell>
          <cell r="W7178">
            <v>8.0180000000000007</v>
          </cell>
        </row>
        <row r="7179">
          <cell r="I7179" t="str">
            <v>栗林-官加连接路</v>
          </cell>
          <cell r="J7179" t="str">
            <v>1312F4309230050</v>
          </cell>
          <cell r="K7179" t="str">
            <v>资源产业路</v>
          </cell>
          <cell r="L7179" t="str">
            <v>一类地区</v>
          </cell>
          <cell r="M7179" t="str">
            <v>国家贫困县</v>
          </cell>
          <cell r="N7179" t="str">
            <v>升级改造（提质改造）</v>
          </cell>
          <cell r="O7179" t="str">
            <v>官加产业园</v>
          </cell>
          <cell r="R7179" t="str">
            <v>4.5</v>
          </cell>
          <cell r="S7179" t="str">
            <v>6</v>
          </cell>
          <cell r="T7179" t="str">
            <v>Y015430923</v>
          </cell>
          <cell r="U7179">
            <v>6</v>
          </cell>
          <cell r="V7179">
            <v>14.026999999999999</v>
          </cell>
          <cell r="W7179">
            <v>8.0269999999999992</v>
          </cell>
        </row>
        <row r="7180">
          <cell r="I7180" t="str">
            <v>廖家坪-磨子湾连接路</v>
          </cell>
          <cell r="J7180" t="str">
            <v>1312F4309230030</v>
          </cell>
          <cell r="K7180" t="str">
            <v>资源产业路</v>
          </cell>
          <cell r="L7180" t="str">
            <v>一类地区</v>
          </cell>
          <cell r="M7180" t="str">
            <v>国家贫困县</v>
          </cell>
          <cell r="N7180" t="str">
            <v>升级改造（提质改造）</v>
          </cell>
          <cell r="O7180" t="str">
            <v>安化县昌茂隆生态农业科技有限公司昌茂隆蔬菜特色产业园</v>
          </cell>
          <cell r="R7180" t="str">
            <v>3</v>
          </cell>
          <cell r="S7180" t="str">
            <v>6(5)</v>
          </cell>
          <cell r="T7180" t="str">
            <v>Y012430923</v>
          </cell>
          <cell r="U7180">
            <v>0</v>
          </cell>
          <cell r="V7180">
            <v>3.0449999999999999</v>
          </cell>
          <cell r="W7180">
            <v>3.0449999999999999</v>
          </cell>
        </row>
        <row r="7181">
          <cell r="I7181" t="str">
            <v>烈士园连接路</v>
          </cell>
          <cell r="J7181" t="str">
            <v>1312F4309230293</v>
          </cell>
          <cell r="K7181" t="str">
            <v>资源产业路</v>
          </cell>
          <cell r="L7181" t="str">
            <v>一类地区</v>
          </cell>
          <cell r="M7181" t="str">
            <v>国家贫困县</v>
          </cell>
          <cell r="N7181" t="str">
            <v>升级改造（提质改造）</v>
          </cell>
          <cell r="O7181" t="str">
            <v>烈士园茶叶产业园</v>
          </cell>
          <cell r="R7181" t="str">
            <v>4.5</v>
          </cell>
          <cell r="S7181" t="str">
            <v>6(5)</v>
          </cell>
          <cell r="T7181" t="str">
            <v>无</v>
          </cell>
          <cell r="U7181">
            <v>0</v>
          </cell>
          <cell r="V7181">
            <v>5</v>
          </cell>
          <cell r="W7181">
            <v>5</v>
          </cell>
        </row>
        <row r="7182">
          <cell r="I7182" t="str">
            <v>刘家组-产业园连接路</v>
          </cell>
          <cell r="J7182" t="str">
            <v>1312F4309230024</v>
          </cell>
          <cell r="K7182" t="str">
            <v>资源产业路</v>
          </cell>
          <cell r="L7182" t="str">
            <v>一类地区</v>
          </cell>
          <cell r="M7182" t="str">
            <v>国家贫困县</v>
          </cell>
          <cell r="N7182" t="str">
            <v>升级改造（提质改造）</v>
          </cell>
          <cell r="O7182" t="str">
            <v>安化县平口镇湘情农业产业园</v>
          </cell>
          <cell r="R7182" t="str">
            <v>3.5</v>
          </cell>
          <cell r="S7182" t="str">
            <v>6(5)</v>
          </cell>
          <cell r="T7182" t="str">
            <v>CG29430923</v>
          </cell>
          <cell r="U7182">
            <v>0</v>
          </cell>
          <cell r="V7182">
            <v>2</v>
          </cell>
          <cell r="W7182">
            <v>2</v>
          </cell>
        </row>
        <row r="7183">
          <cell r="I7183" t="str">
            <v>六步溪-网溪连接路</v>
          </cell>
          <cell r="J7183" t="str">
            <v>1312F4309230013</v>
          </cell>
          <cell r="K7183" t="str">
            <v>资源产业路</v>
          </cell>
          <cell r="L7183" t="str">
            <v>一类地区</v>
          </cell>
          <cell r="M7183" t="str">
            <v>国家贫困县</v>
          </cell>
          <cell r="N7183" t="str">
            <v>升级改造（提质改造）</v>
          </cell>
          <cell r="O7183" t="str">
            <v>安化县奎溪镇网溪茶业产业园</v>
          </cell>
          <cell r="R7183" t="str">
            <v>3.5</v>
          </cell>
          <cell r="S7183" t="str">
            <v>6</v>
          </cell>
          <cell r="T7183" t="str">
            <v>X027430923</v>
          </cell>
          <cell r="U7183">
            <v>8.1</v>
          </cell>
          <cell r="V7183">
            <v>14.3</v>
          </cell>
          <cell r="W7183">
            <v>6.2</v>
          </cell>
        </row>
        <row r="7184">
          <cell r="I7184" t="str">
            <v>龙久线</v>
          </cell>
          <cell r="J7184" t="str">
            <v>1312F4309230140</v>
          </cell>
          <cell r="K7184" t="str">
            <v>资源产业路</v>
          </cell>
          <cell r="L7184" t="str">
            <v>一类地区</v>
          </cell>
          <cell r="M7184" t="str">
            <v>国家贫困县</v>
          </cell>
          <cell r="N7184" t="str">
            <v>升级改造（提质改造）</v>
          </cell>
          <cell r="O7184" t="str">
            <v>安化县沙坪茶叶产业园</v>
          </cell>
          <cell r="R7184" t="str">
            <v>4</v>
          </cell>
          <cell r="S7184" t="str">
            <v>6</v>
          </cell>
          <cell r="T7184" t="str">
            <v>无</v>
          </cell>
          <cell r="U7184">
            <v>0</v>
          </cell>
          <cell r="V7184">
            <v>10.647</v>
          </cell>
          <cell r="W7184">
            <v>10.647</v>
          </cell>
        </row>
        <row r="7185">
          <cell r="I7185" t="str">
            <v>龙塘产业园公路</v>
          </cell>
          <cell r="J7185" t="str">
            <v>1312F4309230014</v>
          </cell>
          <cell r="K7185" t="str">
            <v>资源产业路</v>
          </cell>
          <cell r="L7185" t="str">
            <v>一类地区</v>
          </cell>
          <cell r="M7185" t="str">
            <v>国家贫困县</v>
          </cell>
          <cell r="N7185" t="str">
            <v>新建</v>
          </cell>
          <cell r="O7185" t="str">
            <v>安化县龙塘乡龙塘农业产业园</v>
          </cell>
          <cell r="R7185" t="str">
            <v>3.5</v>
          </cell>
          <cell r="S7185" t="str">
            <v>6.5</v>
          </cell>
          <cell r="T7185" t="str">
            <v>C08O430923</v>
          </cell>
          <cell r="U7185">
            <v>0</v>
          </cell>
          <cell r="V7185">
            <v>2.8</v>
          </cell>
          <cell r="W7185">
            <v>2.8</v>
          </cell>
        </row>
        <row r="7186">
          <cell r="I7186" t="str">
            <v>马渡-大湖连接路</v>
          </cell>
          <cell r="J7186" t="str">
            <v>1312F4309230020</v>
          </cell>
          <cell r="K7186" t="str">
            <v>资源产业路</v>
          </cell>
          <cell r="L7186" t="str">
            <v>一类地区</v>
          </cell>
          <cell r="M7186" t="str">
            <v>国家贫困县</v>
          </cell>
          <cell r="N7186" t="str">
            <v>新建</v>
          </cell>
          <cell r="O7186" t="str">
            <v>安化县东坪镇大湖茶业产业园</v>
          </cell>
          <cell r="R7186" t="str">
            <v>3.5</v>
          </cell>
          <cell r="S7186" t="str">
            <v>6</v>
          </cell>
          <cell r="T7186" t="str">
            <v>X024430923</v>
          </cell>
          <cell r="U7186">
            <v>4.74</v>
          </cell>
          <cell r="V7186">
            <v>13.74</v>
          </cell>
          <cell r="W7186">
            <v>9</v>
          </cell>
        </row>
        <row r="7187">
          <cell r="I7187" t="str">
            <v>马路新村兴旺种养黄精合作社公路</v>
          </cell>
          <cell r="J7187" t="str">
            <v>1312F4309230344</v>
          </cell>
          <cell r="K7187" t="str">
            <v>资源产业路</v>
          </cell>
          <cell r="L7187" t="str">
            <v>一类地区</v>
          </cell>
          <cell r="M7187" t="str">
            <v>国家贫困县</v>
          </cell>
          <cell r="N7187" t="str">
            <v>升级改造（提质改造）</v>
          </cell>
          <cell r="O7187" t="str">
            <v>马路新村兴旺种养黄精合作社</v>
          </cell>
          <cell r="R7187" t="str">
            <v>3.5</v>
          </cell>
          <cell r="S7187" t="str">
            <v>6(5)</v>
          </cell>
          <cell r="T7187" t="str">
            <v>无</v>
          </cell>
          <cell r="U7187">
            <v>0</v>
          </cell>
          <cell r="V7187">
            <v>3.12</v>
          </cell>
          <cell r="W7187">
            <v>3.12</v>
          </cell>
        </row>
        <row r="7188">
          <cell r="I7188" t="str">
            <v>茅金线</v>
          </cell>
          <cell r="J7188" t="str">
            <v>1312F4309230327</v>
          </cell>
          <cell r="K7188" t="str">
            <v>资源产业路</v>
          </cell>
          <cell r="L7188" t="str">
            <v>一类地区</v>
          </cell>
          <cell r="M7188" t="str">
            <v>国家贫困县</v>
          </cell>
          <cell r="N7188" t="str">
            <v>升级改造（提质改造）</v>
          </cell>
          <cell r="O7188" t="str">
            <v>安化县经开区黑茶产业园</v>
          </cell>
          <cell r="R7188" t="str">
            <v>3.5</v>
          </cell>
          <cell r="S7188" t="str">
            <v>6.5</v>
          </cell>
          <cell r="T7188" t="str">
            <v>无</v>
          </cell>
          <cell r="U7188">
            <v>0</v>
          </cell>
          <cell r="V7188">
            <v>5.2</v>
          </cell>
          <cell r="W7188">
            <v>5.2</v>
          </cell>
        </row>
        <row r="7189">
          <cell r="I7189" t="str">
            <v>梅城-田心连接路</v>
          </cell>
          <cell r="J7189" t="str">
            <v>1312F4309230018</v>
          </cell>
          <cell r="K7189" t="str">
            <v>资源产业路</v>
          </cell>
          <cell r="L7189" t="str">
            <v>一类地区</v>
          </cell>
          <cell r="M7189" t="str">
            <v>国家贫困县</v>
          </cell>
          <cell r="N7189" t="str">
            <v>升级改造（提质改造）</v>
          </cell>
          <cell r="O7189" t="str">
            <v>安化县梅城镇田心茶业产业园</v>
          </cell>
          <cell r="R7189" t="str">
            <v>3.5</v>
          </cell>
          <cell r="S7189" t="str">
            <v>6</v>
          </cell>
          <cell r="T7189" t="str">
            <v>Y996430923</v>
          </cell>
          <cell r="U7189">
            <v>0</v>
          </cell>
          <cell r="V7189">
            <v>8</v>
          </cell>
          <cell r="W7189">
            <v>8</v>
          </cell>
        </row>
        <row r="7190">
          <cell r="I7190" t="str">
            <v>木溪-里坪连接路</v>
          </cell>
          <cell r="J7190" t="str">
            <v>1312F4309230035</v>
          </cell>
          <cell r="K7190" t="str">
            <v>资源产业路</v>
          </cell>
          <cell r="L7190" t="str">
            <v>一类地区</v>
          </cell>
          <cell r="M7190" t="str">
            <v>国家贫困县</v>
          </cell>
          <cell r="N7190" t="str">
            <v>升级改造（提质改造）</v>
          </cell>
          <cell r="O7190" t="str">
            <v>安化县阿丘中药材种植专业合作社贺氏黄精产业园</v>
          </cell>
          <cell r="R7190" t="str">
            <v>3.5</v>
          </cell>
          <cell r="S7190" t="str">
            <v>6</v>
          </cell>
          <cell r="T7190" t="str">
            <v>CC81430923</v>
          </cell>
          <cell r="U7190">
            <v>0</v>
          </cell>
          <cell r="V7190">
            <v>5</v>
          </cell>
          <cell r="W7190">
            <v>5</v>
          </cell>
        </row>
        <row r="7191">
          <cell r="I7191" t="str">
            <v>南桥-思游连接路</v>
          </cell>
          <cell r="J7191" t="str">
            <v>1312F4309230022</v>
          </cell>
          <cell r="K7191" t="str">
            <v>资源产业路</v>
          </cell>
          <cell r="L7191" t="str">
            <v>一类地区</v>
          </cell>
          <cell r="M7191" t="str">
            <v>国家贫困县</v>
          </cell>
          <cell r="N7191" t="str">
            <v>升级改造（提质改造）</v>
          </cell>
          <cell r="O7191" t="str">
            <v>安化县乐安镇思游界特色农业产业园</v>
          </cell>
          <cell r="R7191" t="str">
            <v>4.5</v>
          </cell>
          <cell r="S7191" t="str">
            <v>6</v>
          </cell>
          <cell r="T7191" t="str">
            <v>X009430923</v>
          </cell>
          <cell r="U7191">
            <v>5</v>
          </cell>
          <cell r="V7191">
            <v>15.13</v>
          </cell>
          <cell r="W7191">
            <v>10.130000000000001</v>
          </cell>
        </row>
        <row r="7192">
          <cell r="I7192" t="str">
            <v>鸟林线</v>
          </cell>
          <cell r="J7192" t="str">
            <v>1312F4309230212</v>
          </cell>
          <cell r="K7192" t="str">
            <v>资源产业路</v>
          </cell>
          <cell r="L7192" t="str">
            <v>一类地区</v>
          </cell>
          <cell r="M7192" t="str">
            <v>国家贫困县</v>
          </cell>
          <cell r="N7192" t="str">
            <v>升级改造（提质改造）</v>
          </cell>
          <cell r="O7192" t="str">
            <v>探溪柑橘产业园</v>
          </cell>
          <cell r="R7192" t="str">
            <v>4.5</v>
          </cell>
          <cell r="S7192" t="str">
            <v>6</v>
          </cell>
          <cell r="T7192" t="str">
            <v>CG68430923</v>
          </cell>
          <cell r="U7192">
            <v>0</v>
          </cell>
          <cell r="V7192">
            <v>2.74</v>
          </cell>
          <cell r="W7192">
            <v>2.74</v>
          </cell>
        </row>
        <row r="7193">
          <cell r="I7193" t="str">
            <v>欧岳线</v>
          </cell>
          <cell r="J7193" t="str">
            <v>1312F4309230092</v>
          </cell>
          <cell r="K7193" t="str">
            <v>资源产业路</v>
          </cell>
          <cell r="L7193" t="str">
            <v>一类地区</v>
          </cell>
          <cell r="M7193" t="str">
            <v>国家贫困县</v>
          </cell>
          <cell r="N7193" t="str">
            <v>升级改造（提质改造）</v>
          </cell>
          <cell r="O7193" t="str">
            <v>安化县岳峰茶叶产业园</v>
          </cell>
          <cell r="R7193" t="str">
            <v>4.5</v>
          </cell>
          <cell r="S7193" t="str">
            <v>6(5)</v>
          </cell>
          <cell r="T7193" t="str">
            <v>Y654430923</v>
          </cell>
          <cell r="U7193">
            <v>0</v>
          </cell>
          <cell r="V7193">
            <v>11.172000000000001</v>
          </cell>
          <cell r="W7193">
            <v>11.071999999999999</v>
          </cell>
        </row>
        <row r="7194">
          <cell r="I7194" t="str">
            <v>潘杨线</v>
          </cell>
          <cell r="J7194" t="str">
            <v>1312F4309230207</v>
          </cell>
          <cell r="K7194" t="str">
            <v>资源产业路</v>
          </cell>
          <cell r="L7194" t="str">
            <v>一类地区</v>
          </cell>
          <cell r="M7194" t="str">
            <v>国家贫困县</v>
          </cell>
          <cell r="N7194" t="str">
            <v>升级改造（提质改造）</v>
          </cell>
          <cell r="O7194" t="str">
            <v>安化县潘杨茶业产业园</v>
          </cell>
          <cell r="R7194" t="str">
            <v>3.5</v>
          </cell>
          <cell r="S7194" t="str">
            <v>6(5)</v>
          </cell>
          <cell r="T7194" t="str">
            <v>X055430923</v>
          </cell>
          <cell r="U7194">
            <v>0</v>
          </cell>
          <cell r="V7194">
            <v>8.9930000000000003</v>
          </cell>
          <cell r="W7194">
            <v>8.9930000000000003</v>
          </cell>
        </row>
        <row r="7195">
          <cell r="I7195" t="str">
            <v>毗华公路</v>
          </cell>
          <cell r="J7195" t="str">
            <v>1312F4309230505</v>
          </cell>
          <cell r="K7195" t="str">
            <v>资源产业路</v>
          </cell>
          <cell r="L7195" t="str">
            <v>一类地区</v>
          </cell>
          <cell r="M7195" t="str">
            <v>国家贫困县</v>
          </cell>
          <cell r="N7195" t="str">
            <v>升级改造（提质改造）</v>
          </cell>
          <cell r="O7195" t="str">
            <v>毗华柑橘产业园</v>
          </cell>
          <cell r="R7195" t="str">
            <v>5</v>
          </cell>
          <cell r="S7195" t="str">
            <v>6</v>
          </cell>
          <cell r="T7195" t="str">
            <v>CZZ7430923</v>
          </cell>
          <cell r="U7195">
            <v>0</v>
          </cell>
          <cell r="V7195">
            <v>3.8919999999999999</v>
          </cell>
          <cell r="W7195">
            <v>3.8919999999999999</v>
          </cell>
        </row>
        <row r="7196">
          <cell r="I7196" t="str">
            <v>坪溪村-毛安界连接路</v>
          </cell>
          <cell r="J7196" t="str">
            <v>1312F4309230028</v>
          </cell>
          <cell r="K7196" t="str">
            <v>资源产业路</v>
          </cell>
          <cell r="L7196" t="str">
            <v>一类地区</v>
          </cell>
          <cell r="M7196" t="str">
            <v>国家贫困县</v>
          </cell>
          <cell r="N7196" t="str">
            <v>改建</v>
          </cell>
          <cell r="O7196" t="str">
            <v>安化县东坪镇毛安界茶业产业园</v>
          </cell>
          <cell r="R7196" t="str">
            <v>3.5</v>
          </cell>
          <cell r="S7196" t="str">
            <v>6</v>
          </cell>
          <cell r="T7196" t="str">
            <v>CZZ6430923</v>
          </cell>
          <cell r="U7196">
            <v>1.6120000000000001</v>
          </cell>
          <cell r="V7196">
            <v>7.0119999999999996</v>
          </cell>
          <cell r="W7196">
            <v>5.4</v>
          </cell>
        </row>
        <row r="7197">
          <cell r="I7197" t="str">
            <v>平口-阿香产业园连接路</v>
          </cell>
          <cell r="J7197" t="str">
            <v>1312F4309230036</v>
          </cell>
          <cell r="K7197" t="str">
            <v>资源产业路</v>
          </cell>
          <cell r="L7197" t="str">
            <v>一类地区</v>
          </cell>
          <cell r="M7197" t="str">
            <v>国家贫困县</v>
          </cell>
          <cell r="N7197" t="str">
            <v>升级改造（提质改造）</v>
          </cell>
          <cell r="O7197" t="str">
            <v>安化县湖南阿香茶果食品有限公司阿香柑橘特色产业园</v>
          </cell>
          <cell r="R7197" t="str">
            <v>4.5</v>
          </cell>
          <cell r="S7197" t="str">
            <v>6</v>
          </cell>
          <cell r="T7197" t="str">
            <v>X075430923</v>
          </cell>
          <cell r="U7197">
            <v>0</v>
          </cell>
          <cell r="V7197">
            <v>4.3719999999999999</v>
          </cell>
          <cell r="W7197">
            <v>4.3719999999999999</v>
          </cell>
        </row>
        <row r="7198">
          <cell r="I7198" t="str">
            <v>千秋街-皮塘组连接路</v>
          </cell>
          <cell r="J7198" t="str">
            <v>1312F4309230087</v>
          </cell>
          <cell r="K7198" t="str">
            <v>资源产业路</v>
          </cell>
          <cell r="L7198" t="str">
            <v>一类地区</v>
          </cell>
          <cell r="M7198" t="str">
            <v>国家贫困县</v>
          </cell>
          <cell r="N7198" t="str">
            <v>升级改造（提质改造）</v>
          </cell>
          <cell r="O7198" t="str">
            <v>安化县千秋茶叶产业园</v>
          </cell>
          <cell r="R7198" t="str">
            <v>3.5</v>
          </cell>
          <cell r="S7198" t="str">
            <v>6(4.5)</v>
          </cell>
          <cell r="T7198" t="str">
            <v>C16A430923</v>
          </cell>
          <cell r="U7198">
            <v>0</v>
          </cell>
          <cell r="V7198">
            <v>2.42</v>
          </cell>
          <cell r="W7198">
            <v>2.42</v>
          </cell>
        </row>
        <row r="7199">
          <cell r="I7199" t="str">
            <v>神湾-栗子溪连接路</v>
          </cell>
          <cell r="J7199" t="str">
            <v>1312F4309230457</v>
          </cell>
          <cell r="K7199" t="str">
            <v>资源产业路</v>
          </cell>
          <cell r="L7199" t="str">
            <v>一类地区</v>
          </cell>
          <cell r="M7199" t="str">
            <v>国家贫困县</v>
          </cell>
          <cell r="N7199" t="str">
            <v>升级改造（提质改造）</v>
          </cell>
          <cell r="O7199" t="str">
            <v>栗家柑橘产业园</v>
          </cell>
          <cell r="R7199" t="str">
            <v>4.5</v>
          </cell>
          <cell r="S7199" t="str">
            <v>6</v>
          </cell>
          <cell r="T7199" t="str">
            <v>无</v>
          </cell>
          <cell r="U7199">
            <v>0</v>
          </cell>
          <cell r="V7199">
            <v>8.5</v>
          </cell>
          <cell r="W7199">
            <v>8.5</v>
          </cell>
        </row>
        <row r="7200">
          <cell r="I7200" t="str">
            <v>十八路桥头连接路</v>
          </cell>
          <cell r="J7200" t="str">
            <v>1312F4309230412</v>
          </cell>
          <cell r="K7200" t="str">
            <v>资源产业路</v>
          </cell>
          <cell r="L7200" t="str">
            <v>一类地区</v>
          </cell>
          <cell r="M7200" t="str">
            <v>国家贫困县</v>
          </cell>
          <cell r="N7200" t="str">
            <v>升级改造（提质改造）</v>
          </cell>
          <cell r="O7200" t="str">
            <v>十八路桥头茶业产业园</v>
          </cell>
          <cell r="R7200" t="str">
            <v>3.5</v>
          </cell>
          <cell r="S7200" t="str">
            <v>6(5)</v>
          </cell>
          <cell r="T7200" t="str">
            <v>无</v>
          </cell>
          <cell r="U7200">
            <v>0</v>
          </cell>
          <cell r="V7200">
            <v>1.5</v>
          </cell>
          <cell r="W7200">
            <v>1.5</v>
          </cell>
        </row>
        <row r="7201">
          <cell r="I7201" t="str">
            <v>水口-项树连接路</v>
          </cell>
          <cell r="J7201" t="str">
            <v>1312F4309230255</v>
          </cell>
          <cell r="K7201" t="str">
            <v>资源产业路</v>
          </cell>
          <cell r="L7201" t="str">
            <v>一类地区</v>
          </cell>
          <cell r="M7201" t="str">
            <v>国家贫困县</v>
          </cell>
          <cell r="N7201" t="str">
            <v>升级改造（提质改造）</v>
          </cell>
          <cell r="O7201" t="str">
            <v>安化官加茶叶产业园</v>
          </cell>
          <cell r="R7201" t="str">
            <v>3.5</v>
          </cell>
          <cell r="S7201" t="str">
            <v>6(4.5)</v>
          </cell>
          <cell r="T7201" t="str">
            <v>C388430923</v>
          </cell>
          <cell r="U7201">
            <v>0</v>
          </cell>
          <cell r="V7201">
            <v>1.7929999999999999</v>
          </cell>
          <cell r="W7201">
            <v>1.7929999999999999</v>
          </cell>
        </row>
        <row r="7202">
          <cell r="I7202" t="str">
            <v>思游-杨井连接路</v>
          </cell>
          <cell r="J7202" t="str">
            <v>1312F4309230021</v>
          </cell>
          <cell r="K7202" t="str">
            <v>资源产业路</v>
          </cell>
          <cell r="L7202" t="str">
            <v>一类地区</v>
          </cell>
          <cell r="M7202" t="str">
            <v>国家贫困县</v>
          </cell>
          <cell r="N7202" t="str">
            <v>升级改造（提质改造）</v>
          </cell>
          <cell r="O7202" t="str">
            <v>安化县乐安镇杨井茶业产业园</v>
          </cell>
          <cell r="R7202" t="str">
            <v>4.5</v>
          </cell>
          <cell r="S7202" t="str">
            <v>6</v>
          </cell>
          <cell r="T7202" t="str">
            <v>X010430923</v>
          </cell>
          <cell r="U7202">
            <v>0</v>
          </cell>
          <cell r="V7202">
            <v>6.1689999999999996</v>
          </cell>
          <cell r="W7202">
            <v>6.1689999999999996</v>
          </cell>
        </row>
        <row r="7203">
          <cell r="I7203" t="str">
            <v>谭家坪-产业园连接路</v>
          </cell>
          <cell r="J7203" t="str">
            <v>1312F4309230049</v>
          </cell>
          <cell r="K7203" t="str">
            <v>资源产业路</v>
          </cell>
          <cell r="L7203" t="str">
            <v>一类地区</v>
          </cell>
          <cell r="M7203" t="str">
            <v>国家贫困县</v>
          </cell>
          <cell r="N7203" t="str">
            <v>升级改造（提质改造）</v>
          </cell>
          <cell r="O7203" t="str">
            <v>谭家坪产业园</v>
          </cell>
          <cell r="R7203" t="str">
            <v>0</v>
          </cell>
          <cell r="S7203" t="str">
            <v>6(5)</v>
          </cell>
          <cell r="T7203" t="str">
            <v>Y113430923</v>
          </cell>
          <cell r="U7203">
            <v>2.6219999999999999</v>
          </cell>
          <cell r="V7203">
            <v>4.1219999999999999</v>
          </cell>
          <cell r="W7203">
            <v>1.5</v>
          </cell>
        </row>
        <row r="7204">
          <cell r="I7204" t="str">
            <v>碳眼仑-高家仑连接路</v>
          </cell>
          <cell r="J7204" t="str">
            <v>1312F4309230294</v>
          </cell>
          <cell r="K7204" t="str">
            <v>资源产业路</v>
          </cell>
          <cell r="L7204" t="str">
            <v>一类地区</v>
          </cell>
          <cell r="M7204" t="str">
            <v>国家贫困县</v>
          </cell>
          <cell r="N7204" t="str">
            <v>升级改造（提质改造）</v>
          </cell>
          <cell r="O7204" t="str">
            <v>安化沙坪水稻种植产业园</v>
          </cell>
          <cell r="R7204" t="str">
            <v>3.5</v>
          </cell>
          <cell r="S7204" t="str">
            <v>6(4.5)</v>
          </cell>
          <cell r="T7204" t="str">
            <v>C094430923</v>
          </cell>
          <cell r="U7204">
            <v>0</v>
          </cell>
          <cell r="V7204">
            <v>2.4279999999999999</v>
          </cell>
          <cell r="W7204">
            <v>2.4279999999999999</v>
          </cell>
        </row>
        <row r="7205">
          <cell r="I7205" t="str">
            <v>桃花岛公路</v>
          </cell>
          <cell r="J7205" t="str">
            <v>1312F4309230464</v>
          </cell>
          <cell r="K7205" t="str">
            <v>资源产业路</v>
          </cell>
          <cell r="L7205" t="str">
            <v>一类地区</v>
          </cell>
          <cell r="M7205" t="str">
            <v>国家贫困县</v>
          </cell>
          <cell r="N7205" t="str">
            <v>升级改造（提质改造）</v>
          </cell>
          <cell r="O7205" t="str">
            <v>桃花岛黄桃产业园</v>
          </cell>
          <cell r="R7205" t="str">
            <v>3.5</v>
          </cell>
          <cell r="S7205" t="str">
            <v>6</v>
          </cell>
          <cell r="T7205" t="str">
            <v>无</v>
          </cell>
          <cell r="U7205">
            <v>0</v>
          </cell>
          <cell r="V7205">
            <v>9</v>
          </cell>
          <cell r="W7205">
            <v>9</v>
          </cell>
        </row>
        <row r="7206">
          <cell r="I7206" t="str">
            <v>陶杨线</v>
          </cell>
          <cell r="J7206" t="str">
            <v>1312F4309230224</v>
          </cell>
          <cell r="K7206" t="str">
            <v>资源产业路</v>
          </cell>
          <cell r="L7206" t="str">
            <v>一类地区</v>
          </cell>
          <cell r="M7206" t="str">
            <v>国家贫困县</v>
          </cell>
          <cell r="N7206" t="str">
            <v>升级改造（提质改造）</v>
          </cell>
          <cell r="O7206" t="str">
            <v>安化县陶竹茶业产业园</v>
          </cell>
          <cell r="R7206" t="str">
            <v>3.5</v>
          </cell>
          <cell r="S7206" t="str">
            <v>6(5)</v>
          </cell>
          <cell r="T7206" t="str">
            <v>C60H430923</v>
          </cell>
          <cell r="U7206">
            <v>0</v>
          </cell>
          <cell r="V7206">
            <v>4.226</v>
          </cell>
          <cell r="W7206">
            <v>4.226</v>
          </cell>
        </row>
        <row r="7207">
          <cell r="I7207" t="str">
            <v>天鹅-白果溪连接路</v>
          </cell>
          <cell r="J7207" t="str">
            <v>1312F4309230067</v>
          </cell>
          <cell r="K7207" t="str">
            <v>资源产业路</v>
          </cell>
          <cell r="L7207" t="str">
            <v>一类地区</v>
          </cell>
          <cell r="M7207" t="str">
            <v>国家贫困县</v>
          </cell>
          <cell r="N7207" t="str">
            <v>升级改造（提质改造）</v>
          </cell>
          <cell r="O7207" t="str">
            <v>安化县白果溪茶业产业园</v>
          </cell>
          <cell r="R7207" t="str">
            <v>0</v>
          </cell>
          <cell r="S7207" t="str">
            <v>6(5)</v>
          </cell>
          <cell r="T7207" t="str">
            <v>无</v>
          </cell>
          <cell r="U7207">
            <v>0</v>
          </cell>
          <cell r="V7207">
            <v>16.5</v>
          </cell>
          <cell r="W7207">
            <v>16.5</v>
          </cell>
        </row>
        <row r="7208">
          <cell r="I7208" t="str">
            <v>天鹅岛公路</v>
          </cell>
          <cell r="J7208" t="str">
            <v>1312F4309230466</v>
          </cell>
          <cell r="K7208" t="str">
            <v>资源产业路</v>
          </cell>
          <cell r="L7208" t="str">
            <v>一类地区</v>
          </cell>
          <cell r="M7208" t="str">
            <v>国家贫困县</v>
          </cell>
          <cell r="N7208" t="str">
            <v>升级改造（提质改造）</v>
          </cell>
          <cell r="O7208" t="str">
            <v>天鹅柑橘产业园</v>
          </cell>
          <cell r="R7208" t="str">
            <v>4.5</v>
          </cell>
          <cell r="S7208" t="str">
            <v>6</v>
          </cell>
          <cell r="T7208" t="str">
            <v>V16A430923</v>
          </cell>
          <cell r="U7208">
            <v>0</v>
          </cell>
          <cell r="V7208">
            <v>7</v>
          </cell>
          <cell r="W7208">
            <v>7</v>
          </cell>
        </row>
        <row r="7209">
          <cell r="I7209" t="str">
            <v>田庄-温溪连接路</v>
          </cell>
          <cell r="J7209" t="str">
            <v>1312F4309230003</v>
          </cell>
          <cell r="K7209" t="str">
            <v>资源产业路</v>
          </cell>
          <cell r="L7209" t="str">
            <v>一类地区</v>
          </cell>
          <cell r="M7209" t="str">
            <v>国家贫困县</v>
          </cell>
          <cell r="N7209" t="str">
            <v>升级改造（提质改造）</v>
          </cell>
          <cell r="O7209" t="str">
            <v>安化县田庄乡温溪茶业产业园</v>
          </cell>
          <cell r="R7209" t="str">
            <v>3.5</v>
          </cell>
          <cell r="S7209" t="str">
            <v>6.5</v>
          </cell>
          <cell r="T7209" t="str">
            <v>Y635430923</v>
          </cell>
          <cell r="U7209">
            <v>3.7370000000000001</v>
          </cell>
          <cell r="V7209">
            <v>7.5369999999999999</v>
          </cell>
          <cell r="W7209">
            <v>3.8</v>
          </cell>
        </row>
        <row r="7210">
          <cell r="I7210" t="str">
            <v>文溪-沙坪连接路</v>
          </cell>
          <cell r="J7210" t="str">
            <v>1312F4309230079</v>
          </cell>
          <cell r="K7210" t="str">
            <v>资源产业路</v>
          </cell>
          <cell r="L7210" t="str">
            <v>一类地区</v>
          </cell>
          <cell r="M7210" t="str">
            <v>国家贫困县</v>
          </cell>
          <cell r="N7210" t="str">
            <v>升级改造（提质改造）</v>
          </cell>
          <cell r="O7210" t="str">
            <v>安化县沙坪茶业产业园</v>
          </cell>
          <cell r="R7210" t="str">
            <v>0</v>
          </cell>
          <cell r="S7210" t="str">
            <v>6.5</v>
          </cell>
          <cell r="T7210" t="str">
            <v>无</v>
          </cell>
          <cell r="U7210">
            <v>0</v>
          </cell>
          <cell r="V7210">
            <v>2.2000000000000002</v>
          </cell>
          <cell r="W7210">
            <v>2.2000000000000002</v>
          </cell>
        </row>
        <row r="7211">
          <cell r="I7211" t="str">
            <v>文新线</v>
          </cell>
          <cell r="J7211" t="str">
            <v>1312F4309230310</v>
          </cell>
          <cell r="K7211" t="str">
            <v>资源产业路</v>
          </cell>
          <cell r="L7211" t="str">
            <v>一类地区</v>
          </cell>
          <cell r="M7211" t="str">
            <v>国家贫困县</v>
          </cell>
          <cell r="N7211" t="str">
            <v>升级改造（提质改造）</v>
          </cell>
          <cell r="O7211" t="str">
            <v>万福茶叶产业园</v>
          </cell>
          <cell r="R7211" t="str">
            <v>3.5</v>
          </cell>
          <cell r="S7211" t="str">
            <v>6(5)</v>
          </cell>
          <cell r="T7211" t="str">
            <v>无</v>
          </cell>
          <cell r="U7211">
            <v>0</v>
          </cell>
          <cell r="V7211">
            <v>3.2</v>
          </cell>
          <cell r="W7211">
            <v>3.2</v>
          </cell>
        </row>
        <row r="7212">
          <cell r="I7212" t="str">
            <v>梧桐溪口至梧桐溪连接路</v>
          </cell>
          <cell r="J7212" t="str">
            <v>1312F4309230517</v>
          </cell>
          <cell r="K7212" t="str">
            <v>资源产业路</v>
          </cell>
          <cell r="L7212" t="str">
            <v>一类地区</v>
          </cell>
          <cell r="M7212" t="str">
            <v>国家贫困县</v>
          </cell>
          <cell r="N7212" t="str">
            <v>升级改造（提质改造）</v>
          </cell>
          <cell r="O7212" t="str">
            <v>安化县梧桐溪养殖产业园</v>
          </cell>
          <cell r="R7212" t="str">
            <v>3.5</v>
          </cell>
          <cell r="S7212" t="str">
            <v>6(5)</v>
          </cell>
          <cell r="T7212" t="str">
            <v>无</v>
          </cell>
          <cell r="U7212">
            <v>0</v>
          </cell>
          <cell r="V7212">
            <v>2</v>
          </cell>
          <cell r="W7212">
            <v>2.6429999999999998</v>
          </cell>
        </row>
        <row r="7213">
          <cell r="I7213" t="str">
            <v>新龙线</v>
          </cell>
          <cell r="J7213" t="str">
            <v>1312F4309230451</v>
          </cell>
          <cell r="K7213" t="str">
            <v>资源产业路</v>
          </cell>
          <cell r="L7213" t="str">
            <v>一类地区</v>
          </cell>
          <cell r="M7213" t="str">
            <v>国家贫困县</v>
          </cell>
          <cell r="N7213" t="str">
            <v>升级改造（提质改造）</v>
          </cell>
          <cell r="O7213" t="str">
            <v>新码头柑橘产业园</v>
          </cell>
          <cell r="R7213" t="str">
            <v>4.5</v>
          </cell>
          <cell r="S7213" t="str">
            <v>6(5)</v>
          </cell>
          <cell r="T7213" t="str">
            <v>C63D430923</v>
          </cell>
          <cell r="U7213">
            <v>0</v>
          </cell>
          <cell r="V7213">
            <v>8.59</v>
          </cell>
          <cell r="W7213">
            <v>8.59</v>
          </cell>
        </row>
        <row r="7214">
          <cell r="I7214" t="str">
            <v>岩白线</v>
          </cell>
          <cell r="J7214" t="str">
            <v>1312F4309230390</v>
          </cell>
          <cell r="K7214" t="str">
            <v>资源产业路</v>
          </cell>
          <cell r="L7214" t="str">
            <v>一类地区</v>
          </cell>
          <cell r="M7214" t="str">
            <v>国家贫困县</v>
          </cell>
          <cell r="N7214" t="str">
            <v>升级改造（提质改造）</v>
          </cell>
          <cell r="O7214" t="str">
            <v>白沙溪茶叶产业园</v>
          </cell>
          <cell r="R7214" t="str">
            <v>3.5</v>
          </cell>
          <cell r="S7214" t="str">
            <v>6</v>
          </cell>
          <cell r="T7214" t="str">
            <v>无</v>
          </cell>
          <cell r="U7214">
            <v>0</v>
          </cell>
          <cell r="V7214">
            <v>2.5</v>
          </cell>
          <cell r="W7214">
            <v>2.5</v>
          </cell>
        </row>
        <row r="7215">
          <cell r="I7215" t="str">
            <v>羊角塘-金鸡连接路</v>
          </cell>
          <cell r="J7215" t="str">
            <v>1312F4309230007</v>
          </cell>
          <cell r="K7215" t="str">
            <v>资源产业路</v>
          </cell>
          <cell r="L7215" t="str">
            <v>一类地区</v>
          </cell>
          <cell r="M7215" t="str">
            <v>国家贫困县</v>
          </cell>
          <cell r="N7215" t="str">
            <v>升级改造（提质改造）</v>
          </cell>
          <cell r="O7215" t="str">
            <v>安化县羊角塘镇金鸡油业产业园</v>
          </cell>
          <cell r="R7215" t="str">
            <v>3.5</v>
          </cell>
          <cell r="S7215" t="str">
            <v>6</v>
          </cell>
          <cell r="T7215" t="str">
            <v>X001430923</v>
          </cell>
          <cell r="U7215">
            <v>10.8</v>
          </cell>
          <cell r="V7215">
            <v>14.195</v>
          </cell>
          <cell r="W7215">
            <v>3.395</v>
          </cell>
        </row>
        <row r="7216">
          <cell r="I7216" t="str">
            <v>英家滩-滔溪连接路</v>
          </cell>
          <cell r="J7216" t="str">
            <v>1312F4309230010</v>
          </cell>
          <cell r="K7216" t="str">
            <v>资源产业路</v>
          </cell>
          <cell r="L7216" t="str">
            <v>一类地区</v>
          </cell>
          <cell r="M7216" t="str">
            <v>国家贫困县</v>
          </cell>
          <cell r="N7216" t="str">
            <v>升级改造（提质改造）</v>
          </cell>
          <cell r="O7216" t="str">
            <v>安化县滔溪镇上马茶业产业园</v>
          </cell>
          <cell r="R7216" t="str">
            <v>3.5</v>
          </cell>
          <cell r="S7216" t="str">
            <v>6.5</v>
          </cell>
          <cell r="T7216" t="str">
            <v>Y994430923</v>
          </cell>
          <cell r="U7216">
            <v>0</v>
          </cell>
          <cell r="V7216">
            <v>16.600000000000001</v>
          </cell>
          <cell r="W7216">
            <v>16.600000000000001</v>
          </cell>
        </row>
        <row r="7217">
          <cell r="I7217" t="str">
            <v>云台山-鸟儿尖连接路</v>
          </cell>
          <cell r="J7217" t="str">
            <v>1312F4309230033</v>
          </cell>
          <cell r="K7217" t="str">
            <v>资源产业路</v>
          </cell>
          <cell r="L7217" t="str">
            <v>一类地区</v>
          </cell>
          <cell r="M7217" t="str">
            <v>国家贫困县</v>
          </cell>
          <cell r="N7217" t="str">
            <v>升级改造（提质改造）</v>
          </cell>
          <cell r="O7217" t="str">
            <v>安化云台山八角茶业有限公司茶叶特色产业园</v>
          </cell>
          <cell r="R7217" t="str">
            <v>0</v>
          </cell>
          <cell r="S7217" t="str">
            <v>6</v>
          </cell>
          <cell r="T7217" t="str">
            <v>CB22430923</v>
          </cell>
          <cell r="U7217">
            <v>0</v>
          </cell>
          <cell r="V7217">
            <v>8</v>
          </cell>
          <cell r="W7217">
            <v>8</v>
          </cell>
        </row>
        <row r="7218">
          <cell r="I7218" t="str">
            <v>枣树湾-鹅毛冲连接路</v>
          </cell>
          <cell r="J7218" t="str">
            <v>1312F4309230273</v>
          </cell>
          <cell r="K7218" t="str">
            <v>资源产业路</v>
          </cell>
          <cell r="L7218" t="str">
            <v>一类地区</v>
          </cell>
          <cell r="M7218" t="str">
            <v>国家贫困县</v>
          </cell>
          <cell r="N7218" t="str">
            <v>升级改造（提质改造）</v>
          </cell>
          <cell r="O7218" t="str">
            <v>安化县金山茶叶产业园</v>
          </cell>
          <cell r="R7218" t="str">
            <v>3.5</v>
          </cell>
          <cell r="S7218" t="str">
            <v>6(4.5)</v>
          </cell>
          <cell r="T7218" t="str">
            <v>CZ24430923</v>
          </cell>
          <cell r="U7218">
            <v>0</v>
          </cell>
          <cell r="V7218">
            <v>4.9169999999999998</v>
          </cell>
          <cell r="W7218">
            <v>4.9169999999999998</v>
          </cell>
        </row>
        <row r="7219">
          <cell r="I7219" t="str">
            <v>枣子坪-养猪场连接路</v>
          </cell>
          <cell r="J7219" t="str">
            <v>1312F4309230026</v>
          </cell>
          <cell r="K7219" t="str">
            <v>资源产业路</v>
          </cell>
          <cell r="L7219" t="str">
            <v>一类地区</v>
          </cell>
          <cell r="M7219" t="str">
            <v>国家贫困县</v>
          </cell>
          <cell r="N7219" t="str">
            <v>升级改造（提质改造）</v>
          </cell>
          <cell r="O7219" t="str">
            <v>安化县苏太猪养殖产业园</v>
          </cell>
          <cell r="R7219" t="str">
            <v>3.5</v>
          </cell>
          <cell r="S7219" t="str">
            <v>6(5.5)</v>
          </cell>
          <cell r="T7219" t="str">
            <v>C31D430923</v>
          </cell>
          <cell r="U7219">
            <v>0</v>
          </cell>
          <cell r="V7219">
            <v>1.9</v>
          </cell>
          <cell r="W7219">
            <v>1.9</v>
          </cell>
        </row>
        <row r="7220">
          <cell r="I7220" t="str">
            <v>曾光小线</v>
          </cell>
          <cell r="J7220" t="str">
            <v>1312F4309230153</v>
          </cell>
          <cell r="K7220" t="str">
            <v>资源产业路</v>
          </cell>
          <cell r="L7220" t="str">
            <v>一类地区</v>
          </cell>
          <cell r="M7220" t="str">
            <v>国家贫困县</v>
          </cell>
          <cell r="N7220" t="str">
            <v>升级改造（提质改造）</v>
          </cell>
          <cell r="O7220" t="str">
            <v>安化县三星村茶叶产业园</v>
          </cell>
          <cell r="R7220" t="str">
            <v>4.5</v>
          </cell>
          <cell r="S7220" t="str">
            <v>6</v>
          </cell>
          <cell r="T7220" t="str">
            <v>X013430923</v>
          </cell>
          <cell r="U7220">
            <v>0</v>
          </cell>
          <cell r="V7220">
            <v>34.622</v>
          </cell>
          <cell r="W7220">
            <v>34.622</v>
          </cell>
        </row>
        <row r="7221">
          <cell r="I7221" t="str">
            <v>曾家桥-苏溪连接路</v>
          </cell>
          <cell r="J7221" t="str">
            <v>1312F4309230029</v>
          </cell>
          <cell r="K7221" t="str">
            <v>资源产业路</v>
          </cell>
          <cell r="L7221" t="str">
            <v>一类地区</v>
          </cell>
          <cell r="M7221" t="str">
            <v>国家贫困县</v>
          </cell>
          <cell r="N7221" t="str">
            <v>升级改造（提质改造）</v>
          </cell>
          <cell r="O7221" t="str">
            <v>梅山文化生态休闲农业园</v>
          </cell>
          <cell r="R7221" t="str">
            <v>3.5</v>
          </cell>
          <cell r="S7221" t="str">
            <v>6</v>
          </cell>
          <cell r="T7221" t="str">
            <v>C082430923</v>
          </cell>
          <cell r="U7221">
            <v>0</v>
          </cell>
          <cell r="V7221">
            <v>7.6</v>
          </cell>
          <cell r="W7221">
            <v>7.6</v>
          </cell>
        </row>
        <row r="7222">
          <cell r="I7222" t="str">
            <v>张家仙湖-藏龙坝连接路</v>
          </cell>
          <cell r="J7222" t="str">
            <v>1312F4309230283</v>
          </cell>
          <cell r="K7222" t="str">
            <v>资源产业路</v>
          </cell>
          <cell r="L7222" t="str">
            <v>一类地区</v>
          </cell>
          <cell r="M7222" t="str">
            <v>国家贫困县</v>
          </cell>
          <cell r="N7222" t="str">
            <v>升级改造（提质改造）</v>
          </cell>
          <cell r="O7222" t="str">
            <v>安化乐安茶叶产业园</v>
          </cell>
          <cell r="R7222" t="str">
            <v>4.5</v>
          </cell>
          <cell r="S7222" t="str">
            <v>6</v>
          </cell>
          <cell r="T7222" t="str">
            <v>无</v>
          </cell>
          <cell r="U7222">
            <v>0</v>
          </cell>
          <cell r="V7222">
            <v>2.2999999999999998</v>
          </cell>
          <cell r="W7222">
            <v>2.2999999999999998</v>
          </cell>
        </row>
        <row r="7223">
          <cell r="I7223" t="str">
            <v>钟鼓山-槎溪村连接路</v>
          </cell>
          <cell r="J7223" t="str">
            <v>1312F4309230002</v>
          </cell>
          <cell r="K7223" t="str">
            <v>资源产业路</v>
          </cell>
          <cell r="L7223" t="str">
            <v>一类地区</v>
          </cell>
          <cell r="M7223" t="str">
            <v>国家贫困县</v>
          </cell>
          <cell r="N7223" t="str">
            <v>新建</v>
          </cell>
          <cell r="O7223" t="str">
            <v>湖南省（安化）黑茶特色产业园</v>
          </cell>
          <cell r="R7223" t="str">
            <v>3.5</v>
          </cell>
          <cell r="S7223" t="str">
            <v>6.5</v>
          </cell>
          <cell r="T7223" t="str">
            <v>C591430923</v>
          </cell>
          <cell r="U7223">
            <v>0</v>
          </cell>
          <cell r="V7223">
            <v>2</v>
          </cell>
          <cell r="W7223">
            <v>2</v>
          </cell>
        </row>
        <row r="7224">
          <cell r="I7224" t="str">
            <v>竹林溪村老山杉树产业合作社公路</v>
          </cell>
          <cell r="J7224" t="str">
            <v>1312F4309230362</v>
          </cell>
          <cell r="K7224" t="str">
            <v>资源产业路</v>
          </cell>
          <cell r="L7224" t="str">
            <v>一类地区</v>
          </cell>
          <cell r="M7224" t="str">
            <v>国家贫困县</v>
          </cell>
          <cell r="N7224" t="str">
            <v>升级改造（提质改造）</v>
          </cell>
          <cell r="O7224" t="str">
            <v>竹林老山杉产业园</v>
          </cell>
          <cell r="R7224" t="str">
            <v>4.5</v>
          </cell>
          <cell r="S7224" t="str">
            <v>6(5)</v>
          </cell>
          <cell r="T7224" t="str">
            <v>c477430923</v>
          </cell>
          <cell r="U7224">
            <v>0</v>
          </cell>
          <cell r="V7224">
            <v>1.92</v>
          </cell>
          <cell r="W7224">
            <v>1.92</v>
          </cell>
        </row>
        <row r="7225">
          <cell r="I7225" t="str">
            <v>圳上-栗林连接路</v>
          </cell>
          <cell r="J7225" t="str">
            <v>1312F4309230061</v>
          </cell>
          <cell r="K7225" t="str">
            <v>资源产业路</v>
          </cell>
          <cell r="L7225" t="str">
            <v>一类地区</v>
          </cell>
          <cell r="M7225" t="str">
            <v>国家贫困县</v>
          </cell>
          <cell r="N7225" t="str">
            <v>升级改造（提质改造）</v>
          </cell>
          <cell r="O7225" t="str">
            <v>安化县梅城镇栗林茶业产业园</v>
          </cell>
          <cell r="R7225" t="str">
            <v>3.5</v>
          </cell>
          <cell r="S7225" t="str">
            <v>6</v>
          </cell>
          <cell r="T7225" t="str">
            <v>X028430923</v>
          </cell>
          <cell r="U7225">
            <v>0</v>
          </cell>
          <cell r="V7225">
            <v>7.7549999999999999</v>
          </cell>
          <cell r="W7225">
            <v>7.7549999999999999</v>
          </cell>
        </row>
        <row r="7226">
          <cell r="I7226" t="str">
            <v>芙蓉林场-产业园连接路</v>
          </cell>
          <cell r="J7226" t="str">
            <v>1312F4309230032</v>
          </cell>
          <cell r="K7226" t="str">
            <v>资源产业路</v>
          </cell>
          <cell r="L7226" t="str">
            <v>一类地区</v>
          </cell>
          <cell r="M7226" t="str">
            <v>国家贫困县</v>
          </cell>
          <cell r="N7226" t="str">
            <v>升级改造（提质改造）</v>
          </cell>
          <cell r="O7226" t="str">
            <v>湖南安化芙蓉山茶叶有限责任公司梅城茶叶产业园</v>
          </cell>
          <cell r="R7226" t="str">
            <v>3.5</v>
          </cell>
          <cell r="S7226" t="str">
            <v>6(4.5)</v>
          </cell>
          <cell r="T7226" t="str">
            <v>CZZ1430923</v>
          </cell>
          <cell r="U7226">
            <v>6.5330000000000004</v>
          </cell>
          <cell r="V7226">
            <v>14.41</v>
          </cell>
          <cell r="W7226">
            <v>7.8769999999999998</v>
          </cell>
        </row>
        <row r="7227">
          <cell r="I7227" t="str">
            <v>沅陵楠木铺-城步贝子连接路</v>
          </cell>
          <cell r="J7227" t="str">
            <v>1312F4309230210</v>
          </cell>
          <cell r="K7227" t="str">
            <v>资源产业路</v>
          </cell>
          <cell r="L7227" t="str">
            <v>一类地区</v>
          </cell>
          <cell r="M7227" t="str">
            <v>国家贫困县</v>
          </cell>
          <cell r="N7227" t="str">
            <v>升级改造（提质改造）</v>
          </cell>
          <cell r="O7227" t="str">
            <v>仙龙柑橘产业园</v>
          </cell>
          <cell r="R7227" t="str">
            <v>4.5</v>
          </cell>
          <cell r="S7227" t="str">
            <v>6</v>
          </cell>
          <cell r="T7227" t="str">
            <v>Y018430923</v>
          </cell>
          <cell r="U7227">
            <v>0</v>
          </cell>
          <cell r="V7227">
            <v>11.74</v>
          </cell>
          <cell r="W7227">
            <v>11.74</v>
          </cell>
        </row>
        <row r="7228">
          <cell r="I7228" t="str">
            <v>浏阳立头岭—溆浦县两江连接路</v>
          </cell>
          <cell r="J7228" t="str">
            <v>1312F4309230503</v>
          </cell>
          <cell r="K7228" t="str">
            <v>资源产业路</v>
          </cell>
          <cell r="L7228" t="str">
            <v>一类地区</v>
          </cell>
          <cell r="M7228" t="str">
            <v>国家贫困县</v>
          </cell>
          <cell r="N7228" t="str">
            <v>升级改造（提质改造）</v>
          </cell>
          <cell r="O7228" t="str">
            <v>城坪柑橘产业园</v>
          </cell>
          <cell r="R7228" t="str">
            <v>5</v>
          </cell>
          <cell r="S7228" t="str">
            <v>6</v>
          </cell>
          <cell r="T7228" t="str">
            <v>无</v>
          </cell>
          <cell r="U7228">
            <v>0</v>
          </cell>
          <cell r="V7228">
            <v>0.92100000000000004</v>
          </cell>
          <cell r="W7228">
            <v>0.92100000000000004</v>
          </cell>
        </row>
        <row r="7229">
          <cell r="I7229" t="str">
            <v>C068北港线</v>
          </cell>
          <cell r="J7229" t="str">
            <v>1312F4309810021</v>
          </cell>
          <cell r="K7229" t="str">
            <v>资源产业路</v>
          </cell>
          <cell r="L7229" t="str">
            <v>三类地区</v>
          </cell>
          <cell r="M7229"/>
          <cell r="N7229" t="str">
            <v>升级改造（提质改造）</v>
          </cell>
          <cell r="O7229" t="str">
            <v>北港村产业园</v>
          </cell>
          <cell r="R7229" t="str">
            <v>3.5</v>
          </cell>
          <cell r="S7229" t="str">
            <v>6(5)</v>
          </cell>
          <cell r="T7229" t="str">
            <v>C068430981</v>
          </cell>
          <cell r="U7229">
            <v>0</v>
          </cell>
          <cell r="V7229">
            <v>1.573</v>
          </cell>
          <cell r="W7229">
            <v>1.573</v>
          </cell>
        </row>
        <row r="7230">
          <cell r="I7230" t="str">
            <v>C185上牛线</v>
          </cell>
          <cell r="J7230" t="str">
            <v>1312F4309810024</v>
          </cell>
          <cell r="K7230" t="str">
            <v>资源产业路</v>
          </cell>
          <cell r="L7230" t="str">
            <v>三类地区</v>
          </cell>
          <cell r="M7230"/>
          <cell r="N7230" t="str">
            <v>升级改造（提质改造）</v>
          </cell>
          <cell r="O7230" t="str">
            <v>荷花村产业园</v>
          </cell>
          <cell r="R7230" t="str">
            <v>3.5</v>
          </cell>
          <cell r="S7230" t="str">
            <v>6(5)</v>
          </cell>
          <cell r="T7230" t="str">
            <v>C185430981</v>
          </cell>
          <cell r="U7230">
            <v>0</v>
          </cell>
          <cell r="V7230">
            <v>2.0640000000000001</v>
          </cell>
          <cell r="W7230">
            <v>2.0640000000000001</v>
          </cell>
        </row>
        <row r="7231">
          <cell r="I7231" t="str">
            <v>C643南迎线-村部连接路</v>
          </cell>
          <cell r="J7231" t="str">
            <v>1312F4309810060</v>
          </cell>
          <cell r="K7231" t="str">
            <v>资源产业路</v>
          </cell>
          <cell r="L7231" t="str">
            <v>三类地区</v>
          </cell>
          <cell r="M7231"/>
          <cell r="N7231" t="str">
            <v>升级改造（提质改造）</v>
          </cell>
          <cell r="O7231" t="str">
            <v>周公湖村农村合作社</v>
          </cell>
          <cell r="R7231" t="str">
            <v>3.5</v>
          </cell>
          <cell r="S7231" t="str">
            <v>6(5)</v>
          </cell>
          <cell r="T7231" t="str">
            <v>C643430981</v>
          </cell>
          <cell r="U7231">
            <v>0</v>
          </cell>
          <cell r="V7231">
            <v>2.145</v>
          </cell>
          <cell r="W7231">
            <v>2.145</v>
          </cell>
        </row>
        <row r="7232">
          <cell r="I7232" t="str">
            <v>CC05-大同村公路</v>
          </cell>
          <cell r="J7232" t="str">
            <v>1324F4309810002</v>
          </cell>
          <cell r="K7232" t="str">
            <v>资源产业路</v>
          </cell>
          <cell r="L7232" t="str">
            <v>三类地区</v>
          </cell>
          <cell r="M7232"/>
          <cell r="N7232" t="str">
            <v>升级改造（提质改造）</v>
          </cell>
          <cell r="O7232" t="str">
            <v>大同村水稻基地</v>
          </cell>
          <cell r="R7232" t="str">
            <v>3.5</v>
          </cell>
          <cell r="S7232" t="str">
            <v>6</v>
          </cell>
          <cell r="T7232" t="str">
            <v>Y771430981</v>
          </cell>
          <cell r="U7232">
            <v>0</v>
          </cell>
          <cell r="V7232">
            <v>4.8019999999999996</v>
          </cell>
          <cell r="W7232">
            <v>4.8019999999999996</v>
          </cell>
        </row>
        <row r="7233">
          <cell r="I7233" t="str">
            <v>X002牛角叉至净下洲轮渡公路</v>
          </cell>
          <cell r="J7233" t="str">
            <v>1305F4309810011</v>
          </cell>
          <cell r="K7233" t="str">
            <v>资源产业路</v>
          </cell>
          <cell r="L7233" t="str">
            <v>三类地区</v>
          </cell>
          <cell r="M7233"/>
          <cell r="N7233" t="str">
            <v>升级改造（提质改造）</v>
          </cell>
          <cell r="O7233" t="str">
            <v>新河口村合作社</v>
          </cell>
          <cell r="R7233" t="str">
            <v>4.5</v>
          </cell>
          <cell r="S7233" t="str">
            <v>6</v>
          </cell>
          <cell r="T7233" t="str">
            <v>X002430981</v>
          </cell>
          <cell r="U7233">
            <v>0</v>
          </cell>
          <cell r="V7233">
            <v>4</v>
          </cell>
          <cell r="W7233">
            <v>4</v>
          </cell>
        </row>
        <row r="7234">
          <cell r="I7234" t="str">
            <v>X003志成垸至黄茅洲公路</v>
          </cell>
          <cell r="J7234" t="str">
            <v>1305F4309810004</v>
          </cell>
          <cell r="K7234" t="str">
            <v>资源产业路</v>
          </cell>
          <cell r="L7234" t="str">
            <v>三类地区</v>
          </cell>
          <cell r="M7234"/>
          <cell r="N7234" t="str">
            <v>升级改造（提质改造）</v>
          </cell>
          <cell r="O7234" t="str">
            <v>群红村产业园</v>
          </cell>
          <cell r="R7234" t="str">
            <v>5</v>
          </cell>
          <cell r="S7234" t="str">
            <v>6</v>
          </cell>
          <cell r="T7234" t="str">
            <v>X003430981</v>
          </cell>
          <cell r="U7234">
            <v>0</v>
          </cell>
          <cell r="V7234">
            <v>8</v>
          </cell>
          <cell r="W7234">
            <v>8</v>
          </cell>
        </row>
        <row r="7235">
          <cell r="I7235" t="str">
            <v>X020莲花至白沙渡口公路</v>
          </cell>
          <cell r="J7235" t="str">
            <v>1305F4309810013</v>
          </cell>
          <cell r="K7235" t="str">
            <v>资源产业路</v>
          </cell>
          <cell r="L7235" t="str">
            <v>三类地区</v>
          </cell>
          <cell r="M7235"/>
          <cell r="N7235" t="str">
            <v>升级改造（提质改造）</v>
          </cell>
          <cell r="O7235" t="str">
            <v>莲花村合作社</v>
          </cell>
          <cell r="R7235" t="str">
            <v>4.5</v>
          </cell>
          <cell r="S7235" t="str">
            <v>6</v>
          </cell>
          <cell r="T7235" t="str">
            <v>X020430981</v>
          </cell>
          <cell r="U7235">
            <v>0</v>
          </cell>
          <cell r="V7235">
            <v>2.6</v>
          </cell>
          <cell r="W7235">
            <v>2.6</v>
          </cell>
        </row>
        <row r="7236">
          <cell r="I7236" t="str">
            <v>X029徐家岭渡口至东堤公路</v>
          </cell>
          <cell r="J7236" t="str">
            <v>1305F4309810010</v>
          </cell>
          <cell r="K7236" t="str">
            <v>资源产业路</v>
          </cell>
          <cell r="L7236" t="str">
            <v>三类地区</v>
          </cell>
          <cell r="M7236"/>
          <cell r="N7236" t="str">
            <v>升级改造（提质改造）</v>
          </cell>
          <cell r="O7236" t="str">
            <v>大码头村产业园</v>
          </cell>
          <cell r="R7236" t="str">
            <v>3.5</v>
          </cell>
          <cell r="S7236" t="str">
            <v>6</v>
          </cell>
          <cell r="T7236" t="str">
            <v>X029430981</v>
          </cell>
          <cell r="U7236">
            <v>0</v>
          </cell>
          <cell r="V7236">
            <v>4.5</v>
          </cell>
          <cell r="W7236">
            <v>4.5</v>
          </cell>
        </row>
        <row r="7237">
          <cell r="I7237" t="str">
            <v>Y028东福村-挂角村(跃红至新安)连接路</v>
          </cell>
          <cell r="J7237" t="str">
            <v>1312F4309810074</v>
          </cell>
          <cell r="K7237" t="str">
            <v>资源产业路</v>
          </cell>
          <cell r="L7237" t="str">
            <v>三类地区</v>
          </cell>
          <cell r="M7237"/>
          <cell r="N7237" t="str">
            <v>升级改造（提质改造）</v>
          </cell>
          <cell r="O7237" t="str">
            <v>双东村产业园区</v>
          </cell>
          <cell r="R7237" t="str">
            <v>3.5</v>
          </cell>
          <cell r="S7237" t="str">
            <v>6(5)</v>
          </cell>
          <cell r="T7237" t="str">
            <v>Y028430981</v>
          </cell>
          <cell r="U7237">
            <v>0</v>
          </cell>
          <cell r="V7237">
            <v>5.9109999999999996</v>
          </cell>
          <cell r="W7237">
            <v>5.9109999999999996</v>
          </cell>
        </row>
        <row r="7238">
          <cell r="I7238" t="str">
            <v>Y030XC04-CN12(大福村至大跃村六组)公路</v>
          </cell>
          <cell r="J7238" t="str">
            <v>1312F4309810075</v>
          </cell>
          <cell r="K7238" t="str">
            <v>资源产业路</v>
          </cell>
          <cell r="L7238" t="str">
            <v>三类地区</v>
          </cell>
          <cell r="M7238"/>
          <cell r="N7238" t="str">
            <v>升级改造（提质改造）</v>
          </cell>
          <cell r="O7238" t="str">
            <v>大福村产业园</v>
          </cell>
          <cell r="R7238" t="str">
            <v>4.5</v>
          </cell>
          <cell r="S7238" t="str">
            <v>6(5)</v>
          </cell>
          <cell r="T7238" t="str">
            <v>Y030430981</v>
          </cell>
          <cell r="U7238">
            <v>5.28</v>
          </cell>
          <cell r="V7238">
            <v>12.243</v>
          </cell>
          <cell r="W7238">
            <v>6.9630000000000001</v>
          </cell>
        </row>
        <row r="7239">
          <cell r="I7239" t="str">
            <v>Y709南京山村-南丰村连接路</v>
          </cell>
          <cell r="J7239" t="str">
            <v>1312F4309810057</v>
          </cell>
          <cell r="K7239" t="str">
            <v>资源产业路</v>
          </cell>
          <cell r="L7239" t="str">
            <v>三类地区</v>
          </cell>
          <cell r="M7239"/>
          <cell r="N7239" t="str">
            <v>升级改造（提质改造）</v>
          </cell>
          <cell r="O7239" t="str">
            <v>牛洲村农产品合作社</v>
          </cell>
          <cell r="R7239" t="str">
            <v>4</v>
          </cell>
          <cell r="S7239" t="str">
            <v>6(5)</v>
          </cell>
          <cell r="T7239" t="str">
            <v>Y709430981</v>
          </cell>
          <cell r="U7239">
            <v>0</v>
          </cell>
          <cell r="V7239">
            <v>3.0049999999999999</v>
          </cell>
          <cell r="W7239">
            <v>3.0049999999999999</v>
          </cell>
        </row>
        <row r="7240">
          <cell r="I7240" t="str">
            <v>Y722八一渠公路</v>
          </cell>
          <cell r="J7240" t="str">
            <v>1305F4309810018</v>
          </cell>
          <cell r="K7240" t="str">
            <v>资源产业路</v>
          </cell>
          <cell r="L7240" t="str">
            <v>三类地区</v>
          </cell>
          <cell r="M7240"/>
          <cell r="N7240" t="str">
            <v>升级改造（提质改造）</v>
          </cell>
          <cell r="O7240" t="str">
            <v>三星村合作社</v>
          </cell>
          <cell r="R7240" t="str">
            <v>4</v>
          </cell>
          <cell r="S7240" t="str">
            <v>6</v>
          </cell>
          <cell r="T7240" t="str">
            <v>Y722430981</v>
          </cell>
          <cell r="U7240">
            <v>0</v>
          </cell>
          <cell r="V7240">
            <v>4</v>
          </cell>
          <cell r="W7240">
            <v>4</v>
          </cell>
        </row>
        <row r="7241">
          <cell r="I7241" t="str">
            <v>Y724C322-黄土包村(共华村一组至谭家岭商店)连接路</v>
          </cell>
          <cell r="J7241" t="str">
            <v>1312F4309810054</v>
          </cell>
          <cell r="K7241" t="str">
            <v>资源产业路</v>
          </cell>
          <cell r="L7241" t="str">
            <v>三类地区</v>
          </cell>
          <cell r="M7241"/>
          <cell r="N7241" t="str">
            <v>升级改造（提质改造）</v>
          </cell>
          <cell r="O7241" t="str">
            <v>谭家岭村产业园</v>
          </cell>
          <cell r="R7241" t="str">
            <v>4.5</v>
          </cell>
          <cell r="S7241" t="str">
            <v>6</v>
          </cell>
          <cell r="T7241" t="str">
            <v>Y724430981</v>
          </cell>
          <cell r="U7241">
            <v>0</v>
          </cell>
          <cell r="V7241">
            <v>3.4289999999999998</v>
          </cell>
          <cell r="W7241">
            <v>3.4289999999999998</v>
          </cell>
        </row>
        <row r="7242">
          <cell r="I7242" t="str">
            <v>Y737环城区道路（南环线）</v>
          </cell>
          <cell r="J7242" t="str">
            <v>1305F4309810002</v>
          </cell>
          <cell r="K7242" t="str">
            <v>资源产业路</v>
          </cell>
          <cell r="L7242" t="str">
            <v>三类地区</v>
          </cell>
          <cell r="M7242"/>
          <cell r="N7242" t="str">
            <v>升级改造（提质改造）</v>
          </cell>
          <cell r="O7242" t="str">
            <v>建农村合作社</v>
          </cell>
          <cell r="R7242" t="str">
            <v>5</v>
          </cell>
          <cell r="S7242" t="str">
            <v>6</v>
          </cell>
          <cell r="T7242" t="str">
            <v>Y737430981</v>
          </cell>
          <cell r="U7242">
            <v>0</v>
          </cell>
          <cell r="V7242">
            <v>5.35</v>
          </cell>
          <cell r="W7242">
            <v>5.35</v>
          </cell>
        </row>
        <row r="7243">
          <cell r="I7243" t="str">
            <v>Y781草尾至千山红公路</v>
          </cell>
          <cell r="J7243" t="str">
            <v>1305F4309810016</v>
          </cell>
          <cell r="K7243" t="str">
            <v>资源产业路</v>
          </cell>
          <cell r="L7243" t="str">
            <v>三类地区</v>
          </cell>
          <cell r="M7243"/>
          <cell r="N7243" t="str">
            <v>升级改造（提质改造）</v>
          </cell>
          <cell r="O7243" t="str">
            <v>常乐村农产品合作社</v>
          </cell>
          <cell r="R7243" t="str">
            <v>4</v>
          </cell>
          <cell r="S7243" t="str">
            <v>6(5)</v>
          </cell>
          <cell r="T7243" t="str">
            <v>Y781430981</v>
          </cell>
          <cell r="U7243">
            <v>0</v>
          </cell>
          <cell r="V7243">
            <v>5.9</v>
          </cell>
          <cell r="W7243">
            <v>5.9</v>
          </cell>
        </row>
        <row r="7244">
          <cell r="I7244" t="str">
            <v>“一体两翼”农产品原料基地特色产业园道路</v>
          </cell>
          <cell r="J7244" t="str">
            <v>1312F4309810006</v>
          </cell>
          <cell r="K7244" t="str">
            <v>资源产业路</v>
          </cell>
          <cell r="L7244" t="str">
            <v>三类地区</v>
          </cell>
          <cell r="M7244"/>
          <cell r="N7244" t="str">
            <v>升级改造（提质改造）</v>
          </cell>
          <cell r="O7244" t="str">
            <v>“一体两翼”农产品原料基地特色产业园</v>
          </cell>
          <cell r="R7244" t="str">
            <v>4.5</v>
          </cell>
          <cell r="S7244" t="str">
            <v>6</v>
          </cell>
          <cell r="T7244" t="str">
            <v>Y733430981</v>
          </cell>
          <cell r="U7244">
            <v>0</v>
          </cell>
          <cell r="V7244">
            <v>3.52</v>
          </cell>
          <cell r="W7244">
            <v>3.52</v>
          </cell>
        </row>
        <row r="7245">
          <cell r="I7245" t="str">
            <v>百家沟村产业园道路</v>
          </cell>
          <cell r="J7245" t="str">
            <v>1312F4309810100</v>
          </cell>
          <cell r="K7245" t="str">
            <v>资源产业路</v>
          </cell>
          <cell r="L7245" t="str">
            <v>三类地区</v>
          </cell>
          <cell r="M7245"/>
          <cell r="O7245" t="str">
            <v>百家沟村产业园</v>
          </cell>
          <cell r="R7245" t="str">
            <v>4.5</v>
          </cell>
          <cell r="S7245" t="str">
            <v>6(5)</v>
          </cell>
          <cell r="T7245" t="str">
            <v>C101430981</v>
          </cell>
          <cell r="U7245">
            <v>0</v>
          </cell>
          <cell r="V7245">
            <v>1.9610000000000001</v>
          </cell>
          <cell r="W7245">
            <v>1.9610000000000001</v>
          </cell>
        </row>
        <row r="7246">
          <cell r="I7246" t="str">
            <v>保民村产业园道路</v>
          </cell>
          <cell r="J7246" t="str">
            <v>1312F4309810095</v>
          </cell>
          <cell r="K7246" t="str">
            <v>资源产业路</v>
          </cell>
          <cell r="L7246" t="str">
            <v>三类地区</v>
          </cell>
          <cell r="M7246"/>
          <cell r="N7246" t="str">
            <v>升级改造（提质改造）</v>
          </cell>
          <cell r="O7246" t="str">
            <v>保民村产业园</v>
          </cell>
          <cell r="R7246" t="str">
            <v>4.5</v>
          </cell>
          <cell r="S7246" t="str">
            <v>6</v>
          </cell>
          <cell r="T7246" t="str">
            <v>C316430981</v>
          </cell>
          <cell r="U7246">
            <v>0</v>
          </cell>
          <cell r="V7246">
            <v>4</v>
          </cell>
          <cell r="W7246">
            <v>4</v>
          </cell>
        </row>
        <row r="7247">
          <cell r="I7247" t="str">
            <v>北港长河道路</v>
          </cell>
          <cell r="J7247" t="str">
            <v>1312F4309810016</v>
          </cell>
          <cell r="K7247" t="str">
            <v>资源产业路</v>
          </cell>
          <cell r="L7247" t="str">
            <v>三类地区</v>
          </cell>
          <cell r="M7247"/>
          <cell r="N7247" t="str">
            <v>升级改造（提质改造）</v>
          </cell>
          <cell r="O7247" t="str">
            <v>北港长河光伏发电</v>
          </cell>
          <cell r="R7247" t="str">
            <v>4.5</v>
          </cell>
          <cell r="S7247" t="str">
            <v>6.5</v>
          </cell>
          <cell r="T7247" t="str">
            <v>X031430981</v>
          </cell>
          <cell r="U7247">
            <v>0</v>
          </cell>
          <cell r="V7247">
            <v>10.6</v>
          </cell>
          <cell r="W7247">
            <v>10.6</v>
          </cell>
        </row>
        <row r="7248">
          <cell r="I7248" t="str">
            <v>茶盘洲镇新湖村至南堤公路</v>
          </cell>
          <cell r="J7248" t="str">
            <v>1312F4309810086</v>
          </cell>
          <cell r="K7248" t="str">
            <v>资源产业路</v>
          </cell>
          <cell r="L7248" t="str">
            <v>三类地区</v>
          </cell>
          <cell r="M7248"/>
          <cell r="N7248" t="str">
            <v>升级改造（提质改造）</v>
          </cell>
          <cell r="O7248" t="str">
            <v>茶盘洲镇鹅洲村产业园</v>
          </cell>
          <cell r="R7248" t="str">
            <v>4.5</v>
          </cell>
          <cell r="S7248" t="str">
            <v>6</v>
          </cell>
          <cell r="T7248" t="str">
            <v>Y703430981</v>
          </cell>
          <cell r="U7248">
            <v>0</v>
          </cell>
          <cell r="V7248">
            <v>4.0209999999999999</v>
          </cell>
          <cell r="W7248">
            <v>4.0209999999999999</v>
          </cell>
        </row>
        <row r="7249">
          <cell r="I7249" t="str">
            <v>创业桥-创业桥连接路</v>
          </cell>
          <cell r="J7249" t="str">
            <v>1312F4309810061</v>
          </cell>
          <cell r="K7249" t="str">
            <v>资源产业路</v>
          </cell>
          <cell r="L7249" t="str">
            <v>三类地区</v>
          </cell>
          <cell r="M7249"/>
          <cell r="N7249" t="str">
            <v>升级改造（提质改造）</v>
          </cell>
          <cell r="O7249" t="str">
            <v>目平湖南村产业园</v>
          </cell>
          <cell r="R7249" t="str">
            <v>3.5</v>
          </cell>
          <cell r="S7249" t="str">
            <v>6(5)</v>
          </cell>
          <cell r="T7249" t="str">
            <v>CC41430981</v>
          </cell>
          <cell r="U7249">
            <v>0</v>
          </cell>
          <cell r="V7249">
            <v>4.8730000000000002</v>
          </cell>
          <cell r="W7249">
            <v>4.8730000000000002</v>
          </cell>
        </row>
        <row r="7250">
          <cell r="I7250" t="str">
            <v>富民村产业园道路</v>
          </cell>
          <cell r="J7250" t="str">
            <v>1312F4309810097</v>
          </cell>
          <cell r="K7250" t="str">
            <v>资源产业路</v>
          </cell>
          <cell r="L7250" t="str">
            <v>三类地区</v>
          </cell>
          <cell r="M7250"/>
          <cell r="N7250" t="str">
            <v>升级改造（提质改造）</v>
          </cell>
          <cell r="O7250" t="str">
            <v>富民村产业园</v>
          </cell>
          <cell r="R7250" t="str">
            <v>4.5</v>
          </cell>
          <cell r="S7250" t="str">
            <v>6</v>
          </cell>
          <cell r="T7250" t="str">
            <v>Y033430981</v>
          </cell>
          <cell r="U7250">
            <v>0</v>
          </cell>
          <cell r="V7250">
            <v>5.9</v>
          </cell>
          <cell r="W7250">
            <v>5.9</v>
          </cell>
        </row>
        <row r="7251">
          <cell r="I7251" t="str">
            <v>富民村合作社道路</v>
          </cell>
          <cell r="J7251" t="str">
            <v>1312F4309810099</v>
          </cell>
          <cell r="K7251" t="str">
            <v>资源产业路</v>
          </cell>
          <cell r="L7251" t="str">
            <v>三类地区</v>
          </cell>
          <cell r="M7251"/>
          <cell r="N7251" t="str">
            <v>升级改造（提质改造）</v>
          </cell>
          <cell r="O7251" t="str">
            <v>富民村合作社</v>
          </cell>
          <cell r="R7251" t="str">
            <v>4.5</v>
          </cell>
          <cell r="S7251" t="str">
            <v>6</v>
          </cell>
          <cell r="T7251" t="str">
            <v>Y789430981</v>
          </cell>
          <cell r="U7251">
            <v>0</v>
          </cell>
          <cell r="V7251">
            <v>8.8800000000000008</v>
          </cell>
          <cell r="W7251">
            <v>8.8800000000000008</v>
          </cell>
        </row>
        <row r="7252">
          <cell r="I7252" t="str">
            <v>共华镇谭家岭至八形汊长河公路</v>
          </cell>
          <cell r="J7252" t="str">
            <v>1312F4309810085</v>
          </cell>
          <cell r="K7252" t="str">
            <v>资源产业路</v>
          </cell>
          <cell r="L7252" t="str">
            <v>三类地区</v>
          </cell>
          <cell r="M7252"/>
          <cell r="N7252" t="str">
            <v>升级改造（提质改造）</v>
          </cell>
          <cell r="O7252" t="str">
            <v>八形汊长河光伏发电</v>
          </cell>
          <cell r="R7252" t="str">
            <v>3.5</v>
          </cell>
          <cell r="S7252" t="str">
            <v>6</v>
          </cell>
          <cell r="T7252" t="str">
            <v>C334430981</v>
          </cell>
          <cell r="U7252">
            <v>0</v>
          </cell>
          <cell r="V7252">
            <v>4.5960000000000001</v>
          </cell>
          <cell r="W7252">
            <v>4.5960000000000001</v>
          </cell>
        </row>
        <row r="7253">
          <cell r="I7253" t="str">
            <v>华田渔场道路</v>
          </cell>
          <cell r="J7253" t="str">
            <v>1312F4309810098</v>
          </cell>
          <cell r="K7253" t="str">
            <v>资源产业路</v>
          </cell>
          <cell r="L7253" t="str">
            <v>三类地区</v>
          </cell>
          <cell r="M7253"/>
          <cell r="N7253" t="str">
            <v>升级改造（提质改造）</v>
          </cell>
          <cell r="O7253" t="str">
            <v>华田渔业养殖</v>
          </cell>
          <cell r="R7253" t="str">
            <v>4.5</v>
          </cell>
          <cell r="S7253" t="str">
            <v>6</v>
          </cell>
          <cell r="T7253" t="str">
            <v>Y711430981</v>
          </cell>
          <cell r="U7253">
            <v>0</v>
          </cell>
          <cell r="V7253">
            <v>3.298</v>
          </cell>
          <cell r="W7253">
            <v>3.298</v>
          </cell>
        </row>
        <row r="7254">
          <cell r="I7254" t="str">
            <v>黄金贡柚特色产业园道路</v>
          </cell>
          <cell r="J7254" t="str">
            <v>1312F4309810005</v>
          </cell>
          <cell r="K7254" t="str">
            <v>资源产业路</v>
          </cell>
          <cell r="L7254" t="str">
            <v>三类地区</v>
          </cell>
          <cell r="M7254"/>
          <cell r="N7254" t="str">
            <v>升级改造（提质改造）</v>
          </cell>
          <cell r="O7254" t="str">
            <v>黄金贡柚特色产业园</v>
          </cell>
          <cell r="R7254" t="str">
            <v>4.5</v>
          </cell>
          <cell r="S7254" t="str">
            <v>6</v>
          </cell>
          <cell r="T7254" t="str">
            <v>Y731430981</v>
          </cell>
          <cell r="U7254">
            <v>0</v>
          </cell>
          <cell r="V7254">
            <v>2.5</v>
          </cell>
          <cell r="W7254">
            <v>2.5</v>
          </cell>
        </row>
        <row r="7255">
          <cell r="I7255" t="str">
            <v>黄茅洲镇红旗村果园产业公路</v>
          </cell>
          <cell r="J7255" t="str">
            <v>1312F4309810081</v>
          </cell>
          <cell r="K7255" t="str">
            <v>资源产业路</v>
          </cell>
          <cell r="L7255" t="str">
            <v>三类地区</v>
          </cell>
          <cell r="M7255"/>
          <cell r="N7255" t="str">
            <v>升级改造（提质改造）</v>
          </cell>
          <cell r="O7255" t="str">
            <v>黄茅洲镇红旗村果园产业</v>
          </cell>
          <cell r="R7255" t="str">
            <v>3.5</v>
          </cell>
          <cell r="S7255" t="str">
            <v>6</v>
          </cell>
          <cell r="T7255" t="str">
            <v>C857430981</v>
          </cell>
          <cell r="U7255">
            <v>0</v>
          </cell>
          <cell r="V7255">
            <v>2.59</v>
          </cell>
          <cell r="W7255">
            <v>2.59</v>
          </cell>
        </row>
        <row r="7256">
          <cell r="I7256" t="str">
            <v>黄土包村产业园道路</v>
          </cell>
          <cell r="J7256" t="str">
            <v>1312F4309810094</v>
          </cell>
          <cell r="K7256" t="str">
            <v>资源产业路</v>
          </cell>
          <cell r="L7256" t="str">
            <v>三类地区</v>
          </cell>
          <cell r="M7256"/>
          <cell r="N7256" t="str">
            <v>升级改造（提质改造）</v>
          </cell>
          <cell r="O7256" t="str">
            <v>黄土包村产业园</v>
          </cell>
          <cell r="R7256" t="str">
            <v>4.5</v>
          </cell>
          <cell r="S7256" t="str">
            <v>6</v>
          </cell>
          <cell r="T7256" t="str">
            <v>C326430981</v>
          </cell>
          <cell r="U7256">
            <v>0</v>
          </cell>
          <cell r="V7256">
            <v>2.7</v>
          </cell>
          <cell r="W7256">
            <v>2.7</v>
          </cell>
        </row>
        <row r="7257">
          <cell r="I7257" t="str">
            <v>老屋冲村产业园道路</v>
          </cell>
          <cell r="J7257" t="str">
            <v>1312F4309810087</v>
          </cell>
          <cell r="K7257" t="str">
            <v>资源产业路</v>
          </cell>
          <cell r="L7257" t="str">
            <v>三类地区</v>
          </cell>
          <cell r="M7257"/>
          <cell r="N7257" t="str">
            <v>升级改造（提质改造）</v>
          </cell>
          <cell r="O7257" t="str">
            <v>老屋冲村产业园</v>
          </cell>
          <cell r="R7257" t="str">
            <v>3.5</v>
          </cell>
          <cell r="S7257" t="str">
            <v>6</v>
          </cell>
          <cell r="T7257" t="str">
            <v>C658430981</v>
          </cell>
          <cell r="U7257">
            <v>0</v>
          </cell>
          <cell r="V7257">
            <v>3</v>
          </cell>
          <cell r="W7257">
            <v>3</v>
          </cell>
        </row>
        <row r="7258">
          <cell r="I7258" t="str">
            <v>美丽乡村和平村公路</v>
          </cell>
          <cell r="J7258" t="str">
            <v>1312F4309810090</v>
          </cell>
          <cell r="K7258" t="str">
            <v>资源产业路</v>
          </cell>
          <cell r="L7258" t="str">
            <v>三类地区</v>
          </cell>
          <cell r="M7258"/>
          <cell r="N7258" t="str">
            <v>升级改造（提质改造）</v>
          </cell>
          <cell r="O7258" t="str">
            <v>和平村美丽乡村</v>
          </cell>
          <cell r="R7258" t="str">
            <v>4.5</v>
          </cell>
          <cell r="S7258" t="str">
            <v>6</v>
          </cell>
          <cell r="T7258" t="str">
            <v>Y019430981</v>
          </cell>
          <cell r="U7258">
            <v>0</v>
          </cell>
          <cell r="V7258">
            <v>7.66</v>
          </cell>
          <cell r="W7258">
            <v>7.66</v>
          </cell>
        </row>
        <row r="7259">
          <cell r="I7259" t="str">
            <v>南大膳镇小康至灵官嘴公路</v>
          </cell>
          <cell r="J7259" t="str">
            <v>1312F4309810082</v>
          </cell>
          <cell r="K7259" t="str">
            <v>资源产业路</v>
          </cell>
          <cell r="L7259" t="str">
            <v>三类地区</v>
          </cell>
          <cell r="M7259"/>
          <cell r="N7259" t="str">
            <v>升级改造（提质改造）</v>
          </cell>
          <cell r="O7259" t="str">
            <v>南大膳镇灵官嘴村产业园</v>
          </cell>
          <cell r="R7259" t="str">
            <v>4.5</v>
          </cell>
          <cell r="S7259" t="str">
            <v>6</v>
          </cell>
          <cell r="T7259" t="str">
            <v>Y701430981</v>
          </cell>
          <cell r="U7259">
            <v>0</v>
          </cell>
          <cell r="V7259">
            <v>4.9779999999999998</v>
          </cell>
          <cell r="W7259">
            <v>4.9779999999999998</v>
          </cell>
        </row>
        <row r="7260">
          <cell r="I7260" t="str">
            <v>南洞庭徐家岭渡口至东头咀公路</v>
          </cell>
          <cell r="J7260" t="str">
            <v>1312F4309810088</v>
          </cell>
          <cell r="K7260" t="str">
            <v>资源产业路</v>
          </cell>
          <cell r="L7260" t="str">
            <v>三类地区</v>
          </cell>
          <cell r="M7260"/>
          <cell r="N7260" t="str">
            <v>升级改造（提质改造）</v>
          </cell>
          <cell r="O7260" t="str">
            <v>南洞庭东头咀产业园</v>
          </cell>
          <cell r="R7260" t="str">
            <v>3.5</v>
          </cell>
          <cell r="S7260" t="str">
            <v>6</v>
          </cell>
          <cell r="T7260" t="str">
            <v>C623430981</v>
          </cell>
          <cell r="U7260">
            <v>0</v>
          </cell>
          <cell r="V7260">
            <v>2.7450000000000001</v>
          </cell>
          <cell r="W7260">
            <v>2.7450000000000001</v>
          </cell>
        </row>
        <row r="7261">
          <cell r="I7261" t="str">
            <v>南嘴镇柑桔品改产业公路</v>
          </cell>
          <cell r="J7261" t="str">
            <v>1312F4309810079</v>
          </cell>
          <cell r="K7261" t="str">
            <v>资源产业路</v>
          </cell>
          <cell r="L7261" t="str">
            <v>三类地区</v>
          </cell>
          <cell r="M7261"/>
          <cell r="N7261" t="str">
            <v>升级改造（提质改造）</v>
          </cell>
          <cell r="O7261" t="str">
            <v>南嘴镇柑桔品改产业园</v>
          </cell>
          <cell r="R7261" t="str">
            <v>4.5</v>
          </cell>
          <cell r="S7261" t="str">
            <v>6</v>
          </cell>
          <cell r="T7261" t="str">
            <v>X008430981</v>
          </cell>
          <cell r="U7261">
            <v>0</v>
          </cell>
          <cell r="V7261">
            <v>12.625999999999999</v>
          </cell>
          <cell r="W7261">
            <v>12.625999999999999</v>
          </cell>
        </row>
        <row r="7262">
          <cell r="I7262" t="str">
            <v>四季红镇先锋村至红旗村公路</v>
          </cell>
          <cell r="J7262" t="str">
            <v>1312F4309810084</v>
          </cell>
          <cell r="K7262" t="str">
            <v>资源产业路</v>
          </cell>
          <cell r="L7262" t="str">
            <v>三类地区</v>
          </cell>
          <cell r="M7262"/>
          <cell r="N7262" t="str">
            <v>升级改造（提质改造）</v>
          </cell>
          <cell r="O7262" t="str">
            <v>四季红镇先锋村产业园</v>
          </cell>
          <cell r="R7262" t="str">
            <v>4.5</v>
          </cell>
          <cell r="S7262" t="str">
            <v>6</v>
          </cell>
          <cell r="T7262" t="str">
            <v>C86A430981</v>
          </cell>
          <cell r="U7262">
            <v>0</v>
          </cell>
          <cell r="V7262">
            <v>5.7610000000000001</v>
          </cell>
          <cell r="W7262">
            <v>5.7610000000000001</v>
          </cell>
        </row>
        <row r="7263">
          <cell r="I7263" t="str">
            <v>新湾镇柑桔品改产业公路</v>
          </cell>
          <cell r="J7263" t="str">
            <v>1312F4309810092</v>
          </cell>
          <cell r="K7263" t="str">
            <v>资源产业路</v>
          </cell>
          <cell r="L7263" t="str">
            <v>三类地区</v>
          </cell>
          <cell r="M7263"/>
          <cell r="N7263" t="str">
            <v>升级改造（提质改造）</v>
          </cell>
          <cell r="O7263" t="str">
            <v>新湾镇柑桔品改产业园</v>
          </cell>
          <cell r="R7263" t="str">
            <v>3.5</v>
          </cell>
          <cell r="S7263" t="str">
            <v>6</v>
          </cell>
          <cell r="T7263" t="str">
            <v>CCC9430981</v>
          </cell>
          <cell r="U7263">
            <v>0</v>
          </cell>
          <cell r="V7263">
            <v>6.6740000000000004</v>
          </cell>
          <cell r="W7263">
            <v>6.6740000000000004</v>
          </cell>
        </row>
        <row r="7264">
          <cell r="I7264" t="str">
            <v>新湾镇现代农旅发展与柑桔品改有机融合示范园道路</v>
          </cell>
          <cell r="J7264" t="str">
            <v>1312F4309810010</v>
          </cell>
          <cell r="K7264" t="str">
            <v>资源产业路</v>
          </cell>
          <cell r="L7264" t="str">
            <v>三类地区</v>
          </cell>
          <cell r="M7264"/>
          <cell r="N7264" t="str">
            <v>升级改造（提质改造）</v>
          </cell>
          <cell r="O7264" t="str">
            <v>新湾镇现代农旅发展与柑桔品改有机融合示范园</v>
          </cell>
          <cell r="R7264" t="str">
            <v>3.5</v>
          </cell>
          <cell r="S7264" t="str">
            <v>6</v>
          </cell>
          <cell r="T7264" t="str">
            <v>C103430981</v>
          </cell>
          <cell r="U7264">
            <v>0</v>
          </cell>
          <cell r="V7264">
            <v>1.798</v>
          </cell>
          <cell r="W7264">
            <v>1.798</v>
          </cell>
        </row>
        <row r="7265">
          <cell r="I7265" t="str">
            <v>阳罗洲镇七子浃至俩仪公路</v>
          </cell>
          <cell r="J7265" t="str">
            <v>1312F4309810080</v>
          </cell>
          <cell r="K7265" t="str">
            <v>资源产业路</v>
          </cell>
          <cell r="L7265" t="str">
            <v>三类地区</v>
          </cell>
          <cell r="M7265"/>
          <cell r="N7265" t="str">
            <v>升级改造（提质改造）</v>
          </cell>
          <cell r="O7265" t="str">
            <v>阳罗洲镇俩仪村产业园</v>
          </cell>
          <cell r="R7265" t="str">
            <v>4.5</v>
          </cell>
          <cell r="S7265" t="str">
            <v>6(5.5)</v>
          </cell>
          <cell r="T7265" t="str">
            <v>X001430981</v>
          </cell>
          <cell r="U7265">
            <v>0</v>
          </cell>
          <cell r="V7265">
            <v>17.591000000000001</v>
          </cell>
          <cell r="W7265">
            <v>17.591000000000001</v>
          </cell>
        </row>
        <row r="7266">
          <cell r="I7266" t="str">
            <v>沅江市长进水稻专业合作社道路</v>
          </cell>
          <cell r="J7266" t="str">
            <v>1312F4309810002</v>
          </cell>
          <cell r="K7266" t="str">
            <v>资源产业路</v>
          </cell>
          <cell r="L7266" t="str">
            <v>三类地区</v>
          </cell>
          <cell r="M7266"/>
          <cell r="N7266" t="str">
            <v>升级改造（提质改造）</v>
          </cell>
          <cell r="O7266" t="str">
            <v>沅江市长进水稻专业合作社</v>
          </cell>
          <cell r="R7266" t="str">
            <v>3.5</v>
          </cell>
          <cell r="S7266" t="str">
            <v>6(4.5)</v>
          </cell>
          <cell r="T7266" t="str">
            <v>Y725430981</v>
          </cell>
          <cell r="U7266">
            <v>0</v>
          </cell>
          <cell r="V7266">
            <v>2.99</v>
          </cell>
          <cell r="W7266">
            <v>2.99</v>
          </cell>
        </row>
        <row r="7267">
          <cell r="I7267" t="str">
            <v>沅江市共华镇福安村益农服务社道路</v>
          </cell>
          <cell r="J7267" t="str">
            <v>1312F4309810003</v>
          </cell>
          <cell r="K7267" t="str">
            <v>资源产业路</v>
          </cell>
          <cell r="L7267" t="str">
            <v>三类地区</v>
          </cell>
          <cell r="M7267"/>
          <cell r="N7267" t="str">
            <v>升级改造（提质改造）</v>
          </cell>
          <cell r="O7267" t="str">
            <v>沅江市共华镇福安村益农服务社</v>
          </cell>
          <cell r="R7267" t="str">
            <v>4.5</v>
          </cell>
          <cell r="S7267" t="str">
            <v>6</v>
          </cell>
          <cell r="T7267" t="str">
            <v>X009430981</v>
          </cell>
          <cell r="U7267">
            <v>0</v>
          </cell>
          <cell r="V7267">
            <v>6.5</v>
          </cell>
          <cell r="W7267">
            <v>6.5</v>
          </cell>
        </row>
        <row r="7268">
          <cell r="I7268" t="str">
            <v>泗湖山镇冯鑫农业特色产业园道路</v>
          </cell>
          <cell r="J7268" t="str">
            <v>1312F4309810013</v>
          </cell>
          <cell r="K7268" t="str">
            <v>资源产业路</v>
          </cell>
          <cell r="L7268" t="str">
            <v>三类地区</v>
          </cell>
          <cell r="M7268"/>
          <cell r="N7268" t="str">
            <v>升级改造（提质改造）</v>
          </cell>
          <cell r="O7268" t="str">
            <v>泗湖山镇冯鑫农业特色产业园</v>
          </cell>
          <cell r="R7268" t="str">
            <v>3.5</v>
          </cell>
          <cell r="S7268" t="str">
            <v>6</v>
          </cell>
          <cell r="T7268" t="str">
            <v>Y741430981</v>
          </cell>
          <cell r="U7268">
            <v>0</v>
          </cell>
          <cell r="V7268">
            <v>1.95</v>
          </cell>
          <cell r="W7268">
            <v>1.95</v>
          </cell>
        </row>
        <row r="7269">
          <cell r="I7269" t="str">
            <v>漉湖场部公路</v>
          </cell>
          <cell r="J7269" t="str">
            <v>1312F4309810083</v>
          </cell>
          <cell r="K7269" t="str">
            <v>资源产业路</v>
          </cell>
          <cell r="L7269" t="str">
            <v>三类地区</v>
          </cell>
          <cell r="M7269"/>
          <cell r="N7269" t="str">
            <v>升级改造（提质改造）</v>
          </cell>
          <cell r="O7269" t="str">
            <v>漉湖产业园</v>
          </cell>
          <cell r="R7269" t="str">
            <v>4.5</v>
          </cell>
          <cell r="S7269" t="str">
            <v>6</v>
          </cell>
          <cell r="T7269" t="str">
            <v>Y022430981</v>
          </cell>
          <cell r="U7269">
            <v>0</v>
          </cell>
          <cell r="V7269">
            <v>2.089</v>
          </cell>
          <cell r="W7269">
            <v>2.089</v>
          </cell>
        </row>
        <row r="7270">
          <cell r="I7270" t="str">
            <v>老河口村殡仪馆连接线农村公路工程</v>
          </cell>
          <cell r="J7270" t="str">
            <v>1312F4309900182</v>
          </cell>
          <cell r="K7270" t="str">
            <v>资源产业路</v>
          </cell>
          <cell r="L7270" t="str">
            <v>三类地区</v>
          </cell>
          <cell r="M7270"/>
          <cell r="N7270" t="str">
            <v>新建</v>
          </cell>
          <cell r="O7270" t="str">
            <v>大通湖殡仪馆</v>
          </cell>
          <cell r="R7270" t="str">
            <v>0</v>
          </cell>
          <cell r="S7270" t="str">
            <v>6</v>
          </cell>
          <cell r="T7270" t="str">
            <v>无</v>
          </cell>
          <cell r="U7270">
            <v>0</v>
          </cell>
          <cell r="V7270">
            <v>1.1000000000000001</v>
          </cell>
          <cell r="W7270">
            <v>1.1000000000000001</v>
          </cell>
        </row>
        <row r="7271">
          <cell r="I7271" t="str">
            <v>民生米业至S307公路提质改造工程</v>
          </cell>
          <cell r="J7271" t="str">
            <v>1312F4309900179</v>
          </cell>
          <cell r="K7271" t="str">
            <v>资源产业路</v>
          </cell>
          <cell r="L7271" t="str">
            <v>三类地区</v>
          </cell>
          <cell r="M7271"/>
          <cell r="N7271" t="str">
            <v>升级改造（提质改造）</v>
          </cell>
          <cell r="O7271" t="str">
            <v>大通湖区民生米业</v>
          </cell>
          <cell r="R7271" t="str">
            <v>4.5</v>
          </cell>
          <cell r="S7271" t="str">
            <v>7.5</v>
          </cell>
          <cell r="T7271" t="str">
            <v>X021430990</v>
          </cell>
          <cell r="U7271">
            <v>1</v>
          </cell>
          <cell r="V7271">
            <v>2.16</v>
          </cell>
          <cell r="W7271">
            <v>1.1599999999999999</v>
          </cell>
        </row>
        <row r="7272">
          <cell r="I7272" t="str">
            <v>大潭州村并村连接道路</v>
          </cell>
          <cell r="J7272" t="str">
            <v>1327F4309020002</v>
          </cell>
          <cell r="K7272" t="str">
            <v>新村与撤并村便捷连通</v>
          </cell>
          <cell r="L7272" t="str">
            <v>三类地区</v>
          </cell>
          <cell r="M7272"/>
          <cell r="N7272" t="str">
            <v>升级改造（提质改造）</v>
          </cell>
          <cell r="O7272" t="str">
            <v>大潭州村</v>
          </cell>
          <cell r="P7272" t="str">
            <v>等外公路</v>
          </cell>
          <cell r="R7272" t="str">
            <v>0</v>
          </cell>
          <cell r="S7272" t="str">
            <v>3.5</v>
          </cell>
          <cell r="T7272" t="str">
            <v>c040430902</v>
          </cell>
          <cell r="U7272">
            <v>0</v>
          </cell>
          <cell r="V7272">
            <v>1.4</v>
          </cell>
          <cell r="W7272">
            <v>1.4</v>
          </cell>
        </row>
        <row r="7273">
          <cell r="I7273" t="str">
            <v>东香村并村连接道路</v>
          </cell>
          <cell r="J7273" t="str">
            <v>1327F4309020009</v>
          </cell>
          <cell r="K7273" t="str">
            <v>新村与撤并村便捷连通</v>
          </cell>
          <cell r="L7273" t="str">
            <v>三类地区</v>
          </cell>
          <cell r="M7273"/>
          <cell r="N7273" t="str">
            <v>新建</v>
          </cell>
          <cell r="O7273" t="str">
            <v>东香村</v>
          </cell>
          <cell r="P7273" t="str">
            <v>等外公路</v>
          </cell>
          <cell r="R7273" t="str">
            <v>0</v>
          </cell>
          <cell r="S7273" t="str">
            <v>3.5</v>
          </cell>
          <cell r="T7273" t="str">
            <v>无</v>
          </cell>
          <cell r="U7273">
            <v>0</v>
          </cell>
          <cell r="V7273">
            <v>2.97</v>
          </cell>
          <cell r="W7273">
            <v>2.97</v>
          </cell>
        </row>
        <row r="7274">
          <cell r="I7274" t="str">
            <v>官楼坪村并村连接通道</v>
          </cell>
          <cell r="J7274" t="str">
            <v>1327F4309020007</v>
          </cell>
          <cell r="K7274" t="str">
            <v>新村与撤并村便捷连通</v>
          </cell>
          <cell r="L7274" t="str">
            <v>三类地区</v>
          </cell>
          <cell r="M7274"/>
          <cell r="N7274" t="str">
            <v>新建</v>
          </cell>
          <cell r="O7274" t="str">
            <v>官楼坪村</v>
          </cell>
          <cell r="P7274" t="str">
            <v>等外公路</v>
          </cell>
          <cell r="R7274" t="str">
            <v>0</v>
          </cell>
          <cell r="S7274" t="str">
            <v>3.5</v>
          </cell>
          <cell r="T7274" t="str">
            <v>无</v>
          </cell>
          <cell r="U7274">
            <v>0</v>
          </cell>
          <cell r="V7274">
            <v>1.78</v>
          </cell>
          <cell r="W7274">
            <v>1.78</v>
          </cell>
        </row>
        <row r="7275">
          <cell r="I7275" t="str">
            <v>合兴村并村便捷连接通道</v>
          </cell>
          <cell r="J7275" t="str">
            <v>1327F4309020003</v>
          </cell>
          <cell r="K7275" t="str">
            <v>新村与撤并村便捷连通</v>
          </cell>
          <cell r="L7275" t="str">
            <v>三类地区</v>
          </cell>
          <cell r="M7275"/>
          <cell r="N7275" t="str">
            <v>新建</v>
          </cell>
          <cell r="O7275" t="str">
            <v>合兴村</v>
          </cell>
          <cell r="R7275" t="str">
            <v>0</v>
          </cell>
          <cell r="S7275" t="str">
            <v>3.5</v>
          </cell>
          <cell r="T7275" t="str">
            <v>无</v>
          </cell>
          <cell r="U7275">
            <v>0</v>
          </cell>
          <cell r="V7275">
            <v>1.47</v>
          </cell>
          <cell r="W7275">
            <v>1.47</v>
          </cell>
        </row>
        <row r="7276">
          <cell r="I7276" t="str">
            <v>双枫树并村连接通道</v>
          </cell>
          <cell r="J7276" t="str">
            <v>1327F4309020004</v>
          </cell>
          <cell r="K7276" t="str">
            <v>新村与撤并村便捷连通</v>
          </cell>
          <cell r="L7276" t="str">
            <v>三类地区</v>
          </cell>
          <cell r="M7276"/>
          <cell r="N7276" t="str">
            <v>新建</v>
          </cell>
          <cell r="O7276" t="str">
            <v>双枫树村</v>
          </cell>
          <cell r="P7276" t="str">
            <v>无路</v>
          </cell>
          <cell r="R7276" t="str">
            <v>0</v>
          </cell>
          <cell r="S7276" t="str">
            <v>3.5</v>
          </cell>
          <cell r="T7276" t="str">
            <v>无</v>
          </cell>
          <cell r="U7276">
            <v>0</v>
          </cell>
          <cell r="V7276">
            <v>0.94</v>
          </cell>
          <cell r="W7276">
            <v>0.94</v>
          </cell>
        </row>
        <row r="7277">
          <cell r="I7277" t="str">
            <v>田庄湾村并村连接通道</v>
          </cell>
          <cell r="J7277" t="str">
            <v>1327F4309020005</v>
          </cell>
          <cell r="K7277" t="str">
            <v>新村与撤并村便捷连通</v>
          </cell>
          <cell r="L7277" t="str">
            <v>三类地区</v>
          </cell>
          <cell r="M7277"/>
          <cell r="N7277" t="str">
            <v>升级改造（提质改造）</v>
          </cell>
          <cell r="O7277" t="str">
            <v>田庄湾村</v>
          </cell>
          <cell r="P7277" t="str">
            <v>四级公路</v>
          </cell>
          <cell r="R7277" t="str">
            <v>0</v>
          </cell>
          <cell r="S7277" t="str">
            <v>3.5</v>
          </cell>
          <cell r="T7277" t="str">
            <v>Y052430902</v>
          </cell>
          <cell r="U7277">
            <v>0</v>
          </cell>
          <cell r="V7277">
            <v>1.7250000000000001</v>
          </cell>
          <cell r="W7277">
            <v>1.7250000000000001</v>
          </cell>
        </row>
        <row r="7278">
          <cell r="I7278" t="str">
            <v>新风村并村连接道路</v>
          </cell>
          <cell r="J7278" t="str">
            <v>1327F4309020010</v>
          </cell>
          <cell r="K7278" t="str">
            <v>新村与撤并村便捷连通</v>
          </cell>
          <cell r="L7278" t="str">
            <v>三类地区</v>
          </cell>
          <cell r="M7278"/>
          <cell r="N7278" t="str">
            <v>新建</v>
          </cell>
          <cell r="O7278" t="str">
            <v>新风村</v>
          </cell>
          <cell r="P7278" t="str">
            <v>等外公路</v>
          </cell>
          <cell r="R7278" t="str">
            <v>0</v>
          </cell>
          <cell r="S7278" t="str">
            <v>3.5</v>
          </cell>
          <cell r="T7278" t="str">
            <v>无</v>
          </cell>
          <cell r="U7278">
            <v>0</v>
          </cell>
          <cell r="V7278">
            <v>0.86</v>
          </cell>
          <cell r="W7278">
            <v>0.86</v>
          </cell>
        </row>
        <row r="7279">
          <cell r="I7279" t="str">
            <v>新胜村并村连接通道</v>
          </cell>
          <cell r="J7279" t="str">
            <v>1327F4309020006</v>
          </cell>
          <cell r="K7279" t="str">
            <v>新村与撤并村便捷连通</v>
          </cell>
          <cell r="L7279" t="str">
            <v>三类地区</v>
          </cell>
          <cell r="M7279"/>
          <cell r="N7279" t="str">
            <v>升级改造（提质改造）</v>
          </cell>
          <cell r="O7279" t="str">
            <v>新胜村</v>
          </cell>
          <cell r="P7279" t="str">
            <v>等外公路</v>
          </cell>
          <cell r="R7279" t="str">
            <v>0</v>
          </cell>
          <cell r="S7279" t="str">
            <v>3.5</v>
          </cell>
          <cell r="T7279" t="str">
            <v>Y234430902</v>
          </cell>
          <cell r="U7279">
            <v>0</v>
          </cell>
          <cell r="V7279">
            <v>1.74</v>
          </cell>
          <cell r="W7279">
            <v>1.74</v>
          </cell>
        </row>
        <row r="7280">
          <cell r="I7280" t="str">
            <v>新塘村并村连接道路</v>
          </cell>
          <cell r="J7280" t="str">
            <v>1327F4309020008</v>
          </cell>
          <cell r="K7280" t="str">
            <v>新村与撤并村便捷连通</v>
          </cell>
          <cell r="L7280" t="str">
            <v>三类地区</v>
          </cell>
          <cell r="M7280"/>
          <cell r="N7280" t="str">
            <v>新建</v>
          </cell>
          <cell r="O7280" t="str">
            <v>新塘村</v>
          </cell>
          <cell r="P7280" t="str">
            <v>等外公路</v>
          </cell>
          <cell r="R7280" t="str">
            <v>0</v>
          </cell>
          <cell r="S7280" t="str">
            <v>3.5</v>
          </cell>
          <cell r="T7280" t="str">
            <v>无</v>
          </cell>
          <cell r="U7280">
            <v>0</v>
          </cell>
          <cell r="V7280">
            <v>0.9</v>
          </cell>
          <cell r="W7280">
            <v>0.9</v>
          </cell>
        </row>
        <row r="7281">
          <cell r="I7281" t="str">
            <v>左家仑村并村连接道路</v>
          </cell>
          <cell r="J7281" t="str">
            <v>1327F4309020001</v>
          </cell>
          <cell r="K7281" t="str">
            <v>新村与撤并村便捷连通</v>
          </cell>
          <cell r="L7281" t="str">
            <v>三类地区</v>
          </cell>
          <cell r="M7281"/>
          <cell r="N7281" t="str">
            <v>新建</v>
          </cell>
          <cell r="O7281" t="str">
            <v>左家仑村</v>
          </cell>
          <cell r="P7281" t="str">
            <v>等外公路</v>
          </cell>
          <cell r="R7281" t="str">
            <v>0</v>
          </cell>
          <cell r="S7281" t="str">
            <v>3.5</v>
          </cell>
          <cell r="T7281" t="str">
            <v>无</v>
          </cell>
          <cell r="U7281">
            <v>0</v>
          </cell>
          <cell r="V7281">
            <v>1.52</v>
          </cell>
          <cell r="W7281">
            <v>1.52</v>
          </cell>
        </row>
        <row r="7282">
          <cell r="I7282" t="str">
            <v>G319-东塘湾组连接路</v>
          </cell>
          <cell r="J7282" t="str">
            <v>1327F4309030043</v>
          </cell>
          <cell r="K7282" t="str">
            <v>新村与撤并村便捷连通</v>
          </cell>
          <cell r="L7282" t="str">
            <v>三类地区</v>
          </cell>
          <cell r="M7282"/>
          <cell r="N7282" t="str">
            <v>新建</v>
          </cell>
          <cell r="O7282" t="str">
            <v>宁家铺村</v>
          </cell>
          <cell r="P7282" t="str">
            <v>无路</v>
          </cell>
          <cell r="R7282" t="str">
            <v>0</v>
          </cell>
          <cell r="S7282" t="str">
            <v>3.5</v>
          </cell>
          <cell r="T7282" t="str">
            <v>无</v>
          </cell>
          <cell r="U7282">
            <v>0</v>
          </cell>
          <cell r="V7282">
            <v>0.72099999999999997</v>
          </cell>
          <cell r="W7282">
            <v>0.72099999999999997</v>
          </cell>
        </row>
        <row r="7283">
          <cell r="I7283" t="str">
            <v>G536-门楼组连接路</v>
          </cell>
          <cell r="J7283" t="str">
            <v>1327F4309030048</v>
          </cell>
          <cell r="K7283" t="str">
            <v>新村与撤并村便捷连通</v>
          </cell>
          <cell r="L7283" t="str">
            <v>三类地区</v>
          </cell>
          <cell r="M7283"/>
          <cell r="N7283" t="str">
            <v>新建</v>
          </cell>
          <cell r="O7283" t="str">
            <v>新月村</v>
          </cell>
          <cell r="P7283" t="str">
            <v>无路</v>
          </cell>
          <cell r="R7283" t="str">
            <v>0</v>
          </cell>
          <cell r="S7283" t="str">
            <v>3.5</v>
          </cell>
          <cell r="T7283" t="str">
            <v>无</v>
          </cell>
          <cell r="U7283">
            <v>0</v>
          </cell>
          <cell r="V7283">
            <v>0.6</v>
          </cell>
          <cell r="W7283">
            <v>0.6</v>
          </cell>
        </row>
        <row r="7284">
          <cell r="I7284" t="str">
            <v>V112-羊角中学连接路</v>
          </cell>
          <cell r="J7284" t="str">
            <v>1327F4309030036</v>
          </cell>
          <cell r="K7284" t="str">
            <v>新村与撤并村便捷连通</v>
          </cell>
          <cell r="L7284" t="str">
            <v>三类地区</v>
          </cell>
          <cell r="M7284"/>
          <cell r="N7284" t="str">
            <v>新建</v>
          </cell>
          <cell r="O7284" t="str">
            <v>龙荣村</v>
          </cell>
          <cell r="P7284" t="str">
            <v>无路</v>
          </cell>
          <cell r="R7284" t="str">
            <v>0</v>
          </cell>
          <cell r="S7284" t="str">
            <v>3.5</v>
          </cell>
          <cell r="T7284" t="str">
            <v>无</v>
          </cell>
          <cell r="U7284">
            <v>0</v>
          </cell>
          <cell r="V7284">
            <v>1.3</v>
          </cell>
          <cell r="W7284">
            <v>1.3</v>
          </cell>
        </row>
        <row r="7285">
          <cell r="I7285" t="str">
            <v>X018-谢家港连接路</v>
          </cell>
          <cell r="J7285" t="str">
            <v>1327F4309030098</v>
          </cell>
          <cell r="K7285" t="str">
            <v>新村与撤并村便捷连通</v>
          </cell>
          <cell r="L7285" t="str">
            <v>三类地区</v>
          </cell>
          <cell r="M7285"/>
          <cell r="N7285" t="str">
            <v>新建</v>
          </cell>
          <cell r="O7285" t="str">
            <v>千家洲村</v>
          </cell>
          <cell r="P7285" t="str">
            <v>等外公路</v>
          </cell>
          <cell r="R7285" t="str">
            <v>3.5</v>
          </cell>
          <cell r="S7285" t="str">
            <v>3.5</v>
          </cell>
          <cell r="T7285" t="str">
            <v>无</v>
          </cell>
          <cell r="U7285">
            <v>0</v>
          </cell>
          <cell r="V7285">
            <v>1.4</v>
          </cell>
          <cell r="W7285">
            <v>1.4</v>
          </cell>
        </row>
        <row r="7286">
          <cell r="I7286" t="str">
            <v>X025-东塘湾连接路</v>
          </cell>
          <cell r="J7286" t="str">
            <v>1327F4309030094</v>
          </cell>
          <cell r="K7286" t="str">
            <v>新村与撤并村便捷连通</v>
          </cell>
          <cell r="L7286" t="str">
            <v>三类地区</v>
          </cell>
          <cell r="M7286"/>
          <cell r="N7286" t="str">
            <v>新建</v>
          </cell>
          <cell r="O7286" t="str">
            <v>张家塘村</v>
          </cell>
          <cell r="P7286" t="str">
            <v>等外公路</v>
          </cell>
          <cell r="R7286" t="str">
            <v>3.5</v>
          </cell>
          <cell r="S7286" t="str">
            <v>3.5</v>
          </cell>
          <cell r="T7286" t="str">
            <v>无</v>
          </cell>
          <cell r="U7286">
            <v>0</v>
          </cell>
          <cell r="V7286">
            <v>1.05</v>
          </cell>
          <cell r="W7286">
            <v>1.05</v>
          </cell>
        </row>
        <row r="7287">
          <cell r="I7287" t="str">
            <v>安子冲-宁乡新联主干道公路</v>
          </cell>
          <cell r="J7287" t="str">
            <v>1327F4309030084</v>
          </cell>
          <cell r="K7287" t="str">
            <v>新村与撤并村便捷连通</v>
          </cell>
          <cell r="L7287" t="str">
            <v>三类地区</v>
          </cell>
          <cell r="M7287"/>
          <cell r="N7287" t="str">
            <v>新建</v>
          </cell>
          <cell r="O7287" t="str">
            <v>枫树山村</v>
          </cell>
          <cell r="P7287" t="str">
            <v>等外公路</v>
          </cell>
          <cell r="R7287" t="str">
            <v>3.5</v>
          </cell>
          <cell r="S7287" t="str">
            <v>3.5</v>
          </cell>
          <cell r="T7287" t="str">
            <v>无</v>
          </cell>
          <cell r="U7287">
            <v>0</v>
          </cell>
          <cell r="V7287">
            <v>0.128</v>
          </cell>
          <cell r="W7287">
            <v>0.128</v>
          </cell>
        </row>
        <row r="7288">
          <cell r="I7288" t="str">
            <v>八陈线</v>
          </cell>
          <cell r="J7288" t="str">
            <v>1327F4309030096</v>
          </cell>
          <cell r="K7288" t="str">
            <v>新村与撤并村便捷连通</v>
          </cell>
          <cell r="L7288" t="str">
            <v>三类地区</v>
          </cell>
          <cell r="M7288"/>
          <cell r="N7288" t="str">
            <v>新建</v>
          </cell>
          <cell r="O7288" t="str">
            <v>八一社区</v>
          </cell>
          <cell r="P7288" t="str">
            <v>四级公路</v>
          </cell>
          <cell r="R7288" t="str">
            <v>3.5</v>
          </cell>
          <cell r="S7288" t="str">
            <v>3.5</v>
          </cell>
          <cell r="T7288" t="str">
            <v>Y047430903</v>
          </cell>
          <cell r="U7288">
            <v>0</v>
          </cell>
          <cell r="V7288">
            <v>1.6240000000000001</v>
          </cell>
          <cell r="W7288">
            <v>1.6240000000000001</v>
          </cell>
        </row>
        <row r="7289">
          <cell r="I7289" t="str">
            <v>八王山-月形山连接路</v>
          </cell>
          <cell r="J7289" t="str">
            <v>1327F4309030072</v>
          </cell>
          <cell r="K7289" t="str">
            <v>新村与撤并村便捷连通</v>
          </cell>
          <cell r="L7289" t="str">
            <v>三类地区</v>
          </cell>
          <cell r="M7289"/>
          <cell r="N7289" t="str">
            <v>新建</v>
          </cell>
          <cell r="O7289" t="str">
            <v>跳石村</v>
          </cell>
          <cell r="P7289" t="str">
            <v>等外公路</v>
          </cell>
          <cell r="R7289" t="str">
            <v>0</v>
          </cell>
          <cell r="S7289" t="str">
            <v>3.5</v>
          </cell>
          <cell r="T7289" t="str">
            <v>无</v>
          </cell>
          <cell r="U7289">
            <v>0</v>
          </cell>
          <cell r="V7289">
            <v>1.49</v>
          </cell>
          <cell r="W7289">
            <v>1.49</v>
          </cell>
        </row>
        <row r="7290">
          <cell r="I7290" t="str">
            <v>白沙-新民组连接路</v>
          </cell>
          <cell r="J7290" t="str">
            <v>1327F4309030090</v>
          </cell>
          <cell r="K7290" t="str">
            <v>新村与撤并村便捷连通</v>
          </cell>
          <cell r="L7290" t="str">
            <v>三类地区</v>
          </cell>
          <cell r="M7290"/>
          <cell r="N7290" t="str">
            <v>新建</v>
          </cell>
          <cell r="O7290" t="str">
            <v>牌口村</v>
          </cell>
          <cell r="P7290" t="str">
            <v>等外公路</v>
          </cell>
          <cell r="R7290" t="str">
            <v>3.5</v>
          </cell>
          <cell r="S7290" t="str">
            <v>3.5</v>
          </cell>
          <cell r="T7290" t="str">
            <v>无</v>
          </cell>
          <cell r="U7290">
            <v>0</v>
          </cell>
          <cell r="V7290">
            <v>1.1000000000000001</v>
          </cell>
          <cell r="W7290">
            <v>1.1000000000000001</v>
          </cell>
        </row>
        <row r="7291">
          <cell r="I7291" t="str">
            <v>蔡家冲—辣树屋场公路</v>
          </cell>
          <cell r="J7291" t="str">
            <v>1327F4309030016</v>
          </cell>
          <cell r="K7291" t="str">
            <v>新村与撤并村便捷连通</v>
          </cell>
          <cell r="L7291" t="str">
            <v>三类地区</v>
          </cell>
          <cell r="M7291"/>
          <cell r="N7291" t="str">
            <v>新建</v>
          </cell>
          <cell r="O7291" t="str">
            <v>白马坝村</v>
          </cell>
          <cell r="P7291" t="str">
            <v>无路</v>
          </cell>
          <cell r="R7291" t="str">
            <v>0</v>
          </cell>
          <cell r="S7291" t="str">
            <v>3.5</v>
          </cell>
          <cell r="T7291" t="str">
            <v>无</v>
          </cell>
          <cell r="U7291">
            <v>0</v>
          </cell>
          <cell r="V7291">
            <v>0.81200000000000006</v>
          </cell>
          <cell r="W7291">
            <v>0.81200000000000006</v>
          </cell>
        </row>
        <row r="7292">
          <cell r="I7292" t="str">
            <v>曹德安-马路组连接路</v>
          </cell>
          <cell r="J7292" t="str">
            <v>1327F4309030040</v>
          </cell>
          <cell r="K7292" t="str">
            <v>新村与撤并村便捷连通</v>
          </cell>
          <cell r="L7292" t="str">
            <v>三类地区</v>
          </cell>
          <cell r="M7292"/>
          <cell r="N7292" t="str">
            <v>新建</v>
          </cell>
          <cell r="O7292" t="str">
            <v>米香村</v>
          </cell>
          <cell r="P7292" t="str">
            <v>四级公路</v>
          </cell>
          <cell r="R7292" t="str">
            <v>0</v>
          </cell>
          <cell r="S7292" t="str">
            <v>3.5</v>
          </cell>
          <cell r="T7292" t="str">
            <v>无</v>
          </cell>
          <cell r="U7292">
            <v>0</v>
          </cell>
          <cell r="V7292">
            <v>0.16500000000000001</v>
          </cell>
          <cell r="W7292">
            <v>0.16500000000000001</v>
          </cell>
        </row>
        <row r="7293">
          <cell r="I7293" t="str">
            <v>潮头湾-佘家湾连接路</v>
          </cell>
          <cell r="J7293" t="str">
            <v>1327F4309030066</v>
          </cell>
          <cell r="K7293" t="str">
            <v>新村与撤并村便捷连通</v>
          </cell>
          <cell r="L7293" t="str">
            <v>三类地区</v>
          </cell>
          <cell r="M7293"/>
          <cell r="N7293" t="str">
            <v>新建</v>
          </cell>
          <cell r="O7293" t="str">
            <v>宫保第村</v>
          </cell>
          <cell r="P7293" t="str">
            <v>等外公路</v>
          </cell>
          <cell r="R7293" t="str">
            <v>3.5</v>
          </cell>
          <cell r="S7293" t="str">
            <v>3.5</v>
          </cell>
          <cell r="T7293" t="str">
            <v>无</v>
          </cell>
          <cell r="U7293">
            <v>0</v>
          </cell>
          <cell r="V7293">
            <v>0.82499999999999996</v>
          </cell>
          <cell r="W7293">
            <v>0.82499999999999996</v>
          </cell>
        </row>
        <row r="7294">
          <cell r="I7294" t="str">
            <v>陈家组-湾托塘公路</v>
          </cell>
          <cell r="J7294" t="str">
            <v>1327F4309030086</v>
          </cell>
          <cell r="K7294" t="str">
            <v>新村与撤并村便捷连通</v>
          </cell>
          <cell r="L7294" t="str">
            <v>三类地区</v>
          </cell>
          <cell r="M7294"/>
          <cell r="N7294" t="str">
            <v>新建</v>
          </cell>
          <cell r="O7294" t="str">
            <v>侍郎桥村</v>
          </cell>
          <cell r="P7294" t="str">
            <v>等外公路</v>
          </cell>
          <cell r="R7294" t="str">
            <v>3.5</v>
          </cell>
          <cell r="S7294" t="str">
            <v>3.5</v>
          </cell>
          <cell r="T7294" t="str">
            <v>无</v>
          </cell>
          <cell r="U7294">
            <v>0</v>
          </cell>
          <cell r="V7294">
            <v>0.35</v>
          </cell>
          <cell r="W7294">
            <v>0.35</v>
          </cell>
        </row>
        <row r="7295">
          <cell r="I7295" t="str">
            <v>稠木垸-毛塘冲连接路</v>
          </cell>
          <cell r="J7295" t="str">
            <v>1327F4309030101</v>
          </cell>
          <cell r="K7295" t="str">
            <v>新村与撤并村便捷连通</v>
          </cell>
          <cell r="L7295" t="str">
            <v>三类地区</v>
          </cell>
          <cell r="M7295"/>
          <cell r="N7295" t="str">
            <v>新建</v>
          </cell>
          <cell r="O7295" t="str">
            <v>花门楼村</v>
          </cell>
          <cell r="P7295" t="str">
            <v>等外公路</v>
          </cell>
          <cell r="R7295" t="str">
            <v>0</v>
          </cell>
          <cell r="S7295" t="str">
            <v>3.5</v>
          </cell>
          <cell r="T7295" t="str">
            <v>无</v>
          </cell>
          <cell r="U7295">
            <v>0</v>
          </cell>
          <cell r="V7295">
            <v>1.966</v>
          </cell>
          <cell r="W7295">
            <v>1.966</v>
          </cell>
        </row>
        <row r="7296">
          <cell r="I7296" t="str">
            <v>村部-三叉街连接路</v>
          </cell>
          <cell r="J7296" t="str">
            <v>1327F4309030079</v>
          </cell>
          <cell r="K7296" t="str">
            <v>新村与撤并村便捷连通</v>
          </cell>
          <cell r="L7296" t="str">
            <v>三类地区</v>
          </cell>
          <cell r="M7296"/>
          <cell r="N7296" t="str">
            <v>新建</v>
          </cell>
          <cell r="O7296" t="str">
            <v>新崇安村</v>
          </cell>
          <cell r="P7296" t="str">
            <v>等外公路</v>
          </cell>
          <cell r="R7296" t="str">
            <v>3.5</v>
          </cell>
          <cell r="S7296" t="str">
            <v>3.5</v>
          </cell>
          <cell r="T7296" t="str">
            <v>无</v>
          </cell>
          <cell r="U7296">
            <v>0</v>
          </cell>
          <cell r="V7296">
            <v>0.35599999999999998</v>
          </cell>
          <cell r="W7296">
            <v>0.35599999999999998</v>
          </cell>
        </row>
        <row r="7297">
          <cell r="I7297" t="str">
            <v>大食堂组-汤联开屋连接路</v>
          </cell>
          <cell r="J7297" t="str">
            <v>1327F4309030068</v>
          </cell>
          <cell r="K7297" t="str">
            <v>新村与撤并村便捷连通</v>
          </cell>
          <cell r="L7297" t="str">
            <v>三类地区</v>
          </cell>
          <cell r="M7297"/>
          <cell r="N7297" t="str">
            <v>新建</v>
          </cell>
          <cell r="O7297" t="str">
            <v>谭家桥村</v>
          </cell>
          <cell r="P7297" t="str">
            <v>等外公路</v>
          </cell>
          <cell r="R7297" t="str">
            <v>3.5</v>
          </cell>
          <cell r="S7297" t="str">
            <v>3.5</v>
          </cell>
          <cell r="T7297" t="str">
            <v>无</v>
          </cell>
          <cell r="U7297">
            <v>0</v>
          </cell>
          <cell r="V7297">
            <v>0.125</v>
          </cell>
          <cell r="W7297">
            <v>0.125</v>
          </cell>
        </row>
        <row r="7298">
          <cell r="I7298" t="str">
            <v>大围子-胡铁飞连接路</v>
          </cell>
          <cell r="J7298" t="str">
            <v>1327F4309030047</v>
          </cell>
          <cell r="K7298" t="str">
            <v>新村与撤并村便捷连通</v>
          </cell>
          <cell r="L7298" t="str">
            <v>三类地区</v>
          </cell>
          <cell r="M7298"/>
          <cell r="N7298" t="str">
            <v>新建</v>
          </cell>
          <cell r="O7298" t="str">
            <v>新崇安村</v>
          </cell>
          <cell r="P7298" t="str">
            <v>无路</v>
          </cell>
          <cell r="R7298" t="str">
            <v>0</v>
          </cell>
          <cell r="S7298" t="str">
            <v>3.5</v>
          </cell>
          <cell r="T7298" t="str">
            <v>无</v>
          </cell>
          <cell r="U7298">
            <v>0</v>
          </cell>
          <cell r="V7298">
            <v>0.64900000000000002</v>
          </cell>
          <cell r="W7298">
            <v>0.64900000000000002</v>
          </cell>
        </row>
        <row r="7299">
          <cell r="I7299" t="str">
            <v>道观山一组-六组连接路</v>
          </cell>
          <cell r="J7299" t="str">
            <v>1327F4309030093</v>
          </cell>
          <cell r="K7299" t="str">
            <v>新村与撤并村便捷连通</v>
          </cell>
          <cell r="L7299" t="str">
            <v>三类地区</v>
          </cell>
          <cell r="M7299"/>
          <cell r="N7299" t="str">
            <v>新建</v>
          </cell>
          <cell r="O7299" t="str">
            <v>流水口村</v>
          </cell>
          <cell r="P7299" t="str">
            <v>等外公路</v>
          </cell>
          <cell r="R7299" t="str">
            <v>3.5</v>
          </cell>
          <cell r="S7299" t="str">
            <v>3.5</v>
          </cell>
          <cell r="T7299" t="str">
            <v>无</v>
          </cell>
          <cell r="U7299">
            <v>0</v>
          </cell>
          <cell r="V7299">
            <v>2.0910000000000002</v>
          </cell>
          <cell r="W7299">
            <v>2.0910000000000002</v>
          </cell>
        </row>
        <row r="7300">
          <cell r="I7300" t="str">
            <v>邓家桥-太平桥公路</v>
          </cell>
          <cell r="J7300" t="str">
            <v>1327F4309030011</v>
          </cell>
          <cell r="K7300" t="str">
            <v>新村与撤并村便捷连通</v>
          </cell>
          <cell r="L7300" t="str">
            <v>三类地区</v>
          </cell>
          <cell r="M7300"/>
          <cell r="N7300" t="str">
            <v>新建</v>
          </cell>
          <cell r="O7300" t="str">
            <v>张家塘村</v>
          </cell>
          <cell r="P7300" t="str">
            <v>无路</v>
          </cell>
          <cell r="R7300" t="str">
            <v>0</v>
          </cell>
          <cell r="S7300" t="str">
            <v>3.5</v>
          </cell>
          <cell r="T7300" t="str">
            <v>无</v>
          </cell>
          <cell r="U7300">
            <v>0</v>
          </cell>
          <cell r="V7300">
            <v>0.436</v>
          </cell>
          <cell r="W7300">
            <v>0.436</v>
          </cell>
        </row>
        <row r="7301">
          <cell r="I7301" t="str">
            <v>东塘十组-张家咀公路</v>
          </cell>
          <cell r="J7301" t="str">
            <v>1327F4309030012</v>
          </cell>
          <cell r="K7301" t="str">
            <v>新村与撤并村便捷连通</v>
          </cell>
          <cell r="L7301" t="str">
            <v>三类地区</v>
          </cell>
          <cell r="M7301"/>
          <cell r="N7301" t="str">
            <v>新建</v>
          </cell>
          <cell r="O7301" t="str">
            <v>张家塘村</v>
          </cell>
          <cell r="P7301" t="str">
            <v>无路</v>
          </cell>
          <cell r="R7301" t="str">
            <v>0</v>
          </cell>
          <cell r="S7301" t="str">
            <v>3.5</v>
          </cell>
          <cell r="T7301" t="str">
            <v>无</v>
          </cell>
          <cell r="U7301">
            <v>0</v>
          </cell>
          <cell r="V7301">
            <v>0.4</v>
          </cell>
          <cell r="W7301">
            <v>0.4</v>
          </cell>
        </row>
        <row r="7302">
          <cell r="I7302" t="str">
            <v>洞子口-学校连接路</v>
          </cell>
          <cell r="J7302" t="str">
            <v>1327F4309030049</v>
          </cell>
          <cell r="K7302" t="str">
            <v>新村与撤并村便捷连通</v>
          </cell>
          <cell r="L7302" t="str">
            <v>三类地区</v>
          </cell>
          <cell r="M7302"/>
          <cell r="N7302" t="str">
            <v>新建</v>
          </cell>
          <cell r="O7302" t="str">
            <v>光明社区</v>
          </cell>
          <cell r="P7302" t="str">
            <v>无路</v>
          </cell>
          <cell r="R7302" t="str">
            <v>0</v>
          </cell>
          <cell r="S7302" t="str">
            <v>3.5</v>
          </cell>
          <cell r="T7302" t="str">
            <v>无</v>
          </cell>
          <cell r="U7302">
            <v>0</v>
          </cell>
          <cell r="V7302">
            <v>0.35199999999999998</v>
          </cell>
          <cell r="W7302">
            <v>0.35199999999999998</v>
          </cell>
        </row>
        <row r="7303">
          <cell r="I7303" t="str">
            <v>段家湾-鱼家冲连接路</v>
          </cell>
          <cell r="J7303" t="str">
            <v>1327F4309030045</v>
          </cell>
          <cell r="K7303" t="str">
            <v>新村与撤并村便捷连通</v>
          </cell>
          <cell r="L7303" t="str">
            <v>三类地区</v>
          </cell>
          <cell r="M7303"/>
          <cell r="N7303" t="str">
            <v>新建</v>
          </cell>
          <cell r="O7303" t="str">
            <v>宁家铺村</v>
          </cell>
          <cell r="P7303" t="str">
            <v>无路</v>
          </cell>
          <cell r="R7303" t="str">
            <v>0</v>
          </cell>
          <cell r="S7303" t="str">
            <v>3.5</v>
          </cell>
          <cell r="T7303" t="str">
            <v>无</v>
          </cell>
          <cell r="U7303">
            <v>0</v>
          </cell>
          <cell r="V7303">
            <v>1.224</v>
          </cell>
          <cell r="W7303">
            <v>1.224</v>
          </cell>
        </row>
        <row r="7304">
          <cell r="I7304" t="str">
            <v>飞龙十二组-飞龙四组连接路</v>
          </cell>
          <cell r="J7304" t="str">
            <v>1327F4309030059</v>
          </cell>
          <cell r="K7304" t="str">
            <v>新村与撤并村便捷连通</v>
          </cell>
          <cell r="L7304" t="str">
            <v>三类地区</v>
          </cell>
          <cell r="M7304"/>
          <cell r="N7304" t="str">
            <v>新建</v>
          </cell>
          <cell r="O7304" t="str">
            <v>飞龙寺村</v>
          </cell>
          <cell r="P7304" t="str">
            <v>无路</v>
          </cell>
          <cell r="R7304" t="str">
            <v>0</v>
          </cell>
          <cell r="S7304" t="str">
            <v>3.5</v>
          </cell>
          <cell r="T7304" t="str">
            <v>无</v>
          </cell>
          <cell r="U7304">
            <v>0</v>
          </cell>
          <cell r="V7304">
            <v>0.49</v>
          </cell>
          <cell r="W7304">
            <v>0.49</v>
          </cell>
        </row>
        <row r="7305">
          <cell r="I7305" t="str">
            <v>飞龙五组-飞龙三组连接路</v>
          </cell>
          <cell r="J7305" t="str">
            <v>1327F4309030058</v>
          </cell>
          <cell r="K7305" t="str">
            <v>新村与撤并村便捷连通</v>
          </cell>
          <cell r="L7305" t="str">
            <v>三类地区</v>
          </cell>
          <cell r="M7305"/>
          <cell r="N7305" t="str">
            <v>新建</v>
          </cell>
          <cell r="O7305" t="str">
            <v>飞龙寺村</v>
          </cell>
          <cell r="P7305" t="str">
            <v>无路</v>
          </cell>
          <cell r="R7305" t="str">
            <v>0</v>
          </cell>
          <cell r="S7305" t="str">
            <v>3.5</v>
          </cell>
          <cell r="T7305" t="str">
            <v>无</v>
          </cell>
          <cell r="U7305">
            <v>0</v>
          </cell>
          <cell r="V7305">
            <v>0.31</v>
          </cell>
          <cell r="W7305">
            <v>0.31</v>
          </cell>
        </row>
        <row r="7306">
          <cell r="I7306" t="str">
            <v>分水坳-塘坡里连接路</v>
          </cell>
          <cell r="J7306" t="str">
            <v>1327F4309030103</v>
          </cell>
          <cell r="K7306" t="str">
            <v>新村与撤并村便捷连通</v>
          </cell>
          <cell r="L7306" t="str">
            <v>三类地区</v>
          </cell>
          <cell r="M7306"/>
          <cell r="N7306" t="str">
            <v>新建</v>
          </cell>
          <cell r="O7306" t="str">
            <v>七里冲村</v>
          </cell>
          <cell r="P7306" t="str">
            <v>等外公路</v>
          </cell>
          <cell r="R7306" t="str">
            <v>3.5</v>
          </cell>
          <cell r="S7306" t="str">
            <v>3.5</v>
          </cell>
          <cell r="T7306" t="str">
            <v>无</v>
          </cell>
          <cell r="U7306">
            <v>0</v>
          </cell>
          <cell r="V7306">
            <v>0.3</v>
          </cell>
          <cell r="W7306">
            <v>0.3</v>
          </cell>
        </row>
        <row r="7307">
          <cell r="I7307" t="str">
            <v>枫树湾-枫树湾连接路</v>
          </cell>
          <cell r="J7307" t="str">
            <v>1327F4309030031</v>
          </cell>
          <cell r="K7307" t="str">
            <v>新村与撤并村便捷连通</v>
          </cell>
          <cell r="L7307" t="str">
            <v>三类地区</v>
          </cell>
          <cell r="M7307"/>
          <cell r="N7307" t="str">
            <v>新建</v>
          </cell>
          <cell r="O7307" t="str">
            <v>北岸新村</v>
          </cell>
          <cell r="P7307" t="str">
            <v>无路</v>
          </cell>
          <cell r="R7307" t="str">
            <v>0</v>
          </cell>
          <cell r="S7307" t="str">
            <v>3.5</v>
          </cell>
          <cell r="T7307" t="str">
            <v>无</v>
          </cell>
          <cell r="U7307">
            <v>0</v>
          </cell>
          <cell r="V7307">
            <v>0.75</v>
          </cell>
          <cell r="W7307">
            <v>0.75</v>
          </cell>
        </row>
        <row r="7308">
          <cell r="I7308" t="str">
            <v>高古洲-马家冲组连接路</v>
          </cell>
          <cell r="J7308" t="str">
            <v>1327F4309030091</v>
          </cell>
          <cell r="K7308" t="str">
            <v>新村与撤并村便捷连通</v>
          </cell>
          <cell r="L7308" t="str">
            <v>三类地区</v>
          </cell>
          <cell r="M7308"/>
          <cell r="N7308" t="str">
            <v>新建</v>
          </cell>
          <cell r="O7308" t="str">
            <v>砂子岭村</v>
          </cell>
          <cell r="P7308" t="str">
            <v>等外公路</v>
          </cell>
          <cell r="R7308" t="str">
            <v>0</v>
          </cell>
          <cell r="S7308" t="str">
            <v>3.5</v>
          </cell>
          <cell r="T7308" t="str">
            <v>无</v>
          </cell>
          <cell r="U7308">
            <v>0</v>
          </cell>
          <cell r="V7308">
            <v>0.90600000000000003</v>
          </cell>
          <cell r="W7308">
            <v>0.90600000000000003</v>
          </cell>
        </row>
        <row r="7309">
          <cell r="I7309" t="str">
            <v>高云六组-高云一组连接路</v>
          </cell>
          <cell r="J7309" t="str">
            <v>1327F4309030033</v>
          </cell>
          <cell r="K7309" t="str">
            <v>新村与撤并村便捷连通</v>
          </cell>
          <cell r="L7309" t="str">
            <v>三类地区</v>
          </cell>
          <cell r="M7309"/>
          <cell r="N7309" t="str">
            <v>新建</v>
          </cell>
          <cell r="O7309" t="str">
            <v>金鸡山村</v>
          </cell>
          <cell r="P7309" t="str">
            <v>无路</v>
          </cell>
          <cell r="R7309" t="str">
            <v>0</v>
          </cell>
          <cell r="S7309" t="str">
            <v>3.5</v>
          </cell>
          <cell r="T7309" t="str">
            <v>无</v>
          </cell>
          <cell r="U7309">
            <v>0</v>
          </cell>
          <cell r="V7309">
            <v>1.2</v>
          </cell>
          <cell r="W7309">
            <v>1.2</v>
          </cell>
        </row>
        <row r="7310">
          <cell r="I7310" t="str">
            <v>姑嫂塘水库-瓦塘组连接路</v>
          </cell>
          <cell r="J7310" t="str">
            <v>1327F4309030112</v>
          </cell>
          <cell r="K7310" t="str">
            <v>新村与撤并村便捷连通</v>
          </cell>
          <cell r="L7310" t="str">
            <v>三类地区</v>
          </cell>
          <cell r="M7310"/>
          <cell r="N7310" t="str">
            <v>新建</v>
          </cell>
          <cell r="O7310" t="str">
            <v>东团村</v>
          </cell>
          <cell r="P7310" t="str">
            <v>等外公路</v>
          </cell>
          <cell r="R7310" t="str">
            <v>0</v>
          </cell>
          <cell r="S7310" t="str">
            <v>3.5</v>
          </cell>
          <cell r="T7310" t="str">
            <v>无</v>
          </cell>
          <cell r="U7310">
            <v>0</v>
          </cell>
          <cell r="V7310">
            <v>1.07</v>
          </cell>
          <cell r="W7310">
            <v>1.07</v>
          </cell>
        </row>
        <row r="7311">
          <cell r="I7311" t="str">
            <v>桂花湾-李家冲连接路</v>
          </cell>
          <cell r="J7311" t="str">
            <v>1327F4309030106</v>
          </cell>
          <cell r="K7311" t="str">
            <v>新村与撤并村便捷连通</v>
          </cell>
          <cell r="L7311" t="str">
            <v>三类地区</v>
          </cell>
          <cell r="M7311"/>
          <cell r="N7311" t="str">
            <v>新建</v>
          </cell>
          <cell r="O7311" t="str">
            <v>金山村</v>
          </cell>
          <cell r="P7311" t="str">
            <v>等外公路</v>
          </cell>
          <cell r="R7311" t="str">
            <v>0</v>
          </cell>
          <cell r="S7311" t="str">
            <v>3.5</v>
          </cell>
          <cell r="T7311" t="str">
            <v>无</v>
          </cell>
          <cell r="U7311">
            <v>0</v>
          </cell>
          <cell r="V7311">
            <v>0.28100000000000003</v>
          </cell>
          <cell r="W7311">
            <v>0.28100000000000003</v>
          </cell>
        </row>
        <row r="7312">
          <cell r="I7312" t="str">
            <v>荷叶坝-上倪家老屋连接路</v>
          </cell>
          <cell r="J7312" t="str">
            <v>1327F4309030053</v>
          </cell>
          <cell r="K7312" t="str">
            <v>新村与撤并村便捷连通</v>
          </cell>
          <cell r="L7312" t="str">
            <v>三类地区</v>
          </cell>
          <cell r="M7312"/>
          <cell r="N7312" t="str">
            <v>新建</v>
          </cell>
          <cell r="O7312" t="str">
            <v>泞湖桥村</v>
          </cell>
          <cell r="P7312" t="str">
            <v>等外公路</v>
          </cell>
          <cell r="R7312" t="str">
            <v>3.5</v>
          </cell>
          <cell r="S7312" t="str">
            <v>3.5</v>
          </cell>
          <cell r="T7312" t="str">
            <v>CAG8430903</v>
          </cell>
          <cell r="U7312">
            <v>0.33</v>
          </cell>
          <cell r="V7312">
            <v>0.73</v>
          </cell>
          <cell r="W7312">
            <v>0.4</v>
          </cell>
        </row>
        <row r="7313">
          <cell r="I7313" t="str">
            <v>何家村-谢家屋组公路</v>
          </cell>
          <cell r="J7313" t="str">
            <v>1327F4309030009</v>
          </cell>
          <cell r="K7313" t="str">
            <v>新村与撤并村便捷连通</v>
          </cell>
          <cell r="L7313" t="str">
            <v>三类地区</v>
          </cell>
          <cell r="M7313"/>
          <cell r="N7313" t="str">
            <v>新建</v>
          </cell>
          <cell r="O7313" t="str">
            <v>上新桥村</v>
          </cell>
          <cell r="P7313" t="str">
            <v>无路</v>
          </cell>
          <cell r="R7313" t="str">
            <v>0</v>
          </cell>
          <cell r="S7313" t="str">
            <v>3.5</v>
          </cell>
          <cell r="T7313" t="str">
            <v>无</v>
          </cell>
          <cell r="U7313">
            <v>0</v>
          </cell>
          <cell r="V7313">
            <v>0.745</v>
          </cell>
          <cell r="W7313">
            <v>0.745</v>
          </cell>
        </row>
        <row r="7314">
          <cell r="I7314" t="str">
            <v>贺家组-民胜六组连接路</v>
          </cell>
          <cell r="J7314" t="str">
            <v>1327F4309030107</v>
          </cell>
          <cell r="K7314" t="str">
            <v>新村与撤并村便捷连通</v>
          </cell>
          <cell r="L7314" t="str">
            <v>三类地区</v>
          </cell>
          <cell r="M7314"/>
          <cell r="N7314" t="str">
            <v>新建</v>
          </cell>
          <cell r="O7314" t="str">
            <v>金山村</v>
          </cell>
          <cell r="P7314" t="str">
            <v>等外公路</v>
          </cell>
          <cell r="R7314" t="str">
            <v>0</v>
          </cell>
          <cell r="S7314" t="str">
            <v>3.5</v>
          </cell>
          <cell r="T7314" t="str">
            <v>无</v>
          </cell>
          <cell r="U7314">
            <v>0</v>
          </cell>
          <cell r="V7314">
            <v>0.54400000000000004</v>
          </cell>
          <cell r="W7314">
            <v>0.54400000000000004</v>
          </cell>
        </row>
        <row r="7315">
          <cell r="I7315" t="str">
            <v>虎形-杏仁连接路</v>
          </cell>
          <cell r="J7315" t="str">
            <v>1327F4309030056</v>
          </cell>
          <cell r="K7315" t="str">
            <v>新村与撤并村便捷连通</v>
          </cell>
          <cell r="L7315" t="str">
            <v>三类地区</v>
          </cell>
          <cell r="M7315"/>
          <cell r="N7315" t="str">
            <v>新建</v>
          </cell>
          <cell r="O7315" t="str">
            <v>东团村</v>
          </cell>
          <cell r="P7315" t="str">
            <v>无路</v>
          </cell>
          <cell r="R7315" t="str">
            <v>0</v>
          </cell>
          <cell r="S7315" t="str">
            <v>3.5</v>
          </cell>
          <cell r="T7315" t="str">
            <v>无</v>
          </cell>
          <cell r="U7315">
            <v>0</v>
          </cell>
          <cell r="V7315">
            <v>0.95399999999999996</v>
          </cell>
          <cell r="W7315">
            <v>0.95399999999999996</v>
          </cell>
        </row>
        <row r="7316">
          <cell r="I7316" t="str">
            <v>荒山冲-腰塘连接路</v>
          </cell>
          <cell r="J7316" t="str">
            <v>1327F4309030109</v>
          </cell>
          <cell r="K7316" t="str">
            <v>新村与撤并村便捷连通</v>
          </cell>
          <cell r="L7316" t="str">
            <v>三类地区</v>
          </cell>
          <cell r="M7316"/>
          <cell r="N7316" t="str">
            <v>新建</v>
          </cell>
          <cell r="O7316" t="str">
            <v>花门楼村</v>
          </cell>
          <cell r="P7316" t="str">
            <v>等外公路</v>
          </cell>
          <cell r="R7316" t="str">
            <v>3.5</v>
          </cell>
          <cell r="S7316" t="str">
            <v>3.5</v>
          </cell>
          <cell r="T7316" t="str">
            <v>无</v>
          </cell>
          <cell r="U7316">
            <v>0</v>
          </cell>
          <cell r="V7316">
            <v>2.08</v>
          </cell>
          <cell r="W7316">
            <v>2.08</v>
          </cell>
        </row>
        <row r="7317">
          <cell r="I7317" t="str">
            <v>黄家湾-金龙四组公路</v>
          </cell>
          <cell r="J7317" t="str">
            <v>1327F4309030007</v>
          </cell>
          <cell r="K7317" t="str">
            <v>新村与撤并村便捷连通</v>
          </cell>
          <cell r="L7317" t="str">
            <v>三类地区</v>
          </cell>
          <cell r="M7317"/>
          <cell r="N7317" t="str">
            <v>新建</v>
          </cell>
          <cell r="O7317" t="str">
            <v>金龙谭村</v>
          </cell>
          <cell r="P7317" t="str">
            <v>无路</v>
          </cell>
          <cell r="R7317" t="str">
            <v>0</v>
          </cell>
          <cell r="S7317" t="str">
            <v>4.5</v>
          </cell>
          <cell r="T7317" t="str">
            <v>无</v>
          </cell>
          <cell r="U7317">
            <v>0</v>
          </cell>
          <cell r="V7317">
            <v>0.36</v>
          </cell>
          <cell r="W7317">
            <v>0.36</v>
          </cell>
        </row>
        <row r="7318">
          <cell r="I7318" t="str">
            <v>黄泥组-连山湖连接路</v>
          </cell>
          <cell r="J7318" t="str">
            <v>1327F4309030046</v>
          </cell>
          <cell r="K7318" t="str">
            <v>新村与撤并村便捷连通</v>
          </cell>
          <cell r="L7318" t="str">
            <v>三类地区</v>
          </cell>
          <cell r="M7318"/>
          <cell r="N7318" t="str">
            <v>新建</v>
          </cell>
          <cell r="O7318" t="str">
            <v>新崇安村</v>
          </cell>
          <cell r="P7318" t="str">
            <v>无路</v>
          </cell>
          <cell r="R7318" t="str">
            <v>0</v>
          </cell>
          <cell r="S7318" t="str">
            <v>3.5</v>
          </cell>
          <cell r="T7318" t="str">
            <v>无</v>
          </cell>
          <cell r="U7318">
            <v>0</v>
          </cell>
          <cell r="V7318">
            <v>0.59199999999999997</v>
          </cell>
          <cell r="W7318">
            <v>0.59199999999999997</v>
          </cell>
        </row>
        <row r="7319">
          <cell r="I7319" t="str">
            <v>蒋家堤组-宋家台连接路</v>
          </cell>
          <cell r="J7319" t="str">
            <v>1327F4309030108</v>
          </cell>
          <cell r="K7319" t="str">
            <v>新村与撤并村便捷连通</v>
          </cell>
          <cell r="L7319" t="str">
            <v>三类地区</v>
          </cell>
          <cell r="M7319"/>
          <cell r="N7319" t="str">
            <v>新建</v>
          </cell>
          <cell r="O7319" t="str">
            <v>新崇安村</v>
          </cell>
          <cell r="P7319" t="str">
            <v>等外公路</v>
          </cell>
          <cell r="R7319" t="str">
            <v>0</v>
          </cell>
          <cell r="S7319" t="str">
            <v>3.5</v>
          </cell>
          <cell r="T7319" t="str">
            <v>无</v>
          </cell>
          <cell r="U7319">
            <v>0</v>
          </cell>
          <cell r="V7319">
            <v>0.45500000000000002</v>
          </cell>
          <cell r="W7319">
            <v>0.45500000000000002</v>
          </cell>
        </row>
        <row r="7320">
          <cell r="I7320" t="str">
            <v>金凤山-何家冲连接路</v>
          </cell>
          <cell r="J7320" t="str">
            <v>1327F4309030085</v>
          </cell>
          <cell r="K7320" t="str">
            <v>新村与撤并村便捷连通</v>
          </cell>
          <cell r="L7320" t="str">
            <v>三类地区</v>
          </cell>
          <cell r="M7320"/>
          <cell r="N7320" t="str">
            <v>新建</v>
          </cell>
          <cell r="O7320" t="str">
            <v>金山村</v>
          </cell>
          <cell r="P7320" t="str">
            <v>等外公路</v>
          </cell>
          <cell r="R7320" t="str">
            <v>3.5</v>
          </cell>
          <cell r="S7320" t="str">
            <v>3.5</v>
          </cell>
          <cell r="T7320" t="str">
            <v>无</v>
          </cell>
          <cell r="U7320">
            <v>0</v>
          </cell>
          <cell r="V7320">
            <v>0.95799999999999996</v>
          </cell>
          <cell r="W7320">
            <v>0.95799999999999996</v>
          </cell>
        </row>
        <row r="7321">
          <cell r="I7321" t="str">
            <v>金家堤四组-十二组连接路</v>
          </cell>
          <cell r="J7321" t="str">
            <v>1327F4309030113</v>
          </cell>
          <cell r="K7321" t="str">
            <v>新村与撤并村便捷连通</v>
          </cell>
          <cell r="L7321" t="str">
            <v>三类地区</v>
          </cell>
          <cell r="M7321"/>
          <cell r="N7321" t="str">
            <v>新建</v>
          </cell>
          <cell r="O7321" t="str">
            <v>金家堤村</v>
          </cell>
          <cell r="P7321" t="str">
            <v>等外公路</v>
          </cell>
          <cell r="R7321" t="str">
            <v>3.5</v>
          </cell>
          <cell r="S7321" t="str">
            <v>3.5</v>
          </cell>
          <cell r="T7321" t="str">
            <v>无</v>
          </cell>
          <cell r="U7321">
            <v>0</v>
          </cell>
          <cell r="V7321">
            <v>0.80800000000000005</v>
          </cell>
          <cell r="W7321">
            <v>0.80800000000000005</v>
          </cell>
        </row>
        <row r="7322">
          <cell r="I7322" t="str">
            <v>金龙湖-海公咀公路</v>
          </cell>
          <cell r="J7322" t="str">
            <v>1327F4309030008</v>
          </cell>
          <cell r="K7322" t="str">
            <v>新村与撤并村便捷连通</v>
          </cell>
          <cell r="L7322" t="str">
            <v>三类地区</v>
          </cell>
          <cell r="M7322"/>
          <cell r="N7322" t="str">
            <v>新建</v>
          </cell>
          <cell r="O7322" t="str">
            <v>金龙谭村</v>
          </cell>
          <cell r="P7322" t="str">
            <v>无路</v>
          </cell>
          <cell r="R7322" t="str">
            <v>0</v>
          </cell>
          <cell r="S7322" t="str">
            <v>4.5</v>
          </cell>
          <cell r="T7322" t="str">
            <v>无</v>
          </cell>
          <cell r="U7322">
            <v>0</v>
          </cell>
          <cell r="V7322">
            <v>2.3140000000000001</v>
          </cell>
          <cell r="W7322">
            <v>2.3140000000000001</v>
          </cell>
        </row>
        <row r="7323">
          <cell r="I7323" t="str">
            <v>敬老院-陈家塘公路</v>
          </cell>
          <cell r="J7323" t="str">
            <v>1327F4309030005</v>
          </cell>
          <cell r="K7323" t="str">
            <v>新村与撤并村便捷连通</v>
          </cell>
          <cell r="L7323" t="str">
            <v>三类地区</v>
          </cell>
          <cell r="M7323"/>
          <cell r="N7323" t="str">
            <v>新建</v>
          </cell>
          <cell r="O7323" t="str">
            <v>笔架山村</v>
          </cell>
          <cell r="P7323" t="str">
            <v>无路</v>
          </cell>
          <cell r="R7323" t="str">
            <v>0</v>
          </cell>
          <cell r="S7323" t="str">
            <v>3.5</v>
          </cell>
          <cell r="T7323" t="str">
            <v>无</v>
          </cell>
          <cell r="U7323">
            <v>0</v>
          </cell>
          <cell r="V7323">
            <v>2.1949999999999998</v>
          </cell>
          <cell r="W7323">
            <v>2.1949999999999998</v>
          </cell>
        </row>
        <row r="7324">
          <cell r="I7324" t="str">
            <v>蓝粉墙组－新塘连接路</v>
          </cell>
          <cell r="J7324" t="str">
            <v>1327F4309030064</v>
          </cell>
          <cell r="K7324" t="str">
            <v>新村与撤并村便捷连通</v>
          </cell>
          <cell r="L7324" t="str">
            <v>三类地区</v>
          </cell>
          <cell r="M7324"/>
          <cell r="N7324" t="str">
            <v>新建</v>
          </cell>
          <cell r="O7324" t="str">
            <v>宫保第村</v>
          </cell>
          <cell r="P7324" t="str">
            <v>等外公路</v>
          </cell>
          <cell r="R7324" t="str">
            <v>3.5</v>
          </cell>
          <cell r="S7324" t="str">
            <v>3.5</v>
          </cell>
          <cell r="T7324" t="str">
            <v>无</v>
          </cell>
          <cell r="U7324">
            <v>0</v>
          </cell>
          <cell r="V7324">
            <v>0.67500000000000004</v>
          </cell>
          <cell r="W7324">
            <v>0.67500000000000004</v>
          </cell>
        </row>
        <row r="7325">
          <cell r="I7325" t="str">
            <v>老屋垸组-兰家冲组连接路</v>
          </cell>
          <cell r="J7325" t="str">
            <v>1327F4309030069</v>
          </cell>
          <cell r="K7325" t="str">
            <v>新村与撤并村便捷连通</v>
          </cell>
          <cell r="L7325" t="str">
            <v>三类地区</v>
          </cell>
          <cell r="M7325"/>
          <cell r="N7325" t="str">
            <v>新建</v>
          </cell>
          <cell r="O7325" t="str">
            <v>谭家桥村</v>
          </cell>
          <cell r="P7325" t="str">
            <v>等外公路</v>
          </cell>
          <cell r="R7325" t="str">
            <v>3.5</v>
          </cell>
          <cell r="S7325" t="str">
            <v>3.5</v>
          </cell>
          <cell r="T7325" t="str">
            <v>无</v>
          </cell>
          <cell r="U7325">
            <v>0</v>
          </cell>
          <cell r="V7325">
            <v>0.41099999999999998</v>
          </cell>
          <cell r="W7325">
            <v>0.41099999999999998</v>
          </cell>
        </row>
        <row r="7326">
          <cell r="I7326" t="str">
            <v>立沂-喜缘湾连接路</v>
          </cell>
          <cell r="J7326" t="str">
            <v>1327F4309030034</v>
          </cell>
          <cell r="K7326" t="str">
            <v>新村与撤并村便捷连通</v>
          </cell>
          <cell r="L7326" t="str">
            <v>三类地区</v>
          </cell>
          <cell r="M7326"/>
          <cell r="N7326" t="str">
            <v>新建</v>
          </cell>
          <cell r="O7326" t="str">
            <v>莲花塘村</v>
          </cell>
          <cell r="P7326" t="str">
            <v>四级公路</v>
          </cell>
          <cell r="R7326" t="str">
            <v>0</v>
          </cell>
          <cell r="S7326" t="str">
            <v>3.5</v>
          </cell>
          <cell r="T7326" t="str">
            <v>无</v>
          </cell>
          <cell r="U7326">
            <v>0</v>
          </cell>
          <cell r="V7326">
            <v>0.37</v>
          </cell>
          <cell r="W7326">
            <v>0.37</v>
          </cell>
        </row>
        <row r="7327">
          <cell r="I7327" t="str">
            <v>莲花塘-新合连接路</v>
          </cell>
          <cell r="J7327" t="str">
            <v>1327F4309030035</v>
          </cell>
          <cell r="K7327" t="str">
            <v>新村与撤并村便捷连通</v>
          </cell>
          <cell r="L7327" t="str">
            <v>三类地区</v>
          </cell>
          <cell r="M7327"/>
          <cell r="N7327" t="str">
            <v>新建</v>
          </cell>
          <cell r="O7327" t="str">
            <v>莲花塘村</v>
          </cell>
          <cell r="P7327" t="str">
            <v>四级公路</v>
          </cell>
          <cell r="R7327" t="str">
            <v>0</v>
          </cell>
          <cell r="S7327" t="str">
            <v>3.5</v>
          </cell>
          <cell r="T7327" t="str">
            <v>无</v>
          </cell>
          <cell r="U7327">
            <v>0</v>
          </cell>
          <cell r="V7327">
            <v>0.27</v>
          </cell>
          <cell r="W7327">
            <v>0.27</v>
          </cell>
        </row>
        <row r="7328">
          <cell r="I7328" t="str">
            <v>莲花州－杨家港连接路</v>
          </cell>
          <cell r="J7328" t="str">
            <v>1327F4309030028</v>
          </cell>
          <cell r="K7328" t="str">
            <v>新村与撤并村便捷连通</v>
          </cell>
          <cell r="L7328" t="str">
            <v>三类地区</v>
          </cell>
          <cell r="M7328"/>
          <cell r="N7328" t="str">
            <v>新建</v>
          </cell>
          <cell r="O7328" t="str">
            <v>清水寺村</v>
          </cell>
          <cell r="P7328" t="str">
            <v>无路</v>
          </cell>
          <cell r="R7328" t="str">
            <v>0</v>
          </cell>
          <cell r="S7328" t="str">
            <v>3.5</v>
          </cell>
          <cell r="T7328" t="str">
            <v>无</v>
          </cell>
          <cell r="U7328">
            <v>0</v>
          </cell>
          <cell r="V7328">
            <v>1.3440000000000001</v>
          </cell>
          <cell r="W7328">
            <v>1.3440000000000001</v>
          </cell>
        </row>
        <row r="7329">
          <cell r="I7329" t="str">
            <v>莲塘组至莲塘组连接路</v>
          </cell>
          <cell r="J7329" t="str">
            <v>1327F4309030078</v>
          </cell>
          <cell r="K7329" t="str">
            <v>新村与撤并村便捷连通</v>
          </cell>
          <cell r="L7329" t="str">
            <v>三类地区</v>
          </cell>
          <cell r="M7329"/>
          <cell r="N7329" t="str">
            <v>新建</v>
          </cell>
          <cell r="O7329" t="str">
            <v>南坝村</v>
          </cell>
          <cell r="P7329" t="str">
            <v>等外公路</v>
          </cell>
          <cell r="R7329" t="str">
            <v>0</v>
          </cell>
          <cell r="S7329" t="str">
            <v>3.5</v>
          </cell>
          <cell r="T7329" t="str">
            <v>无</v>
          </cell>
          <cell r="U7329">
            <v>0</v>
          </cell>
          <cell r="V7329">
            <v>0.57499999999999996</v>
          </cell>
          <cell r="W7329">
            <v>0.57499999999999996</v>
          </cell>
        </row>
        <row r="7330">
          <cell r="I7330" t="str">
            <v>莲杨线</v>
          </cell>
          <cell r="J7330" t="str">
            <v>1327F4309030025</v>
          </cell>
          <cell r="K7330" t="str">
            <v>新村与撤并村便捷连通</v>
          </cell>
          <cell r="L7330" t="str">
            <v>三类地区</v>
          </cell>
          <cell r="M7330"/>
          <cell r="N7330" t="str">
            <v>新建</v>
          </cell>
          <cell r="O7330" t="str">
            <v>清水寺村</v>
          </cell>
          <cell r="P7330" t="str">
            <v>四级公路</v>
          </cell>
          <cell r="R7330" t="str">
            <v>3.5</v>
          </cell>
          <cell r="S7330" t="str">
            <v>3.5</v>
          </cell>
          <cell r="T7330" t="str">
            <v>CAR6430903</v>
          </cell>
          <cell r="U7330">
            <v>0</v>
          </cell>
          <cell r="V7330">
            <v>1.8819999999999999</v>
          </cell>
          <cell r="W7330">
            <v>1.8819999999999999</v>
          </cell>
        </row>
        <row r="7331">
          <cell r="I7331" t="str">
            <v>刘布生-刘仲书连接路</v>
          </cell>
          <cell r="J7331" t="str">
            <v>1327F4309030044</v>
          </cell>
          <cell r="K7331" t="str">
            <v>新村与撤并村便捷连通</v>
          </cell>
          <cell r="L7331" t="str">
            <v>三类地区</v>
          </cell>
          <cell r="M7331"/>
          <cell r="N7331" t="str">
            <v>新建</v>
          </cell>
          <cell r="O7331" t="str">
            <v>宁家铺村</v>
          </cell>
          <cell r="P7331" t="str">
            <v>无路</v>
          </cell>
          <cell r="R7331" t="str">
            <v>0</v>
          </cell>
          <cell r="S7331" t="str">
            <v>3.5</v>
          </cell>
          <cell r="T7331" t="str">
            <v>无</v>
          </cell>
          <cell r="U7331">
            <v>0</v>
          </cell>
          <cell r="V7331">
            <v>0.57799999999999996</v>
          </cell>
          <cell r="W7331">
            <v>0.57799999999999996</v>
          </cell>
        </row>
        <row r="7332">
          <cell r="I7332" t="str">
            <v>毛家塘组-烟竹塘连接路</v>
          </cell>
          <cell r="J7332" t="str">
            <v>1327F4309030057</v>
          </cell>
          <cell r="K7332" t="str">
            <v>新村与撤并村便捷连通</v>
          </cell>
          <cell r="L7332" t="str">
            <v>三类地区</v>
          </cell>
          <cell r="M7332"/>
          <cell r="N7332" t="str">
            <v>新建</v>
          </cell>
          <cell r="O7332" t="str">
            <v>宫保第村</v>
          </cell>
          <cell r="P7332" t="str">
            <v>等外公路</v>
          </cell>
          <cell r="R7332" t="str">
            <v>3.5</v>
          </cell>
          <cell r="S7332" t="str">
            <v>3.5</v>
          </cell>
          <cell r="T7332" t="str">
            <v>无</v>
          </cell>
          <cell r="U7332">
            <v>0</v>
          </cell>
          <cell r="V7332">
            <v>0.88900000000000001</v>
          </cell>
          <cell r="W7332">
            <v>0.88900000000000001</v>
          </cell>
        </row>
        <row r="7333">
          <cell r="I7333" t="str">
            <v>毛塘冲-桂花树公路</v>
          </cell>
          <cell r="J7333" t="str">
            <v>1327F4309030006</v>
          </cell>
          <cell r="K7333" t="str">
            <v>新村与撤并村便捷连通</v>
          </cell>
          <cell r="L7333" t="str">
            <v>三类地区</v>
          </cell>
          <cell r="M7333"/>
          <cell r="N7333" t="str">
            <v>新建</v>
          </cell>
          <cell r="O7333" t="str">
            <v>花门楼村</v>
          </cell>
          <cell r="P7333" t="str">
            <v>无路</v>
          </cell>
          <cell r="R7333" t="str">
            <v>0</v>
          </cell>
          <cell r="S7333" t="str">
            <v>3.5</v>
          </cell>
          <cell r="T7333" t="str">
            <v>无</v>
          </cell>
          <cell r="U7333">
            <v>0</v>
          </cell>
          <cell r="V7333">
            <v>2.0190000000000001</v>
          </cell>
          <cell r="W7333">
            <v>2.0190000000000001</v>
          </cell>
        </row>
        <row r="7334">
          <cell r="I7334" t="str">
            <v>民胜主公路-二组连接路</v>
          </cell>
          <cell r="J7334" t="str">
            <v>1327F4309030111</v>
          </cell>
          <cell r="K7334" t="str">
            <v>新村与撤并村便捷连通</v>
          </cell>
          <cell r="L7334" t="str">
            <v>三类地区</v>
          </cell>
          <cell r="M7334"/>
          <cell r="N7334" t="str">
            <v>新建</v>
          </cell>
          <cell r="O7334" t="str">
            <v>闸坝湖村</v>
          </cell>
          <cell r="P7334" t="str">
            <v>等外公路</v>
          </cell>
          <cell r="R7334" t="str">
            <v>3.5</v>
          </cell>
          <cell r="S7334" t="str">
            <v>3.5</v>
          </cell>
          <cell r="T7334" t="str">
            <v>无</v>
          </cell>
          <cell r="U7334">
            <v>0</v>
          </cell>
          <cell r="V7334">
            <v>0.78</v>
          </cell>
          <cell r="W7334">
            <v>0.78</v>
          </cell>
        </row>
        <row r="7335">
          <cell r="I7335" t="str">
            <v>民胜主公路-刘春良屋连接路</v>
          </cell>
          <cell r="J7335" t="str">
            <v>1327F4309030087</v>
          </cell>
          <cell r="K7335" t="str">
            <v>新村与撤并村便捷连通</v>
          </cell>
          <cell r="L7335" t="str">
            <v>三类地区</v>
          </cell>
          <cell r="M7335"/>
          <cell r="N7335" t="str">
            <v>新建</v>
          </cell>
          <cell r="O7335" t="str">
            <v>闸坝湖村</v>
          </cell>
          <cell r="P7335" t="str">
            <v>等外公路</v>
          </cell>
          <cell r="R7335" t="str">
            <v>3.5</v>
          </cell>
          <cell r="S7335" t="str">
            <v>3.5</v>
          </cell>
          <cell r="T7335" t="str">
            <v>无</v>
          </cell>
          <cell r="U7335">
            <v>0</v>
          </cell>
          <cell r="V7335">
            <v>0.38</v>
          </cell>
          <cell r="W7335">
            <v>0.38</v>
          </cell>
        </row>
        <row r="7336">
          <cell r="I7336" t="str">
            <v>木子坝—枫树坝公路</v>
          </cell>
          <cell r="J7336" t="str">
            <v>1327F4309030015</v>
          </cell>
          <cell r="K7336" t="str">
            <v>新村与撤并村便捷连通</v>
          </cell>
          <cell r="L7336" t="str">
            <v>三类地区</v>
          </cell>
          <cell r="M7336"/>
          <cell r="N7336" t="str">
            <v>新建</v>
          </cell>
          <cell r="O7336" t="str">
            <v>白马坝村</v>
          </cell>
          <cell r="P7336" t="str">
            <v>无路</v>
          </cell>
          <cell r="R7336" t="str">
            <v>0</v>
          </cell>
          <cell r="S7336" t="str">
            <v>3.5</v>
          </cell>
          <cell r="T7336" t="str">
            <v>无</v>
          </cell>
          <cell r="U7336">
            <v>0</v>
          </cell>
          <cell r="V7336">
            <v>0.41399999999999998</v>
          </cell>
          <cell r="W7336">
            <v>0.41399999999999998</v>
          </cell>
        </row>
        <row r="7337">
          <cell r="I7337" t="str">
            <v>泞白公路-余家湾连接路</v>
          </cell>
          <cell r="J7337" t="str">
            <v>1327F4309030050</v>
          </cell>
          <cell r="K7337" t="str">
            <v>新村与撤并村便捷连通</v>
          </cell>
          <cell r="L7337" t="str">
            <v>三类地区</v>
          </cell>
          <cell r="M7337"/>
          <cell r="N7337" t="str">
            <v>新建</v>
          </cell>
          <cell r="O7337" t="str">
            <v>泞湖桥村</v>
          </cell>
          <cell r="P7337" t="str">
            <v>等外公路</v>
          </cell>
          <cell r="R7337" t="str">
            <v>3.5</v>
          </cell>
          <cell r="S7337" t="str">
            <v>3.5</v>
          </cell>
          <cell r="T7337" t="str">
            <v>CAG9430903</v>
          </cell>
          <cell r="U7337">
            <v>0.60899999999999999</v>
          </cell>
          <cell r="V7337">
            <v>1.2090000000000001</v>
          </cell>
          <cell r="W7337">
            <v>0.6</v>
          </cell>
        </row>
        <row r="7338">
          <cell r="I7338" t="str">
            <v>青秀山村—青秀山村公路</v>
          </cell>
          <cell r="J7338" t="str">
            <v>1327F4309030017</v>
          </cell>
          <cell r="K7338" t="str">
            <v>新村与撤并村便捷连通</v>
          </cell>
          <cell r="L7338" t="str">
            <v>三类地区</v>
          </cell>
          <cell r="M7338"/>
          <cell r="N7338" t="str">
            <v>新建</v>
          </cell>
          <cell r="O7338" t="str">
            <v>碧云峰村</v>
          </cell>
          <cell r="P7338" t="str">
            <v>无路</v>
          </cell>
          <cell r="R7338" t="str">
            <v>0</v>
          </cell>
          <cell r="S7338" t="str">
            <v>3.5</v>
          </cell>
          <cell r="T7338" t="str">
            <v>无</v>
          </cell>
          <cell r="U7338">
            <v>0</v>
          </cell>
          <cell r="V7338">
            <v>0.93899999999999995</v>
          </cell>
          <cell r="W7338">
            <v>0.93899999999999995</v>
          </cell>
        </row>
        <row r="7339">
          <cell r="I7339" t="str">
            <v>青竹塘水库-衡龙线连接路</v>
          </cell>
          <cell r="J7339" t="str">
            <v>1327F4309030024</v>
          </cell>
          <cell r="K7339" t="str">
            <v>新村与撤并村便捷连通</v>
          </cell>
          <cell r="L7339" t="str">
            <v>三类地区</v>
          </cell>
          <cell r="M7339"/>
          <cell r="N7339" t="str">
            <v>新建</v>
          </cell>
          <cell r="O7339" t="str">
            <v>愧奇岭村</v>
          </cell>
          <cell r="P7339" t="str">
            <v>无路</v>
          </cell>
          <cell r="R7339" t="str">
            <v>0</v>
          </cell>
          <cell r="S7339" t="str">
            <v>3.5</v>
          </cell>
          <cell r="T7339" t="str">
            <v>无</v>
          </cell>
          <cell r="U7339">
            <v>0</v>
          </cell>
          <cell r="V7339">
            <v>1.3</v>
          </cell>
          <cell r="W7339">
            <v>1.3</v>
          </cell>
        </row>
        <row r="7340">
          <cell r="I7340" t="str">
            <v>青竹塘水库-上边湾公路</v>
          </cell>
          <cell r="J7340" t="str">
            <v>1327F4309030023</v>
          </cell>
          <cell r="K7340" t="str">
            <v>新村与撤并村便捷连通</v>
          </cell>
          <cell r="L7340" t="str">
            <v>三类地区</v>
          </cell>
          <cell r="M7340"/>
          <cell r="N7340" t="str">
            <v>新建</v>
          </cell>
          <cell r="O7340" t="str">
            <v>愧奇岭村</v>
          </cell>
          <cell r="P7340" t="str">
            <v>无路</v>
          </cell>
          <cell r="R7340" t="str">
            <v>0</v>
          </cell>
          <cell r="S7340" t="str">
            <v>3.5</v>
          </cell>
          <cell r="T7340" t="str">
            <v>无</v>
          </cell>
          <cell r="U7340">
            <v>0</v>
          </cell>
          <cell r="V7340">
            <v>1</v>
          </cell>
          <cell r="W7340">
            <v>1</v>
          </cell>
        </row>
        <row r="7341">
          <cell r="I7341" t="str">
            <v>邱家冲—栗山仑公路</v>
          </cell>
          <cell r="J7341" t="str">
            <v>1327F4309030020</v>
          </cell>
          <cell r="K7341" t="str">
            <v>新村与撤并村便捷连通</v>
          </cell>
          <cell r="L7341" t="str">
            <v>三类地区</v>
          </cell>
          <cell r="M7341"/>
          <cell r="N7341" t="str">
            <v>新建</v>
          </cell>
          <cell r="O7341" t="str">
            <v>金山村</v>
          </cell>
          <cell r="P7341" t="str">
            <v>无路</v>
          </cell>
          <cell r="R7341" t="str">
            <v>0</v>
          </cell>
          <cell r="S7341" t="str">
            <v>3.5</v>
          </cell>
          <cell r="T7341" t="str">
            <v>无</v>
          </cell>
          <cell r="U7341">
            <v>0</v>
          </cell>
          <cell r="V7341">
            <v>0.54400000000000004</v>
          </cell>
          <cell r="W7341">
            <v>0.54400000000000004</v>
          </cell>
        </row>
        <row r="7342">
          <cell r="I7342" t="str">
            <v>邱乐云屋-张泉公路</v>
          </cell>
          <cell r="J7342" t="str">
            <v>1327F4309030077</v>
          </cell>
          <cell r="K7342" t="str">
            <v>新村与撤并村便捷连通</v>
          </cell>
          <cell r="L7342" t="str">
            <v>三类地区</v>
          </cell>
          <cell r="M7342"/>
          <cell r="N7342" t="str">
            <v>新建</v>
          </cell>
          <cell r="O7342" t="str">
            <v>新崇安村</v>
          </cell>
          <cell r="P7342" t="str">
            <v>等外公路</v>
          </cell>
          <cell r="R7342" t="str">
            <v>3.5</v>
          </cell>
          <cell r="S7342" t="str">
            <v>3.5</v>
          </cell>
          <cell r="T7342" t="str">
            <v>无</v>
          </cell>
          <cell r="U7342">
            <v>0</v>
          </cell>
          <cell r="V7342">
            <v>0.255</v>
          </cell>
          <cell r="W7342">
            <v>0.255</v>
          </cell>
        </row>
        <row r="7343">
          <cell r="I7343" t="str">
            <v>泉山庙-蛇山连接路</v>
          </cell>
          <cell r="J7343" t="str">
            <v>1327F4309030051</v>
          </cell>
          <cell r="K7343" t="str">
            <v>新村与撤并村便捷连通</v>
          </cell>
          <cell r="L7343" t="str">
            <v>三类地区</v>
          </cell>
          <cell r="M7343"/>
          <cell r="N7343" t="str">
            <v>新建</v>
          </cell>
          <cell r="O7343" t="str">
            <v>泉山村</v>
          </cell>
          <cell r="P7343" t="str">
            <v>无路</v>
          </cell>
          <cell r="R7343" t="str">
            <v>0</v>
          </cell>
          <cell r="S7343" t="str">
            <v>3.5</v>
          </cell>
          <cell r="T7343" t="str">
            <v>无</v>
          </cell>
          <cell r="U7343">
            <v>0</v>
          </cell>
          <cell r="V7343">
            <v>0.6</v>
          </cell>
          <cell r="W7343">
            <v>0.6</v>
          </cell>
        </row>
        <row r="7344">
          <cell r="I7344" t="str">
            <v>三门闸村—沙滩湖学校连接路</v>
          </cell>
          <cell r="J7344" t="str">
            <v>1327F4309030083</v>
          </cell>
          <cell r="K7344" t="str">
            <v>新村与撤并村便捷连通</v>
          </cell>
          <cell r="L7344" t="str">
            <v>三类地区</v>
          </cell>
          <cell r="M7344"/>
          <cell r="N7344" t="str">
            <v>新建</v>
          </cell>
          <cell r="O7344" t="str">
            <v>黄湖村</v>
          </cell>
          <cell r="P7344" t="str">
            <v>等外公路</v>
          </cell>
          <cell r="R7344" t="str">
            <v>0</v>
          </cell>
          <cell r="S7344" t="str">
            <v>3.5</v>
          </cell>
          <cell r="T7344" t="str">
            <v>无</v>
          </cell>
          <cell r="U7344">
            <v>0</v>
          </cell>
          <cell r="V7344">
            <v>0.309</v>
          </cell>
          <cell r="W7344">
            <v>0.309</v>
          </cell>
        </row>
        <row r="7345">
          <cell r="I7345" t="str">
            <v>山进坡—新筑塘公路</v>
          </cell>
          <cell r="J7345" t="str">
            <v>1327F4309030018</v>
          </cell>
          <cell r="K7345" t="str">
            <v>新村与撤并村便捷连通</v>
          </cell>
          <cell r="L7345" t="str">
            <v>三类地区</v>
          </cell>
          <cell r="M7345"/>
          <cell r="N7345" t="str">
            <v>新建</v>
          </cell>
          <cell r="O7345" t="str">
            <v>碧云峰村</v>
          </cell>
          <cell r="P7345" t="str">
            <v>无路</v>
          </cell>
          <cell r="R7345" t="str">
            <v>0</v>
          </cell>
          <cell r="S7345" t="str">
            <v>3.5</v>
          </cell>
          <cell r="T7345" t="str">
            <v>无</v>
          </cell>
          <cell r="U7345">
            <v>0</v>
          </cell>
          <cell r="V7345">
            <v>1.2270000000000001</v>
          </cell>
          <cell r="W7345">
            <v>1.2270000000000001</v>
          </cell>
        </row>
        <row r="7346">
          <cell r="I7346" t="str">
            <v>山枣坡-蔡先范家连接路</v>
          </cell>
          <cell r="J7346" t="str">
            <v>1327F4309030067</v>
          </cell>
          <cell r="K7346" t="str">
            <v>新村与撤并村便捷连通</v>
          </cell>
          <cell r="L7346" t="str">
            <v>三类地区</v>
          </cell>
          <cell r="M7346"/>
          <cell r="N7346" t="str">
            <v>新建</v>
          </cell>
          <cell r="O7346" t="str">
            <v>欧公店村</v>
          </cell>
          <cell r="P7346" t="str">
            <v>等外公路</v>
          </cell>
          <cell r="R7346" t="str">
            <v>3.5</v>
          </cell>
          <cell r="S7346" t="str">
            <v>3.5</v>
          </cell>
          <cell r="T7346" t="str">
            <v>CB53430903</v>
          </cell>
          <cell r="U7346">
            <v>0</v>
          </cell>
          <cell r="V7346">
            <v>0.48899999999999999</v>
          </cell>
          <cell r="W7346">
            <v>0.48899999999999999</v>
          </cell>
        </row>
        <row r="7347">
          <cell r="I7347" t="str">
            <v>申家滩村埂子让组路</v>
          </cell>
          <cell r="J7347" t="str">
            <v>1327F4309030082</v>
          </cell>
          <cell r="K7347" t="str">
            <v>新村与撤并村便捷连通</v>
          </cell>
          <cell r="L7347" t="str">
            <v>三类地区</v>
          </cell>
          <cell r="M7347"/>
          <cell r="N7347" t="str">
            <v>新建</v>
          </cell>
          <cell r="O7347" t="str">
            <v>申家滩村</v>
          </cell>
          <cell r="P7347" t="str">
            <v>等外公路</v>
          </cell>
          <cell r="R7347" t="str">
            <v>0</v>
          </cell>
          <cell r="S7347" t="str">
            <v>3.5</v>
          </cell>
          <cell r="T7347" t="str">
            <v>无</v>
          </cell>
          <cell r="U7347">
            <v>0</v>
          </cell>
          <cell r="V7347">
            <v>0.437</v>
          </cell>
          <cell r="W7347">
            <v>0.437</v>
          </cell>
        </row>
        <row r="7348">
          <cell r="I7348" t="str">
            <v>升斗石—升斗石连接路</v>
          </cell>
          <cell r="J7348" t="str">
            <v>1327F4309030070</v>
          </cell>
          <cell r="K7348" t="str">
            <v>新村与撤并村便捷连通</v>
          </cell>
          <cell r="L7348" t="str">
            <v>三类地区</v>
          </cell>
          <cell r="M7348"/>
          <cell r="N7348" t="str">
            <v>新建</v>
          </cell>
          <cell r="O7348" t="str">
            <v>欧公店村</v>
          </cell>
          <cell r="P7348" t="str">
            <v>等外公路</v>
          </cell>
          <cell r="R7348" t="str">
            <v>0</v>
          </cell>
          <cell r="S7348" t="str">
            <v>3.5</v>
          </cell>
          <cell r="T7348" t="str">
            <v>无</v>
          </cell>
          <cell r="U7348">
            <v>0</v>
          </cell>
          <cell r="V7348">
            <v>0.36499999999999999</v>
          </cell>
          <cell r="W7348">
            <v>0.36499999999999999</v>
          </cell>
        </row>
        <row r="7349">
          <cell r="I7349" t="str">
            <v>狮子塘－高塘冲公路</v>
          </cell>
          <cell r="J7349" t="str">
            <v>1327F4309030022</v>
          </cell>
          <cell r="K7349" t="str">
            <v>新村与撤并村便捷连通</v>
          </cell>
          <cell r="L7349" t="str">
            <v>三类地区</v>
          </cell>
          <cell r="M7349"/>
          <cell r="N7349" t="str">
            <v>新建</v>
          </cell>
          <cell r="O7349" t="str">
            <v>槐奇岭村</v>
          </cell>
          <cell r="P7349" t="str">
            <v>无路</v>
          </cell>
          <cell r="R7349" t="str">
            <v>0</v>
          </cell>
          <cell r="S7349" t="str">
            <v>3.5</v>
          </cell>
          <cell r="T7349" t="str">
            <v>无</v>
          </cell>
          <cell r="U7349">
            <v>0</v>
          </cell>
          <cell r="V7349">
            <v>1.119</v>
          </cell>
          <cell r="W7349">
            <v>1.119</v>
          </cell>
        </row>
        <row r="7350">
          <cell r="I7350" t="str">
            <v>十一组—王家山连接路</v>
          </cell>
          <cell r="J7350" t="str">
            <v>1327F4309030110</v>
          </cell>
          <cell r="K7350" t="str">
            <v>新村与撤并村便捷连通</v>
          </cell>
          <cell r="L7350" t="str">
            <v>三类地区</v>
          </cell>
          <cell r="M7350"/>
          <cell r="N7350" t="str">
            <v>新建</v>
          </cell>
          <cell r="O7350" t="str">
            <v>永乐村</v>
          </cell>
          <cell r="P7350" t="str">
            <v>等外公路</v>
          </cell>
          <cell r="R7350" t="str">
            <v>3.5</v>
          </cell>
          <cell r="S7350" t="str">
            <v>3.5</v>
          </cell>
          <cell r="T7350" t="str">
            <v>无</v>
          </cell>
          <cell r="U7350">
            <v>0</v>
          </cell>
          <cell r="V7350">
            <v>0.28000000000000003</v>
          </cell>
          <cell r="W7350">
            <v>0.28000000000000003</v>
          </cell>
        </row>
        <row r="7351">
          <cell r="I7351" t="str">
            <v>侍郎组-侍郎桥连接路</v>
          </cell>
          <cell r="J7351" t="str">
            <v>1327F4309030061</v>
          </cell>
          <cell r="K7351" t="str">
            <v>新村与撤并村便捷连通</v>
          </cell>
          <cell r="L7351" t="str">
            <v>三类地区</v>
          </cell>
          <cell r="M7351"/>
          <cell r="N7351" t="str">
            <v>新建</v>
          </cell>
          <cell r="O7351" t="str">
            <v>侍郎桥村</v>
          </cell>
          <cell r="P7351" t="str">
            <v>无路</v>
          </cell>
          <cell r="R7351" t="str">
            <v>0</v>
          </cell>
          <cell r="S7351" t="str">
            <v>3.5</v>
          </cell>
          <cell r="T7351" t="str">
            <v>无</v>
          </cell>
          <cell r="U7351">
            <v>0</v>
          </cell>
          <cell r="V7351">
            <v>0.93100000000000005</v>
          </cell>
          <cell r="W7351">
            <v>0.93100000000000005</v>
          </cell>
        </row>
        <row r="7352">
          <cell r="I7352" t="str">
            <v>水荷塘—瓦窑冲公路</v>
          </cell>
          <cell r="J7352" t="str">
            <v>1327F4309030019</v>
          </cell>
          <cell r="K7352" t="str">
            <v>新村与撤并村便捷连通</v>
          </cell>
          <cell r="L7352" t="str">
            <v>三类地区</v>
          </cell>
          <cell r="M7352"/>
          <cell r="N7352" t="str">
            <v>新建</v>
          </cell>
          <cell r="O7352" t="str">
            <v>金山村</v>
          </cell>
          <cell r="P7352" t="str">
            <v>无路</v>
          </cell>
          <cell r="R7352" t="str">
            <v>0</v>
          </cell>
          <cell r="S7352" t="str">
            <v>3.5</v>
          </cell>
          <cell r="T7352" t="str">
            <v>无</v>
          </cell>
          <cell r="U7352">
            <v>0</v>
          </cell>
          <cell r="V7352">
            <v>0.499</v>
          </cell>
          <cell r="W7352">
            <v>0.499</v>
          </cell>
        </row>
        <row r="7353">
          <cell r="I7353" t="str">
            <v>宋朱线-马头岭公路</v>
          </cell>
          <cell r="J7353" t="str">
            <v>1327F4309030004</v>
          </cell>
          <cell r="K7353" t="str">
            <v>新村与撤并村便捷连通</v>
          </cell>
          <cell r="L7353" t="str">
            <v>三类地区</v>
          </cell>
          <cell r="M7353"/>
          <cell r="N7353" t="str">
            <v>新建</v>
          </cell>
          <cell r="O7353" t="str">
            <v>笔架山村</v>
          </cell>
          <cell r="P7353" t="str">
            <v>无路</v>
          </cell>
          <cell r="R7353" t="str">
            <v>0</v>
          </cell>
          <cell r="S7353" t="str">
            <v>3.5</v>
          </cell>
          <cell r="T7353" t="str">
            <v>无</v>
          </cell>
          <cell r="U7353">
            <v>0</v>
          </cell>
          <cell r="V7353">
            <v>0.81599999999999995</v>
          </cell>
          <cell r="W7353">
            <v>0.81599999999999995</v>
          </cell>
        </row>
        <row r="7354">
          <cell r="I7354" t="str">
            <v>苏家湖村长塘-花门楼村桂花树组连接路</v>
          </cell>
          <cell r="J7354" t="str">
            <v>1327F4309030099</v>
          </cell>
          <cell r="K7354" t="str">
            <v>新村与撤并村便捷连通</v>
          </cell>
          <cell r="L7354" t="str">
            <v>三类地区</v>
          </cell>
          <cell r="M7354"/>
          <cell r="N7354" t="str">
            <v>新建</v>
          </cell>
          <cell r="O7354" t="str">
            <v>花门楼村</v>
          </cell>
          <cell r="P7354" t="str">
            <v>等外公路</v>
          </cell>
          <cell r="R7354" t="str">
            <v>0</v>
          </cell>
          <cell r="S7354" t="str">
            <v>3.5</v>
          </cell>
          <cell r="T7354" t="str">
            <v>无</v>
          </cell>
          <cell r="U7354">
            <v>0</v>
          </cell>
          <cell r="V7354">
            <v>1.806</v>
          </cell>
          <cell r="W7354">
            <v>1.806</v>
          </cell>
        </row>
        <row r="7355">
          <cell r="I7355" t="str">
            <v>涂家湾组-瓦屋洲公路</v>
          </cell>
          <cell r="J7355" t="str">
            <v>1327F4309030071</v>
          </cell>
          <cell r="K7355" t="str">
            <v>新村与撤并村便捷连通</v>
          </cell>
          <cell r="L7355" t="str">
            <v>三类地区</v>
          </cell>
          <cell r="M7355"/>
          <cell r="N7355" t="str">
            <v>新建</v>
          </cell>
          <cell r="O7355" t="str">
            <v>谭家桥村</v>
          </cell>
          <cell r="P7355" t="str">
            <v>等外公路</v>
          </cell>
          <cell r="R7355" t="str">
            <v>3.5</v>
          </cell>
          <cell r="S7355" t="str">
            <v>3.5</v>
          </cell>
          <cell r="T7355" t="str">
            <v>无</v>
          </cell>
          <cell r="U7355">
            <v>0</v>
          </cell>
          <cell r="V7355">
            <v>0.36099999999999999</v>
          </cell>
          <cell r="W7355">
            <v>0.36099999999999999</v>
          </cell>
        </row>
        <row r="7356">
          <cell r="I7356" t="str">
            <v>汪家湾-小学连接路</v>
          </cell>
          <cell r="J7356" t="str">
            <v>1327F4309030041</v>
          </cell>
          <cell r="K7356" t="str">
            <v>新村与撤并村便捷连通</v>
          </cell>
          <cell r="L7356" t="str">
            <v>三类地区</v>
          </cell>
          <cell r="M7356"/>
          <cell r="N7356" t="str">
            <v>新建</v>
          </cell>
          <cell r="O7356" t="str">
            <v>南阳村</v>
          </cell>
          <cell r="P7356" t="str">
            <v>无路</v>
          </cell>
          <cell r="R7356" t="str">
            <v>0</v>
          </cell>
          <cell r="S7356" t="str">
            <v>3.5</v>
          </cell>
          <cell r="T7356" t="str">
            <v>无</v>
          </cell>
          <cell r="U7356">
            <v>0</v>
          </cell>
          <cell r="V7356">
            <v>0.35399999999999998</v>
          </cell>
          <cell r="W7356">
            <v>0.35399999999999998</v>
          </cell>
        </row>
        <row r="7357">
          <cell r="I7357" t="str">
            <v>围山渠-孙家屋场连接路</v>
          </cell>
          <cell r="J7357" t="str">
            <v>1327F4309030081</v>
          </cell>
          <cell r="K7357" t="str">
            <v>新村与撤并村便捷连通</v>
          </cell>
          <cell r="L7357" t="str">
            <v>三类地区</v>
          </cell>
          <cell r="M7357"/>
          <cell r="N7357" t="str">
            <v>新建</v>
          </cell>
          <cell r="O7357" t="str">
            <v>新崇安村</v>
          </cell>
          <cell r="P7357" t="str">
            <v>等外公路</v>
          </cell>
          <cell r="R7357" t="str">
            <v>3.5</v>
          </cell>
          <cell r="S7357" t="str">
            <v>3.5</v>
          </cell>
          <cell r="T7357" t="str">
            <v>无</v>
          </cell>
          <cell r="U7357">
            <v>0</v>
          </cell>
          <cell r="V7357">
            <v>0.4</v>
          </cell>
          <cell r="W7357">
            <v>0.4</v>
          </cell>
        </row>
        <row r="7358">
          <cell r="I7358" t="str">
            <v>五家塘组-陈家冲组连接路</v>
          </cell>
          <cell r="J7358" t="str">
            <v>1327F4309030042</v>
          </cell>
          <cell r="K7358" t="str">
            <v>新村与撤并村便捷连通</v>
          </cell>
          <cell r="L7358" t="str">
            <v>三类地区</v>
          </cell>
          <cell r="M7358"/>
          <cell r="N7358" t="str">
            <v>新建</v>
          </cell>
          <cell r="O7358" t="str">
            <v>高平村</v>
          </cell>
          <cell r="P7358" t="str">
            <v>无路</v>
          </cell>
          <cell r="R7358" t="str">
            <v>3.5</v>
          </cell>
          <cell r="S7358" t="str">
            <v>3.5</v>
          </cell>
          <cell r="T7358" t="str">
            <v>Y082430903</v>
          </cell>
          <cell r="U7358">
            <v>0</v>
          </cell>
          <cell r="V7358">
            <v>0.85</v>
          </cell>
          <cell r="W7358">
            <v>0.85</v>
          </cell>
        </row>
        <row r="7359">
          <cell r="I7359" t="str">
            <v>下渡口-上渡口连接路</v>
          </cell>
          <cell r="J7359" t="str">
            <v>1327F4309030032</v>
          </cell>
          <cell r="K7359" t="str">
            <v>新村与撤并村便捷连通</v>
          </cell>
          <cell r="L7359" t="str">
            <v>三类地区</v>
          </cell>
          <cell r="M7359"/>
          <cell r="N7359" t="str">
            <v>新建</v>
          </cell>
          <cell r="O7359" t="str">
            <v>北岸新村</v>
          </cell>
          <cell r="P7359" t="str">
            <v>无路</v>
          </cell>
          <cell r="R7359" t="str">
            <v>0</v>
          </cell>
          <cell r="S7359" t="str">
            <v>3.5</v>
          </cell>
          <cell r="T7359" t="str">
            <v>无</v>
          </cell>
          <cell r="U7359">
            <v>0</v>
          </cell>
          <cell r="V7359">
            <v>0.755</v>
          </cell>
          <cell r="W7359">
            <v>0.755</v>
          </cell>
        </row>
        <row r="7360">
          <cell r="I7360" t="str">
            <v>下尖湖-薛国良屋公路</v>
          </cell>
          <cell r="J7360" t="str">
            <v>1327F4309030002</v>
          </cell>
          <cell r="K7360" t="str">
            <v>新村与撤并村便捷连通</v>
          </cell>
          <cell r="L7360" t="str">
            <v>三类地区</v>
          </cell>
          <cell r="M7360"/>
          <cell r="N7360" t="str">
            <v>新建</v>
          </cell>
          <cell r="O7360" t="str">
            <v>金家堤村</v>
          </cell>
          <cell r="P7360" t="str">
            <v>无路</v>
          </cell>
          <cell r="R7360" t="str">
            <v>0</v>
          </cell>
          <cell r="S7360" t="str">
            <v>3.5</v>
          </cell>
          <cell r="T7360" t="str">
            <v>无</v>
          </cell>
          <cell r="U7360">
            <v>0</v>
          </cell>
          <cell r="V7360">
            <v>0.23899999999999999</v>
          </cell>
          <cell r="W7360">
            <v>0.23899999999999999</v>
          </cell>
        </row>
        <row r="7361">
          <cell r="I7361" t="str">
            <v>下梅组-邓家连接路</v>
          </cell>
          <cell r="J7361" t="str">
            <v>1327F4309030062</v>
          </cell>
          <cell r="K7361" t="str">
            <v>新村与撤并村便捷连通</v>
          </cell>
          <cell r="L7361" t="str">
            <v>三类地区</v>
          </cell>
          <cell r="M7361"/>
          <cell r="N7361" t="str">
            <v>新建</v>
          </cell>
          <cell r="O7361" t="str">
            <v>侍郎桥村</v>
          </cell>
          <cell r="P7361" t="str">
            <v>无路</v>
          </cell>
          <cell r="R7361" t="str">
            <v>0</v>
          </cell>
          <cell r="S7361" t="str">
            <v>3.5</v>
          </cell>
          <cell r="T7361" t="str">
            <v>无</v>
          </cell>
          <cell r="U7361">
            <v>0</v>
          </cell>
          <cell r="V7361">
            <v>1.496</v>
          </cell>
          <cell r="W7361">
            <v>1.496</v>
          </cell>
        </row>
        <row r="7362">
          <cell r="I7362" t="str">
            <v>先锋1组-村部公路</v>
          </cell>
          <cell r="J7362" t="str">
            <v>1327F4309030001</v>
          </cell>
          <cell r="K7362" t="str">
            <v>新村与撤并村便捷连通</v>
          </cell>
          <cell r="L7362" t="str">
            <v>三类地区</v>
          </cell>
          <cell r="M7362"/>
          <cell r="N7362" t="str">
            <v>新建</v>
          </cell>
          <cell r="O7362" t="str">
            <v>高梁坪村</v>
          </cell>
          <cell r="P7362" t="str">
            <v>无路</v>
          </cell>
          <cell r="R7362" t="str">
            <v>0</v>
          </cell>
          <cell r="S7362" t="str">
            <v>3.5</v>
          </cell>
          <cell r="T7362" t="str">
            <v>无</v>
          </cell>
          <cell r="U7362">
            <v>0</v>
          </cell>
          <cell r="V7362">
            <v>0.84899999999999998</v>
          </cell>
          <cell r="W7362">
            <v>0.84899999999999998</v>
          </cell>
        </row>
        <row r="7363">
          <cell r="I7363" t="str">
            <v>响塘－蔡家冲连接路</v>
          </cell>
          <cell r="J7363" t="str">
            <v>1327F4309030026</v>
          </cell>
          <cell r="K7363" t="str">
            <v>新村与撤并村便捷连通</v>
          </cell>
          <cell r="L7363" t="str">
            <v>三类地区</v>
          </cell>
          <cell r="M7363"/>
          <cell r="N7363" t="str">
            <v>新建</v>
          </cell>
          <cell r="O7363" t="str">
            <v>清水寺村</v>
          </cell>
          <cell r="P7363" t="str">
            <v>无路</v>
          </cell>
          <cell r="R7363" t="str">
            <v>0</v>
          </cell>
          <cell r="S7363" t="str">
            <v>3.5</v>
          </cell>
          <cell r="T7363" t="str">
            <v>无</v>
          </cell>
          <cell r="U7363">
            <v>0</v>
          </cell>
          <cell r="V7363">
            <v>1.1080000000000001</v>
          </cell>
          <cell r="W7363">
            <v>1.1080000000000001</v>
          </cell>
        </row>
        <row r="7364">
          <cell r="I7364" t="str">
            <v>新河-村委公路</v>
          </cell>
          <cell r="J7364" t="str">
            <v>1327F4309030014</v>
          </cell>
          <cell r="K7364" t="str">
            <v>新村与撤并村便捷连通</v>
          </cell>
          <cell r="L7364" t="str">
            <v>三类地区</v>
          </cell>
          <cell r="M7364"/>
          <cell r="N7364" t="str">
            <v>新建</v>
          </cell>
          <cell r="O7364" t="str">
            <v>中塘村</v>
          </cell>
          <cell r="P7364" t="str">
            <v>无路</v>
          </cell>
          <cell r="R7364" t="str">
            <v>0</v>
          </cell>
          <cell r="S7364" t="str">
            <v>3.5</v>
          </cell>
          <cell r="T7364" t="str">
            <v>无</v>
          </cell>
          <cell r="U7364">
            <v>0</v>
          </cell>
          <cell r="V7364">
            <v>0.99</v>
          </cell>
          <cell r="W7364">
            <v>0.99</v>
          </cell>
        </row>
        <row r="7365">
          <cell r="I7365" t="str">
            <v>新河-大湾公路</v>
          </cell>
          <cell r="J7365" t="str">
            <v>1327F4309030013</v>
          </cell>
          <cell r="K7365" t="str">
            <v>新村与撤并村便捷连通</v>
          </cell>
          <cell r="L7365" t="str">
            <v>三类地区</v>
          </cell>
          <cell r="M7365"/>
          <cell r="N7365" t="str">
            <v>新建</v>
          </cell>
          <cell r="O7365" t="str">
            <v>中塘村</v>
          </cell>
          <cell r="P7365" t="str">
            <v>无路</v>
          </cell>
          <cell r="R7365" t="str">
            <v>0</v>
          </cell>
          <cell r="S7365" t="str">
            <v>3.5</v>
          </cell>
          <cell r="T7365" t="str">
            <v>无</v>
          </cell>
          <cell r="U7365">
            <v>0</v>
          </cell>
          <cell r="V7365">
            <v>0.60499999999999998</v>
          </cell>
          <cell r="W7365">
            <v>0.60499999999999998</v>
          </cell>
        </row>
        <row r="7366">
          <cell r="I7366" t="str">
            <v>新民组-红旗小学连接路</v>
          </cell>
          <cell r="J7366" t="str">
            <v>1327F4309030089</v>
          </cell>
          <cell r="K7366" t="str">
            <v>新村与撤并村便捷连通</v>
          </cell>
          <cell r="L7366" t="str">
            <v>三类地区</v>
          </cell>
          <cell r="M7366"/>
          <cell r="N7366" t="str">
            <v>新建</v>
          </cell>
          <cell r="O7366" t="str">
            <v>牌口村</v>
          </cell>
          <cell r="P7366" t="str">
            <v>等外公路</v>
          </cell>
          <cell r="R7366" t="str">
            <v>3.5</v>
          </cell>
          <cell r="S7366" t="str">
            <v>3.5</v>
          </cell>
          <cell r="T7366" t="str">
            <v>无</v>
          </cell>
          <cell r="U7366">
            <v>0</v>
          </cell>
          <cell r="V7366">
            <v>1.2</v>
          </cell>
          <cell r="W7366">
            <v>1.2</v>
          </cell>
        </row>
        <row r="7367">
          <cell r="I7367" t="str">
            <v>严家滩九组-鱼塘连接路</v>
          </cell>
          <cell r="J7367" t="str">
            <v>1327F4309030114</v>
          </cell>
          <cell r="K7367" t="str">
            <v>新村与撤并村便捷连通</v>
          </cell>
          <cell r="L7367" t="str">
            <v>三类地区</v>
          </cell>
          <cell r="M7367"/>
          <cell r="N7367" t="str">
            <v>升级改造（提质改造）</v>
          </cell>
          <cell r="O7367" t="str">
            <v>新林村</v>
          </cell>
          <cell r="P7367" t="str">
            <v>无路</v>
          </cell>
          <cell r="R7367" t="str">
            <v>0</v>
          </cell>
          <cell r="S7367" t="str">
            <v>5</v>
          </cell>
          <cell r="T7367" t="str">
            <v>V950430903</v>
          </cell>
          <cell r="U7367">
            <v>0</v>
          </cell>
          <cell r="V7367">
            <v>0.48499999999999999</v>
          </cell>
          <cell r="W7367">
            <v>0.48499999999999999</v>
          </cell>
        </row>
        <row r="7368">
          <cell r="I7368" t="str">
            <v>杨荷线</v>
          </cell>
          <cell r="J7368" t="str">
            <v>1327F4309030039</v>
          </cell>
          <cell r="K7368" t="str">
            <v>新村与撤并村便捷连通</v>
          </cell>
          <cell r="L7368" t="str">
            <v>三类地区</v>
          </cell>
          <cell r="M7368"/>
          <cell r="N7368" t="str">
            <v>新建</v>
          </cell>
          <cell r="O7368" t="str">
            <v>米香村</v>
          </cell>
          <cell r="P7368" t="str">
            <v>无路</v>
          </cell>
          <cell r="R7368" t="str">
            <v>0</v>
          </cell>
          <cell r="S7368" t="str">
            <v>3.5</v>
          </cell>
          <cell r="T7368" t="str">
            <v>CA60430903</v>
          </cell>
          <cell r="U7368">
            <v>0</v>
          </cell>
          <cell r="V7368">
            <v>1.613</v>
          </cell>
          <cell r="W7368">
            <v>1.613</v>
          </cell>
        </row>
        <row r="7369">
          <cell r="I7369" t="str">
            <v>杨家仑—社区连接路</v>
          </cell>
          <cell r="J7369" t="str">
            <v>1327F4309030074</v>
          </cell>
          <cell r="K7369" t="str">
            <v>新村与撤并村便捷连通</v>
          </cell>
          <cell r="L7369" t="str">
            <v>三类地区</v>
          </cell>
          <cell r="M7369"/>
          <cell r="N7369" t="str">
            <v>新建</v>
          </cell>
          <cell r="O7369" t="str">
            <v>自搭桥村</v>
          </cell>
          <cell r="P7369" t="str">
            <v>等外公路</v>
          </cell>
          <cell r="R7369" t="str">
            <v>0</v>
          </cell>
          <cell r="S7369" t="str">
            <v>3.5</v>
          </cell>
          <cell r="T7369" t="str">
            <v>无</v>
          </cell>
          <cell r="U7369">
            <v>0</v>
          </cell>
          <cell r="V7369">
            <v>0.497</v>
          </cell>
          <cell r="W7369">
            <v>0.497</v>
          </cell>
        </row>
        <row r="7370">
          <cell r="I7370" t="str">
            <v>杨梅塘－道兴坡公路</v>
          </cell>
          <cell r="J7370" t="str">
            <v>1327F4309030021</v>
          </cell>
          <cell r="K7370" t="str">
            <v>新村与撤并村便捷连通</v>
          </cell>
          <cell r="L7370" t="str">
            <v>三类地区</v>
          </cell>
          <cell r="M7370"/>
          <cell r="N7370" t="str">
            <v>新建</v>
          </cell>
          <cell r="O7370" t="str">
            <v>槐奇岭村</v>
          </cell>
          <cell r="P7370" t="str">
            <v>无路</v>
          </cell>
          <cell r="R7370" t="str">
            <v>0</v>
          </cell>
          <cell r="S7370" t="str">
            <v>3.5</v>
          </cell>
          <cell r="T7370" t="str">
            <v>无</v>
          </cell>
          <cell r="U7370">
            <v>0</v>
          </cell>
          <cell r="V7370">
            <v>1.2549999999999999</v>
          </cell>
          <cell r="W7370">
            <v>1.2549999999999999</v>
          </cell>
        </row>
        <row r="7371">
          <cell r="I7371" t="str">
            <v>杨伞桥－晏家湾连接路</v>
          </cell>
          <cell r="J7371" t="str">
            <v>1327F4309030027</v>
          </cell>
          <cell r="K7371" t="str">
            <v>新村与撤并村便捷连通</v>
          </cell>
          <cell r="L7371" t="str">
            <v>三类地区</v>
          </cell>
          <cell r="M7371"/>
          <cell r="N7371" t="str">
            <v>新建</v>
          </cell>
          <cell r="O7371" t="str">
            <v>清水寺村</v>
          </cell>
          <cell r="P7371" t="str">
            <v>无路</v>
          </cell>
          <cell r="R7371" t="str">
            <v>0</v>
          </cell>
          <cell r="S7371" t="str">
            <v>3.5</v>
          </cell>
          <cell r="T7371" t="str">
            <v>无</v>
          </cell>
          <cell r="U7371">
            <v>0</v>
          </cell>
          <cell r="V7371">
            <v>1.163</v>
          </cell>
          <cell r="W7371">
            <v>1.163</v>
          </cell>
        </row>
        <row r="7372">
          <cell r="I7372" t="str">
            <v>羊角十一队-羊角学校连接路</v>
          </cell>
          <cell r="J7372" t="str">
            <v>1327F4309030037</v>
          </cell>
          <cell r="K7372" t="str">
            <v>新村与撤并村便捷连通</v>
          </cell>
          <cell r="L7372" t="str">
            <v>三类地区</v>
          </cell>
          <cell r="M7372"/>
          <cell r="N7372" t="str">
            <v>新建</v>
          </cell>
          <cell r="O7372" t="str">
            <v>羊角村</v>
          </cell>
          <cell r="P7372" t="str">
            <v>无路</v>
          </cell>
          <cell r="R7372" t="str">
            <v>0</v>
          </cell>
          <cell r="S7372" t="str">
            <v>3.5</v>
          </cell>
          <cell r="T7372" t="str">
            <v>无</v>
          </cell>
          <cell r="U7372">
            <v>0</v>
          </cell>
          <cell r="V7372">
            <v>0.44</v>
          </cell>
          <cell r="W7372">
            <v>0.44</v>
          </cell>
        </row>
        <row r="7373">
          <cell r="I7373" t="str">
            <v>易健章屋-徐家湾公路</v>
          </cell>
          <cell r="J7373" t="str">
            <v>1327F4309030095</v>
          </cell>
          <cell r="K7373" t="str">
            <v>新村与撤并村便捷连通</v>
          </cell>
          <cell r="L7373" t="str">
            <v>三类地区</v>
          </cell>
          <cell r="M7373"/>
          <cell r="N7373" t="str">
            <v>新建</v>
          </cell>
          <cell r="O7373" t="str">
            <v>新崇安村</v>
          </cell>
          <cell r="P7373" t="str">
            <v>等外公路</v>
          </cell>
          <cell r="R7373" t="str">
            <v>3.5</v>
          </cell>
          <cell r="S7373" t="str">
            <v>3.5</v>
          </cell>
          <cell r="T7373" t="str">
            <v>无</v>
          </cell>
          <cell r="U7373">
            <v>0</v>
          </cell>
          <cell r="V7373">
            <v>0.6</v>
          </cell>
          <cell r="W7373">
            <v>0.6</v>
          </cell>
        </row>
        <row r="7374">
          <cell r="I7374" t="str">
            <v>永乐十一组—十一组连接路</v>
          </cell>
          <cell r="J7374" t="str">
            <v>1327F4309030030</v>
          </cell>
          <cell r="K7374" t="str">
            <v>新村与撤并村便捷连通</v>
          </cell>
          <cell r="L7374" t="str">
            <v>三类地区</v>
          </cell>
          <cell r="M7374"/>
          <cell r="N7374" t="str">
            <v>新建</v>
          </cell>
          <cell r="O7374" t="str">
            <v>永乐村</v>
          </cell>
          <cell r="P7374" t="str">
            <v>无路</v>
          </cell>
          <cell r="R7374" t="str">
            <v>0</v>
          </cell>
          <cell r="S7374" t="str">
            <v>3.5</v>
          </cell>
          <cell r="T7374" t="str">
            <v>无</v>
          </cell>
          <cell r="U7374">
            <v>0</v>
          </cell>
          <cell r="V7374">
            <v>0.31</v>
          </cell>
          <cell r="W7374">
            <v>0.31</v>
          </cell>
        </row>
        <row r="7375">
          <cell r="I7375" t="str">
            <v>渔场-陈家湾连接路</v>
          </cell>
          <cell r="J7375" t="str">
            <v>1327F4309030104</v>
          </cell>
          <cell r="K7375" t="str">
            <v>新村与撤并村便捷连通</v>
          </cell>
          <cell r="L7375" t="str">
            <v>三类地区</v>
          </cell>
          <cell r="M7375"/>
          <cell r="N7375" t="str">
            <v>新建</v>
          </cell>
          <cell r="O7375" t="str">
            <v>泞湖桥村</v>
          </cell>
          <cell r="P7375" t="str">
            <v>等外公路</v>
          </cell>
          <cell r="R7375" t="str">
            <v>3.5</v>
          </cell>
          <cell r="S7375" t="str">
            <v>3.5</v>
          </cell>
          <cell r="T7375" t="str">
            <v>无</v>
          </cell>
          <cell r="U7375">
            <v>0</v>
          </cell>
          <cell r="V7375">
            <v>1.4590000000000001</v>
          </cell>
          <cell r="W7375">
            <v>1.4590000000000001</v>
          </cell>
        </row>
        <row r="7376">
          <cell r="I7376" t="str">
            <v>袁家村-三角塘组公路</v>
          </cell>
          <cell r="J7376" t="str">
            <v>1327F4309030010</v>
          </cell>
          <cell r="K7376" t="str">
            <v>新村与撤并村便捷连通</v>
          </cell>
          <cell r="L7376" t="str">
            <v>三类地区</v>
          </cell>
          <cell r="M7376"/>
          <cell r="N7376" t="str">
            <v>新建</v>
          </cell>
          <cell r="O7376" t="str">
            <v>上新桥村</v>
          </cell>
          <cell r="P7376" t="str">
            <v>无路</v>
          </cell>
          <cell r="R7376" t="str">
            <v>0</v>
          </cell>
          <cell r="S7376" t="str">
            <v>3.5</v>
          </cell>
          <cell r="T7376" t="str">
            <v>无</v>
          </cell>
          <cell r="U7376">
            <v>0</v>
          </cell>
          <cell r="V7376">
            <v>0.745</v>
          </cell>
          <cell r="W7376">
            <v>0.745</v>
          </cell>
        </row>
        <row r="7377">
          <cell r="I7377" t="str">
            <v>闸坝湖二组-二组连接路</v>
          </cell>
          <cell r="J7377" t="str">
            <v>1327F4309030065</v>
          </cell>
          <cell r="K7377" t="str">
            <v>新村与撤并村便捷连通</v>
          </cell>
          <cell r="L7377" t="str">
            <v>三类地区</v>
          </cell>
          <cell r="M7377"/>
          <cell r="N7377" t="str">
            <v>新建</v>
          </cell>
          <cell r="O7377" t="str">
            <v>闸坝湖村</v>
          </cell>
          <cell r="P7377" t="str">
            <v>无路</v>
          </cell>
          <cell r="R7377" t="str">
            <v>0</v>
          </cell>
          <cell r="S7377" t="str">
            <v>3.5</v>
          </cell>
          <cell r="T7377" t="str">
            <v>无</v>
          </cell>
          <cell r="U7377">
            <v>0</v>
          </cell>
          <cell r="V7377">
            <v>0.78</v>
          </cell>
          <cell r="W7377">
            <v>0.78</v>
          </cell>
        </row>
        <row r="7378">
          <cell r="I7378" t="str">
            <v>张家塘山-李家冲连接路</v>
          </cell>
          <cell r="J7378" t="str">
            <v>1327F4309030054</v>
          </cell>
          <cell r="K7378" t="str">
            <v>新村与撤并村便捷连通</v>
          </cell>
          <cell r="L7378" t="str">
            <v>三类地区</v>
          </cell>
          <cell r="M7378"/>
          <cell r="N7378" t="str">
            <v>新建</v>
          </cell>
          <cell r="O7378" t="str">
            <v>东团村</v>
          </cell>
          <cell r="P7378" t="str">
            <v>无路</v>
          </cell>
          <cell r="R7378" t="str">
            <v>0</v>
          </cell>
          <cell r="S7378" t="str">
            <v>3.5</v>
          </cell>
          <cell r="T7378" t="str">
            <v>无</v>
          </cell>
          <cell r="U7378">
            <v>0</v>
          </cell>
          <cell r="V7378">
            <v>0.93100000000000005</v>
          </cell>
          <cell r="W7378">
            <v>0.93100000000000005</v>
          </cell>
        </row>
        <row r="7379">
          <cell r="I7379" t="str">
            <v>中学至先锋湾连接路</v>
          </cell>
          <cell r="J7379" t="str">
            <v>1327F4309030088</v>
          </cell>
          <cell r="K7379" t="str">
            <v>新村与撤并村便捷连通</v>
          </cell>
          <cell r="L7379" t="str">
            <v>三类地区</v>
          </cell>
          <cell r="M7379"/>
          <cell r="N7379" t="str">
            <v>新建</v>
          </cell>
          <cell r="O7379" t="str">
            <v>太阳庵村</v>
          </cell>
          <cell r="P7379" t="str">
            <v>等外公路</v>
          </cell>
          <cell r="R7379" t="str">
            <v>0</v>
          </cell>
          <cell r="S7379" t="str">
            <v>3.5</v>
          </cell>
          <cell r="T7379" t="str">
            <v>无</v>
          </cell>
          <cell r="U7379">
            <v>0</v>
          </cell>
          <cell r="V7379">
            <v>0.29299999999999998</v>
          </cell>
          <cell r="W7379">
            <v>0.29299999999999998</v>
          </cell>
        </row>
        <row r="7380">
          <cell r="I7380" t="str">
            <v>周秧青屋-黑瓦屋公路</v>
          </cell>
          <cell r="J7380" t="str">
            <v>1327F4309030073</v>
          </cell>
          <cell r="K7380" t="str">
            <v>新村与撤并村便捷连通</v>
          </cell>
          <cell r="L7380" t="str">
            <v>三类地区</v>
          </cell>
          <cell r="M7380"/>
          <cell r="N7380" t="str">
            <v>新建</v>
          </cell>
          <cell r="O7380" t="str">
            <v>新崇安村</v>
          </cell>
          <cell r="P7380" t="str">
            <v>等外公路</v>
          </cell>
          <cell r="R7380" t="str">
            <v>3.5</v>
          </cell>
          <cell r="S7380" t="str">
            <v>3.5</v>
          </cell>
          <cell r="T7380" t="str">
            <v>无</v>
          </cell>
          <cell r="U7380">
            <v>0</v>
          </cell>
          <cell r="V7380">
            <v>0.59199999999999997</v>
          </cell>
          <cell r="W7380">
            <v>0.59199999999999997</v>
          </cell>
        </row>
        <row r="7381">
          <cell r="I7381" t="str">
            <v>周友良-村部公路</v>
          </cell>
          <cell r="J7381" t="str">
            <v>1327F4309030075</v>
          </cell>
          <cell r="K7381" t="str">
            <v>新村与撤并村便捷连通</v>
          </cell>
          <cell r="L7381" t="str">
            <v>三类地区</v>
          </cell>
          <cell r="M7381"/>
          <cell r="N7381" t="str">
            <v>新建</v>
          </cell>
          <cell r="O7381" t="str">
            <v>新崇安村</v>
          </cell>
          <cell r="P7381" t="str">
            <v>等外公路</v>
          </cell>
          <cell r="R7381" t="str">
            <v>3.5</v>
          </cell>
          <cell r="S7381" t="str">
            <v>3.5</v>
          </cell>
          <cell r="T7381" t="str">
            <v>无</v>
          </cell>
          <cell r="U7381">
            <v>0</v>
          </cell>
          <cell r="V7381">
            <v>0.54700000000000004</v>
          </cell>
          <cell r="W7381">
            <v>0.54700000000000004</v>
          </cell>
        </row>
        <row r="7382">
          <cell r="I7382" t="str">
            <v>周佑生屋-伍家塘连接路</v>
          </cell>
          <cell r="J7382" t="str">
            <v>1327F4309030055</v>
          </cell>
          <cell r="K7382" t="str">
            <v>新村与撤并村便捷连通</v>
          </cell>
          <cell r="L7382" t="str">
            <v>三类地区</v>
          </cell>
          <cell r="M7382"/>
          <cell r="N7382" t="str">
            <v>新建</v>
          </cell>
          <cell r="O7382" t="str">
            <v>高平村</v>
          </cell>
          <cell r="P7382" t="str">
            <v>等外公路</v>
          </cell>
          <cell r="R7382" t="str">
            <v>3.5</v>
          </cell>
          <cell r="S7382" t="str">
            <v>3.5</v>
          </cell>
          <cell r="T7382" t="str">
            <v>无</v>
          </cell>
          <cell r="U7382">
            <v>0</v>
          </cell>
          <cell r="V7382">
            <v>0.6</v>
          </cell>
          <cell r="W7382">
            <v>0.6</v>
          </cell>
        </row>
        <row r="7383">
          <cell r="I7383" t="str">
            <v>朱家巷-樟树段组连接路</v>
          </cell>
          <cell r="J7383" t="str">
            <v>1327F4309030038</v>
          </cell>
          <cell r="K7383" t="str">
            <v>新村与撤并村便捷连通</v>
          </cell>
          <cell r="L7383" t="str">
            <v>三类地区</v>
          </cell>
          <cell r="M7383"/>
          <cell r="N7383" t="str">
            <v>新建</v>
          </cell>
          <cell r="O7383" t="str">
            <v>道子坪村</v>
          </cell>
          <cell r="P7383" t="str">
            <v>无路</v>
          </cell>
          <cell r="R7383" t="str">
            <v>0</v>
          </cell>
          <cell r="S7383" t="str">
            <v>3.5</v>
          </cell>
          <cell r="T7383" t="str">
            <v>无</v>
          </cell>
          <cell r="U7383">
            <v>0</v>
          </cell>
          <cell r="V7383">
            <v>0.59</v>
          </cell>
          <cell r="W7383">
            <v>0.59</v>
          </cell>
        </row>
        <row r="7384">
          <cell r="I7384" t="str">
            <v>竹屏公－油子塘连接路</v>
          </cell>
          <cell r="J7384" t="str">
            <v>1327F4309030076</v>
          </cell>
          <cell r="K7384" t="str">
            <v>新村与撤并村便捷连通</v>
          </cell>
          <cell r="L7384" t="str">
            <v>三类地区</v>
          </cell>
          <cell r="M7384"/>
          <cell r="N7384" t="str">
            <v>新建</v>
          </cell>
          <cell r="O7384" t="str">
            <v>鸾凤山村</v>
          </cell>
          <cell r="P7384" t="str">
            <v>等外公路</v>
          </cell>
          <cell r="R7384" t="str">
            <v>0</v>
          </cell>
          <cell r="S7384" t="str">
            <v>3.5</v>
          </cell>
          <cell r="T7384" t="str">
            <v>无</v>
          </cell>
          <cell r="U7384">
            <v>0</v>
          </cell>
          <cell r="V7384">
            <v>1.032</v>
          </cell>
          <cell r="W7384">
            <v>1.032</v>
          </cell>
        </row>
        <row r="7385">
          <cell r="I7385" t="str">
            <v>壮头山－新塘连接路</v>
          </cell>
          <cell r="J7385" t="str">
            <v>1327F4309030060</v>
          </cell>
          <cell r="K7385" t="str">
            <v>新村与撤并村便捷连通</v>
          </cell>
          <cell r="L7385" t="str">
            <v>三类地区</v>
          </cell>
          <cell r="M7385"/>
          <cell r="N7385" t="str">
            <v>新建</v>
          </cell>
          <cell r="O7385" t="str">
            <v>宫保第村</v>
          </cell>
          <cell r="P7385" t="str">
            <v>等外公路</v>
          </cell>
          <cell r="R7385" t="str">
            <v>3.5</v>
          </cell>
          <cell r="S7385" t="str">
            <v>3.5</v>
          </cell>
          <cell r="T7385" t="str">
            <v>无</v>
          </cell>
          <cell r="U7385">
            <v>0</v>
          </cell>
          <cell r="V7385">
            <v>0.629</v>
          </cell>
          <cell r="W7385">
            <v>0.629</v>
          </cell>
        </row>
        <row r="7386">
          <cell r="I7386" t="str">
            <v>壮头山组－蓝粉墙组连接路</v>
          </cell>
          <cell r="J7386" t="str">
            <v>1327F4309030063</v>
          </cell>
          <cell r="K7386" t="str">
            <v>新村与撤并村便捷连通</v>
          </cell>
          <cell r="L7386" t="str">
            <v>三类地区</v>
          </cell>
          <cell r="M7386"/>
          <cell r="N7386" t="str">
            <v>新建</v>
          </cell>
          <cell r="O7386" t="str">
            <v>宫保第村</v>
          </cell>
          <cell r="P7386" t="str">
            <v>等外公路</v>
          </cell>
          <cell r="R7386" t="str">
            <v>3.5</v>
          </cell>
          <cell r="S7386" t="str">
            <v>3.5</v>
          </cell>
          <cell r="T7386" t="str">
            <v>无</v>
          </cell>
          <cell r="U7386">
            <v>0</v>
          </cell>
          <cell r="V7386">
            <v>0.254</v>
          </cell>
          <cell r="W7386">
            <v>0.254</v>
          </cell>
        </row>
        <row r="7387">
          <cell r="I7387" t="str">
            <v>宗塘湾-宗塘湾公路</v>
          </cell>
          <cell r="J7387" t="str">
            <v>1327F4309030003</v>
          </cell>
          <cell r="K7387" t="str">
            <v>新村与撤并村便捷连通</v>
          </cell>
          <cell r="L7387" t="str">
            <v>三类地区</v>
          </cell>
          <cell r="M7387"/>
          <cell r="N7387" t="str">
            <v>新建</v>
          </cell>
          <cell r="O7387" t="str">
            <v>岭湖村</v>
          </cell>
          <cell r="P7387" t="str">
            <v>无路</v>
          </cell>
          <cell r="R7387" t="str">
            <v>0</v>
          </cell>
          <cell r="S7387" t="str">
            <v>3.5</v>
          </cell>
          <cell r="T7387" t="str">
            <v>无</v>
          </cell>
          <cell r="U7387">
            <v>0</v>
          </cell>
          <cell r="V7387">
            <v>0.439</v>
          </cell>
          <cell r="W7387">
            <v>0.439</v>
          </cell>
        </row>
        <row r="7388">
          <cell r="I7388" t="str">
            <v>11线</v>
          </cell>
          <cell r="J7388" t="str">
            <v>1327F4309210033</v>
          </cell>
          <cell r="K7388" t="str">
            <v>新村与撤并村便捷连通</v>
          </cell>
          <cell r="L7388" t="str">
            <v>三类地区</v>
          </cell>
          <cell r="M7388"/>
          <cell r="N7388" t="str">
            <v>升级改造（提质改造）</v>
          </cell>
          <cell r="O7388" t="str">
            <v>南洲村</v>
          </cell>
          <cell r="P7388" t="str">
            <v>等外公路</v>
          </cell>
          <cell r="R7388" t="str">
            <v>3.5</v>
          </cell>
          <cell r="S7388" t="str">
            <v>4.5</v>
          </cell>
          <cell r="T7388" t="str">
            <v>C051430921</v>
          </cell>
          <cell r="U7388">
            <v>0</v>
          </cell>
          <cell r="V7388">
            <v>1.222</v>
          </cell>
          <cell r="W7388">
            <v>1.222</v>
          </cell>
        </row>
        <row r="7389">
          <cell r="I7389" t="str">
            <v>13组-12组连接路</v>
          </cell>
          <cell r="J7389" t="str">
            <v>1327F4309210050</v>
          </cell>
          <cell r="K7389" t="str">
            <v>新村与撤并村便捷连通</v>
          </cell>
          <cell r="L7389" t="str">
            <v>三类地区</v>
          </cell>
          <cell r="M7389"/>
          <cell r="N7389" t="str">
            <v>新建</v>
          </cell>
          <cell r="O7389" t="str">
            <v>小北洲村</v>
          </cell>
          <cell r="P7389" t="str">
            <v>等外公路</v>
          </cell>
          <cell r="R7389" t="str">
            <v>3.5</v>
          </cell>
          <cell r="S7389" t="str">
            <v>4.5</v>
          </cell>
          <cell r="T7389" t="str">
            <v>无</v>
          </cell>
          <cell r="U7389">
            <v>0</v>
          </cell>
          <cell r="V7389">
            <v>1.2290000000000001</v>
          </cell>
          <cell r="W7389">
            <v>1.2290000000000001</v>
          </cell>
        </row>
        <row r="7390">
          <cell r="I7390" t="str">
            <v>3组-班嘴渠连接路</v>
          </cell>
          <cell r="J7390" t="str">
            <v>1327F4309210035</v>
          </cell>
          <cell r="K7390" t="str">
            <v>新村与撤并村便捷连通</v>
          </cell>
          <cell r="L7390" t="str">
            <v>三类地区</v>
          </cell>
          <cell r="M7390"/>
          <cell r="N7390" t="str">
            <v>新建</v>
          </cell>
          <cell r="O7390" t="str">
            <v>广常村</v>
          </cell>
          <cell r="P7390" t="str">
            <v>无路</v>
          </cell>
          <cell r="R7390" t="str">
            <v>3.5</v>
          </cell>
          <cell r="S7390" t="str">
            <v>4.5</v>
          </cell>
          <cell r="T7390" t="str">
            <v>无</v>
          </cell>
          <cell r="U7390">
            <v>0</v>
          </cell>
          <cell r="V7390">
            <v>0.88400000000000001</v>
          </cell>
          <cell r="W7390">
            <v>0.88400000000000001</v>
          </cell>
        </row>
        <row r="7391">
          <cell r="I7391" t="str">
            <v>4组-利群南堤连接路</v>
          </cell>
          <cell r="J7391" t="str">
            <v>1327F4309210029</v>
          </cell>
          <cell r="K7391" t="str">
            <v>新村与撤并村便捷连通</v>
          </cell>
          <cell r="L7391" t="str">
            <v>三类地区</v>
          </cell>
          <cell r="M7391"/>
          <cell r="N7391" t="str">
            <v>升级改造（提质改造）</v>
          </cell>
          <cell r="O7391" t="str">
            <v>利群村</v>
          </cell>
          <cell r="P7391" t="str">
            <v>等外公路</v>
          </cell>
          <cell r="R7391" t="str">
            <v>3.5</v>
          </cell>
          <cell r="S7391" t="str">
            <v>4.5</v>
          </cell>
          <cell r="T7391" t="str">
            <v>C465430921</v>
          </cell>
          <cell r="U7391">
            <v>1.982</v>
          </cell>
          <cell r="V7391">
            <v>3.3769999999999998</v>
          </cell>
          <cell r="W7391">
            <v>1.395</v>
          </cell>
        </row>
        <row r="7392">
          <cell r="I7392" t="str">
            <v>8组-陈北公路</v>
          </cell>
          <cell r="J7392" t="str">
            <v>1327F4309210020</v>
          </cell>
          <cell r="K7392" t="str">
            <v>新村与撤并村便捷连通</v>
          </cell>
          <cell r="L7392" t="str">
            <v>三类地区</v>
          </cell>
          <cell r="M7392"/>
          <cell r="N7392" t="str">
            <v>新建</v>
          </cell>
          <cell r="O7392" t="str">
            <v>陈家渡村</v>
          </cell>
          <cell r="R7392" t="str">
            <v>3.5</v>
          </cell>
          <cell r="S7392" t="str">
            <v>4.5</v>
          </cell>
          <cell r="T7392" t="str">
            <v>无</v>
          </cell>
          <cell r="U7392">
            <v>0</v>
          </cell>
          <cell r="V7392">
            <v>1.5840000000000001</v>
          </cell>
          <cell r="W7392">
            <v>1.5840000000000001</v>
          </cell>
        </row>
        <row r="7393">
          <cell r="I7393" t="str">
            <v>C025延长线</v>
          </cell>
          <cell r="J7393" t="str">
            <v>1327F4309210017</v>
          </cell>
          <cell r="K7393" t="str">
            <v>新村与撤并村便捷连通</v>
          </cell>
          <cell r="L7393" t="str">
            <v>三类地区</v>
          </cell>
          <cell r="M7393"/>
          <cell r="N7393" t="str">
            <v>新建</v>
          </cell>
          <cell r="O7393" t="str">
            <v>曹家铺村</v>
          </cell>
          <cell r="P7393" t="str">
            <v>等外公路</v>
          </cell>
          <cell r="R7393" t="str">
            <v>3.5</v>
          </cell>
          <cell r="S7393" t="str">
            <v>4.5</v>
          </cell>
          <cell r="T7393" t="str">
            <v>无</v>
          </cell>
          <cell r="U7393">
            <v>0</v>
          </cell>
          <cell r="V7393">
            <v>1.26</v>
          </cell>
          <cell r="W7393">
            <v>1.26</v>
          </cell>
        </row>
        <row r="7394">
          <cell r="I7394" t="str">
            <v>C080延长线</v>
          </cell>
          <cell r="J7394" t="str">
            <v>1327F4309210013</v>
          </cell>
          <cell r="K7394" t="str">
            <v>新村与撤并村便捷连通</v>
          </cell>
          <cell r="L7394" t="str">
            <v>三类地区</v>
          </cell>
          <cell r="M7394"/>
          <cell r="N7394" t="str">
            <v>新建</v>
          </cell>
          <cell r="O7394" t="str">
            <v>福美村</v>
          </cell>
          <cell r="P7394" t="str">
            <v>无路</v>
          </cell>
          <cell r="R7394" t="str">
            <v>2.5</v>
          </cell>
          <cell r="S7394" t="str">
            <v>4.5</v>
          </cell>
          <cell r="T7394" t="str">
            <v>无</v>
          </cell>
          <cell r="U7394">
            <v>0</v>
          </cell>
          <cell r="V7394">
            <v>1.1160000000000001</v>
          </cell>
          <cell r="W7394">
            <v>1.1160000000000001</v>
          </cell>
        </row>
        <row r="7395">
          <cell r="I7395" t="str">
            <v>Y825延伸线</v>
          </cell>
          <cell r="J7395" t="str">
            <v>1327F4309210041</v>
          </cell>
          <cell r="K7395" t="str">
            <v>新村与撤并村便捷连通</v>
          </cell>
          <cell r="L7395" t="str">
            <v>三类地区</v>
          </cell>
          <cell r="M7395"/>
          <cell r="N7395" t="str">
            <v>新建</v>
          </cell>
          <cell r="O7395" t="str">
            <v>长安村</v>
          </cell>
          <cell r="P7395" t="str">
            <v>无路</v>
          </cell>
          <cell r="R7395" t="str">
            <v>2.5</v>
          </cell>
          <cell r="S7395" t="str">
            <v>4.5</v>
          </cell>
          <cell r="T7395" t="str">
            <v>无</v>
          </cell>
          <cell r="U7395">
            <v>0</v>
          </cell>
          <cell r="V7395">
            <v>1.7250000000000001</v>
          </cell>
          <cell r="W7395">
            <v>1.7250000000000001</v>
          </cell>
        </row>
        <row r="7396">
          <cell r="I7396" t="str">
            <v>滨湖机埠-15组连接路</v>
          </cell>
          <cell r="J7396" t="str">
            <v>1327F4309210007</v>
          </cell>
          <cell r="K7396" t="str">
            <v>新村与撤并村便捷连通</v>
          </cell>
          <cell r="L7396" t="str">
            <v>三类地区</v>
          </cell>
          <cell r="M7396"/>
          <cell r="N7396" t="str">
            <v>新建</v>
          </cell>
          <cell r="O7396" t="str">
            <v>新滨村</v>
          </cell>
          <cell r="P7396" t="str">
            <v>等外公路</v>
          </cell>
          <cell r="R7396" t="str">
            <v>2.5</v>
          </cell>
          <cell r="S7396" t="str">
            <v>4.5</v>
          </cell>
          <cell r="T7396" t="str">
            <v>C269430921</v>
          </cell>
          <cell r="U7396">
            <v>0</v>
          </cell>
          <cell r="V7396">
            <v>1.861</v>
          </cell>
          <cell r="W7396">
            <v>1.861</v>
          </cell>
        </row>
        <row r="7397">
          <cell r="I7397" t="str">
            <v>长安村三角镇-乌嘴集镇连接路</v>
          </cell>
          <cell r="J7397" t="str">
            <v>1327F4309210042</v>
          </cell>
          <cell r="K7397" t="str">
            <v>新村与撤并村便捷连通</v>
          </cell>
          <cell r="L7397" t="str">
            <v>三类地区</v>
          </cell>
          <cell r="M7397"/>
          <cell r="N7397" t="str">
            <v>升级改造（提质改造）</v>
          </cell>
          <cell r="O7397" t="str">
            <v>长安村</v>
          </cell>
          <cell r="P7397" t="str">
            <v>等外公路</v>
          </cell>
          <cell r="R7397" t="str">
            <v>3.5</v>
          </cell>
          <cell r="S7397" t="str">
            <v>4.5</v>
          </cell>
          <cell r="T7397" t="str">
            <v>无</v>
          </cell>
          <cell r="U7397">
            <v>0</v>
          </cell>
          <cell r="V7397">
            <v>1.1339999999999999</v>
          </cell>
          <cell r="W7397">
            <v>1.1339999999999999</v>
          </cell>
        </row>
        <row r="7398">
          <cell r="I7398" t="str">
            <v>陈口路-揭家洲电排连接路</v>
          </cell>
          <cell r="J7398" t="str">
            <v>1327F4309210003</v>
          </cell>
          <cell r="K7398" t="str">
            <v>新村与撤并村便捷连通</v>
          </cell>
          <cell r="L7398" t="str">
            <v>三类地区</v>
          </cell>
          <cell r="M7398"/>
          <cell r="N7398" t="str">
            <v>升级改造（提质改造）</v>
          </cell>
          <cell r="O7398" t="str">
            <v>牧鹿湖村</v>
          </cell>
          <cell r="P7398" t="str">
            <v>等外公路</v>
          </cell>
          <cell r="R7398" t="str">
            <v>3.5</v>
          </cell>
          <cell r="S7398" t="str">
            <v>4.5</v>
          </cell>
          <cell r="T7398" t="str">
            <v>C050430921</v>
          </cell>
          <cell r="U7398">
            <v>0</v>
          </cell>
          <cell r="V7398">
            <v>0.98</v>
          </cell>
          <cell r="W7398">
            <v>0.98</v>
          </cell>
        </row>
        <row r="7399">
          <cell r="I7399" t="str">
            <v>陈直线</v>
          </cell>
          <cell r="J7399" t="str">
            <v>1327F4309210012</v>
          </cell>
          <cell r="K7399" t="str">
            <v>新村与撤并村便捷连通</v>
          </cell>
          <cell r="L7399" t="str">
            <v>三类地区</v>
          </cell>
          <cell r="M7399"/>
          <cell r="N7399" t="str">
            <v>升级改造（提质改造）</v>
          </cell>
          <cell r="O7399" t="str">
            <v>东胜村</v>
          </cell>
          <cell r="P7399" t="str">
            <v>等外公路</v>
          </cell>
          <cell r="R7399" t="str">
            <v>3.5</v>
          </cell>
          <cell r="S7399" t="str">
            <v>4.5</v>
          </cell>
          <cell r="T7399" t="str">
            <v>C305430921</v>
          </cell>
          <cell r="U7399">
            <v>0</v>
          </cell>
          <cell r="V7399">
            <v>2.2200000000000002</v>
          </cell>
          <cell r="W7399">
            <v>2.2200000000000002</v>
          </cell>
        </row>
        <row r="7400">
          <cell r="I7400" t="str">
            <v>垂直Y826连接路</v>
          </cell>
          <cell r="J7400" t="str">
            <v>1327F4309210009</v>
          </cell>
          <cell r="K7400" t="str">
            <v>新村与撤并村便捷连通</v>
          </cell>
          <cell r="L7400" t="str">
            <v>三类地区</v>
          </cell>
          <cell r="M7400"/>
          <cell r="N7400" t="str">
            <v>新建</v>
          </cell>
          <cell r="O7400" t="str">
            <v>青树嘴村</v>
          </cell>
          <cell r="P7400" t="str">
            <v>无路</v>
          </cell>
          <cell r="R7400" t="str">
            <v>2.5</v>
          </cell>
          <cell r="S7400" t="str">
            <v>4.5</v>
          </cell>
          <cell r="T7400" t="str">
            <v>无</v>
          </cell>
          <cell r="U7400">
            <v>0</v>
          </cell>
          <cell r="V7400">
            <v>1.4</v>
          </cell>
          <cell r="W7400">
            <v>1.4</v>
          </cell>
        </row>
        <row r="7401">
          <cell r="I7401" t="str">
            <v>达丰村部-南西线连接路</v>
          </cell>
          <cell r="J7401" t="str">
            <v>1327F4309210027</v>
          </cell>
          <cell r="K7401" t="str">
            <v>新村与撤并村便捷连通</v>
          </cell>
          <cell r="L7401" t="str">
            <v>三类地区</v>
          </cell>
          <cell r="M7401"/>
          <cell r="N7401" t="str">
            <v>新建</v>
          </cell>
          <cell r="O7401" t="str">
            <v>百联村</v>
          </cell>
          <cell r="P7401" t="str">
            <v>无路</v>
          </cell>
          <cell r="R7401" t="str">
            <v>3.5</v>
          </cell>
          <cell r="S7401" t="str">
            <v>4.5</v>
          </cell>
          <cell r="T7401" t="str">
            <v>无</v>
          </cell>
          <cell r="U7401">
            <v>0</v>
          </cell>
          <cell r="V7401">
            <v>0.48199999999999998</v>
          </cell>
          <cell r="W7401">
            <v>0.48199999999999998</v>
          </cell>
        </row>
        <row r="7402">
          <cell r="I7402" t="str">
            <v>东成村向阳渠-朝前四组连接路</v>
          </cell>
          <cell r="J7402" t="str">
            <v>1327F4309210043</v>
          </cell>
          <cell r="K7402" t="str">
            <v>新村与撤并村便捷连通</v>
          </cell>
          <cell r="L7402" t="str">
            <v>三类地区</v>
          </cell>
          <cell r="M7402"/>
          <cell r="N7402" t="str">
            <v>升级改造（提质改造）</v>
          </cell>
          <cell r="O7402" t="str">
            <v>东成村</v>
          </cell>
          <cell r="P7402" t="str">
            <v>等外公路</v>
          </cell>
          <cell r="R7402" t="str">
            <v>3.5</v>
          </cell>
          <cell r="S7402" t="str">
            <v>4.5</v>
          </cell>
          <cell r="T7402" t="str">
            <v>无</v>
          </cell>
          <cell r="U7402">
            <v>0</v>
          </cell>
          <cell r="V7402">
            <v>1.8380000000000001</v>
          </cell>
          <cell r="W7402">
            <v>1.8380000000000001</v>
          </cell>
        </row>
        <row r="7403">
          <cell r="I7403" t="str">
            <v>东大堤-西大堤连接路</v>
          </cell>
          <cell r="J7403" t="str">
            <v>1327F4309210053</v>
          </cell>
          <cell r="K7403" t="str">
            <v>新村与撤并村便捷连通</v>
          </cell>
          <cell r="L7403" t="str">
            <v>三类地区</v>
          </cell>
          <cell r="M7403"/>
          <cell r="N7403" t="str">
            <v>新建</v>
          </cell>
          <cell r="O7403" t="str">
            <v>南干堤村</v>
          </cell>
          <cell r="P7403" t="str">
            <v>无路</v>
          </cell>
          <cell r="R7403" t="str">
            <v>2.5</v>
          </cell>
          <cell r="S7403" t="str">
            <v>4.5</v>
          </cell>
          <cell r="T7403" t="str">
            <v>无</v>
          </cell>
          <cell r="U7403">
            <v>0</v>
          </cell>
          <cell r="V7403">
            <v>0.875</v>
          </cell>
          <cell r="W7403">
            <v>0.875</v>
          </cell>
        </row>
        <row r="7404">
          <cell r="I7404" t="str">
            <v>东美二桥-南阳哑河连接路</v>
          </cell>
          <cell r="J7404" t="str">
            <v>1327F4309210028</v>
          </cell>
          <cell r="K7404" t="str">
            <v>新村与撤并村便捷连通</v>
          </cell>
          <cell r="L7404" t="str">
            <v>三类地区</v>
          </cell>
          <cell r="M7404"/>
          <cell r="N7404" t="str">
            <v>新建</v>
          </cell>
          <cell r="O7404" t="str">
            <v>美隆村</v>
          </cell>
          <cell r="P7404" t="str">
            <v>无路</v>
          </cell>
          <cell r="R7404" t="str">
            <v>3.5</v>
          </cell>
          <cell r="S7404" t="str">
            <v>4.5</v>
          </cell>
          <cell r="T7404" t="str">
            <v>无</v>
          </cell>
          <cell r="U7404">
            <v>0</v>
          </cell>
          <cell r="V7404">
            <v>1.222</v>
          </cell>
          <cell r="W7404">
            <v>1.222</v>
          </cell>
        </row>
        <row r="7405">
          <cell r="I7405" t="str">
            <v>东千线</v>
          </cell>
          <cell r="J7405" t="str">
            <v>1327F4309210002</v>
          </cell>
          <cell r="K7405" t="str">
            <v>新村与撤并村便捷连通</v>
          </cell>
          <cell r="L7405" t="str">
            <v>三类地区</v>
          </cell>
          <cell r="M7405"/>
          <cell r="N7405" t="str">
            <v>升级改造（提质改造）</v>
          </cell>
          <cell r="O7405" t="str">
            <v>长康村</v>
          </cell>
          <cell r="P7405" t="str">
            <v>四级公路</v>
          </cell>
          <cell r="R7405" t="str">
            <v>3.5</v>
          </cell>
          <cell r="S7405" t="str">
            <v>4.5</v>
          </cell>
          <cell r="T7405" t="str">
            <v>无</v>
          </cell>
          <cell r="U7405">
            <v>0</v>
          </cell>
          <cell r="V7405">
            <v>2.0950000000000002</v>
          </cell>
          <cell r="W7405">
            <v>2.0950000000000002</v>
          </cell>
        </row>
        <row r="7406">
          <cell r="I7406" t="str">
            <v>东胜线-11组连接路</v>
          </cell>
          <cell r="J7406" t="str">
            <v>1327F4309210045</v>
          </cell>
          <cell r="K7406" t="str">
            <v>新村与撤并村便捷连通</v>
          </cell>
          <cell r="L7406" t="str">
            <v>三类地区</v>
          </cell>
          <cell r="M7406"/>
          <cell r="N7406" t="str">
            <v>新建</v>
          </cell>
          <cell r="O7406" t="str">
            <v>港口村</v>
          </cell>
          <cell r="P7406" t="str">
            <v>等外公路</v>
          </cell>
          <cell r="R7406" t="str">
            <v>2.5</v>
          </cell>
          <cell r="S7406" t="str">
            <v>4.5</v>
          </cell>
          <cell r="T7406" t="str">
            <v>VX70430921</v>
          </cell>
          <cell r="U7406">
            <v>0</v>
          </cell>
          <cell r="V7406">
            <v>2.323</v>
          </cell>
          <cell r="W7406">
            <v>2.323</v>
          </cell>
        </row>
        <row r="7407">
          <cell r="I7407" t="str">
            <v>东胜线-四福桥连接路</v>
          </cell>
          <cell r="J7407" t="str">
            <v>1327F4309210015</v>
          </cell>
          <cell r="K7407" t="str">
            <v>新村与撤并村便捷连通</v>
          </cell>
          <cell r="L7407" t="str">
            <v>三类地区</v>
          </cell>
          <cell r="M7407"/>
          <cell r="N7407" t="str">
            <v>新建</v>
          </cell>
          <cell r="O7407" t="str">
            <v>白鹤堂村</v>
          </cell>
          <cell r="P7407" t="str">
            <v>等外公路</v>
          </cell>
          <cell r="R7407" t="str">
            <v>2.5</v>
          </cell>
          <cell r="S7407" t="str">
            <v>4.5</v>
          </cell>
          <cell r="T7407" t="str">
            <v>C080430921</v>
          </cell>
          <cell r="U7407">
            <v>0</v>
          </cell>
          <cell r="V7407">
            <v>0.84799999999999998</v>
          </cell>
          <cell r="W7407">
            <v>0.84799999999999998</v>
          </cell>
        </row>
        <row r="7408">
          <cell r="I7408" t="str">
            <v>二组-8组连接路</v>
          </cell>
          <cell r="J7408" t="str">
            <v>1327F4309210037</v>
          </cell>
          <cell r="K7408" t="str">
            <v>新村与撤并村便捷连通</v>
          </cell>
          <cell r="L7408" t="str">
            <v>三类地区</v>
          </cell>
          <cell r="M7408"/>
          <cell r="N7408" t="str">
            <v>升级改造（提质改造）</v>
          </cell>
          <cell r="O7408" t="str">
            <v>南山村</v>
          </cell>
          <cell r="P7408" t="str">
            <v>等外公路</v>
          </cell>
          <cell r="R7408" t="str">
            <v>3.5</v>
          </cell>
          <cell r="S7408" t="str">
            <v>4.5</v>
          </cell>
          <cell r="T7408" t="str">
            <v>无</v>
          </cell>
          <cell r="U7408">
            <v>0</v>
          </cell>
          <cell r="V7408">
            <v>2.7730000000000001</v>
          </cell>
          <cell r="W7408">
            <v>2.7730000000000001</v>
          </cell>
        </row>
        <row r="7409">
          <cell r="I7409" t="str">
            <v>繁荣桥-八方嘴10组连接路</v>
          </cell>
          <cell r="J7409" t="str">
            <v>1327F4309210036</v>
          </cell>
          <cell r="K7409" t="str">
            <v>新村与撤并村便捷连通</v>
          </cell>
          <cell r="L7409" t="str">
            <v>三类地区</v>
          </cell>
          <cell r="M7409"/>
          <cell r="N7409" t="str">
            <v>新建</v>
          </cell>
          <cell r="O7409" t="str">
            <v>班嘴村</v>
          </cell>
          <cell r="P7409" t="str">
            <v>等外公路</v>
          </cell>
          <cell r="R7409" t="str">
            <v>2.5</v>
          </cell>
          <cell r="S7409" t="str">
            <v>4.5</v>
          </cell>
          <cell r="T7409" t="str">
            <v>C71B430921</v>
          </cell>
          <cell r="U7409">
            <v>0</v>
          </cell>
          <cell r="V7409">
            <v>1.7270000000000001</v>
          </cell>
          <cell r="W7409">
            <v>1.7270000000000001</v>
          </cell>
        </row>
        <row r="7410">
          <cell r="I7410" t="str">
            <v>防洪大堤-两太村界连接路</v>
          </cell>
          <cell r="J7410" t="str">
            <v>1327F4309210008</v>
          </cell>
          <cell r="K7410" t="str">
            <v>新村与撤并村便捷连通</v>
          </cell>
          <cell r="L7410" t="str">
            <v>三类地区</v>
          </cell>
          <cell r="M7410"/>
          <cell r="N7410" t="str">
            <v>升级改造（提质改造）</v>
          </cell>
          <cell r="O7410" t="str">
            <v>泰来村</v>
          </cell>
          <cell r="P7410" t="str">
            <v>等外公路</v>
          </cell>
          <cell r="R7410" t="str">
            <v>3.5</v>
          </cell>
          <cell r="S7410" t="str">
            <v>4.5</v>
          </cell>
          <cell r="T7410" t="str">
            <v>CA66430921</v>
          </cell>
          <cell r="U7410">
            <v>0</v>
          </cell>
          <cell r="V7410">
            <v>3.641</v>
          </cell>
          <cell r="W7410">
            <v>3.641</v>
          </cell>
        </row>
        <row r="7411">
          <cell r="I7411" t="str">
            <v>护安路-乌沙渠连接路</v>
          </cell>
          <cell r="J7411" t="str">
            <v>1327F4309210005</v>
          </cell>
          <cell r="K7411" t="str">
            <v>新村与撤并村便捷连通</v>
          </cell>
          <cell r="L7411" t="str">
            <v>三类地区</v>
          </cell>
          <cell r="M7411"/>
          <cell r="N7411" t="str">
            <v>新建</v>
          </cell>
          <cell r="O7411" t="str">
            <v>益丰垸村</v>
          </cell>
          <cell r="P7411" t="str">
            <v>等外公路</v>
          </cell>
          <cell r="R7411" t="str">
            <v>2.5</v>
          </cell>
          <cell r="S7411" t="str">
            <v>4.5</v>
          </cell>
          <cell r="T7411" t="str">
            <v>C466430921</v>
          </cell>
          <cell r="U7411">
            <v>0</v>
          </cell>
          <cell r="V7411">
            <v>0.95699999999999996</v>
          </cell>
          <cell r="W7411">
            <v>0.95699999999999996</v>
          </cell>
        </row>
        <row r="7412">
          <cell r="I7412" t="str">
            <v>建新-大坝电排连接路</v>
          </cell>
          <cell r="J7412" t="str">
            <v>1327F4309210046</v>
          </cell>
          <cell r="K7412" t="str">
            <v>新村与撤并村便捷连通</v>
          </cell>
          <cell r="L7412" t="str">
            <v>三类地区</v>
          </cell>
          <cell r="M7412"/>
          <cell r="N7412" t="str">
            <v>新建</v>
          </cell>
          <cell r="O7412" t="str">
            <v>上洲村</v>
          </cell>
          <cell r="P7412" t="str">
            <v>等外公路</v>
          </cell>
          <cell r="R7412" t="str">
            <v>2.5</v>
          </cell>
          <cell r="S7412" t="str">
            <v>4.5</v>
          </cell>
          <cell r="T7412" t="str">
            <v>V151430921</v>
          </cell>
          <cell r="U7412">
            <v>1.774</v>
          </cell>
          <cell r="V7412">
            <v>2.794</v>
          </cell>
          <cell r="W7412">
            <v>1.02</v>
          </cell>
        </row>
        <row r="7413">
          <cell r="I7413" t="str">
            <v>接C279和S220连接路</v>
          </cell>
          <cell r="J7413" t="str">
            <v>1327F4309210040</v>
          </cell>
          <cell r="K7413" t="str">
            <v>新村与撤并村便捷连通</v>
          </cell>
          <cell r="L7413" t="str">
            <v>三类地区</v>
          </cell>
          <cell r="M7413"/>
          <cell r="N7413" t="str">
            <v>新建</v>
          </cell>
          <cell r="O7413" t="str">
            <v>东风桥村</v>
          </cell>
          <cell r="P7413" t="str">
            <v>无路</v>
          </cell>
          <cell r="R7413" t="str">
            <v>2.5</v>
          </cell>
          <cell r="S7413" t="str">
            <v>4.5</v>
          </cell>
          <cell r="T7413" t="str">
            <v>无</v>
          </cell>
          <cell r="U7413">
            <v>0</v>
          </cell>
          <cell r="V7413">
            <v>1.6</v>
          </cell>
          <cell r="W7413">
            <v>1.6</v>
          </cell>
        </row>
        <row r="7414">
          <cell r="I7414" t="str">
            <v>接CA08和CA33连接路</v>
          </cell>
          <cell r="J7414" t="str">
            <v>1327F4309210044</v>
          </cell>
          <cell r="K7414" t="str">
            <v>新村与撤并村便捷连通</v>
          </cell>
          <cell r="L7414" t="str">
            <v>三类地区</v>
          </cell>
          <cell r="M7414"/>
          <cell r="N7414" t="str">
            <v>新建</v>
          </cell>
          <cell r="O7414" t="str">
            <v>菱角湖村</v>
          </cell>
          <cell r="P7414" t="str">
            <v>等外公路</v>
          </cell>
          <cell r="R7414" t="str">
            <v>3.5</v>
          </cell>
          <cell r="S7414" t="str">
            <v>4.5</v>
          </cell>
          <cell r="T7414" t="str">
            <v>无</v>
          </cell>
          <cell r="U7414">
            <v>0</v>
          </cell>
          <cell r="V7414">
            <v>1.76</v>
          </cell>
          <cell r="W7414">
            <v>1.76</v>
          </cell>
        </row>
        <row r="7415">
          <cell r="I7415" t="str">
            <v>接CB84和C381连接路</v>
          </cell>
          <cell r="J7415" t="str">
            <v>1327F4309210030</v>
          </cell>
          <cell r="K7415" t="str">
            <v>新村与撤并村便捷连通</v>
          </cell>
          <cell r="L7415" t="str">
            <v>三类地区</v>
          </cell>
          <cell r="M7415"/>
          <cell r="N7415" t="str">
            <v>新建</v>
          </cell>
          <cell r="O7415" t="str">
            <v>关帝庙村</v>
          </cell>
          <cell r="P7415" t="str">
            <v>无路</v>
          </cell>
          <cell r="R7415" t="str">
            <v>2.5</v>
          </cell>
          <cell r="S7415" t="str">
            <v>4.5</v>
          </cell>
          <cell r="T7415" t="str">
            <v>无</v>
          </cell>
          <cell r="U7415">
            <v>0</v>
          </cell>
          <cell r="V7415">
            <v>0.87</v>
          </cell>
          <cell r="W7415">
            <v>0.87</v>
          </cell>
        </row>
        <row r="7416">
          <cell r="I7416" t="str">
            <v>接CBB9连接路</v>
          </cell>
          <cell r="J7416" t="str">
            <v>1327F4309210051</v>
          </cell>
          <cell r="K7416" t="str">
            <v>新村与撤并村便捷连通</v>
          </cell>
          <cell r="L7416" t="str">
            <v>三类地区</v>
          </cell>
          <cell r="M7416"/>
          <cell r="N7416" t="str">
            <v>新建</v>
          </cell>
          <cell r="O7416" t="str">
            <v>艳新村</v>
          </cell>
          <cell r="P7416" t="str">
            <v>等外公路</v>
          </cell>
          <cell r="R7416" t="str">
            <v>3.5</v>
          </cell>
          <cell r="S7416" t="str">
            <v>4.5</v>
          </cell>
          <cell r="T7416" t="str">
            <v>无</v>
          </cell>
          <cell r="U7416">
            <v>0</v>
          </cell>
          <cell r="V7416">
            <v>0.91200000000000003</v>
          </cell>
          <cell r="W7416">
            <v>0.91200000000000003</v>
          </cell>
        </row>
        <row r="7417">
          <cell r="I7417" t="str">
            <v>接V396连接路</v>
          </cell>
          <cell r="J7417" t="str">
            <v>1327F4309210049</v>
          </cell>
          <cell r="K7417" t="str">
            <v>新村与撤并村便捷连通</v>
          </cell>
          <cell r="L7417" t="str">
            <v>三类地区</v>
          </cell>
          <cell r="M7417"/>
          <cell r="N7417" t="str">
            <v>新建</v>
          </cell>
          <cell r="O7417" t="str">
            <v>同湖村</v>
          </cell>
          <cell r="P7417" t="str">
            <v>等外公路</v>
          </cell>
          <cell r="R7417" t="str">
            <v>3.5</v>
          </cell>
          <cell r="S7417" t="str">
            <v>4.5</v>
          </cell>
          <cell r="T7417" t="str">
            <v>无</v>
          </cell>
          <cell r="U7417">
            <v>0</v>
          </cell>
          <cell r="V7417">
            <v>1.222</v>
          </cell>
          <cell r="W7417">
            <v>1.222</v>
          </cell>
        </row>
        <row r="7418">
          <cell r="I7418" t="str">
            <v>接V941和V944连接路</v>
          </cell>
          <cell r="J7418" t="str">
            <v>1327F4309210024</v>
          </cell>
          <cell r="K7418" t="str">
            <v>新村与撤并村便捷连通</v>
          </cell>
          <cell r="L7418" t="str">
            <v>三类地区</v>
          </cell>
          <cell r="M7418"/>
          <cell r="N7418" t="str">
            <v>新建</v>
          </cell>
          <cell r="O7418" t="str">
            <v>年丰村</v>
          </cell>
          <cell r="P7418" t="str">
            <v>无路</v>
          </cell>
          <cell r="R7418" t="str">
            <v>2.5</v>
          </cell>
          <cell r="S7418" t="str">
            <v>4.5</v>
          </cell>
          <cell r="T7418" t="str">
            <v>无</v>
          </cell>
          <cell r="U7418">
            <v>0</v>
          </cell>
          <cell r="V7418">
            <v>1.353</v>
          </cell>
          <cell r="W7418">
            <v>1.353</v>
          </cell>
        </row>
        <row r="7419">
          <cell r="I7419" t="str">
            <v>接Y820和C631连接路</v>
          </cell>
          <cell r="J7419" t="str">
            <v>1327F4309210031</v>
          </cell>
          <cell r="K7419" t="str">
            <v>新村与撤并村便捷连通</v>
          </cell>
          <cell r="L7419" t="str">
            <v>三类地区</v>
          </cell>
          <cell r="M7419"/>
          <cell r="N7419" t="str">
            <v>新建</v>
          </cell>
          <cell r="O7419" t="str">
            <v>美隆村</v>
          </cell>
          <cell r="P7419" t="str">
            <v>无路</v>
          </cell>
          <cell r="R7419" t="str">
            <v>3.5</v>
          </cell>
          <cell r="S7419" t="str">
            <v>4.5</v>
          </cell>
          <cell r="T7419" t="str">
            <v>无</v>
          </cell>
          <cell r="U7419">
            <v>0</v>
          </cell>
          <cell r="V7419">
            <v>1.6519999999999999</v>
          </cell>
          <cell r="W7419">
            <v>1.6519999999999999</v>
          </cell>
        </row>
        <row r="7420">
          <cell r="I7420" t="str">
            <v>街道-战备渠连接路</v>
          </cell>
          <cell r="J7420" t="str">
            <v>1327F4309210022</v>
          </cell>
          <cell r="K7420" t="str">
            <v>新村与撤并村便捷连通</v>
          </cell>
          <cell r="L7420" t="str">
            <v>三类地区</v>
          </cell>
          <cell r="M7420"/>
          <cell r="N7420" t="str">
            <v>新建</v>
          </cell>
          <cell r="O7420" t="str">
            <v>六百弓村</v>
          </cell>
          <cell r="P7420" t="str">
            <v>无路</v>
          </cell>
          <cell r="R7420" t="str">
            <v>3.5</v>
          </cell>
          <cell r="S7420" t="str">
            <v>4.5</v>
          </cell>
          <cell r="T7420" t="str">
            <v>V129430921</v>
          </cell>
          <cell r="U7420">
            <v>0</v>
          </cell>
          <cell r="V7420">
            <v>0.92400000000000004</v>
          </cell>
          <cell r="W7420">
            <v>0.92400000000000004</v>
          </cell>
        </row>
        <row r="7421">
          <cell r="I7421" t="str">
            <v>浪梅路-云福19组连接路</v>
          </cell>
          <cell r="J7421" t="str">
            <v>1327F4309210004</v>
          </cell>
          <cell r="K7421" t="str">
            <v>新村与撤并村便捷连通</v>
          </cell>
          <cell r="L7421" t="str">
            <v>三类地区</v>
          </cell>
          <cell r="M7421"/>
          <cell r="N7421" t="str">
            <v>新建</v>
          </cell>
          <cell r="O7421" t="str">
            <v>荣福村</v>
          </cell>
          <cell r="P7421" t="str">
            <v>无路</v>
          </cell>
          <cell r="R7421" t="str">
            <v>3.5</v>
          </cell>
          <cell r="S7421" t="str">
            <v>4.5</v>
          </cell>
          <cell r="T7421" t="str">
            <v>无</v>
          </cell>
          <cell r="U7421">
            <v>0</v>
          </cell>
          <cell r="V7421">
            <v>1.0960000000000001</v>
          </cell>
          <cell r="W7421">
            <v>1.0960000000000001</v>
          </cell>
        </row>
        <row r="7422">
          <cell r="I7422" t="str">
            <v>六小丰渠-二渔场连接路</v>
          </cell>
          <cell r="J7422" t="str">
            <v>1327F4309210016</v>
          </cell>
          <cell r="K7422" t="str">
            <v>新村与撤并村便捷连通</v>
          </cell>
          <cell r="L7422" t="str">
            <v>三类地区</v>
          </cell>
          <cell r="M7422"/>
          <cell r="N7422" t="str">
            <v>新建</v>
          </cell>
          <cell r="O7422" t="str">
            <v>中堤村</v>
          </cell>
          <cell r="P7422" t="str">
            <v>等外公路</v>
          </cell>
          <cell r="R7422" t="str">
            <v>2.5</v>
          </cell>
          <cell r="S7422" t="str">
            <v>4.5</v>
          </cell>
          <cell r="T7422" t="str">
            <v>V931430921</v>
          </cell>
          <cell r="U7422">
            <v>0</v>
          </cell>
          <cell r="V7422">
            <v>1.218</v>
          </cell>
          <cell r="W7422">
            <v>1.218</v>
          </cell>
        </row>
        <row r="7423">
          <cell r="I7423" t="str">
            <v>麻铁公路-大堤连接路</v>
          </cell>
          <cell r="J7423" t="str">
            <v>1327F4309210014</v>
          </cell>
          <cell r="K7423" t="str">
            <v>新村与撤并村便捷连通</v>
          </cell>
          <cell r="L7423" t="str">
            <v>三类地区</v>
          </cell>
          <cell r="M7423"/>
          <cell r="N7423" t="str">
            <v>新建</v>
          </cell>
          <cell r="O7423" t="str">
            <v>西口村</v>
          </cell>
          <cell r="P7423" t="str">
            <v>等外公路</v>
          </cell>
          <cell r="R7423" t="str">
            <v>3.5</v>
          </cell>
          <cell r="S7423" t="str">
            <v>4.5</v>
          </cell>
          <cell r="T7423" t="str">
            <v>无</v>
          </cell>
          <cell r="U7423">
            <v>0</v>
          </cell>
          <cell r="V7423">
            <v>0.97499999999999998</v>
          </cell>
          <cell r="W7423">
            <v>0.97499999999999998</v>
          </cell>
        </row>
        <row r="7424">
          <cell r="I7424" t="str">
            <v>南茅复线-游港学校连接路</v>
          </cell>
          <cell r="J7424" t="str">
            <v>1327F4309210052</v>
          </cell>
          <cell r="K7424" t="str">
            <v>新村与撤并村便捷连通</v>
          </cell>
          <cell r="L7424" t="str">
            <v>三类地区</v>
          </cell>
          <cell r="M7424"/>
          <cell r="N7424" t="str">
            <v>新建</v>
          </cell>
          <cell r="O7424" t="str">
            <v>中富村</v>
          </cell>
          <cell r="P7424" t="str">
            <v>无路</v>
          </cell>
          <cell r="R7424" t="str">
            <v>3.5</v>
          </cell>
          <cell r="S7424" t="str">
            <v>4.5</v>
          </cell>
          <cell r="T7424" t="str">
            <v>无</v>
          </cell>
          <cell r="U7424">
            <v>0</v>
          </cell>
          <cell r="V7424">
            <v>2.036</v>
          </cell>
          <cell r="W7424">
            <v>2.036</v>
          </cell>
        </row>
        <row r="7425">
          <cell r="I7425" t="str">
            <v>南茅线-八方嘴7组连接路</v>
          </cell>
          <cell r="J7425" t="str">
            <v>1327F4309210034</v>
          </cell>
          <cell r="K7425" t="str">
            <v>新村与撤并村便捷连通</v>
          </cell>
          <cell r="L7425" t="str">
            <v>三类地区</v>
          </cell>
          <cell r="M7425"/>
          <cell r="N7425" t="str">
            <v>新建</v>
          </cell>
          <cell r="O7425" t="str">
            <v>班嘴村</v>
          </cell>
          <cell r="P7425" t="str">
            <v>等外公路</v>
          </cell>
          <cell r="R7425" t="str">
            <v>2.5</v>
          </cell>
          <cell r="S7425" t="str">
            <v>4.5</v>
          </cell>
          <cell r="T7425" t="str">
            <v>C67B430921</v>
          </cell>
          <cell r="U7425">
            <v>0</v>
          </cell>
          <cell r="V7425">
            <v>2.1930000000000001</v>
          </cell>
          <cell r="W7425">
            <v>2.1930000000000001</v>
          </cell>
        </row>
        <row r="7426">
          <cell r="I7426" t="str">
            <v>南洲村11组-白马圻村2组连接路</v>
          </cell>
          <cell r="J7426" t="str">
            <v>1327F4309210038</v>
          </cell>
          <cell r="K7426" t="str">
            <v>新村与撤并村便捷连通</v>
          </cell>
          <cell r="L7426" t="str">
            <v>三类地区</v>
          </cell>
          <cell r="M7426"/>
          <cell r="N7426" t="str">
            <v>升级改造（提质改造）</v>
          </cell>
          <cell r="O7426" t="str">
            <v>育才村</v>
          </cell>
          <cell r="P7426" t="str">
            <v>等外公路</v>
          </cell>
          <cell r="R7426" t="str">
            <v>3.5</v>
          </cell>
          <cell r="S7426" t="str">
            <v>4.5</v>
          </cell>
          <cell r="T7426" t="str">
            <v>C001430921</v>
          </cell>
          <cell r="U7426">
            <v>3.0350000000000001</v>
          </cell>
          <cell r="V7426">
            <v>5.9560000000000004</v>
          </cell>
          <cell r="W7426">
            <v>2.9209999999999998</v>
          </cell>
        </row>
        <row r="7427">
          <cell r="I7427" t="str">
            <v>平行CBB8连接路</v>
          </cell>
          <cell r="J7427" t="str">
            <v>1327F4309210047</v>
          </cell>
          <cell r="K7427" t="str">
            <v>新村与撤并村便捷连通</v>
          </cell>
          <cell r="L7427" t="str">
            <v>三类地区</v>
          </cell>
          <cell r="M7427"/>
          <cell r="N7427" t="str">
            <v>新建</v>
          </cell>
          <cell r="O7427" t="str">
            <v>赛河村</v>
          </cell>
          <cell r="P7427" t="str">
            <v>无路</v>
          </cell>
          <cell r="R7427" t="str">
            <v>2.5</v>
          </cell>
          <cell r="S7427" t="str">
            <v>4.5</v>
          </cell>
          <cell r="T7427" t="str">
            <v>无</v>
          </cell>
          <cell r="U7427">
            <v>0</v>
          </cell>
          <cell r="V7427">
            <v>0.49</v>
          </cell>
          <cell r="W7427">
            <v>0.49</v>
          </cell>
        </row>
        <row r="7428">
          <cell r="I7428" t="str">
            <v>平行S217连接路</v>
          </cell>
          <cell r="J7428" t="str">
            <v>1327F4309210032</v>
          </cell>
          <cell r="K7428" t="str">
            <v>新村与撤并村便捷连通</v>
          </cell>
          <cell r="L7428" t="str">
            <v>三类地区</v>
          </cell>
          <cell r="M7428"/>
          <cell r="N7428" t="str">
            <v>新建</v>
          </cell>
          <cell r="O7428" t="str">
            <v>白蚌口村</v>
          </cell>
          <cell r="P7428" t="str">
            <v>无路</v>
          </cell>
          <cell r="R7428" t="str">
            <v>3.5</v>
          </cell>
          <cell r="S7428" t="str">
            <v>4.5</v>
          </cell>
          <cell r="T7428" t="str">
            <v>无</v>
          </cell>
          <cell r="U7428">
            <v>0</v>
          </cell>
          <cell r="V7428">
            <v>1.4</v>
          </cell>
          <cell r="W7428">
            <v>1.4</v>
          </cell>
        </row>
        <row r="7429">
          <cell r="I7429" t="str">
            <v>平行X019,接V000连接路</v>
          </cell>
          <cell r="J7429" t="str">
            <v>1327F4309210001</v>
          </cell>
          <cell r="K7429" t="str">
            <v>新村与撤并村便捷连通</v>
          </cell>
          <cell r="L7429" t="str">
            <v>三类地区</v>
          </cell>
          <cell r="M7429"/>
          <cell r="N7429" t="str">
            <v>新建</v>
          </cell>
          <cell r="O7429" t="str">
            <v>红堰湖村</v>
          </cell>
          <cell r="P7429" t="str">
            <v>无路</v>
          </cell>
          <cell r="R7429" t="str">
            <v>3.5</v>
          </cell>
          <cell r="S7429" t="str">
            <v>4.5</v>
          </cell>
          <cell r="T7429" t="str">
            <v>无</v>
          </cell>
          <cell r="U7429">
            <v>0</v>
          </cell>
          <cell r="V7429">
            <v>2.8</v>
          </cell>
          <cell r="W7429">
            <v>2.8</v>
          </cell>
        </row>
        <row r="7430">
          <cell r="I7430" t="str">
            <v>三仙湖村村部-11组连接路</v>
          </cell>
          <cell r="J7430" t="str">
            <v>1327F4309210023</v>
          </cell>
          <cell r="K7430" t="str">
            <v>新村与撤并村便捷连通</v>
          </cell>
          <cell r="L7430" t="str">
            <v>三类地区</v>
          </cell>
          <cell r="M7430"/>
          <cell r="N7430" t="str">
            <v>升级改造（提质改造）</v>
          </cell>
          <cell r="O7430" t="str">
            <v>三仙湖村</v>
          </cell>
          <cell r="P7430" t="str">
            <v>等外公路</v>
          </cell>
          <cell r="R7430" t="str">
            <v>3.5</v>
          </cell>
          <cell r="S7430" t="str">
            <v>4.5</v>
          </cell>
          <cell r="T7430" t="str">
            <v>C451430921</v>
          </cell>
          <cell r="U7430">
            <v>0</v>
          </cell>
          <cell r="V7430">
            <v>1.859</v>
          </cell>
          <cell r="W7430">
            <v>1.859</v>
          </cell>
        </row>
        <row r="7431">
          <cell r="I7431" t="str">
            <v>双闸16组-新湖1组连接路</v>
          </cell>
          <cell r="J7431" t="str">
            <v>1327F4309210011</v>
          </cell>
          <cell r="K7431" t="str">
            <v>新村与撤并村便捷连通</v>
          </cell>
          <cell r="L7431" t="str">
            <v>三类地区</v>
          </cell>
          <cell r="M7431"/>
          <cell r="N7431" t="str">
            <v>新建</v>
          </cell>
          <cell r="O7431" t="str">
            <v>吉祥村</v>
          </cell>
          <cell r="P7431" t="str">
            <v>等外公路</v>
          </cell>
          <cell r="R7431" t="str">
            <v>2.5</v>
          </cell>
          <cell r="S7431" t="str">
            <v>4.5</v>
          </cell>
          <cell r="T7431" t="str">
            <v>V805430921</v>
          </cell>
          <cell r="U7431">
            <v>0</v>
          </cell>
          <cell r="V7431">
            <v>1.409</v>
          </cell>
          <cell r="W7431">
            <v>1.409</v>
          </cell>
        </row>
        <row r="7432">
          <cell r="I7432" t="str">
            <v>卫拥-八一渠连接路</v>
          </cell>
          <cell r="J7432" t="str">
            <v>1327F4309210010</v>
          </cell>
          <cell r="K7432" t="str">
            <v>新村与撤并村便捷连通</v>
          </cell>
          <cell r="L7432" t="str">
            <v>三类地区</v>
          </cell>
          <cell r="M7432"/>
          <cell r="N7432" t="str">
            <v>新建</v>
          </cell>
          <cell r="O7432" t="str">
            <v>玖丰庙村</v>
          </cell>
          <cell r="P7432" t="str">
            <v>等外公路</v>
          </cell>
          <cell r="R7432" t="str">
            <v>2.5</v>
          </cell>
          <cell r="S7432" t="str">
            <v>4.5</v>
          </cell>
          <cell r="T7432" t="str">
            <v>V399430921</v>
          </cell>
          <cell r="U7432">
            <v>0</v>
          </cell>
          <cell r="V7432">
            <v>1.2090000000000001</v>
          </cell>
          <cell r="W7432">
            <v>1.2090000000000001</v>
          </cell>
        </row>
        <row r="7433">
          <cell r="I7433" t="str">
            <v>洗马湖村北三线北三线连接路</v>
          </cell>
          <cell r="J7433" t="str">
            <v>1327F4309210039</v>
          </cell>
          <cell r="K7433" t="str">
            <v>新村与撤并村便捷连通</v>
          </cell>
          <cell r="L7433" t="str">
            <v>三类地区</v>
          </cell>
          <cell r="M7433"/>
          <cell r="N7433" t="str">
            <v>新建</v>
          </cell>
          <cell r="O7433" t="str">
            <v>洗马湖村</v>
          </cell>
          <cell r="P7433" t="str">
            <v>等外公路</v>
          </cell>
          <cell r="R7433" t="str">
            <v>2.5</v>
          </cell>
          <cell r="S7433" t="str">
            <v>4.5</v>
          </cell>
          <cell r="T7433" t="str">
            <v>C31B430921</v>
          </cell>
          <cell r="U7433">
            <v>0</v>
          </cell>
          <cell r="V7433">
            <v>1.147</v>
          </cell>
          <cell r="W7433">
            <v>1.147</v>
          </cell>
        </row>
        <row r="7434">
          <cell r="I7434" t="str">
            <v>永南线</v>
          </cell>
          <cell r="J7434" t="str">
            <v>1327F4309210006</v>
          </cell>
          <cell r="K7434" t="str">
            <v>新村与撤并村便捷连通</v>
          </cell>
          <cell r="L7434" t="str">
            <v>三类地区</v>
          </cell>
          <cell r="M7434"/>
          <cell r="N7434" t="str">
            <v>升级改造（提质改造）</v>
          </cell>
          <cell r="O7434" t="str">
            <v>施家渡村</v>
          </cell>
          <cell r="P7434" t="str">
            <v>等外公路</v>
          </cell>
          <cell r="R7434" t="str">
            <v>3.5</v>
          </cell>
          <cell r="S7434" t="str">
            <v>4.5</v>
          </cell>
          <cell r="T7434" t="str">
            <v>CA43430921</v>
          </cell>
          <cell r="U7434">
            <v>2.4449999999999998</v>
          </cell>
          <cell r="V7434">
            <v>3.6139999999999999</v>
          </cell>
          <cell r="W7434">
            <v>1.169</v>
          </cell>
        </row>
        <row r="7435">
          <cell r="I7435" t="str">
            <v>又东村白沫-乌嘴连接路</v>
          </cell>
          <cell r="J7435" t="str">
            <v>1327F4309210048</v>
          </cell>
          <cell r="K7435" t="str">
            <v>新村与撤并村便捷连通</v>
          </cell>
          <cell r="L7435" t="str">
            <v>三类地区</v>
          </cell>
          <cell r="M7435"/>
          <cell r="N7435" t="str">
            <v>升级改造（提质改造）</v>
          </cell>
          <cell r="O7435" t="str">
            <v>又东村</v>
          </cell>
          <cell r="P7435" t="str">
            <v>等外公路</v>
          </cell>
          <cell r="R7435" t="str">
            <v>3.5</v>
          </cell>
          <cell r="S7435" t="str">
            <v>4.5</v>
          </cell>
          <cell r="T7435" t="str">
            <v>Y819430921</v>
          </cell>
          <cell r="U7435">
            <v>0.46700000000000003</v>
          </cell>
          <cell r="V7435">
            <v>1.452</v>
          </cell>
          <cell r="W7435">
            <v>0.98499999999999999</v>
          </cell>
        </row>
        <row r="7436">
          <cell r="I7436" t="str">
            <v>渔场-德和电排渠连接路</v>
          </cell>
          <cell r="J7436" t="str">
            <v>1327F4309210025</v>
          </cell>
          <cell r="K7436" t="str">
            <v>新村与撤并村便捷连通</v>
          </cell>
          <cell r="L7436" t="str">
            <v>三类地区</v>
          </cell>
          <cell r="M7436"/>
          <cell r="N7436" t="str">
            <v>新建</v>
          </cell>
          <cell r="O7436" t="str">
            <v>银珠潭村</v>
          </cell>
          <cell r="P7436" t="str">
            <v>无路</v>
          </cell>
          <cell r="R7436" t="str">
            <v>3.5</v>
          </cell>
          <cell r="S7436" t="str">
            <v>4.5</v>
          </cell>
          <cell r="T7436" t="str">
            <v>无</v>
          </cell>
          <cell r="U7436">
            <v>0</v>
          </cell>
          <cell r="V7436">
            <v>1.07</v>
          </cell>
          <cell r="W7436">
            <v>1.07</v>
          </cell>
        </row>
        <row r="7437">
          <cell r="I7437" t="str">
            <v>战备渠-德和电排大堤连接路</v>
          </cell>
          <cell r="J7437" t="str">
            <v>1327F4309210021</v>
          </cell>
          <cell r="K7437" t="str">
            <v>新村与撤并村便捷连通</v>
          </cell>
          <cell r="L7437" t="str">
            <v>三类地区</v>
          </cell>
          <cell r="M7437"/>
          <cell r="N7437" t="str">
            <v>新建</v>
          </cell>
          <cell r="O7437" t="str">
            <v>德和垸村</v>
          </cell>
          <cell r="P7437" t="str">
            <v>无路</v>
          </cell>
          <cell r="R7437" t="str">
            <v>3.5</v>
          </cell>
          <cell r="S7437" t="str">
            <v>4.5</v>
          </cell>
          <cell r="T7437" t="str">
            <v>无</v>
          </cell>
          <cell r="U7437">
            <v>0</v>
          </cell>
          <cell r="V7437">
            <v>1.5960000000000001</v>
          </cell>
          <cell r="W7437">
            <v>1.5960000000000001</v>
          </cell>
        </row>
        <row r="7438">
          <cell r="I7438" t="str">
            <v>镇渔场北-陆小丰渠连接路</v>
          </cell>
          <cell r="J7438" t="str">
            <v>1327F4309210026</v>
          </cell>
          <cell r="K7438" t="str">
            <v>新村与撤并村便捷连通</v>
          </cell>
          <cell r="L7438" t="str">
            <v>三类地区</v>
          </cell>
          <cell r="M7438"/>
          <cell r="N7438" t="str">
            <v>新建</v>
          </cell>
          <cell r="O7438" t="str">
            <v>烈士桥村</v>
          </cell>
          <cell r="P7438" t="str">
            <v>等外公路</v>
          </cell>
          <cell r="R7438" t="str">
            <v>2.5</v>
          </cell>
          <cell r="S7438" t="str">
            <v>4.5</v>
          </cell>
          <cell r="T7438" t="str">
            <v>V878430921</v>
          </cell>
          <cell r="U7438">
            <v>0</v>
          </cell>
          <cell r="V7438">
            <v>1.671</v>
          </cell>
          <cell r="W7438">
            <v>1.671</v>
          </cell>
        </row>
        <row r="7439">
          <cell r="I7439" t="str">
            <v>八角洞公路</v>
          </cell>
          <cell r="J7439" t="str">
            <v>1327F4309220058</v>
          </cell>
          <cell r="K7439" t="str">
            <v>新村与撤并村便捷连通</v>
          </cell>
          <cell r="L7439" t="str">
            <v>三类地区</v>
          </cell>
          <cell r="M7439"/>
          <cell r="N7439" t="str">
            <v>新建</v>
          </cell>
          <cell r="O7439" t="str">
            <v>清凉村</v>
          </cell>
          <cell r="P7439" t="str">
            <v>无路</v>
          </cell>
          <cell r="R7439" t="str">
            <v>0</v>
          </cell>
          <cell r="S7439" t="str">
            <v>3.5</v>
          </cell>
          <cell r="T7439" t="str">
            <v>无</v>
          </cell>
          <cell r="U7439">
            <v>0</v>
          </cell>
          <cell r="V7439">
            <v>0.47</v>
          </cell>
          <cell r="W7439">
            <v>0.47</v>
          </cell>
        </row>
        <row r="7440">
          <cell r="I7440" t="str">
            <v>白门塘公路</v>
          </cell>
          <cell r="J7440" t="str">
            <v>1327F4309220001</v>
          </cell>
          <cell r="K7440" t="str">
            <v>新村与撤并村便捷连通</v>
          </cell>
          <cell r="L7440" t="str">
            <v>三类地区</v>
          </cell>
          <cell r="M7440"/>
          <cell r="N7440" t="str">
            <v>新建</v>
          </cell>
          <cell r="O7440" t="str">
            <v>金沙洲村</v>
          </cell>
          <cell r="P7440" t="str">
            <v>无路</v>
          </cell>
          <cell r="R7440" t="str">
            <v>0</v>
          </cell>
          <cell r="S7440" t="str">
            <v>3.5</v>
          </cell>
          <cell r="T7440" t="str">
            <v>无</v>
          </cell>
          <cell r="U7440">
            <v>0</v>
          </cell>
          <cell r="V7440">
            <v>2.04</v>
          </cell>
          <cell r="W7440">
            <v>2.04</v>
          </cell>
        </row>
        <row r="7441">
          <cell r="I7441" t="str">
            <v>白屋里公路</v>
          </cell>
          <cell r="J7441" t="str">
            <v>1327F4309220035</v>
          </cell>
          <cell r="K7441" t="str">
            <v>新村与撤并村便捷连通</v>
          </cell>
          <cell r="L7441" t="str">
            <v>三类地区</v>
          </cell>
          <cell r="M7441"/>
          <cell r="N7441" t="str">
            <v>新建</v>
          </cell>
          <cell r="O7441" t="str">
            <v>白沙洲社区</v>
          </cell>
          <cell r="P7441" t="str">
            <v>无路</v>
          </cell>
          <cell r="R7441" t="str">
            <v>0</v>
          </cell>
          <cell r="S7441" t="str">
            <v>3.5</v>
          </cell>
          <cell r="T7441" t="str">
            <v>无</v>
          </cell>
          <cell r="U7441">
            <v>0</v>
          </cell>
          <cell r="V7441">
            <v>1.1599999999999999</v>
          </cell>
          <cell r="W7441">
            <v>1.1599999999999999</v>
          </cell>
        </row>
        <row r="7442">
          <cell r="I7442" t="str">
            <v>并排村公路</v>
          </cell>
          <cell r="J7442" t="str">
            <v>1327F4309220050</v>
          </cell>
          <cell r="K7442" t="str">
            <v>新村与撤并村便捷连通</v>
          </cell>
          <cell r="L7442" t="str">
            <v>三类地区</v>
          </cell>
          <cell r="M7442"/>
          <cell r="N7442" t="str">
            <v>新建</v>
          </cell>
          <cell r="O7442" t="str">
            <v>罗家坪村</v>
          </cell>
          <cell r="P7442" t="str">
            <v>无路</v>
          </cell>
          <cell r="R7442" t="str">
            <v>0</v>
          </cell>
          <cell r="S7442" t="str">
            <v>3.5</v>
          </cell>
          <cell r="T7442" t="str">
            <v>无</v>
          </cell>
          <cell r="U7442">
            <v>0</v>
          </cell>
          <cell r="V7442">
            <v>0.9</v>
          </cell>
          <cell r="W7442">
            <v>0.9</v>
          </cell>
        </row>
        <row r="7443">
          <cell r="I7443" t="str">
            <v>大坝塘公路</v>
          </cell>
          <cell r="J7443" t="str">
            <v>1327F4309220026</v>
          </cell>
          <cell r="K7443" t="str">
            <v>新村与撤并村便捷连通</v>
          </cell>
          <cell r="L7443" t="str">
            <v>三类地区</v>
          </cell>
          <cell r="M7443"/>
          <cell r="N7443" t="str">
            <v>新建</v>
          </cell>
          <cell r="O7443" t="str">
            <v>澄泉湾村</v>
          </cell>
          <cell r="P7443" t="str">
            <v>无路</v>
          </cell>
          <cell r="R7443" t="str">
            <v>0</v>
          </cell>
          <cell r="S7443" t="str">
            <v>3.5</v>
          </cell>
          <cell r="T7443" t="str">
            <v>无</v>
          </cell>
          <cell r="U7443">
            <v>0</v>
          </cell>
          <cell r="V7443">
            <v>1.45</v>
          </cell>
          <cell r="W7443">
            <v>1.45</v>
          </cell>
        </row>
        <row r="7444">
          <cell r="I7444" t="str">
            <v>大罗湾公路</v>
          </cell>
          <cell r="J7444" t="str">
            <v>1327F4309220025</v>
          </cell>
          <cell r="K7444" t="str">
            <v>新村与撤并村便捷连通</v>
          </cell>
          <cell r="L7444" t="str">
            <v>三类地区</v>
          </cell>
          <cell r="M7444"/>
          <cell r="N7444" t="str">
            <v>新建</v>
          </cell>
          <cell r="O7444" t="str">
            <v>源嘉桥村</v>
          </cell>
          <cell r="P7444" t="str">
            <v>无路</v>
          </cell>
          <cell r="R7444" t="str">
            <v>0</v>
          </cell>
          <cell r="S7444" t="str">
            <v>3.5</v>
          </cell>
          <cell r="T7444" t="str">
            <v>无</v>
          </cell>
          <cell r="U7444">
            <v>0</v>
          </cell>
          <cell r="V7444">
            <v>0.7</v>
          </cell>
          <cell r="W7444">
            <v>0.7</v>
          </cell>
        </row>
        <row r="7445">
          <cell r="I7445" t="str">
            <v>大塘坪公路</v>
          </cell>
          <cell r="J7445" t="str">
            <v>1327F4309220062</v>
          </cell>
          <cell r="K7445" t="str">
            <v>新村与撤并村便捷连通</v>
          </cell>
          <cell r="L7445" t="str">
            <v>三类地区</v>
          </cell>
          <cell r="M7445"/>
          <cell r="N7445" t="str">
            <v>新建</v>
          </cell>
          <cell r="O7445" t="str">
            <v>牛溪村</v>
          </cell>
          <cell r="P7445" t="str">
            <v>无路</v>
          </cell>
          <cell r="R7445" t="str">
            <v>0</v>
          </cell>
          <cell r="S7445" t="str">
            <v>3.5</v>
          </cell>
          <cell r="T7445" t="str">
            <v>无</v>
          </cell>
          <cell r="U7445">
            <v>0</v>
          </cell>
          <cell r="V7445">
            <v>0.24</v>
          </cell>
          <cell r="W7445">
            <v>0.24</v>
          </cell>
        </row>
        <row r="7446">
          <cell r="I7446" t="str">
            <v>二冲村公路</v>
          </cell>
          <cell r="J7446" t="str">
            <v>1327F4309220003</v>
          </cell>
          <cell r="K7446" t="str">
            <v>新村与撤并村便捷连通</v>
          </cell>
          <cell r="L7446" t="str">
            <v>三类地区</v>
          </cell>
          <cell r="M7446"/>
          <cell r="N7446" t="str">
            <v>新建</v>
          </cell>
          <cell r="O7446" t="str">
            <v>横马塘村</v>
          </cell>
          <cell r="P7446" t="str">
            <v>无路</v>
          </cell>
          <cell r="R7446" t="str">
            <v>0</v>
          </cell>
          <cell r="S7446" t="str">
            <v>3.5</v>
          </cell>
          <cell r="T7446" t="str">
            <v>无</v>
          </cell>
          <cell r="U7446">
            <v>0</v>
          </cell>
          <cell r="V7446">
            <v>0.48899999999999999</v>
          </cell>
          <cell r="W7446">
            <v>0.48899999999999999</v>
          </cell>
        </row>
        <row r="7447">
          <cell r="I7447" t="str">
            <v>凤形山公路</v>
          </cell>
          <cell r="J7447" t="str">
            <v>1327F4309220046</v>
          </cell>
          <cell r="K7447" t="str">
            <v>新村与撤并村便捷连通</v>
          </cell>
          <cell r="L7447" t="str">
            <v>三类地区</v>
          </cell>
          <cell r="M7447"/>
          <cell r="N7447" t="str">
            <v>新建</v>
          </cell>
          <cell r="O7447" t="str">
            <v>天湾村</v>
          </cell>
          <cell r="P7447" t="str">
            <v>无路</v>
          </cell>
          <cell r="R7447" t="str">
            <v>0</v>
          </cell>
          <cell r="S7447" t="str">
            <v>3.5</v>
          </cell>
          <cell r="T7447" t="str">
            <v>无</v>
          </cell>
          <cell r="U7447">
            <v>0</v>
          </cell>
          <cell r="V7447">
            <v>0.79</v>
          </cell>
          <cell r="W7447">
            <v>0.79</v>
          </cell>
        </row>
        <row r="7448">
          <cell r="I7448" t="str">
            <v>高桥村公路</v>
          </cell>
          <cell r="J7448" t="str">
            <v>1327F4309220004</v>
          </cell>
          <cell r="K7448" t="str">
            <v>新村与撤并村便捷连通</v>
          </cell>
          <cell r="L7448" t="str">
            <v>三类地区</v>
          </cell>
          <cell r="M7448"/>
          <cell r="N7448" t="str">
            <v>新建</v>
          </cell>
          <cell r="O7448" t="str">
            <v>高桥村</v>
          </cell>
          <cell r="P7448" t="str">
            <v>无路</v>
          </cell>
          <cell r="R7448" t="str">
            <v>0</v>
          </cell>
          <cell r="S7448" t="str">
            <v>3.5</v>
          </cell>
          <cell r="T7448" t="str">
            <v>无</v>
          </cell>
          <cell r="U7448">
            <v>0</v>
          </cell>
          <cell r="V7448">
            <v>0.3</v>
          </cell>
          <cell r="W7448">
            <v>0.3</v>
          </cell>
        </row>
        <row r="7449">
          <cell r="I7449" t="str">
            <v>高桥后街公路</v>
          </cell>
          <cell r="J7449" t="str">
            <v>1327F4309220005</v>
          </cell>
          <cell r="K7449" t="str">
            <v>新村与撤并村便捷连通</v>
          </cell>
          <cell r="L7449" t="str">
            <v>三类地区</v>
          </cell>
          <cell r="M7449"/>
          <cell r="N7449" t="str">
            <v>新建</v>
          </cell>
          <cell r="O7449" t="str">
            <v>高桥村</v>
          </cell>
          <cell r="P7449" t="str">
            <v>无路</v>
          </cell>
          <cell r="R7449" t="str">
            <v>0</v>
          </cell>
          <cell r="S7449" t="str">
            <v>3.5</v>
          </cell>
          <cell r="T7449" t="str">
            <v>无</v>
          </cell>
          <cell r="U7449">
            <v>0</v>
          </cell>
          <cell r="V7449">
            <v>0.24</v>
          </cell>
          <cell r="W7449">
            <v>0.24</v>
          </cell>
        </row>
        <row r="7450">
          <cell r="I7450" t="str">
            <v>工胡线</v>
          </cell>
          <cell r="J7450" t="str">
            <v>1327F4309220019</v>
          </cell>
          <cell r="K7450" t="str">
            <v>新村与撤并村便捷连通</v>
          </cell>
          <cell r="L7450" t="str">
            <v>三类地区</v>
          </cell>
          <cell r="M7450"/>
          <cell r="N7450" t="str">
            <v>升级改造（提质改造）</v>
          </cell>
          <cell r="O7450" t="str">
            <v>花桥村</v>
          </cell>
          <cell r="P7450" t="str">
            <v>四级公路</v>
          </cell>
          <cell r="R7450" t="str">
            <v>3.5</v>
          </cell>
          <cell r="S7450" t="str">
            <v>4.5</v>
          </cell>
          <cell r="T7450" t="str">
            <v>C531430922</v>
          </cell>
          <cell r="U7450">
            <v>0</v>
          </cell>
          <cell r="V7450">
            <v>1.486</v>
          </cell>
          <cell r="W7450">
            <v>1.486</v>
          </cell>
        </row>
        <row r="7451">
          <cell r="I7451" t="str">
            <v>光壁冲公路</v>
          </cell>
          <cell r="J7451" t="str">
            <v>1327F4309220011</v>
          </cell>
          <cell r="K7451" t="str">
            <v>新村与撤并村便捷连通</v>
          </cell>
          <cell r="L7451" t="str">
            <v>三类地区</v>
          </cell>
          <cell r="M7451"/>
          <cell r="N7451" t="str">
            <v>新建</v>
          </cell>
          <cell r="O7451" t="str">
            <v>担水坝村</v>
          </cell>
          <cell r="P7451" t="str">
            <v>无路</v>
          </cell>
          <cell r="R7451" t="str">
            <v>0</v>
          </cell>
          <cell r="S7451" t="str">
            <v>3.5</v>
          </cell>
          <cell r="T7451" t="str">
            <v>无</v>
          </cell>
          <cell r="U7451">
            <v>0</v>
          </cell>
          <cell r="V7451">
            <v>1.0860000000000001</v>
          </cell>
          <cell r="W7451">
            <v>1.0860000000000001</v>
          </cell>
        </row>
        <row r="7452">
          <cell r="I7452" t="str">
            <v>郭王公路</v>
          </cell>
          <cell r="J7452" t="str">
            <v>1327F4309220027</v>
          </cell>
          <cell r="K7452" t="str">
            <v>新村与撤并村便捷连通</v>
          </cell>
          <cell r="L7452" t="str">
            <v>三类地区</v>
          </cell>
          <cell r="M7452"/>
          <cell r="N7452" t="str">
            <v>新建</v>
          </cell>
          <cell r="O7452" t="str">
            <v>拱头山村</v>
          </cell>
          <cell r="P7452" t="str">
            <v>无路</v>
          </cell>
          <cell r="R7452" t="str">
            <v>0</v>
          </cell>
          <cell r="S7452" t="str">
            <v>3.5</v>
          </cell>
          <cell r="T7452" t="str">
            <v>无</v>
          </cell>
          <cell r="U7452">
            <v>0</v>
          </cell>
          <cell r="V7452">
            <v>2.0499999999999998</v>
          </cell>
          <cell r="W7452">
            <v>2.0499999999999998</v>
          </cell>
        </row>
        <row r="7453">
          <cell r="I7453" t="str">
            <v>合兴公路</v>
          </cell>
          <cell r="J7453" t="str">
            <v>1327F4309220020</v>
          </cell>
          <cell r="K7453" t="str">
            <v>新村与撤并村便捷连通</v>
          </cell>
          <cell r="L7453" t="str">
            <v>三类地区</v>
          </cell>
          <cell r="M7453"/>
          <cell r="N7453" t="str">
            <v>新建</v>
          </cell>
          <cell r="O7453" t="str">
            <v>栗山河村</v>
          </cell>
          <cell r="P7453" t="str">
            <v>无路</v>
          </cell>
          <cell r="R7453" t="str">
            <v>0</v>
          </cell>
          <cell r="S7453" t="str">
            <v>3.5</v>
          </cell>
          <cell r="T7453" t="str">
            <v>无</v>
          </cell>
          <cell r="U7453">
            <v>0</v>
          </cell>
          <cell r="V7453">
            <v>0.21</v>
          </cell>
          <cell r="W7453">
            <v>0.21</v>
          </cell>
        </row>
        <row r="7454">
          <cell r="I7454" t="str">
            <v>合兴组公路</v>
          </cell>
          <cell r="J7454" t="str">
            <v>1327F4309220021</v>
          </cell>
          <cell r="K7454" t="str">
            <v>新村与撤并村便捷连通</v>
          </cell>
          <cell r="L7454" t="str">
            <v>三类地区</v>
          </cell>
          <cell r="M7454"/>
          <cell r="N7454" t="str">
            <v>新建</v>
          </cell>
          <cell r="O7454" t="str">
            <v>栗山河村</v>
          </cell>
          <cell r="P7454" t="str">
            <v>无路</v>
          </cell>
          <cell r="R7454" t="str">
            <v>0</v>
          </cell>
          <cell r="S7454" t="str">
            <v>3.5</v>
          </cell>
          <cell r="T7454" t="str">
            <v>无</v>
          </cell>
          <cell r="U7454">
            <v>0</v>
          </cell>
          <cell r="V7454">
            <v>0.17</v>
          </cell>
          <cell r="W7454">
            <v>0.17</v>
          </cell>
        </row>
        <row r="7455">
          <cell r="I7455" t="str">
            <v>黄楼垅公路</v>
          </cell>
          <cell r="J7455" t="str">
            <v>1327F4309220051</v>
          </cell>
          <cell r="K7455" t="str">
            <v>新村与撤并村便捷连通</v>
          </cell>
          <cell r="L7455" t="str">
            <v>三类地区</v>
          </cell>
          <cell r="M7455"/>
          <cell r="N7455" t="str">
            <v>新建</v>
          </cell>
          <cell r="O7455" t="str">
            <v>罗家坪村</v>
          </cell>
          <cell r="P7455" t="str">
            <v>无路</v>
          </cell>
          <cell r="R7455" t="str">
            <v>0</v>
          </cell>
          <cell r="S7455" t="str">
            <v>3.5</v>
          </cell>
          <cell r="T7455" t="str">
            <v>无</v>
          </cell>
          <cell r="U7455">
            <v>0</v>
          </cell>
          <cell r="V7455">
            <v>0.71</v>
          </cell>
          <cell r="W7455">
            <v>0.71</v>
          </cell>
        </row>
        <row r="7456">
          <cell r="I7456" t="str">
            <v>黄秧公路</v>
          </cell>
          <cell r="J7456" t="str">
            <v>1327F4309220061</v>
          </cell>
          <cell r="K7456" t="str">
            <v>新村与撤并村便捷连通</v>
          </cell>
          <cell r="L7456" t="str">
            <v>三类地区</v>
          </cell>
          <cell r="M7456"/>
          <cell r="N7456" t="str">
            <v>新建</v>
          </cell>
          <cell r="O7456" t="str">
            <v>崇山坪村</v>
          </cell>
          <cell r="P7456" t="str">
            <v>无路</v>
          </cell>
          <cell r="R7456" t="str">
            <v>0</v>
          </cell>
          <cell r="S7456" t="str">
            <v>3.5</v>
          </cell>
          <cell r="T7456" t="str">
            <v>无</v>
          </cell>
          <cell r="U7456">
            <v>0</v>
          </cell>
          <cell r="V7456">
            <v>0.46</v>
          </cell>
          <cell r="W7456">
            <v>0.46</v>
          </cell>
        </row>
        <row r="7457">
          <cell r="I7457" t="str">
            <v>鸡廖线</v>
          </cell>
          <cell r="J7457" t="str">
            <v>1327F4309220018</v>
          </cell>
          <cell r="K7457" t="str">
            <v>新村与撤并村便捷连通</v>
          </cell>
          <cell r="L7457" t="str">
            <v>三类地区</v>
          </cell>
          <cell r="M7457"/>
          <cell r="N7457" t="str">
            <v>新建</v>
          </cell>
          <cell r="O7457" t="str">
            <v>伍家洲村</v>
          </cell>
          <cell r="P7457" t="str">
            <v>四级公路</v>
          </cell>
          <cell r="R7457" t="str">
            <v>3.5</v>
          </cell>
          <cell r="S7457" t="str">
            <v>4.5</v>
          </cell>
          <cell r="T7457" t="str">
            <v>C15L430922</v>
          </cell>
          <cell r="U7457">
            <v>0</v>
          </cell>
          <cell r="V7457">
            <v>0.86099999999999999</v>
          </cell>
          <cell r="W7457">
            <v>0.86099999999999999</v>
          </cell>
        </row>
        <row r="7458">
          <cell r="I7458" t="str">
            <v>建新公路</v>
          </cell>
          <cell r="J7458" t="str">
            <v>1327F4309220071</v>
          </cell>
          <cell r="K7458" t="str">
            <v>新村与撤并村便捷连通</v>
          </cell>
          <cell r="L7458" t="str">
            <v>三类地区</v>
          </cell>
          <cell r="M7458"/>
          <cell r="N7458" t="str">
            <v>新建</v>
          </cell>
          <cell r="O7458" t="str">
            <v>齐心村</v>
          </cell>
          <cell r="P7458" t="str">
            <v>无路</v>
          </cell>
          <cell r="R7458" t="str">
            <v>0</v>
          </cell>
          <cell r="S7458" t="str">
            <v>3.5</v>
          </cell>
          <cell r="T7458" t="str">
            <v>无</v>
          </cell>
          <cell r="U7458">
            <v>0</v>
          </cell>
          <cell r="V7458">
            <v>0.22</v>
          </cell>
          <cell r="W7458">
            <v>0.22</v>
          </cell>
        </row>
        <row r="7459">
          <cell r="I7459" t="str">
            <v>江习冲公路</v>
          </cell>
          <cell r="J7459" t="str">
            <v>1327F4309220065</v>
          </cell>
          <cell r="K7459" t="str">
            <v>新村与撤并村便捷连通</v>
          </cell>
          <cell r="L7459" t="str">
            <v>三类地区</v>
          </cell>
          <cell r="M7459"/>
          <cell r="N7459" t="str">
            <v>新建</v>
          </cell>
          <cell r="O7459" t="str">
            <v>上七里村</v>
          </cell>
          <cell r="P7459" t="str">
            <v>无路</v>
          </cell>
          <cell r="R7459" t="str">
            <v>0</v>
          </cell>
          <cell r="S7459" t="str">
            <v>3.5</v>
          </cell>
          <cell r="T7459" t="str">
            <v>无</v>
          </cell>
          <cell r="U7459">
            <v>0</v>
          </cell>
          <cell r="V7459">
            <v>0.32</v>
          </cell>
          <cell r="W7459">
            <v>0.32</v>
          </cell>
        </row>
        <row r="7460">
          <cell r="I7460" t="str">
            <v>蒋家冲公路</v>
          </cell>
          <cell r="J7460" t="str">
            <v>1327F4309220038</v>
          </cell>
          <cell r="K7460" t="str">
            <v>新村与撤并村便捷连通</v>
          </cell>
          <cell r="L7460" t="str">
            <v>三类地区</v>
          </cell>
          <cell r="M7460"/>
          <cell r="N7460" t="str">
            <v>新建</v>
          </cell>
          <cell r="O7460" t="str">
            <v>蒋家冲村</v>
          </cell>
          <cell r="P7460" t="str">
            <v>无路</v>
          </cell>
          <cell r="R7460" t="str">
            <v>0</v>
          </cell>
          <cell r="S7460" t="str">
            <v>3.5</v>
          </cell>
          <cell r="T7460" t="str">
            <v>无</v>
          </cell>
          <cell r="U7460">
            <v>0</v>
          </cell>
          <cell r="V7460">
            <v>3.1</v>
          </cell>
          <cell r="W7460">
            <v>3.1</v>
          </cell>
        </row>
        <row r="7461">
          <cell r="I7461" t="str">
            <v>接龙桥公路</v>
          </cell>
          <cell r="J7461" t="str">
            <v>1327F4309220074</v>
          </cell>
          <cell r="K7461" t="str">
            <v>新村与撤并村便捷连通</v>
          </cell>
          <cell r="L7461" t="str">
            <v>三类地区</v>
          </cell>
          <cell r="M7461"/>
          <cell r="N7461" t="str">
            <v>新建</v>
          </cell>
          <cell r="O7461" t="str">
            <v>接龙桥村</v>
          </cell>
          <cell r="P7461" t="str">
            <v>无路</v>
          </cell>
          <cell r="R7461" t="str">
            <v>0</v>
          </cell>
          <cell r="S7461" t="str">
            <v>3.5</v>
          </cell>
          <cell r="T7461" t="str">
            <v>无</v>
          </cell>
          <cell r="U7461">
            <v>0</v>
          </cell>
          <cell r="V7461">
            <v>0.38</v>
          </cell>
          <cell r="W7461">
            <v>0.38</v>
          </cell>
        </row>
        <row r="7462">
          <cell r="I7462" t="str">
            <v>金炉-乔山公路</v>
          </cell>
          <cell r="J7462" t="str">
            <v>1327F4309220042</v>
          </cell>
          <cell r="K7462" t="str">
            <v>新村与撤并村便捷连通</v>
          </cell>
          <cell r="L7462" t="str">
            <v>三类地区</v>
          </cell>
          <cell r="M7462"/>
          <cell r="N7462" t="str">
            <v>新建</v>
          </cell>
          <cell r="O7462" t="str">
            <v>天湾村</v>
          </cell>
          <cell r="P7462" t="str">
            <v>无路</v>
          </cell>
          <cell r="R7462" t="str">
            <v>0</v>
          </cell>
          <cell r="S7462" t="str">
            <v>3.5</v>
          </cell>
          <cell r="T7462" t="str">
            <v>无</v>
          </cell>
          <cell r="U7462">
            <v>0</v>
          </cell>
          <cell r="V7462">
            <v>0.77</v>
          </cell>
          <cell r="W7462">
            <v>0.77</v>
          </cell>
        </row>
        <row r="7463">
          <cell r="I7463" t="str">
            <v>九都公路</v>
          </cell>
          <cell r="J7463" t="str">
            <v>1327F4309220063</v>
          </cell>
          <cell r="K7463" t="str">
            <v>新村与撤并村便捷连通</v>
          </cell>
          <cell r="L7463" t="str">
            <v>三类地区</v>
          </cell>
          <cell r="M7463"/>
          <cell r="N7463" t="str">
            <v>新建</v>
          </cell>
          <cell r="O7463" t="str">
            <v>九都村</v>
          </cell>
          <cell r="P7463" t="str">
            <v>无路</v>
          </cell>
          <cell r="R7463" t="str">
            <v>0</v>
          </cell>
          <cell r="S7463" t="str">
            <v>3.5</v>
          </cell>
          <cell r="T7463" t="str">
            <v>无</v>
          </cell>
          <cell r="U7463">
            <v>0</v>
          </cell>
          <cell r="V7463">
            <v>0.45</v>
          </cell>
          <cell r="W7463">
            <v>0.45</v>
          </cell>
        </row>
        <row r="7464">
          <cell r="I7464" t="str">
            <v>九都组公路</v>
          </cell>
          <cell r="J7464" t="str">
            <v>1327F4309220064</v>
          </cell>
          <cell r="K7464" t="str">
            <v>新村与撤并村便捷连通</v>
          </cell>
          <cell r="L7464" t="str">
            <v>三类地区</v>
          </cell>
          <cell r="M7464"/>
          <cell r="N7464" t="str">
            <v>新建</v>
          </cell>
          <cell r="O7464" t="str">
            <v>九都村</v>
          </cell>
          <cell r="P7464" t="str">
            <v>无路</v>
          </cell>
          <cell r="R7464" t="str">
            <v>0</v>
          </cell>
          <cell r="S7464" t="str">
            <v>3.5</v>
          </cell>
          <cell r="T7464" t="str">
            <v>无</v>
          </cell>
          <cell r="U7464">
            <v>0</v>
          </cell>
          <cell r="V7464">
            <v>0.41</v>
          </cell>
          <cell r="W7464">
            <v>0.41</v>
          </cell>
        </row>
        <row r="7465">
          <cell r="I7465" t="str">
            <v>九房冲公路</v>
          </cell>
          <cell r="J7465" t="str">
            <v>1327F4309220008</v>
          </cell>
          <cell r="K7465" t="str">
            <v>新村与撤并村便捷连通</v>
          </cell>
          <cell r="L7465" t="str">
            <v>三类地区</v>
          </cell>
          <cell r="M7465"/>
          <cell r="N7465" t="str">
            <v>新建</v>
          </cell>
          <cell r="O7465" t="str">
            <v>人形山村</v>
          </cell>
          <cell r="P7465" t="str">
            <v>无路</v>
          </cell>
          <cell r="R7465" t="str">
            <v>0</v>
          </cell>
          <cell r="S7465" t="str">
            <v>3.5</v>
          </cell>
          <cell r="T7465" t="str">
            <v>无</v>
          </cell>
          <cell r="U7465">
            <v>0</v>
          </cell>
          <cell r="V7465">
            <v>0.55200000000000005</v>
          </cell>
          <cell r="W7465">
            <v>0.55200000000000005</v>
          </cell>
        </row>
        <row r="7466">
          <cell r="I7466" t="str">
            <v>救世寨公路</v>
          </cell>
          <cell r="J7466" t="str">
            <v>1327F4309220055</v>
          </cell>
          <cell r="K7466" t="str">
            <v>新村与撤并村便捷连通</v>
          </cell>
          <cell r="L7466" t="str">
            <v>三类地区</v>
          </cell>
          <cell r="M7466"/>
          <cell r="N7466" t="str">
            <v>新建</v>
          </cell>
          <cell r="O7466" t="str">
            <v>铁河新村</v>
          </cell>
          <cell r="R7466" t="str">
            <v>0</v>
          </cell>
          <cell r="S7466" t="str">
            <v>3.5</v>
          </cell>
          <cell r="T7466" t="str">
            <v>无</v>
          </cell>
          <cell r="U7466">
            <v>0</v>
          </cell>
          <cell r="V7466">
            <v>0.65</v>
          </cell>
          <cell r="W7466">
            <v>0.65</v>
          </cell>
        </row>
        <row r="7467">
          <cell r="I7467" t="str">
            <v>军属屋公路</v>
          </cell>
          <cell r="J7467" t="str">
            <v>1327F4309220068</v>
          </cell>
          <cell r="K7467" t="str">
            <v>新村与撤并村便捷连通</v>
          </cell>
          <cell r="L7467" t="str">
            <v>三类地区</v>
          </cell>
          <cell r="M7467"/>
          <cell r="N7467" t="str">
            <v>新建</v>
          </cell>
          <cell r="O7467" t="str">
            <v>小坡头村</v>
          </cell>
          <cell r="P7467" t="str">
            <v>无路</v>
          </cell>
          <cell r="R7467" t="str">
            <v>0</v>
          </cell>
          <cell r="S7467" t="str">
            <v>3.5</v>
          </cell>
          <cell r="T7467" t="str">
            <v>无</v>
          </cell>
          <cell r="U7467">
            <v>0</v>
          </cell>
          <cell r="V7467">
            <v>0.33</v>
          </cell>
          <cell r="W7467">
            <v>0.33</v>
          </cell>
        </row>
        <row r="7468">
          <cell r="I7468" t="str">
            <v>朗轩公公路</v>
          </cell>
          <cell r="J7468" t="str">
            <v>1327F4309220067</v>
          </cell>
          <cell r="K7468" t="str">
            <v>新村与撤并村便捷连通</v>
          </cell>
          <cell r="L7468" t="str">
            <v>三类地区</v>
          </cell>
          <cell r="M7468"/>
          <cell r="N7468" t="str">
            <v>新建</v>
          </cell>
          <cell r="O7468" t="str">
            <v>小坡头村</v>
          </cell>
          <cell r="P7468" t="str">
            <v>无路</v>
          </cell>
          <cell r="R7468" t="str">
            <v>0</v>
          </cell>
          <cell r="S7468" t="str">
            <v>3.5</v>
          </cell>
          <cell r="T7468" t="str">
            <v>无</v>
          </cell>
          <cell r="U7468">
            <v>0</v>
          </cell>
          <cell r="V7468">
            <v>0.3</v>
          </cell>
          <cell r="W7468">
            <v>0.3</v>
          </cell>
        </row>
        <row r="7469">
          <cell r="I7469" t="str">
            <v>老屋场公路</v>
          </cell>
          <cell r="J7469" t="str">
            <v>1327F4309220017</v>
          </cell>
          <cell r="K7469" t="str">
            <v>新村与撤并村便捷连通</v>
          </cell>
          <cell r="L7469" t="str">
            <v>三类地区</v>
          </cell>
          <cell r="M7469"/>
          <cell r="N7469" t="str">
            <v>新建</v>
          </cell>
          <cell r="O7469" t="str">
            <v>伍家洲村</v>
          </cell>
          <cell r="P7469" t="str">
            <v>无路</v>
          </cell>
          <cell r="R7469" t="str">
            <v>0</v>
          </cell>
          <cell r="S7469" t="str">
            <v>3.5</v>
          </cell>
          <cell r="T7469" t="str">
            <v>无</v>
          </cell>
          <cell r="U7469">
            <v>0</v>
          </cell>
          <cell r="V7469">
            <v>0.56000000000000005</v>
          </cell>
          <cell r="W7469">
            <v>0.56000000000000005</v>
          </cell>
        </row>
        <row r="7470">
          <cell r="I7470" t="str">
            <v>老屋公路</v>
          </cell>
          <cell r="J7470" t="str">
            <v>1327F4309220024</v>
          </cell>
          <cell r="K7470" t="str">
            <v>新村与撤并村便捷连通</v>
          </cell>
          <cell r="L7470" t="str">
            <v>三类地区</v>
          </cell>
          <cell r="M7470"/>
          <cell r="N7470" t="str">
            <v>新建</v>
          </cell>
          <cell r="O7470" t="str">
            <v>伍家洲村</v>
          </cell>
          <cell r="P7470" t="str">
            <v>无路</v>
          </cell>
          <cell r="R7470" t="str">
            <v>0</v>
          </cell>
          <cell r="S7470" t="str">
            <v>3.5</v>
          </cell>
          <cell r="T7470" t="str">
            <v>无</v>
          </cell>
          <cell r="U7470">
            <v>0</v>
          </cell>
          <cell r="V7470">
            <v>0.18</v>
          </cell>
          <cell r="W7470">
            <v>0.18</v>
          </cell>
        </row>
        <row r="7471">
          <cell r="I7471" t="str">
            <v>老鸦公路</v>
          </cell>
          <cell r="J7471" t="str">
            <v>1327F4309220033</v>
          </cell>
          <cell r="K7471" t="str">
            <v>新村与撤并村便捷连通</v>
          </cell>
          <cell r="L7471" t="str">
            <v>三类地区</v>
          </cell>
          <cell r="M7471"/>
          <cell r="N7471" t="str">
            <v>新建</v>
          </cell>
          <cell r="O7471" t="str">
            <v>赤塘村</v>
          </cell>
          <cell r="P7471" t="str">
            <v>无路</v>
          </cell>
          <cell r="R7471" t="str">
            <v>0</v>
          </cell>
          <cell r="S7471" t="str">
            <v>3.5</v>
          </cell>
          <cell r="T7471" t="str">
            <v>无</v>
          </cell>
          <cell r="U7471">
            <v>0</v>
          </cell>
          <cell r="V7471">
            <v>0.34</v>
          </cell>
          <cell r="W7471">
            <v>0.34</v>
          </cell>
        </row>
        <row r="7472">
          <cell r="I7472" t="str">
            <v>老鸦组公路</v>
          </cell>
          <cell r="J7472" t="str">
            <v>1327F4309220034</v>
          </cell>
          <cell r="K7472" t="str">
            <v>新村与撤并村便捷连通</v>
          </cell>
          <cell r="L7472" t="str">
            <v>三类地区</v>
          </cell>
          <cell r="M7472"/>
          <cell r="N7472" t="str">
            <v>新建</v>
          </cell>
          <cell r="O7472" t="str">
            <v>赤塘村</v>
          </cell>
          <cell r="P7472" t="str">
            <v>无路</v>
          </cell>
          <cell r="R7472" t="str">
            <v>0</v>
          </cell>
          <cell r="S7472" t="str">
            <v>3.5</v>
          </cell>
          <cell r="T7472" t="str">
            <v>无</v>
          </cell>
          <cell r="U7472">
            <v>0</v>
          </cell>
          <cell r="V7472">
            <v>0.17</v>
          </cell>
          <cell r="W7472">
            <v>0.17</v>
          </cell>
        </row>
        <row r="7473">
          <cell r="I7473" t="str">
            <v>雷家村公路</v>
          </cell>
          <cell r="J7473" t="str">
            <v>1327F4309220060</v>
          </cell>
          <cell r="K7473" t="str">
            <v>新村与撤并村便捷连通</v>
          </cell>
          <cell r="L7473" t="str">
            <v>三类地区</v>
          </cell>
          <cell r="M7473"/>
          <cell r="N7473" t="str">
            <v>新建</v>
          </cell>
          <cell r="O7473" t="str">
            <v>基固庙村</v>
          </cell>
          <cell r="P7473" t="str">
            <v>无路</v>
          </cell>
          <cell r="R7473" t="str">
            <v>0</v>
          </cell>
          <cell r="S7473" t="str">
            <v>3.5</v>
          </cell>
          <cell r="T7473" t="str">
            <v>无</v>
          </cell>
          <cell r="U7473">
            <v>0</v>
          </cell>
          <cell r="V7473">
            <v>0.65</v>
          </cell>
          <cell r="W7473">
            <v>0.65</v>
          </cell>
        </row>
        <row r="7474">
          <cell r="I7474" t="str">
            <v>李向线</v>
          </cell>
          <cell r="J7474" t="str">
            <v>1327F4309220072</v>
          </cell>
          <cell r="K7474" t="str">
            <v>新村与撤并村便捷连通</v>
          </cell>
          <cell r="L7474" t="str">
            <v>三类地区</v>
          </cell>
          <cell r="M7474"/>
          <cell r="N7474" t="str">
            <v>新建</v>
          </cell>
          <cell r="O7474" t="str">
            <v>齐心村</v>
          </cell>
          <cell r="P7474" t="str">
            <v>无路</v>
          </cell>
          <cell r="R7474" t="str">
            <v>0</v>
          </cell>
          <cell r="S7474" t="str">
            <v>3.5</v>
          </cell>
          <cell r="T7474" t="str">
            <v>无</v>
          </cell>
          <cell r="U7474">
            <v>0</v>
          </cell>
          <cell r="V7474">
            <v>0.45</v>
          </cell>
          <cell r="W7474">
            <v>0.45</v>
          </cell>
        </row>
        <row r="7475">
          <cell r="I7475" t="str">
            <v>立新组公路</v>
          </cell>
          <cell r="J7475" t="str">
            <v>1327F4309220066</v>
          </cell>
          <cell r="K7475" t="str">
            <v>新村与撤并村便捷连通</v>
          </cell>
          <cell r="L7475" t="str">
            <v>三类地区</v>
          </cell>
          <cell r="M7475"/>
          <cell r="N7475" t="str">
            <v>新建</v>
          </cell>
          <cell r="O7475" t="str">
            <v>上七里村</v>
          </cell>
          <cell r="P7475" t="str">
            <v>无路</v>
          </cell>
          <cell r="R7475" t="str">
            <v>0</v>
          </cell>
          <cell r="S7475" t="str">
            <v>3.5</v>
          </cell>
          <cell r="T7475" t="str">
            <v>无</v>
          </cell>
          <cell r="U7475">
            <v>0</v>
          </cell>
          <cell r="V7475">
            <v>0.4</v>
          </cell>
          <cell r="W7475">
            <v>0.4</v>
          </cell>
        </row>
        <row r="7476">
          <cell r="I7476" t="str">
            <v>莲花-姚家冲连接路</v>
          </cell>
          <cell r="J7476" t="str">
            <v>1327F4309220023</v>
          </cell>
          <cell r="K7476" t="str">
            <v>新村与撤并村便捷连通</v>
          </cell>
          <cell r="L7476" t="str">
            <v>三类地区</v>
          </cell>
          <cell r="M7476"/>
          <cell r="N7476" t="str">
            <v>新建</v>
          </cell>
          <cell r="O7476" t="str">
            <v>赤塘村</v>
          </cell>
          <cell r="P7476" t="str">
            <v>无路</v>
          </cell>
          <cell r="R7476" t="str">
            <v>0</v>
          </cell>
          <cell r="S7476" t="str">
            <v>3.5</v>
          </cell>
          <cell r="T7476" t="str">
            <v>无</v>
          </cell>
          <cell r="U7476">
            <v>0</v>
          </cell>
          <cell r="V7476">
            <v>0.78600000000000003</v>
          </cell>
          <cell r="W7476">
            <v>0.78600000000000003</v>
          </cell>
        </row>
        <row r="7477">
          <cell r="I7477" t="str">
            <v>流肖线公路</v>
          </cell>
          <cell r="J7477" t="str">
            <v>1327F4309220013</v>
          </cell>
          <cell r="K7477" t="str">
            <v>新村与撤并村便捷连通</v>
          </cell>
          <cell r="L7477" t="str">
            <v>三类地区</v>
          </cell>
          <cell r="M7477"/>
          <cell r="N7477" t="str">
            <v>新建</v>
          </cell>
          <cell r="O7477" t="str">
            <v>担水坝村</v>
          </cell>
          <cell r="P7477" t="str">
            <v>无路</v>
          </cell>
          <cell r="R7477" t="str">
            <v>0</v>
          </cell>
          <cell r="S7477" t="str">
            <v>3.5</v>
          </cell>
          <cell r="T7477" t="str">
            <v>无</v>
          </cell>
          <cell r="U7477">
            <v>0</v>
          </cell>
          <cell r="V7477">
            <v>0.85</v>
          </cell>
          <cell r="W7477">
            <v>0.85</v>
          </cell>
        </row>
        <row r="7478">
          <cell r="I7478" t="str">
            <v>六房冲-澄泉湾连接路</v>
          </cell>
          <cell r="J7478" t="str">
            <v>1327F4309220059</v>
          </cell>
          <cell r="K7478" t="str">
            <v>新村与撤并村便捷连通</v>
          </cell>
          <cell r="L7478" t="str">
            <v>三类地区</v>
          </cell>
          <cell r="M7478"/>
          <cell r="N7478" t="str">
            <v>新建</v>
          </cell>
          <cell r="O7478" t="str">
            <v>麻元坳村</v>
          </cell>
          <cell r="P7478" t="str">
            <v>无路</v>
          </cell>
          <cell r="R7478" t="str">
            <v>0</v>
          </cell>
          <cell r="S7478" t="str">
            <v>3.5</v>
          </cell>
          <cell r="T7478" t="str">
            <v>无</v>
          </cell>
          <cell r="U7478">
            <v>0</v>
          </cell>
          <cell r="V7478">
            <v>0.66</v>
          </cell>
          <cell r="W7478">
            <v>0.66</v>
          </cell>
        </row>
        <row r="7479">
          <cell r="I7479" t="str">
            <v>六房里公路</v>
          </cell>
          <cell r="J7479" t="str">
            <v>1327F4309220045</v>
          </cell>
          <cell r="K7479" t="str">
            <v>新村与撤并村便捷连通</v>
          </cell>
          <cell r="L7479" t="str">
            <v>三类地区</v>
          </cell>
          <cell r="M7479"/>
          <cell r="N7479" t="str">
            <v>新建</v>
          </cell>
          <cell r="O7479" t="str">
            <v>天湾村</v>
          </cell>
          <cell r="P7479" t="str">
            <v>无路</v>
          </cell>
          <cell r="R7479" t="str">
            <v>0</v>
          </cell>
          <cell r="S7479" t="str">
            <v>3.5</v>
          </cell>
          <cell r="T7479" t="str">
            <v>无</v>
          </cell>
          <cell r="U7479">
            <v>0</v>
          </cell>
          <cell r="V7479">
            <v>0.21</v>
          </cell>
          <cell r="W7479">
            <v>0.21</v>
          </cell>
        </row>
        <row r="7480">
          <cell r="I7480" t="str">
            <v>龙家塅公路</v>
          </cell>
          <cell r="J7480" t="str">
            <v>1327F4309220047</v>
          </cell>
          <cell r="K7480" t="str">
            <v>新村与撤并村便捷连通</v>
          </cell>
          <cell r="L7480" t="str">
            <v>三类地区</v>
          </cell>
          <cell r="M7480"/>
          <cell r="N7480" t="str">
            <v>新建</v>
          </cell>
          <cell r="O7480" t="str">
            <v>泥潭村</v>
          </cell>
          <cell r="P7480" t="str">
            <v>无路</v>
          </cell>
          <cell r="R7480" t="str">
            <v>0</v>
          </cell>
          <cell r="S7480" t="str">
            <v>3.5</v>
          </cell>
          <cell r="T7480" t="str">
            <v>无</v>
          </cell>
          <cell r="U7480">
            <v>0</v>
          </cell>
          <cell r="V7480">
            <v>0.13</v>
          </cell>
          <cell r="W7480">
            <v>0.13</v>
          </cell>
        </row>
        <row r="7481">
          <cell r="I7481" t="str">
            <v>马家村公路</v>
          </cell>
          <cell r="J7481" t="str">
            <v>1327F4309220040</v>
          </cell>
          <cell r="K7481" t="str">
            <v>新村与撤并村便捷连通</v>
          </cell>
          <cell r="L7481" t="str">
            <v>三类地区</v>
          </cell>
          <cell r="M7481"/>
          <cell r="N7481" t="str">
            <v>新建</v>
          </cell>
          <cell r="O7481" t="str">
            <v>新铺子村</v>
          </cell>
          <cell r="P7481" t="str">
            <v>无路</v>
          </cell>
          <cell r="R7481" t="str">
            <v>0</v>
          </cell>
          <cell r="S7481" t="str">
            <v>3.5</v>
          </cell>
          <cell r="T7481" t="str">
            <v>无</v>
          </cell>
          <cell r="U7481">
            <v>0</v>
          </cell>
          <cell r="V7481">
            <v>0.3</v>
          </cell>
          <cell r="W7481">
            <v>0.3</v>
          </cell>
        </row>
        <row r="7482">
          <cell r="I7482" t="str">
            <v>猫形山公路</v>
          </cell>
          <cell r="J7482" t="str">
            <v>1327F4309220043</v>
          </cell>
          <cell r="K7482" t="str">
            <v>新村与撤并村便捷连通</v>
          </cell>
          <cell r="L7482" t="str">
            <v>三类地区</v>
          </cell>
          <cell r="M7482"/>
          <cell r="N7482" t="str">
            <v>新建</v>
          </cell>
          <cell r="O7482" t="str">
            <v>天湾村</v>
          </cell>
          <cell r="P7482" t="str">
            <v>无路</v>
          </cell>
          <cell r="R7482" t="str">
            <v>0</v>
          </cell>
          <cell r="S7482" t="str">
            <v>3.5</v>
          </cell>
          <cell r="T7482" t="str">
            <v>无</v>
          </cell>
          <cell r="U7482">
            <v>0</v>
          </cell>
          <cell r="V7482">
            <v>1.78</v>
          </cell>
          <cell r="W7482">
            <v>1.78</v>
          </cell>
        </row>
        <row r="7483">
          <cell r="I7483" t="str">
            <v>毛屋湾公路</v>
          </cell>
          <cell r="J7483" t="str">
            <v>1327F4309220048</v>
          </cell>
          <cell r="K7483" t="str">
            <v>新村与撤并村便捷连通</v>
          </cell>
          <cell r="L7483" t="str">
            <v>三类地区</v>
          </cell>
          <cell r="M7483"/>
          <cell r="N7483" t="str">
            <v>新建</v>
          </cell>
          <cell r="O7483" t="str">
            <v>泥潭村</v>
          </cell>
          <cell r="P7483" t="str">
            <v>无路</v>
          </cell>
          <cell r="R7483" t="str">
            <v>0</v>
          </cell>
          <cell r="S7483" t="str">
            <v>3.5</v>
          </cell>
          <cell r="T7483" t="str">
            <v>无</v>
          </cell>
          <cell r="U7483">
            <v>0</v>
          </cell>
          <cell r="V7483">
            <v>0.16</v>
          </cell>
          <cell r="W7483">
            <v>0.16</v>
          </cell>
        </row>
        <row r="7484">
          <cell r="I7484" t="str">
            <v>毛羊坪公路</v>
          </cell>
          <cell r="J7484" t="str">
            <v>1327F4309220010</v>
          </cell>
          <cell r="K7484" t="str">
            <v>新村与撤并村便捷连通</v>
          </cell>
          <cell r="L7484" t="str">
            <v>三类地区</v>
          </cell>
          <cell r="M7484"/>
          <cell r="N7484" t="str">
            <v>升级改造（提质改造）</v>
          </cell>
          <cell r="O7484" t="str">
            <v>栗山河村</v>
          </cell>
          <cell r="P7484" t="str">
            <v>四级公路</v>
          </cell>
          <cell r="R7484" t="str">
            <v>3.5</v>
          </cell>
          <cell r="S7484" t="str">
            <v>4.5</v>
          </cell>
          <cell r="T7484" t="str">
            <v>C172430922</v>
          </cell>
          <cell r="U7484">
            <v>0</v>
          </cell>
          <cell r="V7484">
            <v>3.7120000000000002</v>
          </cell>
          <cell r="W7484">
            <v>3.7120000000000002</v>
          </cell>
        </row>
        <row r="7485">
          <cell r="I7485" t="str">
            <v>梅林公路</v>
          </cell>
          <cell r="J7485" t="str">
            <v>1327F4309220070</v>
          </cell>
          <cell r="K7485" t="str">
            <v>新村与撤并村便捷连通</v>
          </cell>
          <cell r="L7485" t="str">
            <v>三类地区</v>
          </cell>
          <cell r="M7485"/>
          <cell r="N7485" t="str">
            <v>新建</v>
          </cell>
          <cell r="O7485" t="str">
            <v>梅林村</v>
          </cell>
          <cell r="P7485" t="str">
            <v>无路</v>
          </cell>
          <cell r="R7485" t="str">
            <v>0</v>
          </cell>
          <cell r="S7485" t="str">
            <v>3.5</v>
          </cell>
          <cell r="T7485" t="str">
            <v>无</v>
          </cell>
          <cell r="U7485">
            <v>0</v>
          </cell>
          <cell r="V7485">
            <v>1.05</v>
          </cell>
          <cell r="W7485">
            <v>1.05</v>
          </cell>
        </row>
        <row r="7486">
          <cell r="I7486" t="str">
            <v>碾摇线</v>
          </cell>
          <cell r="J7486" t="str">
            <v>1327F4309220053</v>
          </cell>
          <cell r="K7486" t="str">
            <v>新村与撤并村便捷连通</v>
          </cell>
          <cell r="L7486" t="str">
            <v>三类地区</v>
          </cell>
          <cell r="M7486"/>
          <cell r="N7486" t="str">
            <v>新建</v>
          </cell>
          <cell r="O7486" t="str">
            <v>汪家冲村</v>
          </cell>
          <cell r="P7486" t="str">
            <v>无路</v>
          </cell>
          <cell r="R7486" t="str">
            <v>2.5</v>
          </cell>
          <cell r="S7486" t="str">
            <v>3.5</v>
          </cell>
          <cell r="T7486" t="str">
            <v>C726430922</v>
          </cell>
          <cell r="U7486">
            <v>0</v>
          </cell>
          <cell r="V7486">
            <v>1.891</v>
          </cell>
          <cell r="W7486">
            <v>1.891</v>
          </cell>
        </row>
        <row r="7487">
          <cell r="I7487" t="str">
            <v>牛剑桥-化字炉连接路</v>
          </cell>
          <cell r="J7487" t="str">
            <v>1327F4309220028</v>
          </cell>
          <cell r="K7487" t="str">
            <v>新村与撤并村便捷连通</v>
          </cell>
          <cell r="L7487" t="str">
            <v>三类地区</v>
          </cell>
          <cell r="M7487"/>
          <cell r="N7487" t="str">
            <v>升级改造（提质改造）</v>
          </cell>
          <cell r="O7487" t="str">
            <v>牛剑桥村</v>
          </cell>
          <cell r="P7487" t="str">
            <v>四级公路</v>
          </cell>
          <cell r="R7487" t="str">
            <v>3</v>
          </cell>
          <cell r="S7487" t="str">
            <v>4.5</v>
          </cell>
          <cell r="T7487" t="str">
            <v>无</v>
          </cell>
          <cell r="U7487">
            <v>0</v>
          </cell>
          <cell r="V7487">
            <v>2.3889999999999998</v>
          </cell>
          <cell r="W7487">
            <v>2.3889999999999998</v>
          </cell>
        </row>
        <row r="7488">
          <cell r="I7488" t="str">
            <v>跑马坪公路</v>
          </cell>
          <cell r="J7488" t="str">
            <v>1327F4309220036</v>
          </cell>
          <cell r="K7488" t="str">
            <v>新村与撤并村便捷连通</v>
          </cell>
          <cell r="L7488" t="str">
            <v>三类地区</v>
          </cell>
          <cell r="M7488"/>
          <cell r="N7488" t="str">
            <v>新建</v>
          </cell>
          <cell r="O7488" t="str">
            <v>赤塘村</v>
          </cell>
          <cell r="P7488" t="str">
            <v>无路</v>
          </cell>
          <cell r="R7488" t="str">
            <v>0</v>
          </cell>
          <cell r="S7488" t="str">
            <v>3.5</v>
          </cell>
          <cell r="T7488" t="str">
            <v>无</v>
          </cell>
          <cell r="U7488">
            <v>0</v>
          </cell>
          <cell r="V7488">
            <v>0.43</v>
          </cell>
          <cell r="W7488">
            <v>0.43</v>
          </cell>
        </row>
        <row r="7489">
          <cell r="I7489" t="str">
            <v>七寸坝*-学堂坪公路</v>
          </cell>
          <cell r="J7489" t="str">
            <v>1327F4309220049</v>
          </cell>
          <cell r="K7489" t="str">
            <v>新村与撤并村便捷连通</v>
          </cell>
          <cell r="L7489" t="str">
            <v>三类地区</v>
          </cell>
          <cell r="M7489"/>
          <cell r="N7489" t="str">
            <v>新建</v>
          </cell>
          <cell r="O7489" t="str">
            <v>罗家坪村</v>
          </cell>
          <cell r="P7489" t="str">
            <v>无路</v>
          </cell>
          <cell r="R7489" t="str">
            <v>0</v>
          </cell>
          <cell r="S7489" t="str">
            <v>3.5</v>
          </cell>
          <cell r="T7489" t="str">
            <v>无</v>
          </cell>
          <cell r="U7489">
            <v>0</v>
          </cell>
          <cell r="V7489">
            <v>0.64</v>
          </cell>
          <cell r="W7489">
            <v>0.64</v>
          </cell>
        </row>
        <row r="7490">
          <cell r="I7490" t="str">
            <v>七巷冲公路</v>
          </cell>
          <cell r="J7490" t="str">
            <v>1327F4309220007</v>
          </cell>
          <cell r="K7490" t="str">
            <v>新村与撤并村便捷连通</v>
          </cell>
          <cell r="L7490" t="str">
            <v>三类地区</v>
          </cell>
          <cell r="M7490"/>
          <cell r="N7490" t="str">
            <v>新建</v>
          </cell>
          <cell r="O7490" t="str">
            <v>苍霞塅村</v>
          </cell>
          <cell r="P7490" t="str">
            <v>无路</v>
          </cell>
          <cell r="R7490" t="str">
            <v>0</v>
          </cell>
          <cell r="S7490" t="str">
            <v>3.5</v>
          </cell>
          <cell r="T7490" t="str">
            <v>无</v>
          </cell>
          <cell r="U7490">
            <v>0</v>
          </cell>
          <cell r="V7490">
            <v>0.7</v>
          </cell>
          <cell r="W7490">
            <v>0.7</v>
          </cell>
        </row>
        <row r="7491">
          <cell r="I7491" t="str">
            <v>沙咀上公路</v>
          </cell>
          <cell r="J7491" t="str">
            <v>1327F4309220009</v>
          </cell>
          <cell r="K7491" t="str">
            <v>新村与撤并村便捷连通</v>
          </cell>
          <cell r="L7491" t="str">
            <v>三类地区</v>
          </cell>
          <cell r="M7491"/>
          <cell r="N7491" t="str">
            <v>升级改造（提质改造）</v>
          </cell>
          <cell r="O7491" t="str">
            <v>牌形上村</v>
          </cell>
          <cell r="P7491" t="str">
            <v>等外公路</v>
          </cell>
          <cell r="R7491" t="str">
            <v>3.5</v>
          </cell>
          <cell r="S7491" t="str">
            <v>5</v>
          </cell>
          <cell r="T7491" t="str">
            <v>无</v>
          </cell>
          <cell r="U7491">
            <v>0</v>
          </cell>
          <cell r="V7491">
            <v>1.9</v>
          </cell>
          <cell r="W7491">
            <v>1.9</v>
          </cell>
        </row>
        <row r="7492">
          <cell r="I7492" t="str">
            <v>石洞港公路</v>
          </cell>
          <cell r="J7492" t="str">
            <v>1327F4309220037</v>
          </cell>
          <cell r="K7492" t="str">
            <v>新村与撤并村便捷连通</v>
          </cell>
          <cell r="L7492" t="str">
            <v>三类地区</v>
          </cell>
          <cell r="M7492"/>
          <cell r="N7492" t="str">
            <v>新建</v>
          </cell>
          <cell r="O7492" t="str">
            <v>白沙洲社区</v>
          </cell>
          <cell r="P7492" t="str">
            <v>无路</v>
          </cell>
          <cell r="R7492" t="str">
            <v>0</v>
          </cell>
          <cell r="S7492" t="str">
            <v>3.5</v>
          </cell>
          <cell r="T7492" t="str">
            <v>无</v>
          </cell>
          <cell r="U7492">
            <v>0</v>
          </cell>
          <cell r="V7492">
            <v>0.25</v>
          </cell>
          <cell r="W7492">
            <v>0.25</v>
          </cell>
        </row>
        <row r="7493">
          <cell r="I7493" t="str">
            <v>石桥公路</v>
          </cell>
          <cell r="J7493" t="str">
            <v>1327F4309220044</v>
          </cell>
          <cell r="K7493" t="str">
            <v>新村与撤并村便捷连通</v>
          </cell>
          <cell r="L7493" t="str">
            <v>三类地区</v>
          </cell>
          <cell r="M7493"/>
          <cell r="N7493" t="str">
            <v>新建</v>
          </cell>
          <cell r="O7493" t="str">
            <v>天湾村</v>
          </cell>
          <cell r="P7493" t="str">
            <v>无路</v>
          </cell>
          <cell r="R7493" t="str">
            <v>0</v>
          </cell>
          <cell r="S7493" t="str">
            <v>3.5</v>
          </cell>
          <cell r="T7493" t="str">
            <v>无</v>
          </cell>
          <cell r="U7493">
            <v>0</v>
          </cell>
          <cell r="V7493">
            <v>0.42</v>
          </cell>
          <cell r="W7493">
            <v>0.42</v>
          </cell>
        </row>
        <row r="7494">
          <cell r="I7494" t="str">
            <v>台子坪-洪家冲连接路</v>
          </cell>
          <cell r="J7494" t="str">
            <v>1327F4309220016</v>
          </cell>
          <cell r="K7494" t="str">
            <v>新村与撤并村便捷连通</v>
          </cell>
          <cell r="L7494" t="str">
            <v>三类地区</v>
          </cell>
          <cell r="M7494"/>
          <cell r="N7494" t="str">
            <v>新建</v>
          </cell>
          <cell r="O7494" t="str">
            <v>大水洞村</v>
          </cell>
          <cell r="P7494" t="str">
            <v>无路</v>
          </cell>
          <cell r="R7494" t="str">
            <v>0</v>
          </cell>
          <cell r="S7494" t="str">
            <v>3.5</v>
          </cell>
          <cell r="T7494" t="str">
            <v>无</v>
          </cell>
          <cell r="U7494">
            <v>0</v>
          </cell>
          <cell r="V7494">
            <v>0.9</v>
          </cell>
          <cell r="W7494">
            <v>0.9</v>
          </cell>
        </row>
        <row r="7495">
          <cell r="I7495" t="str">
            <v>汤海组-螃蟹形公路</v>
          </cell>
          <cell r="J7495" t="str">
            <v>1327F4309220057</v>
          </cell>
          <cell r="K7495" t="str">
            <v>新村与撤并村便捷连通</v>
          </cell>
          <cell r="L7495" t="str">
            <v>三类地区</v>
          </cell>
          <cell r="M7495"/>
          <cell r="N7495" t="str">
            <v>新建</v>
          </cell>
          <cell r="O7495" t="str">
            <v>景致村</v>
          </cell>
          <cell r="P7495" t="str">
            <v>无路</v>
          </cell>
          <cell r="R7495" t="str">
            <v>0</v>
          </cell>
          <cell r="S7495" t="str">
            <v>3.5</v>
          </cell>
          <cell r="T7495" t="str">
            <v>无</v>
          </cell>
          <cell r="U7495">
            <v>0</v>
          </cell>
          <cell r="V7495">
            <v>0.39</v>
          </cell>
          <cell r="W7495">
            <v>0.39</v>
          </cell>
        </row>
        <row r="7496">
          <cell r="I7496" t="str">
            <v>王家村公路</v>
          </cell>
          <cell r="J7496" t="str">
            <v>1327F4309220056</v>
          </cell>
          <cell r="K7496" t="str">
            <v>新村与撤并村便捷连通</v>
          </cell>
          <cell r="L7496" t="str">
            <v>三类地区</v>
          </cell>
          <cell r="M7496"/>
          <cell r="N7496" t="str">
            <v>新建</v>
          </cell>
          <cell r="O7496" t="str">
            <v>龙拱滩村</v>
          </cell>
          <cell r="P7496" t="str">
            <v>无路</v>
          </cell>
          <cell r="R7496" t="str">
            <v>0</v>
          </cell>
          <cell r="S7496" t="str">
            <v>3.5</v>
          </cell>
          <cell r="T7496" t="str">
            <v>无</v>
          </cell>
          <cell r="U7496">
            <v>0</v>
          </cell>
          <cell r="V7496">
            <v>0.2</v>
          </cell>
          <cell r="W7496">
            <v>0.2</v>
          </cell>
        </row>
        <row r="7497">
          <cell r="I7497" t="str">
            <v>王家园公路</v>
          </cell>
          <cell r="J7497" t="str">
            <v>1327F4309220054</v>
          </cell>
          <cell r="K7497" t="str">
            <v>新村与撤并村便捷连通</v>
          </cell>
          <cell r="L7497" t="str">
            <v>三类地区</v>
          </cell>
          <cell r="M7497"/>
          <cell r="N7497" t="str">
            <v>新建</v>
          </cell>
          <cell r="O7497" t="str">
            <v>龙拱滩村</v>
          </cell>
          <cell r="P7497" t="str">
            <v>无路</v>
          </cell>
          <cell r="R7497" t="str">
            <v>0</v>
          </cell>
          <cell r="S7497" t="str">
            <v>3.5</v>
          </cell>
          <cell r="T7497" t="str">
            <v>无</v>
          </cell>
          <cell r="U7497">
            <v>0</v>
          </cell>
          <cell r="V7497">
            <v>0.34</v>
          </cell>
          <cell r="W7497">
            <v>0.34</v>
          </cell>
        </row>
        <row r="7498">
          <cell r="I7498" t="str">
            <v>西村公路</v>
          </cell>
          <cell r="J7498" t="str">
            <v>1327F4309220015</v>
          </cell>
          <cell r="K7498" t="str">
            <v>新村与撤并村便捷连通</v>
          </cell>
          <cell r="L7498" t="str">
            <v>三类地区</v>
          </cell>
          <cell r="M7498"/>
          <cell r="N7498" t="str">
            <v>新建</v>
          </cell>
          <cell r="O7498" t="str">
            <v>杉木村</v>
          </cell>
          <cell r="P7498" t="str">
            <v>无路</v>
          </cell>
          <cell r="R7498" t="str">
            <v>0</v>
          </cell>
          <cell r="S7498" t="str">
            <v>3.5</v>
          </cell>
          <cell r="T7498" t="str">
            <v>无</v>
          </cell>
          <cell r="U7498">
            <v>0</v>
          </cell>
          <cell r="V7498">
            <v>0.3</v>
          </cell>
          <cell r="W7498">
            <v>0.3</v>
          </cell>
        </row>
        <row r="7499">
          <cell r="I7499" t="str">
            <v>峡山口公路</v>
          </cell>
          <cell r="J7499" t="str">
            <v>1327F4309220073</v>
          </cell>
          <cell r="K7499" t="str">
            <v>新村与撤并村便捷连通</v>
          </cell>
          <cell r="L7499" t="str">
            <v>三类地区</v>
          </cell>
          <cell r="M7499"/>
          <cell r="N7499" t="str">
            <v>升级改造（提质改造）</v>
          </cell>
          <cell r="O7499" t="str">
            <v>峡山口村</v>
          </cell>
          <cell r="P7499" t="str">
            <v>四级公路</v>
          </cell>
          <cell r="R7499" t="str">
            <v>3.5</v>
          </cell>
          <cell r="S7499" t="str">
            <v>4.5</v>
          </cell>
          <cell r="T7499" t="str">
            <v>无</v>
          </cell>
          <cell r="U7499">
            <v>0</v>
          </cell>
          <cell r="V7499">
            <v>1.75</v>
          </cell>
          <cell r="W7499">
            <v>1.75</v>
          </cell>
        </row>
        <row r="7500">
          <cell r="I7500" t="str">
            <v>先锋公路</v>
          </cell>
          <cell r="J7500" t="str">
            <v>1327F4309220069</v>
          </cell>
          <cell r="K7500" t="str">
            <v>新村与撤并村便捷连通</v>
          </cell>
          <cell r="L7500" t="str">
            <v>三类地区</v>
          </cell>
          <cell r="M7500"/>
          <cell r="N7500" t="str">
            <v>新建</v>
          </cell>
          <cell r="O7500" t="str">
            <v>赤塘村</v>
          </cell>
          <cell r="P7500" t="str">
            <v>无路</v>
          </cell>
          <cell r="R7500" t="str">
            <v>0</v>
          </cell>
          <cell r="S7500" t="str">
            <v>3.5</v>
          </cell>
          <cell r="T7500" t="str">
            <v>无</v>
          </cell>
          <cell r="U7500">
            <v>0</v>
          </cell>
          <cell r="V7500">
            <v>0.21</v>
          </cell>
          <cell r="W7500">
            <v>0.21</v>
          </cell>
        </row>
        <row r="7501">
          <cell r="I7501" t="str">
            <v>仙丰公路</v>
          </cell>
          <cell r="J7501" t="str">
            <v>1327F4309220032</v>
          </cell>
          <cell r="K7501" t="str">
            <v>新村与撤并村便捷连通</v>
          </cell>
          <cell r="L7501" t="str">
            <v>三类地区</v>
          </cell>
          <cell r="M7501"/>
          <cell r="N7501" t="str">
            <v>新建</v>
          </cell>
          <cell r="O7501" t="str">
            <v>赤塘村</v>
          </cell>
          <cell r="P7501" t="str">
            <v>无路</v>
          </cell>
          <cell r="R7501" t="str">
            <v>0</v>
          </cell>
          <cell r="S7501" t="str">
            <v>3.5</v>
          </cell>
          <cell r="T7501" t="str">
            <v>无</v>
          </cell>
          <cell r="U7501">
            <v>0</v>
          </cell>
          <cell r="V7501">
            <v>0.79</v>
          </cell>
          <cell r="W7501">
            <v>0.79</v>
          </cell>
        </row>
        <row r="7502">
          <cell r="I7502" t="str">
            <v>响水洞公路</v>
          </cell>
          <cell r="J7502" t="str">
            <v>1327F4309220039</v>
          </cell>
          <cell r="K7502" t="str">
            <v>新村与撤并村便捷连通</v>
          </cell>
          <cell r="L7502" t="str">
            <v>三类地区</v>
          </cell>
          <cell r="M7502"/>
          <cell r="N7502" t="str">
            <v>新建</v>
          </cell>
          <cell r="O7502" t="str">
            <v>新铺子村</v>
          </cell>
          <cell r="P7502" t="str">
            <v>无路</v>
          </cell>
          <cell r="R7502" t="str">
            <v>0</v>
          </cell>
          <cell r="S7502" t="str">
            <v>3.5</v>
          </cell>
          <cell r="T7502" t="str">
            <v>无</v>
          </cell>
          <cell r="U7502">
            <v>0</v>
          </cell>
          <cell r="V7502">
            <v>0.36</v>
          </cell>
          <cell r="W7502">
            <v>0.36</v>
          </cell>
        </row>
        <row r="7503">
          <cell r="I7503" t="str">
            <v>谢家湾公路</v>
          </cell>
          <cell r="J7503" t="str">
            <v>1327F4309220076</v>
          </cell>
          <cell r="K7503" t="str">
            <v>新村与撤并村便捷连通</v>
          </cell>
          <cell r="L7503" t="str">
            <v>三类地区</v>
          </cell>
          <cell r="M7503"/>
          <cell r="N7503" t="str">
            <v>新建</v>
          </cell>
          <cell r="O7503" t="str">
            <v>龙塘湾村</v>
          </cell>
          <cell r="P7503" t="str">
            <v>无路</v>
          </cell>
          <cell r="R7503" t="str">
            <v>0</v>
          </cell>
          <cell r="S7503" t="str">
            <v>3.5</v>
          </cell>
          <cell r="T7503" t="str">
            <v>无</v>
          </cell>
          <cell r="U7503">
            <v>0</v>
          </cell>
          <cell r="V7503">
            <v>0.28000000000000003</v>
          </cell>
          <cell r="W7503">
            <v>0.28000000000000003</v>
          </cell>
        </row>
        <row r="7504">
          <cell r="I7504" t="str">
            <v>新开洞公路</v>
          </cell>
          <cell r="J7504" t="str">
            <v>1327F4309220014</v>
          </cell>
          <cell r="K7504" t="str">
            <v>新村与撤并村便捷连通</v>
          </cell>
          <cell r="L7504" t="str">
            <v>三类地区</v>
          </cell>
          <cell r="M7504"/>
          <cell r="N7504" t="str">
            <v>新建</v>
          </cell>
          <cell r="O7504" t="str">
            <v>杉木村</v>
          </cell>
          <cell r="P7504" t="str">
            <v>无路</v>
          </cell>
          <cell r="R7504" t="str">
            <v>0</v>
          </cell>
          <cell r="S7504" t="str">
            <v>3.5</v>
          </cell>
          <cell r="T7504" t="str">
            <v>无</v>
          </cell>
          <cell r="U7504">
            <v>0</v>
          </cell>
          <cell r="V7504">
            <v>0.6</v>
          </cell>
          <cell r="W7504">
            <v>0.6</v>
          </cell>
        </row>
        <row r="7505">
          <cell r="I7505" t="str">
            <v>鸭婆塘公路</v>
          </cell>
          <cell r="J7505" t="str">
            <v>1327F4309220006</v>
          </cell>
          <cell r="K7505" t="str">
            <v>新村与撤并村便捷连通</v>
          </cell>
          <cell r="L7505" t="str">
            <v>三类地区</v>
          </cell>
          <cell r="M7505"/>
          <cell r="N7505" t="str">
            <v>新建</v>
          </cell>
          <cell r="O7505" t="str">
            <v>高桥村</v>
          </cell>
          <cell r="P7505" t="str">
            <v>无路</v>
          </cell>
          <cell r="R7505" t="str">
            <v>0</v>
          </cell>
          <cell r="S7505" t="str">
            <v>3.5</v>
          </cell>
          <cell r="T7505" t="str">
            <v>无</v>
          </cell>
          <cell r="U7505">
            <v>0</v>
          </cell>
          <cell r="V7505">
            <v>0.56999999999999995</v>
          </cell>
          <cell r="W7505">
            <v>0.56999999999999995</v>
          </cell>
        </row>
        <row r="7506">
          <cell r="I7506" t="str">
            <v>杨林连接路</v>
          </cell>
          <cell r="J7506" t="str">
            <v>1327F4309220031</v>
          </cell>
          <cell r="K7506" t="str">
            <v>新村与撤并村便捷连通</v>
          </cell>
          <cell r="L7506" t="str">
            <v>三类地区</v>
          </cell>
          <cell r="M7506"/>
          <cell r="N7506" t="str">
            <v>新建</v>
          </cell>
          <cell r="O7506" t="str">
            <v>栗山河村</v>
          </cell>
          <cell r="P7506" t="str">
            <v>无路</v>
          </cell>
          <cell r="R7506" t="str">
            <v>0</v>
          </cell>
          <cell r="S7506" t="str">
            <v>3.5</v>
          </cell>
          <cell r="T7506" t="str">
            <v>无</v>
          </cell>
          <cell r="U7506">
            <v>0</v>
          </cell>
          <cell r="V7506">
            <v>0.36</v>
          </cell>
          <cell r="W7506">
            <v>0.36</v>
          </cell>
        </row>
        <row r="7507">
          <cell r="I7507" t="str">
            <v>杨梅-张家坳公路</v>
          </cell>
          <cell r="J7507" t="str">
            <v>1327F4309220041</v>
          </cell>
          <cell r="K7507" t="str">
            <v>新村与撤并村便捷连通</v>
          </cell>
          <cell r="L7507" t="str">
            <v>三类地区</v>
          </cell>
          <cell r="M7507"/>
          <cell r="N7507" t="str">
            <v>新建</v>
          </cell>
          <cell r="O7507" t="str">
            <v>新铺子村</v>
          </cell>
          <cell r="P7507" t="str">
            <v>无路</v>
          </cell>
          <cell r="R7507" t="str">
            <v>0</v>
          </cell>
          <cell r="S7507" t="str">
            <v>3.5</v>
          </cell>
          <cell r="T7507" t="str">
            <v>无</v>
          </cell>
          <cell r="U7507">
            <v>0</v>
          </cell>
          <cell r="V7507">
            <v>0.75</v>
          </cell>
          <cell r="W7507">
            <v>0.75</v>
          </cell>
        </row>
        <row r="7508">
          <cell r="I7508" t="str">
            <v>窑学线</v>
          </cell>
          <cell r="J7508" t="str">
            <v>1327F4309220002</v>
          </cell>
          <cell r="K7508" t="str">
            <v>新村与撤并村便捷连通</v>
          </cell>
          <cell r="L7508" t="str">
            <v>三类地区</v>
          </cell>
          <cell r="M7508"/>
          <cell r="N7508" t="str">
            <v>新建</v>
          </cell>
          <cell r="O7508" t="str">
            <v>金盆村</v>
          </cell>
          <cell r="P7508" t="str">
            <v>无路</v>
          </cell>
          <cell r="R7508" t="str">
            <v>0</v>
          </cell>
          <cell r="S7508" t="str">
            <v>3.5</v>
          </cell>
          <cell r="T7508" t="str">
            <v>C07J430922</v>
          </cell>
          <cell r="U7508">
            <v>0</v>
          </cell>
          <cell r="V7508">
            <v>0.48899999999999999</v>
          </cell>
          <cell r="W7508">
            <v>0.48899999999999999</v>
          </cell>
        </row>
        <row r="7509">
          <cell r="I7509" t="str">
            <v>移家湾公路</v>
          </cell>
          <cell r="J7509" t="str">
            <v>1327F4309220075</v>
          </cell>
          <cell r="K7509" t="str">
            <v>新村与撤并村便捷连通</v>
          </cell>
          <cell r="L7509" t="str">
            <v>三类地区</v>
          </cell>
          <cell r="M7509"/>
          <cell r="N7509" t="str">
            <v>新建</v>
          </cell>
          <cell r="O7509" t="str">
            <v>龙塘湾村</v>
          </cell>
          <cell r="P7509" t="str">
            <v>无路</v>
          </cell>
          <cell r="R7509" t="str">
            <v>0</v>
          </cell>
          <cell r="S7509" t="str">
            <v>3.5</v>
          </cell>
          <cell r="T7509" t="str">
            <v>无</v>
          </cell>
          <cell r="U7509">
            <v>0</v>
          </cell>
          <cell r="V7509">
            <v>0.75</v>
          </cell>
          <cell r="W7509">
            <v>0.75</v>
          </cell>
        </row>
        <row r="7510">
          <cell r="I7510" t="str">
            <v>元头芳公路</v>
          </cell>
          <cell r="J7510" t="str">
            <v>1327F4309220052</v>
          </cell>
          <cell r="K7510" t="str">
            <v>新村与撤并村便捷连通</v>
          </cell>
          <cell r="L7510" t="str">
            <v>三类地区</v>
          </cell>
          <cell r="M7510"/>
          <cell r="N7510" t="str">
            <v>新建</v>
          </cell>
          <cell r="O7510" t="str">
            <v>罗家坪村</v>
          </cell>
          <cell r="P7510" t="str">
            <v>无路</v>
          </cell>
          <cell r="R7510" t="str">
            <v>0</v>
          </cell>
          <cell r="S7510" t="str">
            <v>3.5</v>
          </cell>
          <cell r="T7510" t="str">
            <v>无</v>
          </cell>
          <cell r="U7510">
            <v>0</v>
          </cell>
          <cell r="V7510">
            <v>0.61</v>
          </cell>
          <cell r="W7510">
            <v>0.61</v>
          </cell>
        </row>
        <row r="7511">
          <cell r="I7511" t="str">
            <v>月明山公路</v>
          </cell>
          <cell r="J7511" t="str">
            <v>1327F4309220030</v>
          </cell>
          <cell r="K7511" t="str">
            <v>新村与撤并村便捷连通</v>
          </cell>
          <cell r="L7511" t="str">
            <v>三类地区</v>
          </cell>
          <cell r="M7511"/>
          <cell r="N7511" t="str">
            <v>新建</v>
          </cell>
          <cell r="O7511" t="str">
            <v>月明山村</v>
          </cell>
          <cell r="P7511" t="str">
            <v>无路</v>
          </cell>
          <cell r="R7511" t="str">
            <v>0</v>
          </cell>
          <cell r="S7511" t="str">
            <v>3.5</v>
          </cell>
          <cell r="T7511" t="str">
            <v>无</v>
          </cell>
          <cell r="U7511">
            <v>0</v>
          </cell>
          <cell r="V7511">
            <v>0.9</v>
          </cell>
          <cell r="W7511">
            <v>0.9</v>
          </cell>
        </row>
        <row r="7512">
          <cell r="I7512" t="str">
            <v>月夏线</v>
          </cell>
          <cell r="J7512" t="str">
            <v>1327F4309220022</v>
          </cell>
          <cell r="K7512" t="str">
            <v>新村与撤并村便捷连通</v>
          </cell>
          <cell r="L7512" t="str">
            <v>三类地区</v>
          </cell>
          <cell r="M7512"/>
          <cell r="N7512" t="str">
            <v>升级改造（提质改造）</v>
          </cell>
          <cell r="O7512" t="str">
            <v>龙牙坪村</v>
          </cell>
          <cell r="P7512" t="str">
            <v>四级公路</v>
          </cell>
          <cell r="R7512" t="str">
            <v>3.5</v>
          </cell>
          <cell r="S7512" t="str">
            <v>5</v>
          </cell>
          <cell r="T7512" t="str">
            <v>Y021430922</v>
          </cell>
          <cell r="U7512">
            <v>0</v>
          </cell>
          <cell r="V7512">
            <v>4.4000000000000004</v>
          </cell>
          <cell r="W7512">
            <v>4.4000000000000004</v>
          </cell>
        </row>
        <row r="7513">
          <cell r="I7513" t="str">
            <v>知书屋-花文仑连接路</v>
          </cell>
          <cell r="J7513" t="str">
            <v>1327F4309220029</v>
          </cell>
          <cell r="K7513" t="str">
            <v>新村与撤并村便捷连通</v>
          </cell>
          <cell r="L7513" t="str">
            <v>三类地区</v>
          </cell>
          <cell r="M7513"/>
          <cell r="N7513" t="str">
            <v>升级改造（提质改造）</v>
          </cell>
          <cell r="O7513" t="str">
            <v>檀树界村</v>
          </cell>
          <cell r="P7513" t="str">
            <v>四级公路</v>
          </cell>
          <cell r="R7513" t="str">
            <v>0</v>
          </cell>
          <cell r="S7513" t="str">
            <v>5</v>
          </cell>
          <cell r="T7513" t="str">
            <v>无</v>
          </cell>
          <cell r="U7513">
            <v>0</v>
          </cell>
          <cell r="V7513">
            <v>2.069</v>
          </cell>
          <cell r="W7513">
            <v>2.069</v>
          </cell>
        </row>
        <row r="7514">
          <cell r="I7514" t="str">
            <v>枳木洞公路</v>
          </cell>
          <cell r="J7514" t="str">
            <v>1327F4309220012</v>
          </cell>
          <cell r="K7514" t="str">
            <v>新村与撤并村便捷连通</v>
          </cell>
          <cell r="L7514" t="str">
            <v>三类地区</v>
          </cell>
          <cell r="M7514"/>
          <cell r="N7514" t="str">
            <v>新建</v>
          </cell>
          <cell r="O7514" t="str">
            <v>杉木村</v>
          </cell>
          <cell r="P7514" t="str">
            <v>无路</v>
          </cell>
          <cell r="R7514" t="str">
            <v>0</v>
          </cell>
          <cell r="S7514" t="str">
            <v>3.5</v>
          </cell>
          <cell r="T7514" t="str">
            <v>无</v>
          </cell>
          <cell r="U7514">
            <v>0</v>
          </cell>
          <cell r="V7514">
            <v>0.83</v>
          </cell>
          <cell r="W7514">
            <v>0.83</v>
          </cell>
        </row>
        <row r="7515">
          <cell r="I7515" t="str">
            <v>阿丘组公路</v>
          </cell>
          <cell r="J7515" t="str">
            <v>1327F4309230016</v>
          </cell>
          <cell r="K7515" t="str">
            <v>新村与撤并村便捷连通</v>
          </cell>
          <cell r="L7515" t="str">
            <v>一类地区</v>
          </cell>
          <cell r="M7515" t="str">
            <v>国家贫困县</v>
          </cell>
          <cell r="N7515" t="str">
            <v>新建</v>
          </cell>
          <cell r="O7515" t="str">
            <v>阿丘新村</v>
          </cell>
          <cell r="P7515" t="str">
            <v>等外公路</v>
          </cell>
          <cell r="R7515" t="str">
            <v>3</v>
          </cell>
          <cell r="S7515" t="str">
            <v>3.5</v>
          </cell>
          <cell r="T7515" t="str">
            <v>无</v>
          </cell>
          <cell r="U7515">
            <v>0</v>
          </cell>
          <cell r="V7515">
            <v>1.43</v>
          </cell>
          <cell r="W7515">
            <v>1.43</v>
          </cell>
        </row>
        <row r="7516">
          <cell r="I7516" t="str">
            <v>白羊公路</v>
          </cell>
          <cell r="J7516" t="str">
            <v>1327F4309230025</v>
          </cell>
          <cell r="K7516" t="str">
            <v>新村与撤并村便捷连通</v>
          </cell>
          <cell r="L7516" t="str">
            <v>一类地区</v>
          </cell>
          <cell r="M7516" t="str">
            <v>国家贫困县</v>
          </cell>
          <cell r="N7516" t="str">
            <v>新建</v>
          </cell>
          <cell r="O7516" t="str">
            <v>奎溪村</v>
          </cell>
          <cell r="P7516" t="str">
            <v>等外公路</v>
          </cell>
          <cell r="R7516" t="str">
            <v>3</v>
          </cell>
          <cell r="S7516" t="str">
            <v>3.5</v>
          </cell>
          <cell r="T7516" t="str">
            <v>无</v>
          </cell>
          <cell r="U7516">
            <v>0</v>
          </cell>
          <cell r="V7516">
            <v>1.41</v>
          </cell>
          <cell r="W7516">
            <v>1.41</v>
          </cell>
        </row>
        <row r="7517">
          <cell r="I7517" t="str">
            <v>苞芷园至联兴连接路</v>
          </cell>
          <cell r="J7517" t="str">
            <v>1327F4309230022</v>
          </cell>
          <cell r="K7517" t="str">
            <v>新村与撤并村便捷连通</v>
          </cell>
          <cell r="L7517" t="str">
            <v>一类地区</v>
          </cell>
          <cell r="M7517" t="str">
            <v>国家贫困县</v>
          </cell>
          <cell r="N7517" t="str">
            <v>新建</v>
          </cell>
          <cell r="O7517" t="str">
            <v>苞芷园村</v>
          </cell>
          <cell r="R7517" t="str">
            <v>3</v>
          </cell>
          <cell r="S7517" t="str">
            <v>3.5</v>
          </cell>
          <cell r="T7517" t="str">
            <v>无</v>
          </cell>
          <cell r="U7517">
            <v>0</v>
          </cell>
          <cell r="V7517">
            <v>0.57999999999999996</v>
          </cell>
          <cell r="W7517">
            <v>0.57999999999999996</v>
          </cell>
        </row>
        <row r="7518">
          <cell r="I7518" t="str">
            <v>泊溪村公路</v>
          </cell>
          <cell r="J7518" t="str">
            <v>1327F4309230031</v>
          </cell>
          <cell r="K7518" t="str">
            <v>新村与撤并村便捷连通</v>
          </cell>
          <cell r="L7518" t="str">
            <v>一类地区</v>
          </cell>
          <cell r="M7518" t="str">
            <v>国家贫困县</v>
          </cell>
          <cell r="N7518" t="str">
            <v>新建</v>
          </cell>
          <cell r="O7518" t="str">
            <v>合兴村</v>
          </cell>
          <cell r="P7518" t="str">
            <v>等外公路</v>
          </cell>
          <cell r="R7518" t="str">
            <v>3</v>
          </cell>
          <cell r="S7518" t="str">
            <v>3.5</v>
          </cell>
          <cell r="T7518" t="str">
            <v>无</v>
          </cell>
          <cell r="U7518">
            <v>0</v>
          </cell>
          <cell r="V7518">
            <v>3.92</v>
          </cell>
          <cell r="W7518">
            <v>3.92</v>
          </cell>
        </row>
        <row r="7519">
          <cell r="I7519" t="str">
            <v>茶亭坳公路</v>
          </cell>
          <cell r="J7519" t="str">
            <v>1327F4309230034</v>
          </cell>
          <cell r="K7519" t="str">
            <v>新村与撤并村便捷连通</v>
          </cell>
          <cell r="L7519" t="str">
            <v>一类地区</v>
          </cell>
          <cell r="M7519" t="str">
            <v>国家贫困县</v>
          </cell>
          <cell r="N7519" t="str">
            <v>新建</v>
          </cell>
          <cell r="O7519" t="str">
            <v>鹿角溪村</v>
          </cell>
          <cell r="P7519" t="str">
            <v>等外公路</v>
          </cell>
          <cell r="R7519" t="str">
            <v>3</v>
          </cell>
          <cell r="S7519" t="str">
            <v>3.5</v>
          </cell>
          <cell r="T7519" t="str">
            <v>无</v>
          </cell>
          <cell r="U7519">
            <v>0</v>
          </cell>
          <cell r="V7519">
            <v>1.3</v>
          </cell>
          <cell r="W7519">
            <v>1.3</v>
          </cell>
        </row>
        <row r="7520">
          <cell r="I7520" t="str">
            <v>常安黄毛组公路</v>
          </cell>
          <cell r="J7520" t="str">
            <v>1327F4309230013</v>
          </cell>
          <cell r="K7520" t="str">
            <v>新村与撤并村便捷连通</v>
          </cell>
          <cell r="L7520" t="str">
            <v>一类地区</v>
          </cell>
          <cell r="M7520" t="str">
            <v>国家贫困县</v>
          </cell>
          <cell r="N7520" t="str">
            <v>新建</v>
          </cell>
          <cell r="O7520" t="str">
            <v>常安村</v>
          </cell>
          <cell r="P7520" t="str">
            <v>等外公路</v>
          </cell>
          <cell r="R7520" t="str">
            <v>3</v>
          </cell>
          <cell r="S7520" t="str">
            <v>3.5</v>
          </cell>
          <cell r="T7520" t="str">
            <v>无</v>
          </cell>
          <cell r="U7520">
            <v>0</v>
          </cell>
          <cell r="V7520">
            <v>0.61</v>
          </cell>
          <cell r="W7520">
            <v>0.61</v>
          </cell>
        </row>
        <row r="7521">
          <cell r="I7521" t="str">
            <v>大冲里公路</v>
          </cell>
          <cell r="J7521" t="str">
            <v>1327F4309230021</v>
          </cell>
          <cell r="K7521" t="str">
            <v>新村与撤并村便捷连通</v>
          </cell>
          <cell r="L7521" t="str">
            <v>一类地区</v>
          </cell>
          <cell r="M7521" t="str">
            <v>国家贫困县</v>
          </cell>
          <cell r="N7521" t="str">
            <v>新建</v>
          </cell>
          <cell r="O7521" t="str">
            <v>苞芷园村</v>
          </cell>
          <cell r="P7521" t="str">
            <v>等外公路</v>
          </cell>
          <cell r="R7521" t="str">
            <v>3</v>
          </cell>
          <cell r="S7521" t="str">
            <v>3.5</v>
          </cell>
          <cell r="T7521" t="str">
            <v>无</v>
          </cell>
          <cell r="U7521">
            <v>0</v>
          </cell>
          <cell r="V7521">
            <v>0.51</v>
          </cell>
          <cell r="W7521">
            <v>0.51</v>
          </cell>
        </row>
        <row r="7522">
          <cell r="I7522" t="str">
            <v>大界上公路</v>
          </cell>
          <cell r="J7522" t="str">
            <v>1327F4309230040</v>
          </cell>
          <cell r="K7522" t="str">
            <v>新村与撤并村便捷连通</v>
          </cell>
          <cell r="L7522" t="str">
            <v>一类地区</v>
          </cell>
          <cell r="M7522" t="str">
            <v>国家贫困县</v>
          </cell>
          <cell r="N7522" t="str">
            <v>新建</v>
          </cell>
          <cell r="O7522" t="str">
            <v>江溪村</v>
          </cell>
          <cell r="P7522" t="str">
            <v>等外公路</v>
          </cell>
          <cell r="R7522" t="str">
            <v>3</v>
          </cell>
          <cell r="S7522" t="str">
            <v>3.5</v>
          </cell>
          <cell r="T7522" t="str">
            <v>无</v>
          </cell>
          <cell r="U7522">
            <v>0</v>
          </cell>
          <cell r="V7522">
            <v>2.57</v>
          </cell>
          <cell r="W7522">
            <v>2.57</v>
          </cell>
        </row>
        <row r="7523">
          <cell r="I7523" t="str">
            <v>夫溪至何家连接路</v>
          </cell>
          <cell r="J7523" t="str">
            <v>1327F4309230029</v>
          </cell>
          <cell r="K7523" t="str">
            <v>新村与撤并村便捷连通</v>
          </cell>
          <cell r="L7523" t="str">
            <v>一类地区</v>
          </cell>
          <cell r="M7523" t="str">
            <v>国家贫困县</v>
          </cell>
          <cell r="N7523" t="str">
            <v>新建</v>
          </cell>
          <cell r="O7523" t="str">
            <v>夫溪村</v>
          </cell>
          <cell r="P7523" t="str">
            <v>等外公路</v>
          </cell>
          <cell r="R7523" t="str">
            <v>3</v>
          </cell>
          <cell r="S7523" t="str">
            <v>3.5</v>
          </cell>
          <cell r="T7523" t="str">
            <v>无</v>
          </cell>
          <cell r="U7523">
            <v>0</v>
          </cell>
          <cell r="V7523">
            <v>3.64</v>
          </cell>
          <cell r="W7523">
            <v>3.64</v>
          </cell>
        </row>
        <row r="7524">
          <cell r="I7524" t="str">
            <v>古牛山连接路</v>
          </cell>
          <cell r="J7524" t="str">
            <v>1327F4309230002</v>
          </cell>
          <cell r="K7524" t="str">
            <v>新村与撤并村便捷连通</v>
          </cell>
          <cell r="L7524" t="str">
            <v>一类地区</v>
          </cell>
          <cell r="M7524" t="str">
            <v>国家贫困县</v>
          </cell>
          <cell r="N7524" t="str">
            <v>新建</v>
          </cell>
          <cell r="O7524" t="str">
            <v>白沙溪村</v>
          </cell>
          <cell r="P7524" t="str">
            <v>四级公路</v>
          </cell>
          <cell r="R7524" t="str">
            <v>3</v>
          </cell>
          <cell r="S7524" t="str">
            <v>3.5</v>
          </cell>
          <cell r="T7524" t="str">
            <v>无</v>
          </cell>
          <cell r="U7524">
            <v>0</v>
          </cell>
          <cell r="V7524">
            <v>0.9</v>
          </cell>
          <cell r="W7524">
            <v>0.9</v>
          </cell>
        </row>
        <row r="7525">
          <cell r="I7525" t="str">
            <v>谷塘线</v>
          </cell>
          <cell r="J7525" t="str">
            <v>1327F4309230003</v>
          </cell>
          <cell r="K7525" t="str">
            <v>新村与撤并村便捷连通</v>
          </cell>
          <cell r="L7525" t="str">
            <v>一类地区</v>
          </cell>
          <cell r="M7525" t="str">
            <v>国家贫困县</v>
          </cell>
          <cell r="N7525" t="str">
            <v>新建</v>
          </cell>
          <cell r="O7525" t="str">
            <v>敷溪社区</v>
          </cell>
          <cell r="P7525" t="str">
            <v>等外公路</v>
          </cell>
          <cell r="R7525" t="str">
            <v>3</v>
          </cell>
          <cell r="S7525" t="str">
            <v>3.5</v>
          </cell>
          <cell r="T7525" t="str">
            <v>无</v>
          </cell>
          <cell r="U7525">
            <v>0</v>
          </cell>
          <cell r="V7525">
            <v>0.52</v>
          </cell>
          <cell r="W7525">
            <v>0.52</v>
          </cell>
        </row>
        <row r="7526">
          <cell r="I7526" t="str">
            <v>椒园村公路</v>
          </cell>
          <cell r="J7526" t="str">
            <v>1327F4309230026</v>
          </cell>
          <cell r="K7526" t="str">
            <v>新村与撤并村便捷连通</v>
          </cell>
          <cell r="L7526" t="str">
            <v>一类地区</v>
          </cell>
          <cell r="M7526" t="str">
            <v>国家贫困县</v>
          </cell>
          <cell r="N7526" t="str">
            <v>新建</v>
          </cell>
          <cell r="O7526" t="str">
            <v>椒园村</v>
          </cell>
          <cell r="P7526" t="str">
            <v>等外公路</v>
          </cell>
          <cell r="R7526" t="str">
            <v>3</v>
          </cell>
          <cell r="S7526" t="str">
            <v>3.5</v>
          </cell>
          <cell r="T7526" t="str">
            <v>无</v>
          </cell>
          <cell r="U7526">
            <v>0</v>
          </cell>
          <cell r="V7526">
            <v>1.91</v>
          </cell>
          <cell r="W7526">
            <v>1.91</v>
          </cell>
        </row>
        <row r="7527">
          <cell r="I7527" t="str">
            <v>金湖至高桥连接路</v>
          </cell>
          <cell r="J7527" t="str">
            <v>1327F4309230012</v>
          </cell>
          <cell r="K7527" t="str">
            <v>新村与撤并村便捷连通</v>
          </cell>
          <cell r="L7527" t="str">
            <v>一类地区</v>
          </cell>
          <cell r="M7527" t="str">
            <v>国家贫困县</v>
          </cell>
          <cell r="N7527" t="str">
            <v>新建</v>
          </cell>
          <cell r="O7527" t="str">
            <v>高桥村</v>
          </cell>
          <cell r="P7527" t="str">
            <v>等外公路</v>
          </cell>
          <cell r="R7527" t="str">
            <v>3</v>
          </cell>
          <cell r="S7527" t="str">
            <v>3.5</v>
          </cell>
          <cell r="T7527" t="str">
            <v>无</v>
          </cell>
          <cell r="U7527">
            <v>0</v>
          </cell>
          <cell r="V7527">
            <v>2.21</v>
          </cell>
          <cell r="W7527">
            <v>2.21</v>
          </cell>
        </row>
        <row r="7528">
          <cell r="I7528" t="str">
            <v>井冲里公路</v>
          </cell>
          <cell r="J7528" t="str">
            <v>1327F4309230038</v>
          </cell>
          <cell r="K7528" t="str">
            <v>新村与撤并村便捷连通</v>
          </cell>
          <cell r="L7528" t="str">
            <v>一类地区</v>
          </cell>
          <cell r="M7528" t="str">
            <v>国家贫困县</v>
          </cell>
          <cell r="N7528" t="str">
            <v>新建</v>
          </cell>
          <cell r="O7528" t="str">
            <v>久泽坪村</v>
          </cell>
          <cell r="P7528" t="str">
            <v>等外公路</v>
          </cell>
          <cell r="R7528" t="str">
            <v>3</v>
          </cell>
          <cell r="S7528" t="str">
            <v>3.5</v>
          </cell>
          <cell r="T7528" t="str">
            <v>无</v>
          </cell>
          <cell r="U7528">
            <v>0</v>
          </cell>
          <cell r="V7528">
            <v>2.61</v>
          </cell>
          <cell r="W7528">
            <v>2.61</v>
          </cell>
        </row>
        <row r="7529">
          <cell r="I7529" t="str">
            <v>雷公山公路</v>
          </cell>
          <cell r="J7529" t="str">
            <v>1327F4309230039</v>
          </cell>
          <cell r="K7529" t="str">
            <v>新村与撤并村便捷连通</v>
          </cell>
          <cell r="L7529" t="str">
            <v>一类地区</v>
          </cell>
          <cell r="M7529" t="str">
            <v>国家贫困县</v>
          </cell>
          <cell r="N7529" t="str">
            <v>新建</v>
          </cell>
          <cell r="O7529" t="str">
            <v>兴果村</v>
          </cell>
          <cell r="P7529" t="str">
            <v>四级公路</v>
          </cell>
          <cell r="R7529" t="str">
            <v>3</v>
          </cell>
          <cell r="S7529" t="str">
            <v>3.5</v>
          </cell>
          <cell r="T7529" t="str">
            <v>无</v>
          </cell>
          <cell r="U7529">
            <v>0</v>
          </cell>
          <cell r="V7529">
            <v>8.41</v>
          </cell>
          <cell r="W7529">
            <v>8.41</v>
          </cell>
        </row>
        <row r="7530">
          <cell r="I7530" t="str">
            <v>冷水塘东连接路</v>
          </cell>
          <cell r="J7530" t="str">
            <v>1327F4309230001</v>
          </cell>
          <cell r="K7530" t="str">
            <v>新村与撤并村便捷连通</v>
          </cell>
          <cell r="L7530" t="str">
            <v>一类地区</v>
          </cell>
          <cell r="M7530" t="str">
            <v>国家贫困县</v>
          </cell>
          <cell r="N7530" t="str">
            <v>新建</v>
          </cell>
          <cell r="O7530" t="str">
            <v>方石村</v>
          </cell>
          <cell r="R7530" t="str">
            <v>3</v>
          </cell>
          <cell r="S7530" t="str">
            <v>5</v>
          </cell>
          <cell r="T7530" t="str">
            <v>无</v>
          </cell>
          <cell r="U7530">
            <v>0</v>
          </cell>
          <cell r="V7530">
            <v>1</v>
          </cell>
          <cell r="W7530">
            <v>1</v>
          </cell>
        </row>
        <row r="7531">
          <cell r="I7531" t="str">
            <v>冷水组公路</v>
          </cell>
          <cell r="J7531" t="str">
            <v>1327F4309230014</v>
          </cell>
          <cell r="K7531" t="str">
            <v>新村与撤并村便捷连通</v>
          </cell>
          <cell r="L7531" t="str">
            <v>一类地区</v>
          </cell>
          <cell r="M7531" t="str">
            <v>国家贫困县</v>
          </cell>
          <cell r="N7531" t="str">
            <v>新建</v>
          </cell>
          <cell r="O7531" t="str">
            <v>常安村</v>
          </cell>
          <cell r="P7531" t="str">
            <v>等外公路</v>
          </cell>
          <cell r="R7531" t="str">
            <v>3</v>
          </cell>
          <cell r="S7531" t="str">
            <v>3.5</v>
          </cell>
          <cell r="T7531" t="str">
            <v>无</v>
          </cell>
          <cell r="U7531">
            <v>0</v>
          </cell>
          <cell r="V7531">
            <v>0.68</v>
          </cell>
          <cell r="W7531">
            <v>0.68</v>
          </cell>
        </row>
        <row r="7532">
          <cell r="I7532" t="str">
            <v>联兴公路</v>
          </cell>
          <cell r="J7532" t="str">
            <v>1327F4309230042</v>
          </cell>
          <cell r="K7532" t="str">
            <v>新村与撤并村便捷连通</v>
          </cell>
          <cell r="L7532" t="str">
            <v>一类地区</v>
          </cell>
          <cell r="M7532" t="str">
            <v>国家贫困县</v>
          </cell>
          <cell r="N7532" t="str">
            <v>新建</v>
          </cell>
          <cell r="O7532" t="str">
            <v>黄龙村</v>
          </cell>
          <cell r="P7532" t="str">
            <v>等外公路</v>
          </cell>
          <cell r="R7532" t="str">
            <v>3</v>
          </cell>
          <cell r="S7532" t="str">
            <v>3.5</v>
          </cell>
          <cell r="T7532" t="str">
            <v>无</v>
          </cell>
          <cell r="U7532">
            <v>0</v>
          </cell>
          <cell r="V7532">
            <v>4.42</v>
          </cell>
          <cell r="W7532">
            <v>4.42</v>
          </cell>
        </row>
        <row r="7533">
          <cell r="I7533" t="str">
            <v>龙景山庄至香炉山连接路</v>
          </cell>
          <cell r="J7533" t="str">
            <v>1327F4309230017</v>
          </cell>
          <cell r="K7533" t="str">
            <v>新村与撤并村便捷连通</v>
          </cell>
          <cell r="L7533" t="str">
            <v>一类地区</v>
          </cell>
          <cell r="M7533" t="str">
            <v>国家贫困县</v>
          </cell>
          <cell r="N7533" t="str">
            <v>新建</v>
          </cell>
          <cell r="O7533" t="str">
            <v>高城村</v>
          </cell>
          <cell r="P7533" t="str">
            <v>四级公路</v>
          </cell>
          <cell r="R7533" t="str">
            <v>3</v>
          </cell>
          <cell r="S7533" t="str">
            <v>3.5</v>
          </cell>
          <cell r="T7533" t="str">
            <v>无</v>
          </cell>
          <cell r="U7533">
            <v>0</v>
          </cell>
          <cell r="V7533">
            <v>1.45</v>
          </cell>
          <cell r="W7533">
            <v>1.45</v>
          </cell>
        </row>
        <row r="7534">
          <cell r="I7534" t="str">
            <v>螺丝溪村组公路</v>
          </cell>
          <cell r="J7534" t="str">
            <v>1327F4309230018</v>
          </cell>
          <cell r="K7534" t="str">
            <v>新村与撤并村便捷连通</v>
          </cell>
          <cell r="L7534" t="str">
            <v>一类地区</v>
          </cell>
          <cell r="M7534" t="str">
            <v>国家贫困县</v>
          </cell>
          <cell r="N7534" t="str">
            <v>新建</v>
          </cell>
          <cell r="O7534" t="str">
            <v>高城村</v>
          </cell>
          <cell r="P7534" t="str">
            <v>四级公路</v>
          </cell>
          <cell r="R7534" t="str">
            <v>3</v>
          </cell>
          <cell r="S7534" t="str">
            <v>3.5</v>
          </cell>
          <cell r="T7534" t="str">
            <v>C46C430923</v>
          </cell>
          <cell r="U7534">
            <v>0</v>
          </cell>
          <cell r="V7534">
            <v>0.61</v>
          </cell>
          <cell r="W7534">
            <v>0.61</v>
          </cell>
        </row>
        <row r="7535">
          <cell r="I7535" t="str">
            <v>猫形山连接路</v>
          </cell>
          <cell r="J7535" t="str">
            <v>1327F4309230020</v>
          </cell>
          <cell r="K7535" t="str">
            <v>新村与撤并村便捷连通</v>
          </cell>
          <cell r="L7535" t="str">
            <v>一类地区</v>
          </cell>
          <cell r="M7535" t="str">
            <v>国家贫困县</v>
          </cell>
          <cell r="N7535" t="str">
            <v>新建</v>
          </cell>
          <cell r="O7535" t="str">
            <v>百足村</v>
          </cell>
          <cell r="P7535" t="str">
            <v>四级公路</v>
          </cell>
          <cell r="R7535" t="str">
            <v>3</v>
          </cell>
          <cell r="S7535" t="str">
            <v>3.5</v>
          </cell>
          <cell r="T7535" t="str">
            <v>CC46430923</v>
          </cell>
          <cell r="U7535">
            <v>0</v>
          </cell>
          <cell r="V7535">
            <v>0.66</v>
          </cell>
          <cell r="W7535">
            <v>0.66</v>
          </cell>
        </row>
        <row r="7536">
          <cell r="I7536" t="str">
            <v>木老线</v>
          </cell>
          <cell r="J7536" t="str">
            <v>1327F4309230019</v>
          </cell>
          <cell r="K7536" t="str">
            <v>新村与撤并村便捷连通</v>
          </cell>
          <cell r="L7536" t="str">
            <v>一类地区</v>
          </cell>
          <cell r="M7536" t="str">
            <v>国家贫困县</v>
          </cell>
          <cell r="N7536" t="str">
            <v>新建</v>
          </cell>
          <cell r="O7536" t="str">
            <v>高城村</v>
          </cell>
          <cell r="P7536" t="str">
            <v>四级公路</v>
          </cell>
          <cell r="R7536" t="str">
            <v>3</v>
          </cell>
          <cell r="S7536" t="str">
            <v>3.5</v>
          </cell>
          <cell r="T7536" t="str">
            <v>无</v>
          </cell>
          <cell r="U7536">
            <v>0</v>
          </cell>
          <cell r="V7536">
            <v>0.64</v>
          </cell>
          <cell r="W7536">
            <v>0.64</v>
          </cell>
        </row>
        <row r="7537">
          <cell r="I7537" t="str">
            <v>齐心口至村部连接路</v>
          </cell>
          <cell r="J7537" t="str">
            <v>1327F4309230011</v>
          </cell>
          <cell r="K7537" t="str">
            <v>新村与撤并村便捷连通</v>
          </cell>
          <cell r="L7537" t="str">
            <v>一类地区</v>
          </cell>
          <cell r="M7537" t="str">
            <v>国家贫困县</v>
          </cell>
          <cell r="N7537" t="str">
            <v>新建</v>
          </cell>
          <cell r="O7537" t="str">
            <v>陶贺冲村</v>
          </cell>
          <cell r="P7537" t="str">
            <v>等外公路</v>
          </cell>
          <cell r="R7537" t="str">
            <v>3</v>
          </cell>
          <cell r="S7537" t="str">
            <v>3.5</v>
          </cell>
          <cell r="T7537" t="str">
            <v>无</v>
          </cell>
          <cell r="U7537">
            <v>0</v>
          </cell>
          <cell r="V7537">
            <v>2.04</v>
          </cell>
          <cell r="W7537">
            <v>2.04</v>
          </cell>
        </row>
        <row r="7538">
          <cell r="I7538" t="str">
            <v>气象台公路</v>
          </cell>
          <cell r="J7538" t="str">
            <v>1327F4309230007</v>
          </cell>
          <cell r="K7538" t="str">
            <v>新村与撤并村便捷连通</v>
          </cell>
          <cell r="L7538" t="str">
            <v>一类地区</v>
          </cell>
          <cell r="M7538" t="str">
            <v>国家贫困县</v>
          </cell>
          <cell r="N7538" t="str">
            <v>新建</v>
          </cell>
          <cell r="O7538" t="str">
            <v>玉新村</v>
          </cell>
          <cell r="P7538" t="str">
            <v>等外公路</v>
          </cell>
          <cell r="R7538" t="str">
            <v>3</v>
          </cell>
          <cell r="S7538" t="str">
            <v>5</v>
          </cell>
          <cell r="T7538" t="str">
            <v>无</v>
          </cell>
          <cell r="U7538">
            <v>0</v>
          </cell>
          <cell r="V7538">
            <v>0.91</v>
          </cell>
          <cell r="W7538">
            <v>0.91</v>
          </cell>
        </row>
        <row r="7539">
          <cell r="I7539" t="str">
            <v>锹溪片公路</v>
          </cell>
          <cell r="J7539" t="str">
            <v>1327F4309230033</v>
          </cell>
          <cell r="K7539" t="str">
            <v>新村与撤并村便捷连通</v>
          </cell>
          <cell r="L7539" t="str">
            <v>一类地区</v>
          </cell>
          <cell r="M7539" t="str">
            <v>国家贫困县</v>
          </cell>
          <cell r="N7539" t="str">
            <v>新建</v>
          </cell>
          <cell r="O7539" t="str">
            <v>红岩村</v>
          </cell>
          <cell r="P7539" t="str">
            <v>等外公路</v>
          </cell>
          <cell r="R7539" t="str">
            <v>3</v>
          </cell>
          <cell r="S7539" t="str">
            <v>3.5</v>
          </cell>
          <cell r="T7539" t="str">
            <v>无</v>
          </cell>
          <cell r="U7539">
            <v>0</v>
          </cell>
          <cell r="V7539">
            <v>2.97</v>
          </cell>
          <cell r="W7539">
            <v>2.97</v>
          </cell>
        </row>
        <row r="7540">
          <cell r="I7540" t="str">
            <v>青田山公路</v>
          </cell>
          <cell r="J7540" t="str">
            <v>1327F4309230043</v>
          </cell>
          <cell r="K7540" t="str">
            <v>新村与撤并村便捷连通</v>
          </cell>
          <cell r="L7540" t="str">
            <v>一类地区</v>
          </cell>
          <cell r="M7540" t="str">
            <v>国家贫困县</v>
          </cell>
          <cell r="N7540" t="str">
            <v>新建</v>
          </cell>
          <cell r="O7540" t="str">
            <v>锡潭村</v>
          </cell>
          <cell r="P7540" t="str">
            <v>无路</v>
          </cell>
          <cell r="R7540" t="str">
            <v>0</v>
          </cell>
          <cell r="S7540" t="str">
            <v>4.5</v>
          </cell>
          <cell r="T7540" t="str">
            <v>无</v>
          </cell>
          <cell r="U7540">
            <v>0</v>
          </cell>
          <cell r="V7540">
            <v>3.43</v>
          </cell>
          <cell r="W7540">
            <v>3.43</v>
          </cell>
        </row>
        <row r="7541">
          <cell r="I7541" t="str">
            <v>曲尺湾至红朱石连接路</v>
          </cell>
          <cell r="J7541" t="str">
            <v>1327F4309230028</v>
          </cell>
          <cell r="K7541" t="str">
            <v>新村与撤并村便捷连通</v>
          </cell>
          <cell r="L7541" t="str">
            <v>一类地区</v>
          </cell>
          <cell r="M7541" t="str">
            <v>国家贫困县</v>
          </cell>
          <cell r="N7541" t="str">
            <v>新建</v>
          </cell>
          <cell r="O7541" t="str">
            <v>富民村</v>
          </cell>
          <cell r="P7541" t="str">
            <v>等外公路</v>
          </cell>
          <cell r="R7541" t="str">
            <v>3</v>
          </cell>
          <cell r="S7541" t="str">
            <v>3.5</v>
          </cell>
          <cell r="T7541" t="str">
            <v>无</v>
          </cell>
          <cell r="U7541">
            <v>0</v>
          </cell>
          <cell r="V7541">
            <v>1.36</v>
          </cell>
          <cell r="W7541">
            <v>1.36</v>
          </cell>
        </row>
        <row r="7542">
          <cell r="I7542" t="str">
            <v>盛世界公路</v>
          </cell>
          <cell r="J7542" t="str">
            <v>1327F4309230027</v>
          </cell>
          <cell r="K7542" t="str">
            <v>新村与撤并村便捷连通</v>
          </cell>
          <cell r="L7542" t="str">
            <v>一类地区</v>
          </cell>
          <cell r="M7542" t="str">
            <v>国家贫困县</v>
          </cell>
          <cell r="N7542" t="str">
            <v>新建</v>
          </cell>
          <cell r="O7542" t="str">
            <v>大仓村</v>
          </cell>
          <cell r="P7542" t="str">
            <v>等外公路</v>
          </cell>
          <cell r="R7542" t="str">
            <v>3</v>
          </cell>
          <cell r="S7542" t="str">
            <v>3.5</v>
          </cell>
          <cell r="T7542" t="str">
            <v>无</v>
          </cell>
          <cell r="U7542">
            <v>0</v>
          </cell>
          <cell r="V7542">
            <v>1.79</v>
          </cell>
          <cell r="W7542">
            <v>1.79</v>
          </cell>
        </row>
        <row r="7543">
          <cell r="I7543" t="str">
            <v>石膏村公路</v>
          </cell>
          <cell r="J7543" t="str">
            <v>1327F4309230030</v>
          </cell>
          <cell r="K7543" t="str">
            <v>新村与撤并村便捷连通</v>
          </cell>
          <cell r="L7543" t="str">
            <v>一类地区</v>
          </cell>
          <cell r="M7543" t="str">
            <v>国家贫困县</v>
          </cell>
          <cell r="N7543" t="str">
            <v>新建</v>
          </cell>
          <cell r="O7543" t="str">
            <v>石膏村</v>
          </cell>
          <cell r="P7543" t="str">
            <v>等外公路</v>
          </cell>
          <cell r="R7543" t="str">
            <v>3</v>
          </cell>
          <cell r="S7543" t="str">
            <v>3.5</v>
          </cell>
          <cell r="T7543" t="str">
            <v>无</v>
          </cell>
          <cell r="U7543">
            <v>0</v>
          </cell>
          <cell r="V7543">
            <v>0.64</v>
          </cell>
          <cell r="W7543">
            <v>0.64</v>
          </cell>
        </row>
        <row r="7544">
          <cell r="I7544" t="str">
            <v>思游何家湾公路</v>
          </cell>
          <cell r="J7544" t="str">
            <v>1327F4309230023</v>
          </cell>
          <cell r="K7544" t="str">
            <v>新村与撤并村便捷连通</v>
          </cell>
          <cell r="L7544" t="str">
            <v>一类地区</v>
          </cell>
          <cell r="M7544" t="str">
            <v>国家贫困县</v>
          </cell>
          <cell r="N7544" t="str">
            <v>新建</v>
          </cell>
          <cell r="O7544" t="str">
            <v>蚩尤村</v>
          </cell>
          <cell r="P7544" t="str">
            <v>等外公路</v>
          </cell>
          <cell r="R7544" t="str">
            <v>3</v>
          </cell>
          <cell r="S7544" t="str">
            <v>3.5</v>
          </cell>
          <cell r="T7544" t="str">
            <v>无</v>
          </cell>
          <cell r="U7544">
            <v>0</v>
          </cell>
          <cell r="V7544">
            <v>0.89</v>
          </cell>
          <cell r="W7544">
            <v>0.89</v>
          </cell>
        </row>
        <row r="7545">
          <cell r="I7545" t="str">
            <v>唐家仑公路</v>
          </cell>
          <cell r="J7545" t="str">
            <v>1327F4309230036</v>
          </cell>
          <cell r="K7545" t="str">
            <v>新村与撤并村便捷连通</v>
          </cell>
          <cell r="L7545" t="str">
            <v>一类地区</v>
          </cell>
          <cell r="M7545" t="str">
            <v>国家贫困县</v>
          </cell>
          <cell r="N7545" t="str">
            <v>新建</v>
          </cell>
          <cell r="O7545" t="str">
            <v>黄花溪村</v>
          </cell>
          <cell r="P7545" t="str">
            <v>等外公路</v>
          </cell>
          <cell r="R7545" t="str">
            <v>3</v>
          </cell>
          <cell r="S7545" t="str">
            <v>4.5</v>
          </cell>
          <cell r="T7545" t="str">
            <v>无</v>
          </cell>
          <cell r="U7545">
            <v>0</v>
          </cell>
          <cell r="V7545">
            <v>2.88</v>
          </cell>
          <cell r="W7545">
            <v>2.88</v>
          </cell>
        </row>
        <row r="7546">
          <cell r="I7546" t="str">
            <v>夏岩溪口至刘家组连接路</v>
          </cell>
          <cell r="J7546" t="str">
            <v>1327F4309230015</v>
          </cell>
          <cell r="K7546" t="str">
            <v>新村与撤并村便捷连通</v>
          </cell>
          <cell r="L7546" t="str">
            <v>一类地区</v>
          </cell>
          <cell r="M7546" t="str">
            <v>国家贫困县</v>
          </cell>
          <cell r="N7546" t="str">
            <v>新建</v>
          </cell>
          <cell r="O7546" t="str">
            <v>白沙溪村</v>
          </cell>
          <cell r="P7546" t="str">
            <v>等外公路</v>
          </cell>
          <cell r="R7546" t="str">
            <v>3</v>
          </cell>
          <cell r="S7546" t="str">
            <v>3.5</v>
          </cell>
          <cell r="T7546" t="str">
            <v>无</v>
          </cell>
          <cell r="U7546">
            <v>0</v>
          </cell>
          <cell r="V7546">
            <v>1.1299999999999999</v>
          </cell>
          <cell r="W7546">
            <v>1.1299999999999999</v>
          </cell>
        </row>
        <row r="7547">
          <cell r="I7547" t="str">
            <v>仙龙村公路</v>
          </cell>
          <cell r="J7547" t="str">
            <v>1327F4309230024</v>
          </cell>
          <cell r="K7547" t="str">
            <v>新村与撤并村便捷连通</v>
          </cell>
          <cell r="L7547" t="str">
            <v>一类地区</v>
          </cell>
          <cell r="M7547" t="str">
            <v>国家贫困县</v>
          </cell>
          <cell r="N7547" t="str">
            <v>新建</v>
          </cell>
          <cell r="O7547" t="str">
            <v>仙龙村</v>
          </cell>
          <cell r="P7547" t="str">
            <v>等外公路</v>
          </cell>
          <cell r="R7547" t="str">
            <v>3</v>
          </cell>
          <cell r="S7547" t="str">
            <v>3.5</v>
          </cell>
          <cell r="T7547" t="str">
            <v>无</v>
          </cell>
          <cell r="U7547">
            <v>0</v>
          </cell>
          <cell r="V7547">
            <v>2.54</v>
          </cell>
          <cell r="W7547">
            <v>2.54</v>
          </cell>
        </row>
        <row r="7548">
          <cell r="I7548" t="str">
            <v>新纸路</v>
          </cell>
          <cell r="J7548" t="str">
            <v>1327F4309230010</v>
          </cell>
          <cell r="K7548" t="str">
            <v>新村与撤并村便捷连通</v>
          </cell>
          <cell r="L7548" t="str">
            <v>一类地区</v>
          </cell>
          <cell r="M7548" t="str">
            <v>国家贫困县</v>
          </cell>
          <cell r="N7548" t="str">
            <v>新建</v>
          </cell>
          <cell r="O7548" t="str">
            <v>淘金村</v>
          </cell>
          <cell r="P7548" t="str">
            <v>等外公路</v>
          </cell>
          <cell r="R7548" t="str">
            <v>3</v>
          </cell>
          <cell r="S7548" t="str">
            <v>3.5</v>
          </cell>
          <cell r="T7548" t="str">
            <v>无</v>
          </cell>
          <cell r="U7548">
            <v>0</v>
          </cell>
          <cell r="V7548">
            <v>1.45</v>
          </cell>
          <cell r="W7548">
            <v>1.45</v>
          </cell>
        </row>
        <row r="7549">
          <cell r="I7549" t="str">
            <v>岩溪村公路</v>
          </cell>
          <cell r="J7549" t="str">
            <v>1327F4309230035</v>
          </cell>
          <cell r="K7549" t="str">
            <v>新村与撤并村便捷连通</v>
          </cell>
          <cell r="L7549" t="str">
            <v>一类地区</v>
          </cell>
          <cell r="M7549" t="str">
            <v>国家贫困县</v>
          </cell>
          <cell r="N7549" t="str">
            <v>新建</v>
          </cell>
          <cell r="O7549" t="str">
            <v>岩溪村</v>
          </cell>
          <cell r="P7549" t="str">
            <v>等外公路</v>
          </cell>
          <cell r="R7549" t="str">
            <v>3</v>
          </cell>
          <cell r="S7549" t="str">
            <v>3.5</v>
          </cell>
          <cell r="T7549" t="str">
            <v>无</v>
          </cell>
          <cell r="U7549">
            <v>0</v>
          </cell>
          <cell r="V7549">
            <v>1.63</v>
          </cell>
          <cell r="W7549">
            <v>1.63</v>
          </cell>
        </row>
        <row r="7550">
          <cell r="I7550" t="str">
            <v>羊公10组连接路</v>
          </cell>
          <cell r="J7550" t="str">
            <v>1327F4309230009</v>
          </cell>
          <cell r="K7550" t="str">
            <v>新村与撤并村便捷连通</v>
          </cell>
          <cell r="L7550" t="str">
            <v>一类地区</v>
          </cell>
          <cell r="M7550" t="str">
            <v>国家贫困县</v>
          </cell>
          <cell r="N7550" t="str">
            <v>新建</v>
          </cell>
          <cell r="O7550" t="str">
            <v>羊公村</v>
          </cell>
          <cell r="P7550" t="str">
            <v>等外公路</v>
          </cell>
          <cell r="R7550" t="str">
            <v>3</v>
          </cell>
          <cell r="S7550" t="str">
            <v>3.5</v>
          </cell>
          <cell r="T7550" t="str">
            <v>无</v>
          </cell>
          <cell r="U7550">
            <v>0</v>
          </cell>
          <cell r="V7550">
            <v>0.75</v>
          </cell>
          <cell r="W7550">
            <v>0.75</v>
          </cell>
        </row>
        <row r="7551">
          <cell r="I7551" t="str">
            <v>羊脑滩公路</v>
          </cell>
          <cell r="J7551" t="str">
            <v>1327F4309230041</v>
          </cell>
          <cell r="K7551" t="str">
            <v>新村与撤并村便捷连通</v>
          </cell>
          <cell r="L7551" t="str">
            <v>一类地区</v>
          </cell>
          <cell r="M7551" t="str">
            <v>国家贫困县</v>
          </cell>
          <cell r="N7551" t="str">
            <v>新建</v>
          </cell>
          <cell r="O7551" t="str">
            <v>毗溪村</v>
          </cell>
          <cell r="P7551" t="str">
            <v>等外公路</v>
          </cell>
          <cell r="R7551" t="str">
            <v>3</v>
          </cell>
          <cell r="S7551" t="str">
            <v>3.5</v>
          </cell>
          <cell r="T7551" t="str">
            <v>无</v>
          </cell>
          <cell r="U7551">
            <v>0</v>
          </cell>
          <cell r="V7551">
            <v>7.15</v>
          </cell>
          <cell r="W7551">
            <v>7.15</v>
          </cell>
        </row>
        <row r="7552">
          <cell r="I7552" t="str">
            <v>窑冲里公路</v>
          </cell>
          <cell r="J7552" t="str">
            <v>1327F4309230032</v>
          </cell>
          <cell r="K7552" t="str">
            <v>新村与撤并村便捷连通</v>
          </cell>
          <cell r="L7552" t="str">
            <v>一类地区</v>
          </cell>
          <cell r="M7552" t="str">
            <v>国家贫困县</v>
          </cell>
          <cell r="N7552" t="str">
            <v>新建</v>
          </cell>
          <cell r="O7552" t="str">
            <v>红泥村</v>
          </cell>
          <cell r="P7552" t="str">
            <v>等外公路</v>
          </cell>
          <cell r="R7552" t="str">
            <v>3</v>
          </cell>
          <cell r="S7552" t="str">
            <v>3.5</v>
          </cell>
          <cell r="T7552" t="str">
            <v>无</v>
          </cell>
          <cell r="U7552">
            <v>0</v>
          </cell>
          <cell r="V7552">
            <v>0.24</v>
          </cell>
          <cell r="W7552">
            <v>0.24</v>
          </cell>
        </row>
        <row r="7553">
          <cell r="I7553" t="str">
            <v>月形组连接路</v>
          </cell>
          <cell r="J7553" t="str">
            <v>1327F4309230008</v>
          </cell>
          <cell r="K7553" t="str">
            <v>新村与撤并村便捷连通</v>
          </cell>
          <cell r="L7553" t="str">
            <v>一类地区</v>
          </cell>
          <cell r="M7553" t="str">
            <v>国家贫困县</v>
          </cell>
          <cell r="N7553" t="str">
            <v>新建</v>
          </cell>
          <cell r="O7553" t="str">
            <v>马渡村</v>
          </cell>
          <cell r="R7553" t="str">
            <v>3</v>
          </cell>
          <cell r="S7553" t="str">
            <v>3.5</v>
          </cell>
          <cell r="T7553" t="str">
            <v>无</v>
          </cell>
          <cell r="U7553">
            <v>0</v>
          </cell>
          <cell r="V7553">
            <v>1.1200000000000001</v>
          </cell>
          <cell r="W7553">
            <v>1.1200000000000001</v>
          </cell>
        </row>
        <row r="7554">
          <cell r="I7554" t="str">
            <v>竹坪至黄金村部连接路</v>
          </cell>
          <cell r="J7554" t="str">
            <v>1327F4309230006</v>
          </cell>
          <cell r="K7554" t="str">
            <v>新村与撤并村便捷连通</v>
          </cell>
          <cell r="L7554" t="str">
            <v>一类地区</v>
          </cell>
          <cell r="M7554" t="str">
            <v>国家贫困县</v>
          </cell>
          <cell r="N7554" t="str">
            <v>新建</v>
          </cell>
          <cell r="O7554" t="str">
            <v>永平村</v>
          </cell>
          <cell r="P7554" t="str">
            <v>等外公路</v>
          </cell>
          <cell r="R7554" t="str">
            <v>3</v>
          </cell>
          <cell r="S7554" t="str">
            <v>3.5</v>
          </cell>
          <cell r="T7554" t="str">
            <v>无</v>
          </cell>
          <cell r="U7554">
            <v>0</v>
          </cell>
          <cell r="V7554">
            <v>1.7</v>
          </cell>
          <cell r="W7554">
            <v>1.7</v>
          </cell>
        </row>
        <row r="7555">
          <cell r="I7555" t="str">
            <v>楠木冲公路</v>
          </cell>
          <cell r="J7555" t="str">
            <v>1327F4309230037</v>
          </cell>
          <cell r="K7555" t="str">
            <v>新村与撤并村便捷连通</v>
          </cell>
          <cell r="L7555" t="str">
            <v>一类地区</v>
          </cell>
          <cell r="M7555" t="str">
            <v>国家贫困县</v>
          </cell>
          <cell r="N7555" t="str">
            <v>新建</v>
          </cell>
          <cell r="O7555" t="str">
            <v>大溪村</v>
          </cell>
          <cell r="P7555" t="str">
            <v>等外公路</v>
          </cell>
          <cell r="R7555" t="str">
            <v>3</v>
          </cell>
          <cell r="S7555" t="str">
            <v>3.5</v>
          </cell>
          <cell r="T7555" t="str">
            <v>无</v>
          </cell>
          <cell r="U7555">
            <v>0</v>
          </cell>
          <cell r="V7555">
            <v>1.23</v>
          </cell>
          <cell r="W7555">
            <v>1.23</v>
          </cell>
        </row>
        <row r="7556">
          <cell r="I7556" t="str">
            <v>白家沟村连通公路</v>
          </cell>
          <cell r="J7556" t="str">
            <v>1327F4309810026</v>
          </cell>
          <cell r="K7556" t="str">
            <v>新村与撤并村便捷连通</v>
          </cell>
          <cell r="L7556" t="str">
            <v>三类地区</v>
          </cell>
          <cell r="M7556"/>
          <cell r="N7556" t="str">
            <v>新建</v>
          </cell>
          <cell r="O7556" t="str">
            <v>白家沟村</v>
          </cell>
          <cell r="P7556" t="str">
            <v>等外公路</v>
          </cell>
          <cell r="R7556" t="str">
            <v>3</v>
          </cell>
          <cell r="S7556" t="str">
            <v>3.5</v>
          </cell>
          <cell r="T7556" t="str">
            <v>WA99430981</v>
          </cell>
          <cell r="U7556">
            <v>0</v>
          </cell>
          <cell r="V7556">
            <v>0.84</v>
          </cell>
          <cell r="W7556">
            <v>0.84</v>
          </cell>
        </row>
        <row r="7557">
          <cell r="I7557" t="str">
            <v>宝三村公路</v>
          </cell>
          <cell r="J7557" t="str">
            <v>1327F4309810043</v>
          </cell>
          <cell r="K7557" t="str">
            <v>新村与撤并村便捷连通</v>
          </cell>
          <cell r="L7557" t="str">
            <v>三类地区</v>
          </cell>
          <cell r="M7557"/>
          <cell r="N7557" t="str">
            <v>新建</v>
          </cell>
          <cell r="O7557" t="str">
            <v>宝三村</v>
          </cell>
          <cell r="P7557" t="str">
            <v>等外公路</v>
          </cell>
          <cell r="R7557" t="str">
            <v>3</v>
          </cell>
          <cell r="S7557" t="str">
            <v>3.5</v>
          </cell>
          <cell r="T7557" t="str">
            <v>WB02430981</v>
          </cell>
          <cell r="U7557">
            <v>0</v>
          </cell>
          <cell r="V7557">
            <v>3.4</v>
          </cell>
          <cell r="W7557">
            <v>3.4</v>
          </cell>
        </row>
        <row r="7558">
          <cell r="I7558" t="str">
            <v>北港村连通道路</v>
          </cell>
          <cell r="J7558" t="str">
            <v>1327F4309810044</v>
          </cell>
          <cell r="K7558" t="str">
            <v>新村与撤并村便捷连通</v>
          </cell>
          <cell r="L7558" t="str">
            <v>三类地区</v>
          </cell>
          <cell r="M7558"/>
          <cell r="N7558" t="str">
            <v>新建</v>
          </cell>
          <cell r="O7558" t="str">
            <v>北港村</v>
          </cell>
          <cell r="P7558" t="str">
            <v>等外公路</v>
          </cell>
          <cell r="R7558" t="str">
            <v>3</v>
          </cell>
          <cell r="S7558" t="str">
            <v>3.5</v>
          </cell>
          <cell r="T7558" t="str">
            <v>C072430981</v>
          </cell>
          <cell r="U7558">
            <v>1.95</v>
          </cell>
          <cell r="V7558">
            <v>2.84</v>
          </cell>
          <cell r="W7558">
            <v>0.89</v>
          </cell>
        </row>
        <row r="7559">
          <cell r="I7559" t="str">
            <v>柴洲包村连通道路</v>
          </cell>
          <cell r="J7559" t="str">
            <v>1327F4309810038</v>
          </cell>
          <cell r="K7559" t="str">
            <v>新村与撤并村便捷连通</v>
          </cell>
          <cell r="L7559" t="str">
            <v>三类地区</v>
          </cell>
          <cell r="M7559"/>
          <cell r="N7559" t="str">
            <v>新建</v>
          </cell>
          <cell r="O7559" t="str">
            <v>柴洲包村</v>
          </cell>
          <cell r="P7559" t="str">
            <v>等外公路</v>
          </cell>
          <cell r="R7559" t="str">
            <v>3</v>
          </cell>
          <cell r="S7559" t="str">
            <v>3.5</v>
          </cell>
          <cell r="T7559" t="str">
            <v>CM04430981</v>
          </cell>
          <cell r="U7559">
            <v>0</v>
          </cell>
          <cell r="V7559">
            <v>0.5</v>
          </cell>
          <cell r="W7559">
            <v>0.5</v>
          </cell>
        </row>
        <row r="7560">
          <cell r="I7560" t="str">
            <v>长乐村公路（二期）</v>
          </cell>
          <cell r="J7560" t="str">
            <v>1327F4309810009</v>
          </cell>
          <cell r="K7560" t="str">
            <v>新村与撤并村便捷连通</v>
          </cell>
          <cell r="L7560" t="str">
            <v>三类地区</v>
          </cell>
          <cell r="M7560"/>
          <cell r="N7560" t="str">
            <v>新建</v>
          </cell>
          <cell r="O7560" t="str">
            <v>长乐村</v>
          </cell>
          <cell r="P7560" t="str">
            <v>等外公路</v>
          </cell>
          <cell r="R7560" t="str">
            <v>3</v>
          </cell>
          <cell r="S7560" t="str">
            <v>3.5</v>
          </cell>
          <cell r="T7560" t="str">
            <v>WA85430981</v>
          </cell>
          <cell r="U7560">
            <v>0</v>
          </cell>
          <cell r="V7560">
            <v>1.552</v>
          </cell>
          <cell r="W7560">
            <v>1.552</v>
          </cell>
        </row>
        <row r="7561">
          <cell r="I7561" t="str">
            <v>长乐村公路（一期）</v>
          </cell>
          <cell r="J7561" t="str">
            <v>1327F4309810005</v>
          </cell>
          <cell r="K7561" t="str">
            <v>新村与撤并村便捷连通</v>
          </cell>
          <cell r="L7561" t="str">
            <v>三类地区</v>
          </cell>
          <cell r="M7561"/>
          <cell r="N7561" t="str">
            <v>新建</v>
          </cell>
          <cell r="O7561" t="str">
            <v>长乐村</v>
          </cell>
          <cell r="P7561" t="str">
            <v>等外公路</v>
          </cell>
          <cell r="R7561" t="str">
            <v>3</v>
          </cell>
          <cell r="S7561" t="str">
            <v>3.5</v>
          </cell>
          <cell r="T7561" t="str">
            <v>CE64430981</v>
          </cell>
          <cell r="U7561">
            <v>0</v>
          </cell>
          <cell r="V7561">
            <v>2.2749999999999999</v>
          </cell>
          <cell r="W7561">
            <v>2.2749999999999999</v>
          </cell>
        </row>
        <row r="7562">
          <cell r="I7562" t="str">
            <v>大福村连通公路</v>
          </cell>
          <cell r="J7562" t="str">
            <v>1327F4309810001</v>
          </cell>
          <cell r="K7562" t="str">
            <v>新村与撤并村便捷连通</v>
          </cell>
          <cell r="L7562" t="str">
            <v>三类地区</v>
          </cell>
          <cell r="M7562"/>
          <cell r="N7562" t="str">
            <v>新建</v>
          </cell>
          <cell r="O7562" t="str">
            <v>大福村</v>
          </cell>
          <cell r="P7562" t="str">
            <v>等外公路</v>
          </cell>
          <cell r="R7562" t="str">
            <v>3</v>
          </cell>
          <cell r="S7562" t="str">
            <v>3.5</v>
          </cell>
          <cell r="T7562" t="str">
            <v>YC20430981</v>
          </cell>
          <cell r="U7562">
            <v>0</v>
          </cell>
          <cell r="V7562">
            <v>4.4400000000000004</v>
          </cell>
          <cell r="W7562">
            <v>4.4400000000000004</v>
          </cell>
        </row>
        <row r="7563">
          <cell r="I7563" t="str">
            <v>大码头村公路</v>
          </cell>
          <cell r="J7563" t="str">
            <v>1327F4309810012</v>
          </cell>
          <cell r="K7563" t="str">
            <v>新村与撤并村便捷连通</v>
          </cell>
          <cell r="L7563" t="str">
            <v>三类地区</v>
          </cell>
          <cell r="M7563"/>
          <cell r="N7563" t="str">
            <v>新建</v>
          </cell>
          <cell r="O7563" t="str">
            <v>大码头村</v>
          </cell>
          <cell r="P7563" t="str">
            <v>等外公路</v>
          </cell>
          <cell r="R7563" t="str">
            <v>3</v>
          </cell>
          <cell r="S7563" t="str">
            <v>3.5</v>
          </cell>
          <cell r="T7563" t="str">
            <v>WA01430981</v>
          </cell>
          <cell r="U7563">
            <v>0</v>
          </cell>
          <cell r="V7563">
            <v>1</v>
          </cell>
          <cell r="W7563">
            <v>1</v>
          </cell>
        </row>
        <row r="7564">
          <cell r="I7564" t="str">
            <v>东合村公路</v>
          </cell>
          <cell r="J7564" t="str">
            <v>1327F4309810014</v>
          </cell>
          <cell r="K7564" t="str">
            <v>新村与撤并村便捷连通</v>
          </cell>
          <cell r="L7564" t="str">
            <v>三类地区</v>
          </cell>
          <cell r="M7564"/>
          <cell r="N7564" t="str">
            <v>新建</v>
          </cell>
          <cell r="O7564" t="str">
            <v>东合村</v>
          </cell>
          <cell r="P7564" t="str">
            <v>等外公路</v>
          </cell>
          <cell r="R7564" t="str">
            <v>3</v>
          </cell>
          <cell r="S7564" t="str">
            <v>3.5</v>
          </cell>
          <cell r="T7564" t="str">
            <v>C89E430981</v>
          </cell>
          <cell r="U7564">
            <v>0</v>
          </cell>
          <cell r="V7564">
            <v>1</v>
          </cell>
          <cell r="W7564">
            <v>1</v>
          </cell>
        </row>
        <row r="7565">
          <cell r="I7565" t="str">
            <v>东新村公路</v>
          </cell>
          <cell r="J7565" t="str">
            <v>1327F4309810041</v>
          </cell>
          <cell r="K7565" t="str">
            <v>新村与撤并村便捷连通</v>
          </cell>
          <cell r="L7565" t="str">
            <v>三类地区</v>
          </cell>
          <cell r="M7565"/>
          <cell r="N7565" t="str">
            <v>新建</v>
          </cell>
          <cell r="O7565" t="str">
            <v>东新村</v>
          </cell>
          <cell r="P7565" t="str">
            <v>等外公路</v>
          </cell>
          <cell r="R7565" t="str">
            <v>3</v>
          </cell>
          <cell r="S7565" t="str">
            <v>3.5</v>
          </cell>
          <cell r="T7565" t="str">
            <v>WB01430981</v>
          </cell>
          <cell r="U7565">
            <v>0</v>
          </cell>
          <cell r="V7565">
            <v>1.84</v>
          </cell>
          <cell r="W7565">
            <v>1.84</v>
          </cell>
        </row>
        <row r="7566">
          <cell r="I7566" t="str">
            <v>洞庭滨村公路</v>
          </cell>
          <cell r="J7566" t="str">
            <v>1327F4309810003</v>
          </cell>
          <cell r="K7566" t="str">
            <v>新村与撤并村便捷连通</v>
          </cell>
          <cell r="L7566" t="str">
            <v>三类地区</v>
          </cell>
          <cell r="M7566"/>
          <cell r="N7566" t="str">
            <v>新建</v>
          </cell>
          <cell r="O7566" t="str">
            <v>洞庭滨村</v>
          </cell>
          <cell r="P7566" t="str">
            <v>等外公路</v>
          </cell>
          <cell r="R7566" t="str">
            <v>3</v>
          </cell>
          <cell r="S7566" t="str">
            <v>3.5</v>
          </cell>
          <cell r="T7566" t="str">
            <v>C34G430981</v>
          </cell>
          <cell r="U7566">
            <v>0</v>
          </cell>
          <cell r="V7566">
            <v>2.3759999999999999</v>
          </cell>
          <cell r="W7566">
            <v>2.3759999999999999</v>
          </cell>
        </row>
        <row r="7567">
          <cell r="I7567" t="str">
            <v>富安村公路</v>
          </cell>
          <cell r="J7567" t="str">
            <v>1327F4309810007</v>
          </cell>
          <cell r="K7567" t="str">
            <v>新村与撤并村便捷连通</v>
          </cell>
          <cell r="L7567" t="str">
            <v>三类地区</v>
          </cell>
          <cell r="M7567"/>
          <cell r="N7567" t="str">
            <v>新建</v>
          </cell>
          <cell r="O7567" t="str">
            <v>富安村</v>
          </cell>
          <cell r="P7567" t="str">
            <v>等外公路</v>
          </cell>
          <cell r="R7567" t="str">
            <v>3</v>
          </cell>
          <cell r="S7567" t="str">
            <v>3.5</v>
          </cell>
          <cell r="T7567" t="str">
            <v>Y788430981</v>
          </cell>
          <cell r="U7567">
            <v>0</v>
          </cell>
          <cell r="V7567">
            <v>3.5</v>
          </cell>
          <cell r="W7567">
            <v>3.5</v>
          </cell>
        </row>
        <row r="7568">
          <cell r="I7568" t="str">
            <v>光复垸村连通道路</v>
          </cell>
          <cell r="J7568" t="str">
            <v>1327F4309810052</v>
          </cell>
          <cell r="K7568" t="str">
            <v>新村与撤并村便捷连通</v>
          </cell>
          <cell r="L7568" t="str">
            <v>三类地区</v>
          </cell>
          <cell r="M7568"/>
          <cell r="N7568" t="str">
            <v>新建</v>
          </cell>
          <cell r="O7568" t="str">
            <v>光复垸村</v>
          </cell>
          <cell r="P7568" t="str">
            <v>等外公路</v>
          </cell>
          <cell r="R7568" t="str">
            <v>3.5</v>
          </cell>
          <cell r="S7568" t="str">
            <v>4.5</v>
          </cell>
          <cell r="T7568" t="str">
            <v>无</v>
          </cell>
          <cell r="U7568">
            <v>0</v>
          </cell>
          <cell r="V7568">
            <v>2.7</v>
          </cell>
          <cell r="W7568">
            <v>2.7</v>
          </cell>
        </row>
        <row r="7569">
          <cell r="I7569" t="str">
            <v>和平村公路</v>
          </cell>
          <cell r="J7569" t="str">
            <v>1327F4309810053</v>
          </cell>
          <cell r="K7569" t="str">
            <v>新村与撤并村便捷连通</v>
          </cell>
          <cell r="L7569" t="str">
            <v>三类地区</v>
          </cell>
          <cell r="M7569"/>
          <cell r="N7569" t="str">
            <v>新建</v>
          </cell>
          <cell r="O7569" t="str">
            <v>和平村</v>
          </cell>
          <cell r="P7569" t="str">
            <v>等外公路</v>
          </cell>
          <cell r="R7569" t="str">
            <v>3</v>
          </cell>
          <cell r="S7569" t="str">
            <v>3.5</v>
          </cell>
          <cell r="T7569" t="str">
            <v>WB05430981</v>
          </cell>
          <cell r="U7569">
            <v>0</v>
          </cell>
          <cell r="V7569">
            <v>1.2</v>
          </cell>
          <cell r="W7569">
            <v>1.2</v>
          </cell>
        </row>
        <row r="7570">
          <cell r="I7570" t="str">
            <v>华红村公路</v>
          </cell>
          <cell r="J7570" t="str">
            <v>1327F4309810017</v>
          </cell>
          <cell r="K7570" t="str">
            <v>新村与撤并村便捷连通</v>
          </cell>
          <cell r="L7570" t="str">
            <v>三类地区</v>
          </cell>
          <cell r="M7570"/>
          <cell r="N7570" t="str">
            <v>新建</v>
          </cell>
          <cell r="O7570" t="str">
            <v>华红村</v>
          </cell>
          <cell r="P7570" t="str">
            <v>等外公路</v>
          </cell>
          <cell r="R7570" t="str">
            <v>3</v>
          </cell>
          <cell r="S7570" t="str">
            <v>3.5</v>
          </cell>
          <cell r="T7570" t="str">
            <v>WA03430981</v>
          </cell>
          <cell r="U7570">
            <v>0</v>
          </cell>
          <cell r="V7570">
            <v>1.1000000000000001</v>
          </cell>
          <cell r="W7570">
            <v>1.1000000000000001</v>
          </cell>
        </row>
        <row r="7571">
          <cell r="I7571" t="str">
            <v>华胜村公路</v>
          </cell>
          <cell r="J7571" t="str">
            <v>1327F4309810024</v>
          </cell>
          <cell r="K7571" t="str">
            <v>新村与撤并村便捷连通</v>
          </cell>
          <cell r="L7571" t="str">
            <v>三类地区</v>
          </cell>
          <cell r="M7571"/>
          <cell r="N7571" t="str">
            <v>新建</v>
          </cell>
          <cell r="O7571" t="str">
            <v>华胜村</v>
          </cell>
          <cell r="P7571" t="str">
            <v>等外公路</v>
          </cell>
          <cell r="R7571" t="str">
            <v>3</v>
          </cell>
          <cell r="S7571" t="str">
            <v>3.5</v>
          </cell>
          <cell r="T7571" t="str">
            <v>C428430981</v>
          </cell>
          <cell r="U7571">
            <v>0</v>
          </cell>
          <cell r="V7571">
            <v>0.5</v>
          </cell>
          <cell r="W7571">
            <v>0.5</v>
          </cell>
        </row>
        <row r="7572">
          <cell r="I7572" t="str">
            <v>黄粟塘村连通道路</v>
          </cell>
          <cell r="J7572" t="str">
            <v>1327F4309810050</v>
          </cell>
          <cell r="K7572" t="str">
            <v>新村与撤并村便捷连通</v>
          </cell>
          <cell r="L7572" t="str">
            <v>三类地区</v>
          </cell>
          <cell r="M7572"/>
          <cell r="N7572" t="str">
            <v>新建</v>
          </cell>
          <cell r="O7572" t="str">
            <v>黄粟塘村</v>
          </cell>
          <cell r="P7572" t="str">
            <v>等外公路</v>
          </cell>
          <cell r="R7572" t="str">
            <v>3</v>
          </cell>
          <cell r="S7572" t="str">
            <v>3.5</v>
          </cell>
          <cell r="T7572" t="str">
            <v>无</v>
          </cell>
          <cell r="U7572">
            <v>0</v>
          </cell>
          <cell r="V7572">
            <v>0.92</v>
          </cell>
          <cell r="W7572">
            <v>0.92</v>
          </cell>
        </row>
        <row r="7573">
          <cell r="I7573" t="str">
            <v>黄土包村公路</v>
          </cell>
          <cell r="J7573" t="str">
            <v>1327F4309810016</v>
          </cell>
          <cell r="K7573" t="str">
            <v>新村与撤并村便捷连通</v>
          </cell>
          <cell r="L7573" t="str">
            <v>三类地区</v>
          </cell>
          <cell r="M7573"/>
          <cell r="N7573" t="str">
            <v>新建</v>
          </cell>
          <cell r="O7573" t="str">
            <v>黄土包村</v>
          </cell>
          <cell r="P7573" t="str">
            <v>等外公路</v>
          </cell>
          <cell r="R7573" t="str">
            <v>3</v>
          </cell>
          <cell r="S7573" t="str">
            <v>3.5</v>
          </cell>
          <cell r="T7573" t="str">
            <v>CZG7430981</v>
          </cell>
          <cell r="U7573">
            <v>0</v>
          </cell>
          <cell r="V7573">
            <v>1.63</v>
          </cell>
          <cell r="W7573">
            <v>1.63</v>
          </cell>
        </row>
        <row r="7574">
          <cell r="I7574" t="str">
            <v>金华垸村公路</v>
          </cell>
          <cell r="J7574" t="str">
            <v>1327F4309810048</v>
          </cell>
          <cell r="K7574" t="str">
            <v>新村与撤并村便捷连通</v>
          </cell>
          <cell r="L7574" t="str">
            <v>三类地区</v>
          </cell>
          <cell r="M7574"/>
          <cell r="N7574" t="str">
            <v>新建</v>
          </cell>
          <cell r="O7574" t="str">
            <v>金华垸村</v>
          </cell>
          <cell r="P7574" t="str">
            <v>等外公路</v>
          </cell>
          <cell r="R7574" t="str">
            <v>3</v>
          </cell>
          <cell r="S7574" t="str">
            <v>3.5</v>
          </cell>
          <cell r="T7574" t="str">
            <v>无</v>
          </cell>
          <cell r="U7574">
            <v>0</v>
          </cell>
          <cell r="V7574">
            <v>0.8</v>
          </cell>
          <cell r="W7574">
            <v>0.8</v>
          </cell>
        </row>
        <row r="7575">
          <cell r="I7575" t="str">
            <v>金南村连通道路</v>
          </cell>
          <cell r="J7575" t="str">
            <v>1327F4309810047</v>
          </cell>
          <cell r="K7575" t="str">
            <v>新村与撤并村便捷连通</v>
          </cell>
          <cell r="L7575" t="str">
            <v>三类地区</v>
          </cell>
          <cell r="M7575"/>
          <cell r="N7575" t="str">
            <v>新建</v>
          </cell>
          <cell r="O7575" t="str">
            <v>金南村</v>
          </cell>
          <cell r="P7575" t="str">
            <v>等外公路</v>
          </cell>
          <cell r="R7575" t="str">
            <v>0</v>
          </cell>
          <cell r="S7575" t="str">
            <v>3.5</v>
          </cell>
          <cell r="T7575" t="str">
            <v>CD07430981</v>
          </cell>
          <cell r="U7575">
            <v>0</v>
          </cell>
          <cell r="V7575">
            <v>4.5599999999999996</v>
          </cell>
          <cell r="W7575">
            <v>4.5599999999999996</v>
          </cell>
        </row>
        <row r="7576">
          <cell r="I7576" t="str">
            <v>灵官嘴村公路</v>
          </cell>
          <cell r="J7576" t="str">
            <v>1327F4309810021</v>
          </cell>
          <cell r="K7576" t="str">
            <v>新村与撤并村便捷连通</v>
          </cell>
          <cell r="L7576" t="str">
            <v>三类地区</v>
          </cell>
          <cell r="M7576"/>
          <cell r="N7576" t="str">
            <v>新建</v>
          </cell>
          <cell r="O7576" t="str">
            <v>灵官嘴村</v>
          </cell>
          <cell r="P7576" t="str">
            <v>等外公路</v>
          </cell>
          <cell r="R7576" t="str">
            <v>3</v>
          </cell>
          <cell r="S7576" t="str">
            <v>3.5</v>
          </cell>
          <cell r="T7576" t="str">
            <v>CZI6430981</v>
          </cell>
          <cell r="U7576">
            <v>0</v>
          </cell>
          <cell r="V7576">
            <v>3.6</v>
          </cell>
          <cell r="W7576">
            <v>3.6</v>
          </cell>
        </row>
        <row r="7577">
          <cell r="I7577" t="str">
            <v>灵官嘴村连通道路</v>
          </cell>
          <cell r="J7577" t="str">
            <v>1327F4309810042</v>
          </cell>
          <cell r="K7577" t="str">
            <v>新村与撤并村便捷连通</v>
          </cell>
          <cell r="L7577" t="str">
            <v>三类地区</v>
          </cell>
          <cell r="M7577"/>
          <cell r="N7577" t="str">
            <v>新建</v>
          </cell>
          <cell r="O7577" t="str">
            <v>灵官嘴村</v>
          </cell>
          <cell r="P7577" t="str">
            <v>等外公路</v>
          </cell>
          <cell r="R7577" t="str">
            <v>3</v>
          </cell>
          <cell r="S7577" t="str">
            <v>3.5</v>
          </cell>
          <cell r="T7577" t="str">
            <v>C464430981</v>
          </cell>
          <cell r="U7577">
            <v>0</v>
          </cell>
          <cell r="V7577">
            <v>0.7</v>
          </cell>
          <cell r="W7577">
            <v>0.7</v>
          </cell>
        </row>
        <row r="7578">
          <cell r="I7578" t="str">
            <v>马良山村公路</v>
          </cell>
          <cell r="J7578" t="str">
            <v>1327F4309810013</v>
          </cell>
          <cell r="K7578" t="str">
            <v>新村与撤并村便捷连通</v>
          </cell>
          <cell r="L7578" t="str">
            <v>三类地区</v>
          </cell>
          <cell r="M7578"/>
          <cell r="N7578" t="str">
            <v>新建</v>
          </cell>
          <cell r="O7578" t="str">
            <v>马良山村</v>
          </cell>
          <cell r="P7578" t="str">
            <v>等外公路</v>
          </cell>
          <cell r="R7578" t="str">
            <v>3</v>
          </cell>
          <cell r="S7578" t="str">
            <v>3.5</v>
          </cell>
          <cell r="T7578" t="str">
            <v>C01B430981</v>
          </cell>
          <cell r="U7578">
            <v>0</v>
          </cell>
          <cell r="V7578">
            <v>2</v>
          </cell>
          <cell r="W7578">
            <v>2</v>
          </cell>
        </row>
        <row r="7579">
          <cell r="I7579" t="str">
            <v>明月村公路</v>
          </cell>
          <cell r="J7579" t="str">
            <v>1327F4309810010</v>
          </cell>
          <cell r="K7579" t="str">
            <v>新村与撤并村便捷连通</v>
          </cell>
          <cell r="L7579" t="str">
            <v>三类地区</v>
          </cell>
          <cell r="M7579"/>
          <cell r="N7579" t="str">
            <v>新建</v>
          </cell>
          <cell r="O7579" t="str">
            <v>明月村</v>
          </cell>
          <cell r="P7579" t="str">
            <v>等外公路</v>
          </cell>
          <cell r="R7579" t="str">
            <v>3</v>
          </cell>
          <cell r="S7579" t="str">
            <v>3.5</v>
          </cell>
          <cell r="T7579" t="str">
            <v>C096430981</v>
          </cell>
          <cell r="U7579">
            <v>0</v>
          </cell>
          <cell r="V7579">
            <v>2.08</v>
          </cell>
          <cell r="W7579">
            <v>2.08</v>
          </cell>
        </row>
        <row r="7580">
          <cell r="I7580" t="str">
            <v>目南村公路</v>
          </cell>
          <cell r="J7580" t="str">
            <v>1327F4309810037</v>
          </cell>
          <cell r="K7580" t="str">
            <v>新村与撤并村便捷连通</v>
          </cell>
          <cell r="L7580" t="str">
            <v>三类地区</v>
          </cell>
          <cell r="M7580"/>
          <cell r="N7580" t="str">
            <v>新建</v>
          </cell>
          <cell r="O7580" t="str">
            <v>目平湖南村</v>
          </cell>
          <cell r="P7580" t="str">
            <v>等外公路</v>
          </cell>
          <cell r="R7580" t="str">
            <v>3</v>
          </cell>
          <cell r="S7580" t="str">
            <v>3.5</v>
          </cell>
          <cell r="T7580" t="str">
            <v>WA08430981</v>
          </cell>
          <cell r="U7580">
            <v>0</v>
          </cell>
          <cell r="V7580">
            <v>2.1</v>
          </cell>
          <cell r="W7580">
            <v>2.1</v>
          </cell>
        </row>
        <row r="7581">
          <cell r="I7581" t="str">
            <v>南竹脑村连通道路</v>
          </cell>
          <cell r="J7581" t="str">
            <v>1327F4309810040</v>
          </cell>
          <cell r="K7581" t="str">
            <v>新村与撤并村便捷连通</v>
          </cell>
          <cell r="L7581" t="str">
            <v>三类地区</v>
          </cell>
          <cell r="M7581"/>
          <cell r="N7581" t="str">
            <v>新建</v>
          </cell>
          <cell r="O7581" t="str">
            <v>南竹脑村</v>
          </cell>
          <cell r="P7581" t="str">
            <v>等外公路</v>
          </cell>
          <cell r="R7581" t="str">
            <v>3</v>
          </cell>
          <cell r="S7581" t="str">
            <v>3.5</v>
          </cell>
          <cell r="T7581" t="str">
            <v>无</v>
          </cell>
          <cell r="U7581">
            <v>0</v>
          </cell>
          <cell r="V7581">
            <v>0.26</v>
          </cell>
          <cell r="W7581">
            <v>0.26</v>
          </cell>
        </row>
        <row r="7582">
          <cell r="I7582" t="str">
            <v>坪塘岭村公路</v>
          </cell>
          <cell r="J7582" t="str">
            <v>1327F4309810015</v>
          </cell>
          <cell r="K7582" t="str">
            <v>新村与撤并村便捷连通</v>
          </cell>
          <cell r="L7582" t="str">
            <v>三类地区</v>
          </cell>
          <cell r="M7582"/>
          <cell r="N7582" t="str">
            <v>新建</v>
          </cell>
          <cell r="O7582" t="str">
            <v>坪塘岭村</v>
          </cell>
          <cell r="P7582" t="str">
            <v>等外公路</v>
          </cell>
          <cell r="R7582" t="str">
            <v>3</v>
          </cell>
          <cell r="S7582" t="str">
            <v>3.5</v>
          </cell>
          <cell r="T7582" t="str">
            <v>WA02430981</v>
          </cell>
          <cell r="U7582">
            <v>0</v>
          </cell>
          <cell r="V7582">
            <v>3.5</v>
          </cell>
          <cell r="W7582">
            <v>3.5</v>
          </cell>
        </row>
        <row r="7583">
          <cell r="I7583" t="str">
            <v>人和村公路</v>
          </cell>
          <cell r="J7583" t="str">
            <v>1327F4309810049</v>
          </cell>
          <cell r="K7583" t="str">
            <v>新村与撤并村便捷连通</v>
          </cell>
          <cell r="L7583" t="str">
            <v>三类地区</v>
          </cell>
          <cell r="M7583"/>
          <cell r="N7583" t="str">
            <v>新建</v>
          </cell>
          <cell r="O7583" t="str">
            <v>人和村</v>
          </cell>
          <cell r="P7583" t="str">
            <v>等外公路</v>
          </cell>
          <cell r="R7583" t="str">
            <v>3</v>
          </cell>
          <cell r="S7583" t="str">
            <v>3.5</v>
          </cell>
          <cell r="T7583" t="str">
            <v>C08I430981</v>
          </cell>
          <cell r="U7583">
            <v>0</v>
          </cell>
          <cell r="V7583">
            <v>1.6</v>
          </cell>
          <cell r="W7583">
            <v>1.6</v>
          </cell>
        </row>
        <row r="7584">
          <cell r="I7584" t="str">
            <v>三星村公路</v>
          </cell>
          <cell r="J7584" t="str">
            <v>1327F4309810045</v>
          </cell>
          <cell r="K7584" t="str">
            <v>新村与撤并村便捷连通</v>
          </cell>
          <cell r="L7584" t="str">
            <v>三类地区</v>
          </cell>
          <cell r="M7584"/>
          <cell r="N7584" t="str">
            <v>新建</v>
          </cell>
          <cell r="O7584" t="str">
            <v>三星村</v>
          </cell>
          <cell r="P7584" t="str">
            <v>等外公路</v>
          </cell>
          <cell r="R7584" t="str">
            <v>3</v>
          </cell>
          <cell r="S7584" t="str">
            <v>3.5</v>
          </cell>
          <cell r="T7584" t="str">
            <v>WB03430981</v>
          </cell>
          <cell r="U7584">
            <v>0</v>
          </cell>
          <cell r="V7584">
            <v>0.65</v>
          </cell>
          <cell r="W7584">
            <v>0.65</v>
          </cell>
        </row>
        <row r="7585">
          <cell r="I7585" t="str">
            <v>三星村连通公路</v>
          </cell>
          <cell r="J7585" t="str">
            <v>1327F4309810002</v>
          </cell>
          <cell r="K7585" t="str">
            <v>新村与撤并村便捷连通</v>
          </cell>
          <cell r="L7585" t="str">
            <v>三类地区</v>
          </cell>
          <cell r="M7585"/>
          <cell r="N7585" t="str">
            <v>新建</v>
          </cell>
          <cell r="O7585" t="str">
            <v>三星村</v>
          </cell>
          <cell r="P7585" t="str">
            <v>等外公路</v>
          </cell>
          <cell r="R7585" t="str">
            <v>3</v>
          </cell>
          <cell r="S7585" t="str">
            <v>3.5</v>
          </cell>
          <cell r="T7585" t="str">
            <v>C53G430981</v>
          </cell>
          <cell r="U7585">
            <v>0</v>
          </cell>
          <cell r="V7585">
            <v>2.1</v>
          </cell>
          <cell r="W7585">
            <v>2.1</v>
          </cell>
        </row>
        <row r="7586">
          <cell r="I7586" t="str">
            <v>三眼塘村环湖路</v>
          </cell>
          <cell r="J7586" t="str">
            <v>1327F4309810027</v>
          </cell>
          <cell r="K7586" t="str">
            <v>新村与撤并村便捷连通</v>
          </cell>
          <cell r="L7586" t="str">
            <v>三类地区</v>
          </cell>
          <cell r="M7586"/>
          <cell r="N7586" t="str">
            <v>新建</v>
          </cell>
          <cell r="O7586" t="str">
            <v>三眼塘村</v>
          </cell>
          <cell r="P7586" t="str">
            <v>等外公路</v>
          </cell>
          <cell r="R7586" t="str">
            <v>3</v>
          </cell>
          <cell r="S7586" t="str">
            <v>5</v>
          </cell>
          <cell r="T7586" t="str">
            <v>WA06430981</v>
          </cell>
          <cell r="U7586">
            <v>0</v>
          </cell>
          <cell r="V7586">
            <v>1.62</v>
          </cell>
          <cell r="W7586">
            <v>1.62</v>
          </cell>
        </row>
        <row r="7587">
          <cell r="I7587" t="str">
            <v>三眼塘村环湖路二期</v>
          </cell>
          <cell r="J7587" t="str">
            <v>1327F4309810029</v>
          </cell>
          <cell r="K7587" t="str">
            <v>新村与撤并村便捷连通</v>
          </cell>
          <cell r="L7587" t="str">
            <v>三类地区</v>
          </cell>
          <cell r="M7587"/>
          <cell r="N7587" t="str">
            <v>升级改造（提质改造）</v>
          </cell>
          <cell r="O7587" t="str">
            <v>三眼塘村</v>
          </cell>
          <cell r="P7587" t="str">
            <v>等外公路</v>
          </cell>
          <cell r="R7587" t="str">
            <v>3</v>
          </cell>
          <cell r="S7587" t="str">
            <v>5</v>
          </cell>
          <cell r="T7587" t="str">
            <v>C071430981</v>
          </cell>
          <cell r="U7587">
            <v>0</v>
          </cell>
          <cell r="V7587">
            <v>2.08</v>
          </cell>
          <cell r="W7587">
            <v>2.08</v>
          </cell>
        </row>
        <row r="7588">
          <cell r="I7588" t="str">
            <v>胜天村公路</v>
          </cell>
          <cell r="J7588" t="str">
            <v>1327F4309810004</v>
          </cell>
          <cell r="K7588" t="str">
            <v>新村与撤并村便捷连通</v>
          </cell>
          <cell r="L7588" t="str">
            <v>三类地区</v>
          </cell>
          <cell r="M7588"/>
          <cell r="N7588" t="str">
            <v>新建</v>
          </cell>
          <cell r="O7588" t="str">
            <v>胜天村</v>
          </cell>
          <cell r="P7588" t="str">
            <v>等外公路</v>
          </cell>
          <cell r="R7588" t="str">
            <v>3</v>
          </cell>
          <cell r="S7588" t="str">
            <v>3.5</v>
          </cell>
          <cell r="T7588" t="str">
            <v>C100430981</v>
          </cell>
          <cell r="U7588">
            <v>0</v>
          </cell>
          <cell r="V7588">
            <v>2.0720000000000001</v>
          </cell>
          <cell r="W7588">
            <v>2.0720000000000001</v>
          </cell>
        </row>
        <row r="7589">
          <cell r="I7589" t="str">
            <v>同丰垸村公路</v>
          </cell>
          <cell r="J7589" t="str">
            <v>1327F4309810020</v>
          </cell>
          <cell r="K7589" t="str">
            <v>新村与撤并村便捷连通</v>
          </cell>
          <cell r="L7589" t="str">
            <v>三类地区</v>
          </cell>
          <cell r="M7589"/>
          <cell r="N7589" t="str">
            <v>新建</v>
          </cell>
          <cell r="O7589" t="str">
            <v>同丰垸村</v>
          </cell>
          <cell r="P7589" t="str">
            <v>等外公路</v>
          </cell>
          <cell r="R7589" t="str">
            <v>3</v>
          </cell>
          <cell r="S7589" t="str">
            <v>3.5</v>
          </cell>
          <cell r="T7589" t="str">
            <v>CZ19430981</v>
          </cell>
          <cell r="U7589">
            <v>0</v>
          </cell>
          <cell r="V7589">
            <v>3</v>
          </cell>
          <cell r="W7589">
            <v>3</v>
          </cell>
        </row>
        <row r="7590">
          <cell r="I7590" t="str">
            <v>团湖洲村公路</v>
          </cell>
          <cell r="J7590" t="str">
            <v>1327F4309810018</v>
          </cell>
          <cell r="K7590" t="str">
            <v>新村与撤并村便捷连通</v>
          </cell>
          <cell r="L7590" t="str">
            <v>三类地区</v>
          </cell>
          <cell r="M7590"/>
          <cell r="N7590" t="str">
            <v>新建</v>
          </cell>
          <cell r="O7590" t="str">
            <v>团湖洲村</v>
          </cell>
          <cell r="P7590" t="str">
            <v>等外公路</v>
          </cell>
          <cell r="R7590" t="str">
            <v>3</v>
          </cell>
          <cell r="S7590" t="str">
            <v>3.5</v>
          </cell>
          <cell r="T7590" t="str">
            <v>WA04430981</v>
          </cell>
          <cell r="U7590">
            <v>0</v>
          </cell>
          <cell r="V7590">
            <v>1.4</v>
          </cell>
          <cell r="W7590">
            <v>1.4</v>
          </cell>
        </row>
        <row r="7591">
          <cell r="I7591" t="str">
            <v>五斗社区公路</v>
          </cell>
          <cell r="J7591" t="str">
            <v>1327F4309810023</v>
          </cell>
          <cell r="K7591" t="str">
            <v>新村与撤并村便捷连通</v>
          </cell>
          <cell r="L7591" t="str">
            <v>三类地区</v>
          </cell>
          <cell r="M7591"/>
          <cell r="N7591" t="str">
            <v>新建</v>
          </cell>
          <cell r="O7591" t="str">
            <v>五斗社区</v>
          </cell>
          <cell r="P7591" t="str">
            <v>等外公路</v>
          </cell>
          <cell r="R7591" t="str">
            <v>3</v>
          </cell>
          <cell r="S7591" t="str">
            <v>3.5</v>
          </cell>
          <cell r="T7591" t="str">
            <v>WA05430981</v>
          </cell>
          <cell r="U7591">
            <v>0</v>
          </cell>
          <cell r="V7591">
            <v>0.75</v>
          </cell>
          <cell r="W7591">
            <v>0.75</v>
          </cell>
        </row>
        <row r="7592">
          <cell r="I7592" t="str">
            <v>熙福村公路</v>
          </cell>
          <cell r="J7592" t="str">
            <v>1327F4309810046</v>
          </cell>
          <cell r="K7592" t="str">
            <v>新村与撤并村便捷连通</v>
          </cell>
          <cell r="L7592" t="str">
            <v>三类地区</v>
          </cell>
          <cell r="M7592"/>
          <cell r="N7592" t="str">
            <v>新建</v>
          </cell>
          <cell r="O7592" t="str">
            <v>熙福村</v>
          </cell>
          <cell r="P7592" t="str">
            <v>等外公路</v>
          </cell>
          <cell r="R7592" t="str">
            <v>3</v>
          </cell>
          <cell r="S7592" t="str">
            <v>3.5</v>
          </cell>
          <cell r="T7592" t="str">
            <v>WB04430981</v>
          </cell>
          <cell r="U7592">
            <v>0</v>
          </cell>
          <cell r="V7592">
            <v>0.74</v>
          </cell>
          <cell r="W7592">
            <v>0.74</v>
          </cell>
        </row>
        <row r="7593">
          <cell r="I7593" t="str">
            <v>新华村公路</v>
          </cell>
          <cell r="J7593" t="str">
            <v>1327F4309810006</v>
          </cell>
          <cell r="K7593" t="str">
            <v>新村与撤并村便捷连通</v>
          </cell>
          <cell r="L7593" t="str">
            <v>三类地区</v>
          </cell>
          <cell r="M7593"/>
          <cell r="N7593" t="str">
            <v>新建</v>
          </cell>
          <cell r="O7593" t="str">
            <v>新华村</v>
          </cell>
          <cell r="P7593" t="str">
            <v>等外公路</v>
          </cell>
          <cell r="R7593" t="str">
            <v>3</v>
          </cell>
          <cell r="S7593" t="str">
            <v>3.5</v>
          </cell>
          <cell r="T7593" t="str">
            <v>CM03430981</v>
          </cell>
          <cell r="U7593">
            <v>0</v>
          </cell>
          <cell r="V7593">
            <v>1.038</v>
          </cell>
          <cell r="W7593">
            <v>1.038</v>
          </cell>
        </row>
        <row r="7594">
          <cell r="I7594" t="str">
            <v>新华村连通道路（二期）</v>
          </cell>
          <cell r="J7594" t="str">
            <v>1327F4309810036</v>
          </cell>
          <cell r="K7594" t="str">
            <v>新村与撤并村便捷连通</v>
          </cell>
          <cell r="L7594" t="str">
            <v>三类地区</v>
          </cell>
          <cell r="M7594"/>
          <cell r="N7594" t="str">
            <v>新建</v>
          </cell>
          <cell r="O7594" t="str">
            <v>新华村</v>
          </cell>
          <cell r="P7594" t="str">
            <v>等外公路</v>
          </cell>
          <cell r="R7594" t="str">
            <v>3</v>
          </cell>
          <cell r="S7594" t="str">
            <v>3.5</v>
          </cell>
          <cell r="T7594" t="str">
            <v>无</v>
          </cell>
          <cell r="U7594">
            <v>0</v>
          </cell>
          <cell r="V7594">
            <v>1.4</v>
          </cell>
          <cell r="W7594">
            <v>1.4</v>
          </cell>
        </row>
        <row r="7595">
          <cell r="I7595" t="str">
            <v>新华村连通道路（一期）</v>
          </cell>
          <cell r="J7595" t="str">
            <v>1327F4309810034</v>
          </cell>
          <cell r="K7595" t="str">
            <v>新村与撤并村便捷连通</v>
          </cell>
          <cell r="L7595" t="str">
            <v>三类地区</v>
          </cell>
          <cell r="M7595"/>
          <cell r="N7595" t="str">
            <v>新建</v>
          </cell>
          <cell r="O7595" t="str">
            <v>新华村</v>
          </cell>
          <cell r="P7595" t="str">
            <v>等外公路</v>
          </cell>
          <cell r="R7595" t="str">
            <v>3</v>
          </cell>
          <cell r="S7595" t="str">
            <v>3.5</v>
          </cell>
          <cell r="T7595" t="str">
            <v>无</v>
          </cell>
          <cell r="U7595">
            <v>0</v>
          </cell>
          <cell r="V7595">
            <v>0.5</v>
          </cell>
          <cell r="W7595">
            <v>0.5</v>
          </cell>
        </row>
        <row r="7596">
          <cell r="I7596" t="str">
            <v>新湾村公路</v>
          </cell>
          <cell r="J7596" t="str">
            <v>1327F4309810022</v>
          </cell>
          <cell r="K7596" t="str">
            <v>新村与撤并村便捷连通</v>
          </cell>
          <cell r="L7596" t="str">
            <v>三类地区</v>
          </cell>
          <cell r="M7596"/>
          <cell r="N7596" t="str">
            <v>新建</v>
          </cell>
          <cell r="O7596" t="str">
            <v>新湾村</v>
          </cell>
          <cell r="P7596" t="str">
            <v>等外公路</v>
          </cell>
          <cell r="R7596" t="str">
            <v>3</v>
          </cell>
          <cell r="S7596" t="str">
            <v>3.5</v>
          </cell>
          <cell r="T7596" t="str">
            <v>CE81430981</v>
          </cell>
          <cell r="U7596">
            <v>0</v>
          </cell>
          <cell r="V7596">
            <v>1</v>
          </cell>
          <cell r="W7596">
            <v>1</v>
          </cell>
        </row>
        <row r="7597">
          <cell r="I7597" t="str">
            <v>徐家岭村公路</v>
          </cell>
          <cell r="J7597" t="str">
            <v>1327F4309810008</v>
          </cell>
          <cell r="K7597" t="str">
            <v>新村与撤并村便捷连通</v>
          </cell>
          <cell r="L7597" t="str">
            <v>三类地区</v>
          </cell>
          <cell r="M7597"/>
          <cell r="N7597" t="str">
            <v>新建</v>
          </cell>
          <cell r="O7597" t="str">
            <v>徐家岭村</v>
          </cell>
          <cell r="P7597" t="str">
            <v>等外公路</v>
          </cell>
          <cell r="R7597" t="str">
            <v>3</v>
          </cell>
          <cell r="S7597" t="str">
            <v>3.5</v>
          </cell>
          <cell r="T7597" t="str">
            <v>CZE5430981</v>
          </cell>
          <cell r="U7597">
            <v>0</v>
          </cell>
          <cell r="V7597">
            <v>1.718</v>
          </cell>
          <cell r="W7597">
            <v>1.718</v>
          </cell>
        </row>
        <row r="7598">
          <cell r="I7598" t="str">
            <v>中和村连通道路（二期）</v>
          </cell>
          <cell r="J7598" t="str">
            <v>1327F4309810033</v>
          </cell>
          <cell r="K7598" t="str">
            <v>新村与撤并村便捷连通</v>
          </cell>
          <cell r="L7598" t="str">
            <v>三类地区</v>
          </cell>
          <cell r="M7598"/>
          <cell r="N7598" t="str">
            <v>新建</v>
          </cell>
          <cell r="O7598" t="str">
            <v>中和村</v>
          </cell>
          <cell r="P7598" t="str">
            <v>等外公路</v>
          </cell>
          <cell r="R7598" t="str">
            <v>3</v>
          </cell>
          <cell r="S7598" t="str">
            <v>3.5</v>
          </cell>
          <cell r="T7598" t="str">
            <v>无</v>
          </cell>
          <cell r="U7598">
            <v>0</v>
          </cell>
          <cell r="V7598">
            <v>1.33</v>
          </cell>
          <cell r="W7598">
            <v>1.33</v>
          </cell>
        </row>
        <row r="7599">
          <cell r="I7599" t="str">
            <v>中和村连通道路（三期）</v>
          </cell>
          <cell r="J7599" t="str">
            <v>1327F4309810031</v>
          </cell>
          <cell r="K7599" t="str">
            <v>新村与撤并村便捷连通</v>
          </cell>
          <cell r="L7599" t="str">
            <v>三类地区</v>
          </cell>
          <cell r="M7599"/>
          <cell r="N7599" t="str">
            <v>新建</v>
          </cell>
          <cell r="O7599" t="str">
            <v>中和村</v>
          </cell>
          <cell r="P7599" t="str">
            <v>等外公路</v>
          </cell>
          <cell r="R7599" t="str">
            <v>3</v>
          </cell>
          <cell r="S7599" t="str">
            <v>3.5</v>
          </cell>
          <cell r="T7599" t="str">
            <v>无</v>
          </cell>
          <cell r="U7599">
            <v>0</v>
          </cell>
          <cell r="V7599">
            <v>1.35</v>
          </cell>
          <cell r="W7599">
            <v>1.35</v>
          </cell>
        </row>
        <row r="7600">
          <cell r="I7600" t="str">
            <v>中和村连通道路（一期）</v>
          </cell>
          <cell r="J7600" t="str">
            <v>1327F4309810030</v>
          </cell>
          <cell r="K7600" t="str">
            <v>新村与撤并村便捷连通</v>
          </cell>
          <cell r="L7600" t="str">
            <v>三类地区</v>
          </cell>
          <cell r="M7600"/>
          <cell r="N7600" t="str">
            <v>新建</v>
          </cell>
          <cell r="O7600" t="str">
            <v>中和村</v>
          </cell>
          <cell r="P7600" t="str">
            <v>等外公路</v>
          </cell>
          <cell r="R7600" t="str">
            <v>3</v>
          </cell>
          <cell r="S7600" t="str">
            <v>3.5</v>
          </cell>
          <cell r="T7600" t="str">
            <v>无</v>
          </cell>
          <cell r="U7600">
            <v>0</v>
          </cell>
          <cell r="V7600">
            <v>1.24</v>
          </cell>
          <cell r="W7600">
            <v>1.24</v>
          </cell>
        </row>
        <row r="7601">
          <cell r="I7601" t="str">
            <v>周公湖公路二期</v>
          </cell>
          <cell r="J7601" t="str">
            <v>1327F4309810035</v>
          </cell>
          <cell r="K7601" t="str">
            <v>新村与撤并村便捷连通</v>
          </cell>
          <cell r="L7601" t="str">
            <v>三类地区</v>
          </cell>
          <cell r="M7601"/>
          <cell r="N7601" t="str">
            <v>新建</v>
          </cell>
          <cell r="O7601" t="str">
            <v>周公湖村</v>
          </cell>
          <cell r="P7601" t="str">
            <v>等外公路</v>
          </cell>
          <cell r="R7601" t="str">
            <v>3</v>
          </cell>
          <cell r="S7601" t="str">
            <v>3.5</v>
          </cell>
          <cell r="T7601" t="str">
            <v>V798430981</v>
          </cell>
          <cell r="U7601">
            <v>0</v>
          </cell>
          <cell r="V7601">
            <v>0.8</v>
          </cell>
          <cell r="W7601">
            <v>0.8</v>
          </cell>
        </row>
        <row r="7602">
          <cell r="I7602" t="str">
            <v>周公湖公路三期</v>
          </cell>
          <cell r="J7602" t="str">
            <v>1327F4309810051</v>
          </cell>
          <cell r="K7602" t="str">
            <v>新村与撤并村便捷连通</v>
          </cell>
          <cell r="L7602" t="str">
            <v>三类地区</v>
          </cell>
          <cell r="M7602"/>
          <cell r="N7602" t="str">
            <v>改建</v>
          </cell>
          <cell r="O7602" t="str">
            <v>周公湖村</v>
          </cell>
          <cell r="P7602" t="str">
            <v>等外公路</v>
          </cell>
          <cell r="R7602" t="str">
            <v>3</v>
          </cell>
          <cell r="S7602" t="str">
            <v>3.5</v>
          </cell>
          <cell r="T7602" t="str">
            <v>C99C430981</v>
          </cell>
          <cell r="U7602">
            <v>0</v>
          </cell>
          <cell r="V7602">
            <v>0.4</v>
          </cell>
          <cell r="W7602">
            <v>0.4</v>
          </cell>
        </row>
        <row r="7603">
          <cell r="I7603" t="str">
            <v>朱冯村公路</v>
          </cell>
          <cell r="J7603" t="str">
            <v>1327F4309810019</v>
          </cell>
          <cell r="K7603" t="str">
            <v>新村与撤并村便捷连通</v>
          </cell>
          <cell r="L7603" t="str">
            <v>三类地区</v>
          </cell>
          <cell r="M7603"/>
          <cell r="N7603" t="str">
            <v>新建</v>
          </cell>
          <cell r="O7603" t="str">
            <v>朱冯村</v>
          </cell>
          <cell r="P7603" t="str">
            <v>等外公路</v>
          </cell>
          <cell r="R7603" t="str">
            <v>3</v>
          </cell>
          <cell r="S7603" t="str">
            <v>3.5</v>
          </cell>
          <cell r="T7603" t="str">
            <v>C038430981</v>
          </cell>
          <cell r="U7603">
            <v>0</v>
          </cell>
          <cell r="V7603">
            <v>1.1000000000000001</v>
          </cell>
          <cell r="W7603">
            <v>1.1000000000000001</v>
          </cell>
        </row>
        <row r="7604">
          <cell r="I7604" t="str">
            <v>紫红洲村连通道路</v>
          </cell>
          <cell r="J7604" t="str">
            <v>1327F4309810028</v>
          </cell>
          <cell r="K7604" t="str">
            <v>新村与撤并村便捷连通</v>
          </cell>
          <cell r="L7604" t="str">
            <v>三类地区</v>
          </cell>
          <cell r="M7604"/>
          <cell r="N7604" t="str">
            <v>新建</v>
          </cell>
          <cell r="O7604" t="str">
            <v>紫红洲村</v>
          </cell>
          <cell r="P7604" t="str">
            <v>等外公路</v>
          </cell>
          <cell r="R7604" t="str">
            <v>3</v>
          </cell>
          <cell r="S7604" t="str">
            <v>3.5</v>
          </cell>
          <cell r="T7604" t="str">
            <v>WA98430981</v>
          </cell>
          <cell r="U7604">
            <v>0</v>
          </cell>
          <cell r="V7604">
            <v>1.4</v>
          </cell>
          <cell r="W7604">
            <v>1.4</v>
          </cell>
        </row>
        <row r="7605">
          <cell r="I7605" t="str">
            <v>长湖村连接道路</v>
          </cell>
          <cell r="J7605" t="str">
            <v>1327F4309900008</v>
          </cell>
          <cell r="K7605" t="str">
            <v>新村与撤并村便捷连通</v>
          </cell>
          <cell r="L7605" t="str">
            <v>三类地区</v>
          </cell>
          <cell r="M7605"/>
          <cell r="N7605" t="str">
            <v>新建</v>
          </cell>
          <cell r="O7605" t="str">
            <v>永兴村</v>
          </cell>
          <cell r="P7605" t="str">
            <v>等外公路</v>
          </cell>
          <cell r="R7605" t="str">
            <v>0</v>
          </cell>
          <cell r="S7605" t="str">
            <v>3.5</v>
          </cell>
          <cell r="T7605" t="str">
            <v>无</v>
          </cell>
          <cell r="U7605">
            <v>0</v>
          </cell>
          <cell r="V7605">
            <v>1.25</v>
          </cell>
          <cell r="W7605">
            <v>1.25</v>
          </cell>
        </row>
        <row r="7606">
          <cell r="I7606" t="str">
            <v>东堤村连接道路</v>
          </cell>
          <cell r="J7606" t="str">
            <v>1327F4309900004</v>
          </cell>
          <cell r="K7606" t="str">
            <v>新村与撤并村便捷连通</v>
          </cell>
          <cell r="L7606" t="str">
            <v>三类地区</v>
          </cell>
          <cell r="M7606"/>
          <cell r="N7606" t="str">
            <v>新建</v>
          </cell>
          <cell r="O7606" t="str">
            <v>有成村</v>
          </cell>
          <cell r="P7606" t="str">
            <v>等外公路</v>
          </cell>
          <cell r="R7606" t="str">
            <v>0</v>
          </cell>
          <cell r="S7606" t="str">
            <v>3.5</v>
          </cell>
          <cell r="T7606" t="str">
            <v>无</v>
          </cell>
          <cell r="U7606">
            <v>0</v>
          </cell>
          <cell r="V7606">
            <v>1.06</v>
          </cell>
          <cell r="W7606">
            <v>1.06</v>
          </cell>
        </row>
        <row r="7607">
          <cell r="I7607" t="str">
            <v>河万村连接道路</v>
          </cell>
          <cell r="J7607" t="str">
            <v>1327F4309900010</v>
          </cell>
          <cell r="K7607" t="str">
            <v>新村与撤并村便捷连通</v>
          </cell>
          <cell r="L7607" t="str">
            <v>三类地区</v>
          </cell>
          <cell r="M7607"/>
          <cell r="N7607" t="str">
            <v>新建</v>
          </cell>
          <cell r="O7607" t="str">
            <v>河心洲村</v>
          </cell>
          <cell r="P7607" t="str">
            <v>等外公路</v>
          </cell>
          <cell r="R7607" t="str">
            <v>0</v>
          </cell>
          <cell r="S7607" t="str">
            <v>3.5</v>
          </cell>
          <cell r="T7607" t="str">
            <v>无</v>
          </cell>
          <cell r="U7607">
            <v>0</v>
          </cell>
          <cell r="V7607">
            <v>0.59</v>
          </cell>
          <cell r="W7607">
            <v>0.59</v>
          </cell>
        </row>
        <row r="7608">
          <cell r="I7608" t="str">
            <v>金福村连接路</v>
          </cell>
          <cell r="J7608" t="str">
            <v>1327F4309900007</v>
          </cell>
          <cell r="K7608" t="str">
            <v>新村与撤并村便捷连通</v>
          </cell>
          <cell r="L7608" t="str">
            <v>三类地区</v>
          </cell>
          <cell r="M7608"/>
          <cell r="N7608" t="str">
            <v>新建</v>
          </cell>
          <cell r="O7608" t="str">
            <v>增福村</v>
          </cell>
          <cell r="P7608" t="str">
            <v>等外公路</v>
          </cell>
          <cell r="R7608" t="str">
            <v>0</v>
          </cell>
          <cell r="S7608" t="str">
            <v>3.5</v>
          </cell>
          <cell r="T7608" t="str">
            <v>无</v>
          </cell>
          <cell r="U7608">
            <v>0</v>
          </cell>
          <cell r="V7608">
            <v>0.72</v>
          </cell>
          <cell r="W7608">
            <v>0.72</v>
          </cell>
        </row>
        <row r="7609">
          <cell r="I7609" t="str">
            <v>利贞村连接道路</v>
          </cell>
          <cell r="J7609" t="str">
            <v>1327F4309900001</v>
          </cell>
          <cell r="K7609" t="str">
            <v>新村与撤并村便捷连通</v>
          </cell>
          <cell r="L7609" t="str">
            <v>三类地区</v>
          </cell>
          <cell r="M7609"/>
          <cell r="N7609" t="str">
            <v>新建</v>
          </cell>
          <cell r="O7609" t="str">
            <v>利厚村</v>
          </cell>
          <cell r="P7609" t="str">
            <v>等外公路</v>
          </cell>
          <cell r="R7609" t="str">
            <v>0</v>
          </cell>
          <cell r="S7609" t="str">
            <v>3.5</v>
          </cell>
          <cell r="T7609" t="str">
            <v>无</v>
          </cell>
          <cell r="U7609">
            <v>0</v>
          </cell>
          <cell r="V7609">
            <v>1.38</v>
          </cell>
          <cell r="W7609">
            <v>1.38</v>
          </cell>
        </row>
        <row r="7610">
          <cell r="I7610" t="str">
            <v>马排村连接道路</v>
          </cell>
          <cell r="J7610" t="str">
            <v>1327F4309900003</v>
          </cell>
          <cell r="K7610" t="str">
            <v>新村与撤并村便捷连通</v>
          </cell>
          <cell r="L7610" t="str">
            <v>三类地区</v>
          </cell>
          <cell r="M7610"/>
          <cell r="N7610" t="str">
            <v>新建</v>
          </cell>
          <cell r="O7610" t="str">
            <v>永兴村</v>
          </cell>
          <cell r="P7610" t="str">
            <v>等外公路</v>
          </cell>
          <cell r="R7610" t="str">
            <v>0</v>
          </cell>
          <cell r="S7610" t="str">
            <v>3.5</v>
          </cell>
          <cell r="T7610" t="str">
            <v>无</v>
          </cell>
          <cell r="U7610">
            <v>0</v>
          </cell>
          <cell r="V7610">
            <v>2.2799999999999998</v>
          </cell>
          <cell r="W7610">
            <v>2.2799999999999998</v>
          </cell>
        </row>
        <row r="7611">
          <cell r="I7611" t="str">
            <v>庆成村连接道路</v>
          </cell>
          <cell r="J7611" t="str">
            <v>1327F4309900005</v>
          </cell>
          <cell r="K7611" t="str">
            <v>新村与撤并村便捷连通</v>
          </cell>
          <cell r="L7611" t="str">
            <v>三类地区</v>
          </cell>
          <cell r="M7611"/>
          <cell r="N7611" t="str">
            <v>新建</v>
          </cell>
          <cell r="O7611" t="str">
            <v>有成村</v>
          </cell>
          <cell r="P7611" t="str">
            <v>等外公路</v>
          </cell>
          <cell r="R7611" t="str">
            <v>0</v>
          </cell>
          <cell r="S7611" t="str">
            <v>3.5</v>
          </cell>
          <cell r="T7611" t="str">
            <v>无</v>
          </cell>
          <cell r="U7611">
            <v>0</v>
          </cell>
          <cell r="V7611">
            <v>2.2599999999999998</v>
          </cell>
          <cell r="W7611">
            <v>2.2599999999999998</v>
          </cell>
        </row>
        <row r="7612">
          <cell r="I7612" t="str">
            <v>腾飞村连接道路</v>
          </cell>
          <cell r="J7612" t="str">
            <v>1327F4309900006</v>
          </cell>
          <cell r="K7612" t="str">
            <v>新村与撤并村便捷连通</v>
          </cell>
          <cell r="L7612" t="str">
            <v>三类地区</v>
          </cell>
          <cell r="M7612"/>
          <cell r="N7612" t="str">
            <v>新建</v>
          </cell>
          <cell r="O7612" t="str">
            <v>王家坝村</v>
          </cell>
          <cell r="P7612" t="str">
            <v>四级公路</v>
          </cell>
          <cell r="R7612" t="str">
            <v>0</v>
          </cell>
          <cell r="S7612" t="str">
            <v>3.5</v>
          </cell>
          <cell r="T7612" t="str">
            <v>无</v>
          </cell>
          <cell r="U7612">
            <v>0</v>
          </cell>
          <cell r="V7612">
            <v>1.4</v>
          </cell>
          <cell r="W7612">
            <v>1.4</v>
          </cell>
        </row>
        <row r="7613">
          <cell r="I7613" t="str">
            <v>西湖浃村连接道路</v>
          </cell>
          <cell r="J7613" t="str">
            <v>1327F4309900002</v>
          </cell>
          <cell r="K7613" t="str">
            <v>新村与撤并村便捷连通</v>
          </cell>
          <cell r="L7613" t="str">
            <v>三类地区</v>
          </cell>
          <cell r="M7613"/>
          <cell r="N7613" t="str">
            <v>新建</v>
          </cell>
          <cell r="O7613" t="str">
            <v>南京湖村</v>
          </cell>
          <cell r="P7613" t="str">
            <v>等外公路</v>
          </cell>
          <cell r="R7613" t="str">
            <v>0</v>
          </cell>
          <cell r="S7613" t="str">
            <v>3.5</v>
          </cell>
          <cell r="T7613" t="str">
            <v>无</v>
          </cell>
          <cell r="U7613">
            <v>0</v>
          </cell>
          <cell r="V7613">
            <v>1.4</v>
          </cell>
          <cell r="W7613">
            <v>1.4</v>
          </cell>
        </row>
        <row r="7614">
          <cell r="I7614" t="str">
            <v>新明村连接道路</v>
          </cell>
          <cell r="J7614" t="str">
            <v>1327F4309900011</v>
          </cell>
          <cell r="K7614" t="str">
            <v>新村与撤并村便捷连通</v>
          </cell>
          <cell r="L7614" t="str">
            <v>三类地区</v>
          </cell>
          <cell r="M7614"/>
          <cell r="N7614" t="str">
            <v>新建</v>
          </cell>
          <cell r="O7614" t="str">
            <v>铭新村</v>
          </cell>
          <cell r="P7614" t="str">
            <v>四级公路</v>
          </cell>
          <cell r="R7614" t="str">
            <v>0</v>
          </cell>
          <cell r="S7614" t="str">
            <v>3.5</v>
          </cell>
          <cell r="T7614" t="str">
            <v>无</v>
          </cell>
          <cell r="U7614">
            <v>0</v>
          </cell>
          <cell r="V7614">
            <v>1.08</v>
          </cell>
          <cell r="W7614">
            <v>1.08</v>
          </cell>
        </row>
        <row r="7615">
          <cell r="I7615" t="str">
            <v>新裕村连接道路</v>
          </cell>
          <cell r="J7615" t="str">
            <v>1327F4309900012</v>
          </cell>
          <cell r="K7615" t="str">
            <v>新村与撤并村便捷连通</v>
          </cell>
          <cell r="L7615" t="str">
            <v>三类地区</v>
          </cell>
          <cell r="M7615"/>
          <cell r="N7615" t="str">
            <v>新建</v>
          </cell>
          <cell r="O7615" t="str">
            <v>民和村</v>
          </cell>
          <cell r="P7615" t="str">
            <v>等外公路</v>
          </cell>
          <cell r="R7615" t="str">
            <v>0</v>
          </cell>
          <cell r="S7615" t="str">
            <v>3.5</v>
          </cell>
          <cell r="T7615" t="str">
            <v>无</v>
          </cell>
          <cell r="U7615">
            <v>0</v>
          </cell>
          <cell r="V7615">
            <v>1.3</v>
          </cell>
          <cell r="W7615">
            <v>1.3</v>
          </cell>
        </row>
        <row r="7616">
          <cell r="I7616" t="str">
            <v>芸洲村连接道路</v>
          </cell>
          <cell r="J7616" t="str">
            <v>1327F4309900009</v>
          </cell>
          <cell r="K7616" t="str">
            <v>新村与撤并村便捷连通</v>
          </cell>
          <cell r="L7616" t="str">
            <v>三类地区</v>
          </cell>
          <cell r="M7616"/>
          <cell r="N7616" t="str">
            <v>新建</v>
          </cell>
          <cell r="O7616" t="str">
            <v>老河口村</v>
          </cell>
          <cell r="P7616" t="str">
            <v>等外公路</v>
          </cell>
          <cell r="R7616" t="str">
            <v>0</v>
          </cell>
          <cell r="S7616" t="str">
            <v>3.5</v>
          </cell>
          <cell r="T7616" t="str">
            <v>无</v>
          </cell>
          <cell r="U7616">
            <v>0</v>
          </cell>
          <cell r="V7616">
            <v>0.89</v>
          </cell>
          <cell r="W7616">
            <v>0.89</v>
          </cell>
        </row>
        <row r="7617">
          <cell r="I7617" t="str">
            <v>仰天湖瑶族乡通三级公路</v>
          </cell>
          <cell r="J7617" t="str">
            <v>1316F4310020002</v>
          </cell>
          <cell r="K7617" t="str">
            <v>乡镇通三级（路面宽7米）及以上农村公路</v>
          </cell>
          <cell r="L7617" t="str">
            <v>三类地区</v>
          </cell>
          <cell r="M7617"/>
          <cell r="N7617" t="str">
            <v>改扩建</v>
          </cell>
          <cell r="O7617" t="str">
            <v>仰天湖瑶族乡</v>
          </cell>
          <cell r="P7617" t="str">
            <v>四级公路</v>
          </cell>
          <cell r="Q7617" t="str">
            <v>三级公路</v>
          </cell>
          <cell r="T7617" t="str">
            <v>Y577431002</v>
          </cell>
          <cell r="U7617">
            <v>0</v>
          </cell>
          <cell r="V7617">
            <v>11</v>
          </cell>
          <cell r="W7617">
            <v>11</v>
          </cell>
        </row>
        <row r="7618">
          <cell r="I7618" t="str">
            <v>X074桂阳县四里陇山下-飞仙黄土公路</v>
          </cell>
          <cell r="J7618" t="str">
            <v>1316F4310210003</v>
          </cell>
          <cell r="K7618" t="str">
            <v>乡镇通三级（路面宽7米）及以上农村公路</v>
          </cell>
          <cell r="L7618" t="str">
            <v>三类地区</v>
          </cell>
          <cell r="M7618"/>
          <cell r="N7618" t="str">
            <v>改扩建</v>
          </cell>
          <cell r="O7618" t="str">
            <v>四里镇</v>
          </cell>
          <cell r="P7618" t="str">
            <v>四级公路</v>
          </cell>
          <cell r="Q7618" t="str">
            <v>二级公路</v>
          </cell>
          <cell r="T7618" t="str">
            <v>X074431021</v>
          </cell>
          <cell r="U7618">
            <v>0</v>
          </cell>
          <cell r="V7618">
            <v>3</v>
          </cell>
          <cell r="W7618">
            <v>3</v>
          </cell>
        </row>
        <row r="7619">
          <cell r="I7619" t="str">
            <v>桂阳县塘市-杨柳公路</v>
          </cell>
          <cell r="J7619" t="str">
            <v>1316F4310210002</v>
          </cell>
          <cell r="K7619" t="str">
            <v>乡镇通三级（路面宽7米）及以上农村公路</v>
          </cell>
          <cell r="L7619" t="str">
            <v>三类地区</v>
          </cell>
          <cell r="M7619"/>
          <cell r="N7619" t="str">
            <v>改扩建</v>
          </cell>
          <cell r="O7619" t="str">
            <v>白水瑶族乡</v>
          </cell>
          <cell r="P7619" t="str">
            <v>四级公路</v>
          </cell>
          <cell r="Q7619" t="str">
            <v>二级公路</v>
          </cell>
          <cell r="T7619" t="str">
            <v>X072431021、X003431021</v>
          </cell>
          <cell r="U7619">
            <v>0</v>
          </cell>
          <cell r="V7619">
            <v>21</v>
          </cell>
          <cell r="W7619">
            <v>21</v>
          </cell>
        </row>
        <row r="7620">
          <cell r="I7620" t="str">
            <v>雷坪镇通三级公路</v>
          </cell>
          <cell r="J7620" t="str">
            <v>1316F4310210005</v>
          </cell>
          <cell r="K7620" t="str">
            <v>乡镇通三级（路面宽7米）及以上农村公路</v>
          </cell>
          <cell r="L7620" t="str">
            <v>三类地区</v>
          </cell>
          <cell r="M7620"/>
          <cell r="O7620" t="str">
            <v>雷坪镇</v>
          </cell>
          <cell r="P7620" t="str">
            <v>四级公路</v>
          </cell>
          <cell r="Q7620" t="str">
            <v>三级公路</v>
          </cell>
          <cell r="T7620" t="str">
            <v>X053431021</v>
          </cell>
          <cell r="U7620">
            <v>0</v>
          </cell>
          <cell r="V7620">
            <v>8.3000000000000007</v>
          </cell>
          <cell r="W7620">
            <v>8.3000000000000007</v>
          </cell>
        </row>
        <row r="7621">
          <cell r="I7621" t="str">
            <v>赤石乡通三级公路</v>
          </cell>
          <cell r="J7621" t="str">
            <v>131601F4310220001</v>
          </cell>
          <cell r="K7621" t="str">
            <v>乡镇通三级（路面宽7米）及以上农村公路</v>
          </cell>
          <cell r="L7621" t="str">
            <v>一类地区</v>
          </cell>
          <cell r="M7621" t="str">
            <v>国家贫困县</v>
          </cell>
          <cell r="N7621" t="str">
            <v>改扩建</v>
          </cell>
          <cell r="O7621" t="str">
            <v>赤石乡</v>
          </cell>
          <cell r="P7621" t="str">
            <v>四级公路</v>
          </cell>
          <cell r="Q7621" t="str">
            <v>三级公路</v>
          </cell>
          <cell r="T7621" t="str">
            <v>Y705431022</v>
          </cell>
          <cell r="U7621">
            <v>0</v>
          </cell>
          <cell r="V7621">
            <v>4.7</v>
          </cell>
          <cell r="W7621">
            <v>4.7</v>
          </cell>
        </row>
        <row r="7622">
          <cell r="I7622" t="str">
            <v>X065长村乡至S346</v>
          </cell>
          <cell r="J7622" t="str">
            <v>1316F4310220002</v>
          </cell>
          <cell r="K7622" t="str">
            <v>乡镇通三级（路面宽7米）及以上农村公路</v>
          </cell>
          <cell r="L7622" t="str">
            <v>一类地区</v>
          </cell>
          <cell r="M7622" t="str">
            <v>国家贫困县</v>
          </cell>
          <cell r="N7622" t="str">
            <v>改扩建</v>
          </cell>
          <cell r="O7622" t="str">
            <v>长村乡</v>
          </cell>
          <cell r="P7622" t="str">
            <v>四级公路</v>
          </cell>
          <cell r="Q7622" t="str">
            <v>三级公路</v>
          </cell>
          <cell r="T7622" t="str">
            <v>X065431022</v>
          </cell>
          <cell r="U7622">
            <v>0</v>
          </cell>
          <cell r="V7622">
            <v>2.4</v>
          </cell>
          <cell r="W7622">
            <v>2.4</v>
          </cell>
        </row>
        <row r="7623">
          <cell r="I7623" t="str">
            <v>X167天塘镇至S215</v>
          </cell>
          <cell r="J7623" t="str">
            <v>1316F4310220001</v>
          </cell>
          <cell r="K7623" t="str">
            <v>乡镇通三级（路面宽7米）及以上农村公路</v>
          </cell>
          <cell r="L7623" t="str">
            <v>一类地区</v>
          </cell>
          <cell r="M7623" t="str">
            <v>国家贫困县</v>
          </cell>
          <cell r="N7623" t="str">
            <v>改扩建</v>
          </cell>
          <cell r="O7623" t="str">
            <v>天塘镇</v>
          </cell>
          <cell r="P7623" t="str">
            <v>四级公路</v>
          </cell>
          <cell r="Q7623" t="str">
            <v>三级公路</v>
          </cell>
          <cell r="T7623" t="str">
            <v>X167431022</v>
          </cell>
          <cell r="U7623">
            <v>7.4</v>
          </cell>
          <cell r="V7623">
            <v>14.2</v>
          </cell>
          <cell r="W7623">
            <v>6.8</v>
          </cell>
        </row>
        <row r="7624">
          <cell r="I7624" t="str">
            <v>五岭镇通三级公路</v>
          </cell>
          <cell r="J7624" t="str">
            <v>1316F4310220003</v>
          </cell>
          <cell r="K7624" t="str">
            <v>乡镇通三级（路面宽7米）及以上农村公路</v>
          </cell>
          <cell r="L7624" t="str">
            <v>一类地区</v>
          </cell>
          <cell r="M7624" t="str">
            <v>国家贫困县</v>
          </cell>
          <cell r="N7624" t="str">
            <v>改扩建</v>
          </cell>
          <cell r="O7624" t="str">
            <v>五岭镇</v>
          </cell>
          <cell r="P7624" t="str">
            <v>四级公路</v>
          </cell>
          <cell r="Q7624" t="str">
            <v>三级公路</v>
          </cell>
          <cell r="T7624" t="str">
            <v>Y713431022</v>
          </cell>
          <cell r="U7624">
            <v>0</v>
          </cell>
          <cell r="V7624">
            <v>6.5439999999999996</v>
          </cell>
          <cell r="W7624">
            <v>6.6589999999999998</v>
          </cell>
        </row>
        <row r="7625">
          <cell r="I7625" t="str">
            <v>大布江至S345</v>
          </cell>
          <cell r="J7625" t="str">
            <v>1316F4310230002</v>
          </cell>
          <cell r="K7625" t="str">
            <v>乡镇通三级（路面宽7米）及以上农村公路</v>
          </cell>
          <cell r="L7625" t="str">
            <v>三类地区</v>
          </cell>
          <cell r="M7625"/>
          <cell r="N7625" t="str">
            <v>改扩建</v>
          </cell>
          <cell r="O7625" t="str">
            <v>大布江乡</v>
          </cell>
          <cell r="P7625" t="str">
            <v>四级公路</v>
          </cell>
          <cell r="Q7625" t="str">
            <v>三级公路</v>
          </cell>
          <cell r="T7625" t="str">
            <v>X040431023</v>
          </cell>
          <cell r="U7625">
            <v>0</v>
          </cell>
          <cell r="V7625">
            <v>6.35</v>
          </cell>
          <cell r="W7625">
            <v>6.35</v>
          </cell>
        </row>
        <row r="7626">
          <cell r="I7626" t="str">
            <v>七甲乡通三级公路</v>
          </cell>
          <cell r="J7626" t="str">
            <v>131601F4310230001</v>
          </cell>
          <cell r="K7626" t="str">
            <v>乡镇通三级（路面宽7米）及以上农村公路</v>
          </cell>
          <cell r="L7626" t="str">
            <v>三类地区</v>
          </cell>
          <cell r="M7626"/>
          <cell r="N7626" t="str">
            <v>改扩建</v>
          </cell>
          <cell r="O7626" t="str">
            <v>七甲乡</v>
          </cell>
          <cell r="P7626" t="str">
            <v>四级公路</v>
          </cell>
          <cell r="Q7626" t="str">
            <v>三级公路</v>
          </cell>
          <cell r="T7626" t="str">
            <v>X041431023</v>
          </cell>
          <cell r="U7626">
            <v>0</v>
          </cell>
          <cell r="V7626">
            <v>6.52</v>
          </cell>
          <cell r="W7626">
            <v>6.52</v>
          </cell>
        </row>
        <row r="7627">
          <cell r="I7627" t="str">
            <v>悦来至S345</v>
          </cell>
          <cell r="J7627" t="str">
            <v>1316F4310230003</v>
          </cell>
          <cell r="K7627" t="str">
            <v>乡镇通三级（路面宽7米）及以上农村公路</v>
          </cell>
          <cell r="L7627" t="str">
            <v>三类地区</v>
          </cell>
          <cell r="M7627"/>
          <cell r="N7627" t="str">
            <v>改扩建</v>
          </cell>
          <cell r="O7627" t="str">
            <v>悦来镇</v>
          </cell>
          <cell r="P7627" t="str">
            <v>四级公路</v>
          </cell>
          <cell r="Q7627" t="str">
            <v>三级公路</v>
          </cell>
          <cell r="T7627" t="str">
            <v>X054431023</v>
          </cell>
          <cell r="U7627">
            <v>0</v>
          </cell>
          <cell r="V7627">
            <v>4.3899999999999997</v>
          </cell>
          <cell r="W7627">
            <v>4.3899999999999997</v>
          </cell>
        </row>
        <row r="7628">
          <cell r="I7628" t="str">
            <v>普满乡连G234公路</v>
          </cell>
          <cell r="J7628" t="str">
            <v>131601F4310240001</v>
          </cell>
          <cell r="K7628" t="str">
            <v>乡镇通三级（路面宽7米）及以上农村公路</v>
          </cell>
          <cell r="L7628" t="str">
            <v>三类地区</v>
          </cell>
          <cell r="M7628"/>
          <cell r="N7628" t="str">
            <v>改扩建</v>
          </cell>
          <cell r="O7628" t="str">
            <v>普满乡</v>
          </cell>
          <cell r="P7628" t="str">
            <v>四级公路</v>
          </cell>
          <cell r="Q7628" t="str">
            <v>三级公路</v>
          </cell>
          <cell r="T7628" t="str">
            <v>X075431024</v>
          </cell>
          <cell r="U7628">
            <v>0</v>
          </cell>
          <cell r="V7628">
            <v>3.35</v>
          </cell>
          <cell r="W7628">
            <v>3.35</v>
          </cell>
        </row>
        <row r="7629">
          <cell r="I7629" t="str">
            <v>坦坪镇-苗圃公路</v>
          </cell>
          <cell r="J7629" t="str">
            <v>1316F4310240001</v>
          </cell>
          <cell r="K7629" t="str">
            <v>乡镇通三级（路面宽7米）及以上农村公路</v>
          </cell>
          <cell r="L7629" t="str">
            <v>三类地区</v>
          </cell>
          <cell r="M7629"/>
          <cell r="N7629" t="str">
            <v>改扩建</v>
          </cell>
          <cell r="O7629" t="str">
            <v>坦坪镇</v>
          </cell>
          <cell r="P7629" t="str">
            <v>四级公路</v>
          </cell>
          <cell r="Q7629" t="str">
            <v>三级公路</v>
          </cell>
          <cell r="T7629" t="str">
            <v>X192431024</v>
          </cell>
          <cell r="U7629">
            <v>5.6479999999999997</v>
          </cell>
          <cell r="V7629">
            <v>9.9480000000000004</v>
          </cell>
          <cell r="W7629">
            <v>4.3</v>
          </cell>
        </row>
        <row r="7630">
          <cell r="I7630" t="str">
            <v>龟头坳-横头</v>
          </cell>
          <cell r="J7630" t="str">
            <v>1316F4310250002</v>
          </cell>
          <cell r="K7630" t="str">
            <v>乡镇通三级（路面宽7米）及以上农村公路</v>
          </cell>
          <cell r="L7630" t="str">
            <v>三类地区</v>
          </cell>
          <cell r="M7630"/>
          <cell r="N7630" t="str">
            <v>改扩建</v>
          </cell>
          <cell r="O7630" t="str">
            <v>西山瑶族乡</v>
          </cell>
          <cell r="P7630" t="str">
            <v>四级公路</v>
          </cell>
          <cell r="Q7630" t="str">
            <v>三级公路</v>
          </cell>
          <cell r="T7630" t="str">
            <v>X086431025</v>
          </cell>
          <cell r="U7630">
            <v>0</v>
          </cell>
          <cell r="V7630">
            <v>8.7219999999999995</v>
          </cell>
          <cell r="W7630">
            <v>8.7219999999999995</v>
          </cell>
        </row>
        <row r="7631">
          <cell r="I7631" t="str">
            <v>万水-最乐亭</v>
          </cell>
          <cell r="J7631" t="str">
            <v>1316F4310250003</v>
          </cell>
          <cell r="K7631" t="str">
            <v>乡镇通三级（路面宽7米）及以上农村公路</v>
          </cell>
          <cell r="L7631" t="str">
            <v>三类地区</v>
          </cell>
          <cell r="M7631"/>
          <cell r="N7631" t="str">
            <v>改扩建</v>
          </cell>
          <cell r="O7631" t="str">
            <v>万水乡</v>
          </cell>
          <cell r="P7631" t="str">
            <v>四级公路</v>
          </cell>
          <cell r="Q7631" t="str">
            <v>二级公路</v>
          </cell>
          <cell r="T7631" t="str">
            <v>X082431025</v>
          </cell>
          <cell r="U7631">
            <v>0</v>
          </cell>
          <cell r="V7631">
            <v>8.4659999999999993</v>
          </cell>
          <cell r="W7631">
            <v>8.4659999999999993</v>
          </cell>
        </row>
        <row r="7632">
          <cell r="I7632" t="str">
            <v>泉水镇通三级公路新建工程</v>
          </cell>
          <cell r="J7632" t="str">
            <v>1316F4310260009</v>
          </cell>
          <cell r="K7632" t="str">
            <v>乡镇通三级（路面宽7米）及以上农村公路</v>
          </cell>
          <cell r="L7632" t="str">
            <v>一类地区</v>
          </cell>
          <cell r="M7632" t="str">
            <v>国家贫困县</v>
          </cell>
          <cell r="N7632" t="str">
            <v>改扩建</v>
          </cell>
          <cell r="O7632" t="str">
            <v>泉水镇</v>
          </cell>
          <cell r="P7632" t="str">
            <v>四级公路</v>
          </cell>
          <cell r="Q7632" t="str">
            <v>三级公路</v>
          </cell>
          <cell r="T7632" t="str">
            <v>X005431026</v>
          </cell>
          <cell r="U7632">
            <v>0</v>
          </cell>
          <cell r="V7632">
            <v>13.9</v>
          </cell>
          <cell r="W7632">
            <v>13.9</v>
          </cell>
        </row>
        <row r="7633">
          <cell r="I7633" t="str">
            <v>X001汝城县石壁山至三角坪公路</v>
          </cell>
          <cell r="J7633" t="str">
            <v>1316F4310260010</v>
          </cell>
          <cell r="K7633" t="str">
            <v>乡镇通三级（路面宽7米）及以上农村公路</v>
          </cell>
          <cell r="L7633" t="str">
            <v>一类地区</v>
          </cell>
          <cell r="M7633" t="str">
            <v>国家贫困县</v>
          </cell>
          <cell r="N7633" t="str">
            <v>改扩建</v>
          </cell>
          <cell r="O7633" t="str">
            <v>濠头乡</v>
          </cell>
          <cell r="P7633" t="str">
            <v>四级公路</v>
          </cell>
          <cell r="Q7633" t="str">
            <v>三级公路</v>
          </cell>
          <cell r="T7633" t="str">
            <v>X001431026</v>
          </cell>
          <cell r="U7633">
            <v>0</v>
          </cell>
          <cell r="V7633">
            <v>17</v>
          </cell>
          <cell r="W7633">
            <v>17</v>
          </cell>
        </row>
        <row r="7634">
          <cell r="I7634" t="str">
            <v>马桥镇通三级公路</v>
          </cell>
          <cell r="J7634" t="str">
            <v>1316F4310260011</v>
          </cell>
          <cell r="K7634" t="str">
            <v>乡镇通三级（路面宽7米）及以上农村公路</v>
          </cell>
          <cell r="L7634" t="str">
            <v>一类地区</v>
          </cell>
          <cell r="M7634" t="str">
            <v>国家贫困县</v>
          </cell>
          <cell r="O7634" t="str">
            <v>马桥镇</v>
          </cell>
          <cell r="P7634" t="str">
            <v>四级公路</v>
          </cell>
          <cell r="Q7634" t="str">
            <v>三级公路</v>
          </cell>
          <cell r="T7634" t="str">
            <v>X016431026</v>
          </cell>
          <cell r="U7634">
            <v>0</v>
          </cell>
          <cell r="V7634">
            <v>3</v>
          </cell>
          <cell r="W7634">
            <v>3</v>
          </cell>
        </row>
        <row r="7635">
          <cell r="I7635" t="str">
            <v>两水口至青山公路</v>
          </cell>
          <cell r="J7635" t="str">
            <v>1316F4310270001</v>
          </cell>
          <cell r="K7635" t="str">
            <v>乡镇通三级（路面宽7米）及以上农村公路</v>
          </cell>
          <cell r="L7635" t="str">
            <v>一类地区</v>
          </cell>
          <cell r="M7635" t="str">
            <v>国家贫困县</v>
          </cell>
          <cell r="N7635" t="str">
            <v>改扩建</v>
          </cell>
          <cell r="O7635" t="str">
            <v>青山乡</v>
          </cell>
          <cell r="P7635" t="str">
            <v>四级公路</v>
          </cell>
          <cell r="Q7635" t="str">
            <v>三级公路</v>
          </cell>
          <cell r="T7635" t="str">
            <v>X005431027</v>
          </cell>
          <cell r="U7635">
            <v>25.376000000000001</v>
          </cell>
          <cell r="V7635">
            <v>35.119</v>
          </cell>
          <cell r="W7635">
            <v>9.7430000000000003</v>
          </cell>
        </row>
        <row r="7636">
          <cell r="I7636" t="str">
            <v>沙田至江西门公路</v>
          </cell>
          <cell r="J7636" t="str">
            <v>131301F4310270002</v>
          </cell>
          <cell r="K7636" t="str">
            <v>乡镇通三级（路面宽7米）及以上农村公路</v>
          </cell>
          <cell r="L7636" t="str">
            <v>一类地区</v>
          </cell>
          <cell r="M7636" t="str">
            <v>国家贫困县</v>
          </cell>
          <cell r="N7636" t="str">
            <v>改扩建</v>
          </cell>
          <cell r="O7636" t="str">
            <v>东洛乡</v>
          </cell>
          <cell r="P7636" t="str">
            <v>四级公路</v>
          </cell>
          <cell r="Q7636" t="str">
            <v>三级公路</v>
          </cell>
          <cell r="T7636" t="str">
            <v>X011431027</v>
          </cell>
          <cell r="U7636">
            <v>0</v>
          </cell>
          <cell r="V7636">
            <v>6.4</v>
          </cell>
          <cell r="W7636">
            <v>6.4</v>
          </cell>
        </row>
        <row r="7637">
          <cell r="I7637" t="str">
            <v>新坊乡通三级公路</v>
          </cell>
          <cell r="J7637" t="str">
            <v>1316F4310270002</v>
          </cell>
          <cell r="K7637" t="str">
            <v>乡镇通三级（路面宽7米）及以上农村公路</v>
          </cell>
          <cell r="L7637" t="str">
            <v>一类地区</v>
          </cell>
          <cell r="M7637" t="str">
            <v>国家贫困县</v>
          </cell>
          <cell r="O7637" t="str">
            <v>新坊乡</v>
          </cell>
          <cell r="P7637" t="str">
            <v>四级公路</v>
          </cell>
          <cell r="Q7637" t="str">
            <v>三级公路</v>
          </cell>
          <cell r="T7637" t="str">
            <v>X127431027</v>
          </cell>
          <cell r="U7637">
            <v>0</v>
          </cell>
          <cell r="V7637">
            <v>8.26</v>
          </cell>
          <cell r="W7637">
            <v>8.26</v>
          </cell>
        </row>
        <row r="7638">
          <cell r="I7638" t="str">
            <v>新坊至杨柳湾公路</v>
          </cell>
          <cell r="J7638" t="str">
            <v>131301F4310270005</v>
          </cell>
          <cell r="K7638" t="str">
            <v>乡镇通三级（路面宽7米）及以上农村公路</v>
          </cell>
          <cell r="L7638" t="str">
            <v>一类地区</v>
          </cell>
          <cell r="M7638" t="str">
            <v>国家贫困县</v>
          </cell>
          <cell r="N7638" t="str">
            <v>改扩建</v>
          </cell>
          <cell r="O7638" t="str">
            <v>普乐镇</v>
          </cell>
          <cell r="P7638" t="str">
            <v>四级公路</v>
          </cell>
          <cell r="Q7638" t="str">
            <v>三级公路</v>
          </cell>
          <cell r="T7638" t="str">
            <v>X127431027</v>
          </cell>
          <cell r="U7638">
            <v>8.26</v>
          </cell>
          <cell r="V7638">
            <v>15.163</v>
          </cell>
          <cell r="W7638">
            <v>6.9029999999999996</v>
          </cell>
        </row>
        <row r="7639">
          <cell r="I7639" t="str">
            <v>X002安仁县夹口-承坪公路</v>
          </cell>
          <cell r="J7639" t="str">
            <v>1316F4310280005</v>
          </cell>
          <cell r="K7639" t="str">
            <v>乡镇通三级（路面宽7米）及以上农村公路</v>
          </cell>
          <cell r="L7639" t="str">
            <v>一类地区</v>
          </cell>
          <cell r="M7639" t="str">
            <v>国家贫困县</v>
          </cell>
          <cell r="N7639" t="str">
            <v>改扩建</v>
          </cell>
          <cell r="O7639" t="str">
            <v>承坪乡</v>
          </cell>
          <cell r="P7639" t="str">
            <v>四级公路</v>
          </cell>
          <cell r="Q7639" t="str">
            <v>三级公路</v>
          </cell>
          <cell r="T7639" t="str">
            <v>X002431028</v>
          </cell>
          <cell r="U7639">
            <v>0</v>
          </cell>
          <cell r="V7639">
            <v>4.76</v>
          </cell>
          <cell r="W7639">
            <v>4.76</v>
          </cell>
        </row>
        <row r="7640">
          <cell r="I7640" t="str">
            <v>X149安仁县周古坪-洋际公路</v>
          </cell>
          <cell r="J7640" t="str">
            <v>1316F4310280002</v>
          </cell>
          <cell r="K7640" t="str">
            <v>乡镇通三级（路面宽7米）及以上农村公路</v>
          </cell>
          <cell r="L7640" t="str">
            <v>一类地区</v>
          </cell>
          <cell r="M7640" t="str">
            <v>国家贫困县</v>
          </cell>
          <cell r="N7640" t="str">
            <v>改扩建</v>
          </cell>
          <cell r="O7640" t="str">
            <v>洋际乡</v>
          </cell>
          <cell r="P7640" t="str">
            <v>四级公路</v>
          </cell>
          <cell r="Q7640" t="str">
            <v>三级公路</v>
          </cell>
          <cell r="T7640" t="str">
            <v>X149431028</v>
          </cell>
          <cell r="U7640">
            <v>1.579</v>
          </cell>
          <cell r="V7640">
            <v>10.519</v>
          </cell>
          <cell r="W7640">
            <v>8.94</v>
          </cell>
        </row>
        <row r="7641">
          <cell r="I7641" t="str">
            <v>茶叶-华王</v>
          </cell>
          <cell r="J7641" t="str">
            <v>1316F4310280001</v>
          </cell>
          <cell r="K7641" t="str">
            <v>乡镇通三级（路面宽7米）及以上农村公路</v>
          </cell>
          <cell r="L7641" t="str">
            <v>一类地区</v>
          </cell>
          <cell r="M7641" t="str">
            <v>国家贫困县</v>
          </cell>
          <cell r="N7641" t="str">
            <v>新建</v>
          </cell>
          <cell r="O7641" t="str">
            <v>华王乡</v>
          </cell>
          <cell r="P7641" t="str">
            <v>四级公路</v>
          </cell>
          <cell r="Q7641" t="str">
            <v>三级公路</v>
          </cell>
          <cell r="T7641" t="str">
            <v>X036431028</v>
          </cell>
          <cell r="U7641">
            <v>5.6849999999999996</v>
          </cell>
          <cell r="V7641">
            <v>8.6850000000000005</v>
          </cell>
          <cell r="W7641">
            <v>3</v>
          </cell>
        </row>
        <row r="7642">
          <cell r="I7642" t="str">
            <v>牌楼乡通三级公路</v>
          </cell>
          <cell r="J7642" t="str">
            <v>1316F4310280007</v>
          </cell>
          <cell r="K7642" t="str">
            <v>乡镇通三级（路面宽7米）及以上农村公路</v>
          </cell>
          <cell r="L7642" t="str">
            <v>一类地区</v>
          </cell>
          <cell r="M7642" t="str">
            <v>国家贫困县</v>
          </cell>
          <cell r="O7642" t="str">
            <v>牌楼乡</v>
          </cell>
          <cell r="P7642" t="str">
            <v>四级公路</v>
          </cell>
          <cell r="Q7642" t="str">
            <v>三级公路</v>
          </cell>
          <cell r="T7642" t="str">
            <v>X003431028</v>
          </cell>
          <cell r="U7642">
            <v>0</v>
          </cell>
          <cell r="V7642">
            <v>7.5019999999999998</v>
          </cell>
          <cell r="W7642">
            <v>7.5019999999999998</v>
          </cell>
        </row>
        <row r="7643">
          <cell r="I7643" t="str">
            <v>资兴市回龙山瑶族乡通三级公路</v>
          </cell>
          <cell r="J7643" t="str">
            <v>1316F4310810002</v>
          </cell>
          <cell r="K7643" t="str">
            <v>乡镇通三级（路面宽7米）及以上农村公路</v>
          </cell>
          <cell r="L7643" t="str">
            <v>三类地区</v>
          </cell>
          <cell r="M7643"/>
          <cell r="N7643" t="str">
            <v>改扩建</v>
          </cell>
          <cell r="O7643" t="str">
            <v>回龙山瑶族乡</v>
          </cell>
          <cell r="P7643" t="str">
            <v>四级公路</v>
          </cell>
          <cell r="Q7643" t="str">
            <v>三级公路</v>
          </cell>
          <cell r="T7643" t="str">
            <v>X033431081</v>
          </cell>
          <cell r="U7643">
            <v>0</v>
          </cell>
          <cell r="V7643">
            <v>4.8099999999999996</v>
          </cell>
          <cell r="W7643">
            <v>4.8099999999999996</v>
          </cell>
        </row>
        <row r="7644">
          <cell r="I7644" t="str">
            <v>资兴市汤溪镇通三级公路改造</v>
          </cell>
          <cell r="J7644" t="str">
            <v>1316F4310810001</v>
          </cell>
          <cell r="K7644" t="str">
            <v>乡镇通三级（路面宽7米）及以上农村公路</v>
          </cell>
          <cell r="L7644" t="str">
            <v>三类地区</v>
          </cell>
          <cell r="M7644"/>
          <cell r="N7644" t="str">
            <v>改扩建</v>
          </cell>
          <cell r="O7644" t="str">
            <v>汤溪镇</v>
          </cell>
          <cell r="P7644" t="str">
            <v>四级公路</v>
          </cell>
          <cell r="Q7644" t="str">
            <v>三级公路</v>
          </cell>
          <cell r="T7644" t="str">
            <v>X002431081</v>
          </cell>
          <cell r="U7644">
            <v>0</v>
          </cell>
          <cell r="V7644">
            <v>14.071</v>
          </cell>
          <cell r="W7644">
            <v>14.071</v>
          </cell>
        </row>
        <row r="7645">
          <cell r="I7645" t="str">
            <v>X060北湖区村头村至桂阳公路</v>
          </cell>
          <cell r="J7645" t="str">
            <v>131301F4310020018</v>
          </cell>
          <cell r="K7645" t="str">
            <v>通景公路</v>
          </cell>
          <cell r="L7645" t="str">
            <v>三类地区</v>
          </cell>
          <cell r="M7645"/>
          <cell r="N7645" t="str">
            <v>升级改造（提质改造）</v>
          </cell>
          <cell r="O7645" t="str">
            <v>村头村</v>
          </cell>
          <cell r="R7645" t="str">
            <v>5</v>
          </cell>
          <cell r="S7645" t="str">
            <v>6</v>
          </cell>
          <cell r="T7645" t="str">
            <v>X060431002</v>
          </cell>
          <cell r="U7645">
            <v>12.266999999999999</v>
          </cell>
          <cell r="V7645">
            <v>15.516999999999999</v>
          </cell>
          <cell r="W7645">
            <v>3.25</v>
          </cell>
        </row>
        <row r="7646">
          <cell r="I7646" t="str">
            <v>X141北湖区豪里村至G107公路</v>
          </cell>
          <cell r="J7646" t="str">
            <v>131301F4310020006</v>
          </cell>
          <cell r="K7646" t="str">
            <v>通景公路</v>
          </cell>
          <cell r="L7646" t="str">
            <v>三类地区</v>
          </cell>
          <cell r="M7646"/>
          <cell r="N7646" t="str">
            <v>升级改造（提质改造）</v>
          </cell>
          <cell r="O7646" t="str">
            <v>豪里村</v>
          </cell>
          <cell r="R7646" t="str">
            <v>5.5</v>
          </cell>
          <cell r="S7646" t="str">
            <v>6.5</v>
          </cell>
          <cell r="T7646" t="str">
            <v>X141431002</v>
          </cell>
          <cell r="U7646">
            <v>0</v>
          </cell>
          <cell r="V7646">
            <v>4</v>
          </cell>
          <cell r="W7646">
            <v>4</v>
          </cell>
        </row>
        <row r="7647">
          <cell r="I7647" t="str">
            <v>郴州市北湖区石盖塘街道龙广洞村苏区革命红色基地连接路</v>
          </cell>
          <cell r="J7647" t="str">
            <v>131302F4310020002</v>
          </cell>
          <cell r="K7647" t="str">
            <v>通景公路</v>
          </cell>
          <cell r="L7647" t="str">
            <v>三类地区</v>
          </cell>
          <cell r="M7647"/>
          <cell r="N7647" t="str">
            <v>新建</v>
          </cell>
          <cell r="O7647" t="str">
            <v>郴州市北湖区石盖塘街道龙广洞村苏区革命红色基地</v>
          </cell>
          <cell r="R7647" t="str">
            <v>0</v>
          </cell>
          <cell r="S7647" t="str">
            <v>6</v>
          </cell>
          <cell r="T7647" t="str">
            <v>无</v>
          </cell>
          <cell r="U7647">
            <v>0</v>
          </cell>
          <cell r="V7647">
            <v>2.9</v>
          </cell>
          <cell r="W7647">
            <v>2.9</v>
          </cell>
        </row>
        <row r="7648">
          <cell r="I7648" t="str">
            <v>X137北湖区小溪村至G107公路</v>
          </cell>
          <cell r="J7648" t="str">
            <v>131301F4310020003</v>
          </cell>
          <cell r="K7648" t="str">
            <v>通景公路</v>
          </cell>
          <cell r="L7648" t="str">
            <v>三类地区</v>
          </cell>
          <cell r="M7648"/>
          <cell r="N7648" t="str">
            <v>升级改造（提质改造）</v>
          </cell>
          <cell r="O7648" t="str">
            <v>小溪村</v>
          </cell>
          <cell r="R7648" t="str">
            <v>5.5</v>
          </cell>
          <cell r="S7648" t="str">
            <v>6.5</v>
          </cell>
          <cell r="T7648" t="str">
            <v>X164431002</v>
          </cell>
          <cell r="U7648">
            <v>0</v>
          </cell>
          <cell r="V7648">
            <v>1.74</v>
          </cell>
          <cell r="W7648">
            <v>1.74</v>
          </cell>
        </row>
        <row r="7649">
          <cell r="I7649" t="str">
            <v>C0657北湖区龙女温泉至G107公路</v>
          </cell>
          <cell r="J7649" t="str">
            <v>131301F4310020017</v>
          </cell>
          <cell r="K7649" t="str">
            <v>通景公路</v>
          </cell>
          <cell r="L7649" t="str">
            <v>三类地区</v>
          </cell>
          <cell r="M7649"/>
          <cell r="N7649" t="str">
            <v>新建</v>
          </cell>
          <cell r="O7649" t="str">
            <v>龙女温泉</v>
          </cell>
          <cell r="R7649" t="str">
            <v>0</v>
          </cell>
          <cell r="S7649" t="str">
            <v>6</v>
          </cell>
          <cell r="T7649" t="str">
            <v>无</v>
          </cell>
          <cell r="U7649">
            <v>0</v>
          </cell>
          <cell r="V7649">
            <v>2.67</v>
          </cell>
          <cell r="W7649">
            <v>2.67</v>
          </cell>
        </row>
        <row r="7650">
          <cell r="I7650" t="str">
            <v>X138北湖区冬瓜坪至仰天湖巨佛公路</v>
          </cell>
          <cell r="J7650" t="str">
            <v>131301F4310020011</v>
          </cell>
          <cell r="K7650" t="str">
            <v>通景公路</v>
          </cell>
          <cell r="L7650" t="str">
            <v>三类地区</v>
          </cell>
          <cell r="M7650"/>
          <cell r="N7650" t="str">
            <v>升级改造（提质改造）</v>
          </cell>
          <cell r="O7650" t="str">
            <v>仰天巨佛</v>
          </cell>
          <cell r="R7650" t="str">
            <v>5.5</v>
          </cell>
          <cell r="S7650" t="str">
            <v>6.5</v>
          </cell>
          <cell r="T7650" t="str">
            <v>X138431002</v>
          </cell>
          <cell r="U7650">
            <v>0</v>
          </cell>
          <cell r="V7650">
            <v>6.9</v>
          </cell>
          <cell r="W7650">
            <v>6.9</v>
          </cell>
        </row>
        <row r="7651">
          <cell r="I7651" t="str">
            <v>X095北湖区坦山至G357公路</v>
          </cell>
          <cell r="J7651" t="str">
            <v>131301F4310020009</v>
          </cell>
          <cell r="K7651" t="str">
            <v>通景公路</v>
          </cell>
          <cell r="L7651" t="str">
            <v>三类地区</v>
          </cell>
          <cell r="M7651"/>
          <cell r="N7651" t="str">
            <v>升级改造（提质改造）</v>
          </cell>
          <cell r="O7651" t="str">
            <v>新田岭村</v>
          </cell>
          <cell r="R7651" t="str">
            <v>5.5</v>
          </cell>
          <cell r="S7651" t="str">
            <v>6.5</v>
          </cell>
          <cell r="T7651" t="str">
            <v>X095431002</v>
          </cell>
          <cell r="U7651">
            <v>0</v>
          </cell>
          <cell r="V7651">
            <v>4.8</v>
          </cell>
          <cell r="W7651">
            <v>4.8</v>
          </cell>
        </row>
        <row r="7652">
          <cell r="I7652" t="str">
            <v>郴州市北湖区安源石林通景公路</v>
          </cell>
          <cell r="J7652" t="str">
            <v>131302F4310020001</v>
          </cell>
          <cell r="K7652" t="str">
            <v>通景公路</v>
          </cell>
          <cell r="L7652" t="str">
            <v>三类地区</v>
          </cell>
          <cell r="M7652"/>
          <cell r="N7652" t="str">
            <v>新建</v>
          </cell>
          <cell r="O7652" t="str">
            <v>安源石林</v>
          </cell>
          <cell r="R7652" t="str">
            <v>0</v>
          </cell>
          <cell r="S7652" t="str">
            <v>6</v>
          </cell>
          <cell r="T7652" t="str">
            <v>无</v>
          </cell>
          <cell r="U7652">
            <v>0</v>
          </cell>
          <cell r="V7652">
            <v>1.8</v>
          </cell>
          <cell r="W7652">
            <v>1.8</v>
          </cell>
        </row>
        <row r="7653">
          <cell r="I7653" t="str">
            <v>C098北湖区吴山村至S211公路</v>
          </cell>
          <cell r="J7653" t="str">
            <v>131301F4310020004</v>
          </cell>
          <cell r="K7653" t="str">
            <v>通景公路</v>
          </cell>
          <cell r="L7653" t="str">
            <v>三类地区</v>
          </cell>
          <cell r="M7653"/>
          <cell r="N7653" t="str">
            <v>升级改造（提质改造）</v>
          </cell>
          <cell r="O7653" t="str">
            <v>吴山村</v>
          </cell>
          <cell r="R7653" t="str">
            <v>5</v>
          </cell>
          <cell r="S7653" t="str">
            <v>6</v>
          </cell>
          <cell r="T7653" t="str">
            <v>C098431002</v>
          </cell>
          <cell r="U7653">
            <v>0</v>
          </cell>
          <cell r="V7653">
            <v>1.1739999999999999</v>
          </cell>
          <cell r="W7653">
            <v>1.1739999999999999</v>
          </cell>
        </row>
        <row r="7654">
          <cell r="I7654" t="str">
            <v>X062北湖区下鲁塘村至S215公路</v>
          </cell>
          <cell r="J7654" t="str">
            <v>131301F4310020007</v>
          </cell>
          <cell r="K7654" t="str">
            <v>通景公路</v>
          </cell>
          <cell r="L7654" t="str">
            <v>三类地区</v>
          </cell>
          <cell r="M7654"/>
          <cell r="N7654" t="str">
            <v>升级改造（提质改造）</v>
          </cell>
          <cell r="O7654" t="str">
            <v>下鲁塘村</v>
          </cell>
          <cell r="R7654" t="str">
            <v>5.5</v>
          </cell>
          <cell r="S7654" t="str">
            <v>6</v>
          </cell>
          <cell r="T7654" t="str">
            <v>X062431002</v>
          </cell>
          <cell r="U7654">
            <v>1.5</v>
          </cell>
          <cell r="V7654">
            <v>3</v>
          </cell>
          <cell r="W7654">
            <v>1.5</v>
          </cell>
        </row>
        <row r="7655">
          <cell r="I7655" t="str">
            <v>Y564北湖区陂副村至X060公路</v>
          </cell>
          <cell r="J7655" t="str">
            <v>131301F4310020001</v>
          </cell>
          <cell r="K7655" t="str">
            <v>通景公路</v>
          </cell>
          <cell r="L7655" t="str">
            <v>三类地区</v>
          </cell>
          <cell r="M7655"/>
          <cell r="N7655" t="str">
            <v>升级改造（提质改造）</v>
          </cell>
          <cell r="O7655" t="str">
            <v>陂副村</v>
          </cell>
          <cell r="R7655" t="str">
            <v>5</v>
          </cell>
          <cell r="S7655" t="str">
            <v>6</v>
          </cell>
          <cell r="T7655" t="str">
            <v>Y564431002</v>
          </cell>
          <cell r="U7655">
            <v>3</v>
          </cell>
          <cell r="V7655">
            <v>6.7</v>
          </cell>
          <cell r="W7655">
            <v>3.7</v>
          </cell>
        </row>
        <row r="7656">
          <cell r="I7656" t="str">
            <v>Y999北湖区江口至永春公路</v>
          </cell>
          <cell r="J7656" t="str">
            <v>131301F4310020014</v>
          </cell>
          <cell r="K7656" t="str">
            <v>通景公路</v>
          </cell>
          <cell r="L7656" t="str">
            <v>三类地区</v>
          </cell>
          <cell r="M7656"/>
          <cell r="N7656" t="str">
            <v>升级改造（提质改造）</v>
          </cell>
          <cell r="O7656" t="str">
            <v>打鸟坳景区</v>
          </cell>
          <cell r="R7656" t="str">
            <v>5</v>
          </cell>
          <cell r="S7656" t="str">
            <v>6</v>
          </cell>
          <cell r="T7656" t="str">
            <v>Y999431002</v>
          </cell>
          <cell r="U7656">
            <v>0</v>
          </cell>
          <cell r="V7656">
            <v>23.692</v>
          </cell>
          <cell r="W7656">
            <v>23.692</v>
          </cell>
        </row>
        <row r="7657">
          <cell r="I7657" t="str">
            <v>安和至四清湖公路</v>
          </cell>
          <cell r="J7657" t="str">
            <v>13130201F4310020001</v>
          </cell>
          <cell r="K7657" t="str">
            <v>通景公路</v>
          </cell>
          <cell r="L7657" t="str">
            <v>三类地区</v>
          </cell>
          <cell r="M7657"/>
          <cell r="O7657" t="str">
            <v>四清湖景区</v>
          </cell>
          <cell r="R7657" t="str">
            <v>4.5</v>
          </cell>
          <cell r="S7657" t="str">
            <v>6</v>
          </cell>
          <cell r="T7657" t="str">
            <v>X049431002</v>
          </cell>
          <cell r="U7657">
            <v>0</v>
          </cell>
          <cell r="V7657">
            <v>6.09</v>
          </cell>
          <cell r="W7657">
            <v>6.09</v>
          </cell>
        </row>
        <row r="7658">
          <cell r="I7658" t="str">
            <v>北湖区鲁塘镇传统古村落陂副村旅游路</v>
          </cell>
          <cell r="J7658" t="str">
            <v>131302F4310020004</v>
          </cell>
          <cell r="K7658" t="str">
            <v>通景公路</v>
          </cell>
          <cell r="L7658" t="str">
            <v>三类地区</v>
          </cell>
          <cell r="M7658"/>
          <cell r="N7658" t="str">
            <v>升级改造（提质改造）</v>
          </cell>
          <cell r="O7658" t="str">
            <v>陂副古村邓华将军故居</v>
          </cell>
          <cell r="R7658" t="str">
            <v>4.5</v>
          </cell>
          <cell r="S7658" t="str">
            <v>6</v>
          </cell>
          <cell r="T7658" t="str">
            <v>Y564431002</v>
          </cell>
          <cell r="U7658">
            <v>6.6</v>
          </cell>
          <cell r="V7658">
            <v>8.1</v>
          </cell>
          <cell r="W7658">
            <v>1.5</v>
          </cell>
        </row>
        <row r="7659">
          <cell r="I7659" t="str">
            <v>郴州市北湖区安和街道新田岭古村和田园综合体文旅农开发项目连接路</v>
          </cell>
          <cell r="J7659" t="str">
            <v>131302F4310020003</v>
          </cell>
          <cell r="K7659" t="str">
            <v>通景公路</v>
          </cell>
          <cell r="L7659" t="str">
            <v>三类地区</v>
          </cell>
          <cell r="M7659"/>
          <cell r="N7659" t="str">
            <v>升级改造（提质改造）</v>
          </cell>
          <cell r="O7659" t="str">
            <v>新田岭古村和田园综合体文旅农开发项目</v>
          </cell>
          <cell r="R7659" t="str">
            <v>3.5</v>
          </cell>
          <cell r="S7659" t="str">
            <v>6</v>
          </cell>
          <cell r="T7659" t="str">
            <v>C094431002</v>
          </cell>
          <cell r="U7659">
            <v>0</v>
          </cell>
          <cell r="V7659">
            <v>2.4300000000000002</v>
          </cell>
          <cell r="W7659">
            <v>2.4300000000000002</v>
          </cell>
        </row>
        <row r="7660">
          <cell r="I7660" t="str">
            <v>郴州市苏仙区王仙岭长卷景区旅游公路</v>
          </cell>
          <cell r="J7660" t="str">
            <v>131302F4310030003</v>
          </cell>
          <cell r="K7660" t="str">
            <v>通景公路</v>
          </cell>
          <cell r="L7660" t="str">
            <v>三类地区</v>
          </cell>
          <cell r="M7660"/>
          <cell r="N7660" t="str">
            <v>新建</v>
          </cell>
          <cell r="O7660" t="str">
            <v>长卷景区</v>
          </cell>
          <cell r="R7660" t="str">
            <v>0</v>
          </cell>
          <cell r="S7660" t="str">
            <v>7</v>
          </cell>
          <cell r="T7660" t="str">
            <v>无</v>
          </cell>
          <cell r="U7660">
            <v>0</v>
          </cell>
          <cell r="V7660">
            <v>2.8</v>
          </cell>
          <cell r="W7660">
            <v>2.8</v>
          </cell>
        </row>
        <row r="7661">
          <cell r="I7661" t="str">
            <v>郴州市苏仙区王仙岭泛五盖山环东湖景区旅游公路</v>
          </cell>
          <cell r="J7661" t="str">
            <v>131302F4310030002</v>
          </cell>
          <cell r="K7661" t="str">
            <v>通景公路</v>
          </cell>
          <cell r="L7661" t="str">
            <v>三类地区</v>
          </cell>
          <cell r="M7661"/>
          <cell r="N7661" t="str">
            <v>新建</v>
          </cell>
          <cell r="O7661" t="str">
            <v>泛五盖山国家森林</v>
          </cell>
          <cell r="R7661" t="str">
            <v>0</v>
          </cell>
          <cell r="S7661" t="str">
            <v>7</v>
          </cell>
          <cell r="T7661" t="str">
            <v>无</v>
          </cell>
          <cell r="U7661">
            <v>0</v>
          </cell>
          <cell r="V7661">
            <v>6.2</v>
          </cell>
          <cell r="W7661">
            <v>6.2</v>
          </cell>
        </row>
        <row r="7662">
          <cell r="I7662" t="str">
            <v>郴州市苏仙区五盖山国际狩猎场通景道路（二期）</v>
          </cell>
          <cell r="J7662" t="str">
            <v>131302F4310030024</v>
          </cell>
          <cell r="K7662" t="str">
            <v>通景公路</v>
          </cell>
          <cell r="L7662" t="str">
            <v>三类地区</v>
          </cell>
          <cell r="M7662"/>
          <cell r="N7662" t="str">
            <v>新建</v>
          </cell>
          <cell r="O7662" t="str">
            <v>五盖山国际狩猎场</v>
          </cell>
          <cell r="R7662" t="str">
            <v>0</v>
          </cell>
          <cell r="S7662" t="str">
            <v>6</v>
          </cell>
          <cell r="T7662" t="str">
            <v>无</v>
          </cell>
          <cell r="U7662">
            <v>0</v>
          </cell>
          <cell r="V7662">
            <v>1.97</v>
          </cell>
          <cell r="W7662">
            <v>1.97</v>
          </cell>
        </row>
        <row r="7663">
          <cell r="I7663" t="str">
            <v>郴州市苏仙区五盖山国际狩猎场通景道路（一期）</v>
          </cell>
          <cell r="J7663" t="str">
            <v>131302F4310030006</v>
          </cell>
          <cell r="K7663" t="str">
            <v>通景公路</v>
          </cell>
          <cell r="L7663" t="str">
            <v>三类地区</v>
          </cell>
          <cell r="M7663"/>
          <cell r="N7663" t="str">
            <v>升级改造（提质改造）</v>
          </cell>
          <cell r="O7663" t="str">
            <v>五盖山国际狩猎场</v>
          </cell>
          <cell r="R7663" t="str">
            <v>4.5</v>
          </cell>
          <cell r="S7663" t="str">
            <v>6</v>
          </cell>
          <cell r="T7663" t="str">
            <v>Y515431003</v>
          </cell>
          <cell r="U7663">
            <v>0</v>
          </cell>
          <cell r="V7663">
            <v>4.1959999999999997</v>
          </cell>
          <cell r="W7663">
            <v>4.1959999999999997</v>
          </cell>
        </row>
        <row r="7664">
          <cell r="I7664" t="str">
            <v>郴州市苏仙区五盖山滑雪场景区旅游公路</v>
          </cell>
          <cell r="J7664" t="str">
            <v>131302F4310030007</v>
          </cell>
          <cell r="K7664" t="str">
            <v>通景公路</v>
          </cell>
          <cell r="L7664" t="str">
            <v>三类地区</v>
          </cell>
          <cell r="M7664"/>
          <cell r="N7664" t="str">
            <v>升级改造（提质改造）</v>
          </cell>
          <cell r="O7664" t="str">
            <v>五盖山滑雪场</v>
          </cell>
          <cell r="R7664" t="str">
            <v>0</v>
          </cell>
          <cell r="S7664" t="str">
            <v>6</v>
          </cell>
          <cell r="T7664" t="str">
            <v>无</v>
          </cell>
          <cell r="U7664">
            <v>0</v>
          </cell>
          <cell r="V7664">
            <v>4.6399999999999997</v>
          </cell>
          <cell r="W7664">
            <v>4.6399999999999997</v>
          </cell>
        </row>
        <row r="7665">
          <cell r="I7665" t="str">
            <v>郴州市苏仙区五盖山镇狮子山通景公路</v>
          </cell>
          <cell r="J7665" t="str">
            <v>131302F4310030016</v>
          </cell>
          <cell r="K7665" t="str">
            <v>通景公路</v>
          </cell>
          <cell r="L7665" t="str">
            <v>三类地区</v>
          </cell>
          <cell r="M7665"/>
          <cell r="N7665" t="str">
            <v>升级改造（提质改造）</v>
          </cell>
          <cell r="O7665" t="str">
            <v>狮子山风景区</v>
          </cell>
          <cell r="R7665" t="str">
            <v>3.5</v>
          </cell>
          <cell r="S7665" t="str">
            <v>6</v>
          </cell>
          <cell r="T7665" t="str">
            <v>C050431003</v>
          </cell>
          <cell r="U7665">
            <v>0</v>
          </cell>
          <cell r="V7665">
            <v>5</v>
          </cell>
          <cell r="W7665">
            <v>5</v>
          </cell>
        </row>
        <row r="7666">
          <cell r="I7666" t="str">
            <v>飞天山和平村郴州大道至雅乐居旅游小镇道路</v>
          </cell>
          <cell r="J7666" t="str">
            <v>131302F4310030005</v>
          </cell>
          <cell r="K7666" t="str">
            <v>通景公路</v>
          </cell>
          <cell r="L7666" t="str">
            <v>三类地区</v>
          </cell>
          <cell r="M7666"/>
          <cell r="N7666" t="str">
            <v>新建</v>
          </cell>
          <cell r="O7666" t="str">
            <v>飞天山和平村</v>
          </cell>
          <cell r="R7666" t="str">
            <v>0</v>
          </cell>
          <cell r="S7666" t="str">
            <v>7</v>
          </cell>
          <cell r="T7666" t="str">
            <v>无</v>
          </cell>
          <cell r="U7666">
            <v>0</v>
          </cell>
          <cell r="V7666">
            <v>2.6</v>
          </cell>
          <cell r="W7666">
            <v>2.6</v>
          </cell>
        </row>
        <row r="7667">
          <cell r="I7667" t="str">
            <v>飞天山景区连接路（郴州市飞天山通用机场段）</v>
          </cell>
          <cell r="J7667" t="str">
            <v>131301F4310030006</v>
          </cell>
          <cell r="K7667" t="str">
            <v>通景公路</v>
          </cell>
          <cell r="L7667" t="str">
            <v>三类地区</v>
          </cell>
          <cell r="M7667"/>
          <cell r="N7667" t="str">
            <v>新建</v>
          </cell>
          <cell r="O7667" t="str">
            <v>飞天山景区</v>
          </cell>
          <cell r="R7667" t="str">
            <v>0</v>
          </cell>
          <cell r="S7667" t="str">
            <v>12</v>
          </cell>
          <cell r="T7667" t="str">
            <v>无</v>
          </cell>
          <cell r="U7667">
            <v>0</v>
          </cell>
          <cell r="V7667">
            <v>2.57</v>
          </cell>
          <cell r="W7667">
            <v>2.57</v>
          </cell>
        </row>
        <row r="7668">
          <cell r="I7668" t="str">
            <v>飞天山景区连接路（九龙水寨旅游段）</v>
          </cell>
          <cell r="J7668" t="str">
            <v>131302F4310030004</v>
          </cell>
          <cell r="K7668" t="str">
            <v>通景公路</v>
          </cell>
          <cell r="L7668" t="str">
            <v>三类地区</v>
          </cell>
          <cell r="M7668"/>
          <cell r="N7668" t="str">
            <v>新建</v>
          </cell>
          <cell r="O7668" t="str">
            <v>飞天山景区</v>
          </cell>
          <cell r="R7668" t="str">
            <v>0</v>
          </cell>
          <cell r="S7668" t="str">
            <v>7</v>
          </cell>
          <cell r="T7668" t="str">
            <v>无</v>
          </cell>
          <cell r="U7668">
            <v>0</v>
          </cell>
          <cell r="V7668">
            <v>2.7</v>
          </cell>
          <cell r="W7668">
            <v>2.7</v>
          </cell>
        </row>
        <row r="7669">
          <cell r="I7669" t="str">
            <v>飞天山景区连接路（龙湾客运及救援指挥中心段）</v>
          </cell>
          <cell r="J7669" t="str">
            <v>1312F4310030014</v>
          </cell>
          <cell r="K7669" t="str">
            <v>通景公路</v>
          </cell>
          <cell r="L7669" t="str">
            <v>三类地区</v>
          </cell>
          <cell r="M7669"/>
          <cell r="N7669" t="str">
            <v>新建</v>
          </cell>
          <cell r="O7669" t="str">
            <v>飞天山景区</v>
          </cell>
          <cell r="R7669" t="str">
            <v>0</v>
          </cell>
          <cell r="S7669" t="str">
            <v>6</v>
          </cell>
          <cell r="T7669" t="str">
            <v>无</v>
          </cell>
          <cell r="U7669">
            <v>0</v>
          </cell>
          <cell r="V7669">
            <v>0.5</v>
          </cell>
          <cell r="W7669">
            <v>0.5</v>
          </cell>
        </row>
        <row r="7670">
          <cell r="I7670" t="str">
            <v>飞天山景区连接路（苏仙区飞天山景区王家坳至朱形段）</v>
          </cell>
          <cell r="J7670" t="str">
            <v>131301F4310030007</v>
          </cell>
          <cell r="K7670" t="str">
            <v>通景公路</v>
          </cell>
          <cell r="L7670" t="str">
            <v>三类地区</v>
          </cell>
          <cell r="M7670"/>
          <cell r="N7670" t="str">
            <v>新建</v>
          </cell>
          <cell r="O7670" t="str">
            <v>飞天山景区</v>
          </cell>
          <cell r="R7670" t="str">
            <v>0</v>
          </cell>
          <cell r="S7670" t="str">
            <v>6</v>
          </cell>
          <cell r="T7670" t="str">
            <v>无</v>
          </cell>
          <cell r="U7670">
            <v>0</v>
          </cell>
          <cell r="V7670">
            <v>2.98</v>
          </cell>
          <cell r="W7670">
            <v>2.98</v>
          </cell>
        </row>
        <row r="7671">
          <cell r="I7671" t="str">
            <v>飞天山景区连接路（温情路旅游通道）</v>
          </cell>
          <cell r="J7671" t="str">
            <v>13130201F4310030002</v>
          </cell>
          <cell r="K7671" t="str">
            <v>通景公路</v>
          </cell>
          <cell r="L7671" t="str">
            <v>三类地区</v>
          </cell>
          <cell r="M7671"/>
          <cell r="N7671" t="str">
            <v>新建</v>
          </cell>
          <cell r="O7671" t="str">
            <v>飞天山景区</v>
          </cell>
          <cell r="R7671" t="str">
            <v>0</v>
          </cell>
          <cell r="S7671" t="str">
            <v>24</v>
          </cell>
          <cell r="T7671" t="str">
            <v>无</v>
          </cell>
          <cell r="U7671">
            <v>0</v>
          </cell>
          <cell r="V7671">
            <v>1.38</v>
          </cell>
          <cell r="W7671">
            <v>1.38</v>
          </cell>
        </row>
        <row r="7672">
          <cell r="I7672" t="str">
            <v>飞天山景区连接路（许家洞至冯家站场段）</v>
          </cell>
          <cell r="J7672" t="str">
            <v>131301F4310030012</v>
          </cell>
          <cell r="K7672" t="str">
            <v>通景公路</v>
          </cell>
          <cell r="L7672" t="str">
            <v>三类地区</v>
          </cell>
          <cell r="M7672"/>
          <cell r="N7672" t="str">
            <v>升级改造（提质改造）</v>
          </cell>
          <cell r="O7672" t="str">
            <v>飞天山景区</v>
          </cell>
          <cell r="R7672" t="str">
            <v>3.5</v>
          </cell>
          <cell r="S7672" t="str">
            <v>10</v>
          </cell>
          <cell r="T7672" t="str">
            <v>C054431003</v>
          </cell>
          <cell r="U7672">
            <v>3.4180000000000001</v>
          </cell>
          <cell r="V7672">
            <v>7.8079999999999998</v>
          </cell>
          <cell r="W7672">
            <v>4.3899999999999997</v>
          </cell>
        </row>
        <row r="7673">
          <cell r="I7673" t="str">
            <v>飞天山景区连接路（园艺场段）</v>
          </cell>
          <cell r="J7673" t="str">
            <v>131301F4310030011</v>
          </cell>
          <cell r="K7673" t="str">
            <v>通景公路</v>
          </cell>
          <cell r="L7673" t="str">
            <v>三类地区</v>
          </cell>
          <cell r="M7673"/>
          <cell r="N7673" t="str">
            <v>新建</v>
          </cell>
          <cell r="O7673" t="str">
            <v>飞天山景区</v>
          </cell>
          <cell r="R7673" t="str">
            <v>0</v>
          </cell>
          <cell r="S7673" t="str">
            <v>22</v>
          </cell>
          <cell r="T7673" t="str">
            <v>无</v>
          </cell>
          <cell r="U7673">
            <v>0</v>
          </cell>
          <cell r="V7673">
            <v>0.72</v>
          </cell>
          <cell r="W7673">
            <v>0.72</v>
          </cell>
        </row>
        <row r="7674">
          <cell r="I7674" t="str">
            <v>飞天山景区连接路（职教城段）</v>
          </cell>
          <cell r="J7674" t="str">
            <v>131301F4310030010</v>
          </cell>
          <cell r="K7674" t="str">
            <v>通景公路</v>
          </cell>
          <cell r="L7674" t="str">
            <v>三类地区</v>
          </cell>
          <cell r="M7674"/>
          <cell r="N7674" t="str">
            <v>升级改造（提质改造）</v>
          </cell>
          <cell r="O7674" t="str">
            <v>飞天山景区</v>
          </cell>
          <cell r="R7674" t="str">
            <v>5</v>
          </cell>
          <cell r="S7674" t="str">
            <v>22</v>
          </cell>
          <cell r="T7674" t="str">
            <v>C044431003</v>
          </cell>
          <cell r="U7674">
            <v>2</v>
          </cell>
          <cell r="V7674">
            <v>4</v>
          </cell>
          <cell r="W7674">
            <v>2</v>
          </cell>
        </row>
        <row r="7675">
          <cell r="I7675" t="str">
            <v>飞天文化广场至东大门停车场路段提质加宽改造项目</v>
          </cell>
          <cell r="J7675" t="str">
            <v>131302F4310030018</v>
          </cell>
          <cell r="K7675" t="str">
            <v>通景公路</v>
          </cell>
          <cell r="L7675" t="str">
            <v>三类地区</v>
          </cell>
          <cell r="M7675"/>
          <cell r="N7675" t="str">
            <v>升级改造（提质改造）</v>
          </cell>
          <cell r="O7675" t="str">
            <v>飞天山地质公园</v>
          </cell>
          <cell r="R7675" t="str">
            <v>5</v>
          </cell>
          <cell r="S7675" t="str">
            <v>12</v>
          </cell>
          <cell r="T7675" t="str">
            <v>C044431003</v>
          </cell>
          <cell r="U7675">
            <v>0</v>
          </cell>
          <cell r="V7675">
            <v>1.65</v>
          </cell>
          <cell r="W7675">
            <v>1.65</v>
          </cell>
        </row>
        <row r="7676">
          <cell r="I7676" t="str">
            <v>栖凤渡镇河头西河风光带旅游公路</v>
          </cell>
          <cell r="J7676" t="str">
            <v>131301F4310030003</v>
          </cell>
          <cell r="K7676" t="str">
            <v>通景公路</v>
          </cell>
          <cell r="L7676" t="str">
            <v>三类地区</v>
          </cell>
          <cell r="M7676"/>
          <cell r="N7676" t="str">
            <v>新建</v>
          </cell>
          <cell r="O7676" t="str">
            <v>莲山庄园</v>
          </cell>
          <cell r="R7676" t="str">
            <v>0</v>
          </cell>
          <cell r="S7676" t="str">
            <v>6</v>
          </cell>
          <cell r="T7676" t="str">
            <v>无</v>
          </cell>
          <cell r="U7676">
            <v>0</v>
          </cell>
          <cell r="V7676">
            <v>0.42</v>
          </cell>
          <cell r="W7676">
            <v>0.42</v>
          </cell>
        </row>
        <row r="7677">
          <cell r="I7677" t="str">
            <v>栖凤渡镇西河-岗脚古名居旅游公路</v>
          </cell>
          <cell r="J7677" t="str">
            <v>131301F4310030001</v>
          </cell>
          <cell r="K7677" t="str">
            <v>通景公路</v>
          </cell>
          <cell r="L7677" t="str">
            <v>三类地区</v>
          </cell>
          <cell r="M7677"/>
          <cell r="N7677" t="str">
            <v>新建</v>
          </cell>
          <cell r="O7677" t="str">
            <v>岗脚古名居</v>
          </cell>
          <cell r="R7677" t="str">
            <v>0</v>
          </cell>
          <cell r="S7677" t="str">
            <v>6</v>
          </cell>
          <cell r="T7677" t="str">
            <v>无</v>
          </cell>
          <cell r="U7677">
            <v>0</v>
          </cell>
          <cell r="V7677">
            <v>1.63</v>
          </cell>
          <cell r="W7677">
            <v>1.63</v>
          </cell>
        </row>
        <row r="7678">
          <cell r="I7678" t="str">
            <v>苏龙村至青龙首泛五盖山旅游公路</v>
          </cell>
          <cell r="J7678" t="str">
            <v>131301F4310030013</v>
          </cell>
          <cell r="K7678" t="str">
            <v>通景公路</v>
          </cell>
          <cell r="L7678" t="str">
            <v>三类地区</v>
          </cell>
          <cell r="M7678"/>
          <cell r="N7678" t="str">
            <v>升级改造（提质改造）</v>
          </cell>
          <cell r="O7678" t="str">
            <v>五盖山景区</v>
          </cell>
          <cell r="R7678" t="str">
            <v>4.5</v>
          </cell>
          <cell r="S7678" t="str">
            <v>6</v>
          </cell>
          <cell r="T7678" t="str">
            <v>Y518431003</v>
          </cell>
          <cell r="U7678">
            <v>0</v>
          </cell>
          <cell r="V7678">
            <v>8.3000000000000007</v>
          </cell>
          <cell r="W7678">
            <v>8.3000000000000007</v>
          </cell>
        </row>
        <row r="7679">
          <cell r="I7679" t="str">
            <v>苏仙岭风景区连接路（江家坳至焦冲六组段）</v>
          </cell>
          <cell r="J7679" t="str">
            <v>131302F4310030009</v>
          </cell>
          <cell r="K7679" t="str">
            <v>通景公路</v>
          </cell>
          <cell r="L7679" t="str">
            <v>三类地区</v>
          </cell>
          <cell r="M7679"/>
          <cell r="N7679" t="str">
            <v>新建</v>
          </cell>
          <cell r="O7679" t="str">
            <v>苏仙岭风景区</v>
          </cell>
          <cell r="R7679" t="str">
            <v>0</v>
          </cell>
          <cell r="S7679" t="str">
            <v>6</v>
          </cell>
          <cell r="T7679" t="str">
            <v>无</v>
          </cell>
          <cell r="U7679">
            <v>0</v>
          </cell>
          <cell r="V7679">
            <v>1.34</v>
          </cell>
          <cell r="W7679">
            <v>1.34</v>
          </cell>
        </row>
        <row r="7680">
          <cell r="I7680" t="str">
            <v>苏仙岭景区连接路（焦冲8组至八亩田段）</v>
          </cell>
          <cell r="J7680" t="str">
            <v>131302F4310030010</v>
          </cell>
          <cell r="K7680" t="str">
            <v>通景公路</v>
          </cell>
          <cell r="L7680" t="str">
            <v>三类地区</v>
          </cell>
          <cell r="M7680"/>
          <cell r="N7680" t="str">
            <v>新建</v>
          </cell>
          <cell r="O7680" t="str">
            <v>苏仙岭风景区</v>
          </cell>
          <cell r="R7680" t="str">
            <v>0</v>
          </cell>
          <cell r="S7680" t="str">
            <v>6</v>
          </cell>
          <cell r="T7680" t="str">
            <v>无</v>
          </cell>
          <cell r="U7680">
            <v>0</v>
          </cell>
          <cell r="V7680">
            <v>1.46</v>
          </cell>
          <cell r="W7680">
            <v>1.46</v>
          </cell>
        </row>
        <row r="7681">
          <cell r="I7681" t="str">
            <v>苏仙区凤楚传奇山庄（湖南凤楚食品股份有限公司）通景路</v>
          </cell>
          <cell r="J7681" t="str">
            <v>13130201F4310030001</v>
          </cell>
          <cell r="K7681" t="str">
            <v>通景公路</v>
          </cell>
          <cell r="L7681" t="str">
            <v>三类地区</v>
          </cell>
          <cell r="M7681"/>
          <cell r="N7681" t="str">
            <v>升级改造（提质改造）</v>
          </cell>
          <cell r="O7681" t="str">
            <v>凤楚传奇山庄（湖南凤楚食品股份有限公司）</v>
          </cell>
          <cell r="R7681" t="str">
            <v>4.5</v>
          </cell>
          <cell r="S7681" t="str">
            <v>6</v>
          </cell>
          <cell r="T7681" t="str">
            <v>X111431003</v>
          </cell>
          <cell r="U7681">
            <v>1.3240000000000001</v>
          </cell>
          <cell r="V7681">
            <v>3.1640000000000001</v>
          </cell>
          <cell r="W7681">
            <v>1.837</v>
          </cell>
        </row>
        <row r="7682">
          <cell r="I7682" t="str">
            <v>苏仙区汇园五福伍家村至冲头通景公路</v>
          </cell>
          <cell r="J7682" t="str">
            <v>131302F4310030014</v>
          </cell>
          <cell r="K7682" t="str">
            <v>通景公路</v>
          </cell>
          <cell r="L7682" t="str">
            <v>三类地区</v>
          </cell>
          <cell r="M7682"/>
          <cell r="N7682" t="str">
            <v>新建</v>
          </cell>
          <cell r="O7682" t="str">
            <v>汇园五福山庄</v>
          </cell>
          <cell r="R7682" t="str">
            <v>0</v>
          </cell>
          <cell r="S7682" t="str">
            <v>6</v>
          </cell>
          <cell r="T7682" t="str">
            <v>无</v>
          </cell>
          <cell r="U7682">
            <v>0</v>
          </cell>
          <cell r="V7682">
            <v>1.92</v>
          </cell>
          <cell r="W7682">
            <v>1.92</v>
          </cell>
        </row>
        <row r="7683">
          <cell r="I7683" t="str">
            <v>苏仙区猫王寨景区翠江村至战备公路通景公路</v>
          </cell>
          <cell r="J7683" t="str">
            <v>131302F4310030012</v>
          </cell>
          <cell r="K7683" t="str">
            <v>通景公路</v>
          </cell>
          <cell r="L7683" t="str">
            <v>三类地区</v>
          </cell>
          <cell r="M7683"/>
          <cell r="N7683" t="str">
            <v>新建</v>
          </cell>
          <cell r="O7683" t="str">
            <v>猫王寨景区</v>
          </cell>
          <cell r="R7683" t="str">
            <v>0</v>
          </cell>
          <cell r="S7683" t="str">
            <v>6</v>
          </cell>
          <cell r="T7683" t="str">
            <v>无</v>
          </cell>
          <cell r="U7683">
            <v>0</v>
          </cell>
          <cell r="V7683">
            <v>0.9</v>
          </cell>
          <cell r="W7683">
            <v>0.9</v>
          </cell>
        </row>
        <row r="7684">
          <cell r="I7684" t="str">
            <v>天堂温泉连接路（X118段）</v>
          </cell>
          <cell r="J7684" t="str">
            <v>131302F4310030022</v>
          </cell>
          <cell r="K7684" t="str">
            <v>通景公路</v>
          </cell>
          <cell r="L7684" t="str">
            <v>三类地区</v>
          </cell>
          <cell r="M7684"/>
          <cell r="N7684" t="str">
            <v>升级改造（提质改造）</v>
          </cell>
          <cell r="O7684" t="str">
            <v>天堂温泉</v>
          </cell>
          <cell r="R7684" t="str">
            <v>3.5</v>
          </cell>
          <cell r="S7684" t="str">
            <v>6</v>
          </cell>
          <cell r="T7684" t="str">
            <v>X118431003</v>
          </cell>
          <cell r="U7684">
            <v>1.2</v>
          </cell>
          <cell r="V7684">
            <v>8.9</v>
          </cell>
          <cell r="W7684">
            <v>7.7</v>
          </cell>
        </row>
        <row r="7685">
          <cell r="I7685" t="str">
            <v>天堂温泉连接路（联盟桥至天堂温泉）</v>
          </cell>
          <cell r="J7685" t="str">
            <v>131302F4310030017</v>
          </cell>
          <cell r="K7685" t="str">
            <v>通景公路</v>
          </cell>
          <cell r="L7685" t="str">
            <v>三类地区</v>
          </cell>
          <cell r="M7685"/>
          <cell r="N7685" t="str">
            <v>新建</v>
          </cell>
          <cell r="O7685" t="str">
            <v>天堂温泉</v>
          </cell>
          <cell r="R7685" t="str">
            <v>0</v>
          </cell>
          <cell r="S7685" t="str">
            <v>10</v>
          </cell>
          <cell r="T7685" t="str">
            <v>无</v>
          </cell>
          <cell r="U7685">
            <v>0</v>
          </cell>
          <cell r="V7685">
            <v>1.26</v>
          </cell>
          <cell r="W7685">
            <v>1.26</v>
          </cell>
        </row>
        <row r="7686">
          <cell r="I7686" t="str">
            <v>天堂温泉连接路（许家洞温泉一组至天堂温泉）</v>
          </cell>
          <cell r="J7686" t="str">
            <v>131301F4310030005</v>
          </cell>
          <cell r="K7686" t="str">
            <v>通景公路</v>
          </cell>
          <cell r="L7686" t="str">
            <v>三类地区</v>
          </cell>
          <cell r="M7686"/>
          <cell r="N7686" t="str">
            <v>新建</v>
          </cell>
          <cell r="O7686" t="str">
            <v>天堂温泉</v>
          </cell>
          <cell r="R7686" t="str">
            <v>0</v>
          </cell>
          <cell r="S7686" t="str">
            <v>10</v>
          </cell>
          <cell r="T7686" t="str">
            <v>无</v>
          </cell>
          <cell r="U7686">
            <v>0</v>
          </cell>
          <cell r="V7686">
            <v>1.74</v>
          </cell>
          <cell r="W7686">
            <v>1.74</v>
          </cell>
        </row>
        <row r="7687">
          <cell r="I7687" t="str">
            <v>通往仰天湖景区集散公路</v>
          </cell>
          <cell r="J7687" t="str">
            <v>131301F4310030009</v>
          </cell>
          <cell r="K7687" t="str">
            <v>通景公路</v>
          </cell>
          <cell r="L7687" t="str">
            <v>三类地区</v>
          </cell>
          <cell r="M7687"/>
          <cell r="N7687" t="str">
            <v>新建</v>
          </cell>
          <cell r="O7687" t="str">
            <v>仰天湖景区</v>
          </cell>
          <cell r="R7687" t="str">
            <v>0</v>
          </cell>
          <cell r="S7687" t="str">
            <v>6</v>
          </cell>
          <cell r="T7687" t="str">
            <v>C996431003</v>
          </cell>
          <cell r="U7687">
            <v>0</v>
          </cell>
          <cell r="V7687">
            <v>1.72</v>
          </cell>
          <cell r="W7687">
            <v>1.72</v>
          </cell>
        </row>
        <row r="7688">
          <cell r="I7688" t="str">
            <v>王仙岭风景区连接路（崔家垅至王仙岭段）</v>
          </cell>
          <cell r="J7688" t="str">
            <v>131302F4310030015</v>
          </cell>
          <cell r="K7688" t="str">
            <v>通景公路</v>
          </cell>
          <cell r="L7688" t="str">
            <v>三类地区</v>
          </cell>
          <cell r="M7688"/>
          <cell r="N7688" t="str">
            <v>新建</v>
          </cell>
          <cell r="O7688" t="str">
            <v>王仙岭风景区</v>
          </cell>
          <cell r="R7688" t="str">
            <v>0</v>
          </cell>
          <cell r="S7688" t="str">
            <v>6.5</v>
          </cell>
          <cell r="T7688" t="str">
            <v>无</v>
          </cell>
          <cell r="U7688">
            <v>0</v>
          </cell>
          <cell r="V7688">
            <v>3</v>
          </cell>
          <cell r="W7688">
            <v>3</v>
          </cell>
        </row>
        <row r="7689">
          <cell r="I7689" t="str">
            <v>王仙岭风景区连接路（环东湖路至王仙岭相山寺段）</v>
          </cell>
          <cell r="J7689" t="str">
            <v>131302F4310030001</v>
          </cell>
          <cell r="K7689" t="str">
            <v>通景公路</v>
          </cell>
          <cell r="L7689" t="str">
            <v>三类地区</v>
          </cell>
          <cell r="M7689"/>
          <cell r="N7689" t="str">
            <v>新建</v>
          </cell>
          <cell r="O7689" t="str">
            <v>王仙岭风景区</v>
          </cell>
          <cell r="R7689" t="str">
            <v>0</v>
          </cell>
          <cell r="S7689" t="str">
            <v>6</v>
          </cell>
          <cell r="T7689" t="str">
            <v>无</v>
          </cell>
          <cell r="U7689">
            <v>0</v>
          </cell>
          <cell r="V7689">
            <v>7.3</v>
          </cell>
          <cell r="W7689">
            <v>7.3</v>
          </cell>
        </row>
        <row r="7690">
          <cell r="I7690" t="str">
            <v>王仙岭风景区连接路（王仙岭国际房车露营地段）</v>
          </cell>
          <cell r="J7690" t="str">
            <v>131302F4310030023</v>
          </cell>
          <cell r="K7690" t="str">
            <v>通景公路</v>
          </cell>
          <cell r="L7690" t="str">
            <v>三类地区</v>
          </cell>
          <cell r="M7690"/>
          <cell r="N7690" t="str">
            <v>新建</v>
          </cell>
          <cell r="O7690" t="str">
            <v>王仙岭风景区</v>
          </cell>
          <cell r="R7690" t="str">
            <v>0</v>
          </cell>
          <cell r="S7690" t="str">
            <v>6.5</v>
          </cell>
          <cell r="T7690" t="str">
            <v>无</v>
          </cell>
          <cell r="U7690">
            <v>0</v>
          </cell>
          <cell r="V7690">
            <v>1.9430000000000001</v>
          </cell>
          <cell r="W7690">
            <v>1.9430000000000001</v>
          </cell>
        </row>
        <row r="7691">
          <cell r="I7691" t="str">
            <v>五里牌通往大王寨景区旅游集散公路</v>
          </cell>
          <cell r="J7691" t="str">
            <v>131301F4310030008</v>
          </cell>
          <cell r="K7691" t="str">
            <v>通景公路</v>
          </cell>
          <cell r="L7691" t="str">
            <v>三类地区</v>
          </cell>
          <cell r="M7691"/>
          <cell r="N7691" t="str">
            <v>新建</v>
          </cell>
          <cell r="O7691" t="str">
            <v>大王寨景区</v>
          </cell>
          <cell r="R7691" t="str">
            <v>0</v>
          </cell>
          <cell r="S7691" t="str">
            <v>6</v>
          </cell>
          <cell r="T7691" t="str">
            <v>无</v>
          </cell>
          <cell r="U7691">
            <v>0</v>
          </cell>
          <cell r="V7691">
            <v>1.53</v>
          </cell>
          <cell r="W7691">
            <v>1.53</v>
          </cell>
        </row>
        <row r="7692">
          <cell r="I7692" t="str">
            <v>西河风光带（X003线苏仙区板子楼至荷叶坪段）</v>
          </cell>
          <cell r="J7692" t="str">
            <v>131302F4310030025</v>
          </cell>
          <cell r="K7692" t="str">
            <v>通景公路</v>
          </cell>
          <cell r="L7692" t="str">
            <v>三类地区</v>
          </cell>
          <cell r="M7692"/>
          <cell r="N7692" t="str">
            <v>升级改造（提质改造）</v>
          </cell>
          <cell r="O7692" t="str">
            <v>西河风光带</v>
          </cell>
          <cell r="R7692" t="str">
            <v>0</v>
          </cell>
          <cell r="S7692" t="str">
            <v>9</v>
          </cell>
          <cell r="T7692" t="str">
            <v>无</v>
          </cell>
          <cell r="U7692">
            <v>0</v>
          </cell>
          <cell r="V7692">
            <v>4.82</v>
          </cell>
          <cell r="W7692">
            <v>8.2200000000000006</v>
          </cell>
        </row>
        <row r="7693">
          <cell r="I7693" t="str">
            <v>西河风光带（栖凤渡镇楼下塘-鸭婆岭段）</v>
          </cell>
          <cell r="J7693" t="str">
            <v>131301F4310030002</v>
          </cell>
          <cell r="K7693" t="str">
            <v>通景公路</v>
          </cell>
          <cell r="L7693" t="str">
            <v>三类地区</v>
          </cell>
          <cell r="M7693"/>
          <cell r="N7693" t="str">
            <v>新建</v>
          </cell>
          <cell r="O7693" t="str">
            <v>西河风光带</v>
          </cell>
          <cell r="R7693" t="str">
            <v>0</v>
          </cell>
          <cell r="S7693" t="str">
            <v>6</v>
          </cell>
          <cell r="T7693" t="str">
            <v>无</v>
          </cell>
          <cell r="U7693">
            <v>0</v>
          </cell>
          <cell r="V7693">
            <v>1.1499999999999999</v>
          </cell>
          <cell r="W7693">
            <v>1.1499999999999999</v>
          </cell>
        </row>
        <row r="7694">
          <cell r="I7694" t="str">
            <v>坳上镇坳幸桥至坳上古村通景公路</v>
          </cell>
          <cell r="J7694" t="str">
            <v>131302F4310030013</v>
          </cell>
          <cell r="K7694" t="str">
            <v>通景公路</v>
          </cell>
          <cell r="L7694" t="str">
            <v>三类地区</v>
          </cell>
          <cell r="M7694"/>
          <cell r="N7694" t="str">
            <v>升级改造（提质改造）</v>
          </cell>
          <cell r="O7694" t="str">
            <v>坳上古村</v>
          </cell>
          <cell r="R7694" t="str">
            <v>3.5</v>
          </cell>
          <cell r="S7694" t="str">
            <v>6</v>
          </cell>
          <cell r="T7694" t="str">
            <v>C101431003</v>
          </cell>
          <cell r="U7694">
            <v>0</v>
          </cell>
          <cell r="V7694">
            <v>1.28</v>
          </cell>
          <cell r="W7694">
            <v>1.28</v>
          </cell>
        </row>
        <row r="7695">
          <cell r="I7695" t="str">
            <v>邓华将军故居通景公路桂阳段</v>
          </cell>
          <cell r="J7695" t="str">
            <v>131302F4310210009</v>
          </cell>
          <cell r="K7695" t="str">
            <v>通景公路</v>
          </cell>
          <cell r="L7695" t="str">
            <v>三类地区</v>
          </cell>
          <cell r="M7695"/>
          <cell r="N7695" t="str">
            <v>升级改造（提质改造）</v>
          </cell>
          <cell r="O7695" t="str">
            <v>陂副古村邓华将军故居</v>
          </cell>
          <cell r="R7695" t="str">
            <v>5</v>
          </cell>
          <cell r="S7695" t="str">
            <v>7</v>
          </cell>
          <cell r="T7695" t="str">
            <v>X060431021</v>
          </cell>
          <cell r="U7695">
            <v>0</v>
          </cell>
          <cell r="V7695">
            <v>7</v>
          </cell>
          <cell r="W7695">
            <v>7</v>
          </cell>
        </row>
        <row r="7696">
          <cell r="I7696" t="str">
            <v>桂阳县荷叶干塘上王家传统村落公路</v>
          </cell>
          <cell r="J7696" t="str">
            <v>131302F4310210004</v>
          </cell>
          <cell r="K7696" t="str">
            <v>通景公路</v>
          </cell>
          <cell r="L7696" t="str">
            <v>三类地区</v>
          </cell>
          <cell r="M7696"/>
          <cell r="N7696" t="str">
            <v>新建</v>
          </cell>
          <cell r="O7696" t="str">
            <v>上王家传统村落</v>
          </cell>
          <cell r="R7696" t="str">
            <v>0</v>
          </cell>
          <cell r="S7696" t="str">
            <v>6</v>
          </cell>
          <cell r="T7696" t="str">
            <v>C184431021</v>
          </cell>
          <cell r="U7696">
            <v>0</v>
          </cell>
          <cell r="V7696">
            <v>3.0190000000000001</v>
          </cell>
          <cell r="W7696">
            <v>3.0190000000000001</v>
          </cell>
        </row>
        <row r="7697">
          <cell r="I7697" t="str">
            <v>桂阳县莲塘大湾传统村落公路</v>
          </cell>
          <cell r="J7697" t="str">
            <v>131302F4310210003</v>
          </cell>
          <cell r="K7697" t="str">
            <v>通景公路</v>
          </cell>
          <cell r="L7697" t="str">
            <v>三类地区</v>
          </cell>
          <cell r="M7697"/>
          <cell r="N7697" t="str">
            <v>升级改造（提质改造）</v>
          </cell>
          <cell r="O7697" t="str">
            <v>大湾传统村落</v>
          </cell>
          <cell r="R7697" t="str">
            <v>3.5</v>
          </cell>
          <cell r="S7697" t="str">
            <v>6</v>
          </cell>
          <cell r="T7697" t="str">
            <v>C718431021</v>
          </cell>
          <cell r="U7697">
            <v>0</v>
          </cell>
          <cell r="V7697">
            <v>0.53400000000000003</v>
          </cell>
          <cell r="W7697">
            <v>0.53400000000000003</v>
          </cell>
        </row>
        <row r="7698">
          <cell r="I7698" t="str">
            <v>桂阳县莲塘锦湖传统村落公路</v>
          </cell>
          <cell r="J7698" t="str">
            <v>131302F4310210008</v>
          </cell>
          <cell r="K7698" t="str">
            <v>通景公路</v>
          </cell>
          <cell r="L7698" t="str">
            <v>三类地区</v>
          </cell>
          <cell r="M7698"/>
          <cell r="N7698" t="str">
            <v>新建</v>
          </cell>
          <cell r="O7698" t="str">
            <v>锦湖传统村落</v>
          </cell>
          <cell r="R7698" t="str">
            <v>0</v>
          </cell>
          <cell r="S7698" t="str">
            <v>6</v>
          </cell>
          <cell r="T7698" t="str">
            <v>V849431021</v>
          </cell>
          <cell r="U7698">
            <v>0</v>
          </cell>
          <cell r="V7698">
            <v>1.8</v>
          </cell>
          <cell r="W7698">
            <v>1.8</v>
          </cell>
        </row>
        <row r="7699">
          <cell r="I7699" t="str">
            <v>桂阳县龙潭魏家传统村落公路</v>
          </cell>
          <cell r="J7699" t="str">
            <v>131301F4310210001</v>
          </cell>
          <cell r="K7699" t="str">
            <v>通景公路</v>
          </cell>
          <cell r="L7699" t="str">
            <v>三类地区</v>
          </cell>
          <cell r="M7699"/>
          <cell r="N7699" t="str">
            <v>新建</v>
          </cell>
          <cell r="O7699" t="str">
            <v>魏家传统村落</v>
          </cell>
          <cell r="R7699" t="str">
            <v>0</v>
          </cell>
          <cell r="S7699" t="str">
            <v>6</v>
          </cell>
          <cell r="T7699" t="str">
            <v>C44H431021</v>
          </cell>
          <cell r="U7699">
            <v>0</v>
          </cell>
          <cell r="V7699">
            <v>1.5</v>
          </cell>
          <cell r="W7699">
            <v>1.5</v>
          </cell>
        </row>
        <row r="7700">
          <cell r="I7700" t="str">
            <v>桂阳县太和长乐传统村落公路</v>
          </cell>
          <cell r="J7700" t="str">
            <v>131302F4310210007</v>
          </cell>
          <cell r="K7700" t="str">
            <v>通景公路</v>
          </cell>
          <cell r="L7700" t="str">
            <v>三类地区</v>
          </cell>
          <cell r="M7700"/>
          <cell r="N7700" t="str">
            <v>升级改造（提质改造）</v>
          </cell>
          <cell r="O7700" t="str">
            <v>长乐传统村落</v>
          </cell>
          <cell r="R7700" t="str">
            <v>3.5</v>
          </cell>
          <cell r="S7700" t="str">
            <v>6</v>
          </cell>
          <cell r="T7700" t="str">
            <v>C165431021</v>
          </cell>
          <cell r="U7700">
            <v>0</v>
          </cell>
          <cell r="V7700">
            <v>2.669</v>
          </cell>
          <cell r="W7700">
            <v>2.669</v>
          </cell>
        </row>
        <row r="7701">
          <cell r="I7701" t="str">
            <v>桂阳县太和地界传统村落公路</v>
          </cell>
          <cell r="J7701" t="str">
            <v>131302F4310210001</v>
          </cell>
          <cell r="K7701" t="str">
            <v>通景公路</v>
          </cell>
          <cell r="L7701" t="str">
            <v>三类地区</v>
          </cell>
          <cell r="M7701"/>
          <cell r="N7701" t="str">
            <v>新建</v>
          </cell>
          <cell r="O7701" t="str">
            <v>地界传统村落</v>
          </cell>
          <cell r="R7701" t="str">
            <v>0</v>
          </cell>
          <cell r="S7701" t="str">
            <v>6</v>
          </cell>
          <cell r="T7701" t="str">
            <v>V445431021</v>
          </cell>
          <cell r="U7701">
            <v>0</v>
          </cell>
          <cell r="V7701">
            <v>1.2</v>
          </cell>
          <cell r="W7701">
            <v>1.2</v>
          </cell>
        </row>
        <row r="7702">
          <cell r="I7702" t="str">
            <v>桂阳县洋市庙下传统村落公路</v>
          </cell>
          <cell r="J7702" t="str">
            <v>131302F4310210002</v>
          </cell>
          <cell r="K7702" t="str">
            <v>通景公路</v>
          </cell>
          <cell r="L7702" t="str">
            <v>三类地区</v>
          </cell>
          <cell r="M7702"/>
          <cell r="N7702" t="str">
            <v>升级改造（提质改造）</v>
          </cell>
          <cell r="O7702" t="str">
            <v>庙下传统村落</v>
          </cell>
          <cell r="R7702" t="str">
            <v>6</v>
          </cell>
          <cell r="S7702" t="str">
            <v>7</v>
          </cell>
          <cell r="T7702" t="str">
            <v>X056431021</v>
          </cell>
          <cell r="U7702">
            <v>0</v>
          </cell>
          <cell r="V7702">
            <v>25</v>
          </cell>
          <cell r="W7702">
            <v>25</v>
          </cell>
        </row>
        <row r="7703">
          <cell r="I7703" t="str">
            <v>桂阳县正和阳山传统村落公路</v>
          </cell>
          <cell r="J7703" t="str">
            <v>131302F4310210006</v>
          </cell>
          <cell r="K7703" t="str">
            <v>通景公路</v>
          </cell>
          <cell r="L7703" t="str">
            <v>三类地区</v>
          </cell>
          <cell r="M7703"/>
          <cell r="N7703" t="str">
            <v>升级改造（提质改造）</v>
          </cell>
          <cell r="O7703" t="str">
            <v>阳山传统村落</v>
          </cell>
          <cell r="R7703" t="str">
            <v>3.5</v>
          </cell>
          <cell r="S7703" t="str">
            <v>6</v>
          </cell>
          <cell r="T7703" t="str">
            <v>C162431021</v>
          </cell>
          <cell r="U7703">
            <v>0</v>
          </cell>
          <cell r="V7703">
            <v>0.46200000000000002</v>
          </cell>
          <cell r="W7703">
            <v>0.46200000000000002</v>
          </cell>
        </row>
        <row r="7704">
          <cell r="I7704" t="str">
            <v>天堂山景区连接路</v>
          </cell>
          <cell r="J7704" t="str">
            <v>131302F4310210010</v>
          </cell>
          <cell r="K7704" t="str">
            <v>通景公路</v>
          </cell>
          <cell r="L7704" t="str">
            <v>三类地区</v>
          </cell>
          <cell r="M7704"/>
          <cell r="O7704" t="str">
            <v>天堂山景区</v>
          </cell>
          <cell r="R7704" t="str">
            <v>3.5</v>
          </cell>
          <cell r="S7704" t="str">
            <v>6</v>
          </cell>
          <cell r="T7704" t="str">
            <v>C639431021</v>
          </cell>
          <cell r="U7704">
            <v>0</v>
          </cell>
          <cell r="V7704">
            <v>7</v>
          </cell>
          <cell r="W7704">
            <v>7</v>
          </cell>
        </row>
        <row r="7705">
          <cell r="I7705" t="str">
            <v>望湖乡村农庄(桂阳县望湖乡村旅游有限公司)连接路</v>
          </cell>
          <cell r="J7705" t="str">
            <v>131302F4310210011</v>
          </cell>
          <cell r="K7705" t="str">
            <v>通景公路</v>
          </cell>
          <cell r="L7705" t="str">
            <v>三类地区</v>
          </cell>
          <cell r="M7705"/>
          <cell r="O7705" t="str">
            <v>望湖乡村农庄(桂阳县望湖乡村旅游有限公司)</v>
          </cell>
          <cell r="R7705" t="str">
            <v>3.5</v>
          </cell>
          <cell r="S7705" t="str">
            <v>8</v>
          </cell>
          <cell r="T7705" t="str">
            <v>C611431021</v>
          </cell>
          <cell r="U7705">
            <v>0</v>
          </cell>
          <cell r="V7705">
            <v>3.839</v>
          </cell>
          <cell r="W7705">
            <v>3.839</v>
          </cell>
        </row>
        <row r="7706">
          <cell r="I7706" t="str">
            <v>赤石乡国家石漠化公园旅游公路</v>
          </cell>
          <cell r="J7706" t="str">
            <v>13130201F4310220011</v>
          </cell>
          <cell r="K7706" t="str">
            <v>通景公路</v>
          </cell>
          <cell r="L7706" t="str">
            <v>一类地区</v>
          </cell>
          <cell r="M7706" t="str">
            <v>国家贫困县</v>
          </cell>
          <cell r="N7706" t="str">
            <v>升级改造（提质改造）</v>
          </cell>
          <cell r="O7706" t="str">
            <v>赤石国家石漠化公园</v>
          </cell>
          <cell r="R7706" t="str">
            <v>4.5</v>
          </cell>
          <cell r="S7706" t="str">
            <v>6</v>
          </cell>
          <cell r="T7706" t="str">
            <v>Y705431022</v>
          </cell>
          <cell r="U7706">
            <v>0</v>
          </cell>
          <cell r="V7706">
            <v>13.3</v>
          </cell>
          <cell r="W7706">
            <v>13.3</v>
          </cell>
        </row>
        <row r="7707">
          <cell r="I7707" t="str">
            <v>天塘水尾古村旅游公路</v>
          </cell>
          <cell r="J7707" t="str">
            <v>13130201F4310220003</v>
          </cell>
          <cell r="K7707" t="str">
            <v>通景公路</v>
          </cell>
          <cell r="L7707" t="str">
            <v>一类地区</v>
          </cell>
          <cell r="M7707" t="str">
            <v>国家贫困县</v>
          </cell>
          <cell r="N7707" t="str">
            <v>新建</v>
          </cell>
          <cell r="O7707" t="str">
            <v>天塘水尾古村</v>
          </cell>
          <cell r="R7707" t="str">
            <v>0</v>
          </cell>
          <cell r="S7707" t="str">
            <v>6</v>
          </cell>
          <cell r="T7707" t="str">
            <v>Y796431022</v>
          </cell>
          <cell r="U7707">
            <v>0</v>
          </cell>
          <cell r="V7707">
            <v>2.6</v>
          </cell>
          <cell r="W7707">
            <v>2.6</v>
          </cell>
        </row>
        <row r="7708">
          <cell r="I7708" t="str">
            <v>莽山景区西大门至五指峰景区旅游公路</v>
          </cell>
          <cell r="J7708" t="str">
            <v>13130201F4310220012</v>
          </cell>
          <cell r="K7708" t="str">
            <v>通景公路</v>
          </cell>
          <cell r="L7708" t="str">
            <v>一类地区</v>
          </cell>
          <cell r="M7708" t="str">
            <v>国家贫困县</v>
          </cell>
          <cell r="N7708" t="str">
            <v>升级改造（提质改造）</v>
          </cell>
          <cell r="O7708" t="str">
            <v>莽山国家森林公园</v>
          </cell>
          <cell r="R7708" t="str">
            <v>4.5</v>
          </cell>
          <cell r="S7708" t="str">
            <v>6</v>
          </cell>
          <cell r="T7708" t="str">
            <v>X166431022</v>
          </cell>
          <cell r="U7708">
            <v>0</v>
          </cell>
          <cell r="V7708">
            <v>16</v>
          </cell>
          <cell r="W7708">
            <v>16</v>
          </cell>
        </row>
        <row r="7709">
          <cell r="I7709" t="str">
            <v>天塘林家排古村旅游公路</v>
          </cell>
          <cell r="J7709" t="str">
            <v>13130201F4310220004</v>
          </cell>
          <cell r="K7709" t="str">
            <v>通景公路</v>
          </cell>
          <cell r="L7709" t="str">
            <v>一类地区</v>
          </cell>
          <cell r="M7709" t="str">
            <v>国家贫困县</v>
          </cell>
          <cell r="N7709" t="str">
            <v>新建</v>
          </cell>
          <cell r="O7709" t="str">
            <v>天塘镇林家排古村</v>
          </cell>
          <cell r="R7709" t="str">
            <v>0</v>
          </cell>
          <cell r="S7709" t="str">
            <v>6</v>
          </cell>
          <cell r="T7709" t="str">
            <v>C381431022</v>
          </cell>
          <cell r="U7709">
            <v>0</v>
          </cell>
          <cell r="V7709">
            <v>1.5</v>
          </cell>
          <cell r="W7709">
            <v>1.5</v>
          </cell>
        </row>
        <row r="7710">
          <cell r="I7710" t="str">
            <v>关溪桥头背-游览小火车旅游路</v>
          </cell>
          <cell r="J7710" t="str">
            <v>13130201F4310220005</v>
          </cell>
          <cell r="K7710" t="str">
            <v>通景公路</v>
          </cell>
          <cell r="L7710" t="str">
            <v>一类地区</v>
          </cell>
          <cell r="M7710" t="str">
            <v>国家贫困县</v>
          </cell>
          <cell r="N7710" t="str">
            <v>升级改造（提质改造）</v>
          </cell>
          <cell r="O7710" t="str">
            <v>游览小火车站（红军长征路）</v>
          </cell>
          <cell r="R7710" t="str">
            <v>4.5</v>
          </cell>
          <cell r="S7710" t="str">
            <v>6</v>
          </cell>
          <cell r="T7710" t="str">
            <v>C445431022</v>
          </cell>
          <cell r="U7710">
            <v>0</v>
          </cell>
          <cell r="V7710">
            <v>3.35</v>
          </cell>
          <cell r="W7710">
            <v>3.35</v>
          </cell>
        </row>
        <row r="7711">
          <cell r="I7711" t="str">
            <v>长村乡千家岸古村旅游公路</v>
          </cell>
          <cell r="J7711" t="str">
            <v>13130201F4310220010</v>
          </cell>
          <cell r="K7711" t="str">
            <v>通景公路</v>
          </cell>
          <cell r="L7711" t="str">
            <v>一类地区</v>
          </cell>
          <cell r="M7711" t="str">
            <v>国家贫困县</v>
          </cell>
          <cell r="N7711" t="str">
            <v>升级改造（提质改造）</v>
          </cell>
          <cell r="O7711" t="str">
            <v>千家岸古村</v>
          </cell>
          <cell r="R7711" t="str">
            <v>4.5</v>
          </cell>
          <cell r="S7711" t="str">
            <v>6</v>
          </cell>
          <cell r="T7711" t="str">
            <v>X160431022</v>
          </cell>
          <cell r="U7711">
            <v>0</v>
          </cell>
          <cell r="V7711">
            <v>7.8</v>
          </cell>
          <cell r="W7711">
            <v>7.8</v>
          </cell>
        </row>
        <row r="7712">
          <cell r="I7712" t="str">
            <v>关溪余家古村旅游公路</v>
          </cell>
          <cell r="J7712" t="str">
            <v>13130201F4310220006</v>
          </cell>
          <cell r="K7712" t="str">
            <v>通景公路</v>
          </cell>
          <cell r="L7712" t="str">
            <v>一类地区</v>
          </cell>
          <cell r="M7712" t="str">
            <v>国家贫困县</v>
          </cell>
          <cell r="N7712" t="str">
            <v>升级改造（提质改造）</v>
          </cell>
          <cell r="O7712" t="str">
            <v>关溪乡余家古村落</v>
          </cell>
          <cell r="R7712" t="str">
            <v>3.5</v>
          </cell>
          <cell r="S7712" t="str">
            <v>6</v>
          </cell>
          <cell r="T7712" t="str">
            <v>Y742431022</v>
          </cell>
          <cell r="U7712">
            <v>0</v>
          </cell>
          <cell r="V7712">
            <v>2.2000000000000002</v>
          </cell>
          <cell r="W7712">
            <v>2.2000000000000002</v>
          </cell>
        </row>
        <row r="7713">
          <cell r="I7713" t="str">
            <v>迎春崎石古村旅游公路</v>
          </cell>
          <cell r="J7713" t="str">
            <v>13130201F4310220008</v>
          </cell>
          <cell r="K7713" t="str">
            <v>通景公路</v>
          </cell>
          <cell r="L7713" t="str">
            <v>一类地区</v>
          </cell>
          <cell r="M7713" t="str">
            <v>国家贫困县</v>
          </cell>
          <cell r="N7713" t="str">
            <v>新建</v>
          </cell>
          <cell r="O7713" t="str">
            <v>迎春镇崎石古村</v>
          </cell>
          <cell r="R7713" t="str">
            <v>0</v>
          </cell>
          <cell r="S7713" t="str">
            <v>6</v>
          </cell>
          <cell r="T7713" t="str">
            <v>Y775431022</v>
          </cell>
          <cell r="U7713">
            <v>0</v>
          </cell>
          <cell r="V7713">
            <v>1.8</v>
          </cell>
          <cell r="W7713">
            <v>1.8</v>
          </cell>
        </row>
        <row r="7714">
          <cell r="I7714" t="str">
            <v>黄沙沙坪古村旅游公路</v>
          </cell>
          <cell r="J7714" t="str">
            <v>13130201F4310220009</v>
          </cell>
          <cell r="K7714" t="str">
            <v>通景公路</v>
          </cell>
          <cell r="L7714" t="str">
            <v>一类地区</v>
          </cell>
          <cell r="M7714" t="str">
            <v>国家贫困县</v>
          </cell>
          <cell r="N7714" t="str">
            <v>新建</v>
          </cell>
          <cell r="O7714" t="str">
            <v>黄沙沙坪古村</v>
          </cell>
          <cell r="R7714" t="str">
            <v>0</v>
          </cell>
          <cell r="S7714" t="str">
            <v>6</v>
          </cell>
          <cell r="T7714" t="str">
            <v>VJ07431022</v>
          </cell>
          <cell r="U7714">
            <v>0</v>
          </cell>
          <cell r="V7714">
            <v>3.2</v>
          </cell>
          <cell r="W7714">
            <v>3.2</v>
          </cell>
        </row>
        <row r="7715">
          <cell r="I7715" t="str">
            <v>赤石大桥观景台、赤石国家石漠化公园连接路</v>
          </cell>
          <cell r="J7715" t="str">
            <v>131302F4310220006</v>
          </cell>
          <cell r="K7715" t="str">
            <v>通景公路</v>
          </cell>
          <cell r="L7715" t="str">
            <v>一类地区</v>
          </cell>
          <cell r="M7715" t="str">
            <v>国家贫困县</v>
          </cell>
          <cell r="N7715" t="str">
            <v>升级改造（提质改造）</v>
          </cell>
          <cell r="O7715" t="str">
            <v>赤石大桥观景台、赤石国家石漠化公园</v>
          </cell>
          <cell r="R7715" t="str">
            <v>4.5</v>
          </cell>
          <cell r="S7715" t="str">
            <v>6</v>
          </cell>
          <cell r="T7715" t="str">
            <v>Y703431022</v>
          </cell>
          <cell r="U7715">
            <v>0</v>
          </cell>
          <cell r="V7715">
            <v>2.5</v>
          </cell>
          <cell r="W7715">
            <v>2.5</v>
          </cell>
        </row>
        <row r="7716">
          <cell r="I7716" t="str">
            <v>黄沙镇黄沙古堡连接路</v>
          </cell>
          <cell r="J7716" t="str">
            <v>131302F4310220004</v>
          </cell>
          <cell r="K7716" t="str">
            <v>通景公路</v>
          </cell>
          <cell r="L7716" t="str">
            <v>一类地区</v>
          </cell>
          <cell r="M7716" t="str">
            <v>国家贫困县</v>
          </cell>
          <cell r="N7716" t="str">
            <v>新建</v>
          </cell>
          <cell r="O7716" t="str">
            <v>黄沙镇黄沙古堡</v>
          </cell>
          <cell r="R7716" t="str">
            <v>4.5</v>
          </cell>
          <cell r="S7716" t="str">
            <v>6</v>
          </cell>
          <cell r="T7716" t="str">
            <v>Y975431022</v>
          </cell>
          <cell r="U7716">
            <v>0</v>
          </cell>
          <cell r="V7716">
            <v>2.6</v>
          </cell>
          <cell r="W7716">
            <v>2.6</v>
          </cell>
        </row>
        <row r="7717">
          <cell r="I7717" t="str">
            <v>腊元古村连接路</v>
          </cell>
          <cell r="J7717" t="str">
            <v>131302F4310220011</v>
          </cell>
          <cell r="K7717" t="str">
            <v>通景公路</v>
          </cell>
          <cell r="L7717" t="str">
            <v>一类地区</v>
          </cell>
          <cell r="M7717" t="str">
            <v>国家贫困县</v>
          </cell>
          <cell r="O7717" t="str">
            <v>腊元古村</v>
          </cell>
          <cell r="R7717" t="str">
            <v>3.5</v>
          </cell>
          <cell r="S7717" t="str">
            <v>6</v>
          </cell>
          <cell r="T7717" t="str">
            <v>C414431022</v>
          </cell>
          <cell r="U7717">
            <v>0</v>
          </cell>
          <cell r="V7717">
            <v>2</v>
          </cell>
          <cell r="W7717">
            <v>2</v>
          </cell>
        </row>
        <row r="7718">
          <cell r="I7718" t="str">
            <v>麻田村至三湾桥欧阳毅将军故居旅游公路</v>
          </cell>
          <cell r="J7718" t="str">
            <v>1313F4310220001</v>
          </cell>
          <cell r="K7718" t="str">
            <v>通景公路</v>
          </cell>
          <cell r="L7718" t="str">
            <v>一类地区</v>
          </cell>
          <cell r="M7718" t="str">
            <v>国家贫困县</v>
          </cell>
          <cell r="O7718" t="str">
            <v>欧阳毅将军故居</v>
          </cell>
          <cell r="R7718" t="str">
            <v>0</v>
          </cell>
          <cell r="S7718" t="str">
            <v>6</v>
          </cell>
          <cell r="T7718" t="str">
            <v>VD04431022</v>
          </cell>
          <cell r="U7718">
            <v>0</v>
          </cell>
          <cell r="V7718">
            <v>2.8</v>
          </cell>
          <cell r="W7718">
            <v>2.8</v>
          </cell>
        </row>
        <row r="7719">
          <cell r="I7719" t="str">
            <v>莽山水库连接路</v>
          </cell>
          <cell r="J7719" t="str">
            <v>131302F4310220001</v>
          </cell>
          <cell r="K7719" t="str">
            <v>通景公路</v>
          </cell>
          <cell r="L7719" t="str">
            <v>一类地区</v>
          </cell>
          <cell r="M7719" t="str">
            <v>国家贫困县</v>
          </cell>
          <cell r="N7719" t="str">
            <v>新建</v>
          </cell>
          <cell r="O7719" t="str">
            <v>莽山水库</v>
          </cell>
          <cell r="R7719" t="str">
            <v>4.5</v>
          </cell>
          <cell r="S7719" t="str">
            <v>6</v>
          </cell>
          <cell r="T7719" t="str">
            <v>C389431022</v>
          </cell>
          <cell r="U7719">
            <v>0</v>
          </cell>
          <cell r="V7719">
            <v>26</v>
          </cell>
          <cell r="W7719">
            <v>26</v>
          </cell>
        </row>
        <row r="7720">
          <cell r="I7720" t="str">
            <v>平和两江口风景区连接路</v>
          </cell>
          <cell r="J7720" t="str">
            <v>131302F4310220010</v>
          </cell>
          <cell r="K7720" t="str">
            <v>通景公路</v>
          </cell>
          <cell r="L7720" t="str">
            <v>一类地区</v>
          </cell>
          <cell r="M7720" t="str">
            <v>国家贫困县</v>
          </cell>
          <cell r="N7720" t="str">
            <v>升级改造（提质改造）</v>
          </cell>
          <cell r="O7720" t="str">
            <v>平和两江口风景区</v>
          </cell>
          <cell r="R7720" t="str">
            <v>4.5</v>
          </cell>
          <cell r="S7720" t="str">
            <v>6</v>
          </cell>
          <cell r="T7720" t="str">
            <v>C513431022</v>
          </cell>
          <cell r="U7720">
            <v>0</v>
          </cell>
          <cell r="V7720">
            <v>6.2</v>
          </cell>
          <cell r="W7720">
            <v>6.2</v>
          </cell>
        </row>
        <row r="7721">
          <cell r="I7721" t="str">
            <v>骑田林场城郊公园连接路</v>
          </cell>
          <cell r="J7721" t="str">
            <v>131302F4310220007</v>
          </cell>
          <cell r="K7721" t="str">
            <v>通景公路</v>
          </cell>
          <cell r="L7721" t="str">
            <v>一类地区</v>
          </cell>
          <cell r="M7721" t="str">
            <v>国家贫困县</v>
          </cell>
          <cell r="N7721" t="str">
            <v>新建</v>
          </cell>
          <cell r="O7721" t="str">
            <v>骑田林场城郊公园</v>
          </cell>
          <cell r="R7721" t="str">
            <v>4.5</v>
          </cell>
          <cell r="S7721" t="str">
            <v>6</v>
          </cell>
          <cell r="T7721" t="str">
            <v>Y723431022</v>
          </cell>
          <cell r="U7721">
            <v>0</v>
          </cell>
          <cell r="V7721">
            <v>4.3099999999999996</v>
          </cell>
          <cell r="W7721">
            <v>4.3099999999999996</v>
          </cell>
        </row>
        <row r="7722">
          <cell r="I7722" t="str">
            <v>圣公坛兵坛岩兵工厂旧址（湖南省文物保护单位）连接路</v>
          </cell>
          <cell r="J7722" t="str">
            <v>131302F4310220008</v>
          </cell>
          <cell r="K7722" t="str">
            <v>通景公路</v>
          </cell>
          <cell r="L7722" t="str">
            <v>一类地区</v>
          </cell>
          <cell r="M7722" t="str">
            <v>国家贫困县</v>
          </cell>
          <cell r="N7722" t="str">
            <v>新建</v>
          </cell>
          <cell r="O7722" t="str">
            <v>圣公坛兵坛岩兵工厂旧址（湖南省文物保护单位）</v>
          </cell>
          <cell r="R7722" t="str">
            <v>4.5</v>
          </cell>
          <cell r="S7722" t="str">
            <v>6</v>
          </cell>
          <cell r="T7722" t="str">
            <v>X153431022</v>
          </cell>
          <cell r="U7722">
            <v>0</v>
          </cell>
          <cell r="V7722">
            <v>1.2</v>
          </cell>
          <cell r="W7722">
            <v>1.2</v>
          </cell>
        </row>
        <row r="7723">
          <cell r="I7723" t="str">
            <v>坦山高云寺连接路</v>
          </cell>
          <cell r="J7723" t="str">
            <v>131302F4310220009</v>
          </cell>
          <cell r="K7723" t="str">
            <v>通景公路</v>
          </cell>
          <cell r="L7723" t="str">
            <v>一类地区</v>
          </cell>
          <cell r="M7723" t="str">
            <v>国家贫困县</v>
          </cell>
          <cell r="N7723" t="str">
            <v>新建</v>
          </cell>
          <cell r="O7723" t="str">
            <v>坦山高云寺</v>
          </cell>
          <cell r="R7723" t="str">
            <v>0</v>
          </cell>
          <cell r="S7723" t="str">
            <v>6</v>
          </cell>
          <cell r="T7723" t="str">
            <v>C52A431022</v>
          </cell>
          <cell r="U7723">
            <v>0</v>
          </cell>
          <cell r="V7723">
            <v>1.4</v>
          </cell>
          <cell r="W7723">
            <v>1.4</v>
          </cell>
        </row>
        <row r="7724">
          <cell r="I7724" t="str">
            <v>燕子岩、莽山人谷风景区连接路</v>
          </cell>
          <cell r="J7724" t="str">
            <v>131302F4310220005</v>
          </cell>
          <cell r="K7724" t="str">
            <v>通景公路</v>
          </cell>
          <cell r="L7724" t="str">
            <v>一类地区</v>
          </cell>
          <cell r="M7724" t="str">
            <v>国家贫困县</v>
          </cell>
          <cell r="N7724" t="str">
            <v>新建</v>
          </cell>
          <cell r="O7724" t="str">
            <v>燕子岩、莽山人谷风景区</v>
          </cell>
          <cell r="R7724" t="str">
            <v>4.5</v>
          </cell>
          <cell r="S7724" t="str">
            <v>6</v>
          </cell>
          <cell r="T7724" t="str">
            <v>C343431022</v>
          </cell>
          <cell r="U7724">
            <v>0</v>
          </cell>
          <cell r="V7724">
            <v>4.12</v>
          </cell>
          <cell r="W7724">
            <v>4.12</v>
          </cell>
        </row>
        <row r="7725">
          <cell r="I7725" t="str">
            <v>杨梅山镇茶园村通景公路</v>
          </cell>
          <cell r="J7725" t="str">
            <v>131302F4310220003</v>
          </cell>
          <cell r="K7725" t="str">
            <v>通景公路</v>
          </cell>
          <cell r="L7725" t="str">
            <v>一类地区</v>
          </cell>
          <cell r="M7725" t="str">
            <v>国家贫困县</v>
          </cell>
          <cell r="N7725" t="str">
            <v>升级改造（提质改造）</v>
          </cell>
          <cell r="O7725" t="str">
            <v>杨梅山镇茶园村红色教育基地</v>
          </cell>
          <cell r="R7725" t="str">
            <v>4.5</v>
          </cell>
          <cell r="S7725" t="str">
            <v>6</v>
          </cell>
          <cell r="T7725" t="str">
            <v>C817431022</v>
          </cell>
          <cell r="U7725">
            <v>0</v>
          </cell>
          <cell r="V7725">
            <v>3.5</v>
          </cell>
          <cell r="W7725">
            <v>3.5</v>
          </cell>
        </row>
        <row r="7726">
          <cell r="I7726" t="str">
            <v>宜章县石虎山旅游风景区通景路</v>
          </cell>
          <cell r="J7726" t="str">
            <v>13130201F4310220001</v>
          </cell>
          <cell r="K7726" t="str">
            <v>通景公路</v>
          </cell>
          <cell r="L7726" t="str">
            <v>一类地区</v>
          </cell>
          <cell r="M7726" t="str">
            <v>国家贫困县</v>
          </cell>
          <cell r="N7726" t="str">
            <v>升级改造（提质改造）</v>
          </cell>
          <cell r="O7726" t="str">
            <v>石虎山旅游风景区</v>
          </cell>
          <cell r="R7726" t="str">
            <v>4.5</v>
          </cell>
          <cell r="S7726" t="str">
            <v>6</v>
          </cell>
          <cell r="T7726" t="str">
            <v>Y735431022</v>
          </cell>
          <cell r="U7726">
            <v>0</v>
          </cell>
          <cell r="V7726">
            <v>6.0659999999999998</v>
          </cell>
          <cell r="W7726">
            <v>6.0659999999999998</v>
          </cell>
        </row>
        <row r="7727">
          <cell r="I7727" t="str">
            <v>板梁古村景区连接路</v>
          </cell>
          <cell r="J7727" t="str">
            <v>131302F4310230010</v>
          </cell>
          <cell r="K7727" t="str">
            <v>通景公路</v>
          </cell>
          <cell r="L7727" t="str">
            <v>三类地区</v>
          </cell>
          <cell r="M7727"/>
          <cell r="O7727" t="str">
            <v>板梁古村景区</v>
          </cell>
          <cell r="R7727" t="str">
            <v>3.5</v>
          </cell>
          <cell r="S7727" t="str">
            <v>6</v>
          </cell>
          <cell r="T7727" t="str">
            <v>X133431023</v>
          </cell>
          <cell r="U7727">
            <v>0</v>
          </cell>
          <cell r="V7727">
            <v>2.028</v>
          </cell>
          <cell r="W7727">
            <v>2.028</v>
          </cell>
        </row>
        <row r="7728">
          <cell r="I7728" t="str">
            <v>北院寺景区连接路</v>
          </cell>
          <cell r="J7728" t="str">
            <v>131302F4310230007</v>
          </cell>
          <cell r="K7728" t="str">
            <v>通景公路</v>
          </cell>
          <cell r="L7728" t="str">
            <v>三类地区</v>
          </cell>
          <cell r="M7728"/>
          <cell r="N7728" t="str">
            <v>升级改造（提质改造）</v>
          </cell>
          <cell r="O7728" t="str">
            <v>北院寺景区</v>
          </cell>
          <cell r="R7728" t="str">
            <v>3.5</v>
          </cell>
          <cell r="S7728" t="str">
            <v>6</v>
          </cell>
          <cell r="T7728" t="str">
            <v>C141431023</v>
          </cell>
          <cell r="U7728">
            <v>0</v>
          </cell>
          <cell r="V7728">
            <v>3.62</v>
          </cell>
          <cell r="W7728">
            <v>3.62</v>
          </cell>
        </row>
        <row r="7729">
          <cell r="I7729" t="str">
            <v>大坝至五福楼连接路</v>
          </cell>
          <cell r="J7729" t="str">
            <v>131302F4310230008</v>
          </cell>
          <cell r="K7729" t="str">
            <v>通景公路</v>
          </cell>
          <cell r="L7729" t="str">
            <v>三类地区</v>
          </cell>
          <cell r="M7729"/>
          <cell r="N7729" t="str">
            <v>升级改造（提质改造）</v>
          </cell>
          <cell r="O7729" t="str">
            <v>大坝至五福楼</v>
          </cell>
          <cell r="R7729" t="str">
            <v>3.5</v>
          </cell>
          <cell r="S7729" t="str">
            <v>6</v>
          </cell>
          <cell r="T7729" t="str">
            <v>C177431023</v>
          </cell>
          <cell r="U7729">
            <v>0</v>
          </cell>
          <cell r="V7729">
            <v>1</v>
          </cell>
          <cell r="W7729">
            <v>1</v>
          </cell>
        </row>
        <row r="7730">
          <cell r="I7730" t="str">
            <v>高亭司坪洞村至G107连接路</v>
          </cell>
          <cell r="J7730" t="str">
            <v>131302F4310230003</v>
          </cell>
          <cell r="K7730" t="str">
            <v>通景公路</v>
          </cell>
          <cell r="L7730" t="str">
            <v>三类地区</v>
          </cell>
          <cell r="M7730"/>
          <cell r="N7730" t="str">
            <v>升级改造（提质改造）</v>
          </cell>
          <cell r="O7730" t="str">
            <v>高亭司镇坪洞村</v>
          </cell>
          <cell r="R7730" t="str">
            <v>4</v>
          </cell>
          <cell r="S7730" t="str">
            <v>6</v>
          </cell>
          <cell r="T7730" t="str">
            <v>Y466431023</v>
          </cell>
          <cell r="U7730">
            <v>0.60699999999999998</v>
          </cell>
          <cell r="V7730">
            <v>2.2040000000000002</v>
          </cell>
          <cell r="W7730">
            <v>1.597</v>
          </cell>
        </row>
        <row r="7731">
          <cell r="I7731" t="str">
            <v>高亭司镇车田村至S215连接路</v>
          </cell>
          <cell r="J7731" t="str">
            <v>131302F4310230002</v>
          </cell>
          <cell r="K7731" t="str">
            <v>通景公路</v>
          </cell>
          <cell r="L7731" t="str">
            <v>三类地区</v>
          </cell>
          <cell r="M7731"/>
          <cell r="N7731" t="str">
            <v>升级改造（提质改造）</v>
          </cell>
          <cell r="O7731" t="str">
            <v>高亭司镇车田村</v>
          </cell>
          <cell r="R7731" t="str">
            <v>3.5</v>
          </cell>
          <cell r="S7731" t="str">
            <v>6</v>
          </cell>
          <cell r="T7731" t="str">
            <v>Y481431023</v>
          </cell>
          <cell r="U7731">
            <v>0</v>
          </cell>
          <cell r="V7731">
            <v>1.5369999999999999</v>
          </cell>
          <cell r="W7731">
            <v>1.5369999999999999</v>
          </cell>
        </row>
        <row r="7732">
          <cell r="I7732" t="str">
            <v>何昆故居旅游通景道路</v>
          </cell>
          <cell r="J7732" t="str">
            <v>1312F4310230039</v>
          </cell>
          <cell r="K7732" t="str">
            <v>通景公路</v>
          </cell>
          <cell r="L7732" t="str">
            <v>三类地区</v>
          </cell>
          <cell r="M7732"/>
          <cell r="N7732" t="str">
            <v>新建</v>
          </cell>
          <cell r="O7732" t="str">
            <v>何昆故居</v>
          </cell>
          <cell r="R7732" t="str">
            <v>0</v>
          </cell>
          <cell r="S7732" t="str">
            <v>6</v>
          </cell>
          <cell r="T7732" t="str">
            <v>无</v>
          </cell>
          <cell r="U7732">
            <v>0</v>
          </cell>
          <cell r="V7732">
            <v>1.5</v>
          </cell>
          <cell r="W7732">
            <v>1.5</v>
          </cell>
        </row>
        <row r="7733">
          <cell r="I7733" t="str">
            <v>前进农庄（永兴县前进农庄）通景路(Y443段）</v>
          </cell>
          <cell r="J7733" t="str">
            <v>131302F4310230009</v>
          </cell>
          <cell r="K7733" t="str">
            <v>通景公路</v>
          </cell>
          <cell r="L7733" t="str">
            <v>三类地区</v>
          </cell>
          <cell r="M7733"/>
          <cell r="O7733" t="str">
            <v>前进农庄（永兴县前进农庄）</v>
          </cell>
          <cell r="R7733" t="str">
            <v>3.5</v>
          </cell>
          <cell r="S7733" t="str">
            <v>6</v>
          </cell>
          <cell r="T7733" t="str">
            <v>Y443431023</v>
          </cell>
          <cell r="U7733">
            <v>0</v>
          </cell>
          <cell r="V7733">
            <v>3.653</v>
          </cell>
          <cell r="W7733">
            <v>3.653</v>
          </cell>
        </row>
        <row r="7734">
          <cell r="I7734" t="str">
            <v>前进农庄（永兴县前进农庄）通景路（VZ80段）</v>
          </cell>
          <cell r="J7734" t="str">
            <v>13130201F4310230001</v>
          </cell>
          <cell r="K7734" t="str">
            <v>通景公路</v>
          </cell>
          <cell r="L7734" t="str">
            <v>三类地区</v>
          </cell>
          <cell r="M7734"/>
          <cell r="N7734" t="str">
            <v>新建</v>
          </cell>
          <cell r="O7734" t="str">
            <v>前进农庄（永兴县前进农庄）</v>
          </cell>
          <cell r="R7734" t="str">
            <v>3.5</v>
          </cell>
          <cell r="S7734" t="str">
            <v>6</v>
          </cell>
          <cell r="T7734" t="str">
            <v>VZ80431023</v>
          </cell>
          <cell r="U7734">
            <v>0</v>
          </cell>
          <cell r="V7734">
            <v>3.653</v>
          </cell>
          <cell r="W7734">
            <v>3.653</v>
          </cell>
        </row>
        <row r="7735">
          <cell r="I7735" t="str">
            <v>青山垅水库风景区连接路</v>
          </cell>
          <cell r="J7735" t="str">
            <v>131301F4310230001</v>
          </cell>
          <cell r="K7735" t="str">
            <v>通景公路</v>
          </cell>
          <cell r="L7735" t="str">
            <v>三类地区</v>
          </cell>
          <cell r="M7735"/>
          <cell r="N7735" t="str">
            <v>升级改造（提质改造）</v>
          </cell>
          <cell r="O7735" t="str">
            <v>青山垅水库风景区</v>
          </cell>
          <cell r="R7735" t="str">
            <v>3</v>
          </cell>
          <cell r="S7735" t="str">
            <v>6</v>
          </cell>
          <cell r="T7735" t="str">
            <v>无</v>
          </cell>
          <cell r="U7735">
            <v>0</v>
          </cell>
          <cell r="V7735">
            <v>1.84</v>
          </cell>
          <cell r="W7735">
            <v>1.84</v>
          </cell>
        </row>
        <row r="7736">
          <cell r="I7736" t="str">
            <v>西河风景区连接路</v>
          </cell>
          <cell r="J7736" t="str">
            <v>131302F4310230006</v>
          </cell>
          <cell r="K7736" t="str">
            <v>通景公路</v>
          </cell>
          <cell r="L7736" t="str">
            <v>三类地区</v>
          </cell>
          <cell r="M7736"/>
          <cell r="N7736" t="str">
            <v>升级改造（提质改造）</v>
          </cell>
          <cell r="O7736" t="str">
            <v>西河口风景区</v>
          </cell>
          <cell r="R7736" t="str">
            <v>4.5</v>
          </cell>
          <cell r="S7736" t="str">
            <v>6</v>
          </cell>
          <cell r="T7736" t="str">
            <v>Y436431023</v>
          </cell>
          <cell r="U7736">
            <v>0</v>
          </cell>
          <cell r="V7736">
            <v>11.51</v>
          </cell>
          <cell r="W7736">
            <v>11.51</v>
          </cell>
        </row>
        <row r="7737">
          <cell r="I7737" t="str">
            <v>一线天通景路</v>
          </cell>
          <cell r="J7737" t="str">
            <v>131302F4310230005</v>
          </cell>
          <cell r="K7737" t="str">
            <v>通景公路</v>
          </cell>
          <cell r="L7737" t="str">
            <v>三类地区</v>
          </cell>
          <cell r="M7737"/>
          <cell r="N7737" t="str">
            <v>升级改造（提质改造）</v>
          </cell>
          <cell r="O7737" t="str">
            <v>一线天风景区</v>
          </cell>
          <cell r="R7737" t="str">
            <v>5</v>
          </cell>
          <cell r="S7737" t="str">
            <v>6</v>
          </cell>
          <cell r="T7737" t="str">
            <v>X508431023</v>
          </cell>
          <cell r="U7737">
            <v>0</v>
          </cell>
          <cell r="V7737">
            <v>5.83</v>
          </cell>
          <cell r="W7737">
            <v>5.83</v>
          </cell>
        </row>
        <row r="7738">
          <cell r="I7738" t="str">
            <v>油麻镇柏树村至X053连接路</v>
          </cell>
          <cell r="J7738" t="str">
            <v>131302F4310230001</v>
          </cell>
          <cell r="K7738" t="str">
            <v>通景公路</v>
          </cell>
          <cell r="L7738" t="str">
            <v>三类地区</v>
          </cell>
          <cell r="M7738"/>
          <cell r="N7738" t="str">
            <v>新建</v>
          </cell>
          <cell r="O7738" t="str">
            <v>油麻镇柏树村</v>
          </cell>
          <cell r="R7738" t="str">
            <v>3.5</v>
          </cell>
          <cell r="S7738" t="str">
            <v>6</v>
          </cell>
          <cell r="T7738" t="str">
            <v>C029431023</v>
          </cell>
          <cell r="U7738">
            <v>0</v>
          </cell>
          <cell r="V7738">
            <v>1.1399999999999999</v>
          </cell>
          <cell r="W7738">
            <v>1.1399999999999999</v>
          </cell>
        </row>
        <row r="7739">
          <cell r="I7739" t="str">
            <v>嘉禾县国家森林公园通景公路-百花庙至万寿庵</v>
          </cell>
          <cell r="J7739" t="str">
            <v>131302F4310240015</v>
          </cell>
          <cell r="K7739" t="str">
            <v>通景公路</v>
          </cell>
          <cell r="L7739" t="str">
            <v>三类地区</v>
          </cell>
          <cell r="M7739"/>
          <cell r="N7739" t="str">
            <v>升级改造（提质改造）</v>
          </cell>
          <cell r="O7739" t="str">
            <v>嘉禾县国家森林公园</v>
          </cell>
          <cell r="R7739" t="str">
            <v>0</v>
          </cell>
          <cell r="S7739" t="str">
            <v>6</v>
          </cell>
          <cell r="T7739" t="str">
            <v>Y825431024</v>
          </cell>
          <cell r="U7739">
            <v>0</v>
          </cell>
          <cell r="V7739">
            <v>4.74</v>
          </cell>
          <cell r="W7739">
            <v>4.74</v>
          </cell>
        </row>
        <row r="7740">
          <cell r="I7740" t="str">
            <v>忠良村中国传统村落通景公路</v>
          </cell>
          <cell r="J7740" t="str">
            <v>131302F4310240004</v>
          </cell>
          <cell r="K7740" t="str">
            <v>通景公路</v>
          </cell>
          <cell r="L7740" t="str">
            <v>三类地区</v>
          </cell>
          <cell r="M7740"/>
          <cell r="N7740" t="str">
            <v>新建</v>
          </cell>
          <cell r="O7740" t="str">
            <v>忠良村中国传统古村落</v>
          </cell>
          <cell r="R7740" t="str">
            <v>4.5</v>
          </cell>
          <cell r="S7740" t="str">
            <v>6</v>
          </cell>
          <cell r="T7740" t="str">
            <v>无</v>
          </cell>
          <cell r="U7740">
            <v>0</v>
          </cell>
          <cell r="V7740">
            <v>1.38</v>
          </cell>
          <cell r="W7740">
            <v>1.38</v>
          </cell>
        </row>
        <row r="7741">
          <cell r="I7741" t="str">
            <v>石桥铺村中国传统村落通景公路</v>
          </cell>
          <cell r="J7741" t="str">
            <v>131302F4310240009</v>
          </cell>
          <cell r="K7741" t="str">
            <v>通景公路</v>
          </cell>
          <cell r="L7741" t="str">
            <v>三类地区</v>
          </cell>
          <cell r="M7741"/>
          <cell r="N7741" t="str">
            <v>新建</v>
          </cell>
          <cell r="O7741" t="str">
            <v>石桥铺村中国传统村</v>
          </cell>
          <cell r="R7741" t="str">
            <v>4.5</v>
          </cell>
          <cell r="S7741" t="str">
            <v>6</v>
          </cell>
          <cell r="T7741" t="str">
            <v>无</v>
          </cell>
          <cell r="U7741">
            <v>0</v>
          </cell>
          <cell r="V7741">
            <v>0.83</v>
          </cell>
          <cell r="W7741">
            <v>0.83</v>
          </cell>
        </row>
        <row r="7742">
          <cell r="I7742" t="str">
            <v>周家村中国传统古村落通景公路</v>
          </cell>
          <cell r="J7742" t="str">
            <v>131302F4310240010</v>
          </cell>
          <cell r="K7742" t="str">
            <v>通景公路</v>
          </cell>
          <cell r="L7742" t="str">
            <v>三类地区</v>
          </cell>
          <cell r="M7742"/>
          <cell r="N7742" t="str">
            <v>升级改造（提质改造）</v>
          </cell>
          <cell r="O7742" t="str">
            <v>周家村中国传统古村落</v>
          </cell>
          <cell r="R7742" t="str">
            <v>4.5</v>
          </cell>
          <cell r="S7742" t="str">
            <v>6</v>
          </cell>
          <cell r="T7742" t="str">
            <v>C245431024</v>
          </cell>
          <cell r="U7742">
            <v>0</v>
          </cell>
          <cell r="V7742">
            <v>0.6</v>
          </cell>
          <cell r="W7742">
            <v>0.6</v>
          </cell>
        </row>
        <row r="7743">
          <cell r="I7743" t="str">
            <v>雷公井村中国传统村落通景公路</v>
          </cell>
          <cell r="J7743" t="str">
            <v>131302F4310240002</v>
          </cell>
          <cell r="K7743" t="str">
            <v>通景公路</v>
          </cell>
          <cell r="L7743" t="str">
            <v>三类地区</v>
          </cell>
          <cell r="M7743"/>
          <cell r="N7743" t="str">
            <v>新建</v>
          </cell>
          <cell r="O7743" t="str">
            <v>雷公井村中国传统村落</v>
          </cell>
          <cell r="R7743" t="str">
            <v>3.5</v>
          </cell>
          <cell r="S7743" t="str">
            <v>6</v>
          </cell>
          <cell r="T7743" t="str">
            <v>无</v>
          </cell>
          <cell r="U7743">
            <v>0</v>
          </cell>
          <cell r="V7743">
            <v>0.77</v>
          </cell>
          <cell r="W7743">
            <v>0.77</v>
          </cell>
        </row>
        <row r="7744">
          <cell r="I7744" t="str">
            <v>茶坞村中国传统村落通景公路</v>
          </cell>
          <cell r="J7744" t="str">
            <v>131302F4310240008</v>
          </cell>
          <cell r="K7744" t="str">
            <v>通景公路</v>
          </cell>
          <cell r="L7744" t="str">
            <v>三类地区</v>
          </cell>
          <cell r="M7744"/>
          <cell r="N7744" t="str">
            <v>升级改造（提质改造）</v>
          </cell>
          <cell r="O7744" t="str">
            <v>茶坞村中国传统村落</v>
          </cell>
          <cell r="R7744" t="str">
            <v>4.5</v>
          </cell>
          <cell r="S7744" t="str">
            <v>6</v>
          </cell>
          <cell r="T7744" t="str">
            <v>Y820431024</v>
          </cell>
          <cell r="U7744">
            <v>0</v>
          </cell>
          <cell r="V7744">
            <v>2.12</v>
          </cell>
          <cell r="W7744">
            <v>2.12</v>
          </cell>
        </row>
        <row r="7745">
          <cell r="I7745" t="str">
            <v>仙江村中国传统村落通景公路</v>
          </cell>
          <cell r="J7745" t="str">
            <v>131302F4310240007</v>
          </cell>
          <cell r="K7745" t="str">
            <v>通景公路</v>
          </cell>
          <cell r="L7745" t="str">
            <v>三类地区</v>
          </cell>
          <cell r="M7745"/>
          <cell r="N7745" t="str">
            <v>新建</v>
          </cell>
          <cell r="O7745" t="str">
            <v>仙江村芙蓉镇原型地（电影小镇）</v>
          </cell>
          <cell r="R7745" t="str">
            <v>0</v>
          </cell>
          <cell r="S7745" t="str">
            <v>6</v>
          </cell>
          <cell r="T7745" t="str">
            <v>无</v>
          </cell>
          <cell r="U7745">
            <v>0</v>
          </cell>
          <cell r="V7745">
            <v>0.67</v>
          </cell>
          <cell r="W7745">
            <v>0.67</v>
          </cell>
        </row>
        <row r="7746">
          <cell r="I7746" t="str">
            <v>中华山中国传统村落通景公路</v>
          </cell>
          <cell r="J7746" t="str">
            <v>131302F4310240006</v>
          </cell>
          <cell r="K7746" t="str">
            <v>通景公路</v>
          </cell>
          <cell r="L7746" t="str">
            <v>三类地区</v>
          </cell>
          <cell r="M7746"/>
          <cell r="N7746" t="str">
            <v>升级改造（提质改造）</v>
          </cell>
          <cell r="O7746" t="str">
            <v>中华山中国传统村落</v>
          </cell>
          <cell r="S7746" t="str">
            <v>6</v>
          </cell>
          <cell r="T7746" t="str">
            <v>无</v>
          </cell>
          <cell r="U7746">
            <v>0</v>
          </cell>
          <cell r="V7746">
            <v>1.1599999999999999</v>
          </cell>
          <cell r="W7746">
            <v>1.1599999999999999</v>
          </cell>
        </row>
        <row r="7747">
          <cell r="I7747" t="str">
            <v>红军墓红色基地通景公路</v>
          </cell>
          <cell r="J7747" t="str">
            <v>131302F4310240001</v>
          </cell>
          <cell r="K7747" t="str">
            <v>通景公路</v>
          </cell>
          <cell r="L7747" t="str">
            <v>三类地区</v>
          </cell>
          <cell r="M7747"/>
          <cell r="N7747" t="str">
            <v>新建</v>
          </cell>
          <cell r="O7747" t="str">
            <v>红军墓红色基地</v>
          </cell>
          <cell r="R7747" t="str">
            <v>0</v>
          </cell>
          <cell r="S7747" t="str">
            <v>6</v>
          </cell>
          <cell r="T7747" t="str">
            <v>无</v>
          </cell>
          <cell r="U7747">
            <v>0</v>
          </cell>
          <cell r="V7747">
            <v>0.21</v>
          </cell>
          <cell r="W7747">
            <v>0.21</v>
          </cell>
        </row>
        <row r="7748">
          <cell r="I7748" t="str">
            <v>红军树红军路通景公路</v>
          </cell>
          <cell r="J7748" t="str">
            <v>131302F4310240003</v>
          </cell>
          <cell r="K7748" t="str">
            <v>通景公路</v>
          </cell>
          <cell r="L7748" t="str">
            <v>三类地区</v>
          </cell>
          <cell r="M7748"/>
          <cell r="N7748" t="str">
            <v>新建</v>
          </cell>
          <cell r="O7748" t="str">
            <v>红军树红军路</v>
          </cell>
          <cell r="R7748" t="str">
            <v>3.5</v>
          </cell>
          <cell r="S7748" t="str">
            <v>6</v>
          </cell>
          <cell r="T7748" t="str">
            <v>无</v>
          </cell>
          <cell r="U7748">
            <v>0</v>
          </cell>
          <cell r="V7748">
            <v>1.92</v>
          </cell>
          <cell r="W7748">
            <v>1.92</v>
          </cell>
        </row>
        <row r="7749">
          <cell r="I7749" t="str">
            <v>嘉禾县国家森林公园集散公路-神龙西路</v>
          </cell>
          <cell r="J7749" t="str">
            <v>131302F4310240011</v>
          </cell>
          <cell r="K7749" t="str">
            <v>通景公路</v>
          </cell>
          <cell r="L7749" t="str">
            <v>三类地区</v>
          </cell>
          <cell r="M7749"/>
          <cell r="N7749" t="str">
            <v>新建</v>
          </cell>
          <cell r="O7749" t="str">
            <v>嘉禾县国家森林公园</v>
          </cell>
          <cell r="R7749" t="str">
            <v>0</v>
          </cell>
          <cell r="S7749" t="str">
            <v>14.5</v>
          </cell>
          <cell r="T7749" t="str">
            <v>无</v>
          </cell>
          <cell r="U7749">
            <v>0</v>
          </cell>
          <cell r="V7749">
            <v>2.1360000000000001</v>
          </cell>
          <cell r="W7749">
            <v>2.1360000000000001</v>
          </cell>
        </row>
        <row r="7750">
          <cell r="I7750" t="str">
            <v>嘉禾县晋屏镇红三军团甫口渡口遗址旅游路</v>
          </cell>
          <cell r="J7750" t="str">
            <v>13130201F4310240001</v>
          </cell>
          <cell r="K7750" t="str">
            <v>通景公路</v>
          </cell>
          <cell r="L7750" t="str">
            <v>三类地区</v>
          </cell>
          <cell r="M7750"/>
          <cell r="N7750" t="str">
            <v>新建</v>
          </cell>
          <cell r="O7750" t="str">
            <v>嘉禾县晋屏镇红三军团甫口渡口遗址</v>
          </cell>
          <cell r="R7750" t="str">
            <v>0</v>
          </cell>
          <cell r="S7750" t="str">
            <v>6</v>
          </cell>
          <cell r="T7750" t="str">
            <v>无</v>
          </cell>
          <cell r="U7750">
            <v>0</v>
          </cell>
          <cell r="V7750">
            <v>1.1000000000000001</v>
          </cell>
          <cell r="W7750">
            <v>1.1000000000000001</v>
          </cell>
        </row>
        <row r="7751">
          <cell r="I7751" t="str">
            <v>龙潭镇马家坪至燕塘红军桥旅游路</v>
          </cell>
          <cell r="J7751" t="str">
            <v>131201F4310240001</v>
          </cell>
          <cell r="K7751" t="str">
            <v>通景公路</v>
          </cell>
          <cell r="L7751" t="str">
            <v>三类地区</v>
          </cell>
          <cell r="M7751"/>
          <cell r="N7751" t="str">
            <v>新建</v>
          </cell>
          <cell r="O7751" t="str">
            <v>红军桥</v>
          </cell>
          <cell r="R7751" t="str">
            <v>3</v>
          </cell>
          <cell r="S7751" t="str">
            <v>6</v>
          </cell>
          <cell r="T7751" t="str">
            <v>无</v>
          </cell>
          <cell r="U7751">
            <v>0</v>
          </cell>
          <cell r="V7751">
            <v>2</v>
          </cell>
          <cell r="W7751">
            <v>2</v>
          </cell>
        </row>
        <row r="7752">
          <cell r="I7752" t="str">
            <v>文明快乐至黄草源兴公路改建</v>
          </cell>
          <cell r="J7752" t="str">
            <v>131301F4310260005</v>
          </cell>
          <cell r="K7752" t="str">
            <v>通景公路</v>
          </cell>
          <cell r="L7752" t="str">
            <v>一类地区</v>
          </cell>
          <cell r="M7752" t="str">
            <v>国家贫困县</v>
          </cell>
          <cell r="N7752" t="str">
            <v>升级改造（提质改造）</v>
          </cell>
          <cell r="O7752" t="str">
            <v>文明沙洲红色旅游景区</v>
          </cell>
          <cell r="R7752" t="str">
            <v>4.5</v>
          </cell>
          <cell r="S7752" t="str">
            <v>6</v>
          </cell>
          <cell r="T7752" t="str">
            <v>无</v>
          </cell>
          <cell r="U7752">
            <v>0</v>
          </cell>
          <cell r="V7752">
            <v>11</v>
          </cell>
          <cell r="W7752">
            <v>11</v>
          </cell>
        </row>
        <row r="7753">
          <cell r="I7753" t="str">
            <v>延寿国家长征公园连接路（童田至延寿乡（千年银杏）段）</v>
          </cell>
          <cell r="J7753" t="str">
            <v>131302F4310260014</v>
          </cell>
          <cell r="K7753" t="str">
            <v>通景公路</v>
          </cell>
          <cell r="L7753" t="str">
            <v>一类地区</v>
          </cell>
          <cell r="M7753" t="str">
            <v>国家贫困县</v>
          </cell>
          <cell r="N7753" t="str">
            <v>升级改造（提质改造）</v>
          </cell>
          <cell r="O7753" t="str">
            <v>延寿国家长征公园</v>
          </cell>
          <cell r="R7753" t="str">
            <v>4.5</v>
          </cell>
          <cell r="S7753" t="str">
            <v>6</v>
          </cell>
          <cell r="T7753" t="str">
            <v>无</v>
          </cell>
          <cell r="U7753">
            <v>0</v>
          </cell>
          <cell r="V7753">
            <v>3.6</v>
          </cell>
          <cell r="W7753">
            <v>3.6</v>
          </cell>
        </row>
        <row r="7754">
          <cell r="I7754" t="str">
            <v>S564至Y115改建工程连接路</v>
          </cell>
          <cell r="J7754" t="str">
            <v>1312F4310260053</v>
          </cell>
          <cell r="K7754" t="str">
            <v>通景公路</v>
          </cell>
          <cell r="L7754" t="str">
            <v>一类地区</v>
          </cell>
          <cell r="M7754" t="str">
            <v>国家贫困县</v>
          </cell>
          <cell r="N7754" t="str">
            <v>升级改造（提质改造）</v>
          </cell>
          <cell r="O7754" t="str">
            <v>井坡滑翔伞基地</v>
          </cell>
          <cell r="R7754" t="str">
            <v>4.5</v>
          </cell>
          <cell r="S7754" t="str">
            <v>6</v>
          </cell>
          <cell r="T7754" t="str">
            <v>无</v>
          </cell>
          <cell r="U7754">
            <v>0</v>
          </cell>
          <cell r="V7754">
            <v>1.9</v>
          </cell>
          <cell r="W7754">
            <v>1.9</v>
          </cell>
        </row>
        <row r="7755">
          <cell r="I7755" t="str">
            <v>井坡旅游公路</v>
          </cell>
          <cell r="J7755" t="str">
            <v>131302F4310260011</v>
          </cell>
          <cell r="K7755" t="str">
            <v>通景公路</v>
          </cell>
          <cell r="L7755" t="str">
            <v>一类地区</v>
          </cell>
          <cell r="M7755" t="str">
            <v>国家贫困县</v>
          </cell>
          <cell r="N7755" t="str">
            <v>新建</v>
          </cell>
          <cell r="O7755" t="str">
            <v>井坡滑翔基地</v>
          </cell>
          <cell r="R7755" t="str">
            <v>4.5</v>
          </cell>
          <cell r="S7755" t="str">
            <v>6</v>
          </cell>
          <cell r="T7755" t="str">
            <v>无</v>
          </cell>
          <cell r="U7755">
            <v>0</v>
          </cell>
          <cell r="V7755">
            <v>7.5</v>
          </cell>
          <cell r="W7755">
            <v>7.5</v>
          </cell>
        </row>
        <row r="7756">
          <cell r="I7756" t="str">
            <v>九龙江森林公园连接路（C197皮肤所至石汉寮段）</v>
          </cell>
          <cell r="J7756" t="str">
            <v>1312F4310260067</v>
          </cell>
          <cell r="K7756" t="str">
            <v>通景公路</v>
          </cell>
          <cell r="L7756" t="str">
            <v>一类地区</v>
          </cell>
          <cell r="M7756" t="str">
            <v>国家贫困县</v>
          </cell>
          <cell r="N7756" t="str">
            <v>升级改造（提质改造）</v>
          </cell>
          <cell r="O7756" t="str">
            <v>九龙江森林公园</v>
          </cell>
          <cell r="R7756" t="str">
            <v>3.5</v>
          </cell>
          <cell r="S7756" t="str">
            <v>6</v>
          </cell>
          <cell r="T7756" t="str">
            <v>C197431026</v>
          </cell>
          <cell r="U7756">
            <v>0</v>
          </cell>
          <cell r="V7756">
            <v>10</v>
          </cell>
          <cell r="W7756">
            <v>10</v>
          </cell>
        </row>
        <row r="7757">
          <cell r="I7757" t="str">
            <v>九龙江森林公园连接路（汝城县经济开发区段）</v>
          </cell>
          <cell r="J7757" t="str">
            <v>1312F4310260055</v>
          </cell>
          <cell r="K7757" t="str">
            <v>通景公路</v>
          </cell>
          <cell r="L7757" t="str">
            <v>一类地区</v>
          </cell>
          <cell r="M7757" t="str">
            <v>国家贫困县</v>
          </cell>
          <cell r="N7757" t="str">
            <v>升级改造（提质改造）</v>
          </cell>
          <cell r="O7757" t="str">
            <v>九龙江森林公园</v>
          </cell>
          <cell r="R7757" t="str">
            <v>4.5</v>
          </cell>
          <cell r="S7757" t="str">
            <v>6</v>
          </cell>
          <cell r="T7757" t="str">
            <v>无</v>
          </cell>
          <cell r="U7757">
            <v>0</v>
          </cell>
          <cell r="V7757">
            <v>4.2</v>
          </cell>
          <cell r="W7757">
            <v>4.2</v>
          </cell>
        </row>
        <row r="7758">
          <cell r="I7758" t="str">
            <v>永濠公路至江西上堡旅游公路（红色旅游朱德遇险）</v>
          </cell>
          <cell r="J7758" t="str">
            <v>131302F4310260017</v>
          </cell>
          <cell r="K7758" t="str">
            <v>通景公路</v>
          </cell>
          <cell r="L7758" t="str">
            <v>一类地区</v>
          </cell>
          <cell r="M7758" t="str">
            <v>国家贫困县</v>
          </cell>
          <cell r="N7758" t="str">
            <v>升级改造（提质改造）</v>
          </cell>
          <cell r="O7758" t="str">
            <v>红色旅游朱德遇险</v>
          </cell>
          <cell r="R7758" t="str">
            <v>4.5</v>
          </cell>
          <cell r="S7758" t="str">
            <v>6</v>
          </cell>
          <cell r="T7758" t="str">
            <v>无</v>
          </cell>
          <cell r="U7758">
            <v>0</v>
          </cell>
          <cell r="V7758">
            <v>10</v>
          </cell>
          <cell r="W7758">
            <v>10</v>
          </cell>
        </row>
        <row r="7759">
          <cell r="I7759" t="str">
            <v>热水温泉连接路（热水镇汤河寨温泉养老院段）</v>
          </cell>
          <cell r="J7759" t="str">
            <v>1312F4310260060</v>
          </cell>
          <cell r="K7759" t="str">
            <v>通景公路</v>
          </cell>
          <cell r="L7759" t="str">
            <v>一类地区</v>
          </cell>
          <cell r="M7759" t="str">
            <v>国家贫困县</v>
          </cell>
          <cell r="N7759" t="str">
            <v>新建</v>
          </cell>
          <cell r="O7759" t="str">
            <v>热水温泉</v>
          </cell>
          <cell r="R7759" t="str">
            <v>4.5</v>
          </cell>
          <cell r="S7759" t="str">
            <v>6</v>
          </cell>
          <cell r="T7759" t="str">
            <v>无</v>
          </cell>
          <cell r="U7759">
            <v>0</v>
          </cell>
          <cell r="V7759">
            <v>2.2999999999999998</v>
          </cell>
          <cell r="W7759">
            <v>2.2999999999999998</v>
          </cell>
        </row>
        <row r="7760">
          <cell r="I7760" t="str">
            <v>满天星电站至S346改建工程连接路</v>
          </cell>
          <cell r="J7760" t="str">
            <v>1312F4310260062</v>
          </cell>
          <cell r="K7760" t="str">
            <v>通景公路</v>
          </cell>
          <cell r="L7760" t="str">
            <v>一类地区</v>
          </cell>
          <cell r="M7760" t="str">
            <v>国家贫困县</v>
          </cell>
          <cell r="N7760" t="str">
            <v>升级改造（提质改造）</v>
          </cell>
          <cell r="O7760" t="str">
            <v>东江湖</v>
          </cell>
          <cell r="R7760" t="str">
            <v>4.5</v>
          </cell>
          <cell r="S7760" t="str">
            <v>6</v>
          </cell>
          <cell r="T7760" t="str">
            <v>Y113431026</v>
          </cell>
          <cell r="U7760">
            <v>0</v>
          </cell>
          <cell r="V7760">
            <v>13</v>
          </cell>
          <cell r="W7760">
            <v>13</v>
          </cell>
        </row>
        <row r="7761">
          <cell r="I7761" t="str">
            <v>热水温泉连接路（Y133热水镇横瑞至黄勒温泉段）</v>
          </cell>
          <cell r="J7761" t="str">
            <v>1312F4310260063</v>
          </cell>
          <cell r="K7761" t="str">
            <v>通景公路</v>
          </cell>
          <cell r="L7761" t="str">
            <v>一类地区</v>
          </cell>
          <cell r="M7761" t="str">
            <v>国家贫困县</v>
          </cell>
          <cell r="N7761" t="str">
            <v>升级改造（提质改造）</v>
          </cell>
          <cell r="O7761" t="str">
            <v>热水温泉</v>
          </cell>
          <cell r="R7761" t="str">
            <v>3.5</v>
          </cell>
          <cell r="S7761" t="str">
            <v>6</v>
          </cell>
          <cell r="T7761" t="str">
            <v>无</v>
          </cell>
          <cell r="U7761">
            <v>0</v>
          </cell>
          <cell r="V7761">
            <v>8</v>
          </cell>
          <cell r="W7761">
            <v>8</v>
          </cell>
        </row>
        <row r="7762">
          <cell r="I7762" t="str">
            <v>X205土桥镇至广安所乡村特色农业公路</v>
          </cell>
          <cell r="J7762" t="str">
            <v>1312F4310260065</v>
          </cell>
          <cell r="K7762" t="str">
            <v>通景公路</v>
          </cell>
          <cell r="L7762" t="str">
            <v>一类地区</v>
          </cell>
          <cell r="M7762" t="str">
            <v>国家贫困县</v>
          </cell>
          <cell r="N7762" t="str">
            <v>升级改造（提质改造）</v>
          </cell>
          <cell r="O7762" t="str">
            <v>永安村</v>
          </cell>
          <cell r="R7762" t="str">
            <v>3.5</v>
          </cell>
          <cell r="S7762" t="str">
            <v>6</v>
          </cell>
          <cell r="T7762" t="str">
            <v>X205431026</v>
          </cell>
          <cell r="U7762">
            <v>0</v>
          </cell>
          <cell r="V7762">
            <v>3.4</v>
          </cell>
          <cell r="W7762">
            <v>3.4</v>
          </cell>
        </row>
        <row r="7763">
          <cell r="I7763" t="str">
            <v>大坪园至鲁塘特色农业产业路</v>
          </cell>
          <cell r="J7763" t="str">
            <v>1312F4310260049</v>
          </cell>
          <cell r="K7763" t="str">
            <v>通景公路</v>
          </cell>
          <cell r="L7763" t="str">
            <v>一类地区</v>
          </cell>
          <cell r="M7763" t="str">
            <v>国家贫困县</v>
          </cell>
          <cell r="N7763" t="str">
            <v>升级改造（提质改造）</v>
          </cell>
          <cell r="O7763" t="str">
            <v>鲁塘农业产业示范点</v>
          </cell>
          <cell r="R7763" t="str">
            <v>4.5</v>
          </cell>
          <cell r="S7763" t="str">
            <v>6</v>
          </cell>
          <cell r="T7763" t="str">
            <v>Y115431026</v>
          </cell>
          <cell r="U7763">
            <v>0</v>
          </cell>
          <cell r="V7763">
            <v>7.8</v>
          </cell>
          <cell r="W7763">
            <v>7.8</v>
          </cell>
        </row>
        <row r="7764">
          <cell r="I7764" t="str">
            <v>飞水寨南国天山生态旅游景区连接路</v>
          </cell>
          <cell r="J7764" t="str">
            <v>131302F4310260015</v>
          </cell>
          <cell r="K7764" t="str">
            <v>通景公路</v>
          </cell>
          <cell r="L7764" t="str">
            <v>一类地区</v>
          </cell>
          <cell r="M7764" t="str">
            <v>国家贫困县</v>
          </cell>
          <cell r="O7764" t="str">
            <v>飞水寨南国天山生态旅游景区</v>
          </cell>
          <cell r="R7764" t="str">
            <v>4.5</v>
          </cell>
          <cell r="S7764" t="str">
            <v>6</v>
          </cell>
          <cell r="T7764" t="str">
            <v>X014431026</v>
          </cell>
          <cell r="U7764">
            <v>0</v>
          </cell>
          <cell r="V7764">
            <v>3.3959999999999999</v>
          </cell>
          <cell r="W7764">
            <v>3.3959999999999999</v>
          </cell>
        </row>
        <row r="7765">
          <cell r="I7765" t="str">
            <v>金山古村景区连接路</v>
          </cell>
          <cell r="J7765" t="str">
            <v>131302F4310260016</v>
          </cell>
          <cell r="K7765" t="str">
            <v>通景公路</v>
          </cell>
          <cell r="L7765" t="str">
            <v>一类地区</v>
          </cell>
          <cell r="M7765" t="str">
            <v>国家贫困县</v>
          </cell>
          <cell r="O7765" t="str">
            <v>金山古村景区</v>
          </cell>
          <cell r="R7765" t="str">
            <v>3.5</v>
          </cell>
          <cell r="S7765" t="str">
            <v>6</v>
          </cell>
          <cell r="T7765" t="str">
            <v>C06L431026</v>
          </cell>
          <cell r="U7765">
            <v>0</v>
          </cell>
          <cell r="V7765">
            <v>0.79200000000000004</v>
          </cell>
          <cell r="W7765">
            <v>0.79200000000000004</v>
          </cell>
        </row>
        <row r="7766">
          <cell r="I7766" t="str">
            <v>九龙江国家森林公园连接路（S562至九龙江国家森林公园东门段）</v>
          </cell>
          <cell r="J7766" t="str">
            <v>131302F4310260018</v>
          </cell>
          <cell r="K7766" t="str">
            <v>通景公路</v>
          </cell>
          <cell r="L7766" t="str">
            <v>一类地区</v>
          </cell>
          <cell r="M7766" t="str">
            <v>国家贫困县</v>
          </cell>
          <cell r="O7766" t="str">
            <v>九龙江国家森林公园</v>
          </cell>
          <cell r="R7766" t="str">
            <v>0</v>
          </cell>
          <cell r="S7766" t="str">
            <v>6</v>
          </cell>
          <cell r="T7766" t="str">
            <v>无</v>
          </cell>
          <cell r="U7766">
            <v>0</v>
          </cell>
          <cell r="V7766">
            <v>9.6</v>
          </cell>
          <cell r="W7766">
            <v>9.6</v>
          </cell>
        </row>
        <row r="7767">
          <cell r="I7767" t="str">
            <v>九龙江国家森林公园连接路（大坪镇西门至青龙峡段）</v>
          </cell>
          <cell r="J7767" t="str">
            <v>131301F4310260003</v>
          </cell>
          <cell r="K7767" t="str">
            <v>通景公路</v>
          </cell>
          <cell r="L7767" t="str">
            <v>一类地区</v>
          </cell>
          <cell r="M7767" t="str">
            <v>国家贫困县</v>
          </cell>
          <cell r="N7767" t="str">
            <v>升级改造（提质改造）</v>
          </cell>
          <cell r="O7767" t="str">
            <v>九龙江国家森林公园</v>
          </cell>
          <cell r="R7767" t="str">
            <v>3.5</v>
          </cell>
          <cell r="S7767" t="str">
            <v>6</v>
          </cell>
          <cell r="T7767" t="str">
            <v>无</v>
          </cell>
          <cell r="U7767">
            <v>0</v>
          </cell>
          <cell r="V7767">
            <v>13</v>
          </cell>
          <cell r="W7767">
            <v>13</v>
          </cell>
        </row>
        <row r="7768">
          <cell r="I7768" t="str">
            <v>汝城县红军突破第二道封锁线延寿青石寨长征公园至文明沙洲旅游公路</v>
          </cell>
          <cell r="J7768" t="str">
            <v>131301F4310260001</v>
          </cell>
          <cell r="K7768" t="str">
            <v>通景公路</v>
          </cell>
          <cell r="L7768" t="str">
            <v>一类地区</v>
          </cell>
          <cell r="M7768" t="str">
            <v>国家贫困县</v>
          </cell>
          <cell r="N7768" t="str">
            <v>其他</v>
          </cell>
          <cell r="O7768" t="str">
            <v>国家长征公园青石寨景区</v>
          </cell>
          <cell r="R7768" t="str">
            <v>3.5</v>
          </cell>
          <cell r="S7768" t="str">
            <v>6</v>
          </cell>
          <cell r="T7768" t="str">
            <v>无</v>
          </cell>
          <cell r="U7768">
            <v>0</v>
          </cell>
          <cell r="V7768">
            <v>39.200000000000003</v>
          </cell>
          <cell r="W7768">
            <v>39.200000000000003</v>
          </cell>
        </row>
        <row r="7769">
          <cell r="I7769" t="str">
            <v>土桥先锋村至暖水镇县乡道改造工程连接路</v>
          </cell>
          <cell r="J7769" t="str">
            <v>131301F4310260004</v>
          </cell>
          <cell r="K7769" t="str">
            <v>通景公路</v>
          </cell>
          <cell r="L7769" t="str">
            <v>一类地区</v>
          </cell>
          <cell r="M7769" t="str">
            <v>国家贫困县</v>
          </cell>
          <cell r="N7769" t="str">
            <v>升级改造（提质改造）</v>
          </cell>
          <cell r="O7769" t="str">
            <v>传统村落（先锋村）</v>
          </cell>
          <cell r="R7769" t="str">
            <v>4.5</v>
          </cell>
          <cell r="S7769" t="str">
            <v>6</v>
          </cell>
          <cell r="T7769" t="str">
            <v>X015431026</v>
          </cell>
          <cell r="U7769">
            <v>0</v>
          </cell>
          <cell r="V7769">
            <v>11</v>
          </cell>
          <cell r="W7769">
            <v>11</v>
          </cell>
        </row>
        <row r="7770">
          <cell r="I7770" t="str">
            <v>土桥镇永安村至坳背村连接线</v>
          </cell>
          <cell r="J7770" t="str">
            <v>131302F4310260004</v>
          </cell>
          <cell r="K7770" t="str">
            <v>通景公路</v>
          </cell>
          <cell r="L7770" t="str">
            <v>一类地区</v>
          </cell>
          <cell r="M7770" t="str">
            <v>国家贫困县</v>
          </cell>
          <cell r="N7770" t="str">
            <v>升级改造（提质改造）</v>
          </cell>
          <cell r="O7770" t="str">
            <v>传统村落（永安村）</v>
          </cell>
          <cell r="R7770" t="str">
            <v>2</v>
          </cell>
          <cell r="S7770" t="str">
            <v>6</v>
          </cell>
          <cell r="T7770" t="str">
            <v>X213431026</v>
          </cell>
          <cell r="U7770">
            <v>25</v>
          </cell>
          <cell r="V7770">
            <v>26.66</v>
          </cell>
          <cell r="W7770">
            <v>1.659</v>
          </cell>
        </row>
        <row r="7771">
          <cell r="I7771" t="str">
            <v>西边山革命老区旅游公路</v>
          </cell>
          <cell r="J7771" t="str">
            <v>131301F4310260009</v>
          </cell>
          <cell r="K7771" t="str">
            <v>通景公路</v>
          </cell>
          <cell r="L7771" t="str">
            <v>一类地区</v>
          </cell>
          <cell r="M7771" t="str">
            <v>国家贫困县</v>
          </cell>
          <cell r="N7771" t="str">
            <v>新建</v>
          </cell>
          <cell r="O7771" t="str">
            <v>西边山革命老区</v>
          </cell>
          <cell r="R7771" t="str">
            <v>3.5</v>
          </cell>
          <cell r="S7771" t="str">
            <v>6</v>
          </cell>
          <cell r="T7771" t="str">
            <v>C018431026</v>
          </cell>
          <cell r="U7771">
            <v>0</v>
          </cell>
          <cell r="V7771">
            <v>15.7</v>
          </cell>
          <cell r="W7771">
            <v>15.7</v>
          </cell>
        </row>
        <row r="7772">
          <cell r="I7772" t="str">
            <v>延寿国家长征公园连接路（文明大兴至延寿国家长征公园青石寨景区段）</v>
          </cell>
          <cell r="J7772" t="str">
            <v>131301F4310260002</v>
          </cell>
          <cell r="K7772" t="str">
            <v>通景公路</v>
          </cell>
          <cell r="L7772" t="str">
            <v>一类地区</v>
          </cell>
          <cell r="M7772" t="str">
            <v>国家贫困县</v>
          </cell>
          <cell r="N7772" t="str">
            <v>其他</v>
          </cell>
          <cell r="O7772" t="str">
            <v>延寿国家长征公园青石寨景区</v>
          </cell>
          <cell r="R7772" t="str">
            <v>5</v>
          </cell>
          <cell r="S7772" t="str">
            <v>6</v>
          </cell>
          <cell r="T7772" t="str">
            <v>无</v>
          </cell>
          <cell r="U7772">
            <v>0</v>
          </cell>
          <cell r="V7772">
            <v>13.6</v>
          </cell>
          <cell r="W7772">
            <v>13.6</v>
          </cell>
        </row>
        <row r="7773">
          <cell r="I7773" t="str">
            <v>贝溪至竹山下旅游通景公路</v>
          </cell>
          <cell r="J7773" t="str">
            <v>131301F4310270010</v>
          </cell>
          <cell r="K7773" t="str">
            <v>通景公路</v>
          </cell>
          <cell r="L7773" t="str">
            <v>一类地区</v>
          </cell>
          <cell r="M7773" t="str">
            <v>国家贫困县</v>
          </cell>
          <cell r="N7773" t="str">
            <v>升级改造（提质改造）</v>
          </cell>
          <cell r="O7773" t="str">
            <v>桂东县“三大纪律，六项注意”军规颁布旧址</v>
          </cell>
          <cell r="R7773" t="str">
            <v>5</v>
          </cell>
          <cell r="S7773" t="str">
            <v>6.5</v>
          </cell>
          <cell r="T7773" t="str">
            <v>C070431027</v>
          </cell>
          <cell r="U7773">
            <v>0</v>
          </cell>
          <cell r="V7773">
            <v>5.2069999999999999</v>
          </cell>
          <cell r="W7773">
            <v>5.2069999999999999</v>
          </cell>
        </row>
        <row r="7774">
          <cell r="I7774" t="str">
            <v>桂东县沤江镇金洞村连接路</v>
          </cell>
          <cell r="J7774" t="str">
            <v>131302F4310270003</v>
          </cell>
          <cell r="K7774" t="str">
            <v>通景公路</v>
          </cell>
          <cell r="L7774" t="str">
            <v>一类地区</v>
          </cell>
          <cell r="M7774" t="str">
            <v>国家贫困县</v>
          </cell>
          <cell r="O7774" t="str">
            <v>桂东县沤江镇金洞村</v>
          </cell>
          <cell r="R7774" t="str">
            <v>3.5</v>
          </cell>
          <cell r="S7774" t="str">
            <v>6.5</v>
          </cell>
          <cell r="T7774" t="str">
            <v>C020431027</v>
          </cell>
          <cell r="U7774">
            <v>0</v>
          </cell>
          <cell r="V7774">
            <v>0.65600000000000003</v>
          </cell>
          <cell r="W7774">
            <v>0.65600000000000003</v>
          </cell>
        </row>
        <row r="7775">
          <cell r="I7775" t="str">
            <v>湖南齐云峰国家森林公园连接路（大门头至东洛段）</v>
          </cell>
          <cell r="J7775" t="str">
            <v>131301F4310270004</v>
          </cell>
          <cell r="K7775" t="str">
            <v>通景公路</v>
          </cell>
          <cell r="L7775" t="str">
            <v>一类地区</v>
          </cell>
          <cell r="M7775" t="str">
            <v>国家贫困县</v>
          </cell>
          <cell r="N7775" t="str">
            <v>升级改造（提质改造）</v>
          </cell>
          <cell r="O7775" t="str">
            <v>湖南齐云峰国家森林公园</v>
          </cell>
          <cell r="R7775" t="str">
            <v>4.5</v>
          </cell>
          <cell r="S7775" t="str">
            <v>6.5</v>
          </cell>
          <cell r="T7775" t="str">
            <v>X123431027</v>
          </cell>
          <cell r="U7775">
            <v>0</v>
          </cell>
          <cell r="V7775">
            <v>11.864000000000001</v>
          </cell>
          <cell r="W7775">
            <v>11.864000000000001</v>
          </cell>
        </row>
        <row r="7776">
          <cell r="I7776" t="str">
            <v>湖南齐云峰国家森林公园连接路（泥塘坳至牛婆坳段）</v>
          </cell>
          <cell r="J7776" t="str">
            <v>131301F4310270007</v>
          </cell>
          <cell r="K7776" t="str">
            <v>通景公路</v>
          </cell>
          <cell r="L7776" t="str">
            <v>一类地区</v>
          </cell>
          <cell r="M7776" t="str">
            <v>国家贫困县</v>
          </cell>
          <cell r="N7776" t="str">
            <v>升级改造（提质改造）</v>
          </cell>
          <cell r="O7776" t="str">
            <v>湖南齐云峰国家森林公园</v>
          </cell>
          <cell r="R7776" t="str">
            <v>3.5</v>
          </cell>
          <cell r="S7776" t="str">
            <v>6</v>
          </cell>
          <cell r="T7776" t="str">
            <v>Y004431027</v>
          </cell>
          <cell r="U7776">
            <v>0</v>
          </cell>
          <cell r="V7776">
            <v>9</v>
          </cell>
          <cell r="W7776">
            <v>9</v>
          </cell>
        </row>
        <row r="7777">
          <cell r="I7777" t="str">
            <v>湖南齐云峰国家森林公园连接路（上井至五里坳段）</v>
          </cell>
          <cell r="J7777" t="str">
            <v>131301F4310270003</v>
          </cell>
          <cell r="K7777" t="str">
            <v>通景公路</v>
          </cell>
          <cell r="L7777" t="str">
            <v>一类地区</v>
          </cell>
          <cell r="M7777" t="str">
            <v>国家贫困县</v>
          </cell>
          <cell r="N7777" t="str">
            <v>升级改造（提质改造）</v>
          </cell>
          <cell r="O7777" t="str">
            <v>湖南齐云峰国家森林公园</v>
          </cell>
          <cell r="R7777" t="str">
            <v>3.5</v>
          </cell>
          <cell r="S7777" t="str">
            <v>6</v>
          </cell>
          <cell r="T7777" t="str">
            <v>X130431027</v>
          </cell>
          <cell r="U7777">
            <v>0</v>
          </cell>
          <cell r="V7777">
            <v>6.4640000000000004</v>
          </cell>
          <cell r="W7777">
            <v>6.4640000000000004</v>
          </cell>
        </row>
        <row r="7778">
          <cell r="I7778" t="str">
            <v>G240-熊峰山景区西大门公路</v>
          </cell>
          <cell r="J7778" t="str">
            <v>131302F4310280001</v>
          </cell>
          <cell r="K7778" t="str">
            <v>通景公路</v>
          </cell>
          <cell r="L7778" t="str">
            <v>一类地区</v>
          </cell>
          <cell r="M7778" t="str">
            <v>国家贫困县</v>
          </cell>
          <cell r="N7778" t="str">
            <v>新建</v>
          </cell>
          <cell r="O7778" t="str">
            <v>熊峰山森林公园熊峰山景区</v>
          </cell>
          <cell r="R7778" t="str">
            <v>0</v>
          </cell>
          <cell r="S7778" t="str">
            <v>8.5</v>
          </cell>
          <cell r="T7778" t="str">
            <v>无</v>
          </cell>
          <cell r="U7778">
            <v>0</v>
          </cell>
          <cell r="V7778">
            <v>2.11</v>
          </cell>
          <cell r="W7778">
            <v>2.11</v>
          </cell>
        </row>
        <row r="7779">
          <cell r="I7779" t="str">
            <v>大石岭-枞林瓦塘连接路</v>
          </cell>
          <cell r="J7779" t="str">
            <v>131301F4310280001</v>
          </cell>
          <cell r="K7779" t="str">
            <v>通景公路</v>
          </cell>
          <cell r="L7779" t="str">
            <v>一类地区</v>
          </cell>
          <cell r="M7779" t="str">
            <v>国家贫困县</v>
          </cell>
          <cell r="N7779" t="str">
            <v>新建</v>
          </cell>
          <cell r="O7779" t="str">
            <v>熊峰山森林公园熊峰山景区、云阳山景区</v>
          </cell>
          <cell r="R7779" t="str">
            <v>3.5</v>
          </cell>
          <cell r="S7779" t="str">
            <v>7</v>
          </cell>
          <cell r="T7779" t="str">
            <v>C26A431028</v>
          </cell>
          <cell r="U7779">
            <v>0</v>
          </cell>
          <cell r="V7779">
            <v>15.98</v>
          </cell>
          <cell r="W7779">
            <v>15.98</v>
          </cell>
        </row>
        <row r="7780">
          <cell r="I7780" t="str">
            <v>碰田-莽山连接路</v>
          </cell>
          <cell r="J7780" t="str">
            <v>131302F4310280004</v>
          </cell>
          <cell r="K7780" t="str">
            <v>通景公路</v>
          </cell>
          <cell r="L7780" t="str">
            <v>一类地区</v>
          </cell>
          <cell r="M7780" t="str">
            <v>国家贫困县</v>
          </cell>
          <cell r="N7780" t="str">
            <v>升级改造（提质改造）</v>
          </cell>
          <cell r="O7780" t="str">
            <v>熊峰山国家森林公园猴昙仙景区</v>
          </cell>
          <cell r="R7780" t="str">
            <v>3.5</v>
          </cell>
          <cell r="S7780" t="str">
            <v>6</v>
          </cell>
          <cell r="T7780" t="str">
            <v>X193431028</v>
          </cell>
          <cell r="U7780">
            <v>2.452</v>
          </cell>
          <cell r="V7780">
            <v>7.452</v>
          </cell>
          <cell r="W7780">
            <v>5</v>
          </cell>
        </row>
        <row r="7781">
          <cell r="I7781" t="str">
            <v>山塘村连接路</v>
          </cell>
          <cell r="J7781" t="str">
            <v>131302F4310280005</v>
          </cell>
          <cell r="K7781" t="str">
            <v>通景公路</v>
          </cell>
          <cell r="L7781" t="str">
            <v>一类地区</v>
          </cell>
          <cell r="M7781" t="str">
            <v>国家贫困县</v>
          </cell>
          <cell r="O7781" t="str">
            <v>山塘村</v>
          </cell>
          <cell r="R7781" t="str">
            <v>5</v>
          </cell>
          <cell r="S7781" t="str">
            <v>6.5</v>
          </cell>
          <cell r="T7781" t="str">
            <v>X031431028</v>
          </cell>
          <cell r="U7781">
            <v>0</v>
          </cell>
          <cell r="V7781">
            <v>9.0120000000000005</v>
          </cell>
          <cell r="W7781">
            <v>9.0120000000000005</v>
          </cell>
        </row>
        <row r="7782">
          <cell r="I7782" t="str">
            <v>神乐生态庄园（湖南神乐生态庄园有限公司）连接路</v>
          </cell>
          <cell r="J7782" t="str">
            <v>13130201F4310280001</v>
          </cell>
          <cell r="K7782" t="str">
            <v>通景公路</v>
          </cell>
          <cell r="L7782" t="str">
            <v>一类地区</v>
          </cell>
          <cell r="M7782" t="str">
            <v>国家贫困县</v>
          </cell>
          <cell r="N7782" t="str">
            <v>升级改造（提质改造）</v>
          </cell>
          <cell r="O7782" t="str">
            <v>神乐生态庄园（湖南神乐生态庄园有限公司）</v>
          </cell>
          <cell r="R7782" t="str">
            <v>4.5</v>
          </cell>
          <cell r="S7782" t="str">
            <v>6.5</v>
          </cell>
          <cell r="T7782" t="str">
            <v>X144431028</v>
          </cell>
          <cell r="U7782">
            <v>0</v>
          </cell>
          <cell r="V7782">
            <v>4.3879999999999999</v>
          </cell>
          <cell r="W7782">
            <v>4.3879999999999999</v>
          </cell>
        </row>
        <row r="7783">
          <cell r="I7783" t="str">
            <v>东江湖旅游景区连接路（资兴市C378东江湖旅游区段）</v>
          </cell>
          <cell r="J7783" t="str">
            <v>1312,10313F4310810019</v>
          </cell>
          <cell r="K7783" t="str">
            <v>通景公路</v>
          </cell>
          <cell r="L7783" t="str">
            <v>三类地区</v>
          </cell>
          <cell r="M7783"/>
          <cell r="N7783" t="str">
            <v>升级改造（提质改造）</v>
          </cell>
          <cell r="O7783" t="str">
            <v>东江湖旅游景区</v>
          </cell>
          <cell r="R7783" t="str">
            <v>3.5</v>
          </cell>
          <cell r="S7783" t="str">
            <v>6</v>
          </cell>
          <cell r="T7783" t="str">
            <v>C378431081</v>
          </cell>
          <cell r="U7783">
            <v>0</v>
          </cell>
          <cell r="V7783">
            <v>4.4589999999999996</v>
          </cell>
          <cell r="W7783">
            <v>4.4589999999999996</v>
          </cell>
        </row>
        <row r="7784">
          <cell r="I7784" t="str">
            <v>东江湖旅游景区连接路（资兴市东江湖旅游区江口至大江段）</v>
          </cell>
          <cell r="J7784" t="str">
            <v>1312,10313F4310810002</v>
          </cell>
          <cell r="K7784" t="str">
            <v>通景公路</v>
          </cell>
          <cell r="L7784" t="str">
            <v>三类地区</v>
          </cell>
          <cell r="M7784"/>
          <cell r="N7784" t="str">
            <v>新建</v>
          </cell>
          <cell r="O7784" t="str">
            <v>东江湖旅游景区</v>
          </cell>
          <cell r="R7784" t="str">
            <v>0</v>
          </cell>
          <cell r="S7784" t="str">
            <v>6</v>
          </cell>
          <cell r="T7784" t="str">
            <v>无</v>
          </cell>
          <cell r="U7784">
            <v>0</v>
          </cell>
          <cell r="V7784">
            <v>3.35</v>
          </cell>
          <cell r="W7784">
            <v>3.35</v>
          </cell>
        </row>
        <row r="7785">
          <cell r="I7785" t="str">
            <v>回龙山旅游景区连接路</v>
          </cell>
          <cell r="J7785" t="str">
            <v>131302F4310810002</v>
          </cell>
          <cell r="K7785" t="str">
            <v>通景公路</v>
          </cell>
          <cell r="L7785" t="str">
            <v>三类地区</v>
          </cell>
          <cell r="M7785"/>
          <cell r="O7785" t="str">
            <v>回龙山旅游景区</v>
          </cell>
          <cell r="R7785" t="str">
            <v>2</v>
          </cell>
          <cell r="S7785" t="str">
            <v>6</v>
          </cell>
          <cell r="T7785" t="str">
            <v>X038431081</v>
          </cell>
          <cell r="U7785">
            <v>0</v>
          </cell>
          <cell r="V7785">
            <v>8.6669999999999998</v>
          </cell>
          <cell r="W7785">
            <v>8.6669999999999998</v>
          </cell>
        </row>
        <row r="7786">
          <cell r="I7786" t="str">
            <v>资兴大王寨旅游通景路</v>
          </cell>
          <cell r="J7786" t="str">
            <v>1312,10313F4310810020</v>
          </cell>
          <cell r="K7786" t="str">
            <v>通景公路</v>
          </cell>
          <cell r="L7786" t="str">
            <v>三类地区</v>
          </cell>
          <cell r="M7786"/>
          <cell r="N7786" t="str">
            <v>升级改造（提质改造）</v>
          </cell>
          <cell r="O7786" t="str">
            <v>大王寨</v>
          </cell>
          <cell r="S7786" t="str">
            <v>6</v>
          </cell>
          <cell r="T7786" t="str">
            <v>无</v>
          </cell>
          <cell r="U7786">
            <v>0</v>
          </cell>
          <cell r="V7786">
            <v>4</v>
          </cell>
          <cell r="W7786">
            <v>4</v>
          </cell>
        </row>
        <row r="7787">
          <cell r="I7787" t="str">
            <v>资兴市程水镇石鼓村旅游通景路</v>
          </cell>
          <cell r="J7787" t="str">
            <v>1312,10313F4310810012</v>
          </cell>
          <cell r="K7787" t="str">
            <v>通景公路</v>
          </cell>
          <cell r="L7787" t="str">
            <v>三类地区</v>
          </cell>
          <cell r="M7787"/>
          <cell r="N7787" t="str">
            <v>新建</v>
          </cell>
          <cell r="O7787" t="str">
            <v>石鼓村</v>
          </cell>
          <cell r="R7787" t="str">
            <v>0</v>
          </cell>
          <cell r="S7787" t="str">
            <v>6</v>
          </cell>
          <cell r="T7787" t="str">
            <v>无</v>
          </cell>
          <cell r="U7787">
            <v>0</v>
          </cell>
          <cell r="V7787">
            <v>0.442</v>
          </cell>
          <cell r="W7787">
            <v>0.442</v>
          </cell>
        </row>
        <row r="7788">
          <cell r="I7788" t="str">
            <v>资兴市程水镇星塘村旅游通景路</v>
          </cell>
          <cell r="J7788" t="str">
            <v>1312,10313F4310810011</v>
          </cell>
          <cell r="K7788" t="str">
            <v>通景公路</v>
          </cell>
          <cell r="L7788" t="str">
            <v>三类地区</v>
          </cell>
          <cell r="M7788"/>
          <cell r="N7788" t="str">
            <v>新建</v>
          </cell>
          <cell r="O7788" t="str">
            <v>星塘村</v>
          </cell>
          <cell r="R7788" t="str">
            <v>0</v>
          </cell>
          <cell r="S7788" t="str">
            <v>6</v>
          </cell>
          <cell r="T7788" t="str">
            <v>无</v>
          </cell>
          <cell r="U7788">
            <v>0</v>
          </cell>
          <cell r="V7788">
            <v>1.9850000000000001</v>
          </cell>
          <cell r="W7788">
            <v>1.9850000000000001</v>
          </cell>
        </row>
        <row r="7789">
          <cell r="I7789" t="str">
            <v>资兴市东坪雷公仙旅游通景路</v>
          </cell>
          <cell r="J7789" t="str">
            <v>131302F4310810003</v>
          </cell>
          <cell r="K7789" t="str">
            <v>通景公路</v>
          </cell>
          <cell r="L7789" t="str">
            <v>三类地区</v>
          </cell>
          <cell r="M7789"/>
          <cell r="N7789" t="str">
            <v>升级改造（提质改造）</v>
          </cell>
          <cell r="O7789" t="str">
            <v>雷公仙</v>
          </cell>
          <cell r="R7789" t="str">
            <v>0</v>
          </cell>
          <cell r="S7789" t="str">
            <v>6</v>
          </cell>
          <cell r="T7789" t="str">
            <v>无</v>
          </cell>
          <cell r="U7789">
            <v>0</v>
          </cell>
          <cell r="V7789">
            <v>3.4289999999999998</v>
          </cell>
          <cell r="W7789">
            <v>8.7129999999999992</v>
          </cell>
        </row>
        <row r="7790">
          <cell r="I7790" t="str">
            <v>资兴市黄草镇新坳村旅游通景路</v>
          </cell>
          <cell r="J7790" t="str">
            <v>1312,10313F4310810003</v>
          </cell>
          <cell r="K7790" t="str">
            <v>通景公路</v>
          </cell>
          <cell r="L7790" t="str">
            <v>三类地区</v>
          </cell>
          <cell r="M7790"/>
          <cell r="N7790" t="str">
            <v>升级改造（提质改造）</v>
          </cell>
          <cell r="O7790" t="str">
            <v>新坳村</v>
          </cell>
          <cell r="R7790" t="str">
            <v>4.5</v>
          </cell>
          <cell r="S7790" t="str">
            <v>6</v>
          </cell>
          <cell r="T7790" t="str">
            <v>C282431081</v>
          </cell>
          <cell r="U7790">
            <v>0</v>
          </cell>
          <cell r="V7790">
            <v>0.93700000000000006</v>
          </cell>
          <cell r="W7790">
            <v>0.93700000000000006</v>
          </cell>
        </row>
        <row r="7791">
          <cell r="I7791" t="str">
            <v>资兴市两曾（曾中生、曾希圣）故居旅游通景路</v>
          </cell>
          <cell r="J7791" t="str">
            <v>131302F4310810001</v>
          </cell>
          <cell r="K7791" t="str">
            <v>通景公路</v>
          </cell>
          <cell r="L7791" t="str">
            <v>三类地区</v>
          </cell>
          <cell r="M7791"/>
          <cell r="N7791" t="str">
            <v>升级改造（提质改造）</v>
          </cell>
          <cell r="O7791" t="str">
            <v>两曾（曾中生、曾希圣）故居</v>
          </cell>
          <cell r="R7791" t="str">
            <v>0</v>
          </cell>
          <cell r="S7791" t="str">
            <v>6</v>
          </cell>
          <cell r="T7791" t="str">
            <v>无</v>
          </cell>
          <cell r="U7791">
            <v>0</v>
          </cell>
          <cell r="V7791">
            <v>0.27</v>
          </cell>
          <cell r="W7791">
            <v>0.27</v>
          </cell>
        </row>
        <row r="7792">
          <cell r="I7792" t="str">
            <v>资兴市清江镇羊场村旅游通景路</v>
          </cell>
          <cell r="J7792" t="str">
            <v>1312,10313F4310810001</v>
          </cell>
          <cell r="K7792" t="str">
            <v>通景公路</v>
          </cell>
          <cell r="L7792" t="str">
            <v>三类地区</v>
          </cell>
          <cell r="M7792"/>
          <cell r="N7792" t="str">
            <v>新建</v>
          </cell>
          <cell r="O7792" t="str">
            <v>羊场村</v>
          </cell>
          <cell r="R7792" t="str">
            <v>2.5</v>
          </cell>
          <cell r="S7792" t="str">
            <v>6(4.5)</v>
          </cell>
          <cell r="T7792" t="str">
            <v>无</v>
          </cell>
          <cell r="U7792">
            <v>0</v>
          </cell>
          <cell r="V7792">
            <v>0.34</v>
          </cell>
          <cell r="W7792">
            <v>0.34</v>
          </cell>
        </row>
        <row r="7793">
          <cell r="I7793" t="str">
            <v>资兴市三都镇传统村落群旅游通景路</v>
          </cell>
          <cell r="J7793" t="str">
            <v>1312,10313F4310810010</v>
          </cell>
          <cell r="K7793" t="str">
            <v>通景公路</v>
          </cell>
          <cell r="L7793" t="str">
            <v>三类地区</v>
          </cell>
          <cell r="M7793"/>
          <cell r="N7793" t="str">
            <v>新建</v>
          </cell>
          <cell r="O7793" t="str">
            <v>辰岗岭村、中田村、流华湾村、辰南村</v>
          </cell>
          <cell r="R7793" t="str">
            <v>0</v>
          </cell>
          <cell r="S7793" t="str">
            <v>6</v>
          </cell>
          <cell r="T7793" t="str">
            <v>无</v>
          </cell>
          <cell r="U7793">
            <v>0</v>
          </cell>
          <cell r="V7793">
            <v>4.5529999999999999</v>
          </cell>
          <cell r="W7793">
            <v>4.5529999999999999</v>
          </cell>
        </row>
        <row r="7794">
          <cell r="I7794" t="str">
            <v>资兴市杨家坪湘南特委旧址旅游通景路</v>
          </cell>
          <cell r="J7794" t="str">
            <v>1312,10313F4310810013</v>
          </cell>
          <cell r="K7794" t="str">
            <v>通景公路</v>
          </cell>
          <cell r="L7794" t="str">
            <v>三类地区</v>
          </cell>
          <cell r="M7794"/>
          <cell r="N7794" t="str">
            <v>升级改造（提质改造）</v>
          </cell>
          <cell r="O7794" t="str">
            <v>杨家坪湘南特委旧址</v>
          </cell>
          <cell r="S7794" t="str">
            <v>6(5)</v>
          </cell>
          <cell r="T7794" t="str">
            <v>无</v>
          </cell>
          <cell r="U7794">
            <v>0</v>
          </cell>
          <cell r="V7794">
            <v>6.4169999999999998</v>
          </cell>
          <cell r="W7794">
            <v>6.4169999999999998</v>
          </cell>
        </row>
        <row r="7795">
          <cell r="I7795" t="str">
            <v>资兴市州门司镇顶辽至八面山旅游集散公路</v>
          </cell>
          <cell r="J7795" t="str">
            <v>1312,10313F4310810017</v>
          </cell>
          <cell r="K7795" t="str">
            <v>通景公路</v>
          </cell>
          <cell r="L7795" t="str">
            <v>三类地区</v>
          </cell>
          <cell r="M7795"/>
          <cell r="N7795" t="str">
            <v>新建</v>
          </cell>
          <cell r="O7795" t="str">
            <v>八面山自然保护区</v>
          </cell>
          <cell r="R7795" t="str">
            <v>0</v>
          </cell>
          <cell r="S7795" t="str">
            <v>6</v>
          </cell>
          <cell r="T7795" t="str">
            <v>无</v>
          </cell>
          <cell r="U7795">
            <v>0</v>
          </cell>
          <cell r="V7795">
            <v>21.126999999999999</v>
          </cell>
          <cell r="W7795">
            <v>21.126999999999999</v>
          </cell>
        </row>
        <row r="7796">
          <cell r="I7796" t="str">
            <v>资兴市州门司镇鸭公垅村旅游通景路</v>
          </cell>
          <cell r="J7796" t="str">
            <v>1312,10313F4310810004</v>
          </cell>
          <cell r="K7796" t="str">
            <v>通景公路</v>
          </cell>
          <cell r="L7796" t="str">
            <v>三类地区</v>
          </cell>
          <cell r="M7796"/>
          <cell r="N7796" t="str">
            <v>新建</v>
          </cell>
          <cell r="O7796" t="str">
            <v>鸭公垅村</v>
          </cell>
          <cell r="R7796" t="str">
            <v>3.5</v>
          </cell>
          <cell r="S7796" t="str">
            <v>6(4.5)</v>
          </cell>
          <cell r="T7796" t="str">
            <v>无</v>
          </cell>
          <cell r="U7796">
            <v>0</v>
          </cell>
          <cell r="V7796">
            <v>0.41</v>
          </cell>
          <cell r="W7796">
            <v>0.41</v>
          </cell>
        </row>
        <row r="7797">
          <cell r="I7797" t="str">
            <v>资兴峡口至程江口（一线天）旅游通景路</v>
          </cell>
          <cell r="J7797" t="str">
            <v>1312,10313F4310810014</v>
          </cell>
          <cell r="K7797" t="str">
            <v>通景公路</v>
          </cell>
          <cell r="L7797" t="str">
            <v>三类地区</v>
          </cell>
          <cell r="M7797"/>
          <cell r="N7797" t="str">
            <v>新建</v>
          </cell>
          <cell r="O7797" t="str">
            <v>程江口、永兴一线天</v>
          </cell>
          <cell r="R7797" t="str">
            <v>0</v>
          </cell>
          <cell r="S7797" t="str">
            <v>6</v>
          </cell>
          <cell r="T7797" t="str">
            <v>无</v>
          </cell>
          <cell r="U7797">
            <v>0</v>
          </cell>
          <cell r="V7797">
            <v>4.1020000000000003</v>
          </cell>
          <cell r="W7797">
            <v>4.1020000000000003</v>
          </cell>
        </row>
        <row r="7798">
          <cell r="I7798" t="str">
            <v>C566北湖区七姊石至白石岭公路</v>
          </cell>
          <cell r="J7798" t="str">
            <v>131301F4310020015</v>
          </cell>
          <cell r="K7798" t="str">
            <v>旅游集散公路</v>
          </cell>
          <cell r="L7798" t="str">
            <v>三类地区</v>
          </cell>
          <cell r="M7798"/>
          <cell r="N7798" t="str">
            <v>新建</v>
          </cell>
          <cell r="O7798" t="str">
            <v>白石岭景区</v>
          </cell>
          <cell r="S7798" t="str">
            <v>6</v>
          </cell>
          <cell r="T7798" t="str">
            <v>无</v>
          </cell>
          <cell r="U7798">
            <v>0</v>
          </cell>
          <cell r="V7798">
            <v>8.5</v>
          </cell>
          <cell r="W7798">
            <v>8.5</v>
          </cell>
        </row>
        <row r="7799">
          <cell r="I7799" t="str">
            <v>X060北湖区村头村至X060公路</v>
          </cell>
          <cell r="J7799" t="str">
            <v>131301F4310020002</v>
          </cell>
          <cell r="K7799" t="str">
            <v>旅游集散公路</v>
          </cell>
          <cell r="L7799" t="str">
            <v>三类地区</v>
          </cell>
          <cell r="M7799"/>
          <cell r="N7799" t="str">
            <v>升级改造（提质改造）</v>
          </cell>
          <cell r="O7799" t="str">
            <v>村头村</v>
          </cell>
          <cell r="R7799" t="str">
            <v>5</v>
          </cell>
          <cell r="S7799" t="str">
            <v>6</v>
          </cell>
          <cell r="T7799" t="str">
            <v>X060431002</v>
          </cell>
          <cell r="U7799">
            <v>0</v>
          </cell>
          <cell r="V7799">
            <v>3.198</v>
          </cell>
          <cell r="W7799">
            <v>3.198</v>
          </cell>
        </row>
        <row r="7800">
          <cell r="I7800" t="str">
            <v>嘉禾县国家森林公园集散公路-砠里至三百磴</v>
          </cell>
          <cell r="J7800" t="str">
            <v>131302F4310240012</v>
          </cell>
          <cell r="K7800" t="str">
            <v>旅游集散公路</v>
          </cell>
          <cell r="L7800" t="str">
            <v>三类地区</v>
          </cell>
          <cell r="M7800"/>
          <cell r="N7800" t="str">
            <v>升级改造（提质改造）</v>
          </cell>
          <cell r="O7800" t="str">
            <v>嘉禾县国家森林公园</v>
          </cell>
          <cell r="R7800" t="str">
            <v>0</v>
          </cell>
          <cell r="S7800" t="str">
            <v>6</v>
          </cell>
          <cell r="T7800" t="str">
            <v>C267431024</v>
          </cell>
          <cell r="U7800">
            <v>0</v>
          </cell>
          <cell r="V7800">
            <v>6.04</v>
          </cell>
          <cell r="W7800">
            <v>6.1</v>
          </cell>
        </row>
        <row r="7801">
          <cell r="I7801" t="str">
            <v>嘉禾县国家森林公园集散公路-盘江至平田岭</v>
          </cell>
          <cell r="J7801" t="str">
            <v>131302F4310240014</v>
          </cell>
          <cell r="K7801" t="str">
            <v>旅游集散公路</v>
          </cell>
          <cell r="L7801" t="str">
            <v>三类地区</v>
          </cell>
          <cell r="M7801"/>
          <cell r="N7801" t="str">
            <v>升级改造（提质改造）</v>
          </cell>
          <cell r="O7801" t="str">
            <v>嘉禾县国家森林公园</v>
          </cell>
          <cell r="R7801" t="str">
            <v>0</v>
          </cell>
          <cell r="S7801" t="str">
            <v>6</v>
          </cell>
          <cell r="T7801" t="str">
            <v>X196431024</v>
          </cell>
          <cell r="U7801">
            <v>0</v>
          </cell>
          <cell r="V7801">
            <v>4.78</v>
          </cell>
          <cell r="W7801">
            <v>4.78</v>
          </cell>
        </row>
        <row r="7802">
          <cell r="I7802" t="str">
            <v>忠良村中国传统村落集散公路</v>
          </cell>
          <cell r="J7802" t="str">
            <v>131302F4310240005</v>
          </cell>
          <cell r="K7802" t="str">
            <v>旅游集散公路</v>
          </cell>
          <cell r="L7802" t="str">
            <v>三类地区</v>
          </cell>
          <cell r="M7802"/>
          <cell r="N7802" t="str">
            <v>升级改造（提质改造）</v>
          </cell>
          <cell r="O7802" t="str">
            <v>忠良村中国传统村落</v>
          </cell>
          <cell r="R7802" t="str">
            <v>4.5</v>
          </cell>
          <cell r="S7802" t="str">
            <v>6</v>
          </cell>
          <cell r="T7802" t="str">
            <v>无</v>
          </cell>
          <cell r="U7802">
            <v>0</v>
          </cell>
          <cell r="V7802">
            <v>8</v>
          </cell>
          <cell r="W7802">
            <v>8</v>
          </cell>
        </row>
        <row r="7803">
          <cell r="I7803" t="str">
            <v>杉木溪-花塘铺连接路</v>
          </cell>
          <cell r="J7803" t="str">
            <v>131301F4310250001</v>
          </cell>
          <cell r="K7803" t="str">
            <v>旅游集散公路</v>
          </cell>
          <cell r="L7803" t="str">
            <v>三类地区</v>
          </cell>
          <cell r="M7803"/>
          <cell r="N7803" t="str">
            <v>升级改造（提质改造）</v>
          </cell>
          <cell r="O7803" t="str">
            <v>石门龙宫文化旅游景区</v>
          </cell>
          <cell r="R7803" t="str">
            <v>5</v>
          </cell>
          <cell r="S7803" t="str">
            <v>7</v>
          </cell>
          <cell r="T7803" t="str">
            <v>Y908431025</v>
          </cell>
          <cell r="U7803">
            <v>0</v>
          </cell>
          <cell r="V7803">
            <v>22.814</v>
          </cell>
          <cell r="W7803">
            <v>22.814</v>
          </cell>
        </row>
        <row r="7804">
          <cell r="I7804" t="str">
            <v>东江湖旅游景区连接路（资兴市白廊至天鹅山旅游集散公路）</v>
          </cell>
          <cell r="J7804" t="str">
            <v>1312,10313F4310810005</v>
          </cell>
          <cell r="K7804" t="str">
            <v>旅游集散公路</v>
          </cell>
          <cell r="L7804" t="str">
            <v>三类地区</v>
          </cell>
          <cell r="M7804"/>
          <cell r="N7804" t="str">
            <v>升级改造（提质改造）</v>
          </cell>
          <cell r="O7804" t="str">
            <v>东江湖旅游景区</v>
          </cell>
          <cell r="S7804" t="str">
            <v>6</v>
          </cell>
          <cell r="T7804" t="str">
            <v>无</v>
          </cell>
          <cell r="U7804">
            <v>0</v>
          </cell>
          <cell r="V7804">
            <v>14.3</v>
          </cell>
          <cell r="W7804">
            <v>14.3</v>
          </cell>
        </row>
        <row r="7805">
          <cell r="I7805" t="str">
            <v>东江湖旅游景区连接路（资兴市秀流至滁口旅游集散公路）</v>
          </cell>
          <cell r="J7805" t="str">
            <v>1312,10313F4310810006</v>
          </cell>
          <cell r="K7805" t="str">
            <v>旅游集散公路</v>
          </cell>
          <cell r="L7805" t="str">
            <v>三类地区</v>
          </cell>
          <cell r="M7805"/>
          <cell r="N7805" t="str">
            <v>升级改造（提质改造）</v>
          </cell>
          <cell r="O7805" t="str">
            <v>东江湖旅游景区</v>
          </cell>
          <cell r="R7805" t="str">
            <v>4.5</v>
          </cell>
          <cell r="S7805" t="str">
            <v>6</v>
          </cell>
          <cell r="T7805" t="str">
            <v>Y279431081</v>
          </cell>
          <cell r="U7805">
            <v>0</v>
          </cell>
          <cell r="V7805">
            <v>22.83</v>
          </cell>
          <cell r="W7805">
            <v>23.879000000000001</v>
          </cell>
        </row>
        <row r="7806">
          <cell r="I7806" t="str">
            <v>资兴市八面山自然保护区旅游集散公路</v>
          </cell>
          <cell r="J7806" t="str">
            <v>1312,10313F4310810008</v>
          </cell>
          <cell r="K7806" t="str">
            <v>旅游集散公路</v>
          </cell>
          <cell r="L7806" t="str">
            <v>三类地区</v>
          </cell>
          <cell r="M7806"/>
          <cell r="N7806" t="str">
            <v>升级改造（提质改造）</v>
          </cell>
          <cell r="O7806" t="str">
            <v>八面山自然保护区</v>
          </cell>
          <cell r="R7806" t="str">
            <v>4.5</v>
          </cell>
          <cell r="S7806" t="str">
            <v>6</v>
          </cell>
          <cell r="T7806" t="str">
            <v>无</v>
          </cell>
          <cell r="U7806">
            <v>0</v>
          </cell>
          <cell r="V7806">
            <v>14.566000000000001</v>
          </cell>
          <cell r="W7806">
            <v>14.566000000000001</v>
          </cell>
        </row>
        <row r="7807">
          <cell r="I7807" t="str">
            <v>资兴市蓼江大风寨旅游集散公路</v>
          </cell>
          <cell r="J7807" t="str">
            <v>1312,10313F4310810009</v>
          </cell>
          <cell r="K7807" t="str">
            <v>旅游集散公路</v>
          </cell>
          <cell r="L7807" t="str">
            <v>三类地区</v>
          </cell>
          <cell r="M7807"/>
          <cell r="N7807" t="str">
            <v>升级改造（提质改造）</v>
          </cell>
          <cell r="O7807" t="str">
            <v>大风寨</v>
          </cell>
          <cell r="S7807" t="str">
            <v>6</v>
          </cell>
          <cell r="T7807" t="str">
            <v>Y216431081</v>
          </cell>
          <cell r="U7807">
            <v>0</v>
          </cell>
          <cell r="V7807">
            <v>10.53</v>
          </cell>
          <cell r="W7807">
            <v>9.34</v>
          </cell>
        </row>
        <row r="7808">
          <cell r="I7808" t="str">
            <v>杨溪冲至通泥凹公路</v>
          </cell>
          <cell r="J7808" t="str">
            <v>1312F4310020006</v>
          </cell>
          <cell r="K7808" t="str">
            <v>资源产业路</v>
          </cell>
          <cell r="L7808" t="str">
            <v>三类地区</v>
          </cell>
          <cell r="M7808"/>
          <cell r="N7808" t="str">
            <v>新建</v>
          </cell>
          <cell r="O7808" t="str">
            <v>保和瑶族乡七姊石村猕猴桃沟产业项目产业园</v>
          </cell>
          <cell r="S7808" t="str">
            <v>6</v>
          </cell>
          <cell r="T7808" t="str">
            <v>X211431002</v>
          </cell>
          <cell r="U7808">
            <v>0</v>
          </cell>
          <cell r="V7808">
            <v>7.63</v>
          </cell>
          <cell r="W7808">
            <v>10.55</v>
          </cell>
        </row>
        <row r="7809">
          <cell r="I7809" t="str">
            <v>肖家至天鹅塘连接路</v>
          </cell>
          <cell r="J7809" t="str">
            <v>1312F4310020002</v>
          </cell>
          <cell r="K7809" t="str">
            <v>资源产业路</v>
          </cell>
          <cell r="L7809" t="str">
            <v>三类地区</v>
          </cell>
          <cell r="M7809"/>
          <cell r="N7809" t="str">
            <v>新建</v>
          </cell>
          <cell r="O7809" t="str">
            <v>北湖区石山岭产业园</v>
          </cell>
          <cell r="R7809" t="str">
            <v>0</v>
          </cell>
          <cell r="S7809" t="str">
            <v>7</v>
          </cell>
          <cell r="T7809" t="str">
            <v>C104431002</v>
          </cell>
          <cell r="U7809">
            <v>0</v>
          </cell>
          <cell r="V7809">
            <v>1.97</v>
          </cell>
          <cell r="W7809">
            <v>1.97</v>
          </cell>
        </row>
        <row r="7810">
          <cell r="I7810" t="str">
            <v>烧炉冲至匡家公路</v>
          </cell>
          <cell r="J7810" t="str">
            <v>1312F4310020010</v>
          </cell>
          <cell r="K7810" t="str">
            <v>资源产业路</v>
          </cell>
          <cell r="L7810" t="str">
            <v>三类地区</v>
          </cell>
          <cell r="M7810"/>
          <cell r="N7810" t="str">
            <v>新建</v>
          </cell>
          <cell r="O7810" t="str">
            <v>郴州市北湖区鲁塘镇高原红食用菌种植基地资源产业园</v>
          </cell>
          <cell r="R7810" t="str">
            <v>0</v>
          </cell>
          <cell r="S7810" t="str">
            <v>6(5)</v>
          </cell>
          <cell r="T7810" t="str">
            <v>无</v>
          </cell>
          <cell r="U7810">
            <v>0</v>
          </cell>
          <cell r="V7810">
            <v>4.6100000000000003</v>
          </cell>
          <cell r="W7810">
            <v>4.6100000000000003</v>
          </cell>
        </row>
        <row r="7811">
          <cell r="I7811" t="str">
            <v>同和工班至文盘公路</v>
          </cell>
          <cell r="J7811" t="str">
            <v>1312F4310020022</v>
          </cell>
          <cell r="K7811" t="str">
            <v>资源产业路</v>
          </cell>
          <cell r="L7811" t="str">
            <v>三类地区</v>
          </cell>
          <cell r="M7811"/>
          <cell r="N7811" t="str">
            <v>新建</v>
          </cell>
          <cell r="O7811" t="str">
            <v>郴州市北湖区碧水蓝天生态养殖屠宰销售冷链一体化综合体</v>
          </cell>
          <cell r="R7811" t="str">
            <v>0</v>
          </cell>
          <cell r="S7811" t="str">
            <v>6(5)</v>
          </cell>
          <cell r="T7811" t="str">
            <v>无</v>
          </cell>
          <cell r="U7811">
            <v>0</v>
          </cell>
          <cell r="V7811">
            <v>1.9</v>
          </cell>
          <cell r="W7811">
            <v>1.9</v>
          </cell>
        </row>
        <row r="7812">
          <cell r="I7812" t="str">
            <v>G107至四中公路</v>
          </cell>
          <cell r="J7812" t="str">
            <v>1312F4310020023</v>
          </cell>
          <cell r="K7812" t="str">
            <v>资源产业路</v>
          </cell>
          <cell r="L7812" t="str">
            <v>三类地区</v>
          </cell>
          <cell r="M7812"/>
          <cell r="N7812" t="str">
            <v>升级改造（提质改造）</v>
          </cell>
          <cell r="O7812" t="str">
            <v>郴州市福瑞宏达仓储中心</v>
          </cell>
          <cell r="R7812" t="str">
            <v>4.5</v>
          </cell>
          <cell r="S7812" t="str">
            <v>6</v>
          </cell>
          <cell r="T7812" t="str">
            <v>X192431002</v>
          </cell>
          <cell r="U7812">
            <v>0</v>
          </cell>
          <cell r="V7812">
            <v>3.5</v>
          </cell>
          <cell r="W7812">
            <v>3.5</v>
          </cell>
        </row>
        <row r="7813">
          <cell r="I7813" t="str">
            <v>华塘至黑山口公路</v>
          </cell>
          <cell r="J7813" t="str">
            <v>1312F4310020007</v>
          </cell>
          <cell r="K7813" t="str">
            <v>资源产业路</v>
          </cell>
          <cell r="L7813" t="str">
            <v>三类地区</v>
          </cell>
          <cell r="M7813"/>
          <cell r="N7813" t="str">
            <v>升级改造（提质改造）</v>
          </cell>
          <cell r="O7813" t="str">
            <v>北湖区营盘农业开发公司牲猪规模化养殖场</v>
          </cell>
          <cell r="R7813" t="str">
            <v>4.5</v>
          </cell>
          <cell r="S7813" t="str">
            <v>6</v>
          </cell>
          <cell r="T7813" t="str">
            <v>X209431002</v>
          </cell>
          <cell r="U7813">
            <v>0</v>
          </cell>
          <cell r="V7813">
            <v>1.5</v>
          </cell>
          <cell r="W7813">
            <v>1.5</v>
          </cell>
        </row>
        <row r="7814">
          <cell r="I7814" t="str">
            <v>新屋背至村头公路</v>
          </cell>
          <cell r="J7814" t="str">
            <v>1312F4310020013</v>
          </cell>
          <cell r="K7814" t="str">
            <v>资源产业路</v>
          </cell>
          <cell r="L7814" t="str">
            <v>三类地区</v>
          </cell>
          <cell r="M7814"/>
          <cell r="N7814" t="str">
            <v>升级改造（提质改造）</v>
          </cell>
          <cell r="O7814" t="str">
            <v>郴州市北湖区鲁塘镇村头生猪养殖基地</v>
          </cell>
          <cell r="R7814" t="str">
            <v>0</v>
          </cell>
          <cell r="S7814" t="str">
            <v>6(5)</v>
          </cell>
          <cell r="T7814" t="str">
            <v>C034431002</v>
          </cell>
          <cell r="U7814">
            <v>0.82</v>
          </cell>
          <cell r="V7814">
            <v>1.89</v>
          </cell>
          <cell r="W7814">
            <v>1.07</v>
          </cell>
        </row>
        <row r="7815">
          <cell r="I7815" t="str">
            <v>山背岭至九十九冲公路</v>
          </cell>
          <cell r="J7815" t="str">
            <v>1312F4310020001</v>
          </cell>
          <cell r="K7815" t="str">
            <v>资源产业路</v>
          </cell>
          <cell r="L7815" t="str">
            <v>三类地区</v>
          </cell>
          <cell r="M7815"/>
          <cell r="N7815" t="str">
            <v>新建</v>
          </cell>
          <cell r="O7815" t="str">
            <v>北湖区农业产品加工园</v>
          </cell>
          <cell r="R7815" t="str">
            <v>0</v>
          </cell>
          <cell r="S7815" t="str">
            <v>9</v>
          </cell>
          <cell r="T7815" t="str">
            <v>无</v>
          </cell>
          <cell r="U7815">
            <v>0</v>
          </cell>
          <cell r="V7815">
            <v>12.13</v>
          </cell>
          <cell r="W7815">
            <v>12.13</v>
          </cell>
        </row>
        <row r="7816">
          <cell r="I7816" t="str">
            <v>蕉塘至石墨矿公路</v>
          </cell>
          <cell r="J7816" t="str">
            <v>1312F4310020003</v>
          </cell>
          <cell r="K7816" t="str">
            <v>资源产业路</v>
          </cell>
          <cell r="L7816" t="str">
            <v>三类地区</v>
          </cell>
          <cell r="M7816"/>
          <cell r="N7816" t="str">
            <v>新建</v>
          </cell>
          <cell r="O7816" t="str">
            <v>北湖区鲁塘产业园</v>
          </cell>
          <cell r="R7816" t="str">
            <v>0</v>
          </cell>
          <cell r="S7816" t="str">
            <v>9</v>
          </cell>
          <cell r="T7816" t="str">
            <v>X001431002</v>
          </cell>
          <cell r="U7816">
            <v>9.4</v>
          </cell>
          <cell r="V7816">
            <v>14.6</v>
          </cell>
          <cell r="W7816">
            <v>5.2</v>
          </cell>
        </row>
        <row r="7817">
          <cell r="I7817" t="str">
            <v>招旅至冰糖冲公路</v>
          </cell>
          <cell r="J7817" t="str">
            <v>1312F4310020021</v>
          </cell>
          <cell r="K7817" t="str">
            <v>资源产业路</v>
          </cell>
          <cell r="L7817" t="str">
            <v>三类地区</v>
          </cell>
          <cell r="M7817"/>
          <cell r="N7817" t="str">
            <v>升级改造（提质改造）</v>
          </cell>
          <cell r="O7817" t="str">
            <v>郴州市北湖区华塘镇葛根种苗培育/现代化高效有机种植基地</v>
          </cell>
          <cell r="R7817" t="str">
            <v>5</v>
          </cell>
          <cell r="S7817" t="str">
            <v>6</v>
          </cell>
          <cell r="T7817" t="str">
            <v>Y574431002</v>
          </cell>
          <cell r="U7817">
            <v>0</v>
          </cell>
          <cell r="V7817">
            <v>2.9</v>
          </cell>
          <cell r="W7817">
            <v>2.9</v>
          </cell>
        </row>
        <row r="7818">
          <cell r="I7818" t="str">
            <v>庙坪至廖家洞公路</v>
          </cell>
          <cell r="J7818" t="str">
            <v>1312F4310020015</v>
          </cell>
          <cell r="K7818" t="str">
            <v>资源产业路</v>
          </cell>
          <cell r="L7818" t="str">
            <v>三类地区</v>
          </cell>
          <cell r="M7818"/>
          <cell r="N7818" t="str">
            <v>新建</v>
          </cell>
          <cell r="O7818" t="str">
            <v>郴州市北湖区芙蓉村猕猴桃基地</v>
          </cell>
          <cell r="R7818" t="str">
            <v>4.5</v>
          </cell>
          <cell r="S7818" t="str">
            <v>6(5)</v>
          </cell>
          <cell r="T7818" t="str">
            <v>Y589431002</v>
          </cell>
          <cell r="U7818">
            <v>0</v>
          </cell>
          <cell r="V7818">
            <v>3.3</v>
          </cell>
          <cell r="W7818">
            <v>3.3</v>
          </cell>
        </row>
        <row r="7819">
          <cell r="I7819" t="str">
            <v>太白洞至场子坪公路</v>
          </cell>
          <cell r="J7819" t="str">
            <v>1312F4310020008</v>
          </cell>
          <cell r="K7819" t="str">
            <v>资源产业路</v>
          </cell>
          <cell r="L7819" t="str">
            <v>三类地区</v>
          </cell>
          <cell r="M7819"/>
          <cell r="N7819" t="str">
            <v>升级改造（提质改造）</v>
          </cell>
          <cell r="O7819" t="str">
            <v>安华黄牛养殖农民合作社</v>
          </cell>
          <cell r="R7819" t="str">
            <v>3.5</v>
          </cell>
          <cell r="S7819" t="str">
            <v>6(5)</v>
          </cell>
          <cell r="T7819" t="str">
            <v>Y588431002</v>
          </cell>
          <cell r="U7819">
            <v>0</v>
          </cell>
          <cell r="V7819">
            <v>1.75</v>
          </cell>
          <cell r="W7819">
            <v>1.75</v>
          </cell>
        </row>
        <row r="7820">
          <cell r="I7820" t="str">
            <v>冯家至石山下公路</v>
          </cell>
          <cell r="J7820" t="str">
            <v>1312F4310020004</v>
          </cell>
          <cell r="K7820" t="str">
            <v>资源产业路</v>
          </cell>
          <cell r="L7820" t="str">
            <v>三类地区</v>
          </cell>
          <cell r="M7820"/>
          <cell r="N7820" t="str">
            <v>新建</v>
          </cell>
          <cell r="O7820" t="str">
            <v>北湖区豪里种猪场</v>
          </cell>
          <cell r="R7820" t="str">
            <v>0</v>
          </cell>
          <cell r="S7820" t="str">
            <v>7</v>
          </cell>
          <cell r="T7820" t="str">
            <v>C065431002</v>
          </cell>
          <cell r="U7820">
            <v>0</v>
          </cell>
          <cell r="V7820">
            <v>4.62</v>
          </cell>
          <cell r="W7820">
            <v>4.62</v>
          </cell>
        </row>
        <row r="7821">
          <cell r="I7821" t="str">
            <v>仙人脚至周家公路</v>
          </cell>
          <cell r="J7821" t="str">
            <v>1312F4310020012</v>
          </cell>
          <cell r="K7821" t="str">
            <v>资源产业路</v>
          </cell>
          <cell r="L7821" t="str">
            <v>三类地区</v>
          </cell>
          <cell r="M7821"/>
          <cell r="N7821" t="str">
            <v>新建</v>
          </cell>
          <cell r="O7821" t="str">
            <v>郴州市北湖区下凤生态园</v>
          </cell>
          <cell r="R7821" t="str">
            <v>0</v>
          </cell>
          <cell r="S7821" t="str">
            <v>6(5)</v>
          </cell>
          <cell r="T7821" t="str">
            <v>无</v>
          </cell>
          <cell r="U7821">
            <v>0</v>
          </cell>
          <cell r="V7821">
            <v>1.96</v>
          </cell>
          <cell r="W7821">
            <v>1.96</v>
          </cell>
        </row>
        <row r="7822">
          <cell r="I7822" t="str">
            <v>安源学校至下冲公路</v>
          </cell>
          <cell r="J7822" t="str">
            <v>1312F4310020016</v>
          </cell>
          <cell r="K7822" t="str">
            <v>资源产业路</v>
          </cell>
          <cell r="L7822" t="str">
            <v>三类地区</v>
          </cell>
          <cell r="M7822"/>
          <cell r="N7822" t="str">
            <v>新建</v>
          </cell>
          <cell r="O7822" t="str">
            <v>郴州市北湖区安源黄金梨种植基地</v>
          </cell>
          <cell r="R7822" t="str">
            <v>0</v>
          </cell>
          <cell r="S7822" t="str">
            <v>6(5)</v>
          </cell>
          <cell r="T7822" t="str">
            <v>无</v>
          </cell>
          <cell r="U7822">
            <v>0</v>
          </cell>
          <cell r="V7822">
            <v>1.95</v>
          </cell>
          <cell r="W7822">
            <v>1.95</v>
          </cell>
        </row>
        <row r="7823">
          <cell r="I7823" t="str">
            <v>白石岭至上垅水公路</v>
          </cell>
          <cell r="J7823" t="str">
            <v>1312F4310020018</v>
          </cell>
          <cell r="K7823" t="str">
            <v>资源产业路</v>
          </cell>
          <cell r="L7823" t="str">
            <v>三类地区</v>
          </cell>
          <cell r="M7823"/>
          <cell r="N7823" t="str">
            <v>新建</v>
          </cell>
          <cell r="O7823" t="str">
            <v>郴州市北湖区石盖塘藏香猪养殖基地</v>
          </cell>
          <cell r="R7823" t="str">
            <v>0</v>
          </cell>
          <cell r="S7823" t="str">
            <v>6(5)</v>
          </cell>
          <cell r="T7823" t="str">
            <v>C95A431002</v>
          </cell>
          <cell r="U7823">
            <v>0</v>
          </cell>
          <cell r="V7823">
            <v>3</v>
          </cell>
          <cell r="W7823">
            <v>3</v>
          </cell>
        </row>
        <row r="7824">
          <cell r="I7824" t="str">
            <v>滴石水至庄上公路</v>
          </cell>
          <cell r="J7824" t="str">
            <v>1312F4310020009</v>
          </cell>
          <cell r="K7824" t="str">
            <v>资源产业路</v>
          </cell>
          <cell r="L7824" t="str">
            <v>三类地区</v>
          </cell>
          <cell r="M7824"/>
          <cell r="N7824" t="str">
            <v>升级改造（提质改造）</v>
          </cell>
          <cell r="O7824" t="str">
            <v>郴州市北湖区同心村梅花鹿合作社</v>
          </cell>
          <cell r="R7824" t="str">
            <v>3.5</v>
          </cell>
          <cell r="S7824" t="str">
            <v>6(5)</v>
          </cell>
          <cell r="T7824" t="str">
            <v>C037431002</v>
          </cell>
          <cell r="U7824">
            <v>0</v>
          </cell>
          <cell r="V7824">
            <v>5.98</v>
          </cell>
          <cell r="W7824">
            <v>5.98</v>
          </cell>
        </row>
        <row r="7825">
          <cell r="I7825" t="str">
            <v>海泉至田家公路</v>
          </cell>
          <cell r="J7825" t="str">
            <v>1312F4310020005</v>
          </cell>
          <cell r="K7825" t="str">
            <v>资源产业路</v>
          </cell>
          <cell r="L7825" t="str">
            <v>三类地区</v>
          </cell>
          <cell r="M7825"/>
          <cell r="N7825" t="str">
            <v>新建</v>
          </cell>
          <cell r="O7825" t="str">
            <v>郴州森美田园综合产业园</v>
          </cell>
          <cell r="R7825" t="str">
            <v>0</v>
          </cell>
          <cell r="S7825" t="str">
            <v>15</v>
          </cell>
          <cell r="T7825" t="str">
            <v>C062431002</v>
          </cell>
          <cell r="U7825">
            <v>0</v>
          </cell>
          <cell r="V7825">
            <v>2.06</v>
          </cell>
          <cell r="W7825">
            <v>2.06</v>
          </cell>
        </row>
        <row r="7826">
          <cell r="I7826" t="str">
            <v>湖路冲至十八湾公路</v>
          </cell>
          <cell r="J7826" t="str">
            <v>1312F4310020026</v>
          </cell>
          <cell r="K7826" t="str">
            <v>资源产业路</v>
          </cell>
          <cell r="L7826" t="str">
            <v>三类地区</v>
          </cell>
          <cell r="M7826"/>
          <cell r="N7826" t="str">
            <v>新建</v>
          </cell>
          <cell r="O7826" t="str">
            <v>郴州市北湖区鲁塘镇鑫合生养殖农民专业合作社养猪场项目</v>
          </cell>
          <cell r="R7826" t="str">
            <v>0</v>
          </cell>
          <cell r="S7826" t="str">
            <v>6(4.5)</v>
          </cell>
          <cell r="T7826" t="str">
            <v>无</v>
          </cell>
          <cell r="U7826">
            <v>0</v>
          </cell>
          <cell r="V7826">
            <v>1.3</v>
          </cell>
          <cell r="W7826">
            <v>1.3</v>
          </cell>
        </row>
        <row r="7827">
          <cell r="I7827" t="str">
            <v>老岭下至大律公路</v>
          </cell>
          <cell r="J7827" t="str">
            <v>1312F4310020014</v>
          </cell>
          <cell r="K7827" t="str">
            <v>资源产业路</v>
          </cell>
          <cell r="L7827" t="str">
            <v>三类地区</v>
          </cell>
          <cell r="M7827"/>
          <cell r="N7827" t="str">
            <v>升级改造（提质改造）</v>
          </cell>
          <cell r="O7827" t="str">
            <v>郴州市北湖区大律村生态脆枣、石榴园</v>
          </cell>
          <cell r="R7827" t="str">
            <v>5</v>
          </cell>
          <cell r="S7827" t="str">
            <v>6</v>
          </cell>
          <cell r="T7827" t="str">
            <v>C052431002</v>
          </cell>
          <cell r="U7827">
            <v>0</v>
          </cell>
          <cell r="V7827">
            <v>2</v>
          </cell>
          <cell r="W7827">
            <v>2</v>
          </cell>
        </row>
        <row r="7828">
          <cell r="I7828" t="str">
            <v>梨树下至宽洞公路</v>
          </cell>
          <cell r="J7828" t="str">
            <v>1312F4310020017</v>
          </cell>
          <cell r="K7828" t="str">
            <v>资源产业路</v>
          </cell>
          <cell r="L7828" t="str">
            <v>三类地区</v>
          </cell>
          <cell r="M7828"/>
          <cell r="N7828" t="str">
            <v>新建</v>
          </cell>
          <cell r="O7828" t="str">
            <v>郴州市北湖区旺通生态农场</v>
          </cell>
          <cell r="R7828" t="str">
            <v>0</v>
          </cell>
          <cell r="S7828" t="str">
            <v>6</v>
          </cell>
          <cell r="T7828" t="str">
            <v>无</v>
          </cell>
          <cell r="U7828">
            <v>0</v>
          </cell>
          <cell r="V7828">
            <v>4</v>
          </cell>
          <cell r="W7828">
            <v>4</v>
          </cell>
        </row>
        <row r="7829">
          <cell r="I7829" t="str">
            <v>三岔口至对门江公路</v>
          </cell>
          <cell r="J7829" t="str">
            <v>1312F4310020011</v>
          </cell>
          <cell r="K7829" t="str">
            <v>资源产业路</v>
          </cell>
          <cell r="L7829" t="str">
            <v>三类地区</v>
          </cell>
          <cell r="M7829"/>
          <cell r="N7829" t="str">
            <v>新建</v>
          </cell>
          <cell r="O7829" t="str">
            <v>郴州市北湖区仰天湖瑶族乡永春村狗头岭药材基地</v>
          </cell>
          <cell r="R7829" t="str">
            <v>0</v>
          </cell>
          <cell r="S7829" t="str">
            <v>6(5)</v>
          </cell>
          <cell r="T7829" t="str">
            <v>无</v>
          </cell>
          <cell r="U7829">
            <v>0</v>
          </cell>
          <cell r="V7829">
            <v>1.59</v>
          </cell>
          <cell r="W7829">
            <v>1.59</v>
          </cell>
        </row>
        <row r="7830">
          <cell r="I7830" t="str">
            <v>山背至岭头上公路</v>
          </cell>
          <cell r="J7830" t="str">
            <v>1312F4310020020</v>
          </cell>
          <cell r="K7830" t="str">
            <v>资源产业路</v>
          </cell>
          <cell r="L7830" t="str">
            <v>三类地区</v>
          </cell>
          <cell r="M7830"/>
          <cell r="N7830" t="str">
            <v>新建</v>
          </cell>
          <cell r="O7830" t="str">
            <v>郴州市北湖区农百旺食用菌种植基地</v>
          </cell>
          <cell r="R7830" t="str">
            <v>0</v>
          </cell>
          <cell r="S7830" t="str">
            <v>6(5)</v>
          </cell>
          <cell r="T7830" t="str">
            <v>无</v>
          </cell>
          <cell r="U7830">
            <v>0</v>
          </cell>
          <cell r="V7830">
            <v>2.4</v>
          </cell>
          <cell r="W7830">
            <v>2.4</v>
          </cell>
        </row>
        <row r="7831">
          <cell r="I7831" t="str">
            <v>太洞村至金沙元公路</v>
          </cell>
          <cell r="J7831" t="str">
            <v>1312F4310020027</v>
          </cell>
          <cell r="K7831" t="str">
            <v>资源产业路</v>
          </cell>
          <cell r="L7831" t="str">
            <v>三类地区</v>
          </cell>
          <cell r="M7831"/>
          <cell r="N7831" t="str">
            <v>新建</v>
          </cell>
          <cell r="O7831" t="str">
            <v>郴州市北湖区鲁塘镇山地生态畜牧业养殖种植项目</v>
          </cell>
          <cell r="R7831" t="str">
            <v>0</v>
          </cell>
          <cell r="S7831" t="str">
            <v>6(4.5)</v>
          </cell>
          <cell r="T7831" t="str">
            <v>无</v>
          </cell>
          <cell r="U7831">
            <v>0</v>
          </cell>
          <cell r="V7831">
            <v>2.6</v>
          </cell>
          <cell r="W7831">
            <v>2.6</v>
          </cell>
        </row>
        <row r="7832">
          <cell r="I7832" t="str">
            <v>下鲁塘至天堂公路</v>
          </cell>
          <cell r="J7832" t="str">
            <v>1312F4310020024</v>
          </cell>
          <cell r="K7832" t="str">
            <v>资源产业路</v>
          </cell>
          <cell r="L7832" t="str">
            <v>三类地区</v>
          </cell>
          <cell r="M7832"/>
          <cell r="N7832" t="str">
            <v>新建</v>
          </cell>
          <cell r="O7832" t="str">
            <v>郴州市北湖区鲁塘镇纯雨牲猪农民专业合作社</v>
          </cell>
          <cell r="R7832" t="str">
            <v>0</v>
          </cell>
          <cell r="S7832" t="str">
            <v>6(4.5)</v>
          </cell>
          <cell r="T7832" t="str">
            <v>无</v>
          </cell>
          <cell r="U7832">
            <v>0</v>
          </cell>
          <cell r="V7832">
            <v>1.41</v>
          </cell>
          <cell r="W7832">
            <v>1.41</v>
          </cell>
        </row>
        <row r="7833">
          <cell r="I7833" t="str">
            <v>小弯里至七架寮公路</v>
          </cell>
          <cell r="J7833" t="str">
            <v>1312F4310020025</v>
          </cell>
          <cell r="K7833" t="str">
            <v>资源产业路</v>
          </cell>
          <cell r="L7833" t="str">
            <v>三类地区</v>
          </cell>
          <cell r="M7833"/>
          <cell r="N7833" t="str">
            <v>新建</v>
          </cell>
          <cell r="O7833" t="str">
            <v>郴州市北湖区仰天湖瑶族乡天鹅塘食用菌生产基地</v>
          </cell>
          <cell r="R7833" t="str">
            <v>0</v>
          </cell>
          <cell r="S7833" t="str">
            <v>6(5)</v>
          </cell>
          <cell r="T7833" t="str">
            <v>无</v>
          </cell>
          <cell r="U7833">
            <v>0</v>
          </cell>
          <cell r="V7833">
            <v>1.2</v>
          </cell>
          <cell r="W7833">
            <v>1.2</v>
          </cell>
        </row>
        <row r="7834">
          <cell r="I7834" t="str">
            <v>肖家至三角铺连接路</v>
          </cell>
          <cell r="J7834" t="str">
            <v>1312F4310020019</v>
          </cell>
          <cell r="K7834" t="str">
            <v>资源产业路</v>
          </cell>
          <cell r="L7834" t="str">
            <v>三类地区</v>
          </cell>
          <cell r="M7834"/>
          <cell r="N7834" t="str">
            <v>升级改造（提质改造）</v>
          </cell>
          <cell r="O7834" t="str">
            <v>北湖区石盖塘富民生态农场</v>
          </cell>
          <cell r="R7834" t="str">
            <v>4.5</v>
          </cell>
          <cell r="S7834" t="str">
            <v>6</v>
          </cell>
          <cell r="T7834" t="str">
            <v>X050431002</v>
          </cell>
          <cell r="U7834">
            <v>0</v>
          </cell>
          <cell r="V7834">
            <v>1.3</v>
          </cell>
          <cell r="W7834">
            <v>1.3</v>
          </cell>
        </row>
        <row r="7835">
          <cell r="I7835" t="str">
            <v>X050线万寿桥至黄泥坳产业路</v>
          </cell>
          <cell r="J7835" t="str">
            <v>1312F4310030016</v>
          </cell>
          <cell r="K7835" t="str">
            <v>资源产业路</v>
          </cell>
          <cell r="L7835" t="str">
            <v>三类地区</v>
          </cell>
          <cell r="M7835"/>
          <cell r="N7835" t="str">
            <v>新建</v>
          </cell>
          <cell r="O7835" t="str">
            <v>苏仙区黄泥坳村救灾物质储备库</v>
          </cell>
          <cell r="R7835" t="str">
            <v>5.5</v>
          </cell>
          <cell r="S7835" t="str">
            <v>6</v>
          </cell>
          <cell r="T7835" t="str">
            <v>X050431003</v>
          </cell>
          <cell r="U7835">
            <v>0</v>
          </cell>
          <cell r="V7835">
            <v>2.66</v>
          </cell>
          <cell r="W7835">
            <v>2.66</v>
          </cell>
        </row>
        <row r="7836">
          <cell r="I7836" t="str">
            <v>郴州市苏仙区五里牌路</v>
          </cell>
          <cell r="J7836" t="str">
            <v>1312F4310030013</v>
          </cell>
          <cell r="K7836" t="str">
            <v>资源产业路</v>
          </cell>
          <cell r="L7836" t="str">
            <v>三类地区</v>
          </cell>
          <cell r="M7836"/>
          <cell r="N7836" t="str">
            <v>新建</v>
          </cell>
          <cell r="O7836" t="str">
            <v>五里牌工业园</v>
          </cell>
          <cell r="R7836" t="str">
            <v>0</v>
          </cell>
          <cell r="S7836" t="str">
            <v>27</v>
          </cell>
          <cell r="T7836" t="str">
            <v>无</v>
          </cell>
          <cell r="U7836">
            <v>0</v>
          </cell>
          <cell r="V7836">
            <v>2.63</v>
          </cell>
          <cell r="W7836">
            <v>2.63</v>
          </cell>
        </row>
        <row r="7837">
          <cell r="I7837" t="str">
            <v>红狮控股集团绿色智慧新型建材循环经济产业园良田镇产业路</v>
          </cell>
          <cell r="J7837" t="str">
            <v>1312F4310030017</v>
          </cell>
          <cell r="K7837" t="str">
            <v>资源产业路</v>
          </cell>
          <cell r="L7837" t="str">
            <v>三类地区</v>
          </cell>
          <cell r="M7837"/>
          <cell r="N7837" t="str">
            <v>新建</v>
          </cell>
          <cell r="O7837" t="str">
            <v>红狮控股集团绿色智慧新型建材循环经济产业园良田镇产业园</v>
          </cell>
          <cell r="R7837" t="str">
            <v>0</v>
          </cell>
          <cell r="S7837" t="str">
            <v>14</v>
          </cell>
          <cell r="T7837" t="str">
            <v>无</v>
          </cell>
          <cell r="U7837">
            <v>0</v>
          </cell>
          <cell r="V7837">
            <v>6.69</v>
          </cell>
          <cell r="W7837">
            <v>6.69</v>
          </cell>
        </row>
        <row r="7838">
          <cell r="I7838" t="str">
            <v>栖凤渡阡墨生猪养殖基地产业路</v>
          </cell>
          <cell r="J7838" t="str">
            <v>131201F4310030001</v>
          </cell>
          <cell r="K7838" t="str">
            <v>资源产业路</v>
          </cell>
          <cell r="L7838" t="str">
            <v>三类地区</v>
          </cell>
          <cell r="M7838"/>
          <cell r="N7838" t="str">
            <v>新建</v>
          </cell>
          <cell r="O7838" t="str">
            <v>栖凤渡阡墨生猪养殖基地</v>
          </cell>
          <cell r="R7838" t="str">
            <v>0</v>
          </cell>
          <cell r="S7838" t="str">
            <v>6</v>
          </cell>
          <cell r="T7838" t="str">
            <v>无</v>
          </cell>
          <cell r="U7838">
            <v>0</v>
          </cell>
          <cell r="V7838">
            <v>2.6</v>
          </cell>
          <cell r="W7838">
            <v>2.6</v>
          </cell>
        </row>
        <row r="7839">
          <cell r="I7839" t="str">
            <v>苏仙区林之神玉泰特色油茶园石头坳至柳泉产业路</v>
          </cell>
          <cell r="J7839" t="str">
            <v>1312F4310030012</v>
          </cell>
          <cell r="K7839" t="str">
            <v>资源产业路</v>
          </cell>
          <cell r="L7839" t="str">
            <v>三类地区</v>
          </cell>
          <cell r="M7839"/>
          <cell r="N7839" t="str">
            <v>升级改造（提质改造）</v>
          </cell>
          <cell r="O7839" t="str">
            <v>苏仙区林之神玉泰特色油茶产业园</v>
          </cell>
          <cell r="R7839" t="str">
            <v>4</v>
          </cell>
          <cell r="S7839" t="str">
            <v>6</v>
          </cell>
          <cell r="T7839" t="str">
            <v>C189431003</v>
          </cell>
          <cell r="U7839">
            <v>0</v>
          </cell>
          <cell r="V7839">
            <v>1.323</v>
          </cell>
          <cell r="W7839">
            <v>1.323</v>
          </cell>
        </row>
        <row r="7840">
          <cell r="I7840" t="str">
            <v>湘晨通航农旅田园产业路</v>
          </cell>
          <cell r="J7840" t="str">
            <v>1312F4310030009</v>
          </cell>
          <cell r="K7840" t="str">
            <v>资源产业路</v>
          </cell>
          <cell r="L7840" t="str">
            <v>三类地区</v>
          </cell>
          <cell r="M7840"/>
          <cell r="N7840" t="str">
            <v>新建</v>
          </cell>
          <cell r="O7840" t="str">
            <v>湘晨通航农旅田园综合体</v>
          </cell>
          <cell r="R7840" t="str">
            <v>0</v>
          </cell>
          <cell r="S7840" t="str">
            <v>6(5.5)</v>
          </cell>
          <cell r="T7840" t="str">
            <v>无</v>
          </cell>
          <cell r="U7840">
            <v>0</v>
          </cell>
          <cell r="V7840">
            <v>1.6</v>
          </cell>
          <cell r="W7840">
            <v>1.6</v>
          </cell>
        </row>
        <row r="7841">
          <cell r="I7841" t="str">
            <v>坳上镇水头村至京珠高速南出口连接路</v>
          </cell>
          <cell r="J7841" t="str">
            <v>1312F4310030007</v>
          </cell>
          <cell r="K7841" t="str">
            <v>资源产业路</v>
          </cell>
          <cell r="L7841" t="str">
            <v>三类地区</v>
          </cell>
          <cell r="M7841"/>
          <cell r="N7841" t="str">
            <v>新建</v>
          </cell>
          <cell r="O7841" t="str">
            <v>坳上镇珍珠岭砂石骨料加工厂</v>
          </cell>
          <cell r="R7841" t="str">
            <v>0</v>
          </cell>
          <cell r="S7841" t="str">
            <v>7</v>
          </cell>
          <cell r="T7841" t="str">
            <v>无</v>
          </cell>
          <cell r="U7841">
            <v>0</v>
          </cell>
          <cell r="V7841">
            <v>6.78</v>
          </cell>
          <cell r="W7841">
            <v>6.78</v>
          </cell>
        </row>
        <row r="7842">
          <cell r="I7842" t="str">
            <v>坳上镇水头村至珍珠岭产业路</v>
          </cell>
          <cell r="J7842" t="str">
            <v>1312F4310030015</v>
          </cell>
          <cell r="K7842" t="str">
            <v>资源产业路</v>
          </cell>
          <cell r="L7842" t="str">
            <v>三类地区</v>
          </cell>
          <cell r="M7842"/>
          <cell r="N7842" t="str">
            <v>新建</v>
          </cell>
          <cell r="O7842" t="str">
            <v>坳上镇水头村至珍珠岭产业园</v>
          </cell>
          <cell r="R7842" t="str">
            <v>0</v>
          </cell>
          <cell r="S7842" t="str">
            <v>7</v>
          </cell>
          <cell r="T7842" t="str">
            <v>无</v>
          </cell>
          <cell r="U7842">
            <v>0</v>
          </cell>
          <cell r="V7842">
            <v>6.78</v>
          </cell>
          <cell r="W7842">
            <v>6.78</v>
          </cell>
        </row>
        <row r="7843">
          <cell r="I7843" t="str">
            <v>桂阳县白水乡白水乡扶苍山景区公路</v>
          </cell>
          <cell r="J7843" t="str">
            <v>1312F4310210063</v>
          </cell>
          <cell r="K7843" t="str">
            <v>资源产业路</v>
          </cell>
          <cell r="L7843" t="str">
            <v>三类地区</v>
          </cell>
          <cell r="M7843"/>
          <cell r="N7843" t="str">
            <v>新建</v>
          </cell>
          <cell r="O7843" t="str">
            <v>白水乡扶苍山景区</v>
          </cell>
          <cell r="R7843" t="str">
            <v>3.5</v>
          </cell>
          <cell r="S7843" t="str">
            <v>6</v>
          </cell>
          <cell r="T7843" t="str">
            <v>C79D431021</v>
          </cell>
          <cell r="U7843">
            <v>0</v>
          </cell>
          <cell r="V7843">
            <v>8</v>
          </cell>
          <cell r="W7843">
            <v>8</v>
          </cell>
        </row>
        <row r="7844">
          <cell r="I7844" t="str">
            <v>桂阳县方元镇爱林依休闲农庄公路</v>
          </cell>
          <cell r="J7844" t="str">
            <v>1312F4310210045</v>
          </cell>
          <cell r="K7844" t="str">
            <v>资源产业路</v>
          </cell>
          <cell r="L7844" t="str">
            <v>三类地区</v>
          </cell>
          <cell r="M7844"/>
          <cell r="N7844" t="str">
            <v>升级改造（提质改造）</v>
          </cell>
          <cell r="O7844" t="str">
            <v>爱林依休闲农业与乡村旅游</v>
          </cell>
          <cell r="R7844" t="str">
            <v>3.5</v>
          </cell>
          <cell r="S7844" t="str">
            <v>6</v>
          </cell>
          <cell r="T7844" t="str">
            <v>Y678431021</v>
          </cell>
          <cell r="U7844">
            <v>0</v>
          </cell>
          <cell r="V7844">
            <v>7.3780000000000001</v>
          </cell>
          <cell r="W7844">
            <v>7.3780000000000001</v>
          </cell>
        </row>
        <row r="7845">
          <cell r="I7845" t="str">
            <v>桂阳县方元镇晨岗农场公路</v>
          </cell>
          <cell r="J7845" t="str">
            <v>1312F4310210025</v>
          </cell>
          <cell r="K7845" t="str">
            <v>资源产业路</v>
          </cell>
          <cell r="L7845" t="str">
            <v>三类地区</v>
          </cell>
          <cell r="M7845"/>
          <cell r="N7845" t="str">
            <v>新建</v>
          </cell>
          <cell r="O7845" t="str">
            <v>枫山花果山</v>
          </cell>
          <cell r="R7845" t="str">
            <v>3.5</v>
          </cell>
          <cell r="S7845" t="str">
            <v>6(4.5)</v>
          </cell>
          <cell r="T7845" t="str">
            <v>V424431021</v>
          </cell>
          <cell r="U7845">
            <v>0</v>
          </cell>
          <cell r="V7845">
            <v>1.5</v>
          </cell>
          <cell r="W7845">
            <v>1.5</v>
          </cell>
        </row>
        <row r="7846">
          <cell r="I7846" t="str">
            <v>桂阳县方元镇老邱山基地公路</v>
          </cell>
          <cell r="J7846" t="str">
            <v>1312F4310210075</v>
          </cell>
          <cell r="K7846" t="str">
            <v>资源产业路</v>
          </cell>
          <cell r="L7846" t="str">
            <v>三类地区</v>
          </cell>
          <cell r="M7846"/>
          <cell r="O7846" t="str">
            <v>老邱山生猪养殖与油茶种养基地</v>
          </cell>
          <cell r="R7846" t="str">
            <v>3.5</v>
          </cell>
          <cell r="S7846" t="str">
            <v>6</v>
          </cell>
          <cell r="T7846" t="str">
            <v>Y675431021</v>
          </cell>
          <cell r="U7846">
            <v>0</v>
          </cell>
          <cell r="V7846">
            <v>15</v>
          </cell>
          <cell r="W7846">
            <v>15</v>
          </cell>
        </row>
        <row r="7847">
          <cell r="I7847" t="str">
            <v>桂阳县方元镇雷族多缸谷物公路</v>
          </cell>
          <cell r="J7847" t="str">
            <v>1312F4310210032</v>
          </cell>
          <cell r="K7847" t="str">
            <v>资源产业路</v>
          </cell>
          <cell r="L7847" t="str">
            <v>三类地区</v>
          </cell>
          <cell r="M7847"/>
          <cell r="N7847" t="str">
            <v>升级改造（提质改造）</v>
          </cell>
          <cell r="O7847" t="str">
            <v>西溪辣椒文化旅游、雷族多缸谷物</v>
          </cell>
          <cell r="R7847" t="str">
            <v>6</v>
          </cell>
          <cell r="S7847" t="str">
            <v>7</v>
          </cell>
          <cell r="T7847" t="str">
            <v>X004431021</v>
          </cell>
          <cell r="U7847">
            <v>0</v>
          </cell>
          <cell r="V7847">
            <v>12</v>
          </cell>
          <cell r="W7847">
            <v>12</v>
          </cell>
        </row>
        <row r="7848">
          <cell r="I7848" t="str">
            <v>桂阳县方元镇明佳木材公路</v>
          </cell>
          <cell r="J7848" t="str">
            <v>1312F4310210047</v>
          </cell>
          <cell r="K7848" t="str">
            <v>资源产业路</v>
          </cell>
          <cell r="L7848" t="str">
            <v>三类地区</v>
          </cell>
          <cell r="M7848"/>
          <cell r="N7848" t="str">
            <v>新建</v>
          </cell>
          <cell r="O7848" t="str">
            <v>明佳木材</v>
          </cell>
          <cell r="R7848" t="str">
            <v>0</v>
          </cell>
          <cell r="S7848" t="str">
            <v>6</v>
          </cell>
          <cell r="T7848" t="str">
            <v>C000431021</v>
          </cell>
          <cell r="U7848">
            <v>0</v>
          </cell>
          <cell r="V7848">
            <v>0.2</v>
          </cell>
          <cell r="W7848">
            <v>0.2</v>
          </cell>
        </row>
        <row r="7849">
          <cell r="I7849" t="str">
            <v>桂阳县方元镇三五煤公路</v>
          </cell>
          <cell r="J7849" t="str">
            <v>1312F4310210023</v>
          </cell>
          <cell r="K7849" t="str">
            <v>资源产业路</v>
          </cell>
          <cell r="L7849" t="str">
            <v>三类地区</v>
          </cell>
          <cell r="M7849"/>
          <cell r="N7849" t="str">
            <v>升级改造（提质改造）</v>
          </cell>
          <cell r="O7849" t="str">
            <v>桂阳县方元镇三五煤矿</v>
          </cell>
          <cell r="R7849" t="str">
            <v>4.5</v>
          </cell>
          <cell r="S7849" t="str">
            <v>6</v>
          </cell>
          <cell r="T7849" t="str">
            <v>X104431021</v>
          </cell>
          <cell r="U7849">
            <v>0</v>
          </cell>
          <cell r="V7849">
            <v>9.7690000000000001</v>
          </cell>
          <cell r="W7849">
            <v>9.7690000000000001</v>
          </cell>
        </row>
        <row r="7850">
          <cell r="I7850" t="str">
            <v>桂阳县方元镇西溪特色产业园公路</v>
          </cell>
          <cell r="J7850" t="str">
            <v>1312F4310210003</v>
          </cell>
          <cell r="K7850" t="str">
            <v>资源产业路</v>
          </cell>
          <cell r="L7850" t="str">
            <v>三类地区</v>
          </cell>
          <cell r="M7850"/>
          <cell r="N7850" t="str">
            <v>新建</v>
          </cell>
          <cell r="O7850" t="str">
            <v>桂阳县方元镇西溪特色产业园</v>
          </cell>
          <cell r="R7850" t="str">
            <v>0</v>
          </cell>
          <cell r="S7850" t="str">
            <v>12</v>
          </cell>
          <cell r="T7850" t="str">
            <v>C000431021</v>
          </cell>
          <cell r="U7850">
            <v>0</v>
          </cell>
          <cell r="V7850">
            <v>2.5</v>
          </cell>
          <cell r="W7850">
            <v>2.5</v>
          </cell>
        </row>
        <row r="7851">
          <cell r="I7851" t="str">
            <v>桂阳县方元镇向阳茶场公路</v>
          </cell>
          <cell r="J7851" t="str">
            <v>1312F4310210071</v>
          </cell>
          <cell r="K7851" t="str">
            <v>资源产业路</v>
          </cell>
          <cell r="L7851" t="str">
            <v>三类地区</v>
          </cell>
          <cell r="M7851"/>
          <cell r="O7851" t="str">
            <v>黄金百香果等种植和禽畜养殖基地</v>
          </cell>
          <cell r="R7851" t="str">
            <v>4.5</v>
          </cell>
          <cell r="S7851" t="str">
            <v>6</v>
          </cell>
          <cell r="T7851" t="str">
            <v>X076431021</v>
          </cell>
          <cell r="U7851">
            <v>5.6879999999999997</v>
          </cell>
          <cell r="V7851">
            <v>20.687999999999999</v>
          </cell>
          <cell r="W7851">
            <v>15</v>
          </cell>
        </row>
        <row r="7852">
          <cell r="I7852" t="str">
            <v>桂阳县方元镇小杂竹基地公路</v>
          </cell>
          <cell r="J7852" t="str">
            <v>1312F4310210044</v>
          </cell>
          <cell r="K7852" t="str">
            <v>资源产业路</v>
          </cell>
          <cell r="L7852" t="str">
            <v>三类地区</v>
          </cell>
          <cell r="M7852"/>
          <cell r="N7852" t="str">
            <v>升级改造（提质改造）</v>
          </cell>
          <cell r="O7852" t="str">
            <v>大岭山竹木种植</v>
          </cell>
          <cell r="R7852" t="str">
            <v>3.5</v>
          </cell>
          <cell r="S7852" t="str">
            <v>6</v>
          </cell>
          <cell r="T7852" t="str">
            <v>C595431021</v>
          </cell>
          <cell r="U7852">
            <v>0</v>
          </cell>
          <cell r="V7852">
            <v>0.67600000000000005</v>
          </cell>
          <cell r="W7852">
            <v>0.67600000000000005</v>
          </cell>
        </row>
        <row r="7853">
          <cell r="I7853" t="str">
            <v>桂阳县浩塘镇浩翔水果基地公路</v>
          </cell>
          <cell r="J7853" t="str">
            <v>1312F4310210054</v>
          </cell>
          <cell r="K7853" t="str">
            <v>资源产业路</v>
          </cell>
          <cell r="L7853" t="str">
            <v>三类地区</v>
          </cell>
          <cell r="M7853"/>
          <cell r="N7853" t="str">
            <v>升级改造（提质改造）</v>
          </cell>
          <cell r="O7853" t="str">
            <v>桂阳县浩塘镇浩翔水果基地</v>
          </cell>
          <cell r="R7853" t="str">
            <v>0</v>
          </cell>
          <cell r="S7853" t="str">
            <v>6(4.5)</v>
          </cell>
          <cell r="T7853" t="str">
            <v>C000431021</v>
          </cell>
          <cell r="U7853">
            <v>0</v>
          </cell>
          <cell r="V7853">
            <v>2</v>
          </cell>
          <cell r="W7853">
            <v>2</v>
          </cell>
        </row>
        <row r="7854">
          <cell r="I7854" t="str">
            <v>桂阳县浩塘镇元山农场公路</v>
          </cell>
          <cell r="J7854" t="str">
            <v>1312F4310210072</v>
          </cell>
          <cell r="K7854" t="str">
            <v>资源产业路</v>
          </cell>
          <cell r="L7854" t="str">
            <v>三类地区</v>
          </cell>
          <cell r="M7854"/>
          <cell r="O7854" t="str">
            <v>桂阳县浩塘镇元山农场</v>
          </cell>
          <cell r="R7854" t="str">
            <v>0</v>
          </cell>
          <cell r="S7854" t="str">
            <v>6</v>
          </cell>
          <cell r="T7854" t="str">
            <v>C000431021</v>
          </cell>
          <cell r="U7854">
            <v>0</v>
          </cell>
          <cell r="V7854">
            <v>2</v>
          </cell>
          <cell r="W7854">
            <v>2</v>
          </cell>
        </row>
        <row r="7855">
          <cell r="I7855" t="str">
            <v>桂阳县浩塘镇钟浩水果种植基地公路</v>
          </cell>
          <cell r="J7855" t="str">
            <v>1312F4310210055</v>
          </cell>
          <cell r="K7855" t="str">
            <v>资源产业路</v>
          </cell>
          <cell r="L7855" t="str">
            <v>三类地区</v>
          </cell>
          <cell r="M7855"/>
          <cell r="N7855" t="str">
            <v>升级改造（提质改造）</v>
          </cell>
          <cell r="O7855" t="str">
            <v>桂阳县浩塘镇钟浩水果种植基地</v>
          </cell>
          <cell r="R7855" t="str">
            <v>3.5</v>
          </cell>
          <cell r="S7855" t="str">
            <v>6(4.5)</v>
          </cell>
          <cell r="T7855" t="str">
            <v>X143431021</v>
          </cell>
          <cell r="U7855">
            <v>6.4</v>
          </cell>
          <cell r="V7855">
            <v>11.4</v>
          </cell>
          <cell r="W7855">
            <v>5</v>
          </cell>
        </row>
        <row r="7856">
          <cell r="I7856" t="str">
            <v>桂阳县荷叶镇潮泉庙公路</v>
          </cell>
          <cell r="J7856" t="str">
            <v>1312F4310210068</v>
          </cell>
          <cell r="K7856" t="str">
            <v>资源产业路</v>
          </cell>
          <cell r="L7856" t="str">
            <v>三类地区</v>
          </cell>
          <cell r="M7856"/>
          <cell r="O7856" t="str">
            <v>荷叶镇潮泉庙</v>
          </cell>
          <cell r="R7856" t="str">
            <v>3.5</v>
          </cell>
          <cell r="S7856" t="str">
            <v>6</v>
          </cell>
          <cell r="T7856" t="str">
            <v>X087431021</v>
          </cell>
          <cell r="U7856">
            <v>0</v>
          </cell>
          <cell r="V7856">
            <v>5</v>
          </cell>
          <cell r="W7856">
            <v>5</v>
          </cell>
        </row>
        <row r="7857">
          <cell r="I7857" t="str">
            <v>桂阳县荷叶镇红豆杉保护区公路</v>
          </cell>
          <cell r="J7857" t="str">
            <v>1312F4310210042</v>
          </cell>
          <cell r="K7857" t="str">
            <v>资源产业路</v>
          </cell>
          <cell r="L7857" t="str">
            <v>三类地区</v>
          </cell>
          <cell r="M7857"/>
          <cell r="N7857" t="str">
            <v>升级改造（提质改造）</v>
          </cell>
          <cell r="O7857" t="str">
            <v>荷叶镇红豆杉保护区</v>
          </cell>
          <cell r="R7857" t="str">
            <v>3.5</v>
          </cell>
          <cell r="S7857" t="str">
            <v>6</v>
          </cell>
          <cell r="T7857" t="str">
            <v>C491431021</v>
          </cell>
          <cell r="U7857">
            <v>0</v>
          </cell>
          <cell r="V7857">
            <v>2.5</v>
          </cell>
          <cell r="W7857">
            <v>2.5</v>
          </cell>
        </row>
        <row r="7858">
          <cell r="I7858" t="str">
            <v>桂阳县和平镇冲头种植基地公路</v>
          </cell>
          <cell r="J7858" t="str">
            <v>1312F4310210067</v>
          </cell>
          <cell r="K7858" t="str">
            <v>资源产业路</v>
          </cell>
          <cell r="L7858" t="str">
            <v>三类地区</v>
          </cell>
          <cell r="M7858"/>
          <cell r="O7858" t="str">
            <v>神农园生猪养殖</v>
          </cell>
          <cell r="R7858" t="str">
            <v>0</v>
          </cell>
          <cell r="S7858" t="str">
            <v>6</v>
          </cell>
          <cell r="T7858" t="str">
            <v>C000431021</v>
          </cell>
          <cell r="U7858">
            <v>0</v>
          </cell>
          <cell r="V7858">
            <v>1.5</v>
          </cell>
          <cell r="W7858">
            <v>1.5</v>
          </cell>
        </row>
        <row r="7859">
          <cell r="I7859" t="str">
            <v>桂阳县黄沙坪街道樱花大道</v>
          </cell>
          <cell r="J7859" t="str">
            <v>1312F4310210002</v>
          </cell>
          <cell r="K7859" t="str">
            <v>资源产业路</v>
          </cell>
          <cell r="L7859" t="str">
            <v>三类地区</v>
          </cell>
          <cell r="M7859"/>
          <cell r="N7859" t="str">
            <v>升级改造（提质改造）</v>
          </cell>
          <cell r="O7859" t="str">
            <v>桂阳县黄沙坪街道樱花园</v>
          </cell>
          <cell r="R7859" t="str">
            <v>4.5</v>
          </cell>
          <cell r="S7859" t="str">
            <v>6</v>
          </cell>
          <cell r="T7859" t="str">
            <v>Y639431021</v>
          </cell>
          <cell r="U7859">
            <v>0</v>
          </cell>
          <cell r="V7859">
            <v>4</v>
          </cell>
          <cell r="W7859">
            <v>4</v>
          </cell>
        </row>
        <row r="7860">
          <cell r="I7860" t="str">
            <v>桂阳县雷坪镇八月瓜基地公路</v>
          </cell>
          <cell r="J7860" t="str">
            <v>1312F4310210017</v>
          </cell>
          <cell r="K7860" t="str">
            <v>资源产业路</v>
          </cell>
          <cell r="L7860" t="str">
            <v>三类地区</v>
          </cell>
          <cell r="M7860"/>
          <cell r="N7860" t="str">
            <v>新建</v>
          </cell>
          <cell r="O7860" t="str">
            <v>桂阳县雷坪镇八月瓜基地</v>
          </cell>
          <cell r="R7860" t="str">
            <v>0</v>
          </cell>
          <cell r="S7860" t="str">
            <v>6(4.5)</v>
          </cell>
          <cell r="T7860" t="str">
            <v>C000431021</v>
          </cell>
          <cell r="U7860">
            <v>0</v>
          </cell>
          <cell r="V7860">
            <v>2</v>
          </cell>
          <cell r="W7860">
            <v>2</v>
          </cell>
        </row>
        <row r="7861">
          <cell r="I7861" t="str">
            <v>桂阳县雷坪镇冰糖橙联合基地公路</v>
          </cell>
          <cell r="J7861" t="str">
            <v>1312F4310210022</v>
          </cell>
          <cell r="K7861" t="str">
            <v>资源产业路</v>
          </cell>
          <cell r="L7861" t="str">
            <v>三类地区</v>
          </cell>
          <cell r="M7861"/>
          <cell r="N7861" t="str">
            <v>新建</v>
          </cell>
          <cell r="O7861" t="str">
            <v>泓昊特色农业示范园</v>
          </cell>
          <cell r="R7861" t="str">
            <v>3.5</v>
          </cell>
          <cell r="S7861" t="str">
            <v>6(4.5)</v>
          </cell>
          <cell r="T7861" t="str">
            <v>V050431021</v>
          </cell>
          <cell r="U7861">
            <v>0</v>
          </cell>
          <cell r="V7861">
            <v>2</v>
          </cell>
          <cell r="W7861">
            <v>2</v>
          </cell>
        </row>
        <row r="7862">
          <cell r="I7862" t="str">
            <v>桂阳县雷坪镇大岭上养牛场公路</v>
          </cell>
          <cell r="J7862" t="str">
            <v>1312F4310210028</v>
          </cell>
          <cell r="K7862" t="str">
            <v>资源产业路</v>
          </cell>
          <cell r="L7862" t="str">
            <v>三类地区</v>
          </cell>
          <cell r="M7862"/>
          <cell r="N7862" t="str">
            <v>新建</v>
          </cell>
          <cell r="O7862" t="str">
            <v>大岭上养牛场</v>
          </cell>
          <cell r="R7862" t="str">
            <v>0</v>
          </cell>
          <cell r="S7862" t="str">
            <v>6(4.5)</v>
          </cell>
          <cell r="T7862" t="str">
            <v>C000431021</v>
          </cell>
          <cell r="U7862">
            <v>0</v>
          </cell>
          <cell r="V7862">
            <v>0.8</v>
          </cell>
          <cell r="W7862">
            <v>0.8</v>
          </cell>
        </row>
        <row r="7863">
          <cell r="I7863" t="str">
            <v>桂阳县雷坪镇利鑫农业公路</v>
          </cell>
          <cell r="J7863" t="str">
            <v>1312F4310210013</v>
          </cell>
          <cell r="K7863" t="str">
            <v>资源产业路</v>
          </cell>
          <cell r="L7863" t="str">
            <v>三类地区</v>
          </cell>
          <cell r="M7863"/>
          <cell r="N7863" t="str">
            <v>新建</v>
          </cell>
          <cell r="O7863" t="str">
            <v>雷坪镇利鑫农业基地</v>
          </cell>
          <cell r="R7863" t="str">
            <v>3.5</v>
          </cell>
          <cell r="S7863" t="str">
            <v>6</v>
          </cell>
          <cell r="T7863" t="str">
            <v>C027431021</v>
          </cell>
          <cell r="U7863">
            <v>0</v>
          </cell>
          <cell r="V7863">
            <v>1</v>
          </cell>
          <cell r="W7863">
            <v>1</v>
          </cell>
        </row>
        <row r="7864">
          <cell r="I7864" t="str">
            <v>桂阳县雷坪镇顺和农业公路</v>
          </cell>
          <cell r="J7864" t="str">
            <v>1312F4310210031</v>
          </cell>
          <cell r="K7864" t="str">
            <v>资源产业路</v>
          </cell>
          <cell r="L7864" t="str">
            <v>三类地区</v>
          </cell>
          <cell r="M7864"/>
          <cell r="N7864" t="str">
            <v>新建</v>
          </cell>
          <cell r="O7864" t="str">
            <v>顺和农业</v>
          </cell>
          <cell r="R7864" t="str">
            <v>3.5</v>
          </cell>
          <cell r="S7864" t="str">
            <v>6</v>
          </cell>
          <cell r="T7864" t="str">
            <v>C000431021</v>
          </cell>
          <cell r="U7864">
            <v>0</v>
          </cell>
          <cell r="V7864">
            <v>2.8</v>
          </cell>
          <cell r="W7864">
            <v>2.8</v>
          </cell>
        </row>
        <row r="7865">
          <cell r="I7865" t="str">
            <v>桂阳县雷坪镇天下第一桃公路</v>
          </cell>
          <cell r="J7865" t="str">
            <v>1312F4310210011</v>
          </cell>
          <cell r="K7865" t="str">
            <v>资源产业路</v>
          </cell>
          <cell r="L7865" t="str">
            <v>三类地区</v>
          </cell>
          <cell r="M7865"/>
          <cell r="N7865" t="str">
            <v>新建</v>
          </cell>
          <cell r="O7865" t="str">
            <v>桂阳县雷坪镇天下第一桃基地</v>
          </cell>
          <cell r="R7865" t="str">
            <v>3.5</v>
          </cell>
          <cell r="S7865" t="str">
            <v>6(4.5)</v>
          </cell>
          <cell r="T7865" t="str">
            <v>C385431021</v>
          </cell>
          <cell r="U7865">
            <v>1.917</v>
          </cell>
          <cell r="V7865">
            <v>4.4169999999999998</v>
          </cell>
          <cell r="W7865">
            <v>2.5</v>
          </cell>
        </row>
        <row r="7866">
          <cell r="I7866" t="str">
            <v>桂阳县莲塘镇扶苍山景区公路</v>
          </cell>
          <cell r="J7866" t="str">
            <v>1312F4310210050</v>
          </cell>
          <cell r="K7866" t="str">
            <v>资源产业路</v>
          </cell>
          <cell r="L7866" t="str">
            <v>三类地区</v>
          </cell>
          <cell r="M7866"/>
          <cell r="N7866" t="str">
            <v>新建</v>
          </cell>
          <cell r="O7866" t="str">
            <v>莲塘镇扶苍山景区</v>
          </cell>
          <cell r="R7866" t="str">
            <v>3.5</v>
          </cell>
          <cell r="S7866" t="str">
            <v>6</v>
          </cell>
          <cell r="T7866" t="str">
            <v>C000431021</v>
          </cell>
          <cell r="U7866">
            <v>0</v>
          </cell>
          <cell r="V7866">
            <v>2.6</v>
          </cell>
          <cell r="W7866">
            <v>2.6</v>
          </cell>
        </row>
        <row r="7867">
          <cell r="I7867" t="str">
            <v>桂阳县流峰镇八角爷养殖场公路</v>
          </cell>
          <cell r="J7867" t="str">
            <v>1312F4310210004</v>
          </cell>
          <cell r="K7867" t="str">
            <v>资源产业路</v>
          </cell>
          <cell r="L7867" t="str">
            <v>三类地区</v>
          </cell>
          <cell r="M7867"/>
          <cell r="N7867" t="str">
            <v>新建</v>
          </cell>
          <cell r="O7867" t="str">
            <v>桂阳县流峰镇八角爷养殖场</v>
          </cell>
          <cell r="R7867" t="str">
            <v>0</v>
          </cell>
          <cell r="S7867" t="str">
            <v>6(4.5)</v>
          </cell>
          <cell r="T7867" t="str">
            <v>C000431021</v>
          </cell>
          <cell r="U7867">
            <v>0</v>
          </cell>
          <cell r="V7867">
            <v>2</v>
          </cell>
          <cell r="W7867">
            <v>2</v>
          </cell>
        </row>
        <row r="7868">
          <cell r="I7868" t="str">
            <v>桂阳县流峰镇坛山岭油茶药材种植基地公路</v>
          </cell>
          <cell r="J7868" t="str">
            <v>1312F4310210065</v>
          </cell>
          <cell r="K7868" t="str">
            <v>资源产业路</v>
          </cell>
          <cell r="L7868" t="str">
            <v>三类地区</v>
          </cell>
          <cell r="M7868"/>
          <cell r="O7868" t="str">
            <v>春林农业资源</v>
          </cell>
          <cell r="R7868" t="str">
            <v>0</v>
          </cell>
          <cell r="S7868" t="str">
            <v>6</v>
          </cell>
          <cell r="T7868" t="str">
            <v>C000431021</v>
          </cell>
          <cell r="U7868">
            <v>0</v>
          </cell>
          <cell r="V7868">
            <v>2</v>
          </cell>
          <cell r="W7868">
            <v>2</v>
          </cell>
        </row>
        <row r="7869">
          <cell r="I7869" t="str">
            <v>桂阳县流峰镇天颜和成药材基地公路</v>
          </cell>
          <cell r="J7869" t="str">
            <v>1312F4310210073</v>
          </cell>
          <cell r="K7869" t="str">
            <v>资源产业路</v>
          </cell>
          <cell r="L7869" t="str">
            <v>三类地区</v>
          </cell>
          <cell r="M7869"/>
          <cell r="O7869" t="str">
            <v>桂阳县流峰镇竹溪中药材产业园</v>
          </cell>
          <cell r="R7869" t="str">
            <v>3.5</v>
          </cell>
          <cell r="S7869" t="str">
            <v>6</v>
          </cell>
          <cell r="T7869" t="str">
            <v>V907431021</v>
          </cell>
          <cell r="U7869">
            <v>0</v>
          </cell>
          <cell r="V7869">
            <v>3</v>
          </cell>
          <cell r="W7869">
            <v>3</v>
          </cell>
        </row>
        <row r="7870">
          <cell r="I7870" t="str">
            <v>桂阳县流峰镇振华生态养殖场公路</v>
          </cell>
          <cell r="J7870" t="str">
            <v>1312F4310210051</v>
          </cell>
          <cell r="K7870" t="str">
            <v>资源产业路</v>
          </cell>
          <cell r="L7870" t="str">
            <v>三类地区</v>
          </cell>
          <cell r="M7870"/>
          <cell r="N7870" t="str">
            <v>新建</v>
          </cell>
          <cell r="O7870" t="str">
            <v>振华生态养殖场</v>
          </cell>
          <cell r="R7870" t="str">
            <v>3.5</v>
          </cell>
          <cell r="S7870" t="str">
            <v>6(4.5)</v>
          </cell>
          <cell r="T7870" t="str">
            <v>C000431021</v>
          </cell>
          <cell r="U7870">
            <v>0</v>
          </cell>
          <cell r="V7870">
            <v>1.4</v>
          </cell>
          <cell r="W7870">
            <v>1.4</v>
          </cell>
        </row>
        <row r="7871">
          <cell r="I7871" t="str">
            <v>桂阳县龙潭街道阳王村油茶基地公路</v>
          </cell>
          <cell r="J7871" t="str">
            <v>1312F4310210069</v>
          </cell>
          <cell r="K7871" t="str">
            <v>资源产业路</v>
          </cell>
          <cell r="L7871" t="str">
            <v>三类地区</v>
          </cell>
          <cell r="M7871"/>
          <cell r="O7871" t="str">
            <v>龙潭街道阳王村油茶</v>
          </cell>
          <cell r="R7871" t="str">
            <v>3.5</v>
          </cell>
          <cell r="S7871" t="str">
            <v>6</v>
          </cell>
          <cell r="T7871" t="str">
            <v>C568431021</v>
          </cell>
          <cell r="U7871">
            <v>0</v>
          </cell>
          <cell r="V7871">
            <v>2.5</v>
          </cell>
          <cell r="W7871">
            <v>2.5</v>
          </cell>
        </row>
        <row r="7872">
          <cell r="I7872" t="str">
            <v>桂阳县龙潭街道夜宿梨山公路</v>
          </cell>
          <cell r="J7872" t="str">
            <v>1312F4310210008</v>
          </cell>
          <cell r="K7872" t="str">
            <v>资源产业路</v>
          </cell>
          <cell r="L7872" t="str">
            <v>三类地区</v>
          </cell>
          <cell r="M7872"/>
          <cell r="N7872" t="str">
            <v>新建</v>
          </cell>
          <cell r="O7872" t="str">
            <v>梨山纪念亭</v>
          </cell>
          <cell r="R7872" t="str">
            <v>0</v>
          </cell>
          <cell r="S7872" t="str">
            <v>6</v>
          </cell>
          <cell r="T7872" t="str">
            <v>C000431021</v>
          </cell>
          <cell r="U7872">
            <v>0</v>
          </cell>
          <cell r="V7872">
            <v>3</v>
          </cell>
          <cell r="W7872">
            <v>3</v>
          </cell>
        </row>
        <row r="7873">
          <cell r="I7873" t="str">
            <v>桂阳县欧阳海故居公路</v>
          </cell>
          <cell r="J7873" t="str">
            <v>1312F4310210060</v>
          </cell>
          <cell r="K7873" t="str">
            <v>资源产业路</v>
          </cell>
          <cell r="L7873" t="str">
            <v>三类地区</v>
          </cell>
          <cell r="M7873"/>
          <cell r="N7873" t="str">
            <v>升级改造（提质改造）</v>
          </cell>
          <cell r="O7873" t="str">
            <v>欧阳海故居</v>
          </cell>
          <cell r="R7873" t="str">
            <v>3.5</v>
          </cell>
          <cell r="S7873" t="str">
            <v>6</v>
          </cell>
          <cell r="T7873" t="str">
            <v>Y611431021</v>
          </cell>
          <cell r="U7873">
            <v>0</v>
          </cell>
          <cell r="V7873">
            <v>12</v>
          </cell>
          <cell r="W7873">
            <v>12</v>
          </cell>
        </row>
        <row r="7874">
          <cell r="I7874" t="str">
            <v>桂阳县欧阳海镇大米厂公路</v>
          </cell>
          <cell r="J7874" t="str">
            <v>1312F4310210012</v>
          </cell>
          <cell r="K7874" t="str">
            <v>资源产业路</v>
          </cell>
          <cell r="L7874" t="str">
            <v>三类地区</v>
          </cell>
          <cell r="M7874"/>
          <cell r="N7874" t="str">
            <v>新建</v>
          </cell>
          <cell r="O7874" t="str">
            <v>桂阳县欧阳海镇大米厂</v>
          </cell>
          <cell r="R7874" t="str">
            <v>0</v>
          </cell>
          <cell r="S7874" t="str">
            <v>6(4.5)</v>
          </cell>
          <cell r="T7874" t="str">
            <v>C000431021</v>
          </cell>
          <cell r="U7874">
            <v>0</v>
          </cell>
          <cell r="V7874">
            <v>1</v>
          </cell>
          <cell r="W7874">
            <v>1</v>
          </cell>
        </row>
        <row r="7875">
          <cell r="I7875" t="str">
            <v>桂阳县欧阳海镇宏泰农场公路</v>
          </cell>
          <cell r="J7875" t="str">
            <v>1312F4310210059</v>
          </cell>
          <cell r="K7875" t="str">
            <v>资源产业路</v>
          </cell>
          <cell r="L7875" t="str">
            <v>三类地区</v>
          </cell>
          <cell r="M7875"/>
          <cell r="N7875" t="str">
            <v>新建</v>
          </cell>
          <cell r="O7875" t="str">
            <v>桂阳县欧阳海镇宏泰农场</v>
          </cell>
          <cell r="R7875" t="str">
            <v>0</v>
          </cell>
          <cell r="S7875" t="str">
            <v>6(4.5)</v>
          </cell>
          <cell r="T7875" t="str">
            <v>C000431021</v>
          </cell>
          <cell r="U7875">
            <v>0</v>
          </cell>
          <cell r="V7875">
            <v>6</v>
          </cell>
          <cell r="W7875">
            <v>6</v>
          </cell>
        </row>
        <row r="7876">
          <cell r="I7876" t="str">
            <v>桂阳县仁义镇、樟市镇天能油茶基地公路</v>
          </cell>
          <cell r="J7876" t="str">
            <v>1312F4310210074</v>
          </cell>
          <cell r="K7876" t="str">
            <v>资源产业路</v>
          </cell>
          <cell r="L7876" t="str">
            <v>三类地区</v>
          </cell>
          <cell r="M7876"/>
          <cell r="O7876" t="str">
            <v>天能油茶</v>
          </cell>
          <cell r="S7876" t="str">
            <v>6</v>
          </cell>
          <cell r="T7876" t="str">
            <v>C000431021</v>
          </cell>
          <cell r="U7876">
            <v>0</v>
          </cell>
          <cell r="V7876">
            <v>0</v>
          </cell>
          <cell r="W7876">
            <v>2.6</v>
          </cell>
        </row>
        <row r="7877">
          <cell r="I7877" t="str">
            <v>桂阳县仁义镇凤凰土鸡养殖基地公路</v>
          </cell>
          <cell r="J7877" t="str">
            <v>1312F4310210036</v>
          </cell>
          <cell r="K7877" t="str">
            <v>资源产业路</v>
          </cell>
          <cell r="L7877" t="str">
            <v>三类地区</v>
          </cell>
          <cell r="M7877"/>
          <cell r="N7877" t="str">
            <v>新建</v>
          </cell>
          <cell r="O7877" t="str">
            <v>桂阳县仁义镇凤凰土鸡养殖基地</v>
          </cell>
          <cell r="R7877" t="str">
            <v>0</v>
          </cell>
          <cell r="S7877" t="str">
            <v>6(4.5)</v>
          </cell>
          <cell r="T7877" t="str">
            <v>C000431021</v>
          </cell>
          <cell r="U7877">
            <v>0</v>
          </cell>
          <cell r="V7877">
            <v>1</v>
          </cell>
          <cell r="W7877">
            <v>1</v>
          </cell>
        </row>
        <row r="7878">
          <cell r="I7878" t="str">
            <v>桂阳县仁义镇强兴养殖场公路</v>
          </cell>
          <cell r="J7878" t="str">
            <v>1312F4310210020</v>
          </cell>
          <cell r="K7878" t="str">
            <v>资源产业路</v>
          </cell>
          <cell r="L7878" t="str">
            <v>三类地区</v>
          </cell>
          <cell r="M7878"/>
          <cell r="N7878" t="str">
            <v>新建</v>
          </cell>
          <cell r="O7878" t="str">
            <v>桂阳县仁义镇强兴养殖场</v>
          </cell>
          <cell r="R7878" t="str">
            <v>0</v>
          </cell>
          <cell r="S7878" t="str">
            <v>6(4.5)</v>
          </cell>
          <cell r="T7878" t="str">
            <v>C000431021</v>
          </cell>
          <cell r="U7878">
            <v>0</v>
          </cell>
          <cell r="V7878">
            <v>0.8</v>
          </cell>
          <cell r="W7878">
            <v>0.8</v>
          </cell>
        </row>
        <row r="7879">
          <cell r="I7879" t="str">
            <v>桂阳县仁义镇桐木岭矿冶遗址公路</v>
          </cell>
          <cell r="J7879" t="str">
            <v>1312F4310210066</v>
          </cell>
          <cell r="K7879" t="str">
            <v>资源产业路</v>
          </cell>
          <cell r="L7879" t="str">
            <v>三类地区</v>
          </cell>
          <cell r="M7879"/>
          <cell r="O7879" t="str">
            <v>仁义镇桐木岭矿冶遗址</v>
          </cell>
          <cell r="R7879" t="str">
            <v>3.5</v>
          </cell>
          <cell r="S7879" t="str">
            <v>6</v>
          </cell>
          <cell r="T7879" t="str">
            <v>C007431021</v>
          </cell>
          <cell r="U7879">
            <v>0</v>
          </cell>
          <cell r="V7879">
            <v>7</v>
          </cell>
          <cell r="W7879">
            <v>7</v>
          </cell>
        </row>
        <row r="7880">
          <cell r="I7880" t="str">
            <v>桂阳县仁义镇新丰养殖场公路</v>
          </cell>
          <cell r="J7880" t="str">
            <v>1312F4310210030</v>
          </cell>
          <cell r="K7880" t="str">
            <v>资源产业路</v>
          </cell>
          <cell r="L7880" t="str">
            <v>三类地区</v>
          </cell>
          <cell r="M7880"/>
          <cell r="N7880" t="str">
            <v>新建</v>
          </cell>
          <cell r="O7880" t="str">
            <v>桂阳县仁义镇新丰养殖场</v>
          </cell>
          <cell r="R7880" t="str">
            <v>0</v>
          </cell>
          <cell r="S7880" t="str">
            <v>6(4.5)</v>
          </cell>
          <cell r="T7880" t="str">
            <v>C000431021</v>
          </cell>
          <cell r="U7880">
            <v>0</v>
          </cell>
          <cell r="V7880">
            <v>0.8</v>
          </cell>
          <cell r="W7880">
            <v>0.8</v>
          </cell>
        </row>
        <row r="7881">
          <cell r="I7881" t="str">
            <v>桂阳县仁义镇耀顺农业公路</v>
          </cell>
          <cell r="J7881" t="str">
            <v>1312F4310210027</v>
          </cell>
          <cell r="K7881" t="str">
            <v>资源产业路</v>
          </cell>
          <cell r="L7881" t="str">
            <v>三类地区</v>
          </cell>
          <cell r="M7881"/>
          <cell r="N7881" t="str">
            <v>升级改造（提质改造）</v>
          </cell>
          <cell r="O7881" t="str">
            <v>桂阳县仁义镇耀顺农业</v>
          </cell>
          <cell r="R7881" t="str">
            <v>3.5</v>
          </cell>
          <cell r="S7881" t="str">
            <v>6(4.5)</v>
          </cell>
          <cell r="T7881" t="str">
            <v>C334431021</v>
          </cell>
          <cell r="U7881">
            <v>0</v>
          </cell>
          <cell r="V7881">
            <v>1</v>
          </cell>
          <cell r="W7881">
            <v>1</v>
          </cell>
        </row>
        <row r="7882">
          <cell r="I7882" t="str">
            <v>桂阳县仁义镇银河鑫旺养殖场公路</v>
          </cell>
          <cell r="J7882" t="str">
            <v>1312F4310210043</v>
          </cell>
          <cell r="K7882" t="str">
            <v>资源产业路</v>
          </cell>
          <cell r="L7882" t="str">
            <v>三类地区</v>
          </cell>
          <cell r="M7882"/>
          <cell r="N7882" t="str">
            <v>新建</v>
          </cell>
          <cell r="O7882" t="str">
            <v>桂阳县仁义镇银河鑫旺养殖场</v>
          </cell>
          <cell r="R7882" t="str">
            <v>0</v>
          </cell>
          <cell r="S7882" t="str">
            <v>6(4.5)</v>
          </cell>
          <cell r="T7882" t="str">
            <v>C000431021</v>
          </cell>
          <cell r="U7882">
            <v>0</v>
          </cell>
          <cell r="V7882">
            <v>1.5</v>
          </cell>
          <cell r="W7882">
            <v>1.5</v>
          </cell>
        </row>
        <row r="7883">
          <cell r="I7883" t="str">
            <v>桂阳县四里镇南湾农场公路</v>
          </cell>
          <cell r="J7883" t="str">
            <v>1312F4310210033</v>
          </cell>
          <cell r="K7883" t="str">
            <v>资源产业路</v>
          </cell>
          <cell r="L7883" t="str">
            <v>三类地区</v>
          </cell>
          <cell r="M7883"/>
          <cell r="N7883" t="str">
            <v>升级改造（提质改造）</v>
          </cell>
          <cell r="O7883" t="str">
            <v>四里镇南湾农场</v>
          </cell>
          <cell r="R7883" t="str">
            <v>3.5</v>
          </cell>
          <cell r="S7883" t="str">
            <v>6(4.5)</v>
          </cell>
          <cell r="T7883" t="str">
            <v>C000431021</v>
          </cell>
          <cell r="U7883">
            <v>0</v>
          </cell>
          <cell r="V7883">
            <v>2</v>
          </cell>
          <cell r="W7883">
            <v>2</v>
          </cell>
        </row>
        <row r="7884">
          <cell r="I7884" t="str">
            <v>桂阳县太和镇太和镇当家村旅游风景区公路</v>
          </cell>
          <cell r="J7884" t="str">
            <v>1312F4310210064</v>
          </cell>
          <cell r="K7884" t="str">
            <v>资源产业路</v>
          </cell>
          <cell r="L7884" t="str">
            <v>三类地区</v>
          </cell>
          <cell r="M7884"/>
          <cell r="N7884" t="str">
            <v>升级改造（提质改造）</v>
          </cell>
          <cell r="O7884" t="str">
            <v>太和镇当家村旅游风景区</v>
          </cell>
          <cell r="R7884" t="str">
            <v>3.5</v>
          </cell>
          <cell r="S7884" t="str">
            <v>6</v>
          </cell>
          <cell r="T7884" t="str">
            <v>C171431021</v>
          </cell>
          <cell r="U7884">
            <v>0</v>
          </cell>
          <cell r="V7884">
            <v>6</v>
          </cell>
          <cell r="W7884">
            <v>6</v>
          </cell>
        </row>
        <row r="7885">
          <cell r="I7885" t="str">
            <v>桂阳县太和镇油茶基地公路</v>
          </cell>
          <cell r="J7885" t="str">
            <v>1312F4310210070</v>
          </cell>
          <cell r="K7885" t="str">
            <v>资源产业路</v>
          </cell>
          <cell r="L7885" t="str">
            <v>三类地区</v>
          </cell>
          <cell r="M7885"/>
          <cell r="O7885" t="str">
            <v>太和油茶基地</v>
          </cell>
          <cell r="R7885" t="str">
            <v>0</v>
          </cell>
          <cell r="S7885" t="str">
            <v>6</v>
          </cell>
          <cell r="T7885" t="str">
            <v>C000431021</v>
          </cell>
          <cell r="U7885">
            <v>0</v>
          </cell>
          <cell r="V7885">
            <v>1.8</v>
          </cell>
          <cell r="W7885">
            <v>1.8</v>
          </cell>
        </row>
        <row r="7886">
          <cell r="I7886" t="str">
            <v>桂阳县塘市镇白头岭木炭厂公路</v>
          </cell>
          <cell r="J7886" t="str">
            <v>1312F4310210014</v>
          </cell>
          <cell r="K7886" t="str">
            <v>资源产业路</v>
          </cell>
          <cell r="L7886" t="str">
            <v>三类地区</v>
          </cell>
          <cell r="M7886"/>
          <cell r="N7886" t="str">
            <v>新建</v>
          </cell>
          <cell r="O7886" t="str">
            <v>桂阳县塘市镇白头岭木炭厂</v>
          </cell>
          <cell r="R7886" t="str">
            <v>0</v>
          </cell>
          <cell r="S7886" t="str">
            <v>6(4.5)</v>
          </cell>
          <cell r="T7886" t="str">
            <v>C000431021</v>
          </cell>
          <cell r="U7886">
            <v>0</v>
          </cell>
          <cell r="V7886">
            <v>3.5</v>
          </cell>
          <cell r="W7886">
            <v>3.5</v>
          </cell>
        </row>
        <row r="7887">
          <cell r="I7887" t="str">
            <v>桂阳县塘市镇茶元光伏发电项目公路</v>
          </cell>
          <cell r="J7887" t="str">
            <v>1312F4310210021</v>
          </cell>
          <cell r="K7887" t="str">
            <v>资源产业路</v>
          </cell>
          <cell r="L7887" t="str">
            <v>三类地区</v>
          </cell>
          <cell r="M7887"/>
          <cell r="N7887" t="str">
            <v>升级改造（提质改造）</v>
          </cell>
          <cell r="O7887" t="str">
            <v>桂阳县塘市镇茶元光伏发电厂</v>
          </cell>
          <cell r="R7887" t="str">
            <v>3.5</v>
          </cell>
          <cell r="S7887" t="str">
            <v>6(4.5)</v>
          </cell>
          <cell r="T7887" t="str">
            <v>Y671431021</v>
          </cell>
          <cell r="U7887">
            <v>0</v>
          </cell>
          <cell r="V7887">
            <v>9.1999999999999993</v>
          </cell>
          <cell r="W7887">
            <v>9.1999999999999993</v>
          </cell>
        </row>
        <row r="7888">
          <cell r="I7888" t="str">
            <v>桂阳县塘市镇宏通页岩环保砖厂公路</v>
          </cell>
          <cell r="J7888" t="str">
            <v>1312F4310210026</v>
          </cell>
          <cell r="K7888" t="str">
            <v>资源产业路</v>
          </cell>
          <cell r="L7888" t="str">
            <v>三类地区</v>
          </cell>
          <cell r="M7888"/>
          <cell r="N7888" t="str">
            <v>新建</v>
          </cell>
          <cell r="O7888" t="str">
            <v>桂阳县塘市镇宏通页岩环保砖厂</v>
          </cell>
          <cell r="R7888" t="str">
            <v>3.5</v>
          </cell>
          <cell r="S7888" t="str">
            <v>6(4.5)</v>
          </cell>
          <cell r="T7888" t="str">
            <v>C000431021</v>
          </cell>
          <cell r="U7888">
            <v>0</v>
          </cell>
          <cell r="V7888">
            <v>1</v>
          </cell>
          <cell r="W7888">
            <v>1</v>
          </cell>
        </row>
        <row r="7889">
          <cell r="I7889" t="str">
            <v>桂阳县塘市镇牛蛙养殖基地公路</v>
          </cell>
          <cell r="J7889" t="str">
            <v>1312F4310210037</v>
          </cell>
          <cell r="K7889" t="str">
            <v>资源产业路</v>
          </cell>
          <cell r="L7889" t="str">
            <v>三类地区</v>
          </cell>
          <cell r="M7889"/>
          <cell r="N7889" t="str">
            <v>升级改造（提质改造）</v>
          </cell>
          <cell r="O7889" t="str">
            <v>桂阳县塘市镇牛蛙养殖基地</v>
          </cell>
          <cell r="R7889" t="str">
            <v>3.5</v>
          </cell>
          <cell r="S7889" t="str">
            <v>6(4.5)</v>
          </cell>
          <cell r="T7889" t="str">
            <v>C242431021</v>
          </cell>
          <cell r="U7889">
            <v>0</v>
          </cell>
          <cell r="V7889">
            <v>2.5</v>
          </cell>
          <cell r="W7889">
            <v>2.5</v>
          </cell>
        </row>
        <row r="7890">
          <cell r="I7890" t="str">
            <v>桂阳县洋市镇平堂水果种植基地公路</v>
          </cell>
          <cell r="J7890" t="str">
            <v>1312F4310210056</v>
          </cell>
          <cell r="K7890" t="str">
            <v>资源产业路</v>
          </cell>
          <cell r="L7890" t="str">
            <v>三类地区</v>
          </cell>
          <cell r="M7890"/>
          <cell r="N7890" t="str">
            <v>新建</v>
          </cell>
          <cell r="O7890" t="str">
            <v>平堂水果种植合作社</v>
          </cell>
          <cell r="R7890" t="str">
            <v>0</v>
          </cell>
          <cell r="S7890" t="str">
            <v>6(4.5)</v>
          </cell>
          <cell r="T7890" t="str">
            <v>C000431021</v>
          </cell>
          <cell r="U7890">
            <v>0</v>
          </cell>
          <cell r="V7890">
            <v>1.8</v>
          </cell>
          <cell r="W7890">
            <v>1.8</v>
          </cell>
        </row>
        <row r="7891">
          <cell r="I7891" t="str">
            <v>桂阳县洋市镇石兰采石场公路</v>
          </cell>
          <cell r="J7891" t="str">
            <v>1312F4310210015</v>
          </cell>
          <cell r="K7891" t="str">
            <v>资源产业路</v>
          </cell>
          <cell r="L7891" t="str">
            <v>三类地区</v>
          </cell>
          <cell r="M7891"/>
          <cell r="N7891" t="str">
            <v>新建</v>
          </cell>
          <cell r="O7891" t="str">
            <v>桂阳县洋市镇石兰采石场</v>
          </cell>
          <cell r="R7891" t="str">
            <v>3.5</v>
          </cell>
          <cell r="S7891" t="str">
            <v>6(4.5)</v>
          </cell>
          <cell r="T7891" t="str">
            <v>C000431021</v>
          </cell>
          <cell r="U7891">
            <v>0</v>
          </cell>
          <cell r="V7891">
            <v>4</v>
          </cell>
          <cell r="W7891">
            <v>4</v>
          </cell>
        </row>
        <row r="7892">
          <cell r="I7892" t="str">
            <v>桂阳县洋市镇族里农业基地公路</v>
          </cell>
          <cell r="J7892" t="str">
            <v>1312F4310210018</v>
          </cell>
          <cell r="K7892" t="str">
            <v>资源产业路</v>
          </cell>
          <cell r="L7892" t="str">
            <v>三类地区</v>
          </cell>
          <cell r="M7892"/>
          <cell r="N7892" t="str">
            <v>新建</v>
          </cell>
          <cell r="O7892" t="str">
            <v>雷竹种植基地</v>
          </cell>
          <cell r="R7892" t="str">
            <v>3.5</v>
          </cell>
          <cell r="S7892" t="str">
            <v>6(4.5)</v>
          </cell>
          <cell r="T7892" t="str">
            <v>C000431021</v>
          </cell>
          <cell r="U7892">
            <v>0</v>
          </cell>
          <cell r="V7892">
            <v>2.5</v>
          </cell>
          <cell r="W7892">
            <v>2.5</v>
          </cell>
        </row>
        <row r="7893">
          <cell r="I7893" t="str">
            <v>桂阳县樟市镇雷竹基地公路</v>
          </cell>
          <cell r="J7893" t="str">
            <v>1312F4310210024</v>
          </cell>
          <cell r="K7893" t="str">
            <v>资源产业路</v>
          </cell>
          <cell r="L7893" t="str">
            <v>三类地区</v>
          </cell>
          <cell r="M7893"/>
          <cell r="N7893" t="str">
            <v>新建</v>
          </cell>
          <cell r="O7893" t="str">
            <v>烨龙农业</v>
          </cell>
          <cell r="R7893" t="str">
            <v>3.5</v>
          </cell>
          <cell r="S7893" t="str">
            <v>6</v>
          </cell>
          <cell r="T7893" t="str">
            <v>C000431021</v>
          </cell>
          <cell r="U7893">
            <v>0</v>
          </cell>
          <cell r="V7893">
            <v>1</v>
          </cell>
          <cell r="W7893">
            <v>1</v>
          </cell>
        </row>
        <row r="7894">
          <cell r="I7894" t="str">
            <v>桂阳县樟市镇南岸山基地公路</v>
          </cell>
          <cell r="J7894" t="str">
            <v>1312F4310210052</v>
          </cell>
          <cell r="K7894" t="str">
            <v>资源产业路</v>
          </cell>
          <cell r="L7894" t="str">
            <v>三类地区</v>
          </cell>
          <cell r="M7894"/>
          <cell r="N7894" t="str">
            <v>新建</v>
          </cell>
          <cell r="O7894" t="str">
            <v>南岸山（富涌）</v>
          </cell>
          <cell r="R7894" t="str">
            <v>0</v>
          </cell>
          <cell r="S7894" t="str">
            <v>6</v>
          </cell>
          <cell r="T7894" t="str">
            <v>C000431021</v>
          </cell>
          <cell r="U7894">
            <v>0</v>
          </cell>
          <cell r="V7894">
            <v>0.8</v>
          </cell>
          <cell r="W7894">
            <v>0.8</v>
          </cell>
        </row>
        <row r="7895">
          <cell r="I7895" t="str">
            <v>桂阳县樟市镇瑞祥农庄公路</v>
          </cell>
          <cell r="J7895" t="str">
            <v>1312F4310210016</v>
          </cell>
          <cell r="K7895" t="str">
            <v>资源产业路</v>
          </cell>
          <cell r="L7895" t="str">
            <v>三类地区</v>
          </cell>
          <cell r="M7895"/>
          <cell r="N7895" t="str">
            <v>新建</v>
          </cell>
          <cell r="O7895" t="str">
            <v>桂阳县樟市镇瑞祥农庄</v>
          </cell>
          <cell r="R7895" t="str">
            <v>0</v>
          </cell>
          <cell r="S7895" t="str">
            <v>6(4.5)</v>
          </cell>
          <cell r="T7895" t="str">
            <v>C000431021</v>
          </cell>
          <cell r="U7895">
            <v>0</v>
          </cell>
          <cell r="V7895">
            <v>1</v>
          </cell>
          <cell r="W7895">
            <v>1</v>
          </cell>
        </row>
        <row r="7896">
          <cell r="I7896" t="str">
            <v>桂阳县正和镇瑞庄农场公路</v>
          </cell>
          <cell r="J7896" t="str">
            <v>1312F4310210061</v>
          </cell>
          <cell r="K7896" t="str">
            <v>资源产业路</v>
          </cell>
          <cell r="L7896" t="str">
            <v>三类地区</v>
          </cell>
          <cell r="M7896"/>
          <cell r="N7896" t="str">
            <v>新建</v>
          </cell>
          <cell r="O7896" t="str">
            <v>桂阳县正和镇祥顺和生态农业基地</v>
          </cell>
          <cell r="R7896" t="str">
            <v>0</v>
          </cell>
          <cell r="S7896" t="str">
            <v>6(4.5)</v>
          </cell>
          <cell r="T7896" t="str">
            <v>C000431021</v>
          </cell>
          <cell r="U7896">
            <v>0</v>
          </cell>
          <cell r="V7896">
            <v>3.5</v>
          </cell>
          <cell r="W7896">
            <v>3.5</v>
          </cell>
        </row>
        <row r="7897">
          <cell r="I7897" t="str">
            <v>桂阳县正和镇正立农业基地公路</v>
          </cell>
          <cell r="J7897" t="str">
            <v>1312F4310210062</v>
          </cell>
          <cell r="K7897" t="str">
            <v>资源产业路</v>
          </cell>
          <cell r="L7897" t="str">
            <v>三类地区</v>
          </cell>
          <cell r="M7897"/>
          <cell r="N7897" t="str">
            <v>新建</v>
          </cell>
          <cell r="O7897" t="str">
            <v>正立农业</v>
          </cell>
          <cell r="R7897" t="str">
            <v>0</v>
          </cell>
          <cell r="S7897" t="str">
            <v>6(4.5)</v>
          </cell>
          <cell r="T7897" t="str">
            <v>C000431021</v>
          </cell>
          <cell r="U7897">
            <v>0</v>
          </cell>
          <cell r="V7897">
            <v>1.4</v>
          </cell>
          <cell r="W7897">
            <v>1.4</v>
          </cell>
        </row>
        <row r="7898">
          <cell r="I7898" t="str">
            <v>桂阳县舂陵江镇何家村片区乡村旅游公路</v>
          </cell>
          <cell r="J7898" t="str">
            <v>1312F4310210009</v>
          </cell>
          <cell r="K7898" t="str">
            <v>资源产业路</v>
          </cell>
          <cell r="L7898" t="str">
            <v>三类地区</v>
          </cell>
          <cell r="M7898"/>
          <cell r="N7898" t="str">
            <v>新建</v>
          </cell>
          <cell r="O7898" t="str">
            <v>何家村片区乡村旅游</v>
          </cell>
          <cell r="R7898" t="str">
            <v>0</v>
          </cell>
          <cell r="S7898" t="str">
            <v>6(4.5)</v>
          </cell>
          <cell r="T7898" t="str">
            <v>C000431021</v>
          </cell>
          <cell r="U7898">
            <v>0</v>
          </cell>
          <cell r="V7898">
            <v>3.2</v>
          </cell>
          <cell r="W7898">
            <v>3.2</v>
          </cell>
        </row>
        <row r="7899">
          <cell r="I7899" t="str">
            <v>桂阳县舂陵江镇何家养猪场公路</v>
          </cell>
          <cell r="J7899" t="str">
            <v>1312F4310210035</v>
          </cell>
          <cell r="K7899" t="str">
            <v>资源产业路</v>
          </cell>
          <cell r="L7899" t="str">
            <v>三类地区</v>
          </cell>
          <cell r="M7899"/>
          <cell r="N7899" t="str">
            <v>新建</v>
          </cell>
          <cell r="O7899" t="str">
            <v>舂陵江镇何家养猪场</v>
          </cell>
          <cell r="R7899" t="str">
            <v>0</v>
          </cell>
          <cell r="S7899" t="str">
            <v>6</v>
          </cell>
          <cell r="T7899" t="str">
            <v>C000431021</v>
          </cell>
          <cell r="U7899">
            <v>0</v>
          </cell>
          <cell r="V7899">
            <v>2.8</v>
          </cell>
          <cell r="W7899">
            <v>2.8</v>
          </cell>
        </row>
        <row r="7900">
          <cell r="I7900" t="str">
            <v>桂阳县舂陵江镇明洲蔬菜基地公路</v>
          </cell>
          <cell r="J7900" t="str">
            <v>1312F4310210048</v>
          </cell>
          <cell r="K7900" t="str">
            <v>资源产业路</v>
          </cell>
          <cell r="L7900" t="str">
            <v>三类地区</v>
          </cell>
          <cell r="M7900"/>
          <cell r="N7900" t="str">
            <v>新建</v>
          </cell>
          <cell r="O7900" t="str">
            <v>舂陵江镇明洲蔬菜</v>
          </cell>
          <cell r="R7900" t="str">
            <v>0</v>
          </cell>
          <cell r="S7900" t="str">
            <v>6(4.5)</v>
          </cell>
          <cell r="T7900" t="str">
            <v>C000431021</v>
          </cell>
          <cell r="U7900">
            <v>0</v>
          </cell>
          <cell r="V7900">
            <v>1.2</v>
          </cell>
          <cell r="W7900">
            <v>1.2</v>
          </cell>
        </row>
        <row r="7901">
          <cell r="I7901" t="str">
            <v>桂阳县舂陵江镇青云寺公路</v>
          </cell>
          <cell r="J7901" t="str">
            <v>1312F4310210007</v>
          </cell>
          <cell r="K7901" t="str">
            <v>资源产业路</v>
          </cell>
          <cell r="L7901" t="str">
            <v>三类地区</v>
          </cell>
          <cell r="M7901"/>
          <cell r="N7901" t="str">
            <v>升级改造（提质改造）</v>
          </cell>
          <cell r="O7901" t="str">
            <v>桂阳县舂陵江镇青云寺</v>
          </cell>
          <cell r="S7901" t="str">
            <v>6(4.5)</v>
          </cell>
          <cell r="T7901" t="str">
            <v>C166431021</v>
          </cell>
          <cell r="U7901">
            <v>0</v>
          </cell>
          <cell r="V7901">
            <v>1.5</v>
          </cell>
          <cell r="W7901">
            <v>1.5</v>
          </cell>
        </row>
        <row r="7902">
          <cell r="I7902" t="str">
            <v>桂阳县舂陵江镇十字牡丹园公路</v>
          </cell>
          <cell r="J7902" t="str">
            <v>1312F4310210005</v>
          </cell>
          <cell r="K7902" t="str">
            <v>资源产业路</v>
          </cell>
          <cell r="L7902" t="str">
            <v>三类地区</v>
          </cell>
          <cell r="M7902"/>
          <cell r="N7902" t="str">
            <v>新建</v>
          </cell>
          <cell r="O7902" t="str">
            <v>桂阳县舂陵江镇十字牡丹园</v>
          </cell>
          <cell r="R7902" t="str">
            <v>0</v>
          </cell>
          <cell r="S7902" t="str">
            <v>6(4.5)</v>
          </cell>
          <cell r="T7902" t="str">
            <v>C000431021</v>
          </cell>
          <cell r="U7902">
            <v>0</v>
          </cell>
          <cell r="V7902">
            <v>1.5</v>
          </cell>
          <cell r="W7902">
            <v>1.5</v>
          </cell>
        </row>
        <row r="7903">
          <cell r="I7903" t="str">
            <v>宜章县荟萃种养基地产业路</v>
          </cell>
          <cell r="J7903" t="str">
            <v>131201F4310220001</v>
          </cell>
          <cell r="K7903" t="str">
            <v>资源产业路</v>
          </cell>
          <cell r="L7903" t="str">
            <v>一类地区</v>
          </cell>
          <cell r="M7903" t="str">
            <v>国家贫困县</v>
          </cell>
          <cell r="N7903" t="str">
            <v>新建</v>
          </cell>
          <cell r="O7903" t="str">
            <v>荟萃产业园</v>
          </cell>
          <cell r="R7903" t="str">
            <v>4.5</v>
          </cell>
          <cell r="S7903" t="str">
            <v>6</v>
          </cell>
          <cell r="T7903" t="str">
            <v>C385431022</v>
          </cell>
          <cell r="U7903">
            <v>0</v>
          </cell>
          <cell r="V7903">
            <v>1.8</v>
          </cell>
          <cell r="W7903">
            <v>1.8</v>
          </cell>
        </row>
        <row r="7904">
          <cell r="I7904" t="str">
            <v>天塘笠头水山养殖产业路</v>
          </cell>
          <cell r="J7904" t="str">
            <v>131201F4310220004</v>
          </cell>
          <cell r="K7904" t="str">
            <v>资源产业路</v>
          </cell>
          <cell r="L7904" t="str">
            <v>一类地区</v>
          </cell>
          <cell r="M7904" t="str">
            <v>国家贫困县</v>
          </cell>
          <cell r="N7904" t="str">
            <v>升级改造（提质改造）</v>
          </cell>
          <cell r="O7904" t="str">
            <v>天塘笠头水山养殖</v>
          </cell>
          <cell r="R7904" t="str">
            <v>0</v>
          </cell>
          <cell r="S7904" t="str">
            <v>6</v>
          </cell>
          <cell r="T7904" t="str">
            <v>C24A431022</v>
          </cell>
          <cell r="U7904">
            <v>0</v>
          </cell>
          <cell r="V7904">
            <v>2.72</v>
          </cell>
          <cell r="W7904">
            <v>2.72</v>
          </cell>
        </row>
        <row r="7905">
          <cell r="I7905" t="str">
            <v>界子排至塘窝里产业路</v>
          </cell>
          <cell r="J7905" t="str">
            <v>131201F4310220002</v>
          </cell>
          <cell r="K7905" t="str">
            <v>资源产业路</v>
          </cell>
          <cell r="L7905" t="str">
            <v>一类地区</v>
          </cell>
          <cell r="M7905" t="str">
            <v>国家贫困县</v>
          </cell>
          <cell r="N7905" t="str">
            <v>新建</v>
          </cell>
          <cell r="O7905" t="str">
            <v>东源油茶基地</v>
          </cell>
          <cell r="R7905" t="str">
            <v>0</v>
          </cell>
          <cell r="S7905" t="str">
            <v>6</v>
          </cell>
          <cell r="T7905" t="str">
            <v>C396431022</v>
          </cell>
          <cell r="U7905">
            <v>0</v>
          </cell>
          <cell r="V7905">
            <v>1.6</v>
          </cell>
          <cell r="W7905">
            <v>1.6</v>
          </cell>
        </row>
        <row r="7906">
          <cell r="I7906" t="str">
            <v>杨梅山镇鸡公坦产业路</v>
          </cell>
          <cell r="J7906" t="str">
            <v>131201F4310220003</v>
          </cell>
          <cell r="K7906" t="str">
            <v>资源产业路</v>
          </cell>
          <cell r="L7906" t="str">
            <v>一类地区</v>
          </cell>
          <cell r="M7906" t="str">
            <v>国家贫困县</v>
          </cell>
          <cell r="N7906" t="str">
            <v>新建</v>
          </cell>
          <cell r="O7906" t="str">
            <v>鸡公坦红薯干产业园</v>
          </cell>
          <cell r="R7906" t="str">
            <v>0</v>
          </cell>
          <cell r="S7906" t="str">
            <v>6(5)</v>
          </cell>
          <cell r="T7906" t="str">
            <v>VC03431022</v>
          </cell>
          <cell r="U7906">
            <v>0</v>
          </cell>
          <cell r="V7906">
            <v>3.2</v>
          </cell>
          <cell r="W7906">
            <v>3.2</v>
          </cell>
        </row>
        <row r="7907">
          <cell r="I7907" t="str">
            <v>白石渡早禾田香猪繁育连接路</v>
          </cell>
          <cell r="J7907" t="str">
            <v>1312F4310220018</v>
          </cell>
          <cell r="K7907" t="str">
            <v>资源产业路</v>
          </cell>
          <cell r="L7907" t="str">
            <v>一类地区</v>
          </cell>
          <cell r="M7907" t="str">
            <v>国家贫困县</v>
          </cell>
          <cell r="N7907" t="str">
            <v>新建</v>
          </cell>
          <cell r="O7907" t="str">
            <v>白石渡早禾田香猪繁育基地</v>
          </cell>
          <cell r="R7907" t="str">
            <v>0</v>
          </cell>
          <cell r="S7907" t="str">
            <v>6(4.5)</v>
          </cell>
          <cell r="T7907" t="str">
            <v>vc18431022</v>
          </cell>
          <cell r="U7907">
            <v>0</v>
          </cell>
          <cell r="V7907">
            <v>0.68</v>
          </cell>
          <cell r="W7907">
            <v>0.68</v>
          </cell>
        </row>
        <row r="7908">
          <cell r="I7908" t="str">
            <v>长盛脐橙特色产业园连接路</v>
          </cell>
          <cell r="J7908" t="str">
            <v>1312F4310220024</v>
          </cell>
          <cell r="K7908" t="str">
            <v>资源产业路</v>
          </cell>
          <cell r="L7908" t="str">
            <v>一类地区</v>
          </cell>
          <cell r="M7908" t="str">
            <v>国家贫困县</v>
          </cell>
          <cell r="N7908" t="str">
            <v>新建</v>
          </cell>
          <cell r="O7908" t="str">
            <v>长盛脐橙特色产业园</v>
          </cell>
          <cell r="R7908" t="str">
            <v>0</v>
          </cell>
          <cell r="S7908" t="str">
            <v>6(4.5)</v>
          </cell>
          <cell r="T7908" t="str">
            <v>vc24431022</v>
          </cell>
          <cell r="U7908">
            <v>0</v>
          </cell>
          <cell r="V7908">
            <v>1.77</v>
          </cell>
          <cell r="W7908">
            <v>1.77</v>
          </cell>
        </row>
        <row r="7909">
          <cell r="I7909" t="str">
            <v>郴州展翔绿色农业笆篱基地连接路</v>
          </cell>
          <cell r="J7909" t="str">
            <v>1312F4310220050</v>
          </cell>
          <cell r="K7909" t="str">
            <v>资源产业路</v>
          </cell>
          <cell r="L7909" t="str">
            <v>一类地区</v>
          </cell>
          <cell r="M7909" t="str">
            <v>国家贫困县</v>
          </cell>
          <cell r="N7909" t="str">
            <v>升级改造（提质改造）</v>
          </cell>
          <cell r="O7909" t="str">
            <v>郴州展翔绿色农业笆篱基地</v>
          </cell>
          <cell r="R7909" t="str">
            <v>3.5</v>
          </cell>
          <cell r="S7909" t="str">
            <v>6(5)</v>
          </cell>
          <cell r="T7909" t="str">
            <v>C404431022</v>
          </cell>
          <cell r="U7909">
            <v>0</v>
          </cell>
          <cell r="V7909">
            <v>3.6930000000000001</v>
          </cell>
          <cell r="W7909">
            <v>3.6930000000000001</v>
          </cell>
        </row>
        <row r="7910">
          <cell r="I7910" t="str">
            <v>大坪种植专业合作社产业发展道路硬化</v>
          </cell>
          <cell r="J7910" t="str">
            <v>1312F4310220046</v>
          </cell>
          <cell r="K7910" t="str">
            <v>资源产业路</v>
          </cell>
          <cell r="L7910" t="str">
            <v>一类地区</v>
          </cell>
          <cell r="M7910" t="str">
            <v>国家贫困县</v>
          </cell>
          <cell r="O7910" t="str">
            <v>大坪种植专业合作社</v>
          </cell>
          <cell r="R7910" t="str">
            <v>0</v>
          </cell>
          <cell r="S7910" t="str">
            <v>6</v>
          </cell>
          <cell r="T7910" t="str">
            <v>VD12431022</v>
          </cell>
          <cell r="U7910">
            <v>0</v>
          </cell>
          <cell r="V7910">
            <v>1</v>
          </cell>
          <cell r="W7910">
            <v>1</v>
          </cell>
        </row>
        <row r="7911">
          <cell r="I7911" t="str">
            <v>范家园农业生态休闲观光及水果种植连接路</v>
          </cell>
          <cell r="J7911" t="str">
            <v>1312F4310220028</v>
          </cell>
          <cell r="K7911" t="str">
            <v>资源产业路</v>
          </cell>
          <cell r="L7911" t="str">
            <v>一类地区</v>
          </cell>
          <cell r="M7911" t="str">
            <v>国家贫困县</v>
          </cell>
          <cell r="N7911" t="str">
            <v>新建</v>
          </cell>
          <cell r="O7911" t="str">
            <v>范家园农业生态休闲观光及水果种植基地</v>
          </cell>
          <cell r="R7911" t="str">
            <v>0</v>
          </cell>
          <cell r="S7911" t="str">
            <v>6(4.5)</v>
          </cell>
          <cell r="T7911" t="str">
            <v>vc28431022</v>
          </cell>
          <cell r="U7911">
            <v>0</v>
          </cell>
          <cell r="V7911">
            <v>1.62</v>
          </cell>
          <cell r="W7911">
            <v>1.62</v>
          </cell>
        </row>
        <row r="7912">
          <cell r="I7912" t="str">
            <v>丰发种养专业合作社连接路</v>
          </cell>
          <cell r="J7912" t="str">
            <v>1312F4310220031</v>
          </cell>
          <cell r="K7912" t="str">
            <v>资源产业路</v>
          </cell>
          <cell r="L7912" t="str">
            <v>一类地区</v>
          </cell>
          <cell r="M7912" t="str">
            <v>国家贫困县</v>
          </cell>
          <cell r="N7912" t="str">
            <v>新建</v>
          </cell>
          <cell r="O7912" t="str">
            <v>丰发种养专业合作社基地</v>
          </cell>
          <cell r="R7912" t="str">
            <v>0</v>
          </cell>
          <cell r="S7912" t="str">
            <v>6</v>
          </cell>
          <cell r="T7912" t="str">
            <v>C307431022</v>
          </cell>
          <cell r="U7912">
            <v>0</v>
          </cell>
          <cell r="V7912">
            <v>2.23</v>
          </cell>
          <cell r="W7912">
            <v>2.23</v>
          </cell>
        </row>
        <row r="7913">
          <cell r="I7913" t="str">
            <v>果途综合生态水果基地连接路</v>
          </cell>
          <cell r="J7913" t="str">
            <v>1312F4310220013</v>
          </cell>
          <cell r="K7913" t="str">
            <v>资源产业路</v>
          </cell>
          <cell r="L7913" t="str">
            <v>一类地区</v>
          </cell>
          <cell r="M7913" t="str">
            <v>国家贫困县</v>
          </cell>
          <cell r="N7913" t="str">
            <v>新建</v>
          </cell>
          <cell r="O7913" t="str">
            <v>果途综合生态水果基地</v>
          </cell>
          <cell r="R7913" t="str">
            <v>0</v>
          </cell>
          <cell r="S7913" t="str">
            <v>6(4.5)</v>
          </cell>
          <cell r="T7913" t="str">
            <v>C179431022</v>
          </cell>
          <cell r="U7913">
            <v>0</v>
          </cell>
          <cell r="V7913">
            <v>2.71</v>
          </cell>
          <cell r="W7913">
            <v>2.71</v>
          </cell>
        </row>
        <row r="7914">
          <cell r="I7914" t="str">
            <v>红心猕猴桃特色产业园连接路</v>
          </cell>
          <cell r="J7914" t="str">
            <v>1312F4310220023</v>
          </cell>
          <cell r="K7914" t="str">
            <v>资源产业路</v>
          </cell>
          <cell r="L7914" t="str">
            <v>一类地区</v>
          </cell>
          <cell r="M7914" t="str">
            <v>国家贫困县</v>
          </cell>
          <cell r="N7914" t="str">
            <v>新建</v>
          </cell>
          <cell r="O7914" t="str">
            <v>红心猕猴桃特色产业园</v>
          </cell>
          <cell r="R7914" t="str">
            <v>0</v>
          </cell>
          <cell r="S7914" t="str">
            <v>6(4.5)</v>
          </cell>
          <cell r="T7914" t="str">
            <v>vc23431022</v>
          </cell>
          <cell r="U7914">
            <v>0</v>
          </cell>
          <cell r="V7914">
            <v>0.44</v>
          </cell>
          <cell r="W7914">
            <v>0.44</v>
          </cell>
        </row>
        <row r="7915">
          <cell r="I7915" t="str">
            <v>湖南东方红药业有限公司生态农业园连接路</v>
          </cell>
          <cell r="J7915" t="str">
            <v>1312F4310220009</v>
          </cell>
          <cell r="K7915" t="str">
            <v>资源产业路</v>
          </cell>
          <cell r="L7915" t="str">
            <v>一类地区</v>
          </cell>
          <cell r="M7915" t="str">
            <v>国家贫困县</v>
          </cell>
          <cell r="N7915" t="str">
            <v>新建</v>
          </cell>
          <cell r="O7915" t="str">
            <v>湖南东方红药业有限公司生态农业园</v>
          </cell>
          <cell r="R7915" t="str">
            <v>0</v>
          </cell>
          <cell r="S7915" t="str">
            <v>6(4.5)</v>
          </cell>
          <cell r="T7915" t="str">
            <v>vc09431022</v>
          </cell>
          <cell r="U7915">
            <v>0</v>
          </cell>
          <cell r="V7915">
            <v>0.71</v>
          </cell>
          <cell r="W7915">
            <v>0.71</v>
          </cell>
        </row>
        <row r="7916">
          <cell r="I7916" t="str">
            <v>湖南省农业标准化示范区项目蜂业养殖连接路</v>
          </cell>
          <cell r="J7916" t="str">
            <v>1312F4310220007</v>
          </cell>
          <cell r="K7916" t="str">
            <v>资源产业路</v>
          </cell>
          <cell r="L7916" t="str">
            <v>一类地区</v>
          </cell>
          <cell r="M7916" t="str">
            <v>国家贫困县</v>
          </cell>
          <cell r="N7916" t="str">
            <v>新建</v>
          </cell>
          <cell r="O7916" t="str">
            <v>湖南省农业标准化示范区项目蜂业养殖</v>
          </cell>
          <cell r="R7916" t="str">
            <v>0</v>
          </cell>
          <cell r="S7916" t="str">
            <v>6(4.5)</v>
          </cell>
          <cell r="T7916" t="str">
            <v>vc07431022</v>
          </cell>
          <cell r="U7916">
            <v>0</v>
          </cell>
          <cell r="V7916">
            <v>1.64</v>
          </cell>
          <cell r="W7916">
            <v>1.64</v>
          </cell>
        </row>
        <row r="7917">
          <cell r="I7917" t="str">
            <v>湖南省农业标准化示范区项目万树油茶示范园连接路</v>
          </cell>
          <cell r="J7917" t="str">
            <v>1312F4310220002</v>
          </cell>
          <cell r="K7917" t="str">
            <v>资源产业路</v>
          </cell>
          <cell r="L7917" t="str">
            <v>一类地区</v>
          </cell>
          <cell r="M7917" t="str">
            <v>国家贫困县</v>
          </cell>
          <cell r="N7917" t="str">
            <v>新建</v>
          </cell>
          <cell r="O7917" t="str">
            <v>湖南省农业标准化示范区项目万树油茶示范园</v>
          </cell>
          <cell r="R7917" t="str">
            <v>0</v>
          </cell>
          <cell r="S7917" t="str">
            <v>6</v>
          </cell>
          <cell r="T7917" t="str">
            <v>vc02431022</v>
          </cell>
          <cell r="U7917">
            <v>0</v>
          </cell>
          <cell r="V7917">
            <v>1.3</v>
          </cell>
          <cell r="W7917">
            <v>1.3</v>
          </cell>
        </row>
        <row r="7918">
          <cell r="I7918" t="str">
            <v>湖南省现代林业特色产业园佳友金银花种养基地连接路</v>
          </cell>
          <cell r="J7918" t="str">
            <v>1312F4310220001</v>
          </cell>
          <cell r="K7918" t="str">
            <v>资源产业路</v>
          </cell>
          <cell r="L7918" t="str">
            <v>一类地区</v>
          </cell>
          <cell r="M7918" t="str">
            <v>国家贫困县</v>
          </cell>
          <cell r="N7918" t="str">
            <v>新建</v>
          </cell>
          <cell r="O7918" t="str">
            <v>湖南省现代林业特色产业园佳友金银花种养基地</v>
          </cell>
          <cell r="R7918" t="str">
            <v>0</v>
          </cell>
          <cell r="S7918" t="str">
            <v>6</v>
          </cell>
          <cell r="T7918" t="str">
            <v>X158431022</v>
          </cell>
          <cell r="U7918">
            <v>31</v>
          </cell>
          <cell r="V7918">
            <v>35</v>
          </cell>
          <cell r="W7918">
            <v>4</v>
          </cell>
        </row>
        <row r="7919">
          <cell r="I7919" t="str">
            <v>华裕油茶产业园连接路</v>
          </cell>
          <cell r="J7919" t="str">
            <v>1312F4310220005</v>
          </cell>
          <cell r="K7919" t="str">
            <v>资源产业路</v>
          </cell>
          <cell r="L7919" t="str">
            <v>一类地区</v>
          </cell>
          <cell r="M7919" t="str">
            <v>国家贫困县</v>
          </cell>
          <cell r="N7919" t="str">
            <v>新建</v>
          </cell>
          <cell r="O7919" t="str">
            <v>华裕油茶产业园</v>
          </cell>
          <cell r="R7919" t="str">
            <v>3.5</v>
          </cell>
          <cell r="S7919" t="str">
            <v>6(4.5)</v>
          </cell>
          <cell r="T7919" t="str">
            <v>C239431022</v>
          </cell>
          <cell r="U7919">
            <v>0</v>
          </cell>
          <cell r="V7919">
            <v>3</v>
          </cell>
          <cell r="W7919">
            <v>3</v>
          </cell>
        </row>
        <row r="7920">
          <cell r="I7920" t="str">
            <v>华源种养专业合作社连接路</v>
          </cell>
          <cell r="J7920" t="str">
            <v>1312F4310220008</v>
          </cell>
          <cell r="K7920" t="str">
            <v>资源产业路</v>
          </cell>
          <cell r="L7920" t="str">
            <v>一类地区</v>
          </cell>
          <cell r="M7920" t="str">
            <v>国家贫困县</v>
          </cell>
          <cell r="N7920" t="str">
            <v>新建</v>
          </cell>
          <cell r="O7920" t="str">
            <v>华源种养专业合作社</v>
          </cell>
          <cell r="R7920" t="str">
            <v>0</v>
          </cell>
          <cell r="S7920" t="str">
            <v>6(4.5)</v>
          </cell>
          <cell r="T7920" t="str">
            <v>vc08431022</v>
          </cell>
          <cell r="U7920">
            <v>0</v>
          </cell>
          <cell r="V7920">
            <v>1.76</v>
          </cell>
          <cell r="W7920">
            <v>1.76</v>
          </cell>
        </row>
        <row r="7921">
          <cell r="I7921" t="str">
            <v>佳亨农业有限公司连接路</v>
          </cell>
          <cell r="J7921" t="str">
            <v>1312F4310220010</v>
          </cell>
          <cell r="K7921" t="str">
            <v>资源产业路</v>
          </cell>
          <cell r="L7921" t="str">
            <v>一类地区</v>
          </cell>
          <cell r="M7921" t="str">
            <v>国家贫困县</v>
          </cell>
          <cell r="N7921" t="str">
            <v>新建</v>
          </cell>
          <cell r="O7921" t="str">
            <v>佳亨农业有限公司</v>
          </cell>
          <cell r="R7921" t="str">
            <v>0</v>
          </cell>
          <cell r="S7921" t="str">
            <v>6(4.5)</v>
          </cell>
          <cell r="T7921" t="str">
            <v>vc10431022</v>
          </cell>
          <cell r="U7921">
            <v>0</v>
          </cell>
          <cell r="V7921">
            <v>0.35</v>
          </cell>
          <cell r="W7921">
            <v>0.35</v>
          </cell>
        </row>
        <row r="7922">
          <cell r="I7922" t="str">
            <v>浆水乡水口村裕农林业资源产业路</v>
          </cell>
          <cell r="J7922" t="str">
            <v>1312F4310220047</v>
          </cell>
          <cell r="K7922" t="str">
            <v>资源产业路</v>
          </cell>
          <cell r="L7922" t="str">
            <v>一类地区</v>
          </cell>
          <cell r="M7922" t="str">
            <v>国家贫困县</v>
          </cell>
          <cell r="O7922" t="str">
            <v>浆水乡水口村裕农林业资源产业</v>
          </cell>
          <cell r="R7922" t="str">
            <v>0</v>
          </cell>
          <cell r="S7922" t="str">
            <v>6</v>
          </cell>
          <cell r="T7922" t="str">
            <v>VD08431022</v>
          </cell>
          <cell r="U7922">
            <v>0</v>
          </cell>
          <cell r="V7922">
            <v>2.1</v>
          </cell>
          <cell r="W7922">
            <v>2.1</v>
          </cell>
        </row>
        <row r="7923">
          <cell r="I7923" t="str">
            <v>金源油茶种植专业产业路</v>
          </cell>
          <cell r="J7923" t="str">
            <v>1312F4310220048</v>
          </cell>
          <cell r="K7923" t="str">
            <v>资源产业路</v>
          </cell>
          <cell r="L7923" t="str">
            <v>一类地区</v>
          </cell>
          <cell r="M7923" t="str">
            <v>国家贫困县</v>
          </cell>
          <cell r="O7923" t="str">
            <v>金源油茶种植专业</v>
          </cell>
          <cell r="R7923" t="str">
            <v>0</v>
          </cell>
          <cell r="S7923" t="str">
            <v>6</v>
          </cell>
          <cell r="T7923" t="str">
            <v>VD11431022</v>
          </cell>
          <cell r="U7923">
            <v>0</v>
          </cell>
          <cell r="V7923">
            <v>2.5</v>
          </cell>
          <cell r="W7923">
            <v>2.5</v>
          </cell>
        </row>
        <row r="7924">
          <cell r="I7924" t="str">
            <v>里田镇华塘村（原中塘村）隆康种养合作社连接路</v>
          </cell>
          <cell r="J7924" t="str">
            <v>1312F4310220034</v>
          </cell>
          <cell r="K7924" t="str">
            <v>资源产业路</v>
          </cell>
          <cell r="L7924" t="str">
            <v>一类地区</v>
          </cell>
          <cell r="M7924" t="str">
            <v>国家贫困县</v>
          </cell>
          <cell r="N7924" t="str">
            <v>新建</v>
          </cell>
          <cell r="O7924" t="str">
            <v>里田镇华塘村（原中塘村）隆康种养合作社</v>
          </cell>
          <cell r="R7924" t="str">
            <v>0</v>
          </cell>
          <cell r="S7924" t="str">
            <v>6(4.5)</v>
          </cell>
          <cell r="T7924" t="str">
            <v>vc33431022</v>
          </cell>
          <cell r="U7924">
            <v>0</v>
          </cell>
          <cell r="V7924">
            <v>0.66</v>
          </cell>
          <cell r="W7924">
            <v>0.66</v>
          </cell>
        </row>
        <row r="7925">
          <cell r="I7925" t="str">
            <v>里田镇华塘村花椒扶贫种植园连接路</v>
          </cell>
          <cell r="J7925" t="str">
            <v>1312F4310220033</v>
          </cell>
          <cell r="K7925" t="str">
            <v>资源产业路</v>
          </cell>
          <cell r="L7925" t="str">
            <v>一类地区</v>
          </cell>
          <cell r="M7925" t="str">
            <v>国家贫困县</v>
          </cell>
          <cell r="N7925" t="str">
            <v>新建</v>
          </cell>
          <cell r="O7925" t="str">
            <v>里田镇华塘村花椒扶贫种植园</v>
          </cell>
          <cell r="R7925" t="str">
            <v>0</v>
          </cell>
          <cell r="S7925" t="str">
            <v>6(4.5)</v>
          </cell>
          <cell r="T7925" t="str">
            <v>vc36431022</v>
          </cell>
          <cell r="U7925">
            <v>0</v>
          </cell>
          <cell r="V7925">
            <v>0.92</v>
          </cell>
          <cell r="W7925">
            <v>0.92</v>
          </cell>
        </row>
        <row r="7926">
          <cell r="I7926" t="str">
            <v>里田镇桅子村功裕种养专业合作社连接路</v>
          </cell>
          <cell r="J7926" t="str">
            <v>1312F4310220035</v>
          </cell>
          <cell r="K7926" t="str">
            <v>资源产业路</v>
          </cell>
          <cell r="L7926" t="str">
            <v>一类地区</v>
          </cell>
          <cell r="M7926" t="str">
            <v>国家贫困县</v>
          </cell>
          <cell r="N7926" t="str">
            <v>新建</v>
          </cell>
          <cell r="O7926" t="str">
            <v>里田镇桅子村功裕种养专业合作社</v>
          </cell>
          <cell r="R7926" t="str">
            <v>0</v>
          </cell>
          <cell r="S7926" t="str">
            <v>6(4.5)</v>
          </cell>
          <cell r="T7926" t="str">
            <v>vc34431022</v>
          </cell>
          <cell r="U7926">
            <v>0</v>
          </cell>
          <cell r="V7926">
            <v>0.57999999999999996</v>
          </cell>
          <cell r="W7926">
            <v>0.57999999999999996</v>
          </cell>
        </row>
        <row r="7927">
          <cell r="I7927" t="str">
            <v>林茄现代生态康养园区（林上林）连接路</v>
          </cell>
          <cell r="J7927" t="str">
            <v>1312F4310220006</v>
          </cell>
          <cell r="K7927" t="str">
            <v>资源产业路</v>
          </cell>
          <cell r="L7927" t="str">
            <v>一类地区</v>
          </cell>
          <cell r="M7927" t="str">
            <v>国家贫困县</v>
          </cell>
          <cell r="N7927" t="str">
            <v>新建</v>
          </cell>
          <cell r="O7927" t="str">
            <v>林茄现代生态康养园区（林上林）</v>
          </cell>
          <cell r="R7927" t="str">
            <v>0</v>
          </cell>
          <cell r="S7927" t="str">
            <v>6</v>
          </cell>
          <cell r="T7927" t="str">
            <v>vc06431022</v>
          </cell>
          <cell r="U7927">
            <v>0</v>
          </cell>
          <cell r="V7927">
            <v>3.7</v>
          </cell>
          <cell r="W7927">
            <v>3.7</v>
          </cell>
        </row>
        <row r="7928">
          <cell r="I7928" t="str">
            <v>明宝生猪养殖连接路</v>
          </cell>
          <cell r="J7928" t="str">
            <v>1312F4310220022</v>
          </cell>
          <cell r="K7928" t="str">
            <v>资源产业路</v>
          </cell>
          <cell r="L7928" t="str">
            <v>一类地区</v>
          </cell>
          <cell r="M7928" t="str">
            <v>国家贫困县</v>
          </cell>
          <cell r="N7928" t="str">
            <v>新建</v>
          </cell>
          <cell r="O7928" t="str">
            <v>明宝生猪养殖</v>
          </cell>
          <cell r="R7928" t="str">
            <v>0</v>
          </cell>
          <cell r="S7928" t="str">
            <v>6(4.5)</v>
          </cell>
          <cell r="T7928" t="str">
            <v>vc22431022</v>
          </cell>
          <cell r="U7928">
            <v>0</v>
          </cell>
          <cell r="V7928">
            <v>0.5</v>
          </cell>
          <cell r="W7928">
            <v>0.5</v>
          </cell>
        </row>
        <row r="7929">
          <cell r="I7929" t="str">
            <v>明盛农场林下中药材种植连接路</v>
          </cell>
          <cell r="J7929" t="str">
            <v>1312F4310220025</v>
          </cell>
          <cell r="K7929" t="str">
            <v>资源产业路</v>
          </cell>
          <cell r="L7929" t="str">
            <v>一类地区</v>
          </cell>
          <cell r="M7929" t="str">
            <v>国家贫困县</v>
          </cell>
          <cell r="N7929" t="str">
            <v>新建</v>
          </cell>
          <cell r="O7929" t="str">
            <v>明盛农场林下中药材种植</v>
          </cell>
          <cell r="R7929" t="str">
            <v>0</v>
          </cell>
          <cell r="S7929" t="str">
            <v>6(4.5)</v>
          </cell>
          <cell r="T7929" t="str">
            <v>vc25431022</v>
          </cell>
          <cell r="U7929">
            <v>0</v>
          </cell>
          <cell r="V7929">
            <v>2.98</v>
          </cell>
          <cell r="W7929">
            <v>2.98</v>
          </cell>
        </row>
        <row r="7930">
          <cell r="I7930" t="str">
            <v>勤宝综合生态水果基地连接路</v>
          </cell>
          <cell r="J7930" t="str">
            <v>1312F4310220014</v>
          </cell>
          <cell r="K7930" t="str">
            <v>资源产业路</v>
          </cell>
          <cell r="L7930" t="str">
            <v>一类地区</v>
          </cell>
          <cell r="M7930" t="str">
            <v>国家贫困县</v>
          </cell>
          <cell r="N7930" t="str">
            <v>新建</v>
          </cell>
          <cell r="O7930" t="str">
            <v>勤宝综合生态水果基地</v>
          </cell>
          <cell r="R7930" t="str">
            <v>0</v>
          </cell>
          <cell r="S7930" t="str">
            <v>6(4.5)</v>
          </cell>
          <cell r="T7930" t="str">
            <v>vc14431022</v>
          </cell>
          <cell r="U7930">
            <v>0</v>
          </cell>
          <cell r="V7930">
            <v>3.97</v>
          </cell>
          <cell r="W7930">
            <v>3.97</v>
          </cell>
        </row>
        <row r="7931">
          <cell r="I7931" t="str">
            <v>森泉生态农业连接路</v>
          </cell>
          <cell r="J7931" t="str">
            <v>1312F4310220016</v>
          </cell>
          <cell r="K7931" t="str">
            <v>资源产业路</v>
          </cell>
          <cell r="L7931" t="str">
            <v>一类地区</v>
          </cell>
          <cell r="M7931" t="str">
            <v>国家贫困县</v>
          </cell>
          <cell r="N7931" t="str">
            <v>新建</v>
          </cell>
          <cell r="O7931" t="str">
            <v>森泉生态农业</v>
          </cell>
          <cell r="R7931" t="str">
            <v>0</v>
          </cell>
          <cell r="S7931" t="str">
            <v>6(4.5)</v>
          </cell>
          <cell r="T7931" t="str">
            <v>vc16431022</v>
          </cell>
          <cell r="U7931">
            <v>0</v>
          </cell>
          <cell r="V7931">
            <v>1.68</v>
          </cell>
          <cell r="W7931">
            <v>1.68</v>
          </cell>
        </row>
        <row r="7932">
          <cell r="I7932" t="str">
            <v>上章銮林科所综合种养连接路</v>
          </cell>
          <cell r="J7932" t="str">
            <v>1312F4310220032</v>
          </cell>
          <cell r="K7932" t="str">
            <v>资源产业路</v>
          </cell>
          <cell r="L7932" t="str">
            <v>一类地区</v>
          </cell>
          <cell r="M7932" t="str">
            <v>国家贫困县</v>
          </cell>
          <cell r="N7932" t="str">
            <v>新建</v>
          </cell>
          <cell r="O7932" t="str">
            <v>上章銮林科所综合种养</v>
          </cell>
          <cell r="R7932" t="str">
            <v>0</v>
          </cell>
          <cell r="S7932" t="str">
            <v>6(4.5)</v>
          </cell>
          <cell r="T7932" t="str">
            <v>vc32431022</v>
          </cell>
          <cell r="U7932">
            <v>0</v>
          </cell>
          <cell r="V7932">
            <v>2.2000000000000002</v>
          </cell>
          <cell r="W7932">
            <v>2.2000000000000002</v>
          </cell>
        </row>
        <row r="7933">
          <cell r="I7933" t="str">
            <v>盛世产业园现代林业特色产业园（生猪养猪）连接路</v>
          </cell>
          <cell r="J7933" t="str">
            <v>1312F4310220030</v>
          </cell>
          <cell r="K7933" t="str">
            <v>资源产业路</v>
          </cell>
          <cell r="L7933" t="str">
            <v>一类地区</v>
          </cell>
          <cell r="M7933" t="str">
            <v>国家贫困县</v>
          </cell>
          <cell r="N7933" t="str">
            <v>新建</v>
          </cell>
          <cell r="O7933" t="str">
            <v>盛世产业园现代林业特色产业园（生猪养猪）</v>
          </cell>
          <cell r="R7933" t="str">
            <v>0</v>
          </cell>
          <cell r="S7933" t="str">
            <v>6(4.5)</v>
          </cell>
          <cell r="T7933" t="str">
            <v>vc30431022</v>
          </cell>
          <cell r="U7933">
            <v>0</v>
          </cell>
          <cell r="V7933">
            <v>2.35</v>
          </cell>
          <cell r="W7933">
            <v>2.35</v>
          </cell>
        </row>
        <row r="7934">
          <cell r="I7934" t="str">
            <v>盛世产业园现代林业特色产业园连接路</v>
          </cell>
          <cell r="J7934" t="str">
            <v>1312F4310220029</v>
          </cell>
          <cell r="K7934" t="str">
            <v>资源产业路</v>
          </cell>
          <cell r="L7934" t="str">
            <v>一类地区</v>
          </cell>
          <cell r="M7934" t="str">
            <v>国家贫困县</v>
          </cell>
          <cell r="N7934" t="str">
            <v>新建</v>
          </cell>
          <cell r="O7934" t="str">
            <v>盛世产业园现代林业特色产业园</v>
          </cell>
          <cell r="R7934" t="str">
            <v>0</v>
          </cell>
          <cell r="S7934" t="str">
            <v>6(4.5)</v>
          </cell>
          <cell r="T7934" t="str">
            <v>vc29431022</v>
          </cell>
          <cell r="U7934">
            <v>0</v>
          </cell>
          <cell r="V7934">
            <v>2.86</v>
          </cell>
          <cell r="W7934">
            <v>2.86</v>
          </cell>
        </row>
        <row r="7935">
          <cell r="I7935" t="str">
            <v>树光生态农场农林牧渔综合体连接路</v>
          </cell>
          <cell r="J7935" t="str">
            <v>1312F4310220017</v>
          </cell>
          <cell r="K7935" t="str">
            <v>资源产业路</v>
          </cell>
          <cell r="L7935" t="str">
            <v>一类地区</v>
          </cell>
          <cell r="M7935" t="str">
            <v>国家贫困县</v>
          </cell>
          <cell r="N7935" t="str">
            <v>新建</v>
          </cell>
          <cell r="O7935" t="str">
            <v>树光生态农场农林牧渔综合体</v>
          </cell>
          <cell r="R7935" t="str">
            <v>0</v>
          </cell>
          <cell r="S7935" t="str">
            <v>6(4.5)</v>
          </cell>
          <cell r="T7935" t="str">
            <v>vc17431022</v>
          </cell>
          <cell r="U7935">
            <v>0</v>
          </cell>
          <cell r="V7935">
            <v>5.49</v>
          </cell>
          <cell r="W7935">
            <v>5.49</v>
          </cell>
        </row>
        <row r="7936">
          <cell r="I7936" t="str">
            <v>顺吉种养专业合作社连接路</v>
          </cell>
          <cell r="J7936" t="str">
            <v>1312F4310220039</v>
          </cell>
          <cell r="K7936" t="str">
            <v>资源产业路</v>
          </cell>
          <cell r="L7936" t="str">
            <v>一类地区</v>
          </cell>
          <cell r="M7936" t="str">
            <v>国家贫困县</v>
          </cell>
          <cell r="N7936" t="str">
            <v>新建</v>
          </cell>
          <cell r="O7936" t="str">
            <v>顺吉种养专业合作社</v>
          </cell>
          <cell r="R7936" t="str">
            <v>0</v>
          </cell>
          <cell r="S7936" t="str">
            <v>6(4.5)</v>
          </cell>
          <cell r="T7936" t="str">
            <v>C18J431022</v>
          </cell>
          <cell r="U7936">
            <v>0</v>
          </cell>
          <cell r="V7936">
            <v>1.22</v>
          </cell>
          <cell r="W7936">
            <v>1.22</v>
          </cell>
        </row>
        <row r="7937">
          <cell r="I7937" t="str">
            <v>松华林生态种植连接路</v>
          </cell>
          <cell r="J7937" t="str">
            <v>1312F4310220026</v>
          </cell>
          <cell r="K7937" t="str">
            <v>资源产业路</v>
          </cell>
          <cell r="L7937" t="str">
            <v>一类地区</v>
          </cell>
          <cell r="M7937" t="str">
            <v>国家贫困县</v>
          </cell>
          <cell r="N7937" t="str">
            <v>新建</v>
          </cell>
          <cell r="O7937" t="str">
            <v>松华林生态种植</v>
          </cell>
          <cell r="R7937" t="str">
            <v>0</v>
          </cell>
          <cell r="S7937" t="str">
            <v>6(4.5)</v>
          </cell>
          <cell r="T7937" t="str">
            <v>vc26431022</v>
          </cell>
          <cell r="U7937">
            <v>0</v>
          </cell>
          <cell r="V7937">
            <v>1.3</v>
          </cell>
          <cell r="W7937">
            <v>1.3</v>
          </cell>
        </row>
        <row r="7938">
          <cell r="I7938" t="str">
            <v>泰丰油茶基地连接路</v>
          </cell>
          <cell r="J7938" t="str">
            <v>1312F4310220040</v>
          </cell>
          <cell r="K7938" t="str">
            <v>资源产业路</v>
          </cell>
          <cell r="L7938" t="str">
            <v>一类地区</v>
          </cell>
          <cell r="M7938" t="str">
            <v>国家贫困县</v>
          </cell>
          <cell r="N7938" t="str">
            <v>升级改造（提质改造）</v>
          </cell>
          <cell r="O7938" t="str">
            <v>泰丰油茶基地</v>
          </cell>
          <cell r="R7938" t="str">
            <v>3.5</v>
          </cell>
          <cell r="S7938" t="str">
            <v>6(4.5)</v>
          </cell>
          <cell r="T7938" t="str">
            <v>C311431022</v>
          </cell>
          <cell r="U7938">
            <v>0</v>
          </cell>
          <cell r="V7938">
            <v>1</v>
          </cell>
          <cell r="W7938">
            <v>1</v>
          </cell>
        </row>
        <row r="7939">
          <cell r="I7939" t="str">
            <v>天塘镇台霄村绿益香种养产业路</v>
          </cell>
          <cell r="J7939" t="str">
            <v>1312F4310220015</v>
          </cell>
          <cell r="K7939" t="str">
            <v>资源产业路</v>
          </cell>
          <cell r="L7939" t="str">
            <v>一类地区</v>
          </cell>
          <cell r="M7939" t="str">
            <v>国家贫困县</v>
          </cell>
          <cell r="N7939" t="str">
            <v>新建</v>
          </cell>
          <cell r="O7939" t="str">
            <v>天塘镇台霄村绿益香种养产业园</v>
          </cell>
          <cell r="R7939" t="str">
            <v>0</v>
          </cell>
          <cell r="S7939" t="str">
            <v>6(4.5)</v>
          </cell>
          <cell r="T7939" t="str">
            <v>vc15431022</v>
          </cell>
          <cell r="U7939">
            <v>0</v>
          </cell>
          <cell r="V7939">
            <v>1.8</v>
          </cell>
          <cell r="W7939">
            <v>1.8</v>
          </cell>
        </row>
        <row r="7940">
          <cell r="I7940" t="str">
            <v>天塘镇小天塘村顺康养殖小区连接路</v>
          </cell>
          <cell r="J7940" t="str">
            <v>1312F4310220021</v>
          </cell>
          <cell r="K7940" t="str">
            <v>资源产业路</v>
          </cell>
          <cell r="L7940" t="str">
            <v>一类地区</v>
          </cell>
          <cell r="M7940" t="str">
            <v>国家贫困县</v>
          </cell>
          <cell r="N7940" t="str">
            <v>新建</v>
          </cell>
          <cell r="O7940" t="str">
            <v>天塘镇小天塘村顺康养殖小区</v>
          </cell>
          <cell r="R7940" t="str">
            <v>0</v>
          </cell>
          <cell r="S7940" t="str">
            <v>6(4.5)</v>
          </cell>
          <cell r="T7940" t="str">
            <v>vc21431022</v>
          </cell>
          <cell r="U7940">
            <v>0</v>
          </cell>
          <cell r="V7940">
            <v>2.11</v>
          </cell>
          <cell r="W7940">
            <v>2.11</v>
          </cell>
        </row>
        <row r="7941">
          <cell r="I7941" t="str">
            <v>五岭镇饶田冲头养殖产业路（一期）</v>
          </cell>
          <cell r="J7941" t="str">
            <v>1312F4310220045</v>
          </cell>
          <cell r="K7941" t="str">
            <v>资源产业路</v>
          </cell>
          <cell r="L7941" t="str">
            <v>一类地区</v>
          </cell>
          <cell r="M7941" t="str">
            <v>国家贫困县</v>
          </cell>
          <cell r="N7941" t="str">
            <v>新建</v>
          </cell>
          <cell r="O7941" t="str">
            <v>五岭镇饶田冲头养殖产业园</v>
          </cell>
          <cell r="R7941" t="str">
            <v>3.5</v>
          </cell>
          <cell r="S7941" t="str">
            <v>6</v>
          </cell>
          <cell r="T7941" t="str">
            <v>Y712431022</v>
          </cell>
          <cell r="U7941">
            <v>0</v>
          </cell>
          <cell r="V7941">
            <v>3.7280000000000002</v>
          </cell>
          <cell r="W7941">
            <v>3.7280000000000002</v>
          </cell>
        </row>
        <row r="7942">
          <cell r="I7942" t="str">
            <v>五岭镇太平里饶田村兴发种养场产业路</v>
          </cell>
          <cell r="J7942" t="str">
            <v>131201F4310220007</v>
          </cell>
          <cell r="K7942" t="str">
            <v>资源产业路</v>
          </cell>
          <cell r="L7942" t="str">
            <v>一类地区</v>
          </cell>
          <cell r="M7942" t="str">
            <v>国家贫困县</v>
          </cell>
          <cell r="N7942" t="str">
            <v>新建</v>
          </cell>
          <cell r="O7942" t="str">
            <v>兴发种养场</v>
          </cell>
          <cell r="R7942" t="str">
            <v>0</v>
          </cell>
          <cell r="S7942" t="str">
            <v>6(5)</v>
          </cell>
          <cell r="T7942" t="str">
            <v>VC52431022</v>
          </cell>
          <cell r="U7942">
            <v>0</v>
          </cell>
          <cell r="V7942">
            <v>1.4239999999999999</v>
          </cell>
          <cell r="W7942">
            <v>1.4239999999999999</v>
          </cell>
        </row>
        <row r="7943">
          <cell r="I7943" t="str">
            <v>杨柳水种猪繁育基地连接路</v>
          </cell>
          <cell r="J7943" t="str">
            <v>1312F4310220019</v>
          </cell>
          <cell r="K7943" t="str">
            <v>资源产业路</v>
          </cell>
          <cell r="L7943" t="str">
            <v>一类地区</v>
          </cell>
          <cell r="M7943" t="str">
            <v>国家贫困县</v>
          </cell>
          <cell r="N7943" t="str">
            <v>新建</v>
          </cell>
          <cell r="O7943" t="str">
            <v>杨柳水种猪基地</v>
          </cell>
          <cell r="R7943" t="str">
            <v>0</v>
          </cell>
          <cell r="S7943" t="str">
            <v>6(4.5)</v>
          </cell>
          <cell r="T7943" t="str">
            <v>vc19431022</v>
          </cell>
          <cell r="U7943">
            <v>0</v>
          </cell>
          <cell r="V7943">
            <v>0.45</v>
          </cell>
          <cell r="W7943">
            <v>0.45</v>
          </cell>
        </row>
        <row r="7944">
          <cell r="I7944" t="str">
            <v>杨梅山（平和）脐橙种植基地连接路</v>
          </cell>
          <cell r="J7944" t="str">
            <v>1312F4310220038</v>
          </cell>
          <cell r="K7944" t="str">
            <v>资源产业路</v>
          </cell>
          <cell r="L7944" t="str">
            <v>一类地区</v>
          </cell>
          <cell r="M7944" t="str">
            <v>国家贫困县</v>
          </cell>
          <cell r="N7944" t="str">
            <v>新建</v>
          </cell>
          <cell r="O7944" t="str">
            <v>黄沙荟萃产业园/天塘笠头水山</v>
          </cell>
          <cell r="R7944" t="str">
            <v>3.5</v>
          </cell>
          <cell r="S7944" t="str">
            <v>6(5)</v>
          </cell>
          <cell r="T7944" t="str">
            <v>C510431022</v>
          </cell>
          <cell r="U7944">
            <v>0</v>
          </cell>
          <cell r="V7944">
            <v>5.54</v>
          </cell>
          <cell r="W7944">
            <v>5.54</v>
          </cell>
        </row>
        <row r="7945">
          <cell r="I7945" t="str">
            <v>瑶岗仙严廊溪林农业发展产业路</v>
          </cell>
          <cell r="J7945" t="str">
            <v>131201F4310220005</v>
          </cell>
          <cell r="K7945" t="str">
            <v>资源产业路</v>
          </cell>
          <cell r="L7945" t="str">
            <v>一类地区</v>
          </cell>
          <cell r="M7945" t="str">
            <v>国家贫困县</v>
          </cell>
          <cell r="N7945" t="str">
            <v>新建</v>
          </cell>
          <cell r="O7945" t="str">
            <v>瑶岗仙严廊溪林农业</v>
          </cell>
          <cell r="R7945" t="str">
            <v>0</v>
          </cell>
          <cell r="S7945" t="str">
            <v>6(5)</v>
          </cell>
          <cell r="T7945" t="str">
            <v>VC50431022</v>
          </cell>
          <cell r="U7945">
            <v>0</v>
          </cell>
          <cell r="V7945">
            <v>3.04</v>
          </cell>
          <cell r="W7945">
            <v>3.04</v>
          </cell>
        </row>
        <row r="7946">
          <cell r="I7946" t="str">
            <v>一六镇沿河村怡绿园艺苗木产业连接路</v>
          </cell>
          <cell r="J7946" t="str">
            <v>1312F4310220044</v>
          </cell>
          <cell r="K7946" t="str">
            <v>资源产业路</v>
          </cell>
          <cell r="L7946" t="str">
            <v>一类地区</v>
          </cell>
          <cell r="M7946" t="str">
            <v>国家贫困县</v>
          </cell>
          <cell r="N7946" t="str">
            <v>新建</v>
          </cell>
          <cell r="O7946" t="str">
            <v>一六镇沿河村怡绿园艺苗木产业园</v>
          </cell>
          <cell r="R7946" t="str">
            <v>0</v>
          </cell>
          <cell r="S7946" t="str">
            <v>6(5)</v>
          </cell>
          <cell r="T7946" t="str">
            <v>VC49431022</v>
          </cell>
          <cell r="U7946">
            <v>0</v>
          </cell>
          <cell r="V7946">
            <v>2.9</v>
          </cell>
          <cell r="W7946">
            <v>2.9</v>
          </cell>
        </row>
        <row r="7947">
          <cell r="I7947" t="str">
            <v>宜岭种养专业合作社现代旅游观光及古建筑修复连接路</v>
          </cell>
          <cell r="J7947" t="str">
            <v>1312F4310220004</v>
          </cell>
          <cell r="K7947" t="str">
            <v>资源产业路</v>
          </cell>
          <cell r="L7947" t="str">
            <v>一类地区</v>
          </cell>
          <cell r="M7947" t="str">
            <v>国家贫困县</v>
          </cell>
          <cell r="N7947" t="str">
            <v>新建</v>
          </cell>
          <cell r="O7947" t="str">
            <v>宜岭种养专业合作社现代旅游观光及古建筑修复基地</v>
          </cell>
          <cell r="R7947" t="str">
            <v>0</v>
          </cell>
          <cell r="S7947" t="str">
            <v>6(4.5)</v>
          </cell>
          <cell r="T7947" t="str">
            <v>vc04431022</v>
          </cell>
          <cell r="U7947">
            <v>0</v>
          </cell>
          <cell r="V7947">
            <v>2.12</v>
          </cell>
          <cell r="W7947">
            <v>2.12</v>
          </cell>
        </row>
        <row r="7948">
          <cell r="I7948" t="str">
            <v>宜章县洪丰种养专业合作连接路</v>
          </cell>
          <cell r="J7948" t="str">
            <v>1312F4310220041</v>
          </cell>
          <cell r="K7948" t="str">
            <v>资源产业路</v>
          </cell>
          <cell r="L7948" t="str">
            <v>一类地区</v>
          </cell>
          <cell r="M7948" t="str">
            <v>国家贫困县</v>
          </cell>
          <cell r="N7948" t="str">
            <v>路面改善</v>
          </cell>
          <cell r="O7948" t="str">
            <v>宜章县洪丰种养专业合作社</v>
          </cell>
          <cell r="R7948" t="str">
            <v>3.5</v>
          </cell>
          <cell r="S7948" t="str">
            <v>6(4.5)</v>
          </cell>
          <cell r="T7948" t="str">
            <v>C297431022</v>
          </cell>
          <cell r="U7948">
            <v>0</v>
          </cell>
          <cell r="V7948">
            <v>0.93100000000000005</v>
          </cell>
          <cell r="W7948">
            <v>0.93100000000000005</v>
          </cell>
        </row>
        <row r="7949">
          <cell r="I7949" t="str">
            <v>宜章县蕉溪油茶脐橙综合产业园连接路</v>
          </cell>
          <cell r="J7949" t="str">
            <v>1312F4310220012</v>
          </cell>
          <cell r="K7949" t="str">
            <v>资源产业路</v>
          </cell>
          <cell r="L7949" t="str">
            <v>一类地区</v>
          </cell>
          <cell r="M7949" t="str">
            <v>国家贫困县</v>
          </cell>
          <cell r="N7949" t="str">
            <v>新建</v>
          </cell>
          <cell r="O7949" t="str">
            <v>宜章县蕉溪油茶脐橙综合产业园</v>
          </cell>
          <cell r="R7949" t="str">
            <v>0</v>
          </cell>
          <cell r="S7949" t="str">
            <v>6(4.5)</v>
          </cell>
          <cell r="T7949" t="str">
            <v>vc12431022</v>
          </cell>
          <cell r="U7949">
            <v>0</v>
          </cell>
          <cell r="V7949">
            <v>1.27</v>
          </cell>
          <cell r="W7949">
            <v>1.27</v>
          </cell>
        </row>
        <row r="7950">
          <cell r="I7950" t="str">
            <v>宜章县绿山种养专业合作社苗木、脐橙、油茶种植及林下经济种植连接路</v>
          </cell>
          <cell r="J7950" t="str">
            <v>1312F4310220011</v>
          </cell>
          <cell r="K7950" t="str">
            <v>资源产业路</v>
          </cell>
          <cell r="L7950" t="str">
            <v>一类地区</v>
          </cell>
          <cell r="M7950" t="str">
            <v>国家贫困县</v>
          </cell>
          <cell r="N7950" t="str">
            <v>新建</v>
          </cell>
          <cell r="O7950" t="str">
            <v>宜章县绿山种养专业合作社苗木、脐橙、油茶种植及林下经济种植基地</v>
          </cell>
          <cell r="R7950" t="str">
            <v>0</v>
          </cell>
          <cell r="S7950" t="str">
            <v>6(4.5)</v>
          </cell>
          <cell r="T7950" t="str">
            <v>vc11431022</v>
          </cell>
          <cell r="U7950">
            <v>0</v>
          </cell>
          <cell r="V7950">
            <v>2.77</v>
          </cell>
          <cell r="W7950">
            <v>2.77</v>
          </cell>
        </row>
        <row r="7951">
          <cell r="I7951" t="str">
            <v>宜章县水浸窝三海杨梅种植基地连接路</v>
          </cell>
          <cell r="J7951" t="str">
            <v>1312F4310220043</v>
          </cell>
          <cell r="K7951" t="str">
            <v>资源产业路</v>
          </cell>
          <cell r="L7951" t="str">
            <v>一类地区</v>
          </cell>
          <cell r="M7951" t="str">
            <v>国家贫困县</v>
          </cell>
          <cell r="N7951" t="str">
            <v>升级改造（提质改造）</v>
          </cell>
          <cell r="O7951" t="str">
            <v>水浸窝杨梅基地</v>
          </cell>
          <cell r="R7951" t="str">
            <v>3.5</v>
          </cell>
          <cell r="S7951" t="str">
            <v>6(5)</v>
          </cell>
          <cell r="T7951" t="str">
            <v>Y786431022</v>
          </cell>
          <cell r="U7951">
            <v>0</v>
          </cell>
          <cell r="V7951">
            <v>1</v>
          </cell>
          <cell r="W7951">
            <v>1</v>
          </cell>
        </row>
        <row r="7952">
          <cell r="I7952" t="str">
            <v>宜章县顺鑫养殖专业合作社连接路</v>
          </cell>
          <cell r="J7952" t="str">
            <v>1312F4310220036</v>
          </cell>
          <cell r="K7952" t="str">
            <v>资源产业路</v>
          </cell>
          <cell r="L7952" t="str">
            <v>一类地区</v>
          </cell>
          <cell r="M7952" t="str">
            <v>国家贫困县</v>
          </cell>
          <cell r="N7952" t="str">
            <v>新建</v>
          </cell>
          <cell r="O7952" t="str">
            <v>宜章县顺鑫养殖专业合作社</v>
          </cell>
          <cell r="R7952" t="str">
            <v>0</v>
          </cell>
          <cell r="S7952" t="str">
            <v>6(4.5)</v>
          </cell>
          <cell r="T7952" t="str">
            <v>vc35431022</v>
          </cell>
          <cell r="U7952">
            <v>0</v>
          </cell>
          <cell r="V7952">
            <v>1.17</v>
          </cell>
          <cell r="W7952">
            <v>1.17</v>
          </cell>
        </row>
        <row r="7953">
          <cell r="I7953" t="str">
            <v>宜章县泰丰农业开发科技生态园产业路</v>
          </cell>
          <cell r="J7953" t="str">
            <v>131201F4310220008</v>
          </cell>
          <cell r="K7953" t="str">
            <v>资源产业路</v>
          </cell>
          <cell r="L7953" t="str">
            <v>一类地区</v>
          </cell>
          <cell r="M7953" t="str">
            <v>国家贫困县</v>
          </cell>
          <cell r="N7953" t="str">
            <v>新建</v>
          </cell>
          <cell r="O7953" t="str">
            <v>宜章县泰丰农业开发科技生态园</v>
          </cell>
          <cell r="R7953" t="str">
            <v>3.5</v>
          </cell>
          <cell r="S7953" t="str">
            <v>6(5)</v>
          </cell>
          <cell r="T7953" t="str">
            <v>CA32431022</v>
          </cell>
          <cell r="U7953">
            <v>0</v>
          </cell>
          <cell r="V7953">
            <v>2</v>
          </cell>
          <cell r="W7953">
            <v>2</v>
          </cell>
        </row>
        <row r="7954">
          <cell r="I7954" t="str">
            <v>宜章县盈园种养产业路</v>
          </cell>
          <cell r="J7954" t="str">
            <v>1312F4310220049</v>
          </cell>
          <cell r="K7954" t="str">
            <v>资源产业路</v>
          </cell>
          <cell r="L7954" t="str">
            <v>一类地区</v>
          </cell>
          <cell r="M7954" t="str">
            <v>国家贫困县</v>
          </cell>
          <cell r="O7954" t="str">
            <v>宜章县盈园种养产业</v>
          </cell>
          <cell r="R7954" t="str">
            <v>0</v>
          </cell>
          <cell r="S7954" t="str">
            <v>6</v>
          </cell>
          <cell r="T7954" t="str">
            <v>VD01431022</v>
          </cell>
          <cell r="U7954">
            <v>0</v>
          </cell>
          <cell r="V7954">
            <v>3</v>
          </cell>
          <cell r="W7954">
            <v>3</v>
          </cell>
        </row>
        <row r="7955">
          <cell r="I7955" t="str">
            <v>宜章县竹源种养专业合作社（现代旅游观光）连接路</v>
          </cell>
          <cell r="J7955" t="str">
            <v>1312F4310220020</v>
          </cell>
          <cell r="K7955" t="str">
            <v>资源产业路</v>
          </cell>
          <cell r="L7955" t="str">
            <v>一类地区</v>
          </cell>
          <cell r="M7955" t="str">
            <v>国家贫困县</v>
          </cell>
          <cell r="N7955" t="str">
            <v>新建</v>
          </cell>
          <cell r="O7955" t="str">
            <v>宜章县竹源种养专业合作社（现代旅游观光）</v>
          </cell>
          <cell r="R7955" t="str">
            <v>0</v>
          </cell>
          <cell r="S7955" t="str">
            <v>6(4.5)</v>
          </cell>
          <cell r="T7955" t="str">
            <v>vc20431022</v>
          </cell>
          <cell r="U7955">
            <v>0</v>
          </cell>
          <cell r="V7955">
            <v>2.83</v>
          </cell>
          <cell r="W7955">
            <v>2.83</v>
          </cell>
        </row>
        <row r="7956">
          <cell r="I7956" t="str">
            <v>玉溪镇樟涵兴滕农业（原万利豪猪特种养殖）连接路</v>
          </cell>
          <cell r="J7956" t="str">
            <v>1312F4310220037</v>
          </cell>
          <cell r="K7956" t="str">
            <v>资源产业路</v>
          </cell>
          <cell r="L7956" t="str">
            <v>一类地区</v>
          </cell>
          <cell r="M7956" t="str">
            <v>国家贫困县</v>
          </cell>
          <cell r="N7956" t="str">
            <v>新建</v>
          </cell>
          <cell r="O7956" t="str">
            <v>玉溪镇樟涵兴滕农业（原万利豪猪特种养殖）</v>
          </cell>
          <cell r="R7956" t="str">
            <v>0</v>
          </cell>
          <cell r="S7956" t="str">
            <v>6(4.5)</v>
          </cell>
          <cell r="T7956" t="str">
            <v>vc37431022</v>
          </cell>
          <cell r="U7956">
            <v>0</v>
          </cell>
          <cell r="V7956">
            <v>0.8</v>
          </cell>
          <cell r="W7956">
            <v>0.8</v>
          </cell>
        </row>
        <row r="7957">
          <cell r="I7957" t="str">
            <v>源康农林生态园连接路</v>
          </cell>
          <cell r="J7957" t="str">
            <v>1312F4310220027</v>
          </cell>
          <cell r="K7957" t="str">
            <v>资源产业路</v>
          </cell>
          <cell r="L7957" t="str">
            <v>一类地区</v>
          </cell>
          <cell r="M7957" t="str">
            <v>国家贫困县</v>
          </cell>
          <cell r="N7957" t="str">
            <v>新建</v>
          </cell>
          <cell r="O7957" t="str">
            <v>源康农林生态园</v>
          </cell>
          <cell r="R7957" t="str">
            <v>0</v>
          </cell>
          <cell r="S7957" t="str">
            <v>6(4.5)</v>
          </cell>
          <cell r="T7957" t="str">
            <v>vc27431022</v>
          </cell>
          <cell r="U7957">
            <v>0</v>
          </cell>
          <cell r="V7957">
            <v>1.32</v>
          </cell>
          <cell r="W7957">
            <v>1.32</v>
          </cell>
        </row>
        <row r="7958">
          <cell r="I7958" t="str">
            <v>Y426至兴邦果业涌水基地连接路</v>
          </cell>
          <cell r="J7958" t="str">
            <v>1312F4310230002</v>
          </cell>
          <cell r="K7958" t="str">
            <v>资源产业路</v>
          </cell>
          <cell r="L7958" t="str">
            <v>三类地区</v>
          </cell>
          <cell r="M7958"/>
          <cell r="N7958" t="str">
            <v>新建</v>
          </cell>
          <cell r="O7958" t="str">
            <v>永兴县兴邦果业有限公司</v>
          </cell>
          <cell r="R7958" t="str">
            <v>3.5</v>
          </cell>
          <cell r="S7958" t="str">
            <v>6</v>
          </cell>
          <cell r="T7958" t="str">
            <v>无</v>
          </cell>
          <cell r="U7958">
            <v>0</v>
          </cell>
          <cell r="V7958">
            <v>2</v>
          </cell>
          <cell r="W7958">
            <v>2</v>
          </cell>
        </row>
        <row r="7959">
          <cell r="I7959" t="str">
            <v>Y440-枫树垅冰糖橙基地连接路</v>
          </cell>
          <cell r="J7959" t="str">
            <v>1312F4310230001</v>
          </cell>
          <cell r="K7959" t="str">
            <v>资源产业路</v>
          </cell>
          <cell r="L7959" t="str">
            <v>三类地区</v>
          </cell>
          <cell r="M7959"/>
          <cell r="N7959" t="str">
            <v>新建</v>
          </cell>
          <cell r="O7959" t="str">
            <v>枫树垅冰糖橙基地</v>
          </cell>
          <cell r="R7959" t="str">
            <v>3.5</v>
          </cell>
          <cell r="S7959" t="str">
            <v>6</v>
          </cell>
          <cell r="T7959" t="str">
            <v>无</v>
          </cell>
          <cell r="U7959">
            <v>0</v>
          </cell>
          <cell r="V7959">
            <v>1.5</v>
          </cell>
          <cell r="W7959">
            <v>1.5</v>
          </cell>
        </row>
        <row r="7960">
          <cell r="I7960" t="str">
            <v>郴州青青窝农业发展有限公司连接路</v>
          </cell>
          <cell r="J7960" t="str">
            <v>131201F4310230021</v>
          </cell>
          <cell r="K7960" t="str">
            <v>资源产业路</v>
          </cell>
          <cell r="L7960" t="str">
            <v>三类地区</v>
          </cell>
          <cell r="M7960"/>
          <cell r="N7960" t="str">
            <v>新建</v>
          </cell>
          <cell r="O7960" t="str">
            <v>郴州青青窝农业发展有限公司</v>
          </cell>
          <cell r="R7960" t="str">
            <v>3.5</v>
          </cell>
          <cell r="S7960" t="str">
            <v>6(5)</v>
          </cell>
          <cell r="T7960" t="str">
            <v>VZ77431023</v>
          </cell>
          <cell r="U7960">
            <v>0</v>
          </cell>
          <cell r="V7960">
            <v>0.5</v>
          </cell>
          <cell r="W7960">
            <v>0.5</v>
          </cell>
        </row>
        <row r="7961">
          <cell r="I7961" t="str">
            <v>郴州市湘兴生态农牧开发有限公司道路基地</v>
          </cell>
          <cell r="J7961" t="str">
            <v>1312F4310230022</v>
          </cell>
          <cell r="K7961" t="str">
            <v>资源产业路</v>
          </cell>
          <cell r="L7961" t="str">
            <v>三类地区</v>
          </cell>
          <cell r="M7961"/>
          <cell r="N7961" t="str">
            <v>升级改造（提质改造）</v>
          </cell>
          <cell r="O7961" t="str">
            <v>郴州市湘兴生态农牧开发有限公司道路基地</v>
          </cell>
          <cell r="R7961" t="str">
            <v>3.5</v>
          </cell>
          <cell r="S7961" t="str">
            <v>6</v>
          </cell>
          <cell r="T7961" t="str">
            <v>Y431431023</v>
          </cell>
          <cell r="U7961">
            <v>0</v>
          </cell>
          <cell r="V7961">
            <v>1.1000000000000001</v>
          </cell>
          <cell r="W7961">
            <v>1.1000000000000001</v>
          </cell>
        </row>
        <row r="7962">
          <cell r="I7962" t="str">
            <v>郴州市竹林书局生态休闲农业园连接路</v>
          </cell>
          <cell r="J7962" t="str">
            <v>131201F4310230017</v>
          </cell>
          <cell r="K7962" t="str">
            <v>资源产业路</v>
          </cell>
          <cell r="L7962" t="str">
            <v>三类地区</v>
          </cell>
          <cell r="M7962"/>
          <cell r="N7962" t="str">
            <v>新建</v>
          </cell>
          <cell r="O7962" t="str">
            <v>郴州市竹林书局生态休闲农业园</v>
          </cell>
          <cell r="R7962" t="str">
            <v>3.5</v>
          </cell>
          <cell r="S7962" t="str">
            <v>6</v>
          </cell>
          <cell r="T7962" t="str">
            <v>VZ44431023</v>
          </cell>
          <cell r="U7962">
            <v>0</v>
          </cell>
          <cell r="V7962">
            <v>0.77</v>
          </cell>
          <cell r="W7962">
            <v>0.77</v>
          </cell>
        </row>
        <row r="7963">
          <cell r="I7963" t="str">
            <v>郴州市茗晨生物科技有限公司连接路</v>
          </cell>
          <cell r="J7963" t="str">
            <v>131201F4310230003</v>
          </cell>
          <cell r="K7963" t="str">
            <v>资源产业路</v>
          </cell>
          <cell r="L7963" t="str">
            <v>三类地区</v>
          </cell>
          <cell r="M7963"/>
          <cell r="N7963" t="str">
            <v>新建</v>
          </cell>
          <cell r="O7963" t="str">
            <v>郴州市茗晨生物科技有限公司</v>
          </cell>
          <cell r="R7963" t="str">
            <v>3.5</v>
          </cell>
          <cell r="S7963" t="str">
            <v>6</v>
          </cell>
          <cell r="T7963" t="str">
            <v>VZ30431023</v>
          </cell>
          <cell r="U7963">
            <v>0</v>
          </cell>
          <cell r="V7963">
            <v>1.44</v>
          </cell>
          <cell r="W7963">
            <v>1.44</v>
          </cell>
        </row>
        <row r="7964">
          <cell r="I7964" t="str">
            <v>郴州铜古寨中药材种植基地道路</v>
          </cell>
          <cell r="J7964" t="str">
            <v>1312F4310230015</v>
          </cell>
          <cell r="K7964" t="str">
            <v>资源产业路</v>
          </cell>
          <cell r="L7964" t="str">
            <v>三类地区</v>
          </cell>
          <cell r="M7964"/>
          <cell r="N7964" t="str">
            <v>新建</v>
          </cell>
          <cell r="O7964" t="str">
            <v>郴州铜古寨中药材种植示范基地</v>
          </cell>
          <cell r="R7964" t="str">
            <v>3.5</v>
          </cell>
          <cell r="S7964" t="str">
            <v>6</v>
          </cell>
          <cell r="T7964" t="str">
            <v>无</v>
          </cell>
          <cell r="U7964">
            <v>0</v>
          </cell>
          <cell r="V7964">
            <v>1.36</v>
          </cell>
          <cell r="W7964">
            <v>1.36</v>
          </cell>
        </row>
        <row r="7965">
          <cell r="I7965" t="str">
            <v>高泽种养殖基地道路</v>
          </cell>
          <cell r="J7965" t="str">
            <v>1312F4310230007</v>
          </cell>
          <cell r="K7965" t="str">
            <v>资源产业路</v>
          </cell>
          <cell r="L7965" t="str">
            <v>三类地区</v>
          </cell>
          <cell r="M7965"/>
          <cell r="N7965" t="str">
            <v>升级改造（提质改造）</v>
          </cell>
          <cell r="O7965" t="str">
            <v>永兴县高泽种养殖专业合作社</v>
          </cell>
          <cell r="R7965" t="str">
            <v>3.5</v>
          </cell>
          <cell r="S7965" t="str">
            <v>6</v>
          </cell>
          <cell r="T7965" t="str">
            <v>C806431023</v>
          </cell>
          <cell r="U7965">
            <v>0</v>
          </cell>
          <cell r="V7965">
            <v>1.05</v>
          </cell>
          <cell r="W7965">
            <v>1.05</v>
          </cell>
        </row>
        <row r="7966">
          <cell r="I7966" t="str">
            <v>湖南华大农业科技发展股份有限公司连接路</v>
          </cell>
          <cell r="J7966" t="str">
            <v>131201F4310230031</v>
          </cell>
          <cell r="K7966" t="str">
            <v>资源产业路</v>
          </cell>
          <cell r="L7966" t="str">
            <v>三类地区</v>
          </cell>
          <cell r="M7966"/>
          <cell r="N7966" t="str">
            <v>新建</v>
          </cell>
          <cell r="O7966" t="str">
            <v>湖南华大农业科技发展股份有限公司</v>
          </cell>
          <cell r="R7966" t="str">
            <v>3.5</v>
          </cell>
          <cell r="S7966" t="str">
            <v>6(5)</v>
          </cell>
          <cell r="T7966" t="str">
            <v>VZ56431023</v>
          </cell>
          <cell r="U7966">
            <v>0</v>
          </cell>
          <cell r="V7966">
            <v>1.02</v>
          </cell>
          <cell r="W7966">
            <v>1.02</v>
          </cell>
        </row>
        <row r="7967">
          <cell r="I7967" t="str">
            <v>湖南金母仙生态农业发展有限公司连接路</v>
          </cell>
          <cell r="J7967" t="str">
            <v>131201F4310230018</v>
          </cell>
          <cell r="K7967" t="str">
            <v>资源产业路</v>
          </cell>
          <cell r="L7967" t="str">
            <v>三类地区</v>
          </cell>
          <cell r="M7967"/>
          <cell r="N7967" t="str">
            <v>新建</v>
          </cell>
          <cell r="O7967" t="str">
            <v>湖南金母仙生态农业发展有限公司</v>
          </cell>
          <cell r="R7967" t="str">
            <v>3.5</v>
          </cell>
          <cell r="S7967" t="str">
            <v>6</v>
          </cell>
          <cell r="T7967" t="str">
            <v>VZ73431023</v>
          </cell>
          <cell r="U7967">
            <v>0</v>
          </cell>
          <cell r="V7967">
            <v>0.92</v>
          </cell>
          <cell r="W7967">
            <v>0.92</v>
          </cell>
        </row>
        <row r="7968">
          <cell r="I7968" t="str">
            <v>湖南锦荣牧业有限公司连接路</v>
          </cell>
          <cell r="J7968" t="str">
            <v>131201F4310230009</v>
          </cell>
          <cell r="K7968" t="str">
            <v>资源产业路</v>
          </cell>
          <cell r="L7968" t="str">
            <v>三类地区</v>
          </cell>
          <cell r="M7968"/>
          <cell r="N7968" t="str">
            <v>新建</v>
          </cell>
          <cell r="O7968" t="str">
            <v>湖南锦荣牧业有限公司</v>
          </cell>
          <cell r="R7968" t="str">
            <v>3.5</v>
          </cell>
          <cell r="S7968" t="str">
            <v>6</v>
          </cell>
          <cell r="T7968" t="str">
            <v>VZ36431023</v>
          </cell>
          <cell r="U7968">
            <v>0</v>
          </cell>
          <cell r="V7968">
            <v>1.39</v>
          </cell>
          <cell r="W7968">
            <v>1.39</v>
          </cell>
        </row>
        <row r="7969">
          <cell r="I7969" t="str">
            <v>湖南省全盛农林开发有限公司（高仓基地）连接路</v>
          </cell>
          <cell r="J7969" t="str">
            <v>1312F4310230034</v>
          </cell>
          <cell r="K7969" t="str">
            <v>资源产业路</v>
          </cell>
          <cell r="L7969" t="str">
            <v>三类地区</v>
          </cell>
          <cell r="M7969"/>
          <cell r="N7969" t="str">
            <v>新建</v>
          </cell>
          <cell r="O7969" t="str">
            <v>湖南省全盛农林开发有限公司（高仓基地）</v>
          </cell>
          <cell r="R7969" t="str">
            <v>0</v>
          </cell>
          <cell r="S7969" t="str">
            <v>6</v>
          </cell>
          <cell r="T7969" t="str">
            <v>无</v>
          </cell>
          <cell r="U7969">
            <v>0</v>
          </cell>
          <cell r="V7969">
            <v>1</v>
          </cell>
          <cell r="W7969">
            <v>1</v>
          </cell>
        </row>
        <row r="7970">
          <cell r="I7970" t="str">
            <v>湖南省全盛农林开发有限公司连接路</v>
          </cell>
          <cell r="J7970" t="str">
            <v>1312F4310230031</v>
          </cell>
          <cell r="K7970" t="str">
            <v>资源产业路</v>
          </cell>
          <cell r="L7970" t="str">
            <v>三类地区</v>
          </cell>
          <cell r="M7970"/>
          <cell r="N7970" t="str">
            <v>新建</v>
          </cell>
          <cell r="O7970" t="str">
            <v>湖南省全盛农林开发有限公司</v>
          </cell>
          <cell r="R7970" t="str">
            <v>3.5</v>
          </cell>
          <cell r="S7970" t="str">
            <v>6</v>
          </cell>
          <cell r="T7970" t="str">
            <v>VZ81431023</v>
          </cell>
          <cell r="U7970">
            <v>0</v>
          </cell>
          <cell r="V7970">
            <v>1.49</v>
          </cell>
          <cell r="W7970">
            <v>1.49</v>
          </cell>
        </row>
        <row r="7971">
          <cell r="I7971" t="str">
            <v>湖南湘韵农牧有限公司连接路</v>
          </cell>
          <cell r="J7971" t="str">
            <v>131201F4310230008</v>
          </cell>
          <cell r="K7971" t="str">
            <v>资源产业路</v>
          </cell>
          <cell r="L7971" t="str">
            <v>三类地区</v>
          </cell>
          <cell r="M7971"/>
          <cell r="N7971" t="str">
            <v>新建</v>
          </cell>
          <cell r="O7971" t="str">
            <v>湖南湘韵农牧有限公司</v>
          </cell>
          <cell r="R7971" t="str">
            <v>3.5</v>
          </cell>
          <cell r="S7971" t="str">
            <v>6</v>
          </cell>
          <cell r="T7971" t="str">
            <v>VZ35431023</v>
          </cell>
          <cell r="U7971">
            <v>0</v>
          </cell>
          <cell r="V7971">
            <v>0.53300000000000003</v>
          </cell>
          <cell r="W7971">
            <v>0.53300000000000003</v>
          </cell>
        </row>
        <row r="7972">
          <cell r="I7972" t="str">
            <v>湖南辛勤园丁园艺有限公司连接路</v>
          </cell>
          <cell r="J7972" t="str">
            <v>131201F4310230004</v>
          </cell>
          <cell r="K7972" t="str">
            <v>资源产业路</v>
          </cell>
          <cell r="L7972" t="str">
            <v>三类地区</v>
          </cell>
          <cell r="M7972"/>
          <cell r="N7972" t="str">
            <v>新建</v>
          </cell>
          <cell r="O7972" t="str">
            <v>湖南辛勤园丁园艺有限公司</v>
          </cell>
          <cell r="R7972" t="str">
            <v>3.5</v>
          </cell>
          <cell r="S7972" t="str">
            <v>6</v>
          </cell>
          <cell r="T7972" t="str">
            <v>VZ70431023</v>
          </cell>
          <cell r="U7972">
            <v>0</v>
          </cell>
          <cell r="V7972">
            <v>0.503</v>
          </cell>
          <cell r="W7972">
            <v>0.503</v>
          </cell>
        </row>
        <row r="7973">
          <cell r="I7973" t="str">
            <v>盛丰元种养殖基地道路</v>
          </cell>
          <cell r="J7973" t="str">
            <v>1312F4310230004</v>
          </cell>
          <cell r="K7973" t="str">
            <v>资源产业路</v>
          </cell>
          <cell r="L7973" t="str">
            <v>三类地区</v>
          </cell>
          <cell r="M7973"/>
          <cell r="N7973" t="str">
            <v>新建</v>
          </cell>
          <cell r="O7973" t="str">
            <v>盛丰元种养殖基地</v>
          </cell>
          <cell r="R7973" t="str">
            <v>3.5</v>
          </cell>
          <cell r="S7973" t="str">
            <v>6</v>
          </cell>
          <cell r="T7973" t="str">
            <v>无</v>
          </cell>
          <cell r="U7973">
            <v>0</v>
          </cell>
          <cell r="V7973">
            <v>1</v>
          </cell>
          <cell r="W7973">
            <v>1</v>
          </cell>
        </row>
        <row r="7974">
          <cell r="I7974" t="str">
            <v>永兴碧辉黄栀子竹柳基地道路</v>
          </cell>
          <cell r="J7974" t="str">
            <v>1312F4310230006</v>
          </cell>
          <cell r="K7974" t="str">
            <v>资源产业路</v>
          </cell>
          <cell r="L7974" t="str">
            <v>三类地区</v>
          </cell>
          <cell r="M7974"/>
          <cell r="N7974" t="str">
            <v>新建</v>
          </cell>
          <cell r="O7974" t="str">
            <v>永兴碧辉黄栀子竹柳开发专业合作社</v>
          </cell>
          <cell r="R7974" t="str">
            <v>3.5</v>
          </cell>
          <cell r="S7974" t="str">
            <v>6</v>
          </cell>
          <cell r="T7974" t="str">
            <v>C203431023</v>
          </cell>
          <cell r="U7974">
            <v>0</v>
          </cell>
          <cell r="V7974">
            <v>1.97</v>
          </cell>
          <cell r="W7974">
            <v>1.97</v>
          </cell>
        </row>
        <row r="7975">
          <cell r="I7975" t="str">
            <v>永兴广弘农业专业基地道路</v>
          </cell>
          <cell r="J7975" t="str">
            <v>1312F4310230020</v>
          </cell>
          <cell r="K7975" t="str">
            <v>资源产业路</v>
          </cell>
          <cell r="L7975" t="str">
            <v>三类地区</v>
          </cell>
          <cell r="M7975"/>
          <cell r="N7975" t="str">
            <v>新建</v>
          </cell>
          <cell r="O7975" t="str">
            <v>永兴广弘农业专业基地</v>
          </cell>
          <cell r="R7975" t="str">
            <v>3.5</v>
          </cell>
          <cell r="S7975" t="str">
            <v>6</v>
          </cell>
          <cell r="T7975" t="str">
            <v>无</v>
          </cell>
          <cell r="U7975">
            <v>0</v>
          </cell>
          <cell r="V7975">
            <v>0.752</v>
          </cell>
          <cell r="W7975">
            <v>0.752</v>
          </cell>
        </row>
        <row r="7976">
          <cell r="I7976" t="str">
            <v>永兴江江生态农庄基地道路</v>
          </cell>
          <cell r="J7976" t="str">
            <v>1312F4310230013</v>
          </cell>
          <cell r="K7976" t="str">
            <v>资源产业路</v>
          </cell>
          <cell r="L7976" t="str">
            <v>三类地区</v>
          </cell>
          <cell r="M7976"/>
          <cell r="N7976" t="str">
            <v>新建</v>
          </cell>
          <cell r="O7976" t="str">
            <v>永兴县江江生态农庄</v>
          </cell>
          <cell r="R7976" t="str">
            <v>3.5</v>
          </cell>
          <cell r="S7976" t="str">
            <v>6</v>
          </cell>
          <cell r="T7976" t="str">
            <v>无</v>
          </cell>
          <cell r="U7976">
            <v>0</v>
          </cell>
          <cell r="V7976">
            <v>3.24</v>
          </cell>
          <cell r="W7976">
            <v>3.24</v>
          </cell>
        </row>
        <row r="7977">
          <cell r="I7977" t="str">
            <v>永兴绿力农业发展有限公司连接路</v>
          </cell>
          <cell r="J7977" t="str">
            <v>131201F4310230022</v>
          </cell>
          <cell r="K7977" t="str">
            <v>资源产业路</v>
          </cell>
          <cell r="L7977" t="str">
            <v>三类地区</v>
          </cell>
          <cell r="M7977"/>
          <cell r="N7977" t="str">
            <v>新建</v>
          </cell>
          <cell r="O7977" t="str">
            <v>永兴绿力农业发展有限公司</v>
          </cell>
          <cell r="R7977" t="str">
            <v>3.5</v>
          </cell>
          <cell r="S7977" t="str">
            <v>6</v>
          </cell>
          <cell r="T7977" t="str">
            <v>VZ48431023</v>
          </cell>
          <cell r="U7977">
            <v>0</v>
          </cell>
          <cell r="V7977">
            <v>0.6</v>
          </cell>
          <cell r="W7977">
            <v>0.6</v>
          </cell>
        </row>
        <row r="7978">
          <cell r="I7978" t="str">
            <v>永兴万子园农牧有限公司连接路</v>
          </cell>
          <cell r="J7978" t="str">
            <v>131201F4310230007</v>
          </cell>
          <cell r="K7978" t="str">
            <v>资源产业路</v>
          </cell>
          <cell r="L7978" t="str">
            <v>三类地区</v>
          </cell>
          <cell r="M7978"/>
          <cell r="N7978" t="str">
            <v>新建</v>
          </cell>
          <cell r="O7978" t="str">
            <v>永兴万子园农牧有限公司</v>
          </cell>
          <cell r="R7978" t="str">
            <v>3.5</v>
          </cell>
          <cell r="S7978" t="str">
            <v>6</v>
          </cell>
          <cell r="T7978" t="str">
            <v>VZ76431023</v>
          </cell>
          <cell r="U7978">
            <v>0</v>
          </cell>
          <cell r="V7978">
            <v>8</v>
          </cell>
          <cell r="W7978">
            <v>8</v>
          </cell>
        </row>
        <row r="7979">
          <cell r="I7979" t="str">
            <v>永兴溪之绿农业发展有限公司连接路</v>
          </cell>
          <cell r="J7979" t="str">
            <v>1312F4310230032</v>
          </cell>
          <cell r="K7979" t="str">
            <v>资源产业路</v>
          </cell>
          <cell r="L7979" t="str">
            <v>三类地区</v>
          </cell>
          <cell r="M7979"/>
          <cell r="N7979" t="str">
            <v>新建</v>
          </cell>
          <cell r="O7979" t="str">
            <v>永兴溪之绿农业发展有限公司</v>
          </cell>
          <cell r="R7979" t="str">
            <v>0</v>
          </cell>
          <cell r="S7979" t="str">
            <v>6</v>
          </cell>
          <cell r="T7979" t="str">
            <v>无</v>
          </cell>
          <cell r="U7979">
            <v>0</v>
          </cell>
          <cell r="V7979">
            <v>0.55000000000000004</v>
          </cell>
          <cell r="W7979">
            <v>0.55000000000000004</v>
          </cell>
        </row>
        <row r="7980">
          <cell r="I7980" t="str">
            <v>永兴县柏林镇石壁垅生态家庭农场连接路</v>
          </cell>
          <cell r="J7980" t="str">
            <v>131201F4310230032</v>
          </cell>
          <cell r="K7980" t="str">
            <v>资源产业路</v>
          </cell>
          <cell r="L7980" t="str">
            <v>三类地区</v>
          </cell>
          <cell r="M7980"/>
          <cell r="N7980" t="str">
            <v>新建</v>
          </cell>
          <cell r="O7980" t="str">
            <v>永兴县柏林镇石壁垅生态家庭农场</v>
          </cell>
          <cell r="R7980" t="str">
            <v>3.5</v>
          </cell>
          <cell r="S7980" t="str">
            <v>6</v>
          </cell>
          <cell r="T7980" t="str">
            <v>VZ71431023</v>
          </cell>
          <cell r="U7980">
            <v>0</v>
          </cell>
          <cell r="V7980">
            <v>1.85</v>
          </cell>
          <cell r="W7980">
            <v>1.85</v>
          </cell>
        </row>
        <row r="7981">
          <cell r="I7981" t="str">
            <v>永兴县便江锦里生态农业合作社连接路</v>
          </cell>
          <cell r="J7981" t="str">
            <v>131201F4310230035</v>
          </cell>
          <cell r="K7981" t="str">
            <v>资源产业路</v>
          </cell>
          <cell r="L7981" t="str">
            <v>三类地区</v>
          </cell>
          <cell r="M7981"/>
          <cell r="N7981" t="str">
            <v>新建</v>
          </cell>
          <cell r="O7981" t="str">
            <v>永兴县便江锦里生态农业合作社</v>
          </cell>
          <cell r="R7981" t="str">
            <v>3.5</v>
          </cell>
          <cell r="S7981" t="str">
            <v>6</v>
          </cell>
          <cell r="T7981" t="str">
            <v>VZ59431023</v>
          </cell>
          <cell r="U7981">
            <v>0</v>
          </cell>
          <cell r="V7981">
            <v>0.79</v>
          </cell>
          <cell r="W7981">
            <v>0.79</v>
          </cell>
        </row>
        <row r="7982">
          <cell r="I7982" t="str">
            <v>永兴县博发生态种养殖专业合作社道路</v>
          </cell>
          <cell r="J7982" t="str">
            <v>1312F4310230028</v>
          </cell>
          <cell r="K7982" t="str">
            <v>资源产业路</v>
          </cell>
          <cell r="L7982" t="str">
            <v>三类地区</v>
          </cell>
          <cell r="M7982"/>
          <cell r="N7982" t="str">
            <v>新建</v>
          </cell>
          <cell r="O7982" t="str">
            <v>永兴博发生态种养殖专业合作社</v>
          </cell>
          <cell r="R7982" t="str">
            <v>3.5</v>
          </cell>
          <cell r="S7982" t="str">
            <v>6</v>
          </cell>
          <cell r="T7982" t="str">
            <v>无</v>
          </cell>
          <cell r="U7982">
            <v>0</v>
          </cell>
          <cell r="V7982">
            <v>2</v>
          </cell>
          <cell r="W7982">
            <v>2</v>
          </cell>
        </row>
        <row r="7983">
          <cell r="I7983" t="str">
            <v>永兴县茶园北寨农场连接路</v>
          </cell>
          <cell r="J7983" t="str">
            <v>131201F4310230024</v>
          </cell>
          <cell r="K7983" t="str">
            <v>资源产业路</v>
          </cell>
          <cell r="L7983" t="str">
            <v>三类地区</v>
          </cell>
          <cell r="M7983"/>
          <cell r="N7983" t="str">
            <v>新建</v>
          </cell>
          <cell r="O7983" t="str">
            <v>永兴县茶园北寨农场</v>
          </cell>
          <cell r="R7983" t="str">
            <v>3</v>
          </cell>
          <cell r="S7983" t="str">
            <v>6</v>
          </cell>
          <cell r="T7983" t="str">
            <v>VZ50431023</v>
          </cell>
          <cell r="U7983">
            <v>0</v>
          </cell>
          <cell r="V7983">
            <v>0.93</v>
          </cell>
          <cell r="W7983">
            <v>0.93</v>
          </cell>
        </row>
        <row r="7984">
          <cell r="I7984" t="str">
            <v>永兴县长盛生态农业有限公司连接路</v>
          </cell>
          <cell r="J7984" t="str">
            <v>1312F4310230033</v>
          </cell>
          <cell r="K7984" t="str">
            <v>资源产业路</v>
          </cell>
          <cell r="L7984" t="str">
            <v>三类地区</v>
          </cell>
          <cell r="M7984"/>
          <cell r="N7984" t="str">
            <v>新建</v>
          </cell>
          <cell r="O7984" t="str">
            <v>永兴县长盛生态农业有限公司</v>
          </cell>
          <cell r="R7984" t="str">
            <v>0</v>
          </cell>
          <cell r="S7984" t="str">
            <v>6</v>
          </cell>
          <cell r="T7984" t="str">
            <v>无</v>
          </cell>
          <cell r="U7984">
            <v>0</v>
          </cell>
          <cell r="V7984">
            <v>1.1599999999999999</v>
          </cell>
          <cell r="W7984">
            <v>1.1599999999999999</v>
          </cell>
        </row>
        <row r="7985">
          <cell r="I7985" t="str">
            <v>永兴县丰豪种养基地道路</v>
          </cell>
          <cell r="J7985" t="str">
            <v>1312F4310230010</v>
          </cell>
          <cell r="K7985" t="str">
            <v>资源产业路</v>
          </cell>
          <cell r="L7985" t="str">
            <v>三类地区</v>
          </cell>
          <cell r="M7985"/>
          <cell r="N7985" t="str">
            <v>新建</v>
          </cell>
          <cell r="O7985" t="str">
            <v>永兴县丰豪种养专业合作社</v>
          </cell>
          <cell r="R7985" t="str">
            <v>3.5</v>
          </cell>
          <cell r="S7985" t="str">
            <v>6</v>
          </cell>
          <cell r="T7985" t="str">
            <v>无</v>
          </cell>
          <cell r="U7985">
            <v>0</v>
          </cell>
          <cell r="V7985">
            <v>2.6</v>
          </cell>
          <cell r="W7985">
            <v>2.6</v>
          </cell>
        </row>
        <row r="7986">
          <cell r="I7986" t="str">
            <v>永兴县富豪生态农业基地道路</v>
          </cell>
          <cell r="J7986" t="str">
            <v>1312F4310230016</v>
          </cell>
          <cell r="K7986" t="str">
            <v>资源产业路</v>
          </cell>
          <cell r="L7986" t="str">
            <v>三类地区</v>
          </cell>
          <cell r="M7986"/>
          <cell r="N7986" t="str">
            <v>新建</v>
          </cell>
          <cell r="O7986" t="str">
            <v>永兴县富豪生态农业有限公司</v>
          </cell>
          <cell r="R7986" t="str">
            <v>3.5</v>
          </cell>
          <cell r="S7986" t="str">
            <v>6</v>
          </cell>
          <cell r="T7986" t="str">
            <v>C415431023</v>
          </cell>
          <cell r="U7986">
            <v>0</v>
          </cell>
          <cell r="V7986">
            <v>1.03</v>
          </cell>
          <cell r="W7986">
            <v>1.03</v>
          </cell>
        </row>
        <row r="7987">
          <cell r="I7987" t="str">
            <v>永兴县富栏生猪养殖有限公司连接路</v>
          </cell>
          <cell r="J7987" t="str">
            <v>131201F4310230019</v>
          </cell>
          <cell r="K7987" t="str">
            <v>资源产业路</v>
          </cell>
          <cell r="L7987" t="str">
            <v>三类地区</v>
          </cell>
          <cell r="M7987"/>
          <cell r="N7987" t="str">
            <v>新建</v>
          </cell>
          <cell r="O7987" t="str">
            <v>永兴县富栏生猪养殖有限公司</v>
          </cell>
          <cell r="R7987" t="str">
            <v>3.5</v>
          </cell>
          <cell r="S7987" t="str">
            <v>6</v>
          </cell>
          <cell r="T7987" t="str">
            <v>VZ45431023</v>
          </cell>
          <cell r="U7987">
            <v>0</v>
          </cell>
          <cell r="V7987">
            <v>0.27</v>
          </cell>
          <cell r="W7987">
            <v>0.27</v>
          </cell>
        </row>
        <row r="7988">
          <cell r="I7988" t="str">
            <v>永兴县和兴生态家庭农场连接路</v>
          </cell>
          <cell r="J7988" t="str">
            <v>131201F4310230026</v>
          </cell>
          <cell r="K7988" t="str">
            <v>资源产业路</v>
          </cell>
          <cell r="L7988" t="str">
            <v>三类地区</v>
          </cell>
          <cell r="M7988"/>
          <cell r="N7988" t="str">
            <v>新建</v>
          </cell>
          <cell r="O7988" t="str">
            <v>永兴县和兴生态家庭农场</v>
          </cell>
          <cell r="R7988" t="str">
            <v>3.5</v>
          </cell>
          <cell r="S7988" t="str">
            <v>6</v>
          </cell>
          <cell r="T7988" t="str">
            <v>VZ51431023</v>
          </cell>
          <cell r="U7988">
            <v>0</v>
          </cell>
          <cell r="V7988">
            <v>0.57899999999999996</v>
          </cell>
          <cell r="W7988">
            <v>0.57899999999999996</v>
          </cell>
        </row>
        <row r="7989">
          <cell r="I7989" t="str">
            <v>永兴县恒丰油茶开发专业合作社连接路</v>
          </cell>
          <cell r="J7989" t="str">
            <v>1312F4310230038</v>
          </cell>
          <cell r="K7989" t="str">
            <v>资源产业路</v>
          </cell>
          <cell r="L7989" t="str">
            <v>三类地区</v>
          </cell>
          <cell r="M7989"/>
          <cell r="N7989" t="str">
            <v>新建</v>
          </cell>
          <cell r="O7989" t="str">
            <v>永兴县恒丰油茶开发专业合作社</v>
          </cell>
          <cell r="R7989" t="str">
            <v>0</v>
          </cell>
          <cell r="S7989" t="str">
            <v>6</v>
          </cell>
          <cell r="T7989" t="str">
            <v>无</v>
          </cell>
          <cell r="U7989">
            <v>0</v>
          </cell>
          <cell r="V7989">
            <v>1.1000000000000001</v>
          </cell>
          <cell r="W7989">
            <v>1.1000000000000001</v>
          </cell>
        </row>
        <row r="7990">
          <cell r="I7990" t="str">
            <v>永兴县恒旺生态基地道路</v>
          </cell>
          <cell r="J7990" t="str">
            <v>1312F4310230008</v>
          </cell>
          <cell r="K7990" t="str">
            <v>资源产业路</v>
          </cell>
          <cell r="L7990" t="str">
            <v>三类地区</v>
          </cell>
          <cell r="M7990"/>
          <cell r="N7990" t="str">
            <v>升级改造（提质改造）</v>
          </cell>
          <cell r="O7990" t="str">
            <v>永兴县恒旺生态种养合作社</v>
          </cell>
          <cell r="R7990" t="str">
            <v>3.5</v>
          </cell>
          <cell r="S7990" t="str">
            <v>6</v>
          </cell>
          <cell r="T7990" t="str">
            <v>C491431023</v>
          </cell>
          <cell r="U7990">
            <v>0</v>
          </cell>
          <cell r="V7990">
            <v>1.3779999999999999</v>
          </cell>
          <cell r="W7990">
            <v>1.3779999999999999</v>
          </cell>
        </row>
        <row r="7991">
          <cell r="I7991" t="str">
            <v>永兴县黄泥镇石虎村农村集体土地股份合作社连接路</v>
          </cell>
          <cell r="J7991" t="str">
            <v>1312F4310230037</v>
          </cell>
          <cell r="K7991" t="str">
            <v>资源产业路</v>
          </cell>
          <cell r="L7991" t="str">
            <v>三类地区</v>
          </cell>
          <cell r="M7991"/>
          <cell r="N7991" t="str">
            <v>新建</v>
          </cell>
          <cell r="O7991" t="str">
            <v>永兴县黄泥镇石虎村农村集体土地股份合作社</v>
          </cell>
          <cell r="R7991" t="str">
            <v>0</v>
          </cell>
          <cell r="S7991" t="str">
            <v>6</v>
          </cell>
          <cell r="T7991" t="str">
            <v>无</v>
          </cell>
          <cell r="U7991">
            <v>0</v>
          </cell>
          <cell r="V7991">
            <v>1</v>
          </cell>
          <cell r="W7991">
            <v>1</v>
          </cell>
        </row>
        <row r="7992">
          <cell r="I7992" t="str">
            <v>永兴县家兴生态种养殖专业合作社道路</v>
          </cell>
          <cell r="J7992" t="str">
            <v>1312F4310230024</v>
          </cell>
          <cell r="K7992" t="str">
            <v>资源产业路</v>
          </cell>
          <cell r="L7992" t="str">
            <v>三类地区</v>
          </cell>
          <cell r="M7992"/>
          <cell r="N7992" t="str">
            <v>升级改造（提质改造）</v>
          </cell>
          <cell r="O7992" t="str">
            <v>永兴县家兴生态种养殖专业合作社</v>
          </cell>
          <cell r="R7992" t="str">
            <v>3.5</v>
          </cell>
          <cell r="S7992" t="str">
            <v>6</v>
          </cell>
          <cell r="T7992" t="str">
            <v>无</v>
          </cell>
          <cell r="U7992">
            <v>0</v>
          </cell>
          <cell r="V7992">
            <v>1</v>
          </cell>
          <cell r="W7992">
            <v>1</v>
          </cell>
        </row>
        <row r="7993">
          <cell r="I7993" t="str">
            <v>永兴县金泉家庭农村连接路</v>
          </cell>
          <cell r="J7993" t="str">
            <v>131201F4310230020</v>
          </cell>
          <cell r="K7993" t="str">
            <v>资源产业路</v>
          </cell>
          <cell r="L7993" t="str">
            <v>三类地区</v>
          </cell>
          <cell r="M7993"/>
          <cell r="N7993" t="str">
            <v>新建</v>
          </cell>
          <cell r="O7993" t="str">
            <v>永兴县金泉家庭农村</v>
          </cell>
          <cell r="R7993" t="str">
            <v>3.5</v>
          </cell>
          <cell r="S7993" t="str">
            <v>6</v>
          </cell>
          <cell r="T7993" t="str">
            <v>VZ78431023</v>
          </cell>
          <cell r="U7993">
            <v>0</v>
          </cell>
          <cell r="V7993">
            <v>1.2</v>
          </cell>
          <cell r="W7993">
            <v>1.2</v>
          </cell>
        </row>
        <row r="7994">
          <cell r="I7994" t="str">
            <v>永兴县金丝皇菊种植专业合作社连接路</v>
          </cell>
          <cell r="J7994" t="str">
            <v>131201F4310230027</v>
          </cell>
          <cell r="K7994" t="str">
            <v>资源产业路</v>
          </cell>
          <cell r="L7994" t="str">
            <v>三类地区</v>
          </cell>
          <cell r="M7994"/>
          <cell r="N7994" t="str">
            <v>新建</v>
          </cell>
          <cell r="O7994" t="str">
            <v>永兴县金丝皇菊种植专业合作社</v>
          </cell>
          <cell r="R7994" t="str">
            <v>3.5</v>
          </cell>
          <cell r="S7994" t="str">
            <v>6</v>
          </cell>
          <cell r="T7994" t="str">
            <v>VZ52431023</v>
          </cell>
          <cell r="U7994">
            <v>0</v>
          </cell>
          <cell r="V7994">
            <v>1.31</v>
          </cell>
          <cell r="W7994">
            <v>1.31</v>
          </cell>
        </row>
        <row r="7995">
          <cell r="I7995" t="str">
            <v>永兴县金香富农种养殖专业合作社连接路</v>
          </cell>
          <cell r="J7995" t="str">
            <v>131201F4310230023</v>
          </cell>
          <cell r="K7995" t="str">
            <v>资源产业路</v>
          </cell>
          <cell r="L7995" t="str">
            <v>三类地区</v>
          </cell>
          <cell r="M7995"/>
          <cell r="N7995" t="str">
            <v>新建</v>
          </cell>
          <cell r="O7995" t="str">
            <v>永兴县金香富农种养殖专业合作社</v>
          </cell>
          <cell r="R7995" t="str">
            <v>4</v>
          </cell>
          <cell r="S7995" t="str">
            <v>6</v>
          </cell>
          <cell r="T7995" t="str">
            <v>VZ49431023</v>
          </cell>
          <cell r="U7995">
            <v>0</v>
          </cell>
          <cell r="V7995">
            <v>1.1000000000000001</v>
          </cell>
          <cell r="W7995">
            <v>1.1000000000000001</v>
          </cell>
        </row>
        <row r="7996">
          <cell r="I7996" t="str">
            <v>永兴县锦里生态农业专业合作社连接路</v>
          </cell>
          <cell r="J7996" t="str">
            <v>131201F4310230006</v>
          </cell>
          <cell r="K7996" t="str">
            <v>资源产业路</v>
          </cell>
          <cell r="L7996" t="str">
            <v>三类地区</v>
          </cell>
          <cell r="M7996"/>
          <cell r="N7996" t="str">
            <v>新建</v>
          </cell>
          <cell r="O7996" t="str">
            <v>永兴县锦里生态农业专业合作社</v>
          </cell>
          <cell r="R7996" t="str">
            <v>3.5</v>
          </cell>
          <cell r="S7996" t="str">
            <v>6</v>
          </cell>
          <cell r="T7996" t="str">
            <v>VZ32431023</v>
          </cell>
          <cell r="U7996">
            <v>0</v>
          </cell>
          <cell r="V7996">
            <v>0.67</v>
          </cell>
          <cell r="W7996">
            <v>0.67</v>
          </cell>
        </row>
        <row r="7997">
          <cell r="I7997" t="str">
            <v>永兴县空冲垅生态种养殖基地道路</v>
          </cell>
          <cell r="J7997" t="str">
            <v>1312F4310230026</v>
          </cell>
          <cell r="K7997" t="str">
            <v>资源产业路</v>
          </cell>
          <cell r="L7997" t="str">
            <v>三类地区</v>
          </cell>
          <cell r="M7997"/>
          <cell r="N7997" t="str">
            <v>新建</v>
          </cell>
          <cell r="O7997" t="str">
            <v>永兴县空冲垅生态养种殖基地</v>
          </cell>
          <cell r="R7997" t="str">
            <v>3.5</v>
          </cell>
          <cell r="S7997" t="str">
            <v>6</v>
          </cell>
          <cell r="T7997" t="str">
            <v>Y434431023</v>
          </cell>
          <cell r="U7997">
            <v>0</v>
          </cell>
          <cell r="V7997">
            <v>2</v>
          </cell>
          <cell r="W7997">
            <v>2</v>
          </cell>
        </row>
        <row r="7998">
          <cell r="I7998" t="str">
            <v>永兴县鲤鱼塘镇矮塘村苗木合作社连接路</v>
          </cell>
          <cell r="J7998" t="str">
            <v>131201F4310230025</v>
          </cell>
          <cell r="K7998" t="str">
            <v>资源产业路</v>
          </cell>
          <cell r="L7998" t="str">
            <v>三类地区</v>
          </cell>
          <cell r="M7998"/>
          <cell r="N7998" t="str">
            <v>新建</v>
          </cell>
          <cell r="O7998" t="str">
            <v>永兴县鲤鱼塘镇矮塘村苗木合作社</v>
          </cell>
          <cell r="R7998" t="str">
            <v>3</v>
          </cell>
          <cell r="S7998" t="str">
            <v>6</v>
          </cell>
          <cell r="T7998" t="str">
            <v>VZ79431023</v>
          </cell>
          <cell r="U7998">
            <v>0</v>
          </cell>
          <cell r="V7998">
            <v>1.21</v>
          </cell>
          <cell r="W7998">
            <v>1.21</v>
          </cell>
        </row>
        <row r="7999">
          <cell r="I7999" t="str">
            <v>永兴县龙角山生态农业基地连接路</v>
          </cell>
          <cell r="J7999" t="str">
            <v>1312F4310230009</v>
          </cell>
          <cell r="K7999" t="str">
            <v>资源产业路</v>
          </cell>
          <cell r="L7999" t="str">
            <v>三类地区</v>
          </cell>
          <cell r="M7999"/>
          <cell r="N7999" t="str">
            <v>新建</v>
          </cell>
          <cell r="O7999" t="str">
            <v>永兴县龙角山生态农业有限公司</v>
          </cell>
          <cell r="R7999" t="str">
            <v>3</v>
          </cell>
          <cell r="S7999" t="str">
            <v>6</v>
          </cell>
          <cell r="T7999" t="str">
            <v>无</v>
          </cell>
          <cell r="U7999">
            <v>0</v>
          </cell>
          <cell r="V7999">
            <v>1.33</v>
          </cell>
          <cell r="W7999">
            <v>1.33</v>
          </cell>
        </row>
        <row r="8000">
          <cell r="I8000" t="str">
            <v>永兴县龙王山生态农业开发专业合作社道路</v>
          </cell>
          <cell r="J8000" t="str">
            <v>1312F4310230029</v>
          </cell>
          <cell r="K8000" t="str">
            <v>资源产业路</v>
          </cell>
          <cell r="L8000" t="str">
            <v>三类地区</v>
          </cell>
          <cell r="M8000"/>
          <cell r="N8000" t="str">
            <v>升级改造（提质改造）</v>
          </cell>
          <cell r="O8000" t="str">
            <v>永兴县龙王山生态农林开发专业合作社</v>
          </cell>
          <cell r="R8000" t="str">
            <v>3.5</v>
          </cell>
          <cell r="S8000" t="str">
            <v>6</v>
          </cell>
          <cell r="T8000" t="str">
            <v>无</v>
          </cell>
          <cell r="U8000">
            <v>0</v>
          </cell>
          <cell r="V8000">
            <v>1.452</v>
          </cell>
          <cell r="W8000">
            <v>1.452</v>
          </cell>
        </row>
        <row r="8001">
          <cell r="I8001" t="str">
            <v>永兴县绿龙养殖专业合作社连接路</v>
          </cell>
          <cell r="J8001" t="str">
            <v>131201F4310230011</v>
          </cell>
          <cell r="K8001" t="str">
            <v>资源产业路</v>
          </cell>
          <cell r="L8001" t="str">
            <v>三类地区</v>
          </cell>
          <cell r="M8001"/>
          <cell r="N8001" t="str">
            <v>新建</v>
          </cell>
          <cell r="O8001" t="str">
            <v>永兴县绿龙养殖专业合作社</v>
          </cell>
          <cell r="R8001" t="str">
            <v>3.5</v>
          </cell>
          <cell r="S8001" t="str">
            <v>6</v>
          </cell>
          <cell r="T8001" t="str">
            <v>VZ38431023</v>
          </cell>
          <cell r="U8001">
            <v>0</v>
          </cell>
          <cell r="V8001">
            <v>1.5</v>
          </cell>
          <cell r="W8001">
            <v>1.5</v>
          </cell>
        </row>
        <row r="8002">
          <cell r="I8002" t="str">
            <v>永兴县绿茂种养农民专业合作社连接路</v>
          </cell>
          <cell r="J8002" t="str">
            <v>131201F4310230014</v>
          </cell>
          <cell r="K8002" t="str">
            <v>资源产业路</v>
          </cell>
          <cell r="L8002" t="str">
            <v>三类地区</v>
          </cell>
          <cell r="M8002"/>
          <cell r="N8002" t="str">
            <v>新建</v>
          </cell>
          <cell r="O8002" t="str">
            <v>永兴县绿茂种养农民专业合作社</v>
          </cell>
          <cell r="R8002" t="str">
            <v>3.5</v>
          </cell>
          <cell r="S8002" t="str">
            <v>6</v>
          </cell>
          <cell r="T8002" t="str">
            <v>VZ75431023</v>
          </cell>
          <cell r="U8002">
            <v>0</v>
          </cell>
          <cell r="V8002">
            <v>0.65</v>
          </cell>
          <cell r="W8002">
            <v>0.65</v>
          </cell>
        </row>
        <row r="8003">
          <cell r="I8003" t="str">
            <v>永兴县轮泉生态种养殖专业合作社道路</v>
          </cell>
          <cell r="J8003" t="str">
            <v>1312F4310230003</v>
          </cell>
          <cell r="K8003" t="str">
            <v>资源产业路</v>
          </cell>
          <cell r="L8003" t="str">
            <v>三类地区</v>
          </cell>
          <cell r="M8003"/>
          <cell r="N8003" t="str">
            <v>升级改造（提质改造）</v>
          </cell>
          <cell r="O8003" t="str">
            <v>永兴县轮泉生态种养殖专业合作社</v>
          </cell>
          <cell r="R8003" t="str">
            <v>3.5</v>
          </cell>
          <cell r="S8003" t="str">
            <v>6</v>
          </cell>
          <cell r="T8003" t="str">
            <v>Y427431023</v>
          </cell>
          <cell r="U8003">
            <v>0</v>
          </cell>
          <cell r="V8003">
            <v>2.89</v>
          </cell>
          <cell r="W8003">
            <v>2.89</v>
          </cell>
        </row>
        <row r="8004">
          <cell r="I8004" t="str">
            <v>永兴县马田扬家坳农业开发有限公司道路</v>
          </cell>
          <cell r="J8004" t="str">
            <v>1312F4310230025</v>
          </cell>
          <cell r="K8004" t="str">
            <v>资源产业路</v>
          </cell>
          <cell r="L8004" t="str">
            <v>三类地区</v>
          </cell>
          <cell r="M8004"/>
          <cell r="N8004" t="str">
            <v>新建</v>
          </cell>
          <cell r="O8004" t="str">
            <v>永兴县马田扬家坳农业开发有限公司</v>
          </cell>
          <cell r="R8004" t="str">
            <v>3.5</v>
          </cell>
          <cell r="S8004" t="str">
            <v>6</v>
          </cell>
          <cell r="T8004" t="str">
            <v>C646431023</v>
          </cell>
          <cell r="U8004">
            <v>0</v>
          </cell>
          <cell r="V8004">
            <v>2.15</v>
          </cell>
          <cell r="W8004">
            <v>2.15</v>
          </cell>
        </row>
        <row r="8005">
          <cell r="I8005" t="str">
            <v>永兴县润桦农业开发基地连接路</v>
          </cell>
          <cell r="J8005" t="str">
            <v>1312F4310230014</v>
          </cell>
          <cell r="K8005" t="str">
            <v>资源产业路</v>
          </cell>
          <cell r="L8005" t="str">
            <v>三类地区</v>
          </cell>
          <cell r="M8005"/>
          <cell r="N8005" t="str">
            <v>升级改造（提质改造）</v>
          </cell>
          <cell r="O8005" t="str">
            <v>永兴县润桦农业开发有限公司</v>
          </cell>
          <cell r="R8005" t="str">
            <v>3.5</v>
          </cell>
          <cell r="S8005" t="str">
            <v>6</v>
          </cell>
          <cell r="T8005" t="str">
            <v>无</v>
          </cell>
          <cell r="U8005">
            <v>0</v>
          </cell>
          <cell r="V8005">
            <v>1.26</v>
          </cell>
          <cell r="W8005">
            <v>1.26</v>
          </cell>
        </row>
        <row r="8006">
          <cell r="I8006" t="str">
            <v>永兴县山水银都休闲庄园基地连接路</v>
          </cell>
          <cell r="J8006" t="str">
            <v>1312F4310230017</v>
          </cell>
          <cell r="K8006" t="str">
            <v>资源产业路</v>
          </cell>
          <cell r="L8006" t="str">
            <v>三类地区</v>
          </cell>
          <cell r="M8006"/>
          <cell r="N8006" t="str">
            <v>新建</v>
          </cell>
          <cell r="O8006" t="str">
            <v>永兴县山水银都休闲庄园有限公司</v>
          </cell>
          <cell r="R8006" t="str">
            <v>3.5</v>
          </cell>
          <cell r="S8006" t="str">
            <v>6</v>
          </cell>
          <cell r="T8006" t="str">
            <v>无</v>
          </cell>
          <cell r="U8006">
            <v>0</v>
          </cell>
          <cell r="V8006">
            <v>1.93</v>
          </cell>
          <cell r="W8006">
            <v>1.93</v>
          </cell>
        </row>
        <row r="8007">
          <cell r="I8007" t="str">
            <v>永兴县双合安丰种养殖专业合作社连接路</v>
          </cell>
          <cell r="J8007" t="str">
            <v>131201F4310230028</v>
          </cell>
          <cell r="K8007" t="str">
            <v>资源产业路</v>
          </cell>
          <cell r="L8007" t="str">
            <v>三类地区</v>
          </cell>
          <cell r="M8007"/>
          <cell r="N8007" t="str">
            <v>新建</v>
          </cell>
          <cell r="O8007" t="str">
            <v>永兴县双合安丰种养殖专业合作社</v>
          </cell>
          <cell r="R8007" t="str">
            <v>3.5</v>
          </cell>
          <cell r="S8007" t="str">
            <v>6</v>
          </cell>
          <cell r="T8007" t="str">
            <v>VZ53431023</v>
          </cell>
          <cell r="U8007">
            <v>0</v>
          </cell>
          <cell r="V8007">
            <v>1.23</v>
          </cell>
          <cell r="W8007">
            <v>1.23</v>
          </cell>
        </row>
        <row r="8008">
          <cell r="I8008" t="str">
            <v>永兴县喜岭种养殖专业合作社道路</v>
          </cell>
          <cell r="J8008" t="str">
            <v>1312F4310230027</v>
          </cell>
          <cell r="K8008" t="str">
            <v>资源产业路</v>
          </cell>
          <cell r="L8008" t="str">
            <v>三类地区</v>
          </cell>
          <cell r="M8008"/>
          <cell r="N8008" t="str">
            <v>新建</v>
          </cell>
          <cell r="O8008" t="str">
            <v>永兴县喜岭种养殖专业合作社</v>
          </cell>
          <cell r="R8008" t="str">
            <v>3.5</v>
          </cell>
          <cell r="S8008" t="str">
            <v>6</v>
          </cell>
          <cell r="T8008" t="str">
            <v>无</v>
          </cell>
          <cell r="U8008">
            <v>0</v>
          </cell>
          <cell r="V8008">
            <v>0.92600000000000005</v>
          </cell>
          <cell r="W8008">
            <v>0.92600000000000005</v>
          </cell>
        </row>
        <row r="8009">
          <cell r="I8009" t="str">
            <v>永兴县现代农业基地道路</v>
          </cell>
          <cell r="J8009" t="str">
            <v>1312F4310230019</v>
          </cell>
          <cell r="K8009" t="str">
            <v>资源产业路</v>
          </cell>
          <cell r="L8009" t="str">
            <v>三类地区</v>
          </cell>
          <cell r="M8009"/>
          <cell r="N8009" t="str">
            <v>升级改造（提质改造）</v>
          </cell>
          <cell r="O8009" t="str">
            <v>永兴县现代农业发展有限公司</v>
          </cell>
          <cell r="R8009" t="str">
            <v>3.5</v>
          </cell>
          <cell r="S8009" t="str">
            <v>6</v>
          </cell>
          <cell r="T8009" t="str">
            <v>C418431023</v>
          </cell>
          <cell r="U8009">
            <v>0</v>
          </cell>
          <cell r="V8009">
            <v>1.67</v>
          </cell>
          <cell r="W8009">
            <v>1.67</v>
          </cell>
        </row>
        <row r="8010">
          <cell r="I8010" t="str">
            <v>永兴县湘州生态种养殖基地连接路</v>
          </cell>
          <cell r="J8010" t="str">
            <v>131201F4310230001</v>
          </cell>
          <cell r="K8010" t="str">
            <v>资源产业路</v>
          </cell>
          <cell r="L8010" t="str">
            <v>三类地区</v>
          </cell>
          <cell r="M8010"/>
          <cell r="N8010" t="str">
            <v>新建</v>
          </cell>
          <cell r="O8010" t="str">
            <v>永兴县湘州生态种养殖基地</v>
          </cell>
          <cell r="R8010" t="str">
            <v>3.5</v>
          </cell>
          <cell r="S8010" t="str">
            <v>6</v>
          </cell>
          <cell r="T8010" t="str">
            <v>VZ28431023</v>
          </cell>
          <cell r="U8010">
            <v>0</v>
          </cell>
          <cell r="V8010">
            <v>2.0499999999999998</v>
          </cell>
          <cell r="W8010">
            <v>2.0499999999999998</v>
          </cell>
        </row>
        <row r="8011">
          <cell r="I8011" t="str">
            <v>永兴县祥得力种养殖专业合作社连接路</v>
          </cell>
          <cell r="J8011" t="str">
            <v>131201F4310230005</v>
          </cell>
          <cell r="K8011" t="str">
            <v>资源产业路</v>
          </cell>
          <cell r="L8011" t="str">
            <v>三类地区</v>
          </cell>
          <cell r="M8011"/>
          <cell r="N8011" t="str">
            <v>新建</v>
          </cell>
          <cell r="O8011" t="str">
            <v>永兴县祥得力种养殖专业合作社</v>
          </cell>
          <cell r="R8011" t="str">
            <v>3.5</v>
          </cell>
          <cell r="S8011" t="str">
            <v>6</v>
          </cell>
          <cell r="T8011" t="str">
            <v>VZ34431023</v>
          </cell>
          <cell r="U8011">
            <v>0</v>
          </cell>
          <cell r="V8011">
            <v>0.81</v>
          </cell>
          <cell r="W8011">
            <v>0.81</v>
          </cell>
        </row>
        <row r="8012">
          <cell r="I8012" t="str">
            <v>永兴县羊乌种养殖专业合作社生猪规模化养殖基地连接路</v>
          </cell>
          <cell r="J8012" t="str">
            <v>1312F4310230040</v>
          </cell>
          <cell r="K8012" t="str">
            <v>资源产业路</v>
          </cell>
          <cell r="L8012" t="str">
            <v>三类地区</v>
          </cell>
          <cell r="M8012"/>
          <cell r="O8012" t="str">
            <v>永兴县羊乌种养殖专业合作社生猪规模化养殖基地</v>
          </cell>
          <cell r="R8012" t="str">
            <v>0</v>
          </cell>
          <cell r="S8012" t="str">
            <v>6</v>
          </cell>
          <cell r="T8012" t="str">
            <v>无</v>
          </cell>
          <cell r="U8012">
            <v>0</v>
          </cell>
          <cell r="V8012">
            <v>0.81</v>
          </cell>
          <cell r="W8012">
            <v>0.81</v>
          </cell>
        </row>
        <row r="8013">
          <cell r="I8013" t="str">
            <v>永兴县漾下川坦种养殖基地道路</v>
          </cell>
          <cell r="J8013" t="str">
            <v>1312F4310230023</v>
          </cell>
          <cell r="K8013" t="str">
            <v>资源产业路</v>
          </cell>
          <cell r="L8013" t="str">
            <v>三类地区</v>
          </cell>
          <cell r="M8013"/>
          <cell r="N8013" t="str">
            <v>新建</v>
          </cell>
          <cell r="O8013" t="str">
            <v>永兴漾下川坦种养殖专业合作社</v>
          </cell>
          <cell r="R8013" t="str">
            <v>3.5</v>
          </cell>
          <cell r="S8013" t="str">
            <v>6</v>
          </cell>
          <cell r="T8013" t="str">
            <v>无</v>
          </cell>
          <cell r="U8013">
            <v>0</v>
          </cell>
          <cell r="V8013">
            <v>2.2599999999999998</v>
          </cell>
          <cell r="W8013">
            <v>2.2599999999999998</v>
          </cell>
        </row>
        <row r="8014">
          <cell r="I8014" t="str">
            <v>永兴县亿森生态农业发展有限公司连接路</v>
          </cell>
          <cell r="J8014" t="str">
            <v>1312F4310230036</v>
          </cell>
          <cell r="K8014" t="str">
            <v>资源产业路</v>
          </cell>
          <cell r="L8014" t="str">
            <v>三类地区</v>
          </cell>
          <cell r="M8014"/>
          <cell r="N8014" t="str">
            <v>新建</v>
          </cell>
          <cell r="O8014" t="str">
            <v>永兴县亿森生态农业发展有限公司</v>
          </cell>
          <cell r="R8014" t="str">
            <v>0</v>
          </cell>
          <cell r="S8014" t="str">
            <v>6</v>
          </cell>
          <cell r="T8014" t="str">
            <v>无</v>
          </cell>
          <cell r="U8014">
            <v>0</v>
          </cell>
          <cell r="V8014">
            <v>0.752</v>
          </cell>
          <cell r="W8014">
            <v>0.752</v>
          </cell>
        </row>
        <row r="8015">
          <cell r="I8015" t="str">
            <v>永兴县银之都种养殖专业合作社连接路</v>
          </cell>
          <cell r="J8015" t="str">
            <v>131201F4310230016</v>
          </cell>
          <cell r="K8015" t="str">
            <v>资源产业路</v>
          </cell>
          <cell r="L8015" t="str">
            <v>三类地区</v>
          </cell>
          <cell r="M8015"/>
          <cell r="N8015" t="str">
            <v>新建</v>
          </cell>
          <cell r="O8015" t="str">
            <v>永兴县银之都种养殖专业合作社</v>
          </cell>
          <cell r="R8015" t="str">
            <v>3.5</v>
          </cell>
          <cell r="S8015" t="str">
            <v>6</v>
          </cell>
          <cell r="T8015" t="str">
            <v>VZ43431023</v>
          </cell>
          <cell r="U8015">
            <v>0</v>
          </cell>
          <cell r="V8015">
            <v>0.98</v>
          </cell>
          <cell r="W8015">
            <v>0.98</v>
          </cell>
        </row>
        <row r="8016">
          <cell r="I8016" t="str">
            <v>永兴县油麻镇田平养殖场连接路</v>
          </cell>
          <cell r="J8016" t="str">
            <v>131201F4310230010</v>
          </cell>
          <cell r="K8016" t="str">
            <v>资源产业路</v>
          </cell>
          <cell r="L8016" t="str">
            <v>三类地区</v>
          </cell>
          <cell r="M8016"/>
          <cell r="N8016" t="str">
            <v>新建</v>
          </cell>
          <cell r="O8016" t="str">
            <v>永兴县油麻镇田平养殖场</v>
          </cell>
          <cell r="R8016" t="str">
            <v>3.5</v>
          </cell>
          <cell r="S8016" t="str">
            <v>6</v>
          </cell>
          <cell r="T8016" t="str">
            <v>VZ37431023</v>
          </cell>
          <cell r="U8016">
            <v>0</v>
          </cell>
          <cell r="V8016">
            <v>0.55000000000000004</v>
          </cell>
          <cell r="W8016">
            <v>0.55000000000000004</v>
          </cell>
        </row>
        <row r="8017">
          <cell r="I8017" t="str">
            <v>永兴县原滋源食品公司道路</v>
          </cell>
          <cell r="J8017" t="str">
            <v>1312F4310230005</v>
          </cell>
          <cell r="K8017" t="str">
            <v>资源产业路</v>
          </cell>
          <cell r="L8017" t="str">
            <v>三类地区</v>
          </cell>
          <cell r="M8017"/>
          <cell r="N8017" t="str">
            <v>新建</v>
          </cell>
          <cell r="O8017" t="str">
            <v>永兴县原滋源食品有限公司</v>
          </cell>
          <cell r="R8017" t="str">
            <v>3.5</v>
          </cell>
          <cell r="S8017" t="str">
            <v>6</v>
          </cell>
          <cell r="T8017" t="str">
            <v>无</v>
          </cell>
          <cell r="U8017">
            <v>0</v>
          </cell>
          <cell r="V8017">
            <v>0.21</v>
          </cell>
          <cell r="W8017">
            <v>0.21</v>
          </cell>
        </row>
        <row r="8018">
          <cell r="I8018" t="str">
            <v>永兴县云业种养殖专业合作社连接路</v>
          </cell>
          <cell r="J8018" t="str">
            <v>131201F4310230013</v>
          </cell>
          <cell r="K8018" t="str">
            <v>资源产业路</v>
          </cell>
          <cell r="L8018" t="str">
            <v>三类地区</v>
          </cell>
          <cell r="M8018"/>
          <cell r="N8018" t="str">
            <v>新建</v>
          </cell>
          <cell r="O8018" t="str">
            <v>永兴县云业种养殖专业合作社</v>
          </cell>
          <cell r="R8018" t="str">
            <v>3.5</v>
          </cell>
          <cell r="S8018" t="str">
            <v>6</v>
          </cell>
          <cell r="T8018" t="str">
            <v>VZ40431023</v>
          </cell>
          <cell r="U8018">
            <v>0</v>
          </cell>
          <cell r="V8018">
            <v>1.5</v>
          </cell>
          <cell r="W8018">
            <v>1.5</v>
          </cell>
        </row>
        <row r="8019">
          <cell r="I8019" t="str">
            <v>永兴县张家洲农业发展有限公司（黄牛冲养殖场）连接路</v>
          </cell>
          <cell r="J8019" t="str">
            <v>131201F4310230015</v>
          </cell>
          <cell r="K8019" t="str">
            <v>资源产业路</v>
          </cell>
          <cell r="L8019" t="str">
            <v>三类地区</v>
          </cell>
          <cell r="M8019"/>
          <cell r="N8019" t="str">
            <v>新建</v>
          </cell>
          <cell r="O8019" t="str">
            <v>永兴县张家洲农业发展有限公司（黄牛冲养殖场）</v>
          </cell>
          <cell r="R8019" t="str">
            <v>3.5</v>
          </cell>
          <cell r="S8019" t="str">
            <v>6</v>
          </cell>
          <cell r="T8019" t="str">
            <v>VZ42431023</v>
          </cell>
          <cell r="U8019">
            <v>0</v>
          </cell>
          <cell r="V8019">
            <v>1.37</v>
          </cell>
          <cell r="W8019">
            <v>1.37</v>
          </cell>
        </row>
        <row r="8020">
          <cell r="I8020" t="str">
            <v>永兴县正邦养殖有限公司连接路</v>
          </cell>
          <cell r="J8020" t="str">
            <v>131201F4310230002</v>
          </cell>
          <cell r="K8020" t="str">
            <v>资源产业路</v>
          </cell>
          <cell r="L8020" t="str">
            <v>三类地区</v>
          </cell>
          <cell r="M8020"/>
          <cell r="N8020" t="str">
            <v>新建</v>
          </cell>
          <cell r="O8020" t="str">
            <v>永兴县正邦养殖有限公司</v>
          </cell>
          <cell r="R8020" t="str">
            <v>3.5</v>
          </cell>
          <cell r="S8020" t="str">
            <v>6</v>
          </cell>
          <cell r="T8020" t="str">
            <v>VZ29431023</v>
          </cell>
          <cell r="U8020">
            <v>0</v>
          </cell>
          <cell r="V8020">
            <v>2.133</v>
          </cell>
          <cell r="W8020">
            <v>2.133</v>
          </cell>
        </row>
        <row r="8021">
          <cell r="I8021" t="str">
            <v>永兴县志坚冰糖橙专业合作社连接路</v>
          </cell>
          <cell r="J8021" t="str">
            <v>131201F4310230012</v>
          </cell>
          <cell r="K8021" t="str">
            <v>资源产业路</v>
          </cell>
          <cell r="L8021" t="str">
            <v>三类地区</v>
          </cell>
          <cell r="M8021"/>
          <cell r="N8021" t="str">
            <v>新建</v>
          </cell>
          <cell r="O8021" t="str">
            <v>永兴县志坚冰糖橙专业合作社</v>
          </cell>
          <cell r="R8021" t="str">
            <v>3.5</v>
          </cell>
          <cell r="S8021" t="str">
            <v>6</v>
          </cell>
          <cell r="T8021" t="str">
            <v>VZ39431023</v>
          </cell>
          <cell r="U8021">
            <v>0</v>
          </cell>
          <cell r="V8021">
            <v>1.05</v>
          </cell>
          <cell r="W8021">
            <v>1.05</v>
          </cell>
        </row>
        <row r="8022">
          <cell r="I8022" t="str">
            <v>永兴县众富生态种养基地道路</v>
          </cell>
          <cell r="J8022" t="str">
            <v>1312F4310230011</v>
          </cell>
          <cell r="K8022" t="str">
            <v>资源产业路</v>
          </cell>
          <cell r="L8022" t="str">
            <v>三类地区</v>
          </cell>
          <cell r="M8022"/>
          <cell r="N8022" t="str">
            <v>新建</v>
          </cell>
          <cell r="O8022" t="str">
            <v>永兴县众富生态种养专业合作社</v>
          </cell>
          <cell r="R8022" t="str">
            <v>3.5</v>
          </cell>
          <cell r="S8022" t="str">
            <v>6</v>
          </cell>
          <cell r="T8022" t="str">
            <v>无</v>
          </cell>
          <cell r="U8022">
            <v>0</v>
          </cell>
          <cell r="V8022">
            <v>0.61</v>
          </cell>
          <cell r="W8022">
            <v>0.61</v>
          </cell>
        </row>
        <row r="8023">
          <cell r="I8023" t="str">
            <v>永兴县资永生态种养殖农民专业合作社连接路</v>
          </cell>
          <cell r="J8023" t="str">
            <v>131201F4310230033</v>
          </cell>
          <cell r="K8023" t="str">
            <v>资源产业路</v>
          </cell>
          <cell r="L8023" t="str">
            <v>三类地区</v>
          </cell>
          <cell r="M8023"/>
          <cell r="N8023" t="str">
            <v>新建</v>
          </cell>
          <cell r="O8023" t="str">
            <v>永兴县资永生态种养殖农民专业合作社</v>
          </cell>
          <cell r="R8023" t="str">
            <v>3.5</v>
          </cell>
          <cell r="S8023" t="str">
            <v>6</v>
          </cell>
          <cell r="T8023" t="str">
            <v>VZ57431023</v>
          </cell>
          <cell r="U8023">
            <v>0</v>
          </cell>
          <cell r="V8023">
            <v>0.38</v>
          </cell>
          <cell r="W8023">
            <v>0.38</v>
          </cell>
        </row>
        <row r="8024">
          <cell r="I8024" t="str">
            <v>永兴县鑫御农园有限公司（员外园农庄）道路</v>
          </cell>
          <cell r="J8024" t="str">
            <v>1312F4310230021</v>
          </cell>
          <cell r="K8024" t="str">
            <v>资源产业路</v>
          </cell>
          <cell r="L8024" t="str">
            <v>三类地区</v>
          </cell>
          <cell r="M8024"/>
          <cell r="N8024" t="str">
            <v>升级改造（提质改造）</v>
          </cell>
          <cell r="O8024" t="str">
            <v>永兴县鑫御农园有限公司（员外园农庄）</v>
          </cell>
          <cell r="R8024" t="str">
            <v>3.5</v>
          </cell>
          <cell r="S8024" t="str">
            <v>6</v>
          </cell>
          <cell r="T8024" t="str">
            <v>无</v>
          </cell>
          <cell r="U8024">
            <v>0</v>
          </cell>
          <cell r="V8024">
            <v>0.89</v>
          </cell>
          <cell r="W8024">
            <v>0.89</v>
          </cell>
        </row>
        <row r="8025">
          <cell r="I8025" t="str">
            <v>永兴县鲢鱼种养殖专业合作社连接路</v>
          </cell>
          <cell r="J8025" t="str">
            <v>131201F4310230034</v>
          </cell>
          <cell r="K8025" t="str">
            <v>资源产业路</v>
          </cell>
          <cell r="L8025" t="str">
            <v>三类地区</v>
          </cell>
          <cell r="M8025"/>
          <cell r="N8025" t="str">
            <v>新建</v>
          </cell>
          <cell r="O8025" t="str">
            <v>永兴县鲢鱼种养殖专业合作社</v>
          </cell>
          <cell r="R8025" t="str">
            <v>3.5</v>
          </cell>
          <cell r="S8025" t="str">
            <v>6</v>
          </cell>
          <cell r="T8025" t="str">
            <v>VZ58431023</v>
          </cell>
          <cell r="U8025">
            <v>0</v>
          </cell>
          <cell r="V8025">
            <v>1.24</v>
          </cell>
          <cell r="W8025">
            <v>1.24</v>
          </cell>
        </row>
        <row r="8026">
          <cell r="I8026" t="str">
            <v>永兴鑫汇种养殖专业合作社连接路</v>
          </cell>
          <cell r="J8026" t="str">
            <v>131201F4310230030</v>
          </cell>
          <cell r="K8026" t="str">
            <v>资源产业路</v>
          </cell>
          <cell r="L8026" t="str">
            <v>三类地区</v>
          </cell>
          <cell r="M8026"/>
          <cell r="N8026" t="str">
            <v>新建</v>
          </cell>
          <cell r="O8026" t="str">
            <v>永兴鑫汇种养殖专业合作社</v>
          </cell>
          <cell r="R8026" t="str">
            <v>3.5</v>
          </cell>
          <cell r="S8026" t="str">
            <v>6(4.5)</v>
          </cell>
          <cell r="T8026" t="str">
            <v>Y428431023</v>
          </cell>
          <cell r="U8026">
            <v>0</v>
          </cell>
          <cell r="V8026">
            <v>1</v>
          </cell>
          <cell r="W8026">
            <v>1</v>
          </cell>
        </row>
        <row r="8027">
          <cell r="I8027" t="str">
            <v>新森活农业综合产业园连接X268道路</v>
          </cell>
          <cell r="J8027" t="str">
            <v>1312F4310240002</v>
          </cell>
          <cell r="K8027" t="str">
            <v>资源产业路</v>
          </cell>
          <cell r="L8027" t="str">
            <v>三类地区</v>
          </cell>
          <cell r="M8027"/>
          <cell r="N8027" t="str">
            <v>新建</v>
          </cell>
          <cell r="O8027" t="str">
            <v>新森活农业综合产业园</v>
          </cell>
          <cell r="R8027" t="str">
            <v>3</v>
          </cell>
          <cell r="S8027" t="str">
            <v>6</v>
          </cell>
          <cell r="T8027" t="str">
            <v>无</v>
          </cell>
          <cell r="U8027">
            <v>0</v>
          </cell>
          <cell r="V8027">
            <v>1.7</v>
          </cell>
          <cell r="W8027">
            <v>1.7</v>
          </cell>
        </row>
        <row r="8028">
          <cell r="I8028" t="str">
            <v>湖南省嘉禾县嘉广瑞牡丹园连接X003道路</v>
          </cell>
          <cell r="J8028" t="str">
            <v>1312F4310240005</v>
          </cell>
          <cell r="K8028" t="str">
            <v>资源产业路</v>
          </cell>
          <cell r="L8028" t="str">
            <v>三类地区</v>
          </cell>
          <cell r="M8028"/>
          <cell r="N8028" t="str">
            <v>新建</v>
          </cell>
          <cell r="O8028" t="str">
            <v>湖南省嘉禾县嘉广瑞牡丹园</v>
          </cell>
          <cell r="R8028" t="str">
            <v>3</v>
          </cell>
          <cell r="S8028" t="str">
            <v>6</v>
          </cell>
          <cell r="T8028" t="str">
            <v>无</v>
          </cell>
          <cell r="U8028">
            <v>0</v>
          </cell>
          <cell r="V8028">
            <v>2.2200000000000002</v>
          </cell>
          <cell r="W8028">
            <v>2.2200000000000002</v>
          </cell>
        </row>
        <row r="8029">
          <cell r="I8029" t="str">
            <v>北纬25度富硒产业园连接S227道路</v>
          </cell>
          <cell r="J8029" t="str">
            <v>1312F4310240008</v>
          </cell>
          <cell r="K8029" t="str">
            <v>资源产业路</v>
          </cell>
          <cell r="L8029" t="str">
            <v>三类地区</v>
          </cell>
          <cell r="M8029"/>
          <cell r="N8029" t="str">
            <v>新建</v>
          </cell>
          <cell r="O8029" t="str">
            <v>北纬25度富硒产业园</v>
          </cell>
          <cell r="R8029" t="str">
            <v>0</v>
          </cell>
          <cell r="S8029" t="str">
            <v>6</v>
          </cell>
          <cell r="T8029" t="str">
            <v>无</v>
          </cell>
          <cell r="U8029">
            <v>0</v>
          </cell>
          <cell r="V8029">
            <v>3</v>
          </cell>
          <cell r="W8029">
            <v>3</v>
          </cell>
        </row>
        <row r="8030">
          <cell r="I8030" t="str">
            <v>嘉禾县麻冲岩生猪养殖专业合作社连接G234出口路</v>
          </cell>
          <cell r="J8030" t="str">
            <v>1312F4310240001</v>
          </cell>
          <cell r="K8030" t="str">
            <v>资源产业路</v>
          </cell>
          <cell r="L8030" t="str">
            <v>三类地区</v>
          </cell>
          <cell r="M8030"/>
          <cell r="N8030" t="str">
            <v>新建</v>
          </cell>
          <cell r="O8030" t="str">
            <v>嘉禾县坦坪镇李良红欣隆养殖专业合作社</v>
          </cell>
          <cell r="R8030" t="str">
            <v>0</v>
          </cell>
          <cell r="S8030" t="str">
            <v>6</v>
          </cell>
          <cell r="T8030" t="str">
            <v>无</v>
          </cell>
          <cell r="U8030">
            <v>0</v>
          </cell>
          <cell r="V8030">
            <v>1.62</v>
          </cell>
          <cell r="W8030">
            <v>1.62</v>
          </cell>
        </row>
        <row r="8031">
          <cell r="I8031" t="str">
            <v>嘉禾县正隆牧业发展有限公司连接X078道路</v>
          </cell>
          <cell r="J8031" t="str">
            <v>1312F4310240004</v>
          </cell>
          <cell r="K8031" t="str">
            <v>资源产业路</v>
          </cell>
          <cell r="L8031" t="str">
            <v>三类地区</v>
          </cell>
          <cell r="M8031"/>
          <cell r="N8031" t="str">
            <v>新建</v>
          </cell>
          <cell r="O8031" t="str">
            <v>嘉禾县正隆牧业发展有限公司</v>
          </cell>
          <cell r="R8031" t="str">
            <v>4</v>
          </cell>
          <cell r="S8031" t="str">
            <v>6</v>
          </cell>
          <cell r="T8031" t="str">
            <v>C058431024</v>
          </cell>
          <cell r="U8031">
            <v>0</v>
          </cell>
          <cell r="V8031">
            <v>1.2</v>
          </cell>
          <cell r="W8031">
            <v>1.2</v>
          </cell>
        </row>
        <row r="8032">
          <cell r="I8032" t="str">
            <v>嘉禾县广发镇惠民农机专业合作社连接X183道路</v>
          </cell>
          <cell r="J8032" t="str">
            <v>1312F4310240012</v>
          </cell>
          <cell r="K8032" t="str">
            <v>资源产业路</v>
          </cell>
          <cell r="L8032" t="str">
            <v>三类地区</v>
          </cell>
          <cell r="M8032"/>
          <cell r="N8032" t="str">
            <v>新建</v>
          </cell>
          <cell r="O8032" t="str">
            <v>嘉禾县广发镇惠民农机专业合作社</v>
          </cell>
          <cell r="R8032" t="str">
            <v>0</v>
          </cell>
          <cell r="S8032" t="str">
            <v>6</v>
          </cell>
          <cell r="T8032" t="str">
            <v>无</v>
          </cell>
          <cell r="U8032">
            <v>0</v>
          </cell>
          <cell r="V8032">
            <v>1.24</v>
          </cell>
          <cell r="W8032">
            <v>1.24</v>
          </cell>
        </row>
        <row r="8033">
          <cell r="I8033" t="str">
            <v>汇景现代农业生态观光园连接G234道路</v>
          </cell>
          <cell r="J8033" t="str">
            <v>1312F4310240007</v>
          </cell>
          <cell r="K8033" t="str">
            <v>资源产业路</v>
          </cell>
          <cell r="L8033" t="str">
            <v>三类地区</v>
          </cell>
          <cell r="M8033"/>
          <cell r="N8033" t="str">
            <v>新建</v>
          </cell>
          <cell r="O8033" t="str">
            <v>汇景现代农业生态观光园</v>
          </cell>
          <cell r="S8033" t="str">
            <v>6</v>
          </cell>
          <cell r="T8033" t="str">
            <v>无</v>
          </cell>
          <cell r="U8033">
            <v>0</v>
          </cell>
          <cell r="V8033">
            <v>2.2999999999999998</v>
          </cell>
          <cell r="W8033">
            <v>2.2999999999999998</v>
          </cell>
        </row>
        <row r="8034">
          <cell r="I8034" t="str">
            <v>嘉禾县凤凰山生态养殖专业合作社牲猪及家禽养殖生态园连接G357道路</v>
          </cell>
          <cell r="J8034" t="str">
            <v>1312F4310240011</v>
          </cell>
          <cell r="K8034" t="str">
            <v>资源产业路</v>
          </cell>
          <cell r="L8034" t="str">
            <v>三类地区</v>
          </cell>
          <cell r="M8034"/>
          <cell r="N8034" t="str">
            <v>新建</v>
          </cell>
          <cell r="O8034" t="str">
            <v>嘉禾县凤凰山生态养殖专业合作社牲猪及家禽养殖生态园</v>
          </cell>
          <cell r="R8034" t="str">
            <v>0</v>
          </cell>
          <cell r="S8034" t="str">
            <v>6</v>
          </cell>
          <cell r="T8034" t="str">
            <v>无</v>
          </cell>
          <cell r="U8034">
            <v>0</v>
          </cell>
          <cell r="V8034">
            <v>1</v>
          </cell>
          <cell r="W8034">
            <v>1</v>
          </cell>
        </row>
        <row r="8035">
          <cell r="I8035" t="str">
            <v>嘉禾县永祖岭生态养殖专业合作社连接X003道路</v>
          </cell>
          <cell r="J8035" t="str">
            <v>1312F4310240009</v>
          </cell>
          <cell r="K8035" t="str">
            <v>资源产业路</v>
          </cell>
          <cell r="L8035" t="str">
            <v>三类地区</v>
          </cell>
          <cell r="M8035"/>
          <cell r="N8035" t="str">
            <v>新建</v>
          </cell>
          <cell r="O8035" t="str">
            <v>嘉禾县永祖岭生态养殖专业合作社</v>
          </cell>
          <cell r="R8035" t="str">
            <v>0</v>
          </cell>
          <cell r="S8035" t="str">
            <v>6</v>
          </cell>
          <cell r="T8035" t="str">
            <v>无</v>
          </cell>
          <cell r="U8035">
            <v>0</v>
          </cell>
          <cell r="V8035">
            <v>1.9</v>
          </cell>
          <cell r="W8035">
            <v>1.9</v>
          </cell>
        </row>
        <row r="8036">
          <cell r="I8036" t="str">
            <v>嘉禾县广发华军生态农业庄园连接S215道路</v>
          </cell>
          <cell r="J8036" t="str">
            <v>1312F4310240013</v>
          </cell>
          <cell r="K8036" t="str">
            <v>资源产业路</v>
          </cell>
          <cell r="L8036" t="str">
            <v>三类地区</v>
          </cell>
          <cell r="M8036"/>
          <cell r="N8036" t="str">
            <v>新建</v>
          </cell>
          <cell r="O8036" t="str">
            <v>嘉禾县广发华军生态农业庄园</v>
          </cell>
          <cell r="R8036" t="str">
            <v>0</v>
          </cell>
          <cell r="S8036" t="str">
            <v>6</v>
          </cell>
          <cell r="T8036" t="str">
            <v>无</v>
          </cell>
          <cell r="U8036">
            <v>0</v>
          </cell>
          <cell r="V8036">
            <v>0.65</v>
          </cell>
          <cell r="W8036">
            <v>0.65</v>
          </cell>
        </row>
        <row r="8037">
          <cell r="I8037" t="str">
            <v>嘉禾县观音山庄生态农业开发有限公司连接G234道路</v>
          </cell>
          <cell r="J8037" t="str">
            <v>1312F4310240006</v>
          </cell>
          <cell r="K8037" t="str">
            <v>资源产业路</v>
          </cell>
          <cell r="L8037" t="str">
            <v>三类地区</v>
          </cell>
          <cell r="M8037"/>
          <cell r="N8037" t="str">
            <v>新建</v>
          </cell>
          <cell r="O8037" t="str">
            <v>嘉禾县观音山庄生态农业开发有限公司</v>
          </cell>
          <cell r="R8037" t="str">
            <v>0.5</v>
          </cell>
          <cell r="S8037" t="str">
            <v>6</v>
          </cell>
          <cell r="T8037" t="str">
            <v>无</v>
          </cell>
          <cell r="U8037">
            <v>0</v>
          </cell>
          <cell r="V8037">
            <v>0.6</v>
          </cell>
          <cell r="W8037">
            <v>0.6</v>
          </cell>
        </row>
        <row r="8038">
          <cell r="I8038" t="str">
            <v>嘉禾县平世水果专业合作社连接G357道路</v>
          </cell>
          <cell r="J8038" t="str">
            <v>1312F4310240010</v>
          </cell>
          <cell r="K8038" t="str">
            <v>资源产业路</v>
          </cell>
          <cell r="L8038" t="str">
            <v>三类地区</v>
          </cell>
          <cell r="M8038"/>
          <cell r="N8038" t="str">
            <v>新建</v>
          </cell>
          <cell r="O8038" t="str">
            <v>嘉禾县平世水果专业合作社</v>
          </cell>
          <cell r="R8038" t="str">
            <v>0</v>
          </cell>
          <cell r="S8038" t="str">
            <v>6</v>
          </cell>
          <cell r="T8038" t="str">
            <v>无</v>
          </cell>
          <cell r="U8038">
            <v>0</v>
          </cell>
          <cell r="V8038">
            <v>1.99</v>
          </cell>
          <cell r="W8038">
            <v>1.99</v>
          </cell>
        </row>
        <row r="8039">
          <cell r="I8039" t="str">
            <v>嘉禾县程峰农牧有限公司连接G357道路</v>
          </cell>
          <cell r="J8039" t="str">
            <v>1312F4310240003</v>
          </cell>
          <cell r="K8039" t="str">
            <v>资源产业路</v>
          </cell>
          <cell r="L8039" t="str">
            <v>三类地区</v>
          </cell>
          <cell r="M8039"/>
          <cell r="N8039" t="str">
            <v>新建</v>
          </cell>
          <cell r="O8039" t="str">
            <v>嘉禾县程峰农牧有限公司</v>
          </cell>
          <cell r="R8039" t="str">
            <v>0</v>
          </cell>
          <cell r="S8039" t="str">
            <v>6</v>
          </cell>
          <cell r="T8039" t="str">
            <v>无</v>
          </cell>
          <cell r="U8039">
            <v>0</v>
          </cell>
          <cell r="V8039">
            <v>4.24</v>
          </cell>
          <cell r="W8039">
            <v>4.24</v>
          </cell>
        </row>
        <row r="8040">
          <cell r="I8040" t="str">
            <v>“农牧达”桐井高粱种植基地产业路</v>
          </cell>
          <cell r="J8040" t="str">
            <v>1312F4310240093</v>
          </cell>
          <cell r="K8040" t="str">
            <v>资源产业路</v>
          </cell>
          <cell r="L8040" t="str">
            <v>三类地区</v>
          </cell>
          <cell r="M8040"/>
          <cell r="N8040" t="str">
            <v>升级改造（提质改造）</v>
          </cell>
          <cell r="O8040" t="str">
            <v>“农牧达”桐井高粱种植基地</v>
          </cell>
          <cell r="S8040" t="str">
            <v>6</v>
          </cell>
          <cell r="T8040" t="str">
            <v>Y819431024</v>
          </cell>
          <cell r="U8040">
            <v>0</v>
          </cell>
          <cell r="V8040">
            <v>4.8</v>
          </cell>
          <cell r="W8040">
            <v>4.8</v>
          </cell>
        </row>
        <row r="8041">
          <cell r="I8041" t="str">
            <v>背底塘水果种植基地产业路</v>
          </cell>
          <cell r="J8041" t="str">
            <v>1312F4310240027</v>
          </cell>
          <cell r="K8041" t="str">
            <v>资源产业路</v>
          </cell>
          <cell r="L8041" t="str">
            <v>三类地区</v>
          </cell>
          <cell r="M8041"/>
          <cell r="N8041" t="str">
            <v>升级改造（提质改造）</v>
          </cell>
          <cell r="O8041" t="str">
            <v>背底塘水果种植基地</v>
          </cell>
          <cell r="R8041" t="str">
            <v>4</v>
          </cell>
          <cell r="S8041" t="str">
            <v>6</v>
          </cell>
          <cell r="T8041" t="str">
            <v>C96A431024</v>
          </cell>
          <cell r="U8041">
            <v>0</v>
          </cell>
          <cell r="V8041">
            <v>0.83</v>
          </cell>
          <cell r="W8041">
            <v>0.83</v>
          </cell>
        </row>
        <row r="8042">
          <cell r="I8042" t="str">
            <v>标典科技有限公司产业路</v>
          </cell>
          <cell r="J8042" t="str">
            <v>1312F4310240055</v>
          </cell>
          <cell r="K8042" t="str">
            <v>资源产业路</v>
          </cell>
          <cell r="L8042" t="str">
            <v>三类地区</v>
          </cell>
          <cell r="M8042"/>
          <cell r="N8042" t="str">
            <v>升级改造（提质改造）</v>
          </cell>
          <cell r="O8042" t="str">
            <v>标典科技有限公司</v>
          </cell>
          <cell r="R8042" t="str">
            <v>3.5</v>
          </cell>
          <cell r="S8042" t="str">
            <v>6</v>
          </cell>
          <cell r="T8042" t="str">
            <v>Y806431024</v>
          </cell>
          <cell r="U8042">
            <v>0</v>
          </cell>
          <cell r="V8042">
            <v>1.17</v>
          </cell>
          <cell r="W8042">
            <v>1.17</v>
          </cell>
        </row>
        <row r="8043">
          <cell r="I8043" t="str">
            <v>昌喜绿色食品种养殖场产业路</v>
          </cell>
          <cell r="J8043" t="str">
            <v>1312F4310240028</v>
          </cell>
          <cell r="K8043" t="str">
            <v>资源产业路</v>
          </cell>
          <cell r="L8043" t="str">
            <v>三类地区</v>
          </cell>
          <cell r="M8043"/>
          <cell r="N8043" t="str">
            <v>新建</v>
          </cell>
          <cell r="O8043" t="str">
            <v>昌喜绿色食品种养殖场</v>
          </cell>
          <cell r="R8043" t="str">
            <v>0</v>
          </cell>
          <cell r="S8043" t="str">
            <v>6</v>
          </cell>
          <cell r="T8043" t="str">
            <v>无</v>
          </cell>
          <cell r="U8043">
            <v>0</v>
          </cell>
          <cell r="V8043">
            <v>1</v>
          </cell>
          <cell r="W8043">
            <v>1</v>
          </cell>
        </row>
        <row r="8044">
          <cell r="I8044" t="str">
            <v>甫口村产业园连接S571道路</v>
          </cell>
          <cell r="J8044" t="str">
            <v>1312F4310240014</v>
          </cell>
          <cell r="K8044" t="str">
            <v>资源产业路</v>
          </cell>
          <cell r="L8044" t="str">
            <v>三类地区</v>
          </cell>
          <cell r="M8044"/>
          <cell r="N8044" t="str">
            <v>升级改造（提质改造）</v>
          </cell>
          <cell r="O8044" t="str">
            <v>甫口村产业园</v>
          </cell>
          <cell r="R8044" t="str">
            <v>0</v>
          </cell>
          <cell r="S8044" t="str">
            <v>6</v>
          </cell>
          <cell r="T8044" t="str">
            <v>无</v>
          </cell>
          <cell r="U8044">
            <v>0</v>
          </cell>
          <cell r="V8044">
            <v>1.05</v>
          </cell>
          <cell r="W8044">
            <v>1.05</v>
          </cell>
        </row>
        <row r="8045">
          <cell r="I8045" t="str">
            <v>甫口村惠达种养殖基地产业路</v>
          </cell>
          <cell r="J8045" t="str">
            <v>1312F4310240070</v>
          </cell>
          <cell r="K8045" t="str">
            <v>资源产业路</v>
          </cell>
          <cell r="L8045" t="str">
            <v>三类地区</v>
          </cell>
          <cell r="M8045"/>
          <cell r="N8045" t="str">
            <v>升级改造（提质改造）</v>
          </cell>
          <cell r="O8045" t="str">
            <v>甫口村惠达种养殖基地</v>
          </cell>
          <cell r="R8045" t="str">
            <v>0</v>
          </cell>
          <cell r="S8045" t="str">
            <v>6</v>
          </cell>
          <cell r="T8045" t="str">
            <v>无</v>
          </cell>
          <cell r="U8045">
            <v>0</v>
          </cell>
          <cell r="V8045">
            <v>0.86</v>
          </cell>
          <cell r="W8045">
            <v>0.86</v>
          </cell>
        </row>
        <row r="8046">
          <cell r="I8046" t="str">
            <v>甫口种养殖专业合作社大塘背养殖场产业路</v>
          </cell>
          <cell r="J8046" t="str">
            <v>1312F4310240019</v>
          </cell>
          <cell r="K8046" t="str">
            <v>资源产业路</v>
          </cell>
          <cell r="L8046" t="str">
            <v>三类地区</v>
          </cell>
          <cell r="M8046"/>
          <cell r="N8046" t="str">
            <v>新建</v>
          </cell>
          <cell r="O8046" t="str">
            <v>甫口种养殖专业合作社大塘背养殖场</v>
          </cell>
          <cell r="R8046" t="str">
            <v>0</v>
          </cell>
          <cell r="S8046" t="str">
            <v>6</v>
          </cell>
          <cell r="T8046" t="str">
            <v>无</v>
          </cell>
          <cell r="U8046">
            <v>0</v>
          </cell>
          <cell r="V8046">
            <v>1.05</v>
          </cell>
          <cell r="W8046">
            <v>1.05</v>
          </cell>
        </row>
        <row r="8047">
          <cell r="I8047" t="str">
            <v>湖南省华升农业湘江源蔬菜产业园产业路</v>
          </cell>
          <cell r="J8047" t="str">
            <v>1312F4310240018</v>
          </cell>
          <cell r="K8047" t="str">
            <v>资源产业路</v>
          </cell>
          <cell r="L8047" t="str">
            <v>三类地区</v>
          </cell>
          <cell r="M8047"/>
          <cell r="N8047" t="str">
            <v>新建</v>
          </cell>
          <cell r="O8047" t="str">
            <v>湖南省华升农业湘江源蔬菜产业园</v>
          </cell>
          <cell r="R8047" t="str">
            <v>3.5</v>
          </cell>
          <cell r="S8047" t="str">
            <v>6</v>
          </cell>
          <cell r="T8047" t="str">
            <v>无</v>
          </cell>
          <cell r="U8047">
            <v>0</v>
          </cell>
          <cell r="V8047">
            <v>1.7</v>
          </cell>
          <cell r="W8047">
            <v>1.7</v>
          </cell>
        </row>
        <row r="8048">
          <cell r="I8048" t="str">
            <v>湖南震丰农业科技开发有限公司产业路</v>
          </cell>
          <cell r="J8048" t="str">
            <v>1312F4310240065</v>
          </cell>
          <cell r="K8048" t="str">
            <v>资源产业路</v>
          </cell>
          <cell r="L8048" t="str">
            <v>三类地区</v>
          </cell>
          <cell r="M8048"/>
          <cell r="N8048" t="str">
            <v>升级改造（提质改造）</v>
          </cell>
          <cell r="O8048" t="str">
            <v>湖南震丰农业科技开发有限公司</v>
          </cell>
          <cell r="R8048" t="str">
            <v>0</v>
          </cell>
          <cell r="S8048" t="str">
            <v>6</v>
          </cell>
          <cell r="T8048" t="str">
            <v>无</v>
          </cell>
          <cell r="U8048">
            <v>0</v>
          </cell>
          <cell r="V8048">
            <v>2.8</v>
          </cell>
          <cell r="W8048">
            <v>2.8</v>
          </cell>
        </row>
        <row r="8049">
          <cell r="I8049" t="str">
            <v>湖南中农正邦生态农业发展有限公司嘉禾分公司产业路</v>
          </cell>
          <cell r="J8049" t="str">
            <v>131201F4310240019</v>
          </cell>
          <cell r="K8049" t="str">
            <v>资源产业路</v>
          </cell>
          <cell r="L8049" t="str">
            <v>三类地区</v>
          </cell>
          <cell r="M8049"/>
          <cell r="N8049" t="str">
            <v>新建</v>
          </cell>
          <cell r="O8049" t="str">
            <v>湖南中农正邦生态农业发展有限公司嘉禾分公司</v>
          </cell>
          <cell r="R8049" t="str">
            <v>3</v>
          </cell>
          <cell r="S8049" t="str">
            <v>6</v>
          </cell>
          <cell r="T8049" t="str">
            <v>无</v>
          </cell>
          <cell r="U8049">
            <v>0</v>
          </cell>
          <cell r="V8049">
            <v>2.6</v>
          </cell>
          <cell r="W8049">
            <v>2.6</v>
          </cell>
        </row>
        <row r="8050">
          <cell r="I8050" t="str">
            <v>皇峰富硒水果专业合作社产业路</v>
          </cell>
          <cell r="J8050" t="str">
            <v>131201F4310240028</v>
          </cell>
          <cell r="K8050" t="str">
            <v>资源产业路</v>
          </cell>
          <cell r="L8050" t="str">
            <v>三类地区</v>
          </cell>
          <cell r="M8050"/>
          <cell r="N8050" t="str">
            <v>新建</v>
          </cell>
          <cell r="O8050" t="str">
            <v>皇峰富硒水果专业合作社</v>
          </cell>
          <cell r="R8050" t="str">
            <v>3</v>
          </cell>
          <cell r="S8050" t="str">
            <v>6</v>
          </cell>
          <cell r="T8050" t="str">
            <v>无</v>
          </cell>
          <cell r="U8050">
            <v>0</v>
          </cell>
          <cell r="V8050">
            <v>0.6</v>
          </cell>
          <cell r="W8050">
            <v>0.6</v>
          </cell>
        </row>
        <row r="8051">
          <cell r="I8051" t="str">
            <v>嘉禾创新硒源种养合作社优质水稻种植基地产业路</v>
          </cell>
          <cell r="J8051" t="str">
            <v>1312F4310240031</v>
          </cell>
          <cell r="K8051" t="str">
            <v>资源产业路</v>
          </cell>
          <cell r="L8051" t="str">
            <v>三类地区</v>
          </cell>
          <cell r="M8051"/>
          <cell r="N8051" t="str">
            <v>升级改造（提质改造）</v>
          </cell>
          <cell r="O8051" t="str">
            <v>嘉禾创新硒源种养合作社优质水稻种植基地</v>
          </cell>
          <cell r="R8051" t="str">
            <v>3.5</v>
          </cell>
          <cell r="S8051" t="str">
            <v>6</v>
          </cell>
          <cell r="T8051" t="str">
            <v>无</v>
          </cell>
          <cell r="U8051">
            <v>0</v>
          </cell>
          <cell r="V8051">
            <v>0.96</v>
          </cell>
          <cell r="W8051">
            <v>0.96</v>
          </cell>
        </row>
        <row r="8052">
          <cell r="I8052" t="str">
            <v>嘉禾雷六平竹木生产基地产业路</v>
          </cell>
          <cell r="J8052" t="str">
            <v>1312F4310240049</v>
          </cell>
          <cell r="K8052" t="str">
            <v>资源产业路</v>
          </cell>
          <cell r="L8052" t="str">
            <v>三类地区</v>
          </cell>
          <cell r="M8052"/>
          <cell r="N8052" t="str">
            <v>新建</v>
          </cell>
          <cell r="O8052" t="str">
            <v>嘉禾雷六平竹木生产基地</v>
          </cell>
          <cell r="R8052" t="str">
            <v>2.5</v>
          </cell>
          <cell r="S8052" t="str">
            <v>6(4.5)</v>
          </cell>
          <cell r="T8052" t="str">
            <v>无</v>
          </cell>
          <cell r="U8052">
            <v>0</v>
          </cell>
          <cell r="V8052">
            <v>1.5</v>
          </cell>
          <cell r="W8052">
            <v>1.5</v>
          </cell>
        </row>
        <row r="8053">
          <cell r="I8053" t="str">
            <v>嘉禾县背岭生态农业种植合作社产业路</v>
          </cell>
          <cell r="J8053" t="str">
            <v>131201F4310240005</v>
          </cell>
          <cell r="K8053" t="str">
            <v>资源产业路</v>
          </cell>
          <cell r="L8053" t="str">
            <v>三类地区</v>
          </cell>
          <cell r="M8053"/>
          <cell r="N8053" t="str">
            <v>新建</v>
          </cell>
          <cell r="O8053" t="str">
            <v>嘉禾县背岭生态农业种植合作社</v>
          </cell>
          <cell r="R8053" t="str">
            <v>0</v>
          </cell>
          <cell r="S8053" t="str">
            <v>6</v>
          </cell>
          <cell r="T8053" t="str">
            <v>无</v>
          </cell>
          <cell r="U8053">
            <v>0</v>
          </cell>
          <cell r="V8053">
            <v>1.4</v>
          </cell>
          <cell r="W8053">
            <v>1.4</v>
          </cell>
        </row>
        <row r="8054">
          <cell r="I8054" t="str">
            <v>嘉禾县大蛇岭生态养殖场产业路</v>
          </cell>
          <cell r="J8054" t="str">
            <v>1312F4310240038</v>
          </cell>
          <cell r="K8054" t="str">
            <v>资源产业路</v>
          </cell>
          <cell r="L8054" t="str">
            <v>三类地区</v>
          </cell>
          <cell r="M8054"/>
          <cell r="N8054" t="str">
            <v>升级改造（提质改造）</v>
          </cell>
          <cell r="O8054" t="str">
            <v>嘉禾县大蛇岭生态养殖场</v>
          </cell>
          <cell r="R8054" t="str">
            <v>0</v>
          </cell>
          <cell r="S8054" t="str">
            <v>6</v>
          </cell>
          <cell r="T8054" t="str">
            <v>无</v>
          </cell>
          <cell r="U8054">
            <v>0</v>
          </cell>
          <cell r="V8054">
            <v>1.1000000000000001</v>
          </cell>
          <cell r="W8054">
            <v>1.1000000000000001</v>
          </cell>
        </row>
        <row r="8055">
          <cell r="I8055" t="str">
            <v>嘉禾县丰家水产养殖专业合作社产业路</v>
          </cell>
          <cell r="J8055" t="str">
            <v>131201F4310240033</v>
          </cell>
          <cell r="K8055" t="str">
            <v>资源产业路</v>
          </cell>
          <cell r="L8055" t="str">
            <v>三类地区</v>
          </cell>
          <cell r="M8055"/>
          <cell r="N8055" t="str">
            <v>升级改造（提质改造）</v>
          </cell>
          <cell r="O8055" t="str">
            <v>嘉禾县丰家水产养殖专业合作社</v>
          </cell>
          <cell r="R8055" t="str">
            <v>3</v>
          </cell>
          <cell r="S8055" t="str">
            <v>6</v>
          </cell>
          <cell r="T8055" t="str">
            <v>无</v>
          </cell>
          <cell r="U8055">
            <v>0</v>
          </cell>
          <cell r="V8055">
            <v>0.9</v>
          </cell>
          <cell r="W8055">
            <v>0.9</v>
          </cell>
        </row>
        <row r="8056">
          <cell r="I8056" t="str">
            <v>嘉禾县丰盈种养专业合作社产业路</v>
          </cell>
          <cell r="J8056" t="str">
            <v>131201F4310240007</v>
          </cell>
          <cell r="K8056" t="str">
            <v>资源产业路</v>
          </cell>
          <cell r="L8056" t="str">
            <v>三类地区</v>
          </cell>
          <cell r="M8056"/>
          <cell r="N8056" t="str">
            <v>新建</v>
          </cell>
          <cell r="O8056" t="str">
            <v>嘉禾县丰盈种养专业合作社</v>
          </cell>
          <cell r="R8056" t="str">
            <v>0</v>
          </cell>
          <cell r="S8056" t="str">
            <v>6</v>
          </cell>
          <cell r="T8056" t="str">
            <v>无</v>
          </cell>
          <cell r="U8056">
            <v>0</v>
          </cell>
          <cell r="V8056">
            <v>0.7</v>
          </cell>
          <cell r="W8056">
            <v>0.7</v>
          </cell>
        </row>
        <row r="8057">
          <cell r="I8057" t="str">
            <v>嘉禾县富硒酥脆枣种植专业合作社产业路</v>
          </cell>
          <cell r="J8057" t="str">
            <v>1312F4310240045</v>
          </cell>
          <cell r="K8057" t="str">
            <v>资源产业路</v>
          </cell>
          <cell r="L8057" t="str">
            <v>三类地区</v>
          </cell>
          <cell r="M8057"/>
          <cell r="N8057" t="str">
            <v>升级改造（提质改造）</v>
          </cell>
          <cell r="O8057" t="str">
            <v>嘉禾县富硒酥脆枣种植专业合作社</v>
          </cell>
          <cell r="R8057" t="str">
            <v>0</v>
          </cell>
          <cell r="S8057" t="str">
            <v>6</v>
          </cell>
          <cell r="T8057" t="str">
            <v>无</v>
          </cell>
          <cell r="U8057">
            <v>0</v>
          </cell>
          <cell r="V8057">
            <v>2.81</v>
          </cell>
          <cell r="W8057">
            <v>2.81</v>
          </cell>
        </row>
        <row r="8058">
          <cell r="I8058" t="str">
            <v>嘉禾县富硒园科技生态种植养殖专业合作社产业路</v>
          </cell>
          <cell r="J8058" t="str">
            <v>131201F4310240018</v>
          </cell>
          <cell r="K8058" t="str">
            <v>资源产业路</v>
          </cell>
          <cell r="L8058" t="str">
            <v>三类地区</v>
          </cell>
          <cell r="M8058"/>
          <cell r="N8058" t="str">
            <v>升级改造（提质改造）</v>
          </cell>
          <cell r="O8058" t="str">
            <v>嘉禾县富硒园科技生态种植养殖专业合作社</v>
          </cell>
          <cell r="R8058" t="str">
            <v>3.5</v>
          </cell>
          <cell r="S8058" t="str">
            <v>6</v>
          </cell>
          <cell r="T8058" t="str">
            <v>无</v>
          </cell>
          <cell r="U8058">
            <v>0</v>
          </cell>
          <cell r="V8058">
            <v>0.8</v>
          </cell>
          <cell r="W8058">
            <v>0.8</v>
          </cell>
        </row>
        <row r="8059">
          <cell r="I8059" t="str">
            <v>嘉禾县荷叶湾生态农业开发有限公司产业路</v>
          </cell>
          <cell r="J8059" t="str">
            <v>1312F4310240098</v>
          </cell>
          <cell r="K8059" t="str">
            <v>资源产业路</v>
          </cell>
          <cell r="L8059" t="str">
            <v>三类地区</v>
          </cell>
          <cell r="M8059"/>
          <cell r="N8059" t="str">
            <v>新建</v>
          </cell>
          <cell r="O8059" t="str">
            <v>嘉禾县荷叶湾生态农业开发有限公司</v>
          </cell>
          <cell r="R8059" t="str">
            <v>0</v>
          </cell>
          <cell r="S8059" t="str">
            <v>6</v>
          </cell>
          <cell r="T8059" t="str">
            <v>无</v>
          </cell>
          <cell r="U8059">
            <v>0</v>
          </cell>
          <cell r="V8059">
            <v>1.69</v>
          </cell>
          <cell r="W8059">
            <v>1.69</v>
          </cell>
        </row>
        <row r="8060">
          <cell r="I8060" t="str">
            <v>嘉禾县红家山种植专业合作社产业路</v>
          </cell>
          <cell r="J8060" t="str">
            <v>131201F4310240022</v>
          </cell>
          <cell r="K8060" t="str">
            <v>资源产业路</v>
          </cell>
          <cell r="L8060" t="str">
            <v>三类地区</v>
          </cell>
          <cell r="M8060"/>
          <cell r="N8060" t="str">
            <v>升级改造（提质改造）</v>
          </cell>
          <cell r="O8060" t="str">
            <v>嘉禾县红家山种植专业合作社</v>
          </cell>
          <cell r="R8060" t="str">
            <v>3</v>
          </cell>
          <cell r="S8060" t="str">
            <v>6</v>
          </cell>
          <cell r="T8060" t="str">
            <v>无</v>
          </cell>
          <cell r="U8060">
            <v>0</v>
          </cell>
          <cell r="V8060">
            <v>0.8</v>
          </cell>
          <cell r="W8060">
            <v>0.8</v>
          </cell>
        </row>
        <row r="8061">
          <cell r="I8061" t="str">
            <v>嘉禾县华山雾浓茶种植专业合作社连接路</v>
          </cell>
          <cell r="J8061" t="str">
            <v>1312F4310240105</v>
          </cell>
          <cell r="K8061" t="str">
            <v>资源产业路</v>
          </cell>
          <cell r="L8061" t="str">
            <v>三类地区</v>
          </cell>
          <cell r="M8061"/>
          <cell r="O8061" t="str">
            <v>嘉禾县华山雾浓茶种植专业合作社</v>
          </cell>
          <cell r="R8061" t="str">
            <v>3.5</v>
          </cell>
          <cell r="S8061" t="str">
            <v>6</v>
          </cell>
          <cell r="T8061" t="str">
            <v>无</v>
          </cell>
          <cell r="U8061">
            <v>0</v>
          </cell>
          <cell r="V8061">
            <v>2.5</v>
          </cell>
          <cell r="W8061">
            <v>2.5</v>
          </cell>
        </row>
        <row r="8062">
          <cell r="I8062" t="str">
            <v>嘉禾县华章种养合作社产业路</v>
          </cell>
          <cell r="J8062" t="str">
            <v>1312F4310240100</v>
          </cell>
          <cell r="K8062" t="str">
            <v>资源产业路</v>
          </cell>
          <cell r="L8062" t="str">
            <v>三类地区</v>
          </cell>
          <cell r="M8062"/>
          <cell r="N8062" t="str">
            <v>新建</v>
          </cell>
          <cell r="O8062" t="str">
            <v>嘉禾县华章种养合作社</v>
          </cell>
          <cell r="R8062" t="str">
            <v>0</v>
          </cell>
          <cell r="S8062" t="str">
            <v>6</v>
          </cell>
          <cell r="T8062" t="str">
            <v>无</v>
          </cell>
          <cell r="U8062">
            <v>0</v>
          </cell>
          <cell r="V8062">
            <v>2.5</v>
          </cell>
          <cell r="W8062">
            <v>2.5</v>
          </cell>
        </row>
        <row r="8063">
          <cell r="I8063" t="str">
            <v>嘉禾县佳塘富硒生态种养殖专业合作社产业路</v>
          </cell>
          <cell r="J8063" t="str">
            <v>131201F4310240009</v>
          </cell>
          <cell r="K8063" t="str">
            <v>资源产业路</v>
          </cell>
          <cell r="L8063" t="str">
            <v>三类地区</v>
          </cell>
          <cell r="M8063"/>
          <cell r="N8063" t="str">
            <v>新建</v>
          </cell>
          <cell r="O8063" t="str">
            <v>嘉禾县佳塘富硒生态种养殖专业合作社</v>
          </cell>
          <cell r="R8063" t="str">
            <v>0</v>
          </cell>
          <cell r="S8063" t="str">
            <v>6</v>
          </cell>
          <cell r="T8063" t="str">
            <v>无</v>
          </cell>
          <cell r="U8063">
            <v>0</v>
          </cell>
          <cell r="V8063">
            <v>2.0699999999999998</v>
          </cell>
          <cell r="W8063">
            <v>2.0699999999999998</v>
          </cell>
        </row>
        <row r="8064">
          <cell r="I8064" t="str">
            <v>嘉禾县娇娇种养家庭农场产业路</v>
          </cell>
          <cell r="J8064" t="str">
            <v>131201F4310240035</v>
          </cell>
          <cell r="K8064" t="str">
            <v>资源产业路</v>
          </cell>
          <cell r="L8064" t="str">
            <v>三类地区</v>
          </cell>
          <cell r="M8064"/>
          <cell r="N8064" t="str">
            <v>新建</v>
          </cell>
          <cell r="O8064" t="str">
            <v>嘉禾县娇娇种养家庭农场</v>
          </cell>
          <cell r="R8064" t="str">
            <v>3</v>
          </cell>
          <cell r="S8064" t="str">
            <v>6</v>
          </cell>
          <cell r="T8064" t="str">
            <v>无</v>
          </cell>
          <cell r="U8064">
            <v>0</v>
          </cell>
          <cell r="V8064">
            <v>0.5</v>
          </cell>
          <cell r="W8064">
            <v>0.5</v>
          </cell>
        </row>
        <row r="8065">
          <cell r="I8065" t="str">
            <v>嘉禾县雷公井优质水稻种植专业合作社产业路</v>
          </cell>
          <cell r="J8065" t="str">
            <v>1312F4310240022</v>
          </cell>
          <cell r="K8065" t="str">
            <v>资源产业路</v>
          </cell>
          <cell r="L8065" t="str">
            <v>三类地区</v>
          </cell>
          <cell r="M8065"/>
          <cell r="N8065" t="str">
            <v>新建</v>
          </cell>
          <cell r="O8065" t="str">
            <v>嘉禾县雷公井优质水稻种植专业合作社</v>
          </cell>
          <cell r="R8065" t="str">
            <v>0</v>
          </cell>
          <cell r="S8065" t="str">
            <v>6</v>
          </cell>
          <cell r="T8065" t="str">
            <v>无</v>
          </cell>
          <cell r="U8065">
            <v>0</v>
          </cell>
          <cell r="V8065">
            <v>0.7</v>
          </cell>
          <cell r="W8065">
            <v>0.7</v>
          </cell>
        </row>
        <row r="8066">
          <cell r="I8066" t="str">
            <v>嘉禾县李小林优质水稻种植基地产业路</v>
          </cell>
          <cell r="J8066" t="str">
            <v>1312F4310240039</v>
          </cell>
          <cell r="K8066" t="str">
            <v>资源产业路</v>
          </cell>
          <cell r="L8066" t="str">
            <v>三类地区</v>
          </cell>
          <cell r="M8066"/>
          <cell r="N8066" t="str">
            <v>升级改造（提质改造）</v>
          </cell>
          <cell r="O8066" t="str">
            <v>嘉禾县李小林优质水稻种植基地</v>
          </cell>
          <cell r="R8066" t="str">
            <v>0</v>
          </cell>
          <cell r="S8066" t="str">
            <v>6</v>
          </cell>
          <cell r="T8066" t="str">
            <v>无</v>
          </cell>
          <cell r="U8066">
            <v>0</v>
          </cell>
          <cell r="V8066">
            <v>0.81</v>
          </cell>
          <cell r="W8066">
            <v>0.81</v>
          </cell>
        </row>
        <row r="8067">
          <cell r="I8067" t="str">
            <v>嘉禾县莲荷兴源养殖场产业路</v>
          </cell>
          <cell r="J8067" t="str">
            <v>131201F4310240006</v>
          </cell>
          <cell r="K8067" t="str">
            <v>资源产业路</v>
          </cell>
          <cell r="L8067" t="str">
            <v>三类地区</v>
          </cell>
          <cell r="M8067"/>
          <cell r="N8067" t="str">
            <v>升级改造（提质改造）</v>
          </cell>
          <cell r="O8067" t="str">
            <v>嘉禾县莲荷兴源养殖场</v>
          </cell>
          <cell r="R8067" t="str">
            <v>3</v>
          </cell>
          <cell r="S8067" t="str">
            <v>6</v>
          </cell>
          <cell r="T8067" t="str">
            <v>X196431024</v>
          </cell>
          <cell r="U8067">
            <v>0</v>
          </cell>
          <cell r="V8067">
            <v>2.68</v>
          </cell>
          <cell r="W8067">
            <v>2.68</v>
          </cell>
        </row>
        <row r="8068">
          <cell r="I8068" t="str">
            <v>嘉禾县林胜生态农业产业路</v>
          </cell>
          <cell r="J8068" t="str">
            <v>1312F4310240097</v>
          </cell>
          <cell r="K8068" t="str">
            <v>资源产业路</v>
          </cell>
          <cell r="L8068" t="str">
            <v>三类地区</v>
          </cell>
          <cell r="M8068"/>
          <cell r="N8068" t="str">
            <v>升级改造（提质改造）</v>
          </cell>
          <cell r="O8068" t="str">
            <v>嘉禾县林胜生态农业产业园</v>
          </cell>
          <cell r="R8068" t="str">
            <v>3</v>
          </cell>
          <cell r="S8068" t="str">
            <v>6</v>
          </cell>
          <cell r="T8068" t="str">
            <v>Y818431024</v>
          </cell>
          <cell r="U8068">
            <v>0</v>
          </cell>
          <cell r="V8068">
            <v>4.5</v>
          </cell>
          <cell r="W8068">
            <v>4.5</v>
          </cell>
        </row>
        <row r="8069">
          <cell r="I8069" t="str">
            <v>嘉禾县龙潭镇金塘村烤烟种植基地连接路</v>
          </cell>
          <cell r="J8069" t="str">
            <v>1312F4310240106</v>
          </cell>
          <cell r="K8069" t="str">
            <v>资源产业路</v>
          </cell>
          <cell r="L8069" t="str">
            <v>三类地区</v>
          </cell>
          <cell r="M8069"/>
          <cell r="O8069" t="str">
            <v>嘉禾县龙潭镇金塘村烤烟种植基地</v>
          </cell>
          <cell r="R8069" t="str">
            <v>3.5</v>
          </cell>
          <cell r="S8069" t="str">
            <v>6</v>
          </cell>
          <cell r="T8069" t="str">
            <v>无</v>
          </cell>
          <cell r="U8069">
            <v>0</v>
          </cell>
          <cell r="V8069">
            <v>1</v>
          </cell>
          <cell r="W8069">
            <v>1</v>
          </cell>
        </row>
        <row r="8070">
          <cell r="I8070" t="str">
            <v>嘉禾县龙潭镇龙旺村王阳甫果木种植专业基地连接路</v>
          </cell>
          <cell r="J8070" t="str">
            <v>1312F4310240107</v>
          </cell>
          <cell r="K8070" t="str">
            <v>资源产业路</v>
          </cell>
          <cell r="L8070" t="str">
            <v>三类地区</v>
          </cell>
          <cell r="M8070"/>
          <cell r="O8070" t="str">
            <v>嘉禾县龙潭镇龙旺村王阳甫果木种植专业基地</v>
          </cell>
          <cell r="R8070" t="str">
            <v>3.5</v>
          </cell>
          <cell r="S8070" t="str">
            <v>6</v>
          </cell>
          <cell r="T8070" t="str">
            <v>无</v>
          </cell>
          <cell r="U8070">
            <v>0</v>
          </cell>
          <cell r="V8070">
            <v>1</v>
          </cell>
          <cell r="W8070">
            <v>1</v>
          </cell>
        </row>
        <row r="8071">
          <cell r="I8071" t="str">
            <v>嘉禾县麻冲岩生猪专业合作社产业路</v>
          </cell>
          <cell r="J8071" t="str">
            <v>1312F4310240099</v>
          </cell>
          <cell r="K8071" t="str">
            <v>资源产业路</v>
          </cell>
          <cell r="L8071" t="str">
            <v>三类地区</v>
          </cell>
          <cell r="M8071"/>
          <cell r="N8071" t="str">
            <v>新建</v>
          </cell>
          <cell r="O8071" t="str">
            <v>嘉禾县麻冲岩生猪专业合作社</v>
          </cell>
          <cell r="R8071" t="str">
            <v>3</v>
          </cell>
          <cell r="S8071" t="str">
            <v>6</v>
          </cell>
          <cell r="T8071" t="str">
            <v>无</v>
          </cell>
          <cell r="U8071">
            <v>0</v>
          </cell>
          <cell r="V8071">
            <v>2.7</v>
          </cell>
          <cell r="W8071">
            <v>2.7</v>
          </cell>
        </row>
        <row r="8072">
          <cell r="I8072" t="str">
            <v>嘉禾县明星家庭农场产业路</v>
          </cell>
          <cell r="J8072" t="str">
            <v>131201F4310240037</v>
          </cell>
          <cell r="K8072" t="str">
            <v>资源产业路</v>
          </cell>
          <cell r="L8072" t="str">
            <v>三类地区</v>
          </cell>
          <cell r="M8072"/>
          <cell r="N8072" t="str">
            <v>新建</v>
          </cell>
          <cell r="O8072" t="str">
            <v>嘉禾县明星家庭农场</v>
          </cell>
          <cell r="R8072" t="str">
            <v>3</v>
          </cell>
          <cell r="S8072" t="str">
            <v>6</v>
          </cell>
          <cell r="T8072" t="str">
            <v>无</v>
          </cell>
          <cell r="U8072">
            <v>0</v>
          </cell>
          <cell r="V8072">
            <v>2.5</v>
          </cell>
          <cell r="W8072">
            <v>2.5</v>
          </cell>
        </row>
        <row r="8073">
          <cell r="I8073" t="str">
            <v>嘉禾县普满乡观音山庄产业路</v>
          </cell>
          <cell r="J8073" t="str">
            <v>1312F4310240104</v>
          </cell>
          <cell r="K8073" t="str">
            <v>资源产业路</v>
          </cell>
          <cell r="L8073" t="str">
            <v>三类地区</v>
          </cell>
          <cell r="M8073"/>
          <cell r="N8073" t="str">
            <v>新建</v>
          </cell>
          <cell r="O8073" t="str">
            <v>嘉禾县普满乡观音山庄</v>
          </cell>
          <cell r="R8073" t="str">
            <v>3</v>
          </cell>
          <cell r="S8073" t="str">
            <v>6</v>
          </cell>
          <cell r="T8073" t="str">
            <v>无</v>
          </cell>
          <cell r="U8073">
            <v>0</v>
          </cell>
          <cell r="V8073">
            <v>1</v>
          </cell>
          <cell r="W8073">
            <v>1</v>
          </cell>
        </row>
        <row r="8074">
          <cell r="I8074" t="str">
            <v>嘉禾县普满乡曾家村经济联合社产业路</v>
          </cell>
          <cell r="J8074" t="str">
            <v>131201F4310240034</v>
          </cell>
          <cell r="K8074" t="str">
            <v>资源产业路</v>
          </cell>
          <cell r="L8074" t="str">
            <v>三类地区</v>
          </cell>
          <cell r="M8074"/>
          <cell r="N8074" t="str">
            <v>新建</v>
          </cell>
          <cell r="O8074" t="str">
            <v>嘉禾县普满乡曾家村经济联合社</v>
          </cell>
          <cell r="R8074" t="str">
            <v>0</v>
          </cell>
          <cell r="S8074" t="str">
            <v>6</v>
          </cell>
          <cell r="T8074" t="str">
            <v>无</v>
          </cell>
          <cell r="U8074">
            <v>0</v>
          </cell>
          <cell r="V8074">
            <v>2.1</v>
          </cell>
          <cell r="W8074">
            <v>2.1</v>
          </cell>
        </row>
        <row r="8075">
          <cell r="I8075" t="str">
            <v>嘉禾县普满乡旨贝村烤烟种植基地连接路</v>
          </cell>
          <cell r="J8075" t="str">
            <v>1312F4310240108</v>
          </cell>
          <cell r="K8075" t="str">
            <v>资源产业路</v>
          </cell>
          <cell r="L8075" t="str">
            <v>三类地区</v>
          </cell>
          <cell r="M8075"/>
          <cell r="O8075" t="str">
            <v>嘉禾县普满乡旨贝村烤烟种植基地</v>
          </cell>
          <cell r="R8075" t="str">
            <v>3.5</v>
          </cell>
          <cell r="S8075" t="str">
            <v>6</v>
          </cell>
          <cell r="T8075" t="str">
            <v>无</v>
          </cell>
          <cell r="U8075">
            <v>0</v>
          </cell>
          <cell r="V8075">
            <v>1.5</v>
          </cell>
          <cell r="W8075">
            <v>1.5</v>
          </cell>
        </row>
        <row r="8076">
          <cell r="I8076" t="str">
            <v>嘉禾县世名现代农业综合产业园产业路</v>
          </cell>
          <cell r="J8076" t="str">
            <v>131201F4310240020</v>
          </cell>
          <cell r="K8076" t="str">
            <v>资源产业路</v>
          </cell>
          <cell r="L8076" t="str">
            <v>三类地区</v>
          </cell>
          <cell r="M8076"/>
          <cell r="N8076" t="str">
            <v>升级改造（提质改造）</v>
          </cell>
          <cell r="O8076" t="str">
            <v>嘉禾县世名现代农业综合产业园</v>
          </cell>
          <cell r="R8076" t="str">
            <v>3</v>
          </cell>
          <cell r="S8076" t="str">
            <v>6</v>
          </cell>
          <cell r="T8076" t="str">
            <v>C089431024</v>
          </cell>
          <cell r="U8076">
            <v>0</v>
          </cell>
          <cell r="V8076">
            <v>3.3</v>
          </cell>
          <cell r="W8076">
            <v>3.3</v>
          </cell>
        </row>
        <row r="8077">
          <cell r="I8077" t="str">
            <v>嘉禾县水尾淡水鱼养殖产业路</v>
          </cell>
          <cell r="J8077" t="str">
            <v>131201F4310240004</v>
          </cell>
          <cell r="K8077" t="str">
            <v>资源产业路</v>
          </cell>
          <cell r="L8077" t="str">
            <v>三类地区</v>
          </cell>
          <cell r="M8077"/>
          <cell r="N8077" t="str">
            <v>新建</v>
          </cell>
          <cell r="O8077" t="str">
            <v>嘉禾县水尾淡水鱼养殖产业园</v>
          </cell>
          <cell r="R8077" t="str">
            <v>0</v>
          </cell>
          <cell r="S8077" t="str">
            <v>6</v>
          </cell>
          <cell r="T8077" t="str">
            <v>无</v>
          </cell>
          <cell r="U8077">
            <v>0</v>
          </cell>
          <cell r="V8077">
            <v>7.9</v>
          </cell>
          <cell r="W8077">
            <v>7.9</v>
          </cell>
        </row>
        <row r="8078">
          <cell r="I8078" t="str">
            <v>嘉禾县坦坪镇家威蛙业养殖场产业路</v>
          </cell>
          <cell r="J8078" t="str">
            <v>131201F4310240010</v>
          </cell>
          <cell r="K8078" t="str">
            <v>资源产业路</v>
          </cell>
          <cell r="L8078" t="str">
            <v>三类地区</v>
          </cell>
          <cell r="M8078"/>
          <cell r="N8078" t="str">
            <v>新建</v>
          </cell>
          <cell r="O8078" t="str">
            <v>嘉禾县坦坪镇家威蛙业养殖场</v>
          </cell>
          <cell r="R8078" t="str">
            <v>0</v>
          </cell>
          <cell r="S8078" t="str">
            <v>6</v>
          </cell>
          <cell r="T8078" t="str">
            <v>无</v>
          </cell>
          <cell r="U8078">
            <v>0</v>
          </cell>
          <cell r="V8078">
            <v>0.7</v>
          </cell>
          <cell r="W8078">
            <v>0.7</v>
          </cell>
        </row>
        <row r="8079">
          <cell r="I8079" t="str">
            <v>嘉禾县坦坪镇南源周明星生态种养殖专业合作社产业路</v>
          </cell>
          <cell r="J8079" t="str">
            <v>131201F4310240036</v>
          </cell>
          <cell r="K8079" t="str">
            <v>资源产业路</v>
          </cell>
          <cell r="L8079" t="str">
            <v>三类地区</v>
          </cell>
          <cell r="M8079"/>
          <cell r="N8079" t="str">
            <v>升级改造（提质改造）</v>
          </cell>
          <cell r="O8079" t="str">
            <v>嘉禾县坦坪镇南源周明星生态种养殖专业合作社</v>
          </cell>
          <cell r="R8079" t="str">
            <v>3</v>
          </cell>
          <cell r="S8079" t="str">
            <v>6</v>
          </cell>
          <cell r="T8079" t="str">
            <v>无</v>
          </cell>
          <cell r="U8079">
            <v>0</v>
          </cell>
          <cell r="V8079">
            <v>0.99</v>
          </cell>
          <cell r="W8079">
            <v>0.99</v>
          </cell>
        </row>
        <row r="8080">
          <cell r="I8080" t="str">
            <v>嘉禾县坦坪镇田心村祥泰种养专业合作社产业路</v>
          </cell>
          <cell r="J8080" t="str">
            <v>131201F4310240031</v>
          </cell>
          <cell r="K8080" t="str">
            <v>资源产业路</v>
          </cell>
          <cell r="L8080" t="str">
            <v>三类地区</v>
          </cell>
          <cell r="M8080"/>
          <cell r="N8080" t="str">
            <v>新建</v>
          </cell>
          <cell r="O8080" t="str">
            <v>嘉禾县坦坪镇田心村祥泰种养专业合作社</v>
          </cell>
          <cell r="R8080" t="str">
            <v>3</v>
          </cell>
          <cell r="S8080" t="str">
            <v>6</v>
          </cell>
          <cell r="T8080" t="str">
            <v>无</v>
          </cell>
          <cell r="U8080">
            <v>0</v>
          </cell>
          <cell r="V8080">
            <v>1.8</v>
          </cell>
          <cell r="W8080">
            <v>1.8</v>
          </cell>
        </row>
        <row r="8081">
          <cell r="I8081" t="str">
            <v>嘉禾县坦坪镇托峰种植专业合作社产业路</v>
          </cell>
          <cell r="J8081" t="str">
            <v>131201F4310240029</v>
          </cell>
          <cell r="K8081" t="str">
            <v>资源产业路</v>
          </cell>
          <cell r="L8081" t="str">
            <v>三类地区</v>
          </cell>
          <cell r="M8081"/>
          <cell r="N8081" t="str">
            <v>新建</v>
          </cell>
          <cell r="O8081" t="str">
            <v>嘉禾县坦坪镇托峰种植专业合作社</v>
          </cell>
          <cell r="R8081" t="str">
            <v>3</v>
          </cell>
          <cell r="S8081" t="str">
            <v>6</v>
          </cell>
          <cell r="T8081" t="str">
            <v>无</v>
          </cell>
          <cell r="U8081">
            <v>0</v>
          </cell>
          <cell r="V8081">
            <v>0.3</v>
          </cell>
          <cell r="W8081">
            <v>0.3</v>
          </cell>
        </row>
        <row r="8082">
          <cell r="I8082" t="str">
            <v>嘉禾县万顺家庭农场产业路</v>
          </cell>
          <cell r="J8082" t="str">
            <v>131201F4310240008</v>
          </cell>
          <cell r="K8082" t="str">
            <v>资源产业路</v>
          </cell>
          <cell r="L8082" t="str">
            <v>三类地区</v>
          </cell>
          <cell r="M8082"/>
          <cell r="N8082" t="str">
            <v>新建</v>
          </cell>
          <cell r="O8082" t="str">
            <v>嘉禾县万顺家庭农场</v>
          </cell>
          <cell r="R8082" t="str">
            <v>0</v>
          </cell>
          <cell r="S8082" t="str">
            <v>6</v>
          </cell>
          <cell r="T8082" t="str">
            <v>无</v>
          </cell>
          <cell r="U8082">
            <v>0</v>
          </cell>
          <cell r="V8082">
            <v>2.2999999999999998</v>
          </cell>
          <cell r="W8082">
            <v>2.2999999999999998</v>
          </cell>
        </row>
        <row r="8083">
          <cell r="I8083" t="str">
            <v>嘉禾县旺达养殖场产业路</v>
          </cell>
          <cell r="J8083" t="str">
            <v>1312F4310240034</v>
          </cell>
          <cell r="K8083" t="str">
            <v>资源产业路</v>
          </cell>
          <cell r="L8083" t="str">
            <v>三类地区</v>
          </cell>
          <cell r="M8083"/>
          <cell r="N8083" t="str">
            <v>升级改造（提质改造）</v>
          </cell>
          <cell r="O8083" t="str">
            <v>嘉禾县旺达养殖场</v>
          </cell>
          <cell r="R8083" t="str">
            <v>3.5</v>
          </cell>
          <cell r="S8083" t="str">
            <v>6</v>
          </cell>
          <cell r="T8083" t="str">
            <v>无</v>
          </cell>
          <cell r="U8083">
            <v>0</v>
          </cell>
          <cell r="V8083">
            <v>1.33</v>
          </cell>
          <cell r="W8083">
            <v>1.33</v>
          </cell>
        </row>
        <row r="8084">
          <cell r="I8084" t="str">
            <v>嘉禾县硒素生态养殖专业合作社产业路</v>
          </cell>
          <cell r="J8084" t="str">
            <v>131201F4310240023</v>
          </cell>
          <cell r="K8084" t="str">
            <v>资源产业路</v>
          </cell>
          <cell r="L8084" t="str">
            <v>三类地区</v>
          </cell>
          <cell r="M8084"/>
          <cell r="N8084" t="str">
            <v>新建</v>
          </cell>
          <cell r="O8084" t="str">
            <v>嘉禾县硒素生态养殖专业合作社</v>
          </cell>
          <cell r="R8084" t="str">
            <v>3</v>
          </cell>
          <cell r="S8084" t="str">
            <v>6</v>
          </cell>
          <cell r="T8084" t="str">
            <v>无</v>
          </cell>
          <cell r="U8084">
            <v>0</v>
          </cell>
          <cell r="V8084">
            <v>1.2</v>
          </cell>
          <cell r="W8084">
            <v>1.2</v>
          </cell>
        </row>
        <row r="8085">
          <cell r="I8085" t="str">
            <v>嘉禾县硒素养殖基地产业路</v>
          </cell>
          <cell r="J8085" t="str">
            <v>131201F4310240038</v>
          </cell>
          <cell r="K8085" t="str">
            <v>资源产业路</v>
          </cell>
          <cell r="L8085" t="str">
            <v>三类地区</v>
          </cell>
          <cell r="M8085"/>
          <cell r="N8085" t="str">
            <v>新建</v>
          </cell>
          <cell r="O8085" t="str">
            <v>嘉禾县硒素养殖基地</v>
          </cell>
          <cell r="R8085" t="str">
            <v>3</v>
          </cell>
          <cell r="S8085" t="str">
            <v>6</v>
          </cell>
          <cell r="T8085" t="str">
            <v>无</v>
          </cell>
          <cell r="U8085">
            <v>0</v>
          </cell>
          <cell r="V8085">
            <v>1</v>
          </cell>
          <cell r="W8085">
            <v>1</v>
          </cell>
        </row>
        <row r="8086">
          <cell r="I8086" t="str">
            <v>嘉禾县香逸生态种植专业千亩油茶园产业路</v>
          </cell>
          <cell r="J8086" t="str">
            <v>1312F4310240044</v>
          </cell>
          <cell r="K8086" t="str">
            <v>资源产业路</v>
          </cell>
          <cell r="L8086" t="str">
            <v>三类地区</v>
          </cell>
          <cell r="M8086"/>
          <cell r="N8086" t="str">
            <v>新建</v>
          </cell>
          <cell r="O8086" t="str">
            <v>嘉禾县香逸生态种植专业千亩油茶产业园</v>
          </cell>
          <cell r="R8086" t="str">
            <v>2.5</v>
          </cell>
          <cell r="S8086" t="str">
            <v>6</v>
          </cell>
          <cell r="T8086" t="str">
            <v>无</v>
          </cell>
          <cell r="U8086">
            <v>0</v>
          </cell>
          <cell r="V8086">
            <v>2.1</v>
          </cell>
          <cell r="W8086">
            <v>2.1</v>
          </cell>
        </row>
        <row r="8087">
          <cell r="I8087" t="str">
            <v>嘉禾县信美农业产业路</v>
          </cell>
          <cell r="J8087" t="str">
            <v>1312F4310240067</v>
          </cell>
          <cell r="K8087" t="str">
            <v>资源产业路</v>
          </cell>
          <cell r="L8087" t="str">
            <v>三类地区</v>
          </cell>
          <cell r="M8087"/>
          <cell r="N8087" t="str">
            <v>升级改造（提质改造）</v>
          </cell>
          <cell r="O8087" t="str">
            <v>嘉禾县信美农业有限公司</v>
          </cell>
          <cell r="R8087" t="str">
            <v>0</v>
          </cell>
          <cell r="S8087" t="str">
            <v>6</v>
          </cell>
          <cell r="T8087" t="str">
            <v>无</v>
          </cell>
          <cell r="U8087">
            <v>0</v>
          </cell>
          <cell r="V8087">
            <v>3.3</v>
          </cell>
          <cell r="W8087">
            <v>3.3</v>
          </cell>
        </row>
        <row r="8088">
          <cell r="I8088" t="str">
            <v>嘉禾县兴建种养家庭农场产业路</v>
          </cell>
          <cell r="J8088" t="str">
            <v>1312F4310240102</v>
          </cell>
          <cell r="K8088" t="str">
            <v>资源产业路</v>
          </cell>
          <cell r="L8088" t="str">
            <v>三类地区</v>
          </cell>
          <cell r="M8088"/>
          <cell r="N8088" t="str">
            <v>新建</v>
          </cell>
          <cell r="O8088" t="str">
            <v>嘉禾县兴建种养家庭农场</v>
          </cell>
          <cell r="R8088" t="str">
            <v>3</v>
          </cell>
          <cell r="S8088" t="str">
            <v>6</v>
          </cell>
          <cell r="T8088" t="str">
            <v>无</v>
          </cell>
          <cell r="U8088">
            <v>0</v>
          </cell>
          <cell r="V8088">
            <v>0.36</v>
          </cell>
          <cell r="W8088">
            <v>0.36</v>
          </cell>
        </row>
        <row r="8089">
          <cell r="I8089" t="str">
            <v>嘉禾县兴林种植专业合作社产业路</v>
          </cell>
          <cell r="J8089" t="str">
            <v>131201F4310240030</v>
          </cell>
          <cell r="K8089" t="str">
            <v>资源产业路</v>
          </cell>
          <cell r="L8089" t="str">
            <v>三类地区</v>
          </cell>
          <cell r="M8089"/>
          <cell r="N8089" t="str">
            <v>新建</v>
          </cell>
          <cell r="O8089" t="str">
            <v>嘉禾县兴林种植专业合作社</v>
          </cell>
          <cell r="R8089" t="str">
            <v>3</v>
          </cell>
          <cell r="S8089" t="str">
            <v>6</v>
          </cell>
          <cell r="T8089" t="str">
            <v>无</v>
          </cell>
          <cell r="U8089">
            <v>0</v>
          </cell>
          <cell r="V8089">
            <v>0.6</v>
          </cell>
          <cell r="W8089">
            <v>0.6</v>
          </cell>
        </row>
        <row r="8090">
          <cell r="I8090" t="str">
            <v>嘉禾县曾家家庭农场产业路</v>
          </cell>
          <cell r="J8090" t="str">
            <v>131201F4310240032</v>
          </cell>
          <cell r="K8090" t="str">
            <v>资源产业路</v>
          </cell>
          <cell r="L8090" t="str">
            <v>三类地区</v>
          </cell>
          <cell r="M8090"/>
          <cell r="N8090" t="str">
            <v>新建</v>
          </cell>
          <cell r="O8090" t="str">
            <v>嘉禾县曾家家庭农场</v>
          </cell>
          <cell r="R8090" t="str">
            <v>3</v>
          </cell>
          <cell r="S8090" t="str">
            <v>6</v>
          </cell>
          <cell r="T8090" t="str">
            <v>无</v>
          </cell>
          <cell r="U8090">
            <v>0</v>
          </cell>
          <cell r="V8090">
            <v>0.45</v>
          </cell>
          <cell r="W8090">
            <v>0.45</v>
          </cell>
        </row>
        <row r="8091">
          <cell r="I8091" t="str">
            <v>嘉禾县宅侯贡米产业园产业路</v>
          </cell>
          <cell r="J8091" t="str">
            <v>1312F4310240037</v>
          </cell>
          <cell r="K8091" t="str">
            <v>资源产业路</v>
          </cell>
          <cell r="L8091" t="str">
            <v>三类地区</v>
          </cell>
          <cell r="M8091"/>
          <cell r="N8091" t="str">
            <v>升级改造（提质改造）</v>
          </cell>
          <cell r="O8091" t="str">
            <v>嘉禾县宅侯贡米产业园</v>
          </cell>
          <cell r="R8091" t="str">
            <v>0</v>
          </cell>
          <cell r="S8091" t="str">
            <v>6.5</v>
          </cell>
          <cell r="T8091" t="str">
            <v>无</v>
          </cell>
          <cell r="U8091">
            <v>0</v>
          </cell>
          <cell r="V8091">
            <v>4.0199999999999996</v>
          </cell>
          <cell r="W8091">
            <v>4.0199999999999996</v>
          </cell>
        </row>
        <row r="8092">
          <cell r="I8092" t="str">
            <v>嘉禾县珠泉镇平世村欧元生家庭农场产业路</v>
          </cell>
          <cell r="J8092" t="str">
            <v>1312F4310240103</v>
          </cell>
          <cell r="K8092" t="str">
            <v>资源产业路</v>
          </cell>
          <cell r="L8092" t="str">
            <v>三类地区</v>
          </cell>
          <cell r="M8092"/>
          <cell r="N8092" t="str">
            <v>新建</v>
          </cell>
          <cell r="O8092" t="str">
            <v>嘉禾县珠泉镇平世村欧元生家庭农场</v>
          </cell>
          <cell r="R8092" t="str">
            <v>3</v>
          </cell>
          <cell r="S8092" t="str">
            <v>6</v>
          </cell>
          <cell r="T8092" t="str">
            <v>无</v>
          </cell>
          <cell r="U8092">
            <v>0</v>
          </cell>
          <cell r="V8092">
            <v>1.6</v>
          </cell>
          <cell r="W8092">
            <v>1.6</v>
          </cell>
        </row>
        <row r="8093">
          <cell r="I8093" t="str">
            <v>嘉禾县壮壮畜牧养殖有限公司产业路</v>
          </cell>
          <cell r="J8093" t="str">
            <v>1312F4310240094</v>
          </cell>
          <cell r="K8093" t="str">
            <v>资源产业路</v>
          </cell>
          <cell r="L8093" t="str">
            <v>三类地区</v>
          </cell>
          <cell r="M8093"/>
          <cell r="N8093" t="str">
            <v>新建</v>
          </cell>
          <cell r="O8093" t="str">
            <v>嘉禾县壮壮畜牧养殖有限公司</v>
          </cell>
          <cell r="R8093" t="str">
            <v>0</v>
          </cell>
          <cell r="S8093" t="str">
            <v>6</v>
          </cell>
          <cell r="T8093" t="str">
            <v>无</v>
          </cell>
          <cell r="U8093">
            <v>0</v>
          </cell>
          <cell r="V8093">
            <v>0.92</v>
          </cell>
          <cell r="W8093">
            <v>0.92</v>
          </cell>
        </row>
        <row r="8094">
          <cell r="I8094" t="str">
            <v>嘉南养殖场产业路</v>
          </cell>
          <cell r="J8094" t="str">
            <v>1312F4310240020</v>
          </cell>
          <cell r="K8094" t="str">
            <v>资源产业路</v>
          </cell>
          <cell r="L8094" t="str">
            <v>三类地区</v>
          </cell>
          <cell r="M8094"/>
          <cell r="N8094" t="str">
            <v>升级改造（提质改造）</v>
          </cell>
          <cell r="O8094" t="str">
            <v>嘉南养殖场</v>
          </cell>
          <cell r="R8094" t="str">
            <v>3.5</v>
          </cell>
          <cell r="S8094" t="str">
            <v>6</v>
          </cell>
          <cell r="T8094" t="str">
            <v>无</v>
          </cell>
          <cell r="U8094">
            <v>0</v>
          </cell>
          <cell r="V8094">
            <v>0.81</v>
          </cell>
          <cell r="W8094">
            <v>0.81</v>
          </cell>
        </row>
        <row r="8095">
          <cell r="I8095" t="str">
            <v>金典烟农合作社凌云基地产业路</v>
          </cell>
          <cell r="J8095" t="str">
            <v>131201F4310240011</v>
          </cell>
          <cell r="K8095" t="str">
            <v>资源产业路</v>
          </cell>
          <cell r="L8095" t="str">
            <v>三类地区</v>
          </cell>
          <cell r="M8095"/>
          <cell r="N8095" t="str">
            <v>新建</v>
          </cell>
          <cell r="O8095" t="str">
            <v>金典烟农合作社凌云基地</v>
          </cell>
          <cell r="R8095" t="str">
            <v>0</v>
          </cell>
          <cell r="S8095" t="str">
            <v>6</v>
          </cell>
          <cell r="T8095" t="str">
            <v>无</v>
          </cell>
          <cell r="U8095">
            <v>0</v>
          </cell>
          <cell r="V8095">
            <v>1.5</v>
          </cell>
          <cell r="W8095">
            <v>1.5</v>
          </cell>
        </row>
        <row r="8096">
          <cell r="I8096" t="str">
            <v>锦盛无花果种植基地产业路</v>
          </cell>
          <cell r="J8096" t="str">
            <v>1312F4310240025</v>
          </cell>
          <cell r="K8096" t="str">
            <v>资源产业路</v>
          </cell>
          <cell r="L8096" t="str">
            <v>三类地区</v>
          </cell>
          <cell r="M8096"/>
          <cell r="N8096" t="str">
            <v>新建</v>
          </cell>
          <cell r="O8096" t="str">
            <v>锦盛无花果种植基地</v>
          </cell>
          <cell r="R8096" t="str">
            <v>0</v>
          </cell>
          <cell r="S8096" t="str">
            <v>6</v>
          </cell>
          <cell r="T8096" t="str">
            <v>无</v>
          </cell>
          <cell r="U8096">
            <v>0</v>
          </cell>
          <cell r="V8096">
            <v>2.2000000000000002</v>
          </cell>
          <cell r="W8096">
            <v>2.2000000000000002</v>
          </cell>
        </row>
        <row r="8097">
          <cell r="I8097" t="str">
            <v>老莲塘村到X268产业路</v>
          </cell>
          <cell r="J8097" t="str">
            <v>1312F4310240083</v>
          </cell>
          <cell r="K8097" t="str">
            <v>资源产业路</v>
          </cell>
          <cell r="L8097" t="str">
            <v>三类地区</v>
          </cell>
          <cell r="M8097"/>
          <cell r="N8097" t="str">
            <v>新建</v>
          </cell>
          <cell r="O8097" t="str">
            <v>王阳甫果木种植专业基地</v>
          </cell>
          <cell r="R8097" t="str">
            <v>2.5</v>
          </cell>
          <cell r="S8097" t="str">
            <v>6</v>
          </cell>
          <cell r="T8097" t="str">
            <v>无</v>
          </cell>
          <cell r="U8097">
            <v>0</v>
          </cell>
          <cell r="V8097">
            <v>0.9</v>
          </cell>
          <cell r="W8097">
            <v>0.9</v>
          </cell>
        </row>
        <row r="8098">
          <cell r="I8098" t="str">
            <v>李家村经济联合社水果种植基地产业路</v>
          </cell>
          <cell r="J8098" t="str">
            <v>1312F4310240030</v>
          </cell>
          <cell r="K8098" t="str">
            <v>资源产业路</v>
          </cell>
          <cell r="L8098" t="str">
            <v>三类地区</v>
          </cell>
          <cell r="M8098"/>
          <cell r="N8098" t="str">
            <v>升级改造（提质改造）</v>
          </cell>
          <cell r="O8098" t="str">
            <v>李家村经济联合社水果种植基地</v>
          </cell>
          <cell r="R8098" t="str">
            <v>4</v>
          </cell>
          <cell r="S8098" t="str">
            <v>6</v>
          </cell>
          <cell r="T8098" t="str">
            <v>无</v>
          </cell>
          <cell r="U8098">
            <v>0</v>
          </cell>
          <cell r="V8098">
            <v>1.92</v>
          </cell>
          <cell r="W8098">
            <v>1.92</v>
          </cell>
        </row>
        <row r="8099">
          <cell r="I8099" t="str">
            <v>刘家村沙岭凹杨梅种植基地产业路</v>
          </cell>
          <cell r="J8099" t="str">
            <v>1312F4310240023</v>
          </cell>
          <cell r="K8099" t="str">
            <v>资源产业路</v>
          </cell>
          <cell r="L8099" t="str">
            <v>三类地区</v>
          </cell>
          <cell r="M8099"/>
          <cell r="N8099" t="str">
            <v>新建</v>
          </cell>
          <cell r="O8099" t="str">
            <v>刘家村沙岭凹杨梅种植基地</v>
          </cell>
          <cell r="R8099" t="str">
            <v>0</v>
          </cell>
          <cell r="S8099" t="str">
            <v>6</v>
          </cell>
          <cell r="T8099" t="str">
            <v>无</v>
          </cell>
          <cell r="U8099">
            <v>0</v>
          </cell>
          <cell r="V8099">
            <v>1.3</v>
          </cell>
          <cell r="W8099">
            <v>1.3</v>
          </cell>
        </row>
        <row r="8100">
          <cell r="I8100" t="str">
            <v>龙家坪烟草种植产业路</v>
          </cell>
          <cell r="J8100" t="str">
            <v>131201F4310240025</v>
          </cell>
          <cell r="K8100" t="str">
            <v>资源产业路</v>
          </cell>
          <cell r="L8100" t="str">
            <v>三类地区</v>
          </cell>
          <cell r="M8100"/>
          <cell r="N8100" t="str">
            <v>升级改造（提质改造）</v>
          </cell>
          <cell r="O8100" t="str">
            <v>龙家坪烟草种植</v>
          </cell>
          <cell r="R8100" t="str">
            <v>3</v>
          </cell>
          <cell r="S8100" t="str">
            <v>6</v>
          </cell>
          <cell r="T8100" t="str">
            <v>无</v>
          </cell>
          <cell r="U8100">
            <v>0</v>
          </cell>
          <cell r="V8100">
            <v>1.6</v>
          </cell>
          <cell r="W8100">
            <v>1.6</v>
          </cell>
        </row>
        <row r="8101">
          <cell r="I8101" t="str">
            <v>龙泉种植养殖基地道路</v>
          </cell>
          <cell r="J8101" t="str">
            <v>1312F4310240016</v>
          </cell>
          <cell r="K8101" t="str">
            <v>资源产业路</v>
          </cell>
          <cell r="L8101" t="str">
            <v>三类地区</v>
          </cell>
          <cell r="M8101"/>
          <cell r="N8101" t="str">
            <v>新建</v>
          </cell>
          <cell r="O8101" t="str">
            <v>龙泉种植养殖基地</v>
          </cell>
          <cell r="R8101" t="str">
            <v>0</v>
          </cell>
          <cell r="S8101" t="str">
            <v>6</v>
          </cell>
          <cell r="T8101" t="str">
            <v>无</v>
          </cell>
          <cell r="U8101">
            <v>0</v>
          </cell>
          <cell r="V8101">
            <v>1.6</v>
          </cell>
          <cell r="W8101">
            <v>1.6</v>
          </cell>
        </row>
        <row r="8102">
          <cell r="I8102" t="str">
            <v>楼胡至羊马岭产业路</v>
          </cell>
          <cell r="J8102" t="str">
            <v>1312F4310240074</v>
          </cell>
          <cell r="K8102" t="str">
            <v>资源产业路</v>
          </cell>
          <cell r="L8102" t="str">
            <v>三类地区</v>
          </cell>
          <cell r="M8102"/>
          <cell r="N8102" t="str">
            <v>升级改造（提质改造）</v>
          </cell>
          <cell r="O8102" t="str">
            <v>胡家农场</v>
          </cell>
          <cell r="R8102" t="str">
            <v>0</v>
          </cell>
          <cell r="S8102" t="str">
            <v>6</v>
          </cell>
          <cell r="T8102" t="str">
            <v>无</v>
          </cell>
          <cell r="U8102">
            <v>0</v>
          </cell>
          <cell r="V8102">
            <v>1.1000000000000001</v>
          </cell>
          <cell r="W8102">
            <v>1.1000000000000001</v>
          </cell>
        </row>
        <row r="8103">
          <cell r="I8103" t="str">
            <v>盘江村经济联合社莓茶基地产业路</v>
          </cell>
          <cell r="J8103" t="str">
            <v>1312F4310240069</v>
          </cell>
          <cell r="K8103" t="str">
            <v>资源产业路</v>
          </cell>
          <cell r="L8103" t="str">
            <v>三类地区</v>
          </cell>
          <cell r="M8103"/>
          <cell r="N8103" t="str">
            <v>升级改造（提质改造）</v>
          </cell>
          <cell r="O8103" t="str">
            <v>盘江村经济联合社莓茶基地</v>
          </cell>
          <cell r="S8103" t="str">
            <v>6</v>
          </cell>
          <cell r="T8103" t="str">
            <v>无</v>
          </cell>
          <cell r="U8103">
            <v>0</v>
          </cell>
          <cell r="V8103">
            <v>2.5</v>
          </cell>
          <cell r="W8103">
            <v>2.5</v>
          </cell>
        </row>
        <row r="8104">
          <cell r="I8104" t="str">
            <v>普满金岭花椒种植产业路</v>
          </cell>
          <cell r="J8104" t="str">
            <v>1312F4310240089</v>
          </cell>
          <cell r="K8104" t="str">
            <v>资源产业路</v>
          </cell>
          <cell r="L8104" t="str">
            <v>三类地区</v>
          </cell>
          <cell r="M8104"/>
          <cell r="N8104" t="str">
            <v>新建</v>
          </cell>
          <cell r="O8104" t="str">
            <v>普满金岭花椒种植园</v>
          </cell>
          <cell r="R8104" t="str">
            <v>2.5</v>
          </cell>
          <cell r="S8104" t="str">
            <v>6(5)</v>
          </cell>
          <cell r="T8104" t="str">
            <v>无</v>
          </cell>
          <cell r="U8104">
            <v>0</v>
          </cell>
          <cell r="V8104">
            <v>1.5</v>
          </cell>
          <cell r="W8104">
            <v>1.5</v>
          </cell>
        </row>
        <row r="8105">
          <cell r="I8105" t="str">
            <v>普满乡板贝村至落业产业路</v>
          </cell>
          <cell r="J8105" t="str">
            <v>131201F4310240002</v>
          </cell>
          <cell r="K8105" t="str">
            <v>资源产业路</v>
          </cell>
          <cell r="L8105" t="str">
            <v>三类地区</v>
          </cell>
          <cell r="M8105"/>
          <cell r="N8105" t="str">
            <v>新建</v>
          </cell>
          <cell r="O8105" t="str">
            <v>普满乡落业烤烟基地</v>
          </cell>
          <cell r="R8105" t="str">
            <v>0</v>
          </cell>
          <cell r="S8105" t="str">
            <v>6</v>
          </cell>
          <cell r="T8105" t="str">
            <v>无</v>
          </cell>
          <cell r="U8105">
            <v>0</v>
          </cell>
          <cell r="V8105">
            <v>1</v>
          </cell>
          <cell r="W8105">
            <v>1</v>
          </cell>
        </row>
        <row r="8106">
          <cell r="I8106" t="str">
            <v>普满乡鸵鸟养殖基地道路</v>
          </cell>
          <cell r="J8106" t="str">
            <v>1312F4310240017</v>
          </cell>
          <cell r="K8106" t="str">
            <v>资源产业路</v>
          </cell>
          <cell r="L8106" t="str">
            <v>三类地区</v>
          </cell>
          <cell r="M8106"/>
          <cell r="N8106" t="str">
            <v>新建</v>
          </cell>
          <cell r="O8106" t="str">
            <v>嘉禾县山垛种植专业合作社</v>
          </cell>
          <cell r="R8106" t="str">
            <v>3</v>
          </cell>
          <cell r="S8106" t="str">
            <v>6</v>
          </cell>
          <cell r="T8106" t="str">
            <v>C102431024</v>
          </cell>
          <cell r="U8106">
            <v>0</v>
          </cell>
          <cell r="V8106">
            <v>1.8</v>
          </cell>
          <cell r="W8106">
            <v>1.8</v>
          </cell>
        </row>
        <row r="8107">
          <cell r="I8107" t="str">
            <v>泉凤蔬菜基地产业路</v>
          </cell>
          <cell r="J8107" t="str">
            <v>1312F4310240033</v>
          </cell>
          <cell r="K8107" t="str">
            <v>资源产业路</v>
          </cell>
          <cell r="L8107" t="str">
            <v>三类地区</v>
          </cell>
          <cell r="M8107"/>
          <cell r="N8107" t="str">
            <v>新建</v>
          </cell>
          <cell r="O8107" t="str">
            <v>泉凤蔬菜基地</v>
          </cell>
          <cell r="R8107" t="str">
            <v>0</v>
          </cell>
          <cell r="S8107" t="str">
            <v>6</v>
          </cell>
          <cell r="T8107" t="str">
            <v>无</v>
          </cell>
          <cell r="U8107">
            <v>0</v>
          </cell>
          <cell r="V8107">
            <v>0.87</v>
          </cell>
          <cell r="W8107">
            <v>0.87</v>
          </cell>
        </row>
        <row r="8108">
          <cell r="I8108" t="str">
            <v>泉美水果种植基地产业路</v>
          </cell>
          <cell r="J8108" t="str">
            <v>1312F4310240032</v>
          </cell>
          <cell r="K8108" t="str">
            <v>资源产业路</v>
          </cell>
          <cell r="L8108" t="str">
            <v>三类地区</v>
          </cell>
          <cell r="M8108"/>
          <cell r="N8108" t="str">
            <v>新建</v>
          </cell>
          <cell r="O8108" t="str">
            <v>泉美水果种植基地</v>
          </cell>
          <cell r="R8108" t="str">
            <v>0</v>
          </cell>
          <cell r="S8108" t="str">
            <v>6</v>
          </cell>
          <cell r="T8108" t="str">
            <v>无</v>
          </cell>
          <cell r="U8108">
            <v>0</v>
          </cell>
          <cell r="V8108">
            <v>1</v>
          </cell>
          <cell r="W8108">
            <v>1</v>
          </cell>
        </row>
        <row r="8109">
          <cell r="I8109" t="str">
            <v>儒峰至杨岭坝连G357道路</v>
          </cell>
          <cell r="J8109" t="str">
            <v>1312F4310240088</v>
          </cell>
          <cell r="K8109" t="str">
            <v>资源产业路</v>
          </cell>
          <cell r="L8109" t="str">
            <v>三类地区</v>
          </cell>
          <cell r="M8109"/>
          <cell r="N8109" t="str">
            <v>新建</v>
          </cell>
          <cell r="O8109" t="str">
            <v>儒峰村产业园</v>
          </cell>
          <cell r="R8109" t="str">
            <v>3</v>
          </cell>
          <cell r="S8109" t="str">
            <v>6</v>
          </cell>
          <cell r="T8109" t="str">
            <v>无</v>
          </cell>
          <cell r="U8109">
            <v>0</v>
          </cell>
          <cell r="V8109">
            <v>3.1</v>
          </cell>
          <cell r="W8109">
            <v>3.1</v>
          </cell>
        </row>
        <row r="8110">
          <cell r="I8110" t="str">
            <v>沙仁村至麻地电站道路</v>
          </cell>
          <cell r="J8110" t="str">
            <v>1312F4310240086</v>
          </cell>
          <cell r="K8110" t="str">
            <v>资源产业路</v>
          </cell>
          <cell r="L8110" t="str">
            <v>三类地区</v>
          </cell>
          <cell r="M8110"/>
          <cell r="N8110" t="str">
            <v>新建</v>
          </cell>
          <cell r="O8110" t="str">
            <v>麻地村产业园</v>
          </cell>
          <cell r="R8110" t="str">
            <v>3</v>
          </cell>
          <cell r="S8110" t="str">
            <v>6</v>
          </cell>
          <cell r="T8110" t="str">
            <v>无</v>
          </cell>
          <cell r="U8110">
            <v>0</v>
          </cell>
          <cell r="V8110">
            <v>0.7</v>
          </cell>
          <cell r="W8110">
            <v>0.7</v>
          </cell>
        </row>
        <row r="8111">
          <cell r="I8111" t="str">
            <v>上洞庄生态农业产业园产业路</v>
          </cell>
          <cell r="J8111" t="str">
            <v>1312F4310240095</v>
          </cell>
          <cell r="K8111" t="str">
            <v>资源产业路</v>
          </cell>
          <cell r="L8111" t="str">
            <v>三类地区</v>
          </cell>
          <cell r="M8111"/>
          <cell r="N8111" t="str">
            <v>新建</v>
          </cell>
          <cell r="O8111" t="str">
            <v>上洞庄生态农业产业园</v>
          </cell>
          <cell r="R8111" t="str">
            <v>0</v>
          </cell>
          <cell r="S8111" t="str">
            <v>6</v>
          </cell>
          <cell r="T8111" t="str">
            <v>无</v>
          </cell>
          <cell r="U8111">
            <v>0</v>
          </cell>
          <cell r="V8111">
            <v>3</v>
          </cell>
          <cell r="W8111">
            <v>3</v>
          </cell>
        </row>
        <row r="8112">
          <cell r="I8112" t="str">
            <v>生鲜家庭农场产业路</v>
          </cell>
          <cell r="J8112" t="str">
            <v>131201F4310240024</v>
          </cell>
          <cell r="K8112" t="str">
            <v>资源产业路</v>
          </cell>
          <cell r="L8112" t="str">
            <v>三类地区</v>
          </cell>
          <cell r="M8112"/>
          <cell r="N8112" t="str">
            <v>新建</v>
          </cell>
          <cell r="O8112" t="str">
            <v>生鲜家庭农场</v>
          </cell>
          <cell r="R8112" t="str">
            <v>3</v>
          </cell>
          <cell r="S8112" t="str">
            <v>6</v>
          </cell>
          <cell r="T8112" t="str">
            <v>无</v>
          </cell>
          <cell r="U8112">
            <v>0</v>
          </cell>
          <cell r="V8112">
            <v>0.89</v>
          </cell>
          <cell r="W8112">
            <v>0.89</v>
          </cell>
        </row>
        <row r="8113">
          <cell r="I8113" t="str">
            <v>石羔水果种植基地产业路</v>
          </cell>
          <cell r="J8113" t="str">
            <v>1312F4310240021</v>
          </cell>
          <cell r="K8113" t="str">
            <v>资源产业路</v>
          </cell>
          <cell r="L8113" t="str">
            <v>三类地区</v>
          </cell>
          <cell r="M8113"/>
          <cell r="N8113" t="str">
            <v>新建</v>
          </cell>
          <cell r="O8113" t="str">
            <v>石羔水果种植基地</v>
          </cell>
          <cell r="R8113" t="str">
            <v>0</v>
          </cell>
          <cell r="S8113" t="str">
            <v>6</v>
          </cell>
          <cell r="T8113" t="str">
            <v>无</v>
          </cell>
          <cell r="U8113">
            <v>0</v>
          </cell>
          <cell r="V8113">
            <v>0.78</v>
          </cell>
          <cell r="W8113">
            <v>0.78</v>
          </cell>
        </row>
        <row r="8114">
          <cell r="I8114" t="str">
            <v>石桥镇嘉禾县岩石岭牧业有限公司产业路</v>
          </cell>
          <cell r="J8114" t="str">
            <v>131201F4310240021</v>
          </cell>
          <cell r="K8114" t="str">
            <v>资源产业路</v>
          </cell>
          <cell r="L8114" t="str">
            <v>三类地区</v>
          </cell>
          <cell r="M8114"/>
          <cell r="N8114" t="str">
            <v>新建</v>
          </cell>
          <cell r="O8114" t="str">
            <v>石桥镇嘉禾县岩石岭牧业有限公司</v>
          </cell>
          <cell r="R8114" t="str">
            <v>3</v>
          </cell>
          <cell r="S8114" t="str">
            <v>6</v>
          </cell>
          <cell r="T8114" t="str">
            <v>无</v>
          </cell>
          <cell r="U8114">
            <v>0</v>
          </cell>
          <cell r="V8114">
            <v>2</v>
          </cell>
          <cell r="W8114">
            <v>2</v>
          </cell>
        </row>
        <row r="8115">
          <cell r="I8115" t="str">
            <v>石丘种养殖专业合作社连接路</v>
          </cell>
          <cell r="J8115" t="str">
            <v>131201F4310240039</v>
          </cell>
          <cell r="K8115" t="str">
            <v>资源产业路</v>
          </cell>
          <cell r="L8115" t="str">
            <v>三类地区</v>
          </cell>
          <cell r="M8115"/>
          <cell r="N8115" t="str">
            <v>新建</v>
          </cell>
          <cell r="O8115" t="str">
            <v>石丘种养殖专业合作社</v>
          </cell>
          <cell r="R8115" t="str">
            <v>3</v>
          </cell>
          <cell r="S8115" t="str">
            <v>6</v>
          </cell>
          <cell r="T8115" t="str">
            <v>无</v>
          </cell>
          <cell r="U8115">
            <v>0</v>
          </cell>
          <cell r="V8115">
            <v>1.9</v>
          </cell>
          <cell r="W8115">
            <v>1.9</v>
          </cell>
        </row>
        <row r="8116">
          <cell r="I8116" t="str">
            <v>坦坪镇腾达生猪养殖场产业路</v>
          </cell>
          <cell r="J8116" t="str">
            <v>131201F4310240013</v>
          </cell>
          <cell r="K8116" t="str">
            <v>资源产业路</v>
          </cell>
          <cell r="L8116" t="str">
            <v>三类地区</v>
          </cell>
          <cell r="M8116"/>
          <cell r="N8116" t="str">
            <v>升级改造（提质改造）</v>
          </cell>
          <cell r="O8116" t="str">
            <v>坦坪镇腾达生猪养殖场</v>
          </cell>
          <cell r="R8116" t="str">
            <v>0</v>
          </cell>
          <cell r="S8116" t="str">
            <v>6</v>
          </cell>
          <cell r="T8116" t="str">
            <v>C485431024</v>
          </cell>
          <cell r="U8116">
            <v>0</v>
          </cell>
          <cell r="V8116">
            <v>2.16</v>
          </cell>
          <cell r="W8116">
            <v>2.16</v>
          </cell>
        </row>
        <row r="8117">
          <cell r="I8117" t="str">
            <v>霞塘村到罗家塘村产业路</v>
          </cell>
          <cell r="J8117" t="str">
            <v>1312F4310240072</v>
          </cell>
          <cell r="K8117" t="str">
            <v>资源产业路</v>
          </cell>
          <cell r="L8117" t="str">
            <v>三类地区</v>
          </cell>
          <cell r="M8117"/>
          <cell r="N8117" t="str">
            <v>升级改造（提质改造）</v>
          </cell>
          <cell r="O8117" t="str">
            <v>霞塘村产业园产业园</v>
          </cell>
          <cell r="R8117" t="str">
            <v>3.5</v>
          </cell>
          <cell r="S8117" t="str">
            <v>6</v>
          </cell>
          <cell r="T8117" t="str">
            <v>无</v>
          </cell>
          <cell r="U8117">
            <v>0</v>
          </cell>
          <cell r="V8117">
            <v>2</v>
          </cell>
          <cell r="W8117">
            <v>2</v>
          </cell>
        </row>
        <row r="8118">
          <cell r="I8118" t="str">
            <v>先英生态养殖场产业路</v>
          </cell>
          <cell r="J8118" t="str">
            <v>131201F4310240027</v>
          </cell>
          <cell r="K8118" t="str">
            <v>资源产业路</v>
          </cell>
          <cell r="L8118" t="str">
            <v>三类地区</v>
          </cell>
          <cell r="M8118"/>
          <cell r="N8118" t="str">
            <v>新建</v>
          </cell>
          <cell r="O8118" t="str">
            <v>先英生态养殖场</v>
          </cell>
          <cell r="R8118" t="str">
            <v>3</v>
          </cell>
          <cell r="S8118" t="str">
            <v>6</v>
          </cell>
          <cell r="T8118" t="str">
            <v>无</v>
          </cell>
          <cell r="U8118">
            <v>0</v>
          </cell>
          <cell r="V8118">
            <v>0.86</v>
          </cell>
          <cell r="W8118">
            <v>0.86</v>
          </cell>
        </row>
        <row r="8119">
          <cell r="I8119" t="str">
            <v>新田温氏畜牧有限公司产业路</v>
          </cell>
          <cell r="J8119" t="str">
            <v>1312F4310240058</v>
          </cell>
          <cell r="K8119" t="str">
            <v>资源产业路</v>
          </cell>
          <cell r="L8119" t="str">
            <v>三类地区</v>
          </cell>
          <cell r="M8119"/>
          <cell r="N8119" t="str">
            <v>新建</v>
          </cell>
          <cell r="O8119" t="str">
            <v>新田温氏畜牧有限公司</v>
          </cell>
          <cell r="R8119" t="str">
            <v>0</v>
          </cell>
          <cell r="S8119" t="str">
            <v>6</v>
          </cell>
          <cell r="T8119" t="str">
            <v>无</v>
          </cell>
          <cell r="U8119">
            <v>0</v>
          </cell>
          <cell r="V8119">
            <v>1.75</v>
          </cell>
          <cell r="W8119">
            <v>1.75</v>
          </cell>
        </row>
        <row r="8120">
          <cell r="I8120" t="str">
            <v>新田温氏畜牧有限公司产业路（三期）</v>
          </cell>
          <cell r="J8120" t="str">
            <v>1312F4310240061</v>
          </cell>
          <cell r="K8120" t="str">
            <v>资源产业路</v>
          </cell>
          <cell r="L8120" t="str">
            <v>三类地区</v>
          </cell>
          <cell r="M8120"/>
          <cell r="N8120" t="str">
            <v>升级改造（提质改造）</v>
          </cell>
          <cell r="O8120" t="str">
            <v>新田温氏畜牧有限公司</v>
          </cell>
          <cell r="R8120" t="str">
            <v>0</v>
          </cell>
          <cell r="S8120" t="str">
            <v>6</v>
          </cell>
          <cell r="T8120" t="str">
            <v>无</v>
          </cell>
          <cell r="U8120">
            <v>0</v>
          </cell>
          <cell r="V8120">
            <v>0.96</v>
          </cell>
          <cell r="W8120">
            <v>0.96</v>
          </cell>
        </row>
        <row r="8121">
          <cell r="I8121" t="str">
            <v>星兴农牧专业合作社产业路</v>
          </cell>
          <cell r="J8121" t="str">
            <v>1312F4310240096</v>
          </cell>
          <cell r="K8121" t="str">
            <v>资源产业路</v>
          </cell>
          <cell r="L8121" t="str">
            <v>三类地区</v>
          </cell>
          <cell r="M8121"/>
          <cell r="N8121" t="str">
            <v>新建</v>
          </cell>
          <cell r="O8121" t="str">
            <v>星兴农牧专业合作社</v>
          </cell>
          <cell r="R8121" t="str">
            <v>0</v>
          </cell>
          <cell r="S8121" t="str">
            <v>6</v>
          </cell>
          <cell r="T8121" t="str">
            <v>无</v>
          </cell>
          <cell r="U8121">
            <v>0</v>
          </cell>
          <cell r="V8121">
            <v>3</v>
          </cell>
          <cell r="W8121">
            <v>3</v>
          </cell>
        </row>
        <row r="8122">
          <cell r="I8122" t="str">
            <v>兴民养殖场产业路</v>
          </cell>
          <cell r="J8122" t="str">
            <v>1312F4310240029</v>
          </cell>
          <cell r="K8122" t="str">
            <v>资源产业路</v>
          </cell>
          <cell r="L8122" t="str">
            <v>三类地区</v>
          </cell>
          <cell r="M8122"/>
          <cell r="N8122" t="str">
            <v>升级改造（提质改造）</v>
          </cell>
          <cell r="O8122" t="str">
            <v>兴民养殖场</v>
          </cell>
          <cell r="R8122" t="str">
            <v>0</v>
          </cell>
          <cell r="S8122" t="str">
            <v>6</v>
          </cell>
          <cell r="T8122" t="str">
            <v>无</v>
          </cell>
          <cell r="U8122">
            <v>0</v>
          </cell>
          <cell r="V8122">
            <v>1.3</v>
          </cell>
          <cell r="W8122">
            <v>1.3</v>
          </cell>
        </row>
        <row r="8123">
          <cell r="I8123" t="str">
            <v>行廊镇昆利果业有限公司产业路</v>
          </cell>
          <cell r="J8123" t="str">
            <v>131201F4310240015</v>
          </cell>
          <cell r="K8123" t="str">
            <v>资源产业路</v>
          </cell>
          <cell r="L8123" t="str">
            <v>三类地区</v>
          </cell>
          <cell r="M8123"/>
          <cell r="N8123" t="str">
            <v>新建</v>
          </cell>
          <cell r="O8123" t="str">
            <v>行廊镇昆利果业有限公司</v>
          </cell>
          <cell r="R8123" t="str">
            <v>0</v>
          </cell>
          <cell r="S8123" t="str">
            <v>6</v>
          </cell>
          <cell r="T8123" t="str">
            <v>无</v>
          </cell>
          <cell r="U8123">
            <v>0</v>
          </cell>
          <cell r="V8123">
            <v>1.54</v>
          </cell>
          <cell r="W8123">
            <v>1.54</v>
          </cell>
        </row>
        <row r="8124">
          <cell r="I8124" t="str">
            <v>岩石岭牧业发展有限公司产业路</v>
          </cell>
          <cell r="J8124" t="str">
            <v>1312F4310240062</v>
          </cell>
          <cell r="K8124" t="str">
            <v>资源产业路</v>
          </cell>
          <cell r="L8124" t="str">
            <v>三类地区</v>
          </cell>
          <cell r="M8124"/>
          <cell r="N8124" t="str">
            <v>升级改造（提质改造）</v>
          </cell>
          <cell r="O8124" t="str">
            <v>岩石岭牧业发展有限公司</v>
          </cell>
          <cell r="R8124" t="str">
            <v>0</v>
          </cell>
          <cell r="S8124" t="str">
            <v>6</v>
          </cell>
          <cell r="T8124" t="str">
            <v>无</v>
          </cell>
          <cell r="U8124">
            <v>0</v>
          </cell>
          <cell r="V8124">
            <v>1.1200000000000001</v>
          </cell>
          <cell r="W8124">
            <v>1.1200000000000001</v>
          </cell>
        </row>
        <row r="8125">
          <cell r="I8125" t="str">
            <v>源康生态牧业有限公司产业路</v>
          </cell>
          <cell r="J8125" t="str">
            <v>1312F4310240059</v>
          </cell>
          <cell r="K8125" t="str">
            <v>资源产业路</v>
          </cell>
          <cell r="L8125" t="str">
            <v>三类地区</v>
          </cell>
          <cell r="M8125"/>
          <cell r="N8125" t="str">
            <v>升级改造（提质改造）</v>
          </cell>
          <cell r="O8125" t="str">
            <v>源康生态牧业有限公司</v>
          </cell>
          <cell r="S8125" t="str">
            <v>6</v>
          </cell>
          <cell r="T8125" t="str">
            <v>无</v>
          </cell>
          <cell r="U8125">
            <v>0</v>
          </cell>
          <cell r="V8125">
            <v>1.98</v>
          </cell>
          <cell r="W8125">
            <v>1.98</v>
          </cell>
        </row>
        <row r="8126">
          <cell r="I8126" t="str">
            <v>臻硒生态农业发展有限公司产业路</v>
          </cell>
          <cell r="J8126" t="str">
            <v>1312F4310240057</v>
          </cell>
          <cell r="K8126" t="str">
            <v>资源产业路</v>
          </cell>
          <cell r="L8126" t="str">
            <v>三类地区</v>
          </cell>
          <cell r="M8126"/>
          <cell r="N8126" t="str">
            <v>升级改造（提质改造）</v>
          </cell>
          <cell r="O8126" t="str">
            <v>臻硒生态农业发展有限公司</v>
          </cell>
          <cell r="R8126" t="str">
            <v>3</v>
          </cell>
          <cell r="S8126" t="str">
            <v>6</v>
          </cell>
          <cell r="T8126" t="str">
            <v>无</v>
          </cell>
          <cell r="U8126">
            <v>0</v>
          </cell>
          <cell r="V8126">
            <v>2.38</v>
          </cell>
          <cell r="W8126">
            <v>2.38</v>
          </cell>
        </row>
        <row r="8127">
          <cell r="I8127" t="str">
            <v>珠泉镇大平洞油菜产业基地连接路</v>
          </cell>
          <cell r="J8127" t="str">
            <v>131201F4310240012</v>
          </cell>
          <cell r="K8127" t="str">
            <v>资源产业路</v>
          </cell>
          <cell r="L8127" t="str">
            <v>三类地区</v>
          </cell>
          <cell r="M8127"/>
          <cell r="N8127" t="str">
            <v>新建</v>
          </cell>
          <cell r="O8127" t="str">
            <v>珠泉镇嘉禾县园禾农业科技有限公司</v>
          </cell>
          <cell r="R8127" t="str">
            <v>0</v>
          </cell>
          <cell r="S8127" t="str">
            <v>6</v>
          </cell>
          <cell r="T8127" t="str">
            <v>无</v>
          </cell>
          <cell r="U8127">
            <v>0</v>
          </cell>
          <cell r="V8127">
            <v>1.5</v>
          </cell>
          <cell r="W8127">
            <v>1.5</v>
          </cell>
        </row>
        <row r="8128">
          <cell r="I8128" t="str">
            <v>珠泉镇福丰园产业路</v>
          </cell>
          <cell r="J8128" t="str">
            <v>1312F4310240050</v>
          </cell>
          <cell r="K8128" t="str">
            <v>资源产业路</v>
          </cell>
          <cell r="L8128" t="str">
            <v>三类地区</v>
          </cell>
          <cell r="M8128"/>
          <cell r="N8128" t="str">
            <v>新建</v>
          </cell>
          <cell r="O8128" t="str">
            <v>珠泉镇福丰园产业园</v>
          </cell>
          <cell r="R8128" t="str">
            <v>2.5</v>
          </cell>
          <cell r="S8128" t="str">
            <v>6</v>
          </cell>
          <cell r="T8128" t="str">
            <v>无</v>
          </cell>
          <cell r="U8128">
            <v>0</v>
          </cell>
          <cell r="V8128">
            <v>3.1</v>
          </cell>
          <cell r="W8128">
            <v>3.1</v>
          </cell>
        </row>
        <row r="8129">
          <cell r="I8129" t="str">
            <v>S215线-龙背山连接路</v>
          </cell>
          <cell r="J8129" t="str">
            <v>1312F4310250063</v>
          </cell>
          <cell r="K8129" t="str">
            <v>资源产业路</v>
          </cell>
          <cell r="L8129" t="str">
            <v>三类地区</v>
          </cell>
          <cell r="M8129"/>
          <cell r="N8129" t="str">
            <v>新建</v>
          </cell>
          <cell r="O8129" t="str">
            <v>舜迪雅苗木种植专业合作社</v>
          </cell>
          <cell r="R8129" t="str">
            <v>3</v>
          </cell>
          <cell r="S8129" t="str">
            <v>6(4.5)</v>
          </cell>
          <cell r="T8129" t="str">
            <v>无</v>
          </cell>
          <cell r="U8129">
            <v>0</v>
          </cell>
          <cell r="V8129">
            <v>0.3</v>
          </cell>
          <cell r="W8129">
            <v>0.3</v>
          </cell>
        </row>
        <row r="8130">
          <cell r="I8130" t="str">
            <v>艾家-蓬水头连接路</v>
          </cell>
          <cell r="J8130" t="str">
            <v>1312F4310250046</v>
          </cell>
          <cell r="K8130" t="str">
            <v>资源产业路</v>
          </cell>
          <cell r="L8130" t="str">
            <v>三类地区</v>
          </cell>
          <cell r="M8130"/>
          <cell r="N8130" t="str">
            <v>新建</v>
          </cell>
          <cell r="O8130" t="str">
            <v>燕溪村烟叶生产基地</v>
          </cell>
          <cell r="R8130" t="str">
            <v>3.5</v>
          </cell>
          <cell r="S8130" t="str">
            <v>6(5)</v>
          </cell>
          <cell r="T8130" t="str">
            <v>无</v>
          </cell>
          <cell r="U8130">
            <v>0</v>
          </cell>
          <cell r="V8130">
            <v>1.1180000000000001</v>
          </cell>
          <cell r="W8130">
            <v>1.1180000000000001</v>
          </cell>
        </row>
        <row r="8131">
          <cell r="I8131" t="str">
            <v>贝溪-庄田连接路</v>
          </cell>
          <cell r="J8131" t="str">
            <v>1312F4310250055</v>
          </cell>
          <cell r="K8131" t="str">
            <v>资源产业路</v>
          </cell>
          <cell r="L8131" t="str">
            <v>三类地区</v>
          </cell>
          <cell r="M8131"/>
          <cell r="N8131" t="str">
            <v>新建</v>
          </cell>
          <cell r="O8131" t="str">
            <v>舜溪香芋农民专业合作社</v>
          </cell>
          <cell r="R8131" t="str">
            <v>3</v>
          </cell>
          <cell r="S8131" t="str">
            <v>6(4.5)</v>
          </cell>
          <cell r="T8131" t="str">
            <v>无</v>
          </cell>
          <cell r="U8131">
            <v>0</v>
          </cell>
          <cell r="V8131">
            <v>1.05</v>
          </cell>
          <cell r="W8131">
            <v>1.05</v>
          </cell>
        </row>
        <row r="8132">
          <cell r="I8132" t="str">
            <v>曹家-吉祥寺连接路</v>
          </cell>
          <cell r="J8132" t="str">
            <v>1312F4310250062</v>
          </cell>
          <cell r="K8132" t="str">
            <v>资源产业路</v>
          </cell>
          <cell r="L8132" t="str">
            <v>三类地区</v>
          </cell>
          <cell r="M8132"/>
          <cell r="N8132" t="str">
            <v>新建</v>
          </cell>
          <cell r="O8132" t="str">
            <v>春晖油茶林种植合作社</v>
          </cell>
          <cell r="R8132" t="str">
            <v>3.5</v>
          </cell>
          <cell r="S8132" t="str">
            <v>6(4.5)</v>
          </cell>
          <cell r="T8132" t="str">
            <v>V462431025</v>
          </cell>
          <cell r="U8132">
            <v>0</v>
          </cell>
          <cell r="V8132">
            <v>0.6</v>
          </cell>
          <cell r="W8132">
            <v>0.6</v>
          </cell>
        </row>
        <row r="8133">
          <cell r="I8133" t="str">
            <v>叉路口-跃进水库连接路</v>
          </cell>
          <cell r="J8133" t="str">
            <v>1312F4310250009</v>
          </cell>
          <cell r="K8133" t="str">
            <v>资源产业路</v>
          </cell>
          <cell r="L8133" t="str">
            <v>三类地区</v>
          </cell>
          <cell r="M8133"/>
          <cell r="N8133" t="str">
            <v>新建</v>
          </cell>
          <cell r="O8133" t="str">
            <v>莲兴园水产养殖专业合作社</v>
          </cell>
          <cell r="R8133" t="str">
            <v>3.5</v>
          </cell>
          <cell r="S8133" t="str">
            <v>6(5)</v>
          </cell>
          <cell r="T8133" t="str">
            <v>无</v>
          </cell>
          <cell r="U8133">
            <v>0</v>
          </cell>
          <cell r="V8133">
            <v>1</v>
          </cell>
          <cell r="W8133">
            <v>1</v>
          </cell>
        </row>
        <row r="8134">
          <cell r="I8134" t="str">
            <v>茶山-大坪连接路</v>
          </cell>
          <cell r="J8134" t="str">
            <v>1312F4310250048</v>
          </cell>
          <cell r="K8134" t="str">
            <v>资源产业路</v>
          </cell>
          <cell r="L8134" t="str">
            <v>三类地区</v>
          </cell>
          <cell r="M8134"/>
          <cell r="N8134" t="str">
            <v>新建</v>
          </cell>
          <cell r="O8134" t="str">
            <v>峰竹果园基地</v>
          </cell>
          <cell r="R8134" t="str">
            <v>3</v>
          </cell>
          <cell r="S8134" t="str">
            <v>6(4.5)</v>
          </cell>
          <cell r="T8134" t="str">
            <v>无</v>
          </cell>
          <cell r="U8134">
            <v>0</v>
          </cell>
          <cell r="V8134">
            <v>3.4</v>
          </cell>
          <cell r="W8134">
            <v>3.4</v>
          </cell>
        </row>
        <row r="8135">
          <cell r="I8135" t="str">
            <v>茶山-黄泥井连接路</v>
          </cell>
          <cell r="J8135" t="str">
            <v>1312F4310250056</v>
          </cell>
          <cell r="K8135" t="str">
            <v>资源产业路</v>
          </cell>
          <cell r="L8135" t="str">
            <v>三类地区</v>
          </cell>
          <cell r="M8135"/>
          <cell r="N8135" t="str">
            <v>新建</v>
          </cell>
          <cell r="O8135" t="str">
            <v>顺泰种养专业合作社</v>
          </cell>
          <cell r="R8135" t="str">
            <v>0</v>
          </cell>
          <cell r="S8135" t="str">
            <v>6(4.5)</v>
          </cell>
          <cell r="T8135" t="str">
            <v>无</v>
          </cell>
          <cell r="U8135">
            <v>0</v>
          </cell>
          <cell r="V8135">
            <v>3.2</v>
          </cell>
          <cell r="W8135">
            <v>3.2</v>
          </cell>
        </row>
        <row r="8136">
          <cell r="I8136" t="str">
            <v>独石-上罗连接路</v>
          </cell>
          <cell r="J8136" t="str">
            <v>1312F4310250034</v>
          </cell>
          <cell r="K8136" t="str">
            <v>资源产业路</v>
          </cell>
          <cell r="L8136" t="str">
            <v>三类地区</v>
          </cell>
          <cell r="M8136"/>
          <cell r="N8136" t="str">
            <v>升级改造（提质改造）</v>
          </cell>
          <cell r="O8136" t="str">
            <v>福福牛业养殖专业合作社</v>
          </cell>
          <cell r="R8136" t="str">
            <v>3.5</v>
          </cell>
          <cell r="S8136" t="str">
            <v>6(4.5)</v>
          </cell>
          <cell r="T8136" t="str">
            <v>C173431025</v>
          </cell>
          <cell r="U8136">
            <v>0</v>
          </cell>
          <cell r="V8136">
            <v>1.3560000000000001</v>
          </cell>
          <cell r="W8136">
            <v>1.3540000000000001</v>
          </cell>
        </row>
        <row r="8137">
          <cell r="I8137" t="str">
            <v>独松树下-小广坳连接路</v>
          </cell>
          <cell r="J8137" t="str">
            <v>1312F4310250057</v>
          </cell>
          <cell r="K8137" t="str">
            <v>资源产业路</v>
          </cell>
          <cell r="L8137" t="str">
            <v>三类地区</v>
          </cell>
          <cell r="M8137"/>
          <cell r="N8137" t="str">
            <v>新建</v>
          </cell>
          <cell r="O8137" t="str">
            <v>云海宜林种植专业合作社</v>
          </cell>
          <cell r="R8137" t="str">
            <v>3.5</v>
          </cell>
          <cell r="S8137" t="str">
            <v>6(4.5)</v>
          </cell>
          <cell r="T8137" t="str">
            <v>无</v>
          </cell>
          <cell r="U8137">
            <v>0</v>
          </cell>
          <cell r="V8137">
            <v>1.29</v>
          </cell>
          <cell r="W8137">
            <v>1.29</v>
          </cell>
        </row>
        <row r="8138">
          <cell r="I8138" t="str">
            <v>对面岭-连头岭连接路</v>
          </cell>
          <cell r="J8138" t="str">
            <v>1312F4310250039</v>
          </cell>
          <cell r="K8138" t="str">
            <v>资源产业路</v>
          </cell>
          <cell r="L8138" t="str">
            <v>三类地区</v>
          </cell>
          <cell r="M8138"/>
          <cell r="N8138" t="str">
            <v>新建</v>
          </cell>
          <cell r="O8138" t="str">
            <v>先和农业桑树资源综合开发利用</v>
          </cell>
          <cell r="R8138" t="str">
            <v>3</v>
          </cell>
          <cell r="S8138" t="str">
            <v>6(4.5)</v>
          </cell>
          <cell r="T8138" t="str">
            <v>无</v>
          </cell>
          <cell r="U8138">
            <v>0</v>
          </cell>
          <cell r="V8138">
            <v>1.6</v>
          </cell>
          <cell r="W8138">
            <v>1.6</v>
          </cell>
        </row>
        <row r="8139">
          <cell r="I8139" t="str">
            <v>枫树坳-寨背底连接路</v>
          </cell>
          <cell r="J8139" t="str">
            <v>1312F4310250010</v>
          </cell>
          <cell r="K8139" t="str">
            <v>资源产业路</v>
          </cell>
          <cell r="L8139" t="str">
            <v>三类地区</v>
          </cell>
          <cell r="M8139"/>
          <cell r="N8139" t="str">
            <v>新建</v>
          </cell>
          <cell r="O8139" t="str">
            <v>昌达脆枣种养专业合作社</v>
          </cell>
          <cell r="R8139" t="str">
            <v>3.5</v>
          </cell>
          <cell r="S8139" t="str">
            <v>6(4.5)</v>
          </cell>
          <cell r="T8139" t="str">
            <v>无</v>
          </cell>
          <cell r="U8139">
            <v>0</v>
          </cell>
          <cell r="V8139">
            <v>1.1399999999999999</v>
          </cell>
          <cell r="W8139">
            <v>1.1399999999999999</v>
          </cell>
        </row>
        <row r="8140">
          <cell r="I8140" t="str">
            <v>峰家凹-板子山连接路</v>
          </cell>
          <cell r="J8140" t="str">
            <v>1312F4310250045</v>
          </cell>
          <cell r="K8140" t="str">
            <v>资源产业路</v>
          </cell>
          <cell r="L8140" t="str">
            <v>三类地区</v>
          </cell>
          <cell r="M8140"/>
          <cell r="N8140" t="str">
            <v>新建</v>
          </cell>
          <cell r="O8140" t="str">
            <v>临武板子山林场</v>
          </cell>
          <cell r="R8140" t="str">
            <v>3.5</v>
          </cell>
          <cell r="S8140" t="str">
            <v>6(4.5)</v>
          </cell>
          <cell r="T8140" t="str">
            <v>无</v>
          </cell>
          <cell r="U8140">
            <v>0</v>
          </cell>
          <cell r="V8140">
            <v>4.7160000000000002</v>
          </cell>
          <cell r="W8140">
            <v>4.7160000000000002</v>
          </cell>
        </row>
        <row r="8141">
          <cell r="I8141" t="str">
            <v>涵洞脚-莲塘村连接路</v>
          </cell>
          <cell r="J8141" t="str">
            <v>1312F4310250068</v>
          </cell>
          <cell r="K8141" t="str">
            <v>资源产业路</v>
          </cell>
          <cell r="L8141" t="str">
            <v>三类地区</v>
          </cell>
          <cell r="M8141"/>
          <cell r="N8141" t="str">
            <v>新建</v>
          </cell>
          <cell r="O8141" t="str">
            <v>舜兴生态牧业有限公司</v>
          </cell>
          <cell r="R8141" t="str">
            <v>0</v>
          </cell>
          <cell r="S8141" t="str">
            <v>6(4.5)</v>
          </cell>
          <cell r="T8141" t="str">
            <v>无</v>
          </cell>
          <cell r="U8141">
            <v>0</v>
          </cell>
          <cell r="V8141">
            <v>1.6</v>
          </cell>
          <cell r="W8141">
            <v>1.6</v>
          </cell>
        </row>
        <row r="8142">
          <cell r="I8142" t="str">
            <v>胡家背-长岭坪连接路</v>
          </cell>
          <cell r="J8142" t="str">
            <v>1312F4310250054</v>
          </cell>
          <cell r="K8142" t="str">
            <v>资源产业路</v>
          </cell>
          <cell r="L8142" t="str">
            <v>三类地区</v>
          </cell>
          <cell r="M8142"/>
          <cell r="N8142" t="str">
            <v>新建</v>
          </cell>
          <cell r="O8142" t="str">
            <v>贵发畜牧合作社</v>
          </cell>
          <cell r="R8142" t="str">
            <v>3</v>
          </cell>
          <cell r="S8142" t="str">
            <v>6(4.5)</v>
          </cell>
          <cell r="T8142" t="str">
            <v>无</v>
          </cell>
          <cell r="U8142">
            <v>0</v>
          </cell>
          <cell r="V8142">
            <v>0.35</v>
          </cell>
          <cell r="W8142">
            <v>0.35</v>
          </cell>
        </row>
        <row r="8143">
          <cell r="I8143" t="str">
            <v>环城西-宋家庄连接路</v>
          </cell>
          <cell r="J8143" t="str">
            <v>1312F4310250013</v>
          </cell>
          <cell r="K8143" t="str">
            <v>资源产业路</v>
          </cell>
          <cell r="L8143" t="str">
            <v>三类地区</v>
          </cell>
          <cell r="M8143"/>
          <cell r="N8143" t="str">
            <v>新建</v>
          </cell>
          <cell r="O8143" t="str">
            <v>自富水产养殖专业合作社</v>
          </cell>
          <cell r="R8143" t="str">
            <v>3.5</v>
          </cell>
          <cell r="S8143" t="str">
            <v>6(4.5)</v>
          </cell>
          <cell r="T8143" t="str">
            <v>V070431025</v>
          </cell>
          <cell r="U8143">
            <v>0</v>
          </cell>
          <cell r="V8143">
            <v>1.82</v>
          </cell>
          <cell r="W8143">
            <v>1.82</v>
          </cell>
        </row>
        <row r="8144">
          <cell r="I8144" t="str">
            <v>黄家村-十字铺连接路</v>
          </cell>
          <cell r="J8144" t="str">
            <v>1312F4310250030</v>
          </cell>
          <cell r="K8144" t="str">
            <v>资源产业路</v>
          </cell>
          <cell r="L8144" t="str">
            <v>三类地区</v>
          </cell>
          <cell r="M8144"/>
          <cell r="N8144" t="str">
            <v>路面改善</v>
          </cell>
          <cell r="O8144" t="str">
            <v>凤兴蜜橘种植专业合作社</v>
          </cell>
          <cell r="R8144" t="str">
            <v>3.5</v>
          </cell>
          <cell r="S8144" t="str">
            <v>6(4.5)</v>
          </cell>
          <cell r="T8144" t="str">
            <v>C180431025</v>
          </cell>
          <cell r="U8144">
            <v>0</v>
          </cell>
          <cell r="V8144">
            <v>3.2669999999999999</v>
          </cell>
          <cell r="W8144">
            <v>3.2669999999999999</v>
          </cell>
        </row>
        <row r="8145">
          <cell r="I8145" t="str">
            <v>黄泥岭-瓦长岭连接路</v>
          </cell>
          <cell r="J8145" t="str">
            <v>1312F4310250012</v>
          </cell>
          <cell r="K8145" t="str">
            <v>资源产业路</v>
          </cell>
          <cell r="L8145" t="str">
            <v>三类地区</v>
          </cell>
          <cell r="M8145"/>
          <cell r="N8145" t="str">
            <v>新建</v>
          </cell>
          <cell r="O8145" t="str">
            <v>南通生态农业发展有限公司</v>
          </cell>
          <cell r="R8145" t="str">
            <v>3.5</v>
          </cell>
          <cell r="S8145" t="str">
            <v>6(4.5)</v>
          </cell>
          <cell r="T8145" t="str">
            <v>Y937431025</v>
          </cell>
          <cell r="U8145">
            <v>0</v>
          </cell>
          <cell r="V8145">
            <v>3.06</v>
          </cell>
          <cell r="W8145">
            <v>3.06</v>
          </cell>
        </row>
        <row r="8146">
          <cell r="I8146" t="str">
            <v>建新村-老夏家湾连接路</v>
          </cell>
          <cell r="J8146" t="str">
            <v>1312F4310250003</v>
          </cell>
          <cell r="K8146" t="str">
            <v>资源产业路</v>
          </cell>
          <cell r="L8146" t="str">
            <v>三类地区</v>
          </cell>
          <cell r="M8146"/>
          <cell r="N8146" t="str">
            <v>新建</v>
          </cell>
          <cell r="O8146" t="str">
            <v>金兰公司</v>
          </cell>
          <cell r="R8146" t="str">
            <v>3.5</v>
          </cell>
          <cell r="S8146" t="str">
            <v>6(4.5)</v>
          </cell>
          <cell r="T8146" t="str">
            <v>无</v>
          </cell>
          <cell r="U8146">
            <v>0</v>
          </cell>
          <cell r="V8146">
            <v>3.2090000000000001</v>
          </cell>
          <cell r="W8146">
            <v>3.2090000000000001</v>
          </cell>
        </row>
        <row r="8147">
          <cell r="I8147" t="str">
            <v>临武县东山国有林场连接路（大冲选厂-箭茅坡）</v>
          </cell>
          <cell r="J8147" t="str">
            <v>1312F4310250067</v>
          </cell>
          <cell r="K8147" t="str">
            <v>资源产业路</v>
          </cell>
          <cell r="L8147" t="str">
            <v>三类地区</v>
          </cell>
          <cell r="M8147"/>
          <cell r="N8147" t="str">
            <v>新建</v>
          </cell>
          <cell r="O8147" t="str">
            <v>临武县东山国有林场</v>
          </cell>
          <cell r="R8147" t="str">
            <v>3.5</v>
          </cell>
          <cell r="S8147" t="str">
            <v>6(4.5)</v>
          </cell>
          <cell r="T8147" t="str">
            <v>无</v>
          </cell>
          <cell r="U8147">
            <v>0</v>
          </cell>
          <cell r="V8147">
            <v>2.81</v>
          </cell>
          <cell r="W8147">
            <v>2.81</v>
          </cell>
        </row>
        <row r="8148">
          <cell r="I8148" t="str">
            <v>龙水-古山连接路（二期）</v>
          </cell>
          <cell r="J8148" t="str">
            <v>1312F4310250065</v>
          </cell>
          <cell r="K8148" t="str">
            <v>资源产业路</v>
          </cell>
          <cell r="L8148" t="str">
            <v>三类地区</v>
          </cell>
          <cell r="M8148"/>
          <cell r="N8148" t="str">
            <v>新建</v>
          </cell>
          <cell r="O8148" t="str">
            <v>临龙种养专业合作社</v>
          </cell>
          <cell r="R8148" t="str">
            <v>3</v>
          </cell>
          <cell r="S8148" t="str">
            <v>6(4.5)</v>
          </cell>
          <cell r="T8148" t="str">
            <v>C179431025</v>
          </cell>
          <cell r="U8148">
            <v>1.264</v>
          </cell>
          <cell r="V8148">
            <v>3.484</v>
          </cell>
          <cell r="W8148">
            <v>2.218</v>
          </cell>
        </row>
        <row r="8149">
          <cell r="I8149" t="str">
            <v>龙水-古山连接路（一期）</v>
          </cell>
          <cell r="J8149" t="str">
            <v>1312F4310250038</v>
          </cell>
          <cell r="K8149" t="str">
            <v>资源产业路</v>
          </cell>
          <cell r="L8149" t="str">
            <v>三类地区</v>
          </cell>
          <cell r="M8149"/>
          <cell r="N8149" t="str">
            <v>新建</v>
          </cell>
          <cell r="O8149" t="str">
            <v>临龙种养专业合作社</v>
          </cell>
          <cell r="R8149" t="str">
            <v>3</v>
          </cell>
          <cell r="S8149" t="str">
            <v>6(4.5)</v>
          </cell>
          <cell r="T8149" t="str">
            <v>C179431025</v>
          </cell>
          <cell r="U8149">
            <v>0.6</v>
          </cell>
          <cell r="V8149">
            <v>1.264</v>
          </cell>
          <cell r="W8149">
            <v>0.66400000000000003</v>
          </cell>
        </row>
        <row r="8150">
          <cell r="I8150" t="str">
            <v>葡萄湾桥-金坪行连接路</v>
          </cell>
          <cell r="J8150" t="str">
            <v>1312F4310250044</v>
          </cell>
          <cell r="K8150" t="str">
            <v>资源产业路</v>
          </cell>
          <cell r="L8150" t="str">
            <v>三类地区</v>
          </cell>
          <cell r="M8150"/>
          <cell r="N8150" t="str">
            <v>新建</v>
          </cell>
          <cell r="O8150" t="str">
            <v>奕桐水果种植合作社</v>
          </cell>
          <cell r="R8150" t="str">
            <v>3.5</v>
          </cell>
          <cell r="S8150" t="str">
            <v>6(4.5)</v>
          </cell>
          <cell r="T8150" t="str">
            <v>无</v>
          </cell>
          <cell r="U8150">
            <v>0</v>
          </cell>
          <cell r="V8150">
            <v>1.19</v>
          </cell>
          <cell r="W8150">
            <v>1.19</v>
          </cell>
        </row>
        <row r="8151">
          <cell r="I8151" t="str">
            <v>芹菜塘-下龙洞连接路</v>
          </cell>
          <cell r="J8151" t="str">
            <v>1312F4310250042</v>
          </cell>
          <cell r="K8151" t="str">
            <v>资源产业路</v>
          </cell>
          <cell r="L8151" t="str">
            <v>三类地区</v>
          </cell>
          <cell r="M8151"/>
          <cell r="N8151" t="str">
            <v>新建</v>
          </cell>
          <cell r="O8151" t="str">
            <v>龙家村桑树资源综合利用种植基地</v>
          </cell>
          <cell r="R8151" t="str">
            <v>3.5</v>
          </cell>
          <cell r="S8151" t="str">
            <v>6(4.5)</v>
          </cell>
          <cell r="T8151" t="str">
            <v>无</v>
          </cell>
          <cell r="U8151">
            <v>0</v>
          </cell>
          <cell r="V8151">
            <v>3.05</v>
          </cell>
          <cell r="W8151">
            <v>3.05</v>
          </cell>
        </row>
        <row r="8152">
          <cell r="I8152" t="str">
            <v>水东村-深渡雷家岭连接路</v>
          </cell>
          <cell r="J8152" t="str">
            <v>1312F4310250019</v>
          </cell>
          <cell r="K8152" t="str">
            <v>资源产业路</v>
          </cell>
          <cell r="L8152" t="str">
            <v>三类地区</v>
          </cell>
          <cell r="M8152"/>
          <cell r="N8152" t="str">
            <v>新建</v>
          </cell>
          <cell r="O8152" t="str">
            <v>临武县涵海林场</v>
          </cell>
          <cell r="R8152" t="str">
            <v>3.5</v>
          </cell>
          <cell r="S8152" t="str">
            <v>6(4.5)</v>
          </cell>
          <cell r="T8152" t="str">
            <v>C182431025</v>
          </cell>
          <cell r="U8152">
            <v>2.2650000000000001</v>
          </cell>
          <cell r="V8152">
            <v>4.5469999999999997</v>
          </cell>
          <cell r="W8152">
            <v>2.282</v>
          </cell>
        </row>
        <row r="8153">
          <cell r="I8153" t="str">
            <v>水东新村-牛家塘连接路</v>
          </cell>
          <cell r="J8153" t="str">
            <v>1312F4310250060</v>
          </cell>
          <cell r="K8153" t="str">
            <v>资源产业路</v>
          </cell>
          <cell r="L8153" t="str">
            <v>三类地区</v>
          </cell>
          <cell r="M8153"/>
          <cell r="N8153" t="str">
            <v>新建</v>
          </cell>
          <cell r="O8153" t="str">
            <v>天缘农业科技有限公司</v>
          </cell>
          <cell r="R8153" t="str">
            <v>3.5</v>
          </cell>
          <cell r="S8153" t="str">
            <v>6(4.5)</v>
          </cell>
          <cell r="T8153" t="str">
            <v>无</v>
          </cell>
          <cell r="U8153">
            <v>0</v>
          </cell>
          <cell r="V8153">
            <v>1.39</v>
          </cell>
          <cell r="W8153">
            <v>1.39</v>
          </cell>
        </row>
        <row r="8154">
          <cell r="I8154" t="str">
            <v>水库-铁坑连接路</v>
          </cell>
          <cell r="J8154" t="str">
            <v>1312F4310250061</v>
          </cell>
          <cell r="K8154" t="str">
            <v>资源产业路</v>
          </cell>
          <cell r="L8154" t="str">
            <v>三类地区</v>
          </cell>
          <cell r="M8154"/>
          <cell r="N8154" t="str">
            <v>升级改造（提质改造）</v>
          </cell>
          <cell r="O8154" t="str">
            <v>舜美庄园</v>
          </cell>
          <cell r="R8154" t="str">
            <v>3.5</v>
          </cell>
          <cell r="S8154" t="str">
            <v>6(4.5)</v>
          </cell>
          <cell r="T8154" t="str">
            <v>V552431025</v>
          </cell>
          <cell r="U8154">
            <v>0</v>
          </cell>
          <cell r="V8154">
            <v>0.505</v>
          </cell>
          <cell r="W8154">
            <v>0.505</v>
          </cell>
        </row>
        <row r="8155">
          <cell r="I8155" t="str">
            <v>孙南村-下烟家岭连接路</v>
          </cell>
          <cell r="J8155" t="str">
            <v>1312F4310250018</v>
          </cell>
          <cell r="K8155" t="str">
            <v>资源产业路</v>
          </cell>
          <cell r="L8155" t="str">
            <v>三类地区</v>
          </cell>
          <cell r="M8155"/>
          <cell r="N8155" t="str">
            <v>新建</v>
          </cell>
          <cell r="O8155" t="str">
            <v>洪荒农业公司脐橙基地</v>
          </cell>
          <cell r="R8155" t="str">
            <v>3.5</v>
          </cell>
          <cell r="S8155" t="str">
            <v>6(4.5)</v>
          </cell>
          <cell r="T8155" t="str">
            <v>无</v>
          </cell>
          <cell r="U8155">
            <v>0</v>
          </cell>
          <cell r="V8155">
            <v>2.5</v>
          </cell>
          <cell r="W8155">
            <v>2.5</v>
          </cell>
        </row>
        <row r="8156">
          <cell r="I8156" t="str">
            <v>土楼冲工区-自生桥电站连接路</v>
          </cell>
          <cell r="J8156" t="str">
            <v>1312F4310250002</v>
          </cell>
          <cell r="K8156" t="str">
            <v>资源产业路</v>
          </cell>
          <cell r="L8156" t="str">
            <v>三类地区</v>
          </cell>
          <cell r="M8156"/>
          <cell r="N8156" t="str">
            <v>新建</v>
          </cell>
          <cell r="O8156" t="str">
            <v>恒盛林场</v>
          </cell>
          <cell r="R8156" t="str">
            <v>3</v>
          </cell>
          <cell r="S8156" t="str">
            <v>6(5)</v>
          </cell>
          <cell r="T8156" t="str">
            <v>无</v>
          </cell>
          <cell r="U8156">
            <v>0</v>
          </cell>
          <cell r="V8156">
            <v>2</v>
          </cell>
          <cell r="W8156">
            <v>2</v>
          </cell>
        </row>
        <row r="8157">
          <cell r="I8157" t="str">
            <v>香花村-方仓连接路</v>
          </cell>
          <cell r="J8157" t="str">
            <v>1312F4310250052</v>
          </cell>
          <cell r="K8157" t="str">
            <v>资源产业路</v>
          </cell>
          <cell r="L8157" t="str">
            <v>三类地区</v>
          </cell>
          <cell r="M8157"/>
          <cell r="N8157" t="str">
            <v>升级改造（提质改造）</v>
          </cell>
          <cell r="O8157" t="str">
            <v>乡锋油茶树种植专业合作社</v>
          </cell>
          <cell r="S8157" t="str">
            <v>6(5)</v>
          </cell>
          <cell r="T8157" t="str">
            <v>C19D431025</v>
          </cell>
          <cell r="U8157">
            <v>0</v>
          </cell>
          <cell r="V8157">
            <v>1.944</v>
          </cell>
          <cell r="W8157">
            <v>1.944</v>
          </cell>
        </row>
        <row r="8158">
          <cell r="I8158" t="str">
            <v>香花铺-三角岭连接路</v>
          </cell>
          <cell r="J8158" t="str">
            <v>1312F4310250059</v>
          </cell>
          <cell r="K8158" t="str">
            <v>资源产业路</v>
          </cell>
          <cell r="L8158" t="str">
            <v>三类地区</v>
          </cell>
          <cell r="M8158"/>
          <cell r="N8158" t="str">
            <v>新建</v>
          </cell>
          <cell r="O8158" t="str">
            <v>湖南舜源野生茶业有限公司</v>
          </cell>
          <cell r="R8158" t="str">
            <v>3</v>
          </cell>
          <cell r="S8158" t="str">
            <v>6(4.5)</v>
          </cell>
          <cell r="T8158" t="str">
            <v>无</v>
          </cell>
          <cell r="U8158">
            <v>0</v>
          </cell>
          <cell r="V8158">
            <v>4</v>
          </cell>
          <cell r="W8158">
            <v>4</v>
          </cell>
        </row>
        <row r="8159">
          <cell r="I8159" t="str">
            <v>香塘石家-大塘里连接路</v>
          </cell>
          <cell r="J8159" t="str">
            <v>1312F4310250006</v>
          </cell>
          <cell r="K8159" t="str">
            <v>资源产业路</v>
          </cell>
          <cell r="L8159" t="str">
            <v>三类地区</v>
          </cell>
          <cell r="M8159"/>
          <cell r="N8159" t="str">
            <v>新建</v>
          </cell>
          <cell r="O8159" t="str">
            <v>鸿锦水果种植专业合作社</v>
          </cell>
          <cell r="R8159" t="str">
            <v>3.5</v>
          </cell>
          <cell r="S8159" t="str">
            <v>6(4.5)</v>
          </cell>
          <cell r="T8159" t="str">
            <v>无</v>
          </cell>
          <cell r="U8159">
            <v>0</v>
          </cell>
          <cell r="V8159">
            <v>1.7</v>
          </cell>
          <cell r="W8159">
            <v>1.7</v>
          </cell>
        </row>
        <row r="8160">
          <cell r="I8160" t="str">
            <v>小弯洞-老屋地连接路</v>
          </cell>
          <cell r="J8160" t="str">
            <v>1312F4310250066</v>
          </cell>
          <cell r="K8160" t="str">
            <v>资源产业路</v>
          </cell>
          <cell r="L8160" t="str">
            <v>三类地区</v>
          </cell>
          <cell r="M8160"/>
          <cell r="N8160" t="str">
            <v>新建</v>
          </cell>
          <cell r="O8160" t="str">
            <v>临武县姐妹情猕猴桃种植专业合作社</v>
          </cell>
          <cell r="R8160" t="str">
            <v>3</v>
          </cell>
          <cell r="S8160" t="str">
            <v>6(4.5)</v>
          </cell>
          <cell r="T8160" t="str">
            <v>无</v>
          </cell>
          <cell r="U8160">
            <v>0</v>
          </cell>
          <cell r="V8160">
            <v>1.1499999999999999</v>
          </cell>
          <cell r="W8160">
            <v>1.1499999999999999</v>
          </cell>
        </row>
        <row r="8161">
          <cell r="I8161" t="str">
            <v>杨梅坳-十字圩连接路</v>
          </cell>
          <cell r="J8161" t="str">
            <v>1312F4310250053</v>
          </cell>
          <cell r="K8161" t="str">
            <v>资源产业路</v>
          </cell>
          <cell r="L8161" t="str">
            <v>三类地区</v>
          </cell>
          <cell r="M8161"/>
          <cell r="N8161" t="str">
            <v>新建</v>
          </cell>
          <cell r="O8161" t="str">
            <v>大富科技</v>
          </cell>
          <cell r="R8161" t="str">
            <v>3</v>
          </cell>
          <cell r="S8161" t="str">
            <v>6(4.5)</v>
          </cell>
          <cell r="T8161" t="str">
            <v>无</v>
          </cell>
          <cell r="U8161">
            <v>0</v>
          </cell>
          <cell r="V8161">
            <v>2.2000000000000002</v>
          </cell>
          <cell r="W8161">
            <v>2.2000000000000002</v>
          </cell>
        </row>
        <row r="8162">
          <cell r="I8162" t="str">
            <v>寨头水-小洞连接路</v>
          </cell>
          <cell r="J8162" t="str">
            <v>1312F4310250058</v>
          </cell>
          <cell r="K8162" t="str">
            <v>资源产业路</v>
          </cell>
          <cell r="L8162" t="str">
            <v>三类地区</v>
          </cell>
          <cell r="M8162"/>
          <cell r="N8162" t="str">
            <v>新建</v>
          </cell>
          <cell r="O8162" t="str">
            <v>临武县寨头水小洞种养专业合作社</v>
          </cell>
          <cell r="R8162" t="str">
            <v>3</v>
          </cell>
          <cell r="S8162" t="str">
            <v>6(4.5)</v>
          </cell>
          <cell r="T8162" t="str">
            <v>无</v>
          </cell>
          <cell r="U8162">
            <v>0</v>
          </cell>
          <cell r="V8162">
            <v>1.35</v>
          </cell>
          <cell r="W8162">
            <v>1.35</v>
          </cell>
        </row>
        <row r="8163">
          <cell r="I8163" t="str">
            <v>章山-养路工班</v>
          </cell>
          <cell r="J8163" t="str">
            <v>1312F4310250050</v>
          </cell>
          <cell r="K8163" t="str">
            <v>资源产业路</v>
          </cell>
          <cell r="L8163" t="str">
            <v>三类地区</v>
          </cell>
          <cell r="M8163"/>
          <cell r="N8163" t="str">
            <v>新建</v>
          </cell>
          <cell r="O8163" t="str">
            <v>临武县众利药材种植专业合专社</v>
          </cell>
          <cell r="R8163" t="str">
            <v>3.5</v>
          </cell>
          <cell r="S8163" t="str">
            <v>6(4.5)</v>
          </cell>
          <cell r="T8163" t="str">
            <v>V117431025</v>
          </cell>
          <cell r="U8163">
            <v>0</v>
          </cell>
          <cell r="V8163">
            <v>1.49</v>
          </cell>
          <cell r="W8163">
            <v>1.49</v>
          </cell>
        </row>
        <row r="8164">
          <cell r="I8164" t="str">
            <v>坳头土-鸡脚山连接路</v>
          </cell>
          <cell r="J8164" t="str">
            <v>1312F4310250064</v>
          </cell>
          <cell r="K8164" t="str">
            <v>资源产业路</v>
          </cell>
          <cell r="L8164" t="str">
            <v>三类地区</v>
          </cell>
          <cell r="M8164"/>
          <cell r="N8164" t="str">
            <v>新建</v>
          </cell>
          <cell r="O8164" t="str">
            <v>鸡脚山农业综合开发有限公司</v>
          </cell>
          <cell r="R8164" t="str">
            <v>3.5</v>
          </cell>
          <cell r="S8164" t="str">
            <v>6(4.5)</v>
          </cell>
          <cell r="T8164" t="str">
            <v>无</v>
          </cell>
          <cell r="U8164">
            <v>0</v>
          </cell>
          <cell r="V8164">
            <v>4.42</v>
          </cell>
          <cell r="W8164">
            <v>4.42</v>
          </cell>
        </row>
        <row r="8165">
          <cell r="I8165" t="str">
            <v>大坪镇大坪村生猪养殖产业路</v>
          </cell>
          <cell r="J8165" t="str">
            <v>1312F4310260069</v>
          </cell>
          <cell r="K8165" t="str">
            <v>资源产业路</v>
          </cell>
          <cell r="L8165" t="str">
            <v>一类地区</v>
          </cell>
          <cell r="M8165" t="str">
            <v>国家贫困县</v>
          </cell>
          <cell r="N8165" t="str">
            <v>新建</v>
          </cell>
          <cell r="O8165" t="str">
            <v>汝城县雄宇生态农业有限公司</v>
          </cell>
          <cell r="R8165" t="str">
            <v>3.5</v>
          </cell>
          <cell r="S8165" t="str">
            <v>6</v>
          </cell>
          <cell r="T8165" t="str">
            <v>Y115431026</v>
          </cell>
          <cell r="U8165">
            <v>0</v>
          </cell>
          <cell r="V8165">
            <v>4.9710000000000001</v>
          </cell>
          <cell r="W8165">
            <v>4.9710000000000001</v>
          </cell>
        </row>
        <row r="8166">
          <cell r="I8166" t="str">
            <v>大坪镇鲁谭新村生猪养殖产业路</v>
          </cell>
          <cell r="J8166" t="str">
            <v>1312F4310260068</v>
          </cell>
          <cell r="K8166" t="str">
            <v>资源产业路</v>
          </cell>
          <cell r="L8166" t="str">
            <v>一类地区</v>
          </cell>
          <cell r="M8166" t="str">
            <v>国家贫困县</v>
          </cell>
          <cell r="N8166" t="str">
            <v>新建</v>
          </cell>
          <cell r="O8166" t="str">
            <v>汝城县绿中源农牧有限公司</v>
          </cell>
          <cell r="R8166" t="str">
            <v>3.5</v>
          </cell>
          <cell r="S8166" t="str">
            <v>6</v>
          </cell>
          <cell r="T8166" t="str">
            <v>Y107431026</v>
          </cell>
          <cell r="U8166">
            <v>0</v>
          </cell>
          <cell r="V8166">
            <v>4</v>
          </cell>
          <cell r="W8166">
            <v>4</v>
          </cell>
        </row>
        <row r="8167">
          <cell r="I8167" t="str">
            <v>暖水镇白沟村茶业产业路</v>
          </cell>
          <cell r="J8167" t="str">
            <v>1312F4310260070</v>
          </cell>
          <cell r="K8167" t="str">
            <v>资源产业路</v>
          </cell>
          <cell r="L8167" t="str">
            <v>一类地区</v>
          </cell>
          <cell r="M8167" t="str">
            <v>国家贫困县</v>
          </cell>
          <cell r="N8167" t="str">
            <v>新建</v>
          </cell>
          <cell r="O8167" t="str">
            <v>汝城县鼎湘茶业有限公司</v>
          </cell>
          <cell r="R8167" t="str">
            <v>3</v>
          </cell>
          <cell r="S8167" t="str">
            <v>6</v>
          </cell>
          <cell r="T8167" t="str">
            <v>C332431026</v>
          </cell>
          <cell r="U8167">
            <v>0</v>
          </cell>
          <cell r="V8167">
            <v>2.2000000000000002</v>
          </cell>
          <cell r="W8167">
            <v>2.2000000000000002</v>
          </cell>
        </row>
        <row r="8168">
          <cell r="I8168" t="str">
            <v>暖水镇田庄村蔬菜产业路</v>
          </cell>
          <cell r="J8168" t="str">
            <v>1312F4310260071</v>
          </cell>
          <cell r="K8168" t="str">
            <v>资源产业路</v>
          </cell>
          <cell r="L8168" t="str">
            <v>一类地区</v>
          </cell>
          <cell r="M8168" t="str">
            <v>国家贫困县</v>
          </cell>
          <cell r="N8168" t="str">
            <v>新建</v>
          </cell>
          <cell r="O8168" t="str">
            <v>湖南汝城粤旺农业科技开发有限公司</v>
          </cell>
          <cell r="R8168" t="str">
            <v>3.5</v>
          </cell>
          <cell r="S8168" t="str">
            <v>6</v>
          </cell>
          <cell r="T8168" t="str">
            <v>Y108431026</v>
          </cell>
          <cell r="U8168">
            <v>0</v>
          </cell>
          <cell r="V8168">
            <v>2.1</v>
          </cell>
          <cell r="W8168">
            <v>2.1</v>
          </cell>
        </row>
        <row r="8169">
          <cell r="I8169" t="str">
            <v>增口-寨前连接路</v>
          </cell>
          <cell r="J8169" t="str">
            <v>131302F4310270002</v>
          </cell>
          <cell r="K8169" t="str">
            <v>资源产业路</v>
          </cell>
          <cell r="L8169" t="str">
            <v>一类地区</v>
          </cell>
          <cell r="M8169" t="str">
            <v>国家贫困县</v>
          </cell>
          <cell r="N8169" t="str">
            <v>新建</v>
          </cell>
          <cell r="O8169" t="str">
            <v>寨前镇牛江村</v>
          </cell>
          <cell r="R8169" t="str">
            <v>4.5</v>
          </cell>
          <cell r="S8169" t="str">
            <v>6.5</v>
          </cell>
          <cell r="T8169" t="str">
            <v>X004431027</v>
          </cell>
          <cell r="U8169">
            <v>0</v>
          </cell>
          <cell r="V8169">
            <v>11.224</v>
          </cell>
          <cell r="W8169">
            <v>11.224</v>
          </cell>
        </row>
        <row r="8170">
          <cell r="I8170" t="str">
            <v>G240-郴州国家农业科技园连接路</v>
          </cell>
          <cell r="J8170" t="str">
            <v>1312F4310280004</v>
          </cell>
          <cell r="K8170" t="str">
            <v>资源产业路</v>
          </cell>
          <cell r="L8170" t="str">
            <v>一类地区</v>
          </cell>
          <cell r="M8170" t="str">
            <v>国家贫困县</v>
          </cell>
          <cell r="N8170" t="str">
            <v>新建</v>
          </cell>
          <cell r="O8170" t="str">
            <v>国家农业科技园</v>
          </cell>
          <cell r="R8170" t="str">
            <v>0</v>
          </cell>
          <cell r="S8170" t="str">
            <v>8.5</v>
          </cell>
          <cell r="T8170" t="str">
            <v>无</v>
          </cell>
          <cell r="U8170">
            <v>0</v>
          </cell>
          <cell r="V8170">
            <v>1.36</v>
          </cell>
          <cell r="W8170">
            <v>1.36</v>
          </cell>
        </row>
        <row r="8171">
          <cell r="I8171" t="str">
            <v>G356-福磊生猪养殖场连接路</v>
          </cell>
          <cell r="J8171" t="str">
            <v>1312F4310280027</v>
          </cell>
          <cell r="K8171" t="str">
            <v>资源产业路</v>
          </cell>
          <cell r="L8171" t="str">
            <v>一类地区</v>
          </cell>
          <cell r="M8171" t="str">
            <v>国家贫困县</v>
          </cell>
          <cell r="N8171" t="str">
            <v>新建</v>
          </cell>
          <cell r="O8171" t="str">
            <v>安仁福磊生猪养殖场</v>
          </cell>
          <cell r="R8171" t="str">
            <v>0</v>
          </cell>
          <cell r="S8171" t="str">
            <v>6</v>
          </cell>
          <cell r="T8171" t="str">
            <v>无</v>
          </cell>
          <cell r="U8171">
            <v>0</v>
          </cell>
          <cell r="V8171">
            <v>4.5</v>
          </cell>
          <cell r="W8171">
            <v>4.5</v>
          </cell>
        </row>
        <row r="8172">
          <cell r="I8172" t="str">
            <v>G356-宏伟爱民牛场产业园连接路</v>
          </cell>
          <cell r="J8172" t="str">
            <v>1312F4310280068</v>
          </cell>
          <cell r="K8172" t="str">
            <v>资源产业路</v>
          </cell>
          <cell r="L8172" t="str">
            <v>一类地区</v>
          </cell>
          <cell r="M8172" t="str">
            <v>国家贫困县</v>
          </cell>
          <cell r="N8172" t="str">
            <v>新建</v>
          </cell>
          <cell r="O8172" t="str">
            <v>安仁县宏伟爱民牛场</v>
          </cell>
          <cell r="R8172" t="str">
            <v>0</v>
          </cell>
          <cell r="S8172" t="str">
            <v>6</v>
          </cell>
          <cell r="T8172" t="str">
            <v>无</v>
          </cell>
          <cell r="U8172">
            <v>0</v>
          </cell>
          <cell r="V8172">
            <v>2.8</v>
          </cell>
          <cell r="W8172">
            <v>2.8</v>
          </cell>
        </row>
        <row r="8173">
          <cell r="I8173" t="str">
            <v>G356-诺佳信养殖合作社连接路</v>
          </cell>
          <cell r="J8173" t="str">
            <v>1312F4310280045</v>
          </cell>
          <cell r="K8173" t="str">
            <v>资源产业路</v>
          </cell>
          <cell r="L8173" t="str">
            <v>一类地区</v>
          </cell>
          <cell r="M8173" t="str">
            <v>国家贫困县</v>
          </cell>
          <cell r="N8173" t="str">
            <v>新建</v>
          </cell>
          <cell r="O8173" t="str">
            <v>安仁县诺佳信养殖专业合作社</v>
          </cell>
          <cell r="R8173" t="str">
            <v>0</v>
          </cell>
          <cell r="S8173" t="str">
            <v>6</v>
          </cell>
          <cell r="T8173" t="str">
            <v>无</v>
          </cell>
          <cell r="U8173">
            <v>0</v>
          </cell>
          <cell r="V8173">
            <v>0.98</v>
          </cell>
          <cell r="W8173">
            <v>0.98</v>
          </cell>
        </row>
        <row r="8174">
          <cell r="I8174" t="str">
            <v>X031-智远养殖农场连接路</v>
          </cell>
          <cell r="J8174" t="str">
            <v>1312F4310280047</v>
          </cell>
          <cell r="K8174" t="str">
            <v>资源产业路</v>
          </cell>
          <cell r="L8174" t="str">
            <v>一类地区</v>
          </cell>
          <cell r="M8174" t="str">
            <v>国家贫困县</v>
          </cell>
          <cell r="N8174" t="str">
            <v>新建</v>
          </cell>
          <cell r="O8174" t="str">
            <v>安仁县智远养殖农场</v>
          </cell>
          <cell r="R8174" t="str">
            <v>0</v>
          </cell>
          <cell r="S8174" t="str">
            <v>6</v>
          </cell>
          <cell r="T8174" t="str">
            <v>无</v>
          </cell>
          <cell r="U8174">
            <v>0</v>
          </cell>
          <cell r="V8174">
            <v>0.55000000000000004</v>
          </cell>
          <cell r="W8174">
            <v>0.55000000000000004</v>
          </cell>
        </row>
        <row r="8175">
          <cell r="I8175" t="str">
            <v>Y332-旺峰养殖场专业合作社连接路</v>
          </cell>
          <cell r="J8175" t="str">
            <v>1312F4310280031</v>
          </cell>
          <cell r="K8175" t="str">
            <v>资源产业路</v>
          </cell>
          <cell r="L8175" t="str">
            <v>一类地区</v>
          </cell>
          <cell r="M8175" t="str">
            <v>国家贫困县</v>
          </cell>
          <cell r="N8175" t="str">
            <v>新建</v>
          </cell>
          <cell r="O8175" t="str">
            <v>安仁县旺峰养殖专业合作社</v>
          </cell>
          <cell r="R8175" t="str">
            <v>0</v>
          </cell>
          <cell r="S8175" t="str">
            <v>6</v>
          </cell>
          <cell r="T8175" t="str">
            <v>无</v>
          </cell>
          <cell r="U8175">
            <v>0</v>
          </cell>
          <cell r="V8175">
            <v>1</v>
          </cell>
          <cell r="W8175">
            <v>1</v>
          </cell>
        </row>
        <row r="8176">
          <cell r="I8176" t="str">
            <v>Y339-安仁县新锦源养殖场连接路</v>
          </cell>
          <cell r="J8176" t="str">
            <v>1312F4310280054</v>
          </cell>
          <cell r="K8176" t="str">
            <v>资源产业路</v>
          </cell>
          <cell r="L8176" t="str">
            <v>一类地区</v>
          </cell>
          <cell r="M8176" t="str">
            <v>国家贫困县</v>
          </cell>
          <cell r="N8176" t="str">
            <v>新建</v>
          </cell>
          <cell r="O8176" t="str">
            <v>安仁县新锦源养殖场</v>
          </cell>
          <cell r="R8176" t="str">
            <v>0</v>
          </cell>
          <cell r="S8176" t="str">
            <v>6</v>
          </cell>
          <cell r="T8176" t="str">
            <v>无</v>
          </cell>
          <cell r="U8176">
            <v>0</v>
          </cell>
          <cell r="V8176">
            <v>1.1399999999999999</v>
          </cell>
          <cell r="W8176">
            <v>1.1399999999999999</v>
          </cell>
        </row>
        <row r="8177">
          <cell r="I8177" t="str">
            <v>Y355金子坳-排楼下连接路</v>
          </cell>
          <cell r="J8177" t="str">
            <v>1312F4310280011</v>
          </cell>
          <cell r="K8177" t="str">
            <v>资源产业路</v>
          </cell>
          <cell r="L8177" t="str">
            <v>一类地区</v>
          </cell>
          <cell r="M8177" t="str">
            <v>国家贫困县</v>
          </cell>
          <cell r="N8177" t="str">
            <v>新建</v>
          </cell>
          <cell r="O8177" t="str">
            <v>坪上村种养植产业园</v>
          </cell>
          <cell r="R8177" t="str">
            <v>3.5</v>
          </cell>
          <cell r="S8177" t="str">
            <v>6(5)</v>
          </cell>
          <cell r="T8177" t="str">
            <v>Y355431028</v>
          </cell>
          <cell r="U8177">
            <v>0</v>
          </cell>
          <cell r="V8177">
            <v>4.0999999999999996</v>
          </cell>
          <cell r="W8177">
            <v>4.0999999999999996</v>
          </cell>
        </row>
        <row r="8178">
          <cell r="I8178" t="str">
            <v>村道-安仁县湘安种养殖农民专业合作社连接路</v>
          </cell>
          <cell r="J8178" t="str">
            <v>1312F4310280066</v>
          </cell>
          <cell r="K8178" t="str">
            <v>资源产业路</v>
          </cell>
          <cell r="L8178" t="str">
            <v>一类地区</v>
          </cell>
          <cell r="M8178" t="str">
            <v>国家贫困县</v>
          </cell>
          <cell r="N8178" t="str">
            <v>新建</v>
          </cell>
          <cell r="O8178" t="str">
            <v>安仁县湘安种养殖农民专业合作社</v>
          </cell>
          <cell r="R8178" t="str">
            <v>0</v>
          </cell>
          <cell r="S8178" t="str">
            <v>6</v>
          </cell>
          <cell r="T8178" t="str">
            <v>无</v>
          </cell>
          <cell r="U8178">
            <v>0</v>
          </cell>
          <cell r="V8178">
            <v>1.27</v>
          </cell>
          <cell r="W8178">
            <v>1.27</v>
          </cell>
        </row>
        <row r="8179">
          <cell r="I8179" t="str">
            <v>村委会-塔下龙连接路</v>
          </cell>
          <cell r="J8179" t="str">
            <v>1312F4310280012</v>
          </cell>
          <cell r="K8179" t="str">
            <v>资源产业路</v>
          </cell>
          <cell r="L8179" t="str">
            <v>一类地区</v>
          </cell>
          <cell r="M8179" t="str">
            <v>国家贫困县</v>
          </cell>
          <cell r="N8179" t="str">
            <v>新建</v>
          </cell>
          <cell r="O8179" t="str">
            <v>桃源福地种植专业合作社</v>
          </cell>
          <cell r="R8179" t="str">
            <v>0</v>
          </cell>
          <cell r="S8179" t="str">
            <v>6</v>
          </cell>
          <cell r="T8179" t="str">
            <v>C044431028</v>
          </cell>
          <cell r="U8179">
            <v>0</v>
          </cell>
          <cell r="V8179">
            <v>4.5</v>
          </cell>
          <cell r="W8179">
            <v>4.5</v>
          </cell>
        </row>
        <row r="8180">
          <cell r="I8180" t="str">
            <v>村主道-安仁县长垅生猪养殖场连接路</v>
          </cell>
          <cell r="J8180" t="str">
            <v>1312F4310280057</v>
          </cell>
          <cell r="K8180" t="str">
            <v>资源产业路</v>
          </cell>
          <cell r="L8180" t="str">
            <v>一类地区</v>
          </cell>
          <cell r="M8180" t="str">
            <v>国家贫困县</v>
          </cell>
          <cell r="N8180" t="str">
            <v>新建</v>
          </cell>
          <cell r="O8180" t="str">
            <v>安仁县长垅生猪养殖场</v>
          </cell>
          <cell r="R8180" t="str">
            <v>0</v>
          </cell>
          <cell r="S8180" t="str">
            <v>6</v>
          </cell>
          <cell r="T8180" t="str">
            <v>无</v>
          </cell>
          <cell r="U8180">
            <v>0</v>
          </cell>
          <cell r="V8180">
            <v>0.62</v>
          </cell>
          <cell r="W8180">
            <v>0.62</v>
          </cell>
        </row>
        <row r="8181">
          <cell r="I8181" t="str">
            <v>村主道-安仁县华仁种养专业合作社连接路</v>
          </cell>
          <cell r="J8181" t="str">
            <v>1312F4310280052</v>
          </cell>
          <cell r="K8181" t="str">
            <v>资源产业路</v>
          </cell>
          <cell r="L8181" t="str">
            <v>一类地区</v>
          </cell>
          <cell r="M8181" t="str">
            <v>国家贫困县</v>
          </cell>
          <cell r="N8181" t="str">
            <v>新建</v>
          </cell>
          <cell r="O8181" t="str">
            <v>安仁县华仁种养专业合作社</v>
          </cell>
          <cell r="R8181" t="str">
            <v>0</v>
          </cell>
          <cell r="S8181" t="str">
            <v>6</v>
          </cell>
          <cell r="T8181" t="str">
            <v>无</v>
          </cell>
          <cell r="U8181">
            <v>0</v>
          </cell>
          <cell r="V8181">
            <v>1.2</v>
          </cell>
          <cell r="W8181">
            <v>1.2</v>
          </cell>
        </row>
        <row r="8182">
          <cell r="I8182" t="str">
            <v>村主道-大湾生态养殖场连接路</v>
          </cell>
          <cell r="J8182" t="str">
            <v>1312F4310280041</v>
          </cell>
          <cell r="K8182" t="str">
            <v>资源产业路</v>
          </cell>
          <cell r="L8182" t="str">
            <v>一类地区</v>
          </cell>
          <cell r="M8182" t="str">
            <v>国家贫困县</v>
          </cell>
          <cell r="N8182" t="str">
            <v>新建</v>
          </cell>
          <cell r="O8182" t="str">
            <v>安仁县大湾生态养殖场</v>
          </cell>
          <cell r="R8182" t="str">
            <v>0</v>
          </cell>
          <cell r="S8182" t="str">
            <v>6</v>
          </cell>
          <cell r="T8182" t="str">
            <v>无</v>
          </cell>
          <cell r="U8182">
            <v>0</v>
          </cell>
          <cell r="V8182">
            <v>0.54</v>
          </cell>
          <cell r="W8182">
            <v>0.54</v>
          </cell>
        </row>
        <row r="8183">
          <cell r="I8183" t="str">
            <v>村主道-富鑫生态农场连接路</v>
          </cell>
          <cell r="J8183" t="str">
            <v>1312F4310280044</v>
          </cell>
          <cell r="K8183" t="str">
            <v>资源产业路</v>
          </cell>
          <cell r="L8183" t="str">
            <v>一类地区</v>
          </cell>
          <cell r="M8183" t="str">
            <v>国家贫困县</v>
          </cell>
          <cell r="N8183" t="str">
            <v>新建</v>
          </cell>
          <cell r="O8183" t="str">
            <v>安仁县富鑫生态农场</v>
          </cell>
          <cell r="R8183" t="str">
            <v>0</v>
          </cell>
          <cell r="S8183" t="str">
            <v>6</v>
          </cell>
          <cell r="T8183" t="str">
            <v>无</v>
          </cell>
          <cell r="U8183">
            <v>0</v>
          </cell>
          <cell r="V8183">
            <v>1.4</v>
          </cell>
          <cell r="W8183">
            <v>1.4</v>
          </cell>
        </row>
        <row r="8184">
          <cell r="I8184" t="str">
            <v>村主道-宏源生态养殖场连接路</v>
          </cell>
          <cell r="J8184" t="str">
            <v>1312F4310280063</v>
          </cell>
          <cell r="K8184" t="str">
            <v>资源产业路</v>
          </cell>
          <cell r="L8184" t="str">
            <v>一类地区</v>
          </cell>
          <cell r="M8184" t="str">
            <v>国家贫困县</v>
          </cell>
          <cell r="N8184" t="str">
            <v>新建</v>
          </cell>
          <cell r="O8184" t="str">
            <v>安仁县宏源综合养殖场</v>
          </cell>
          <cell r="R8184" t="str">
            <v>0</v>
          </cell>
          <cell r="S8184" t="str">
            <v>6</v>
          </cell>
          <cell r="T8184" t="str">
            <v>无</v>
          </cell>
          <cell r="U8184">
            <v>0</v>
          </cell>
          <cell r="V8184">
            <v>0.33</v>
          </cell>
          <cell r="W8184">
            <v>0.33</v>
          </cell>
        </row>
        <row r="8185">
          <cell r="I8185" t="str">
            <v>村主道-辉垅农业苗圃基地连接路</v>
          </cell>
          <cell r="J8185" t="str">
            <v>1312F4310280042</v>
          </cell>
          <cell r="K8185" t="str">
            <v>资源产业路</v>
          </cell>
          <cell r="L8185" t="str">
            <v>一类地区</v>
          </cell>
          <cell r="M8185" t="str">
            <v>国家贫困县</v>
          </cell>
          <cell r="N8185" t="str">
            <v>新建</v>
          </cell>
          <cell r="O8185" t="str">
            <v>安仁县辉垅农业苗圃基地</v>
          </cell>
          <cell r="R8185" t="str">
            <v>0</v>
          </cell>
          <cell r="S8185" t="str">
            <v>6</v>
          </cell>
          <cell r="T8185" t="str">
            <v>无</v>
          </cell>
          <cell r="U8185">
            <v>0</v>
          </cell>
          <cell r="V8185">
            <v>0.55000000000000004</v>
          </cell>
          <cell r="W8185">
            <v>0.55000000000000004</v>
          </cell>
        </row>
        <row r="8186">
          <cell r="I8186" t="str">
            <v>村主道-李瑞芝养殖场连接路</v>
          </cell>
          <cell r="J8186" t="str">
            <v>1312F4310280043</v>
          </cell>
          <cell r="K8186" t="str">
            <v>资源产业路</v>
          </cell>
          <cell r="L8186" t="str">
            <v>一类地区</v>
          </cell>
          <cell r="M8186" t="str">
            <v>国家贫困县</v>
          </cell>
          <cell r="N8186" t="str">
            <v>新建</v>
          </cell>
          <cell r="O8186" t="str">
            <v>李瑞芝养殖场</v>
          </cell>
          <cell r="R8186" t="str">
            <v>0</v>
          </cell>
          <cell r="S8186" t="str">
            <v>6</v>
          </cell>
          <cell r="T8186" t="str">
            <v>无</v>
          </cell>
          <cell r="U8186">
            <v>0</v>
          </cell>
          <cell r="V8186">
            <v>0.17</v>
          </cell>
          <cell r="W8186">
            <v>0.17</v>
          </cell>
        </row>
        <row r="8187">
          <cell r="I8187" t="str">
            <v>村主道-罗宵养殖场连接路</v>
          </cell>
          <cell r="J8187" t="str">
            <v>1312F4310280017</v>
          </cell>
          <cell r="K8187" t="str">
            <v>资源产业路</v>
          </cell>
          <cell r="L8187" t="str">
            <v>一类地区</v>
          </cell>
          <cell r="M8187" t="str">
            <v>国家贫困县</v>
          </cell>
          <cell r="N8187" t="str">
            <v>新建</v>
          </cell>
          <cell r="O8187" t="str">
            <v>安仁县罗霄养殖农场</v>
          </cell>
          <cell r="R8187" t="str">
            <v>0</v>
          </cell>
          <cell r="S8187" t="str">
            <v>6</v>
          </cell>
          <cell r="T8187" t="str">
            <v>无</v>
          </cell>
          <cell r="U8187">
            <v>0</v>
          </cell>
          <cell r="V8187">
            <v>0.65</v>
          </cell>
          <cell r="W8187">
            <v>0.65</v>
          </cell>
        </row>
        <row r="8188">
          <cell r="I8188" t="str">
            <v>村主道-深塘养殖场连接路</v>
          </cell>
          <cell r="J8188" t="str">
            <v>1312F4310280056</v>
          </cell>
          <cell r="K8188" t="str">
            <v>资源产业路</v>
          </cell>
          <cell r="L8188" t="str">
            <v>一类地区</v>
          </cell>
          <cell r="M8188" t="str">
            <v>国家贫困县</v>
          </cell>
          <cell r="N8188" t="str">
            <v>新建</v>
          </cell>
          <cell r="O8188" t="str">
            <v>安仁县深塘村养殖场</v>
          </cell>
          <cell r="R8188" t="str">
            <v>0</v>
          </cell>
          <cell r="S8188" t="str">
            <v>6</v>
          </cell>
          <cell r="T8188" t="str">
            <v>无</v>
          </cell>
          <cell r="U8188">
            <v>0</v>
          </cell>
          <cell r="V8188">
            <v>0.47</v>
          </cell>
          <cell r="W8188">
            <v>0.47</v>
          </cell>
        </row>
        <row r="8189">
          <cell r="I8189" t="str">
            <v>村主道-文发养猪场连接路</v>
          </cell>
          <cell r="J8189" t="str">
            <v>1312F4310280072</v>
          </cell>
          <cell r="K8189" t="str">
            <v>资源产业路</v>
          </cell>
          <cell r="L8189" t="str">
            <v>一类地区</v>
          </cell>
          <cell r="M8189" t="str">
            <v>国家贫困县</v>
          </cell>
          <cell r="N8189" t="str">
            <v>新建</v>
          </cell>
          <cell r="O8189" t="str">
            <v>文发牲猪养殖场</v>
          </cell>
          <cell r="R8189" t="str">
            <v>0</v>
          </cell>
          <cell r="S8189" t="str">
            <v>6</v>
          </cell>
          <cell r="T8189" t="str">
            <v>无</v>
          </cell>
          <cell r="U8189">
            <v>0</v>
          </cell>
          <cell r="V8189">
            <v>0.87</v>
          </cell>
          <cell r="W8189">
            <v>0.87</v>
          </cell>
        </row>
        <row r="8190">
          <cell r="I8190" t="str">
            <v>村主道-下新安养殖场连接路</v>
          </cell>
          <cell r="J8190" t="str">
            <v>1312F4310280037</v>
          </cell>
          <cell r="K8190" t="str">
            <v>资源产业路</v>
          </cell>
          <cell r="L8190" t="str">
            <v>一类地区</v>
          </cell>
          <cell r="M8190" t="str">
            <v>国家贫困县</v>
          </cell>
          <cell r="N8190" t="str">
            <v>新建</v>
          </cell>
          <cell r="O8190" t="str">
            <v>安仁县新洲下新安养殖农场</v>
          </cell>
          <cell r="R8190" t="str">
            <v>0</v>
          </cell>
          <cell r="S8190" t="str">
            <v>6</v>
          </cell>
          <cell r="T8190" t="str">
            <v>无</v>
          </cell>
          <cell r="U8190">
            <v>0</v>
          </cell>
          <cell r="V8190">
            <v>0.5</v>
          </cell>
          <cell r="W8190">
            <v>0.5</v>
          </cell>
        </row>
        <row r="8191">
          <cell r="I8191" t="str">
            <v>村主道-祥德龙养殖场连接路</v>
          </cell>
          <cell r="J8191" t="str">
            <v>1312F4310280039</v>
          </cell>
          <cell r="K8191" t="str">
            <v>资源产业路</v>
          </cell>
          <cell r="L8191" t="str">
            <v>一类地区</v>
          </cell>
          <cell r="M8191" t="str">
            <v>国家贫困县</v>
          </cell>
          <cell r="N8191" t="str">
            <v>新建</v>
          </cell>
          <cell r="O8191" t="str">
            <v>安仁县祥德龙养殖场</v>
          </cell>
          <cell r="R8191" t="str">
            <v>0</v>
          </cell>
          <cell r="S8191" t="str">
            <v>6</v>
          </cell>
          <cell r="T8191" t="str">
            <v>无</v>
          </cell>
          <cell r="U8191">
            <v>0</v>
          </cell>
          <cell r="V8191">
            <v>0.46</v>
          </cell>
          <cell r="W8191">
            <v>0.46</v>
          </cell>
        </row>
        <row r="8192">
          <cell r="I8192" t="str">
            <v>村主道-猪八戒养殖场连接路</v>
          </cell>
          <cell r="J8192" t="str">
            <v>1312F4310280064</v>
          </cell>
          <cell r="K8192" t="str">
            <v>资源产业路</v>
          </cell>
          <cell r="L8192" t="str">
            <v>一类地区</v>
          </cell>
          <cell r="M8192" t="str">
            <v>国家贫困县</v>
          </cell>
          <cell r="N8192" t="str">
            <v>新建</v>
          </cell>
          <cell r="O8192" t="str">
            <v>安仁县猪八戒养殖场</v>
          </cell>
          <cell r="R8192" t="str">
            <v>0</v>
          </cell>
          <cell r="S8192" t="str">
            <v>6</v>
          </cell>
          <cell r="T8192" t="str">
            <v>无</v>
          </cell>
          <cell r="U8192">
            <v>0</v>
          </cell>
          <cell r="V8192">
            <v>1</v>
          </cell>
          <cell r="W8192">
            <v>1</v>
          </cell>
        </row>
        <row r="8193">
          <cell r="I8193" t="str">
            <v>电站-豪山种猪养殖场连接路</v>
          </cell>
          <cell r="J8193" t="str">
            <v>1312F4310280075</v>
          </cell>
          <cell r="K8193" t="str">
            <v>资源产业路</v>
          </cell>
          <cell r="L8193" t="str">
            <v>一类地区</v>
          </cell>
          <cell r="M8193" t="str">
            <v>国家贫困县</v>
          </cell>
          <cell r="N8193" t="str">
            <v>新建</v>
          </cell>
          <cell r="O8193" t="str">
            <v>豪山种猪养殖场</v>
          </cell>
          <cell r="R8193" t="str">
            <v>0</v>
          </cell>
          <cell r="S8193" t="str">
            <v>6</v>
          </cell>
          <cell r="T8193" t="str">
            <v>无</v>
          </cell>
          <cell r="U8193">
            <v>0</v>
          </cell>
          <cell r="V8193">
            <v>1.34</v>
          </cell>
          <cell r="W8193">
            <v>1.34</v>
          </cell>
        </row>
        <row r="8194">
          <cell r="I8194" t="str">
            <v>二背冲-大屋（红椿种植基地）连接路</v>
          </cell>
          <cell r="J8194" t="str">
            <v>1312F4310280026</v>
          </cell>
          <cell r="K8194" t="str">
            <v>资源产业路</v>
          </cell>
          <cell r="L8194" t="str">
            <v>一类地区</v>
          </cell>
          <cell r="M8194" t="str">
            <v>国家贫困县</v>
          </cell>
          <cell r="N8194" t="str">
            <v>升级改造（提质改造）</v>
          </cell>
          <cell r="O8194" t="str">
            <v>安仁县红椿香椿种植基地</v>
          </cell>
          <cell r="R8194" t="str">
            <v>0</v>
          </cell>
          <cell r="S8194" t="str">
            <v>6</v>
          </cell>
          <cell r="T8194" t="str">
            <v>C339431028</v>
          </cell>
          <cell r="U8194">
            <v>0</v>
          </cell>
          <cell r="V8194">
            <v>1</v>
          </cell>
          <cell r="W8194">
            <v>1</v>
          </cell>
        </row>
        <row r="8195">
          <cell r="I8195" t="str">
            <v>风口-鑫旺养猪场连接路</v>
          </cell>
          <cell r="J8195" t="str">
            <v>1312F4310280048</v>
          </cell>
          <cell r="K8195" t="str">
            <v>资源产业路</v>
          </cell>
          <cell r="L8195" t="str">
            <v>一类地区</v>
          </cell>
          <cell r="M8195" t="str">
            <v>国家贫困县</v>
          </cell>
          <cell r="N8195" t="str">
            <v>新建</v>
          </cell>
          <cell r="O8195" t="str">
            <v>安仁县鑫旺养猪农民专业合作社</v>
          </cell>
          <cell r="R8195" t="str">
            <v>0</v>
          </cell>
          <cell r="S8195" t="str">
            <v>6</v>
          </cell>
          <cell r="T8195" t="str">
            <v>无</v>
          </cell>
          <cell r="U8195">
            <v>0</v>
          </cell>
          <cell r="V8195">
            <v>0.7</v>
          </cell>
          <cell r="W8195">
            <v>0.7</v>
          </cell>
        </row>
        <row r="8196">
          <cell r="I8196" t="str">
            <v>郭古-郭氏众旺养殖场连接路</v>
          </cell>
          <cell r="J8196" t="str">
            <v>1312F4310280029</v>
          </cell>
          <cell r="K8196" t="str">
            <v>资源产业路</v>
          </cell>
          <cell r="L8196" t="str">
            <v>一类地区</v>
          </cell>
          <cell r="M8196" t="str">
            <v>国家贫困县</v>
          </cell>
          <cell r="N8196" t="str">
            <v>新建</v>
          </cell>
          <cell r="O8196" t="str">
            <v>安仁县郭氏众旺养殖场</v>
          </cell>
          <cell r="R8196" t="str">
            <v>0</v>
          </cell>
          <cell r="S8196" t="str">
            <v>6</v>
          </cell>
          <cell r="T8196" t="str">
            <v>无</v>
          </cell>
          <cell r="U8196">
            <v>0</v>
          </cell>
          <cell r="V8196">
            <v>0.6</v>
          </cell>
          <cell r="W8196">
            <v>0.6</v>
          </cell>
        </row>
        <row r="8197">
          <cell r="I8197" t="str">
            <v>国道-东湖养猪场连接路</v>
          </cell>
          <cell r="J8197" t="str">
            <v>1312F4310280073</v>
          </cell>
          <cell r="K8197" t="str">
            <v>资源产业路</v>
          </cell>
          <cell r="L8197" t="str">
            <v>一类地区</v>
          </cell>
          <cell r="M8197" t="str">
            <v>国家贫困县</v>
          </cell>
          <cell r="N8197" t="str">
            <v>新建</v>
          </cell>
          <cell r="O8197" t="str">
            <v>东湖养猪场</v>
          </cell>
          <cell r="R8197" t="str">
            <v>0</v>
          </cell>
          <cell r="S8197" t="str">
            <v>6</v>
          </cell>
          <cell r="T8197" t="str">
            <v>无</v>
          </cell>
          <cell r="U8197">
            <v>0</v>
          </cell>
          <cell r="V8197">
            <v>2.2999999999999998</v>
          </cell>
          <cell r="W8197">
            <v>2.2999999999999998</v>
          </cell>
        </row>
        <row r="8198">
          <cell r="I8198" t="str">
            <v>国道-鸿玖生猪养殖场连接路</v>
          </cell>
          <cell r="J8198" t="str">
            <v>1312F4310280049</v>
          </cell>
          <cell r="K8198" t="str">
            <v>资源产业路</v>
          </cell>
          <cell r="L8198" t="str">
            <v>一类地区</v>
          </cell>
          <cell r="M8198" t="str">
            <v>国家贫困县</v>
          </cell>
          <cell r="N8198" t="str">
            <v>新建</v>
          </cell>
          <cell r="O8198" t="str">
            <v>安仁县鸿玖生猪养殖场</v>
          </cell>
          <cell r="R8198" t="str">
            <v>0</v>
          </cell>
          <cell r="S8198" t="str">
            <v>6</v>
          </cell>
          <cell r="T8198" t="str">
            <v>无</v>
          </cell>
          <cell r="U8198">
            <v>0</v>
          </cell>
          <cell r="V8198">
            <v>0.39</v>
          </cell>
          <cell r="W8198">
            <v>0.39</v>
          </cell>
        </row>
        <row r="8199">
          <cell r="I8199" t="str">
            <v>国道-鑫泰生猪养殖场连接路</v>
          </cell>
          <cell r="J8199" t="str">
            <v>1312F4310280053</v>
          </cell>
          <cell r="K8199" t="str">
            <v>资源产业路</v>
          </cell>
          <cell r="L8199" t="str">
            <v>一类地区</v>
          </cell>
          <cell r="M8199" t="str">
            <v>国家贫困县</v>
          </cell>
          <cell r="N8199" t="str">
            <v>新建</v>
          </cell>
          <cell r="O8199" t="str">
            <v>安仁县鑫泰生猪养殖场</v>
          </cell>
          <cell r="R8199" t="str">
            <v>0</v>
          </cell>
          <cell r="S8199" t="str">
            <v>6</v>
          </cell>
          <cell r="T8199" t="str">
            <v>无</v>
          </cell>
          <cell r="U8199">
            <v>0</v>
          </cell>
          <cell r="V8199">
            <v>0.18</v>
          </cell>
          <cell r="W8199">
            <v>0.18</v>
          </cell>
        </row>
        <row r="8200">
          <cell r="I8200" t="str">
            <v>荷树-安仁县李纯养殖场连接路</v>
          </cell>
          <cell r="J8200" t="str">
            <v>1312F4310280020</v>
          </cell>
          <cell r="K8200" t="str">
            <v>资源产业路</v>
          </cell>
          <cell r="L8200" t="str">
            <v>一类地区</v>
          </cell>
          <cell r="M8200" t="str">
            <v>国家贫困县</v>
          </cell>
          <cell r="N8200" t="str">
            <v>升级改造（提质改造）</v>
          </cell>
          <cell r="O8200" t="str">
            <v>安仁县李纯养殖场</v>
          </cell>
          <cell r="R8200" t="str">
            <v>0</v>
          </cell>
          <cell r="S8200" t="str">
            <v>6</v>
          </cell>
          <cell r="T8200" t="str">
            <v>C073431028</v>
          </cell>
          <cell r="U8200">
            <v>0</v>
          </cell>
          <cell r="V8200">
            <v>1.2</v>
          </cell>
          <cell r="W8200">
            <v>1.2</v>
          </cell>
        </row>
        <row r="8201">
          <cell r="I8201" t="str">
            <v>荷叶塘水库-湘南牧业养殖合作社连接路</v>
          </cell>
          <cell r="J8201" t="str">
            <v>1312F4310280046</v>
          </cell>
          <cell r="K8201" t="str">
            <v>资源产业路</v>
          </cell>
          <cell r="L8201" t="str">
            <v>一类地区</v>
          </cell>
          <cell r="M8201" t="str">
            <v>国家贫困县</v>
          </cell>
          <cell r="N8201" t="str">
            <v>新建</v>
          </cell>
          <cell r="O8201" t="str">
            <v>安仁县湘南牧业专业合作社</v>
          </cell>
          <cell r="R8201" t="str">
            <v>0</v>
          </cell>
          <cell r="S8201" t="str">
            <v>6</v>
          </cell>
          <cell r="T8201" t="str">
            <v>无</v>
          </cell>
          <cell r="U8201">
            <v>0</v>
          </cell>
          <cell r="V8201">
            <v>0.5</v>
          </cell>
          <cell r="W8201">
            <v>0.5</v>
          </cell>
        </row>
        <row r="8202">
          <cell r="I8202" t="str">
            <v>侯古-安仁县茂辉养殖场连接路</v>
          </cell>
          <cell r="J8202" t="str">
            <v>1312F4310280059</v>
          </cell>
          <cell r="K8202" t="str">
            <v>资源产业路</v>
          </cell>
          <cell r="L8202" t="str">
            <v>一类地区</v>
          </cell>
          <cell r="M8202" t="str">
            <v>国家贫困县</v>
          </cell>
          <cell r="N8202" t="str">
            <v>升级改造（提质改造）</v>
          </cell>
          <cell r="O8202" t="str">
            <v>安仁县茂辉养殖场</v>
          </cell>
          <cell r="R8202" t="str">
            <v>0</v>
          </cell>
          <cell r="S8202" t="str">
            <v>6</v>
          </cell>
          <cell r="T8202" t="str">
            <v>C333431028</v>
          </cell>
          <cell r="U8202">
            <v>0</v>
          </cell>
          <cell r="V8202">
            <v>1.5</v>
          </cell>
          <cell r="W8202">
            <v>1.5</v>
          </cell>
        </row>
        <row r="8203">
          <cell r="I8203" t="str">
            <v>黄田一七里香体验式休闲农庄连接路</v>
          </cell>
          <cell r="J8203" t="str">
            <v>1312F4310280019</v>
          </cell>
          <cell r="K8203" t="str">
            <v>资源产业路</v>
          </cell>
          <cell r="L8203" t="str">
            <v>一类地区</v>
          </cell>
          <cell r="M8203" t="str">
            <v>国家贫困县</v>
          </cell>
          <cell r="N8203" t="str">
            <v>新建</v>
          </cell>
          <cell r="O8203" t="str">
            <v>安仁县七里香体验式休闲农庄</v>
          </cell>
          <cell r="R8203" t="str">
            <v>0</v>
          </cell>
          <cell r="S8203" t="str">
            <v>6</v>
          </cell>
          <cell r="T8203" t="str">
            <v>无</v>
          </cell>
          <cell r="U8203">
            <v>0</v>
          </cell>
          <cell r="V8203">
            <v>1.5</v>
          </cell>
          <cell r="W8203">
            <v>1.5</v>
          </cell>
        </row>
        <row r="8204">
          <cell r="I8204" t="str">
            <v>老君观-安仁县正合生态农业园连接路</v>
          </cell>
          <cell r="J8204" t="str">
            <v>1312F4310280022</v>
          </cell>
          <cell r="K8204" t="str">
            <v>资源产业路</v>
          </cell>
          <cell r="L8204" t="str">
            <v>一类地区</v>
          </cell>
          <cell r="M8204" t="str">
            <v>国家贫困县</v>
          </cell>
          <cell r="N8204" t="str">
            <v>升级改造（提质改造）</v>
          </cell>
          <cell r="O8204" t="str">
            <v>安仁县正合生态农业园</v>
          </cell>
          <cell r="R8204" t="str">
            <v>0</v>
          </cell>
          <cell r="S8204" t="str">
            <v>6</v>
          </cell>
          <cell r="T8204" t="str">
            <v>C357431028</v>
          </cell>
          <cell r="U8204">
            <v>0</v>
          </cell>
          <cell r="V8204">
            <v>1.5</v>
          </cell>
          <cell r="W8204">
            <v>1.5</v>
          </cell>
        </row>
        <row r="8205">
          <cell r="I8205" t="str">
            <v>峦园-安仁县华南牲猪养殖场连接路</v>
          </cell>
          <cell r="J8205" t="str">
            <v>1312F4310280021</v>
          </cell>
          <cell r="K8205" t="str">
            <v>资源产业路</v>
          </cell>
          <cell r="L8205" t="str">
            <v>一类地区</v>
          </cell>
          <cell r="M8205" t="str">
            <v>国家贫困县</v>
          </cell>
          <cell r="N8205" t="str">
            <v>升级改造（提质改造）</v>
          </cell>
          <cell r="O8205" t="str">
            <v>安仁县华南牲猪养殖场</v>
          </cell>
          <cell r="R8205" t="str">
            <v>0</v>
          </cell>
          <cell r="S8205" t="str">
            <v>6</v>
          </cell>
          <cell r="T8205" t="str">
            <v>C367431028</v>
          </cell>
          <cell r="U8205">
            <v>0</v>
          </cell>
          <cell r="V8205">
            <v>1.64</v>
          </cell>
          <cell r="W8205">
            <v>1.64</v>
          </cell>
        </row>
        <row r="8206">
          <cell r="I8206" t="str">
            <v>盘塘-盘塘中药材种植园连接路</v>
          </cell>
          <cell r="J8206" t="str">
            <v>1312F4310280032</v>
          </cell>
          <cell r="K8206" t="str">
            <v>资源产业路</v>
          </cell>
          <cell r="L8206" t="str">
            <v>一类地区</v>
          </cell>
          <cell r="M8206" t="str">
            <v>国家贫困县</v>
          </cell>
          <cell r="N8206" t="str">
            <v>新建</v>
          </cell>
          <cell r="O8206" t="str">
            <v>安仁县盘塘中药材种植及加工园</v>
          </cell>
          <cell r="R8206" t="str">
            <v>0</v>
          </cell>
          <cell r="S8206" t="str">
            <v>6</v>
          </cell>
          <cell r="T8206" t="str">
            <v>无</v>
          </cell>
          <cell r="U8206">
            <v>0</v>
          </cell>
          <cell r="V8206">
            <v>0.9</v>
          </cell>
          <cell r="W8206">
            <v>0.9</v>
          </cell>
        </row>
        <row r="8207">
          <cell r="I8207" t="str">
            <v>三门口-马头坳连接路</v>
          </cell>
          <cell r="J8207" t="str">
            <v>1312F4310280005</v>
          </cell>
          <cell r="K8207" t="str">
            <v>资源产业路</v>
          </cell>
          <cell r="L8207" t="str">
            <v>一类地区</v>
          </cell>
          <cell r="M8207" t="str">
            <v>国家贫困县</v>
          </cell>
          <cell r="N8207" t="str">
            <v>新建</v>
          </cell>
          <cell r="O8207" t="str">
            <v>智鑫生态养殖场</v>
          </cell>
          <cell r="R8207" t="str">
            <v>3.5</v>
          </cell>
          <cell r="S8207" t="str">
            <v>6(5)</v>
          </cell>
          <cell r="T8207" t="str">
            <v>C50P431028</v>
          </cell>
          <cell r="U8207">
            <v>0</v>
          </cell>
          <cell r="V8207">
            <v>1.78</v>
          </cell>
          <cell r="W8207">
            <v>1.78</v>
          </cell>
        </row>
        <row r="8208">
          <cell r="I8208" t="str">
            <v>上坪-安仁县永康养殖场连接路</v>
          </cell>
          <cell r="J8208" t="str">
            <v>1312F4310280060</v>
          </cell>
          <cell r="K8208" t="str">
            <v>资源产业路</v>
          </cell>
          <cell r="L8208" t="str">
            <v>一类地区</v>
          </cell>
          <cell r="M8208" t="str">
            <v>国家贫困县</v>
          </cell>
          <cell r="N8208" t="str">
            <v>新建</v>
          </cell>
          <cell r="O8208" t="str">
            <v>安仁县永康养殖场</v>
          </cell>
          <cell r="R8208" t="str">
            <v>0</v>
          </cell>
          <cell r="S8208" t="str">
            <v>6</v>
          </cell>
          <cell r="T8208" t="str">
            <v>无</v>
          </cell>
          <cell r="U8208">
            <v>0</v>
          </cell>
          <cell r="V8208">
            <v>0.9</v>
          </cell>
          <cell r="W8208">
            <v>0.9</v>
          </cell>
        </row>
        <row r="8209">
          <cell r="I8209" t="str">
            <v>哨上-文林专业养殖合作社连接路</v>
          </cell>
          <cell r="J8209" t="str">
            <v>1312F4310280035</v>
          </cell>
          <cell r="K8209" t="str">
            <v>资源产业路</v>
          </cell>
          <cell r="L8209" t="str">
            <v>一类地区</v>
          </cell>
          <cell r="M8209" t="str">
            <v>国家贫困县</v>
          </cell>
          <cell r="N8209" t="str">
            <v>新建</v>
          </cell>
          <cell r="O8209" t="str">
            <v>安仁县文林专业养殖合作社</v>
          </cell>
          <cell r="R8209" t="str">
            <v>0</v>
          </cell>
          <cell r="S8209" t="str">
            <v>6</v>
          </cell>
          <cell r="T8209" t="str">
            <v>无</v>
          </cell>
          <cell r="U8209">
            <v>0</v>
          </cell>
          <cell r="V8209">
            <v>0.6</v>
          </cell>
          <cell r="W8209">
            <v>0.6</v>
          </cell>
        </row>
        <row r="8210">
          <cell r="I8210" t="str">
            <v>哨上-小威生态养殖场连接路</v>
          </cell>
          <cell r="J8210" t="str">
            <v>1312F4310280033</v>
          </cell>
          <cell r="K8210" t="str">
            <v>资源产业路</v>
          </cell>
          <cell r="L8210" t="str">
            <v>一类地区</v>
          </cell>
          <cell r="M8210" t="str">
            <v>国家贫困县</v>
          </cell>
          <cell r="N8210" t="str">
            <v>新建</v>
          </cell>
          <cell r="O8210" t="str">
            <v>小威生态养殖场</v>
          </cell>
          <cell r="R8210" t="str">
            <v>0</v>
          </cell>
          <cell r="S8210" t="str">
            <v>6</v>
          </cell>
          <cell r="T8210" t="str">
            <v>无</v>
          </cell>
          <cell r="U8210">
            <v>0</v>
          </cell>
          <cell r="V8210">
            <v>0.24</v>
          </cell>
          <cell r="W8210">
            <v>0.24</v>
          </cell>
        </row>
        <row r="8211">
          <cell r="I8211" t="str">
            <v>石禾-甲木养殖场连接路</v>
          </cell>
          <cell r="J8211" t="str">
            <v>1312F4310280025</v>
          </cell>
          <cell r="K8211" t="str">
            <v>资源产业路</v>
          </cell>
          <cell r="L8211" t="str">
            <v>一类地区</v>
          </cell>
          <cell r="M8211" t="str">
            <v>国家贫困县</v>
          </cell>
          <cell r="N8211" t="str">
            <v>新建</v>
          </cell>
          <cell r="O8211" t="str">
            <v>安仁县甲木养殖场</v>
          </cell>
          <cell r="R8211" t="str">
            <v>0</v>
          </cell>
          <cell r="S8211" t="str">
            <v>6</v>
          </cell>
          <cell r="T8211" t="str">
            <v>无</v>
          </cell>
          <cell r="U8211">
            <v>0</v>
          </cell>
          <cell r="V8211">
            <v>0.4</v>
          </cell>
          <cell r="W8211">
            <v>0.4</v>
          </cell>
        </row>
        <row r="8212">
          <cell r="I8212" t="str">
            <v>石门-湖南辉垅农业现代育苗基地连接路</v>
          </cell>
          <cell r="J8212" t="str">
            <v>1312F4310280018</v>
          </cell>
          <cell r="K8212" t="str">
            <v>资源产业路</v>
          </cell>
          <cell r="L8212" t="str">
            <v>一类地区</v>
          </cell>
          <cell r="M8212" t="str">
            <v>国家贫困县</v>
          </cell>
          <cell r="N8212" t="str">
            <v>新建</v>
          </cell>
          <cell r="O8212" t="str">
            <v>湖南辉垅农业现代育苗基地</v>
          </cell>
          <cell r="R8212" t="str">
            <v>0</v>
          </cell>
          <cell r="S8212" t="str">
            <v>6</v>
          </cell>
          <cell r="T8212" t="str">
            <v>无</v>
          </cell>
          <cell r="U8212">
            <v>0</v>
          </cell>
          <cell r="V8212">
            <v>1.5</v>
          </cell>
          <cell r="W8212">
            <v>1.5</v>
          </cell>
        </row>
        <row r="8213">
          <cell r="I8213" t="str">
            <v>书坊-六旺生猪养殖场连接路</v>
          </cell>
          <cell r="J8213" t="str">
            <v>1312F4310280051</v>
          </cell>
          <cell r="K8213" t="str">
            <v>资源产业路</v>
          </cell>
          <cell r="L8213" t="str">
            <v>一类地区</v>
          </cell>
          <cell r="M8213" t="str">
            <v>国家贫困县</v>
          </cell>
          <cell r="N8213" t="str">
            <v>新建</v>
          </cell>
          <cell r="O8213" t="str">
            <v>安仁县六旺生猪养殖场</v>
          </cell>
          <cell r="R8213" t="str">
            <v>0</v>
          </cell>
          <cell r="S8213" t="str">
            <v>6</v>
          </cell>
          <cell r="T8213" t="str">
            <v>无</v>
          </cell>
          <cell r="U8213">
            <v>0</v>
          </cell>
          <cell r="V8213">
            <v>0.6</v>
          </cell>
          <cell r="W8213">
            <v>0.6</v>
          </cell>
        </row>
        <row r="8214">
          <cell r="I8214" t="str">
            <v>双排山-温氏集团连接路</v>
          </cell>
          <cell r="J8214" t="str">
            <v>1312F4310280006</v>
          </cell>
          <cell r="K8214" t="str">
            <v>资源产业路</v>
          </cell>
          <cell r="L8214" t="str">
            <v>一类地区</v>
          </cell>
          <cell r="M8214" t="str">
            <v>国家贫困县</v>
          </cell>
          <cell r="N8214" t="str">
            <v>新建</v>
          </cell>
          <cell r="O8214" t="str">
            <v>安仁温氏畜牧生猪一体养殖园</v>
          </cell>
          <cell r="R8214" t="str">
            <v>3.5</v>
          </cell>
          <cell r="S8214" t="str">
            <v>6(5)</v>
          </cell>
          <cell r="T8214" t="str">
            <v>C78I431028</v>
          </cell>
          <cell r="U8214">
            <v>0</v>
          </cell>
          <cell r="V8214">
            <v>0.76</v>
          </cell>
          <cell r="W8214">
            <v>0.76</v>
          </cell>
        </row>
        <row r="8215">
          <cell r="I8215" t="str">
            <v>苏古-双溪丰源养殖场连接路</v>
          </cell>
          <cell r="J8215" t="str">
            <v>1312F4310280024</v>
          </cell>
          <cell r="K8215" t="str">
            <v>资源产业路</v>
          </cell>
          <cell r="L8215" t="str">
            <v>一类地区</v>
          </cell>
          <cell r="M8215" t="str">
            <v>国家贫困县</v>
          </cell>
          <cell r="N8215" t="str">
            <v>新建</v>
          </cell>
          <cell r="O8215" t="str">
            <v>安仁县双溪丰源养殖场</v>
          </cell>
          <cell r="R8215" t="str">
            <v>0</v>
          </cell>
          <cell r="S8215" t="str">
            <v>6</v>
          </cell>
          <cell r="T8215" t="str">
            <v>无</v>
          </cell>
          <cell r="U8215">
            <v>0</v>
          </cell>
          <cell r="V8215">
            <v>0.5</v>
          </cell>
          <cell r="W8215">
            <v>0.5</v>
          </cell>
        </row>
        <row r="8216">
          <cell r="I8216" t="str">
            <v>梭罗-安仁县梭罗小飞养殖场连接路</v>
          </cell>
          <cell r="J8216" t="str">
            <v>1312F4310280061</v>
          </cell>
          <cell r="K8216" t="str">
            <v>资源产业路</v>
          </cell>
          <cell r="L8216" t="str">
            <v>一类地区</v>
          </cell>
          <cell r="M8216" t="str">
            <v>国家贫困县</v>
          </cell>
          <cell r="N8216" t="str">
            <v>新建</v>
          </cell>
          <cell r="O8216" t="str">
            <v>安仁县梭罗养殖场</v>
          </cell>
          <cell r="R8216" t="str">
            <v>0</v>
          </cell>
          <cell r="S8216" t="str">
            <v>6</v>
          </cell>
          <cell r="T8216" t="str">
            <v>无</v>
          </cell>
          <cell r="U8216">
            <v>0</v>
          </cell>
          <cell r="V8216">
            <v>0.6</v>
          </cell>
          <cell r="W8216">
            <v>0.6</v>
          </cell>
        </row>
        <row r="8217">
          <cell r="I8217" t="str">
            <v>万里-月池莲藕种植园连接路</v>
          </cell>
          <cell r="J8217" t="str">
            <v>1312F4310280036</v>
          </cell>
          <cell r="K8217" t="str">
            <v>资源产业路</v>
          </cell>
          <cell r="L8217" t="str">
            <v>一类地区</v>
          </cell>
          <cell r="M8217" t="str">
            <v>国家贫困县</v>
          </cell>
          <cell r="N8217" t="str">
            <v>新建</v>
          </cell>
          <cell r="O8217" t="str">
            <v>安仁县月池莲藕种植园</v>
          </cell>
          <cell r="R8217" t="str">
            <v>0</v>
          </cell>
          <cell r="S8217" t="str">
            <v>6</v>
          </cell>
          <cell r="T8217" t="str">
            <v>无</v>
          </cell>
          <cell r="U8217">
            <v>0</v>
          </cell>
          <cell r="V8217">
            <v>1.2</v>
          </cell>
          <cell r="W8217">
            <v>1.2</v>
          </cell>
        </row>
        <row r="8218">
          <cell r="I8218" t="str">
            <v>王古-锐鑫养殖园连接路</v>
          </cell>
          <cell r="J8218" t="str">
            <v>1312F4310280007</v>
          </cell>
          <cell r="K8218" t="str">
            <v>资源产业路</v>
          </cell>
          <cell r="L8218" t="str">
            <v>一类地区</v>
          </cell>
          <cell r="M8218" t="str">
            <v>国家贫困县</v>
          </cell>
          <cell r="N8218" t="str">
            <v>新建</v>
          </cell>
          <cell r="O8218" t="str">
            <v>安仁县锐鑫养殖园</v>
          </cell>
          <cell r="R8218" t="str">
            <v>3.5</v>
          </cell>
          <cell r="S8218" t="str">
            <v>6</v>
          </cell>
          <cell r="T8218" t="str">
            <v>C59D431028</v>
          </cell>
          <cell r="U8218">
            <v>0</v>
          </cell>
          <cell r="V8218">
            <v>1.34</v>
          </cell>
          <cell r="W8218">
            <v>1.34</v>
          </cell>
        </row>
        <row r="8219">
          <cell r="I8219" t="str">
            <v>五丰路-现代观光旅游生态农业示范园</v>
          </cell>
          <cell r="J8219" t="str">
            <v>1312F4310280071</v>
          </cell>
          <cell r="K8219" t="str">
            <v>资源产业路</v>
          </cell>
          <cell r="L8219" t="str">
            <v>一类地区</v>
          </cell>
          <cell r="M8219" t="str">
            <v>国家贫困县</v>
          </cell>
          <cell r="N8219" t="str">
            <v>新建</v>
          </cell>
          <cell r="O8219" t="str">
            <v>现代观光旅游生态农业示范园</v>
          </cell>
          <cell r="R8219" t="str">
            <v>0</v>
          </cell>
          <cell r="S8219" t="str">
            <v>6</v>
          </cell>
          <cell r="T8219" t="str">
            <v>无</v>
          </cell>
          <cell r="U8219">
            <v>0</v>
          </cell>
          <cell r="V8219">
            <v>0.78</v>
          </cell>
          <cell r="W8219">
            <v>0.78</v>
          </cell>
        </row>
        <row r="8220">
          <cell r="I8220" t="str">
            <v>下老屋-福源养殖场连接路</v>
          </cell>
          <cell r="J8220" t="str">
            <v>1312F4310280040</v>
          </cell>
          <cell r="K8220" t="str">
            <v>资源产业路</v>
          </cell>
          <cell r="L8220" t="str">
            <v>一类地区</v>
          </cell>
          <cell r="M8220" t="str">
            <v>国家贫困县</v>
          </cell>
          <cell r="N8220" t="str">
            <v>新建</v>
          </cell>
          <cell r="O8220" t="str">
            <v>安仁县福源养殖场</v>
          </cell>
          <cell r="R8220" t="str">
            <v>0</v>
          </cell>
          <cell r="S8220" t="str">
            <v>6</v>
          </cell>
          <cell r="T8220" t="str">
            <v>无</v>
          </cell>
          <cell r="U8220">
            <v>0</v>
          </cell>
          <cell r="V8220">
            <v>1</v>
          </cell>
          <cell r="W8220">
            <v>1</v>
          </cell>
        </row>
        <row r="8221">
          <cell r="I8221" t="str">
            <v>下湾-兴林种植养殖场连接路</v>
          </cell>
          <cell r="J8221" t="str">
            <v>1312F4310280055</v>
          </cell>
          <cell r="K8221" t="str">
            <v>资源产业路</v>
          </cell>
          <cell r="L8221" t="str">
            <v>一类地区</v>
          </cell>
          <cell r="M8221" t="str">
            <v>国家贫困县</v>
          </cell>
          <cell r="N8221" t="str">
            <v>新建</v>
          </cell>
          <cell r="O8221" t="str">
            <v>安仁县兴林种植养殖场</v>
          </cell>
          <cell r="R8221" t="str">
            <v>0</v>
          </cell>
          <cell r="S8221" t="str">
            <v>6</v>
          </cell>
          <cell r="T8221" t="str">
            <v>无</v>
          </cell>
          <cell r="U8221">
            <v>0</v>
          </cell>
          <cell r="V8221">
            <v>0.67</v>
          </cell>
          <cell r="W8221">
            <v>0.67</v>
          </cell>
        </row>
        <row r="8222">
          <cell r="I8222" t="str">
            <v>乡道-安仁县志安果业柑橘产业园连接路</v>
          </cell>
          <cell r="J8222" t="str">
            <v>1312F4310280062</v>
          </cell>
          <cell r="K8222" t="str">
            <v>资源产业路</v>
          </cell>
          <cell r="L8222" t="str">
            <v>一类地区</v>
          </cell>
          <cell r="M8222" t="str">
            <v>国家贫困县</v>
          </cell>
          <cell r="N8222" t="str">
            <v>新建</v>
          </cell>
          <cell r="O8222" t="str">
            <v>安仁县志安果业柑橘产业园</v>
          </cell>
          <cell r="R8222" t="str">
            <v>0</v>
          </cell>
          <cell r="S8222" t="str">
            <v>6</v>
          </cell>
          <cell r="T8222" t="str">
            <v>无</v>
          </cell>
          <cell r="U8222">
            <v>0</v>
          </cell>
          <cell r="V8222">
            <v>0.57999999999999996</v>
          </cell>
          <cell r="W8222">
            <v>0.57999999999999996</v>
          </cell>
        </row>
        <row r="8223">
          <cell r="I8223" t="str">
            <v>乡主道-丰民生猪养殖场连接路</v>
          </cell>
          <cell r="J8223" t="str">
            <v>1312F4310280050</v>
          </cell>
          <cell r="K8223" t="str">
            <v>资源产业路</v>
          </cell>
          <cell r="L8223" t="str">
            <v>一类地区</v>
          </cell>
          <cell r="M8223" t="str">
            <v>国家贫困县</v>
          </cell>
          <cell r="N8223" t="str">
            <v>新建</v>
          </cell>
          <cell r="O8223" t="str">
            <v>安仁县丰民生猪养殖</v>
          </cell>
          <cell r="R8223" t="str">
            <v>0</v>
          </cell>
          <cell r="S8223" t="str">
            <v>6</v>
          </cell>
          <cell r="T8223" t="str">
            <v>无</v>
          </cell>
          <cell r="U8223">
            <v>0</v>
          </cell>
          <cell r="V8223">
            <v>0.6</v>
          </cell>
          <cell r="W8223">
            <v>0.6</v>
          </cell>
        </row>
        <row r="8224">
          <cell r="I8224" t="str">
            <v>乡主道-唐古养殖场连接路</v>
          </cell>
          <cell r="J8224" t="str">
            <v>1312F4310280038</v>
          </cell>
          <cell r="K8224" t="str">
            <v>资源产业路</v>
          </cell>
          <cell r="L8224" t="str">
            <v>一类地区</v>
          </cell>
          <cell r="M8224" t="str">
            <v>国家贫困县</v>
          </cell>
          <cell r="N8224" t="str">
            <v>新建</v>
          </cell>
          <cell r="O8224" t="str">
            <v>安仁县唐古养殖场</v>
          </cell>
          <cell r="R8224" t="str">
            <v>0</v>
          </cell>
          <cell r="S8224" t="str">
            <v>6</v>
          </cell>
          <cell r="T8224" t="str">
            <v>无</v>
          </cell>
          <cell r="U8224">
            <v>0</v>
          </cell>
          <cell r="V8224">
            <v>0.68</v>
          </cell>
          <cell r="W8224">
            <v>0.68</v>
          </cell>
        </row>
        <row r="8225">
          <cell r="I8225" t="str">
            <v>洋塘-青云山连接路</v>
          </cell>
          <cell r="J8225" t="str">
            <v>1312F4310280067</v>
          </cell>
          <cell r="K8225" t="str">
            <v>资源产业路</v>
          </cell>
          <cell r="L8225" t="str">
            <v>一类地区</v>
          </cell>
          <cell r="M8225" t="str">
            <v>国家贫困县</v>
          </cell>
          <cell r="N8225" t="str">
            <v>新建</v>
          </cell>
          <cell r="O8225" t="str">
            <v>郴州润农生态养殖基地</v>
          </cell>
          <cell r="R8225" t="str">
            <v>0</v>
          </cell>
          <cell r="S8225" t="str">
            <v>6</v>
          </cell>
          <cell r="T8225" t="str">
            <v>V318431028</v>
          </cell>
          <cell r="U8225">
            <v>0</v>
          </cell>
          <cell r="V8225">
            <v>2.6</v>
          </cell>
          <cell r="W8225">
            <v>2.6</v>
          </cell>
        </row>
        <row r="8226">
          <cell r="I8226" t="str">
            <v>月光塘-四季塘种养殖场连接路</v>
          </cell>
          <cell r="J8226" t="str">
            <v>1312F4310280030</v>
          </cell>
          <cell r="K8226" t="str">
            <v>资源产业路</v>
          </cell>
          <cell r="L8226" t="str">
            <v>一类地区</v>
          </cell>
          <cell r="M8226" t="str">
            <v>国家贫困县</v>
          </cell>
          <cell r="N8226" t="str">
            <v>新建</v>
          </cell>
          <cell r="O8226" t="str">
            <v>安仁县四季塘种养殖场</v>
          </cell>
          <cell r="R8226" t="str">
            <v>0</v>
          </cell>
          <cell r="S8226" t="str">
            <v>6</v>
          </cell>
          <cell r="T8226" t="str">
            <v>V277431028</v>
          </cell>
          <cell r="U8226">
            <v>0</v>
          </cell>
          <cell r="V8226">
            <v>0.5</v>
          </cell>
          <cell r="W8226">
            <v>0.5</v>
          </cell>
        </row>
        <row r="8227">
          <cell r="I8227" t="str">
            <v>樟水-坳背连接路</v>
          </cell>
          <cell r="J8227" t="str">
            <v>1312F4310280016</v>
          </cell>
          <cell r="K8227" t="str">
            <v>资源产业路</v>
          </cell>
          <cell r="L8227" t="str">
            <v>一类地区</v>
          </cell>
          <cell r="M8227" t="str">
            <v>国家贫困县</v>
          </cell>
          <cell r="N8227" t="str">
            <v>升级改造（提质改造）</v>
          </cell>
          <cell r="O8227" t="str">
            <v>大源村天元山种殖场</v>
          </cell>
          <cell r="R8227" t="str">
            <v>0</v>
          </cell>
          <cell r="S8227" t="str">
            <v>6</v>
          </cell>
          <cell r="T8227" t="str">
            <v>CA07431028</v>
          </cell>
          <cell r="U8227">
            <v>0</v>
          </cell>
          <cell r="V8227">
            <v>6.6210000000000004</v>
          </cell>
          <cell r="W8227">
            <v>6.62</v>
          </cell>
        </row>
        <row r="8228">
          <cell r="I8228" t="str">
            <v>赵源-王坑连接路</v>
          </cell>
          <cell r="J8228" t="str">
            <v>1312F4310280069</v>
          </cell>
          <cell r="K8228" t="str">
            <v>资源产业路</v>
          </cell>
          <cell r="L8228" t="str">
            <v>一类地区</v>
          </cell>
          <cell r="M8228" t="str">
            <v>国家贫困县</v>
          </cell>
          <cell r="N8228" t="str">
            <v>升级改造（提质改造）</v>
          </cell>
          <cell r="O8228" t="str">
            <v>文和综合种养场</v>
          </cell>
          <cell r="R8228" t="str">
            <v>3.5</v>
          </cell>
          <cell r="S8228" t="str">
            <v>6</v>
          </cell>
          <cell r="T8228" t="str">
            <v>Y306431028</v>
          </cell>
          <cell r="U8228">
            <v>0</v>
          </cell>
          <cell r="V8228">
            <v>3</v>
          </cell>
          <cell r="W8228">
            <v>3</v>
          </cell>
        </row>
        <row r="8229">
          <cell r="I8229" t="str">
            <v>主道-安仁县才源综合养殖场连接路</v>
          </cell>
          <cell r="J8229" t="str">
            <v>1312F4310280034</v>
          </cell>
          <cell r="K8229" t="str">
            <v>资源产业路</v>
          </cell>
          <cell r="L8229" t="str">
            <v>一类地区</v>
          </cell>
          <cell r="M8229" t="str">
            <v>国家贫困县</v>
          </cell>
          <cell r="N8229" t="str">
            <v>升级改造（提质改造）</v>
          </cell>
          <cell r="O8229" t="str">
            <v>安仁县才源综合养殖场</v>
          </cell>
          <cell r="R8229" t="str">
            <v>0</v>
          </cell>
          <cell r="S8229" t="str">
            <v>6</v>
          </cell>
          <cell r="T8229" t="str">
            <v>C13B431028</v>
          </cell>
          <cell r="U8229">
            <v>0</v>
          </cell>
          <cell r="V8229">
            <v>1.2</v>
          </cell>
          <cell r="W8229">
            <v>1.2</v>
          </cell>
        </row>
        <row r="8230">
          <cell r="I8230" t="str">
            <v>主道-安仁县顺行种养殖农场连接路</v>
          </cell>
          <cell r="J8230" t="str">
            <v>1312F4310280023</v>
          </cell>
          <cell r="K8230" t="str">
            <v>资源产业路</v>
          </cell>
          <cell r="L8230" t="str">
            <v>一类地区</v>
          </cell>
          <cell r="M8230" t="str">
            <v>国家贫困县</v>
          </cell>
          <cell r="N8230" t="str">
            <v>新建</v>
          </cell>
          <cell r="O8230" t="str">
            <v>安仁县顺行种养殖农场</v>
          </cell>
          <cell r="R8230" t="str">
            <v>0</v>
          </cell>
          <cell r="S8230" t="str">
            <v>6</v>
          </cell>
          <cell r="T8230" t="str">
            <v>无</v>
          </cell>
          <cell r="U8230">
            <v>0</v>
          </cell>
          <cell r="V8230">
            <v>0.35</v>
          </cell>
          <cell r="W8230">
            <v>0.35</v>
          </cell>
        </row>
        <row r="8231">
          <cell r="I8231" t="str">
            <v>主道-恒丰养殖场连接路</v>
          </cell>
          <cell r="J8231" t="str">
            <v>1312F4310280070</v>
          </cell>
          <cell r="K8231" t="str">
            <v>资源产业路</v>
          </cell>
          <cell r="L8231" t="str">
            <v>一类地区</v>
          </cell>
          <cell r="M8231" t="str">
            <v>国家贫困县</v>
          </cell>
          <cell r="N8231" t="str">
            <v>新建</v>
          </cell>
          <cell r="O8231" t="str">
            <v>恒丰综合养殖场</v>
          </cell>
          <cell r="R8231" t="str">
            <v>0</v>
          </cell>
          <cell r="S8231" t="str">
            <v>6</v>
          </cell>
          <cell r="T8231" t="str">
            <v>无</v>
          </cell>
          <cell r="U8231">
            <v>0</v>
          </cell>
          <cell r="V8231">
            <v>0.55000000000000004</v>
          </cell>
          <cell r="W8231">
            <v>0.55000000000000004</v>
          </cell>
        </row>
        <row r="8232">
          <cell r="I8232" t="str">
            <v>主道-盛丰农业种养殖园连接路</v>
          </cell>
          <cell r="J8232" t="str">
            <v>1312F4310280058</v>
          </cell>
          <cell r="K8232" t="str">
            <v>资源产业路</v>
          </cell>
          <cell r="L8232" t="str">
            <v>一类地区</v>
          </cell>
          <cell r="M8232" t="str">
            <v>国家贫困县</v>
          </cell>
          <cell r="N8232" t="str">
            <v>新建</v>
          </cell>
          <cell r="O8232" t="str">
            <v>安仁县盛丰农业种养殖园</v>
          </cell>
          <cell r="R8232" t="str">
            <v>0</v>
          </cell>
          <cell r="S8232" t="str">
            <v>6</v>
          </cell>
          <cell r="T8232" t="str">
            <v>无</v>
          </cell>
          <cell r="U8232">
            <v>0</v>
          </cell>
          <cell r="V8232">
            <v>0.6</v>
          </cell>
          <cell r="W8232">
            <v>0.6</v>
          </cell>
        </row>
        <row r="8233">
          <cell r="I8233" t="str">
            <v>主道-兴华生猪养殖场连接路</v>
          </cell>
          <cell r="J8233" t="str">
            <v>1312F4310280028</v>
          </cell>
          <cell r="K8233" t="str">
            <v>资源产业路</v>
          </cell>
          <cell r="L8233" t="str">
            <v>一类地区</v>
          </cell>
          <cell r="M8233" t="str">
            <v>国家贫困县</v>
          </cell>
          <cell r="N8233" t="str">
            <v>新建</v>
          </cell>
          <cell r="O8233" t="str">
            <v>安仁兴华生猪养殖场</v>
          </cell>
          <cell r="R8233" t="str">
            <v>0</v>
          </cell>
          <cell r="S8233" t="str">
            <v>6</v>
          </cell>
          <cell r="T8233" t="str">
            <v>无</v>
          </cell>
          <cell r="U8233">
            <v>0</v>
          </cell>
          <cell r="V8233">
            <v>0.6</v>
          </cell>
          <cell r="W8233">
            <v>0.6</v>
          </cell>
        </row>
        <row r="8234">
          <cell r="I8234" t="str">
            <v>主道-楠林生态种养场连接路</v>
          </cell>
          <cell r="J8234" t="str">
            <v>1312F4310280065</v>
          </cell>
          <cell r="K8234" t="str">
            <v>资源产业路</v>
          </cell>
          <cell r="L8234" t="str">
            <v>一类地区</v>
          </cell>
          <cell r="M8234" t="str">
            <v>国家贫困县</v>
          </cell>
          <cell r="N8234" t="str">
            <v>新建</v>
          </cell>
          <cell r="O8234" t="str">
            <v>安仁县楠林生态种养场</v>
          </cell>
          <cell r="R8234" t="str">
            <v>0</v>
          </cell>
          <cell r="S8234" t="str">
            <v>6</v>
          </cell>
          <cell r="T8234" t="str">
            <v>无</v>
          </cell>
          <cell r="U8234">
            <v>0</v>
          </cell>
          <cell r="V8234">
            <v>1.67</v>
          </cell>
          <cell r="W8234">
            <v>1.67</v>
          </cell>
        </row>
        <row r="8235">
          <cell r="I8235" t="str">
            <v>半都特色农业产业园区碑记天鹅坪养殖场连接路</v>
          </cell>
          <cell r="J8235" t="str">
            <v>1312F4310810031</v>
          </cell>
          <cell r="K8235" t="str">
            <v>资源产业路</v>
          </cell>
          <cell r="L8235" t="str">
            <v>三类地区</v>
          </cell>
          <cell r="M8235"/>
          <cell r="N8235" t="str">
            <v>新建</v>
          </cell>
          <cell r="O8235" t="str">
            <v>半都特色农业产业园区碑记天鹅坪养殖场</v>
          </cell>
          <cell r="R8235" t="str">
            <v>0</v>
          </cell>
          <cell r="S8235" t="str">
            <v>6(4.5)</v>
          </cell>
          <cell r="T8235" t="str">
            <v>无</v>
          </cell>
          <cell r="U8235">
            <v>0</v>
          </cell>
          <cell r="V8235">
            <v>0.59</v>
          </cell>
          <cell r="W8235">
            <v>0.59</v>
          </cell>
        </row>
        <row r="8236">
          <cell r="I8236" t="str">
            <v>半都特色农业产业园区石拱天鹅塘养殖场连接路</v>
          </cell>
          <cell r="J8236" t="str">
            <v>1312F4310810033</v>
          </cell>
          <cell r="K8236" t="str">
            <v>资源产业路</v>
          </cell>
          <cell r="L8236" t="str">
            <v>三类地区</v>
          </cell>
          <cell r="M8236"/>
          <cell r="N8236" t="str">
            <v>新建</v>
          </cell>
          <cell r="O8236" t="str">
            <v>半都特色农业产业园区石拱天鹅塘养殖场</v>
          </cell>
          <cell r="R8236" t="str">
            <v>2</v>
          </cell>
          <cell r="S8236" t="str">
            <v>6(4.5)</v>
          </cell>
          <cell r="T8236" t="str">
            <v>无</v>
          </cell>
          <cell r="U8236">
            <v>0</v>
          </cell>
          <cell r="V8236">
            <v>2.69</v>
          </cell>
          <cell r="W8236">
            <v>2.69</v>
          </cell>
        </row>
        <row r="8237">
          <cell r="I8237" t="str">
            <v>半都特色农业产业园区松木养殖场连接路</v>
          </cell>
          <cell r="J8237" t="str">
            <v>1312F4310810030</v>
          </cell>
          <cell r="K8237" t="str">
            <v>资源产业路</v>
          </cell>
          <cell r="L8237" t="str">
            <v>三类地区</v>
          </cell>
          <cell r="M8237"/>
          <cell r="N8237" t="str">
            <v>新建</v>
          </cell>
          <cell r="O8237" t="str">
            <v>半都特色农业产业园区松木养殖场</v>
          </cell>
          <cell r="R8237" t="str">
            <v>2</v>
          </cell>
          <cell r="S8237" t="str">
            <v>6(4.5)</v>
          </cell>
          <cell r="T8237" t="str">
            <v>无</v>
          </cell>
          <cell r="U8237">
            <v>0</v>
          </cell>
          <cell r="V8237">
            <v>1.27</v>
          </cell>
          <cell r="W8237">
            <v>1.27</v>
          </cell>
        </row>
        <row r="8238">
          <cell r="I8238" t="str">
            <v>半都特色农业产业园区谢平洋水果基地连接路</v>
          </cell>
          <cell r="J8238" t="str">
            <v>1312F4310810035</v>
          </cell>
          <cell r="K8238" t="str">
            <v>资源产业路</v>
          </cell>
          <cell r="L8238" t="str">
            <v>三类地区</v>
          </cell>
          <cell r="M8238"/>
          <cell r="N8238" t="str">
            <v>新建</v>
          </cell>
          <cell r="O8238" t="str">
            <v>半都特色农业产业园区谢平洋水果基地</v>
          </cell>
          <cell r="R8238" t="str">
            <v>2</v>
          </cell>
          <cell r="S8238" t="str">
            <v>6(4.5)</v>
          </cell>
          <cell r="T8238" t="str">
            <v>无</v>
          </cell>
          <cell r="U8238">
            <v>0</v>
          </cell>
          <cell r="V8238">
            <v>0.57999999999999996</v>
          </cell>
          <cell r="W8238">
            <v>0.57999999999999996</v>
          </cell>
        </row>
        <row r="8239">
          <cell r="I8239" t="str">
            <v>半都特色农业产业园区周慧农场连接路</v>
          </cell>
          <cell r="J8239" t="str">
            <v>1312F4310810034</v>
          </cell>
          <cell r="K8239" t="str">
            <v>资源产业路</v>
          </cell>
          <cell r="L8239" t="str">
            <v>三类地区</v>
          </cell>
          <cell r="M8239"/>
          <cell r="N8239" t="str">
            <v>新建</v>
          </cell>
          <cell r="O8239" t="str">
            <v>半都特色农业产业园区周慧农场</v>
          </cell>
          <cell r="R8239" t="str">
            <v>2</v>
          </cell>
          <cell r="S8239" t="str">
            <v>6(4.5)</v>
          </cell>
          <cell r="T8239" t="str">
            <v>无</v>
          </cell>
          <cell r="U8239">
            <v>0</v>
          </cell>
          <cell r="V8239">
            <v>0.91400000000000003</v>
          </cell>
          <cell r="W8239">
            <v>0.91400000000000003</v>
          </cell>
        </row>
        <row r="8240">
          <cell r="I8240" t="str">
            <v>半都特色农业产业园区粽叶垅养殖场连接路</v>
          </cell>
          <cell r="J8240" t="str">
            <v>1312F4310810032</v>
          </cell>
          <cell r="K8240" t="str">
            <v>资源产业路</v>
          </cell>
          <cell r="L8240" t="str">
            <v>三类地区</v>
          </cell>
          <cell r="M8240"/>
          <cell r="N8240" t="str">
            <v>新建</v>
          </cell>
          <cell r="O8240" t="str">
            <v>半都特色农业产业园区粽叶垅养殖场</v>
          </cell>
          <cell r="R8240" t="str">
            <v>2</v>
          </cell>
          <cell r="S8240" t="str">
            <v>6(4.5)</v>
          </cell>
          <cell r="T8240" t="str">
            <v>无</v>
          </cell>
          <cell r="U8240">
            <v>0</v>
          </cell>
          <cell r="V8240">
            <v>0.84</v>
          </cell>
          <cell r="W8240">
            <v>0.84</v>
          </cell>
        </row>
        <row r="8241">
          <cell r="I8241" t="str">
            <v>车官村油茶，楠竹基地连接路</v>
          </cell>
          <cell r="J8241" t="str">
            <v>1312F4310810039</v>
          </cell>
          <cell r="K8241" t="str">
            <v>资源产业路</v>
          </cell>
          <cell r="L8241" t="str">
            <v>三类地区</v>
          </cell>
          <cell r="M8241"/>
          <cell r="N8241" t="str">
            <v>新建</v>
          </cell>
          <cell r="O8241" t="str">
            <v>车官村东江梨产业园</v>
          </cell>
          <cell r="R8241" t="str">
            <v>3</v>
          </cell>
          <cell r="S8241" t="str">
            <v>6(4.5)</v>
          </cell>
          <cell r="T8241" t="str">
            <v>无</v>
          </cell>
          <cell r="U8241">
            <v>0</v>
          </cell>
          <cell r="V8241">
            <v>2.42</v>
          </cell>
          <cell r="W8241">
            <v>2.42</v>
          </cell>
        </row>
        <row r="8242">
          <cell r="I8242" t="str">
            <v>丹坳村油料产业园连接路（丹坳村集体林场）</v>
          </cell>
          <cell r="J8242" t="str">
            <v>1312F4310810045</v>
          </cell>
          <cell r="K8242" t="str">
            <v>资源产业路</v>
          </cell>
          <cell r="L8242" t="str">
            <v>三类地区</v>
          </cell>
          <cell r="M8242"/>
          <cell r="N8242" t="str">
            <v>新建</v>
          </cell>
          <cell r="O8242" t="str">
            <v>丹坳村油料产业园</v>
          </cell>
          <cell r="R8242" t="str">
            <v>2</v>
          </cell>
          <cell r="S8242" t="str">
            <v>6(4.5)</v>
          </cell>
          <cell r="T8242" t="str">
            <v>无</v>
          </cell>
          <cell r="U8242">
            <v>0</v>
          </cell>
          <cell r="V8242">
            <v>2.0299999999999998</v>
          </cell>
          <cell r="W8242">
            <v>2.0299999999999998</v>
          </cell>
        </row>
        <row r="8243">
          <cell r="I8243" t="str">
            <v>丹坳村油料产业园连接路（丹坳村油茶基地）</v>
          </cell>
          <cell r="J8243" t="str">
            <v>1312F4310810046</v>
          </cell>
          <cell r="K8243" t="str">
            <v>资源产业路</v>
          </cell>
          <cell r="L8243" t="str">
            <v>三类地区</v>
          </cell>
          <cell r="M8243"/>
          <cell r="N8243" t="str">
            <v>新建</v>
          </cell>
          <cell r="O8243" t="str">
            <v>丹坳村油料产业园</v>
          </cell>
          <cell r="R8243" t="str">
            <v>2</v>
          </cell>
          <cell r="S8243" t="str">
            <v>6(4.5)</v>
          </cell>
          <cell r="T8243" t="str">
            <v>无</v>
          </cell>
          <cell r="U8243">
            <v>0</v>
          </cell>
          <cell r="V8243">
            <v>1.35</v>
          </cell>
          <cell r="W8243">
            <v>1.35</v>
          </cell>
        </row>
        <row r="8244">
          <cell r="I8244" t="str">
            <v>丹坳村油料产业园连接路（丹坳村支部农场）</v>
          </cell>
          <cell r="J8244" t="str">
            <v>1312F4310810044</v>
          </cell>
          <cell r="K8244" t="str">
            <v>资源产业路</v>
          </cell>
          <cell r="L8244" t="str">
            <v>三类地区</v>
          </cell>
          <cell r="M8244"/>
          <cell r="N8244" t="str">
            <v>新建</v>
          </cell>
          <cell r="O8244" t="str">
            <v>丹坳村油料产业园</v>
          </cell>
          <cell r="R8244" t="str">
            <v>0</v>
          </cell>
          <cell r="S8244" t="str">
            <v>6(4.5)</v>
          </cell>
          <cell r="T8244" t="str">
            <v>无</v>
          </cell>
          <cell r="U8244">
            <v>0</v>
          </cell>
          <cell r="V8244">
            <v>1.17</v>
          </cell>
          <cell r="W8244">
            <v>1.17</v>
          </cell>
        </row>
        <row r="8245">
          <cell r="I8245" t="str">
            <v>道塘村雪桃基地连接路</v>
          </cell>
          <cell r="J8245" t="str">
            <v>1312F4310810037</v>
          </cell>
          <cell r="K8245" t="str">
            <v>资源产业路</v>
          </cell>
          <cell r="L8245" t="str">
            <v>三类地区</v>
          </cell>
          <cell r="M8245"/>
          <cell r="N8245" t="str">
            <v>新建</v>
          </cell>
          <cell r="O8245" t="str">
            <v>道塘村油料产业园</v>
          </cell>
          <cell r="R8245" t="str">
            <v>2</v>
          </cell>
          <cell r="S8245" t="str">
            <v>6(4.5)</v>
          </cell>
          <cell r="T8245" t="str">
            <v>无</v>
          </cell>
          <cell r="U8245">
            <v>0</v>
          </cell>
          <cell r="V8245">
            <v>0.81</v>
          </cell>
          <cell r="W8245">
            <v>0.81</v>
          </cell>
        </row>
        <row r="8246">
          <cell r="I8246" t="str">
            <v>横坵村支部农场连接路</v>
          </cell>
          <cell r="J8246" t="str">
            <v>1312F4310810040</v>
          </cell>
          <cell r="K8246" t="str">
            <v>资源产业路</v>
          </cell>
          <cell r="L8246" t="str">
            <v>三类地区</v>
          </cell>
          <cell r="M8246"/>
          <cell r="N8246" t="str">
            <v>新建</v>
          </cell>
          <cell r="O8246" t="str">
            <v>横坵村蔬菜产业园</v>
          </cell>
          <cell r="R8246" t="str">
            <v>2</v>
          </cell>
          <cell r="S8246" t="str">
            <v>6(4.5)</v>
          </cell>
          <cell r="T8246" t="str">
            <v>无</v>
          </cell>
          <cell r="U8246">
            <v>0</v>
          </cell>
          <cell r="V8246">
            <v>0.28000000000000003</v>
          </cell>
          <cell r="W8246">
            <v>0.28000000000000003</v>
          </cell>
        </row>
        <row r="8247">
          <cell r="I8247" t="str">
            <v>湖南金磊南方水泥有限公司老G357至新厂址公路</v>
          </cell>
          <cell r="J8247" t="str">
            <v>1312F4310810059</v>
          </cell>
          <cell r="K8247" t="str">
            <v>资源产业路</v>
          </cell>
          <cell r="L8247" t="str">
            <v>三类地区</v>
          </cell>
          <cell r="M8247"/>
          <cell r="N8247" t="str">
            <v>新建</v>
          </cell>
          <cell r="O8247" t="str">
            <v>湖南金磊绿色建材产业园</v>
          </cell>
          <cell r="S8247" t="str">
            <v>7</v>
          </cell>
          <cell r="T8247" t="str">
            <v>无</v>
          </cell>
          <cell r="U8247">
            <v>0</v>
          </cell>
          <cell r="V8247">
            <v>3.9</v>
          </cell>
          <cell r="W8247">
            <v>3.9</v>
          </cell>
        </row>
        <row r="8248">
          <cell r="I8248" t="str">
            <v>流华湾特色农业产业园区辰南蔬菜基地连接路</v>
          </cell>
          <cell r="J8248" t="str">
            <v>1312F4310810022</v>
          </cell>
          <cell r="K8248" t="str">
            <v>资源产业路</v>
          </cell>
          <cell r="L8248" t="str">
            <v>三类地区</v>
          </cell>
          <cell r="M8248"/>
          <cell r="N8248" t="str">
            <v>新建</v>
          </cell>
          <cell r="O8248" t="str">
            <v>流华湾特色农业产业园区辰南蔬菜基地</v>
          </cell>
          <cell r="R8248" t="str">
            <v>0</v>
          </cell>
          <cell r="S8248" t="str">
            <v>6(4.5)</v>
          </cell>
          <cell r="T8248" t="str">
            <v>无</v>
          </cell>
          <cell r="U8248">
            <v>0</v>
          </cell>
          <cell r="V8248">
            <v>1.3</v>
          </cell>
          <cell r="W8248">
            <v>1.3</v>
          </cell>
        </row>
        <row r="8249">
          <cell r="I8249" t="str">
            <v>流华湾特色农业产业园区辰南水果基地连接路</v>
          </cell>
          <cell r="J8249" t="str">
            <v>1312F4310810027</v>
          </cell>
          <cell r="K8249" t="str">
            <v>资源产业路</v>
          </cell>
          <cell r="L8249" t="str">
            <v>三类地区</v>
          </cell>
          <cell r="M8249"/>
          <cell r="N8249" t="str">
            <v>新建</v>
          </cell>
          <cell r="O8249" t="str">
            <v>流华湾特色农业产业园区辰南水果基地</v>
          </cell>
          <cell r="R8249" t="str">
            <v>2</v>
          </cell>
          <cell r="S8249" t="str">
            <v>6(4.5)</v>
          </cell>
          <cell r="T8249" t="str">
            <v>无</v>
          </cell>
          <cell r="U8249">
            <v>0</v>
          </cell>
          <cell r="V8249">
            <v>1.24</v>
          </cell>
          <cell r="W8249">
            <v>1.24</v>
          </cell>
        </row>
        <row r="8250">
          <cell r="I8250" t="str">
            <v>流华湾特色农业产业园区辰南湘莲基地连接路</v>
          </cell>
          <cell r="J8250" t="str">
            <v>1312F4310810021</v>
          </cell>
          <cell r="K8250" t="str">
            <v>资源产业路</v>
          </cell>
          <cell r="L8250" t="str">
            <v>三类地区</v>
          </cell>
          <cell r="M8250"/>
          <cell r="N8250" t="str">
            <v>新建</v>
          </cell>
          <cell r="O8250" t="str">
            <v>流华湾特色农业产业园区辰南湘莲基地</v>
          </cell>
          <cell r="R8250" t="str">
            <v>2</v>
          </cell>
          <cell r="S8250" t="str">
            <v>6(4.5)</v>
          </cell>
          <cell r="T8250" t="str">
            <v>无</v>
          </cell>
          <cell r="U8250">
            <v>0</v>
          </cell>
          <cell r="V8250">
            <v>2.11</v>
          </cell>
          <cell r="W8250">
            <v>2.11</v>
          </cell>
        </row>
        <row r="8251">
          <cell r="I8251" t="str">
            <v>流华湾特色农业产业园区流华湾花卉基地连接路</v>
          </cell>
          <cell r="J8251" t="str">
            <v>1312F4310810024</v>
          </cell>
          <cell r="K8251" t="str">
            <v>资源产业路</v>
          </cell>
          <cell r="L8251" t="str">
            <v>三类地区</v>
          </cell>
          <cell r="M8251"/>
          <cell r="N8251" t="str">
            <v>新建</v>
          </cell>
          <cell r="O8251" t="str">
            <v>流华湾特色农业产业园区流华湾花卉基地</v>
          </cell>
          <cell r="R8251" t="str">
            <v>0</v>
          </cell>
          <cell r="S8251" t="str">
            <v>6(4.5)</v>
          </cell>
          <cell r="T8251" t="str">
            <v>无</v>
          </cell>
          <cell r="U8251">
            <v>0</v>
          </cell>
          <cell r="V8251">
            <v>1.39</v>
          </cell>
          <cell r="W8251">
            <v>1.39</v>
          </cell>
        </row>
        <row r="8252">
          <cell r="I8252" t="str">
            <v>流华湾特色农业产业园区流华湾蔬菜基地连接路</v>
          </cell>
          <cell r="J8252" t="str">
            <v>1312F4310810025</v>
          </cell>
          <cell r="K8252" t="str">
            <v>资源产业路</v>
          </cell>
          <cell r="L8252" t="str">
            <v>三类地区</v>
          </cell>
          <cell r="M8252"/>
          <cell r="N8252" t="str">
            <v>新建</v>
          </cell>
          <cell r="O8252" t="str">
            <v>流华湾特色农业产业园区流华湾蔬菜基地</v>
          </cell>
          <cell r="R8252" t="str">
            <v>3</v>
          </cell>
          <cell r="S8252" t="str">
            <v>6(4.5)</v>
          </cell>
          <cell r="T8252" t="str">
            <v>无</v>
          </cell>
          <cell r="U8252">
            <v>0</v>
          </cell>
          <cell r="V8252">
            <v>0.31</v>
          </cell>
          <cell r="W8252">
            <v>0.31</v>
          </cell>
        </row>
        <row r="8253">
          <cell r="I8253" t="str">
            <v>流华湾特色农业产业园区三元村湘莲基地连接路</v>
          </cell>
          <cell r="J8253" t="str">
            <v>1312F4310810026</v>
          </cell>
          <cell r="K8253" t="str">
            <v>资源产业路</v>
          </cell>
          <cell r="L8253" t="str">
            <v>三类地区</v>
          </cell>
          <cell r="M8253"/>
          <cell r="N8253" t="str">
            <v>新建</v>
          </cell>
          <cell r="O8253" t="str">
            <v>流华湾特色农业产业园区三元村湘莲基地</v>
          </cell>
          <cell r="R8253" t="str">
            <v>2</v>
          </cell>
          <cell r="S8253" t="str">
            <v>6(4.5)</v>
          </cell>
          <cell r="T8253" t="str">
            <v>无</v>
          </cell>
          <cell r="U8253">
            <v>0</v>
          </cell>
          <cell r="V8253">
            <v>0.68</v>
          </cell>
          <cell r="W8253">
            <v>0.68</v>
          </cell>
        </row>
        <row r="8254">
          <cell r="I8254" t="str">
            <v>流华湾特色农业产业园区石头丘湘莲基地连接路</v>
          </cell>
          <cell r="J8254" t="str">
            <v>1312F4310810028</v>
          </cell>
          <cell r="K8254" t="str">
            <v>资源产业路</v>
          </cell>
          <cell r="L8254" t="str">
            <v>三类地区</v>
          </cell>
          <cell r="M8254"/>
          <cell r="N8254" t="str">
            <v>新建</v>
          </cell>
          <cell r="O8254" t="str">
            <v>流华湾特色农业产业园区石头丘湘莲基地</v>
          </cell>
          <cell r="R8254" t="str">
            <v>2</v>
          </cell>
          <cell r="S8254" t="str">
            <v>6(4.5)</v>
          </cell>
          <cell r="T8254" t="str">
            <v>无</v>
          </cell>
          <cell r="U8254">
            <v>0</v>
          </cell>
          <cell r="V8254">
            <v>1.04</v>
          </cell>
          <cell r="W8254">
            <v>1.04</v>
          </cell>
        </row>
        <row r="8255">
          <cell r="I8255" t="str">
            <v>流华湾特色农业产业园区天洋农业观光园连接路</v>
          </cell>
          <cell r="J8255" t="str">
            <v>1312F4310810029</v>
          </cell>
          <cell r="K8255" t="str">
            <v>资源产业路</v>
          </cell>
          <cell r="L8255" t="str">
            <v>三类地区</v>
          </cell>
          <cell r="M8255"/>
          <cell r="N8255" t="str">
            <v>新建</v>
          </cell>
          <cell r="O8255" t="str">
            <v>流华湾特色农业产业园区天洋农业观光园</v>
          </cell>
          <cell r="R8255" t="str">
            <v>2</v>
          </cell>
          <cell r="S8255" t="str">
            <v>6(4.5)</v>
          </cell>
          <cell r="T8255" t="str">
            <v>无</v>
          </cell>
          <cell r="U8255">
            <v>0</v>
          </cell>
          <cell r="V8255">
            <v>0.77</v>
          </cell>
          <cell r="W8255">
            <v>0.77</v>
          </cell>
        </row>
        <row r="8256">
          <cell r="I8256" t="str">
            <v>流华湾特色农业产业园区下塘家花卉基地连接路</v>
          </cell>
          <cell r="J8256" t="str">
            <v>1312F4310810023</v>
          </cell>
          <cell r="K8256" t="str">
            <v>资源产业路</v>
          </cell>
          <cell r="L8256" t="str">
            <v>三类地区</v>
          </cell>
          <cell r="M8256"/>
          <cell r="N8256" t="str">
            <v>新建</v>
          </cell>
          <cell r="O8256" t="str">
            <v>流华湾特色农业产业园区下塘家花卉基地</v>
          </cell>
          <cell r="R8256" t="str">
            <v>0</v>
          </cell>
          <cell r="S8256" t="str">
            <v>6(4.5)</v>
          </cell>
          <cell r="T8256" t="str">
            <v>无</v>
          </cell>
          <cell r="U8256">
            <v>0</v>
          </cell>
          <cell r="V8256">
            <v>0.94</v>
          </cell>
          <cell r="W8256">
            <v>0.94</v>
          </cell>
        </row>
        <row r="8257">
          <cell r="I8257" t="str">
            <v>流华湾特色农业产业园区猕猴桃基地连接路</v>
          </cell>
          <cell r="J8257" t="str">
            <v>1312F4310810020</v>
          </cell>
          <cell r="K8257" t="str">
            <v>资源产业路</v>
          </cell>
          <cell r="L8257" t="str">
            <v>三类地区</v>
          </cell>
          <cell r="M8257"/>
          <cell r="N8257" t="str">
            <v>新建</v>
          </cell>
          <cell r="O8257" t="str">
            <v>流华湾特色农业产业园区猕猴桃基地</v>
          </cell>
          <cell r="R8257" t="str">
            <v>2</v>
          </cell>
          <cell r="S8257" t="str">
            <v>6(4.5)</v>
          </cell>
          <cell r="T8257" t="str">
            <v>无</v>
          </cell>
          <cell r="U8257">
            <v>0</v>
          </cell>
          <cell r="V8257">
            <v>3.93</v>
          </cell>
          <cell r="W8257">
            <v>3.93</v>
          </cell>
        </row>
        <row r="8258">
          <cell r="I8258" t="str">
            <v>龙上村支部农场连接路</v>
          </cell>
          <cell r="J8258" t="str">
            <v>1312F4310810043</v>
          </cell>
          <cell r="K8258" t="str">
            <v>资源产业路</v>
          </cell>
          <cell r="L8258" t="str">
            <v>三类地区</v>
          </cell>
          <cell r="M8258"/>
          <cell r="N8258" t="str">
            <v>新建</v>
          </cell>
          <cell r="O8258" t="str">
            <v>龙上村油料产业园</v>
          </cell>
          <cell r="R8258" t="str">
            <v>2</v>
          </cell>
          <cell r="S8258" t="str">
            <v>6(4.5)</v>
          </cell>
          <cell r="T8258" t="str">
            <v>无</v>
          </cell>
          <cell r="U8258">
            <v>0</v>
          </cell>
          <cell r="V8258">
            <v>4.54</v>
          </cell>
          <cell r="W8258">
            <v>4.54</v>
          </cell>
        </row>
        <row r="8259">
          <cell r="I8259" t="str">
            <v>绿色家园苗木基地连接路</v>
          </cell>
          <cell r="J8259" t="str">
            <v>1312F4310810004</v>
          </cell>
          <cell r="K8259" t="str">
            <v>资源产业路</v>
          </cell>
          <cell r="L8259" t="str">
            <v>三类地区</v>
          </cell>
          <cell r="M8259"/>
          <cell r="N8259" t="str">
            <v>新建</v>
          </cell>
          <cell r="O8259" t="str">
            <v>绿色家园苗木基地</v>
          </cell>
          <cell r="R8259" t="str">
            <v>3</v>
          </cell>
          <cell r="S8259" t="str">
            <v>6(4.5)</v>
          </cell>
          <cell r="T8259" t="str">
            <v>无</v>
          </cell>
          <cell r="U8259">
            <v>0</v>
          </cell>
          <cell r="V8259">
            <v>1.41</v>
          </cell>
          <cell r="W8259">
            <v>1.41</v>
          </cell>
        </row>
        <row r="8260">
          <cell r="I8260" t="str">
            <v>绿世纪粮油专业合作社连接路</v>
          </cell>
          <cell r="J8260" t="str">
            <v>1312F4310810057</v>
          </cell>
          <cell r="K8260" t="str">
            <v>资源产业路</v>
          </cell>
          <cell r="L8260" t="str">
            <v>三类地区</v>
          </cell>
          <cell r="M8260"/>
          <cell r="N8260" t="str">
            <v>新建</v>
          </cell>
          <cell r="O8260" t="str">
            <v>绿世纪粮油专业合作社</v>
          </cell>
          <cell r="R8260" t="str">
            <v>0</v>
          </cell>
          <cell r="S8260" t="str">
            <v>6(4.5)</v>
          </cell>
          <cell r="T8260" t="str">
            <v>无</v>
          </cell>
          <cell r="U8260">
            <v>0</v>
          </cell>
          <cell r="V8260">
            <v>2.0499999999999998</v>
          </cell>
          <cell r="W8260">
            <v>2.0499999999999998</v>
          </cell>
        </row>
        <row r="8261">
          <cell r="I8261" t="str">
            <v>三乐村油料产业园连接路（三乐村、上坪村联合支部农场）</v>
          </cell>
          <cell r="J8261" t="str">
            <v>1312F4310810053</v>
          </cell>
          <cell r="K8261" t="str">
            <v>资源产业路</v>
          </cell>
          <cell r="L8261" t="str">
            <v>三类地区</v>
          </cell>
          <cell r="M8261"/>
          <cell r="N8261" t="str">
            <v>新建</v>
          </cell>
          <cell r="O8261" t="str">
            <v>三乐村油料产业园</v>
          </cell>
          <cell r="R8261" t="str">
            <v>2</v>
          </cell>
          <cell r="S8261" t="str">
            <v>6</v>
          </cell>
          <cell r="T8261" t="str">
            <v>无</v>
          </cell>
          <cell r="U8261">
            <v>0</v>
          </cell>
          <cell r="V8261">
            <v>2.0699999999999998</v>
          </cell>
          <cell r="W8261">
            <v>2.0699999999999998</v>
          </cell>
        </row>
        <row r="8262">
          <cell r="I8262" t="str">
            <v>三乐村油料产业园连接路（三乐村扶贫基地）</v>
          </cell>
          <cell r="J8262" t="str">
            <v>1312F4310810052</v>
          </cell>
          <cell r="K8262" t="str">
            <v>资源产业路</v>
          </cell>
          <cell r="L8262" t="str">
            <v>三类地区</v>
          </cell>
          <cell r="M8262"/>
          <cell r="N8262" t="str">
            <v>新建</v>
          </cell>
          <cell r="O8262" t="str">
            <v>三乐村油料产业园</v>
          </cell>
          <cell r="R8262" t="str">
            <v>2</v>
          </cell>
          <cell r="S8262" t="str">
            <v>6(4.5)</v>
          </cell>
          <cell r="T8262" t="str">
            <v>无</v>
          </cell>
          <cell r="U8262">
            <v>0</v>
          </cell>
          <cell r="V8262">
            <v>1.81</v>
          </cell>
          <cell r="W8262">
            <v>1.81</v>
          </cell>
        </row>
        <row r="8263">
          <cell r="I8263" t="str">
            <v>水南村黄桃产业园连接路（水南村蔬菜基地）</v>
          </cell>
          <cell r="J8263" t="str">
            <v>1312F4310810050</v>
          </cell>
          <cell r="K8263" t="str">
            <v>资源产业路</v>
          </cell>
          <cell r="L8263" t="str">
            <v>三类地区</v>
          </cell>
          <cell r="M8263"/>
          <cell r="N8263" t="str">
            <v>新建</v>
          </cell>
          <cell r="O8263" t="str">
            <v>水南村黄桃产业园</v>
          </cell>
          <cell r="R8263" t="str">
            <v>2</v>
          </cell>
          <cell r="S8263" t="str">
            <v>6(4.5)</v>
          </cell>
          <cell r="T8263" t="str">
            <v>无</v>
          </cell>
          <cell r="U8263">
            <v>0</v>
          </cell>
          <cell r="V8263">
            <v>2.0099999999999998</v>
          </cell>
          <cell r="W8263">
            <v>2.0099999999999998</v>
          </cell>
        </row>
        <row r="8264">
          <cell r="I8264" t="str">
            <v>水南村黄桃产业园连接路（水南村支部农场）</v>
          </cell>
          <cell r="J8264" t="str">
            <v>1312F4310810049</v>
          </cell>
          <cell r="K8264" t="str">
            <v>资源产业路</v>
          </cell>
          <cell r="L8264" t="str">
            <v>三类地区</v>
          </cell>
          <cell r="M8264"/>
          <cell r="N8264" t="str">
            <v>新建</v>
          </cell>
          <cell r="O8264" t="str">
            <v>水南村黄桃产业园</v>
          </cell>
          <cell r="R8264" t="str">
            <v>0</v>
          </cell>
          <cell r="S8264" t="str">
            <v>6(4.5)</v>
          </cell>
          <cell r="T8264" t="str">
            <v>无</v>
          </cell>
          <cell r="U8264">
            <v>0</v>
          </cell>
          <cell r="V8264">
            <v>1.25</v>
          </cell>
          <cell r="W8264">
            <v>1.25</v>
          </cell>
        </row>
        <row r="8265">
          <cell r="I8265" t="str">
            <v>苏家洞村爱美生态养殖农场连接路</v>
          </cell>
          <cell r="J8265" t="str">
            <v>1312F4310810048</v>
          </cell>
          <cell r="K8265" t="str">
            <v>资源产业路</v>
          </cell>
          <cell r="L8265" t="str">
            <v>三类地区</v>
          </cell>
          <cell r="M8265"/>
          <cell r="N8265" t="str">
            <v>新建</v>
          </cell>
          <cell r="O8265" t="str">
            <v>苏家洞村生态养产业园</v>
          </cell>
          <cell r="R8265" t="str">
            <v>2</v>
          </cell>
          <cell r="S8265" t="str">
            <v>6(4.5)</v>
          </cell>
          <cell r="T8265" t="str">
            <v>无</v>
          </cell>
          <cell r="U8265">
            <v>0</v>
          </cell>
          <cell r="V8265">
            <v>0.67100000000000004</v>
          </cell>
          <cell r="W8265">
            <v>0.67100000000000004</v>
          </cell>
        </row>
        <row r="8266">
          <cell r="I8266" t="str">
            <v>汤溪镇壁溪油料产业园连接路</v>
          </cell>
          <cell r="J8266" t="str">
            <v>1312F4310810038</v>
          </cell>
          <cell r="K8266" t="str">
            <v>资源产业路</v>
          </cell>
          <cell r="L8266" t="str">
            <v>三类地区</v>
          </cell>
          <cell r="M8266"/>
          <cell r="N8266" t="str">
            <v>新建</v>
          </cell>
          <cell r="O8266" t="str">
            <v>汤溪镇壁溪油料产业园</v>
          </cell>
          <cell r="R8266" t="str">
            <v>3</v>
          </cell>
          <cell r="S8266" t="str">
            <v>6(4.5)</v>
          </cell>
          <cell r="T8266" t="str">
            <v>C876431081</v>
          </cell>
          <cell r="U8266">
            <v>0</v>
          </cell>
          <cell r="V8266">
            <v>4.5</v>
          </cell>
          <cell r="W8266">
            <v>4.5</v>
          </cell>
        </row>
        <row r="8267">
          <cell r="I8267" t="str">
            <v>天塘坪冰糖橙农业合作社连接路</v>
          </cell>
          <cell r="J8267" t="str">
            <v>1312F4310810003</v>
          </cell>
          <cell r="K8267" t="str">
            <v>资源产业路</v>
          </cell>
          <cell r="L8267" t="str">
            <v>三类地区</v>
          </cell>
          <cell r="M8267"/>
          <cell r="N8267" t="str">
            <v>新建</v>
          </cell>
          <cell r="O8267" t="str">
            <v>资兴市天堂坪移民蔬果专业合作社冰糖橙产业园</v>
          </cell>
          <cell r="R8267" t="str">
            <v>3.5</v>
          </cell>
          <cell r="S8267" t="str">
            <v>6(4.5)</v>
          </cell>
          <cell r="T8267" t="str">
            <v>X079431081</v>
          </cell>
          <cell r="U8267">
            <v>15.944000000000001</v>
          </cell>
          <cell r="V8267">
            <v>16.864000000000001</v>
          </cell>
          <cell r="W8267">
            <v>0.92</v>
          </cell>
        </row>
        <row r="8268">
          <cell r="I8268" t="str">
            <v>田心社区唐垅山上段家平油料产业园连接路</v>
          </cell>
          <cell r="J8268" t="str">
            <v>131201F4310810008</v>
          </cell>
          <cell r="K8268" t="str">
            <v>资源产业路</v>
          </cell>
          <cell r="L8268" t="str">
            <v>三类地区</v>
          </cell>
          <cell r="M8268"/>
          <cell r="N8268" t="str">
            <v>新建</v>
          </cell>
          <cell r="O8268" t="str">
            <v>田心社区唐垅山上段家平油料产业园</v>
          </cell>
          <cell r="R8268" t="str">
            <v>0</v>
          </cell>
          <cell r="S8268" t="str">
            <v>6(4.5)</v>
          </cell>
          <cell r="T8268" t="str">
            <v>无</v>
          </cell>
          <cell r="U8268">
            <v>0</v>
          </cell>
          <cell r="V8268">
            <v>2.4969999999999999</v>
          </cell>
          <cell r="W8268">
            <v>2.4969999999999999</v>
          </cell>
        </row>
        <row r="8269">
          <cell r="I8269" t="str">
            <v>下坪村种植专业合作社连接路</v>
          </cell>
          <cell r="J8269" t="str">
            <v>1312F4310810054</v>
          </cell>
          <cell r="K8269" t="str">
            <v>资源产业路</v>
          </cell>
          <cell r="L8269" t="str">
            <v>三类地区</v>
          </cell>
          <cell r="M8269"/>
          <cell r="N8269" t="str">
            <v>新建</v>
          </cell>
          <cell r="O8269" t="str">
            <v>下坪茶叶产业园</v>
          </cell>
          <cell r="R8269" t="str">
            <v>2</v>
          </cell>
          <cell r="S8269" t="str">
            <v>6(4.5)</v>
          </cell>
          <cell r="T8269" t="str">
            <v>无</v>
          </cell>
          <cell r="U8269">
            <v>0</v>
          </cell>
          <cell r="V8269">
            <v>1.22</v>
          </cell>
          <cell r="W8269">
            <v>1.22</v>
          </cell>
        </row>
        <row r="8270">
          <cell r="I8270" t="str">
            <v>新江本茶叶产业园连接路（新江村集体林场）</v>
          </cell>
          <cell r="J8270" t="str">
            <v>1312F4310810042</v>
          </cell>
          <cell r="K8270" t="str">
            <v>资源产业路</v>
          </cell>
          <cell r="L8270" t="str">
            <v>三类地区</v>
          </cell>
          <cell r="M8270"/>
          <cell r="N8270" t="str">
            <v>新建</v>
          </cell>
          <cell r="O8270" t="str">
            <v>新江本茶叶产业园</v>
          </cell>
          <cell r="R8270" t="str">
            <v>2</v>
          </cell>
          <cell r="S8270" t="str">
            <v>6(4.5)</v>
          </cell>
          <cell r="T8270" t="str">
            <v>无</v>
          </cell>
          <cell r="U8270">
            <v>0</v>
          </cell>
          <cell r="V8270">
            <v>1.65</v>
          </cell>
          <cell r="W8270">
            <v>1.65</v>
          </cell>
        </row>
        <row r="8271">
          <cell r="I8271" t="str">
            <v>新江本茶叶产业园连接路（新江村支部农场）</v>
          </cell>
          <cell r="J8271" t="str">
            <v>1312F4310810041</v>
          </cell>
          <cell r="K8271" t="str">
            <v>资源产业路</v>
          </cell>
          <cell r="L8271" t="str">
            <v>三类地区</v>
          </cell>
          <cell r="M8271"/>
          <cell r="N8271" t="str">
            <v>新建</v>
          </cell>
          <cell r="O8271" t="str">
            <v>新江本茶叶产业园</v>
          </cell>
          <cell r="R8271" t="str">
            <v>2</v>
          </cell>
          <cell r="S8271" t="str">
            <v>6(4.5)</v>
          </cell>
          <cell r="T8271" t="str">
            <v>无</v>
          </cell>
          <cell r="U8271">
            <v>0</v>
          </cell>
          <cell r="V8271">
            <v>0.72</v>
          </cell>
          <cell r="W8271">
            <v>0.72</v>
          </cell>
        </row>
        <row r="8272">
          <cell r="I8272" t="str">
            <v>兴宁镇昆村风飞养殖基地连接路</v>
          </cell>
          <cell r="J8272" t="str">
            <v>131201F4310810012</v>
          </cell>
          <cell r="K8272" t="str">
            <v>资源产业路</v>
          </cell>
          <cell r="L8272" t="str">
            <v>三类地区</v>
          </cell>
          <cell r="M8272"/>
          <cell r="N8272" t="str">
            <v>其他</v>
          </cell>
          <cell r="O8272" t="str">
            <v>兴宁镇昆村凤飞养殖产业园</v>
          </cell>
          <cell r="R8272" t="str">
            <v>2</v>
          </cell>
          <cell r="S8272" t="str">
            <v>6(5)</v>
          </cell>
          <cell r="T8272" t="str">
            <v>C37B431081</v>
          </cell>
          <cell r="U8272">
            <v>0</v>
          </cell>
          <cell r="V8272">
            <v>0.96599999999999997</v>
          </cell>
          <cell r="W8272">
            <v>0.96599999999999997</v>
          </cell>
        </row>
        <row r="8273">
          <cell r="I8273" t="str">
            <v>鸭公垅村蔬菜产业园农科所东江梨连接路</v>
          </cell>
          <cell r="J8273" t="str">
            <v>1312F4310810055</v>
          </cell>
          <cell r="K8273" t="str">
            <v>资源产业路</v>
          </cell>
          <cell r="L8273" t="str">
            <v>三类地区</v>
          </cell>
          <cell r="M8273"/>
          <cell r="N8273" t="str">
            <v>新建</v>
          </cell>
          <cell r="O8273" t="str">
            <v>鸭公垅村蔬菜产业园</v>
          </cell>
          <cell r="R8273" t="str">
            <v>2</v>
          </cell>
          <cell r="S8273" t="str">
            <v>6(4.5)</v>
          </cell>
          <cell r="T8273" t="str">
            <v>无</v>
          </cell>
          <cell r="U8273">
            <v>0</v>
          </cell>
          <cell r="V8273">
            <v>0.76</v>
          </cell>
          <cell r="W8273">
            <v>0.76</v>
          </cell>
        </row>
        <row r="8274">
          <cell r="I8274" t="str">
            <v>州门司镇李家湾村支部农场连接路</v>
          </cell>
          <cell r="J8274" t="str">
            <v>1312F4310810036</v>
          </cell>
          <cell r="K8274" t="str">
            <v>资源产业路</v>
          </cell>
          <cell r="L8274" t="str">
            <v>三类地区</v>
          </cell>
          <cell r="M8274"/>
          <cell r="N8274" t="str">
            <v>新建</v>
          </cell>
          <cell r="O8274" t="str">
            <v>李家湾村支部农场道路</v>
          </cell>
          <cell r="R8274" t="str">
            <v>3.5</v>
          </cell>
          <cell r="S8274" t="str">
            <v>6(4.5)</v>
          </cell>
          <cell r="T8274" t="str">
            <v>C823431081</v>
          </cell>
          <cell r="U8274">
            <v>0</v>
          </cell>
          <cell r="V8274">
            <v>1.02</v>
          </cell>
          <cell r="W8274">
            <v>1.02</v>
          </cell>
        </row>
        <row r="8275">
          <cell r="I8275" t="str">
            <v>资兴汉唐农牧种养殖基地连接路</v>
          </cell>
          <cell r="J8275" t="str">
            <v>131201F4310810009</v>
          </cell>
          <cell r="K8275" t="str">
            <v>资源产业路</v>
          </cell>
          <cell r="L8275" t="str">
            <v>三类地区</v>
          </cell>
          <cell r="M8275"/>
          <cell r="N8275" t="str">
            <v>新建</v>
          </cell>
          <cell r="O8275" t="str">
            <v>资兴汉唐农牧种养殖基地</v>
          </cell>
          <cell r="R8275" t="str">
            <v>0</v>
          </cell>
          <cell r="S8275" t="str">
            <v>6(5)</v>
          </cell>
          <cell r="T8275" t="str">
            <v>无</v>
          </cell>
          <cell r="U8275">
            <v>0</v>
          </cell>
          <cell r="V8275">
            <v>2.419</v>
          </cell>
          <cell r="W8275">
            <v>2.419</v>
          </cell>
        </row>
        <row r="8276">
          <cell r="I8276" t="str">
            <v>资兴欧哥果业桃醉天下黄桃产业园连接路</v>
          </cell>
          <cell r="J8276" t="str">
            <v>1312F4310810056</v>
          </cell>
          <cell r="K8276" t="str">
            <v>资源产业路</v>
          </cell>
          <cell r="L8276" t="str">
            <v>三类地区</v>
          </cell>
          <cell r="M8276"/>
          <cell r="N8276" t="str">
            <v>新建</v>
          </cell>
          <cell r="O8276" t="str">
            <v>资兴欧哥果业桃醉天下黄桃产业园</v>
          </cell>
          <cell r="R8276" t="str">
            <v>0</v>
          </cell>
          <cell r="S8276" t="str">
            <v>6(4.5)</v>
          </cell>
          <cell r="T8276" t="str">
            <v>无</v>
          </cell>
          <cell r="U8276">
            <v>0</v>
          </cell>
          <cell r="V8276">
            <v>1</v>
          </cell>
          <cell r="W8276">
            <v>1</v>
          </cell>
        </row>
        <row r="8277">
          <cell r="I8277" t="str">
            <v>资兴市东江鱼生态养殖产业园连接路</v>
          </cell>
          <cell r="J8277" t="str">
            <v>1312F4310810018</v>
          </cell>
          <cell r="K8277" t="str">
            <v>资源产业路</v>
          </cell>
          <cell r="L8277" t="str">
            <v>三类地区</v>
          </cell>
          <cell r="M8277"/>
          <cell r="N8277" t="str">
            <v>新建</v>
          </cell>
          <cell r="O8277" t="str">
            <v>资兴市东江鱼生态养殖产业园</v>
          </cell>
          <cell r="R8277" t="str">
            <v>2</v>
          </cell>
          <cell r="S8277" t="str">
            <v>6(4.5)</v>
          </cell>
          <cell r="T8277" t="str">
            <v>无</v>
          </cell>
          <cell r="U8277">
            <v>0</v>
          </cell>
          <cell r="V8277">
            <v>0.62</v>
          </cell>
          <cell r="W8277">
            <v>0.62</v>
          </cell>
        </row>
        <row r="8278">
          <cell r="I8278" t="str">
            <v>资兴市丰塘廖氏生态家庭农场连接路</v>
          </cell>
          <cell r="J8278" t="str">
            <v>1312F4310810002</v>
          </cell>
          <cell r="K8278" t="str">
            <v>资源产业路</v>
          </cell>
          <cell r="L8278" t="str">
            <v>三类地区</v>
          </cell>
          <cell r="M8278"/>
          <cell r="N8278" t="str">
            <v>新建</v>
          </cell>
          <cell r="O8278" t="str">
            <v>资兴市丰塘廖氏生态家庭农场</v>
          </cell>
          <cell r="R8278" t="str">
            <v>2</v>
          </cell>
          <cell r="S8278" t="str">
            <v>6(4.5)</v>
          </cell>
          <cell r="T8278" t="str">
            <v>无</v>
          </cell>
          <cell r="U8278">
            <v>0</v>
          </cell>
          <cell r="V8278">
            <v>0.44</v>
          </cell>
          <cell r="W8278">
            <v>0.44</v>
          </cell>
        </row>
        <row r="8279">
          <cell r="I8279" t="str">
            <v>资兴市华兴生态休闲养殖基地建设项目连接路</v>
          </cell>
          <cell r="J8279" t="str">
            <v>1312F4310810001</v>
          </cell>
          <cell r="K8279" t="str">
            <v>资源产业路</v>
          </cell>
          <cell r="L8279" t="str">
            <v>三类地区</v>
          </cell>
          <cell r="M8279"/>
          <cell r="N8279" t="str">
            <v>新建</v>
          </cell>
          <cell r="O8279" t="str">
            <v>资兴市华兴生态休闲养殖基地建设项目</v>
          </cell>
          <cell r="R8279" t="str">
            <v>3</v>
          </cell>
          <cell r="S8279" t="str">
            <v>6(5)</v>
          </cell>
          <cell r="T8279" t="str">
            <v>无</v>
          </cell>
          <cell r="U8279">
            <v>0</v>
          </cell>
          <cell r="V8279">
            <v>5.48</v>
          </cell>
          <cell r="W8279">
            <v>5.48</v>
          </cell>
        </row>
        <row r="8280">
          <cell r="I8280" t="str">
            <v>资兴市七里金茶专业合作社金井茶特色产业园南营基地连接路</v>
          </cell>
          <cell r="J8280" t="str">
            <v>1312F4310810005</v>
          </cell>
          <cell r="K8280" t="str">
            <v>资源产业路</v>
          </cell>
          <cell r="L8280" t="str">
            <v>三类地区</v>
          </cell>
          <cell r="M8280"/>
          <cell r="N8280" t="str">
            <v>新建</v>
          </cell>
          <cell r="O8280" t="str">
            <v>资兴市七里金茶专业合作社金井茶特色产业园南营基地</v>
          </cell>
          <cell r="R8280" t="str">
            <v>2</v>
          </cell>
          <cell r="S8280" t="str">
            <v>6(4.5)</v>
          </cell>
          <cell r="T8280" t="str">
            <v>无</v>
          </cell>
          <cell r="U8280">
            <v>0</v>
          </cell>
          <cell r="V8280">
            <v>0.24</v>
          </cell>
          <cell r="W8280">
            <v>0.24</v>
          </cell>
        </row>
        <row r="8281">
          <cell r="I8281" t="str">
            <v>资兴市清江镇老相好果业基地连接路</v>
          </cell>
          <cell r="J8281" t="str">
            <v>131201F4310810011</v>
          </cell>
          <cell r="K8281" t="str">
            <v>资源产业路</v>
          </cell>
          <cell r="L8281" t="str">
            <v>三类地区</v>
          </cell>
          <cell r="M8281"/>
          <cell r="N8281" t="str">
            <v>新建</v>
          </cell>
          <cell r="O8281" t="str">
            <v>清江镇老相好果业产业园</v>
          </cell>
          <cell r="R8281" t="str">
            <v>0</v>
          </cell>
          <cell r="S8281" t="str">
            <v>6(5)</v>
          </cell>
          <cell r="T8281" t="str">
            <v>无</v>
          </cell>
          <cell r="U8281">
            <v>0</v>
          </cell>
          <cell r="V8281">
            <v>3.5910000000000002</v>
          </cell>
          <cell r="W8281">
            <v>3.5910000000000002</v>
          </cell>
        </row>
        <row r="8282">
          <cell r="I8282" t="str">
            <v>资兴市仙女湖生态种养殖基地连接路</v>
          </cell>
          <cell r="J8282" t="str">
            <v>131201F4310810002</v>
          </cell>
          <cell r="K8282" t="str">
            <v>资源产业路</v>
          </cell>
          <cell r="L8282" t="str">
            <v>三类地区</v>
          </cell>
          <cell r="M8282"/>
          <cell r="N8282" t="str">
            <v>新建</v>
          </cell>
          <cell r="O8282" t="str">
            <v>资兴市仙女湖生态种养殖产业园</v>
          </cell>
          <cell r="R8282" t="str">
            <v>0</v>
          </cell>
          <cell r="S8282" t="str">
            <v>6(5)</v>
          </cell>
          <cell r="T8282" t="str">
            <v>无</v>
          </cell>
          <cell r="U8282">
            <v>0</v>
          </cell>
          <cell r="V8282">
            <v>1.929</v>
          </cell>
          <cell r="W8282">
            <v>1.929</v>
          </cell>
        </row>
        <row r="8283">
          <cell r="I8283" t="str">
            <v>资兴市现代渔业特色产业园连接路</v>
          </cell>
          <cell r="J8283" t="str">
            <v>1312F4310810017</v>
          </cell>
          <cell r="K8283" t="str">
            <v>资源产业路</v>
          </cell>
          <cell r="L8283" t="str">
            <v>三类地区</v>
          </cell>
          <cell r="M8283"/>
          <cell r="N8283" t="str">
            <v>新建</v>
          </cell>
          <cell r="O8283" t="str">
            <v>资兴市现代渔业特色产业园</v>
          </cell>
          <cell r="R8283" t="str">
            <v>2</v>
          </cell>
          <cell r="S8283" t="str">
            <v>6(4.5)</v>
          </cell>
          <cell r="T8283" t="str">
            <v>无</v>
          </cell>
          <cell r="U8283">
            <v>0</v>
          </cell>
          <cell r="V8283">
            <v>0.55000000000000004</v>
          </cell>
          <cell r="W8283">
            <v>0.55000000000000004</v>
          </cell>
        </row>
        <row r="8284">
          <cell r="I8284" t="str">
            <v>资兴市兴宁镇瑶岭茶厂东江湖茶叶标准化生产加工特色产业园连接路</v>
          </cell>
          <cell r="J8284" t="str">
            <v>1312F4310810007</v>
          </cell>
          <cell r="K8284" t="str">
            <v>资源产业路</v>
          </cell>
          <cell r="L8284" t="str">
            <v>三类地区</v>
          </cell>
          <cell r="M8284"/>
          <cell r="N8284" t="str">
            <v>新建</v>
          </cell>
          <cell r="O8284" t="str">
            <v>资兴市兴宁镇瑶岭茶厂东江湖茶叶标准化生产加工特色产业园</v>
          </cell>
          <cell r="R8284" t="str">
            <v>2</v>
          </cell>
          <cell r="S8284" t="str">
            <v>6(4.5)</v>
          </cell>
          <cell r="T8284" t="str">
            <v>无</v>
          </cell>
          <cell r="U8284">
            <v>0</v>
          </cell>
          <cell r="V8284">
            <v>0.48</v>
          </cell>
          <cell r="W8284">
            <v>0.48</v>
          </cell>
        </row>
        <row r="8285">
          <cell r="I8285" t="str">
            <v>资兴市益豚生态农业种养殖基地连接路</v>
          </cell>
          <cell r="J8285" t="str">
            <v>131201F4310810003</v>
          </cell>
          <cell r="K8285" t="str">
            <v>资源产业路</v>
          </cell>
          <cell r="L8285" t="str">
            <v>三类地区</v>
          </cell>
          <cell r="M8285"/>
          <cell r="N8285" t="str">
            <v>新建</v>
          </cell>
          <cell r="O8285" t="str">
            <v>资兴市益豚生态农业产业园</v>
          </cell>
          <cell r="R8285" t="str">
            <v>0</v>
          </cell>
          <cell r="S8285" t="str">
            <v>6(5)</v>
          </cell>
          <cell r="T8285" t="str">
            <v>无</v>
          </cell>
          <cell r="U8285">
            <v>0</v>
          </cell>
          <cell r="V8285">
            <v>2.262</v>
          </cell>
          <cell r="W8285">
            <v>2.262</v>
          </cell>
        </row>
        <row r="8286">
          <cell r="I8286" t="str">
            <v>资兴市智慧立体渔业特色养殖产业园连接路</v>
          </cell>
          <cell r="J8286" t="str">
            <v>1312F4310810016</v>
          </cell>
          <cell r="K8286" t="str">
            <v>资源产业路</v>
          </cell>
          <cell r="L8286" t="str">
            <v>三类地区</v>
          </cell>
          <cell r="M8286"/>
          <cell r="N8286" t="str">
            <v>新建</v>
          </cell>
          <cell r="O8286" t="str">
            <v>资兴市智慧立体渔业特色养殖产业园</v>
          </cell>
          <cell r="R8286" t="str">
            <v>2</v>
          </cell>
          <cell r="S8286" t="str">
            <v>6(4.5)</v>
          </cell>
          <cell r="T8286" t="str">
            <v>无</v>
          </cell>
          <cell r="U8286">
            <v>0</v>
          </cell>
          <cell r="V8286">
            <v>0.26</v>
          </cell>
          <cell r="W8286">
            <v>0.26</v>
          </cell>
        </row>
        <row r="8287">
          <cell r="I8287" t="str">
            <v>陈家至石庙公路</v>
          </cell>
          <cell r="J8287" t="str">
            <v>1327F4310020005</v>
          </cell>
          <cell r="K8287" t="str">
            <v>新村与撤并村便捷连通</v>
          </cell>
          <cell r="L8287" t="str">
            <v>三类地区</v>
          </cell>
          <cell r="M8287"/>
          <cell r="N8287" t="str">
            <v>新建</v>
          </cell>
          <cell r="O8287" t="str">
            <v>仙鱼岭村</v>
          </cell>
          <cell r="P8287" t="str">
            <v>无路</v>
          </cell>
          <cell r="R8287" t="str">
            <v>0</v>
          </cell>
          <cell r="S8287" t="str">
            <v>3.5</v>
          </cell>
          <cell r="T8287" t="str">
            <v>无</v>
          </cell>
          <cell r="U8287">
            <v>0</v>
          </cell>
          <cell r="V8287">
            <v>0.7</v>
          </cell>
          <cell r="W8287">
            <v>0.7</v>
          </cell>
        </row>
        <row r="8288">
          <cell r="I8288" t="str">
            <v>倒窝里至乘马坪公路</v>
          </cell>
          <cell r="J8288" t="str">
            <v>1327F4310020002</v>
          </cell>
          <cell r="K8288" t="str">
            <v>新村与撤并村便捷连通</v>
          </cell>
          <cell r="L8288" t="str">
            <v>三类地区</v>
          </cell>
          <cell r="M8288"/>
          <cell r="N8288" t="str">
            <v>新建</v>
          </cell>
          <cell r="O8288" t="str">
            <v>顶上村</v>
          </cell>
          <cell r="P8288" t="str">
            <v>无路</v>
          </cell>
          <cell r="R8288" t="str">
            <v>0</v>
          </cell>
          <cell r="S8288" t="str">
            <v>3.5</v>
          </cell>
          <cell r="T8288" t="str">
            <v>无</v>
          </cell>
          <cell r="U8288">
            <v>0</v>
          </cell>
          <cell r="V8288">
            <v>1.56</v>
          </cell>
          <cell r="W8288">
            <v>1.56</v>
          </cell>
        </row>
        <row r="8289">
          <cell r="I8289" t="str">
            <v>方石至荒田冲公路</v>
          </cell>
          <cell r="J8289" t="str">
            <v>1327F4310020009</v>
          </cell>
          <cell r="K8289" t="str">
            <v>新村与撤并村便捷连通</v>
          </cell>
          <cell r="L8289" t="str">
            <v>三类地区</v>
          </cell>
          <cell r="M8289"/>
          <cell r="N8289" t="str">
            <v>新建</v>
          </cell>
          <cell r="O8289" t="str">
            <v>青山村</v>
          </cell>
          <cell r="P8289" t="str">
            <v>无路</v>
          </cell>
          <cell r="R8289" t="str">
            <v>0</v>
          </cell>
          <cell r="S8289" t="str">
            <v>3.5</v>
          </cell>
          <cell r="T8289" t="str">
            <v>无</v>
          </cell>
          <cell r="U8289">
            <v>0</v>
          </cell>
          <cell r="V8289">
            <v>0.72599999999999998</v>
          </cell>
          <cell r="W8289">
            <v>0.72599999999999998</v>
          </cell>
        </row>
        <row r="8290">
          <cell r="I8290" t="str">
            <v>工班至大头山连接路</v>
          </cell>
          <cell r="J8290" t="str">
            <v>1327F4310020006</v>
          </cell>
          <cell r="K8290" t="str">
            <v>新村与撤并村便捷连通</v>
          </cell>
          <cell r="L8290" t="str">
            <v>三类地区</v>
          </cell>
          <cell r="M8290"/>
          <cell r="N8290" t="str">
            <v>新建</v>
          </cell>
          <cell r="O8290" t="str">
            <v>仁和村</v>
          </cell>
          <cell r="P8290" t="str">
            <v>无路</v>
          </cell>
          <cell r="R8290" t="str">
            <v>0</v>
          </cell>
          <cell r="S8290" t="str">
            <v>3.5</v>
          </cell>
          <cell r="T8290" t="str">
            <v>无</v>
          </cell>
          <cell r="U8290">
            <v>0</v>
          </cell>
          <cell r="V8290">
            <v>1.2</v>
          </cell>
          <cell r="W8290">
            <v>1.2</v>
          </cell>
        </row>
        <row r="8291">
          <cell r="I8291" t="str">
            <v>海棠山至十里山公路</v>
          </cell>
          <cell r="J8291" t="str">
            <v>1327F4310020008</v>
          </cell>
          <cell r="K8291" t="str">
            <v>新村与撤并村便捷连通</v>
          </cell>
          <cell r="L8291" t="str">
            <v>三类地区</v>
          </cell>
          <cell r="M8291"/>
          <cell r="N8291" t="str">
            <v>升级改造（提质改造）</v>
          </cell>
          <cell r="O8291" t="str">
            <v>南溪瑶族村</v>
          </cell>
          <cell r="P8291" t="str">
            <v>等外公路</v>
          </cell>
          <cell r="R8291" t="str">
            <v>2.5</v>
          </cell>
          <cell r="S8291" t="str">
            <v>3.5</v>
          </cell>
          <cell r="T8291" t="str">
            <v>C080431002</v>
          </cell>
          <cell r="U8291">
            <v>0</v>
          </cell>
          <cell r="V8291">
            <v>1.92</v>
          </cell>
          <cell r="W8291">
            <v>1.92</v>
          </cell>
        </row>
        <row r="8292">
          <cell r="I8292" t="str">
            <v>李家冲至华家公路</v>
          </cell>
          <cell r="J8292" t="str">
            <v>1327F4310020003</v>
          </cell>
          <cell r="K8292" t="str">
            <v>新村与撤并村便捷连通</v>
          </cell>
          <cell r="L8292" t="str">
            <v>三类地区</v>
          </cell>
          <cell r="M8292"/>
          <cell r="N8292" t="str">
            <v>新建</v>
          </cell>
          <cell r="O8292" t="str">
            <v>杉山岭村</v>
          </cell>
          <cell r="P8292" t="str">
            <v>无路</v>
          </cell>
          <cell r="R8292" t="str">
            <v>0</v>
          </cell>
          <cell r="S8292" t="str">
            <v>3.5</v>
          </cell>
          <cell r="T8292" t="str">
            <v>无</v>
          </cell>
          <cell r="U8292">
            <v>0</v>
          </cell>
          <cell r="V8292">
            <v>2.4</v>
          </cell>
          <cell r="W8292">
            <v>2.4</v>
          </cell>
        </row>
        <row r="8293">
          <cell r="I8293" t="str">
            <v>岭头上至李家湾桥公路</v>
          </cell>
          <cell r="J8293" t="str">
            <v>1327F4310020012</v>
          </cell>
          <cell r="K8293" t="str">
            <v>新村与撤并村便捷连通</v>
          </cell>
          <cell r="L8293" t="str">
            <v>三类地区</v>
          </cell>
          <cell r="M8293"/>
          <cell r="N8293" t="str">
            <v>新建</v>
          </cell>
          <cell r="O8293" t="str">
            <v>竹枧水村</v>
          </cell>
          <cell r="P8293" t="str">
            <v>无路</v>
          </cell>
          <cell r="R8293" t="str">
            <v>0</v>
          </cell>
          <cell r="S8293" t="str">
            <v>3.5</v>
          </cell>
          <cell r="T8293" t="str">
            <v>无</v>
          </cell>
          <cell r="U8293">
            <v>0</v>
          </cell>
          <cell r="V8293">
            <v>1.45</v>
          </cell>
          <cell r="W8293">
            <v>1.45</v>
          </cell>
        </row>
        <row r="8294">
          <cell r="I8294" t="str">
            <v>曲尺岭至吊鹿冲公路</v>
          </cell>
          <cell r="J8294" t="str">
            <v>1327F4310020007</v>
          </cell>
          <cell r="K8294" t="str">
            <v>新村与撤并村便捷连通</v>
          </cell>
          <cell r="L8294" t="str">
            <v>三类地区</v>
          </cell>
          <cell r="M8294"/>
          <cell r="N8294" t="str">
            <v>新建</v>
          </cell>
          <cell r="O8294" t="str">
            <v>龙广洞村瑶族村</v>
          </cell>
          <cell r="P8294" t="str">
            <v>无路</v>
          </cell>
          <cell r="R8294" t="str">
            <v>0</v>
          </cell>
          <cell r="S8294" t="str">
            <v>3.5</v>
          </cell>
          <cell r="T8294" t="str">
            <v>无</v>
          </cell>
          <cell r="U8294">
            <v>0</v>
          </cell>
          <cell r="V8294">
            <v>1.1000000000000001</v>
          </cell>
          <cell r="W8294">
            <v>1.1000000000000001</v>
          </cell>
        </row>
        <row r="8295">
          <cell r="I8295" t="str">
            <v>上白蜡水至五里桥公路</v>
          </cell>
          <cell r="J8295" t="str">
            <v>1327F4310020004</v>
          </cell>
          <cell r="K8295" t="str">
            <v>新村与撤并村便捷连通</v>
          </cell>
          <cell r="L8295" t="str">
            <v>三类地区</v>
          </cell>
          <cell r="M8295"/>
          <cell r="N8295" t="str">
            <v>新建</v>
          </cell>
          <cell r="O8295" t="str">
            <v>芙蓉村</v>
          </cell>
          <cell r="P8295" t="str">
            <v>无路</v>
          </cell>
          <cell r="R8295" t="str">
            <v>0</v>
          </cell>
          <cell r="S8295" t="str">
            <v>3.5</v>
          </cell>
          <cell r="T8295" t="str">
            <v>无</v>
          </cell>
          <cell r="U8295">
            <v>0</v>
          </cell>
          <cell r="V8295">
            <v>2.6</v>
          </cell>
          <cell r="W8295">
            <v>2.6</v>
          </cell>
        </row>
        <row r="8296">
          <cell r="I8296" t="str">
            <v>谭家至新屋公路</v>
          </cell>
          <cell r="J8296" t="str">
            <v>1327F4310020010</v>
          </cell>
          <cell r="K8296" t="str">
            <v>新村与撤并村便捷连通</v>
          </cell>
          <cell r="L8296" t="str">
            <v>三类地区</v>
          </cell>
          <cell r="M8296"/>
          <cell r="N8296" t="str">
            <v>新建</v>
          </cell>
          <cell r="O8296" t="str">
            <v>新屋村</v>
          </cell>
          <cell r="P8296" t="str">
            <v>无路</v>
          </cell>
          <cell r="R8296" t="str">
            <v>0</v>
          </cell>
          <cell r="S8296" t="str">
            <v>3.5</v>
          </cell>
          <cell r="T8296" t="str">
            <v>无</v>
          </cell>
          <cell r="U8296">
            <v>0</v>
          </cell>
          <cell r="V8296">
            <v>1.7</v>
          </cell>
          <cell r="W8296">
            <v>1.7</v>
          </cell>
        </row>
        <row r="8297">
          <cell r="I8297" t="str">
            <v>吴山村至和谐桥公路</v>
          </cell>
          <cell r="J8297" t="str">
            <v>1327F4310020001</v>
          </cell>
          <cell r="K8297" t="str">
            <v>新村与撤并村便捷连通</v>
          </cell>
          <cell r="L8297" t="str">
            <v>三类地区</v>
          </cell>
          <cell r="M8297"/>
          <cell r="N8297" t="str">
            <v>升级改造（提质改造）</v>
          </cell>
          <cell r="O8297" t="str">
            <v>吴山村</v>
          </cell>
          <cell r="P8297" t="str">
            <v>等外公路</v>
          </cell>
          <cell r="R8297" t="str">
            <v>2.5</v>
          </cell>
          <cell r="S8297" t="str">
            <v>3.5</v>
          </cell>
          <cell r="T8297" t="str">
            <v>CB15431002</v>
          </cell>
          <cell r="U8297">
            <v>0.61499999999999999</v>
          </cell>
          <cell r="V8297">
            <v>1.9470000000000001</v>
          </cell>
          <cell r="W8297">
            <v>1.3320000000000001</v>
          </cell>
        </row>
        <row r="8298">
          <cell r="I8298" t="str">
            <v>下小扒田至上小扒田公路</v>
          </cell>
          <cell r="J8298" t="str">
            <v>1327F4310020011</v>
          </cell>
          <cell r="K8298" t="str">
            <v>新村与撤并村便捷连通</v>
          </cell>
          <cell r="L8298" t="str">
            <v>三类地区</v>
          </cell>
          <cell r="M8298"/>
          <cell r="N8298" t="str">
            <v>新建</v>
          </cell>
          <cell r="O8298" t="str">
            <v>七姊石村</v>
          </cell>
          <cell r="P8298" t="str">
            <v>无路</v>
          </cell>
          <cell r="R8298" t="str">
            <v>0</v>
          </cell>
          <cell r="S8298" t="str">
            <v>3.5</v>
          </cell>
          <cell r="T8298" t="str">
            <v>无</v>
          </cell>
          <cell r="U8298">
            <v>0</v>
          </cell>
          <cell r="V8298">
            <v>0.91200000000000003</v>
          </cell>
          <cell r="W8298">
            <v>0.91200000000000003</v>
          </cell>
        </row>
        <row r="8299">
          <cell r="I8299" t="str">
            <v>杨家坦至曹家田公路</v>
          </cell>
          <cell r="J8299" t="str">
            <v>1327F4310020013</v>
          </cell>
          <cell r="K8299" t="str">
            <v>新村与撤并村便捷连通</v>
          </cell>
          <cell r="L8299" t="str">
            <v>三类地区</v>
          </cell>
          <cell r="M8299"/>
          <cell r="N8299" t="str">
            <v>新建</v>
          </cell>
          <cell r="O8299" t="str">
            <v>曹家田村</v>
          </cell>
          <cell r="P8299" t="str">
            <v>无路</v>
          </cell>
          <cell r="R8299" t="str">
            <v>0</v>
          </cell>
          <cell r="S8299" t="str">
            <v>3.5</v>
          </cell>
          <cell r="T8299" t="str">
            <v>无</v>
          </cell>
          <cell r="U8299">
            <v>0</v>
          </cell>
          <cell r="V8299">
            <v>6.04</v>
          </cell>
          <cell r="W8299">
            <v>6.04</v>
          </cell>
        </row>
        <row r="8300">
          <cell r="I8300" t="str">
            <v>八担冲林场-大湾连接路</v>
          </cell>
          <cell r="J8300" t="str">
            <v>1327F4310210014</v>
          </cell>
          <cell r="K8300" t="str">
            <v>新村与撤并村便捷连通</v>
          </cell>
          <cell r="L8300" t="str">
            <v>三类地区</v>
          </cell>
          <cell r="M8300"/>
          <cell r="N8300" t="str">
            <v>新建</v>
          </cell>
          <cell r="O8300" t="str">
            <v>崔江瑶族村</v>
          </cell>
          <cell r="P8300" t="str">
            <v>无路</v>
          </cell>
          <cell r="R8300" t="str">
            <v>0</v>
          </cell>
          <cell r="S8300" t="str">
            <v>4.5</v>
          </cell>
          <cell r="T8300" t="str">
            <v>无</v>
          </cell>
          <cell r="U8300">
            <v>0</v>
          </cell>
          <cell r="V8300">
            <v>1.3</v>
          </cell>
          <cell r="W8300">
            <v>1.3</v>
          </cell>
        </row>
        <row r="8301">
          <cell r="I8301" t="str">
            <v>北衙山-寨下连接路</v>
          </cell>
          <cell r="J8301" t="str">
            <v>1327F4310210021</v>
          </cell>
          <cell r="K8301" t="str">
            <v>新村与撤并村便捷连通</v>
          </cell>
          <cell r="L8301" t="str">
            <v>三类地区</v>
          </cell>
          <cell r="M8301"/>
          <cell r="N8301" t="str">
            <v>升级改造（提质改造）</v>
          </cell>
          <cell r="O8301" t="str">
            <v>南衙村</v>
          </cell>
          <cell r="P8301" t="str">
            <v>四级公路</v>
          </cell>
          <cell r="R8301" t="str">
            <v>4.5</v>
          </cell>
          <cell r="S8301" t="str">
            <v>6</v>
          </cell>
          <cell r="T8301" t="str">
            <v>X135431021</v>
          </cell>
          <cell r="U8301">
            <v>0</v>
          </cell>
          <cell r="V8301">
            <v>1</v>
          </cell>
          <cell r="W8301">
            <v>1</v>
          </cell>
        </row>
        <row r="8302">
          <cell r="I8302" t="str">
            <v>背冲-青草坪连接路</v>
          </cell>
          <cell r="J8302" t="str">
            <v>1327F4310210035</v>
          </cell>
          <cell r="K8302" t="str">
            <v>新村与撤并村便捷连通</v>
          </cell>
          <cell r="L8302" t="str">
            <v>三类地区</v>
          </cell>
          <cell r="M8302"/>
          <cell r="N8302" t="str">
            <v>升级改造（提质改造）</v>
          </cell>
          <cell r="O8302" t="str">
            <v>下燕村</v>
          </cell>
          <cell r="P8302" t="str">
            <v>四级公路</v>
          </cell>
          <cell r="R8302" t="str">
            <v>3.5</v>
          </cell>
          <cell r="S8302" t="str">
            <v>4.5</v>
          </cell>
          <cell r="T8302" t="str">
            <v>C202431021</v>
          </cell>
          <cell r="U8302">
            <v>1.7150000000000001</v>
          </cell>
          <cell r="V8302">
            <v>3.2149999999999999</v>
          </cell>
          <cell r="W8302">
            <v>1.5</v>
          </cell>
        </row>
        <row r="8303">
          <cell r="I8303" t="str">
            <v>长沙-漼江连接路</v>
          </cell>
          <cell r="J8303" t="str">
            <v>1327F4310210018</v>
          </cell>
          <cell r="K8303" t="str">
            <v>新村与撤并村便捷连通</v>
          </cell>
          <cell r="L8303" t="str">
            <v>三类地区</v>
          </cell>
          <cell r="M8303"/>
          <cell r="N8303" t="str">
            <v>新建</v>
          </cell>
          <cell r="O8303" t="str">
            <v>凗江瑶族村</v>
          </cell>
          <cell r="P8303" t="str">
            <v>无路</v>
          </cell>
          <cell r="R8303" t="str">
            <v>0</v>
          </cell>
          <cell r="S8303" t="str">
            <v>4.5</v>
          </cell>
          <cell r="T8303" t="str">
            <v>无</v>
          </cell>
          <cell r="U8303">
            <v>0</v>
          </cell>
          <cell r="V8303">
            <v>3.2</v>
          </cell>
          <cell r="W8303">
            <v>3.2</v>
          </cell>
        </row>
        <row r="8304">
          <cell r="I8304" t="str">
            <v>大冲-海塘连接路</v>
          </cell>
          <cell r="J8304" t="str">
            <v>1327F4310210037</v>
          </cell>
          <cell r="K8304" t="str">
            <v>新村与撤并村便捷连通</v>
          </cell>
          <cell r="L8304" t="str">
            <v>三类地区</v>
          </cell>
          <cell r="M8304"/>
          <cell r="N8304" t="str">
            <v>升级改造（提质改造）</v>
          </cell>
          <cell r="O8304" t="str">
            <v>海塘村</v>
          </cell>
          <cell r="P8304" t="str">
            <v>四级公路</v>
          </cell>
          <cell r="R8304" t="str">
            <v>3.5</v>
          </cell>
          <cell r="S8304" t="str">
            <v>4.5</v>
          </cell>
          <cell r="T8304" t="str">
            <v>C066431021</v>
          </cell>
          <cell r="U8304">
            <v>0</v>
          </cell>
          <cell r="V8304">
            <v>1.643</v>
          </cell>
          <cell r="W8304">
            <v>1.643</v>
          </cell>
        </row>
        <row r="8305">
          <cell r="I8305" t="str">
            <v>东田-泊山连接路</v>
          </cell>
          <cell r="J8305" t="str">
            <v>1327F4310210023</v>
          </cell>
          <cell r="K8305" t="str">
            <v>新村与撤并村便捷连通</v>
          </cell>
          <cell r="L8305" t="str">
            <v>三类地区</v>
          </cell>
          <cell r="M8305"/>
          <cell r="N8305" t="str">
            <v>新建</v>
          </cell>
          <cell r="O8305" t="str">
            <v>山河村</v>
          </cell>
          <cell r="P8305" t="str">
            <v>无路</v>
          </cell>
          <cell r="R8305" t="str">
            <v>0</v>
          </cell>
          <cell r="S8305" t="str">
            <v>4.5</v>
          </cell>
          <cell r="T8305" t="str">
            <v>无</v>
          </cell>
          <cell r="U8305">
            <v>0</v>
          </cell>
          <cell r="V8305">
            <v>1.5</v>
          </cell>
          <cell r="W8305">
            <v>1.5</v>
          </cell>
        </row>
        <row r="8306">
          <cell r="I8306" t="str">
            <v>甘水-潭烟连接路</v>
          </cell>
          <cell r="J8306" t="str">
            <v>1327F4310210010</v>
          </cell>
          <cell r="K8306" t="str">
            <v>新村与撤并村便捷连通</v>
          </cell>
          <cell r="L8306" t="str">
            <v>三类地区</v>
          </cell>
          <cell r="M8306"/>
          <cell r="N8306" t="str">
            <v>新建</v>
          </cell>
          <cell r="O8306" t="str">
            <v>潭烟村</v>
          </cell>
          <cell r="P8306" t="str">
            <v>无路</v>
          </cell>
          <cell r="R8306" t="str">
            <v>0</v>
          </cell>
          <cell r="S8306" t="str">
            <v>4.5</v>
          </cell>
          <cell r="T8306" t="str">
            <v>无</v>
          </cell>
          <cell r="U8306">
            <v>0</v>
          </cell>
          <cell r="V8306">
            <v>1.3</v>
          </cell>
          <cell r="W8306">
            <v>1.3</v>
          </cell>
        </row>
        <row r="8307">
          <cell r="I8307" t="str">
            <v>观音打坐-枫树坳连接路</v>
          </cell>
          <cell r="J8307" t="str">
            <v>1327F4310210034</v>
          </cell>
          <cell r="K8307" t="str">
            <v>新村与撤并村便捷连通</v>
          </cell>
          <cell r="L8307" t="str">
            <v>三类地区</v>
          </cell>
          <cell r="M8307"/>
          <cell r="N8307" t="str">
            <v>新建</v>
          </cell>
          <cell r="O8307" t="str">
            <v>团结村</v>
          </cell>
          <cell r="P8307" t="str">
            <v>无路</v>
          </cell>
          <cell r="R8307" t="str">
            <v>0</v>
          </cell>
          <cell r="S8307" t="str">
            <v>4.5</v>
          </cell>
          <cell r="T8307" t="str">
            <v>无</v>
          </cell>
          <cell r="U8307">
            <v>0</v>
          </cell>
          <cell r="V8307">
            <v>1.5</v>
          </cell>
          <cell r="W8307">
            <v>1.5</v>
          </cell>
        </row>
        <row r="8308">
          <cell r="I8308" t="str">
            <v>何家-炉厂下连接路</v>
          </cell>
          <cell r="J8308" t="str">
            <v>1327F4310210032</v>
          </cell>
          <cell r="K8308" t="str">
            <v>新村与撤并村便捷连通</v>
          </cell>
          <cell r="L8308" t="str">
            <v>三类地区</v>
          </cell>
          <cell r="M8308"/>
          <cell r="N8308" t="str">
            <v>新建</v>
          </cell>
          <cell r="O8308" t="str">
            <v>光路村</v>
          </cell>
          <cell r="P8308" t="str">
            <v>无路</v>
          </cell>
          <cell r="R8308" t="str">
            <v>0</v>
          </cell>
          <cell r="S8308" t="str">
            <v>4.5</v>
          </cell>
          <cell r="T8308" t="str">
            <v>无</v>
          </cell>
          <cell r="U8308">
            <v>0</v>
          </cell>
          <cell r="V8308">
            <v>1.8</v>
          </cell>
          <cell r="W8308">
            <v>1.8</v>
          </cell>
        </row>
        <row r="8309">
          <cell r="I8309" t="str">
            <v>横冲-上社塘连接路</v>
          </cell>
          <cell r="J8309" t="str">
            <v>1327F4310210012</v>
          </cell>
          <cell r="K8309" t="str">
            <v>新村与撤并村便捷连通</v>
          </cell>
          <cell r="L8309" t="str">
            <v>三类地区</v>
          </cell>
          <cell r="M8309"/>
          <cell r="N8309" t="str">
            <v>新建</v>
          </cell>
          <cell r="O8309" t="str">
            <v>友寨村</v>
          </cell>
          <cell r="P8309" t="str">
            <v>无路</v>
          </cell>
          <cell r="R8309" t="str">
            <v>0</v>
          </cell>
          <cell r="S8309" t="str">
            <v>5</v>
          </cell>
          <cell r="T8309" t="str">
            <v>无</v>
          </cell>
          <cell r="U8309">
            <v>0</v>
          </cell>
          <cell r="V8309">
            <v>2</v>
          </cell>
          <cell r="W8309">
            <v>2</v>
          </cell>
        </row>
        <row r="8310">
          <cell r="I8310" t="str">
            <v>老村-角别山连接路</v>
          </cell>
          <cell r="J8310" t="str">
            <v>1327F4310210019</v>
          </cell>
          <cell r="K8310" t="str">
            <v>新村与撤并村便捷连通</v>
          </cell>
          <cell r="L8310" t="str">
            <v>三类地区</v>
          </cell>
          <cell r="M8310"/>
          <cell r="N8310" t="str">
            <v>新建</v>
          </cell>
          <cell r="O8310" t="str">
            <v>大湖村</v>
          </cell>
          <cell r="P8310" t="str">
            <v>无路</v>
          </cell>
          <cell r="R8310" t="str">
            <v>0</v>
          </cell>
          <cell r="S8310" t="str">
            <v>4.5</v>
          </cell>
          <cell r="T8310" t="str">
            <v>无</v>
          </cell>
          <cell r="U8310">
            <v>0</v>
          </cell>
          <cell r="V8310">
            <v>1.8</v>
          </cell>
          <cell r="W8310">
            <v>1.8</v>
          </cell>
        </row>
        <row r="8311">
          <cell r="I8311" t="str">
            <v>芦村-落坦坪连接路</v>
          </cell>
          <cell r="J8311" t="str">
            <v>1327F4310210033</v>
          </cell>
          <cell r="K8311" t="str">
            <v>新村与撤并村便捷连通</v>
          </cell>
          <cell r="L8311" t="str">
            <v>三类地区</v>
          </cell>
          <cell r="M8311"/>
          <cell r="N8311" t="str">
            <v>新建</v>
          </cell>
          <cell r="O8311" t="str">
            <v>新芦村</v>
          </cell>
          <cell r="P8311" t="str">
            <v>无路</v>
          </cell>
          <cell r="R8311" t="str">
            <v>0</v>
          </cell>
          <cell r="S8311" t="str">
            <v>4.5</v>
          </cell>
          <cell r="T8311" t="str">
            <v>无</v>
          </cell>
          <cell r="U8311">
            <v>0</v>
          </cell>
          <cell r="V8311">
            <v>2.5</v>
          </cell>
          <cell r="W8311">
            <v>2.5</v>
          </cell>
        </row>
        <row r="8312">
          <cell r="I8312" t="str">
            <v>罗家-金城连接路</v>
          </cell>
          <cell r="J8312" t="str">
            <v>1327F4310210013</v>
          </cell>
          <cell r="K8312" t="str">
            <v>新村与撤并村便捷连通</v>
          </cell>
          <cell r="L8312" t="str">
            <v>三类地区</v>
          </cell>
          <cell r="M8312"/>
          <cell r="N8312" t="str">
            <v>升级改造（提质改造）</v>
          </cell>
          <cell r="O8312" t="str">
            <v>鑫城村</v>
          </cell>
          <cell r="P8312" t="str">
            <v>四级公路</v>
          </cell>
          <cell r="R8312" t="str">
            <v>3.5</v>
          </cell>
          <cell r="S8312" t="str">
            <v>4.5</v>
          </cell>
          <cell r="T8312" t="str">
            <v>C645431021</v>
          </cell>
          <cell r="U8312">
            <v>0</v>
          </cell>
          <cell r="V8312">
            <v>3.1749999999999998</v>
          </cell>
          <cell r="W8312">
            <v>3.1749999999999998</v>
          </cell>
        </row>
        <row r="8313">
          <cell r="I8313" t="str">
            <v>码头-大莲连接路</v>
          </cell>
          <cell r="J8313" t="str">
            <v>1327F4310210004</v>
          </cell>
          <cell r="K8313" t="str">
            <v>新村与撤并村便捷连通</v>
          </cell>
          <cell r="L8313" t="str">
            <v>三类地区</v>
          </cell>
          <cell r="M8313"/>
          <cell r="N8313" t="str">
            <v>新建</v>
          </cell>
          <cell r="O8313" t="str">
            <v>春江村</v>
          </cell>
          <cell r="P8313" t="str">
            <v>无路</v>
          </cell>
          <cell r="R8313" t="str">
            <v>0</v>
          </cell>
          <cell r="S8313" t="str">
            <v>4.5</v>
          </cell>
          <cell r="T8313" t="str">
            <v>无</v>
          </cell>
          <cell r="U8313">
            <v>0</v>
          </cell>
          <cell r="V8313">
            <v>2.1</v>
          </cell>
          <cell r="W8313">
            <v>2.1</v>
          </cell>
        </row>
        <row r="8314">
          <cell r="I8314" t="str">
            <v>码头下坪-飘塘连接路</v>
          </cell>
          <cell r="J8314" t="str">
            <v>1327F4310210007</v>
          </cell>
          <cell r="K8314" t="str">
            <v>新村与撤并村便捷连通</v>
          </cell>
          <cell r="L8314" t="str">
            <v>三类地区</v>
          </cell>
          <cell r="M8314"/>
          <cell r="N8314" t="str">
            <v>新建</v>
          </cell>
          <cell r="O8314" t="str">
            <v>何家村</v>
          </cell>
          <cell r="P8314" t="str">
            <v>无路</v>
          </cell>
          <cell r="R8314" t="str">
            <v>0</v>
          </cell>
          <cell r="S8314" t="str">
            <v>4.5</v>
          </cell>
          <cell r="T8314" t="str">
            <v>无</v>
          </cell>
          <cell r="U8314">
            <v>0</v>
          </cell>
          <cell r="V8314">
            <v>1.7</v>
          </cell>
          <cell r="W8314">
            <v>1.7</v>
          </cell>
        </row>
        <row r="8315">
          <cell r="I8315" t="str">
            <v>猫子山-石禾场连接路</v>
          </cell>
          <cell r="J8315" t="str">
            <v>1327F4310210026</v>
          </cell>
          <cell r="K8315" t="str">
            <v>新村与撤并村便捷连通</v>
          </cell>
          <cell r="L8315" t="str">
            <v>三类地区</v>
          </cell>
          <cell r="M8315"/>
          <cell r="N8315" t="str">
            <v>新建</v>
          </cell>
          <cell r="O8315" t="str">
            <v>野鹿村</v>
          </cell>
          <cell r="P8315" t="str">
            <v>无路</v>
          </cell>
          <cell r="R8315" t="str">
            <v>0</v>
          </cell>
          <cell r="S8315" t="str">
            <v>3.5</v>
          </cell>
          <cell r="T8315" t="str">
            <v>无</v>
          </cell>
          <cell r="U8315">
            <v>0</v>
          </cell>
          <cell r="V8315">
            <v>4.5</v>
          </cell>
          <cell r="W8315">
            <v>4.5</v>
          </cell>
        </row>
        <row r="8316">
          <cell r="I8316" t="str">
            <v>糯粉-石街岔口连接路</v>
          </cell>
          <cell r="J8316" t="str">
            <v>1327F4310210005</v>
          </cell>
          <cell r="K8316" t="str">
            <v>新村与撤并村便捷连通</v>
          </cell>
          <cell r="L8316" t="str">
            <v>三类地区</v>
          </cell>
          <cell r="M8316"/>
          <cell r="N8316" t="str">
            <v>升级改造（提质改造）</v>
          </cell>
          <cell r="O8316" t="str">
            <v>关口村</v>
          </cell>
          <cell r="P8316" t="str">
            <v>四级公路</v>
          </cell>
          <cell r="R8316" t="str">
            <v>3.5</v>
          </cell>
          <cell r="S8316" t="str">
            <v>4.5</v>
          </cell>
          <cell r="T8316" t="str">
            <v>C509431021</v>
          </cell>
          <cell r="U8316">
            <v>1.159</v>
          </cell>
          <cell r="V8316">
            <v>2.0089999999999999</v>
          </cell>
          <cell r="W8316">
            <v>0.85</v>
          </cell>
        </row>
        <row r="8317">
          <cell r="I8317" t="str">
            <v>欧家-廖家山连接路</v>
          </cell>
          <cell r="J8317" t="str">
            <v>1327F4310210002</v>
          </cell>
          <cell r="K8317" t="str">
            <v>新村与撤并村便捷连通</v>
          </cell>
          <cell r="L8317" t="str">
            <v>三类地区</v>
          </cell>
          <cell r="M8317"/>
          <cell r="N8317" t="str">
            <v>新建</v>
          </cell>
          <cell r="O8317" t="str">
            <v>东山村</v>
          </cell>
          <cell r="P8317" t="str">
            <v>无路</v>
          </cell>
          <cell r="R8317" t="str">
            <v>0</v>
          </cell>
          <cell r="S8317" t="str">
            <v>4.5</v>
          </cell>
          <cell r="T8317" t="str">
            <v>无</v>
          </cell>
          <cell r="U8317">
            <v>0</v>
          </cell>
          <cell r="V8317">
            <v>2</v>
          </cell>
          <cell r="W8317">
            <v>2</v>
          </cell>
        </row>
        <row r="8318">
          <cell r="I8318" t="str">
            <v>盘古山-驼家岭连接路</v>
          </cell>
          <cell r="J8318" t="str">
            <v>1327F4310210027</v>
          </cell>
          <cell r="K8318" t="str">
            <v>新村与撤并村便捷连通</v>
          </cell>
          <cell r="L8318" t="str">
            <v>三类地区</v>
          </cell>
          <cell r="M8318"/>
          <cell r="N8318" t="str">
            <v>新建</v>
          </cell>
          <cell r="O8318" t="str">
            <v>欧阳海村</v>
          </cell>
          <cell r="P8318" t="str">
            <v>无路</v>
          </cell>
          <cell r="R8318" t="str">
            <v>0</v>
          </cell>
          <cell r="S8318" t="str">
            <v>4.5</v>
          </cell>
          <cell r="T8318" t="str">
            <v>无</v>
          </cell>
          <cell r="U8318">
            <v>0</v>
          </cell>
          <cell r="V8318">
            <v>1.2</v>
          </cell>
          <cell r="W8318">
            <v>1.2</v>
          </cell>
        </row>
        <row r="8319">
          <cell r="I8319" t="str">
            <v>七步-萍湖连接路</v>
          </cell>
          <cell r="J8319" t="str">
            <v>1327F4310210030</v>
          </cell>
          <cell r="K8319" t="str">
            <v>新村与撤并村便捷连通</v>
          </cell>
          <cell r="L8319" t="str">
            <v>三类地区</v>
          </cell>
          <cell r="M8319"/>
          <cell r="N8319" t="str">
            <v>新建</v>
          </cell>
          <cell r="O8319" t="str">
            <v>七步村</v>
          </cell>
          <cell r="P8319" t="str">
            <v>无路</v>
          </cell>
          <cell r="R8319" t="str">
            <v>0</v>
          </cell>
          <cell r="S8319" t="str">
            <v>4.5</v>
          </cell>
          <cell r="T8319" t="str">
            <v>无</v>
          </cell>
          <cell r="U8319">
            <v>0</v>
          </cell>
          <cell r="V8319">
            <v>2</v>
          </cell>
          <cell r="W8319">
            <v>2</v>
          </cell>
        </row>
        <row r="8320">
          <cell r="I8320" t="str">
            <v>青松-长沙连接路</v>
          </cell>
          <cell r="J8320" t="str">
            <v>1327F4310210009</v>
          </cell>
          <cell r="K8320" t="str">
            <v>新村与撤并村便捷连通</v>
          </cell>
          <cell r="L8320" t="str">
            <v>三类地区</v>
          </cell>
          <cell r="M8320"/>
          <cell r="N8320" t="str">
            <v>新建</v>
          </cell>
          <cell r="O8320" t="str">
            <v>青松村</v>
          </cell>
          <cell r="P8320" t="str">
            <v>无路</v>
          </cell>
          <cell r="R8320" t="str">
            <v>0</v>
          </cell>
          <cell r="S8320" t="str">
            <v>4.5</v>
          </cell>
          <cell r="T8320" t="str">
            <v>无</v>
          </cell>
          <cell r="U8320">
            <v>0</v>
          </cell>
          <cell r="V8320">
            <v>2.2000000000000002</v>
          </cell>
          <cell r="W8320">
            <v>2.2000000000000002</v>
          </cell>
        </row>
        <row r="8321">
          <cell r="I8321" t="str">
            <v>蓉峰大道-上大冲尾连接路</v>
          </cell>
          <cell r="J8321" t="str">
            <v>1327F4310210038</v>
          </cell>
          <cell r="K8321" t="str">
            <v>新村与撤并村便捷连通</v>
          </cell>
          <cell r="L8321" t="str">
            <v>三类地区</v>
          </cell>
          <cell r="M8321"/>
          <cell r="N8321" t="str">
            <v>新建</v>
          </cell>
          <cell r="O8321" t="str">
            <v>金盆村</v>
          </cell>
          <cell r="P8321" t="str">
            <v>无路</v>
          </cell>
          <cell r="R8321" t="str">
            <v>0</v>
          </cell>
          <cell r="S8321" t="str">
            <v>4.5</v>
          </cell>
          <cell r="T8321" t="str">
            <v>无</v>
          </cell>
          <cell r="U8321">
            <v>0</v>
          </cell>
          <cell r="V8321">
            <v>1</v>
          </cell>
          <cell r="W8321">
            <v>1</v>
          </cell>
        </row>
        <row r="8322">
          <cell r="I8322" t="str">
            <v>上龙-栗塘背水库连接路</v>
          </cell>
          <cell r="J8322" t="str">
            <v>1327F4310210029</v>
          </cell>
          <cell r="K8322" t="str">
            <v>新村与撤并村便捷连通</v>
          </cell>
          <cell r="L8322" t="str">
            <v>三类地区</v>
          </cell>
          <cell r="M8322"/>
          <cell r="N8322" t="str">
            <v>新建</v>
          </cell>
          <cell r="O8322" t="str">
            <v>樟龙村</v>
          </cell>
          <cell r="P8322" t="str">
            <v>无路</v>
          </cell>
          <cell r="R8322" t="str">
            <v>0</v>
          </cell>
          <cell r="S8322" t="str">
            <v>4.5</v>
          </cell>
          <cell r="T8322" t="str">
            <v>无</v>
          </cell>
          <cell r="U8322">
            <v>0</v>
          </cell>
          <cell r="V8322">
            <v>1.3</v>
          </cell>
          <cell r="W8322">
            <v>1.3</v>
          </cell>
        </row>
        <row r="8323">
          <cell r="I8323" t="str">
            <v>上石背-下石背连接路</v>
          </cell>
          <cell r="J8323" t="str">
            <v>1327F4310210006</v>
          </cell>
          <cell r="K8323" t="str">
            <v>新村与撤并村便捷连通</v>
          </cell>
          <cell r="L8323" t="str">
            <v>三类地区</v>
          </cell>
          <cell r="M8323"/>
          <cell r="N8323" t="str">
            <v>新建</v>
          </cell>
          <cell r="O8323" t="str">
            <v>三合村</v>
          </cell>
          <cell r="P8323" t="str">
            <v>无路</v>
          </cell>
          <cell r="R8323" t="str">
            <v>0</v>
          </cell>
          <cell r="S8323" t="str">
            <v>4.5</v>
          </cell>
          <cell r="T8323" t="str">
            <v>无</v>
          </cell>
          <cell r="U8323">
            <v>0</v>
          </cell>
          <cell r="V8323">
            <v>1.5</v>
          </cell>
          <cell r="W8323">
            <v>1.5</v>
          </cell>
        </row>
        <row r="8324">
          <cell r="I8324" t="str">
            <v>深村-猪栏塘连接路</v>
          </cell>
          <cell r="J8324" t="str">
            <v>1327F4310210031</v>
          </cell>
          <cell r="K8324" t="str">
            <v>新村与撤并村便捷连通</v>
          </cell>
          <cell r="L8324" t="str">
            <v>三类地区</v>
          </cell>
          <cell r="M8324"/>
          <cell r="N8324" t="str">
            <v>新建</v>
          </cell>
          <cell r="O8324" t="str">
            <v>深塘村</v>
          </cell>
          <cell r="P8324" t="str">
            <v>无路</v>
          </cell>
          <cell r="R8324" t="str">
            <v>0</v>
          </cell>
          <cell r="S8324" t="str">
            <v>4.5</v>
          </cell>
          <cell r="T8324" t="str">
            <v>无</v>
          </cell>
          <cell r="U8324">
            <v>0</v>
          </cell>
          <cell r="V8324">
            <v>5</v>
          </cell>
          <cell r="W8324">
            <v>5</v>
          </cell>
        </row>
        <row r="8325">
          <cell r="I8325" t="str">
            <v>神明-小二连接路</v>
          </cell>
          <cell r="J8325" t="str">
            <v>1327F4310210024</v>
          </cell>
          <cell r="K8325" t="str">
            <v>新村与撤并村便捷连通</v>
          </cell>
          <cell r="L8325" t="str">
            <v>三类地区</v>
          </cell>
          <cell r="M8325"/>
          <cell r="N8325" t="str">
            <v>新建</v>
          </cell>
          <cell r="O8325" t="str">
            <v>小塘村</v>
          </cell>
          <cell r="P8325" t="str">
            <v>无路</v>
          </cell>
          <cell r="R8325" t="str">
            <v>0</v>
          </cell>
          <cell r="S8325" t="str">
            <v>4.5</v>
          </cell>
          <cell r="T8325" t="str">
            <v>无</v>
          </cell>
          <cell r="U8325">
            <v>0</v>
          </cell>
          <cell r="V8325">
            <v>4.5</v>
          </cell>
          <cell r="W8325">
            <v>4.5</v>
          </cell>
        </row>
        <row r="8326">
          <cell r="I8326" t="str">
            <v>石下山-桥头连接路</v>
          </cell>
          <cell r="J8326" t="str">
            <v>1327F4310210025</v>
          </cell>
          <cell r="K8326" t="str">
            <v>新村与撤并村便捷连通</v>
          </cell>
          <cell r="L8326" t="str">
            <v>三类地区</v>
          </cell>
          <cell r="M8326"/>
          <cell r="N8326" t="str">
            <v>新建</v>
          </cell>
          <cell r="O8326" t="str">
            <v>下阳村</v>
          </cell>
          <cell r="P8326" t="str">
            <v>无路</v>
          </cell>
          <cell r="R8326" t="str">
            <v>0</v>
          </cell>
          <cell r="S8326" t="str">
            <v>4.5</v>
          </cell>
          <cell r="T8326" t="str">
            <v>无</v>
          </cell>
          <cell r="U8326">
            <v>0</v>
          </cell>
          <cell r="V8326">
            <v>1.5</v>
          </cell>
          <cell r="W8326">
            <v>1.5</v>
          </cell>
        </row>
        <row r="8327">
          <cell r="I8327" t="str">
            <v>水头-凹头连接路</v>
          </cell>
          <cell r="J8327" t="str">
            <v>1327F4310210011</v>
          </cell>
          <cell r="K8327" t="str">
            <v>新村与撤并村便捷连通</v>
          </cell>
          <cell r="L8327" t="str">
            <v>三类地区</v>
          </cell>
          <cell r="M8327"/>
          <cell r="N8327" t="str">
            <v>新建</v>
          </cell>
          <cell r="O8327" t="str">
            <v>富社村</v>
          </cell>
          <cell r="P8327" t="str">
            <v>无路</v>
          </cell>
          <cell r="R8327" t="str">
            <v>0</v>
          </cell>
          <cell r="S8327" t="str">
            <v>4.5</v>
          </cell>
          <cell r="T8327" t="str">
            <v>无</v>
          </cell>
          <cell r="U8327">
            <v>0</v>
          </cell>
          <cell r="V8327">
            <v>1.5</v>
          </cell>
          <cell r="W8327">
            <v>1.5</v>
          </cell>
        </row>
        <row r="8328">
          <cell r="I8328" t="str">
            <v>田心-三阳连接路</v>
          </cell>
          <cell r="J8328" t="str">
            <v>1327F4310210015</v>
          </cell>
          <cell r="K8328" t="str">
            <v>新村与撤并村便捷连通</v>
          </cell>
          <cell r="L8328" t="str">
            <v>三类地区</v>
          </cell>
          <cell r="M8328"/>
          <cell r="N8328" t="str">
            <v>新建</v>
          </cell>
          <cell r="O8328" t="str">
            <v>三阳村</v>
          </cell>
          <cell r="P8328" t="str">
            <v>四级公路</v>
          </cell>
          <cell r="R8328" t="str">
            <v>0</v>
          </cell>
          <cell r="S8328" t="str">
            <v>4.5</v>
          </cell>
          <cell r="T8328" t="str">
            <v>无</v>
          </cell>
          <cell r="U8328">
            <v>0</v>
          </cell>
          <cell r="V8328">
            <v>1.1000000000000001</v>
          </cell>
          <cell r="W8328">
            <v>1.1000000000000001</v>
          </cell>
        </row>
        <row r="8329">
          <cell r="I8329" t="str">
            <v>五里牌-靛树下连接路</v>
          </cell>
          <cell r="J8329" t="str">
            <v>1327F4310210001</v>
          </cell>
          <cell r="K8329" t="str">
            <v>新村与撤并村便捷连通</v>
          </cell>
          <cell r="L8329" t="str">
            <v>三类地区</v>
          </cell>
          <cell r="M8329"/>
          <cell r="N8329" t="str">
            <v>新建</v>
          </cell>
          <cell r="O8329" t="str">
            <v>五里村</v>
          </cell>
          <cell r="P8329" t="str">
            <v>无路</v>
          </cell>
          <cell r="R8329" t="str">
            <v>0</v>
          </cell>
          <cell r="S8329" t="str">
            <v>4.5</v>
          </cell>
          <cell r="T8329" t="str">
            <v>无</v>
          </cell>
          <cell r="U8329">
            <v>0</v>
          </cell>
          <cell r="V8329">
            <v>1.1000000000000001</v>
          </cell>
          <cell r="W8329">
            <v>1.1000000000000001</v>
          </cell>
        </row>
        <row r="8330">
          <cell r="I8330" t="str">
            <v>西湖-禾苍连接路</v>
          </cell>
          <cell r="J8330" t="str">
            <v>1327F4310210016</v>
          </cell>
          <cell r="K8330" t="str">
            <v>新村与撤并村便捷连通</v>
          </cell>
          <cell r="L8330" t="str">
            <v>三类地区</v>
          </cell>
          <cell r="M8330"/>
          <cell r="N8330" t="str">
            <v>新建</v>
          </cell>
          <cell r="O8330" t="str">
            <v>双江村</v>
          </cell>
          <cell r="P8330" t="str">
            <v>无路</v>
          </cell>
          <cell r="R8330" t="str">
            <v>0</v>
          </cell>
          <cell r="S8330" t="str">
            <v>4.5</v>
          </cell>
          <cell r="T8330" t="str">
            <v>无</v>
          </cell>
          <cell r="U8330">
            <v>0</v>
          </cell>
          <cell r="V8330">
            <v>1.2</v>
          </cell>
          <cell r="W8330">
            <v>1.2</v>
          </cell>
        </row>
        <row r="8331">
          <cell r="I8331" t="str">
            <v>下曹-鲢鱼塘连接路</v>
          </cell>
          <cell r="J8331" t="str">
            <v>1327F4310210022</v>
          </cell>
          <cell r="K8331" t="str">
            <v>新村与撤并村便捷连通</v>
          </cell>
          <cell r="L8331" t="str">
            <v>三类地区</v>
          </cell>
          <cell r="M8331"/>
          <cell r="N8331" t="str">
            <v>新建</v>
          </cell>
          <cell r="O8331" t="str">
            <v>古塘村</v>
          </cell>
          <cell r="P8331" t="str">
            <v>无路</v>
          </cell>
          <cell r="R8331" t="str">
            <v>0</v>
          </cell>
          <cell r="S8331" t="str">
            <v>4.5</v>
          </cell>
          <cell r="T8331" t="str">
            <v>无</v>
          </cell>
          <cell r="U8331">
            <v>0</v>
          </cell>
          <cell r="V8331">
            <v>0.8</v>
          </cell>
          <cell r="W8331">
            <v>0.8</v>
          </cell>
        </row>
        <row r="8332">
          <cell r="I8332" t="str">
            <v>县道岔口-江口岭连接路</v>
          </cell>
          <cell r="J8332" t="str">
            <v>1327F4310210008</v>
          </cell>
          <cell r="K8332" t="str">
            <v>新村与撤并村便捷连通</v>
          </cell>
          <cell r="L8332" t="str">
            <v>三类地区</v>
          </cell>
          <cell r="M8332"/>
          <cell r="N8332" t="str">
            <v>新建</v>
          </cell>
          <cell r="O8332" t="str">
            <v>何家村</v>
          </cell>
          <cell r="P8332" t="str">
            <v>无路</v>
          </cell>
          <cell r="R8332" t="str">
            <v>0</v>
          </cell>
          <cell r="S8332" t="str">
            <v>4.5</v>
          </cell>
          <cell r="T8332" t="str">
            <v>无</v>
          </cell>
          <cell r="U8332">
            <v>0</v>
          </cell>
          <cell r="V8332">
            <v>2</v>
          </cell>
          <cell r="W8332">
            <v>2</v>
          </cell>
        </row>
        <row r="8333">
          <cell r="I8333" t="str">
            <v>新长美山-枫溪连接路</v>
          </cell>
          <cell r="J8333" t="str">
            <v>1327F4310210028</v>
          </cell>
          <cell r="K8333" t="str">
            <v>新村与撤并村便捷连通</v>
          </cell>
          <cell r="L8333" t="str">
            <v>三类地区</v>
          </cell>
          <cell r="M8333"/>
          <cell r="N8333" t="str">
            <v>新建</v>
          </cell>
          <cell r="O8333" t="str">
            <v>园区村</v>
          </cell>
          <cell r="P8333" t="str">
            <v>无路</v>
          </cell>
          <cell r="R8333" t="str">
            <v>0</v>
          </cell>
          <cell r="S8333" t="str">
            <v>4.5</v>
          </cell>
          <cell r="T8333" t="str">
            <v>无</v>
          </cell>
          <cell r="U8333">
            <v>0</v>
          </cell>
          <cell r="V8333">
            <v>0.8</v>
          </cell>
          <cell r="W8333">
            <v>0.8</v>
          </cell>
        </row>
        <row r="8334">
          <cell r="I8334" t="str">
            <v>新田二组-樟树湾连接路</v>
          </cell>
          <cell r="J8334" t="str">
            <v>1327F4310210020</v>
          </cell>
          <cell r="K8334" t="str">
            <v>新村与撤并村便捷连通</v>
          </cell>
          <cell r="L8334" t="str">
            <v>三类地区</v>
          </cell>
          <cell r="M8334"/>
          <cell r="N8334" t="str">
            <v>新建</v>
          </cell>
          <cell r="O8334" t="str">
            <v>五美村</v>
          </cell>
          <cell r="P8334" t="str">
            <v>无路</v>
          </cell>
          <cell r="R8334" t="str">
            <v>0</v>
          </cell>
          <cell r="S8334" t="str">
            <v>4.5</v>
          </cell>
          <cell r="T8334" t="str">
            <v>无</v>
          </cell>
          <cell r="U8334">
            <v>0</v>
          </cell>
          <cell r="V8334">
            <v>3.8</v>
          </cell>
          <cell r="W8334">
            <v>3.8</v>
          </cell>
        </row>
        <row r="8335">
          <cell r="I8335" t="str">
            <v>甄井-塔水连接路</v>
          </cell>
          <cell r="J8335" t="str">
            <v>1327F4310210036</v>
          </cell>
          <cell r="K8335" t="str">
            <v>新村与撤并村便捷连通</v>
          </cell>
          <cell r="L8335" t="str">
            <v>三类地区</v>
          </cell>
          <cell r="M8335"/>
          <cell r="N8335" t="str">
            <v>新建</v>
          </cell>
          <cell r="O8335" t="str">
            <v>塔水村</v>
          </cell>
          <cell r="P8335" t="str">
            <v>无路</v>
          </cell>
          <cell r="R8335" t="str">
            <v>0</v>
          </cell>
          <cell r="S8335" t="str">
            <v>4.5</v>
          </cell>
          <cell r="T8335" t="str">
            <v>无</v>
          </cell>
          <cell r="U8335">
            <v>0</v>
          </cell>
          <cell r="V8335">
            <v>1.5</v>
          </cell>
          <cell r="W8335">
            <v>1.5</v>
          </cell>
        </row>
        <row r="8336">
          <cell r="I8336" t="str">
            <v>白石渡镇高龙桥村至新车村连接路</v>
          </cell>
          <cell r="J8336" t="str">
            <v>1327F4310220001</v>
          </cell>
          <cell r="K8336" t="str">
            <v>新村与撤并村便捷连通</v>
          </cell>
          <cell r="L8336" t="str">
            <v>一类地区</v>
          </cell>
          <cell r="M8336" t="str">
            <v>国家贫困县</v>
          </cell>
          <cell r="N8336" t="str">
            <v>新建</v>
          </cell>
          <cell r="O8336" t="str">
            <v>高龙桥村</v>
          </cell>
          <cell r="P8336" t="str">
            <v>等外公路</v>
          </cell>
          <cell r="R8336" t="str">
            <v>0</v>
          </cell>
          <cell r="S8336" t="str">
            <v>3.5</v>
          </cell>
          <cell r="T8336" t="str">
            <v>无</v>
          </cell>
          <cell r="U8336">
            <v>0</v>
          </cell>
          <cell r="V8336">
            <v>1.5</v>
          </cell>
          <cell r="W8336">
            <v>1.5</v>
          </cell>
        </row>
        <row r="8337">
          <cell r="I8337" t="str">
            <v>陈家铺-文明村连接路</v>
          </cell>
          <cell r="J8337" t="str">
            <v>1327F4310230012</v>
          </cell>
          <cell r="K8337" t="str">
            <v>新村与撤并村便捷连通</v>
          </cell>
          <cell r="L8337" t="str">
            <v>三类地区</v>
          </cell>
          <cell r="M8337"/>
          <cell r="N8337" t="str">
            <v>新建</v>
          </cell>
          <cell r="O8337" t="str">
            <v>陈家村</v>
          </cell>
          <cell r="P8337" t="str">
            <v>无路</v>
          </cell>
          <cell r="R8337" t="str">
            <v>3.5</v>
          </cell>
          <cell r="S8337" t="str">
            <v>3.5</v>
          </cell>
          <cell r="T8337" t="str">
            <v>无</v>
          </cell>
          <cell r="U8337">
            <v>0</v>
          </cell>
          <cell r="V8337">
            <v>2.8</v>
          </cell>
          <cell r="W8337">
            <v>2.8</v>
          </cell>
        </row>
        <row r="8338">
          <cell r="I8338" t="str">
            <v>大树下-生元头连接路</v>
          </cell>
          <cell r="J8338" t="str">
            <v>1327F4310230002</v>
          </cell>
          <cell r="K8338" t="str">
            <v>新村与撤并村便捷连通</v>
          </cell>
          <cell r="L8338" t="str">
            <v>三类地区</v>
          </cell>
          <cell r="M8338"/>
          <cell r="N8338" t="str">
            <v>新建</v>
          </cell>
          <cell r="O8338" t="str">
            <v>上青村</v>
          </cell>
          <cell r="P8338" t="str">
            <v>等外公路</v>
          </cell>
          <cell r="R8338" t="str">
            <v>3.5</v>
          </cell>
          <cell r="S8338" t="str">
            <v>3.5</v>
          </cell>
          <cell r="T8338" t="str">
            <v>无</v>
          </cell>
          <cell r="U8338">
            <v>0</v>
          </cell>
          <cell r="V8338">
            <v>0.5</v>
          </cell>
          <cell r="W8338">
            <v>0.5</v>
          </cell>
        </row>
        <row r="8339">
          <cell r="I8339" t="str">
            <v>富丽华烟花厂-窑上村连接路</v>
          </cell>
          <cell r="J8339" t="str">
            <v>1327F4310230013</v>
          </cell>
          <cell r="K8339" t="str">
            <v>新村与撤并村便捷连通</v>
          </cell>
          <cell r="L8339" t="str">
            <v>三类地区</v>
          </cell>
          <cell r="M8339"/>
          <cell r="N8339" t="str">
            <v>新建</v>
          </cell>
          <cell r="O8339" t="str">
            <v>凫塘村</v>
          </cell>
          <cell r="P8339" t="str">
            <v>等外公路</v>
          </cell>
          <cell r="R8339" t="str">
            <v>3.5</v>
          </cell>
          <cell r="S8339" t="str">
            <v>3.5</v>
          </cell>
          <cell r="T8339" t="str">
            <v>无</v>
          </cell>
          <cell r="U8339">
            <v>0</v>
          </cell>
          <cell r="V8339">
            <v>1.5</v>
          </cell>
          <cell r="W8339">
            <v>1.5</v>
          </cell>
        </row>
        <row r="8340">
          <cell r="I8340" t="str">
            <v>江家26组-细岭背连接路</v>
          </cell>
          <cell r="J8340" t="str">
            <v>1327F4310230011</v>
          </cell>
          <cell r="K8340" t="str">
            <v>新村与撤并村便捷连通</v>
          </cell>
          <cell r="L8340" t="str">
            <v>三类地区</v>
          </cell>
          <cell r="M8340"/>
          <cell r="N8340" t="str">
            <v>新建</v>
          </cell>
          <cell r="O8340" t="str">
            <v>明星村</v>
          </cell>
          <cell r="P8340" t="str">
            <v>无路</v>
          </cell>
          <cell r="R8340" t="str">
            <v>3.5</v>
          </cell>
          <cell r="S8340" t="str">
            <v>3.5</v>
          </cell>
          <cell r="T8340" t="str">
            <v>无</v>
          </cell>
          <cell r="U8340">
            <v>0</v>
          </cell>
          <cell r="V8340">
            <v>0.5</v>
          </cell>
          <cell r="W8340">
            <v>0.5</v>
          </cell>
        </row>
        <row r="8341">
          <cell r="I8341" t="str">
            <v>九甲-王家连接路</v>
          </cell>
          <cell r="J8341" t="str">
            <v>1327F4310230009</v>
          </cell>
          <cell r="K8341" t="str">
            <v>新村与撤并村便捷连通</v>
          </cell>
          <cell r="L8341" t="str">
            <v>三类地区</v>
          </cell>
          <cell r="M8341"/>
          <cell r="N8341" t="str">
            <v>新建</v>
          </cell>
          <cell r="O8341" t="str">
            <v>二甲村</v>
          </cell>
          <cell r="R8341" t="str">
            <v>3.5</v>
          </cell>
          <cell r="S8341" t="str">
            <v>3.5</v>
          </cell>
          <cell r="T8341" t="str">
            <v>无</v>
          </cell>
          <cell r="U8341">
            <v>0</v>
          </cell>
          <cell r="V8341">
            <v>2.2000000000000002</v>
          </cell>
          <cell r="W8341">
            <v>2.2000000000000002</v>
          </cell>
        </row>
        <row r="8342">
          <cell r="I8342" t="str">
            <v>礼节坝-樟树下连接路</v>
          </cell>
          <cell r="J8342" t="str">
            <v>1327F4310230010</v>
          </cell>
          <cell r="K8342" t="str">
            <v>新村与撤并村便捷连通</v>
          </cell>
          <cell r="L8342" t="str">
            <v>三类地区</v>
          </cell>
          <cell r="M8342"/>
          <cell r="N8342" t="str">
            <v>新建</v>
          </cell>
          <cell r="O8342" t="str">
            <v>水源村</v>
          </cell>
          <cell r="P8342" t="str">
            <v>等外公路</v>
          </cell>
          <cell r="R8342" t="str">
            <v>3.5</v>
          </cell>
          <cell r="S8342" t="str">
            <v>3.5</v>
          </cell>
          <cell r="T8342" t="str">
            <v>无</v>
          </cell>
          <cell r="U8342">
            <v>0</v>
          </cell>
          <cell r="V8342">
            <v>0.4</v>
          </cell>
          <cell r="W8342">
            <v>0.4</v>
          </cell>
        </row>
        <row r="8343">
          <cell r="I8343" t="str">
            <v>岭下-熊家连接路</v>
          </cell>
          <cell r="J8343" t="str">
            <v>1327F4310230006</v>
          </cell>
          <cell r="K8343" t="str">
            <v>新村与撤并村便捷连通</v>
          </cell>
          <cell r="L8343" t="str">
            <v>三类地区</v>
          </cell>
          <cell r="M8343"/>
          <cell r="N8343" t="str">
            <v>新建</v>
          </cell>
          <cell r="O8343" t="str">
            <v>长乐村</v>
          </cell>
          <cell r="P8343" t="str">
            <v>无路</v>
          </cell>
          <cell r="R8343" t="str">
            <v>3.5</v>
          </cell>
          <cell r="S8343" t="str">
            <v>3.5</v>
          </cell>
          <cell r="T8343" t="str">
            <v>无</v>
          </cell>
          <cell r="U8343">
            <v>0</v>
          </cell>
          <cell r="V8343">
            <v>3.4</v>
          </cell>
          <cell r="W8343">
            <v>3.4</v>
          </cell>
        </row>
        <row r="8344">
          <cell r="I8344" t="str">
            <v>岭下-阳边连接路</v>
          </cell>
          <cell r="J8344" t="str">
            <v>1327F4310230007</v>
          </cell>
          <cell r="K8344" t="str">
            <v>新村与撤并村便捷连通</v>
          </cell>
          <cell r="L8344" t="str">
            <v>三类地区</v>
          </cell>
          <cell r="M8344"/>
          <cell r="N8344" t="str">
            <v>新建</v>
          </cell>
          <cell r="O8344" t="str">
            <v>长乐村</v>
          </cell>
          <cell r="P8344" t="str">
            <v>等外公路</v>
          </cell>
          <cell r="R8344" t="str">
            <v>3.5</v>
          </cell>
          <cell r="S8344" t="str">
            <v>3.5</v>
          </cell>
          <cell r="T8344" t="str">
            <v>无</v>
          </cell>
          <cell r="U8344">
            <v>0</v>
          </cell>
          <cell r="V8344">
            <v>0.5</v>
          </cell>
          <cell r="W8344">
            <v>0.5</v>
          </cell>
        </row>
        <row r="8345">
          <cell r="I8345" t="str">
            <v>暖元-周家冲连接路</v>
          </cell>
          <cell r="J8345" t="str">
            <v>1327F4310230003</v>
          </cell>
          <cell r="K8345" t="str">
            <v>新村与撤并村便捷连通</v>
          </cell>
          <cell r="L8345" t="str">
            <v>三类地区</v>
          </cell>
          <cell r="M8345"/>
          <cell r="N8345" t="str">
            <v>新建</v>
          </cell>
          <cell r="O8345" t="str">
            <v>九团村</v>
          </cell>
          <cell r="P8345" t="str">
            <v>等外公路</v>
          </cell>
          <cell r="R8345" t="str">
            <v>3.5</v>
          </cell>
          <cell r="S8345" t="str">
            <v>3.5</v>
          </cell>
          <cell r="T8345" t="str">
            <v>无</v>
          </cell>
          <cell r="U8345">
            <v>0</v>
          </cell>
          <cell r="V8345">
            <v>0.9</v>
          </cell>
          <cell r="W8345">
            <v>0.9</v>
          </cell>
        </row>
        <row r="8346">
          <cell r="I8346" t="str">
            <v>球壕桥路口-横岭组连接路</v>
          </cell>
          <cell r="J8346" t="str">
            <v>1327F4310230005</v>
          </cell>
          <cell r="K8346" t="str">
            <v>新村与撤并村便捷连通</v>
          </cell>
          <cell r="L8346" t="str">
            <v>三类地区</v>
          </cell>
          <cell r="M8346"/>
          <cell r="N8346" t="str">
            <v>新建</v>
          </cell>
          <cell r="O8346" t="str">
            <v>东冲村</v>
          </cell>
          <cell r="P8346" t="str">
            <v>等外公路</v>
          </cell>
          <cell r="R8346" t="str">
            <v>3.5</v>
          </cell>
          <cell r="S8346" t="str">
            <v>3.5</v>
          </cell>
          <cell r="T8346" t="str">
            <v>无</v>
          </cell>
          <cell r="U8346">
            <v>0</v>
          </cell>
          <cell r="V8346">
            <v>2.7</v>
          </cell>
          <cell r="W8346">
            <v>2.7</v>
          </cell>
        </row>
        <row r="8347">
          <cell r="I8347" t="str">
            <v>上湾-新湾连接路</v>
          </cell>
          <cell r="J8347" t="str">
            <v>1327F4310230008</v>
          </cell>
          <cell r="K8347" t="str">
            <v>新村与撤并村便捷连通</v>
          </cell>
          <cell r="L8347" t="str">
            <v>三类地区</v>
          </cell>
          <cell r="M8347"/>
          <cell r="N8347" t="str">
            <v>新建</v>
          </cell>
          <cell r="O8347" t="str">
            <v>长乐村</v>
          </cell>
          <cell r="P8347" t="str">
            <v>等外公路</v>
          </cell>
          <cell r="R8347" t="str">
            <v>3.5</v>
          </cell>
          <cell r="S8347" t="str">
            <v>3.5</v>
          </cell>
          <cell r="T8347" t="str">
            <v>无</v>
          </cell>
          <cell r="U8347">
            <v>0</v>
          </cell>
          <cell r="V8347">
            <v>0.4</v>
          </cell>
          <cell r="W8347">
            <v>0.4</v>
          </cell>
        </row>
        <row r="8348">
          <cell r="I8348" t="str">
            <v>上下新贤-庙下连接路</v>
          </cell>
          <cell r="J8348" t="str">
            <v>1327F4310230004</v>
          </cell>
          <cell r="K8348" t="str">
            <v>新村与撤并村便捷连通</v>
          </cell>
          <cell r="L8348" t="str">
            <v>三类地区</v>
          </cell>
          <cell r="M8348"/>
          <cell r="N8348" t="str">
            <v>新建</v>
          </cell>
          <cell r="O8348" t="str">
            <v>杨武堂</v>
          </cell>
          <cell r="R8348" t="str">
            <v>3.5</v>
          </cell>
          <cell r="S8348" t="str">
            <v>3.5</v>
          </cell>
          <cell r="T8348" t="str">
            <v>无</v>
          </cell>
          <cell r="U8348">
            <v>0</v>
          </cell>
          <cell r="V8348">
            <v>1.2</v>
          </cell>
          <cell r="W8348">
            <v>1.2</v>
          </cell>
        </row>
        <row r="8349">
          <cell r="I8349" t="str">
            <v>小菜背-大泉村连接路</v>
          </cell>
          <cell r="J8349" t="str">
            <v>1327F4310230014</v>
          </cell>
          <cell r="K8349" t="str">
            <v>新村与撤并村便捷连通</v>
          </cell>
          <cell r="L8349" t="str">
            <v>三类地区</v>
          </cell>
          <cell r="M8349"/>
          <cell r="N8349" t="str">
            <v>新建</v>
          </cell>
          <cell r="O8349" t="str">
            <v>西禅村</v>
          </cell>
          <cell r="R8349" t="str">
            <v>3.5</v>
          </cell>
          <cell r="S8349" t="str">
            <v>3.5</v>
          </cell>
          <cell r="T8349" t="str">
            <v>无</v>
          </cell>
          <cell r="U8349">
            <v>0</v>
          </cell>
          <cell r="V8349">
            <v>2</v>
          </cell>
          <cell r="W8349">
            <v>2</v>
          </cell>
        </row>
        <row r="8350">
          <cell r="I8350" t="str">
            <v>宜秋塘-S215连接路</v>
          </cell>
          <cell r="J8350" t="str">
            <v>1327F4310230001</v>
          </cell>
          <cell r="K8350" t="str">
            <v>新村与撤并村便捷连通</v>
          </cell>
          <cell r="L8350" t="str">
            <v>三类地区</v>
          </cell>
          <cell r="M8350"/>
          <cell r="N8350" t="str">
            <v>新建</v>
          </cell>
          <cell r="O8350" t="str">
            <v>大城村</v>
          </cell>
          <cell r="P8350" t="str">
            <v>等外公路</v>
          </cell>
          <cell r="R8350" t="str">
            <v>3.5</v>
          </cell>
          <cell r="S8350" t="str">
            <v>3.5</v>
          </cell>
          <cell r="T8350" t="str">
            <v>无</v>
          </cell>
          <cell r="U8350">
            <v>0</v>
          </cell>
          <cell r="V8350">
            <v>0.6</v>
          </cell>
          <cell r="W8350">
            <v>0.6</v>
          </cell>
        </row>
        <row r="8351">
          <cell r="I8351" t="str">
            <v>老夏家湾-下骆家连接路</v>
          </cell>
          <cell r="J8351" t="str">
            <v>1327F4310250001</v>
          </cell>
          <cell r="K8351" t="str">
            <v>新村与撤并村便捷连通</v>
          </cell>
          <cell r="L8351" t="str">
            <v>三类地区</v>
          </cell>
          <cell r="M8351"/>
          <cell r="N8351" t="str">
            <v>新建</v>
          </cell>
          <cell r="O8351" t="str">
            <v>富兴村</v>
          </cell>
          <cell r="P8351" t="str">
            <v>等外公路</v>
          </cell>
          <cell r="R8351" t="str">
            <v>0</v>
          </cell>
          <cell r="S8351" t="str">
            <v>3.5</v>
          </cell>
          <cell r="T8351" t="str">
            <v>无</v>
          </cell>
          <cell r="U8351">
            <v>0</v>
          </cell>
          <cell r="V8351">
            <v>1.1000000000000001</v>
          </cell>
          <cell r="W8351">
            <v>1.1000000000000001</v>
          </cell>
        </row>
        <row r="8352">
          <cell r="I8352" t="str">
            <v>卢阳镇东泉村合并村连通路工程</v>
          </cell>
          <cell r="J8352" t="str">
            <v>1327F4310260001</v>
          </cell>
          <cell r="K8352" t="str">
            <v>新村与撤并村便捷连通</v>
          </cell>
          <cell r="L8352" t="str">
            <v>一类地区</v>
          </cell>
          <cell r="M8352" t="str">
            <v>国家贫困县</v>
          </cell>
          <cell r="N8352" t="str">
            <v>新改建</v>
          </cell>
          <cell r="O8352" t="str">
            <v>东泉村</v>
          </cell>
          <cell r="P8352" t="str">
            <v>等外公路</v>
          </cell>
          <cell r="R8352" t="str">
            <v>3.5</v>
          </cell>
          <cell r="S8352" t="str">
            <v>4.5</v>
          </cell>
          <cell r="T8352" t="str">
            <v>C032431026</v>
          </cell>
          <cell r="U8352">
            <v>0</v>
          </cell>
          <cell r="V8352">
            <v>1.2</v>
          </cell>
          <cell r="W8352">
            <v>1.2</v>
          </cell>
        </row>
        <row r="8353">
          <cell r="I8353" t="str">
            <v>长坌村学校至八面山周塘村联网路(长坌村段)</v>
          </cell>
          <cell r="J8353" t="str">
            <v>1327F4310810002</v>
          </cell>
          <cell r="K8353" t="str">
            <v>新村与撤并村便捷连通</v>
          </cell>
          <cell r="L8353" t="str">
            <v>三类地区</v>
          </cell>
          <cell r="M8353"/>
          <cell r="N8353" t="str">
            <v>新改建</v>
          </cell>
          <cell r="O8353" t="str">
            <v>长坌村</v>
          </cell>
          <cell r="P8353" t="str">
            <v>等外公路</v>
          </cell>
          <cell r="R8353" t="str">
            <v>2</v>
          </cell>
          <cell r="S8353" t="str">
            <v>3.5</v>
          </cell>
          <cell r="T8353" t="str">
            <v>无</v>
          </cell>
          <cell r="U8353">
            <v>0</v>
          </cell>
          <cell r="V8353">
            <v>2.6139999999999999</v>
          </cell>
          <cell r="W8353">
            <v>2.6139999999999999</v>
          </cell>
        </row>
        <row r="8354">
          <cell r="I8354" t="str">
            <v>滁口镇棋盘坳至代家联网公路</v>
          </cell>
          <cell r="J8354" t="str">
            <v>1327F4310810005</v>
          </cell>
          <cell r="K8354" t="str">
            <v>新村与撤并村便捷连通</v>
          </cell>
          <cell r="L8354" t="str">
            <v>三类地区</v>
          </cell>
          <cell r="M8354"/>
          <cell r="N8354" t="str">
            <v>升级改造（提质改造）</v>
          </cell>
          <cell r="O8354" t="str">
            <v>大江村</v>
          </cell>
          <cell r="P8354" t="str">
            <v>四级公路</v>
          </cell>
          <cell r="R8354" t="str">
            <v>2</v>
          </cell>
          <cell r="S8354" t="str">
            <v>4.5</v>
          </cell>
          <cell r="T8354" t="str">
            <v>无</v>
          </cell>
          <cell r="U8354">
            <v>0</v>
          </cell>
          <cell r="V8354">
            <v>1.1000000000000001</v>
          </cell>
          <cell r="W8354">
            <v>1.1000000000000001</v>
          </cell>
        </row>
        <row r="8355">
          <cell r="I8355" t="str">
            <v>清江镇瑶家至三石担组至西庄组连接路</v>
          </cell>
          <cell r="J8355" t="str">
            <v>1327F4310810001</v>
          </cell>
          <cell r="K8355" t="str">
            <v>新村与撤并村便捷连通</v>
          </cell>
          <cell r="L8355" t="str">
            <v>三类地区</v>
          </cell>
          <cell r="M8355"/>
          <cell r="N8355" t="str">
            <v>新改建</v>
          </cell>
          <cell r="O8355" t="str">
            <v>羊场村</v>
          </cell>
          <cell r="P8355" t="str">
            <v>等外公路</v>
          </cell>
          <cell r="R8355" t="str">
            <v>2</v>
          </cell>
          <cell r="S8355" t="str">
            <v>3.5</v>
          </cell>
          <cell r="T8355" t="str">
            <v>无</v>
          </cell>
          <cell r="U8355">
            <v>0</v>
          </cell>
          <cell r="V8355">
            <v>1.47</v>
          </cell>
          <cell r="W8355">
            <v>1.47</v>
          </cell>
        </row>
        <row r="8356">
          <cell r="I8356" t="str">
            <v>州门司镇分水坳组至仙鸡塘连接路</v>
          </cell>
          <cell r="J8356" t="str">
            <v>1327F4310810003</v>
          </cell>
          <cell r="K8356" t="str">
            <v>新村与撤并村便捷连通</v>
          </cell>
          <cell r="L8356" t="str">
            <v>三类地区</v>
          </cell>
          <cell r="M8356"/>
          <cell r="N8356" t="str">
            <v>新改建</v>
          </cell>
          <cell r="O8356" t="str">
            <v>银杉村</v>
          </cell>
          <cell r="P8356" t="str">
            <v>等外公路</v>
          </cell>
          <cell r="R8356" t="str">
            <v>2</v>
          </cell>
          <cell r="S8356" t="str">
            <v>3.5</v>
          </cell>
          <cell r="T8356" t="str">
            <v>无</v>
          </cell>
          <cell r="U8356">
            <v>0</v>
          </cell>
          <cell r="V8356">
            <v>2</v>
          </cell>
          <cell r="W8356">
            <v>2</v>
          </cell>
        </row>
        <row r="8357">
          <cell r="I8357" t="str">
            <v>州门司镇农科组至周家组联网公路</v>
          </cell>
          <cell r="J8357" t="str">
            <v>1327F4310810004</v>
          </cell>
          <cell r="K8357" t="str">
            <v>新村与撤并村便捷连通</v>
          </cell>
          <cell r="L8357" t="str">
            <v>三类地区</v>
          </cell>
          <cell r="M8357"/>
          <cell r="N8357" t="str">
            <v>新改建</v>
          </cell>
          <cell r="O8357" t="str">
            <v>彭公庙村</v>
          </cell>
          <cell r="P8357" t="str">
            <v>等外公路</v>
          </cell>
          <cell r="R8357" t="str">
            <v>2</v>
          </cell>
          <cell r="S8357" t="str">
            <v>3.5</v>
          </cell>
          <cell r="T8357" t="str">
            <v>无</v>
          </cell>
          <cell r="U8357">
            <v>0</v>
          </cell>
          <cell r="V8357">
            <v>1.18</v>
          </cell>
          <cell r="W8357">
            <v>1.18</v>
          </cell>
        </row>
        <row r="8358">
          <cell r="I8358" t="str">
            <v>大庆坪乡通三级公路</v>
          </cell>
          <cell r="J8358" t="str">
            <v>1316F4311020004</v>
          </cell>
          <cell r="K8358" t="str">
            <v>乡镇通三级（路面宽7米）及以上农村公路</v>
          </cell>
          <cell r="L8358" t="str">
            <v>三类地区</v>
          </cell>
          <cell r="M8358"/>
          <cell r="N8358" t="str">
            <v>改扩建</v>
          </cell>
          <cell r="O8358" t="str">
            <v>大庆坪乡</v>
          </cell>
          <cell r="P8358" t="str">
            <v>四级公路</v>
          </cell>
          <cell r="Q8358" t="str">
            <v>三级公路</v>
          </cell>
          <cell r="T8358" t="str">
            <v>X002431102</v>
          </cell>
          <cell r="U8358">
            <v>0</v>
          </cell>
          <cell r="V8358">
            <v>30.643000000000001</v>
          </cell>
          <cell r="W8358">
            <v>16.975000000000001</v>
          </cell>
        </row>
        <row r="8359">
          <cell r="I8359" t="str">
            <v>菱角塘镇通三级公路</v>
          </cell>
          <cell r="J8359" t="str">
            <v>1316F4311020002</v>
          </cell>
          <cell r="K8359" t="str">
            <v>乡镇通三级（路面宽7米）及以上农村公路</v>
          </cell>
          <cell r="L8359" t="str">
            <v>三类地区</v>
          </cell>
          <cell r="M8359"/>
          <cell r="N8359" t="str">
            <v>改扩建</v>
          </cell>
          <cell r="O8359" t="str">
            <v>菱角塘镇</v>
          </cell>
          <cell r="P8359" t="str">
            <v>四级公路</v>
          </cell>
          <cell r="Q8359" t="str">
            <v>三级公路</v>
          </cell>
          <cell r="T8359" t="str">
            <v>X001431102</v>
          </cell>
          <cell r="U8359">
            <v>0</v>
          </cell>
          <cell r="V8359">
            <v>6.4420000000000002</v>
          </cell>
          <cell r="W8359">
            <v>6.4420000000000002</v>
          </cell>
        </row>
        <row r="8360">
          <cell r="I8360" t="str">
            <v>石岩头镇通三级公路</v>
          </cell>
          <cell r="J8360" t="str">
            <v>1316F4311020007</v>
          </cell>
          <cell r="K8360" t="str">
            <v>乡镇通三级（路面宽7米）及以上农村公路</v>
          </cell>
          <cell r="L8360" t="str">
            <v>三类地区</v>
          </cell>
          <cell r="M8360"/>
          <cell r="O8360" t="str">
            <v>石岩头镇</v>
          </cell>
          <cell r="P8360" t="str">
            <v>四级公路</v>
          </cell>
          <cell r="Q8360" t="str">
            <v>三级公路</v>
          </cell>
          <cell r="T8360" t="str">
            <v>Y467431102、X118431102、X003431102</v>
          </cell>
          <cell r="U8360">
            <v>0</v>
          </cell>
          <cell r="V8360">
            <v>8.1359999999999992</v>
          </cell>
          <cell r="W8360">
            <v>8.1359999999999992</v>
          </cell>
        </row>
        <row r="8361">
          <cell r="I8361" t="str">
            <v>梳子铺乡通三级公路</v>
          </cell>
          <cell r="J8361" t="str">
            <v>1316F4311020005</v>
          </cell>
          <cell r="K8361" t="str">
            <v>乡镇通三级（路面宽7米）及以上农村公路</v>
          </cell>
          <cell r="L8361" t="str">
            <v>三类地区</v>
          </cell>
          <cell r="M8361"/>
          <cell r="N8361" t="str">
            <v>改扩建</v>
          </cell>
          <cell r="O8361" t="str">
            <v>梳子铺乡</v>
          </cell>
          <cell r="P8361" t="str">
            <v>四级公路</v>
          </cell>
          <cell r="Q8361" t="str">
            <v>三级公路</v>
          </cell>
          <cell r="T8361" t="str">
            <v>X006431102</v>
          </cell>
          <cell r="U8361">
            <v>0</v>
          </cell>
          <cell r="V8361">
            <v>5.5880000000000001</v>
          </cell>
          <cell r="W8361">
            <v>5.5880000000000001</v>
          </cell>
        </row>
        <row r="8362">
          <cell r="I8362" t="str">
            <v>凼底乡通三级公路</v>
          </cell>
          <cell r="J8362" t="str">
            <v>1316F4311020006</v>
          </cell>
          <cell r="K8362" t="str">
            <v>乡镇通三级（路面宽7米）及以上农村公路</v>
          </cell>
          <cell r="L8362" t="str">
            <v>三类地区</v>
          </cell>
          <cell r="M8362"/>
          <cell r="N8362" t="str">
            <v>改扩建</v>
          </cell>
          <cell r="O8362" t="str">
            <v>凼底乡</v>
          </cell>
          <cell r="P8362" t="str">
            <v>四级公路</v>
          </cell>
          <cell r="Q8362" t="str">
            <v>三级公路</v>
          </cell>
          <cell r="T8362" t="str">
            <v>Y997431102</v>
          </cell>
          <cell r="U8362">
            <v>0</v>
          </cell>
          <cell r="V8362">
            <v>23.69</v>
          </cell>
          <cell r="W8362">
            <v>23.69</v>
          </cell>
        </row>
        <row r="8363">
          <cell r="I8363" t="str">
            <v>黄泥塘镇通三级公路建设工程</v>
          </cell>
          <cell r="J8363" t="str">
            <v>1316F4311210007</v>
          </cell>
          <cell r="K8363" t="str">
            <v>乡镇通三级（路面宽7米）及以上农村公路</v>
          </cell>
          <cell r="L8363" t="str">
            <v>三类地区</v>
          </cell>
          <cell r="M8363"/>
          <cell r="N8363" t="str">
            <v>改扩建</v>
          </cell>
          <cell r="O8363" t="str">
            <v>黄泥塘镇</v>
          </cell>
          <cell r="P8363" t="str">
            <v>四级公路</v>
          </cell>
          <cell r="Q8363" t="str">
            <v>三级公路</v>
          </cell>
          <cell r="T8363" t="str">
            <v>X006431121</v>
          </cell>
          <cell r="U8363">
            <v>8.3729999999999993</v>
          </cell>
          <cell r="V8363">
            <v>15.872999999999999</v>
          </cell>
          <cell r="W8363">
            <v>7.5</v>
          </cell>
        </row>
        <row r="8364">
          <cell r="I8364" t="str">
            <v>三口塘镇通三级公路建设工程</v>
          </cell>
          <cell r="J8364" t="str">
            <v>1316F4311210005</v>
          </cell>
          <cell r="K8364" t="str">
            <v>乡镇通三级（路面宽7米）及以上农村公路</v>
          </cell>
          <cell r="L8364" t="str">
            <v>三类地区</v>
          </cell>
          <cell r="M8364"/>
          <cell r="N8364" t="str">
            <v>改扩建</v>
          </cell>
          <cell r="O8364" t="str">
            <v>三口塘镇</v>
          </cell>
          <cell r="P8364" t="str">
            <v>四级公路</v>
          </cell>
          <cell r="Q8364" t="str">
            <v>三级公路</v>
          </cell>
          <cell r="T8364" t="str">
            <v>X009431121</v>
          </cell>
          <cell r="U8364">
            <v>0</v>
          </cell>
          <cell r="V8364">
            <v>19.602</v>
          </cell>
          <cell r="W8364">
            <v>19.602</v>
          </cell>
        </row>
        <row r="8365">
          <cell r="I8365" t="str">
            <v>文明铺镇通三级路1</v>
          </cell>
          <cell r="J8365" t="str">
            <v>1316F4311210008</v>
          </cell>
          <cell r="K8365" t="str">
            <v>乡镇通三级（路面宽7米）及以上农村公路</v>
          </cell>
          <cell r="L8365" t="str">
            <v>三类地区</v>
          </cell>
          <cell r="M8365"/>
          <cell r="O8365" t="str">
            <v>文明铺镇</v>
          </cell>
          <cell r="P8365" t="str">
            <v>四级公路</v>
          </cell>
          <cell r="Q8365" t="str">
            <v>三级公路</v>
          </cell>
          <cell r="T8365" t="str">
            <v>X162431121</v>
          </cell>
          <cell r="U8365">
            <v>0</v>
          </cell>
          <cell r="V8365">
            <v>17.600000000000001</v>
          </cell>
          <cell r="W8365">
            <v>17.600000000000001</v>
          </cell>
        </row>
        <row r="8366">
          <cell r="I8366" t="str">
            <v>下马渡镇通三级路1</v>
          </cell>
          <cell r="J8366" t="str">
            <v>1316F4311210009</v>
          </cell>
          <cell r="K8366" t="str">
            <v>乡镇通三级（路面宽7米）及以上农村公路</v>
          </cell>
          <cell r="L8366" t="str">
            <v>三类地区</v>
          </cell>
          <cell r="M8366"/>
          <cell r="O8366" t="str">
            <v>下马渡镇</v>
          </cell>
          <cell r="P8366" t="str">
            <v>四级公路</v>
          </cell>
          <cell r="Q8366" t="str">
            <v>三级公路</v>
          </cell>
          <cell r="T8366" t="str">
            <v>Y011431121</v>
          </cell>
          <cell r="U8366">
            <v>0</v>
          </cell>
          <cell r="V8366">
            <v>3</v>
          </cell>
          <cell r="W8366">
            <v>4.5</v>
          </cell>
        </row>
        <row r="8367">
          <cell r="I8367" t="str">
            <v>肖家镇通三级公路建设工程</v>
          </cell>
          <cell r="J8367" t="str">
            <v>1316F4311210006</v>
          </cell>
          <cell r="K8367" t="str">
            <v>乡镇通三级（路面宽7米）及以上农村公路</v>
          </cell>
          <cell r="L8367" t="str">
            <v>三类地区</v>
          </cell>
          <cell r="M8367"/>
          <cell r="N8367" t="str">
            <v>改扩建</v>
          </cell>
          <cell r="O8367" t="str">
            <v>肖家镇</v>
          </cell>
          <cell r="P8367" t="str">
            <v>四级公路</v>
          </cell>
          <cell r="Q8367" t="str">
            <v>三级公路</v>
          </cell>
          <cell r="T8367" t="str">
            <v>X008431121</v>
          </cell>
          <cell r="U8367">
            <v>0</v>
          </cell>
          <cell r="V8367">
            <v>6.4820000000000002</v>
          </cell>
          <cell r="W8367">
            <v>6.4820000000000002</v>
          </cell>
        </row>
        <row r="8368">
          <cell r="I8368" t="str">
            <v>大盛镇至花桥岔路口公路</v>
          </cell>
          <cell r="J8368" t="str">
            <v>1316F4311220002</v>
          </cell>
          <cell r="K8368" t="str">
            <v>乡镇通三级（路面宽7米）及以上农村公路</v>
          </cell>
          <cell r="L8368" t="str">
            <v>三类地区</v>
          </cell>
          <cell r="M8368"/>
          <cell r="N8368" t="str">
            <v>改扩建</v>
          </cell>
          <cell r="O8368" t="str">
            <v>大盛镇</v>
          </cell>
          <cell r="P8368" t="str">
            <v>四级公路</v>
          </cell>
          <cell r="Q8368" t="str">
            <v>三级公路</v>
          </cell>
          <cell r="T8368" t="str">
            <v>X004431122</v>
          </cell>
          <cell r="U8368">
            <v>0</v>
          </cell>
          <cell r="V8368">
            <v>16.5</v>
          </cell>
          <cell r="W8368">
            <v>16.5</v>
          </cell>
        </row>
        <row r="8369">
          <cell r="I8369" t="str">
            <v>东安县至川岩公路</v>
          </cell>
          <cell r="J8369" t="str">
            <v>1316F4311220003</v>
          </cell>
          <cell r="K8369" t="str">
            <v>乡镇通三级（路面宽7米）及以上农村公路</v>
          </cell>
          <cell r="L8369" t="str">
            <v>三类地区</v>
          </cell>
          <cell r="M8369"/>
          <cell r="N8369" t="str">
            <v>改扩建</v>
          </cell>
          <cell r="O8369" t="str">
            <v>川岩乡</v>
          </cell>
          <cell r="P8369" t="str">
            <v>四级公路</v>
          </cell>
          <cell r="Q8369" t="str">
            <v>三级公路</v>
          </cell>
          <cell r="T8369" t="str">
            <v>X013431122</v>
          </cell>
          <cell r="U8369">
            <v>0</v>
          </cell>
          <cell r="V8369">
            <v>9.3699999999999992</v>
          </cell>
          <cell r="W8369">
            <v>9.3699999999999992</v>
          </cell>
        </row>
        <row r="8370">
          <cell r="I8370" t="str">
            <v>端桥铺经坪山塘到冷水滩公路</v>
          </cell>
          <cell r="J8370" t="str">
            <v>x002</v>
          </cell>
          <cell r="K8370" t="str">
            <v>乡镇通三级（路面宽7米）及以上农村公路</v>
          </cell>
          <cell r="L8370" t="str">
            <v>三类地区</v>
          </cell>
          <cell r="M8370"/>
          <cell r="N8370" t="str">
            <v>改扩建</v>
          </cell>
          <cell r="O8370" t="str">
            <v>端桥铺镇</v>
          </cell>
          <cell r="P8370" t="str">
            <v>四级公路</v>
          </cell>
          <cell r="Q8370" t="str">
            <v>三级公路</v>
          </cell>
          <cell r="T8370" t="str">
            <v>x002431122</v>
          </cell>
          <cell r="U8370">
            <v>0</v>
          </cell>
          <cell r="V8370">
            <v>15.83</v>
          </cell>
          <cell r="W8370">
            <v>15.83</v>
          </cell>
        </row>
        <row r="8371">
          <cell r="I8371" t="str">
            <v>横塘镇至石期市镇公路</v>
          </cell>
          <cell r="J8371" t="str">
            <v>1316F4311220004</v>
          </cell>
          <cell r="K8371" t="str">
            <v>乡镇通三级（路面宽7米）及以上农村公路</v>
          </cell>
          <cell r="L8371" t="str">
            <v>三类地区</v>
          </cell>
          <cell r="M8371"/>
          <cell r="N8371" t="str">
            <v>改扩建</v>
          </cell>
          <cell r="O8371" t="str">
            <v>横塘镇</v>
          </cell>
          <cell r="P8371" t="str">
            <v>四级公路</v>
          </cell>
          <cell r="Q8371" t="str">
            <v>三级公路</v>
          </cell>
          <cell r="T8371" t="str">
            <v>X003431122</v>
          </cell>
          <cell r="U8371">
            <v>0</v>
          </cell>
          <cell r="V8371">
            <v>15.43</v>
          </cell>
          <cell r="W8371">
            <v>15.43</v>
          </cell>
        </row>
        <row r="8372">
          <cell r="I8372" t="str">
            <v>水岭乡-东安县城公路</v>
          </cell>
          <cell r="J8372" t="str">
            <v>x075</v>
          </cell>
          <cell r="K8372" t="str">
            <v>乡镇通三级（路面宽7米）及以上农村公路</v>
          </cell>
          <cell r="L8372" t="str">
            <v>三类地区</v>
          </cell>
          <cell r="M8372"/>
          <cell r="N8372" t="str">
            <v>改扩建</v>
          </cell>
          <cell r="O8372" t="str">
            <v>水岭乡</v>
          </cell>
          <cell r="P8372" t="str">
            <v>四级公路</v>
          </cell>
          <cell r="Q8372" t="str">
            <v>三级公路</v>
          </cell>
          <cell r="T8372" t="str">
            <v>x075431122</v>
          </cell>
          <cell r="U8372">
            <v>0</v>
          </cell>
          <cell r="V8372">
            <v>11.5</v>
          </cell>
          <cell r="W8372">
            <v>11.5</v>
          </cell>
        </row>
        <row r="8373">
          <cell r="I8373" t="str">
            <v>江村乡镇通三级路</v>
          </cell>
          <cell r="J8373" t="str">
            <v>1316F4311230005</v>
          </cell>
          <cell r="K8373" t="str">
            <v>乡镇通三级（路面宽7米）及以上农村公路</v>
          </cell>
          <cell r="L8373" t="str">
            <v>二类地区</v>
          </cell>
          <cell r="M8373" t="str">
            <v>省级贫困县</v>
          </cell>
          <cell r="N8373" t="str">
            <v>改扩建</v>
          </cell>
          <cell r="O8373" t="str">
            <v>江村镇</v>
          </cell>
          <cell r="P8373" t="str">
            <v>四级公路</v>
          </cell>
          <cell r="Q8373" t="str">
            <v>三级公路</v>
          </cell>
          <cell r="T8373" t="str">
            <v>X049431123</v>
          </cell>
          <cell r="U8373">
            <v>4.99</v>
          </cell>
          <cell r="V8373">
            <v>39.420999999999999</v>
          </cell>
          <cell r="W8373">
            <v>34.430999999999997</v>
          </cell>
        </row>
        <row r="8374">
          <cell r="I8374" t="str">
            <v>理家坪乡镇通三级公路</v>
          </cell>
          <cell r="J8374" t="str">
            <v>131601F4311230001</v>
          </cell>
          <cell r="K8374" t="str">
            <v>乡镇通三级（路面宽7米）及以上农村公路</v>
          </cell>
          <cell r="L8374" t="str">
            <v>二类地区</v>
          </cell>
          <cell r="M8374" t="str">
            <v>省级贫困县</v>
          </cell>
          <cell r="N8374" t="str">
            <v>改扩建</v>
          </cell>
          <cell r="O8374" t="str">
            <v>理家坪乡</v>
          </cell>
          <cell r="P8374" t="str">
            <v>四级公路</v>
          </cell>
          <cell r="Q8374" t="str">
            <v>三级公路</v>
          </cell>
          <cell r="T8374" t="str">
            <v>Y141431112</v>
          </cell>
          <cell r="U8374">
            <v>0</v>
          </cell>
          <cell r="V8374">
            <v>13.733000000000001</v>
          </cell>
          <cell r="W8374">
            <v>13.733000000000001</v>
          </cell>
        </row>
        <row r="8375">
          <cell r="I8375" t="str">
            <v>上梧江三级公路改造</v>
          </cell>
          <cell r="J8375" t="str">
            <v>1316F4311230003</v>
          </cell>
          <cell r="K8375" t="str">
            <v>乡镇通三级（路面宽7米）及以上农村公路</v>
          </cell>
          <cell r="L8375" t="str">
            <v>二类地区</v>
          </cell>
          <cell r="M8375" t="str">
            <v>省级贫困县</v>
          </cell>
          <cell r="N8375" t="str">
            <v>改扩建</v>
          </cell>
          <cell r="O8375" t="str">
            <v>上梧江瑶族乡</v>
          </cell>
          <cell r="P8375" t="str">
            <v>四级公路</v>
          </cell>
          <cell r="Q8375" t="str">
            <v>三级公路</v>
          </cell>
          <cell r="T8375" t="str">
            <v>X002431123</v>
          </cell>
          <cell r="U8375">
            <v>26.838999999999999</v>
          </cell>
          <cell r="V8375">
            <v>46.722999999999999</v>
          </cell>
          <cell r="W8375">
            <v>19.884</v>
          </cell>
        </row>
        <row r="8376">
          <cell r="I8376" t="str">
            <v>塘底乡三级公路改造</v>
          </cell>
          <cell r="J8376" t="str">
            <v>1316F4311230002</v>
          </cell>
          <cell r="K8376" t="str">
            <v>乡镇通三级（路面宽7米）及以上农村公路</v>
          </cell>
          <cell r="L8376" t="str">
            <v>二类地区</v>
          </cell>
          <cell r="M8376" t="str">
            <v>省级贫困县</v>
          </cell>
          <cell r="N8376" t="str">
            <v>改扩建</v>
          </cell>
          <cell r="O8376" t="str">
            <v>塘底乡</v>
          </cell>
          <cell r="P8376" t="str">
            <v>四级公路</v>
          </cell>
          <cell r="Q8376" t="str">
            <v>三级公路</v>
          </cell>
          <cell r="T8376" t="str">
            <v>X002431123</v>
          </cell>
          <cell r="U8376">
            <v>0</v>
          </cell>
          <cell r="V8376">
            <v>12.920999999999999</v>
          </cell>
          <cell r="W8376">
            <v>12.920999999999999</v>
          </cell>
        </row>
        <row r="8377">
          <cell r="I8377" t="str">
            <v>道县乐福堂乡至双牌打鼓坪镇三级公路改造</v>
          </cell>
          <cell r="J8377" t="str">
            <v>1316F4311240004</v>
          </cell>
          <cell r="K8377" t="str">
            <v>乡镇通三级（路面宽7米）及以上农村公路</v>
          </cell>
          <cell r="L8377" t="str">
            <v>三类地区</v>
          </cell>
          <cell r="M8377"/>
          <cell r="N8377" t="str">
            <v>新建</v>
          </cell>
          <cell r="O8377" t="str">
            <v>乐福堂乡</v>
          </cell>
          <cell r="P8377" t="str">
            <v>四级公路</v>
          </cell>
          <cell r="Q8377" t="str">
            <v>三级公路</v>
          </cell>
          <cell r="T8377" t="str">
            <v>X038431124</v>
          </cell>
          <cell r="U8377">
            <v>12.557</v>
          </cell>
          <cell r="V8377">
            <v>23.277000000000001</v>
          </cell>
          <cell r="W8377">
            <v>10.72</v>
          </cell>
        </row>
        <row r="8378">
          <cell r="I8378" t="str">
            <v>后江桥至洪塘营公路改造</v>
          </cell>
          <cell r="J8378" t="str">
            <v>1316F4311240001</v>
          </cell>
          <cell r="K8378" t="str">
            <v>乡镇通三级（路面宽7米）及以上农村公路</v>
          </cell>
          <cell r="L8378" t="str">
            <v>三类地区</v>
          </cell>
          <cell r="M8378"/>
          <cell r="N8378" t="str">
            <v>新建</v>
          </cell>
          <cell r="O8378" t="str">
            <v>洪塘营瑶族乡、横岭瑶族乡</v>
          </cell>
          <cell r="P8378" t="str">
            <v>四级公路</v>
          </cell>
          <cell r="Q8378" t="str">
            <v>三级公路</v>
          </cell>
          <cell r="T8378" t="str">
            <v>X003431124</v>
          </cell>
          <cell r="U8378">
            <v>7.0910000000000002</v>
          </cell>
          <cell r="V8378">
            <v>23.898</v>
          </cell>
          <cell r="W8378">
            <v>16.806999999999999</v>
          </cell>
        </row>
        <row r="8379">
          <cell r="I8379" t="str">
            <v>审章塘瑶族乡通三级公路</v>
          </cell>
          <cell r="J8379" t="str">
            <v>1316F4311240008</v>
          </cell>
          <cell r="K8379" t="str">
            <v>乡镇通三级（路面宽7米）及以上农村公路</v>
          </cell>
          <cell r="L8379" t="str">
            <v>三类地区</v>
          </cell>
          <cell r="M8379"/>
          <cell r="N8379" t="str">
            <v>改扩建</v>
          </cell>
          <cell r="O8379" t="str">
            <v>审章塘瑶族乡</v>
          </cell>
          <cell r="P8379" t="str">
            <v>四级公路</v>
          </cell>
          <cell r="Q8379" t="str">
            <v>三级公路</v>
          </cell>
          <cell r="T8379" t="str">
            <v>Y570431124</v>
          </cell>
          <cell r="U8379">
            <v>0</v>
          </cell>
          <cell r="V8379">
            <v>0</v>
          </cell>
          <cell r="W8379">
            <v>7.3179999999999996</v>
          </cell>
        </row>
        <row r="8380">
          <cell r="I8380" t="str">
            <v>仙子脚镇至桥头镇毛巾田三级公路改造</v>
          </cell>
          <cell r="J8380" t="str">
            <v>131601F4311240001</v>
          </cell>
          <cell r="K8380" t="str">
            <v>乡镇通三级（路面宽7米）及以上农村公路</v>
          </cell>
          <cell r="L8380" t="str">
            <v>三类地区</v>
          </cell>
          <cell r="M8380"/>
          <cell r="N8380" t="str">
            <v>改扩建</v>
          </cell>
          <cell r="O8380" t="str">
            <v>桥头镇</v>
          </cell>
          <cell r="P8380" t="str">
            <v>四级公路</v>
          </cell>
          <cell r="Q8380" t="str">
            <v>三级公路</v>
          </cell>
          <cell r="T8380" t="str">
            <v>X037431124</v>
          </cell>
          <cell r="U8380">
            <v>14.670999999999999</v>
          </cell>
          <cell r="V8380">
            <v>29.870999999999999</v>
          </cell>
          <cell r="W8380">
            <v>15.2</v>
          </cell>
        </row>
        <row r="8381">
          <cell r="I8381" t="str">
            <v>S348江永冷水铺至兰溪乡政府</v>
          </cell>
          <cell r="J8381" t="str">
            <v>1316F4311250001</v>
          </cell>
          <cell r="K8381" t="str">
            <v>乡镇通三级（路面宽7米）及以上农村公路</v>
          </cell>
          <cell r="L8381" t="str">
            <v>二类地区</v>
          </cell>
          <cell r="M8381" t="str">
            <v>省级贫困县</v>
          </cell>
          <cell r="N8381" t="str">
            <v>改扩建</v>
          </cell>
          <cell r="O8381" t="str">
            <v>兰溪瑶族乡</v>
          </cell>
          <cell r="P8381" t="str">
            <v>四级公路</v>
          </cell>
          <cell r="Q8381" t="str">
            <v>三级公路</v>
          </cell>
          <cell r="T8381" t="str">
            <v>X346431125</v>
          </cell>
          <cell r="U8381">
            <v>0</v>
          </cell>
          <cell r="V8381">
            <v>7.34</v>
          </cell>
          <cell r="W8381">
            <v>7.34</v>
          </cell>
        </row>
        <row r="8382">
          <cell r="I8382" t="str">
            <v>江永县石岭至松柏社区（乡政府）</v>
          </cell>
          <cell r="J8382" t="str">
            <v>1316F4311250002</v>
          </cell>
          <cell r="K8382" t="str">
            <v>乡镇通三级（路面宽7米）及以上农村公路</v>
          </cell>
          <cell r="L8382" t="str">
            <v>二类地区</v>
          </cell>
          <cell r="M8382" t="str">
            <v>省级贫困县</v>
          </cell>
          <cell r="N8382" t="str">
            <v>改扩建</v>
          </cell>
          <cell r="O8382" t="str">
            <v>松柏瑶族乡</v>
          </cell>
          <cell r="P8382" t="str">
            <v>四级公路</v>
          </cell>
          <cell r="Q8382" t="str">
            <v>三级公路</v>
          </cell>
          <cell r="T8382" t="str">
            <v>y780431125</v>
          </cell>
          <cell r="U8382">
            <v>0</v>
          </cell>
          <cell r="V8382">
            <v>7.8</v>
          </cell>
          <cell r="W8382">
            <v>9.49</v>
          </cell>
        </row>
        <row r="8383">
          <cell r="I8383" t="str">
            <v>桃川镇至源口瑶族乡</v>
          </cell>
          <cell r="J8383" t="str">
            <v>1316F4311250003</v>
          </cell>
          <cell r="K8383" t="str">
            <v>乡镇通三级（路面宽7米）及以上农村公路</v>
          </cell>
          <cell r="L8383" t="str">
            <v>二类地区</v>
          </cell>
          <cell r="M8383" t="str">
            <v>省级贫困县</v>
          </cell>
          <cell r="N8383" t="str">
            <v>改扩建</v>
          </cell>
          <cell r="O8383" t="str">
            <v>源口瑶族乡</v>
          </cell>
          <cell r="P8383" t="str">
            <v>四级公路</v>
          </cell>
          <cell r="Q8383" t="str">
            <v>三级公路</v>
          </cell>
          <cell r="T8383" t="str">
            <v>X342431125</v>
          </cell>
          <cell r="U8383">
            <v>0</v>
          </cell>
          <cell r="V8383">
            <v>11.2</v>
          </cell>
          <cell r="W8383">
            <v>11.2</v>
          </cell>
        </row>
        <row r="8384">
          <cell r="I8384" t="str">
            <v>水市镇通三级公路</v>
          </cell>
          <cell r="J8384" t="str">
            <v>1316F4311260005</v>
          </cell>
          <cell r="K8384" t="str">
            <v>乡镇通三级（路面宽7米）及以上农村公路</v>
          </cell>
          <cell r="L8384" t="str">
            <v>二类地区</v>
          </cell>
          <cell r="M8384" t="str">
            <v>省级贫困县</v>
          </cell>
          <cell r="O8384" t="str">
            <v>水市镇</v>
          </cell>
          <cell r="P8384" t="str">
            <v>四级公路</v>
          </cell>
          <cell r="Q8384" t="str">
            <v>三级公路</v>
          </cell>
          <cell r="T8384" t="str">
            <v>X214431126</v>
          </cell>
          <cell r="U8384">
            <v>0</v>
          </cell>
          <cell r="V8384">
            <v>0</v>
          </cell>
          <cell r="W8384">
            <v>12.464</v>
          </cell>
        </row>
        <row r="8385">
          <cell r="I8385" t="str">
            <v>棉花坪瑶族乡通三级公路（X032）</v>
          </cell>
          <cell r="J8385" t="str">
            <v>1316F4311260003</v>
          </cell>
          <cell r="K8385" t="str">
            <v>乡镇通三级（路面宽7米）及以上农村公路</v>
          </cell>
          <cell r="L8385" t="str">
            <v>二类地区</v>
          </cell>
          <cell r="M8385" t="str">
            <v>省级贫困县</v>
          </cell>
          <cell r="N8385" t="str">
            <v>改扩建</v>
          </cell>
          <cell r="O8385" t="str">
            <v>棉花坪瑶族乡</v>
          </cell>
          <cell r="P8385" t="str">
            <v>四级公路</v>
          </cell>
          <cell r="Q8385" t="str">
            <v>三级公路</v>
          </cell>
          <cell r="T8385" t="str">
            <v>X032431126</v>
          </cell>
          <cell r="U8385">
            <v>0</v>
          </cell>
          <cell r="V8385">
            <v>7.5</v>
          </cell>
          <cell r="W8385">
            <v>7.5</v>
          </cell>
        </row>
        <row r="8386">
          <cell r="I8386" t="str">
            <v>宁远县太平镇通三级公路</v>
          </cell>
          <cell r="J8386" t="str">
            <v>1316F4311260001</v>
          </cell>
          <cell r="K8386" t="str">
            <v>乡镇通三级（路面宽7米）及以上农村公路</v>
          </cell>
          <cell r="L8386" t="str">
            <v>二类地区</v>
          </cell>
          <cell r="M8386" t="str">
            <v>省级贫困县</v>
          </cell>
          <cell r="O8386" t="str">
            <v>太平镇</v>
          </cell>
          <cell r="P8386" t="str">
            <v>四级公路</v>
          </cell>
          <cell r="Q8386" t="str">
            <v>三级公路</v>
          </cell>
          <cell r="T8386" t="str">
            <v>X206431126</v>
          </cell>
          <cell r="U8386">
            <v>0</v>
          </cell>
          <cell r="V8386">
            <v>5.22</v>
          </cell>
          <cell r="W8386">
            <v>12.5</v>
          </cell>
        </row>
        <row r="8387">
          <cell r="I8387" t="str">
            <v>桐木漯瑶族乡通三级公路</v>
          </cell>
          <cell r="J8387" t="str">
            <v>1316F4311260004</v>
          </cell>
          <cell r="K8387" t="str">
            <v>乡镇通三级（路面宽7米）及以上农村公路</v>
          </cell>
          <cell r="L8387" t="str">
            <v>二类地区</v>
          </cell>
          <cell r="M8387" t="str">
            <v>省级贫困县</v>
          </cell>
          <cell r="N8387" t="str">
            <v>改扩建</v>
          </cell>
          <cell r="O8387" t="str">
            <v>桐木漯瑶族乡</v>
          </cell>
          <cell r="P8387" t="str">
            <v>四级公路</v>
          </cell>
          <cell r="Q8387" t="str">
            <v>三级公路</v>
          </cell>
          <cell r="T8387" t="str">
            <v>X120431126</v>
          </cell>
          <cell r="U8387">
            <v>0</v>
          </cell>
          <cell r="V8387">
            <v>4.2759999999999998</v>
          </cell>
          <cell r="W8387">
            <v>4.2759999999999998</v>
          </cell>
        </row>
        <row r="8388">
          <cell r="I8388" t="str">
            <v>五龙山瑶族乡通三级公路</v>
          </cell>
          <cell r="J8388" t="str">
            <v>1316F4311260002</v>
          </cell>
          <cell r="K8388" t="str">
            <v>乡镇通三级（路面宽7米）及以上农村公路</v>
          </cell>
          <cell r="L8388" t="str">
            <v>二类地区</v>
          </cell>
          <cell r="M8388" t="str">
            <v>省级贫困县</v>
          </cell>
          <cell r="N8388" t="str">
            <v>改扩建</v>
          </cell>
          <cell r="O8388" t="str">
            <v>五龙山瑶族乡</v>
          </cell>
          <cell r="P8388" t="str">
            <v>四级公路</v>
          </cell>
          <cell r="Q8388" t="str">
            <v>三级公路</v>
          </cell>
          <cell r="T8388" t="str">
            <v>X021431126</v>
          </cell>
          <cell r="U8388">
            <v>0</v>
          </cell>
          <cell r="V8388">
            <v>25.786999999999999</v>
          </cell>
          <cell r="W8388">
            <v>25.786999999999999</v>
          </cell>
        </row>
        <row r="8389">
          <cell r="I8389" t="str">
            <v>蓝山县火市至毛俊镇通三级路</v>
          </cell>
          <cell r="J8389" t="str">
            <v>1316F4311240009</v>
          </cell>
          <cell r="K8389" t="str">
            <v>乡镇通三级（路面宽7米）及以上农村公路</v>
          </cell>
          <cell r="L8389" t="str">
            <v>三类地区</v>
          </cell>
          <cell r="M8389"/>
          <cell r="N8389" t="str">
            <v>改扩建</v>
          </cell>
          <cell r="O8389" t="str">
            <v>毛俊镇</v>
          </cell>
          <cell r="P8389" t="str">
            <v>四级公路</v>
          </cell>
          <cell r="Q8389" t="str">
            <v>三级公路</v>
          </cell>
          <cell r="T8389" t="str">
            <v>X002431127</v>
          </cell>
          <cell r="U8389">
            <v>0</v>
          </cell>
          <cell r="V8389">
            <v>4.76</v>
          </cell>
          <cell r="W8389">
            <v>4.76</v>
          </cell>
        </row>
        <row r="8390">
          <cell r="I8390" t="str">
            <v>蓝山县所城镇至大桥公路</v>
          </cell>
          <cell r="J8390" t="str">
            <v>1316F4311270004</v>
          </cell>
          <cell r="K8390" t="str">
            <v>乡镇通三级（路面宽7米）及以上农村公路</v>
          </cell>
          <cell r="L8390" t="str">
            <v>三类地区</v>
          </cell>
          <cell r="M8390"/>
          <cell r="N8390" t="str">
            <v>改扩建</v>
          </cell>
          <cell r="O8390" t="str">
            <v>大桥瑶族乡</v>
          </cell>
          <cell r="P8390" t="str">
            <v>四级公路</v>
          </cell>
          <cell r="Q8390" t="str">
            <v>三级公路</v>
          </cell>
          <cell r="T8390" t="str">
            <v>X045431127</v>
          </cell>
          <cell r="U8390">
            <v>0</v>
          </cell>
          <cell r="V8390">
            <v>3.13</v>
          </cell>
          <cell r="W8390">
            <v>3.13</v>
          </cell>
        </row>
        <row r="8391">
          <cell r="I8391" t="str">
            <v>蓝山县所城镇至湘江源公路</v>
          </cell>
          <cell r="J8391" t="str">
            <v>1316F4311270006</v>
          </cell>
          <cell r="K8391" t="str">
            <v>乡镇通三级（路面宽7米）及以上农村公路</v>
          </cell>
          <cell r="L8391" t="str">
            <v>三类地区</v>
          </cell>
          <cell r="M8391"/>
          <cell r="N8391" t="str">
            <v>新建</v>
          </cell>
          <cell r="O8391" t="str">
            <v>湘江源瑶族乡</v>
          </cell>
          <cell r="P8391" t="str">
            <v>四级公路</v>
          </cell>
          <cell r="Q8391" t="str">
            <v>三级公路</v>
          </cell>
          <cell r="T8391" t="str">
            <v>X247431127</v>
          </cell>
          <cell r="U8391">
            <v>0</v>
          </cell>
          <cell r="V8391">
            <v>20.251999999999999</v>
          </cell>
          <cell r="W8391">
            <v>18.643000000000001</v>
          </cell>
        </row>
        <row r="8392">
          <cell r="I8392" t="str">
            <v>蓝山县塔峰镇至汇源公路</v>
          </cell>
          <cell r="J8392" t="str">
            <v>1316F4311270002</v>
          </cell>
          <cell r="K8392" t="str">
            <v>乡镇通三级（路面宽7米）及以上农村公路</v>
          </cell>
          <cell r="L8392" t="str">
            <v>三类地区</v>
          </cell>
          <cell r="M8392"/>
          <cell r="N8392" t="str">
            <v>改扩建</v>
          </cell>
          <cell r="O8392" t="str">
            <v>汇源瑶族乡</v>
          </cell>
          <cell r="P8392" t="str">
            <v>四级公路</v>
          </cell>
          <cell r="Q8392" t="str">
            <v>三级公路</v>
          </cell>
          <cell r="T8392" t="str">
            <v>X028431127</v>
          </cell>
          <cell r="U8392">
            <v>0</v>
          </cell>
          <cell r="V8392">
            <v>23.077000000000002</v>
          </cell>
          <cell r="W8392">
            <v>23.077000000000002</v>
          </cell>
        </row>
        <row r="8393">
          <cell r="I8393" t="str">
            <v>蓝山县塔峰镇至浆洞公路</v>
          </cell>
          <cell r="J8393" t="str">
            <v>1316F4311270003</v>
          </cell>
          <cell r="K8393" t="str">
            <v>乡镇通三级（路面宽7米）及以上农村公路</v>
          </cell>
          <cell r="L8393" t="str">
            <v>三类地区</v>
          </cell>
          <cell r="M8393"/>
          <cell r="N8393" t="str">
            <v>改扩建</v>
          </cell>
          <cell r="O8393" t="str">
            <v>浆洞瑶族乡</v>
          </cell>
          <cell r="P8393" t="str">
            <v>四级公路</v>
          </cell>
          <cell r="Q8393" t="str">
            <v>三级公路</v>
          </cell>
          <cell r="T8393" t="str">
            <v>X248431127</v>
          </cell>
          <cell r="U8393">
            <v>0</v>
          </cell>
          <cell r="V8393">
            <v>26.77</v>
          </cell>
          <cell r="W8393">
            <v>26.710999999999999</v>
          </cell>
        </row>
        <row r="8394">
          <cell r="I8394" t="str">
            <v>蓝山县塔峰镇至犁头公路</v>
          </cell>
          <cell r="J8394" t="str">
            <v>1316F4311270001</v>
          </cell>
          <cell r="K8394" t="str">
            <v>乡镇通三级（路面宽7米）及以上农村公路</v>
          </cell>
          <cell r="L8394" t="str">
            <v>三类地区</v>
          </cell>
          <cell r="M8394"/>
          <cell r="N8394" t="str">
            <v>改扩建</v>
          </cell>
          <cell r="O8394" t="str">
            <v>犁头瑶族乡</v>
          </cell>
          <cell r="P8394" t="str">
            <v>四级公路</v>
          </cell>
          <cell r="Q8394" t="str">
            <v>三级公路</v>
          </cell>
          <cell r="T8394" t="str">
            <v>X029431127</v>
          </cell>
          <cell r="U8394">
            <v>0</v>
          </cell>
          <cell r="V8394">
            <v>17.428999999999998</v>
          </cell>
          <cell r="W8394">
            <v>17.428999999999998</v>
          </cell>
        </row>
        <row r="8395">
          <cell r="I8395" t="str">
            <v>太平圩镇通三级公路</v>
          </cell>
          <cell r="J8395" t="str">
            <v>1316F4311270008</v>
          </cell>
          <cell r="K8395" t="str">
            <v>乡镇通三级（路面宽7米）及以上农村公路</v>
          </cell>
          <cell r="L8395" t="str">
            <v>三类地区</v>
          </cell>
          <cell r="M8395"/>
          <cell r="O8395" t="str">
            <v>太平圩镇</v>
          </cell>
          <cell r="P8395" t="str">
            <v>四级公路</v>
          </cell>
          <cell r="Q8395" t="str">
            <v>三级公路</v>
          </cell>
          <cell r="T8395" t="str">
            <v>C999431127</v>
          </cell>
          <cell r="U8395">
            <v>0</v>
          </cell>
          <cell r="V8395">
            <v>0</v>
          </cell>
          <cell r="W8395">
            <v>11</v>
          </cell>
        </row>
        <row r="8396">
          <cell r="I8396" t="str">
            <v>金盆圩至十字公路</v>
          </cell>
          <cell r="J8396" t="str">
            <v>1316F4311280008</v>
          </cell>
          <cell r="K8396" t="str">
            <v>乡镇通三级（路面宽7米）及以上农村公路</v>
          </cell>
          <cell r="L8396" t="str">
            <v>一类地区</v>
          </cell>
          <cell r="M8396" t="str">
            <v>国家贫困县</v>
          </cell>
          <cell r="N8396" t="str">
            <v>改扩建</v>
          </cell>
          <cell r="O8396" t="str">
            <v>金盆镇</v>
          </cell>
          <cell r="P8396" t="str">
            <v>四级公路</v>
          </cell>
          <cell r="Q8396" t="str">
            <v>三级公路</v>
          </cell>
          <cell r="T8396" t="str">
            <v>X004431128</v>
          </cell>
          <cell r="U8396">
            <v>0</v>
          </cell>
          <cell r="V8396">
            <v>9.4009999999999998</v>
          </cell>
          <cell r="W8396">
            <v>9.4009999999999998</v>
          </cell>
        </row>
        <row r="8397">
          <cell r="I8397" t="str">
            <v>东田至大路铺三级公路提质改造工程</v>
          </cell>
          <cell r="J8397" t="str">
            <v>1316F4311290003</v>
          </cell>
          <cell r="K8397" t="str">
            <v>乡镇通三级（路面宽7米）及以上农村公路</v>
          </cell>
          <cell r="L8397" t="str">
            <v>一类地区</v>
          </cell>
          <cell r="M8397" t="str">
            <v>国家贫困县</v>
          </cell>
          <cell r="N8397" t="str">
            <v>改扩建</v>
          </cell>
          <cell r="O8397" t="str">
            <v>桥市乡</v>
          </cell>
          <cell r="P8397" t="str">
            <v>四级公路</v>
          </cell>
          <cell r="Q8397" t="str">
            <v>三级公路</v>
          </cell>
          <cell r="T8397" t="str">
            <v>X002431129</v>
          </cell>
          <cell r="U8397">
            <v>0</v>
          </cell>
          <cell r="V8397">
            <v>13</v>
          </cell>
          <cell r="W8397">
            <v>13</v>
          </cell>
        </row>
        <row r="8398">
          <cell r="I8398" t="str">
            <v>大锡至码市三级公路提质改造工程</v>
          </cell>
          <cell r="J8398" t="str">
            <v>1316F4311290005</v>
          </cell>
          <cell r="K8398" t="str">
            <v>乡镇通三级（路面宽7米）及以上农村公路</v>
          </cell>
          <cell r="L8398" t="str">
            <v>一类地区</v>
          </cell>
          <cell r="M8398" t="str">
            <v>国家贫困县</v>
          </cell>
          <cell r="N8398" t="str">
            <v>改扩建</v>
          </cell>
          <cell r="O8398" t="str">
            <v>大锡乡</v>
          </cell>
          <cell r="P8398" t="str">
            <v>四级公路</v>
          </cell>
          <cell r="Q8398" t="str">
            <v>三级公路</v>
          </cell>
          <cell r="T8398" t="str">
            <v>X004431129</v>
          </cell>
          <cell r="U8398">
            <v>22.608000000000001</v>
          </cell>
          <cell r="V8398">
            <v>47.607999999999997</v>
          </cell>
          <cell r="W8398">
            <v>25</v>
          </cell>
        </row>
        <row r="8399">
          <cell r="I8399" t="str">
            <v>江华贝江至未竹口三级公路提质改造工程</v>
          </cell>
          <cell r="J8399" t="str">
            <v>1316F4311290006</v>
          </cell>
          <cell r="K8399" t="str">
            <v>乡镇通三级（路面宽7米）及以上农村公路</v>
          </cell>
          <cell r="L8399" t="str">
            <v>一类地区</v>
          </cell>
          <cell r="M8399" t="str">
            <v>国家贫困县</v>
          </cell>
          <cell r="N8399" t="str">
            <v>改扩建</v>
          </cell>
          <cell r="O8399" t="str">
            <v>蔚竹口乡</v>
          </cell>
          <cell r="P8399" t="str">
            <v>四级公路</v>
          </cell>
          <cell r="Q8399" t="str">
            <v>三级公路</v>
          </cell>
          <cell r="T8399" t="str">
            <v>X004431129</v>
          </cell>
          <cell r="U8399">
            <v>131.46899999999999</v>
          </cell>
          <cell r="V8399">
            <v>153.46899999999999</v>
          </cell>
          <cell r="W8399">
            <v>22</v>
          </cell>
        </row>
        <row r="8400">
          <cell r="I8400" t="str">
            <v>江华界牌至桥头铺二级公路提质改造工程</v>
          </cell>
          <cell r="J8400" t="str">
            <v>1316F4311290001</v>
          </cell>
          <cell r="K8400" t="str">
            <v>乡镇通三级（路面宽7米）及以上农村公路</v>
          </cell>
          <cell r="L8400" t="str">
            <v>一类地区</v>
          </cell>
          <cell r="M8400" t="str">
            <v>国家贫困县</v>
          </cell>
          <cell r="N8400" t="str">
            <v>改扩建</v>
          </cell>
          <cell r="O8400" t="str">
            <v>界牌乡</v>
          </cell>
          <cell r="P8400" t="str">
            <v>四级公路</v>
          </cell>
          <cell r="Q8400" t="str">
            <v>三级公路</v>
          </cell>
          <cell r="T8400" t="str">
            <v>X141431129</v>
          </cell>
          <cell r="U8400">
            <v>0</v>
          </cell>
          <cell r="V8400">
            <v>10.558</v>
          </cell>
          <cell r="W8400">
            <v>10.558</v>
          </cell>
        </row>
        <row r="8401">
          <cell r="I8401" t="str">
            <v>凤凰至白果市</v>
          </cell>
          <cell r="J8401" t="str">
            <v>1316F4311300002</v>
          </cell>
          <cell r="K8401" t="str">
            <v>乡镇通三级（路面宽7米）及以上农村公路</v>
          </cell>
          <cell r="L8401" t="str">
            <v>三类地区</v>
          </cell>
          <cell r="M8401"/>
          <cell r="N8401" t="str">
            <v>新建</v>
          </cell>
          <cell r="O8401" t="str">
            <v>凤凰乡</v>
          </cell>
          <cell r="P8401" t="str">
            <v>四级公路</v>
          </cell>
          <cell r="Q8401" t="str">
            <v>三级公路</v>
          </cell>
          <cell r="T8401" t="str">
            <v>Y226431121</v>
          </cell>
          <cell r="U8401">
            <v>0</v>
          </cell>
          <cell r="V8401">
            <v>20.100000000000001</v>
          </cell>
          <cell r="W8401">
            <v>20.100000000000001</v>
          </cell>
        </row>
        <row r="8402">
          <cell r="I8402" t="str">
            <v>柏树至石鼓源乡</v>
          </cell>
          <cell r="J8402" t="str">
            <v>1316F4311300001</v>
          </cell>
          <cell r="K8402" t="str">
            <v>乡镇通三级（路面宽7米）及以上农村公路</v>
          </cell>
          <cell r="L8402" t="str">
            <v>三类地区</v>
          </cell>
          <cell r="M8402"/>
          <cell r="N8402" t="str">
            <v>改扩建</v>
          </cell>
          <cell r="O8402" t="str">
            <v>石鼓源乡</v>
          </cell>
          <cell r="P8402" t="str">
            <v>四级公路</v>
          </cell>
          <cell r="Q8402" t="str">
            <v>三级公路</v>
          </cell>
          <cell r="T8402" t="str">
            <v>X135431121</v>
          </cell>
          <cell r="U8402">
            <v>0</v>
          </cell>
          <cell r="V8402">
            <v>7</v>
          </cell>
          <cell r="W8402">
            <v>7</v>
          </cell>
        </row>
        <row r="8403">
          <cell r="I8403" t="str">
            <v>百美田党建基地连接路</v>
          </cell>
          <cell r="J8403" t="str">
            <v>131302F4311020006</v>
          </cell>
          <cell r="K8403" t="str">
            <v>通景公路</v>
          </cell>
          <cell r="L8403" t="str">
            <v>三类地区</v>
          </cell>
          <cell r="M8403"/>
          <cell r="N8403" t="str">
            <v>新建</v>
          </cell>
          <cell r="O8403" t="str">
            <v>百美田党建基地</v>
          </cell>
          <cell r="R8403" t="str">
            <v>0</v>
          </cell>
          <cell r="S8403" t="str">
            <v>6</v>
          </cell>
          <cell r="T8403" t="str">
            <v>无</v>
          </cell>
          <cell r="U8403">
            <v>0</v>
          </cell>
          <cell r="V8403">
            <v>3.92</v>
          </cell>
          <cell r="W8403">
            <v>3.92</v>
          </cell>
        </row>
        <row r="8404">
          <cell r="I8404" t="str">
            <v>大庆坪乡大庆坪社区通景公路</v>
          </cell>
          <cell r="J8404" t="str">
            <v>131302F4311020002</v>
          </cell>
          <cell r="K8404" t="str">
            <v>通景公路</v>
          </cell>
          <cell r="L8404" t="str">
            <v>三类地区</v>
          </cell>
          <cell r="M8404"/>
          <cell r="N8404" t="str">
            <v>升级改造（提质改造）</v>
          </cell>
          <cell r="O8404" t="str">
            <v>大庆坪乡大庆坪中国传统村落</v>
          </cell>
          <cell r="R8404" t="str">
            <v>3.5</v>
          </cell>
          <cell r="S8404" t="str">
            <v>6</v>
          </cell>
          <cell r="T8404" t="str">
            <v>C145431102</v>
          </cell>
          <cell r="U8404">
            <v>0</v>
          </cell>
          <cell r="V8404">
            <v>2.1259999999999999</v>
          </cell>
          <cell r="W8404">
            <v>2.13</v>
          </cell>
        </row>
        <row r="8405">
          <cell r="I8405" t="str">
            <v>零陵区香零山村连接路</v>
          </cell>
          <cell r="J8405" t="str">
            <v>131302F4311020007</v>
          </cell>
          <cell r="K8405" t="str">
            <v>通景公路</v>
          </cell>
          <cell r="L8405" t="str">
            <v>三类地区</v>
          </cell>
          <cell r="M8405"/>
          <cell r="O8405" t="str">
            <v>零陵区香零山村</v>
          </cell>
          <cell r="R8405" t="str">
            <v>3.5</v>
          </cell>
          <cell r="S8405" t="str">
            <v>6</v>
          </cell>
          <cell r="T8405" t="str">
            <v>C115431102</v>
          </cell>
          <cell r="U8405">
            <v>0</v>
          </cell>
          <cell r="V8405">
            <v>1.2769999999999999</v>
          </cell>
          <cell r="W8405">
            <v>1.2769999999999999</v>
          </cell>
        </row>
        <row r="8406">
          <cell r="I8406" t="str">
            <v>零陵区周家大院景区通景路</v>
          </cell>
          <cell r="J8406" t="str">
            <v>13130201F4311020001</v>
          </cell>
          <cell r="K8406" t="str">
            <v>通景公路</v>
          </cell>
          <cell r="L8406" t="str">
            <v>三类地区</v>
          </cell>
          <cell r="M8406"/>
          <cell r="N8406" t="str">
            <v>升级改造（提质改造）</v>
          </cell>
          <cell r="O8406" t="str">
            <v>周家大院景区</v>
          </cell>
          <cell r="R8406" t="str">
            <v>5.5</v>
          </cell>
          <cell r="S8406" t="str">
            <v>6</v>
          </cell>
          <cell r="T8406" t="str">
            <v>X018431102</v>
          </cell>
          <cell r="U8406">
            <v>0</v>
          </cell>
          <cell r="V8406">
            <v>16.879000000000001</v>
          </cell>
          <cell r="W8406">
            <v>16.879000000000001</v>
          </cell>
        </row>
        <row r="8407">
          <cell r="I8407" t="str">
            <v>石岩头镇杏木元村旅游通景公路</v>
          </cell>
          <cell r="J8407" t="str">
            <v>131301F4311020006</v>
          </cell>
          <cell r="K8407" t="str">
            <v>通景公路</v>
          </cell>
          <cell r="L8407" t="str">
            <v>三类地区</v>
          </cell>
          <cell r="M8407"/>
          <cell r="N8407" t="str">
            <v>升级改造（提质改造）</v>
          </cell>
          <cell r="O8407" t="str">
            <v>石岩头镇杏木元村南木元</v>
          </cell>
          <cell r="R8407" t="str">
            <v>4.5</v>
          </cell>
          <cell r="S8407" t="str">
            <v>6</v>
          </cell>
          <cell r="T8407" t="str">
            <v>CE84431102</v>
          </cell>
          <cell r="U8407">
            <v>0</v>
          </cell>
          <cell r="V8407">
            <v>2.81</v>
          </cell>
          <cell r="W8407">
            <v>2.81</v>
          </cell>
        </row>
        <row r="8408">
          <cell r="I8408" t="str">
            <v>通柳子庙路</v>
          </cell>
          <cell r="J8408" t="str">
            <v>131302F4311020003</v>
          </cell>
          <cell r="K8408" t="str">
            <v>通景公路</v>
          </cell>
          <cell r="L8408" t="str">
            <v>三类地区</v>
          </cell>
          <cell r="M8408"/>
          <cell r="N8408" t="str">
            <v>升级改造（提质改造）</v>
          </cell>
          <cell r="O8408" t="str">
            <v>柳子庙</v>
          </cell>
          <cell r="R8408" t="str">
            <v>3.5</v>
          </cell>
          <cell r="S8408" t="str">
            <v>6</v>
          </cell>
          <cell r="T8408" t="str">
            <v>C28D431102</v>
          </cell>
          <cell r="U8408">
            <v>0</v>
          </cell>
          <cell r="V8408">
            <v>1.3520000000000001</v>
          </cell>
          <cell r="W8408">
            <v>1.3520000000000001</v>
          </cell>
        </row>
        <row r="8409">
          <cell r="I8409" t="str">
            <v>许家桥将军府道路</v>
          </cell>
          <cell r="J8409" t="str">
            <v>131302F4311020005</v>
          </cell>
          <cell r="K8409" t="str">
            <v>通景公路</v>
          </cell>
          <cell r="L8409" t="str">
            <v>三类地区</v>
          </cell>
          <cell r="M8409"/>
          <cell r="N8409" t="str">
            <v>新建</v>
          </cell>
          <cell r="O8409" t="str">
            <v>许家桥将军府、周家大院景区</v>
          </cell>
          <cell r="R8409" t="str">
            <v>4.5</v>
          </cell>
          <cell r="S8409" t="str">
            <v>6</v>
          </cell>
          <cell r="T8409" t="str">
            <v>无</v>
          </cell>
          <cell r="U8409">
            <v>0</v>
          </cell>
          <cell r="V8409">
            <v>11.68</v>
          </cell>
          <cell r="W8409">
            <v>11.68</v>
          </cell>
        </row>
        <row r="8410">
          <cell r="I8410" t="str">
            <v>冷水滩区永州森林植物园通景路</v>
          </cell>
          <cell r="J8410" t="str">
            <v>13130201F4311030001</v>
          </cell>
          <cell r="K8410" t="str">
            <v>通景公路</v>
          </cell>
          <cell r="L8410" t="str">
            <v>三类地区</v>
          </cell>
          <cell r="M8410"/>
          <cell r="N8410" t="str">
            <v>升级改造（提质改造）</v>
          </cell>
          <cell r="O8410" t="str">
            <v>永州森林植物园</v>
          </cell>
          <cell r="R8410" t="str">
            <v>4.5</v>
          </cell>
          <cell r="S8410" t="str">
            <v>6</v>
          </cell>
          <cell r="T8410" t="str">
            <v>X076431103</v>
          </cell>
          <cell r="U8410">
            <v>0</v>
          </cell>
          <cell r="V8410">
            <v>3.04</v>
          </cell>
          <cell r="W8410">
            <v>3.044</v>
          </cell>
        </row>
        <row r="8411">
          <cell r="I8411" t="str">
            <v>永州市四明山森林公园连接路</v>
          </cell>
          <cell r="J8411" t="str">
            <v>1313F4311030007</v>
          </cell>
          <cell r="K8411" t="str">
            <v>通景公路</v>
          </cell>
          <cell r="L8411" t="str">
            <v>三类地区</v>
          </cell>
          <cell r="M8411"/>
          <cell r="N8411" t="str">
            <v>升级改造（提质改造）</v>
          </cell>
          <cell r="O8411" t="str">
            <v>永州市四明山森林公园</v>
          </cell>
          <cell r="R8411" t="str">
            <v>3.5</v>
          </cell>
          <cell r="S8411" t="str">
            <v>6</v>
          </cell>
          <cell r="T8411" t="str">
            <v>无</v>
          </cell>
          <cell r="U8411">
            <v>0</v>
          </cell>
          <cell r="V8411">
            <v>27.86</v>
          </cell>
          <cell r="W8411">
            <v>27.86</v>
          </cell>
        </row>
        <row r="8412">
          <cell r="I8412" t="str">
            <v>敏村3A景区连接路</v>
          </cell>
          <cell r="J8412" t="str">
            <v>1313F4311030002</v>
          </cell>
          <cell r="K8412" t="str">
            <v>通景公路</v>
          </cell>
          <cell r="L8412" t="str">
            <v>三类地区</v>
          </cell>
          <cell r="M8412"/>
          <cell r="N8412" t="str">
            <v>升级改造（提质改造）</v>
          </cell>
          <cell r="O8412" t="str">
            <v>敏村3A景区</v>
          </cell>
          <cell r="S8412" t="str">
            <v>6</v>
          </cell>
          <cell r="T8412" t="str">
            <v>Y264431103</v>
          </cell>
          <cell r="U8412">
            <v>0</v>
          </cell>
          <cell r="V8412">
            <v>13.7</v>
          </cell>
          <cell r="W8412">
            <v>13.7</v>
          </cell>
        </row>
        <row r="8413">
          <cell r="I8413" t="str">
            <v>太白峰国家森林公园旅游集散公路</v>
          </cell>
          <cell r="J8413" t="str">
            <v>131302F4311210091</v>
          </cell>
          <cell r="K8413" t="str">
            <v>通景公路</v>
          </cell>
          <cell r="L8413" t="str">
            <v>三类地区</v>
          </cell>
          <cell r="M8413"/>
          <cell r="N8413" t="str">
            <v>新建</v>
          </cell>
          <cell r="O8413" t="str">
            <v>太白峰国家森林公园</v>
          </cell>
          <cell r="R8413" t="str">
            <v>5</v>
          </cell>
          <cell r="S8413" t="str">
            <v>6</v>
          </cell>
          <cell r="T8413" t="str">
            <v>无</v>
          </cell>
          <cell r="U8413">
            <v>0</v>
          </cell>
          <cell r="V8413">
            <v>30.177</v>
          </cell>
          <cell r="W8413">
            <v>30.177</v>
          </cell>
        </row>
        <row r="8414">
          <cell r="I8414" t="str">
            <v>嘉隆葡萄庄园旅游集散公路</v>
          </cell>
          <cell r="J8414" t="str">
            <v>131301F4311210016</v>
          </cell>
          <cell r="K8414" t="str">
            <v>通景公路</v>
          </cell>
          <cell r="L8414" t="str">
            <v>三类地区</v>
          </cell>
          <cell r="M8414"/>
          <cell r="N8414" t="str">
            <v>新建</v>
          </cell>
          <cell r="O8414" t="str">
            <v>嘉隆葡萄庄园</v>
          </cell>
          <cell r="R8414" t="str">
            <v>5</v>
          </cell>
          <cell r="S8414" t="str">
            <v>6</v>
          </cell>
          <cell r="T8414" t="str">
            <v>X058431121</v>
          </cell>
          <cell r="U8414">
            <v>0</v>
          </cell>
          <cell r="V8414">
            <v>11.811</v>
          </cell>
          <cell r="W8414">
            <v>11.811</v>
          </cell>
        </row>
        <row r="8415">
          <cell r="I8415" t="str">
            <v>祁阳县陶铸故居通景路</v>
          </cell>
          <cell r="J8415" t="str">
            <v>13130201F4311210003</v>
          </cell>
          <cell r="K8415" t="str">
            <v>通景公路</v>
          </cell>
          <cell r="L8415" t="str">
            <v>三类地区</v>
          </cell>
          <cell r="M8415"/>
          <cell r="N8415" t="str">
            <v>升级改造（提质改造）</v>
          </cell>
          <cell r="O8415" t="str">
            <v>陶铸故居</v>
          </cell>
          <cell r="R8415" t="str">
            <v>4.5</v>
          </cell>
          <cell r="S8415" t="str">
            <v>6</v>
          </cell>
          <cell r="T8415" t="str">
            <v>无</v>
          </cell>
          <cell r="U8415">
            <v>0</v>
          </cell>
          <cell r="V8415">
            <v>6.548</v>
          </cell>
          <cell r="W8415">
            <v>6.548</v>
          </cell>
        </row>
        <row r="8416">
          <cell r="I8416" t="str">
            <v>祁阳县永州市祁阳县七里桥镇马颈坳村通景路</v>
          </cell>
          <cell r="J8416" t="str">
            <v>13130201F4311210002</v>
          </cell>
          <cell r="K8416" t="str">
            <v>通景公路</v>
          </cell>
          <cell r="L8416" t="str">
            <v>三类地区</v>
          </cell>
          <cell r="M8416"/>
          <cell r="N8416" t="str">
            <v>升级改造（提质改造）</v>
          </cell>
          <cell r="O8416" t="str">
            <v>永州市祁阳县七里桥镇马颈坳村</v>
          </cell>
          <cell r="R8416" t="str">
            <v>4.5</v>
          </cell>
          <cell r="S8416" t="str">
            <v>6</v>
          </cell>
          <cell r="T8416" t="str">
            <v>无</v>
          </cell>
          <cell r="U8416">
            <v>0</v>
          </cell>
          <cell r="V8416">
            <v>9.6630000000000003</v>
          </cell>
          <cell r="W8416">
            <v>9.6630000000000003</v>
          </cell>
        </row>
        <row r="8417">
          <cell r="I8417" t="str">
            <v>祁阳县双凤村旅游集散公路</v>
          </cell>
          <cell r="J8417" t="str">
            <v>131302F4311210006</v>
          </cell>
          <cell r="K8417" t="str">
            <v>通景公路</v>
          </cell>
          <cell r="L8417" t="str">
            <v>三类地区</v>
          </cell>
          <cell r="M8417"/>
          <cell r="N8417" t="str">
            <v>升级改造（提质改造）</v>
          </cell>
          <cell r="O8417" t="str">
            <v>双凤村</v>
          </cell>
          <cell r="R8417" t="str">
            <v>5</v>
          </cell>
          <cell r="S8417" t="str">
            <v>6</v>
          </cell>
          <cell r="T8417" t="str">
            <v>X008431121</v>
          </cell>
          <cell r="U8417">
            <v>0</v>
          </cell>
          <cell r="V8417">
            <v>11.317</v>
          </cell>
          <cell r="W8417">
            <v>11.317</v>
          </cell>
        </row>
        <row r="8418">
          <cell r="I8418" t="str">
            <v>内下景区旅游集散公路</v>
          </cell>
          <cell r="J8418" t="str">
            <v>131301F4311210009</v>
          </cell>
          <cell r="K8418" t="str">
            <v>通景公路</v>
          </cell>
          <cell r="L8418" t="str">
            <v>三类地区</v>
          </cell>
          <cell r="M8418"/>
          <cell r="N8418" t="str">
            <v>升级改造（提质改造）</v>
          </cell>
          <cell r="O8418" t="str">
            <v>内下景区</v>
          </cell>
          <cell r="R8418" t="str">
            <v>4.5</v>
          </cell>
          <cell r="S8418" t="str">
            <v>6</v>
          </cell>
          <cell r="T8418" t="str">
            <v>Y061431121</v>
          </cell>
          <cell r="U8418">
            <v>0</v>
          </cell>
          <cell r="V8418">
            <v>14.452999999999999</v>
          </cell>
          <cell r="W8418">
            <v>14.452999999999999</v>
          </cell>
        </row>
        <row r="8419">
          <cell r="I8419" t="str">
            <v>内下景区旅游旅游通景公路</v>
          </cell>
          <cell r="J8419" t="str">
            <v>131301F4311210010</v>
          </cell>
          <cell r="K8419" t="str">
            <v>通景公路</v>
          </cell>
          <cell r="L8419" t="str">
            <v>三类地区</v>
          </cell>
          <cell r="M8419"/>
          <cell r="N8419" t="str">
            <v>升级改造（提质改造）</v>
          </cell>
          <cell r="O8419" t="str">
            <v>内下景区</v>
          </cell>
          <cell r="R8419" t="str">
            <v>5</v>
          </cell>
          <cell r="S8419" t="str">
            <v>6</v>
          </cell>
          <cell r="T8419" t="str">
            <v>X166431121</v>
          </cell>
          <cell r="U8419">
            <v>16.172000000000001</v>
          </cell>
          <cell r="V8419">
            <v>19.206</v>
          </cell>
          <cell r="W8419">
            <v>3.0339999999999998</v>
          </cell>
        </row>
        <row r="8420">
          <cell r="I8420" t="str">
            <v>九泥村传统村落通景公路</v>
          </cell>
          <cell r="J8420" t="str">
            <v>131302F4311210016</v>
          </cell>
          <cell r="K8420" t="str">
            <v>通景公路</v>
          </cell>
          <cell r="L8420" t="str">
            <v>三类地区</v>
          </cell>
          <cell r="M8420"/>
          <cell r="N8420" t="str">
            <v>升级改造（提质改造）</v>
          </cell>
          <cell r="O8420" t="str">
            <v>九泥村传统村落</v>
          </cell>
          <cell r="R8420" t="str">
            <v>4.5</v>
          </cell>
          <cell r="S8420" t="str">
            <v>6</v>
          </cell>
          <cell r="T8420" t="str">
            <v>Y734431121</v>
          </cell>
          <cell r="U8420">
            <v>0</v>
          </cell>
          <cell r="V8420">
            <v>5.4</v>
          </cell>
          <cell r="W8420">
            <v>3.9510000000000001</v>
          </cell>
        </row>
        <row r="8421">
          <cell r="I8421" t="str">
            <v>祁阳县永州市祁阳县肖家村镇九泥村通景路</v>
          </cell>
          <cell r="J8421" t="str">
            <v>13130201F4311210004</v>
          </cell>
          <cell r="K8421" t="str">
            <v>通景公路</v>
          </cell>
          <cell r="L8421" t="str">
            <v>三类地区</v>
          </cell>
          <cell r="M8421"/>
          <cell r="N8421" t="str">
            <v>升级改造（提质改造）</v>
          </cell>
          <cell r="O8421" t="str">
            <v>永州市祁阳县肖家村镇九泥村</v>
          </cell>
          <cell r="R8421" t="str">
            <v>3.5</v>
          </cell>
          <cell r="S8421" t="str">
            <v>6</v>
          </cell>
          <cell r="T8421" t="str">
            <v>无</v>
          </cell>
          <cell r="U8421">
            <v>0</v>
          </cell>
          <cell r="V8421">
            <v>3.605</v>
          </cell>
          <cell r="W8421">
            <v>3.605</v>
          </cell>
        </row>
        <row r="8422">
          <cell r="I8422" t="str">
            <v>泉口村传统村落通景公路</v>
          </cell>
          <cell r="J8422" t="str">
            <v>131302F4311210012</v>
          </cell>
          <cell r="K8422" t="str">
            <v>通景公路</v>
          </cell>
          <cell r="L8422" t="str">
            <v>三类地区</v>
          </cell>
          <cell r="M8422"/>
          <cell r="N8422" t="str">
            <v>升级改造（提质改造）</v>
          </cell>
          <cell r="O8422" t="str">
            <v>泉口村传统村落</v>
          </cell>
          <cell r="R8422" t="str">
            <v>4.5</v>
          </cell>
          <cell r="S8422" t="str">
            <v>6</v>
          </cell>
          <cell r="T8422" t="str">
            <v>Y211431121</v>
          </cell>
          <cell r="U8422">
            <v>0</v>
          </cell>
          <cell r="V8422">
            <v>5.8559999999999999</v>
          </cell>
          <cell r="W8422">
            <v>5.8559999999999999</v>
          </cell>
        </row>
        <row r="8423">
          <cell r="I8423" t="str">
            <v>元家庙村传统村落通景公路</v>
          </cell>
          <cell r="J8423" t="str">
            <v>131302F4311210015</v>
          </cell>
          <cell r="K8423" t="str">
            <v>通景公路</v>
          </cell>
          <cell r="L8423" t="str">
            <v>三类地区</v>
          </cell>
          <cell r="M8423"/>
          <cell r="N8423" t="str">
            <v>升级改造（提质改造）</v>
          </cell>
          <cell r="O8423" t="str">
            <v>元家庙村传统村落</v>
          </cell>
          <cell r="R8423" t="str">
            <v>3.5</v>
          </cell>
          <cell r="S8423" t="str">
            <v>6</v>
          </cell>
          <cell r="T8423" t="str">
            <v>C110431121</v>
          </cell>
          <cell r="U8423">
            <v>0</v>
          </cell>
          <cell r="V8423">
            <v>3.5529999999999999</v>
          </cell>
          <cell r="W8423">
            <v>3.5529999999999999</v>
          </cell>
        </row>
        <row r="8424">
          <cell r="I8424" t="str">
            <v>新江乡村旅游区集散公路</v>
          </cell>
          <cell r="J8424" t="str">
            <v>131301F4311210011</v>
          </cell>
          <cell r="K8424" t="str">
            <v>通景公路</v>
          </cell>
          <cell r="L8424" t="str">
            <v>三类地区</v>
          </cell>
          <cell r="M8424"/>
          <cell r="N8424" t="str">
            <v>升级改造（提质改造）</v>
          </cell>
          <cell r="O8424" t="str">
            <v>新江乡村旅游区</v>
          </cell>
          <cell r="R8424" t="str">
            <v>5</v>
          </cell>
          <cell r="S8424" t="str">
            <v>6</v>
          </cell>
          <cell r="T8424" t="str">
            <v>X056431121</v>
          </cell>
          <cell r="U8424">
            <v>0</v>
          </cell>
          <cell r="V8424">
            <v>10.686999999999999</v>
          </cell>
          <cell r="W8424">
            <v>10.686999999999999</v>
          </cell>
        </row>
        <row r="8425">
          <cell r="I8425" t="str">
            <v>侧树坪村传统村落通景公路</v>
          </cell>
          <cell r="J8425" t="str">
            <v>131302F4311210030</v>
          </cell>
          <cell r="K8425" t="str">
            <v>通景公路</v>
          </cell>
          <cell r="L8425" t="str">
            <v>三类地区</v>
          </cell>
          <cell r="M8425"/>
          <cell r="N8425" t="str">
            <v>升级改造（提质改造）</v>
          </cell>
          <cell r="O8425" t="str">
            <v>侧树坪村</v>
          </cell>
          <cell r="R8425" t="str">
            <v>4.5</v>
          </cell>
          <cell r="S8425" t="str">
            <v>6</v>
          </cell>
          <cell r="T8425" t="str">
            <v>Y021431121</v>
          </cell>
          <cell r="U8425">
            <v>0</v>
          </cell>
          <cell r="V8425">
            <v>2.8959999999999999</v>
          </cell>
          <cell r="W8425">
            <v>2.8959999999999999</v>
          </cell>
        </row>
        <row r="8426">
          <cell r="I8426" t="str">
            <v>龙凼村景区旅游通景公路（一期）</v>
          </cell>
          <cell r="J8426" t="str">
            <v>131302F4311210037</v>
          </cell>
          <cell r="K8426" t="str">
            <v>通景公路</v>
          </cell>
          <cell r="L8426" t="str">
            <v>三类地区</v>
          </cell>
          <cell r="M8426"/>
          <cell r="N8426" t="str">
            <v>新建</v>
          </cell>
          <cell r="O8426" t="str">
            <v>龙凼景区</v>
          </cell>
          <cell r="R8426" t="str">
            <v>5</v>
          </cell>
          <cell r="S8426" t="str">
            <v>6</v>
          </cell>
          <cell r="T8426" t="str">
            <v>无</v>
          </cell>
          <cell r="U8426">
            <v>0</v>
          </cell>
          <cell r="V8426">
            <v>4</v>
          </cell>
          <cell r="W8426">
            <v>4</v>
          </cell>
        </row>
        <row r="8427">
          <cell r="I8427" t="str">
            <v>水云湾休闲农庄旅游通景公路</v>
          </cell>
          <cell r="J8427" t="str">
            <v>131302F4311210074</v>
          </cell>
          <cell r="K8427" t="str">
            <v>通景公路</v>
          </cell>
          <cell r="L8427" t="str">
            <v>三类地区</v>
          </cell>
          <cell r="M8427"/>
          <cell r="N8427" t="str">
            <v>升级改造（提质改造）</v>
          </cell>
          <cell r="O8427" t="str">
            <v>水云湾休闲农庄</v>
          </cell>
          <cell r="R8427" t="str">
            <v>4.5</v>
          </cell>
          <cell r="S8427" t="str">
            <v>6</v>
          </cell>
          <cell r="T8427" t="str">
            <v>X066431121</v>
          </cell>
          <cell r="U8427">
            <v>0</v>
          </cell>
          <cell r="V8427">
            <v>9.4339999999999993</v>
          </cell>
          <cell r="W8427">
            <v>9.4339999999999993</v>
          </cell>
        </row>
        <row r="8428">
          <cell r="I8428" t="str">
            <v>嘉隆葡萄庄园旅游通景公路</v>
          </cell>
          <cell r="J8428" t="str">
            <v>131302F4311210088</v>
          </cell>
          <cell r="K8428" t="str">
            <v>通景公路</v>
          </cell>
          <cell r="L8428" t="str">
            <v>三类地区</v>
          </cell>
          <cell r="M8428"/>
          <cell r="N8428" t="str">
            <v>升级改造（提质改造）</v>
          </cell>
          <cell r="O8428" t="str">
            <v>嘉隆葡萄庄园</v>
          </cell>
          <cell r="R8428" t="str">
            <v>5</v>
          </cell>
          <cell r="S8428" t="str">
            <v>6</v>
          </cell>
          <cell r="T8428" t="str">
            <v>Y795431121</v>
          </cell>
          <cell r="U8428">
            <v>0</v>
          </cell>
          <cell r="V8428">
            <v>1.746</v>
          </cell>
          <cell r="W8428">
            <v>1.746</v>
          </cell>
        </row>
        <row r="8429">
          <cell r="I8429" t="str">
            <v>花家井休闲农庄旅游通景公路</v>
          </cell>
          <cell r="J8429" t="str">
            <v>131302F4311210079</v>
          </cell>
          <cell r="K8429" t="str">
            <v>通景公路</v>
          </cell>
          <cell r="L8429" t="str">
            <v>三类地区</v>
          </cell>
          <cell r="M8429"/>
          <cell r="N8429" t="str">
            <v>升级改造（提质改造）</v>
          </cell>
          <cell r="O8429" t="str">
            <v>花家井休闲农庄</v>
          </cell>
          <cell r="R8429" t="str">
            <v>4.5</v>
          </cell>
          <cell r="S8429" t="str">
            <v>6</v>
          </cell>
          <cell r="T8429" t="str">
            <v>Y235431121</v>
          </cell>
          <cell r="U8429">
            <v>0</v>
          </cell>
          <cell r="V8429">
            <v>6.0039999999999996</v>
          </cell>
          <cell r="W8429">
            <v>6.0039999999999996</v>
          </cell>
        </row>
        <row r="8430">
          <cell r="I8430" t="str">
            <v>枣子塘五星农庄通景公路</v>
          </cell>
          <cell r="J8430" t="str">
            <v>131302F4311210050</v>
          </cell>
          <cell r="K8430" t="str">
            <v>通景公路</v>
          </cell>
          <cell r="L8430" t="str">
            <v>三类地区</v>
          </cell>
          <cell r="M8430"/>
          <cell r="N8430" t="str">
            <v>升级改造（提质改造）</v>
          </cell>
          <cell r="O8430" t="str">
            <v>枣子塘五星农庄</v>
          </cell>
          <cell r="R8430" t="str">
            <v>5</v>
          </cell>
          <cell r="S8430" t="str">
            <v>7</v>
          </cell>
          <cell r="T8430" t="str">
            <v>X061431121</v>
          </cell>
          <cell r="U8430">
            <v>0</v>
          </cell>
          <cell r="V8430">
            <v>5.9619999999999997</v>
          </cell>
          <cell r="W8430">
            <v>5.9619999999999997</v>
          </cell>
        </row>
        <row r="8431">
          <cell r="I8431" t="str">
            <v>祁阳县龙溪村历史文化村通景公路（二期）</v>
          </cell>
          <cell r="J8431" t="str">
            <v>131302F4311210003</v>
          </cell>
          <cell r="K8431" t="str">
            <v>通景公路</v>
          </cell>
          <cell r="L8431" t="str">
            <v>三类地区</v>
          </cell>
          <cell r="M8431"/>
          <cell r="N8431" t="str">
            <v>升级改造（提质改造）</v>
          </cell>
          <cell r="O8431" t="str">
            <v>龙溪村传统村落</v>
          </cell>
          <cell r="R8431" t="str">
            <v>3.5</v>
          </cell>
          <cell r="S8431" t="str">
            <v>6</v>
          </cell>
          <cell r="T8431" t="str">
            <v>无</v>
          </cell>
          <cell r="U8431">
            <v>0</v>
          </cell>
          <cell r="V8431">
            <v>0.8</v>
          </cell>
          <cell r="W8431">
            <v>0.83699999999999997</v>
          </cell>
        </row>
        <row r="8432">
          <cell r="I8432" t="str">
            <v>祁阳县龙溪村历史文化村通景公路（三期）</v>
          </cell>
          <cell r="J8432" t="str">
            <v>131302F4311210039</v>
          </cell>
          <cell r="K8432" t="str">
            <v>通景公路</v>
          </cell>
          <cell r="L8432" t="str">
            <v>三类地区</v>
          </cell>
          <cell r="M8432"/>
          <cell r="N8432" t="str">
            <v>升级改造（提质改造）</v>
          </cell>
          <cell r="O8432" t="str">
            <v>龙溪村传统村落</v>
          </cell>
          <cell r="R8432" t="str">
            <v>3.5</v>
          </cell>
          <cell r="S8432" t="str">
            <v>6</v>
          </cell>
          <cell r="T8432" t="str">
            <v>C891431121</v>
          </cell>
          <cell r="U8432">
            <v>0</v>
          </cell>
          <cell r="V8432">
            <v>0.74399999999999999</v>
          </cell>
          <cell r="W8432">
            <v>0.74399999999999999</v>
          </cell>
        </row>
        <row r="8433">
          <cell r="I8433" t="str">
            <v>祁阳县龙溪村历史文化村通景公路（一期）</v>
          </cell>
          <cell r="J8433" t="str">
            <v>131302F4311210002</v>
          </cell>
          <cell r="K8433" t="str">
            <v>通景公路</v>
          </cell>
          <cell r="L8433" t="str">
            <v>三类地区</v>
          </cell>
          <cell r="M8433"/>
          <cell r="N8433" t="str">
            <v>新建</v>
          </cell>
          <cell r="O8433" t="str">
            <v>龙溪村传统村落</v>
          </cell>
          <cell r="R8433" t="str">
            <v>3.5</v>
          </cell>
          <cell r="S8433" t="str">
            <v>6</v>
          </cell>
          <cell r="T8433" t="str">
            <v>无</v>
          </cell>
          <cell r="U8433">
            <v>0</v>
          </cell>
          <cell r="V8433">
            <v>1.6</v>
          </cell>
          <cell r="W8433">
            <v>1.6</v>
          </cell>
        </row>
        <row r="8434">
          <cell r="I8434" t="str">
            <v>汤家岭休闲山庄通景公路</v>
          </cell>
          <cell r="J8434" t="str">
            <v>131302F4311210047</v>
          </cell>
          <cell r="K8434" t="str">
            <v>通景公路</v>
          </cell>
          <cell r="L8434" t="str">
            <v>三类地区</v>
          </cell>
          <cell r="M8434"/>
          <cell r="N8434" t="str">
            <v>升级改造（提质改造）</v>
          </cell>
          <cell r="O8434" t="str">
            <v>汤家岭休闲山庄</v>
          </cell>
          <cell r="R8434" t="str">
            <v>4.5</v>
          </cell>
          <cell r="S8434" t="str">
            <v>6</v>
          </cell>
          <cell r="T8434" t="str">
            <v>X060431121</v>
          </cell>
          <cell r="U8434">
            <v>0</v>
          </cell>
          <cell r="V8434">
            <v>7.173</v>
          </cell>
          <cell r="W8434">
            <v>7.173</v>
          </cell>
        </row>
        <row r="8435">
          <cell r="I8435" t="str">
            <v>华西休闲山庄通景公路</v>
          </cell>
          <cell r="J8435" t="str">
            <v>131302F4311210049</v>
          </cell>
          <cell r="K8435" t="str">
            <v>通景公路</v>
          </cell>
          <cell r="L8435" t="str">
            <v>三类地区</v>
          </cell>
          <cell r="M8435"/>
          <cell r="N8435" t="str">
            <v>升级改造（提质改造）</v>
          </cell>
          <cell r="O8435" t="str">
            <v>华西休闲山庄</v>
          </cell>
          <cell r="R8435" t="str">
            <v>5</v>
          </cell>
          <cell r="S8435" t="str">
            <v>6</v>
          </cell>
          <cell r="T8435" t="str">
            <v>X059431121</v>
          </cell>
          <cell r="U8435">
            <v>0</v>
          </cell>
          <cell r="V8435">
            <v>9.1270000000000007</v>
          </cell>
          <cell r="W8435">
            <v>9.1270000000000007</v>
          </cell>
        </row>
        <row r="8436">
          <cell r="I8436" t="str">
            <v>蔗塘村传统村落通景公路</v>
          </cell>
          <cell r="J8436" t="str">
            <v>131302F4311210077</v>
          </cell>
          <cell r="K8436" t="str">
            <v>通景公路</v>
          </cell>
          <cell r="L8436" t="str">
            <v>三类地区</v>
          </cell>
          <cell r="M8436"/>
          <cell r="N8436" t="str">
            <v>升级改造（提质改造）</v>
          </cell>
          <cell r="O8436" t="str">
            <v>蔗塘村传统村落</v>
          </cell>
          <cell r="R8436" t="str">
            <v>4.5</v>
          </cell>
          <cell r="S8436" t="str">
            <v>6</v>
          </cell>
          <cell r="T8436" t="str">
            <v>Y735431121</v>
          </cell>
          <cell r="U8436">
            <v>0</v>
          </cell>
          <cell r="V8436">
            <v>5.4720000000000004</v>
          </cell>
          <cell r="W8436">
            <v>5.4720000000000004</v>
          </cell>
        </row>
        <row r="8437">
          <cell r="I8437" t="str">
            <v>民发乡村旅游区通景公路</v>
          </cell>
          <cell r="J8437" t="str">
            <v>131302F4311210087</v>
          </cell>
          <cell r="K8437" t="str">
            <v>通景公路</v>
          </cell>
          <cell r="L8437" t="str">
            <v>三类地区</v>
          </cell>
          <cell r="M8437"/>
          <cell r="N8437" t="str">
            <v>升级改造（提质改造）</v>
          </cell>
          <cell r="O8437" t="str">
            <v>民发度假休闲庄园</v>
          </cell>
          <cell r="R8437" t="str">
            <v>4.5</v>
          </cell>
          <cell r="S8437" t="str">
            <v>6</v>
          </cell>
          <cell r="T8437" t="str">
            <v>X005431121</v>
          </cell>
          <cell r="U8437">
            <v>0</v>
          </cell>
          <cell r="V8437">
            <v>2.4140000000000001</v>
          </cell>
          <cell r="W8437">
            <v>2.4140000000000001</v>
          </cell>
        </row>
        <row r="8438">
          <cell r="I8438" t="str">
            <v>永州市祁阳县进宝塘镇枫梓塘村连接路</v>
          </cell>
          <cell r="J8438" t="str">
            <v>131302F4311210089</v>
          </cell>
          <cell r="K8438" t="str">
            <v>通景公路</v>
          </cell>
          <cell r="L8438" t="str">
            <v>三类地区</v>
          </cell>
          <cell r="M8438"/>
          <cell r="O8438" t="str">
            <v>永州市祁阳县进宝塘镇枫梓塘村</v>
          </cell>
          <cell r="R8438" t="str">
            <v>4.5</v>
          </cell>
          <cell r="S8438" t="str">
            <v>6</v>
          </cell>
          <cell r="T8438" t="str">
            <v>C696431121</v>
          </cell>
          <cell r="U8438">
            <v>0</v>
          </cell>
          <cell r="V8438">
            <v>0.61799999999999999</v>
          </cell>
          <cell r="W8438">
            <v>0.61799999999999999</v>
          </cell>
        </row>
        <row r="8439">
          <cell r="I8439" t="str">
            <v>西州新村休闲山庄通景公路</v>
          </cell>
          <cell r="J8439" t="str">
            <v>131302F4311210066</v>
          </cell>
          <cell r="K8439" t="str">
            <v>通景公路</v>
          </cell>
          <cell r="L8439" t="str">
            <v>三类地区</v>
          </cell>
          <cell r="M8439"/>
          <cell r="N8439" t="str">
            <v>升级改造（提质改造）</v>
          </cell>
          <cell r="O8439" t="str">
            <v>西州新村休闲山庄</v>
          </cell>
          <cell r="R8439" t="str">
            <v>4.5</v>
          </cell>
          <cell r="S8439" t="str">
            <v>6</v>
          </cell>
          <cell r="T8439" t="str">
            <v>Y218431121</v>
          </cell>
          <cell r="U8439">
            <v>0</v>
          </cell>
          <cell r="V8439">
            <v>3.58</v>
          </cell>
          <cell r="W8439">
            <v>3.58</v>
          </cell>
        </row>
        <row r="8440">
          <cell r="I8440" t="str">
            <v>湘祁五星农庄通景公路</v>
          </cell>
          <cell r="J8440" t="str">
            <v>131302F4311210044</v>
          </cell>
          <cell r="K8440" t="str">
            <v>通景公路</v>
          </cell>
          <cell r="L8440" t="str">
            <v>三类地区</v>
          </cell>
          <cell r="M8440"/>
          <cell r="N8440" t="str">
            <v>升级改造（提质改造）</v>
          </cell>
          <cell r="O8440" t="str">
            <v>湘祁五星农庄</v>
          </cell>
          <cell r="R8440" t="str">
            <v>5</v>
          </cell>
          <cell r="S8440" t="str">
            <v>6</v>
          </cell>
          <cell r="T8440" t="str">
            <v>X143431121</v>
          </cell>
          <cell r="U8440">
            <v>0</v>
          </cell>
          <cell r="V8440">
            <v>4.3150000000000004</v>
          </cell>
          <cell r="W8440">
            <v>4.3150000000000004</v>
          </cell>
        </row>
        <row r="8441">
          <cell r="I8441" t="str">
            <v>东风休闲山庄通景公路</v>
          </cell>
          <cell r="J8441" t="str">
            <v>131302F4311210053</v>
          </cell>
          <cell r="K8441" t="str">
            <v>通景公路</v>
          </cell>
          <cell r="L8441" t="str">
            <v>三类地区</v>
          </cell>
          <cell r="M8441"/>
          <cell r="N8441" t="str">
            <v>升级改造（提质改造）</v>
          </cell>
          <cell r="O8441" t="str">
            <v>东风休闲山庄</v>
          </cell>
          <cell r="R8441" t="str">
            <v>4.5</v>
          </cell>
          <cell r="S8441" t="str">
            <v>6</v>
          </cell>
          <cell r="T8441" t="str">
            <v>Y758431121</v>
          </cell>
          <cell r="U8441">
            <v>0</v>
          </cell>
          <cell r="V8441">
            <v>1.93</v>
          </cell>
          <cell r="W8441">
            <v>1.93</v>
          </cell>
        </row>
        <row r="8442">
          <cell r="I8442" t="str">
            <v>大江林场旅游通景公路</v>
          </cell>
          <cell r="J8442" t="str">
            <v>131301F4311210004</v>
          </cell>
          <cell r="K8442" t="str">
            <v>通景公路</v>
          </cell>
          <cell r="L8442" t="str">
            <v>三类地区</v>
          </cell>
          <cell r="M8442"/>
          <cell r="N8442" t="str">
            <v>升级改造（提质改造）</v>
          </cell>
          <cell r="O8442" t="str">
            <v>大江森林公园</v>
          </cell>
          <cell r="R8442" t="str">
            <v>5</v>
          </cell>
          <cell r="S8442" t="str">
            <v>6</v>
          </cell>
          <cell r="T8442" t="str">
            <v>X134431121</v>
          </cell>
          <cell r="U8442">
            <v>0</v>
          </cell>
          <cell r="V8442">
            <v>7.2759999999999998</v>
          </cell>
          <cell r="W8442">
            <v>7.2759999999999998</v>
          </cell>
        </row>
        <row r="8443">
          <cell r="I8443" t="str">
            <v>九龙谷生态旅游度假村通景公路</v>
          </cell>
          <cell r="J8443" t="str">
            <v>131302F4311210048</v>
          </cell>
          <cell r="K8443" t="str">
            <v>通景公路</v>
          </cell>
          <cell r="L8443" t="str">
            <v>三类地区</v>
          </cell>
          <cell r="M8443"/>
          <cell r="N8443" t="str">
            <v>升级改造（提质改造）</v>
          </cell>
          <cell r="O8443" t="str">
            <v>九龙谷生态旅游度假村</v>
          </cell>
          <cell r="R8443" t="str">
            <v>5</v>
          </cell>
          <cell r="S8443" t="str">
            <v>6</v>
          </cell>
          <cell r="T8443" t="str">
            <v>X062431121</v>
          </cell>
          <cell r="U8443">
            <v>0</v>
          </cell>
          <cell r="V8443">
            <v>4.7119999999999997</v>
          </cell>
          <cell r="W8443">
            <v>4.7119999999999997</v>
          </cell>
        </row>
        <row r="8444">
          <cell r="I8444" t="str">
            <v>聚友农庄旅游通景公路</v>
          </cell>
          <cell r="J8444" t="str">
            <v>131302F4311210038</v>
          </cell>
          <cell r="K8444" t="str">
            <v>通景公路</v>
          </cell>
          <cell r="L8444" t="str">
            <v>三类地区</v>
          </cell>
          <cell r="M8444"/>
          <cell r="N8444" t="str">
            <v>新建</v>
          </cell>
          <cell r="O8444" t="str">
            <v>聚友农庄</v>
          </cell>
          <cell r="R8444" t="str">
            <v>4.5</v>
          </cell>
          <cell r="S8444" t="str">
            <v>6</v>
          </cell>
          <cell r="T8444" t="str">
            <v>无</v>
          </cell>
          <cell r="U8444">
            <v>0</v>
          </cell>
          <cell r="V8444">
            <v>4.7510000000000003</v>
          </cell>
          <cell r="W8444">
            <v>4.7510000000000003</v>
          </cell>
        </row>
        <row r="8445">
          <cell r="I8445" t="str">
            <v>新塘五星农庄通景公路</v>
          </cell>
          <cell r="J8445" t="str">
            <v>131302F4311210043</v>
          </cell>
          <cell r="K8445" t="str">
            <v>通景公路</v>
          </cell>
          <cell r="L8445" t="str">
            <v>三类地区</v>
          </cell>
          <cell r="M8445"/>
          <cell r="N8445" t="str">
            <v>升级改造（提质改造）</v>
          </cell>
          <cell r="O8445" t="str">
            <v>新塘五星农庄</v>
          </cell>
          <cell r="R8445" t="str">
            <v>5</v>
          </cell>
          <cell r="S8445" t="str">
            <v>6</v>
          </cell>
          <cell r="T8445" t="str">
            <v>X010431121</v>
          </cell>
          <cell r="U8445">
            <v>0</v>
          </cell>
          <cell r="V8445">
            <v>4.9059999999999997</v>
          </cell>
          <cell r="W8445">
            <v>4.9059999999999997</v>
          </cell>
        </row>
        <row r="8446">
          <cell r="I8446" t="str">
            <v>石佛休闲农庄旅游通景公路</v>
          </cell>
          <cell r="J8446" t="str">
            <v>131302F4311210069</v>
          </cell>
          <cell r="K8446" t="str">
            <v>通景公路</v>
          </cell>
          <cell r="L8446" t="str">
            <v>三类地区</v>
          </cell>
          <cell r="M8446"/>
          <cell r="N8446" t="str">
            <v>升级改造（提质改造）</v>
          </cell>
          <cell r="O8446" t="str">
            <v>石佛休闲农庄</v>
          </cell>
          <cell r="R8446" t="str">
            <v>4.5</v>
          </cell>
          <cell r="S8446" t="str">
            <v>6</v>
          </cell>
          <cell r="T8446" t="str">
            <v>Y497431121</v>
          </cell>
          <cell r="U8446">
            <v>0</v>
          </cell>
          <cell r="V8446">
            <v>6.09</v>
          </cell>
          <cell r="W8446">
            <v>6.09</v>
          </cell>
        </row>
        <row r="8447">
          <cell r="I8447" t="str">
            <v>太平休闲山庄通景路</v>
          </cell>
          <cell r="J8447" t="str">
            <v>131302F4311210076</v>
          </cell>
          <cell r="K8447" t="str">
            <v>通景公路</v>
          </cell>
          <cell r="L8447" t="str">
            <v>三类地区</v>
          </cell>
          <cell r="M8447"/>
          <cell r="N8447" t="str">
            <v>升级改造（提质改造）</v>
          </cell>
          <cell r="O8447" t="str">
            <v>太平休闲山庄</v>
          </cell>
          <cell r="R8447" t="str">
            <v>4.5</v>
          </cell>
          <cell r="S8447" t="str">
            <v>6</v>
          </cell>
          <cell r="T8447" t="str">
            <v>Y043431121</v>
          </cell>
          <cell r="U8447">
            <v>0</v>
          </cell>
          <cell r="V8447">
            <v>7.2629999999999999</v>
          </cell>
          <cell r="W8447">
            <v>7.2629999999999999</v>
          </cell>
        </row>
        <row r="8448">
          <cell r="I8448" t="str">
            <v>三联村休闲山庄通景公路</v>
          </cell>
          <cell r="J8448" t="str">
            <v>131302F4311210062</v>
          </cell>
          <cell r="K8448" t="str">
            <v>通景公路</v>
          </cell>
          <cell r="L8448" t="str">
            <v>三类地区</v>
          </cell>
          <cell r="M8448"/>
          <cell r="N8448" t="str">
            <v>升级改造（提质改造）</v>
          </cell>
          <cell r="O8448" t="str">
            <v>三联村休闲山庄</v>
          </cell>
          <cell r="R8448" t="str">
            <v>4.5</v>
          </cell>
          <cell r="S8448" t="str">
            <v>6</v>
          </cell>
          <cell r="T8448" t="str">
            <v>Y238431121</v>
          </cell>
          <cell r="U8448">
            <v>0</v>
          </cell>
          <cell r="V8448">
            <v>4.57</v>
          </cell>
          <cell r="W8448">
            <v>4.57</v>
          </cell>
        </row>
        <row r="8449">
          <cell r="I8449" t="str">
            <v>同德堂休闲农庄旅游通景公路</v>
          </cell>
          <cell r="J8449" t="str">
            <v>131302F4311210072</v>
          </cell>
          <cell r="K8449" t="str">
            <v>通景公路</v>
          </cell>
          <cell r="L8449" t="str">
            <v>三类地区</v>
          </cell>
          <cell r="M8449"/>
          <cell r="N8449" t="str">
            <v>升级改造（提质改造）</v>
          </cell>
          <cell r="O8449" t="str">
            <v>同德堂休闲农庄</v>
          </cell>
          <cell r="R8449" t="str">
            <v>4.5</v>
          </cell>
          <cell r="S8449" t="str">
            <v>6</v>
          </cell>
          <cell r="T8449" t="str">
            <v>Y004431121</v>
          </cell>
          <cell r="U8449">
            <v>0</v>
          </cell>
          <cell r="V8449">
            <v>8.6460000000000008</v>
          </cell>
          <cell r="W8449">
            <v>8.6460000000000008</v>
          </cell>
        </row>
        <row r="8450">
          <cell r="I8450" t="str">
            <v>龙口冲村休闲山庄通景公路</v>
          </cell>
          <cell r="J8450" t="str">
            <v>131302F4311210064</v>
          </cell>
          <cell r="K8450" t="str">
            <v>通景公路</v>
          </cell>
          <cell r="L8450" t="str">
            <v>三类地区</v>
          </cell>
          <cell r="M8450"/>
          <cell r="N8450" t="str">
            <v>升级改造（提质改造）</v>
          </cell>
          <cell r="O8450" t="str">
            <v>龙口冲村休闲山庄</v>
          </cell>
          <cell r="R8450" t="str">
            <v>4.5</v>
          </cell>
          <cell r="S8450" t="str">
            <v>6</v>
          </cell>
          <cell r="T8450" t="str">
            <v>无</v>
          </cell>
          <cell r="U8450">
            <v>0</v>
          </cell>
          <cell r="V8450">
            <v>6.18</v>
          </cell>
          <cell r="W8450">
            <v>6.18</v>
          </cell>
        </row>
        <row r="8451">
          <cell r="I8451" t="str">
            <v>龙凼村景区旅游通景公路（二期）</v>
          </cell>
          <cell r="J8451" t="str">
            <v>131301F4311210005</v>
          </cell>
          <cell r="K8451" t="str">
            <v>通景公路</v>
          </cell>
          <cell r="L8451" t="str">
            <v>三类地区</v>
          </cell>
          <cell r="M8451"/>
          <cell r="N8451" t="str">
            <v>升级改造（提质改造）</v>
          </cell>
          <cell r="O8451" t="str">
            <v>龙凼景区</v>
          </cell>
          <cell r="R8451" t="str">
            <v>3.5</v>
          </cell>
          <cell r="S8451" t="str">
            <v>6</v>
          </cell>
          <cell r="T8451" t="str">
            <v>Y232431121</v>
          </cell>
          <cell r="U8451">
            <v>0</v>
          </cell>
          <cell r="V8451">
            <v>8.4049999999999994</v>
          </cell>
          <cell r="W8451">
            <v>8.4049999999999994</v>
          </cell>
        </row>
        <row r="8452">
          <cell r="I8452" t="str">
            <v>满明村休闲山庄通景公路</v>
          </cell>
          <cell r="J8452" t="str">
            <v>131302F4311210080</v>
          </cell>
          <cell r="K8452" t="str">
            <v>通景公路</v>
          </cell>
          <cell r="L8452" t="str">
            <v>三类地区</v>
          </cell>
          <cell r="M8452"/>
          <cell r="N8452" t="str">
            <v>升级改造（提质改造）</v>
          </cell>
          <cell r="O8452" t="str">
            <v>满明村休闲山庄</v>
          </cell>
          <cell r="R8452" t="str">
            <v>4.5</v>
          </cell>
          <cell r="S8452" t="str">
            <v>6</v>
          </cell>
          <cell r="T8452" t="str">
            <v>Y036431121</v>
          </cell>
          <cell r="U8452">
            <v>0</v>
          </cell>
          <cell r="V8452">
            <v>4.9850000000000003</v>
          </cell>
          <cell r="W8452">
            <v>4.9850000000000003</v>
          </cell>
        </row>
        <row r="8453">
          <cell r="I8453" t="str">
            <v>桥梓塘村五星休闲农庄旅游通景公路</v>
          </cell>
          <cell r="J8453" t="str">
            <v>131302F4311210086</v>
          </cell>
          <cell r="K8453" t="str">
            <v>通景公路</v>
          </cell>
          <cell r="L8453" t="str">
            <v>三类地区</v>
          </cell>
          <cell r="M8453"/>
          <cell r="N8453" t="str">
            <v>升级改造（提质改造）</v>
          </cell>
          <cell r="O8453" t="str">
            <v>桥梓塘村五星休闲农庄</v>
          </cell>
          <cell r="R8453" t="str">
            <v>3.5</v>
          </cell>
          <cell r="S8453" t="str">
            <v>6</v>
          </cell>
          <cell r="T8453" t="str">
            <v>C395431121</v>
          </cell>
          <cell r="U8453">
            <v>0</v>
          </cell>
          <cell r="V8453">
            <v>1.242</v>
          </cell>
          <cell r="W8453">
            <v>1.242</v>
          </cell>
        </row>
        <row r="8454">
          <cell r="I8454" t="str">
            <v>幸福休闲农庄旅游通景公路</v>
          </cell>
          <cell r="J8454" t="str">
            <v>131302F4311210078</v>
          </cell>
          <cell r="K8454" t="str">
            <v>通景公路</v>
          </cell>
          <cell r="L8454" t="str">
            <v>三类地区</v>
          </cell>
          <cell r="M8454"/>
          <cell r="N8454" t="str">
            <v>升级改造（提质改造）</v>
          </cell>
          <cell r="O8454" t="str">
            <v>幸福休闲农庄</v>
          </cell>
          <cell r="R8454" t="str">
            <v>4.5</v>
          </cell>
          <cell r="S8454" t="str">
            <v>6</v>
          </cell>
          <cell r="T8454" t="str">
            <v>Y215431121</v>
          </cell>
          <cell r="U8454">
            <v>0</v>
          </cell>
          <cell r="V8454">
            <v>5.3769999999999998</v>
          </cell>
          <cell r="W8454">
            <v>5.3769999999999998</v>
          </cell>
        </row>
        <row r="8455">
          <cell r="I8455" t="str">
            <v>祁阳县永州市祁阳县进宝塘镇陈朝村通景路</v>
          </cell>
          <cell r="J8455" t="str">
            <v>131302F4311210090</v>
          </cell>
          <cell r="K8455" t="str">
            <v>通景公路</v>
          </cell>
          <cell r="L8455" t="str">
            <v>三类地区</v>
          </cell>
          <cell r="M8455"/>
          <cell r="N8455" t="str">
            <v>升级改造（提质改造）</v>
          </cell>
          <cell r="O8455" t="str">
            <v>永州市祁阳县进宝塘镇陈朝村</v>
          </cell>
          <cell r="R8455" t="str">
            <v>3.5</v>
          </cell>
          <cell r="S8455" t="str">
            <v>6</v>
          </cell>
          <cell r="T8455" t="str">
            <v>无</v>
          </cell>
          <cell r="U8455">
            <v>0</v>
          </cell>
          <cell r="V8455">
            <v>3.72</v>
          </cell>
          <cell r="W8455">
            <v>3.72</v>
          </cell>
        </row>
        <row r="8456">
          <cell r="I8456" t="str">
            <v>五爱乡村旅游区通景公路</v>
          </cell>
          <cell r="J8456" t="str">
            <v>131302F4311210055</v>
          </cell>
          <cell r="K8456" t="str">
            <v>通景公路</v>
          </cell>
          <cell r="L8456" t="str">
            <v>三类地区</v>
          </cell>
          <cell r="M8456"/>
          <cell r="N8456" t="str">
            <v>升级改造（提质改造）</v>
          </cell>
          <cell r="O8456" t="str">
            <v>五爱乡村旅游区</v>
          </cell>
          <cell r="R8456" t="str">
            <v>5</v>
          </cell>
          <cell r="S8456" t="str">
            <v>6</v>
          </cell>
          <cell r="T8456" t="str">
            <v>Y005431121</v>
          </cell>
          <cell r="U8456">
            <v>0</v>
          </cell>
          <cell r="V8456">
            <v>6.7629999999999999</v>
          </cell>
          <cell r="W8456">
            <v>6.7629999999999999</v>
          </cell>
        </row>
        <row r="8457">
          <cell r="I8457" t="str">
            <v>新程村休闲山庄通景公路</v>
          </cell>
          <cell r="J8457" t="str">
            <v>131302F4311210063</v>
          </cell>
          <cell r="K8457" t="str">
            <v>通景公路</v>
          </cell>
          <cell r="L8457" t="str">
            <v>三类地区</v>
          </cell>
          <cell r="M8457"/>
          <cell r="N8457" t="str">
            <v>升级改造（提质改造）</v>
          </cell>
          <cell r="O8457" t="str">
            <v>新程村休闲山庄</v>
          </cell>
          <cell r="R8457" t="str">
            <v>4.5</v>
          </cell>
          <cell r="S8457" t="str">
            <v>6</v>
          </cell>
          <cell r="T8457" t="str">
            <v>Y225431121</v>
          </cell>
          <cell r="U8457">
            <v>0</v>
          </cell>
          <cell r="V8457">
            <v>3.5680000000000001</v>
          </cell>
          <cell r="W8457">
            <v>3.5680000000000001</v>
          </cell>
        </row>
        <row r="8458">
          <cell r="I8458" t="str">
            <v>戴家湾休闲山庄旅游通景公路</v>
          </cell>
          <cell r="J8458" t="str">
            <v>131302F4311210041</v>
          </cell>
          <cell r="K8458" t="str">
            <v>通景公路</v>
          </cell>
          <cell r="L8458" t="str">
            <v>三类地区</v>
          </cell>
          <cell r="M8458"/>
          <cell r="N8458" t="str">
            <v>新建</v>
          </cell>
          <cell r="O8458" t="str">
            <v>戴家湾休闲山庄</v>
          </cell>
          <cell r="R8458" t="str">
            <v>3.5</v>
          </cell>
          <cell r="S8458" t="str">
            <v>6</v>
          </cell>
          <cell r="T8458" t="str">
            <v>无</v>
          </cell>
          <cell r="U8458">
            <v>0</v>
          </cell>
          <cell r="V8458">
            <v>1.03</v>
          </cell>
          <cell r="W8458">
            <v>1.03</v>
          </cell>
        </row>
        <row r="8459">
          <cell r="I8459" t="str">
            <v>观音滩镇八尺村通景公路</v>
          </cell>
          <cell r="J8459" t="str">
            <v>131302F4311210028</v>
          </cell>
          <cell r="K8459" t="str">
            <v>通景公路</v>
          </cell>
          <cell r="L8459" t="str">
            <v>三类地区</v>
          </cell>
          <cell r="M8459"/>
          <cell r="N8459" t="str">
            <v>升级改造（提质改造）</v>
          </cell>
          <cell r="O8459" t="str">
            <v>八尺村</v>
          </cell>
          <cell r="R8459" t="str">
            <v>3.5</v>
          </cell>
          <cell r="S8459" t="str">
            <v>6</v>
          </cell>
          <cell r="T8459" t="str">
            <v>C633431121</v>
          </cell>
          <cell r="U8459">
            <v>0</v>
          </cell>
          <cell r="V8459">
            <v>2.0030000000000001</v>
          </cell>
          <cell r="W8459">
            <v>2.0030000000000001</v>
          </cell>
        </row>
        <row r="8460">
          <cell r="I8460" t="str">
            <v>董家埠村传统村落旅游集散公路</v>
          </cell>
          <cell r="J8460" t="str">
            <v>131301F4311210015</v>
          </cell>
          <cell r="K8460" t="str">
            <v>通景公路</v>
          </cell>
          <cell r="L8460" t="str">
            <v>三类地区</v>
          </cell>
          <cell r="M8460"/>
          <cell r="N8460" t="str">
            <v>升级改造（提质改造）</v>
          </cell>
          <cell r="O8460" t="str">
            <v>董家埠村传统村落</v>
          </cell>
          <cell r="R8460" t="str">
            <v>5</v>
          </cell>
          <cell r="S8460" t="str">
            <v>6</v>
          </cell>
          <cell r="T8460" t="str">
            <v>无</v>
          </cell>
          <cell r="U8460">
            <v>0</v>
          </cell>
          <cell r="V8460">
            <v>2.17</v>
          </cell>
          <cell r="W8460">
            <v>2.17</v>
          </cell>
        </row>
        <row r="8461">
          <cell r="I8461" t="str">
            <v>金凤休闲农庄旅游通景公路</v>
          </cell>
          <cell r="J8461" t="str">
            <v>131302F4311210082</v>
          </cell>
          <cell r="K8461" t="str">
            <v>通景公路</v>
          </cell>
          <cell r="L8461" t="str">
            <v>三类地区</v>
          </cell>
          <cell r="M8461"/>
          <cell r="N8461" t="str">
            <v>新建</v>
          </cell>
          <cell r="O8461" t="str">
            <v>金凤休闲农庄</v>
          </cell>
          <cell r="R8461" t="str">
            <v>4.5</v>
          </cell>
          <cell r="S8461" t="str">
            <v>6</v>
          </cell>
          <cell r="T8461" t="str">
            <v>Y754431121</v>
          </cell>
          <cell r="U8461">
            <v>0</v>
          </cell>
          <cell r="V8461">
            <v>4.7510000000000003</v>
          </cell>
          <cell r="W8461">
            <v>4.7510000000000003</v>
          </cell>
        </row>
        <row r="8462">
          <cell r="I8462" t="str">
            <v>天明山庄旅游集散路</v>
          </cell>
          <cell r="J8462" t="str">
            <v>131302F4311210092</v>
          </cell>
          <cell r="K8462" t="str">
            <v>通景公路</v>
          </cell>
          <cell r="L8462" t="str">
            <v>三类地区</v>
          </cell>
          <cell r="M8462"/>
          <cell r="N8462" t="str">
            <v>升级改造（提质改造）</v>
          </cell>
          <cell r="O8462" t="str">
            <v>天明山庄</v>
          </cell>
          <cell r="R8462" t="str">
            <v>5</v>
          </cell>
          <cell r="S8462" t="str">
            <v>6</v>
          </cell>
          <cell r="T8462" t="str">
            <v>无</v>
          </cell>
          <cell r="U8462">
            <v>0</v>
          </cell>
          <cell r="V8462">
            <v>10.943</v>
          </cell>
          <cell r="W8462">
            <v>10.943</v>
          </cell>
        </row>
        <row r="8463">
          <cell r="I8463" t="str">
            <v>新华村休闲山庄通景公路</v>
          </cell>
          <cell r="J8463" t="str">
            <v>131302F4311210070</v>
          </cell>
          <cell r="K8463" t="str">
            <v>通景公路</v>
          </cell>
          <cell r="L8463" t="str">
            <v>三类地区</v>
          </cell>
          <cell r="M8463"/>
          <cell r="N8463" t="str">
            <v>升级改造（提质改造）</v>
          </cell>
          <cell r="O8463" t="str">
            <v>新华村休闲山庄</v>
          </cell>
          <cell r="R8463" t="str">
            <v>4.5</v>
          </cell>
          <cell r="S8463" t="str">
            <v>6</v>
          </cell>
          <cell r="T8463" t="str">
            <v>Y039431121</v>
          </cell>
          <cell r="U8463">
            <v>0</v>
          </cell>
          <cell r="V8463">
            <v>3.5</v>
          </cell>
          <cell r="W8463">
            <v>3.5</v>
          </cell>
        </row>
        <row r="8464">
          <cell r="I8464" t="str">
            <v>上百里村休闲山庄通景公路</v>
          </cell>
          <cell r="J8464" t="str">
            <v>131302F4311210067</v>
          </cell>
          <cell r="K8464" t="str">
            <v>通景公路</v>
          </cell>
          <cell r="L8464" t="str">
            <v>三类地区</v>
          </cell>
          <cell r="M8464"/>
          <cell r="N8464" t="str">
            <v>升级改造（提质改造）</v>
          </cell>
          <cell r="O8464" t="str">
            <v>上百里村休闲山庄</v>
          </cell>
          <cell r="R8464" t="str">
            <v>4.5</v>
          </cell>
          <cell r="S8464" t="str">
            <v>6</v>
          </cell>
          <cell r="T8464" t="str">
            <v>Y044431121</v>
          </cell>
          <cell r="U8464">
            <v>0</v>
          </cell>
          <cell r="V8464">
            <v>11.077</v>
          </cell>
          <cell r="W8464">
            <v>11.077</v>
          </cell>
        </row>
        <row r="8465">
          <cell r="I8465" t="str">
            <v>联盟村休闲山庄通景公路</v>
          </cell>
          <cell r="J8465" t="str">
            <v>131302F4311210075</v>
          </cell>
          <cell r="K8465" t="str">
            <v>通景公路</v>
          </cell>
          <cell r="L8465" t="str">
            <v>三类地区</v>
          </cell>
          <cell r="M8465"/>
          <cell r="N8465" t="str">
            <v>升级改造（提质改造）</v>
          </cell>
          <cell r="O8465" t="str">
            <v>联盟村休闲山庄</v>
          </cell>
          <cell r="R8465" t="str">
            <v>4.5</v>
          </cell>
          <cell r="S8465" t="str">
            <v>6</v>
          </cell>
          <cell r="T8465" t="str">
            <v>Y513431121</v>
          </cell>
          <cell r="U8465">
            <v>0</v>
          </cell>
          <cell r="V8465">
            <v>2.98</v>
          </cell>
          <cell r="W8465">
            <v>2.98</v>
          </cell>
        </row>
        <row r="8466">
          <cell r="I8466" t="str">
            <v>元贝里村休闲山庄通景公路</v>
          </cell>
          <cell r="J8466" t="str">
            <v>131302F4311210068</v>
          </cell>
          <cell r="K8466" t="str">
            <v>通景公路</v>
          </cell>
          <cell r="L8466" t="str">
            <v>三类地区</v>
          </cell>
          <cell r="M8466"/>
          <cell r="N8466" t="str">
            <v>升级改造（提质改造）</v>
          </cell>
          <cell r="O8466" t="str">
            <v>元贝里村休闲山庄</v>
          </cell>
          <cell r="R8466" t="str">
            <v>4.5</v>
          </cell>
          <cell r="S8466" t="str">
            <v>6</v>
          </cell>
          <cell r="T8466" t="str">
            <v>Y219431121</v>
          </cell>
          <cell r="U8466">
            <v>0</v>
          </cell>
          <cell r="V8466">
            <v>3.9390000000000001</v>
          </cell>
          <cell r="W8466">
            <v>3.9390000000000001</v>
          </cell>
        </row>
        <row r="8467">
          <cell r="I8467" t="str">
            <v>江山村特色旅游示范园连接路</v>
          </cell>
          <cell r="J8467" t="str">
            <v>1312F4311210059</v>
          </cell>
          <cell r="K8467" t="str">
            <v>通景公路</v>
          </cell>
          <cell r="L8467" t="str">
            <v>三类地区</v>
          </cell>
          <cell r="M8467"/>
          <cell r="N8467" t="str">
            <v>新建</v>
          </cell>
          <cell r="O8467" t="str">
            <v>江山村乡村旅游示范区</v>
          </cell>
          <cell r="R8467" t="str">
            <v>3.5</v>
          </cell>
          <cell r="S8467" t="str">
            <v>6</v>
          </cell>
          <cell r="T8467" t="str">
            <v>无</v>
          </cell>
          <cell r="U8467">
            <v>0</v>
          </cell>
          <cell r="V8467">
            <v>0.5</v>
          </cell>
          <cell r="W8467">
            <v>0.5</v>
          </cell>
        </row>
        <row r="8468">
          <cell r="I8468" t="str">
            <v>种田村休闲山庄通景公路</v>
          </cell>
          <cell r="J8468" t="str">
            <v>131302F4311210065</v>
          </cell>
          <cell r="K8468" t="str">
            <v>通景公路</v>
          </cell>
          <cell r="L8468" t="str">
            <v>三类地区</v>
          </cell>
          <cell r="M8468"/>
          <cell r="N8468" t="str">
            <v>升级改造（提质改造）</v>
          </cell>
          <cell r="O8468" t="str">
            <v>种田村休闲山庄</v>
          </cell>
          <cell r="R8468" t="str">
            <v>4.5</v>
          </cell>
          <cell r="S8468" t="str">
            <v>6</v>
          </cell>
          <cell r="T8468" t="str">
            <v>Y742431121</v>
          </cell>
          <cell r="U8468">
            <v>0</v>
          </cell>
          <cell r="V8468">
            <v>2.1869999999999998</v>
          </cell>
          <cell r="W8468">
            <v>2.1869999999999998</v>
          </cell>
        </row>
        <row r="8469">
          <cell r="I8469" t="str">
            <v>八一塘休闲山庄旅游通景公路</v>
          </cell>
          <cell r="J8469" t="str">
            <v>131302F4311210046</v>
          </cell>
          <cell r="K8469" t="str">
            <v>通景公路</v>
          </cell>
          <cell r="L8469" t="str">
            <v>三类地区</v>
          </cell>
          <cell r="M8469"/>
          <cell r="N8469" t="str">
            <v>升级改造（提质改造）</v>
          </cell>
          <cell r="O8469" t="str">
            <v>八一塘休闲山庄</v>
          </cell>
          <cell r="R8469" t="str">
            <v>3.5</v>
          </cell>
          <cell r="S8469" t="str">
            <v>6</v>
          </cell>
          <cell r="T8469" t="str">
            <v>CZ06431121</v>
          </cell>
          <cell r="U8469">
            <v>0</v>
          </cell>
          <cell r="V8469">
            <v>3.988</v>
          </cell>
          <cell r="W8469">
            <v>3.988</v>
          </cell>
        </row>
        <row r="8470">
          <cell r="I8470" t="str">
            <v>杨司桥休闲农庄通景公路</v>
          </cell>
          <cell r="J8470" t="str">
            <v>131302F4311210083</v>
          </cell>
          <cell r="K8470" t="str">
            <v>通景公路</v>
          </cell>
          <cell r="L8470" t="str">
            <v>三类地区</v>
          </cell>
          <cell r="M8470"/>
          <cell r="N8470" t="str">
            <v>新建</v>
          </cell>
          <cell r="O8470" t="str">
            <v>杨司桥休闲农庄</v>
          </cell>
          <cell r="R8470" t="str">
            <v>3.5</v>
          </cell>
          <cell r="S8470" t="str">
            <v>6</v>
          </cell>
          <cell r="T8470" t="str">
            <v>无</v>
          </cell>
          <cell r="U8470">
            <v>0</v>
          </cell>
          <cell r="V8470">
            <v>1.6659999999999999</v>
          </cell>
          <cell r="W8470">
            <v>1.6659999999999999</v>
          </cell>
        </row>
        <row r="8471">
          <cell r="I8471" t="str">
            <v>G207经红岭山陵园、荷池至沉香寺景区连接路</v>
          </cell>
          <cell r="J8471" t="str">
            <v>131301F4311220001</v>
          </cell>
          <cell r="K8471" t="str">
            <v>通景公路</v>
          </cell>
          <cell r="L8471" t="str">
            <v>三类地区</v>
          </cell>
          <cell r="M8471"/>
          <cell r="N8471" t="str">
            <v>升级改造（提质改造）</v>
          </cell>
          <cell r="O8471" t="str">
            <v>沉香寺景区</v>
          </cell>
          <cell r="R8471" t="str">
            <v>4.5</v>
          </cell>
          <cell r="S8471" t="str">
            <v>7</v>
          </cell>
          <cell r="T8471" t="str">
            <v>Y104431122</v>
          </cell>
          <cell r="U8471">
            <v>0</v>
          </cell>
          <cell r="V8471">
            <v>15.2</v>
          </cell>
          <cell r="W8471">
            <v>15.2</v>
          </cell>
        </row>
        <row r="8472">
          <cell r="I8472" t="str">
            <v>大盛至弄子景区公路</v>
          </cell>
          <cell r="J8472" t="str">
            <v>131302F4311220013</v>
          </cell>
          <cell r="K8472" t="str">
            <v>通景公路</v>
          </cell>
          <cell r="L8472" t="str">
            <v>三类地区</v>
          </cell>
          <cell r="M8472"/>
          <cell r="N8472" t="str">
            <v>升级改造（提质改造）</v>
          </cell>
          <cell r="O8472" t="str">
            <v>弄子景区，金江湖景区</v>
          </cell>
          <cell r="R8472" t="str">
            <v>4.5</v>
          </cell>
          <cell r="S8472" t="str">
            <v>7</v>
          </cell>
          <cell r="T8472" t="str">
            <v>C039431122</v>
          </cell>
          <cell r="U8472">
            <v>0</v>
          </cell>
          <cell r="V8472">
            <v>9.25</v>
          </cell>
          <cell r="W8472">
            <v>9.25</v>
          </cell>
        </row>
        <row r="8473">
          <cell r="I8473" t="str">
            <v>东安县溪水以南·花境花海景区通景路</v>
          </cell>
          <cell r="J8473" t="str">
            <v>13130201F4311220001</v>
          </cell>
          <cell r="K8473" t="str">
            <v>通景公路</v>
          </cell>
          <cell r="L8473" t="str">
            <v>三类地区</v>
          </cell>
          <cell r="M8473"/>
          <cell r="N8473" t="str">
            <v>新建</v>
          </cell>
          <cell r="O8473" t="str">
            <v>溪水以南·花境花海景区</v>
          </cell>
          <cell r="R8473" t="str">
            <v>0</v>
          </cell>
          <cell r="S8473" t="str">
            <v>6.5</v>
          </cell>
          <cell r="T8473" t="str">
            <v>无</v>
          </cell>
          <cell r="U8473">
            <v>0</v>
          </cell>
          <cell r="V8473">
            <v>5</v>
          </cell>
          <cell r="W8473">
            <v>5</v>
          </cell>
        </row>
        <row r="8474">
          <cell r="I8474" t="str">
            <v>横塘传统村落周家大院公路</v>
          </cell>
          <cell r="J8474" t="str">
            <v>131302F4311220008</v>
          </cell>
          <cell r="K8474" t="str">
            <v>通景公路</v>
          </cell>
          <cell r="L8474" t="str">
            <v>三类地区</v>
          </cell>
          <cell r="M8474"/>
          <cell r="N8474" t="str">
            <v>新建</v>
          </cell>
          <cell r="O8474" t="str">
            <v>永州市东安县横塘镇横塘村</v>
          </cell>
          <cell r="R8474" t="str">
            <v>3.5</v>
          </cell>
          <cell r="S8474" t="str">
            <v>7</v>
          </cell>
          <cell r="T8474" t="str">
            <v>X003431122</v>
          </cell>
          <cell r="U8474">
            <v>0</v>
          </cell>
          <cell r="V8474">
            <v>1.65</v>
          </cell>
          <cell r="W8474">
            <v>1.65</v>
          </cell>
        </row>
        <row r="8475">
          <cell r="I8475" t="str">
            <v>塘夫至高岩景区公路</v>
          </cell>
          <cell r="J8475" t="str">
            <v>131302F4311220009</v>
          </cell>
          <cell r="K8475" t="str">
            <v>通景公路</v>
          </cell>
          <cell r="L8475" t="str">
            <v>三类地区</v>
          </cell>
          <cell r="M8475"/>
          <cell r="N8475" t="str">
            <v>升级改造（提质改造）</v>
          </cell>
          <cell r="O8475" t="str">
            <v>高岩景区</v>
          </cell>
          <cell r="R8475" t="str">
            <v>5</v>
          </cell>
          <cell r="S8475" t="str">
            <v>7</v>
          </cell>
          <cell r="T8475" t="str">
            <v>X074431122</v>
          </cell>
          <cell r="U8475">
            <v>0</v>
          </cell>
          <cell r="V8475">
            <v>13.08</v>
          </cell>
          <cell r="W8475">
            <v>13.08</v>
          </cell>
        </row>
        <row r="8476">
          <cell r="I8476" t="str">
            <v>霞栖至大江源景区公路</v>
          </cell>
          <cell r="J8476" t="str">
            <v>131302F4311220010</v>
          </cell>
          <cell r="K8476" t="str">
            <v>通景公路</v>
          </cell>
          <cell r="L8476" t="str">
            <v>三类地区</v>
          </cell>
          <cell r="M8476"/>
          <cell r="N8476" t="str">
            <v>升级改造（提质改造）</v>
          </cell>
          <cell r="O8476" t="str">
            <v>大江源景区</v>
          </cell>
          <cell r="R8476" t="str">
            <v>4.5</v>
          </cell>
          <cell r="S8476" t="str">
            <v>7</v>
          </cell>
          <cell r="T8476" t="str">
            <v>X136431122</v>
          </cell>
          <cell r="U8476">
            <v>0</v>
          </cell>
          <cell r="V8476">
            <v>7.63</v>
          </cell>
          <cell r="W8476">
            <v>7.63</v>
          </cell>
        </row>
        <row r="8477">
          <cell r="I8477" t="str">
            <v>赵家井至树德景区公路</v>
          </cell>
          <cell r="J8477" t="str">
            <v>131302F4311220011</v>
          </cell>
          <cell r="K8477" t="str">
            <v>通景公路</v>
          </cell>
          <cell r="L8477" t="str">
            <v>三类地区</v>
          </cell>
          <cell r="M8477"/>
          <cell r="N8477" t="str">
            <v>升级改造（提质改造）</v>
          </cell>
          <cell r="O8477" t="str">
            <v>树德景区</v>
          </cell>
          <cell r="R8477" t="str">
            <v>0</v>
          </cell>
          <cell r="S8477" t="str">
            <v>12</v>
          </cell>
          <cell r="T8477" t="str">
            <v>无</v>
          </cell>
          <cell r="U8477">
            <v>0</v>
          </cell>
          <cell r="V8477">
            <v>0.65</v>
          </cell>
          <cell r="W8477">
            <v>0.65</v>
          </cell>
        </row>
        <row r="8478">
          <cell r="I8478" t="str">
            <v>观音山原生态观光农庄（永州市观音山原生态观光农业有连接路</v>
          </cell>
          <cell r="J8478" t="str">
            <v>13130201F4311230003</v>
          </cell>
          <cell r="K8478" t="str">
            <v>通景公路</v>
          </cell>
          <cell r="L8478" t="str">
            <v>二类地区</v>
          </cell>
          <cell r="M8478" t="str">
            <v>省级贫困县</v>
          </cell>
          <cell r="N8478" t="str">
            <v>升级改造（提质改造）</v>
          </cell>
          <cell r="O8478" t="str">
            <v>观音山原生态观光农庄（永州市观音山原生态观光农业有</v>
          </cell>
          <cell r="R8478" t="str">
            <v>5</v>
          </cell>
          <cell r="S8478" t="str">
            <v>6</v>
          </cell>
          <cell r="T8478" t="str">
            <v>X002431123</v>
          </cell>
          <cell r="U8478">
            <v>12.920999999999999</v>
          </cell>
          <cell r="V8478">
            <v>23.263000000000002</v>
          </cell>
          <cell r="W8478">
            <v>10.342000000000001</v>
          </cell>
        </row>
        <row r="8479">
          <cell r="I8479" t="str">
            <v>廖家、荷叶塘、万里塘通景路</v>
          </cell>
          <cell r="J8479" t="str">
            <v>131302F4311230010</v>
          </cell>
          <cell r="K8479" t="str">
            <v>通景公路</v>
          </cell>
          <cell r="L8479" t="str">
            <v>二类地区</v>
          </cell>
          <cell r="M8479" t="str">
            <v>省级贫困县</v>
          </cell>
          <cell r="N8479" t="str">
            <v>升级改造（提质改造）</v>
          </cell>
          <cell r="O8479" t="str">
            <v>两江口电站、荷叶塘天坑、黄江源瀑布、万里塘</v>
          </cell>
          <cell r="R8479" t="str">
            <v>3.5</v>
          </cell>
          <cell r="S8479" t="str">
            <v>6</v>
          </cell>
          <cell r="T8479" t="str">
            <v>Y731431123</v>
          </cell>
          <cell r="U8479">
            <v>8.09</v>
          </cell>
          <cell r="V8479">
            <v>15.859</v>
          </cell>
          <cell r="W8479">
            <v>7.7690000000000001</v>
          </cell>
        </row>
        <row r="8480">
          <cell r="I8480" t="str">
            <v>磨子岭通景路</v>
          </cell>
          <cell r="J8480" t="str">
            <v>131302F4311230009</v>
          </cell>
          <cell r="K8480" t="str">
            <v>通景公路</v>
          </cell>
          <cell r="L8480" t="str">
            <v>二类地区</v>
          </cell>
          <cell r="M8480" t="str">
            <v>省级贫困县</v>
          </cell>
          <cell r="N8480" t="str">
            <v>升级改造（提质改造）</v>
          </cell>
          <cell r="O8480" t="str">
            <v>磨子岭</v>
          </cell>
          <cell r="R8480" t="str">
            <v>4.5</v>
          </cell>
          <cell r="S8480" t="str">
            <v>6</v>
          </cell>
          <cell r="T8480" t="str">
            <v>无</v>
          </cell>
          <cell r="U8480">
            <v>0</v>
          </cell>
          <cell r="V8480">
            <v>23.135999999999999</v>
          </cell>
          <cell r="W8480">
            <v>23.135999999999999</v>
          </cell>
        </row>
        <row r="8481">
          <cell r="I8481" t="str">
            <v>双牌县坦田村通景路</v>
          </cell>
          <cell r="J8481" t="str">
            <v>13130201F4311230002</v>
          </cell>
          <cell r="K8481" t="str">
            <v>通景公路</v>
          </cell>
          <cell r="L8481" t="str">
            <v>二类地区</v>
          </cell>
          <cell r="M8481" t="str">
            <v>省级贫困县</v>
          </cell>
          <cell r="N8481" t="str">
            <v>升级改造（提质改造）</v>
          </cell>
          <cell r="O8481" t="str">
            <v>双牌县坦田村</v>
          </cell>
          <cell r="R8481" t="str">
            <v>4</v>
          </cell>
          <cell r="S8481" t="str">
            <v>6.5</v>
          </cell>
          <cell r="T8481" t="str">
            <v>Y141431123</v>
          </cell>
          <cell r="U8481">
            <v>2.3290000000000002</v>
          </cell>
          <cell r="V8481">
            <v>7.0810000000000004</v>
          </cell>
          <cell r="W8481">
            <v>4.7519999999999998</v>
          </cell>
        </row>
        <row r="8482">
          <cell r="I8482" t="str">
            <v>双牌县桐子坳景区通景路</v>
          </cell>
          <cell r="J8482" t="str">
            <v>13130201F4311230001</v>
          </cell>
          <cell r="K8482" t="str">
            <v>通景公路</v>
          </cell>
          <cell r="L8482" t="str">
            <v>二类地区</v>
          </cell>
          <cell r="M8482" t="str">
            <v>省级贫困县</v>
          </cell>
          <cell r="N8482" t="str">
            <v>升级改造（提质改造）</v>
          </cell>
          <cell r="O8482" t="str">
            <v>桐子坳景区</v>
          </cell>
          <cell r="R8482" t="str">
            <v>4</v>
          </cell>
          <cell r="S8482" t="str">
            <v>7.5</v>
          </cell>
          <cell r="T8482" t="str">
            <v>C199431123</v>
          </cell>
          <cell r="U8482">
            <v>0</v>
          </cell>
          <cell r="V8482">
            <v>0.84599999999999997</v>
          </cell>
          <cell r="W8482">
            <v>0.84599999999999997</v>
          </cell>
        </row>
        <row r="8483">
          <cell r="I8483" t="str">
            <v>双牌县泷泊国际慢城花千谷3AAA景区通景路</v>
          </cell>
          <cell r="J8483" t="str">
            <v>13130201F4311230004</v>
          </cell>
          <cell r="K8483" t="str">
            <v>通景公路</v>
          </cell>
          <cell r="L8483" t="str">
            <v>二类地区</v>
          </cell>
          <cell r="M8483" t="str">
            <v>省级贫困县</v>
          </cell>
          <cell r="N8483" t="str">
            <v>升级改造（提质改造）</v>
          </cell>
          <cell r="O8483" t="str">
            <v>泷泊国际慢城花千谷3AAA景区</v>
          </cell>
          <cell r="R8483" t="str">
            <v>6</v>
          </cell>
          <cell r="S8483" t="str">
            <v>6.5</v>
          </cell>
          <cell r="T8483" t="str">
            <v>X001431123</v>
          </cell>
          <cell r="U8483">
            <v>0</v>
          </cell>
          <cell r="V8483">
            <v>2.6859999999999999</v>
          </cell>
          <cell r="W8483">
            <v>2.6859999999999999</v>
          </cell>
        </row>
        <row r="8484">
          <cell r="I8484" t="str">
            <v>双牌泷泊国际慢城通景公路</v>
          </cell>
          <cell r="J8484" t="str">
            <v>131302F4311230011</v>
          </cell>
          <cell r="K8484" t="str">
            <v>通景公路</v>
          </cell>
          <cell r="L8484" t="str">
            <v>二类地区</v>
          </cell>
          <cell r="M8484" t="str">
            <v>省级贫困县</v>
          </cell>
          <cell r="N8484" t="str">
            <v>升级改造（提质改造）</v>
          </cell>
          <cell r="O8484" t="str">
            <v>双牌泷泊国际慢城</v>
          </cell>
          <cell r="R8484" t="str">
            <v>3.5</v>
          </cell>
          <cell r="S8484" t="str">
            <v>7</v>
          </cell>
          <cell r="T8484" t="str">
            <v>无</v>
          </cell>
          <cell r="U8484">
            <v>0</v>
          </cell>
          <cell r="V8484">
            <v>14.225</v>
          </cell>
          <cell r="W8484">
            <v>14.225</v>
          </cell>
        </row>
        <row r="8485">
          <cell r="I8485" t="str">
            <v>永州市双牌县茶林镇大河江村连接路</v>
          </cell>
          <cell r="J8485" t="str">
            <v>131302F4311230003</v>
          </cell>
          <cell r="K8485" t="str">
            <v>通景公路</v>
          </cell>
          <cell r="L8485" t="str">
            <v>二类地区</v>
          </cell>
          <cell r="M8485" t="str">
            <v>省级贫困县</v>
          </cell>
          <cell r="N8485" t="str">
            <v>升级改造（提质改造）</v>
          </cell>
          <cell r="O8485" t="str">
            <v>永州市双牌县茶林镇大河江村</v>
          </cell>
          <cell r="R8485" t="str">
            <v>4.5</v>
          </cell>
          <cell r="S8485" t="str">
            <v>6</v>
          </cell>
          <cell r="T8485" t="str">
            <v>C065431123</v>
          </cell>
          <cell r="U8485">
            <v>0</v>
          </cell>
          <cell r="V8485">
            <v>0.85499999999999998</v>
          </cell>
          <cell r="W8485">
            <v>0.85499999999999998</v>
          </cell>
        </row>
        <row r="8486">
          <cell r="I8486" t="str">
            <v>永州市双牌县江村访尧村通景公路</v>
          </cell>
          <cell r="J8486" t="str">
            <v>131302F4311230002</v>
          </cell>
          <cell r="K8486" t="str">
            <v>通景公路</v>
          </cell>
          <cell r="L8486" t="str">
            <v>二类地区</v>
          </cell>
          <cell r="M8486" t="str">
            <v>省级贫困县</v>
          </cell>
          <cell r="N8486" t="str">
            <v>升级改造（提质改造）</v>
          </cell>
          <cell r="O8486" t="str">
            <v>永州市双牌县江村访尧村</v>
          </cell>
          <cell r="R8486" t="str">
            <v>4.5</v>
          </cell>
          <cell r="S8486" t="str">
            <v>6</v>
          </cell>
          <cell r="T8486" t="str">
            <v>C111431123</v>
          </cell>
          <cell r="U8486">
            <v>0</v>
          </cell>
          <cell r="V8486">
            <v>2.0939999999999999</v>
          </cell>
          <cell r="W8486">
            <v>2.0939999999999999</v>
          </cell>
        </row>
        <row r="8487">
          <cell r="I8487" t="str">
            <v>永州市双牌县理家坪乡坦田村通景公路</v>
          </cell>
          <cell r="J8487" t="str">
            <v>131302F4311230001</v>
          </cell>
          <cell r="K8487" t="str">
            <v>通景公路</v>
          </cell>
          <cell r="L8487" t="str">
            <v>二类地区</v>
          </cell>
          <cell r="M8487" t="str">
            <v>省级贫困县</v>
          </cell>
          <cell r="N8487" t="str">
            <v>升级改造（提质改造）</v>
          </cell>
          <cell r="O8487" t="str">
            <v>永州市双牌县理家坪乡坦田村</v>
          </cell>
          <cell r="R8487" t="str">
            <v>4.5</v>
          </cell>
          <cell r="S8487" t="str">
            <v>6</v>
          </cell>
          <cell r="T8487" t="str">
            <v>C028431123</v>
          </cell>
          <cell r="U8487">
            <v>0</v>
          </cell>
          <cell r="V8487">
            <v>0.54300000000000004</v>
          </cell>
          <cell r="W8487">
            <v>0.54300000000000004</v>
          </cell>
        </row>
        <row r="8488">
          <cell r="I8488" t="str">
            <v>永州市双牌县五里牌镇塘基上村连接路</v>
          </cell>
          <cell r="J8488" t="str">
            <v>131302F4311230004</v>
          </cell>
          <cell r="K8488" t="str">
            <v>通景公路</v>
          </cell>
          <cell r="L8488" t="str">
            <v>二类地区</v>
          </cell>
          <cell r="M8488" t="str">
            <v>省级贫困县</v>
          </cell>
          <cell r="N8488" t="str">
            <v>升级改造（提质改造）</v>
          </cell>
          <cell r="O8488" t="str">
            <v>永州市双牌县五里牌镇塘基上村</v>
          </cell>
          <cell r="R8488" t="str">
            <v>3.5</v>
          </cell>
          <cell r="S8488" t="str">
            <v>6</v>
          </cell>
          <cell r="T8488" t="str">
            <v>C089431123</v>
          </cell>
          <cell r="U8488">
            <v>0</v>
          </cell>
          <cell r="V8488">
            <v>0.77200000000000002</v>
          </cell>
          <cell r="W8488">
            <v>0.77200000000000002</v>
          </cell>
        </row>
        <row r="8489">
          <cell r="I8489" t="str">
            <v>永州市双牌县泷泊镇平福头村连接路</v>
          </cell>
          <cell r="J8489" t="str">
            <v>131302F4311230005</v>
          </cell>
          <cell r="K8489" t="str">
            <v>通景公路</v>
          </cell>
          <cell r="L8489" t="str">
            <v>二类地区</v>
          </cell>
          <cell r="M8489" t="str">
            <v>省级贫困县</v>
          </cell>
          <cell r="N8489" t="str">
            <v>升级改造（提质改造）</v>
          </cell>
          <cell r="O8489" t="str">
            <v>永州市双牌县泷泊镇平福头村</v>
          </cell>
          <cell r="R8489" t="str">
            <v>3.5</v>
          </cell>
          <cell r="S8489" t="str">
            <v>6</v>
          </cell>
          <cell r="T8489" t="str">
            <v>C127431123</v>
          </cell>
          <cell r="U8489">
            <v>0</v>
          </cell>
          <cell r="V8489">
            <v>0.60199999999999998</v>
          </cell>
          <cell r="W8489">
            <v>0.60199999999999998</v>
          </cell>
        </row>
        <row r="8490">
          <cell r="I8490" t="str">
            <v>云台山通景公路</v>
          </cell>
          <cell r="J8490" t="str">
            <v>131302F4311230007</v>
          </cell>
          <cell r="K8490" t="str">
            <v>通景公路</v>
          </cell>
          <cell r="L8490" t="str">
            <v>二类地区</v>
          </cell>
          <cell r="M8490" t="str">
            <v>省级贫困县</v>
          </cell>
          <cell r="N8490" t="str">
            <v>升级改造（提质改造）</v>
          </cell>
          <cell r="O8490" t="str">
            <v>云台山</v>
          </cell>
          <cell r="R8490" t="str">
            <v>4.5</v>
          </cell>
          <cell r="S8490" t="str">
            <v>6</v>
          </cell>
          <cell r="T8490" t="str">
            <v>Y549431123</v>
          </cell>
          <cell r="U8490">
            <v>0</v>
          </cell>
          <cell r="V8490">
            <v>10.547000000000001</v>
          </cell>
          <cell r="W8490">
            <v>10.547000000000001</v>
          </cell>
        </row>
        <row r="8491">
          <cell r="I8491" t="str">
            <v>G207—新车—午田风雨桥—S347红色旅游公路</v>
          </cell>
          <cell r="J8491" t="str">
            <v>131301F4311240004</v>
          </cell>
          <cell r="K8491" t="str">
            <v>通景公路</v>
          </cell>
          <cell r="L8491" t="str">
            <v>三类地区</v>
          </cell>
          <cell r="M8491"/>
          <cell r="N8491" t="str">
            <v>升级改造（提质改造）</v>
          </cell>
          <cell r="O8491" t="str">
            <v>午田风雨桥</v>
          </cell>
          <cell r="R8491" t="str">
            <v>5</v>
          </cell>
          <cell r="S8491" t="str">
            <v>12</v>
          </cell>
          <cell r="T8491" t="str">
            <v>X081431124</v>
          </cell>
          <cell r="U8491">
            <v>0</v>
          </cell>
          <cell r="V8491">
            <v>22</v>
          </cell>
          <cell r="W8491">
            <v>22</v>
          </cell>
        </row>
        <row r="8492">
          <cell r="I8492" t="str">
            <v>道县绿美农庄（道县绿美现代生态农业开发有限公司）通景路</v>
          </cell>
          <cell r="J8492" t="str">
            <v>13130201F4311240003</v>
          </cell>
          <cell r="K8492" t="str">
            <v>通景公路</v>
          </cell>
          <cell r="L8492" t="str">
            <v>三类地区</v>
          </cell>
          <cell r="M8492"/>
          <cell r="N8492" t="str">
            <v>升级改造（提质改造）</v>
          </cell>
          <cell r="O8492" t="str">
            <v>绿美农庄（道县绿美现代生态农业开发有限公司）</v>
          </cell>
          <cell r="R8492" t="str">
            <v>3.5</v>
          </cell>
          <cell r="S8492" t="str">
            <v>6</v>
          </cell>
          <cell r="T8492" t="str">
            <v>C48J431124</v>
          </cell>
          <cell r="U8492">
            <v>0</v>
          </cell>
          <cell r="V8492">
            <v>1.0129999999999999</v>
          </cell>
          <cell r="W8492">
            <v>1.0129999999999999</v>
          </cell>
        </row>
        <row r="8493">
          <cell r="I8493" t="str">
            <v>道县永州市道县祥霖铺镇藕塘村通景路</v>
          </cell>
          <cell r="J8493" t="str">
            <v>13130201F4311240005</v>
          </cell>
          <cell r="K8493" t="str">
            <v>通景公路</v>
          </cell>
          <cell r="L8493" t="str">
            <v>三类地区</v>
          </cell>
          <cell r="M8493"/>
          <cell r="N8493" t="str">
            <v>升级改造（提质改造）</v>
          </cell>
          <cell r="O8493" t="str">
            <v>永州市道县祥霖铺镇藕塘村</v>
          </cell>
          <cell r="S8493" t="str">
            <v>6</v>
          </cell>
          <cell r="T8493" t="str">
            <v>Y082431124</v>
          </cell>
          <cell r="U8493">
            <v>0</v>
          </cell>
          <cell r="V8493">
            <v>11.683</v>
          </cell>
          <cell r="W8493">
            <v>11.673</v>
          </cell>
        </row>
        <row r="8494">
          <cell r="I8494" t="str">
            <v>道县永州市道县祥霖铺镇田广洞村通景路</v>
          </cell>
          <cell r="J8494" t="str">
            <v>13130201F4311240006</v>
          </cell>
          <cell r="K8494" t="str">
            <v>通景公路</v>
          </cell>
          <cell r="L8494" t="str">
            <v>三类地区</v>
          </cell>
          <cell r="M8494"/>
          <cell r="N8494" t="str">
            <v>升级改造（提质改造）</v>
          </cell>
          <cell r="O8494" t="str">
            <v>道县田广洞鬼仔岭景区</v>
          </cell>
          <cell r="S8494" t="str">
            <v>7</v>
          </cell>
          <cell r="T8494" t="str">
            <v>C020431124</v>
          </cell>
          <cell r="U8494">
            <v>0</v>
          </cell>
          <cell r="V8494">
            <v>3</v>
          </cell>
          <cell r="W8494">
            <v>2.7989999999999999</v>
          </cell>
        </row>
        <row r="8495">
          <cell r="I8495" t="str">
            <v>道县月岩康养中心道路建设</v>
          </cell>
          <cell r="J8495" t="str">
            <v>13130201F4311240007</v>
          </cell>
          <cell r="K8495" t="str">
            <v>通景公路</v>
          </cell>
          <cell r="L8495" t="str">
            <v>三类地区</v>
          </cell>
          <cell r="M8495"/>
          <cell r="N8495" t="str">
            <v>新建</v>
          </cell>
          <cell r="O8495" t="str">
            <v>道县月岩康养中心道路建设</v>
          </cell>
          <cell r="R8495" t="str">
            <v>0</v>
          </cell>
          <cell r="S8495" t="str">
            <v>12</v>
          </cell>
          <cell r="T8495" t="str">
            <v>无</v>
          </cell>
          <cell r="U8495">
            <v>0</v>
          </cell>
          <cell r="V8495">
            <v>10.5</v>
          </cell>
          <cell r="W8495">
            <v>10.5</v>
          </cell>
        </row>
        <row r="8496">
          <cell r="I8496" t="str">
            <v>葫芦岩旅游公路</v>
          </cell>
          <cell r="J8496" t="str">
            <v>13130201F4311240001</v>
          </cell>
          <cell r="K8496" t="str">
            <v>通景公路</v>
          </cell>
          <cell r="L8496" t="str">
            <v>三类地区</v>
          </cell>
          <cell r="M8496"/>
          <cell r="N8496" t="str">
            <v>升级改造（提质改造）</v>
          </cell>
          <cell r="O8496" t="str">
            <v>葫芦岩景区</v>
          </cell>
          <cell r="R8496" t="str">
            <v>4.5</v>
          </cell>
          <cell r="S8496" t="str">
            <v>8</v>
          </cell>
          <cell r="T8496" t="str">
            <v>Y773431124</v>
          </cell>
          <cell r="U8496">
            <v>3.278</v>
          </cell>
          <cell r="V8496">
            <v>4.9329999999999998</v>
          </cell>
          <cell r="W8496">
            <v>1.655</v>
          </cell>
        </row>
        <row r="8497">
          <cell r="I8497" t="str">
            <v>两河口旅游景区道路</v>
          </cell>
          <cell r="J8497" t="str">
            <v>13130201F4311240010</v>
          </cell>
          <cell r="K8497" t="str">
            <v>通景公路</v>
          </cell>
          <cell r="L8497" t="str">
            <v>三类地区</v>
          </cell>
          <cell r="M8497"/>
          <cell r="N8497" t="str">
            <v>新建</v>
          </cell>
          <cell r="O8497" t="str">
            <v>两河口景区</v>
          </cell>
          <cell r="R8497" t="str">
            <v>0</v>
          </cell>
          <cell r="S8497" t="str">
            <v>6</v>
          </cell>
          <cell r="T8497" t="str">
            <v>无</v>
          </cell>
          <cell r="U8497">
            <v>0</v>
          </cell>
          <cell r="V8497">
            <v>0.3</v>
          </cell>
          <cell r="W8497">
            <v>0.3</v>
          </cell>
        </row>
        <row r="8498">
          <cell r="I8498" t="str">
            <v>梅花镇修宜村旅游集散公路</v>
          </cell>
          <cell r="J8498" t="str">
            <v>131301F4311240001</v>
          </cell>
          <cell r="K8498" t="str">
            <v>通景公路</v>
          </cell>
          <cell r="L8498" t="str">
            <v>三类地区</v>
          </cell>
          <cell r="M8498"/>
          <cell r="N8498" t="str">
            <v>新建</v>
          </cell>
          <cell r="O8498" t="str">
            <v>梅花镇修宜村中国传统村落</v>
          </cell>
          <cell r="R8498" t="str">
            <v>5</v>
          </cell>
          <cell r="S8498" t="str">
            <v>8</v>
          </cell>
          <cell r="T8498" t="str">
            <v>X199431124</v>
          </cell>
          <cell r="U8498">
            <v>0</v>
          </cell>
          <cell r="V8498">
            <v>9.7769999999999992</v>
          </cell>
          <cell r="W8498">
            <v>9.7769999999999992</v>
          </cell>
        </row>
        <row r="8499">
          <cell r="I8499" t="str">
            <v>上汶至楼田村通景道路</v>
          </cell>
          <cell r="J8499" t="str">
            <v>13130201F4311240008</v>
          </cell>
          <cell r="K8499" t="str">
            <v>通景公路</v>
          </cell>
          <cell r="L8499" t="str">
            <v>三类地区</v>
          </cell>
          <cell r="M8499"/>
          <cell r="N8499" t="str">
            <v>升级改造（提质改造）</v>
          </cell>
          <cell r="O8499" t="str">
            <v>楼田村通景道路</v>
          </cell>
          <cell r="R8499" t="str">
            <v>4.5</v>
          </cell>
          <cell r="S8499" t="str">
            <v>7</v>
          </cell>
          <cell r="T8499" t="str">
            <v>CA30431124</v>
          </cell>
          <cell r="U8499">
            <v>0</v>
          </cell>
          <cell r="V8499">
            <v>2.16</v>
          </cell>
          <cell r="W8499">
            <v>2.16</v>
          </cell>
        </row>
        <row r="8500">
          <cell r="I8500" t="str">
            <v>永州市道县横岭乡菖路村通景公路</v>
          </cell>
          <cell r="J8500" t="str">
            <v>131302F4311240011</v>
          </cell>
          <cell r="K8500" t="str">
            <v>通景公路</v>
          </cell>
          <cell r="L8500" t="str">
            <v>三类地区</v>
          </cell>
          <cell r="M8500"/>
          <cell r="N8500" t="str">
            <v>新建</v>
          </cell>
          <cell r="O8500" t="str">
            <v>道县横岭乡菖路村中国传统村落</v>
          </cell>
          <cell r="R8500" t="str">
            <v>3.5</v>
          </cell>
          <cell r="S8500" t="str">
            <v>6</v>
          </cell>
          <cell r="T8500" t="str">
            <v>C617431124</v>
          </cell>
          <cell r="U8500">
            <v>0</v>
          </cell>
          <cell r="V8500">
            <v>2.6</v>
          </cell>
          <cell r="W8500">
            <v>2.6</v>
          </cell>
        </row>
        <row r="8501">
          <cell r="I8501" t="str">
            <v>永州市道县乐福堂乡龙村通景公路</v>
          </cell>
          <cell r="J8501" t="str">
            <v>131302F4311240010</v>
          </cell>
          <cell r="K8501" t="str">
            <v>通景公路</v>
          </cell>
          <cell r="L8501" t="str">
            <v>三类地区</v>
          </cell>
          <cell r="M8501"/>
          <cell r="N8501" t="str">
            <v>新建</v>
          </cell>
          <cell r="O8501" t="str">
            <v>道县乐福堂乡龙村中国传统村落</v>
          </cell>
          <cell r="R8501" t="str">
            <v>3.5</v>
          </cell>
          <cell r="S8501" t="str">
            <v>6</v>
          </cell>
          <cell r="T8501" t="str">
            <v>C322431124</v>
          </cell>
          <cell r="U8501">
            <v>0</v>
          </cell>
          <cell r="V8501">
            <v>2.08</v>
          </cell>
          <cell r="W8501">
            <v>2.08</v>
          </cell>
        </row>
        <row r="8502">
          <cell r="I8502" t="str">
            <v>永州市道县清塘镇楼田村通景公路</v>
          </cell>
          <cell r="J8502" t="str">
            <v>131302F4311240005</v>
          </cell>
          <cell r="K8502" t="str">
            <v>通景公路</v>
          </cell>
          <cell r="L8502" t="str">
            <v>三类地区</v>
          </cell>
          <cell r="M8502"/>
          <cell r="N8502" t="str">
            <v>新建</v>
          </cell>
          <cell r="O8502" t="str">
            <v>道县清塘镇楼田村中国传统村落</v>
          </cell>
          <cell r="R8502" t="str">
            <v>4.5</v>
          </cell>
          <cell r="S8502" t="str">
            <v>6</v>
          </cell>
          <cell r="T8502" t="str">
            <v>Y302431124</v>
          </cell>
          <cell r="U8502">
            <v>0</v>
          </cell>
          <cell r="V8502">
            <v>3</v>
          </cell>
          <cell r="W8502">
            <v>3</v>
          </cell>
        </row>
        <row r="8503">
          <cell r="I8503" t="str">
            <v>永州市道县清塘镇土墙村通景公路</v>
          </cell>
          <cell r="J8503" t="str">
            <v>131302F4311240003</v>
          </cell>
          <cell r="K8503" t="str">
            <v>通景公路</v>
          </cell>
          <cell r="L8503" t="str">
            <v>三类地区</v>
          </cell>
          <cell r="M8503"/>
          <cell r="N8503" t="str">
            <v>新建</v>
          </cell>
          <cell r="O8503" t="str">
            <v>道县清塘镇土墙村中国传统村落</v>
          </cell>
          <cell r="R8503" t="str">
            <v>3.5</v>
          </cell>
          <cell r="S8503" t="str">
            <v>6</v>
          </cell>
          <cell r="T8503" t="str">
            <v>CA45431124</v>
          </cell>
          <cell r="U8503">
            <v>0</v>
          </cell>
          <cell r="V8503">
            <v>1.335</v>
          </cell>
          <cell r="W8503">
            <v>2.016</v>
          </cell>
        </row>
        <row r="8504">
          <cell r="I8504" t="str">
            <v>永州市道县清塘镇小坪村通景公路</v>
          </cell>
          <cell r="J8504" t="str">
            <v>131302F4311240002</v>
          </cell>
          <cell r="K8504" t="str">
            <v>通景公路</v>
          </cell>
          <cell r="L8504" t="str">
            <v>三类地区</v>
          </cell>
          <cell r="M8504"/>
          <cell r="N8504" t="str">
            <v>新建</v>
          </cell>
          <cell r="O8504" t="str">
            <v>清塘镇小坪村中国传统村落</v>
          </cell>
          <cell r="R8504" t="str">
            <v>3.5</v>
          </cell>
          <cell r="S8504" t="str">
            <v>6</v>
          </cell>
          <cell r="T8504" t="str">
            <v>C916431124</v>
          </cell>
          <cell r="U8504">
            <v>0</v>
          </cell>
          <cell r="V8504">
            <v>1.5</v>
          </cell>
          <cell r="W8504">
            <v>1.5</v>
          </cell>
        </row>
        <row r="8505">
          <cell r="I8505" t="str">
            <v>永州市道县祥霖铺老村通景公路</v>
          </cell>
          <cell r="J8505" t="str">
            <v>131302F4311240006</v>
          </cell>
          <cell r="K8505" t="str">
            <v>通景公路</v>
          </cell>
          <cell r="L8505" t="str">
            <v>三类地区</v>
          </cell>
          <cell r="M8505"/>
          <cell r="N8505" t="str">
            <v>新建</v>
          </cell>
          <cell r="O8505" t="str">
            <v>道县祥霖铺老村中国传统村落</v>
          </cell>
          <cell r="R8505" t="str">
            <v>3.5</v>
          </cell>
          <cell r="S8505" t="str">
            <v>6</v>
          </cell>
          <cell r="T8505" t="str">
            <v>CLX1431124</v>
          </cell>
          <cell r="U8505">
            <v>0</v>
          </cell>
          <cell r="V8505">
            <v>2</v>
          </cell>
          <cell r="W8505">
            <v>2</v>
          </cell>
        </row>
        <row r="8506">
          <cell r="I8506" t="str">
            <v>永州市道县祥霖铺镇达头山村通景公路</v>
          </cell>
          <cell r="J8506" t="str">
            <v>131302F4311240008</v>
          </cell>
          <cell r="K8506" t="str">
            <v>通景公路</v>
          </cell>
          <cell r="L8506" t="str">
            <v>三类地区</v>
          </cell>
          <cell r="M8506"/>
          <cell r="N8506" t="str">
            <v>新建</v>
          </cell>
          <cell r="O8506" t="str">
            <v>道县祥霖铺镇达头山村中国传统村落</v>
          </cell>
          <cell r="R8506" t="str">
            <v>3.5</v>
          </cell>
          <cell r="S8506" t="str">
            <v>6</v>
          </cell>
          <cell r="T8506" t="str">
            <v>C611431124</v>
          </cell>
          <cell r="U8506">
            <v>0</v>
          </cell>
          <cell r="V8506">
            <v>1</v>
          </cell>
          <cell r="W8506">
            <v>1</v>
          </cell>
        </row>
        <row r="8507">
          <cell r="I8507" t="str">
            <v>永州市道县祥霖铺镇郎龙村通景公路</v>
          </cell>
          <cell r="J8507" t="str">
            <v>131302F4311240007</v>
          </cell>
          <cell r="K8507" t="str">
            <v>通景公路</v>
          </cell>
          <cell r="L8507" t="str">
            <v>三类地区</v>
          </cell>
          <cell r="M8507"/>
          <cell r="N8507" t="str">
            <v>新建</v>
          </cell>
          <cell r="O8507" t="str">
            <v>道县祥霖铺镇郎龙村中国传统村落</v>
          </cell>
          <cell r="R8507" t="str">
            <v>3.5</v>
          </cell>
          <cell r="S8507" t="str">
            <v>6</v>
          </cell>
          <cell r="T8507" t="str">
            <v>Y554431124</v>
          </cell>
          <cell r="U8507">
            <v>0</v>
          </cell>
          <cell r="V8507">
            <v>3</v>
          </cell>
          <cell r="W8507">
            <v>3</v>
          </cell>
        </row>
        <row r="8508">
          <cell r="I8508" t="str">
            <v>玉蟾岩遗址通景区公路</v>
          </cell>
          <cell r="J8508" t="str">
            <v>131302F4311240012</v>
          </cell>
          <cell r="K8508" t="str">
            <v>通景公路</v>
          </cell>
          <cell r="L8508" t="str">
            <v>三类地区</v>
          </cell>
          <cell r="M8508"/>
          <cell r="N8508" t="str">
            <v>新建</v>
          </cell>
          <cell r="O8508" t="str">
            <v>玉蟾岩遗址通景区公路</v>
          </cell>
          <cell r="R8508" t="str">
            <v>3.5</v>
          </cell>
          <cell r="S8508" t="str">
            <v>6</v>
          </cell>
          <cell r="T8508" t="str">
            <v>Y145431124</v>
          </cell>
          <cell r="U8508">
            <v>0</v>
          </cell>
          <cell r="V8508">
            <v>3.42</v>
          </cell>
          <cell r="W8508">
            <v>3.42</v>
          </cell>
        </row>
        <row r="8509">
          <cell r="I8509" t="str">
            <v>月岩风景区连接路</v>
          </cell>
          <cell r="J8509" t="str">
            <v>13130201F4311240011</v>
          </cell>
          <cell r="K8509" t="str">
            <v>通景公路</v>
          </cell>
          <cell r="L8509" t="str">
            <v>三类地区</v>
          </cell>
          <cell r="M8509"/>
          <cell r="N8509" t="str">
            <v>新建</v>
          </cell>
          <cell r="O8509" t="str">
            <v>月岩风景区</v>
          </cell>
          <cell r="S8509" t="str">
            <v>6</v>
          </cell>
          <cell r="T8509" t="str">
            <v>无</v>
          </cell>
          <cell r="U8509">
            <v>0</v>
          </cell>
          <cell r="V8509">
            <v>5.76</v>
          </cell>
          <cell r="W8509">
            <v>5.76</v>
          </cell>
        </row>
        <row r="8510">
          <cell r="I8510" t="str">
            <v>回龙湖景区连接路（G538新风村至八仙洞高尚湖景区至回龙湖景区）</v>
          </cell>
          <cell r="J8510" t="str">
            <v>131302F4311250022</v>
          </cell>
          <cell r="K8510" t="str">
            <v>通景公路</v>
          </cell>
          <cell r="L8510" t="str">
            <v>二类地区</v>
          </cell>
          <cell r="M8510" t="str">
            <v>省级贫困县</v>
          </cell>
          <cell r="N8510" t="str">
            <v>升级改造（提质改造）</v>
          </cell>
          <cell r="O8510" t="str">
            <v>回龙湖景区</v>
          </cell>
          <cell r="R8510" t="str">
            <v>5</v>
          </cell>
          <cell r="S8510" t="str">
            <v>9</v>
          </cell>
          <cell r="T8510" t="str">
            <v>无</v>
          </cell>
          <cell r="U8510">
            <v>0</v>
          </cell>
          <cell r="V8510">
            <v>8.5</v>
          </cell>
          <cell r="W8510">
            <v>8.5</v>
          </cell>
        </row>
        <row r="8511">
          <cell r="I8511" t="str">
            <v>回龙湖景区连接路（大地铺至马鹿头至八仙洞至永济亭高速路）</v>
          </cell>
          <cell r="J8511" t="str">
            <v>131302F4311250031</v>
          </cell>
          <cell r="K8511" t="str">
            <v>通景公路</v>
          </cell>
          <cell r="L8511" t="str">
            <v>二类地区</v>
          </cell>
          <cell r="M8511" t="str">
            <v>省级贫困县</v>
          </cell>
          <cell r="N8511" t="str">
            <v>新建</v>
          </cell>
          <cell r="O8511" t="str">
            <v>回龙湖景区</v>
          </cell>
          <cell r="R8511" t="str">
            <v>0</v>
          </cell>
          <cell r="S8511" t="str">
            <v>7</v>
          </cell>
          <cell r="T8511" t="str">
            <v>无</v>
          </cell>
          <cell r="U8511">
            <v>0</v>
          </cell>
          <cell r="V8511">
            <v>18.992999999999999</v>
          </cell>
          <cell r="W8511">
            <v>18.992999999999999</v>
          </cell>
        </row>
        <row r="8512">
          <cell r="I8512" t="str">
            <v>江永千家峒金家屋至管家连接路</v>
          </cell>
          <cell r="J8512" t="str">
            <v>131302F4311250029</v>
          </cell>
          <cell r="K8512" t="str">
            <v>通景公路</v>
          </cell>
          <cell r="L8512" t="str">
            <v>二类地区</v>
          </cell>
          <cell r="M8512" t="str">
            <v>省级贫困县</v>
          </cell>
          <cell r="N8512" t="str">
            <v>路面改善</v>
          </cell>
          <cell r="O8512" t="str">
            <v>都庞岭国家自然保护区</v>
          </cell>
          <cell r="R8512" t="str">
            <v>5</v>
          </cell>
          <cell r="S8512" t="str">
            <v>6</v>
          </cell>
          <cell r="T8512" t="str">
            <v>Y317431125</v>
          </cell>
          <cell r="U8512">
            <v>0</v>
          </cell>
          <cell r="V8512">
            <v>14</v>
          </cell>
          <cell r="W8512">
            <v>14</v>
          </cell>
        </row>
        <row r="8513">
          <cell r="I8513" t="str">
            <v>江永县兰溪乡勾蓝瑶村至源口乡公朝村公路工程</v>
          </cell>
          <cell r="J8513" t="str">
            <v>131301F4311250006</v>
          </cell>
          <cell r="K8513" t="str">
            <v>通景公路</v>
          </cell>
          <cell r="L8513" t="str">
            <v>二类地区</v>
          </cell>
          <cell r="M8513" t="str">
            <v>省级贫困县</v>
          </cell>
          <cell r="N8513" t="str">
            <v>新建</v>
          </cell>
          <cell r="O8513" t="str">
            <v>江永勾蓝瑶寨</v>
          </cell>
          <cell r="R8513" t="str">
            <v>3.5</v>
          </cell>
          <cell r="S8513" t="str">
            <v>6</v>
          </cell>
          <cell r="T8513" t="str">
            <v>无</v>
          </cell>
          <cell r="U8513">
            <v>0</v>
          </cell>
          <cell r="V8513">
            <v>16.8</v>
          </cell>
          <cell r="W8513">
            <v>16.8</v>
          </cell>
        </row>
        <row r="8514">
          <cell r="I8514" t="str">
            <v>江永县龙虎关至源口乡政府公路工程</v>
          </cell>
          <cell r="J8514" t="str">
            <v>131301F4311250007</v>
          </cell>
          <cell r="K8514" t="str">
            <v>通景公路</v>
          </cell>
          <cell r="L8514" t="str">
            <v>二类地区</v>
          </cell>
          <cell r="M8514" t="str">
            <v>省级贫困县</v>
          </cell>
          <cell r="N8514" t="str">
            <v>新建</v>
          </cell>
          <cell r="O8514" t="str">
            <v>源口自然保护区</v>
          </cell>
          <cell r="R8514" t="str">
            <v>3.5</v>
          </cell>
          <cell r="S8514" t="str">
            <v>6</v>
          </cell>
          <cell r="T8514" t="str">
            <v>无</v>
          </cell>
          <cell r="U8514">
            <v>0</v>
          </cell>
          <cell r="V8514">
            <v>14.9</v>
          </cell>
          <cell r="W8514">
            <v>14.9</v>
          </cell>
        </row>
        <row r="8515">
          <cell r="I8515" t="str">
            <v>江永县五爱至上甘棠通景公路</v>
          </cell>
          <cell r="J8515" t="str">
            <v>131302F4311250030</v>
          </cell>
          <cell r="K8515" t="str">
            <v>通景公路</v>
          </cell>
          <cell r="L8515" t="str">
            <v>二类地区</v>
          </cell>
          <cell r="M8515" t="str">
            <v>省级贫困县</v>
          </cell>
          <cell r="N8515" t="str">
            <v>升级改造（提质改造）</v>
          </cell>
          <cell r="O8515" t="str">
            <v>上甘棠村</v>
          </cell>
          <cell r="S8515" t="str">
            <v>6</v>
          </cell>
          <cell r="T8515" t="str">
            <v>X143431125</v>
          </cell>
          <cell r="U8515">
            <v>0</v>
          </cell>
          <cell r="V8515">
            <v>23</v>
          </cell>
          <cell r="W8515">
            <v>23.5</v>
          </cell>
        </row>
        <row r="8516">
          <cell r="I8516" t="str">
            <v>千家峒国家森林公园连接路</v>
          </cell>
          <cell r="J8516" t="str">
            <v>131301F4311250003</v>
          </cell>
          <cell r="K8516" t="str">
            <v>通景公路</v>
          </cell>
          <cell r="L8516" t="str">
            <v>二类地区</v>
          </cell>
          <cell r="M8516" t="str">
            <v>省级贫困县</v>
          </cell>
          <cell r="N8516" t="str">
            <v>升级改造（提质改造）</v>
          </cell>
          <cell r="O8516" t="str">
            <v>千家峒国家森林公园</v>
          </cell>
          <cell r="R8516" t="str">
            <v>5</v>
          </cell>
          <cell r="S8516" t="str">
            <v>6</v>
          </cell>
          <cell r="T8516" t="str">
            <v>X087431125</v>
          </cell>
          <cell r="U8516">
            <v>0</v>
          </cell>
          <cell r="V8516">
            <v>11.08</v>
          </cell>
          <cell r="W8516">
            <v>11.08</v>
          </cell>
        </row>
        <row r="8517">
          <cell r="I8517" t="str">
            <v>松柏紫荆花景区连接路</v>
          </cell>
          <cell r="J8517" t="str">
            <v>131302F4311250003</v>
          </cell>
          <cell r="K8517" t="str">
            <v>通景公路</v>
          </cell>
          <cell r="L8517" t="str">
            <v>二类地区</v>
          </cell>
          <cell r="M8517" t="str">
            <v>省级贫困县</v>
          </cell>
          <cell r="N8517" t="str">
            <v>新建</v>
          </cell>
          <cell r="O8517" t="str">
            <v>松柏紫荆花景区</v>
          </cell>
          <cell r="R8517" t="str">
            <v>5</v>
          </cell>
          <cell r="S8517" t="str">
            <v>6</v>
          </cell>
          <cell r="T8517" t="str">
            <v>y780431125</v>
          </cell>
          <cell r="U8517">
            <v>0</v>
          </cell>
          <cell r="V8517">
            <v>8.1999999999999993</v>
          </cell>
          <cell r="W8517">
            <v>8.1999999999999993</v>
          </cell>
        </row>
        <row r="8518">
          <cell r="I8518" t="str">
            <v>永州市江永县粗石江镇城下村连接路</v>
          </cell>
          <cell r="J8518" t="str">
            <v>131302F4311250015</v>
          </cell>
          <cell r="K8518" t="str">
            <v>通景公路</v>
          </cell>
          <cell r="L8518" t="str">
            <v>二类地区</v>
          </cell>
          <cell r="M8518" t="str">
            <v>省级贫困县</v>
          </cell>
          <cell r="N8518" t="str">
            <v>升级改造（提质改造）</v>
          </cell>
          <cell r="O8518" t="str">
            <v>城下村</v>
          </cell>
          <cell r="R8518" t="str">
            <v>4.5</v>
          </cell>
          <cell r="S8518" t="str">
            <v>6</v>
          </cell>
          <cell r="T8518" t="str">
            <v>Y181431125</v>
          </cell>
          <cell r="U8518">
            <v>0</v>
          </cell>
          <cell r="V8518">
            <v>4.0999999999999996</v>
          </cell>
          <cell r="W8518">
            <v>4.0999999999999996</v>
          </cell>
        </row>
        <row r="8519">
          <cell r="I8519" t="str">
            <v>永州市江永县兰溪瑶族乡兰溪村连接路</v>
          </cell>
          <cell r="J8519" t="str">
            <v>131302F4311250027</v>
          </cell>
          <cell r="K8519" t="str">
            <v>通景公路</v>
          </cell>
          <cell r="L8519" t="str">
            <v>二类地区</v>
          </cell>
          <cell r="M8519" t="str">
            <v>省级贫困县</v>
          </cell>
          <cell r="N8519" t="str">
            <v>路面改善</v>
          </cell>
          <cell r="O8519" t="str">
            <v>兰溪瑶族乡</v>
          </cell>
          <cell r="R8519" t="str">
            <v>3.5</v>
          </cell>
          <cell r="S8519" t="str">
            <v>6</v>
          </cell>
          <cell r="T8519" t="str">
            <v>C113431125</v>
          </cell>
          <cell r="U8519">
            <v>0</v>
          </cell>
          <cell r="V8519">
            <v>3.3</v>
          </cell>
          <cell r="W8519">
            <v>3.3</v>
          </cell>
        </row>
        <row r="8520">
          <cell r="I8520" t="str">
            <v>永州市江永县兰溪瑶族乡棠下村连接路</v>
          </cell>
          <cell r="J8520" t="str">
            <v>131302F4311250026</v>
          </cell>
          <cell r="K8520" t="str">
            <v>通景公路</v>
          </cell>
          <cell r="L8520" t="str">
            <v>二类地区</v>
          </cell>
          <cell r="M8520" t="str">
            <v>省级贫困县</v>
          </cell>
          <cell r="N8520" t="str">
            <v>路面改善</v>
          </cell>
          <cell r="O8520" t="str">
            <v>棠下村</v>
          </cell>
          <cell r="R8520" t="str">
            <v>3.5</v>
          </cell>
          <cell r="S8520" t="str">
            <v>6</v>
          </cell>
          <cell r="T8520" t="str">
            <v>C115431125</v>
          </cell>
          <cell r="U8520">
            <v>0</v>
          </cell>
          <cell r="V8520">
            <v>1.94</v>
          </cell>
          <cell r="W8520">
            <v>1.94</v>
          </cell>
        </row>
        <row r="8521">
          <cell r="I8521" t="str">
            <v>永州市江永县兰溪瑶族乡新桥村连接路</v>
          </cell>
          <cell r="J8521" t="str">
            <v>131302F4311250025</v>
          </cell>
          <cell r="K8521" t="str">
            <v>通景公路</v>
          </cell>
          <cell r="L8521" t="str">
            <v>二类地区</v>
          </cell>
          <cell r="M8521" t="str">
            <v>省级贫困县</v>
          </cell>
          <cell r="N8521" t="str">
            <v>升级改造（提质改造）</v>
          </cell>
          <cell r="O8521" t="str">
            <v>新桥村</v>
          </cell>
          <cell r="R8521" t="str">
            <v>3.5</v>
          </cell>
          <cell r="S8521" t="str">
            <v>6</v>
          </cell>
          <cell r="T8521" t="str">
            <v>C330431125</v>
          </cell>
          <cell r="U8521">
            <v>0</v>
          </cell>
          <cell r="V8521">
            <v>2.19</v>
          </cell>
          <cell r="W8521">
            <v>2.19</v>
          </cell>
        </row>
        <row r="8522">
          <cell r="I8522" t="str">
            <v>永州市江永县上江圩镇河源村连接路</v>
          </cell>
          <cell r="J8522" t="str">
            <v>131302F4311250008</v>
          </cell>
          <cell r="K8522" t="str">
            <v>通景公路</v>
          </cell>
          <cell r="L8522" t="str">
            <v>二类地区</v>
          </cell>
          <cell r="M8522" t="str">
            <v>省级贫困县</v>
          </cell>
          <cell r="N8522" t="str">
            <v>升级改造（提质改造）</v>
          </cell>
          <cell r="O8522" t="str">
            <v>河源村</v>
          </cell>
          <cell r="R8522" t="str">
            <v>4.5</v>
          </cell>
          <cell r="S8522" t="str">
            <v>6</v>
          </cell>
          <cell r="T8522" t="str">
            <v>X129431125</v>
          </cell>
          <cell r="U8522">
            <v>0</v>
          </cell>
          <cell r="V8522">
            <v>14.7</v>
          </cell>
          <cell r="W8522">
            <v>14.7</v>
          </cell>
        </row>
        <row r="8523">
          <cell r="I8523" t="str">
            <v>永州市江永县上江圩镇浦尾村连接路</v>
          </cell>
          <cell r="J8523" t="str">
            <v>131302F4311250019</v>
          </cell>
          <cell r="K8523" t="str">
            <v>通景公路</v>
          </cell>
          <cell r="L8523" t="str">
            <v>二类地区</v>
          </cell>
          <cell r="M8523" t="str">
            <v>省级贫困县</v>
          </cell>
          <cell r="N8523" t="str">
            <v>路面改善</v>
          </cell>
          <cell r="O8523" t="str">
            <v>浦尾村</v>
          </cell>
          <cell r="R8523" t="str">
            <v>3.5</v>
          </cell>
          <cell r="S8523" t="str">
            <v>6</v>
          </cell>
          <cell r="T8523" t="str">
            <v>C102431125</v>
          </cell>
          <cell r="U8523">
            <v>0</v>
          </cell>
          <cell r="V8523">
            <v>2.7090000000000001</v>
          </cell>
          <cell r="W8523">
            <v>2.71</v>
          </cell>
        </row>
        <row r="8524">
          <cell r="I8524" t="str">
            <v>永州市江永县上江圩镇桐口村连接路</v>
          </cell>
          <cell r="J8524" t="str">
            <v>131302F4311250011</v>
          </cell>
          <cell r="K8524" t="str">
            <v>通景公路</v>
          </cell>
          <cell r="L8524" t="str">
            <v>二类地区</v>
          </cell>
          <cell r="M8524" t="str">
            <v>省级贫困县</v>
          </cell>
          <cell r="N8524" t="str">
            <v>升级改造（提质改造）</v>
          </cell>
          <cell r="O8524" t="str">
            <v>桐口村</v>
          </cell>
          <cell r="R8524" t="str">
            <v>5</v>
          </cell>
          <cell r="S8524" t="str">
            <v>6</v>
          </cell>
          <cell r="T8524" t="str">
            <v>C101431125</v>
          </cell>
          <cell r="U8524">
            <v>0</v>
          </cell>
          <cell r="V8524">
            <v>3.3</v>
          </cell>
          <cell r="W8524">
            <v>3.3</v>
          </cell>
        </row>
        <row r="8525">
          <cell r="I8525" t="str">
            <v>永州市江永县夏层铺上甘棠村连接路</v>
          </cell>
          <cell r="J8525" t="str">
            <v>131302F4311250018</v>
          </cell>
          <cell r="K8525" t="str">
            <v>通景公路</v>
          </cell>
          <cell r="L8525" t="str">
            <v>二类地区</v>
          </cell>
          <cell r="M8525" t="str">
            <v>省级贫困县</v>
          </cell>
          <cell r="N8525" t="str">
            <v>升级改造（提质改造）</v>
          </cell>
          <cell r="O8525" t="str">
            <v>上甘棠村</v>
          </cell>
          <cell r="R8525" t="str">
            <v>4</v>
          </cell>
          <cell r="S8525" t="str">
            <v>6</v>
          </cell>
          <cell r="T8525" t="str">
            <v>Y604431125</v>
          </cell>
          <cell r="U8525">
            <v>0</v>
          </cell>
          <cell r="V8525">
            <v>2.1</v>
          </cell>
          <cell r="W8525">
            <v>2.1</v>
          </cell>
        </row>
        <row r="8526">
          <cell r="I8526" t="str">
            <v>源口自然保护区知青部落连接路</v>
          </cell>
          <cell r="J8526" t="str">
            <v>131302F4311250002</v>
          </cell>
          <cell r="K8526" t="str">
            <v>通景公路</v>
          </cell>
          <cell r="L8526" t="str">
            <v>二类地区</v>
          </cell>
          <cell r="M8526" t="str">
            <v>省级贫困县</v>
          </cell>
          <cell r="N8526" t="str">
            <v>新建</v>
          </cell>
          <cell r="O8526" t="str">
            <v>源口自然保护区知青部落</v>
          </cell>
          <cell r="R8526" t="str">
            <v>5</v>
          </cell>
          <cell r="S8526" t="str">
            <v>6</v>
          </cell>
          <cell r="T8526" t="str">
            <v>x342431125</v>
          </cell>
          <cell r="U8526">
            <v>0</v>
          </cell>
          <cell r="V8526">
            <v>3.7</v>
          </cell>
          <cell r="W8526">
            <v>3.7</v>
          </cell>
        </row>
        <row r="8527">
          <cell r="I8527" t="str">
            <v>Y329-无编号路段</v>
          </cell>
          <cell r="J8527" t="str">
            <v>131302F4311260003</v>
          </cell>
          <cell r="K8527" t="str">
            <v>通景公路</v>
          </cell>
          <cell r="L8527" t="str">
            <v>二类地区</v>
          </cell>
          <cell r="M8527" t="str">
            <v>省级贫困县</v>
          </cell>
          <cell r="N8527" t="str">
            <v>升级改造（提质改造）</v>
          </cell>
          <cell r="O8527" t="str">
            <v>仙姑庙景区</v>
          </cell>
          <cell r="S8527" t="str">
            <v>6</v>
          </cell>
          <cell r="T8527" t="str">
            <v>y721431126</v>
          </cell>
          <cell r="U8527">
            <v>0</v>
          </cell>
          <cell r="V8527">
            <v>5.5</v>
          </cell>
          <cell r="W8527">
            <v>6.37</v>
          </cell>
        </row>
        <row r="8528">
          <cell r="I8528" t="str">
            <v>X021-X002-Y079连接路</v>
          </cell>
          <cell r="J8528" t="str">
            <v>131301F4311260011</v>
          </cell>
          <cell r="K8528" t="str">
            <v>通景公路</v>
          </cell>
          <cell r="L8528" t="str">
            <v>二类地区</v>
          </cell>
          <cell r="M8528" t="str">
            <v>省级贫困县</v>
          </cell>
          <cell r="N8528" t="str">
            <v>升级改造（提质改造）</v>
          </cell>
          <cell r="O8528" t="str">
            <v>内下水库</v>
          </cell>
          <cell r="R8528" t="str">
            <v>4.5</v>
          </cell>
          <cell r="S8528" t="str">
            <v>6</v>
          </cell>
          <cell r="T8528" t="str">
            <v>X002431126</v>
          </cell>
          <cell r="U8528">
            <v>4.173</v>
          </cell>
          <cell r="V8528">
            <v>19.472999999999999</v>
          </cell>
          <cell r="W8528">
            <v>15.3</v>
          </cell>
        </row>
        <row r="8529">
          <cell r="I8529" t="str">
            <v>凤仙桥旅游路</v>
          </cell>
          <cell r="J8529" t="str">
            <v>131302F4311260018</v>
          </cell>
          <cell r="K8529" t="str">
            <v>通景公路</v>
          </cell>
          <cell r="L8529" t="str">
            <v>二类地区</v>
          </cell>
          <cell r="M8529" t="str">
            <v>省级贫困县</v>
          </cell>
          <cell r="N8529" t="str">
            <v>升级改造（提质改造）</v>
          </cell>
          <cell r="O8529" t="str">
            <v>凤仙桥水库（白云山林场）</v>
          </cell>
          <cell r="R8529" t="str">
            <v>5.5</v>
          </cell>
          <cell r="S8529" t="str">
            <v>6</v>
          </cell>
          <cell r="T8529" t="str">
            <v>无</v>
          </cell>
          <cell r="U8529">
            <v>0</v>
          </cell>
          <cell r="V8529">
            <v>11.2</v>
          </cell>
          <cell r="W8529">
            <v>13.8</v>
          </cell>
        </row>
        <row r="8530">
          <cell r="I8530" t="str">
            <v>C499-C153-Y711-C40F连接路</v>
          </cell>
          <cell r="J8530" t="str">
            <v>131302F4311260014</v>
          </cell>
          <cell r="K8530" t="str">
            <v>通景公路</v>
          </cell>
          <cell r="L8530" t="str">
            <v>二类地区</v>
          </cell>
          <cell r="M8530" t="str">
            <v>省级贫困县</v>
          </cell>
          <cell r="N8530" t="str">
            <v>升级改造（提质改造）</v>
          </cell>
          <cell r="O8530" t="str">
            <v>大凤攀岩基地</v>
          </cell>
          <cell r="S8530" t="str">
            <v>6</v>
          </cell>
          <cell r="T8530" t="str">
            <v>y711431126</v>
          </cell>
          <cell r="U8530">
            <v>0</v>
          </cell>
          <cell r="V8530">
            <v>4</v>
          </cell>
          <cell r="W8530">
            <v>4.55</v>
          </cell>
        </row>
        <row r="8531">
          <cell r="I8531" t="str">
            <v>C530-C149连接路</v>
          </cell>
          <cell r="J8531" t="str">
            <v>131302F4311260016</v>
          </cell>
          <cell r="K8531" t="str">
            <v>通景公路</v>
          </cell>
          <cell r="L8531" t="str">
            <v>二类地区</v>
          </cell>
          <cell r="M8531" t="str">
            <v>省级贫困县</v>
          </cell>
          <cell r="N8531" t="str">
            <v>升级改造（提质改造）</v>
          </cell>
          <cell r="O8531" t="str">
            <v>小桃园古村落</v>
          </cell>
          <cell r="S8531" t="str">
            <v>6</v>
          </cell>
          <cell r="T8531" t="str">
            <v>c530431126</v>
          </cell>
          <cell r="U8531">
            <v>0</v>
          </cell>
          <cell r="V8531">
            <v>5</v>
          </cell>
          <cell r="W8531">
            <v>3.24</v>
          </cell>
        </row>
        <row r="8532">
          <cell r="I8532" t="str">
            <v>X183+C53B连接路</v>
          </cell>
          <cell r="J8532" t="str">
            <v>131302F4311260004</v>
          </cell>
          <cell r="K8532" t="str">
            <v>通景公路</v>
          </cell>
          <cell r="L8532" t="str">
            <v>二类地区</v>
          </cell>
          <cell r="M8532" t="str">
            <v>省级贫困县</v>
          </cell>
          <cell r="N8532" t="str">
            <v>升级改造（提质改造）</v>
          </cell>
          <cell r="O8532" t="str">
            <v>汤泉山庄景区</v>
          </cell>
          <cell r="S8532" t="str">
            <v>6</v>
          </cell>
          <cell r="T8532" t="str">
            <v>x183431126</v>
          </cell>
          <cell r="U8532">
            <v>0</v>
          </cell>
          <cell r="V8532">
            <v>2</v>
          </cell>
          <cell r="W8532">
            <v>1.2</v>
          </cell>
        </row>
        <row r="8533">
          <cell r="I8533" t="str">
            <v>X032连接路</v>
          </cell>
          <cell r="J8533" t="str">
            <v>131301F4311260005</v>
          </cell>
          <cell r="K8533" t="str">
            <v>通景公路</v>
          </cell>
          <cell r="L8533" t="str">
            <v>二类地区</v>
          </cell>
          <cell r="M8533" t="str">
            <v>省级贫困县</v>
          </cell>
          <cell r="N8533" t="str">
            <v>升级改造（提质改造）</v>
          </cell>
          <cell r="O8533" t="str">
            <v>凤仙桥水库</v>
          </cell>
          <cell r="R8533" t="str">
            <v>5.5</v>
          </cell>
          <cell r="S8533" t="str">
            <v>6.5</v>
          </cell>
          <cell r="T8533" t="str">
            <v>X032431126</v>
          </cell>
          <cell r="U8533">
            <v>0</v>
          </cell>
          <cell r="V8533">
            <v>18</v>
          </cell>
          <cell r="W8533">
            <v>18</v>
          </cell>
        </row>
        <row r="8534">
          <cell r="I8534" t="str">
            <v>Y321连接路</v>
          </cell>
          <cell r="J8534" t="str">
            <v>131302F4311260015</v>
          </cell>
          <cell r="K8534" t="str">
            <v>通景公路</v>
          </cell>
          <cell r="L8534" t="str">
            <v>二类地区</v>
          </cell>
          <cell r="M8534" t="str">
            <v>省级贫困县</v>
          </cell>
          <cell r="N8534" t="str">
            <v>升级改造（提质改造）</v>
          </cell>
          <cell r="O8534" t="str">
            <v>琵琶岗古村落</v>
          </cell>
          <cell r="R8534" t="str">
            <v>4.5</v>
          </cell>
          <cell r="S8534" t="str">
            <v>6</v>
          </cell>
          <cell r="T8534" t="str">
            <v>Y321431126</v>
          </cell>
          <cell r="U8534">
            <v>0</v>
          </cell>
          <cell r="V8534">
            <v>5.0999999999999996</v>
          </cell>
          <cell r="W8534">
            <v>5.0999999999999996</v>
          </cell>
        </row>
        <row r="8535">
          <cell r="I8535" t="str">
            <v>仁和坝水库连接路（二期）</v>
          </cell>
          <cell r="J8535" t="str">
            <v>131302F4311260007</v>
          </cell>
          <cell r="K8535" t="str">
            <v>通景公路</v>
          </cell>
          <cell r="L8535" t="str">
            <v>二类地区</v>
          </cell>
          <cell r="M8535" t="str">
            <v>省级贫困县</v>
          </cell>
          <cell r="N8535" t="str">
            <v>新建</v>
          </cell>
          <cell r="O8535" t="str">
            <v>仁和坝水库</v>
          </cell>
          <cell r="R8535" t="str">
            <v>3.5</v>
          </cell>
          <cell r="S8535" t="str">
            <v>6.5</v>
          </cell>
          <cell r="T8535" t="str">
            <v>无</v>
          </cell>
          <cell r="U8535">
            <v>0</v>
          </cell>
          <cell r="V8535">
            <v>1.5</v>
          </cell>
          <cell r="W8535">
            <v>1.5</v>
          </cell>
        </row>
        <row r="8536">
          <cell r="I8536" t="str">
            <v>舂陵古城连接路</v>
          </cell>
          <cell r="J8536" t="str">
            <v>131302F4311260013</v>
          </cell>
          <cell r="K8536" t="str">
            <v>通景公路</v>
          </cell>
          <cell r="L8536" t="str">
            <v>二类地区</v>
          </cell>
          <cell r="M8536" t="str">
            <v>省级贫困县</v>
          </cell>
          <cell r="N8536" t="str">
            <v>新建</v>
          </cell>
          <cell r="O8536" t="str">
            <v>舂陵古城</v>
          </cell>
          <cell r="R8536" t="str">
            <v>3.5</v>
          </cell>
          <cell r="S8536" t="str">
            <v>6</v>
          </cell>
          <cell r="T8536" t="str">
            <v>无</v>
          </cell>
          <cell r="U8536">
            <v>0</v>
          </cell>
          <cell r="V8536">
            <v>1.5</v>
          </cell>
          <cell r="W8536">
            <v>1.5</v>
          </cell>
        </row>
        <row r="8537">
          <cell r="I8537" t="str">
            <v>仁和坝水库连接路（一期）</v>
          </cell>
          <cell r="J8537" t="str">
            <v>131302F4311260006</v>
          </cell>
          <cell r="K8537" t="str">
            <v>通景公路</v>
          </cell>
          <cell r="L8537" t="str">
            <v>二类地区</v>
          </cell>
          <cell r="M8537" t="str">
            <v>省级贫困县</v>
          </cell>
          <cell r="N8537" t="str">
            <v>新建</v>
          </cell>
          <cell r="O8537" t="str">
            <v>仁和坝水库</v>
          </cell>
          <cell r="R8537" t="str">
            <v>3.5</v>
          </cell>
          <cell r="S8537" t="str">
            <v>6</v>
          </cell>
          <cell r="T8537" t="str">
            <v>无</v>
          </cell>
          <cell r="U8537">
            <v>0</v>
          </cell>
          <cell r="V8537">
            <v>15</v>
          </cell>
          <cell r="W8537">
            <v>15</v>
          </cell>
        </row>
        <row r="8538">
          <cell r="I8538" t="str">
            <v>盘古皇遗址连接路（X096段）</v>
          </cell>
          <cell r="J8538" t="str">
            <v>131302F4311260019</v>
          </cell>
          <cell r="K8538" t="str">
            <v>通景公路</v>
          </cell>
          <cell r="L8538" t="str">
            <v>二类地区</v>
          </cell>
          <cell r="M8538" t="str">
            <v>省级贫困县</v>
          </cell>
          <cell r="O8538" t="str">
            <v>盘古皇遗址</v>
          </cell>
          <cell r="R8538" t="str">
            <v>4.5</v>
          </cell>
          <cell r="S8538" t="str">
            <v>6</v>
          </cell>
          <cell r="T8538" t="str">
            <v>X096431126</v>
          </cell>
          <cell r="U8538">
            <v>0</v>
          </cell>
          <cell r="V8538">
            <v>1.5629999999999999</v>
          </cell>
          <cell r="W8538">
            <v>1.5629999999999999</v>
          </cell>
        </row>
        <row r="8539">
          <cell r="I8539" t="str">
            <v>盘古皇遗址连接路（Y326段）</v>
          </cell>
          <cell r="J8539" t="str">
            <v>131302F4311260020</v>
          </cell>
          <cell r="K8539" t="str">
            <v>通景公路</v>
          </cell>
          <cell r="L8539" t="str">
            <v>二类地区</v>
          </cell>
          <cell r="M8539" t="str">
            <v>省级贫困县</v>
          </cell>
          <cell r="O8539" t="str">
            <v>盘古皇遗址</v>
          </cell>
          <cell r="R8539" t="str">
            <v>4.5</v>
          </cell>
          <cell r="S8539" t="str">
            <v>6</v>
          </cell>
          <cell r="T8539" t="str">
            <v>Y326431126</v>
          </cell>
          <cell r="U8539">
            <v>0</v>
          </cell>
          <cell r="V8539">
            <v>13.401</v>
          </cell>
          <cell r="W8539">
            <v>13.401</v>
          </cell>
        </row>
        <row r="8540">
          <cell r="I8540" t="str">
            <v>湾井镇久安背村连接路</v>
          </cell>
          <cell r="J8540" t="str">
            <v>131302F4311260017</v>
          </cell>
          <cell r="K8540" t="str">
            <v>通景公路</v>
          </cell>
          <cell r="L8540" t="str">
            <v>二类地区</v>
          </cell>
          <cell r="M8540" t="str">
            <v>省级贫困县</v>
          </cell>
          <cell r="O8540" t="str">
            <v>永州市宁远县湾井镇久安背村</v>
          </cell>
          <cell r="R8540" t="str">
            <v>4.5</v>
          </cell>
          <cell r="S8540" t="str">
            <v>6</v>
          </cell>
          <cell r="T8540" t="str">
            <v>Y780431126</v>
          </cell>
          <cell r="U8540">
            <v>9.7000000000000003E-2</v>
          </cell>
          <cell r="V8540">
            <v>2.2890000000000001</v>
          </cell>
          <cell r="W8540">
            <v>2.1920000000000002</v>
          </cell>
        </row>
        <row r="8541">
          <cell r="I8541" t="str">
            <v>X002蓝山县毛俊镇至火市乡村通三级路</v>
          </cell>
          <cell r="J8541" t="str">
            <v>1316F4311270007</v>
          </cell>
          <cell r="K8541" t="str">
            <v>通景公路</v>
          </cell>
          <cell r="L8541" t="str">
            <v>三类地区</v>
          </cell>
          <cell r="M8541"/>
          <cell r="N8541" t="str">
            <v>升级改造（提质改造）</v>
          </cell>
          <cell r="O8541" t="str">
            <v>毛俊民俗文化风景区</v>
          </cell>
          <cell r="R8541" t="str">
            <v>5.5</v>
          </cell>
          <cell r="S8541" t="str">
            <v>6.5</v>
          </cell>
          <cell r="T8541" t="str">
            <v>X002431127</v>
          </cell>
          <cell r="U8541">
            <v>0</v>
          </cell>
          <cell r="V8541">
            <v>3.8559999999999999</v>
          </cell>
          <cell r="W8541">
            <v>3.8559999999999999</v>
          </cell>
        </row>
        <row r="8542">
          <cell r="I8542" t="str">
            <v>百叠岭景区通景路（二期）</v>
          </cell>
          <cell r="J8542" t="str">
            <v>131302F4311270002</v>
          </cell>
          <cell r="K8542" t="str">
            <v>通景公路</v>
          </cell>
          <cell r="L8542" t="str">
            <v>三类地区</v>
          </cell>
          <cell r="M8542"/>
          <cell r="N8542" t="str">
            <v>升级改造（提质改造）</v>
          </cell>
          <cell r="O8542" t="str">
            <v>百叠岭景区</v>
          </cell>
          <cell r="R8542" t="str">
            <v>5</v>
          </cell>
          <cell r="S8542" t="str">
            <v>6.5</v>
          </cell>
          <cell r="T8542" t="str">
            <v>Y695431127</v>
          </cell>
          <cell r="U8542">
            <v>0</v>
          </cell>
          <cell r="V8542">
            <v>13.1</v>
          </cell>
          <cell r="W8542">
            <v>13.1</v>
          </cell>
        </row>
        <row r="8543">
          <cell r="I8543" t="str">
            <v>百叠岭景区通景路（一期）</v>
          </cell>
          <cell r="J8543" t="str">
            <v>13130201F4311270001</v>
          </cell>
          <cell r="K8543" t="str">
            <v>通景公路</v>
          </cell>
          <cell r="L8543" t="str">
            <v>三类地区</v>
          </cell>
          <cell r="M8543"/>
          <cell r="N8543" t="str">
            <v>升级改造（提质改造）</v>
          </cell>
          <cell r="O8543" t="str">
            <v>百叠岭景区</v>
          </cell>
          <cell r="R8543" t="str">
            <v>5</v>
          </cell>
          <cell r="S8543" t="str">
            <v>7</v>
          </cell>
          <cell r="T8543" t="str">
            <v>无</v>
          </cell>
          <cell r="U8543">
            <v>0</v>
          </cell>
          <cell r="V8543">
            <v>12.147</v>
          </cell>
          <cell r="W8543">
            <v>12.147</v>
          </cell>
        </row>
        <row r="8544">
          <cell r="I8544" t="str">
            <v>长铺至龙湾旅游公路</v>
          </cell>
          <cell r="J8544" t="str">
            <v>131302F4311270007</v>
          </cell>
          <cell r="K8544" t="str">
            <v>通景公路</v>
          </cell>
          <cell r="L8544" t="str">
            <v>三类地区</v>
          </cell>
          <cell r="M8544"/>
          <cell r="N8544" t="str">
            <v>升级改造（提质改造）</v>
          </cell>
          <cell r="O8544" t="str">
            <v>蓝山县龙湾三蓝开发有限责任公司五星级休闲农庄</v>
          </cell>
          <cell r="R8544" t="str">
            <v>3.5</v>
          </cell>
          <cell r="S8544" t="str">
            <v>6.5</v>
          </cell>
          <cell r="T8544" t="str">
            <v>Y694431127</v>
          </cell>
          <cell r="U8544">
            <v>0</v>
          </cell>
          <cell r="V8544">
            <v>1.347</v>
          </cell>
          <cell r="W8544">
            <v>1.347</v>
          </cell>
        </row>
        <row r="8545">
          <cell r="I8545" t="str">
            <v>虎溪传统村落旅游路</v>
          </cell>
          <cell r="J8545" t="str">
            <v>131302F4311270006</v>
          </cell>
          <cell r="K8545" t="str">
            <v>通景公路</v>
          </cell>
          <cell r="L8545" t="str">
            <v>三类地区</v>
          </cell>
          <cell r="M8545"/>
          <cell r="N8545" t="str">
            <v>升级改造（提质改造）</v>
          </cell>
          <cell r="O8545" t="str">
            <v>虎溪中国传统村落</v>
          </cell>
          <cell r="R8545" t="str">
            <v>6.5</v>
          </cell>
          <cell r="S8545" t="str">
            <v>6.5</v>
          </cell>
          <cell r="T8545" t="str">
            <v>Y620431127</v>
          </cell>
          <cell r="U8545">
            <v>0</v>
          </cell>
          <cell r="V8545">
            <v>17</v>
          </cell>
          <cell r="W8545">
            <v>17.100000000000001</v>
          </cell>
        </row>
        <row r="8546">
          <cell r="I8546" t="str">
            <v>蓝山县毛俊水库旅游公路</v>
          </cell>
          <cell r="J8546" t="str">
            <v>1313F4311270001</v>
          </cell>
          <cell r="K8546" t="str">
            <v>通景公路</v>
          </cell>
          <cell r="L8546" t="str">
            <v>三类地区</v>
          </cell>
          <cell r="M8546"/>
          <cell r="O8546" t="str">
            <v>毛俊水库景区</v>
          </cell>
          <cell r="R8546" t="str">
            <v>0</v>
          </cell>
          <cell r="S8546" t="str">
            <v>6.5</v>
          </cell>
          <cell r="T8546" t="str">
            <v>无</v>
          </cell>
          <cell r="U8546">
            <v>0</v>
          </cell>
          <cell r="V8546">
            <v>4.8</v>
          </cell>
          <cell r="W8546">
            <v>4.8</v>
          </cell>
        </row>
        <row r="8547">
          <cell r="I8547" t="str">
            <v>土市新村红色通景公路</v>
          </cell>
          <cell r="J8547" t="str">
            <v>131302F4311270003</v>
          </cell>
          <cell r="K8547" t="str">
            <v>通景公路</v>
          </cell>
          <cell r="L8547" t="str">
            <v>三类地区</v>
          </cell>
          <cell r="M8547"/>
          <cell r="N8547" t="str">
            <v>升级改造（提质改造）</v>
          </cell>
          <cell r="O8547" t="str">
            <v>土市新村红色景区</v>
          </cell>
          <cell r="R8547" t="str">
            <v>4.5</v>
          </cell>
          <cell r="S8547" t="str">
            <v>6.5</v>
          </cell>
          <cell r="T8547" t="str">
            <v>X112431127</v>
          </cell>
          <cell r="U8547">
            <v>0</v>
          </cell>
          <cell r="V8547">
            <v>9.1940000000000008</v>
          </cell>
          <cell r="W8547">
            <v>9.1940000000000008</v>
          </cell>
        </row>
        <row r="8548">
          <cell r="I8548" t="str">
            <v>湘江源景区通景公路</v>
          </cell>
          <cell r="J8548" t="str">
            <v>131302F4311270005</v>
          </cell>
          <cell r="K8548" t="str">
            <v>通景公路</v>
          </cell>
          <cell r="L8548" t="str">
            <v>三类地区</v>
          </cell>
          <cell r="M8548"/>
          <cell r="N8548" t="str">
            <v>升级改造（提质改造）</v>
          </cell>
          <cell r="O8548" t="str">
            <v>湘江源景区</v>
          </cell>
          <cell r="R8548" t="str">
            <v>3.5</v>
          </cell>
          <cell r="S8548" t="str">
            <v>6.5</v>
          </cell>
          <cell r="T8548" t="str">
            <v>C231431127</v>
          </cell>
          <cell r="U8548">
            <v>0</v>
          </cell>
          <cell r="V8548">
            <v>5.008</v>
          </cell>
          <cell r="W8548">
            <v>5.008</v>
          </cell>
        </row>
        <row r="8549">
          <cell r="I8549" t="str">
            <v>湘江源温泉通景公路</v>
          </cell>
          <cell r="J8549" t="str">
            <v>131302F4311270004</v>
          </cell>
          <cell r="K8549" t="str">
            <v>通景公路</v>
          </cell>
          <cell r="L8549" t="str">
            <v>三类地区</v>
          </cell>
          <cell r="M8549"/>
          <cell r="N8549" t="str">
            <v>升级改造（提质改造）</v>
          </cell>
          <cell r="O8549" t="str">
            <v>湘江源温泉景区</v>
          </cell>
          <cell r="R8549" t="str">
            <v>4.5</v>
          </cell>
          <cell r="S8549" t="str">
            <v>6.5</v>
          </cell>
          <cell r="T8549" t="str">
            <v>C376431127</v>
          </cell>
          <cell r="U8549">
            <v>0</v>
          </cell>
          <cell r="V8549">
            <v>3.03</v>
          </cell>
          <cell r="W8549">
            <v>2.794</v>
          </cell>
        </row>
        <row r="8550">
          <cell r="I8550" t="str">
            <v>关口至此兴安岭连接路</v>
          </cell>
          <cell r="J8550" t="str">
            <v>131302F4311280001</v>
          </cell>
          <cell r="K8550" t="str">
            <v>通景公路</v>
          </cell>
          <cell r="L8550" t="str">
            <v>一类地区</v>
          </cell>
          <cell r="M8550" t="str">
            <v>国家贫困县</v>
          </cell>
          <cell r="N8550" t="str">
            <v>新建</v>
          </cell>
          <cell r="O8550" t="str">
            <v>此兴安岭</v>
          </cell>
          <cell r="R8550" t="str">
            <v>3.5</v>
          </cell>
          <cell r="S8550" t="str">
            <v>6</v>
          </cell>
          <cell r="T8550" t="str">
            <v>C558431128</v>
          </cell>
          <cell r="U8550">
            <v>0</v>
          </cell>
          <cell r="V8550">
            <v>1.84</v>
          </cell>
          <cell r="W8550">
            <v>1.84</v>
          </cell>
        </row>
        <row r="8551">
          <cell r="I8551" t="str">
            <v>两江口至小水干旅游公路</v>
          </cell>
          <cell r="J8551" t="str">
            <v>1317F4311280001</v>
          </cell>
          <cell r="K8551" t="str">
            <v>通景公路</v>
          </cell>
          <cell r="L8551" t="str">
            <v>一类地区</v>
          </cell>
          <cell r="M8551" t="str">
            <v>国家贫困县</v>
          </cell>
          <cell r="N8551" t="str">
            <v>新建</v>
          </cell>
          <cell r="O8551" t="str">
            <v>两江口瑶族村</v>
          </cell>
          <cell r="R8551" t="str">
            <v>0</v>
          </cell>
          <cell r="S8551" t="str">
            <v>6</v>
          </cell>
          <cell r="T8551" t="str">
            <v>无</v>
          </cell>
          <cell r="U8551">
            <v>0</v>
          </cell>
          <cell r="V8551">
            <v>10</v>
          </cell>
          <cell r="W8551">
            <v>10</v>
          </cell>
        </row>
        <row r="8552">
          <cell r="I8552" t="str">
            <v>新田县大坪塘洪城桥通景路</v>
          </cell>
          <cell r="J8552" t="str">
            <v>131302F4311280009</v>
          </cell>
          <cell r="K8552" t="str">
            <v>通景公路</v>
          </cell>
          <cell r="L8552" t="str">
            <v>一类地区</v>
          </cell>
          <cell r="M8552" t="str">
            <v>国家贫困县</v>
          </cell>
          <cell r="N8552" t="str">
            <v>新建</v>
          </cell>
          <cell r="O8552" t="str">
            <v>新田县大坪塘洪城桥景区</v>
          </cell>
          <cell r="R8552" t="str">
            <v>0</v>
          </cell>
          <cell r="S8552" t="str">
            <v>6</v>
          </cell>
          <cell r="T8552" t="str">
            <v>无</v>
          </cell>
          <cell r="U8552">
            <v>0</v>
          </cell>
          <cell r="V8552">
            <v>1.7</v>
          </cell>
          <cell r="W8552">
            <v>1.7</v>
          </cell>
        </row>
        <row r="8553">
          <cell r="I8553" t="str">
            <v>新田县金陵镇福音山森林公园路</v>
          </cell>
          <cell r="J8553" t="str">
            <v>131302F4311280013</v>
          </cell>
          <cell r="K8553" t="str">
            <v>通景公路</v>
          </cell>
          <cell r="L8553" t="str">
            <v>一类地区</v>
          </cell>
          <cell r="M8553" t="str">
            <v>国家贫困县</v>
          </cell>
          <cell r="N8553" t="str">
            <v>新建</v>
          </cell>
          <cell r="O8553" t="str">
            <v>新田县金陵镇福音山森林公园</v>
          </cell>
          <cell r="R8553" t="str">
            <v>0</v>
          </cell>
          <cell r="S8553" t="str">
            <v>6</v>
          </cell>
          <cell r="T8553" t="str">
            <v>无</v>
          </cell>
          <cell r="U8553">
            <v>0</v>
          </cell>
          <cell r="V8553">
            <v>5.2</v>
          </cell>
          <cell r="W8553">
            <v>8</v>
          </cell>
        </row>
        <row r="8554">
          <cell r="I8554" t="str">
            <v>新田县龙家大院景区通景路</v>
          </cell>
          <cell r="J8554" t="str">
            <v>13130201F4311280004</v>
          </cell>
          <cell r="K8554" t="str">
            <v>通景公路</v>
          </cell>
          <cell r="L8554" t="str">
            <v>一类地区</v>
          </cell>
          <cell r="M8554" t="str">
            <v>国家贫困县</v>
          </cell>
          <cell r="N8554" t="str">
            <v>新建</v>
          </cell>
          <cell r="O8554" t="str">
            <v>龙家大院景区</v>
          </cell>
          <cell r="R8554" t="str">
            <v>0</v>
          </cell>
          <cell r="S8554" t="str">
            <v>6</v>
          </cell>
          <cell r="T8554" t="str">
            <v>无</v>
          </cell>
          <cell r="U8554">
            <v>0</v>
          </cell>
          <cell r="V8554">
            <v>2.3780000000000001</v>
          </cell>
          <cell r="W8554">
            <v>2.3780000000000001</v>
          </cell>
        </row>
        <row r="8555">
          <cell r="I8555" t="str">
            <v>新田县龙泉镇百米寨通景路</v>
          </cell>
          <cell r="J8555" t="str">
            <v>131302F4311280006</v>
          </cell>
          <cell r="K8555" t="str">
            <v>通景公路</v>
          </cell>
          <cell r="L8555" t="str">
            <v>一类地区</v>
          </cell>
          <cell r="M8555" t="str">
            <v>国家贫困县</v>
          </cell>
          <cell r="N8555" t="str">
            <v>新建</v>
          </cell>
          <cell r="O8555" t="str">
            <v>新田县龙泉镇百米寨景区</v>
          </cell>
          <cell r="R8555" t="str">
            <v>0</v>
          </cell>
          <cell r="S8555" t="str">
            <v>6</v>
          </cell>
          <cell r="T8555" t="str">
            <v>无</v>
          </cell>
          <cell r="U8555">
            <v>0</v>
          </cell>
          <cell r="V8555">
            <v>3</v>
          </cell>
          <cell r="W8555">
            <v>3</v>
          </cell>
        </row>
        <row r="8556">
          <cell r="I8556" t="str">
            <v>新田县龙泉镇塘下水库旅游公路</v>
          </cell>
          <cell r="J8556" t="str">
            <v>131301F4311280002</v>
          </cell>
          <cell r="K8556" t="str">
            <v>通景公路</v>
          </cell>
          <cell r="L8556" t="str">
            <v>一类地区</v>
          </cell>
          <cell r="M8556" t="str">
            <v>国家贫困县</v>
          </cell>
          <cell r="N8556" t="str">
            <v>新建</v>
          </cell>
          <cell r="O8556" t="str">
            <v>新田县龙泉镇塘下水库</v>
          </cell>
          <cell r="R8556" t="str">
            <v>0</v>
          </cell>
          <cell r="S8556" t="str">
            <v>6</v>
          </cell>
          <cell r="T8556" t="str">
            <v>无</v>
          </cell>
          <cell r="U8556">
            <v>0</v>
          </cell>
          <cell r="V8556">
            <v>5</v>
          </cell>
          <cell r="W8556">
            <v>5</v>
          </cell>
        </row>
        <row r="8557">
          <cell r="I8557" t="str">
            <v>新田县门楼下瑶族乡泥塘村通景路（二期）</v>
          </cell>
          <cell r="J8557" t="str">
            <v>131302F4311280011</v>
          </cell>
          <cell r="K8557" t="str">
            <v>通景公路</v>
          </cell>
          <cell r="L8557" t="str">
            <v>一类地区</v>
          </cell>
          <cell r="M8557" t="str">
            <v>国家贫困县</v>
          </cell>
          <cell r="N8557" t="str">
            <v>新建</v>
          </cell>
          <cell r="O8557" t="str">
            <v>新田县门楼下瑶族乡泥塘风景区</v>
          </cell>
          <cell r="R8557" t="str">
            <v>0</v>
          </cell>
          <cell r="S8557" t="str">
            <v>6</v>
          </cell>
          <cell r="T8557" t="str">
            <v>无</v>
          </cell>
          <cell r="U8557">
            <v>0</v>
          </cell>
          <cell r="V8557">
            <v>2.5</v>
          </cell>
          <cell r="W8557">
            <v>2.5</v>
          </cell>
        </row>
        <row r="8558">
          <cell r="I8558" t="str">
            <v>新田县门楼下瑶族乡泥塘村通景路（一期）</v>
          </cell>
          <cell r="J8558" t="str">
            <v>13130201F4311210006</v>
          </cell>
          <cell r="K8558" t="str">
            <v>通景公路</v>
          </cell>
          <cell r="L8558" t="str">
            <v>一类地区</v>
          </cell>
          <cell r="M8558" t="str">
            <v>国家贫困县</v>
          </cell>
          <cell r="N8558" t="str">
            <v>升级改造（提质改造）</v>
          </cell>
          <cell r="O8558" t="str">
            <v>新田县门楼下瑶族乡泥塘风景区</v>
          </cell>
          <cell r="R8558" t="str">
            <v>5</v>
          </cell>
          <cell r="S8558" t="str">
            <v>6</v>
          </cell>
          <cell r="T8558" t="str">
            <v>X105431128</v>
          </cell>
          <cell r="U8558">
            <v>0</v>
          </cell>
          <cell r="V8558">
            <v>2.4790000000000001</v>
          </cell>
          <cell r="W8558">
            <v>2.4790000000000001</v>
          </cell>
        </row>
        <row r="8559">
          <cell r="I8559" t="str">
            <v>新田县石羊镇龙眼头景仙寺通景路</v>
          </cell>
          <cell r="J8559" t="str">
            <v>131302F4311280007</v>
          </cell>
          <cell r="K8559" t="str">
            <v>通景公路</v>
          </cell>
          <cell r="L8559" t="str">
            <v>一类地区</v>
          </cell>
          <cell r="M8559" t="str">
            <v>国家贫困县</v>
          </cell>
          <cell r="N8559" t="str">
            <v>新建</v>
          </cell>
          <cell r="O8559" t="str">
            <v>新田县石羊镇龙眼头景仙寺</v>
          </cell>
          <cell r="R8559" t="str">
            <v>0</v>
          </cell>
          <cell r="S8559" t="str">
            <v>6</v>
          </cell>
          <cell r="T8559" t="str">
            <v>无</v>
          </cell>
          <cell r="U8559">
            <v>0</v>
          </cell>
          <cell r="V8559">
            <v>3</v>
          </cell>
          <cell r="W8559">
            <v>3</v>
          </cell>
        </row>
        <row r="8560">
          <cell r="I8560" t="str">
            <v>新田县新田县陶岭镇东山岭村通景公路</v>
          </cell>
          <cell r="J8560" t="str">
            <v>131302F4311280012</v>
          </cell>
          <cell r="K8560" t="str">
            <v>通景公路</v>
          </cell>
          <cell r="L8560" t="str">
            <v>一类地区</v>
          </cell>
          <cell r="M8560" t="str">
            <v>国家贫困县</v>
          </cell>
          <cell r="N8560" t="str">
            <v>新建</v>
          </cell>
          <cell r="O8560" t="str">
            <v>新田县新田县陶岭镇东山岭村古寺</v>
          </cell>
          <cell r="S8560" t="str">
            <v>6</v>
          </cell>
          <cell r="T8560" t="str">
            <v>C485431128</v>
          </cell>
          <cell r="U8560">
            <v>0</v>
          </cell>
          <cell r="V8560">
            <v>1.673</v>
          </cell>
          <cell r="W8560">
            <v>2.5</v>
          </cell>
        </row>
        <row r="8561">
          <cell r="I8561" t="str">
            <v>新田县永州市新田县金盆镇河山岩村通景路</v>
          </cell>
          <cell r="J8561" t="str">
            <v>13130201F4311280003</v>
          </cell>
          <cell r="K8561" t="str">
            <v>通景公路</v>
          </cell>
          <cell r="L8561" t="str">
            <v>一类地区</v>
          </cell>
          <cell r="M8561" t="str">
            <v>国家贫困县</v>
          </cell>
          <cell r="N8561" t="str">
            <v>新建</v>
          </cell>
          <cell r="O8561" t="str">
            <v>永州市新田县金盆镇河山岩村</v>
          </cell>
          <cell r="R8561" t="str">
            <v>3.5</v>
          </cell>
          <cell r="S8561" t="str">
            <v>6</v>
          </cell>
          <cell r="T8561" t="str">
            <v>C156431128</v>
          </cell>
          <cell r="U8561">
            <v>0</v>
          </cell>
          <cell r="V8561">
            <v>1.53</v>
          </cell>
          <cell r="W8561">
            <v>1.53</v>
          </cell>
        </row>
        <row r="8562">
          <cell r="I8562" t="str">
            <v>新田县永州市新田县金盆镇李仟二村通景路</v>
          </cell>
          <cell r="J8562" t="str">
            <v>13130201F4311280005</v>
          </cell>
          <cell r="K8562" t="str">
            <v>通景公路</v>
          </cell>
          <cell r="L8562" t="str">
            <v>一类地区</v>
          </cell>
          <cell r="M8562" t="str">
            <v>国家贫困县</v>
          </cell>
          <cell r="N8562" t="str">
            <v>升级改造（提质改造）</v>
          </cell>
          <cell r="O8562" t="str">
            <v>永州市新田县金盆镇李仟二村</v>
          </cell>
          <cell r="R8562" t="str">
            <v>3.5</v>
          </cell>
          <cell r="S8562" t="str">
            <v>6</v>
          </cell>
          <cell r="T8562" t="str">
            <v>C152431128</v>
          </cell>
          <cell r="U8562">
            <v>0</v>
          </cell>
          <cell r="V8562">
            <v>0.92500000000000004</v>
          </cell>
          <cell r="W8562">
            <v>0.92500000000000004</v>
          </cell>
        </row>
        <row r="8563">
          <cell r="I8563" t="str">
            <v>新田县永州市新田县金盆镇骆铭孙村通景路</v>
          </cell>
          <cell r="J8563" t="str">
            <v>13130201F4311280008</v>
          </cell>
          <cell r="K8563" t="str">
            <v>通景公路</v>
          </cell>
          <cell r="L8563" t="str">
            <v>一类地区</v>
          </cell>
          <cell r="M8563" t="str">
            <v>国家贫困县</v>
          </cell>
          <cell r="N8563" t="str">
            <v>升级改造（提质改造）</v>
          </cell>
          <cell r="O8563" t="str">
            <v>永州市新田县金盆镇骆铭孙村</v>
          </cell>
          <cell r="R8563" t="str">
            <v>4.5</v>
          </cell>
          <cell r="S8563" t="str">
            <v>6</v>
          </cell>
          <cell r="T8563" t="str">
            <v>Y382431128</v>
          </cell>
          <cell r="U8563">
            <v>0</v>
          </cell>
          <cell r="V8563">
            <v>3.0960000000000001</v>
          </cell>
          <cell r="W8563">
            <v>3.0960000000000001</v>
          </cell>
        </row>
        <row r="8564">
          <cell r="I8564" t="str">
            <v>新田县永州市新田县陶岭镇东山岭村通景路</v>
          </cell>
          <cell r="J8564" t="str">
            <v>13130201F4311280009</v>
          </cell>
          <cell r="K8564" t="str">
            <v>通景公路</v>
          </cell>
          <cell r="L8564" t="str">
            <v>一类地区</v>
          </cell>
          <cell r="M8564" t="str">
            <v>国家贫困县</v>
          </cell>
          <cell r="N8564" t="str">
            <v>升级改造（提质改造）</v>
          </cell>
          <cell r="O8564" t="str">
            <v>永州市新田县陶岭镇东山岭村</v>
          </cell>
          <cell r="R8564" t="str">
            <v>3.5</v>
          </cell>
          <cell r="S8564" t="str">
            <v>6</v>
          </cell>
          <cell r="T8564" t="str">
            <v>Y625431128</v>
          </cell>
          <cell r="U8564">
            <v>0</v>
          </cell>
          <cell r="V8564">
            <v>2.831</v>
          </cell>
          <cell r="W8564">
            <v>2.831</v>
          </cell>
        </row>
        <row r="8565">
          <cell r="I8565" t="str">
            <v>新田县永州市新田县新圩镇兰溪村通景路</v>
          </cell>
          <cell r="J8565" t="str">
            <v>13130201F4311280007</v>
          </cell>
          <cell r="K8565" t="str">
            <v>通景公路</v>
          </cell>
          <cell r="L8565" t="str">
            <v>一类地区</v>
          </cell>
          <cell r="M8565" t="str">
            <v>国家贫困县</v>
          </cell>
          <cell r="N8565" t="str">
            <v>升级改造（提质改造）</v>
          </cell>
          <cell r="O8565" t="str">
            <v>永州市新田县新圩镇兰溪村</v>
          </cell>
          <cell r="R8565" t="str">
            <v>3.5</v>
          </cell>
          <cell r="S8565" t="str">
            <v>6</v>
          </cell>
          <cell r="T8565" t="str">
            <v>C471431128</v>
          </cell>
          <cell r="U8565">
            <v>0</v>
          </cell>
          <cell r="V8565">
            <v>1.5760000000000001</v>
          </cell>
          <cell r="W8565">
            <v>1.5760000000000001</v>
          </cell>
        </row>
        <row r="8566">
          <cell r="I8566" t="str">
            <v>新田县永州市新田枧头镇彭梓城村通景路</v>
          </cell>
          <cell r="J8566" t="str">
            <v>13130201F4311280006</v>
          </cell>
          <cell r="K8566" t="str">
            <v>通景公路</v>
          </cell>
          <cell r="L8566" t="str">
            <v>一类地区</v>
          </cell>
          <cell r="M8566" t="str">
            <v>国家贫困县</v>
          </cell>
          <cell r="N8566" t="str">
            <v>升级改造（提质改造）</v>
          </cell>
          <cell r="O8566" t="str">
            <v>永州市新田视头镇彭梓城村</v>
          </cell>
          <cell r="R8566" t="str">
            <v>3.5</v>
          </cell>
          <cell r="S8566" t="str">
            <v>6</v>
          </cell>
          <cell r="T8566" t="str">
            <v>C248431128</v>
          </cell>
          <cell r="U8566">
            <v>0</v>
          </cell>
          <cell r="V8566">
            <v>1.0209999999999999</v>
          </cell>
          <cell r="W8566">
            <v>1.0209999999999999</v>
          </cell>
        </row>
        <row r="8567">
          <cell r="I8567" t="str">
            <v>新田县骥村镇肥源水库通景路</v>
          </cell>
          <cell r="J8567" t="str">
            <v>131301F4311280001</v>
          </cell>
          <cell r="K8567" t="str">
            <v>通景公路</v>
          </cell>
          <cell r="L8567" t="str">
            <v>一类地区</v>
          </cell>
          <cell r="M8567" t="str">
            <v>国家贫困县</v>
          </cell>
          <cell r="N8567" t="str">
            <v>新建</v>
          </cell>
          <cell r="O8567" t="str">
            <v>新田县骥村镇肥源水库</v>
          </cell>
          <cell r="R8567" t="str">
            <v>0</v>
          </cell>
          <cell r="S8567" t="str">
            <v>6</v>
          </cell>
          <cell r="T8567" t="str">
            <v>无</v>
          </cell>
          <cell r="U8567">
            <v>0</v>
          </cell>
          <cell r="V8567">
            <v>1.85</v>
          </cell>
          <cell r="W8567">
            <v>1.85</v>
          </cell>
        </row>
        <row r="8568">
          <cell r="I8568" t="str">
            <v>永州市新田县金陵镇小源村连接路</v>
          </cell>
          <cell r="J8568" t="str">
            <v>13130201F4311280001</v>
          </cell>
          <cell r="K8568" t="str">
            <v>通景公路</v>
          </cell>
          <cell r="L8568" t="str">
            <v>一类地区</v>
          </cell>
          <cell r="M8568" t="str">
            <v>国家贫困县</v>
          </cell>
          <cell r="N8568" t="str">
            <v>新建</v>
          </cell>
          <cell r="O8568" t="str">
            <v>永州市新田县金陵镇小源村</v>
          </cell>
          <cell r="R8568" t="str">
            <v>3.5</v>
          </cell>
          <cell r="S8568" t="str">
            <v>6</v>
          </cell>
          <cell r="T8568" t="str">
            <v>C782431128</v>
          </cell>
          <cell r="U8568">
            <v>0</v>
          </cell>
          <cell r="V8568">
            <v>1.8480000000000001</v>
          </cell>
          <cell r="W8568">
            <v>1.8480000000000001</v>
          </cell>
        </row>
        <row r="8569">
          <cell r="I8569" t="str">
            <v>永州市新田县石羊镇史家村连接路（二期）</v>
          </cell>
          <cell r="J8569" t="str">
            <v>13130201F4311280002</v>
          </cell>
          <cell r="K8569" t="str">
            <v>通景公路</v>
          </cell>
          <cell r="L8569" t="str">
            <v>一类地区</v>
          </cell>
          <cell r="M8569" t="str">
            <v>国家贫困县</v>
          </cell>
          <cell r="N8569" t="str">
            <v>新建</v>
          </cell>
          <cell r="O8569" t="str">
            <v>永州市新田县石羊镇史家村</v>
          </cell>
          <cell r="R8569" t="str">
            <v>3.5</v>
          </cell>
          <cell r="S8569" t="str">
            <v>6</v>
          </cell>
          <cell r="T8569" t="str">
            <v>C444431128</v>
          </cell>
          <cell r="U8569">
            <v>0</v>
          </cell>
          <cell r="V8569">
            <v>6.1040000000000001</v>
          </cell>
          <cell r="W8569">
            <v>6.1040000000000001</v>
          </cell>
        </row>
        <row r="8570">
          <cell r="I8570" t="str">
            <v>永州市新田县石羊镇史家村连接路（一期）</v>
          </cell>
          <cell r="J8570" t="str">
            <v>13130201F4311280011</v>
          </cell>
          <cell r="K8570" t="str">
            <v>通景公路</v>
          </cell>
          <cell r="L8570" t="str">
            <v>一类地区</v>
          </cell>
          <cell r="M8570" t="str">
            <v>国家贫困县</v>
          </cell>
          <cell r="N8570" t="str">
            <v>新建</v>
          </cell>
          <cell r="O8570" t="str">
            <v>永州市新田县石羊镇史家村</v>
          </cell>
          <cell r="R8570" t="str">
            <v>3.5</v>
          </cell>
          <cell r="S8570" t="str">
            <v>6</v>
          </cell>
          <cell r="T8570" t="str">
            <v>C008431127</v>
          </cell>
          <cell r="U8570">
            <v>0</v>
          </cell>
          <cell r="V8570">
            <v>6.1040000000000001</v>
          </cell>
          <cell r="W8570">
            <v>6.1040000000000001</v>
          </cell>
        </row>
        <row r="8571">
          <cell r="I8571" t="str">
            <v>中国传统村落井头湾旅游通景公路（入口1)</v>
          </cell>
          <cell r="J8571" t="str">
            <v>131301F4311290004</v>
          </cell>
          <cell r="K8571" t="str">
            <v>通景公路</v>
          </cell>
          <cell r="L8571" t="str">
            <v>一类地区</v>
          </cell>
          <cell r="M8571" t="str">
            <v>国家贫困县</v>
          </cell>
          <cell r="N8571" t="str">
            <v>升级改造（提质改造）</v>
          </cell>
          <cell r="O8571" t="str">
            <v>中国传统村落井头湾</v>
          </cell>
          <cell r="R8571" t="str">
            <v>4.5</v>
          </cell>
          <cell r="S8571" t="str">
            <v>6</v>
          </cell>
          <cell r="T8571" t="str">
            <v>Y903431129</v>
          </cell>
          <cell r="U8571">
            <v>0</v>
          </cell>
          <cell r="V8571">
            <v>4.55</v>
          </cell>
          <cell r="W8571">
            <v>4.55</v>
          </cell>
        </row>
        <row r="8572">
          <cell r="I8572" t="str">
            <v>中国传统村落井头湾旅游通景公路（入口2)</v>
          </cell>
          <cell r="J8572" t="str">
            <v>131302F4311290006</v>
          </cell>
          <cell r="K8572" t="str">
            <v>通景公路</v>
          </cell>
          <cell r="L8572" t="str">
            <v>一类地区</v>
          </cell>
          <cell r="M8572" t="str">
            <v>国家贫困县</v>
          </cell>
          <cell r="N8572" t="str">
            <v>升级改造（提质改造）</v>
          </cell>
          <cell r="O8572" t="str">
            <v>井头湾</v>
          </cell>
          <cell r="R8572" t="str">
            <v>4.5</v>
          </cell>
          <cell r="S8572" t="str">
            <v>6</v>
          </cell>
          <cell r="T8572" t="str">
            <v>C924431129</v>
          </cell>
          <cell r="U8572">
            <v>0</v>
          </cell>
          <cell r="V8572">
            <v>6.657</v>
          </cell>
          <cell r="W8572">
            <v>6.657</v>
          </cell>
        </row>
        <row r="8573">
          <cell r="I8573" t="str">
            <v>中国传统村落水东村旅游通景公路</v>
          </cell>
          <cell r="J8573" t="str">
            <v>131302F4311290008</v>
          </cell>
          <cell r="K8573" t="str">
            <v>通景公路</v>
          </cell>
          <cell r="L8573" t="str">
            <v>一类地区</v>
          </cell>
          <cell r="M8573" t="str">
            <v>国家贫困县</v>
          </cell>
          <cell r="N8573" t="str">
            <v>升级改造（提质改造）</v>
          </cell>
          <cell r="O8573" t="str">
            <v>中国传统村落水东村</v>
          </cell>
          <cell r="S8573" t="str">
            <v>6</v>
          </cell>
          <cell r="T8573" t="str">
            <v>Y171431129</v>
          </cell>
          <cell r="U8573">
            <v>0</v>
          </cell>
          <cell r="V8573">
            <v>3.57</v>
          </cell>
          <cell r="W8573">
            <v>3.57</v>
          </cell>
        </row>
        <row r="8574">
          <cell r="I8574" t="str">
            <v>湘江香草源旅游通景公路</v>
          </cell>
          <cell r="J8574" t="str">
            <v>131302F4311290005</v>
          </cell>
          <cell r="K8574" t="str">
            <v>通景公路</v>
          </cell>
          <cell r="L8574" t="str">
            <v>一类地区</v>
          </cell>
          <cell r="M8574" t="str">
            <v>国家贫困县</v>
          </cell>
          <cell r="N8574" t="str">
            <v>新建</v>
          </cell>
          <cell r="O8574" t="str">
            <v>湘江香草源</v>
          </cell>
          <cell r="R8574" t="str">
            <v>3.5</v>
          </cell>
          <cell r="S8574" t="str">
            <v>6</v>
          </cell>
          <cell r="T8574" t="str">
            <v>VW77431129</v>
          </cell>
          <cell r="U8574">
            <v>0</v>
          </cell>
          <cell r="V8574">
            <v>8</v>
          </cell>
          <cell r="W8574">
            <v>8</v>
          </cell>
        </row>
        <row r="8575">
          <cell r="I8575" t="str">
            <v>中国传统村落牛路社区旅游通景公路</v>
          </cell>
          <cell r="J8575" t="str">
            <v>131302F4311290004</v>
          </cell>
          <cell r="K8575" t="str">
            <v>通景公路</v>
          </cell>
          <cell r="L8575" t="str">
            <v>一类地区</v>
          </cell>
          <cell r="M8575" t="str">
            <v>国家贫困县</v>
          </cell>
          <cell r="N8575" t="str">
            <v>升级改造（提质改造）</v>
          </cell>
          <cell r="O8575" t="str">
            <v>中国传统村落牛路社区</v>
          </cell>
          <cell r="R8575" t="str">
            <v>3.5</v>
          </cell>
          <cell r="S8575" t="str">
            <v>6</v>
          </cell>
          <cell r="T8575" t="str">
            <v>C341431129</v>
          </cell>
          <cell r="U8575">
            <v>0</v>
          </cell>
          <cell r="V8575">
            <v>0.73299999999999998</v>
          </cell>
          <cell r="W8575">
            <v>0.73299999999999998</v>
          </cell>
        </row>
        <row r="8576">
          <cell r="I8576" t="str">
            <v>中国传统村落牛路社区旅游集散公路</v>
          </cell>
          <cell r="J8576" t="str">
            <v>131301F4311290003</v>
          </cell>
          <cell r="K8576" t="str">
            <v>通景公路</v>
          </cell>
          <cell r="L8576" t="str">
            <v>一类地区</v>
          </cell>
          <cell r="M8576" t="str">
            <v>国家贫困县</v>
          </cell>
          <cell r="N8576" t="str">
            <v>升级改造（提质改造）</v>
          </cell>
          <cell r="O8576" t="str">
            <v>中国传统村落牛路社区</v>
          </cell>
          <cell r="R8576" t="str">
            <v>4.5</v>
          </cell>
          <cell r="S8576" t="str">
            <v>6</v>
          </cell>
          <cell r="T8576" t="str">
            <v>Y441431129</v>
          </cell>
          <cell r="U8576">
            <v>0</v>
          </cell>
          <cell r="V8576">
            <v>13.398</v>
          </cell>
          <cell r="W8576">
            <v>13.398</v>
          </cell>
        </row>
        <row r="8577">
          <cell r="I8577" t="str">
            <v>竹园寨阳华岩旅游通景公路</v>
          </cell>
          <cell r="J8577" t="str">
            <v>131301F4311290002</v>
          </cell>
          <cell r="K8577" t="str">
            <v>通景公路</v>
          </cell>
          <cell r="L8577" t="str">
            <v>一类地区</v>
          </cell>
          <cell r="M8577" t="str">
            <v>国家贫困县</v>
          </cell>
          <cell r="N8577" t="str">
            <v>升级改造（提质改造）</v>
          </cell>
          <cell r="O8577" t="str">
            <v>竹园寨阳华岩</v>
          </cell>
          <cell r="R8577" t="str">
            <v>5</v>
          </cell>
          <cell r="S8577" t="str">
            <v>6</v>
          </cell>
          <cell r="T8577" t="str">
            <v>Y180431129</v>
          </cell>
          <cell r="U8577">
            <v>0</v>
          </cell>
          <cell r="V8577">
            <v>3.8260000000000001</v>
          </cell>
          <cell r="W8577">
            <v>3.8260000000000001</v>
          </cell>
        </row>
        <row r="8578">
          <cell r="I8578" t="str">
            <v>龙造窝漂流旅游通景公路</v>
          </cell>
          <cell r="J8578" t="str">
            <v>131302F4311290002</v>
          </cell>
          <cell r="K8578" t="str">
            <v>通景公路</v>
          </cell>
          <cell r="L8578" t="str">
            <v>一类地区</v>
          </cell>
          <cell r="M8578" t="str">
            <v>国家贫困县</v>
          </cell>
          <cell r="N8578" t="str">
            <v>升级改造（提质改造）</v>
          </cell>
          <cell r="O8578" t="str">
            <v>龙造窝漂流</v>
          </cell>
          <cell r="R8578" t="str">
            <v>3.5</v>
          </cell>
          <cell r="S8578" t="str">
            <v>6</v>
          </cell>
          <cell r="T8578" t="str">
            <v>Y190431129</v>
          </cell>
          <cell r="U8578">
            <v>0</v>
          </cell>
          <cell r="V8578">
            <v>8.1790000000000003</v>
          </cell>
          <cell r="W8578">
            <v>8.1790000000000003</v>
          </cell>
        </row>
        <row r="8579">
          <cell r="I8579" t="str">
            <v>贝江蜜蜂吊瀑布旅游集散公路</v>
          </cell>
          <cell r="J8579" t="str">
            <v>131301F4311290006</v>
          </cell>
          <cell r="K8579" t="str">
            <v>通景公路</v>
          </cell>
          <cell r="L8579" t="str">
            <v>一类地区</v>
          </cell>
          <cell r="M8579" t="str">
            <v>国家贫困县</v>
          </cell>
          <cell r="N8579" t="str">
            <v>升级改造（提质改造）</v>
          </cell>
          <cell r="O8579" t="str">
            <v>贝江蜜蜂吊瀑布</v>
          </cell>
          <cell r="R8579" t="str">
            <v>3.5</v>
          </cell>
          <cell r="S8579" t="str">
            <v>6</v>
          </cell>
          <cell r="T8579" t="str">
            <v>X115431129</v>
          </cell>
          <cell r="U8579">
            <v>15.385999999999999</v>
          </cell>
          <cell r="V8579">
            <v>26.442</v>
          </cell>
          <cell r="W8579">
            <v>11.055999999999999</v>
          </cell>
        </row>
        <row r="8580">
          <cell r="I8580" t="str">
            <v>贝江蜜蜂吊瀑布旅游通景公路</v>
          </cell>
          <cell r="J8580" t="str">
            <v>131302F4311290007</v>
          </cell>
          <cell r="K8580" t="str">
            <v>通景公路</v>
          </cell>
          <cell r="L8580" t="str">
            <v>一类地区</v>
          </cell>
          <cell r="M8580" t="str">
            <v>国家贫困县</v>
          </cell>
          <cell r="N8580" t="str">
            <v>升级改造（提质改造）</v>
          </cell>
          <cell r="O8580" t="str">
            <v>贝江蜜蜂吊瀑布</v>
          </cell>
          <cell r="R8580" t="str">
            <v>3.5</v>
          </cell>
          <cell r="S8580" t="str">
            <v>6</v>
          </cell>
          <cell r="T8580" t="str">
            <v>C622431129</v>
          </cell>
          <cell r="U8580">
            <v>0</v>
          </cell>
          <cell r="V8580">
            <v>3.2</v>
          </cell>
          <cell r="W8580">
            <v>3.2</v>
          </cell>
        </row>
        <row r="8581">
          <cell r="I8581" t="str">
            <v>瑶都水街景区连接路</v>
          </cell>
          <cell r="J8581" t="str">
            <v>131302F4311290009</v>
          </cell>
          <cell r="K8581" t="str">
            <v>通景公路</v>
          </cell>
          <cell r="L8581" t="str">
            <v>一类地区</v>
          </cell>
          <cell r="M8581" t="str">
            <v>国家贫困县</v>
          </cell>
          <cell r="O8581" t="str">
            <v>瑶都水街景区</v>
          </cell>
          <cell r="R8581" t="str">
            <v>5</v>
          </cell>
          <cell r="S8581" t="str">
            <v>6</v>
          </cell>
          <cell r="T8581" t="str">
            <v>Y386431129</v>
          </cell>
          <cell r="U8581">
            <v>0</v>
          </cell>
          <cell r="V8581">
            <v>1.6259999999999999</v>
          </cell>
          <cell r="W8581">
            <v>1.6259999999999999</v>
          </cell>
        </row>
        <row r="8582">
          <cell r="I8582" t="str">
            <v>金洞国家森林公园三公垒景区公路</v>
          </cell>
          <cell r="J8582" t="str">
            <v>131302F4311300011</v>
          </cell>
          <cell r="K8582" t="str">
            <v>通景公路</v>
          </cell>
          <cell r="L8582" t="str">
            <v>三类地区</v>
          </cell>
          <cell r="M8582"/>
          <cell r="N8582" t="str">
            <v>升级改造（提质改造）</v>
          </cell>
          <cell r="O8582" t="str">
            <v>金洞森林公园三公垒瀑布群景区</v>
          </cell>
          <cell r="S8582" t="str">
            <v>6</v>
          </cell>
          <cell r="T8582" t="str">
            <v>X166431121</v>
          </cell>
          <cell r="U8582">
            <v>0</v>
          </cell>
          <cell r="V8582">
            <v>10.912000000000001</v>
          </cell>
          <cell r="W8582">
            <v>10.832000000000001</v>
          </cell>
        </row>
        <row r="8583">
          <cell r="I8583" t="str">
            <v>白果市柏福至龙凼景区公路</v>
          </cell>
          <cell r="J8583" t="str">
            <v>131302F4311300005</v>
          </cell>
          <cell r="K8583" t="str">
            <v>通景公路</v>
          </cell>
          <cell r="L8583" t="str">
            <v>三类地区</v>
          </cell>
          <cell r="M8583"/>
          <cell r="N8583" t="str">
            <v>新建</v>
          </cell>
          <cell r="O8583" t="str">
            <v>龙凼生态旅游景区</v>
          </cell>
          <cell r="S8583" t="str">
            <v>6</v>
          </cell>
          <cell r="T8583" t="str">
            <v>无</v>
          </cell>
          <cell r="U8583">
            <v>0</v>
          </cell>
          <cell r="V8583">
            <v>8.9629999999999992</v>
          </cell>
          <cell r="W8583">
            <v>8.9629999999999992</v>
          </cell>
        </row>
        <row r="8584">
          <cell r="I8584" t="str">
            <v>恒春农乡村旅游公路</v>
          </cell>
          <cell r="J8584" t="str">
            <v>131302F4311300007</v>
          </cell>
          <cell r="K8584" t="str">
            <v>通景公路</v>
          </cell>
          <cell r="L8584" t="str">
            <v>三类地区</v>
          </cell>
          <cell r="M8584"/>
          <cell r="N8584" t="str">
            <v>新建</v>
          </cell>
          <cell r="O8584" t="str">
            <v>恒春农乡村旅游景区</v>
          </cell>
          <cell r="R8584" t="str">
            <v>3.5</v>
          </cell>
          <cell r="S8584" t="str">
            <v>6</v>
          </cell>
          <cell r="T8584" t="str">
            <v>无</v>
          </cell>
          <cell r="U8584">
            <v>0</v>
          </cell>
          <cell r="V8584">
            <v>3.05</v>
          </cell>
          <cell r="W8584">
            <v>3.05</v>
          </cell>
        </row>
        <row r="8585">
          <cell r="I8585" t="str">
            <v>金洞国家森林公园公路(含楠木主题公园景区）</v>
          </cell>
          <cell r="J8585" t="str">
            <v>131302F4311300012</v>
          </cell>
          <cell r="K8585" t="str">
            <v>通景公路</v>
          </cell>
          <cell r="L8585" t="str">
            <v>三类地区</v>
          </cell>
          <cell r="M8585"/>
          <cell r="N8585" t="str">
            <v>升级改造（提质改造）</v>
          </cell>
          <cell r="O8585" t="str">
            <v>金洞国家森林公园景区（含楠木王主题公园景区）</v>
          </cell>
          <cell r="S8585" t="str">
            <v>6.5</v>
          </cell>
          <cell r="T8585" t="str">
            <v>无</v>
          </cell>
          <cell r="U8585">
            <v>0</v>
          </cell>
          <cell r="V8585">
            <v>8.0009999999999994</v>
          </cell>
          <cell r="W8585">
            <v>8.0009999999999994</v>
          </cell>
        </row>
        <row r="8586">
          <cell r="I8586" t="str">
            <v>晒北滩乡大源里村井水源瑶寨少数民族特色村寨公路</v>
          </cell>
          <cell r="J8586" t="str">
            <v>131302F4311300006</v>
          </cell>
          <cell r="K8586" t="str">
            <v>通景公路</v>
          </cell>
          <cell r="L8586" t="str">
            <v>三类地区</v>
          </cell>
          <cell r="M8586"/>
          <cell r="N8586" t="str">
            <v>新建</v>
          </cell>
          <cell r="O8586" t="str">
            <v>晒北滩乡大源里村井水源瑶寨少数民族特色村寨</v>
          </cell>
          <cell r="R8586" t="str">
            <v>2.5</v>
          </cell>
          <cell r="S8586" t="str">
            <v>6</v>
          </cell>
          <cell r="T8586" t="str">
            <v>无</v>
          </cell>
          <cell r="U8586">
            <v>0</v>
          </cell>
          <cell r="V8586">
            <v>0.55000000000000004</v>
          </cell>
          <cell r="W8586">
            <v>0.55000000000000004</v>
          </cell>
        </row>
        <row r="8587">
          <cell r="I8587" t="str">
            <v>邮亭圩镇杉木桥村旅游集散路</v>
          </cell>
          <cell r="J8587" t="str">
            <v>131301F4311020005</v>
          </cell>
          <cell r="K8587" t="str">
            <v>旅游集散公路</v>
          </cell>
          <cell r="L8587" t="str">
            <v>三类地区</v>
          </cell>
          <cell r="M8587"/>
          <cell r="N8587" t="str">
            <v>升级改造（提质改造）</v>
          </cell>
          <cell r="O8587" t="str">
            <v>邮亭圩镇杉木桥村老屋院子古村落</v>
          </cell>
          <cell r="R8587" t="str">
            <v>3.5</v>
          </cell>
          <cell r="S8587" t="str">
            <v>6</v>
          </cell>
          <cell r="T8587" t="str">
            <v>CC21431102</v>
          </cell>
          <cell r="U8587">
            <v>0</v>
          </cell>
          <cell r="V8587">
            <v>1.02</v>
          </cell>
          <cell r="W8587">
            <v>2.04</v>
          </cell>
        </row>
        <row r="8588">
          <cell r="I8588" t="str">
            <v>三家村旅游集散公路</v>
          </cell>
          <cell r="J8588" t="str">
            <v>131301F4311210006</v>
          </cell>
          <cell r="K8588" t="str">
            <v>旅游集散公路</v>
          </cell>
          <cell r="L8588" t="str">
            <v>三类地区</v>
          </cell>
          <cell r="M8588"/>
          <cell r="N8588" t="str">
            <v>升级改造（提质改造）</v>
          </cell>
          <cell r="O8588" t="str">
            <v>三家村</v>
          </cell>
          <cell r="S8588" t="str">
            <v>6</v>
          </cell>
          <cell r="T8588" t="str">
            <v>Y753431121</v>
          </cell>
          <cell r="U8588">
            <v>0</v>
          </cell>
          <cell r="V8588">
            <v>14.53</v>
          </cell>
          <cell r="W8588">
            <v>14.53</v>
          </cell>
        </row>
        <row r="8589">
          <cell r="I8589" t="str">
            <v>大华山景区旅游集散公路</v>
          </cell>
          <cell r="J8589" t="str">
            <v>131301F4311210007</v>
          </cell>
          <cell r="K8589" t="str">
            <v>旅游集散公路</v>
          </cell>
          <cell r="L8589" t="str">
            <v>三类地区</v>
          </cell>
          <cell r="M8589"/>
          <cell r="N8589" t="str">
            <v>升级改造（提质改造）</v>
          </cell>
          <cell r="O8589" t="str">
            <v>大华山景区</v>
          </cell>
          <cell r="S8589" t="str">
            <v>6</v>
          </cell>
          <cell r="T8589" t="str">
            <v>Y759431121</v>
          </cell>
          <cell r="U8589">
            <v>0</v>
          </cell>
          <cell r="V8589">
            <v>14.205</v>
          </cell>
          <cell r="W8589">
            <v>14.205</v>
          </cell>
        </row>
        <row r="8590">
          <cell r="I8590" t="str">
            <v>鹿马桥至黄泥洞景区公路</v>
          </cell>
          <cell r="J8590" t="str">
            <v>131301F4311220002</v>
          </cell>
          <cell r="K8590" t="str">
            <v>旅游集散公路</v>
          </cell>
          <cell r="L8590" t="str">
            <v>三类地区</v>
          </cell>
          <cell r="M8590"/>
          <cell r="N8590" t="str">
            <v>升级改造（提质改造）</v>
          </cell>
          <cell r="O8590" t="str">
            <v>黄泥洞国有林场景区</v>
          </cell>
          <cell r="R8590" t="str">
            <v>4.5</v>
          </cell>
          <cell r="S8590" t="str">
            <v>7</v>
          </cell>
          <cell r="T8590" t="str">
            <v>无</v>
          </cell>
          <cell r="U8590">
            <v>0</v>
          </cell>
          <cell r="V8590">
            <v>15.18</v>
          </cell>
          <cell r="W8590">
            <v>19.78</v>
          </cell>
        </row>
        <row r="8591">
          <cell r="I8591" t="str">
            <v>都庞岭国家自然保护区连接路</v>
          </cell>
          <cell r="J8591" t="str">
            <v>131301F4311250004</v>
          </cell>
          <cell r="K8591" t="str">
            <v>旅游集散公路</v>
          </cell>
          <cell r="L8591" t="str">
            <v>二类地区</v>
          </cell>
          <cell r="M8591" t="str">
            <v>省级贫困县</v>
          </cell>
          <cell r="N8591" t="str">
            <v>升级改造（提质改造）</v>
          </cell>
          <cell r="O8591" t="str">
            <v>都庞岭国家自然保护区</v>
          </cell>
          <cell r="R8591" t="str">
            <v>6</v>
          </cell>
          <cell r="S8591" t="str">
            <v>6</v>
          </cell>
          <cell r="T8591" t="str">
            <v>Y998431125</v>
          </cell>
          <cell r="U8591">
            <v>0</v>
          </cell>
          <cell r="V8591">
            <v>17.561</v>
          </cell>
          <cell r="W8591">
            <v>17.899999999999999</v>
          </cell>
        </row>
        <row r="8592">
          <cell r="I8592" t="str">
            <v>燕子山休闲度假区连接路</v>
          </cell>
          <cell r="J8592" t="str">
            <v>131301F4311250005</v>
          </cell>
          <cell r="K8592" t="str">
            <v>旅游集散公路</v>
          </cell>
          <cell r="L8592" t="str">
            <v>二类地区</v>
          </cell>
          <cell r="M8592" t="str">
            <v>省级贫困县</v>
          </cell>
          <cell r="N8592" t="str">
            <v>升级改造（提质改造）</v>
          </cell>
          <cell r="O8592" t="str">
            <v>燕子山休闲度假区</v>
          </cell>
          <cell r="R8592" t="str">
            <v>3.5</v>
          </cell>
          <cell r="S8592" t="str">
            <v>6</v>
          </cell>
          <cell r="T8592" t="str">
            <v>无</v>
          </cell>
          <cell r="U8592">
            <v>0</v>
          </cell>
          <cell r="V8592">
            <v>17.5</v>
          </cell>
          <cell r="W8592">
            <v>18</v>
          </cell>
        </row>
        <row r="8593">
          <cell r="I8593" t="str">
            <v>C727-Y704-X021连接路</v>
          </cell>
          <cell r="J8593" t="str">
            <v>131301F4311260002</v>
          </cell>
          <cell r="K8593" t="str">
            <v>旅游集散公路</v>
          </cell>
          <cell r="L8593" t="str">
            <v>二类地区</v>
          </cell>
          <cell r="M8593" t="str">
            <v>省级贫困县</v>
          </cell>
          <cell r="N8593" t="str">
            <v>升级改造（提质改造）</v>
          </cell>
          <cell r="O8593" t="str">
            <v>大观堡建文帝遗址</v>
          </cell>
          <cell r="S8593" t="str">
            <v>6</v>
          </cell>
          <cell r="T8593" t="str">
            <v>Y704431126</v>
          </cell>
          <cell r="U8593">
            <v>0</v>
          </cell>
          <cell r="V8593">
            <v>14</v>
          </cell>
          <cell r="W8593">
            <v>9</v>
          </cell>
        </row>
        <row r="8594">
          <cell r="I8594" t="str">
            <v>X212-X211-X027连接路</v>
          </cell>
          <cell r="J8594" t="str">
            <v>131301F4311260006</v>
          </cell>
          <cell r="K8594" t="str">
            <v>旅游集散公路</v>
          </cell>
          <cell r="L8594" t="str">
            <v>二类地区</v>
          </cell>
          <cell r="M8594" t="str">
            <v>省级贫困县</v>
          </cell>
          <cell r="N8594" t="str">
            <v>升级改造（提质改造）</v>
          </cell>
          <cell r="O8594" t="str">
            <v>嘉禾千家洞水库</v>
          </cell>
          <cell r="S8594" t="str">
            <v>6.5</v>
          </cell>
          <cell r="T8594" t="str">
            <v>X212431126</v>
          </cell>
          <cell r="U8594">
            <v>0</v>
          </cell>
          <cell r="V8594">
            <v>15.6</v>
          </cell>
          <cell r="W8594">
            <v>10.3</v>
          </cell>
        </row>
        <row r="8595">
          <cell r="I8595" t="str">
            <v>X152-Y607-Y700连接路</v>
          </cell>
          <cell r="J8595" t="str">
            <v>131301F4311260010</v>
          </cell>
          <cell r="K8595" t="str">
            <v>旅游集散公路</v>
          </cell>
          <cell r="L8595" t="str">
            <v>二类地区</v>
          </cell>
          <cell r="M8595" t="str">
            <v>省级贫困县</v>
          </cell>
          <cell r="N8595" t="str">
            <v>升级改造（提质改造）</v>
          </cell>
          <cell r="O8595" t="str">
            <v>半山水库</v>
          </cell>
          <cell r="S8595" t="str">
            <v>6.5</v>
          </cell>
          <cell r="T8595" t="str">
            <v>y700431126</v>
          </cell>
          <cell r="U8595">
            <v>20</v>
          </cell>
          <cell r="V8595">
            <v>40</v>
          </cell>
          <cell r="W8595">
            <v>20.67</v>
          </cell>
        </row>
        <row r="8596">
          <cell r="I8596" t="str">
            <v>Y137-Y767-S347连接路</v>
          </cell>
          <cell r="J8596" t="str">
            <v>131301F4311260009</v>
          </cell>
          <cell r="K8596" t="str">
            <v>旅游集散公路</v>
          </cell>
          <cell r="L8596" t="str">
            <v>二类地区</v>
          </cell>
          <cell r="M8596" t="str">
            <v>省级贫困县</v>
          </cell>
          <cell r="N8596" t="str">
            <v>升级改造（提质改造）</v>
          </cell>
          <cell r="O8596" t="str">
            <v>水市水库</v>
          </cell>
          <cell r="S8596" t="str">
            <v>6</v>
          </cell>
          <cell r="T8596" t="str">
            <v>Y767431126</v>
          </cell>
          <cell r="U8596">
            <v>0</v>
          </cell>
          <cell r="V8596">
            <v>25</v>
          </cell>
          <cell r="W8596">
            <v>17.3</v>
          </cell>
        </row>
        <row r="8597">
          <cell r="I8597" t="str">
            <v>Y341-Y332-S348连接路</v>
          </cell>
          <cell r="J8597" t="str">
            <v>131301F4311260001</v>
          </cell>
          <cell r="K8597" t="str">
            <v>旅游集散公路</v>
          </cell>
          <cell r="L8597" t="str">
            <v>二类地区</v>
          </cell>
          <cell r="M8597" t="str">
            <v>省级贫困县</v>
          </cell>
          <cell r="N8597" t="str">
            <v>升级改造（提质改造）</v>
          </cell>
          <cell r="O8597" t="str">
            <v>大界园休闲度假村</v>
          </cell>
          <cell r="S8597" t="str">
            <v>6</v>
          </cell>
          <cell r="T8597" t="str">
            <v>Y341431126</v>
          </cell>
          <cell r="U8597">
            <v>0</v>
          </cell>
          <cell r="V8597">
            <v>18.2</v>
          </cell>
          <cell r="W8597">
            <v>10.4</v>
          </cell>
        </row>
        <row r="8598">
          <cell r="I8598" t="str">
            <v>小桃源旅游路</v>
          </cell>
          <cell r="J8598" t="str">
            <v>131301F4311260015</v>
          </cell>
          <cell r="K8598" t="str">
            <v>旅游集散公路</v>
          </cell>
          <cell r="L8598" t="str">
            <v>二类地区</v>
          </cell>
          <cell r="M8598" t="str">
            <v>省级贫困县</v>
          </cell>
          <cell r="N8598" t="str">
            <v>新建</v>
          </cell>
          <cell r="O8598" t="str">
            <v>小桃源</v>
          </cell>
          <cell r="S8598" t="str">
            <v>6</v>
          </cell>
          <cell r="T8598" t="str">
            <v>无</v>
          </cell>
          <cell r="U8598">
            <v>0</v>
          </cell>
          <cell r="V8598">
            <v>4.4000000000000004</v>
          </cell>
          <cell r="W8598">
            <v>4.4240000000000004</v>
          </cell>
        </row>
        <row r="8599">
          <cell r="I8599" t="str">
            <v>云冰山景区至毛俊水库景区连接路</v>
          </cell>
          <cell r="J8599" t="str">
            <v>131301F4311270001</v>
          </cell>
          <cell r="K8599" t="str">
            <v>旅游集散公路</v>
          </cell>
          <cell r="L8599" t="str">
            <v>三类地区</v>
          </cell>
          <cell r="M8599"/>
          <cell r="N8599" t="str">
            <v>升级改造（提质改造）</v>
          </cell>
          <cell r="O8599" t="str">
            <v>云冰山景区</v>
          </cell>
          <cell r="S8599" t="str">
            <v>6.5</v>
          </cell>
          <cell r="T8599" t="str">
            <v>Y996431127</v>
          </cell>
          <cell r="U8599">
            <v>0</v>
          </cell>
          <cell r="V8599">
            <v>48.414000000000001</v>
          </cell>
          <cell r="W8599">
            <v>40.036999999999999</v>
          </cell>
        </row>
        <row r="8600">
          <cell r="I8600" t="str">
            <v>码市大龙山森林公园旅游集散公路</v>
          </cell>
          <cell r="J8600" t="str">
            <v>131301F4311290005</v>
          </cell>
          <cell r="K8600" t="str">
            <v>旅游集散公路</v>
          </cell>
          <cell r="L8600" t="str">
            <v>一类地区</v>
          </cell>
          <cell r="M8600" t="str">
            <v>国家贫困县</v>
          </cell>
          <cell r="N8600" t="str">
            <v>升级改造（提质改造）</v>
          </cell>
          <cell r="O8600" t="str">
            <v>江华大龙山</v>
          </cell>
          <cell r="S8600" t="str">
            <v>6</v>
          </cell>
          <cell r="T8600" t="str">
            <v>Y399431129</v>
          </cell>
          <cell r="U8600">
            <v>0</v>
          </cell>
          <cell r="V8600">
            <v>20.974</v>
          </cell>
          <cell r="W8600">
            <v>20.974</v>
          </cell>
        </row>
        <row r="8601">
          <cell r="I8601" t="str">
            <v>白菜洞砂糖橘种植基地产业路</v>
          </cell>
          <cell r="J8601" t="str">
            <v>1312F4311020053</v>
          </cell>
          <cell r="K8601" t="str">
            <v>资源产业路</v>
          </cell>
          <cell r="L8601" t="str">
            <v>三类地区</v>
          </cell>
          <cell r="M8601"/>
          <cell r="N8601" t="str">
            <v>新建</v>
          </cell>
          <cell r="O8601" t="str">
            <v>白菜洞砂糖橘种植基地</v>
          </cell>
          <cell r="R8601" t="str">
            <v>3</v>
          </cell>
          <cell r="S8601" t="str">
            <v>6(4.5)</v>
          </cell>
          <cell r="T8601" t="str">
            <v>无</v>
          </cell>
          <cell r="U8601">
            <v>0</v>
          </cell>
          <cell r="V8601">
            <v>1.39</v>
          </cell>
          <cell r="W8601">
            <v>1.39</v>
          </cell>
        </row>
        <row r="8602">
          <cell r="I8602" t="str">
            <v>百美田林牧产业园连接路</v>
          </cell>
          <cell r="J8602" t="str">
            <v>1312F4311020114</v>
          </cell>
          <cell r="K8602" t="str">
            <v>资源产业路</v>
          </cell>
          <cell r="L8602" t="str">
            <v>三类地区</v>
          </cell>
          <cell r="M8602"/>
          <cell r="N8602" t="str">
            <v>新建</v>
          </cell>
          <cell r="O8602" t="str">
            <v>百美田林牧产业园</v>
          </cell>
          <cell r="R8602" t="str">
            <v>0</v>
          </cell>
          <cell r="S8602" t="str">
            <v>6(4.5)</v>
          </cell>
          <cell r="T8602" t="str">
            <v>无</v>
          </cell>
          <cell r="U8602">
            <v>0</v>
          </cell>
          <cell r="V8602">
            <v>3.12</v>
          </cell>
          <cell r="W8602">
            <v>3.12</v>
          </cell>
        </row>
        <row r="8603">
          <cell r="I8603" t="str">
            <v>百美田农业园连接路</v>
          </cell>
          <cell r="J8603" t="str">
            <v>1312F4311020115</v>
          </cell>
          <cell r="K8603" t="str">
            <v>资源产业路</v>
          </cell>
          <cell r="L8603" t="str">
            <v>三类地区</v>
          </cell>
          <cell r="M8603"/>
          <cell r="N8603" t="str">
            <v>新建</v>
          </cell>
          <cell r="O8603" t="str">
            <v>百美田农业园</v>
          </cell>
          <cell r="R8603" t="str">
            <v>0</v>
          </cell>
          <cell r="S8603" t="str">
            <v>6(4.5)</v>
          </cell>
          <cell r="T8603" t="str">
            <v>无</v>
          </cell>
          <cell r="U8603">
            <v>0</v>
          </cell>
          <cell r="V8603">
            <v>3.61</v>
          </cell>
          <cell r="W8603">
            <v>3.61</v>
          </cell>
        </row>
        <row r="8604">
          <cell r="I8604" t="str">
            <v>蔡家甸农业园道路</v>
          </cell>
          <cell r="J8604" t="str">
            <v>1312F4311020090</v>
          </cell>
          <cell r="K8604" t="str">
            <v>资源产业路</v>
          </cell>
          <cell r="L8604" t="str">
            <v>三类地区</v>
          </cell>
          <cell r="M8604"/>
          <cell r="N8604" t="str">
            <v>新建</v>
          </cell>
          <cell r="O8604" t="str">
            <v>蔡家甸农业园</v>
          </cell>
          <cell r="R8604" t="str">
            <v>3</v>
          </cell>
          <cell r="S8604" t="str">
            <v>6(4.5)</v>
          </cell>
          <cell r="T8604" t="str">
            <v>无</v>
          </cell>
          <cell r="U8604">
            <v>0</v>
          </cell>
          <cell r="V8604">
            <v>0.83</v>
          </cell>
          <cell r="W8604">
            <v>0.83</v>
          </cell>
        </row>
        <row r="8605">
          <cell r="I8605" t="str">
            <v>岔路口至张家道路</v>
          </cell>
          <cell r="J8605" t="str">
            <v>1312F4311020085</v>
          </cell>
          <cell r="K8605" t="str">
            <v>资源产业路</v>
          </cell>
          <cell r="L8605" t="str">
            <v>三类地区</v>
          </cell>
          <cell r="M8605"/>
          <cell r="N8605" t="str">
            <v>新建</v>
          </cell>
          <cell r="O8605" t="str">
            <v>画眉铺张家养殖园</v>
          </cell>
          <cell r="R8605" t="str">
            <v>2.5</v>
          </cell>
          <cell r="S8605" t="str">
            <v>6(4.5)</v>
          </cell>
          <cell r="T8605" t="str">
            <v>无</v>
          </cell>
          <cell r="U8605">
            <v>0</v>
          </cell>
          <cell r="V8605">
            <v>0.43</v>
          </cell>
          <cell r="W8605">
            <v>0.43</v>
          </cell>
        </row>
        <row r="8606">
          <cell r="I8606" t="str">
            <v>大车头雷保町产业路</v>
          </cell>
          <cell r="J8606" t="str">
            <v>1312F4311020108</v>
          </cell>
          <cell r="K8606" t="str">
            <v>资源产业路</v>
          </cell>
          <cell r="L8606" t="str">
            <v>三类地区</v>
          </cell>
          <cell r="M8606"/>
          <cell r="N8606" t="str">
            <v>新建</v>
          </cell>
          <cell r="O8606" t="str">
            <v>大冲村产业园</v>
          </cell>
          <cell r="R8606" t="str">
            <v>3.5</v>
          </cell>
          <cell r="S8606" t="str">
            <v>6(4.5)</v>
          </cell>
          <cell r="T8606" t="str">
            <v>无</v>
          </cell>
          <cell r="U8606">
            <v>0</v>
          </cell>
          <cell r="V8606">
            <v>0.73099999999999998</v>
          </cell>
          <cell r="W8606">
            <v>0.73099999999999998</v>
          </cell>
        </row>
        <row r="8607">
          <cell r="I8607" t="str">
            <v>大科甸矿区公路</v>
          </cell>
          <cell r="J8607" t="str">
            <v>1312F4311020120</v>
          </cell>
          <cell r="K8607" t="str">
            <v>资源产业路</v>
          </cell>
          <cell r="L8607" t="str">
            <v>三类地区</v>
          </cell>
          <cell r="M8607"/>
          <cell r="N8607" t="str">
            <v>新建</v>
          </cell>
          <cell r="O8607" t="str">
            <v>大科甸矿区</v>
          </cell>
          <cell r="R8607" t="str">
            <v>0</v>
          </cell>
          <cell r="S8607" t="str">
            <v>6(4.5)</v>
          </cell>
          <cell r="T8607" t="str">
            <v>无</v>
          </cell>
          <cell r="U8607">
            <v>0</v>
          </cell>
          <cell r="V8607">
            <v>2</v>
          </cell>
          <cell r="W8607">
            <v>2</v>
          </cell>
        </row>
        <row r="8608">
          <cell r="I8608" t="str">
            <v>大庆坪乡芳田里村杂交季稻种植基地产业路</v>
          </cell>
          <cell r="J8608" t="str">
            <v>1312F4311020052</v>
          </cell>
          <cell r="K8608" t="str">
            <v>资源产业路</v>
          </cell>
          <cell r="L8608" t="str">
            <v>三类地区</v>
          </cell>
          <cell r="M8608"/>
          <cell r="N8608" t="str">
            <v>新建</v>
          </cell>
          <cell r="O8608" t="str">
            <v>芳田里杂交季稻种植基地</v>
          </cell>
          <cell r="R8608" t="str">
            <v>0</v>
          </cell>
          <cell r="S8608" t="str">
            <v>6(4.5)</v>
          </cell>
          <cell r="T8608" t="str">
            <v>无</v>
          </cell>
          <cell r="U8608">
            <v>0</v>
          </cell>
          <cell r="V8608">
            <v>0.37</v>
          </cell>
          <cell r="W8608">
            <v>0.37</v>
          </cell>
        </row>
        <row r="8609">
          <cell r="I8609" t="str">
            <v>大庆坪乡光辉村种植基地产业路</v>
          </cell>
          <cell r="J8609" t="str">
            <v>1312F4311020056</v>
          </cell>
          <cell r="K8609" t="str">
            <v>资源产业路</v>
          </cell>
          <cell r="L8609" t="str">
            <v>三类地区</v>
          </cell>
          <cell r="M8609"/>
          <cell r="N8609" t="str">
            <v>新建</v>
          </cell>
          <cell r="O8609" t="str">
            <v>光辉村种植基地</v>
          </cell>
          <cell r="R8609" t="str">
            <v>0</v>
          </cell>
          <cell r="S8609" t="str">
            <v>6(4.5)</v>
          </cell>
          <cell r="T8609" t="str">
            <v>无</v>
          </cell>
          <cell r="U8609">
            <v>0</v>
          </cell>
          <cell r="V8609">
            <v>0.92</v>
          </cell>
          <cell r="W8609">
            <v>0.92</v>
          </cell>
        </row>
        <row r="8610">
          <cell r="I8610" t="str">
            <v>大庆坪乡湾夫村板栗产业路</v>
          </cell>
          <cell r="J8610" t="str">
            <v>1312F4311020057</v>
          </cell>
          <cell r="K8610" t="str">
            <v>资源产业路</v>
          </cell>
          <cell r="L8610" t="str">
            <v>三类地区</v>
          </cell>
          <cell r="M8610"/>
          <cell r="N8610" t="str">
            <v>新建</v>
          </cell>
          <cell r="O8610" t="str">
            <v>湾夫村板栗产业园</v>
          </cell>
          <cell r="R8610" t="str">
            <v>0</v>
          </cell>
          <cell r="S8610" t="str">
            <v>6(4.5)</v>
          </cell>
          <cell r="T8610" t="str">
            <v>无</v>
          </cell>
          <cell r="U8610">
            <v>0</v>
          </cell>
          <cell r="V8610">
            <v>2.79</v>
          </cell>
          <cell r="W8610">
            <v>2.79</v>
          </cell>
        </row>
        <row r="8611">
          <cell r="I8611" t="str">
            <v>大庆坪乡晓宝田村红心柚基地产业路</v>
          </cell>
          <cell r="J8611" t="str">
            <v>1312F4311020069</v>
          </cell>
          <cell r="K8611" t="str">
            <v>资源产业路</v>
          </cell>
          <cell r="L8611" t="str">
            <v>三类地区</v>
          </cell>
          <cell r="M8611"/>
          <cell r="N8611" t="str">
            <v>新建</v>
          </cell>
          <cell r="O8611" t="str">
            <v>晓宝田红心柚基地</v>
          </cell>
          <cell r="R8611" t="str">
            <v>0</v>
          </cell>
          <cell r="S8611" t="str">
            <v>6(4.5)</v>
          </cell>
          <cell r="T8611" t="str">
            <v>无</v>
          </cell>
          <cell r="U8611">
            <v>0</v>
          </cell>
          <cell r="V8611">
            <v>0.76</v>
          </cell>
          <cell r="W8611">
            <v>0.76</v>
          </cell>
        </row>
        <row r="8612">
          <cell r="I8612" t="str">
            <v>大屋村生态农业园百果示范基地产业路</v>
          </cell>
          <cell r="J8612" t="str">
            <v>1312F4311020024</v>
          </cell>
          <cell r="K8612" t="str">
            <v>资源产业路</v>
          </cell>
          <cell r="L8612" t="str">
            <v>三类地区</v>
          </cell>
          <cell r="M8612"/>
          <cell r="N8612" t="str">
            <v>新建</v>
          </cell>
          <cell r="O8612" t="str">
            <v>大屋村生态农业园百果示范基地</v>
          </cell>
          <cell r="R8612" t="str">
            <v>3</v>
          </cell>
          <cell r="S8612" t="str">
            <v>6(4.5)</v>
          </cell>
          <cell r="T8612" t="str">
            <v>无</v>
          </cell>
          <cell r="U8612">
            <v>0</v>
          </cell>
          <cell r="V8612">
            <v>0.84</v>
          </cell>
          <cell r="W8612">
            <v>0.84</v>
          </cell>
        </row>
        <row r="8613">
          <cell r="I8613" t="str">
            <v>定石岭产业路</v>
          </cell>
          <cell r="J8613" t="str">
            <v>1312F4311020086</v>
          </cell>
          <cell r="K8613" t="str">
            <v>资源产业路</v>
          </cell>
          <cell r="L8613" t="str">
            <v>三类地区</v>
          </cell>
          <cell r="M8613"/>
          <cell r="N8613" t="str">
            <v>新建</v>
          </cell>
          <cell r="O8613" t="str">
            <v>定石岭产业园</v>
          </cell>
          <cell r="R8613" t="str">
            <v>0</v>
          </cell>
          <cell r="S8613" t="str">
            <v>6(4.5)</v>
          </cell>
          <cell r="T8613" t="str">
            <v>无</v>
          </cell>
          <cell r="U8613">
            <v>0</v>
          </cell>
          <cell r="V8613">
            <v>1.82</v>
          </cell>
          <cell r="W8613">
            <v>1.82</v>
          </cell>
        </row>
        <row r="8614">
          <cell r="I8614" t="str">
            <v>东晟材料路</v>
          </cell>
          <cell r="J8614" t="str">
            <v>1312F4311020083</v>
          </cell>
          <cell r="K8614" t="str">
            <v>资源产业路</v>
          </cell>
          <cell r="L8614" t="str">
            <v>三类地区</v>
          </cell>
          <cell r="M8614"/>
          <cell r="N8614" t="str">
            <v>新建</v>
          </cell>
          <cell r="O8614" t="str">
            <v>零陵区东晟材料加工厂</v>
          </cell>
          <cell r="R8614" t="str">
            <v>3</v>
          </cell>
          <cell r="S8614" t="str">
            <v>6(4.5)</v>
          </cell>
          <cell r="T8614" t="str">
            <v>无</v>
          </cell>
          <cell r="U8614">
            <v>0</v>
          </cell>
          <cell r="V8614">
            <v>0.47</v>
          </cell>
          <cell r="W8614">
            <v>0.47</v>
          </cell>
        </row>
        <row r="8615">
          <cell r="I8615" t="str">
            <v>芬香村美国甜橙产业园产业路</v>
          </cell>
          <cell r="J8615" t="str">
            <v>1312F4311020054</v>
          </cell>
          <cell r="K8615" t="str">
            <v>资源产业路</v>
          </cell>
          <cell r="L8615" t="str">
            <v>三类地区</v>
          </cell>
          <cell r="M8615"/>
          <cell r="N8615" t="str">
            <v>新建</v>
          </cell>
          <cell r="O8615" t="str">
            <v>芬香村美国甜橙产业园</v>
          </cell>
          <cell r="R8615" t="str">
            <v>3</v>
          </cell>
          <cell r="S8615" t="str">
            <v>6(4.5)</v>
          </cell>
          <cell r="T8615" t="str">
            <v>无</v>
          </cell>
          <cell r="U8615">
            <v>0</v>
          </cell>
          <cell r="V8615">
            <v>1.04</v>
          </cell>
          <cell r="W8615">
            <v>1.04</v>
          </cell>
        </row>
        <row r="8616">
          <cell r="I8616" t="str">
            <v>丰盛农业资源产业路</v>
          </cell>
          <cell r="J8616" t="str">
            <v>1312F4311020001</v>
          </cell>
          <cell r="K8616" t="str">
            <v>资源产业路</v>
          </cell>
          <cell r="L8616" t="str">
            <v>三类地区</v>
          </cell>
          <cell r="M8616"/>
          <cell r="N8616" t="str">
            <v>新建</v>
          </cell>
          <cell r="O8616" t="str">
            <v>丰盛农业产业园</v>
          </cell>
          <cell r="R8616" t="str">
            <v>3</v>
          </cell>
          <cell r="S8616" t="str">
            <v>6(4.5)</v>
          </cell>
          <cell r="T8616" t="str">
            <v>无</v>
          </cell>
          <cell r="U8616">
            <v>0</v>
          </cell>
          <cell r="V8616">
            <v>0.86</v>
          </cell>
          <cell r="W8616">
            <v>0.86</v>
          </cell>
        </row>
        <row r="8617">
          <cell r="I8617" t="str">
            <v>凤凰山百合种植示范片产业路</v>
          </cell>
          <cell r="J8617" t="str">
            <v>1312F4311020026</v>
          </cell>
          <cell r="K8617" t="str">
            <v>资源产业路</v>
          </cell>
          <cell r="L8617" t="str">
            <v>三类地区</v>
          </cell>
          <cell r="M8617"/>
          <cell r="N8617" t="str">
            <v>新建</v>
          </cell>
          <cell r="O8617" t="str">
            <v>凤凰山百合种植示范片区</v>
          </cell>
          <cell r="R8617" t="str">
            <v>3</v>
          </cell>
          <cell r="S8617" t="str">
            <v>6(4.5)</v>
          </cell>
          <cell r="T8617" t="str">
            <v>无</v>
          </cell>
          <cell r="U8617">
            <v>0</v>
          </cell>
          <cell r="V8617">
            <v>1.01</v>
          </cell>
          <cell r="W8617">
            <v>1.01</v>
          </cell>
        </row>
        <row r="8618">
          <cell r="I8618" t="str">
            <v>夫江仔百香果合作社产业路</v>
          </cell>
          <cell r="J8618" t="str">
            <v>1312F4311020029</v>
          </cell>
          <cell r="K8618" t="str">
            <v>资源产业路</v>
          </cell>
          <cell r="L8618" t="str">
            <v>三类地区</v>
          </cell>
          <cell r="M8618"/>
          <cell r="N8618" t="str">
            <v>新建</v>
          </cell>
          <cell r="O8618" t="str">
            <v>夫江仔百香果合作社</v>
          </cell>
          <cell r="R8618" t="str">
            <v>3</v>
          </cell>
          <cell r="S8618" t="str">
            <v>6(4.5)</v>
          </cell>
          <cell r="T8618" t="str">
            <v>无</v>
          </cell>
          <cell r="U8618">
            <v>0</v>
          </cell>
          <cell r="V8618">
            <v>1.2</v>
          </cell>
          <cell r="W8618">
            <v>1.2</v>
          </cell>
        </row>
        <row r="8619">
          <cell r="I8619" t="str">
            <v>夫江仔罗汉果种植合作社产业路</v>
          </cell>
          <cell r="J8619" t="str">
            <v>1312F4311020055</v>
          </cell>
          <cell r="K8619" t="str">
            <v>资源产业路</v>
          </cell>
          <cell r="L8619" t="str">
            <v>三类地区</v>
          </cell>
          <cell r="M8619"/>
          <cell r="N8619" t="str">
            <v>新建</v>
          </cell>
          <cell r="O8619" t="str">
            <v>夫江仔罗汉果种植合作社</v>
          </cell>
          <cell r="R8619" t="str">
            <v>3</v>
          </cell>
          <cell r="S8619" t="str">
            <v>6(4.5)</v>
          </cell>
          <cell r="T8619" t="str">
            <v>无</v>
          </cell>
          <cell r="U8619">
            <v>0</v>
          </cell>
          <cell r="V8619">
            <v>0.68</v>
          </cell>
          <cell r="W8619">
            <v>0.68</v>
          </cell>
        </row>
        <row r="8620">
          <cell r="I8620" t="str">
            <v>富家桥镇万亩田园综合体产业路</v>
          </cell>
          <cell r="J8620" t="str">
            <v>1312F4311020027</v>
          </cell>
          <cell r="K8620" t="str">
            <v>资源产业路</v>
          </cell>
          <cell r="L8620" t="str">
            <v>三类地区</v>
          </cell>
          <cell r="M8620"/>
          <cell r="N8620" t="str">
            <v>新建</v>
          </cell>
          <cell r="O8620" t="str">
            <v>万亩田园综合体</v>
          </cell>
          <cell r="R8620" t="str">
            <v>0</v>
          </cell>
          <cell r="S8620" t="str">
            <v>6(5.5)</v>
          </cell>
          <cell r="T8620" t="str">
            <v>无</v>
          </cell>
          <cell r="U8620">
            <v>0</v>
          </cell>
          <cell r="V8620">
            <v>1.76</v>
          </cell>
          <cell r="W8620">
            <v>1.76</v>
          </cell>
        </row>
        <row r="8621">
          <cell r="I8621" t="str">
            <v>古江村农业产业园产业路</v>
          </cell>
          <cell r="J8621" t="str">
            <v>1312F4311020048</v>
          </cell>
          <cell r="K8621" t="str">
            <v>资源产业路</v>
          </cell>
          <cell r="L8621" t="str">
            <v>三类地区</v>
          </cell>
          <cell r="M8621"/>
          <cell r="N8621" t="str">
            <v>新建</v>
          </cell>
          <cell r="O8621" t="str">
            <v>古江村农业产业园</v>
          </cell>
          <cell r="R8621" t="str">
            <v>3</v>
          </cell>
          <cell r="S8621" t="str">
            <v>6(4.5)</v>
          </cell>
          <cell r="T8621" t="str">
            <v>无</v>
          </cell>
          <cell r="U8621">
            <v>0</v>
          </cell>
          <cell r="V8621">
            <v>3.04</v>
          </cell>
          <cell r="W8621">
            <v>3.04</v>
          </cell>
        </row>
        <row r="8622">
          <cell r="I8622" t="str">
            <v>贺家岭油茶产业园连接路</v>
          </cell>
          <cell r="J8622" t="str">
            <v>1312F4311020140</v>
          </cell>
          <cell r="K8622" t="str">
            <v>资源产业路</v>
          </cell>
          <cell r="L8622" t="str">
            <v>三类地区</v>
          </cell>
          <cell r="M8622"/>
          <cell r="O8622" t="str">
            <v>贺家岭油茶产业园</v>
          </cell>
          <cell r="R8622" t="str">
            <v>0</v>
          </cell>
          <cell r="S8622" t="str">
            <v>6(4.5)</v>
          </cell>
          <cell r="T8622" t="str">
            <v>无</v>
          </cell>
          <cell r="U8622">
            <v>0</v>
          </cell>
          <cell r="V8622">
            <v>1.59</v>
          </cell>
          <cell r="W8622">
            <v>1.59</v>
          </cell>
        </row>
        <row r="8623">
          <cell r="I8623" t="str">
            <v>湖南天惠油菜开发有限公司产业路（二期）</v>
          </cell>
          <cell r="J8623" t="str">
            <v>1312F4311020016</v>
          </cell>
          <cell r="K8623" t="str">
            <v>资源产业路</v>
          </cell>
          <cell r="L8623" t="str">
            <v>三类地区</v>
          </cell>
          <cell r="M8623"/>
          <cell r="N8623" t="str">
            <v>新建</v>
          </cell>
          <cell r="O8623" t="str">
            <v>湖南天惠油菜开发有限公司产业园</v>
          </cell>
          <cell r="R8623" t="str">
            <v>3</v>
          </cell>
          <cell r="S8623" t="str">
            <v>6(4.5)</v>
          </cell>
          <cell r="T8623" t="str">
            <v>无</v>
          </cell>
          <cell r="U8623">
            <v>0</v>
          </cell>
          <cell r="V8623">
            <v>0.85</v>
          </cell>
          <cell r="W8623">
            <v>0.85</v>
          </cell>
        </row>
        <row r="8624">
          <cell r="I8624" t="str">
            <v>湖南天惠油菜开发有限公司产业路（一期）</v>
          </cell>
          <cell r="J8624" t="str">
            <v>1312F4311020015</v>
          </cell>
          <cell r="K8624" t="str">
            <v>资源产业路</v>
          </cell>
          <cell r="L8624" t="str">
            <v>三类地区</v>
          </cell>
          <cell r="M8624"/>
          <cell r="N8624" t="str">
            <v>升级改造（提质改造）</v>
          </cell>
          <cell r="O8624" t="str">
            <v>湖南天惠油菜开发有限公司产业园</v>
          </cell>
          <cell r="R8624" t="str">
            <v>3.5</v>
          </cell>
          <cell r="S8624" t="str">
            <v>6</v>
          </cell>
          <cell r="T8624" t="str">
            <v>C521431102</v>
          </cell>
          <cell r="U8624">
            <v>0</v>
          </cell>
          <cell r="V8624">
            <v>1.48</v>
          </cell>
          <cell r="W8624">
            <v>1.48</v>
          </cell>
        </row>
        <row r="8625">
          <cell r="I8625" t="str">
            <v>花山岭种养产业园道路</v>
          </cell>
          <cell r="J8625" t="str">
            <v>1312F4311020084</v>
          </cell>
          <cell r="K8625" t="str">
            <v>资源产业路</v>
          </cell>
          <cell r="L8625" t="str">
            <v>三类地区</v>
          </cell>
          <cell r="M8625"/>
          <cell r="N8625" t="str">
            <v>新建</v>
          </cell>
          <cell r="O8625" t="str">
            <v>花山岭种养产业园</v>
          </cell>
          <cell r="R8625" t="str">
            <v>3</v>
          </cell>
          <cell r="S8625" t="str">
            <v>6(4.5)</v>
          </cell>
          <cell r="T8625" t="str">
            <v>无</v>
          </cell>
          <cell r="U8625">
            <v>0</v>
          </cell>
          <cell r="V8625">
            <v>3.76</v>
          </cell>
          <cell r="W8625">
            <v>3.76</v>
          </cell>
        </row>
        <row r="8626">
          <cell r="I8626" t="str">
            <v>黄田铺镇美禄生态资源产业路</v>
          </cell>
          <cell r="J8626" t="str">
            <v>1312F4311020002</v>
          </cell>
          <cell r="K8626" t="str">
            <v>资源产业路</v>
          </cell>
          <cell r="L8626" t="str">
            <v>三类地区</v>
          </cell>
          <cell r="M8626"/>
          <cell r="N8626" t="str">
            <v>新建</v>
          </cell>
          <cell r="O8626" t="str">
            <v>美禄生态产业园</v>
          </cell>
          <cell r="R8626" t="str">
            <v>0</v>
          </cell>
          <cell r="S8626" t="str">
            <v>6(4.5)</v>
          </cell>
          <cell r="T8626" t="str">
            <v>无</v>
          </cell>
          <cell r="U8626">
            <v>0</v>
          </cell>
          <cell r="V8626">
            <v>0.18</v>
          </cell>
          <cell r="W8626">
            <v>0.18</v>
          </cell>
        </row>
        <row r="8627">
          <cell r="I8627" t="str">
            <v>黄田铺镇潇湘园农庄产业路</v>
          </cell>
          <cell r="J8627" t="str">
            <v>1312F4311020095</v>
          </cell>
          <cell r="K8627" t="str">
            <v>资源产业路</v>
          </cell>
          <cell r="L8627" t="str">
            <v>三类地区</v>
          </cell>
          <cell r="M8627"/>
          <cell r="N8627" t="str">
            <v>新建</v>
          </cell>
          <cell r="O8627" t="str">
            <v>黄田铺潇湘园农庄</v>
          </cell>
          <cell r="R8627" t="str">
            <v>3.5</v>
          </cell>
          <cell r="S8627" t="str">
            <v>6(4.5)</v>
          </cell>
          <cell r="T8627" t="str">
            <v>无</v>
          </cell>
          <cell r="U8627">
            <v>0</v>
          </cell>
          <cell r="V8627">
            <v>1.9850000000000001</v>
          </cell>
          <cell r="W8627">
            <v>1.9850000000000001</v>
          </cell>
        </row>
        <row r="8628">
          <cell r="I8628" t="str">
            <v>接履桥画眉铺村养殖基地连接路</v>
          </cell>
          <cell r="J8628" t="str">
            <v>1312F4311020081</v>
          </cell>
          <cell r="K8628" t="str">
            <v>资源产业路</v>
          </cell>
          <cell r="L8628" t="str">
            <v>三类地区</v>
          </cell>
          <cell r="M8628"/>
          <cell r="N8628" t="str">
            <v>新建</v>
          </cell>
          <cell r="O8628" t="str">
            <v>画眉铺鱼花养殖基地</v>
          </cell>
          <cell r="R8628" t="str">
            <v>3</v>
          </cell>
          <cell r="S8628" t="str">
            <v>6(4.5)</v>
          </cell>
          <cell r="T8628" t="str">
            <v>无</v>
          </cell>
          <cell r="U8628">
            <v>0</v>
          </cell>
          <cell r="V8628">
            <v>0.39</v>
          </cell>
          <cell r="W8628">
            <v>0.39</v>
          </cell>
        </row>
        <row r="8629">
          <cell r="I8629" t="str">
            <v>接履桥街道甸尾头村梨园产业路</v>
          </cell>
          <cell r="J8629" t="str">
            <v>1312F4311020006</v>
          </cell>
          <cell r="K8629" t="str">
            <v>资源产业路</v>
          </cell>
          <cell r="L8629" t="str">
            <v>三类地区</v>
          </cell>
          <cell r="M8629"/>
          <cell r="N8629" t="str">
            <v>新建</v>
          </cell>
          <cell r="O8629" t="str">
            <v>甸尾头梨园</v>
          </cell>
          <cell r="R8629" t="str">
            <v>0</v>
          </cell>
          <cell r="S8629" t="str">
            <v>6(4.5)</v>
          </cell>
          <cell r="T8629" t="str">
            <v>无</v>
          </cell>
          <cell r="U8629">
            <v>0</v>
          </cell>
          <cell r="V8629">
            <v>0.28999999999999998</v>
          </cell>
          <cell r="W8629">
            <v>0.28999999999999998</v>
          </cell>
        </row>
        <row r="8630">
          <cell r="I8630" t="str">
            <v>接履桥街道四达亭村旷家农业产业园产业路</v>
          </cell>
          <cell r="J8630" t="str">
            <v>1312F4311020060</v>
          </cell>
          <cell r="K8630" t="str">
            <v>资源产业路</v>
          </cell>
          <cell r="L8630" t="str">
            <v>三类地区</v>
          </cell>
          <cell r="M8630"/>
          <cell r="N8630" t="str">
            <v>新建</v>
          </cell>
          <cell r="O8630" t="str">
            <v>四达亭旷家农业产业园</v>
          </cell>
          <cell r="R8630" t="str">
            <v>0</v>
          </cell>
          <cell r="S8630" t="str">
            <v>6(4.5)</v>
          </cell>
          <cell r="T8630" t="str">
            <v>无</v>
          </cell>
          <cell r="U8630">
            <v>0</v>
          </cell>
          <cell r="V8630">
            <v>0.35</v>
          </cell>
          <cell r="W8630">
            <v>0.35</v>
          </cell>
        </row>
        <row r="8631">
          <cell r="I8631" t="str">
            <v>接履桥街道雨田实业产业路</v>
          </cell>
          <cell r="J8631" t="str">
            <v>1312F4311020005</v>
          </cell>
          <cell r="K8631" t="str">
            <v>资源产业路</v>
          </cell>
          <cell r="L8631" t="str">
            <v>三类地区</v>
          </cell>
          <cell r="M8631"/>
          <cell r="N8631" t="str">
            <v>新建</v>
          </cell>
          <cell r="O8631" t="str">
            <v>雨田实业产业园</v>
          </cell>
          <cell r="R8631" t="str">
            <v>0</v>
          </cell>
          <cell r="S8631" t="str">
            <v>6(4.5)</v>
          </cell>
          <cell r="T8631" t="str">
            <v>无</v>
          </cell>
          <cell r="U8631">
            <v>0</v>
          </cell>
          <cell r="V8631">
            <v>0.64</v>
          </cell>
          <cell r="W8631">
            <v>0.64</v>
          </cell>
        </row>
        <row r="8632">
          <cell r="I8632" t="str">
            <v>接履桥坦塘产业路</v>
          </cell>
          <cell r="J8632" t="str">
            <v>1312F4311020100</v>
          </cell>
          <cell r="K8632" t="str">
            <v>资源产业路</v>
          </cell>
          <cell r="L8632" t="str">
            <v>三类地区</v>
          </cell>
          <cell r="M8632"/>
          <cell r="N8632" t="str">
            <v>新建</v>
          </cell>
          <cell r="O8632" t="str">
            <v>坦塘产业</v>
          </cell>
          <cell r="R8632" t="str">
            <v>3.5</v>
          </cell>
          <cell r="S8632" t="str">
            <v>6(4.5)</v>
          </cell>
          <cell r="T8632" t="str">
            <v>无</v>
          </cell>
          <cell r="U8632">
            <v>0</v>
          </cell>
          <cell r="V8632">
            <v>0.83499999999999996</v>
          </cell>
          <cell r="W8632">
            <v>0.83499999999999996</v>
          </cell>
        </row>
        <row r="8633">
          <cell r="I8633" t="str">
            <v>菱角塘镇包田村产业路</v>
          </cell>
          <cell r="J8633" t="str">
            <v>1312F4311020099</v>
          </cell>
          <cell r="K8633" t="str">
            <v>资源产业路</v>
          </cell>
          <cell r="L8633" t="str">
            <v>三类地区</v>
          </cell>
          <cell r="M8633"/>
          <cell r="N8633" t="str">
            <v>新建</v>
          </cell>
          <cell r="O8633" t="str">
            <v>菱角塘镇包田村产业园</v>
          </cell>
          <cell r="R8633" t="str">
            <v>3.5</v>
          </cell>
          <cell r="S8633" t="str">
            <v>6(4.5)</v>
          </cell>
          <cell r="T8633" t="str">
            <v>无</v>
          </cell>
          <cell r="U8633">
            <v>0</v>
          </cell>
          <cell r="V8633">
            <v>1.7669999999999999</v>
          </cell>
          <cell r="W8633">
            <v>1.7669999999999999</v>
          </cell>
        </row>
        <row r="8634">
          <cell r="I8634" t="str">
            <v>菱角塘镇毛竹园村农业产业园产业路</v>
          </cell>
          <cell r="J8634" t="str">
            <v>1312F4311020049</v>
          </cell>
          <cell r="K8634" t="str">
            <v>资源产业路</v>
          </cell>
          <cell r="L8634" t="str">
            <v>三类地区</v>
          </cell>
          <cell r="M8634"/>
          <cell r="N8634" t="str">
            <v>新建</v>
          </cell>
          <cell r="O8634" t="str">
            <v>毛竹园村农业产业园</v>
          </cell>
          <cell r="R8634" t="str">
            <v>0</v>
          </cell>
          <cell r="S8634" t="str">
            <v>6(4.5)</v>
          </cell>
          <cell r="T8634" t="str">
            <v>无</v>
          </cell>
          <cell r="U8634">
            <v>0</v>
          </cell>
          <cell r="V8634">
            <v>2.56</v>
          </cell>
          <cell r="W8634">
            <v>2.56</v>
          </cell>
        </row>
        <row r="8635">
          <cell r="I8635" t="str">
            <v>菱角塘镇青山观村第二产业园路</v>
          </cell>
          <cell r="J8635" t="str">
            <v>1312F4311020110</v>
          </cell>
          <cell r="K8635" t="str">
            <v>资源产业路</v>
          </cell>
          <cell r="L8635" t="str">
            <v>三类地区</v>
          </cell>
          <cell r="M8635"/>
          <cell r="N8635" t="str">
            <v>新建</v>
          </cell>
          <cell r="O8635" t="str">
            <v>菱角塘镇青山观村第二产业园</v>
          </cell>
          <cell r="R8635" t="str">
            <v>3.5</v>
          </cell>
          <cell r="S8635" t="str">
            <v>6(4.5)</v>
          </cell>
          <cell r="T8635" t="str">
            <v>无</v>
          </cell>
          <cell r="U8635">
            <v>0</v>
          </cell>
          <cell r="V8635">
            <v>1.1319999999999999</v>
          </cell>
          <cell r="W8635">
            <v>1.1319999999999999</v>
          </cell>
        </row>
        <row r="8636">
          <cell r="I8636" t="str">
            <v>菱角塘镇炭木桥豆角产业园道路</v>
          </cell>
          <cell r="J8636" t="str">
            <v>1312F4311020072</v>
          </cell>
          <cell r="K8636" t="str">
            <v>资源产业路</v>
          </cell>
          <cell r="L8636" t="str">
            <v>三类地区</v>
          </cell>
          <cell r="M8636"/>
          <cell r="N8636" t="str">
            <v>升级改造（提质改造）</v>
          </cell>
          <cell r="O8636" t="str">
            <v>菱角塘镇炭木桥豆角产业园</v>
          </cell>
          <cell r="R8636" t="str">
            <v>3</v>
          </cell>
          <cell r="S8636" t="str">
            <v>6(4.5)</v>
          </cell>
          <cell r="T8636" t="str">
            <v>C88A431102</v>
          </cell>
          <cell r="U8636">
            <v>0</v>
          </cell>
          <cell r="V8636">
            <v>1.92</v>
          </cell>
          <cell r="W8636">
            <v>1.92</v>
          </cell>
        </row>
        <row r="8637">
          <cell r="I8637" t="str">
            <v>菱角塘镇文雷村特色产业示范园产业路</v>
          </cell>
          <cell r="J8637" t="str">
            <v>1312F4311020021</v>
          </cell>
          <cell r="K8637" t="str">
            <v>资源产业路</v>
          </cell>
          <cell r="L8637" t="str">
            <v>三类地区</v>
          </cell>
          <cell r="M8637"/>
          <cell r="N8637" t="str">
            <v>新建</v>
          </cell>
          <cell r="O8637" t="str">
            <v>文雷等村特色产业示范园</v>
          </cell>
          <cell r="R8637" t="str">
            <v>0</v>
          </cell>
          <cell r="S8637" t="str">
            <v>6(4.5)</v>
          </cell>
          <cell r="T8637" t="str">
            <v>无</v>
          </cell>
          <cell r="U8637">
            <v>0</v>
          </cell>
          <cell r="V8637">
            <v>3.8</v>
          </cell>
          <cell r="W8637">
            <v>3.8</v>
          </cell>
        </row>
        <row r="8638">
          <cell r="I8638" t="str">
            <v>菱角塘镇永连村农业产业路</v>
          </cell>
          <cell r="J8638" t="str">
            <v>1312F4311020051</v>
          </cell>
          <cell r="K8638" t="str">
            <v>资源产业路</v>
          </cell>
          <cell r="L8638" t="str">
            <v>三类地区</v>
          </cell>
          <cell r="M8638"/>
          <cell r="N8638" t="str">
            <v>升级改造（提质改造）</v>
          </cell>
          <cell r="O8638" t="str">
            <v>永连村农业产业园</v>
          </cell>
          <cell r="R8638" t="str">
            <v>3.5</v>
          </cell>
          <cell r="S8638" t="str">
            <v>6(4.5)</v>
          </cell>
          <cell r="T8638" t="str">
            <v>C172431102</v>
          </cell>
          <cell r="U8638">
            <v>0</v>
          </cell>
          <cell r="V8638">
            <v>0.96499999999999997</v>
          </cell>
          <cell r="W8638">
            <v>0.96499999999999997</v>
          </cell>
        </row>
        <row r="8639">
          <cell r="I8639" t="str">
            <v>零陵工业园长吉头园区公路</v>
          </cell>
          <cell r="J8639" t="str">
            <v>1312F4311020113</v>
          </cell>
          <cell r="K8639" t="str">
            <v>资源产业路</v>
          </cell>
          <cell r="L8639" t="str">
            <v>三类地区</v>
          </cell>
          <cell r="M8639"/>
          <cell r="N8639" t="str">
            <v>新建</v>
          </cell>
          <cell r="O8639" t="str">
            <v>零陵工业园长吉头园区</v>
          </cell>
          <cell r="R8639" t="str">
            <v>0</v>
          </cell>
          <cell r="S8639" t="str">
            <v>6(4.5)</v>
          </cell>
          <cell r="T8639" t="str">
            <v>无</v>
          </cell>
          <cell r="U8639">
            <v>0</v>
          </cell>
          <cell r="V8639">
            <v>2.8</v>
          </cell>
          <cell r="W8639">
            <v>2.8</v>
          </cell>
        </row>
        <row r="8640">
          <cell r="I8640" t="str">
            <v>零陵工业园五里堆园区公路</v>
          </cell>
          <cell r="J8640" t="str">
            <v>1312F4311020124</v>
          </cell>
          <cell r="K8640" t="str">
            <v>资源产业路</v>
          </cell>
          <cell r="L8640" t="str">
            <v>三类地区</v>
          </cell>
          <cell r="M8640"/>
          <cell r="N8640" t="str">
            <v>新建</v>
          </cell>
          <cell r="O8640" t="str">
            <v>零陵工业园五里堆园区</v>
          </cell>
          <cell r="R8640" t="str">
            <v>0</v>
          </cell>
          <cell r="S8640" t="str">
            <v>6(4.5)</v>
          </cell>
          <cell r="T8640" t="str">
            <v>无</v>
          </cell>
          <cell r="U8640">
            <v>0</v>
          </cell>
          <cell r="V8640">
            <v>1.6</v>
          </cell>
          <cell r="W8640">
            <v>1.6</v>
          </cell>
        </row>
        <row r="8641">
          <cell r="I8641" t="str">
            <v>零陵区九十坝种养专业合作社产业路</v>
          </cell>
          <cell r="J8641" t="str">
            <v>1312F4311020091</v>
          </cell>
          <cell r="K8641" t="str">
            <v>资源产业路</v>
          </cell>
          <cell r="L8641" t="str">
            <v>三类地区</v>
          </cell>
          <cell r="M8641"/>
          <cell r="N8641" t="str">
            <v>新建</v>
          </cell>
          <cell r="O8641" t="str">
            <v>零陵区九十坝种养专业合作社</v>
          </cell>
          <cell r="R8641" t="str">
            <v>0</v>
          </cell>
          <cell r="S8641" t="str">
            <v>6(5.5)</v>
          </cell>
          <cell r="T8641" t="str">
            <v>无</v>
          </cell>
          <cell r="U8641">
            <v>0</v>
          </cell>
          <cell r="V8641">
            <v>0.85</v>
          </cell>
          <cell r="W8641">
            <v>0.85</v>
          </cell>
        </row>
        <row r="8642">
          <cell r="I8642" t="str">
            <v>零陵区水稻示范种植基地连接路</v>
          </cell>
          <cell r="J8642" t="str">
            <v>1312F4311020143</v>
          </cell>
          <cell r="K8642" t="str">
            <v>资源产业路</v>
          </cell>
          <cell r="L8642" t="str">
            <v>三类地区</v>
          </cell>
          <cell r="M8642"/>
          <cell r="O8642" t="str">
            <v>零陵区水稻示范种植基地</v>
          </cell>
          <cell r="R8642" t="str">
            <v>0</v>
          </cell>
          <cell r="S8642" t="str">
            <v>6(4.5)</v>
          </cell>
          <cell r="T8642" t="str">
            <v>无</v>
          </cell>
          <cell r="U8642">
            <v>0</v>
          </cell>
          <cell r="V8642">
            <v>3.12</v>
          </cell>
          <cell r="W8642">
            <v>3.12</v>
          </cell>
        </row>
        <row r="8643">
          <cell r="I8643" t="str">
            <v>零陵区珠山镇霖林农业开发有限公司产业路</v>
          </cell>
          <cell r="J8643" t="str">
            <v>1312F4311020018</v>
          </cell>
          <cell r="K8643" t="str">
            <v>资源产业路</v>
          </cell>
          <cell r="L8643" t="str">
            <v>三类地区</v>
          </cell>
          <cell r="M8643"/>
          <cell r="N8643" t="str">
            <v>升级改造（提质改造）</v>
          </cell>
          <cell r="O8643" t="str">
            <v>零陵区霖林农业开发有限公司</v>
          </cell>
          <cell r="R8643" t="str">
            <v>3.5</v>
          </cell>
          <cell r="S8643" t="str">
            <v>6(4.5)</v>
          </cell>
          <cell r="T8643" t="str">
            <v>Y250431102</v>
          </cell>
          <cell r="U8643">
            <v>0</v>
          </cell>
          <cell r="V8643">
            <v>3.99</v>
          </cell>
          <cell r="W8643">
            <v>3.99</v>
          </cell>
        </row>
        <row r="8644">
          <cell r="I8644" t="str">
            <v>六合宫村农业产业园产业路</v>
          </cell>
          <cell r="J8644" t="str">
            <v>1312F4311020050</v>
          </cell>
          <cell r="K8644" t="str">
            <v>资源产业路</v>
          </cell>
          <cell r="L8644" t="str">
            <v>三类地区</v>
          </cell>
          <cell r="M8644"/>
          <cell r="N8644" t="str">
            <v>新建</v>
          </cell>
          <cell r="O8644" t="str">
            <v>六合宫村农业产业园</v>
          </cell>
          <cell r="R8644" t="str">
            <v>3</v>
          </cell>
          <cell r="S8644" t="str">
            <v>6(4.5)</v>
          </cell>
          <cell r="T8644" t="str">
            <v>无</v>
          </cell>
          <cell r="U8644">
            <v>0</v>
          </cell>
          <cell r="V8644">
            <v>3.02</v>
          </cell>
          <cell r="W8644">
            <v>3.02</v>
          </cell>
        </row>
        <row r="8645">
          <cell r="I8645" t="str">
            <v>龙华家庭农场项目连接路</v>
          </cell>
          <cell r="J8645" t="str">
            <v>1312F4311020116</v>
          </cell>
          <cell r="K8645" t="str">
            <v>资源产业路</v>
          </cell>
          <cell r="L8645" t="str">
            <v>三类地区</v>
          </cell>
          <cell r="M8645"/>
          <cell r="N8645" t="str">
            <v>新建</v>
          </cell>
          <cell r="O8645" t="str">
            <v>龙华家庭农场项目</v>
          </cell>
          <cell r="R8645" t="str">
            <v>0</v>
          </cell>
          <cell r="S8645" t="str">
            <v>6(4.5)</v>
          </cell>
          <cell r="T8645" t="str">
            <v>无</v>
          </cell>
          <cell r="U8645">
            <v>0</v>
          </cell>
          <cell r="V8645">
            <v>3.1</v>
          </cell>
          <cell r="W8645">
            <v>3.1</v>
          </cell>
        </row>
        <row r="8646">
          <cell r="I8646" t="str">
            <v>绿富种植专业合作社连接路</v>
          </cell>
          <cell r="J8646" t="str">
            <v>1312F4311020123</v>
          </cell>
          <cell r="K8646" t="str">
            <v>资源产业路</v>
          </cell>
          <cell r="L8646" t="str">
            <v>三类地区</v>
          </cell>
          <cell r="M8646"/>
          <cell r="N8646" t="str">
            <v>新建</v>
          </cell>
          <cell r="O8646" t="str">
            <v>绿富种植专业合作社</v>
          </cell>
          <cell r="R8646" t="str">
            <v>0</v>
          </cell>
          <cell r="S8646" t="str">
            <v>6(4.5)</v>
          </cell>
          <cell r="T8646" t="str">
            <v>无</v>
          </cell>
          <cell r="U8646">
            <v>0</v>
          </cell>
          <cell r="V8646">
            <v>1.28</v>
          </cell>
          <cell r="W8646">
            <v>1.28</v>
          </cell>
        </row>
        <row r="8647">
          <cell r="I8647" t="str">
            <v>马鞍岌楠竹产业路</v>
          </cell>
          <cell r="J8647" t="str">
            <v>1312F4311020088</v>
          </cell>
          <cell r="K8647" t="str">
            <v>资源产业路</v>
          </cell>
          <cell r="L8647" t="str">
            <v>三类地区</v>
          </cell>
          <cell r="M8647"/>
          <cell r="N8647" t="str">
            <v>新建</v>
          </cell>
          <cell r="O8647" t="str">
            <v>马鞍岌楠竹产业基地</v>
          </cell>
          <cell r="R8647" t="str">
            <v>3</v>
          </cell>
          <cell r="S8647" t="str">
            <v>6(4.5)</v>
          </cell>
          <cell r="T8647" t="str">
            <v>无</v>
          </cell>
          <cell r="U8647">
            <v>0</v>
          </cell>
          <cell r="V8647">
            <v>2.0499999999999998</v>
          </cell>
          <cell r="W8647">
            <v>2.0499999999999998</v>
          </cell>
        </row>
        <row r="8648">
          <cell r="I8648" t="str">
            <v>马坝农业产业园产业路</v>
          </cell>
          <cell r="J8648" t="str">
            <v>1312F4311020004</v>
          </cell>
          <cell r="K8648" t="str">
            <v>资源产业路</v>
          </cell>
          <cell r="L8648" t="str">
            <v>三类地区</v>
          </cell>
          <cell r="M8648"/>
          <cell r="N8648" t="str">
            <v>新建</v>
          </cell>
          <cell r="O8648" t="str">
            <v>马坝农业综合产业园</v>
          </cell>
          <cell r="R8648" t="str">
            <v>0</v>
          </cell>
          <cell r="S8648" t="str">
            <v>6(4.5)</v>
          </cell>
          <cell r="T8648" t="str">
            <v>无</v>
          </cell>
          <cell r="U8648">
            <v>0</v>
          </cell>
          <cell r="V8648">
            <v>2.61</v>
          </cell>
          <cell r="W8648">
            <v>2.61</v>
          </cell>
        </row>
        <row r="8649">
          <cell r="I8649" t="str">
            <v>茅山里油茶种植区产业路</v>
          </cell>
          <cell r="J8649" t="str">
            <v>1312F4311020062</v>
          </cell>
          <cell r="K8649" t="str">
            <v>资源产业路</v>
          </cell>
          <cell r="L8649" t="str">
            <v>三类地区</v>
          </cell>
          <cell r="M8649"/>
          <cell r="N8649" t="str">
            <v>新建</v>
          </cell>
          <cell r="O8649" t="str">
            <v>茅山里油茶种植区</v>
          </cell>
          <cell r="R8649" t="str">
            <v>3</v>
          </cell>
          <cell r="S8649" t="str">
            <v>6(4.5)</v>
          </cell>
          <cell r="T8649" t="str">
            <v>无</v>
          </cell>
          <cell r="U8649">
            <v>0</v>
          </cell>
          <cell r="V8649">
            <v>1.66</v>
          </cell>
          <cell r="W8649">
            <v>1.66</v>
          </cell>
        </row>
        <row r="8650">
          <cell r="I8650" t="str">
            <v>毛溪桥矿区公路</v>
          </cell>
          <cell r="J8650" t="str">
            <v>1312F4311020122</v>
          </cell>
          <cell r="K8650" t="str">
            <v>资源产业路</v>
          </cell>
          <cell r="L8650" t="str">
            <v>三类地区</v>
          </cell>
          <cell r="M8650"/>
          <cell r="N8650" t="str">
            <v>新建</v>
          </cell>
          <cell r="O8650" t="str">
            <v>毛溪桥矿区</v>
          </cell>
          <cell r="R8650" t="str">
            <v>0</v>
          </cell>
          <cell r="S8650" t="str">
            <v>6(4.5)</v>
          </cell>
          <cell r="T8650" t="str">
            <v>无</v>
          </cell>
          <cell r="U8650">
            <v>0</v>
          </cell>
          <cell r="V8650">
            <v>3</v>
          </cell>
          <cell r="W8650">
            <v>3</v>
          </cell>
        </row>
        <row r="8651">
          <cell r="I8651" t="str">
            <v>南津渡街道牛皮滩村蔬菜生产基地产业路（二期）</v>
          </cell>
          <cell r="J8651" t="str">
            <v>1312F4311020041</v>
          </cell>
          <cell r="K8651" t="str">
            <v>资源产业路</v>
          </cell>
          <cell r="L8651" t="str">
            <v>三类地区</v>
          </cell>
          <cell r="M8651"/>
          <cell r="N8651" t="str">
            <v>新建</v>
          </cell>
          <cell r="O8651" t="str">
            <v>牛皮滩村蔬菜生产基地</v>
          </cell>
          <cell r="R8651" t="str">
            <v>3</v>
          </cell>
          <cell r="S8651" t="str">
            <v>6(4.5)</v>
          </cell>
          <cell r="T8651" t="str">
            <v>无</v>
          </cell>
          <cell r="U8651">
            <v>0</v>
          </cell>
          <cell r="V8651">
            <v>2.29</v>
          </cell>
          <cell r="W8651">
            <v>2.29</v>
          </cell>
        </row>
        <row r="8652">
          <cell r="I8652" t="str">
            <v>南津渡街道牛皮滩村蔬菜生产基地产业路（一期）</v>
          </cell>
          <cell r="J8652" t="str">
            <v>1312F4311020040</v>
          </cell>
          <cell r="K8652" t="str">
            <v>资源产业路</v>
          </cell>
          <cell r="L8652" t="str">
            <v>三类地区</v>
          </cell>
          <cell r="M8652"/>
          <cell r="N8652" t="str">
            <v>升级改造（提质改造）</v>
          </cell>
          <cell r="O8652" t="str">
            <v>牛皮滩村蔬菜生产基地</v>
          </cell>
          <cell r="S8652" t="str">
            <v>6(5.5)</v>
          </cell>
          <cell r="T8652" t="str">
            <v>C137431102</v>
          </cell>
          <cell r="U8652">
            <v>0</v>
          </cell>
          <cell r="V8652">
            <v>5.52</v>
          </cell>
          <cell r="W8652">
            <v>5.52</v>
          </cell>
        </row>
        <row r="8653">
          <cell r="I8653" t="str">
            <v>南津渡街道仙神桥村零陵区粮食标准化生产示范基地产业路</v>
          </cell>
          <cell r="J8653" t="str">
            <v>1312F4311020036</v>
          </cell>
          <cell r="K8653" t="str">
            <v>资源产业路</v>
          </cell>
          <cell r="L8653" t="str">
            <v>三类地区</v>
          </cell>
          <cell r="M8653"/>
          <cell r="N8653" t="str">
            <v>新建</v>
          </cell>
          <cell r="O8653" t="str">
            <v>仙伸桥村零陵区粮食标准化生产示范基地</v>
          </cell>
          <cell r="R8653" t="str">
            <v>0</v>
          </cell>
          <cell r="S8653" t="str">
            <v>6(4.5)</v>
          </cell>
          <cell r="T8653" t="str">
            <v>无</v>
          </cell>
          <cell r="U8653">
            <v>0</v>
          </cell>
          <cell r="V8653">
            <v>0.53</v>
          </cell>
          <cell r="W8653">
            <v>0.53</v>
          </cell>
        </row>
        <row r="8654">
          <cell r="I8654" t="str">
            <v>南津渡街道仙神桥村四组零陵区粮食标准化生产示范基地产业路</v>
          </cell>
          <cell r="J8654" t="str">
            <v>1312F4311020039</v>
          </cell>
          <cell r="K8654" t="str">
            <v>资源产业路</v>
          </cell>
          <cell r="L8654" t="str">
            <v>三类地区</v>
          </cell>
          <cell r="M8654"/>
          <cell r="N8654" t="str">
            <v>新建</v>
          </cell>
          <cell r="O8654" t="str">
            <v>仙伸桥村四组零陵区粮食标准化生产示范基地</v>
          </cell>
          <cell r="R8654" t="str">
            <v>0</v>
          </cell>
          <cell r="S8654" t="str">
            <v>6(4.5)</v>
          </cell>
          <cell r="T8654" t="str">
            <v>无</v>
          </cell>
          <cell r="U8654">
            <v>0</v>
          </cell>
          <cell r="V8654">
            <v>0.71</v>
          </cell>
          <cell r="W8654">
            <v>0.71</v>
          </cell>
        </row>
        <row r="8655">
          <cell r="I8655" t="str">
            <v>鸟沙洲种植专业合作社连接路</v>
          </cell>
          <cell r="J8655" t="str">
            <v>1312F4311020126</v>
          </cell>
          <cell r="K8655" t="str">
            <v>资源产业路</v>
          </cell>
          <cell r="L8655" t="str">
            <v>三类地区</v>
          </cell>
          <cell r="M8655"/>
          <cell r="N8655" t="str">
            <v>新建</v>
          </cell>
          <cell r="O8655" t="str">
            <v>鸟沙洲种植专业合作社</v>
          </cell>
          <cell r="R8655" t="str">
            <v>0</v>
          </cell>
          <cell r="S8655" t="str">
            <v>6(4.5)</v>
          </cell>
          <cell r="T8655" t="str">
            <v>无</v>
          </cell>
          <cell r="U8655">
            <v>0</v>
          </cell>
          <cell r="V8655">
            <v>1.32</v>
          </cell>
          <cell r="W8655">
            <v>1.32</v>
          </cell>
        </row>
        <row r="8656">
          <cell r="I8656" t="str">
            <v>破塘里柑子基地产业路</v>
          </cell>
          <cell r="J8656" t="str">
            <v>1312F4311020034</v>
          </cell>
          <cell r="K8656" t="str">
            <v>资源产业路</v>
          </cell>
          <cell r="L8656" t="str">
            <v>三类地区</v>
          </cell>
          <cell r="M8656"/>
          <cell r="N8656" t="str">
            <v>新建</v>
          </cell>
          <cell r="O8656" t="str">
            <v>破塘里柑子基地</v>
          </cell>
          <cell r="R8656" t="str">
            <v>3</v>
          </cell>
          <cell r="S8656" t="str">
            <v>6(4.5)</v>
          </cell>
          <cell r="T8656" t="str">
            <v>无</v>
          </cell>
          <cell r="U8656">
            <v>0</v>
          </cell>
          <cell r="V8656">
            <v>0.84</v>
          </cell>
          <cell r="W8656">
            <v>0.84</v>
          </cell>
        </row>
        <row r="8657">
          <cell r="I8657" t="str">
            <v>盛绍农业果蔬种植项目连接路</v>
          </cell>
          <cell r="J8657" t="str">
            <v>1312F4311020117</v>
          </cell>
          <cell r="K8657" t="str">
            <v>资源产业路</v>
          </cell>
          <cell r="L8657" t="str">
            <v>三类地区</v>
          </cell>
          <cell r="M8657"/>
          <cell r="N8657" t="str">
            <v>新建</v>
          </cell>
          <cell r="O8657" t="str">
            <v>盛绍农业果蔬种植项目</v>
          </cell>
          <cell r="R8657" t="str">
            <v>0</v>
          </cell>
          <cell r="S8657" t="str">
            <v>6(4.5)</v>
          </cell>
          <cell r="T8657" t="str">
            <v>无</v>
          </cell>
          <cell r="U8657">
            <v>0</v>
          </cell>
          <cell r="V8657">
            <v>1.24</v>
          </cell>
          <cell r="W8657">
            <v>1.24</v>
          </cell>
        </row>
        <row r="8658">
          <cell r="I8658" t="str">
            <v>石榴洞生态农业专业合作社连接路</v>
          </cell>
          <cell r="J8658" t="str">
            <v>1312F4311020121</v>
          </cell>
          <cell r="K8658" t="str">
            <v>资源产业路</v>
          </cell>
          <cell r="L8658" t="str">
            <v>三类地区</v>
          </cell>
          <cell r="M8658"/>
          <cell r="N8658" t="str">
            <v>新建</v>
          </cell>
          <cell r="O8658" t="str">
            <v>石榴洞生态农业专业合作社</v>
          </cell>
          <cell r="R8658" t="str">
            <v>0</v>
          </cell>
          <cell r="S8658" t="str">
            <v>6(4.5)</v>
          </cell>
          <cell r="T8658" t="str">
            <v>无</v>
          </cell>
          <cell r="U8658">
            <v>0</v>
          </cell>
          <cell r="V8658">
            <v>3.21</v>
          </cell>
          <cell r="W8658">
            <v>3.21</v>
          </cell>
        </row>
        <row r="8659">
          <cell r="I8659" t="str">
            <v>石山脚街道西塘观村建辉油茶种植产业路</v>
          </cell>
          <cell r="J8659" t="str">
            <v>1312F4311020077</v>
          </cell>
          <cell r="K8659" t="str">
            <v>资源产业路</v>
          </cell>
          <cell r="L8659" t="str">
            <v>三类地区</v>
          </cell>
          <cell r="M8659"/>
          <cell r="N8659" t="str">
            <v>新建</v>
          </cell>
          <cell r="O8659" t="str">
            <v>石山脚街道西塘观村建辉油茶种植产业园</v>
          </cell>
          <cell r="R8659" t="str">
            <v>3</v>
          </cell>
          <cell r="S8659" t="str">
            <v>6(4.5)</v>
          </cell>
          <cell r="T8659" t="str">
            <v>无</v>
          </cell>
          <cell r="U8659">
            <v>0</v>
          </cell>
          <cell r="V8659">
            <v>0.96</v>
          </cell>
          <cell r="W8659">
            <v>0.96</v>
          </cell>
        </row>
        <row r="8660">
          <cell r="I8660" t="str">
            <v>石山脚街道西塘观养鸡产业路</v>
          </cell>
          <cell r="J8660" t="str">
            <v>1312F4311020080</v>
          </cell>
          <cell r="K8660" t="str">
            <v>资源产业路</v>
          </cell>
          <cell r="L8660" t="str">
            <v>三类地区</v>
          </cell>
          <cell r="M8660"/>
          <cell r="N8660" t="str">
            <v>新建</v>
          </cell>
          <cell r="O8660" t="str">
            <v>零陵区西塘观养鸡场</v>
          </cell>
          <cell r="R8660" t="str">
            <v>3</v>
          </cell>
          <cell r="S8660" t="str">
            <v>6(4.5)</v>
          </cell>
          <cell r="T8660" t="str">
            <v>无</v>
          </cell>
          <cell r="U8660">
            <v>0</v>
          </cell>
          <cell r="V8660">
            <v>0.5</v>
          </cell>
          <cell r="W8660">
            <v>0.5</v>
          </cell>
        </row>
        <row r="8661">
          <cell r="I8661" t="str">
            <v>石山脚街道优冠生态农业产业路</v>
          </cell>
          <cell r="J8661" t="str">
            <v>1312F4311020012</v>
          </cell>
          <cell r="K8661" t="str">
            <v>资源产业路</v>
          </cell>
          <cell r="L8661" t="str">
            <v>三类地区</v>
          </cell>
          <cell r="M8661"/>
          <cell r="N8661" t="str">
            <v>新建</v>
          </cell>
          <cell r="O8661" t="str">
            <v>永州市优冠生态农业发展有限公司</v>
          </cell>
          <cell r="R8661" t="str">
            <v>0</v>
          </cell>
          <cell r="S8661" t="str">
            <v>6(4.5)</v>
          </cell>
          <cell r="T8661" t="str">
            <v>无</v>
          </cell>
          <cell r="U8661">
            <v>0</v>
          </cell>
          <cell r="V8661">
            <v>0.46</v>
          </cell>
          <cell r="W8661">
            <v>0.46</v>
          </cell>
        </row>
        <row r="8662">
          <cell r="I8662" t="str">
            <v>石山脚现代种业产业园产业路</v>
          </cell>
          <cell r="J8662" t="str">
            <v>1312F4311020014</v>
          </cell>
          <cell r="K8662" t="str">
            <v>资源产业路</v>
          </cell>
          <cell r="L8662" t="str">
            <v>三类地区</v>
          </cell>
          <cell r="M8662"/>
          <cell r="N8662" t="str">
            <v>新建</v>
          </cell>
          <cell r="O8662" t="str">
            <v>石山脚现代种业产业园</v>
          </cell>
          <cell r="R8662" t="str">
            <v>3</v>
          </cell>
          <cell r="S8662" t="str">
            <v>6(4.5)</v>
          </cell>
          <cell r="T8662" t="str">
            <v>无</v>
          </cell>
          <cell r="U8662">
            <v>0</v>
          </cell>
          <cell r="V8662">
            <v>0.65</v>
          </cell>
          <cell r="W8662">
            <v>0.65</v>
          </cell>
        </row>
        <row r="8663">
          <cell r="I8663" t="str">
            <v>石山脚祥荣农林种养产业路</v>
          </cell>
          <cell r="J8663" t="str">
            <v>1312F4311020078</v>
          </cell>
          <cell r="K8663" t="str">
            <v>资源产业路</v>
          </cell>
          <cell r="L8663" t="str">
            <v>三类地区</v>
          </cell>
          <cell r="M8663"/>
          <cell r="N8663" t="str">
            <v>新建</v>
          </cell>
          <cell r="O8663" t="str">
            <v>石山脚祥荣农林种养产业园</v>
          </cell>
          <cell r="R8663" t="str">
            <v>0</v>
          </cell>
          <cell r="S8663" t="str">
            <v>6(4.5)</v>
          </cell>
          <cell r="T8663" t="str">
            <v>无</v>
          </cell>
          <cell r="U8663">
            <v>0</v>
          </cell>
          <cell r="V8663">
            <v>1.74</v>
          </cell>
          <cell r="W8663">
            <v>1.74</v>
          </cell>
        </row>
        <row r="8664">
          <cell r="I8664" t="str">
            <v>石山脚永昌沃柑农业种植园产业路</v>
          </cell>
          <cell r="J8664" t="str">
            <v>1312F4311020073</v>
          </cell>
          <cell r="K8664" t="str">
            <v>资源产业路</v>
          </cell>
          <cell r="L8664" t="str">
            <v>三类地区</v>
          </cell>
          <cell r="M8664"/>
          <cell r="N8664" t="str">
            <v>其他</v>
          </cell>
          <cell r="O8664" t="str">
            <v>石山脚永昌沃柑农业种植园</v>
          </cell>
          <cell r="R8664" t="str">
            <v>3.5</v>
          </cell>
          <cell r="S8664" t="str">
            <v>6(4.5)</v>
          </cell>
          <cell r="T8664" t="str">
            <v>CB95431102</v>
          </cell>
          <cell r="U8664">
            <v>0</v>
          </cell>
          <cell r="V8664">
            <v>1.52</v>
          </cell>
          <cell r="W8664">
            <v>1.52</v>
          </cell>
        </row>
        <row r="8665">
          <cell r="I8665" t="str">
            <v>石岩头镇财家村生态农业园百果示范基地产业路</v>
          </cell>
          <cell r="J8665" t="str">
            <v>1312F4311020025</v>
          </cell>
          <cell r="K8665" t="str">
            <v>资源产业路</v>
          </cell>
          <cell r="L8665" t="str">
            <v>三类地区</v>
          </cell>
          <cell r="M8665"/>
          <cell r="N8665" t="str">
            <v>新建</v>
          </cell>
          <cell r="O8665" t="str">
            <v>财家村生态农业园百果示范基地</v>
          </cell>
          <cell r="R8665" t="str">
            <v>0</v>
          </cell>
          <cell r="S8665" t="str">
            <v>6(4.5)</v>
          </cell>
          <cell r="T8665" t="str">
            <v>无</v>
          </cell>
          <cell r="U8665">
            <v>0</v>
          </cell>
          <cell r="V8665">
            <v>1.0900000000000001</v>
          </cell>
          <cell r="W8665">
            <v>1.0900000000000001</v>
          </cell>
        </row>
        <row r="8666">
          <cell r="I8666" t="str">
            <v>石岩头镇加禾田油茶种植示范片产业路</v>
          </cell>
          <cell r="J8666" t="str">
            <v>1312F4311020037</v>
          </cell>
          <cell r="K8666" t="str">
            <v>资源产业路</v>
          </cell>
          <cell r="L8666" t="str">
            <v>三类地区</v>
          </cell>
          <cell r="M8666"/>
          <cell r="N8666" t="str">
            <v>新建</v>
          </cell>
          <cell r="O8666" t="str">
            <v>加禾田油茶种植示范片</v>
          </cell>
          <cell r="R8666" t="str">
            <v>0</v>
          </cell>
          <cell r="S8666" t="str">
            <v>6(4.5)</v>
          </cell>
          <cell r="T8666" t="str">
            <v>无</v>
          </cell>
          <cell r="U8666">
            <v>0</v>
          </cell>
          <cell r="V8666">
            <v>0.87</v>
          </cell>
          <cell r="W8666">
            <v>0.87</v>
          </cell>
        </row>
        <row r="8667">
          <cell r="I8667" t="str">
            <v>梳子铺乡大古源油茶种植基地产业路</v>
          </cell>
          <cell r="J8667" t="str">
            <v>1312F4311020038</v>
          </cell>
          <cell r="K8667" t="str">
            <v>资源产业路</v>
          </cell>
          <cell r="L8667" t="str">
            <v>三类地区</v>
          </cell>
          <cell r="M8667"/>
          <cell r="N8667" t="str">
            <v>新建</v>
          </cell>
          <cell r="O8667" t="str">
            <v>大古源油茶种植基地</v>
          </cell>
          <cell r="R8667" t="str">
            <v>0</v>
          </cell>
          <cell r="S8667" t="str">
            <v>6(4.5)</v>
          </cell>
          <cell r="T8667" t="str">
            <v>无</v>
          </cell>
          <cell r="U8667">
            <v>0</v>
          </cell>
          <cell r="V8667">
            <v>1.72</v>
          </cell>
          <cell r="W8667">
            <v>1.72</v>
          </cell>
        </row>
        <row r="8668">
          <cell r="I8668" t="str">
            <v>梳子铺乡大叶塘种植产业基地产业园产业路</v>
          </cell>
          <cell r="J8668" t="str">
            <v>1312F4311020066</v>
          </cell>
          <cell r="K8668" t="str">
            <v>资源产业路</v>
          </cell>
          <cell r="L8668" t="str">
            <v>三类地区</v>
          </cell>
          <cell r="M8668"/>
          <cell r="N8668" t="str">
            <v>新建</v>
          </cell>
          <cell r="O8668" t="str">
            <v>大叶塘种植产业基地产业园</v>
          </cell>
          <cell r="R8668" t="str">
            <v>3</v>
          </cell>
          <cell r="S8668" t="str">
            <v>6(4.5)</v>
          </cell>
          <cell r="T8668" t="str">
            <v>无</v>
          </cell>
          <cell r="U8668">
            <v>0</v>
          </cell>
          <cell r="V8668">
            <v>2.0699999999999998</v>
          </cell>
          <cell r="W8668">
            <v>2.0699999999999998</v>
          </cell>
        </row>
        <row r="8669">
          <cell r="I8669" t="str">
            <v>梳子铺乡卉叶山油茶产业路</v>
          </cell>
          <cell r="J8669" t="str">
            <v>1312F4311020070</v>
          </cell>
          <cell r="K8669" t="str">
            <v>资源产业路</v>
          </cell>
          <cell r="L8669" t="str">
            <v>三类地区</v>
          </cell>
          <cell r="M8669"/>
          <cell r="N8669" t="str">
            <v>新建</v>
          </cell>
          <cell r="O8669" t="str">
            <v>梳子铺卉叶山油茶产业园</v>
          </cell>
          <cell r="R8669" t="str">
            <v>0</v>
          </cell>
          <cell r="S8669" t="str">
            <v>6(4.5)</v>
          </cell>
          <cell r="T8669" t="str">
            <v>无</v>
          </cell>
          <cell r="U8669">
            <v>0</v>
          </cell>
          <cell r="V8669">
            <v>2.11</v>
          </cell>
          <cell r="W8669">
            <v>2.11</v>
          </cell>
        </row>
        <row r="8670">
          <cell r="I8670" t="str">
            <v>梳子铺乡乌沙井水稻种植产业园产业路</v>
          </cell>
          <cell r="J8670" t="str">
            <v>1312F4311020068</v>
          </cell>
          <cell r="K8670" t="str">
            <v>资源产业路</v>
          </cell>
          <cell r="L8670" t="str">
            <v>三类地区</v>
          </cell>
          <cell r="M8670"/>
          <cell r="N8670" t="str">
            <v>新建</v>
          </cell>
          <cell r="O8670" t="str">
            <v>乌沙井水稻种植产业园</v>
          </cell>
          <cell r="R8670" t="str">
            <v>0</v>
          </cell>
          <cell r="S8670" t="str">
            <v>6(4.5)</v>
          </cell>
          <cell r="T8670" t="str">
            <v>无</v>
          </cell>
          <cell r="U8670">
            <v>0</v>
          </cell>
          <cell r="V8670">
            <v>1.08</v>
          </cell>
          <cell r="W8670">
            <v>1.08</v>
          </cell>
        </row>
        <row r="8671">
          <cell r="I8671" t="str">
            <v>梳子铺乡乙坝冲油茶产业园产业路</v>
          </cell>
          <cell r="J8671" t="str">
            <v>1312F4311020067</v>
          </cell>
          <cell r="K8671" t="str">
            <v>资源产业路</v>
          </cell>
          <cell r="L8671" t="str">
            <v>三类地区</v>
          </cell>
          <cell r="M8671"/>
          <cell r="N8671" t="str">
            <v>新建</v>
          </cell>
          <cell r="O8671" t="str">
            <v>乙坝冲油茶产业园</v>
          </cell>
          <cell r="R8671" t="str">
            <v>0</v>
          </cell>
          <cell r="S8671" t="str">
            <v>6(4.5)</v>
          </cell>
          <cell r="T8671" t="str">
            <v>无</v>
          </cell>
          <cell r="U8671">
            <v>0</v>
          </cell>
          <cell r="V8671">
            <v>1.23</v>
          </cell>
          <cell r="W8671">
            <v>1.23</v>
          </cell>
        </row>
        <row r="8672">
          <cell r="I8672" t="str">
            <v>水口山油茶种植基地产业路</v>
          </cell>
          <cell r="J8672" t="str">
            <v>1312F4311020030</v>
          </cell>
          <cell r="K8672" t="str">
            <v>资源产业路</v>
          </cell>
          <cell r="L8672" t="str">
            <v>三类地区</v>
          </cell>
          <cell r="M8672"/>
          <cell r="N8672" t="str">
            <v>新建</v>
          </cell>
          <cell r="O8672" t="str">
            <v>水口山油茶种植基地</v>
          </cell>
          <cell r="R8672" t="str">
            <v>0</v>
          </cell>
          <cell r="S8672" t="str">
            <v>6(4.5)</v>
          </cell>
          <cell r="T8672" t="str">
            <v>无</v>
          </cell>
          <cell r="U8672">
            <v>0</v>
          </cell>
          <cell r="V8672">
            <v>1.35</v>
          </cell>
          <cell r="W8672">
            <v>1.35</v>
          </cell>
        </row>
        <row r="8673">
          <cell r="I8673" t="str">
            <v>水口山镇菜子冲油桃基地产业路</v>
          </cell>
          <cell r="J8673" t="str">
            <v>1312F4311020032</v>
          </cell>
          <cell r="K8673" t="str">
            <v>资源产业路</v>
          </cell>
          <cell r="L8673" t="str">
            <v>三类地区</v>
          </cell>
          <cell r="M8673"/>
          <cell r="N8673" t="str">
            <v>新建</v>
          </cell>
          <cell r="O8673" t="str">
            <v>水口山镇菜子冲油桃基地</v>
          </cell>
          <cell r="R8673" t="str">
            <v>0</v>
          </cell>
          <cell r="S8673" t="str">
            <v>6(4.5)</v>
          </cell>
          <cell r="T8673" t="str">
            <v>无</v>
          </cell>
          <cell r="U8673">
            <v>0</v>
          </cell>
          <cell r="V8673">
            <v>1.35</v>
          </cell>
          <cell r="W8673">
            <v>1.35</v>
          </cell>
        </row>
        <row r="8674">
          <cell r="I8674" t="str">
            <v>水口山镇鸟塘铺油茶沃柑种植区产业路</v>
          </cell>
          <cell r="J8674" t="str">
            <v>1312F4311020063</v>
          </cell>
          <cell r="K8674" t="str">
            <v>资源产业路</v>
          </cell>
          <cell r="L8674" t="str">
            <v>三类地区</v>
          </cell>
          <cell r="M8674"/>
          <cell r="N8674" t="str">
            <v>新建</v>
          </cell>
          <cell r="O8674" t="str">
            <v>鸟塘铺油茶沃柑种植区</v>
          </cell>
          <cell r="R8674" t="str">
            <v>0</v>
          </cell>
          <cell r="S8674" t="str">
            <v>6(5.5)</v>
          </cell>
          <cell r="T8674" t="str">
            <v>无</v>
          </cell>
          <cell r="U8674">
            <v>0</v>
          </cell>
          <cell r="V8674">
            <v>2.17</v>
          </cell>
          <cell r="W8674">
            <v>2.17</v>
          </cell>
        </row>
        <row r="8675">
          <cell r="I8675" t="str">
            <v>水口山镇沙禾田村合作社葡萄种植区产业路</v>
          </cell>
          <cell r="J8675" t="str">
            <v>1312F4311020061</v>
          </cell>
          <cell r="K8675" t="str">
            <v>资源产业路</v>
          </cell>
          <cell r="L8675" t="str">
            <v>三类地区</v>
          </cell>
          <cell r="M8675"/>
          <cell r="N8675" t="str">
            <v>新建</v>
          </cell>
          <cell r="O8675" t="str">
            <v>沙和田合作社葡萄种植区</v>
          </cell>
          <cell r="R8675" t="str">
            <v>0</v>
          </cell>
          <cell r="S8675" t="str">
            <v>6(4.5)</v>
          </cell>
          <cell r="T8675" t="str">
            <v>无</v>
          </cell>
          <cell r="U8675">
            <v>0</v>
          </cell>
          <cell r="V8675">
            <v>0.51</v>
          </cell>
          <cell r="W8675">
            <v>0.51</v>
          </cell>
        </row>
        <row r="8676">
          <cell r="I8676" t="str">
            <v>水口山镇中楚村7组迷迭香种植区产业路</v>
          </cell>
          <cell r="J8676" t="str">
            <v>1312F4311020065</v>
          </cell>
          <cell r="K8676" t="str">
            <v>资源产业路</v>
          </cell>
          <cell r="L8676" t="str">
            <v>三类地区</v>
          </cell>
          <cell r="M8676"/>
          <cell r="N8676" t="str">
            <v>新建</v>
          </cell>
          <cell r="O8676" t="str">
            <v>中楚村7组迷迭香种植区</v>
          </cell>
          <cell r="R8676" t="str">
            <v>0</v>
          </cell>
          <cell r="S8676" t="str">
            <v>6(4.5)</v>
          </cell>
          <cell r="T8676" t="str">
            <v>无</v>
          </cell>
          <cell r="U8676">
            <v>0</v>
          </cell>
          <cell r="V8676">
            <v>0.55000000000000004</v>
          </cell>
          <cell r="W8676">
            <v>0.55000000000000004</v>
          </cell>
        </row>
        <row r="8677">
          <cell r="I8677" t="str">
            <v>唐家湾家洞产业连接路</v>
          </cell>
          <cell r="J8677" t="str">
            <v>1312F4311020105</v>
          </cell>
          <cell r="K8677" t="str">
            <v>资源产业路</v>
          </cell>
          <cell r="L8677" t="str">
            <v>三类地区</v>
          </cell>
          <cell r="M8677"/>
          <cell r="N8677" t="str">
            <v>新建</v>
          </cell>
          <cell r="O8677" t="str">
            <v>湾家洞产业园</v>
          </cell>
          <cell r="R8677" t="str">
            <v>3.5</v>
          </cell>
          <cell r="S8677" t="str">
            <v>6(4.5)</v>
          </cell>
          <cell r="T8677" t="str">
            <v>无</v>
          </cell>
          <cell r="U8677">
            <v>0</v>
          </cell>
          <cell r="V8677">
            <v>0.72699999999999998</v>
          </cell>
          <cell r="W8677">
            <v>0.72699999999999998</v>
          </cell>
        </row>
        <row r="8678">
          <cell r="I8678" t="str">
            <v>天字地村农业产业路</v>
          </cell>
          <cell r="J8678" t="str">
            <v>1312F4311020047</v>
          </cell>
          <cell r="K8678" t="str">
            <v>资源产业路</v>
          </cell>
          <cell r="L8678" t="str">
            <v>三类地区</v>
          </cell>
          <cell r="M8678"/>
          <cell r="N8678" t="str">
            <v>新建</v>
          </cell>
          <cell r="O8678" t="str">
            <v>天字地村农业产业园</v>
          </cell>
          <cell r="R8678" t="str">
            <v>3</v>
          </cell>
          <cell r="S8678" t="str">
            <v>6(4.5)</v>
          </cell>
          <cell r="T8678" t="str">
            <v>无</v>
          </cell>
          <cell r="U8678">
            <v>0</v>
          </cell>
          <cell r="V8678">
            <v>1.1299999999999999</v>
          </cell>
          <cell r="W8678">
            <v>1.1299999999999999</v>
          </cell>
        </row>
        <row r="8679">
          <cell r="I8679" t="str">
            <v>天字地农贸产业路</v>
          </cell>
          <cell r="J8679" t="str">
            <v>1312F4311020071</v>
          </cell>
          <cell r="K8679" t="str">
            <v>资源产业路</v>
          </cell>
          <cell r="L8679" t="str">
            <v>三类地区</v>
          </cell>
          <cell r="M8679"/>
          <cell r="N8679" t="str">
            <v>新建</v>
          </cell>
          <cell r="O8679" t="str">
            <v>天字地农贸产业园</v>
          </cell>
          <cell r="R8679" t="str">
            <v>3</v>
          </cell>
          <cell r="S8679" t="str">
            <v>6(4.5)</v>
          </cell>
          <cell r="T8679" t="str">
            <v>无</v>
          </cell>
          <cell r="U8679">
            <v>0</v>
          </cell>
          <cell r="V8679">
            <v>3.68</v>
          </cell>
          <cell r="W8679">
            <v>3.68</v>
          </cell>
        </row>
        <row r="8680">
          <cell r="I8680" t="str">
            <v>通果多多生态园道路</v>
          </cell>
          <cell r="J8680" t="str">
            <v>1312F4311020082</v>
          </cell>
          <cell r="K8680" t="str">
            <v>资源产业路</v>
          </cell>
          <cell r="L8680" t="str">
            <v>三类地区</v>
          </cell>
          <cell r="M8680"/>
          <cell r="N8680" t="str">
            <v>新建</v>
          </cell>
          <cell r="O8680" t="str">
            <v>永州市果多多生态农业合作社</v>
          </cell>
          <cell r="R8680" t="str">
            <v>3.5</v>
          </cell>
          <cell r="S8680" t="str">
            <v>6(4.5)</v>
          </cell>
          <cell r="T8680" t="str">
            <v>无</v>
          </cell>
          <cell r="U8680">
            <v>0</v>
          </cell>
          <cell r="V8680">
            <v>0.99</v>
          </cell>
          <cell r="W8680">
            <v>0.99</v>
          </cell>
        </row>
        <row r="8681">
          <cell r="I8681" t="str">
            <v>温氏集团养殖基地产业路</v>
          </cell>
          <cell r="J8681" t="str">
            <v>1312F4311020022</v>
          </cell>
          <cell r="K8681" t="str">
            <v>资源产业路</v>
          </cell>
          <cell r="L8681" t="str">
            <v>三类地区</v>
          </cell>
          <cell r="M8681"/>
          <cell r="N8681" t="str">
            <v>新建</v>
          </cell>
          <cell r="O8681" t="str">
            <v>温氏集团养殖基地</v>
          </cell>
          <cell r="R8681" t="str">
            <v>3</v>
          </cell>
          <cell r="S8681" t="str">
            <v>6(4.5)</v>
          </cell>
          <cell r="T8681" t="str">
            <v>无</v>
          </cell>
          <cell r="U8681">
            <v>0</v>
          </cell>
          <cell r="V8681">
            <v>1.24</v>
          </cell>
          <cell r="W8681">
            <v>1.24</v>
          </cell>
        </row>
        <row r="8682">
          <cell r="I8682" t="str">
            <v>吴家种养基地道路</v>
          </cell>
          <cell r="J8682" t="str">
            <v>1312F4311020087</v>
          </cell>
          <cell r="K8682" t="str">
            <v>资源产业路</v>
          </cell>
          <cell r="L8682" t="str">
            <v>三类地区</v>
          </cell>
          <cell r="M8682"/>
          <cell r="N8682" t="str">
            <v>新建</v>
          </cell>
          <cell r="O8682" t="str">
            <v>吴家种养基地</v>
          </cell>
          <cell r="R8682" t="str">
            <v>3</v>
          </cell>
          <cell r="S8682" t="str">
            <v>6(4.5)</v>
          </cell>
          <cell r="T8682" t="str">
            <v>无</v>
          </cell>
          <cell r="U8682">
            <v>0</v>
          </cell>
          <cell r="V8682">
            <v>0.46</v>
          </cell>
          <cell r="W8682">
            <v>0.46</v>
          </cell>
        </row>
        <row r="8683">
          <cell r="I8683" t="str">
            <v>细沙头楠竹产业园道路</v>
          </cell>
          <cell r="J8683" t="str">
            <v>1312F4311020076</v>
          </cell>
          <cell r="K8683" t="str">
            <v>资源产业路</v>
          </cell>
          <cell r="L8683" t="str">
            <v>三类地区</v>
          </cell>
          <cell r="M8683"/>
          <cell r="N8683" t="str">
            <v>新建</v>
          </cell>
          <cell r="O8683" t="str">
            <v>邮亭圩黄江源楠竹产业基地</v>
          </cell>
          <cell r="R8683" t="str">
            <v>3.5</v>
          </cell>
          <cell r="S8683" t="str">
            <v>6(4.5)</v>
          </cell>
          <cell r="T8683" t="str">
            <v>无</v>
          </cell>
          <cell r="U8683">
            <v>0</v>
          </cell>
          <cell r="V8683">
            <v>26.06</v>
          </cell>
          <cell r="W8683">
            <v>26.06</v>
          </cell>
        </row>
        <row r="8684">
          <cell r="I8684" t="str">
            <v>香零山村绿色蔬菜基地产业路</v>
          </cell>
          <cell r="J8684" t="str">
            <v>1312F4311020023</v>
          </cell>
          <cell r="K8684" t="str">
            <v>资源产业路</v>
          </cell>
          <cell r="L8684" t="str">
            <v>三类地区</v>
          </cell>
          <cell r="M8684"/>
          <cell r="N8684" t="str">
            <v>新建</v>
          </cell>
          <cell r="O8684" t="str">
            <v>香零山村绿色蔬菜基地</v>
          </cell>
          <cell r="R8684" t="str">
            <v>3</v>
          </cell>
          <cell r="S8684" t="str">
            <v>6(4.5)</v>
          </cell>
          <cell r="T8684" t="str">
            <v>无</v>
          </cell>
          <cell r="U8684">
            <v>0</v>
          </cell>
          <cell r="V8684">
            <v>4.05</v>
          </cell>
          <cell r="W8684">
            <v>4.05</v>
          </cell>
        </row>
        <row r="8685">
          <cell r="I8685" t="str">
            <v>香零山道路</v>
          </cell>
          <cell r="J8685" t="str">
            <v>1312F4311020092</v>
          </cell>
          <cell r="K8685" t="str">
            <v>资源产业路</v>
          </cell>
          <cell r="L8685" t="str">
            <v>三类地区</v>
          </cell>
          <cell r="M8685"/>
          <cell r="N8685" t="str">
            <v>新建</v>
          </cell>
          <cell r="O8685" t="str">
            <v>香零山康养中心</v>
          </cell>
          <cell r="R8685" t="str">
            <v>0</v>
          </cell>
          <cell r="S8685" t="str">
            <v>6(5.5)</v>
          </cell>
          <cell r="T8685" t="str">
            <v>无</v>
          </cell>
          <cell r="U8685">
            <v>0</v>
          </cell>
          <cell r="V8685">
            <v>4.12</v>
          </cell>
          <cell r="W8685">
            <v>5.8</v>
          </cell>
        </row>
        <row r="8686">
          <cell r="I8686" t="str">
            <v>祥顺养殖专业合作社连接路</v>
          </cell>
          <cell r="J8686" t="str">
            <v>1312F4311020125</v>
          </cell>
          <cell r="K8686" t="str">
            <v>资源产业路</v>
          </cell>
          <cell r="L8686" t="str">
            <v>三类地区</v>
          </cell>
          <cell r="M8686"/>
          <cell r="N8686" t="str">
            <v>新建</v>
          </cell>
          <cell r="O8686" t="str">
            <v>祥顺养殖专业合作社</v>
          </cell>
          <cell r="R8686" t="str">
            <v>0</v>
          </cell>
          <cell r="S8686" t="str">
            <v>6(4.5)</v>
          </cell>
          <cell r="T8686" t="str">
            <v>无</v>
          </cell>
          <cell r="U8686">
            <v>0</v>
          </cell>
          <cell r="V8686">
            <v>4.58</v>
          </cell>
          <cell r="W8686">
            <v>4.58</v>
          </cell>
        </row>
        <row r="8687">
          <cell r="I8687" t="str">
            <v>新江村产业园路</v>
          </cell>
          <cell r="J8687" t="str">
            <v>1312F4311020093</v>
          </cell>
          <cell r="K8687" t="str">
            <v>资源产业路</v>
          </cell>
          <cell r="L8687" t="str">
            <v>三类地区</v>
          </cell>
          <cell r="M8687"/>
          <cell r="N8687" t="str">
            <v>新建</v>
          </cell>
          <cell r="O8687" t="str">
            <v>新江村产业园</v>
          </cell>
          <cell r="R8687" t="str">
            <v>3.5</v>
          </cell>
          <cell r="S8687" t="str">
            <v>6(4.5)</v>
          </cell>
          <cell r="T8687" t="str">
            <v>无</v>
          </cell>
          <cell r="U8687">
            <v>0</v>
          </cell>
          <cell r="V8687">
            <v>0.45100000000000001</v>
          </cell>
          <cell r="W8687">
            <v>0.45100000000000001</v>
          </cell>
        </row>
        <row r="8688">
          <cell r="I8688" t="str">
            <v>阳岩头村红心蜜柚种植基地产业路</v>
          </cell>
          <cell r="J8688" t="str">
            <v>1312F4311020059</v>
          </cell>
          <cell r="K8688" t="str">
            <v>资源产业路</v>
          </cell>
          <cell r="L8688" t="str">
            <v>三类地区</v>
          </cell>
          <cell r="M8688"/>
          <cell r="N8688" t="str">
            <v>新建</v>
          </cell>
          <cell r="O8688" t="str">
            <v>阳岩头村红心蜜柚种植基地</v>
          </cell>
          <cell r="R8688" t="str">
            <v>3</v>
          </cell>
          <cell r="S8688" t="str">
            <v>6(4.5)</v>
          </cell>
          <cell r="T8688" t="str">
            <v>无</v>
          </cell>
          <cell r="U8688">
            <v>0</v>
          </cell>
          <cell r="V8688">
            <v>0.97</v>
          </cell>
          <cell r="W8688">
            <v>0.97</v>
          </cell>
        </row>
        <row r="8689">
          <cell r="I8689" t="str">
            <v>迎山边柑子基地产业路</v>
          </cell>
          <cell r="J8689" t="str">
            <v>1312F4311020033</v>
          </cell>
          <cell r="K8689" t="str">
            <v>资源产业路</v>
          </cell>
          <cell r="L8689" t="str">
            <v>三类地区</v>
          </cell>
          <cell r="M8689"/>
          <cell r="N8689" t="str">
            <v>新建</v>
          </cell>
          <cell r="O8689" t="str">
            <v>迎山边柑子基地</v>
          </cell>
          <cell r="R8689" t="str">
            <v>3</v>
          </cell>
          <cell r="S8689" t="str">
            <v>6(4.5)</v>
          </cell>
          <cell r="T8689" t="str">
            <v>无</v>
          </cell>
          <cell r="U8689">
            <v>0</v>
          </cell>
          <cell r="V8689">
            <v>1.1399999999999999</v>
          </cell>
          <cell r="W8689">
            <v>1.1399999999999999</v>
          </cell>
        </row>
        <row r="8690">
          <cell r="I8690" t="str">
            <v>永泰农业种植项目连接路</v>
          </cell>
          <cell r="J8690" t="str">
            <v>1312F4311020119</v>
          </cell>
          <cell r="K8690" t="str">
            <v>资源产业路</v>
          </cell>
          <cell r="L8690" t="str">
            <v>三类地区</v>
          </cell>
          <cell r="M8690"/>
          <cell r="N8690" t="str">
            <v>新建</v>
          </cell>
          <cell r="O8690" t="str">
            <v>永泰农业种植项目</v>
          </cell>
          <cell r="R8690" t="str">
            <v>0</v>
          </cell>
          <cell r="S8690" t="str">
            <v>6(4.5)</v>
          </cell>
          <cell r="T8690" t="str">
            <v>无</v>
          </cell>
          <cell r="U8690">
            <v>0</v>
          </cell>
          <cell r="V8690">
            <v>1.82</v>
          </cell>
          <cell r="W8690">
            <v>1.82</v>
          </cell>
        </row>
        <row r="8691">
          <cell r="I8691" t="str">
            <v>永州市华鑫农牧发展产业路</v>
          </cell>
          <cell r="J8691" t="str">
            <v>1312F4311020013</v>
          </cell>
          <cell r="K8691" t="str">
            <v>资源产业路</v>
          </cell>
          <cell r="L8691" t="str">
            <v>三类地区</v>
          </cell>
          <cell r="M8691"/>
          <cell r="N8691" t="str">
            <v>新建</v>
          </cell>
          <cell r="O8691" t="str">
            <v>永州市华鑫农牧发展有限公司产业园</v>
          </cell>
          <cell r="R8691" t="str">
            <v>0</v>
          </cell>
          <cell r="S8691" t="str">
            <v>6(4.5)</v>
          </cell>
          <cell r="T8691" t="str">
            <v>无</v>
          </cell>
          <cell r="U8691">
            <v>0</v>
          </cell>
          <cell r="V8691">
            <v>1.9</v>
          </cell>
          <cell r="W8691">
            <v>1.9</v>
          </cell>
        </row>
        <row r="8692">
          <cell r="I8692" t="str">
            <v>永州市绿田野生态有机农业公园产业路</v>
          </cell>
          <cell r="J8692" t="str">
            <v>1312F4311020020</v>
          </cell>
          <cell r="K8692" t="str">
            <v>资源产业路</v>
          </cell>
          <cell r="L8692" t="str">
            <v>三类地区</v>
          </cell>
          <cell r="M8692"/>
          <cell r="N8692" t="str">
            <v>升级改造（提质改造）</v>
          </cell>
          <cell r="O8692" t="str">
            <v>永州市绿田野生态有机农业公园</v>
          </cell>
          <cell r="R8692" t="str">
            <v>5</v>
          </cell>
          <cell r="S8692" t="str">
            <v>6</v>
          </cell>
          <cell r="T8692" t="str">
            <v>Y422431102</v>
          </cell>
          <cell r="U8692">
            <v>0</v>
          </cell>
          <cell r="V8692">
            <v>1.41</v>
          </cell>
          <cell r="W8692">
            <v>1.41</v>
          </cell>
        </row>
        <row r="8693">
          <cell r="I8693" t="str">
            <v>永州市青少年军事综合基地项目连接路</v>
          </cell>
          <cell r="J8693" t="str">
            <v>1312F4311020144</v>
          </cell>
          <cell r="K8693" t="str">
            <v>资源产业路</v>
          </cell>
          <cell r="L8693" t="str">
            <v>三类地区</v>
          </cell>
          <cell r="M8693"/>
          <cell r="O8693" t="str">
            <v>永州市青少年军事综合基地项目</v>
          </cell>
          <cell r="R8693" t="str">
            <v>0</v>
          </cell>
          <cell r="S8693" t="str">
            <v>6(4.5)</v>
          </cell>
          <cell r="T8693" t="str">
            <v>无</v>
          </cell>
          <cell r="U8693">
            <v>0</v>
          </cell>
          <cell r="V8693">
            <v>4.5199999999999996</v>
          </cell>
          <cell r="W8693">
            <v>4.5199999999999996</v>
          </cell>
        </row>
        <row r="8694">
          <cell r="I8694" t="str">
            <v>永州市瑞妍农业发展有限公司沃柑种植和养殖项目连接路</v>
          </cell>
          <cell r="J8694" t="str">
            <v>1312F4311020139</v>
          </cell>
          <cell r="K8694" t="str">
            <v>资源产业路</v>
          </cell>
          <cell r="L8694" t="str">
            <v>三类地区</v>
          </cell>
          <cell r="M8694"/>
          <cell r="N8694" t="str">
            <v>升级改造（提质改造）</v>
          </cell>
          <cell r="O8694" t="str">
            <v>永州市瑞妍农业发展有限公司</v>
          </cell>
          <cell r="R8694" t="str">
            <v>3.5</v>
          </cell>
          <cell r="S8694" t="str">
            <v>6(4.5)</v>
          </cell>
          <cell r="T8694" t="str">
            <v>无</v>
          </cell>
          <cell r="U8694">
            <v>0</v>
          </cell>
          <cell r="V8694">
            <v>7.5</v>
          </cell>
          <cell r="W8694">
            <v>7.5</v>
          </cell>
        </row>
        <row r="8695">
          <cell r="I8695" t="str">
            <v>邮亭圩桐木冲村三峡大鲵养殖专业合作社产业路</v>
          </cell>
          <cell r="J8695" t="str">
            <v>1312F4311020045</v>
          </cell>
          <cell r="K8695" t="str">
            <v>资源产业路</v>
          </cell>
          <cell r="L8695" t="str">
            <v>三类地区</v>
          </cell>
          <cell r="M8695"/>
          <cell r="N8695" t="str">
            <v>新建</v>
          </cell>
          <cell r="O8695" t="str">
            <v>邮亭圩三峡大鲵养殖专业合作社</v>
          </cell>
          <cell r="R8695" t="str">
            <v>0</v>
          </cell>
          <cell r="S8695" t="str">
            <v>6(4.5)</v>
          </cell>
          <cell r="T8695" t="str">
            <v>无</v>
          </cell>
          <cell r="U8695">
            <v>0</v>
          </cell>
          <cell r="V8695">
            <v>0.43</v>
          </cell>
          <cell r="W8695">
            <v>0.43</v>
          </cell>
        </row>
        <row r="8696">
          <cell r="I8696" t="str">
            <v>邮亭圩镇大坝口产业路</v>
          </cell>
          <cell r="J8696" t="str">
            <v>1312F4311020094</v>
          </cell>
          <cell r="K8696" t="str">
            <v>资源产业路</v>
          </cell>
          <cell r="L8696" t="str">
            <v>三类地区</v>
          </cell>
          <cell r="M8696"/>
          <cell r="N8696" t="str">
            <v>新建</v>
          </cell>
          <cell r="O8696" t="str">
            <v>邮亭圩镇大坝口产业园</v>
          </cell>
          <cell r="R8696" t="str">
            <v>3.5</v>
          </cell>
          <cell r="S8696" t="str">
            <v>6(4.5)</v>
          </cell>
          <cell r="T8696" t="str">
            <v>无</v>
          </cell>
          <cell r="U8696">
            <v>0</v>
          </cell>
          <cell r="V8696">
            <v>0.64900000000000002</v>
          </cell>
          <cell r="W8696">
            <v>0.64900000000000002</v>
          </cell>
        </row>
        <row r="8697">
          <cell r="I8697" t="str">
            <v>邮亭圩镇栗尾山村小龙虾养殖基地产业路</v>
          </cell>
          <cell r="J8697" t="str">
            <v>1312F4311020058</v>
          </cell>
          <cell r="K8697" t="str">
            <v>资源产业路</v>
          </cell>
          <cell r="L8697" t="str">
            <v>三类地区</v>
          </cell>
          <cell r="M8697"/>
          <cell r="N8697" t="str">
            <v>新建</v>
          </cell>
          <cell r="O8697" t="str">
            <v>栗尾山村小龙虾养殖基地</v>
          </cell>
          <cell r="R8697" t="str">
            <v>0</v>
          </cell>
          <cell r="S8697" t="str">
            <v>6(4.5)</v>
          </cell>
          <cell r="T8697" t="str">
            <v>无</v>
          </cell>
          <cell r="U8697">
            <v>0</v>
          </cell>
          <cell r="V8697">
            <v>0.81</v>
          </cell>
          <cell r="W8697">
            <v>0.81</v>
          </cell>
        </row>
        <row r="8698">
          <cell r="I8698" t="str">
            <v>邮亭圩镇五四至南门种养基地道路</v>
          </cell>
          <cell r="J8698" t="str">
            <v>14311020710</v>
          </cell>
          <cell r="K8698" t="str">
            <v>资源产业路</v>
          </cell>
          <cell r="L8698" t="str">
            <v>三类地区</v>
          </cell>
          <cell r="M8698"/>
          <cell r="N8698" t="str">
            <v>新建</v>
          </cell>
          <cell r="O8698" t="str">
            <v>左小荣种养场</v>
          </cell>
          <cell r="R8698" t="str">
            <v>3.5</v>
          </cell>
          <cell r="S8698" t="str">
            <v>6(4.5)</v>
          </cell>
          <cell r="T8698" t="str">
            <v>无</v>
          </cell>
          <cell r="U8698">
            <v>0</v>
          </cell>
          <cell r="V8698">
            <v>0.62</v>
          </cell>
          <cell r="W8698">
            <v>0.62</v>
          </cell>
        </row>
        <row r="8699">
          <cell r="I8699" t="str">
            <v>邮亭圩镇细沙头楠竹产业园道路</v>
          </cell>
          <cell r="J8699" t="str">
            <v>1312F4311020075</v>
          </cell>
          <cell r="K8699" t="str">
            <v>资源产业路</v>
          </cell>
          <cell r="L8699" t="str">
            <v>三类地区</v>
          </cell>
          <cell r="M8699"/>
          <cell r="N8699" t="str">
            <v>新建</v>
          </cell>
          <cell r="O8699" t="str">
            <v>邮亭圩细沙头楠竹产业园</v>
          </cell>
          <cell r="R8699" t="str">
            <v>3.5</v>
          </cell>
          <cell r="S8699" t="str">
            <v>6(4.5)</v>
          </cell>
          <cell r="T8699" t="str">
            <v>无</v>
          </cell>
          <cell r="U8699">
            <v>0</v>
          </cell>
          <cell r="V8699">
            <v>0.97</v>
          </cell>
          <cell r="W8699">
            <v>0.97</v>
          </cell>
        </row>
        <row r="8700">
          <cell r="I8700" t="str">
            <v>邮亭圩镇张家山养殖基地产业路</v>
          </cell>
          <cell r="J8700" t="str">
            <v>1312F4311020046</v>
          </cell>
          <cell r="K8700" t="str">
            <v>资源产业路</v>
          </cell>
          <cell r="L8700" t="str">
            <v>三类地区</v>
          </cell>
          <cell r="M8700"/>
          <cell r="N8700" t="str">
            <v>新建</v>
          </cell>
          <cell r="O8700" t="str">
            <v>邮亭圩张家山养殖基地</v>
          </cell>
          <cell r="R8700" t="str">
            <v>0</v>
          </cell>
          <cell r="S8700" t="str">
            <v>6(4.5)</v>
          </cell>
          <cell r="T8700" t="str">
            <v>无</v>
          </cell>
          <cell r="U8700">
            <v>0</v>
          </cell>
          <cell r="V8700">
            <v>0.72</v>
          </cell>
          <cell r="W8700">
            <v>0.72</v>
          </cell>
        </row>
        <row r="8701">
          <cell r="I8701" t="str">
            <v>邮亭圩镇竹山村1组养殖基地产业路</v>
          </cell>
          <cell r="J8701" t="str">
            <v>1312F4311020043</v>
          </cell>
          <cell r="K8701" t="str">
            <v>资源产业路</v>
          </cell>
          <cell r="L8701" t="str">
            <v>三类地区</v>
          </cell>
          <cell r="M8701"/>
          <cell r="N8701" t="str">
            <v>新建</v>
          </cell>
          <cell r="O8701" t="str">
            <v>竹山村一组养殖基地</v>
          </cell>
          <cell r="R8701" t="str">
            <v>0</v>
          </cell>
          <cell r="S8701" t="str">
            <v>6(4.5)</v>
          </cell>
          <cell r="T8701" t="str">
            <v>无</v>
          </cell>
          <cell r="U8701">
            <v>0</v>
          </cell>
          <cell r="V8701">
            <v>0.57999999999999996</v>
          </cell>
          <cell r="W8701">
            <v>0.57999999999999996</v>
          </cell>
        </row>
        <row r="8702">
          <cell r="I8702" t="str">
            <v>中天荣华锰矿区连接路</v>
          </cell>
          <cell r="J8702" t="str">
            <v>1312F4311020142</v>
          </cell>
          <cell r="K8702" t="str">
            <v>资源产业路</v>
          </cell>
          <cell r="L8702" t="str">
            <v>三类地区</v>
          </cell>
          <cell r="M8702"/>
          <cell r="O8702" t="str">
            <v>中天荣华锰矿区</v>
          </cell>
          <cell r="R8702" t="str">
            <v>0</v>
          </cell>
          <cell r="S8702" t="str">
            <v>6(4.5)</v>
          </cell>
          <cell r="T8702" t="str">
            <v>无</v>
          </cell>
          <cell r="U8702">
            <v>0</v>
          </cell>
          <cell r="V8702">
            <v>4.0999999999999996</v>
          </cell>
          <cell r="W8702">
            <v>4.0999999999999996</v>
          </cell>
        </row>
        <row r="8703">
          <cell r="I8703" t="str">
            <v>周家岭产业路</v>
          </cell>
          <cell r="J8703" t="str">
            <v>1312F4311020102</v>
          </cell>
          <cell r="K8703" t="str">
            <v>资源产业路</v>
          </cell>
          <cell r="L8703" t="str">
            <v>三类地区</v>
          </cell>
          <cell r="M8703"/>
          <cell r="N8703" t="str">
            <v>新建</v>
          </cell>
          <cell r="O8703" t="str">
            <v>周家岭产业</v>
          </cell>
          <cell r="R8703" t="str">
            <v>3.5</v>
          </cell>
          <cell r="S8703" t="str">
            <v>6(4.5)</v>
          </cell>
          <cell r="T8703" t="str">
            <v>无</v>
          </cell>
          <cell r="U8703">
            <v>0</v>
          </cell>
          <cell r="V8703">
            <v>0.86799999999999999</v>
          </cell>
          <cell r="W8703">
            <v>0.86799999999999999</v>
          </cell>
        </row>
        <row r="8704">
          <cell r="I8704" t="str">
            <v>珠山镇圳头村产业园路</v>
          </cell>
          <cell r="J8704" t="str">
            <v>1312F4311020112</v>
          </cell>
          <cell r="K8704" t="str">
            <v>资源产业路</v>
          </cell>
          <cell r="L8704" t="str">
            <v>三类地区</v>
          </cell>
          <cell r="M8704"/>
          <cell r="N8704" t="str">
            <v>新建</v>
          </cell>
          <cell r="O8704" t="str">
            <v>珠山镇圳头村产业园</v>
          </cell>
          <cell r="R8704" t="str">
            <v>3.5</v>
          </cell>
          <cell r="S8704" t="str">
            <v>6(4.5)</v>
          </cell>
          <cell r="T8704" t="str">
            <v>无</v>
          </cell>
          <cell r="U8704">
            <v>0</v>
          </cell>
          <cell r="V8704">
            <v>0.46500000000000002</v>
          </cell>
          <cell r="W8704">
            <v>0.46500000000000002</v>
          </cell>
        </row>
        <row r="8705">
          <cell r="I8705" t="str">
            <v>竹山村7组果园种植基地产业路</v>
          </cell>
          <cell r="J8705" t="str">
            <v>1312F4311020044</v>
          </cell>
          <cell r="K8705" t="str">
            <v>资源产业路</v>
          </cell>
          <cell r="L8705" t="str">
            <v>三类地区</v>
          </cell>
          <cell r="M8705"/>
          <cell r="N8705" t="str">
            <v>新建</v>
          </cell>
          <cell r="O8705" t="str">
            <v>竹山村7组果园种植基地</v>
          </cell>
          <cell r="R8705" t="str">
            <v>3</v>
          </cell>
          <cell r="S8705" t="str">
            <v>6(5.5)</v>
          </cell>
          <cell r="T8705" t="str">
            <v>无</v>
          </cell>
          <cell r="U8705">
            <v>0</v>
          </cell>
          <cell r="V8705">
            <v>0.87</v>
          </cell>
          <cell r="W8705">
            <v>0.87</v>
          </cell>
        </row>
        <row r="8706">
          <cell r="I8706" t="str">
            <v>竹山组种植基地产业路</v>
          </cell>
          <cell r="J8706" t="str">
            <v>1312F4311020042</v>
          </cell>
          <cell r="K8706" t="str">
            <v>资源产业路</v>
          </cell>
          <cell r="L8706" t="str">
            <v>三类地区</v>
          </cell>
          <cell r="M8706"/>
          <cell r="N8706" t="str">
            <v>新建</v>
          </cell>
          <cell r="O8706" t="str">
            <v>竹山组种植基地</v>
          </cell>
          <cell r="R8706" t="str">
            <v>0</v>
          </cell>
          <cell r="S8706" t="str">
            <v>6(4.5)</v>
          </cell>
          <cell r="T8706" t="str">
            <v>无</v>
          </cell>
          <cell r="U8706">
            <v>0</v>
          </cell>
          <cell r="V8706">
            <v>1.1599999999999999</v>
          </cell>
          <cell r="W8706">
            <v>1.1599999999999999</v>
          </cell>
        </row>
        <row r="8707">
          <cell r="I8707" t="str">
            <v>自然韵黑茶基地连接路</v>
          </cell>
          <cell r="J8707" t="str">
            <v>1312F4311020141</v>
          </cell>
          <cell r="K8707" t="str">
            <v>资源产业路</v>
          </cell>
          <cell r="L8707" t="str">
            <v>三类地区</v>
          </cell>
          <cell r="M8707"/>
          <cell r="O8707" t="str">
            <v>自然韵黑茶基地</v>
          </cell>
          <cell r="R8707" t="str">
            <v>0</v>
          </cell>
          <cell r="S8707" t="str">
            <v>6(4.5)</v>
          </cell>
          <cell r="T8707" t="str">
            <v>无</v>
          </cell>
          <cell r="U8707">
            <v>0</v>
          </cell>
          <cell r="V8707">
            <v>2.1</v>
          </cell>
          <cell r="W8707">
            <v>2.1</v>
          </cell>
        </row>
        <row r="8708">
          <cell r="I8708" t="str">
            <v>凼底聚源生态种养专业合作社连接路</v>
          </cell>
          <cell r="J8708" t="str">
            <v>1312F4311020128</v>
          </cell>
          <cell r="K8708" t="str">
            <v>资源产业路</v>
          </cell>
          <cell r="L8708" t="str">
            <v>三类地区</v>
          </cell>
          <cell r="M8708"/>
          <cell r="N8708" t="str">
            <v>新建</v>
          </cell>
          <cell r="O8708" t="str">
            <v>凼底聚源生态种养专业合作社</v>
          </cell>
          <cell r="R8708" t="str">
            <v>0</v>
          </cell>
          <cell r="S8708" t="str">
            <v>6(4.5)</v>
          </cell>
          <cell r="T8708" t="str">
            <v>无</v>
          </cell>
          <cell r="U8708">
            <v>0</v>
          </cell>
          <cell r="V8708">
            <v>2.6</v>
          </cell>
          <cell r="W8708">
            <v>2.6</v>
          </cell>
        </row>
        <row r="8709">
          <cell r="I8709" t="str">
            <v>凼底荣海种养专业合作社路</v>
          </cell>
          <cell r="J8709" t="str">
            <v>1312F4311020130</v>
          </cell>
          <cell r="K8709" t="str">
            <v>资源产业路</v>
          </cell>
          <cell r="L8709" t="str">
            <v>三类地区</v>
          </cell>
          <cell r="M8709"/>
          <cell r="N8709" t="str">
            <v>新建</v>
          </cell>
          <cell r="O8709" t="str">
            <v>凼底荣海种养专业合作社路</v>
          </cell>
          <cell r="R8709" t="str">
            <v>0</v>
          </cell>
          <cell r="S8709" t="str">
            <v>6(4.5)</v>
          </cell>
          <cell r="T8709" t="str">
            <v>无</v>
          </cell>
          <cell r="U8709">
            <v>0</v>
          </cell>
          <cell r="V8709">
            <v>4.66</v>
          </cell>
          <cell r="W8709">
            <v>4.66</v>
          </cell>
        </row>
        <row r="8710">
          <cell r="I8710" t="str">
            <v>凼底裕民生态农业专业合作社连接路</v>
          </cell>
          <cell r="J8710" t="str">
            <v>1312F4311020129</v>
          </cell>
          <cell r="K8710" t="str">
            <v>资源产业路</v>
          </cell>
          <cell r="L8710" t="str">
            <v>三类地区</v>
          </cell>
          <cell r="M8710"/>
          <cell r="N8710" t="str">
            <v>新建</v>
          </cell>
          <cell r="O8710" t="str">
            <v>凼底裕民生态农业专业合作社</v>
          </cell>
          <cell r="R8710" t="str">
            <v>0</v>
          </cell>
          <cell r="S8710" t="str">
            <v>6(4.5)</v>
          </cell>
          <cell r="T8710" t="str">
            <v>无</v>
          </cell>
          <cell r="U8710">
            <v>0</v>
          </cell>
          <cell r="V8710">
            <v>1.27</v>
          </cell>
          <cell r="W8710">
            <v>1.27</v>
          </cell>
        </row>
        <row r="8711">
          <cell r="I8711" t="str">
            <v>凼底嵛岭生态种植园连接路</v>
          </cell>
          <cell r="J8711" t="str">
            <v>1312F4311020127</v>
          </cell>
          <cell r="K8711" t="str">
            <v>资源产业路</v>
          </cell>
          <cell r="L8711" t="str">
            <v>三类地区</v>
          </cell>
          <cell r="M8711"/>
          <cell r="N8711" t="str">
            <v>新建</v>
          </cell>
          <cell r="O8711" t="str">
            <v>凼底嵛岭生态种植园</v>
          </cell>
          <cell r="R8711" t="str">
            <v>0</v>
          </cell>
          <cell r="S8711" t="str">
            <v>6(4.5)</v>
          </cell>
          <cell r="T8711" t="str">
            <v>无</v>
          </cell>
          <cell r="U8711">
            <v>0</v>
          </cell>
          <cell r="V8711">
            <v>2.19</v>
          </cell>
          <cell r="W8711">
            <v>2.19</v>
          </cell>
        </row>
        <row r="8712">
          <cell r="I8712" t="str">
            <v>潇湘源农业园道路</v>
          </cell>
          <cell r="J8712" t="str">
            <v>1312F4311020089</v>
          </cell>
          <cell r="K8712" t="str">
            <v>资源产业路</v>
          </cell>
          <cell r="L8712" t="str">
            <v>三类地区</v>
          </cell>
          <cell r="M8712"/>
          <cell r="N8712" t="str">
            <v>新建</v>
          </cell>
          <cell r="O8712" t="str">
            <v>潇湘源生态农业园</v>
          </cell>
          <cell r="R8712" t="str">
            <v>3.5</v>
          </cell>
          <cell r="S8712" t="str">
            <v>6(4.5)</v>
          </cell>
          <cell r="T8712" t="str">
            <v>X151431102</v>
          </cell>
          <cell r="U8712">
            <v>0</v>
          </cell>
          <cell r="V8712">
            <v>6.41</v>
          </cell>
          <cell r="W8712">
            <v>6.41</v>
          </cell>
        </row>
        <row r="8713">
          <cell r="I8713" t="str">
            <v>鑫城锰业产业园连接路（G322至车头源矿区段）</v>
          </cell>
          <cell r="J8713" t="str">
            <v>1312F4311020138</v>
          </cell>
          <cell r="K8713" t="str">
            <v>资源产业路</v>
          </cell>
          <cell r="L8713" t="str">
            <v>三类地区</v>
          </cell>
          <cell r="M8713"/>
          <cell r="N8713" t="str">
            <v>新建</v>
          </cell>
          <cell r="O8713" t="str">
            <v>鑫城锰业产业园</v>
          </cell>
          <cell r="R8713" t="str">
            <v>3</v>
          </cell>
          <cell r="S8713" t="str">
            <v>6(4.5)</v>
          </cell>
          <cell r="T8713" t="str">
            <v>无</v>
          </cell>
          <cell r="U8713">
            <v>0</v>
          </cell>
          <cell r="V8713">
            <v>2.5</v>
          </cell>
          <cell r="W8713">
            <v>2.5</v>
          </cell>
        </row>
        <row r="8714">
          <cell r="I8714" t="str">
            <v>鑫城锰业产业园连接路（寨子脚至大科甸矿区段）</v>
          </cell>
          <cell r="J8714" t="str">
            <v>1312F4311020132</v>
          </cell>
          <cell r="K8714" t="str">
            <v>资源产业路</v>
          </cell>
          <cell r="L8714" t="str">
            <v>三类地区</v>
          </cell>
          <cell r="M8714"/>
          <cell r="N8714" t="str">
            <v>新建</v>
          </cell>
          <cell r="O8714" t="str">
            <v>鑫城锰业产业园</v>
          </cell>
          <cell r="R8714" t="str">
            <v>3</v>
          </cell>
          <cell r="S8714" t="str">
            <v>6(4.5)</v>
          </cell>
          <cell r="T8714" t="str">
            <v>无</v>
          </cell>
          <cell r="U8714">
            <v>0</v>
          </cell>
          <cell r="V8714">
            <v>2</v>
          </cell>
          <cell r="W8714">
            <v>2</v>
          </cell>
        </row>
        <row r="8715">
          <cell r="I8715" t="str">
            <v>鑫城锰业产业园连接路（寨子脚至底皮矿区段）</v>
          </cell>
          <cell r="J8715" t="str">
            <v>1312F4311020137</v>
          </cell>
          <cell r="K8715" t="str">
            <v>资源产业路</v>
          </cell>
          <cell r="L8715" t="str">
            <v>三类地区</v>
          </cell>
          <cell r="M8715"/>
          <cell r="N8715" t="str">
            <v>新建</v>
          </cell>
          <cell r="O8715" t="str">
            <v>鑫城锰业产业园</v>
          </cell>
          <cell r="R8715" t="str">
            <v>3</v>
          </cell>
          <cell r="S8715" t="str">
            <v>6(4.5)</v>
          </cell>
          <cell r="T8715" t="str">
            <v>无</v>
          </cell>
          <cell r="U8715">
            <v>0</v>
          </cell>
          <cell r="V8715">
            <v>1.8</v>
          </cell>
          <cell r="W8715">
            <v>1.8</v>
          </cell>
        </row>
        <row r="8716">
          <cell r="I8716" t="str">
            <v>鑫城锰业产业园连接路（寨子脚至龙禾田矿区段）</v>
          </cell>
          <cell r="J8716" t="str">
            <v>1312F4311020136</v>
          </cell>
          <cell r="K8716" t="str">
            <v>资源产业路</v>
          </cell>
          <cell r="L8716" t="str">
            <v>三类地区</v>
          </cell>
          <cell r="M8716"/>
          <cell r="N8716" t="str">
            <v>新建</v>
          </cell>
          <cell r="O8716" t="str">
            <v>鑫城锰业产业园</v>
          </cell>
          <cell r="R8716" t="str">
            <v>3</v>
          </cell>
          <cell r="S8716" t="str">
            <v>6(4.5)</v>
          </cell>
          <cell r="T8716" t="str">
            <v>无</v>
          </cell>
          <cell r="U8716">
            <v>0</v>
          </cell>
          <cell r="V8716">
            <v>0.69099999999999995</v>
          </cell>
          <cell r="W8716">
            <v>0.69099999999999995</v>
          </cell>
        </row>
        <row r="8717">
          <cell r="I8717" t="str">
            <v>鑫城锰业产业园连接路（寨子脚至诸仙寺矿区段）</v>
          </cell>
          <cell r="J8717" t="str">
            <v>1312F4311020133</v>
          </cell>
          <cell r="K8717" t="str">
            <v>资源产业路</v>
          </cell>
          <cell r="L8717" t="str">
            <v>三类地区</v>
          </cell>
          <cell r="M8717"/>
          <cell r="N8717" t="str">
            <v>新建</v>
          </cell>
          <cell r="O8717" t="str">
            <v>鑫城锰业产业园</v>
          </cell>
          <cell r="R8717" t="str">
            <v>3</v>
          </cell>
          <cell r="S8717" t="str">
            <v>6(4.5)</v>
          </cell>
          <cell r="T8717" t="str">
            <v>无</v>
          </cell>
          <cell r="U8717">
            <v>0</v>
          </cell>
          <cell r="V8717">
            <v>4.0010000000000003</v>
          </cell>
          <cell r="W8717">
            <v>4.0010000000000003</v>
          </cell>
        </row>
        <row r="8718">
          <cell r="I8718" t="str">
            <v>鑫城锰业产业园连接路（周塘至寨子脚矿区段）</v>
          </cell>
          <cell r="J8718" t="str">
            <v>1312F4311000005</v>
          </cell>
          <cell r="K8718" t="str">
            <v>资源产业路</v>
          </cell>
          <cell r="L8718" t="str">
            <v>三类地区</v>
          </cell>
          <cell r="M8718"/>
          <cell r="N8718" t="str">
            <v>新建</v>
          </cell>
          <cell r="O8718" t="str">
            <v>鑫城锰业产业园</v>
          </cell>
          <cell r="R8718" t="str">
            <v>3</v>
          </cell>
          <cell r="S8718" t="str">
            <v>6(4.5)</v>
          </cell>
          <cell r="T8718" t="str">
            <v>无</v>
          </cell>
          <cell r="U8718">
            <v>0</v>
          </cell>
          <cell r="V8718">
            <v>5.2</v>
          </cell>
          <cell r="W8718">
            <v>5.2</v>
          </cell>
        </row>
        <row r="8719">
          <cell r="I8719" t="str">
            <v>鑫城锰业产业园连接路（珠山镇至夏阳至土塘仔段）</v>
          </cell>
          <cell r="J8719" t="str">
            <v>1312F4311020135</v>
          </cell>
          <cell r="K8719" t="str">
            <v>资源产业路</v>
          </cell>
          <cell r="L8719" t="str">
            <v>三类地区</v>
          </cell>
          <cell r="M8719"/>
          <cell r="N8719" t="str">
            <v>新建</v>
          </cell>
          <cell r="O8719" t="str">
            <v>鑫城锰业产业园</v>
          </cell>
          <cell r="R8719" t="str">
            <v>3</v>
          </cell>
          <cell r="S8719" t="str">
            <v>6(4.5)</v>
          </cell>
          <cell r="T8719" t="str">
            <v>无</v>
          </cell>
          <cell r="U8719">
            <v>0</v>
          </cell>
          <cell r="V8719">
            <v>1.742</v>
          </cell>
          <cell r="W8719">
            <v>1.742</v>
          </cell>
        </row>
        <row r="8720">
          <cell r="I8720" t="str">
            <v>鑫城锰业产业园连接路（诸仙寺至谢家矿区段）</v>
          </cell>
          <cell r="J8720" t="str">
            <v>1312F4311020134</v>
          </cell>
          <cell r="K8720" t="str">
            <v>资源产业路</v>
          </cell>
          <cell r="L8720" t="str">
            <v>三类地区</v>
          </cell>
          <cell r="M8720"/>
          <cell r="N8720" t="str">
            <v>新建</v>
          </cell>
          <cell r="O8720" t="str">
            <v>鑫城锰业产业园</v>
          </cell>
          <cell r="R8720" t="str">
            <v>3</v>
          </cell>
          <cell r="S8720" t="str">
            <v>6(4.5)</v>
          </cell>
          <cell r="T8720" t="str">
            <v>无</v>
          </cell>
          <cell r="U8720">
            <v>0</v>
          </cell>
          <cell r="V8720">
            <v>2.101</v>
          </cell>
          <cell r="W8720">
            <v>2.101</v>
          </cell>
        </row>
        <row r="8721">
          <cell r="I8721" t="str">
            <v>鑫鸿合作社油茶种植区产业路</v>
          </cell>
          <cell r="J8721" t="str">
            <v>1312F4311020031</v>
          </cell>
          <cell r="K8721" t="str">
            <v>资源产业路</v>
          </cell>
          <cell r="L8721" t="str">
            <v>三类地区</v>
          </cell>
          <cell r="M8721"/>
          <cell r="N8721" t="str">
            <v>新建</v>
          </cell>
          <cell r="O8721" t="str">
            <v>鑫鸿合作社油茶种植区</v>
          </cell>
          <cell r="R8721" t="str">
            <v>0</v>
          </cell>
          <cell r="S8721" t="str">
            <v>6(4.5)</v>
          </cell>
          <cell r="T8721" t="str">
            <v>无</v>
          </cell>
          <cell r="U8721">
            <v>0</v>
          </cell>
          <cell r="V8721">
            <v>2.21</v>
          </cell>
          <cell r="W8721">
            <v>2.21</v>
          </cell>
        </row>
        <row r="8722">
          <cell r="I8722" t="str">
            <v>西山观现代农业产业园连接路</v>
          </cell>
          <cell r="J8722" t="str">
            <v>1312F4311030001</v>
          </cell>
          <cell r="K8722" t="str">
            <v>资源产业路</v>
          </cell>
          <cell r="L8722" t="str">
            <v>三类地区</v>
          </cell>
          <cell r="M8722"/>
          <cell r="N8722" t="str">
            <v>升级改造（提质改造）</v>
          </cell>
          <cell r="O8722" t="str">
            <v>西山观现代农业产业园产业园</v>
          </cell>
          <cell r="S8722" t="str">
            <v>6(5)</v>
          </cell>
          <cell r="T8722" t="str">
            <v>Y772431103</v>
          </cell>
          <cell r="U8722">
            <v>0</v>
          </cell>
          <cell r="V8722">
            <v>14.59</v>
          </cell>
          <cell r="W8722">
            <v>14.59</v>
          </cell>
        </row>
        <row r="8723">
          <cell r="I8723" t="str">
            <v>灯塘村海宽种养专业合作社连接路</v>
          </cell>
          <cell r="J8723" t="str">
            <v>1312F4311030008</v>
          </cell>
          <cell r="K8723" t="str">
            <v>资源产业路</v>
          </cell>
          <cell r="L8723" t="str">
            <v>三类地区</v>
          </cell>
          <cell r="M8723"/>
          <cell r="N8723" t="str">
            <v>升级改造（提质改造）</v>
          </cell>
          <cell r="O8723" t="str">
            <v>灯塘村海宽种养专业合作社产业园</v>
          </cell>
          <cell r="R8723" t="str">
            <v>3.5</v>
          </cell>
          <cell r="S8723" t="str">
            <v>6(5)</v>
          </cell>
          <cell r="T8723" t="str">
            <v>C273431103</v>
          </cell>
          <cell r="U8723">
            <v>0</v>
          </cell>
          <cell r="V8723">
            <v>2.27</v>
          </cell>
          <cell r="W8723">
            <v>2.27</v>
          </cell>
        </row>
        <row r="8724">
          <cell r="I8724" t="str">
            <v>永州市四季香生态农场产业扶贫项目连接路</v>
          </cell>
          <cell r="J8724" t="str">
            <v>1312F4311030026</v>
          </cell>
          <cell r="K8724" t="str">
            <v>资源产业路</v>
          </cell>
          <cell r="L8724" t="str">
            <v>三类地区</v>
          </cell>
          <cell r="M8724"/>
          <cell r="N8724" t="str">
            <v>升级改造（提质改造）</v>
          </cell>
          <cell r="O8724" t="str">
            <v>永州市四季香生态农场产业扶贫项目产业园</v>
          </cell>
          <cell r="S8724" t="str">
            <v>6(5)</v>
          </cell>
          <cell r="T8724" t="str">
            <v>C356431103</v>
          </cell>
          <cell r="U8724">
            <v>0</v>
          </cell>
          <cell r="V8724">
            <v>7.53</v>
          </cell>
          <cell r="W8724">
            <v>7.53</v>
          </cell>
        </row>
        <row r="8725">
          <cell r="I8725" t="str">
            <v>冷水滩区仁山湖美田园综合体连接路</v>
          </cell>
          <cell r="J8725" t="str">
            <v>1312F4311030006</v>
          </cell>
          <cell r="K8725" t="str">
            <v>资源产业路</v>
          </cell>
          <cell r="L8725" t="str">
            <v>三类地区</v>
          </cell>
          <cell r="M8725"/>
          <cell r="N8725" t="str">
            <v>升级改造（提质改造）</v>
          </cell>
          <cell r="O8725" t="str">
            <v>冷水滩区仁山湖美田园综合体产业园</v>
          </cell>
          <cell r="R8725" t="str">
            <v>3.5</v>
          </cell>
          <cell r="S8725" t="str">
            <v>6(5)</v>
          </cell>
          <cell r="T8725" t="str">
            <v>Y277431103</v>
          </cell>
          <cell r="U8725">
            <v>0</v>
          </cell>
          <cell r="V8725">
            <v>13.43</v>
          </cell>
          <cell r="W8725">
            <v>13.73</v>
          </cell>
        </row>
        <row r="8726">
          <cell r="I8726" t="str">
            <v>福瑞祥蛋鸡场项目连接路</v>
          </cell>
          <cell r="J8726" t="str">
            <v>1312F4311030002</v>
          </cell>
          <cell r="K8726" t="str">
            <v>资源产业路</v>
          </cell>
          <cell r="L8726" t="str">
            <v>三类地区</v>
          </cell>
          <cell r="M8726"/>
          <cell r="N8726" t="str">
            <v>升级改造（提质改造）</v>
          </cell>
          <cell r="O8726" t="str">
            <v>福瑞祥蛋鸡场项目产业园</v>
          </cell>
          <cell r="R8726" t="str">
            <v>3.5</v>
          </cell>
          <cell r="S8726" t="str">
            <v>6(5)</v>
          </cell>
          <cell r="T8726" t="str">
            <v>C210431103</v>
          </cell>
          <cell r="U8726">
            <v>0</v>
          </cell>
          <cell r="V8726">
            <v>2.79</v>
          </cell>
          <cell r="W8726">
            <v>2.79</v>
          </cell>
        </row>
        <row r="8727">
          <cell r="I8727" t="str">
            <v>颜家昌仁养殖有限责任公司连接路</v>
          </cell>
          <cell r="J8727" t="str">
            <v>1312F4311030020</v>
          </cell>
          <cell r="K8727" t="str">
            <v>资源产业路</v>
          </cell>
          <cell r="L8727" t="str">
            <v>三类地区</v>
          </cell>
          <cell r="M8727"/>
          <cell r="N8727" t="str">
            <v>升级改造（提质改造）</v>
          </cell>
          <cell r="O8727" t="str">
            <v>颜家昌仁养殖有限责任公司产业园</v>
          </cell>
          <cell r="R8727" t="str">
            <v>3.5</v>
          </cell>
          <cell r="S8727" t="str">
            <v>6(4.5)</v>
          </cell>
          <cell r="T8727" t="str">
            <v>C052431103</v>
          </cell>
          <cell r="U8727">
            <v>0</v>
          </cell>
          <cell r="V8727">
            <v>3.97</v>
          </cell>
          <cell r="W8727">
            <v>3.97</v>
          </cell>
        </row>
        <row r="8728">
          <cell r="I8728" t="str">
            <v>友邦牧业有限公司牲猪养殖场连接路</v>
          </cell>
          <cell r="J8728" t="str">
            <v>1312F4311030023</v>
          </cell>
          <cell r="K8728" t="str">
            <v>资源产业路</v>
          </cell>
          <cell r="L8728" t="str">
            <v>三类地区</v>
          </cell>
          <cell r="M8728"/>
          <cell r="N8728" t="str">
            <v>升级改造（提质改造）</v>
          </cell>
          <cell r="O8728" t="str">
            <v>友邦牧业有限公司牲猪养殖场产业园</v>
          </cell>
          <cell r="S8728" t="str">
            <v>6(5)</v>
          </cell>
          <cell r="T8728" t="str">
            <v>C660431103</v>
          </cell>
          <cell r="U8728">
            <v>0</v>
          </cell>
          <cell r="V8728">
            <v>4.57</v>
          </cell>
          <cell r="W8728">
            <v>4.57</v>
          </cell>
        </row>
        <row r="8729">
          <cell r="I8729" t="str">
            <v>佳兴农牧猪场连接路</v>
          </cell>
          <cell r="J8729" t="str">
            <v>1312F4311030014</v>
          </cell>
          <cell r="K8729" t="str">
            <v>资源产业路</v>
          </cell>
          <cell r="L8729" t="str">
            <v>三类地区</v>
          </cell>
          <cell r="M8729"/>
          <cell r="N8729" t="str">
            <v>升级改造（提质改造）</v>
          </cell>
          <cell r="O8729" t="str">
            <v>佳兴农牧猪场产业园</v>
          </cell>
          <cell r="R8729" t="str">
            <v>3.5</v>
          </cell>
          <cell r="S8729" t="str">
            <v>6(4.5)</v>
          </cell>
          <cell r="T8729" t="str">
            <v>C054431103</v>
          </cell>
          <cell r="U8729">
            <v>0</v>
          </cell>
          <cell r="V8729">
            <v>4.8899999999999997</v>
          </cell>
          <cell r="W8729">
            <v>4.8899999999999997</v>
          </cell>
        </row>
        <row r="8730">
          <cell r="I8730" t="str">
            <v>生态农副产品种养基地连接路</v>
          </cell>
          <cell r="J8730" t="str">
            <v>1312F4311030005</v>
          </cell>
          <cell r="K8730" t="str">
            <v>资源产业路</v>
          </cell>
          <cell r="L8730" t="str">
            <v>三类地区</v>
          </cell>
          <cell r="M8730"/>
          <cell r="N8730" t="str">
            <v>升级改造（提质改造）</v>
          </cell>
          <cell r="O8730" t="str">
            <v>生态农副产品种养基地产业园</v>
          </cell>
          <cell r="S8730" t="str">
            <v>6(4.5)</v>
          </cell>
          <cell r="T8730" t="str">
            <v>Y276431103</v>
          </cell>
          <cell r="U8730">
            <v>0</v>
          </cell>
          <cell r="V8730">
            <v>7.41</v>
          </cell>
          <cell r="W8730">
            <v>7.41</v>
          </cell>
        </row>
        <row r="8731">
          <cell r="I8731" t="str">
            <v>张家排竹业发展合作社连接路</v>
          </cell>
          <cell r="J8731" t="str">
            <v>1312F4311030029</v>
          </cell>
          <cell r="K8731" t="str">
            <v>资源产业路</v>
          </cell>
          <cell r="L8731" t="str">
            <v>三类地区</v>
          </cell>
          <cell r="M8731"/>
          <cell r="N8731" t="str">
            <v>升级改造（提质改造）</v>
          </cell>
          <cell r="O8731" t="str">
            <v>张家排竹业发展合作社产业园</v>
          </cell>
          <cell r="S8731" t="str">
            <v>6(5)</v>
          </cell>
          <cell r="T8731" t="str">
            <v>无</v>
          </cell>
          <cell r="U8731">
            <v>0</v>
          </cell>
          <cell r="V8731">
            <v>9.3699999999999992</v>
          </cell>
          <cell r="W8731">
            <v>9.3699999999999992</v>
          </cell>
        </row>
        <row r="8732">
          <cell r="I8732" t="str">
            <v>现代生态农业示范园连接路</v>
          </cell>
          <cell r="J8732" t="str">
            <v>1312F4311030009</v>
          </cell>
          <cell r="K8732" t="str">
            <v>资源产业路</v>
          </cell>
          <cell r="L8732" t="str">
            <v>三类地区</v>
          </cell>
          <cell r="M8732"/>
          <cell r="N8732" t="str">
            <v>升级改造（提质改造）</v>
          </cell>
          <cell r="O8732" t="str">
            <v>现代生态农业示范园产业园</v>
          </cell>
          <cell r="S8732" t="str">
            <v>6(5)</v>
          </cell>
          <cell r="T8732" t="str">
            <v>C333431103</v>
          </cell>
          <cell r="U8732">
            <v>0</v>
          </cell>
          <cell r="V8732">
            <v>4.5999999999999996</v>
          </cell>
          <cell r="W8732">
            <v>4.8</v>
          </cell>
        </row>
        <row r="8733">
          <cell r="I8733" t="str">
            <v>柘刺塘养鸡基地连接路</v>
          </cell>
          <cell r="J8733" t="str">
            <v>1312F4311030030</v>
          </cell>
          <cell r="K8733" t="str">
            <v>资源产业路</v>
          </cell>
          <cell r="L8733" t="str">
            <v>三类地区</v>
          </cell>
          <cell r="M8733"/>
          <cell r="N8733" t="str">
            <v>升级改造（提质改造）</v>
          </cell>
          <cell r="O8733" t="str">
            <v>柘刺塘养鸡基地产业园</v>
          </cell>
          <cell r="R8733" t="str">
            <v>3.5</v>
          </cell>
          <cell r="S8733" t="str">
            <v>6(5)</v>
          </cell>
          <cell r="T8733" t="str">
            <v>C040431103</v>
          </cell>
          <cell r="U8733">
            <v>0</v>
          </cell>
          <cell r="V8733">
            <v>2.56</v>
          </cell>
          <cell r="W8733">
            <v>2.56</v>
          </cell>
        </row>
        <row r="8734">
          <cell r="I8734" t="str">
            <v>嘉旺养殖场连接路</v>
          </cell>
          <cell r="J8734" t="str">
            <v>1312F4311030016</v>
          </cell>
          <cell r="K8734" t="str">
            <v>资源产业路</v>
          </cell>
          <cell r="L8734" t="str">
            <v>三类地区</v>
          </cell>
          <cell r="M8734"/>
          <cell r="N8734" t="str">
            <v>升级改造（提质改造）</v>
          </cell>
          <cell r="O8734" t="str">
            <v>嘉旺养殖场产业园</v>
          </cell>
          <cell r="S8734" t="str">
            <v>6(5)</v>
          </cell>
          <cell r="T8734" t="str">
            <v>C174431103</v>
          </cell>
          <cell r="U8734">
            <v>0</v>
          </cell>
          <cell r="V8734">
            <v>6.24</v>
          </cell>
          <cell r="W8734">
            <v>6.24</v>
          </cell>
        </row>
        <row r="8735">
          <cell r="I8735" t="str">
            <v>青塘养猪场连接路</v>
          </cell>
          <cell r="J8735" t="str">
            <v>1312F4311030015</v>
          </cell>
          <cell r="K8735" t="str">
            <v>资源产业路</v>
          </cell>
          <cell r="L8735" t="str">
            <v>三类地区</v>
          </cell>
          <cell r="M8735"/>
          <cell r="N8735" t="str">
            <v>升级改造（提质改造）</v>
          </cell>
          <cell r="O8735" t="str">
            <v>青塘养猪场产业园</v>
          </cell>
          <cell r="R8735" t="str">
            <v>3.5</v>
          </cell>
          <cell r="S8735" t="str">
            <v>6(5)</v>
          </cell>
          <cell r="T8735" t="str">
            <v>C021431103</v>
          </cell>
          <cell r="U8735">
            <v>0</v>
          </cell>
          <cell r="V8735">
            <v>4.7699999999999996</v>
          </cell>
          <cell r="W8735">
            <v>4.7699999999999996</v>
          </cell>
        </row>
        <row r="8736">
          <cell r="I8736" t="str">
            <v>年产2万吨优质大米加工生产线建设项目连接路</v>
          </cell>
          <cell r="J8736" t="str">
            <v>1312F4311030012</v>
          </cell>
          <cell r="K8736" t="str">
            <v>资源产业路</v>
          </cell>
          <cell r="L8736" t="str">
            <v>三类地区</v>
          </cell>
          <cell r="M8736"/>
          <cell r="N8736" t="str">
            <v>升级改造（提质改造）</v>
          </cell>
          <cell r="O8736" t="str">
            <v>年产2万吨优质大米加工生产线建设项目产业园</v>
          </cell>
          <cell r="S8736" t="str">
            <v>6(4.5)</v>
          </cell>
          <cell r="T8736" t="str">
            <v>C100431103</v>
          </cell>
          <cell r="U8736">
            <v>0</v>
          </cell>
          <cell r="V8736">
            <v>6.82</v>
          </cell>
          <cell r="W8736">
            <v>4.5</v>
          </cell>
        </row>
        <row r="8737">
          <cell r="I8737" t="str">
            <v>冷水滩区温氏畜牧有限公司黄阳司种猪场连接路</v>
          </cell>
          <cell r="J8737" t="str">
            <v>1312F4311030024</v>
          </cell>
          <cell r="K8737" t="str">
            <v>资源产业路</v>
          </cell>
          <cell r="L8737" t="str">
            <v>三类地区</v>
          </cell>
          <cell r="M8737"/>
          <cell r="N8737" t="str">
            <v>升级改造（提质改造）</v>
          </cell>
          <cell r="O8737" t="str">
            <v>冷水滩区温氏畜牧有限公司黄阳司种猪场产业园</v>
          </cell>
          <cell r="S8737" t="str">
            <v>6(5)</v>
          </cell>
          <cell r="T8737" t="str">
            <v>Y772431103</v>
          </cell>
          <cell r="U8737">
            <v>0</v>
          </cell>
          <cell r="V8737">
            <v>16.34</v>
          </cell>
          <cell r="W8737">
            <v>16.64</v>
          </cell>
        </row>
        <row r="8738">
          <cell r="I8738" t="str">
            <v>冷水滩区王家冲村种养专业合作社连接路</v>
          </cell>
          <cell r="J8738" t="str">
            <v>1312F4311030037</v>
          </cell>
          <cell r="K8738" t="str">
            <v>资源产业路</v>
          </cell>
          <cell r="L8738" t="str">
            <v>三类地区</v>
          </cell>
          <cell r="M8738"/>
          <cell r="N8738" t="str">
            <v>升级改造（提质改造）</v>
          </cell>
          <cell r="O8738" t="str">
            <v>冷水滩区王家冲村种养专业合作社产业园</v>
          </cell>
          <cell r="R8738" t="str">
            <v>4.5</v>
          </cell>
          <cell r="S8738" t="str">
            <v>6</v>
          </cell>
          <cell r="T8738" t="str">
            <v>C062431103</v>
          </cell>
          <cell r="U8738">
            <v>0</v>
          </cell>
          <cell r="V8738">
            <v>1.2470000000000001</v>
          </cell>
          <cell r="W8738">
            <v>1.2470000000000001</v>
          </cell>
        </row>
        <row r="8739">
          <cell r="I8739" t="str">
            <v>永州市石塘村种养专业合作社连接路</v>
          </cell>
          <cell r="J8739" t="str">
            <v>1312F4311030038</v>
          </cell>
          <cell r="K8739" t="str">
            <v>资源产业路</v>
          </cell>
          <cell r="L8739" t="str">
            <v>三类地区</v>
          </cell>
          <cell r="M8739"/>
          <cell r="N8739" t="str">
            <v>升级改造（提质改造）</v>
          </cell>
          <cell r="O8739" t="str">
            <v>永州市石塘村种养专业合作社产业园</v>
          </cell>
          <cell r="R8739" t="str">
            <v>3.5</v>
          </cell>
          <cell r="S8739" t="str">
            <v>6</v>
          </cell>
          <cell r="T8739" t="str">
            <v>无</v>
          </cell>
          <cell r="U8739">
            <v>0</v>
          </cell>
          <cell r="V8739">
            <v>2.2000000000000002</v>
          </cell>
          <cell r="W8739">
            <v>2.2000000000000002</v>
          </cell>
        </row>
        <row r="8740">
          <cell r="I8740" t="str">
            <v>花桥街石塘村魏家生态养殖场连接路</v>
          </cell>
          <cell r="J8740" t="str">
            <v>1312F4311030039</v>
          </cell>
          <cell r="K8740" t="str">
            <v>资源产业路</v>
          </cell>
          <cell r="L8740" t="str">
            <v>三类地区</v>
          </cell>
          <cell r="M8740"/>
          <cell r="N8740" t="str">
            <v>路面改善</v>
          </cell>
          <cell r="O8740" t="str">
            <v>花桥街镇石塘村魏家生态养殖场产业园</v>
          </cell>
          <cell r="R8740" t="str">
            <v>3.5</v>
          </cell>
          <cell r="S8740" t="str">
            <v>6</v>
          </cell>
          <cell r="T8740" t="str">
            <v>无</v>
          </cell>
          <cell r="U8740">
            <v>0</v>
          </cell>
          <cell r="V8740">
            <v>1.64</v>
          </cell>
          <cell r="W8740">
            <v>1.64</v>
          </cell>
        </row>
        <row r="8741">
          <cell r="I8741" t="str">
            <v>杨村甸乡西岭村经济合作社连接路</v>
          </cell>
          <cell r="J8741" t="str">
            <v>1312F4311030040</v>
          </cell>
          <cell r="K8741" t="str">
            <v>资源产业路</v>
          </cell>
          <cell r="L8741" t="str">
            <v>三类地区</v>
          </cell>
          <cell r="M8741"/>
          <cell r="N8741" t="str">
            <v>路面改善</v>
          </cell>
          <cell r="O8741" t="str">
            <v>杨村甸乡西岭村经济合作社产业园</v>
          </cell>
          <cell r="R8741" t="str">
            <v>3.5</v>
          </cell>
          <cell r="S8741" t="str">
            <v>6(4.5)</v>
          </cell>
          <cell r="T8741" t="str">
            <v>无</v>
          </cell>
          <cell r="U8741">
            <v>0</v>
          </cell>
          <cell r="V8741">
            <v>1.78</v>
          </cell>
          <cell r="W8741">
            <v>1.78</v>
          </cell>
        </row>
        <row r="8742">
          <cell r="I8742" t="str">
            <v>冷水滩区艳子家庭农场连接路</v>
          </cell>
          <cell r="J8742" t="str">
            <v>1312F4311030036</v>
          </cell>
          <cell r="K8742" t="str">
            <v>资源产业路</v>
          </cell>
          <cell r="L8742" t="str">
            <v>三类地区</v>
          </cell>
          <cell r="M8742"/>
          <cell r="N8742" t="str">
            <v>新建</v>
          </cell>
          <cell r="O8742" t="str">
            <v>冷水滩区艳子家庭农场产业园</v>
          </cell>
          <cell r="R8742" t="str">
            <v>3.5</v>
          </cell>
          <cell r="S8742" t="str">
            <v>6</v>
          </cell>
          <cell r="T8742" t="str">
            <v>无</v>
          </cell>
          <cell r="U8742">
            <v>0</v>
          </cell>
          <cell r="V8742">
            <v>1.1299999999999999</v>
          </cell>
          <cell r="W8742">
            <v>1.1299999999999999</v>
          </cell>
        </row>
        <row r="8743">
          <cell r="I8743" t="str">
            <v>冷水滩区高溪市镇黄泥塘生态养殖连接路</v>
          </cell>
          <cell r="J8743" t="str">
            <v>1312F4311030041</v>
          </cell>
          <cell r="K8743" t="str">
            <v>资源产业路</v>
          </cell>
          <cell r="L8743" t="str">
            <v>三类地区</v>
          </cell>
          <cell r="M8743"/>
          <cell r="N8743" t="str">
            <v>路面改善</v>
          </cell>
          <cell r="O8743" t="str">
            <v>冷水滩区高溪市镇黄泥塘生态养殖产业园</v>
          </cell>
          <cell r="R8743" t="str">
            <v>3.5</v>
          </cell>
          <cell r="S8743" t="str">
            <v>6(4.5)</v>
          </cell>
          <cell r="T8743" t="str">
            <v>C297431103</v>
          </cell>
          <cell r="U8743">
            <v>0</v>
          </cell>
          <cell r="V8743">
            <v>1.38</v>
          </cell>
          <cell r="W8743">
            <v>1.38</v>
          </cell>
        </row>
        <row r="8744">
          <cell r="I8744" t="str">
            <v>冷水滩区高溪市镇生态林种殖基地连接路</v>
          </cell>
          <cell r="J8744" t="str">
            <v>1312F4311030042</v>
          </cell>
          <cell r="K8744" t="str">
            <v>资源产业路</v>
          </cell>
          <cell r="L8744" t="str">
            <v>三类地区</v>
          </cell>
          <cell r="M8744"/>
          <cell r="N8744" t="str">
            <v>路面改善</v>
          </cell>
          <cell r="O8744" t="str">
            <v>冷水滩区高溪市镇生态林种植基地产业园</v>
          </cell>
          <cell r="R8744" t="str">
            <v>3.5</v>
          </cell>
          <cell r="S8744" t="str">
            <v>6(4.5)</v>
          </cell>
          <cell r="T8744" t="str">
            <v>无</v>
          </cell>
          <cell r="U8744">
            <v>0</v>
          </cell>
          <cell r="V8744">
            <v>1.73</v>
          </cell>
          <cell r="W8744">
            <v>1.73</v>
          </cell>
        </row>
        <row r="8745">
          <cell r="I8745" t="str">
            <v>冷水滩区上岭桥镇枫木塘村种植基地连接路</v>
          </cell>
          <cell r="J8745" t="str">
            <v>1312F4311030043</v>
          </cell>
          <cell r="K8745" t="str">
            <v>资源产业路</v>
          </cell>
          <cell r="L8745" t="str">
            <v>三类地区</v>
          </cell>
          <cell r="M8745"/>
          <cell r="N8745" t="str">
            <v>路面改善</v>
          </cell>
          <cell r="O8745" t="str">
            <v>冷水滩区上岭桥镇枫木塘村种植基地产业园</v>
          </cell>
          <cell r="R8745" t="str">
            <v>3.5</v>
          </cell>
          <cell r="S8745" t="str">
            <v>6(4.5)</v>
          </cell>
          <cell r="T8745" t="str">
            <v xml:space="preserve">无 </v>
          </cell>
          <cell r="U8745">
            <v>0</v>
          </cell>
          <cell r="V8745">
            <v>2.79</v>
          </cell>
          <cell r="W8745">
            <v>2.79</v>
          </cell>
        </row>
        <row r="8746">
          <cell r="I8746" t="str">
            <v>冷水滩区普利桥伍家种植基地连接路</v>
          </cell>
          <cell r="J8746" t="str">
            <v>1312F4311030044</v>
          </cell>
          <cell r="K8746" t="str">
            <v>资源产业路</v>
          </cell>
          <cell r="L8746" t="str">
            <v>三类地区</v>
          </cell>
          <cell r="M8746"/>
          <cell r="N8746" t="str">
            <v>路面改善</v>
          </cell>
          <cell r="O8746" t="str">
            <v>冷水滩区普利桥伍家种植基地产业园</v>
          </cell>
          <cell r="R8746" t="str">
            <v>3.5</v>
          </cell>
          <cell r="S8746" t="str">
            <v>6(4.5)</v>
          </cell>
          <cell r="T8746" t="str">
            <v>无</v>
          </cell>
          <cell r="U8746">
            <v>0</v>
          </cell>
          <cell r="V8746">
            <v>1.01</v>
          </cell>
          <cell r="W8746">
            <v>1.01</v>
          </cell>
        </row>
        <row r="8747">
          <cell r="I8747" t="str">
            <v>冷水滩区大陂岩村养鸡场连接路</v>
          </cell>
          <cell r="J8747" t="str">
            <v>1312F4311030045</v>
          </cell>
          <cell r="K8747" t="str">
            <v>资源产业路</v>
          </cell>
          <cell r="L8747" t="str">
            <v>三类地区</v>
          </cell>
          <cell r="M8747"/>
          <cell r="N8747" t="str">
            <v>路面改善</v>
          </cell>
          <cell r="O8747" t="str">
            <v>冷水滩区大陂岩村养鸡场产业园</v>
          </cell>
          <cell r="R8747" t="str">
            <v>3.5</v>
          </cell>
          <cell r="S8747" t="str">
            <v>6(4.5)</v>
          </cell>
          <cell r="T8747" t="str">
            <v>无</v>
          </cell>
          <cell r="U8747">
            <v>0</v>
          </cell>
          <cell r="V8747">
            <v>0.45</v>
          </cell>
          <cell r="W8747">
            <v>0.45</v>
          </cell>
        </row>
        <row r="8748">
          <cell r="I8748" t="str">
            <v>冷水滩鲁头碑村瓜之惠生产基地连接路</v>
          </cell>
          <cell r="J8748" t="str">
            <v>1312F4311030046</v>
          </cell>
          <cell r="K8748" t="str">
            <v>资源产业路</v>
          </cell>
          <cell r="L8748" t="str">
            <v>三类地区</v>
          </cell>
          <cell r="M8748"/>
          <cell r="N8748" t="str">
            <v>路面改善</v>
          </cell>
          <cell r="O8748" t="str">
            <v>冷水滩鲁头碑村瓜之惠生产基地产业园</v>
          </cell>
          <cell r="R8748" t="str">
            <v>3.5</v>
          </cell>
          <cell r="S8748" t="str">
            <v>6(4.5)</v>
          </cell>
          <cell r="T8748" t="str">
            <v>无</v>
          </cell>
          <cell r="U8748">
            <v>0</v>
          </cell>
          <cell r="V8748">
            <v>0.78</v>
          </cell>
          <cell r="W8748">
            <v>0.78</v>
          </cell>
        </row>
        <row r="8749">
          <cell r="I8749" t="str">
            <v>冷水滩区红坝村樟树脚种植基地连接路</v>
          </cell>
          <cell r="J8749" t="str">
            <v>1312F4311030047</v>
          </cell>
          <cell r="K8749" t="str">
            <v>资源产业路</v>
          </cell>
          <cell r="L8749" t="str">
            <v>三类地区</v>
          </cell>
          <cell r="M8749"/>
          <cell r="N8749" t="str">
            <v>路面改善</v>
          </cell>
          <cell r="O8749" t="str">
            <v>冷水滩区红坝村樟树脚种植基地产业园</v>
          </cell>
          <cell r="R8749" t="str">
            <v>3.5</v>
          </cell>
          <cell r="S8749" t="str">
            <v>6(4.5)</v>
          </cell>
          <cell r="T8749" t="str">
            <v>无</v>
          </cell>
          <cell r="U8749">
            <v>0</v>
          </cell>
          <cell r="V8749">
            <v>0.87</v>
          </cell>
          <cell r="W8749">
            <v>0.87</v>
          </cell>
        </row>
        <row r="8750">
          <cell r="I8750" t="str">
            <v>冷水滩区红坝村老屋院养殖基地连接路</v>
          </cell>
          <cell r="J8750" t="str">
            <v>1312F4311030048</v>
          </cell>
          <cell r="K8750" t="str">
            <v>资源产业路</v>
          </cell>
          <cell r="L8750" t="str">
            <v>三类地区</v>
          </cell>
          <cell r="M8750"/>
          <cell r="N8750" t="str">
            <v>路面改善</v>
          </cell>
          <cell r="O8750" t="str">
            <v>冷水滩区红坝村老屋院养殖基地产业园</v>
          </cell>
          <cell r="R8750" t="str">
            <v>3.5</v>
          </cell>
          <cell r="S8750" t="str">
            <v>6(4.5)</v>
          </cell>
          <cell r="T8750" t="str">
            <v>无</v>
          </cell>
          <cell r="U8750">
            <v>0</v>
          </cell>
          <cell r="V8750">
            <v>0.62</v>
          </cell>
          <cell r="W8750">
            <v>0.62</v>
          </cell>
        </row>
        <row r="8751">
          <cell r="I8751" t="str">
            <v>冷水滩区黄阳司镇青蒿种植基地连接路</v>
          </cell>
          <cell r="J8751" t="str">
            <v>1312F4311030049</v>
          </cell>
          <cell r="K8751" t="str">
            <v>资源产业路</v>
          </cell>
          <cell r="L8751" t="str">
            <v>三类地区</v>
          </cell>
          <cell r="M8751"/>
          <cell r="N8751" t="str">
            <v>路面改善</v>
          </cell>
          <cell r="O8751" t="str">
            <v>冷水滩区黄阳司镇青蒿种植基地产业园</v>
          </cell>
          <cell r="R8751" t="str">
            <v>3.5</v>
          </cell>
          <cell r="S8751" t="str">
            <v>6(4.5)</v>
          </cell>
          <cell r="T8751" t="str">
            <v>无</v>
          </cell>
          <cell r="U8751">
            <v>0</v>
          </cell>
          <cell r="V8751">
            <v>1.78</v>
          </cell>
          <cell r="W8751">
            <v>1.78</v>
          </cell>
        </row>
        <row r="8752">
          <cell r="I8752" t="str">
            <v>冷水滩区伍里坪养猪场连接路</v>
          </cell>
          <cell r="J8752" t="str">
            <v>1312F4311030050</v>
          </cell>
          <cell r="K8752" t="str">
            <v>资源产业路</v>
          </cell>
          <cell r="L8752" t="str">
            <v>三类地区</v>
          </cell>
          <cell r="M8752"/>
          <cell r="N8752" t="str">
            <v>路面改善</v>
          </cell>
          <cell r="O8752" t="str">
            <v>冷水滩区伍里坪养猪场产业园</v>
          </cell>
          <cell r="R8752" t="str">
            <v>3.5</v>
          </cell>
          <cell r="S8752" t="str">
            <v>6(4.5)</v>
          </cell>
          <cell r="T8752" t="str">
            <v>无</v>
          </cell>
          <cell r="U8752">
            <v>0</v>
          </cell>
          <cell r="V8752">
            <v>0.81</v>
          </cell>
          <cell r="W8752">
            <v>0.81</v>
          </cell>
        </row>
        <row r="8753">
          <cell r="I8753" t="str">
            <v>冷水滩区上岭桥镇刘家种植基地连接路</v>
          </cell>
          <cell r="J8753" t="str">
            <v>1312F4311030051</v>
          </cell>
          <cell r="K8753" t="str">
            <v>资源产业路</v>
          </cell>
          <cell r="L8753" t="str">
            <v>三类地区</v>
          </cell>
          <cell r="M8753"/>
          <cell r="N8753" t="str">
            <v>新建</v>
          </cell>
          <cell r="O8753" t="str">
            <v>冷水滩区上岭桥镇刘家种植基地产业园</v>
          </cell>
          <cell r="R8753" t="str">
            <v>2.5</v>
          </cell>
          <cell r="S8753" t="str">
            <v>6(4.5)</v>
          </cell>
          <cell r="T8753" t="str">
            <v>无</v>
          </cell>
          <cell r="U8753">
            <v>0</v>
          </cell>
          <cell r="V8753">
            <v>0.43</v>
          </cell>
          <cell r="W8753">
            <v>0.43</v>
          </cell>
        </row>
        <row r="8754">
          <cell r="I8754" t="str">
            <v>冷水滩区古塘村曾家渔业养殖场连接路</v>
          </cell>
          <cell r="J8754" t="str">
            <v>1312F4311030052</v>
          </cell>
          <cell r="K8754" t="str">
            <v>资源产业路</v>
          </cell>
          <cell r="L8754" t="str">
            <v>三类地区</v>
          </cell>
          <cell r="M8754"/>
          <cell r="N8754" t="str">
            <v>新建</v>
          </cell>
          <cell r="O8754" t="str">
            <v>冷水滩区古塘村曾家渔业养殖场产业园</v>
          </cell>
          <cell r="R8754" t="str">
            <v>3.5</v>
          </cell>
          <cell r="S8754" t="str">
            <v>6(4.5)</v>
          </cell>
          <cell r="T8754" t="str">
            <v>无</v>
          </cell>
          <cell r="U8754">
            <v>0</v>
          </cell>
          <cell r="V8754">
            <v>0.43</v>
          </cell>
          <cell r="W8754">
            <v>0.43</v>
          </cell>
        </row>
        <row r="8755">
          <cell r="I8755" t="str">
            <v>祁阳县农业科技园区道路</v>
          </cell>
          <cell r="J8755" t="str">
            <v>1312F4311210017</v>
          </cell>
          <cell r="K8755" t="str">
            <v>资源产业路</v>
          </cell>
          <cell r="L8755" t="str">
            <v>三类地区</v>
          </cell>
          <cell r="M8755"/>
          <cell r="N8755" t="str">
            <v>升级改造（提质改造）</v>
          </cell>
          <cell r="O8755" t="str">
            <v>祁阳农业科技园区</v>
          </cell>
          <cell r="R8755" t="str">
            <v>5</v>
          </cell>
          <cell r="S8755" t="str">
            <v>6</v>
          </cell>
          <cell r="T8755" t="str">
            <v>X064431121</v>
          </cell>
          <cell r="U8755">
            <v>0</v>
          </cell>
          <cell r="V8755">
            <v>10.455</v>
          </cell>
          <cell r="W8755">
            <v>10.455</v>
          </cell>
        </row>
        <row r="8756">
          <cell r="I8756" t="str">
            <v>湖南碧湘苑园林产业园道路</v>
          </cell>
          <cell r="J8756" t="str">
            <v>1312F4311210016</v>
          </cell>
          <cell r="K8756" t="str">
            <v>资源产业路</v>
          </cell>
          <cell r="L8756" t="str">
            <v>三类地区</v>
          </cell>
          <cell r="M8756"/>
          <cell r="N8756" t="str">
            <v>新建</v>
          </cell>
          <cell r="O8756" t="str">
            <v>湖南碧湘苑园林产业园</v>
          </cell>
          <cell r="R8756" t="str">
            <v>3.5</v>
          </cell>
          <cell r="S8756" t="str">
            <v>6</v>
          </cell>
          <cell r="T8756" t="str">
            <v>无</v>
          </cell>
          <cell r="U8756">
            <v>0</v>
          </cell>
          <cell r="V8756">
            <v>1.64</v>
          </cell>
          <cell r="W8756">
            <v>1.64</v>
          </cell>
        </row>
        <row r="8757">
          <cell r="I8757" t="str">
            <v>农建投特色果蔬产业园道路</v>
          </cell>
          <cell r="J8757" t="str">
            <v>1312F4311210012</v>
          </cell>
          <cell r="K8757" t="str">
            <v>资源产业路</v>
          </cell>
          <cell r="L8757" t="str">
            <v>三类地区</v>
          </cell>
          <cell r="M8757"/>
          <cell r="N8757" t="str">
            <v>新建</v>
          </cell>
          <cell r="O8757" t="str">
            <v>农建投特色果蔬产业园</v>
          </cell>
          <cell r="R8757" t="str">
            <v>3.5</v>
          </cell>
          <cell r="S8757" t="str">
            <v>6</v>
          </cell>
          <cell r="T8757" t="str">
            <v>无</v>
          </cell>
          <cell r="U8757">
            <v>0</v>
          </cell>
          <cell r="V8757">
            <v>1.59</v>
          </cell>
          <cell r="W8757">
            <v>1.59</v>
          </cell>
        </row>
        <row r="8758">
          <cell r="I8758" t="str">
            <v>祁阳县庆宇油茶开发科技产业园道路</v>
          </cell>
          <cell r="J8758" t="str">
            <v>1312F4311210015</v>
          </cell>
          <cell r="K8758" t="str">
            <v>资源产业路</v>
          </cell>
          <cell r="L8758" t="str">
            <v>三类地区</v>
          </cell>
          <cell r="M8758"/>
          <cell r="N8758" t="str">
            <v>新建</v>
          </cell>
          <cell r="O8758" t="str">
            <v>祁阳县庆宇油茶开发科技产业园</v>
          </cell>
          <cell r="R8758" t="str">
            <v>3.5</v>
          </cell>
          <cell r="S8758" t="str">
            <v>6</v>
          </cell>
          <cell r="T8758" t="str">
            <v>无</v>
          </cell>
          <cell r="U8758">
            <v>0</v>
          </cell>
          <cell r="V8758">
            <v>1.9</v>
          </cell>
          <cell r="W8758">
            <v>1.9</v>
          </cell>
        </row>
        <row r="8759">
          <cell r="I8759" t="str">
            <v>永州市广垦油茶科技产业园道路</v>
          </cell>
          <cell r="J8759" t="str">
            <v>1312F4311210024</v>
          </cell>
          <cell r="K8759" t="str">
            <v>资源产业路</v>
          </cell>
          <cell r="L8759" t="str">
            <v>三类地区</v>
          </cell>
          <cell r="M8759"/>
          <cell r="N8759" t="str">
            <v>新建</v>
          </cell>
          <cell r="O8759" t="str">
            <v>永州市广垦油茶科技产业园</v>
          </cell>
          <cell r="R8759" t="str">
            <v>3.5</v>
          </cell>
          <cell r="S8759" t="str">
            <v>6</v>
          </cell>
          <cell r="T8759" t="str">
            <v>无</v>
          </cell>
          <cell r="U8759">
            <v>0</v>
          </cell>
          <cell r="V8759">
            <v>2.68</v>
          </cell>
          <cell r="W8759">
            <v>2.68</v>
          </cell>
        </row>
        <row r="8760">
          <cell r="I8760" t="str">
            <v>祁阳县唐家山油茶现代林业特色产业园道路</v>
          </cell>
          <cell r="J8760" t="str">
            <v>1312F4311210025</v>
          </cell>
          <cell r="K8760" t="str">
            <v>资源产业路</v>
          </cell>
          <cell r="L8760" t="str">
            <v>三类地区</v>
          </cell>
          <cell r="M8760"/>
          <cell r="N8760" t="str">
            <v>升级改造（提质改造）</v>
          </cell>
          <cell r="O8760" t="str">
            <v>祁阳县唐家山油茶现代林业特色产业园</v>
          </cell>
          <cell r="R8760" t="str">
            <v>3.5</v>
          </cell>
          <cell r="S8760" t="str">
            <v>6</v>
          </cell>
          <cell r="T8760" t="str">
            <v>无</v>
          </cell>
          <cell r="U8760">
            <v>0</v>
          </cell>
          <cell r="V8760">
            <v>6</v>
          </cell>
          <cell r="W8760">
            <v>6</v>
          </cell>
        </row>
        <row r="8761">
          <cell r="I8761" t="str">
            <v>德辉农业浯溪蔬菜特色产业园道路</v>
          </cell>
          <cell r="J8761" t="str">
            <v>1312F4311210027</v>
          </cell>
          <cell r="K8761" t="str">
            <v>资源产业路</v>
          </cell>
          <cell r="L8761" t="str">
            <v>三类地区</v>
          </cell>
          <cell r="M8761"/>
          <cell r="N8761" t="str">
            <v>升级改造（提质改造）</v>
          </cell>
          <cell r="O8761" t="str">
            <v>德辉农业浯溪蔬菜特色产业园</v>
          </cell>
          <cell r="R8761" t="str">
            <v>4.5</v>
          </cell>
          <cell r="S8761" t="str">
            <v>6</v>
          </cell>
          <cell r="T8761" t="str">
            <v>Y213431121</v>
          </cell>
          <cell r="U8761">
            <v>0</v>
          </cell>
          <cell r="V8761">
            <v>5.85</v>
          </cell>
          <cell r="W8761">
            <v>5.85</v>
          </cell>
        </row>
        <row r="8762">
          <cell r="I8762" t="str">
            <v>东方红农场水果产业园道路</v>
          </cell>
          <cell r="J8762" t="str">
            <v>1312F4311210039</v>
          </cell>
          <cell r="K8762" t="str">
            <v>资源产业路</v>
          </cell>
          <cell r="L8762" t="str">
            <v>三类地区</v>
          </cell>
          <cell r="M8762"/>
          <cell r="N8762" t="str">
            <v>升级改造（提质改造）</v>
          </cell>
          <cell r="O8762" t="str">
            <v>东方红农场水果产业园</v>
          </cell>
          <cell r="R8762" t="str">
            <v>3.5</v>
          </cell>
          <cell r="S8762" t="str">
            <v>6</v>
          </cell>
          <cell r="T8762" t="str">
            <v>C536431121</v>
          </cell>
          <cell r="U8762">
            <v>0</v>
          </cell>
          <cell r="V8762">
            <v>4.2640000000000002</v>
          </cell>
          <cell r="W8762">
            <v>4.2640000000000002</v>
          </cell>
        </row>
        <row r="8763">
          <cell r="I8763" t="str">
            <v>陆凯农牧有限公司优质稻种植产业园道路</v>
          </cell>
          <cell r="J8763" t="str">
            <v>1312F4311210007</v>
          </cell>
          <cell r="K8763" t="str">
            <v>资源产业路</v>
          </cell>
          <cell r="L8763" t="str">
            <v>三类地区</v>
          </cell>
          <cell r="M8763"/>
          <cell r="N8763" t="str">
            <v>升级改造（提质改造）</v>
          </cell>
          <cell r="O8763" t="str">
            <v>陆凯农牧有限公司优质稻种植产业园</v>
          </cell>
          <cell r="R8763" t="str">
            <v>4.5</v>
          </cell>
          <cell r="S8763" t="str">
            <v>6</v>
          </cell>
          <cell r="T8763" t="str">
            <v>Y746431121</v>
          </cell>
          <cell r="U8763">
            <v>0</v>
          </cell>
          <cell r="V8763">
            <v>3.1469999999999998</v>
          </cell>
          <cell r="W8763">
            <v>3.1469999999999998</v>
          </cell>
        </row>
        <row r="8764">
          <cell r="I8764" t="str">
            <v>源森公司油茶产业园道路</v>
          </cell>
          <cell r="J8764" t="str">
            <v>1312F4311210006</v>
          </cell>
          <cell r="K8764" t="str">
            <v>资源产业路</v>
          </cell>
          <cell r="L8764" t="str">
            <v>三类地区</v>
          </cell>
          <cell r="M8764"/>
          <cell r="N8764" t="str">
            <v>新建</v>
          </cell>
          <cell r="O8764" t="str">
            <v>源森公司油茶产业园</v>
          </cell>
          <cell r="R8764" t="str">
            <v>3.5</v>
          </cell>
          <cell r="S8764" t="str">
            <v>6</v>
          </cell>
          <cell r="T8764" t="str">
            <v>无</v>
          </cell>
          <cell r="U8764">
            <v>0</v>
          </cell>
          <cell r="V8764">
            <v>0.5</v>
          </cell>
          <cell r="W8764">
            <v>0.5</v>
          </cell>
        </row>
        <row r="8765">
          <cell r="I8765" t="str">
            <v>祁阳县金浩油茶现代林业特色产业园道路</v>
          </cell>
          <cell r="J8765" t="str">
            <v>1312F4311210014</v>
          </cell>
          <cell r="K8765" t="str">
            <v>资源产业路</v>
          </cell>
          <cell r="L8765" t="str">
            <v>三类地区</v>
          </cell>
          <cell r="M8765"/>
          <cell r="N8765" t="str">
            <v>升级改造（提质改造）</v>
          </cell>
          <cell r="O8765" t="str">
            <v>祁阳县金浩油茶现代林业特色产业园</v>
          </cell>
          <cell r="R8765" t="str">
            <v>4.5</v>
          </cell>
          <cell r="S8765" t="str">
            <v>6</v>
          </cell>
          <cell r="T8765" t="str">
            <v>Y752431121</v>
          </cell>
          <cell r="U8765">
            <v>0</v>
          </cell>
          <cell r="V8765">
            <v>5.5970000000000004</v>
          </cell>
          <cell r="W8765">
            <v>5.5970000000000004</v>
          </cell>
        </row>
        <row r="8766">
          <cell r="I8766" t="str">
            <v>广州轩瑞食品有限公司产业园东泉村道路</v>
          </cell>
          <cell r="J8766" t="str">
            <v>1312F4311210056</v>
          </cell>
          <cell r="K8766" t="str">
            <v>资源产业路</v>
          </cell>
          <cell r="L8766" t="str">
            <v>三类地区</v>
          </cell>
          <cell r="M8766"/>
          <cell r="N8766" t="str">
            <v>新建</v>
          </cell>
          <cell r="O8766" t="str">
            <v>广州轩瑞食品有限公司东泉村产业园</v>
          </cell>
          <cell r="R8766" t="str">
            <v>3.5</v>
          </cell>
          <cell r="S8766" t="str">
            <v>6</v>
          </cell>
          <cell r="T8766" t="str">
            <v>无</v>
          </cell>
          <cell r="U8766">
            <v>0</v>
          </cell>
          <cell r="V8766">
            <v>1.04</v>
          </cell>
          <cell r="W8766">
            <v>1.04</v>
          </cell>
        </row>
        <row r="8767">
          <cell r="I8767" t="str">
            <v>湖南怡韬生态农业开发有限公司产业道路</v>
          </cell>
          <cell r="J8767" t="str">
            <v>1312F4311210051</v>
          </cell>
          <cell r="K8767" t="str">
            <v>资源产业路</v>
          </cell>
          <cell r="L8767" t="str">
            <v>三类地区</v>
          </cell>
          <cell r="M8767"/>
          <cell r="N8767" t="str">
            <v>新建</v>
          </cell>
          <cell r="O8767" t="str">
            <v>湖南怡韬生态农业开发有限公司</v>
          </cell>
          <cell r="R8767" t="str">
            <v>3.5</v>
          </cell>
          <cell r="S8767" t="str">
            <v>6</v>
          </cell>
          <cell r="T8767" t="str">
            <v>无</v>
          </cell>
          <cell r="U8767">
            <v>0</v>
          </cell>
          <cell r="V8767">
            <v>1.46</v>
          </cell>
          <cell r="W8767">
            <v>1.46</v>
          </cell>
        </row>
        <row r="8768">
          <cell r="I8768" t="str">
            <v>宏顺生态种养有限公司土猪产业园道路</v>
          </cell>
          <cell r="J8768" t="str">
            <v>1312F4311210022</v>
          </cell>
          <cell r="K8768" t="str">
            <v>资源产业路</v>
          </cell>
          <cell r="L8768" t="str">
            <v>三类地区</v>
          </cell>
          <cell r="M8768"/>
          <cell r="N8768" t="str">
            <v>新建</v>
          </cell>
          <cell r="O8768" t="str">
            <v>宏顺生态种养有限公司土猪产业园</v>
          </cell>
          <cell r="R8768" t="str">
            <v>3.5</v>
          </cell>
          <cell r="S8768" t="str">
            <v>6</v>
          </cell>
          <cell r="T8768" t="str">
            <v>无</v>
          </cell>
          <cell r="U8768">
            <v>0</v>
          </cell>
          <cell r="V8768">
            <v>1.27</v>
          </cell>
          <cell r="W8768">
            <v>1.27</v>
          </cell>
        </row>
        <row r="8769">
          <cell r="I8769" t="str">
            <v>金乌山庄产业道路</v>
          </cell>
          <cell r="J8769" t="str">
            <v>1312F4311210038</v>
          </cell>
          <cell r="K8769" t="str">
            <v>资源产业路</v>
          </cell>
          <cell r="L8769" t="str">
            <v>三类地区</v>
          </cell>
          <cell r="M8769"/>
          <cell r="N8769" t="str">
            <v>新建</v>
          </cell>
          <cell r="O8769" t="str">
            <v>金乌山庄休闲产业园</v>
          </cell>
          <cell r="R8769" t="str">
            <v>3.5</v>
          </cell>
          <cell r="S8769" t="str">
            <v>6</v>
          </cell>
          <cell r="T8769" t="str">
            <v>无</v>
          </cell>
          <cell r="U8769">
            <v>0</v>
          </cell>
          <cell r="V8769">
            <v>3.58</v>
          </cell>
          <cell r="W8769">
            <v>3.58</v>
          </cell>
        </row>
        <row r="8770">
          <cell r="I8770" t="str">
            <v>湘君白茶特色产业园道路</v>
          </cell>
          <cell r="J8770" t="str">
            <v>1312F4311210003</v>
          </cell>
          <cell r="K8770" t="str">
            <v>资源产业路</v>
          </cell>
          <cell r="L8770" t="str">
            <v>三类地区</v>
          </cell>
          <cell r="M8770"/>
          <cell r="N8770" t="str">
            <v>新建</v>
          </cell>
          <cell r="O8770" t="str">
            <v>湘君白茶特色产业园</v>
          </cell>
          <cell r="R8770" t="str">
            <v>3.5</v>
          </cell>
          <cell r="S8770" t="str">
            <v>6</v>
          </cell>
          <cell r="T8770" t="str">
            <v>无</v>
          </cell>
          <cell r="U8770">
            <v>0</v>
          </cell>
          <cell r="V8770">
            <v>1.1000000000000001</v>
          </cell>
          <cell r="W8770">
            <v>1.1000000000000001</v>
          </cell>
        </row>
        <row r="8771">
          <cell r="I8771" t="str">
            <v>湖南伙农生态果业发展有限公司柴塘村产业园道路</v>
          </cell>
          <cell r="J8771" t="str">
            <v>1312F4311210043</v>
          </cell>
          <cell r="K8771" t="str">
            <v>资源产业路</v>
          </cell>
          <cell r="L8771" t="str">
            <v>三类地区</v>
          </cell>
          <cell r="M8771"/>
          <cell r="N8771" t="str">
            <v>升级改造（提质改造）</v>
          </cell>
          <cell r="O8771" t="str">
            <v>湖南伙农生态果业发展有限公司柴塘村产业园</v>
          </cell>
          <cell r="R8771" t="str">
            <v>3.5</v>
          </cell>
          <cell r="S8771" t="str">
            <v>6</v>
          </cell>
          <cell r="T8771" t="str">
            <v>Y042431121</v>
          </cell>
          <cell r="U8771">
            <v>0</v>
          </cell>
          <cell r="V8771">
            <v>1.7</v>
          </cell>
          <cell r="W8771">
            <v>1.7</v>
          </cell>
        </row>
        <row r="8772">
          <cell r="I8772" t="str">
            <v>林峰药槐产业园道路</v>
          </cell>
          <cell r="J8772" t="str">
            <v>1312F4311210021</v>
          </cell>
          <cell r="K8772" t="str">
            <v>资源产业路</v>
          </cell>
          <cell r="L8772" t="str">
            <v>三类地区</v>
          </cell>
          <cell r="M8772"/>
          <cell r="N8772" t="str">
            <v>升级改造（提质改造）</v>
          </cell>
          <cell r="O8772" t="str">
            <v>林峰药槐产业园</v>
          </cell>
          <cell r="R8772" t="str">
            <v>4.5</v>
          </cell>
          <cell r="S8772" t="str">
            <v>6</v>
          </cell>
          <cell r="T8772" t="str">
            <v>C389431121</v>
          </cell>
          <cell r="U8772">
            <v>0</v>
          </cell>
          <cell r="V8772">
            <v>3.0179999999999998</v>
          </cell>
          <cell r="W8772">
            <v>3.0179999999999998</v>
          </cell>
        </row>
        <row r="8773">
          <cell r="I8773" t="str">
            <v>梓梁茶油产业园产业路</v>
          </cell>
          <cell r="J8773" t="str">
            <v>1312F4311210060</v>
          </cell>
          <cell r="K8773" t="str">
            <v>资源产业路</v>
          </cell>
          <cell r="L8773" t="str">
            <v>三类地区</v>
          </cell>
          <cell r="M8773"/>
          <cell r="N8773" t="str">
            <v>新建</v>
          </cell>
          <cell r="O8773" t="str">
            <v>梓梁茶油产业园</v>
          </cell>
          <cell r="R8773" t="str">
            <v>3.5</v>
          </cell>
          <cell r="S8773" t="str">
            <v>6(4.5)</v>
          </cell>
          <cell r="T8773" t="str">
            <v>无</v>
          </cell>
          <cell r="U8773">
            <v>0</v>
          </cell>
          <cell r="V8773">
            <v>0.41</v>
          </cell>
          <cell r="W8773">
            <v>0.41</v>
          </cell>
        </row>
        <row r="8774">
          <cell r="I8774" t="str">
            <v xml:space="preserve"> 景园食品加工产业园公路</v>
          </cell>
          <cell r="J8774" t="str">
            <v>1312F4311220067</v>
          </cell>
          <cell r="K8774" t="str">
            <v>资源产业路</v>
          </cell>
          <cell r="L8774" t="str">
            <v>三类地区</v>
          </cell>
          <cell r="M8774"/>
          <cell r="N8774" t="str">
            <v>新建</v>
          </cell>
          <cell r="O8774" t="str">
            <v xml:space="preserve"> 景园食品加工产业园 </v>
          </cell>
          <cell r="R8774" t="str">
            <v>0</v>
          </cell>
          <cell r="S8774" t="str">
            <v>6(4.5)</v>
          </cell>
          <cell r="T8774" t="str">
            <v>无</v>
          </cell>
          <cell r="U8774">
            <v>0</v>
          </cell>
          <cell r="V8774">
            <v>0.45</v>
          </cell>
          <cell r="W8774">
            <v>0.45</v>
          </cell>
        </row>
        <row r="8775">
          <cell r="I8775" t="str">
            <v xml:space="preserve"> 九龙水果产业园公路</v>
          </cell>
          <cell r="J8775" t="str">
            <v>1312F4311220078</v>
          </cell>
          <cell r="K8775" t="str">
            <v>资源产业路</v>
          </cell>
          <cell r="L8775" t="str">
            <v>三类地区</v>
          </cell>
          <cell r="M8775"/>
          <cell r="N8775" t="str">
            <v>其他</v>
          </cell>
          <cell r="O8775" t="str">
            <v xml:space="preserve"> 九龙水果产业园</v>
          </cell>
          <cell r="R8775" t="str">
            <v>3.5</v>
          </cell>
          <cell r="S8775" t="str">
            <v>6(5)</v>
          </cell>
          <cell r="T8775" t="str">
            <v>C499431122</v>
          </cell>
          <cell r="U8775">
            <v>0</v>
          </cell>
          <cell r="V8775">
            <v>2.4460000000000002</v>
          </cell>
          <cell r="W8775">
            <v>2.4460000000000002</v>
          </cell>
        </row>
        <row r="8776">
          <cell r="I8776" t="str">
            <v xml:space="preserve"> 碗塘蔬菜标准化产业园公路</v>
          </cell>
          <cell r="J8776" t="str">
            <v>1312F4311220073</v>
          </cell>
          <cell r="K8776" t="str">
            <v>资源产业路</v>
          </cell>
          <cell r="L8776" t="str">
            <v>三类地区</v>
          </cell>
          <cell r="M8776"/>
          <cell r="N8776" t="str">
            <v>新建</v>
          </cell>
          <cell r="O8776" t="str">
            <v>碗塘蔬菜标准化产业园</v>
          </cell>
          <cell r="R8776" t="str">
            <v>0</v>
          </cell>
          <cell r="S8776" t="str">
            <v>6(5)</v>
          </cell>
          <cell r="T8776" t="str">
            <v>无</v>
          </cell>
          <cell r="U8776">
            <v>0</v>
          </cell>
          <cell r="V8776">
            <v>2.36</v>
          </cell>
          <cell r="W8776">
            <v>2.36</v>
          </cell>
        </row>
        <row r="8777">
          <cell r="I8777" t="str">
            <v>白马楠竹产业园公路</v>
          </cell>
          <cell r="J8777" t="str">
            <v>1312F4311220111</v>
          </cell>
          <cell r="K8777" t="str">
            <v>资源产业路</v>
          </cell>
          <cell r="L8777" t="str">
            <v>三类地区</v>
          </cell>
          <cell r="M8777"/>
          <cell r="N8777" t="str">
            <v>新建</v>
          </cell>
          <cell r="O8777" t="str">
            <v>白马楠竹产业园</v>
          </cell>
          <cell r="R8777" t="str">
            <v>3.5</v>
          </cell>
          <cell r="S8777" t="str">
            <v>6(5)</v>
          </cell>
          <cell r="T8777" t="str">
            <v>无</v>
          </cell>
          <cell r="U8777">
            <v>0</v>
          </cell>
          <cell r="V8777">
            <v>2.69</v>
          </cell>
          <cell r="W8777">
            <v>2.69</v>
          </cell>
        </row>
        <row r="8778">
          <cell r="I8778" t="str">
            <v>白牙市镇桐子山蛋鸡产业公路</v>
          </cell>
          <cell r="J8778" t="str">
            <v>1312F4311220139</v>
          </cell>
          <cell r="K8778" t="str">
            <v>资源产业路</v>
          </cell>
          <cell r="L8778" t="str">
            <v>三类地区</v>
          </cell>
          <cell r="M8778"/>
          <cell r="N8778" t="str">
            <v>新建</v>
          </cell>
          <cell r="O8778" t="str">
            <v>桐子山农林牧发展有限公司</v>
          </cell>
          <cell r="R8778" t="str">
            <v>3.5</v>
          </cell>
          <cell r="S8778" t="str">
            <v>6(4.5)</v>
          </cell>
          <cell r="T8778" t="str">
            <v>Y029431122</v>
          </cell>
          <cell r="U8778">
            <v>0</v>
          </cell>
          <cell r="V8778">
            <v>3.4860000000000002</v>
          </cell>
          <cell r="W8778">
            <v>3.4860000000000002</v>
          </cell>
        </row>
        <row r="8779">
          <cell r="I8779" t="str">
            <v>宝鱼体闲农业产业园公路</v>
          </cell>
          <cell r="J8779" t="str">
            <v>1312F4311220080</v>
          </cell>
          <cell r="K8779" t="str">
            <v>资源产业路</v>
          </cell>
          <cell r="L8779" t="str">
            <v>三类地区</v>
          </cell>
          <cell r="M8779"/>
          <cell r="N8779" t="str">
            <v>新建</v>
          </cell>
          <cell r="O8779" t="str">
            <v>宝鱼体闲农业产业园</v>
          </cell>
          <cell r="R8779" t="str">
            <v>3.5</v>
          </cell>
          <cell r="S8779" t="str">
            <v>6(5)</v>
          </cell>
          <cell r="T8779" t="str">
            <v>无</v>
          </cell>
          <cell r="U8779">
            <v>0</v>
          </cell>
          <cell r="V8779">
            <v>1.45</v>
          </cell>
          <cell r="W8779">
            <v>1.45</v>
          </cell>
        </row>
        <row r="8780">
          <cell r="I8780" t="str">
            <v>川岩乡榴星村楠竹产业公路</v>
          </cell>
          <cell r="J8780" t="str">
            <v>1312F4311220123</v>
          </cell>
          <cell r="K8780" t="str">
            <v>资源产业路</v>
          </cell>
          <cell r="L8780" t="str">
            <v>三类地区</v>
          </cell>
          <cell r="M8780"/>
          <cell r="N8780" t="str">
            <v>新建</v>
          </cell>
          <cell r="O8780" t="str">
            <v>川岩乡榴星村楠竹产业</v>
          </cell>
          <cell r="R8780" t="str">
            <v>0</v>
          </cell>
          <cell r="S8780" t="str">
            <v>6(4.5)</v>
          </cell>
          <cell r="T8780" t="str">
            <v>无</v>
          </cell>
          <cell r="U8780">
            <v>0</v>
          </cell>
          <cell r="V8780">
            <v>1.5</v>
          </cell>
          <cell r="W8780">
            <v>1.5</v>
          </cell>
        </row>
        <row r="8781">
          <cell r="I8781" t="str">
            <v>川岩乡土树示范园公路改造</v>
          </cell>
          <cell r="J8781" t="str">
            <v>1312F4311220013</v>
          </cell>
          <cell r="K8781" t="str">
            <v>资源产业路</v>
          </cell>
          <cell r="L8781" t="str">
            <v>三类地区</v>
          </cell>
          <cell r="M8781"/>
          <cell r="N8781" t="str">
            <v>升级改造（提质改造）</v>
          </cell>
          <cell r="O8781" t="str">
            <v>川岩乡土树示范园</v>
          </cell>
          <cell r="R8781" t="str">
            <v>3.5</v>
          </cell>
          <cell r="S8781" t="str">
            <v>6.5</v>
          </cell>
          <cell r="T8781" t="str">
            <v>无</v>
          </cell>
          <cell r="U8781">
            <v>0</v>
          </cell>
          <cell r="V8781">
            <v>9.25</v>
          </cell>
          <cell r="W8781">
            <v>9.25</v>
          </cell>
        </row>
        <row r="8782">
          <cell r="I8782" t="str">
            <v>春晓休闲产业园公路</v>
          </cell>
          <cell r="J8782" t="str">
            <v>1312F4311220050</v>
          </cell>
          <cell r="K8782" t="str">
            <v>资源产业路</v>
          </cell>
          <cell r="L8782" t="str">
            <v>三类地区</v>
          </cell>
          <cell r="M8782"/>
          <cell r="N8782" t="str">
            <v>新建</v>
          </cell>
          <cell r="O8782" t="str">
            <v>春晓休闲产业园</v>
          </cell>
          <cell r="R8782" t="str">
            <v>0</v>
          </cell>
          <cell r="S8782" t="str">
            <v>6(4.5)</v>
          </cell>
          <cell r="T8782" t="str">
            <v>无</v>
          </cell>
          <cell r="U8782">
            <v>0</v>
          </cell>
          <cell r="V8782">
            <v>1.38</v>
          </cell>
          <cell r="W8782">
            <v>1.38</v>
          </cell>
        </row>
        <row r="8783">
          <cell r="I8783" t="str">
            <v>翠冠蜜梨农业示范产业园公路新建</v>
          </cell>
          <cell r="J8783" t="str">
            <v>1312F4311220011</v>
          </cell>
          <cell r="K8783" t="str">
            <v>资源产业路</v>
          </cell>
          <cell r="L8783" t="str">
            <v>三类地区</v>
          </cell>
          <cell r="M8783"/>
          <cell r="N8783" t="str">
            <v>新建</v>
          </cell>
          <cell r="O8783" t="str">
            <v>翠冠蜜梨农业示范产业园</v>
          </cell>
          <cell r="R8783" t="str">
            <v>3.5</v>
          </cell>
          <cell r="S8783" t="str">
            <v>6(4.5)</v>
          </cell>
          <cell r="T8783" t="str">
            <v>无</v>
          </cell>
          <cell r="U8783">
            <v>0</v>
          </cell>
          <cell r="V8783">
            <v>2.31</v>
          </cell>
          <cell r="W8783">
            <v>2.31</v>
          </cell>
        </row>
        <row r="8784">
          <cell r="I8784" t="str">
            <v>大江源柑橘产业园路</v>
          </cell>
          <cell r="J8784" t="str">
            <v>1312F4311220031</v>
          </cell>
          <cell r="K8784" t="str">
            <v>资源产业路</v>
          </cell>
          <cell r="L8784" t="str">
            <v>三类地区</v>
          </cell>
          <cell r="M8784"/>
          <cell r="N8784" t="str">
            <v>升级改造（提质改造）</v>
          </cell>
          <cell r="O8784" t="str">
            <v>大江源柑橘产业园</v>
          </cell>
          <cell r="R8784" t="str">
            <v>3.5</v>
          </cell>
          <cell r="S8784" t="str">
            <v>6(4.5)</v>
          </cell>
          <cell r="T8784" t="str">
            <v>C513431122</v>
          </cell>
          <cell r="U8784">
            <v>0</v>
          </cell>
          <cell r="V8784">
            <v>1.83</v>
          </cell>
          <cell r="W8784">
            <v>1.83</v>
          </cell>
        </row>
        <row r="8785">
          <cell r="I8785" t="str">
            <v>大庙口镇韭菜村楠竹基地产业公路</v>
          </cell>
          <cell r="J8785" t="str">
            <v>1312F4311220126</v>
          </cell>
          <cell r="K8785" t="str">
            <v>资源产业路</v>
          </cell>
          <cell r="L8785" t="str">
            <v>三类地区</v>
          </cell>
          <cell r="M8785"/>
          <cell r="N8785" t="str">
            <v>其他</v>
          </cell>
          <cell r="O8785" t="str">
            <v>大庙口镇韭菜村楠竹产业基地</v>
          </cell>
          <cell r="R8785" t="str">
            <v>0</v>
          </cell>
          <cell r="S8785" t="str">
            <v>6(4.5)</v>
          </cell>
          <cell r="T8785" t="str">
            <v>无</v>
          </cell>
          <cell r="U8785">
            <v>0</v>
          </cell>
          <cell r="V8785">
            <v>1.92</v>
          </cell>
          <cell r="W8785">
            <v>1.92</v>
          </cell>
        </row>
        <row r="8786">
          <cell r="I8786" t="str">
            <v>东安季丰专业种植合作社公路新建</v>
          </cell>
          <cell r="J8786" t="str">
            <v>1312F4311220012</v>
          </cell>
          <cell r="K8786" t="str">
            <v>资源产业路</v>
          </cell>
          <cell r="L8786" t="str">
            <v>三类地区</v>
          </cell>
          <cell r="M8786"/>
          <cell r="N8786" t="str">
            <v>新建</v>
          </cell>
          <cell r="O8786" t="str">
            <v>东安季丰专业种植合作社</v>
          </cell>
          <cell r="R8786" t="str">
            <v>3.5</v>
          </cell>
          <cell r="S8786" t="str">
            <v>6(5)</v>
          </cell>
          <cell r="T8786" t="str">
            <v>c355431122</v>
          </cell>
          <cell r="U8786">
            <v>0</v>
          </cell>
          <cell r="V8786">
            <v>2.74</v>
          </cell>
          <cell r="W8786">
            <v>2.74</v>
          </cell>
        </row>
        <row r="8787">
          <cell r="I8787" t="str">
            <v>东安县陈氏生猪养殖产业园公路</v>
          </cell>
          <cell r="J8787" t="str">
            <v>1312F4311220122</v>
          </cell>
          <cell r="K8787" t="str">
            <v>资源产业路</v>
          </cell>
          <cell r="L8787" t="str">
            <v>三类地区</v>
          </cell>
          <cell r="M8787"/>
          <cell r="N8787" t="str">
            <v>新建</v>
          </cell>
          <cell r="O8787" t="str">
            <v>东安县陈氏生猪养殖产业园</v>
          </cell>
          <cell r="R8787" t="str">
            <v>0</v>
          </cell>
          <cell r="S8787" t="str">
            <v>6(4.5)</v>
          </cell>
          <cell r="T8787" t="str">
            <v>无</v>
          </cell>
          <cell r="U8787">
            <v>0</v>
          </cell>
          <cell r="V8787">
            <v>0.76</v>
          </cell>
          <cell r="W8787">
            <v>0.76</v>
          </cell>
        </row>
        <row r="8788">
          <cell r="I8788" t="str">
            <v>东安县邓氏油茶农民专业合作社公路</v>
          </cell>
          <cell r="J8788" t="str">
            <v>1312F4311220121</v>
          </cell>
          <cell r="K8788" t="str">
            <v>资源产业路</v>
          </cell>
          <cell r="L8788" t="str">
            <v>三类地区</v>
          </cell>
          <cell r="M8788"/>
          <cell r="N8788" t="str">
            <v>新建</v>
          </cell>
          <cell r="O8788" t="str">
            <v>东安县邓氏油茶农民专业合作社</v>
          </cell>
          <cell r="R8788" t="str">
            <v>0</v>
          </cell>
          <cell r="S8788" t="str">
            <v>6(5)</v>
          </cell>
          <cell r="T8788" t="str">
            <v>无</v>
          </cell>
          <cell r="U8788">
            <v>0</v>
          </cell>
          <cell r="V8788">
            <v>3.11</v>
          </cell>
          <cell r="W8788">
            <v>3.11</v>
          </cell>
        </row>
        <row r="8789">
          <cell r="I8789" t="str">
            <v>东安县九风岭特色种养农民专业合作社公路</v>
          </cell>
          <cell r="J8789" t="str">
            <v>1312F4311220027</v>
          </cell>
          <cell r="K8789" t="str">
            <v>资源产业路</v>
          </cell>
          <cell r="L8789" t="str">
            <v>三类地区</v>
          </cell>
          <cell r="M8789"/>
          <cell r="N8789" t="str">
            <v>新建</v>
          </cell>
          <cell r="O8789" t="str">
            <v>东安县九风岭特色种养农民专业合作社</v>
          </cell>
          <cell r="R8789" t="str">
            <v>0</v>
          </cell>
          <cell r="S8789" t="str">
            <v>6(5)</v>
          </cell>
          <cell r="T8789" t="str">
            <v>C610431122</v>
          </cell>
          <cell r="U8789">
            <v>0</v>
          </cell>
          <cell r="V8789">
            <v>2.65</v>
          </cell>
          <cell r="W8789">
            <v>2.65</v>
          </cell>
        </row>
        <row r="8790">
          <cell r="I8790" t="str">
            <v>东安县腾达种养专业合作社公路</v>
          </cell>
          <cell r="J8790" t="str">
            <v>1312F4311220028</v>
          </cell>
          <cell r="K8790" t="str">
            <v>资源产业路</v>
          </cell>
          <cell r="L8790" t="str">
            <v>三类地区</v>
          </cell>
          <cell r="M8790"/>
          <cell r="N8790" t="str">
            <v>新建</v>
          </cell>
          <cell r="O8790" t="str">
            <v>东安县腾达种养专业合作社</v>
          </cell>
          <cell r="R8790" t="str">
            <v>0</v>
          </cell>
          <cell r="S8790" t="str">
            <v>6(5)</v>
          </cell>
          <cell r="T8790" t="str">
            <v>无</v>
          </cell>
          <cell r="U8790">
            <v>0</v>
          </cell>
          <cell r="V8790">
            <v>1.98</v>
          </cell>
          <cell r="W8790">
            <v>1.98</v>
          </cell>
        </row>
        <row r="8791">
          <cell r="I8791" t="str">
            <v>东安县肖家岭村竹木加工合作社公路</v>
          </cell>
          <cell r="J8791" t="str">
            <v>1312F4311220029</v>
          </cell>
          <cell r="K8791" t="str">
            <v>资源产业路</v>
          </cell>
          <cell r="L8791" t="str">
            <v>三类地区</v>
          </cell>
          <cell r="M8791"/>
          <cell r="N8791" t="str">
            <v>升级改造（提质改造）</v>
          </cell>
          <cell r="O8791" t="str">
            <v>东安县肖家岭村竹木加工合作社</v>
          </cell>
          <cell r="R8791" t="str">
            <v>3.5</v>
          </cell>
          <cell r="S8791" t="str">
            <v>6(5)</v>
          </cell>
          <cell r="T8791" t="str">
            <v>C620431122</v>
          </cell>
          <cell r="U8791">
            <v>0</v>
          </cell>
          <cell r="V8791">
            <v>3.59</v>
          </cell>
          <cell r="W8791">
            <v>3.59</v>
          </cell>
        </row>
        <row r="8792">
          <cell r="I8792" t="str">
            <v>东安湘安种养专业合作社改建公路</v>
          </cell>
          <cell r="J8792" t="str">
            <v>1312F4311220026</v>
          </cell>
          <cell r="K8792" t="str">
            <v>资源产业路</v>
          </cell>
          <cell r="L8792" t="str">
            <v>三类地区</v>
          </cell>
          <cell r="M8792"/>
          <cell r="N8792" t="str">
            <v>新建</v>
          </cell>
          <cell r="O8792" t="str">
            <v>东安湘安种养专业合作社</v>
          </cell>
          <cell r="R8792" t="str">
            <v>3.5</v>
          </cell>
          <cell r="S8792" t="str">
            <v>6</v>
          </cell>
          <cell r="T8792" t="str">
            <v>c512431122</v>
          </cell>
          <cell r="U8792">
            <v>0</v>
          </cell>
          <cell r="V8792">
            <v>4.43</v>
          </cell>
          <cell r="W8792">
            <v>4.43</v>
          </cell>
        </row>
        <row r="8793">
          <cell r="I8793" t="str">
            <v>端桥铺村胡江村蔬菜种植产业园公路</v>
          </cell>
          <cell r="J8793" t="str">
            <v>1312F4311220118</v>
          </cell>
          <cell r="K8793" t="str">
            <v>资源产业路</v>
          </cell>
          <cell r="L8793" t="str">
            <v>三类地区</v>
          </cell>
          <cell r="M8793"/>
          <cell r="N8793" t="str">
            <v>新建</v>
          </cell>
          <cell r="O8793" t="str">
            <v>端桥铺村胡江村蔬菜种植产业园</v>
          </cell>
          <cell r="R8793" t="str">
            <v>0</v>
          </cell>
          <cell r="S8793" t="str">
            <v>6(4.5)</v>
          </cell>
          <cell r="T8793" t="str">
            <v>无</v>
          </cell>
          <cell r="U8793">
            <v>0</v>
          </cell>
          <cell r="V8793">
            <v>1.5</v>
          </cell>
          <cell r="W8793">
            <v>1.5</v>
          </cell>
        </row>
        <row r="8794">
          <cell r="I8794" t="str">
            <v>端桥铺镇杨梓洞村生态鸡养殖基地公路</v>
          </cell>
          <cell r="J8794" t="str">
            <v>1312F4311220140</v>
          </cell>
          <cell r="K8794" t="str">
            <v>资源产业路</v>
          </cell>
          <cell r="L8794" t="str">
            <v>三类地区</v>
          </cell>
          <cell r="M8794"/>
          <cell r="N8794" t="str">
            <v>新建</v>
          </cell>
          <cell r="O8794" t="str">
            <v>端桥铺镇杨梓洞伍小军农业有限公司</v>
          </cell>
          <cell r="R8794" t="str">
            <v>3</v>
          </cell>
          <cell r="S8794" t="str">
            <v>6(4.5)</v>
          </cell>
          <cell r="T8794" t="str">
            <v>无</v>
          </cell>
          <cell r="U8794">
            <v>0</v>
          </cell>
          <cell r="V8794">
            <v>3.363</v>
          </cell>
          <cell r="W8794">
            <v>3.363</v>
          </cell>
        </row>
        <row r="8795">
          <cell r="I8795" t="str">
            <v>端桥铺镇洲江村杂塘冲特色养殖产业园公路</v>
          </cell>
          <cell r="J8795" t="str">
            <v>1312F4311220120</v>
          </cell>
          <cell r="K8795" t="str">
            <v>资源产业路</v>
          </cell>
          <cell r="L8795" t="str">
            <v>三类地区</v>
          </cell>
          <cell r="M8795"/>
          <cell r="N8795" t="str">
            <v>新建</v>
          </cell>
          <cell r="O8795" t="str">
            <v>端桥铺镇洲江村杂塘冲特色养殖产业</v>
          </cell>
          <cell r="R8795" t="str">
            <v>0</v>
          </cell>
          <cell r="S8795" t="str">
            <v>6(4.5)</v>
          </cell>
          <cell r="T8795" t="str">
            <v>无</v>
          </cell>
          <cell r="U8795">
            <v>0</v>
          </cell>
          <cell r="V8795">
            <v>2.02</v>
          </cell>
          <cell r="W8795">
            <v>2.02</v>
          </cell>
        </row>
        <row r="8796">
          <cell r="I8796" t="str">
            <v>广塘枻橘产业园燕子精品水果产业园公路</v>
          </cell>
          <cell r="J8796" t="str">
            <v>1312F4311220071</v>
          </cell>
          <cell r="K8796" t="str">
            <v>资源产业路</v>
          </cell>
          <cell r="L8796" t="str">
            <v>三类地区</v>
          </cell>
          <cell r="M8796"/>
          <cell r="N8796" t="str">
            <v>新建</v>
          </cell>
          <cell r="O8796" t="str">
            <v>广塘枻橘产业园燕子精品水果产业园</v>
          </cell>
          <cell r="R8796" t="str">
            <v>0</v>
          </cell>
          <cell r="S8796" t="str">
            <v>6(5)</v>
          </cell>
          <cell r="T8796" t="str">
            <v>无</v>
          </cell>
          <cell r="U8796">
            <v>0</v>
          </cell>
          <cell r="V8796">
            <v>2.62</v>
          </cell>
          <cell r="W8796">
            <v>2.62</v>
          </cell>
        </row>
        <row r="8797">
          <cell r="I8797" t="str">
            <v>横塘镇大力山村种养基地公路</v>
          </cell>
          <cell r="J8797" t="str">
            <v>1312F4311220148</v>
          </cell>
          <cell r="K8797" t="str">
            <v>资源产业路</v>
          </cell>
          <cell r="L8797" t="str">
            <v>三类地区</v>
          </cell>
          <cell r="M8797"/>
          <cell r="N8797" t="str">
            <v>新建</v>
          </cell>
          <cell r="O8797" t="str">
            <v>东安县大力山村农民专业合作社</v>
          </cell>
          <cell r="R8797" t="str">
            <v>3.5</v>
          </cell>
          <cell r="S8797" t="str">
            <v>6(4.5)</v>
          </cell>
          <cell r="T8797" t="str">
            <v>无</v>
          </cell>
          <cell r="U8797">
            <v>0</v>
          </cell>
          <cell r="V8797">
            <v>3.048</v>
          </cell>
          <cell r="W8797">
            <v>3.048</v>
          </cell>
        </row>
        <row r="8798">
          <cell r="I8798" t="str">
            <v>横塘镇狮子铺生态珍贵花卉苗木产业园公路</v>
          </cell>
          <cell r="J8798" t="str">
            <v>1312F4311220130</v>
          </cell>
          <cell r="K8798" t="str">
            <v>资源产业路</v>
          </cell>
          <cell r="L8798" t="str">
            <v>三类地区</v>
          </cell>
          <cell r="M8798"/>
          <cell r="N8798" t="str">
            <v>新建</v>
          </cell>
          <cell r="O8798" t="str">
            <v>横塘镇狮子铺生态珍贵花卉苗木产业园</v>
          </cell>
          <cell r="R8798" t="str">
            <v>4.5</v>
          </cell>
          <cell r="S8798" t="str">
            <v>6</v>
          </cell>
          <cell r="T8798" t="str">
            <v>无</v>
          </cell>
          <cell r="U8798">
            <v>0</v>
          </cell>
          <cell r="V8798">
            <v>2.2999999999999998</v>
          </cell>
          <cell r="W8798">
            <v>2.2999999999999998</v>
          </cell>
        </row>
        <row r="8799">
          <cell r="I8799" t="str">
            <v>横塘镇旺冲村种养基地公路</v>
          </cell>
          <cell r="J8799" t="str">
            <v>1312F4311000006</v>
          </cell>
          <cell r="K8799" t="str">
            <v>资源产业路</v>
          </cell>
          <cell r="L8799" t="str">
            <v>三类地区</v>
          </cell>
          <cell r="M8799"/>
          <cell r="N8799" t="str">
            <v>新建</v>
          </cell>
          <cell r="O8799" t="str">
            <v>东安县旺冲农民专业合作社</v>
          </cell>
          <cell r="R8799" t="str">
            <v>2</v>
          </cell>
          <cell r="S8799" t="str">
            <v>6(4.5)</v>
          </cell>
          <cell r="T8799" t="str">
            <v>无</v>
          </cell>
          <cell r="U8799">
            <v>0</v>
          </cell>
          <cell r="V8799">
            <v>0.52600000000000002</v>
          </cell>
          <cell r="W8799">
            <v>0.52600000000000002</v>
          </cell>
        </row>
        <row r="8800">
          <cell r="I8800" t="str">
            <v>弘飞生态农业产业园公路</v>
          </cell>
          <cell r="J8800" t="str">
            <v>1312F4311220010</v>
          </cell>
          <cell r="K8800" t="str">
            <v>资源产业路</v>
          </cell>
          <cell r="L8800" t="str">
            <v>三类地区</v>
          </cell>
          <cell r="M8800"/>
          <cell r="N8800" t="str">
            <v>新建</v>
          </cell>
          <cell r="O8800" t="str">
            <v>弘飞生态农业产业园</v>
          </cell>
          <cell r="R8800" t="str">
            <v>3.5</v>
          </cell>
          <cell r="S8800" t="str">
            <v>6.5</v>
          </cell>
          <cell r="T8800" t="str">
            <v>无</v>
          </cell>
          <cell r="U8800">
            <v>0</v>
          </cell>
          <cell r="V8800">
            <v>4.13</v>
          </cell>
          <cell r="W8800">
            <v>4.13</v>
          </cell>
        </row>
        <row r="8801">
          <cell r="I8801" t="str">
            <v>湖南德园众创科技园公路提质改造</v>
          </cell>
          <cell r="J8801" t="str">
            <v>1312F4311220004</v>
          </cell>
          <cell r="K8801" t="str">
            <v>资源产业路</v>
          </cell>
          <cell r="L8801" t="str">
            <v>三类地区</v>
          </cell>
          <cell r="M8801"/>
          <cell r="N8801" t="str">
            <v>升级改造（提质改造）</v>
          </cell>
          <cell r="O8801" t="str">
            <v>湖南德园众创科技园</v>
          </cell>
          <cell r="R8801" t="str">
            <v>3.5</v>
          </cell>
          <cell r="S8801" t="str">
            <v>6(5)</v>
          </cell>
          <cell r="T8801" t="str">
            <v>Y673431122</v>
          </cell>
          <cell r="U8801">
            <v>0</v>
          </cell>
          <cell r="V8801">
            <v>5.88</v>
          </cell>
          <cell r="W8801">
            <v>5.88</v>
          </cell>
        </row>
        <row r="8802">
          <cell r="I8802" t="str">
            <v>湖南省禾福现代农业综合体发展园公路扩建</v>
          </cell>
          <cell r="J8802" t="str">
            <v>1312F4311220005</v>
          </cell>
          <cell r="K8802" t="str">
            <v>资源产业路</v>
          </cell>
          <cell r="L8802" t="str">
            <v>三类地区</v>
          </cell>
          <cell r="M8802"/>
          <cell r="N8802" t="str">
            <v>新建</v>
          </cell>
          <cell r="O8802" t="str">
            <v>湖南省禾福现代农业综合体发展园</v>
          </cell>
          <cell r="R8802" t="str">
            <v>4.5</v>
          </cell>
          <cell r="S8802" t="str">
            <v>6</v>
          </cell>
          <cell r="T8802" t="str">
            <v>无</v>
          </cell>
          <cell r="U8802">
            <v>0</v>
          </cell>
          <cell r="V8802">
            <v>11.5</v>
          </cell>
          <cell r="W8802">
            <v>11.5</v>
          </cell>
        </row>
        <row r="8803">
          <cell r="I8803" t="str">
            <v>湖塘脐橙产业园公路</v>
          </cell>
          <cell r="J8803" t="str">
            <v>1312F4311220113</v>
          </cell>
          <cell r="K8803" t="str">
            <v>资源产业路</v>
          </cell>
          <cell r="L8803" t="str">
            <v>三类地区</v>
          </cell>
          <cell r="M8803"/>
          <cell r="N8803" t="str">
            <v>新建</v>
          </cell>
          <cell r="O8803" t="str">
            <v>湖塘脐橙产业园</v>
          </cell>
          <cell r="R8803" t="str">
            <v>1</v>
          </cell>
          <cell r="S8803" t="str">
            <v>6(5)</v>
          </cell>
          <cell r="T8803" t="str">
            <v>无</v>
          </cell>
          <cell r="U8803">
            <v>0</v>
          </cell>
          <cell r="V8803">
            <v>0.91</v>
          </cell>
          <cell r="W8803">
            <v>0.91</v>
          </cell>
        </row>
        <row r="8804">
          <cell r="I8804" t="str">
            <v>湖塘生猪养殖产业园公路</v>
          </cell>
          <cell r="J8804" t="str">
            <v>1312F4311220097</v>
          </cell>
          <cell r="K8804" t="str">
            <v>资源产业路</v>
          </cell>
          <cell r="L8804" t="str">
            <v>三类地区</v>
          </cell>
          <cell r="M8804"/>
          <cell r="N8804" t="str">
            <v>新建</v>
          </cell>
          <cell r="O8804" t="str">
            <v xml:space="preserve">湖塘生猪养殖产业园 </v>
          </cell>
          <cell r="R8804" t="str">
            <v>0</v>
          </cell>
          <cell r="S8804" t="str">
            <v>6(5)</v>
          </cell>
          <cell r="T8804" t="str">
            <v>无</v>
          </cell>
          <cell r="U8804">
            <v>0</v>
          </cell>
          <cell r="V8804">
            <v>0.63</v>
          </cell>
          <cell r="W8804">
            <v>0.63</v>
          </cell>
        </row>
        <row r="8805">
          <cell r="I8805" t="str">
            <v>家岭特色林业产业园公路</v>
          </cell>
          <cell r="J8805" t="str">
            <v>1312F4311220057</v>
          </cell>
          <cell r="K8805" t="str">
            <v>资源产业路</v>
          </cell>
          <cell r="L8805" t="str">
            <v>三类地区</v>
          </cell>
          <cell r="M8805"/>
          <cell r="N8805" t="str">
            <v>新建</v>
          </cell>
          <cell r="O8805" t="str">
            <v>家岭特色林业产业园</v>
          </cell>
          <cell r="R8805" t="str">
            <v>0</v>
          </cell>
          <cell r="S8805" t="str">
            <v>6(5)</v>
          </cell>
          <cell r="T8805" t="str">
            <v>无</v>
          </cell>
          <cell r="U8805">
            <v>0</v>
          </cell>
          <cell r="V8805">
            <v>2.58</v>
          </cell>
          <cell r="W8805">
            <v>2.58</v>
          </cell>
        </row>
        <row r="8806">
          <cell r="I8806" t="str">
            <v>加隽特色旱粮食品产业园公路</v>
          </cell>
          <cell r="J8806" t="str">
            <v>1312F4311220060</v>
          </cell>
          <cell r="K8806" t="str">
            <v>资源产业路</v>
          </cell>
          <cell r="L8806" t="str">
            <v>三类地区</v>
          </cell>
          <cell r="M8806"/>
          <cell r="N8806" t="str">
            <v>新建</v>
          </cell>
          <cell r="O8806" t="str">
            <v>加隽特色旱粮食品产业园</v>
          </cell>
          <cell r="R8806" t="str">
            <v>0</v>
          </cell>
          <cell r="S8806" t="str">
            <v>6(4.5)</v>
          </cell>
          <cell r="T8806" t="str">
            <v>无</v>
          </cell>
          <cell r="U8806">
            <v>0</v>
          </cell>
          <cell r="V8806">
            <v>1.99</v>
          </cell>
          <cell r="W8806">
            <v>1.99</v>
          </cell>
        </row>
        <row r="8807">
          <cell r="I8807" t="str">
            <v>界牌养殖产业园公路</v>
          </cell>
          <cell r="J8807" t="str">
            <v>1312F4311220114</v>
          </cell>
          <cell r="K8807" t="str">
            <v>资源产业路</v>
          </cell>
          <cell r="L8807" t="str">
            <v>三类地区</v>
          </cell>
          <cell r="M8807"/>
          <cell r="N8807" t="str">
            <v>新建</v>
          </cell>
          <cell r="O8807" t="str">
            <v xml:space="preserve"> 界牌养殖产业园</v>
          </cell>
          <cell r="R8807" t="str">
            <v>2.5</v>
          </cell>
          <cell r="S8807" t="str">
            <v>6(4.5)</v>
          </cell>
          <cell r="T8807" t="str">
            <v>无</v>
          </cell>
          <cell r="U8807">
            <v>0</v>
          </cell>
          <cell r="V8807">
            <v>3.14</v>
          </cell>
          <cell r="W8807">
            <v>3.14</v>
          </cell>
        </row>
        <row r="8808">
          <cell r="I8808" t="str">
            <v>金色农业种养产业园公路</v>
          </cell>
          <cell r="J8808" t="str">
            <v>1312F4311220056</v>
          </cell>
          <cell r="K8808" t="str">
            <v>资源产业路</v>
          </cell>
          <cell r="L8808" t="str">
            <v>三类地区</v>
          </cell>
          <cell r="M8808"/>
          <cell r="N8808" t="str">
            <v>新建</v>
          </cell>
          <cell r="O8808" t="str">
            <v>金色农业种养产业园</v>
          </cell>
          <cell r="R8808" t="str">
            <v>4.5</v>
          </cell>
          <cell r="S8808" t="str">
            <v>6(5)</v>
          </cell>
          <cell r="T8808" t="str">
            <v>无</v>
          </cell>
          <cell r="U8808">
            <v>0</v>
          </cell>
          <cell r="V8808">
            <v>1.24</v>
          </cell>
          <cell r="W8808">
            <v>1.24</v>
          </cell>
        </row>
        <row r="8809">
          <cell r="I8809" t="str">
            <v>金易德蔬菜产业园公路新建</v>
          </cell>
          <cell r="J8809" t="str">
            <v>1312F4311220008</v>
          </cell>
          <cell r="K8809" t="str">
            <v>资源产业路</v>
          </cell>
          <cell r="L8809" t="str">
            <v>三类地区</v>
          </cell>
          <cell r="M8809"/>
          <cell r="N8809" t="str">
            <v>新建</v>
          </cell>
          <cell r="O8809" t="str">
            <v>金易德蔬菜产业园</v>
          </cell>
          <cell r="R8809" t="str">
            <v>0</v>
          </cell>
          <cell r="S8809" t="str">
            <v>6.5</v>
          </cell>
          <cell r="T8809" t="str">
            <v>无</v>
          </cell>
          <cell r="U8809">
            <v>0</v>
          </cell>
          <cell r="V8809">
            <v>4.16</v>
          </cell>
          <cell r="W8809">
            <v>4.16</v>
          </cell>
        </row>
        <row r="8810">
          <cell r="I8810" t="str">
            <v>金易德油茶产业园公路</v>
          </cell>
          <cell r="J8810" t="str">
            <v>1312F4311220104</v>
          </cell>
          <cell r="K8810" t="str">
            <v>资源产业路</v>
          </cell>
          <cell r="L8810" t="str">
            <v>三类地区</v>
          </cell>
          <cell r="M8810"/>
          <cell r="N8810" t="str">
            <v>新建</v>
          </cell>
          <cell r="O8810" t="str">
            <v>金易德油茶产业园</v>
          </cell>
          <cell r="R8810" t="str">
            <v>2.5</v>
          </cell>
          <cell r="S8810" t="str">
            <v>6(4.5)</v>
          </cell>
          <cell r="T8810" t="str">
            <v>无</v>
          </cell>
          <cell r="U8810">
            <v>0</v>
          </cell>
          <cell r="V8810">
            <v>2.72</v>
          </cell>
          <cell r="W8810">
            <v>2.72</v>
          </cell>
        </row>
        <row r="8811">
          <cell r="I8811" t="str">
            <v>金源养殖产业园公路</v>
          </cell>
          <cell r="J8811" t="str">
            <v>1312F4311220107</v>
          </cell>
          <cell r="K8811" t="str">
            <v>资源产业路</v>
          </cell>
          <cell r="L8811" t="str">
            <v>三类地区</v>
          </cell>
          <cell r="M8811"/>
          <cell r="N8811" t="str">
            <v>新建</v>
          </cell>
          <cell r="O8811" t="str">
            <v>金源养殖产业园</v>
          </cell>
          <cell r="R8811" t="str">
            <v>2.5</v>
          </cell>
          <cell r="S8811" t="str">
            <v>6(4.5)</v>
          </cell>
          <cell r="T8811" t="str">
            <v>无</v>
          </cell>
          <cell r="U8811">
            <v>0</v>
          </cell>
          <cell r="V8811">
            <v>0.74</v>
          </cell>
          <cell r="W8811">
            <v>0.74</v>
          </cell>
        </row>
        <row r="8812">
          <cell r="I8812" t="str">
            <v>金枧农业种养产业园公路</v>
          </cell>
          <cell r="J8812" t="str">
            <v>1312F4311220079</v>
          </cell>
          <cell r="K8812" t="str">
            <v>资源产业路</v>
          </cell>
          <cell r="L8812" t="str">
            <v>三类地区</v>
          </cell>
          <cell r="M8812"/>
          <cell r="N8812" t="str">
            <v>新建</v>
          </cell>
          <cell r="O8812" t="str">
            <v>金枧农业种养产业园</v>
          </cell>
          <cell r="R8812" t="str">
            <v>3.5</v>
          </cell>
          <cell r="S8812" t="str">
            <v>6(5)</v>
          </cell>
          <cell r="T8812" t="str">
            <v>无</v>
          </cell>
          <cell r="U8812">
            <v>0</v>
          </cell>
          <cell r="V8812">
            <v>1.06</v>
          </cell>
          <cell r="W8812">
            <v>1.06</v>
          </cell>
        </row>
        <row r="8813">
          <cell r="I8813" t="str">
            <v>井头圩镇大义村生态东安鸡养殖基地公路</v>
          </cell>
          <cell r="J8813" t="str">
            <v>1312F4311220128</v>
          </cell>
          <cell r="K8813" t="str">
            <v>资源产业路</v>
          </cell>
          <cell r="L8813" t="str">
            <v>三类地区</v>
          </cell>
          <cell r="M8813"/>
          <cell r="N8813" t="str">
            <v>新建</v>
          </cell>
          <cell r="O8813" t="str">
            <v>井头圩镇大义村生态东安鸡养殖基地</v>
          </cell>
          <cell r="R8813" t="str">
            <v>0</v>
          </cell>
          <cell r="S8813" t="str">
            <v>6(4.5)</v>
          </cell>
          <cell r="T8813" t="str">
            <v>无</v>
          </cell>
          <cell r="U8813">
            <v>0</v>
          </cell>
          <cell r="V8813">
            <v>2.2000000000000002</v>
          </cell>
          <cell r="W8813">
            <v>2.2000000000000002</v>
          </cell>
        </row>
        <row r="8814">
          <cell r="I8814" t="str">
            <v>井头圩镇界牌村养殖基地公路</v>
          </cell>
          <cell r="J8814" t="str">
            <v>1312F4311220133</v>
          </cell>
          <cell r="K8814" t="str">
            <v>资源产业路</v>
          </cell>
          <cell r="L8814" t="str">
            <v>三类地区</v>
          </cell>
          <cell r="M8814"/>
          <cell r="N8814" t="str">
            <v>新建</v>
          </cell>
          <cell r="O8814" t="str">
            <v>井头圩镇界牌村养殖基地</v>
          </cell>
          <cell r="R8814" t="str">
            <v>3.5</v>
          </cell>
          <cell r="S8814" t="str">
            <v>6(4.5)</v>
          </cell>
          <cell r="T8814" t="str">
            <v>无</v>
          </cell>
          <cell r="U8814">
            <v>0</v>
          </cell>
          <cell r="V8814">
            <v>1.079</v>
          </cell>
          <cell r="W8814">
            <v>1.079</v>
          </cell>
        </row>
        <row r="8815">
          <cell r="I8815" t="str">
            <v>井头圩镇群山村养殖基地公路</v>
          </cell>
          <cell r="J8815" t="str">
            <v>1312F4311220135</v>
          </cell>
          <cell r="K8815" t="str">
            <v>资源产业路</v>
          </cell>
          <cell r="L8815" t="str">
            <v>三类地区</v>
          </cell>
          <cell r="M8815"/>
          <cell r="N8815" t="str">
            <v>新建</v>
          </cell>
          <cell r="O8815" t="str">
            <v>井头圩镇群山村养殖基地</v>
          </cell>
          <cell r="R8815" t="str">
            <v>0</v>
          </cell>
          <cell r="S8815" t="str">
            <v>6(4.5)</v>
          </cell>
          <cell r="T8815" t="str">
            <v>无</v>
          </cell>
          <cell r="U8815">
            <v>0</v>
          </cell>
          <cell r="V8815">
            <v>3.0139999999999998</v>
          </cell>
          <cell r="W8815">
            <v>3.0139999999999998</v>
          </cell>
        </row>
        <row r="8816">
          <cell r="I8816" t="str">
            <v>井头圩镇石板铺卿氏种养基地公路</v>
          </cell>
          <cell r="J8816" t="str">
            <v>1312F4311220147</v>
          </cell>
          <cell r="K8816" t="str">
            <v>资源产业路</v>
          </cell>
          <cell r="L8816" t="str">
            <v>三类地区</v>
          </cell>
          <cell r="M8816"/>
          <cell r="N8816" t="str">
            <v>新建</v>
          </cell>
          <cell r="O8816" t="str">
            <v>东安卿乐农业开发有限公司</v>
          </cell>
          <cell r="R8816" t="str">
            <v>3.5</v>
          </cell>
          <cell r="S8816" t="str">
            <v>6(4.5)</v>
          </cell>
          <cell r="T8816" t="str">
            <v>无</v>
          </cell>
          <cell r="U8816">
            <v>0</v>
          </cell>
          <cell r="V8816">
            <v>2.8959999999999999</v>
          </cell>
          <cell r="W8816">
            <v>2.8959999999999999</v>
          </cell>
        </row>
        <row r="8817">
          <cell r="I8817" t="str">
            <v>井头圩镇霞栖生态林业、农业基地公路</v>
          </cell>
          <cell r="J8817" t="str">
            <v>1312F4311220145</v>
          </cell>
          <cell r="K8817" t="str">
            <v>资源产业路</v>
          </cell>
          <cell r="L8817" t="str">
            <v>三类地区</v>
          </cell>
          <cell r="M8817"/>
          <cell r="N8817" t="str">
            <v>新建</v>
          </cell>
          <cell r="O8817" t="str">
            <v>东安县霞栖农业开发有限公司</v>
          </cell>
          <cell r="R8817" t="str">
            <v>2</v>
          </cell>
          <cell r="S8817" t="str">
            <v>6(4.5)</v>
          </cell>
          <cell r="T8817" t="str">
            <v>无</v>
          </cell>
          <cell r="U8817">
            <v>0</v>
          </cell>
          <cell r="V8817">
            <v>3.1259999999999999</v>
          </cell>
          <cell r="W8817">
            <v>3.1259999999999999</v>
          </cell>
        </row>
        <row r="8818">
          <cell r="I8818" t="str">
            <v>井头圩镇新滕花塘生态种养殖基地公路</v>
          </cell>
          <cell r="J8818" t="str">
            <v>1312F4311220143</v>
          </cell>
          <cell r="K8818" t="str">
            <v>资源产业路</v>
          </cell>
          <cell r="L8818" t="str">
            <v>三类地区</v>
          </cell>
          <cell r="M8818"/>
          <cell r="N8818" t="str">
            <v>新建</v>
          </cell>
          <cell r="O8818" t="str">
            <v>东安县新滕花塘农业开发有限公司</v>
          </cell>
          <cell r="R8818" t="str">
            <v>3.5</v>
          </cell>
          <cell r="S8818" t="str">
            <v>6(4.5)</v>
          </cell>
          <cell r="T8818" t="str">
            <v>无</v>
          </cell>
          <cell r="U8818">
            <v>0</v>
          </cell>
          <cell r="V8818">
            <v>3.3580000000000001</v>
          </cell>
          <cell r="W8818">
            <v>3.3580000000000001</v>
          </cell>
        </row>
        <row r="8819">
          <cell r="I8819" t="str">
            <v>井头圩镇袁家冲养殖基地公路</v>
          </cell>
          <cell r="J8819" t="str">
            <v>1312F4311220144</v>
          </cell>
          <cell r="K8819" t="str">
            <v>资源产业路</v>
          </cell>
          <cell r="L8819" t="str">
            <v>三类地区</v>
          </cell>
          <cell r="M8819"/>
          <cell r="N8819" t="str">
            <v>新建</v>
          </cell>
          <cell r="O8819" t="str">
            <v>东安县袁家冲农民专业合作社</v>
          </cell>
          <cell r="R8819" t="str">
            <v>3.5</v>
          </cell>
          <cell r="S8819" t="str">
            <v>6(4.5)</v>
          </cell>
          <cell r="T8819" t="str">
            <v>无</v>
          </cell>
          <cell r="U8819">
            <v>0</v>
          </cell>
          <cell r="V8819">
            <v>0.89800000000000002</v>
          </cell>
          <cell r="W8819">
            <v>0.89800000000000002</v>
          </cell>
        </row>
        <row r="8820">
          <cell r="I8820" t="str">
            <v>井头圩镇云凤村葡萄、东安鸡基地公路</v>
          </cell>
          <cell r="J8820" t="str">
            <v>1312F4311220134</v>
          </cell>
          <cell r="K8820" t="str">
            <v>资源产业路</v>
          </cell>
          <cell r="L8820" t="str">
            <v>三类地区</v>
          </cell>
          <cell r="M8820"/>
          <cell r="N8820" t="str">
            <v>新建</v>
          </cell>
          <cell r="O8820" t="str">
            <v>井头圩镇云凤村葡萄、东安鸡基地</v>
          </cell>
          <cell r="R8820" t="str">
            <v>0</v>
          </cell>
          <cell r="S8820" t="str">
            <v>6(4.5)</v>
          </cell>
          <cell r="T8820" t="str">
            <v>无</v>
          </cell>
          <cell r="U8820">
            <v>0</v>
          </cell>
          <cell r="V8820">
            <v>3.585</v>
          </cell>
          <cell r="W8820">
            <v>3.585</v>
          </cell>
        </row>
        <row r="8821">
          <cell r="I8821" t="str">
            <v>井头圩镇邬家田氏生态种养基地公路</v>
          </cell>
          <cell r="J8821" t="str">
            <v>1312F4311220146</v>
          </cell>
          <cell r="K8821" t="str">
            <v>资源产业路</v>
          </cell>
          <cell r="L8821" t="str">
            <v>三类地区</v>
          </cell>
          <cell r="M8821"/>
          <cell r="N8821" t="str">
            <v>新建</v>
          </cell>
          <cell r="O8821" t="str">
            <v>东安县田氏种养业开发有限公司</v>
          </cell>
          <cell r="R8821" t="str">
            <v>3.5</v>
          </cell>
          <cell r="S8821" t="str">
            <v>6(4.5)</v>
          </cell>
          <cell r="T8821" t="str">
            <v>无</v>
          </cell>
          <cell r="U8821">
            <v>0</v>
          </cell>
          <cell r="V8821">
            <v>1.915</v>
          </cell>
          <cell r="W8821">
            <v>1.915</v>
          </cell>
        </row>
        <row r="8822">
          <cell r="I8822" t="str">
            <v>九风岭楠竹产业园公路</v>
          </cell>
          <cell r="J8822" t="str">
            <v>1312F4311220054</v>
          </cell>
          <cell r="K8822" t="str">
            <v>资源产业路</v>
          </cell>
          <cell r="L8822" t="str">
            <v>三类地区</v>
          </cell>
          <cell r="M8822"/>
          <cell r="N8822" t="str">
            <v>新建</v>
          </cell>
          <cell r="O8822" t="str">
            <v>九风岭楠竹产业园</v>
          </cell>
          <cell r="R8822" t="str">
            <v>0</v>
          </cell>
          <cell r="S8822" t="str">
            <v>6(5)</v>
          </cell>
          <cell r="T8822" t="str">
            <v>无</v>
          </cell>
          <cell r="U8822">
            <v>0</v>
          </cell>
          <cell r="V8822">
            <v>0.81</v>
          </cell>
          <cell r="W8822">
            <v>0.81</v>
          </cell>
        </row>
        <row r="8823">
          <cell r="I8823" t="str">
            <v>九龙岩东安鸡养殖产业园公路</v>
          </cell>
          <cell r="J8823" t="str">
            <v>1312F4311220095</v>
          </cell>
          <cell r="K8823" t="str">
            <v>资源产业路</v>
          </cell>
          <cell r="L8823" t="str">
            <v>三类地区</v>
          </cell>
          <cell r="M8823"/>
          <cell r="N8823" t="str">
            <v>新建</v>
          </cell>
          <cell r="O8823" t="str">
            <v>九龙岩东安鸡养殖产业园</v>
          </cell>
          <cell r="R8823" t="str">
            <v>3.5</v>
          </cell>
          <cell r="S8823" t="str">
            <v>6(4.5)</v>
          </cell>
          <cell r="T8823" t="str">
            <v>无</v>
          </cell>
          <cell r="U8823">
            <v>0</v>
          </cell>
          <cell r="V8823">
            <v>4.6100000000000003</v>
          </cell>
          <cell r="W8823">
            <v>4.6100000000000003</v>
          </cell>
        </row>
        <row r="8824">
          <cell r="I8824" t="str">
            <v>九龙岩水果产业园公路</v>
          </cell>
          <cell r="J8824" t="str">
            <v>1312F4311220093</v>
          </cell>
          <cell r="K8824" t="str">
            <v>资源产业路</v>
          </cell>
          <cell r="L8824" t="str">
            <v>三类地区</v>
          </cell>
          <cell r="M8824"/>
          <cell r="N8824" t="str">
            <v>新建</v>
          </cell>
          <cell r="O8824" t="str">
            <v>九龙岩水果产业园</v>
          </cell>
          <cell r="R8824" t="str">
            <v>3.5</v>
          </cell>
          <cell r="S8824" t="str">
            <v>6(5)</v>
          </cell>
          <cell r="T8824" t="str">
            <v>无</v>
          </cell>
          <cell r="U8824">
            <v>0</v>
          </cell>
          <cell r="V8824">
            <v>0.8</v>
          </cell>
          <cell r="W8824">
            <v>0.8</v>
          </cell>
        </row>
        <row r="8825">
          <cell r="I8825" t="str">
            <v>岭上人柑橘特色产业园公路</v>
          </cell>
          <cell r="J8825" t="str">
            <v>1312F4311220070</v>
          </cell>
          <cell r="K8825" t="str">
            <v>资源产业路</v>
          </cell>
          <cell r="L8825" t="str">
            <v>三类地区</v>
          </cell>
          <cell r="M8825"/>
          <cell r="N8825" t="str">
            <v>新建</v>
          </cell>
          <cell r="O8825" t="str">
            <v>岭上人柑橘特色产业园</v>
          </cell>
          <cell r="R8825" t="str">
            <v>0</v>
          </cell>
          <cell r="S8825" t="str">
            <v>6(5)</v>
          </cell>
          <cell r="T8825" t="str">
            <v>无</v>
          </cell>
          <cell r="U8825">
            <v>0</v>
          </cell>
          <cell r="V8825">
            <v>1.77</v>
          </cell>
          <cell r="W8825">
            <v>1.77</v>
          </cell>
        </row>
        <row r="8826">
          <cell r="I8826" t="str">
            <v>芦洪市镇枫塘村特色种养产业园公路</v>
          </cell>
          <cell r="J8826" t="str">
            <v>1312F4311220131</v>
          </cell>
          <cell r="K8826" t="str">
            <v>资源产业路</v>
          </cell>
          <cell r="L8826" t="str">
            <v>三类地区</v>
          </cell>
          <cell r="M8826"/>
          <cell r="N8826" t="str">
            <v>新建</v>
          </cell>
          <cell r="O8826" t="str">
            <v>芦洪市镇枫塘村特色种养产业园</v>
          </cell>
          <cell r="R8826" t="str">
            <v>3.5</v>
          </cell>
          <cell r="S8826" t="str">
            <v>6</v>
          </cell>
          <cell r="T8826" t="str">
            <v>无</v>
          </cell>
          <cell r="U8826">
            <v>0</v>
          </cell>
          <cell r="V8826">
            <v>2.81</v>
          </cell>
          <cell r="W8826">
            <v>2.81</v>
          </cell>
        </row>
        <row r="8827">
          <cell r="I8827" t="str">
            <v>芦洪市镇石施村莲藕特色种植基地产业园公路</v>
          </cell>
          <cell r="J8827" t="str">
            <v>1312F4311220119</v>
          </cell>
          <cell r="K8827" t="str">
            <v>资源产业路</v>
          </cell>
          <cell r="L8827" t="str">
            <v>三类地区</v>
          </cell>
          <cell r="M8827"/>
          <cell r="N8827" t="str">
            <v>新建</v>
          </cell>
          <cell r="O8827" t="str">
            <v>芦洪市镇石施村莲藕特色种植基地产业园</v>
          </cell>
          <cell r="R8827" t="str">
            <v>0</v>
          </cell>
          <cell r="S8827" t="str">
            <v>6(4.5)</v>
          </cell>
          <cell r="T8827" t="str">
            <v>无</v>
          </cell>
          <cell r="U8827">
            <v>0</v>
          </cell>
          <cell r="V8827">
            <v>1.1399999999999999</v>
          </cell>
          <cell r="W8827">
            <v>1.1399999999999999</v>
          </cell>
        </row>
        <row r="8828">
          <cell r="I8828" t="str">
            <v>芦洪市镇溪洲生态东安鸡养殖基地公路</v>
          </cell>
          <cell r="J8828" t="str">
            <v>1312F4311220137</v>
          </cell>
          <cell r="K8828" t="str">
            <v>资源产业路</v>
          </cell>
          <cell r="L8828" t="str">
            <v>三类地区</v>
          </cell>
          <cell r="M8828"/>
          <cell r="N8828" t="str">
            <v>新建</v>
          </cell>
          <cell r="O8828" t="str">
            <v>溪洲生态东安鸡养殖有限公司</v>
          </cell>
          <cell r="R8828" t="str">
            <v>3.5</v>
          </cell>
          <cell r="S8828" t="str">
            <v>6(4.5)</v>
          </cell>
          <cell r="T8828" t="str">
            <v>无</v>
          </cell>
          <cell r="U8828">
            <v>0</v>
          </cell>
          <cell r="V8828">
            <v>2.4329999999999998</v>
          </cell>
          <cell r="W8828">
            <v>2.4329999999999998</v>
          </cell>
        </row>
        <row r="8829">
          <cell r="I8829" t="str">
            <v>芦江农产品加工产业园公路</v>
          </cell>
          <cell r="J8829" t="str">
            <v>1312F4311220088</v>
          </cell>
          <cell r="K8829" t="str">
            <v>资源产业路</v>
          </cell>
          <cell r="L8829" t="str">
            <v>三类地区</v>
          </cell>
          <cell r="M8829"/>
          <cell r="N8829" t="str">
            <v>新建</v>
          </cell>
          <cell r="O8829" t="str">
            <v>芦江农产品加工产业园</v>
          </cell>
          <cell r="R8829" t="str">
            <v>3.5</v>
          </cell>
          <cell r="S8829" t="str">
            <v>6(5)</v>
          </cell>
          <cell r="T8829" t="str">
            <v>无</v>
          </cell>
          <cell r="U8829">
            <v>0</v>
          </cell>
          <cell r="V8829">
            <v>2.2000000000000002</v>
          </cell>
          <cell r="W8829">
            <v>2.2000000000000002</v>
          </cell>
        </row>
        <row r="8830">
          <cell r="I8830" t="str">
            <v>鹿马桥镇楼脚坪杉木种植基地产业园公路</v>
          </cell>
          <cell r="J8830" t="str">
            <v>1312F4311220129</v>
          </cell>
          <cell r="K8830" t="str">
            <v>资源产业路</v>
          </cell>
          <cell r="L8830" t="str">
            <v>三类地区</v>
          </cell>
          <cell r="M8830"/>
          <cell r="N8830" t="str">
            <v>新建</v>
          </cell>
          <cell r="O8830" t="str">
            <v>鹿马桥镇楼脚坪杉木种植基地产业园</v>
          </cell>
          <cell r="R8830" t="str">
            <v>4.5</v>
          </cell>
          <cell r="S8830" t="str">
            <v>6</v>
          </cell>
          <cell r="T8830" t="str">
            <v>无</v>
          </cell>
          <cell r="U8830">
            <v>0</v>
          </cell>
          <cell r="V8830">
            <v>1.79</v>
          </cell>
          <cell r="W8830">
            <v>1.79</v>
          </cell>
        </row>
        <row r="8831">
          <cell r="I8831" t="str">
            <v>鹿马桥镇毛塘村种养基地公路</v>
          </cell>
          <cell r="J8831" t="str">
            <v>1312F4311220142</v>
          </cell>
          <cell r="K8831" t="str">
            <v>资源产业路</v>
          </cell>
          <cell r="L8831" t="str">
            <v>三类地区</v>
          </cell>
          <cell r="M8831"/>
          <cell r="N8831" t="str">
            <v>新建</v>
          </cell>
          <cell r="O8831" t="str">
            <v>鹿马桥镇毛塘村种养基地</v>
          </cell>
          <cell r="R8831" t="str">
            <v>3.5</v>
          </cell>
          <cell r="S8831" t="str">
            <v>6(4.5)</v>
          </cell>
          <cell r="T8831" t="str">
            <v>无</v>
          </cell>
          <cell r="U8831">
            <v>0</v>
          </cell>
          <cell r="V8831">
            <v>3.1030000000000002</v>
          </cell>
          <cell r="W8831">
            <v>3.1030000000000002</v>
          </cell>
        </row>
        <row r="8832">
          <cell r="I8832" t="str">
            <v>绿园农林生态珍贵花卉苗木产业园公路</v>
          </cell>
          <cell r="J8832" t="str">
            <v>1312F4311220041</v>
          </cell>
          <cell r="K8832" t="str">
            <v>资源产业路</v>
          </cell>
          <cell r="L8832" t="str">
            <v>三类地区</v>
          </cell>
          <cell r="M8832"/>
          <cell r="N8832" t="str">
            <v>新建</v>
          </cell>
          <cell r="O8832" t="str">
            <v>绿园农林生态珍贵花卉苗木产业园</v>
          </cell>
          <cell r="R8832" t="str">
            <v>3.5</v>
          </cell>
          <cell r="S8832" t="str">
            <v>6(5)</v>
          </cell>
          <cell r="T8832" t="str">
            <v>无</v>
          </cell>
          <cell r="U8832">
            <v>0</v>
          </cell>
          <cell r="V8832">
            <v>0.28999999999999998</v>
          </cell>
          <cell r="W8832">
            <v>0.28999999999999998</v>
          </cell>
        </row>
        <row r="8833">
          <cell r="I8833" t="str">
            <v>绿之源特色食品产业园公路</v>
          </cell>
          <cell r="J8833" t="str">
            <v>1312F4311220034</v>
          </cell>
          <cell r="K8833" t="str">
            <v>资源产业路</v>
          </cell>
          <cell r="L8833" t="str">
            <v>三类地区</v>
          </cell>
          <cell r="M8833"/>
          <cell r="N8833" t="str">
            <v>新建</v>
          </cell>
          <cell r="O8833" t="str">
            <v>绿之源特色食品产业园</v>
          </cell>
          <cell r="R8833" t="str">
            <v>3.5</v>
          </cell>
          <cell r="S8833" t="str">
            <v>6(5)</v>
          </cell>
          <cell r="T8833" t="str">
            <v>无</v>
          </cell>
          <cell r="U8833">
            <v>0</v>
          </cell>
          <cell r="V8833">
            <v>1.01</v>
          </cell>
          <cell r="W8833">
            <v>1.01</v>
          </cell>
        </row>
        <row r="8834">
          <cell r="I8834" t="str">
            <v>满未名优柑橘产业园公路</v>
          </cell>
          <cell r="J8834" t="str">
            <v>1312F4311220065</v>
          </cell>
          <cell r="K8834" t="str">
            <v>资源产业路</v>
          </cell>
          <cell r="L8834" t="str">
            <v>三类地区</v>
          </cell>
          <cell r="M8834"/>
          <cell r="N8834" t="str">
            <v>新建</v>
          </cell>
          <cell r="O8834" t="str">
            <v xml:space="preserve">  满未名优柑橘产业园 </v>
          </cell>
          <cell r="R8834" t="str">
            <v>3.5</v>
          </cell>
          <cell r="S8834" t="str">
            <v>6(4.5)</v>
          </cell>
          <cell r="T8834" t="str">
            <v>Y543431122</v>
          </cell>
          <cell r="U8834">
            <v>0</v>
          </cell>
          <cell r="V8834">
            <v>6.4779999999999998</v>
          </cell>
          <cell r="W8834">
            <v>6.4779999999999998</v>
          </cell>
        </row>
        <row r="8835">
          <cell r="I8835" t="str">
            <v>梅花鹿特种养殖产业园公路</v>
          </cell>
          <cell r="J8835" t="str">
            <v>1312F4311220045</v>
          </cell>
          <cell r="K8835" t="str">
            <v>资源产业路</v>
          </cell>
          <cell r="L8835" t="str">
            <v>三类地区</v>
          </cell>
          <cell r="M8835"/>
          <cell r="N8835" t="str">
            <v>新建</v>
          </cell>
          <cell r="O8835" t="str">
            <v>梅花鹿特种养殖产业园</v>
          </cell>
          <cell r="R8835" t="str">
            <v>3.5</v>
          </cell>
          <cell r="S8835" t="str">
            <v>6(5)</v>
          </cell>
          <cell r="T8835" t="str">
            <v>无</v>
          </cell>
          <cell r="U8835">
            <v>0</v>
          </cell>
          <cell r="V8835">
            <v>0.48</v>
          </cell>
          <cell r="W8835">
            <v>0.48</v>
          </cell>
        </row>
        <row r="8836">
          <cell r="I8836" t="str">
            <v>梦成现代农业东安鸡特色养殖产业园改建公路</v>
          </cell>
          <cell r="J8836" t="str">
            <v>1312F4311220019</v>
          </cell>
          <cell r="K8836" t="str">
            <v>资源产业路</v>
          </cell>
          <cell r="L8836" t="str">
            <v>三类地区</v>
          </cell>
          <cell r="M8836"/>
          <cell r="N8836" t="str">
            <v>新建</v>
          </cell>
          <cell r="O8836" t="str">
            <v>梦成现代农业东安鸡特色养殖产业园</v>
          </cell>
          <cell r="R8836" t="str">
            <v>3.5</v>
          </cell>
          <cell r="S8836" t="str">
            <v>6(5)</v>
          </cell>
          <cell r="T8836" t="str">
            <v>Y769431122</v>
          </cell>
          <cell r="U8836">
            <v>0</v>
          </cell>
          <cell r="V8836">
            <v>3.84</v>
          </cell>
          <cell r="W8836">
            <v>3.84</v>
          </cell>
        </row>
        <row r="8837">
          <cell r="I8837" t="str">
            <v>民旺养殖产业园公路</v>
          </cell>
          <cell r="J8837" t="str">
            <v>1312F4311220040</v>
          </cell>
          <cell r="K8837" t="str">
            <v>资源产业路</v>
          </cell>
          <cell r="L8837" t="str">
            <v>三类地区</v>
          </cell>
          <cell r="M8837"/>
          <cell r="N8837" t="str">
            <v>新建</v>
          </cell>
          <cell r="O8837" t="str">
            <v>民旺养殖产业园</v>
          </cell>
          <cell r="R8837" t="str">
            <v>3.5</v>
          </cell>
          <cell r="S8837" t="str">
            <v>6(5)</v>
          </cell>
          <cell r="T8837" t="str">
            <v>无</v>
          </cell>
          <cell r="U8837">
            <v>0</v>
          </cell>
          <cell r="V8837">
            <v>0.7</v>
          </cell>
          <cell r="W8837">
            <v>0.7</v>
          </cell>
        </row>
        <row r="8838">
          <cell r="I8838" t="str">
            <v>悯农特色养殖产业园公路</v>
          </cell>
          <cell r="J8838" t="str">
            <v>1312F4311220086</v>
          </cell>
          <cell r="K8838" t="str">
            <v>资源产业路</v>
          </cell>
          <cell r="L8838" t="str">
            <v>三类地区</v>
          </cell>
          <cell r="M8838"/>
          <cell r="N8838" t="str">
            <v>新建</v>
          </cell>
          <cell r="O8838" t="str">
            <v>悯农特色养殖产业园</v>
          </cell>
          <cell r="R8838" t="str">
            <v>2.5</v>
          </cell>
          <cell r="S8838" t="str">
            <v>6(4.5)</v>
          </cell>
          <cell r="T8838" t="str">
            <v>无</v>
          </cell>
          <cell r="U8838">
            <v>0</v>
          </cell>
          <cell r="V8838">
            <v>1.85</v>
          </cell>
          <cell r="W8838">
            <v>1.85</v>
          </cell>
        </row>
        <row r="8839">
          <cell r="I8839" t="str">
            <v>南桥镇兰头村东安鸡养殖基地公路</v>
          </cell>
          <cell r="J8839" t="str">
            <v>1312F4311220141</v>
          </cell>
          <cell r="K8839" t="str">
            <v>资源产业路</v>
          </cell>
          <cell r="L8839" t="str">
            <v>三类地区</v>
          </cell>
          <cell r="M8839"/>
          <cell r="N8839" t="str">
            <v>新建</v>
          </cell>
          <cell r="O8839" t="str">
            <v>东安县兰头村农民专业合作社</v>
          </cell>
          <cell r="R8839" t="str">
            <v>3.5</v>
          </cell>
          <cell r="S8839" t="str">
            <v>6(4.5)</v>
          </cell>
          <cell r="T8839" t="str">
            <v>无</v>
          </cell>
          <cell r="U8839">
            <v>0</v>
          </cell>
          <cell r="V8839">
            <v>1.3440000000000001</v>
          </cell>
          <cell r="W8839">
            <v>1.3440000000000001</v>
          </cell>
        </row>
        <row r="8840">
          <cell r="I8840" t="str">
            <v>七里坪农林科技示范园公路</v>
          </cell>
          <cell r="J8840" t="str">
            <v>1312F4311220048</v>
          </cell>
          <cell r="K8840" t="str">
            <v>资源产业路</v>
          </cell>
          <cell r="L8840" t="str">
            <v>三类地区</v>
          </cell>
          <cell r="M8840"/>
          <cell r="N8840" t="str">
            <v>新建</v>
          </cell>
          <cell r="O8840" t="str">
            <v>七里坪农林科技示范园</v>
          </cell>
          <cell r="R8840" t="str">
            <v>0</v>
          </cell>
          <cell r="S8840" t="str">
            <v>6(5)</v>
          </cell>
          <cell r="T8840" t="str">
            <v>无</v>
          </cell>
          <cell r="U8840">
            <v>0</v>
          </cell>
          <cell r="V8840">
            <v>0.9</v>
          </cell>
          <cell r="W8840">
            <v>0.9</v>
          </cell>
        </row>
        <row r="8841">
          <cell r="I8841" t="str">
            <v>千沃生猪养殖产业园公路</v>
          </cell>
          <cell r="J8841" t="str">
            <v>1312F4311220051</v>
          </cell>
          <cell r="K8841" t="str">
            <v>资源产业路</v>
          </cell>
          <cell r="L8841" t="str">
            <v>三类地区</v>
          </cell>
          <cell r="M8841"/>
          <cell r="N8841" t="str">
            <v>新建</v>
          </cell>
          <cell r="O8841" t="str">
            <v>千沃生猪养殖产业园</v>
          </cell>
          <cell r="R8841" t="str">
            <v>0</v>
          </cell>
          <cell r="S8841" t="str">
            <v>6(5)</v>
          </cell>
          <cell r="T8841" t="str">
            <v>无</v>
          </cell>
          <cell r="U8841">
            <v>0</v>
          </cell>
          <cell r="V8841">
            <v>2.8</v>
          </cell>
          <cell r="W8841">
            <v>2.8</v>
          </cell>
        </row>
        <row r="8842">
          <cell r="I8842" t="str">
            <v>丘丘葡萄产业园连接路</v>
          </cell>
          <cell r="J8842" t="str">
            <v>1312F4311220053</v>
          </cell>
          <cell r="K8842" t="str">
            <v>资源产业路</v>
          </cell>
          <cell r="L8842" t="str">
            <v>三类地区</v>
          </cell>
          <cell r="M8842"/>
          <cell r="N8842" t="str">
            <v>新建</v>
          </cell>
          <cell r="O8842" t="str">
            <v>丘丘葡萄基地产业园</v>
          </cell>
          <cell r="R8842" t="str">
            <v>4.5</v>
          </cell>
          <cell r="S8842" t="str">
            <v>6(5)</v>
          </cell>
          <cell r="T8842" t="str">
            <v>无</v>
          </cell>
          <cell r="U8842">
            <v>0</v>
          </cell>
          <cell r="V8842">
            <v>0.84</v>
          </cell>
          <cell r="W8842">
            <v>0.84</v>
          </cell>
        </row>
        <row r="8843">
          <cell r="I8843" t="str">
            <v>群丰种植产业园公路</v>
          </cell>
          <cell r="J8843" t="str">
            <v>1312F4311220052</v>
          </cell>
          <cell r="K8843" t="str">
            <v>资源产业路</v>
          </cell>
          <cell r="L8843" t="str">
            <v>三类地区</v>
          </cell>
          <cell r="M8843"/>
          <cell r="N8843" t="str">
            <v>新建</v>
          </cell>
          <cell r="O8843" t="str">
            <v>群丰种植产业园</v>
          </cell>
          <cell r="R8843" t="str">
            <v>0</v>
          </cell>
          <cell r="S8843" t="str">
            <v>6(4.5)</v>
          </cell>
          <cell r="T8843" t="str">
            <v>无</v>
          </cell>
          <cell r="U8843">
            <v>0</v>
          </cell>
          <cell r="V8843">
            <v>2.02</v>
          </cell>
          <cell r="W8843">
            <v>2.02</v>
          </cell>
        </row>
        <row r="8844">
          <cell r="I8844" t="str">
            <v>润安沃柑种植产业园公路</v>
          </cell>
          <cell r="J8844" t="str">
            <v>1312F4311220038</v>
          </cell>
          <cell r="K8844" t="str">
            <v>资源产业路</v>
          </cell>
          <cell r="L8844" t="str">
            <v>三类地区</v>
          </cell>
          <cell r="M8844"/>
          <cell r="N8844" t="str">
            <v>升级改造（提质改造）</v>
          </cell>
          <cell r="O8844" t="str">
            <v>润安沃柑种植产业园</v>
          </cell>
          <cell r="R8844" t="str">
            <v>3.5</v>
          </cell>
          <cell r="S8844" t="str">
            <v>6(4.5)</v>
          </cell>
          <cell r="T8844" t="str">
            <v>无</v>
          </cell>
          <cell r="U8844">
            <v>0</v>
          </cell>
          <cell r="V8844">
            <v>16.8</v>
          </cell>
          <cell r="W8844">
            <v>16.8</v>
          </cell>
        </row>
        <row r="8845">
          <cell r="I8845" t="str">
            <v>山水名优柑橘产业园公路</v>
          </cell>
          <cell r="J8845" t="str">
            <v>1312F4311220099</v>
          </cell>
          <cell r="K8845" t="str">
            <v>资源产业路</v>
          </cell>
          <cell r="L8845" t="str">
            <v>三类地区</v>
          </cell>
          <cell r="M8845"/>
          <cell r="N8845" t="str">
            <v>升级改造（提质改造）</v>
          </cell>
          <cell r="O8845" t="str">
            <v>山水名优柑橘产业园</v>
          </cell>
          <cell r="R8845" t="str">
            <v>3.5</v>
          </cell>
          <cell r="S8845" t="str">
            <v>6(5)</v>
          </cell>
          <cell r="T8845" t="str">
            <v>C041431122</v>
          </cell>
          <cell r="U8845">
            <v>0</v>
          </cell>
          <cell r="V8845">
            <v>1.288</v>
          </cell>
          <cell r="W8845">
            <v>1.288</v>
          </cell>
        </row>
        <row r="8846">
          <cell r="I8846" t="str">
            <v>山塘油茶产业园公路</v>
          </cell>
          <cell r="J8846" t="str">
            <v>1312F4311220108</v>
          </cell>
          <cell r="K8846" t="str">
            <v>资源产业路</v>
          </cell>
          <cell r="L8846" t="str">
            <v>三类地区</v>
          </cell>
          <cell r="M8846"/>
          <cell r="N8846" t="str">
            <v>新建</v>
          </cell>
          <cell r="O8846" t="str">
            <v>山塘油茶产业园</v>
          </cell>
          <cell r="R8846" t="str">
            <v>3.5</v>
          </cell>
          <cell r="S8846" t="str">
            <v>6(5)</v>
          </cell>
          <cell r="T8846" t="str">
            <v>无</v>
          </cell>
          <cell r="U8846">
            <v>0</v>
          </cell>
          <cell r="V8846">
            <v>2.0299999999999998</v>
          </cell>
          <cell r="W8846">
            <v>2.0299999999999998</v>
          </cell>
        </row>
        <row r="8847">
          <cell r="I8847" t="str">
            <v>石期市镇蒋家村东安鸡养殖基地公路</v>
          </cell>
          <cell r="J8847" t="str">
            <v>1312F4311220138</v>
          </cell>
          <cell r="K8847" t="str">
            <v>资源产业路</v>
          </cell>
          <cell r="L8847" t="str">
            <v>三类地区</v>
          </cell>
          <cell r="M8847"/>
          <cell r="N8847" t="str">
            <v>新建</v>
          </cell>
          <cell r="O8847" t="str">
            <v>蒋家村农业开发有限公司</v>
          </cell>
          <cell r="R8847" t="str">
            <v>3.5</v>
          </cell>
          <cell r="S8847" t="str">
            <v>6(4.5)</v>
          </cell>
          <cell r="T8847" t="str">
            <v>无</v>
          </cell>
          <cell r="U8847">
            <v>0</v>
          </cell>
          <cell r="V8847">
            <v>3.1360000000000001</v>
          </cell>
          <cell r="W8847">
            <v>3.1360000000000001</v>
          </cell>
        </row>
        <row r="8848">
          <cell r="I8848" t="str">
            <v>石塘农林科技示范园公路</v>
          </cell>
          <cell r="J8848" t="str">
            <v>1312F4311220094</v>
          </cell>
          <cell r="K8848" t="str">
            <v>资源产业路</v>
          </cell>
          <cell r="L8848" t="str">
            <v>三类地区</v>
          </cell>
          <cell r="M8848"/>
          <cell r="N8848" t="str">
            <v>新建</v>
          </cell>
          <cell r="O8848" t="str">
            <v>石塘农林科技示范园</v>
          </cell>
          <cell r="R8848" t="str">
            <v>0</v>
          </cell>
          <cell r="S8848" t="str">
            <v>6(5)</v>
          </cell>
          <cell r="T8848" t="str">
            <v>无</v>
          </cell>
          <cell r="U8848">
            <v>0</v>
          </cell>
          <cell r="V8848">
            <v>1.08</v>
          </cell>
          <cell r="W8848">
            <v>1.08</v>
          </cell>
        </row>
        <row r="8849">
          <cell r="I8849" t="str">
            <v>树德休闲农业产业园公路</v>
          </cell>
          <cell r="J8849" t="str">
            <v>1312F4311220081</v>
          </cell>
          <cell r="K8849" t="str">
            <v>资源产业路</v>
          </cell>
          <cell r="L8849" t="str">
            <v>三类地区</v>
          </cell>
          <cell r="M8849"/>
          <cell r="N8849" t="str">
            <v>新建</v>
          </cell>
          <cell r="O8849" t="str">
            <v>树德休闲农业产业园</v>
          </cell>
          <cell r="R8849" t="str">
            <v>2.5</v>
          </cell>
          <cell r="S8849" t="str">
            <v>6(4.5)</v>
          </cell>
          <cell r="T8849" t="str">
            <v>无</v>
          </cell>
          <cell r="U8849">
            <v>0</v>
          </cell>
          <cell r="V8849">
            <v>2.09</v>
          </cell>
          <cell r="W8849">
            <v>2.09</v>
          </cell>
        </row>
        <row r="8850">
          <cell r="I8850" t="str">
            <v>舜德蜜梨产业园公路</v>
          </cell>
          <cell r="J8850" t="str">
            <v>1312F4311220083</v>
          </cell>
          <cell r="K8850" t="str">
            <v>资源产业路</v>
          </cell>
          <cell r="L8850" t="str">
            <v>三类地区</v>
          </cell>
          <cell r="M8850"/>
          <cell r="N8850" t="str">
            <v>新建</v>
          </cell>
          <cell r="O8850" t="str">
            <v xml:space="preserve">舜德蜜梨产业园 </v>
          </cell>
          <cell r="R8850" t="str">
            <v>0</v>
          </cell>
          <cell r="S8850" t="str">
            <v>6(4.5)</v>
          </cell>
          <cell r="T8850" t="str">
            <v>无</v>
          </cell>
          <cell r="U8850">
            <v>0</v>
          </cell>
          <cell r="V8850">
            <v>1.52</v>
          </cell>
          <cell r="W8850">
            <v>1.52</v>
          </cell>
        </row>
        <row r="8851">
          <cell r="I8851" t="str">
            <v>舜峰白牙茶旅产业园公路</v>
          </cell>
          <cell r="J8851" t="str">
            <v>1312F4311220069</v>
          </cell>
          <cell r="K8851" t="str">
            <v>资源产业路</v>
          </cell>
          <cell r="L8851" t="str">
            <v>三类地区</v>
          </cell>
          <cell r="M8851"/>
          <cell r="N8851" t="str">
            <v>新建</v>
          </cell>
          <cell r="O8851" t="str">
            <v>舜峰白牙茶旅产业园</v>
          </cell>
          <cell r="R8851" t="str">
            <v>3.5</v>
          </cell>
          <cell r="S8851" t="str">
            <v>6(4.5)</v>
          </cell>
          <cell r="T8851" t="str">
            <v>无</v>
          </cell>
          <cell r="U8851">
            <v>0</v>
          </cell>
          <cell r="V8851">
            <v>0.88</v>
          </cell>
          <cell r="W8851">
            <v>0.88</v>
          </cell>
        </row>
        <row r="8852">
          <cell r="I8852" t="str">
            <v>舜峰蜜梨产业园公路</v>
          </cell>
          <cell r="J8852" t="str">
            <v>1312F4311220109</v>
          </cell>
          <cell r="K8852" t="str">
            <v>资源产业路</v>
          </cell>
          <cell r="L8852" t="str">
            <v>三类地区</v>
          </cell>
          <cell r="M8852"/>
          <cell r="N8852" t="str">
            <v>新建</v>
          </cell>
          <cell r="O8852" t="str">
            <v xml:space="preserve">舜峰蜜梨产业园 </v>
          </cell>
          <cell r="R8852" t="str">
            <v>2.5</v>
          </cell>
          <cell r="S8852" t="str">
            <v>6(4.5)</v>
          </cell>
          <cell r="T8852" t="str">
            <v>无</v>
          </cell>
          <cell r="U8852">
            <v>0</v>
          </cell>
          <cell r="V8852">
            <v>1.31</v>
          </cell>
          <cell r="W8852">
            <v>1.31</v>
          </cell>
        </row>
        <row r="8853">
          <cell r="I8853" t="str">
            <v>舜皇兔养殖产业园公路</v>
          </cell>
          <cell r="J8853" t="str">
            <v>1312F4311220091</v>
          </cell>
          <cell r="K8853" t="str">
            <v>资源产业路</v>
          </cell>
          <cell r="L8853" t="str">
            <v>三类地区</v>
          </cell>
          <cell r="M8853"/>
          <cell r="N8853" t="str">
            <v>新建</v>
          </cell>
          <cell r="O8853" t="str">
            <v>舜皇兔养殖产业园</v>
          </cell>
          <cell r="R8853" t="str">
            <v>3.5</v>
          </cell>
          <cell r="S8853" t="str">
            <v>6(4.5)</v>
          </cell>
          <cell r="T8853" t="str">
            <v>无</v>
          </cell>
          <cell r="U8853">
            <v>0</v>
          </cell>
          <cell r="V8853">
            <v>0.87</v>
          </cell>
          <cell r="W8853">
            <v>0.87</v>
          </cell>
        </row>
        <row r="8854">
          <cell r="I8854" t="str">
            <v>舜皇珍稀花卉产业园公路</v>
          </cell>
          <cell r="J8854" t="str">
            <v>1312F4311220100</v>
          </cell>
          <cell r="K8854" t="str">
            <v>资源产业路</v>
          </cell>
          <cell r="L8854" t="str">
            <v>三类地区</v>
          </cell>
          <cell r="M8854"/>
          <cell r="N8854" t="str">
            <v>新建</v>
          </cell>
          <cell r="O8854" t="str">
            <v>舜皇珍稀花卉产业园</v>
          </cell>
          <cell r="R8854" t="str">
            <v>2.5</v>
          </cell>
          <cell r="S8854" t="str">
            <v>6(4.5)</v>
          </cell>
          <cell r="T8854" t="str">
            <v>无</v>
          </cell>
          <cell r="U8854">
            <v>0</v>
          </cell>
          <cell r="V8854">
            <v>0.82</v>
          </cell>
          <cell r="W8854">
            <v>0.82</v>
          </cell>
        </row>
        <row r="8855">
          <cell r="I8855" t="str">
            <v>天龙生猪养殖产业园公路</v>
          </cell>
          <cell r="J8855" t="str">
            <v>1312F4311220035</v>
          </cell>
          <cell r="K8855" t="str">
            <v>资源产业路</v>
          </cell>
          <cell r="L8855" t="str">
            <v>三类地区</v>
          </cell>
          <cell r="M8855"/>
          <cell r="N8855" t="str">
            <v>升级改造（提质改造）</v>
          </cell>
          <cell r="O8855" t="str">
            <v>天龙生猪养殖</v>
          </cell>
          <cell r="R8855" t="str">
            <v>0</v>
          </cell>
          <cell r="S8855" t="str">
            <v>6(5)</v>
          </cell>
          <cell r="T8855" t="str">
            <v>无</v>
          </cell>
          <cell r="U8855">
            <v>0</v>
          </cell>
          <cell r="V8855">
            <v>1.2</v>
          </cell>
          <cell r="W8855">
            <v>1.2</v>
          </cell>
        </row>
        <row r="8856">
          <cell r="I8856" t="str">
            <v>天堂柑桔产业园公路</v>
          </cell>
          <cell r="J8856" t="str">
            <v>1312F4311220033</v>
          </cell>
          <cell r="K8856" t="str">
            <v>资源产业路</v>
          </cell>
          <cell r="L8856" t="str">
            <v>三类地区</v>
          </cell>
          <cell r="M8856"/>
          <cell r="N8856" t="str">
            <v>升级改造（提质改造）</v>
          </cell>
          <cell r="O8856" t="str">
            <v>天堂柑桔产业园</v>
          </cell>
          <cell r="R8856" t="str">
            <v>3.5</v>
          </cell>
          <cell r="S8856" t="str">
            <v>6(4.5)</v>
          </cell>
          <cell r="T8856" t="str">
            <v>C153431122</v>
          </cell>
          <cell r="U8856">
            <v>0</v>
          </cell>
          <cell r="V8856">
            <v>3.39</v>
          </cell>
          <cell r="W8856">
            <v>3.39</v>
          </cell>
        </row>
        <row r="8857">
          <cell r="I8857" t="str">
            <v>天裕生猪养殖产业园公路</v>
          </cell>
          <cell r="J8857" t="str">
            <v>1312F4311220068</v>
          </cell>
          <cell r="K8857" t="str">
            <v>资源产业路</v>
          </cell>
          <cell r="L8857" t="str">
            <v>三类地区</v>
          </cell>
          <cell r="M8857"/>
          <cell r="N8857" t="str">
            <v>升级改造（提质改造）</v>
          </cell>
          <cell r="O8857" t="str">
            <v>天裕生猪养殖产业园</v>
          </cell>
          <cell r="R8857" t="str">
            <v>0</v>
          </cell>
          <cell r="S8857" t="str">
            <v>6(5)</v>
          </cell>
          <cell r="T8857" t="str">
            <v>无</v>
          </cell>
          <cell r="U8857">
            <v>0</v>
          </cell>
          <cell r="V8857">
            <v>0.82</v>
          </cell>
          <cell r="W8857">
            <v>0.82</v>
          </cell>
        </row>
        <row r="8858">
          <cell r="I8858" t="str">
            <v>天元农业产业园公路</v>
          </cell>
          <cell r="J8858" t="str">
            <v>1312F4311220066</v>
          </cell>
          <cell r="K8858" t="str">
            <v>资源产业路</v>
          </cell>
          <cell r="L8858" t="str">
            <v>三类地区</v>
          </cell>
          <cell r="M8858"/>
          <cell r="N8858" t="str">
            <v>新建</v>
          </cell>
          <cell r="O8858" t="str">
            <v>天元农业产业园</v>
          </cell>
          <cell r="R8858" t="str">
            <v>0</v>
          </cell>
          <cell r="S8858" t="str">
            <v>6(5)</v>
          </cell>
          <cell r="T8858" t="str">
            <v>无</v>
          </cell>
          <cell r="U8858">
            <v>0</v>
          </cell>
          <cell r="V8858">
            <v>1.78</v>
          </cell>
          <cell r="W8858">
            <v>1.78</v>
          </cell>
        </row>
        <row r="8859">
          <cell r="I8859" t="str">
            <v>田心特色种养产业园公路</v>
          </cell>
          <cell r="J8859" t="str">
            <v>1312F4311220084</v>
          </cell>
          <cell r="K8859" t="str">
            <v>资源产业路</v>
          </cell>
          <cell r="L8859" t="str">
            <v>三类地区</v>
          </cell>
          <cell r="M8859"/>
          <cell r="N8859" t="str">
            <v>新建</v>
          </cell>
          <cell r="O8859" t="str">
            <v>田心特色种养产业园</v>
          </cell>
          <cell r="R8859" t="str">
            <v>3.5</v>
          </cell>
          <cell r="S8859" t="str">
            <v>6(5)</v>
          </cell>
          <cell r="T8859" t="str">
            <v>无</v>
          </cell>
          <cell r="U8859">
            <v>0</v>
          </cell>
          <cell r="V8859">
            <v>0.97</v>
          </cell>
          <cell r="W8859">
            <v>0.97</v>
          </cell>
        </row>
        <row r="8860">
          <cell r="I8860" t="str">
            <v>田中特色种养产业园公路</v>
          </cell>
          <cell r="J8860" t="str">
            <v>1312F4311220059</v>
          </cell>
          <cell r="K8860" t="str">
            <v>资源产业路</v>
          </cell>
          <cell r="L8860" t="str">
            <v>三类地区</v>
          </cell>
          <cell r="M8860"/>
          <cell r="N8860" t="str">
            <v>新建</v>
          </cell>
          <cell r="O8860" t="str">
            <v>田中特色种养产业园</v>
          </cell>
          <cell r="R8860" t="str">
            <v>3.5</v>
          </cell>
          <cell r="S8860" t="str">
            <v>6(5)</v>
          </cell>
          <cell r="T8860" t="str">
            <v>无</v>
          </cell>
          <cell r="U8860">
            <v>0</v>
          </cell>
          <cell r="V8860">
            <v>2.6</v>
          </cell>
          <cell r="W8860">
            <v>2.6</v>
          </cell>
        </row>
        <row r="8861">
          <cell r="I8861" t="str">
            <v>文广岩综合开发园新建公路</v>
          </cell>
          <cell r="J8861" t="str">
            <v>1312F4311220007</v>
          </cell>
          <cell r="K8861" t="str">
            <v>资源产业路</v>
          </cell>
          <cell r="L8861" t="str">
            <v>三类地区</v>
          </cell>
          <cell r="M8861"/>
          <cell r="N8861" t="str">
            <v>新建</v>
          </cell>
          <cell r="O8861" t="str">
            <v>文广岩综合开发园</v>
          </cell>
          <cell r="R8861" t="str">
            <v>0</v>
          </cell>
          <cell r="S8861" t="str">
            <v>6(5)</v>
          </cell>
          <cell r="T8861" t="str">
            <v>无</v>
          </cell>
          <cell r="U8861">
            <v>0</v>
          </cell>
          <cell r="V8861">
            <v>4.42</v>
          </cell>
          <cell r="W8861">
            <v>4.42</v>
          </cell>
        </row>
        <row r="8862">
          <cell r="I8862" t="str">
            <v>五一绿色养殖产业园公路</v>
          </cell>
          <cell r="J8862" t="str">
            <v>1312F4311220103</v>
          </cell>
          <cell r="K8862" t="str">
            <v>资源产业路</v>
          </cell>
          <cell r="L8862" t="str">
            <v>三类地区</v>
          </cell>
          <cell r="M8862"/>
          <cell r="N8862" t="str">
            <v>新建</v>
          </cell>
          <cell r="O8862" t="str">
            <v xml:space="preserve">五一绿色养殖产业园 </v>
          </cell>
          <cell r="R8862" t="str">
            <v>0</v>
          </cell>
          <cell r="S8862" t="str">
            <v>6(5)</v>
          </cell>
          <cell r="T8862" t="str">
            <v>无</v>
          </cell>
          <cell r="U8862">
            <v>0</v>
          </cell>
          <cell r="V8862">
            <v>1.92</v>
          </cell>
          <cell r="W8862">
            <v>1.92</v>
          </cell>
        </row>
        <row r="8863">
          <cell r="I8863" t="str">
            <v>溪源蔬菜标准化产业园公路</v>
          </cell>
          <cell r="J8863" t="str">
            <v>1312F4311220092</v>
          </cell>
          <cell r="K8863" t="str">
            <v>资源产业路</v>
          </cell>
          <cell r="L8863" t="str">
            <v>三类地区</v>
          </cell>
          <cell r="M8863"/>
          <cell r="N8863" t="str">
            <v>新建</v>
          </cell>
          <cell r="O8863" t="str">
            <v>溪源蔬菜标准化产业园</v>
          </cell>
          <cell r="R8863" t="str">
            <v>3.5</v>
          </cell>
          <cell r="S8863" t="str">
            <v>6(5)</v>
          </cell>
          <cell r="T8863" t="str">
            <v>无</v>
          </cell>
          <cell r="U8863">
            <v>0</v>
          </cell>
          <cell r="V8863">
            <v>2</v>
          </cell>
          <cell r="W8863">
            <v>2</v>
          </cell>
        </row>
        <row r="8864">
          <cell r="I8864" t="str">
            <v>溪洲柑橘特色产业园连接路</v>
          </cell>
          <cell r="J8864" t="str">
            <v>1312F4311220039</v>
          </cell>
          <cell r="K8864" t="str">
            <v>资源产业路</v>
          </cell>
          <cell r="L8864" t="str">
            <v>三类地区</v>
          </cell>
          <cell r="M8864"/>
          <cell r="N8864" t="str">
            <v>升级改造（提质改造）</v>
          </cell>
          <cell r="O8864" t="str">
            <v xml:space="preserve">溪洲柑橘特色产业园 </v>
          </cell>
          <cell r="R8864" t="str">
            <v>3.5</v>
          </cell>
          <cell r="S8864" t="str">
            <v>6(5)</v>
          </cell>
          <cell r="T8864" t="str">
            <v>无</v>
          </cell>
          <cell r="U8864">
            <v>0</v>
          </cell>
          <cell r="V8864">
            <v>2.4</v>
          </cell>
          <cell r="W8864">
            <v>2.1</v>
          </cell>
        </row>
        <row r="8865">
          <cell r="I8865" t="str">
            <v>霞耀特色水果种植产业园公路</v>
          </cell>
          <cell r="J8865" t="str">
            <v>1312F4311220061</v>
          </cell>
          <cell r="K8865" t="str">
            <v>资源产业路</v>
          </cell>
          <cell r="L8865" t="str">
            <v>三类地区</v>
          </cell>
          <cell r="M8865"/>
          <cell r="N8865" t="str">
            <v>新建</v>
          </cell>
          <cell r="O8865" t="str">
            <v>霞耀特色水果种植产业园</v>
          </cell>
          <cell r="R8865" t="str">
            <v>0</v>
          </cell>
          <cell r="S8865" t="str">
            <v>6(5)</v>
          </cell>
          <cell r="T8865" t="str">
            <v>无</v>
          </cell>
          <cell r="U8865">
            <v>0</v>
          </cell>
          <cell r="V8865">
            <v>1.29</v>
          </cell>
          <cell r="W8865">
            <v>1.29</v>
          </cell>
        </row>
        <row r="8866">
          <cell r="I8866" t="str">
            <v>下届头油茶产业园公路</v>
          </cell>
          <cell r="J8866" t="str">
            <v>1312F4311220098</v>
          </cell>
          <cell r="K8866" t="str">
            <v>资源产业路</v>
          </cell>
          <cell r="L8866" t="str">
            <v>三类地区</v>
          </cell>
          <cell r="M8866"/>
          <cell r="N8866" t="str">
            <v>新建</v>
          </cell>
          <cell r="O8866" t="str">
            <v>下届头油茶产业园</v>
          </cell>
          <cell r="R8866" t="str">
            <v>3.5</v>
          </cell>
          <cell r="S8866" t="str">
            <v>6(5)</v>
          </cell>
          <cell r="T8866" t="str">
            <v>无</v>
          </cell>
          <cell r="U8866">
            <v>0</v>
          </cell>
          <cell r="V8866">
            <v>2.31</v>
          </cell>
          <cell r="W8866">
            <v>2.31</v>
          </cell>
        </row>
        <row r="8867">
          <cell r="I8867" t="str">
            <v>下岭国槐丰产示范园公路</v>
          </cell>
          <cell r="J8867" t="str">
            <v>1312F4311220089</v>
          </cell>
          <cell r="K8867" t="str">
            <v>资源产业路</v>
          </cell>
          <cell r="L8867" t="str">
            <v>三类地区</v>
          </cell>
          <cell r="M8867"/>
          <cell r="N8867" t="str">
            <v>新建</v>
          </cell>
          <cell r="O8867" t="str">
            <v xml:space="preserve">下岭国槐丰产示范园 </v>
          </cell>
          <cell r="R8867" t="str">
            <v>0</v>
          </cell>
          <cell r="S8867" t="str">
            <v>6(5)</v>
          </cell>
          <cell r="T8867" t="str">
            <v>无</v>
          </cell>
          <cell r="U8867">
            <v>0</v>
          </cell>
          <cell r="V8867">
            <v>1.72</v>
          </cell>
          <cell r="W8867">
            <v>1.72</v>
          </cell>
        </row>
        <row r="8868">
          <cell r="I8868" t="str">
            <v>湘安特色柑桔产业园公路</v>
          </cell>
          <cell r="J8868" t="str">
            <v>1312F4311220064</v>
          </cell>
          <cell r="K8868" t="str">
            <v>资源产业路</v>
          </cell>
          <cell r="L8868" t="str">
            <v>三类地区</v>
          </cell>
          <cell r="M8868"/>
          <cell r="N8868" t="str">
            <v>升级改造（提质改造）</v>
          </cell>
          <cell r="O8868" t="str">
            <v>湘安特色柑桔产业园</v>
          </cell>
          <cell r="R8868" t="str">
            <v>3.5</v>
          </cell>
          <cell r="S8868" t="str">
            <v>6(5)</v>
          </cell>
          <cell r="T8868" t="str">
            <v>C031431122</v>
          </cell>
          <cell r="U8868">
            <v>0</v>
          </cell>
          <cell r="V8868">
            <v>1.24</v>
          </cell>
          <cell r="W8868">
            <v>1.24</v>
          </cell>
        </row>
        <row r="8869">
          <cell r="I8869" t="str">
            <v>肖家岭油茶产业园公路</v>
          </cell>
          <cell r="J8869" t="str">
            <v>1312F4311220063</v>
          </cell>
          <cell r="K8869" t="str">
            <v>资源产业路</v>
          </cell>
          <cell r="L8869" t="str">
            <v>三类地区</v>
          </cell>
          <cell r="M8869"/>
          <cell r="N8869" t="str">
            <v>新建</v>
          </cell>
          <cell r="O8869" t="str">
            <v>肖家岭油茶产业园</v>
          </cell>
          <cell r="R8869" t="str">
            <v>3.5</v>
          </cell>
          <cell r="S8869" t="str">
            <v>6(5)</v>
          </cell>
          <cell r="T8869" t="str">
            <v>无</v>
          </cell>
          <cell r="U8869">
            <v>0</v>
          </cell>
          <cell r="V8869">
            <v>3.09</v>
          </cell>
          <cell r="W8869">
            <v>3.09</v>
          </cell>
        </row>
        <row r="8870">
          <cell r="I8870" t="str">
            <v>欣荣绿色养殖产业园公路</v>
          </cell>
          <cell r="J8870" t="str">
            <v>1312F4311220058</v>
          </cell>
          <cell r="K8870" t="str">
            <v>资源产业路</v>
          </cell>
          <cell r="L8870" t="str">
            <v>三类地区</v>
          </cell>
          <cell r="M8870"/>
          <cell r="N8870" t="str">
            <v>新建</v>
          </cell>
          <cell r="O8870" t="str">
            <v xml:space="preserve">欣荣绿色养殖产业园 </v>
          </cell>
          <cell r="R8870" t="str">
            <v>0</v>
          </cell>
          <cell r="S8870" t="str">
            <v>6(5)</v>
          </cell>
          <cell r="T8870" t="str">
            <v>无</v>
          </cell>
          <cell r="U8870">
            <v>0</v>
          </cell>
          <cell r="V8870">
            <v>1.01</v>
          </cell>
          <cell r="W8870">
            <v>1.01</v>
          </cell>
        </row>
        <row r="8871">
          <cell r="I8871" t="str">
            <v>新华养殖产业园公路</v>
          </cell>
          <cell r="J8871" t="str">
            <v>1312F4311220090</v>
          </cell>
          <cell r="K8871" t="str">
            <v>资源产业路</v>
          </cell>
          <cell r="L8871" t="str">
            <v>三类地区</v>
          </cell>
          <cell r="M8871"/>
          <cell r="N8871" t="str">
            <v>新建</v>
          </cell>
          <cell r="O8871" t="str">
            <v>新华养殖产业园</v>
          </cell>
          <cell r="R8871" t="str">
            <v>0</v>
          </cell>
          <cell r="S8871" t="str">
            <v>6(4.5)</v>
          </cell>
          <cell r="T8871" t="str">
            <v>无</v>
          </cell>
          <cell r="U8871">
            <v>0</v>
          </cell>
          <cell r="V8871">
            <v>1.3</v>
          </cell>
          <cell r="W8871">
            <v>1.3</v>
          </cell>
        </row>
        <row r="8872">
          <cell r="I8872" t="str">
            <v>新屋农格瑞养殖示范园公路</v>
          </cell>
          <cell r="J8872" t="str">
            <v>1312F4311220032</v>
          </cell>
          <cell r="K8872" t="str">
            <v>资源产业路</v>
          </cell>
          <cell r="L8872" t="str">
            <v>三类地区</v>
          </cell>
          <cell r="M8872"/>
          <cell r="N8872" t="str">
            <v>新建</v>
          </cell>
          <cell r="O8872" t="str">
            <v>新屋农格瑞养殖示范园</v>
          </cell>
          <cell r="R8872" t="str">
            <v>4.5</v>
          </cell>
          <cell r="S8872" t="str">
            <v>6(5)</v>
          </cell>
          <cell r="T8872" t="str">
            <v>Y280431122</v>
          </cell>
          <cell r="U8872">
            <v>0</v>
          </cell>
          <cell r="V8872">
            <v>2.91</v>
          </cell>
          <cell r="W8872">
            <v>2.91</v>
          </cell>
        </row>
        <row r="8873">
          <cell r="I8873" t="str">
            <v>新湘农格瑞农业有限公司园区公路</v>
          </cell>
          <cell r="J8873" t="str">
            <v>1312F4311220124</v>
          </cell>
          <cell r="K8873" t="str">
            <v>资源产业路</v>
          </cell>
          <cell r="L8873" t="str">
            <v>三类地区</v>
          </cell>
          <cell r="M8873"/>
          <cell r="N8873" t="str">
            <v>新建</v>
          </cell>
          <cell r="O8873" t="str">
            <v>新湘农格瑞农业有限公司园区</v>
          </cell>
          <cell r="R8873" t="str">
            <v>0</v>
          </cell>
          <cell r="S8873" t="str">
            <v>6(4.5)</v>
          </cell>
          <cell r="T8873" t="str">
            <v>无</v>
          </cell>
          <cell r="U8873">
            <v>0</v>
          </cell>
          <cell r="V8873">
            <v>3.39</v>
          </cell>
          <cell r="W8873">
            <v>3.39</v>
          </cell>
        </row>
        <row r="8874">
          <cell r="I8874" t="str">
            <v>新湘农格瑞养殖示范园公路</v>
          </cell>
          <cell r="J8874" t="str">
            <v>1312F4311220062</v>
          </cell>
          <cell r="K8874" t="str">
            <v>资源产业路</v>
          </cell>
          <cell r="L8874" t="str">
            <v>三类地区</v>
          </cell>
          <cell r="M8874"/>
          <cell r="N8874" t="str">
            <v>新建</v>
          </cell>
          <cell r="O8874" t="str">
            <v xml:space="preserve">新湘农格瑞养殖示范园 </v>
          </cell>
          <cell r="R8874" t="str">
            <v>0</v>
          </cell>
          <cell r="S8874" t="str">
            <v>6(5)</v>
          </cell>
          <cell r="T8874" t="str">
            <v>无</v>
          </cell>
          <cell r="U8874">
            <v>0</v>
          </cell>
          <cell r="V8874">
            <v>0.69</v>
          </cell>
          <cell r="W8874">
            <v>0.69</v>
          </cell>
        </row>
        <row r="8875">
          <cell r="I8875" t="str">
            <v>新圩江镇芦江村楠竹产业基地公路</v>
          </cell>
          <cell r="J8875" t="str">
            <v>1312F4311220127</v>
          </cell>
          <cell r="K8875" t="str">
            <v>资源产业路</v>
          </cell>
          <cell r="L8875" t="str">
            <v>三类地区</v>
          </cell>
          <cell r="M8875"/>
          <cell r="N8875" t="str">
            <v>新建</v>
          </cell>
          <cell r="O8875" t="str">
            <v>新圩江镇芦江村楠竹产业基地</v>
          </cell>
          <cell r="R8875" t="str">
            <v>0</v>
          </cell>
          <cell r="S8875" t="str">
            <v>6(4.5)</v>
          </cell>
          <cell r="T8875" t="str">
            <v>无</v>
          </cell>
          <cell r="U8875">
            <v>0</v>
          </cell>
          <cell r="V8875">
            <v>11.2</v>
          </cell>
          <cell r="W8875">
            <v>11.2</v>
          </cell>
        </row>
        <row r="8876">
          <cell r="I8876" t="str">
            <v>杨家沃柑种植产业园公路</v>
          </cell>
          <cell r="J8876" t="str">
            <v>1312F4311220106</v>
          </cell>
          <cell r="K8876" t="str">
            <v>资源产业路</v>
          </cell>
          <cell r="L8876" t="str">
            <v>三类地区</v>
          </cell>
          <cell r="M8876"/>
          <cell r="N8876" t="str">
            <v>新建</v>
          </cell>
          <cell r="O8876" t="str">
            <v>杨家沃柑种植产业园</v>
          </cell>
          <cell r="R8876" t="str">
            <v>3.5</v>
          </cell>
          <cell r="S8876" t="str">
            <v>6(5)</v>
          </cell>
          <cell r="T8876" t="str">
            <v>无</v>
          </cell>
          <cell r="U8876">
            <v>0</v>
          </cell>
          <cell r="V8876">
            <v>1.02</v>
          </cell>
          <cell r="W8876">
            <v>1.02</v>
          </cell>
        </row>
        <row r="8877">
          <cell r="I8877" t="str">
            <v>益丰生猪养殖产业园公路</v>
          </cell>
          <cell r="J8877" t="str">
            <v>1312F4311220117</v>
          </cell>
          <cell r="K8877" t="str">
            <v>资源产业路</v>
          </cell>
          <cell r="L8877" t="str">
            <v>三类地区</v>
          </cell>
          <cell r="M8877"/>
          <cell r="N8877" t="str">
            <v>新建</v>
          </cell>
          <cell r="O8877" t="str">
            <v>益丰生猪养殖产业园</v>
          </cell>
          <cell r="R8877" t="str">
            <v>0</v>
          </cell>
          <cell r="S8877" t="str">
            <v>6(5)</v>
          </cell>
          <cell r="T8877" t="str">
            <v>无</v>
          </cell>
          <cell r="U8877">
            <v>0</v>
          </cell>
          <cell r="V8877">
            <v>3.39</v>
          </cell>
          <cell r="W8877">
            <v>3.39</v>
          </cell>
        </row>
        <row r="8878">
          <cell r="I8878" t="str">
            <v>益丰油茶产业园公路</v>
          </cell>
          <cell r="J8878" t="str">
            <v>1312F4311220049</v>
          </cell>
          <cell r="K8878" t="str">
            <v>资源产业路</v>
          </cell>
          <cell r="L8878" t="str">
            <v>三类地区</v>
          </cell>
          <cell r="M8878"/>
          <cell r="N8878" t="str">
            <v>新建</v>
          </cell>
          <cell r="O8878" t="str">
            <v>益丰油茶产业园</v>
          </cell>
          <cell r="R8878" t="str">
            <v>0</v>
          </cell>
          <cell r="S8878" t="str">
            <v>6(4.5)</v>
          </cell>
          <cell r="T8878" t="str">
            <v>无</v>
          </cell>
          <cell r="U8878">
            <v>0</v>
          </cell>
          <cell r="V8878">
            <v>2.17</v>
          </cell>
          <cell r="W8878">
            <v>2.17</v>
          </cell>
        </row>
        <row r="8879">
          <cell r="I8879" t="str">
            <v>益沃生猪养殖产业园改建公路</v>
          </cell>
          <cell r="J8879" t="str">
            <v>1312F4311220018</v>
          </cell>
          <cell r="K8879" t="str">
            <v>资源产业路</v>
          </cell>
          <cell r="L8879" t="str">
            <v>三类地区</v>
          </cell>
          <cell r="M8879"/>
          <cell r="N8879" t="str">
            <v>新建</v>
          </cell>
          <cell r="O8879" t="str">
            <v>益沃生猪养殖产业园</v>
          </cell>
          <cell r="R8879" t="str">
            <v>3.5</v>
          </cell>
          <cell r="S8879" t="str">
            <v>6(5)</v>
          </cell>
          <cell r="T8879" t="str">
            <v>Y096431122</v>
          </cell>
          <cell r="U8879">
            <v>0</v>
          </cell>
          <cell r="V8879">
            <v>9</v>
          </cell>
          <cell r="W8879">
            <v>9</v>
          </cell>
        </row>
        <row r="8880">
          <cell r="I8880" t="str">
            <v>益霞油茶产业园公路</v>
          </cell>
          <cell r="J8880" t="str">
            <v>1312F4311220115</v>
          </cell>
          <cell r="K8880" t="str">
            <v>资源产业路</v>
          </cell>
          <cell r="L8880" t="str">
            <v>三类地区</v>
          </cell>
          <cell r="M8880"/>
          <cell r="N8880" t="str">
            <v>新建</v>
          </cell>
          <cell r="O8880" t="str">
            <v>益霞油茶产业园</v>
          </cell>
          <cell r="R8880" t="str">
            <v>0</v>
          </cell>
          <cell r="S8880" t="str">
            <v>6(5)</v>
          </cell>
          <cell r="T8880" t="str">
            <v>无</v>
          </cell>
          <cell r="U8880">
            <v>0</v>
          </cell>
          <cell r="V8880">
            <v>0.62</v>
          </cell>
          <cell r="W8880">
            <v>0.62</v>
          </cell>
        </row>
        <row r="8881">
          <cell r="I8881" t="str">
            <v>银沙滩特色种养产业园公路</v>
          </cell>
          <cell r="J8881" t="str">
            <v>1312F4311220037</v>
          </cell>
          <cell r="K8881" t="str">
            <v>资源产业路</v>
          </cell>
          <cell r="L8881" t="str">
            <v>三类地区</v>
          </cell>
          <cell r="M8881"/>
          <cell r="N8881" t="str">
            <v>升级改造（提质改造）</v>
          </cell>
          <cell r="O8881" t="str">
            <v>银沙滩特色种养产业园</v>
          </cell>
          <cell r="R8881" t="str">
            <v>3.5</v>
          </cell>
          <cell r="S8881" t="str">
            <v>6(5)</v>
          </cell>
          <cell r="T8881" t="str">
            <v>C339431122</v>
          </cell>
          <cell r="U8881">
            <v>0</v>
          </cell>
          <cell r="V8881">
            <v>1.1759999999999999</v>
          </cell>
          <cell r="W8881">
            <v>1.1759999999999999</v>
          </cell>
        </row>
        <row r="8882">
          <cell r="I8882" t="str">
            <v>永旺养殖产业园公路</v>
          </cell>
          <cell r="J8882" t="str">
            <v>1312F4311220043</v>
          </cell>
          <cell r="K8882" t="str">
            <v>资源产业路</v>
          </cell>
          <cell r="L8882" t="str">
            <v>三类地区</v>
          </cell>
          <cell r="M8882"/>
          <cell r="N8882" t="str">
            <v>新建</v>
          </cell>
          <cell r="O8882" t="str">
            <v xml:space="preserve"> 永旺养殖产业园</v>
          </cell>
          <cell r="R8882" t="str">
            <v>3.5</v>
          </cell>
          <cell r="S8882" t="str">
            <v>6(5)</v>
          </cell>
          <cell r="T8882" t="str">
            <v>无</v>
          </cell>
          <cell r="U8882">
            <v>0</v>
          </cell>
          <cell r="V8882">
            <v>1.58</v>
          </cell>
          <cell r="W8882">
            <v>1.58</v>
          </cell>
        </row>
        <row r="8883">
          <cell r="I8883" t="str">
            <v>永阳休闲农业产业园公路</v>
          </cell>
          <cell r="J8883" t="str">
            <v>1312F4311220055</v>
          </cell>
          <cell r="K8883" t="str">
            <v>资源产业路</v>
          </cell>
          <cell r="L8883" t="str">
            <v>三类地区</v>
          </cell>
          <cell r="M8883"/>
          <cell r="N8883" t="str">
            <v>新建</v>
          </cell>
          <cell r="O8883" t="str">
            <v>永阳休闲农业产业园</v>
          </cell>
          <cell r="R8883" t="str">
            <v>0</v>
          </cell>
          <cell r="S8883" t="str">
            <v>6(5)</v>
          </cell>
          <cell r="T8883" t="str">
            <v>无</v>
          </cell>
          <cell r="U8883">
            <v>0</v>
          </cell>
          <cell r="V8883">
            <v>0.74</v>
          </cell>
          <cell r="W8883">
            <v>0.74</v>
          </cell>
        </row>
        <row r="8884">
          <cell r="I8884" t="str">
            <v>永州德园生态农业柑橘示范产业园坪阳基地改建公路</v>
          </cell>
          <cell r="J8884" t="str">
            <v>1312F4311220023</v>
          </cell>
          <cell r="K8884" t="str">
            <v>资源产业路</v>
          </cell>
          <cell r="L8884" t="str">
            <v>三类地区</v>
          </cell>
          <cell r="M8884"/>
          <cell r="N8884" t="str">
            <v>升级改造（提质改造）</v>
          </cell>
          <cell r="O8884" t="str">
            <v>永州德园生态农业柑橘示范产业园坪阳基地</v>
          </cell>
          <cell r="R8884" t="str">
            <v>3.5</v>
          </cell>
          <cell r="S8884" t="str">
            <v>7</v>
          </cell>
          <cell r="T8884" t="str">
            <v>C046431122</v>
          </cell>
          <cell r="U8884">
            <v>0</v>
          </cell>
          <cell r="V8884">
            <v>2.2200000000000002</v>
          </cell>
          <cell r="W8884">
            <v>2.2200000000000002</v>
          </cell>
        </row>
        <row r="8885">
          <cell r="I8885" t="str">
            <v>云凤水产养殖产业园公路</v>
          </cell>
          <cell r="J8885" t="str">
            <v>1312F4311220112</v>
          </cell>
          <cell r="K8885" t="str">
            <v>资源产业路</v>
          </cell>
          <cell r="L8885" t="str">
            <v>三类地区</v>
          </cell>
          <cell r="M8885"/>
          <cell r="N8885" t="str">
            <v>新建</v>
          </cell>
          <cell r="O8885" t="str">
            <v xml:space="preserve">云凤水产养殖产业园 </v>
          </cell>
          <cell r="R8885" t="str">
            <v>2.5</v>
          </cell>
          <cell r="S8885" t="str">
            <v>6(4.5)</v>
          </cell>
          <cell r="T8885" t="str">
            <v>无</v>
          </cell>
          <cell r="U8885">
            <v>0</v>
          </cell>
          <cell r="V8885">
            <v>1.76</v>
          </cell>
          <cell r="W8885">
            <v>1.76</v>
          </cell>
        </row>
        <row r="8886">
          <cell r="I8886" t="str">
            <v>紫江休闲农业产业园公路</v>
          </cell>
          <cell r="J8886" t="str">
            <v>1312F4311220101</v>
          </cell>
          <cell r="K8886" t="str">
            <v>资源产业路</v>
          </cell>
          <cell r="L8886" t="str">
            <v>三类地区</v>
          </cell>
          <cell r="M8886"/>
          <cell r="N8886" t="str">
            <v>新建</v>
          </cell>
          <cell r="O8886" t="str">
            <v xml:space="preserve">紫江休闲农业产业园 </v>
          </cell>
          <cell r="R8886" t="str">
            <v>0</v>
          </cell>
          <cell r="S8886" t="str">
            <v>6(5)</v>
          </cell>
          <cell r="T8886" t="str">
            <v>无</v>
          </cell>
          <cell r="U8886">
            <v>0</v>
          </cell>
          <cell r="V8886">
            <v>1.95</v>
          </cell>
          <cell r="W8886">
            <v>1.95</v>
          </cell>
        </row>
        <row r="8887">
          <cell r="I8887" t="str">
            <v>紫云乡村楠竹竹木深加工产业园公路新建</v>
          </cell>
          <cell r="J8887" t="str">
            <v>1312F4311220025</v>
          </cell>
          <cell r="K8887" t="str">
            <v>资源产业路</v>
          </cell>
          <cell r="L8887" t="str">
            <v>三类地区</v>
          </cell>
          <cell r="M8887"/>
          <cell r="N8887" t="str">
            <v>新建</v>
          </cell>
          <cell r="O8887" t="str">
            <v>紫云乡村楠竹竹木深加工产业园</v>
          </cell>
          <cell r="R8887" t="str">
            <v>0</v>
          </cell>
          <cell r="S8887" t="str">
            <v>6(4.5)</v>
          </cell>
          <cell r="T8887" t="str">
            <v>无</v>
          </cell>
          <cell r="U8887">
            <v>0</v>
          </cell>
          <cell r="V8887">
            <v>2.94</v>
          </cell>
          <cell r="W8887">
            <v>2.94</v>
          </cell>
        </row>
        <row r="8888">
          <cell r="I8888" t="str">
            <v>鑫福水产养殖产业园公路</v>
          </cell>
          <cell r="J8888" t="str">
            <v>1312F4311220036</v>
          </cell>
          <cell r="K8888" t="str">
            <v>资源产业路</v>
          </cell>
          <cell r="L8888" t="str">
            <v>三类地区</v>
          </cell>
          <cell r="M8888"/>
          <cell r="N8888" t="str">
            <v>新建</v>
          </cell>
          <cell r="O8888" t="str">
            <v>鑫福水产养殖产业园</v>
          </cell>
          <cell r="R8888" t="str">
            <v>3.5</v>
          </cell>
          <cell r="S8888" t="str">
            <v>6(5)</v>
          </cell>
          <cell r="T8888" t="str">
            <v>无</v>
          </cell>
          <cell r="U8888">
            <v>0</v>
          </cell>
          <cell r="V8888">
            <v>2.13</v>
          </cell>
          <cell r="W8888">
            <v>2.13</v>
          </cell>
        </row>
        <row r="8889">
          <cell r="I8889" t="str">
            <v>茶林药王谷连接路</v>
          </cell>
          <cell r="J8889" t="str">
            <v>1312F4311230005</v>
          </cell>
          <cell r="K8889" t="str">
            <v>资源产业路</v>
          </cell>
          <cell r="L8889" t="str">
            <v>二类地区</v>
          </cell>
          <cell r="M8889" t="str">
            <v>省级贫困县</v>
          </cell>
          <cell r="N8889" t="str">
            <v>新建</v>
          </cell>
          <cell r="O8889" t="str">
            <v>药王谷</v>
          </cell>
          <cell r="R8889" t="str">
            <v>0</v>
          </cell>
          <cell r="S8889" t="str">
            <v>6</v>
          </cell>
          <cell r="T8889" t="str">
            <v>无</v>
          </cell>
          <cell r="U8889">
            <v>0</v>
          </cell>
          <cell r="V8889">
            <v>5</v>
          </cell>
          <cell r="W8889">
            <v>5</v>
          </cell>
        </row>
        <row r="8890">
          <cell r="I8890" t="str">
            <v>五里牌康养小镇对外连接道路</v>
          </cell>
          <cell r="J8890" t="str">
            <v>1312F4311230004</v>
          </cell>
          <cell r="K8890" t="str">
            <v>资源产业路</v>
          </cell>
          <cell r="L8890" t="str">
            <v>二类地区</v>
          </cell>
          <cell r="M8890" t="str">
            <v>省级贫困县</v>
          </cell>
          <cell r="N8890" t="str">
            <v>升级改造（提质改造）</v>
          </cell>
          <cell r="O8890" t="str">
            <v>康养小镇</v>
          </cell>
          <cell r="R8890" t="str">
            <v>4.5</v>
          </cell>
          <cell r="S8890" t="str">
            <v>6</v>
          </cell>
          <cell r="T8890" t="str">
            <v>Y139431123</v>
          </cell>
          <cell r="U8890">
            <v>0</v>
          </cell>
          <cell r="V8890">
            <v>8.1890000000000001</v>
          </cell>
          <cell r="W8890">
            <v>8.1890000000000001</v>
          </cell>
        </row>
        <row r="8891">
          <cell r="I8891" t="str">
            <v>道县洑水河农牧生态产业园连接路</v>
          </cell>
          <cell r="J8891" t="str">
            <v>1312F4311240001</v>
          </cell>
          <cell r="K8891" t="str">
            <v>资源产业路</v>
          </cell>
          <cell r="L8891" t="str">
            <v>三类地区</v>
          </cell>
          <cell r="M8891"/>
          <cell r="N8891" t="str">
            <v>新建</v>
          </cell>
          <cell r="O8891" t="str">
            <v>道县洑水河农牧生态产业园区</v>
          </cell>
          <cell r="S8891" t="str">
            <v>6</v>
          </cell>
          <cell r="T8891" t="str">
            <v>无</v>
          </cell>
          <cell r="U8891">
            <v>0</v>
          </cell>
          <cell r="V8891">
            <v>10.42</v>
          </cell>
          <cell r="W8891">
            <v>9.8010000000000002</v>
          </cell>
        </row>
        <row r="8892">
          <cell r="I8892" t="str">
            <v>道县爱濂莲业产业园连接路</v>
          </cell>
          <cell r="J8892" t="str">
            <v>1312F4311240025</v>
          </cell>
          <cell r="K8892" t="str">
            <v>资源产业路</v>
          </cell>
          <cell r="L8892" t="str">
            <v>三类地区</v>
          </cell>
          <cell r="M8892"/>
          <cell r="N8892" t="str">
            <v>新建</v>
          </cell>
          <cell r="O8892" t="str">
            <v>道县爱濂莲业产业园区</v>
          </cell>
          <cell r="S8892" t="str">
            <v>6</v>
          </cell>
          <cell r="T8892" t="str">
            <v>CAQ2431124</v>
          </cell>
          <cell r="U8892">
            <v>0</v>
          </cell>
          <cell r="V8892">
            <v>1.27</v>
          </cell>
          <cell r="W8892">
            <v>1.204</v>
          </cell>
        </row>
        <row r="8893">
          <cell r="I8893" t="str">
            <v>道县白芒铺镇何家养殖场连接路</v>
          </cell>
          <cell r="J8893" t="str">
            <v>1312F4311240017</v>
          </cell>
          <cell r="K8893" t="str">
            <v>资源产业路</v>
          </cell>
          <cell r="L8893" t="str">
            <v>三类地区</v>
          </cell>
          <cell r="M8893"/>
          <cell r="N8893" t="str">
            <v>新建</v>
          </cell>
          <cell r="O8893" t="str">
            <v>道县白芒铺镇何家养殖场区</v>
          </cell>
          <cell r="R8893" t="str">
            <v>0</v>
          </cell>
          <cell r="S8893" t="str">
            <v>6(5)</v>
          </cell>
          <cell r="T8893" t="str">
            <v>无</v>
          </cell>
          <cell r="U8893">
            <v>0</v>
          </cell>
          <cell r="V8893">
            <v>0.5</v>
          </cell>
          <cell r="W8893">
            <v>0.5</v>
          </cell>
        </row>
        <row r="8894">
          <cell r="I8894" t="str">
            <v>道县白芒铺镇野竹福油菜基地示范区连接路</v>
          </cell>
          <cell r="J8894" t="str">
            <v>1312F4311240022</v>
          </cell>
          <cell r="K8894" t="str">
            <v>资源产业路</v>
          </cell>
          <cell r="L8894" t="str">
            <v>三类地区</v>
          </cell>
          <cell r="M8894"/>
          <cell r="N8894" t="str">
            <v>新建</v>
          </cell>
          <cell r="O8894" t="str">
            <v>道县白芒铺镇野竹福油菜基地示范园区</v>
          </cell>
          <cell r="R8894" t="str">
            <v>0</v>
          </cell>
          <cell r="S8894" t="str">
            <v>6</v>
          </cell>
          <cell r="T8894" t="str">
            <v>无</v>
          </cell>
          <cell r="U8894">
            <v>0</v>
          </cell>
          <cell r="V8894">
            <v>0.7</v>
          </cell>
          <cell r="W8894">
            <v>0.7</v>
          </cell>
        </row>
        <row r="8895">
          <cell r="I8895" t="str">
            <v>道县板塘种植园连接路</v>
          </cell>
          <cell r="J8895" t="str">
            <v>1312F4311240036</v>
          </cell>
          <cell r="K8895" t="str">
            <v>资源产业路</v>
          </cell>
          <cell r="L8895" t="str">
            <v>三类地区</v>
          </cell>
          <cell r="M8895"/>
          <cell r="N8895" t="str">
            <v>新建</v>
          </cell>
          <cell r="O8895" t="str">
            <v>道县板塘种植园区</v>
          </cell>
          <cell r="S8895" t="str">
            <v>6</v>
          </cell>
          <cell r="T8895" t="str">
            <v>C51M431124</v>
          </cell>
          <cell r="U8895">
            <v>0</v>
          </cell>
          <cell r="V8895">
            <v>9</v>
          </cell>
          <cell r="W8895">
            <v>9.5069999999999997</v>
          </cell>
        </row>
        <row r="8896">
          <cell r="I8896" t="str">
            <v>道县道荣农业发展有限公司连接路</v>
          </cell>
          <cell r="J8896" t="str">
            <v>1312F4311240005</v>
          </cell>
          <cell r="K8896" t="str">
            <v>资源产业路</v>
          </cell>
          <cell r="L8896" t="str">
            <v>三类地区</v>
          </cell>
          <cell r="M8896"/>
          <cell r="N8896" t="str">
            <v>新建</v>
          </cell>
          <cell r="O8896" t="str">
            <v>道县道荣农业发展有限公司园区</v>
          </cell>
          <cell r="S8896" t="str">
            <v>6(5)</v>
          </cell>
          <cell r="T8896" t="str">
            <v>Y082431124</v>
          </cell>
          <cell r="U8896">
            <v>0</v>
          </cell>
          <cell r="V8896">
            <v>9.17</v>
          </cell>
          <cell r="W8896">
            <v>9.17</v>
          </cell>
        </row>
        <row r="8897">
          <cell r="I8897" t="str">
            <v>道县道州灰鹅特色产业园连接路</v>
          </cell>
          <cell r="J8897" t="str">
            <v>1312F4311240043</v>
          </cell>
          <cell r="K8897" t="str">
            <v>资源产业路</v>
          </cell>
          <cell r="L8897" t="str">
            <v>三类地区</v>
          </cell>
          <cell r="M8897"/>
          <cell r="N8897" t="str">
            <v>新建</v>
          </cell>
          <cell r="O8897" t="str">
            <v>道县道州灰鹅特色产业园区</v>
          </cell>
          <cell r="R8897" t="str">
            <v>4.5</v>
          </cell>
          <cell r="S8897" t="str">
            <v>6</v>
          </cell>
          <cell r="T8897" t="str">
            <v>Y148431124</v>
          </cell>
          <cell r="U8897">
            <v>0</v>
          </cell>
          <cell r="V8897">
            <v>0.75</v>
          </cell>
          <cell r="W8897">
            <v>0.75</v>
          </cell>
        </row>
        <row r="8898">
          <cell r="I8898" t="str">
            <v>道县东方存华明农场连接路</v>
          </cell>
          <cell r="J8898" t="str">
            <v>1312F4311240031</v>
          </cell>
          <cell r="K8898" t="str">
            <v>资源产业路</v>
          </cell>
          <cell r="L8898" t="str">
            <v>三类地区</v>
          </cell>
          <cell r="M8898"/>
          <cell r="N8898" t="str">
            <v>新建</v>
          </cell>
          <cell r="O8898" t="str">
            <v>道县东方存华明农场区</v>
          </cell>
          <cell r="S8898" t="str">
            <v>6</v>
          </cell>
          <cell r="T8898" t="str">
            <v>无</v>
          </cell>
          <cell r="U8898">
            <v>0</v>
          </cell>
          <cell r="V8898">
            <v>5.19</v>
          </cell>
          <cell r="W8898">
            <v>5.19</v>
          </cell>
        </row>
        <row r="8899">
          <cell r="I8899" t="str">
            <v>道县柑子园东升生态养殖专业合作社连接路</v>
          </cell>
          <cell r="J8899" t="str">
            <v>1312F4311240023</v>
          </cell>
          <cell r="K8899" t="str">
            <v>资源产业路</v>
          </cell>
          <cell r="L8899" t="str">
            <v>三类地区</v>
          </cell>
          <cell r="M8899"/>
          <cell r="N8899" t="str">
            <v>新建</v>
          </cell>
          <cell r="O8899" t="str">
            <v>道县柑子园东升生态养殖专业合作社园区</v>
          </cell>
          <cell r="S8899" t="str">
            <v>6</v>
          </cell>
          <cell r="T8899" t="str">
            <v>无</v>
          </cell>
          <cell r="U8899">
            <v>0</v>
          </cell>
          <cell r="V8899">
            <v>3.47</v>
          </cell>
          <cell r="W8899">
            <v>3.47</v>
          </cell>
        </row>
        <row r="8900">
          <cell r="I8900" t="str">
            <v>道县柑子园万家种植园连接路</v>
          </cell>
          <cell r="J8900" t="str">
            <v>1312F4311240038</v>
          </cell>
          <cell r="K8900" t="str">
            <v>资源产业路</v>
          </cell>
          <cell r="L8900" t="str">
            <v>三类地区</v>
          </cell>
          <cell r="M8900"/>
          <cell r="N8900" t="str">
            <v>新建</v>
          </cell>
          <cell r="O8900" t="str">
            <v>道县柑子园万家种植园区</v>
          </cell>
          <cell r="S8900" t="str">
            <v>6(5)</v>
          </cell>
          <cell r="T8900" t="str">
            <v>C401431124</v>
          </cell>
          <cell r="U8900">
            <v>0</v>
          </cell>
          <cell r="V8900">
            <v>3.02</v>
          </cell>
          <cell r="W8900">
            <v>3.1080000000000001</v>
          </cell>
        </row>
        <row r="8901">
          <cell r="I8901" t="str">
            <v>道县柑子园五里洞种植园连接路</v>
          </cell>
          <cell r="J8901" t="str">
            <v>1312F4311240039</v>
          </cell>
          <cell r="K8901" t="str">
            <v>资源产业路</v>
          </cell>
          <cell r="L8901" t="str">
            <v>三类地区</v>
          </cell>
          <cell r="M8901"/>
          <cell r="N8901" t="str">
            <v>新建</v>
          </cell>
          <cell r="O8901" t="str">
            <v>道县柑子园五里洞种植园区</v>
          </cell>
          <cell r="R8901" t="str">
            <v>3.5</v>
          </cell>
          <cell r="S8901" t="str">
            <v>6</v>
          </cell>
          <cell r="T8901" t="str">
            <v>C372431124</v>
          </cell>
          <cell r="U8901">
            <v>0</v>
          </cell>
          <cell r="V8901">
            <v>1.44</v>
          </cell>
          <cell r="W8901">
            <v>1.5329999999999999</v>
          </cell>
        </row>
        <row r="8902">
          <cell r="I8902" t="str">
            <v>道县果果农业产业园连接路</v>
          </cell>
          <cell r="J8902" t="str">
            <v>1312F4311240013</v>
          </cell>
          <cell r="K8902" t="str">
            <v>资源产业路</v>
          </cell>
          <cell r="L8902" t="str">
            <v>三类地区</v>
          </cell>
          <cell r="M8902"/>
          <cell r="N8902" t="str">
            <v>新建</v>
          </cell>
          <cell r="O8902" t="str">
            <v>道县果果农业产业园区</v>
          </cell>
          <cell r="S8902" t="str">
            <v>6</v>
          </cell>
          <cell r="T8902" t="str">
            <v>无</v>
          </cell>
          <cell r="U8902">
            <v>0</v>
          </cell>
          <cell r="V8902">
            <v>3.13</v>
          </cell>
          <cell r="W8902">
            <v>3.13</v>
          </cell>
        </row>
        <row r="8903">
          <cell r="I8903" t="str">
            <v>道县和诚养殖场连接路</v>
          </cell>
          <cell r="J8903" t="str">
            <v>1312F4311240016</v>
          </cell>
          <cell r="K8903" t="str">
            <v>资源产业路</v>
          </cell>
          <cell r="L8903" t="str">
            <v>三类地区</v>
          </cell>
          <cell r="M8903"/>
          <cell r="N8903" t="str">
            <v>新建</v>
          </cell>
          <cell r="O8903" t="str">
            <v>道县和诚养殖场园区</v>
          </cell>
          <cell r="S8903" t="str">
            <v>6</v>
          </cell>
          <cell r="T8903" t="str">
            <v>无</v>
          </cell>
          <cell r="U8903">
            <v>0</v>
          </cell>
          <cell r="V8903">
            <v>4.883</v>
          </cell>
          <cell r="W8903">
            <v>4.883</v>
          </cell>
        </row>
        <row r="8904">
          <cell r="I8904" t="str">
            <v>道县横岭乡两江村杉木林基地示范区连接路</v>
          </cell>
          <cell r="J8904" t="str">
            <v>1312F4311240033</v>
          </cell>
          <cell r="K8904" t="str">
            <v>资源产业路</v>
          </cell>
          <cell r="L8904" t="str">
            <v>三类地区</v>
          </cell>
          <cell r="M8904"/>
          <cell r="N8904" t="str">
            <v>新建</v>
          </cell>
          <cell r="O8904" t="str">
            <v>道县横岭乡两江村杉木林基地示范园区</v>
          </cell>
          <cell r="S8904" t="str">
            <v>6</v>
          </cell>
          <cell r="T8904" t="str">
            <v>X091431124</v>
          </cell>
          <cell r="U8904">
            <v>0</v>
          </cell>
          <cell r="V8904">
            <v>11</v>
          </cell>
          <cell r="W8904">
            <v>11</v>
          </cell>
        </row>
        <row r="8905">
          <cell r="I8905" t="str">
            <v>道县洪塘营厚朴产业园连接路</v>
          </cell>
          <cell r="J8905" t="str">
            <v>1312F4311240034</v>
          </cell>
          <cell r="K8905" t="str">
            <v>资源产业路</v>
          </cell>
          <cell r="L8905" t="str">
            <v>三类地区</v>
          </cell>
          <cell r="M8905"/>
          <cell r="N8905" t="str">
            <v>新建</v>
          </cell>
          <cell r="O8905" t="str">
            <v>道县洪塘营厚朴产业园区</v>
          </cell>
          <cell r="R8905" t="str">
            <v>3.5</v>
          </cell>
          <cell r="S8905" t="str">
            <v>6</v>
          </cell>
          <cell r="T8905" t="str">
            <v>Y794431124</v>
          </cell>
          <cell r="U8905">
            <v>0</v>
          </cell>
          <cell r="V8905">
            <v>22.7</v>
          </cell>
          <cell r="W8905">
            <v>22.673999999999999</v>
          </cell>
        </row>
        <row r="8906">
          <cell r="I8906" t="str">
            <v>道县惠民生猪养殖场连接路</v>
          </cell>
          <cell r="J8906" t="str">
            <v>1312F4311240021</v>
          </cell>
          <cell r="K8906" t="str">
            <v>资源产业路</v>
          </cell>
          <cell r="L8906" t="str">
            <v>三类地区</v>
          </cell>
          <cell r="M8906"/>
          <cell r="N8906" t="str">
            <v>新建</v>
          </cell>
          <cell r="O8906" t="str">
            <v>道县惠民生猪养殖场区</v>
          </cell>
          <cell r="R8906" t="str">
            <v>0</v>
          </cell>
          <cell r="S8906" t="str">
            <v>6(5)</v>
          </cell>
          <cell r="T8906" t="str">
            <v>无</v>
          </cell>
          <cell r="U8906">
            <v>0</v>
          </cell>
          <cell r="V8906">
            <v>0.5</v>
          </cell>
          <cell r="W8906">
            <v>0.5</v>
          </cell>
        </row>
        <row r="8907">
          <cell r="I8907" t="str">
            <v>道县军桂生猪产业园连接路</v>
          </cell>
          <cell r="J8907" t="str">
            <v>1312F4311240040</v>
          </cell>
          <cell r="K8907" t="str">
            <v>资源产业路</v>
          </cell>
          <cell r="L8907" t="str">
            <v>三类地区</v>
          </cell>
          <cell r="M8907"/>
          <cell r="N8907" t="str">
            <v>新建</v>
          </cell>
          <cell r="O8907" t="str">
            <v>道县军桂生猪产业园区</v>
          </cell>
          <cell r="R8907" t="str">
            <v>3.5</v>
          </cell>
          <cell r="S8907" t="str">
            <v>6(5)</v>
          </cell>
          <cell r="T8907" t="str">
            <v>CBN4431124</v>
          </cell>
          <cell r="U8907">
            <v>0</v>
          </cell>
          <cell r="V8907">
            <v>1.24</v>
          </cell>
          <cell r="W8907">
            <v>1.24</v>
          </cell>
        </row>
        <row r="8908">
          <cell r="I8908" t="str">
            <v>道县老康生态产业园连接路</v>
          </cell>
          <cell r="J8908" t="str">
            <v>1312F4311240046</v>
          </cell>
          <cell r="K8908" t="str">
            <v>资源产业路</v>
          </cell>
          <cell r="L8908" t="str">
            <v>三类地区</v>
          </cell>
          <cell r="M8908"/>
          <cell r="N8908" t="str">
            <v>新建</v>
          </cell>
          <cell r="O8908" t="str">
            <v>老康生态产业园区</v>
          </cell>
          <cell r="R8908" t="str">
            <v>0</v>
          </cell>
          <cell r="S8908" t="str">
            <v>6</v>
          </cell>
          <cell r="T8908" t="str">
            <v>CB72431124</v>
          </cell>
          <cell r="U8908">
            <v>0</v>
          </cell>
          <cell r="V8908">
            <v>4.0999999999999996</v>
          </cell>
          <cell r="W8908">
            <v>4.0999999999999996</v>
          </cell>
        </row>
        <row r="8909">
          <cell r="I8909" t="str">
            <v>道县乐福堂乡中村坊杉木、油茶基地示范区连接路</v>
          </cell>
          <cell r="J8909" t="str">
            <v>1312F4311240014</v>
          </cell>
          <cell r="K8909" t="str">
            <v>资源产业路</v>
          </cell>
          <cell r="L8909" t="str">
            <v>三类地区</v>
          </cell>
          <cell r="M8909"/>
          <cell r="N8909" t="str">
            <v>新建</v>
          </cell>
          <cell r="O8909" t="str">
            <v>道县乐福堂乡中村坊杉木、油茶基地示范园区</v>
          </cell>
          <cell r="S8909" t="str">
            <v>6</v>
          </cell>
          <cell r="T8909" t="str">
            <v>无</v>
          </cell>
          <cell r="U8909">
            <v>0</v>
          </cell>
          <cell r="V8909">
            <v>6.88</v>
          </cell>
          <cell r="W8909">
            <v>6.88</v>
          </cell>
        </row>
        <row r="8910">
          <cell r="I8910" t="str">
            <v>道县桥头林场杉、松基地示范区连接路</v>
          </cell>
          <cell r="J8910" t="str">
            <v>1312F4311240028</v>
          </cell>
          <cell r="K8910" t="str">
            <v>资源产业路</v>
          </cell>
          <cell r="L8910" t="str">
            <v>三类地区</v>
          </cell>
          <cell r="M8910"/>
          <cell r="N8910" t="str">
            <v>新建</v>
          </cell>
          <cell r="O8910" t="str">
            <v>道县桥头林场杉、松基地示范园区</v>
          </cell>
          <cell r="S8910" t="str">
            <v>6</v>
          </cell>
          <cell r="T8910" t="str">
            <v>X128431124</v>
          </cell>
          <cell r="U8910">
            <v>0</v>
          </cell>
          <cell r="V8910">
            <v>38</v>
          </cell>
          <cell r="W8910">
            <v>37.96</v>
          </cell>
        </row>
        <row r="8911">
          <cell r="I8911" t="str">
            <v>道县旺生生猪产业园连接路</v>
          </cell>
          <cell r="J8911" t="str">
            <v>1312F4311240041</v>
          </cell>
          <cell r="K8911" t="str">
            <v>资源产业路</v>
          </cell>
          <cell r="L8911" t="str">
            <v>三类地区</v>
          </cell>
          <cell r="M8911"/>
          <cell r="N8911" t="str">
            <v>新建</v>
          </cell>
          <cell r="O8911" t="str">
            <v>道县旺生生猪产业园区</v>
          </cell>
          <cell r="S8911" t="str">
            <v>6(5)</v>
          </cell>
          <cell r="T8911" t="str">
            <v>Y568431124</v>
          </cell>
          <cell r="U8911">
            <v>0</v>
          </cell>
          <cell r="V8911">
            <v>7.4560000000000004</v>
          </cell>
          <cell r="W8911">
            <v>7.4560000000000004</v>
          </cell>
        </row>
        <row r="8912">
          <cell r="I8912" t="str">
            <v>道县威塘湖生猪养殖示范园连接路</v>
          </cell>
          <cell r="J8912" t="str">
            <v>1312F4311240042</v>
          </cell>
          <cell r="K8912" t="str">
            <v>资源产业路</v>
          </cell>
          <cell r="L8912" t="str">
            <v>三类地区</v>
          </cell>
          <cell r="M8912"/>
          <cell r="N8912" t="str">
            <v>新建</v>
          </cell>
          <cell r="O8912" t="str">
            <v>道县威塘湖生猪养殖示范园区</v>
          </cell>
          <cell r="R8912" t="str">
            <v>0</v>
          </cell>
          <cell r="S8912" t="str">
            <v>6</v>
          </cell>
          <cell r="T8912" t="str">
            <v>无</v>
          </cell>
          <cell r="U8912">
            <v>0</v>
          </cell>
          <cell r="V8912">
            <v>2.81</v>
          </cell>
          <cell r="W8912">
            <v>2.81</v>
          </cell>
        </row>
        <row r="8913">
          <cell r="I8913" t="str">
            <v>道县兴桥高成猪业养殖场连接路</v>
          </cell>
          <cell r="J8913" t="str">
            <v>1312F4311240011</v>
          </cell>
          <cell r="K8913" t="str">
            <v>资源产业路</v>
          </cell>
          <cell r="L8913" t="str">
            <v>三类地区</v>
          </cell>
          <cell r="M8913"/>
          <cell r="N8913" t="str">
            <v>新建</v>
          </cell>
          <cell r="O8913" t="str">
            <v>道县兴桥高成猪业养殖场区</v>
          </cell>
          <cell r="S8913" t="str">
            <v>6</v>
          </cell>
          <cell r="T8913" t="str">
            <v>无</v>
          </cell>
          <cell r="U8913">
            <v>0</v>
          </cell>
          <cell r="V8913">
            <v>3</v>
          </cell>
          <cell r="W8913">
            <v>3</v>
          </cell>
        </row>
        <row r="8914">
          <cell r="I8914" t="str">
            <v>道县雄民牲畜养殖场连接路</v>
          </cell>
          <cell r="J8914" t="str">
            <v>1312F4311240002</v>
          </cell>
          <cell r="K8914" t="str">
            <v>资源产业路</v>
          </cell>
          <cell r="L8914" t="str">
            <v>三类地区</v>
          </cell>
          <cell r="M8914"/>
          <cell r="N8914" t="str">
            <v>新建</v>
          </cell>
          <cell r="O8914" t="str">
            <v>道县雄民牲畜养殖场区</v>
          </cell>
          <cell r="R8914" t="str">
            <v>0</v>
          </cell>
          <cell r="S8914" t="str">
            <v>6</v>
          </cell>
          <cell r="T8914" t="str">
            <v>无</v>
          </cell>
          <cell r="U8914">
            <v>0</v>
          </cell>
          <cell r="V8914">
            <v>10</v>
          </cell>
          <cell r="W8914">
            <v>10</v>
          </cell>
        </row>
        <row r="8915">
          <cell r="I8915" t="str">
            <v>道县洲背小龙虾养殖示范园连接路</v>
          </cell>
          <cell r="J8915" t="str">
            <v>1312F4311240009</v>
          </cell>
          <cell r="K8915" t="str">
            <v>资源产业路</v>
          </cell>
          <cell r="L8915" t="str">
            <v>三类地区</v>
          </cell>
          <cell r="M8915"/>
          <cell r="N8915" t="str">
            <v>新建</v>
          </cell>
          <cell r="O8915" t="str">
            <v>道县洲背小龙虾养殖示范园区</v>
          </cell>
          <cell r="S8915" t="str">
            <v>6</v>
          </cell>
          <cell r="T8915" t="str">
            <v>C127431124</v>
          </cell>
          <cell r="U8915">
            <v>0</v>
          </cell>
          <cell r="V8915">
            <v>3.06</v>
          </cell>
          <cell r="W8915">
            <v>3.6739999999999999</v>
          </cell>
        </row>
        <row r="8916">
          <cell r="I8916" t="str">
            <v>道县壮源生猪养殖农民专业合作社连接路</v>
          </cell>
          <cell r="J8916" t="str">
            <v>1312F4311240030</v>
          </cell>
          <cell r="K8916" t="str">
            <v>资源产业路</v>
          </cell>
          <cell r="L8916" t="str">
            <v>三类地区</v>
          </cell>
          <cell r="M8916"/>
          <cell r="N8916" t="str">
            <v>新建</v>
          </cell>
          <cell r="O8916" t="str">
            <v>道县壮源生猪养殖农民专业合作社园区</v>
          </cell>
          <cell r="R8916" t="str">
            <v>0</v>
          </cell>
          <cell r="S8916" t="str">
            <v>6</v>
          </cell>
          <cell r="T8916" t="str">
            <v>无</v>
          </cell>
          <cell r="U8916">
            <v>0</v>
          </cell>
          <cell r="V8916">
            <v>0.63</v>
          </cell>
          <cell r="W8916">
            <v>0.63</v>
          </cell>
        </row>
        <row r="8917">
          <cell r="I8917" t="str">
            <v>道县子辰柑橘种植农民专业合作社连接路</v>
          </cell>
          <cell r="J8917" t="str">
            <v>1312F4311240032</v>
          </cell>
          <cell r="K8917" t="str">
            <v>资源产业路</v>
          </cell>
          <cell r="L8917" t="str">
            <v>三类地区</v>
          </cell>
          <cell r="M8917"/>
          <cell r="N8917" t="str">
            <v>新建</v>
          </cell>
          <cell r="O8917" t="str">
            <v>道县子辰柑橘种植农民专业合作社园区</v>
          </cell>
          <cell r="R8917" t="str">
            <v>3.5</v>
          </cell>
          <cell r="S8917" t="str">
            <v>6</v>
          </cell>
          <cell r="T8917" t="str">
            <v>C502431124</v>
          </cell>
          <cell r="U8917">
            <v>0</v>
          </cell>
          <cell r="V8917">
            <v>4.9000000000000004</v>
          </cell>
          <cell r="W8917">
            <v>4.9000000000000004</v>
          </cell>
        </row>
        <row r="8918">
          <cell r="I8918" t="str">
            <v>道县蚣坝糖榨屋合利猪场连接路</v>
          </cell>
          <cell r="J8918" t="str">
            <v>1312F4311240010</v>
          </cell>
          <cell r="K8918" t="str">
            <v>资源产业路</v>
          </cell>
          <cell r="L8918" t="str">
            <v>三类地区</v>
          </cell>
          <cell r="M8918"/>
          <cell r="N8918" t="str">
            <v>新建</v>
          </cell>
          <cell r="O8918" t="str">
            <v>道县蚣坝糖榨屋合利猪场区</v>
          </cell>
          <cell r="S8918" t="str">
            <v>6</v>
          </cell>
          <cell r="T8918" t="str">
            <v>C129431124</v>
          </cell>
          <cell r="U8918">
            <v>0</v>
          </cell>
          <cell r="V8918">
            <v>2.27</v>
          </cell>
          <cell r="W8918">
            <v>2.2629999999999999</v>
          </cell>
        </row>
        <row r="8919">
          <cell r="I8919" t="str">
            <v>道州八月瓜生态果园连接路</v>
          </cell>
          <cell r="J8919" t="str">
            <v>1312F4311240037</v>
          </cell>
          <cell r="K8919" t="str">
            <v>资源产业路</v>
          </cell>
          <cell r="L8919" t="str">
            <v>三类地区</v>
          </cell>
          <cell r="M8919"/>
          <cell r="N8919" t="str">
            <v>新建</v>
          </cell>
          <cell r="O8919" t="str">
            <v>道州八月瓜生态果园区</v>
          </cell>
          <cell r="S8919" t="str">
            <v>6</v>
          </cell>
          <cell r="T8919" t="str">
            <v>C855431124</v>
          </cell>
          <cell r="U8919">
            <v>0</v>
          </cell>
          <cell r="V8919">
            <v>3.7930000000000001</v>
          </cell>
          <cell r="W8919">
            <v>3.7930000000000001</v>
          </cell>
        </row>
        <row r="8920">
          <cell r="I8920" t="str">
            <v>洪塘营风电场连接路</v>
          </cell>
          <cell r="J8920" t="str">
            <v>1312F4311240035</v>
          </cell>
          <cell r="K8920" t="str">
            <v>资源产业路</v>
          </cell>
          <cell r="L8920" t="str">
            <v>三类地区</v>
          </cell>
          <cell r="M8920"/>
          <cell r="N8920" t="str">
            <v>新建</v>
          </cell>
          <cell r="O8920" t="str">
            <v>洪塘营风电场区</v>
          </cell>
          <cell r="S8920" t="str">
            <v>6</v>
          </cell>
          <cell r="T8920" t="str">
            <v>C031431124</v>
          </cell>
          <cell r="U8920">
            <v>0</v>
          </cell>
          <cell r="V8920">
            <v>17</v>
          </cell>
          <cell r="W8920">
            <v>17.042999999999999</v>
          </cell>
        </row>
        <row r="8921">
          <cell r="I8921" t="str">
            <v>雷洞村油茶基地示范区连接路</v>
          </cell>
          <cell r="J8921" t="str">
            <v>1312F4311240006</v>
          </cell>
          <cell r="K8921" t="str">
            <v>资源产业路</v>
          </cell>
          <cell r="L8921" t="str">
            <v>三类地区</v>
          </cell>
          <cell r="M8921"/>
          <cell r="N8921" t="str">
            <v>新建</v>
          </cell>
          <cell r="O8921" t="str">
            <v>雷洞村油茶基地示范园区</v>
          </cell>
          <cell r="S8921" t="str">
            <v>6</v>
          </cell>
          <cell r="T8921" t="str">
            <v>X082431124</v>
          </cell>
          <cell r="U8921">
            <v>0</v>
          </cell>
          <cell r="V8921">
            <v>7.7039999999999997</v>
          </cell>
          <cell r="W8921">
            <v>7.7039999999999997</v>
          </cell>
        </row>
        <row r="8922">
          <cell r="I8922" t="str">
            <v>红山至圳景资源产业路</v>
          </cell>
          <cell r="J8922" t="str">
            <v>131201F4311250001</v>
          </cell>
          <cell r="K8922" t="str">
            <v>资源产业路</v>
          </cell>
          <cell r="L8922" t="str">
            <v>二类地区</v>
          </cell>
          <cell r="M8922" t="str">
            <v>省级贫困县</v>
          </cell>
          <cell r="N8922" t="str">
            <v>新建</v>
          </cell>
          <cell r="O8922" t="str">
            <v>江永县工业集中园</v>
          </cell>
          <cell r="R8922" t="str">
            <v>0</v>
          </cell>
          <cell r="S8922" t="str">
            <v>6</v>
          </cell>
          <cell r="T8922" t="str">
            <v>无</v>
          </cell>
          <cell r="U8922">
            <v>0</v>
          </cell>
          <cell r="V8922">
            <v>6.77</v>
          </cell>
          <cell r="W8922">
            <v>6.77</v>
          </cell>
        </row>
        <row r="8923">
          <cell r="I8923" t="str">
            <v>回龙圩管理区八仙洞柑桔专业合作社回峰柑桔特色产业园东西部路网</v>
          </cell>
          <cell r="J8923" t="str">
            <v>1312F4311250006</v>
          </cell>
          <cell r="K8923" t="str">
            <v>资源产业路</v>
          </cell>
          <cell r="L8923" t="str">
            <v>二类地区</v>
          </cell>
          <cell r="M8923" t="str">
            <v>省级贫困县</v>
          </cell>
          <cell r="N8923" t="str">
            <v>新建</v>
          </cell>
          <cell r="O8923" t="str">
            <v>回龙圩管理区八仙洞柑桔专业合作社回峰柑桔特色产业园</v>
          </cell>
          <cell r="R8923" t="str">
            <v>3.5</v>
          </cell>
          <cell r="S8923" t="str">
            <v>7</v>
          </cell>
          <cell r="T8923" t="str">
            <v>无</v>
          </cell>
          <cell r="U8923">
            <v>0</v>
          </cell>
          <cell r="V8923">
            <v>16.100000000000001</v>
          </cell>
          <cell r="W8923">
            <v>16.100000000000001</v>
          </cell>
        </row>
        <row r="8924">
          <cell r="I8924" t="str">
            <v>瑶妹子水果产业园连接路</v>
          </cell>
          <cell r="J8924" t="str">
            <v>1312F4311250002</v>
          </cell>
          <cell r="K8924" t="str">
            <v>资源产业路</v>
          </cell>
          <cell r="L8924" t="str">
            <v>二类地区</v>
          </cell>
          <cell r="M8924" t="str">
            <v>省级贫困县</v>
          </cell>
          <cell r="N8924" t="str">
            <v>路面改善</v>
          </cell>
          <cell r="O8924" t="str">
            <v>瑶妹子水果产业园公路工程</v>
          </cell>
          <cell r="R8924" t="str">
            <v>3.5</v>
          </cell>
          <cell r="S8924" t="str">
            <v>6</v>
          </cell>
          <cell r="T8924" t="str">
            <v>C412431125</v>
          </cell>
          <cell r="U8924">
            <v>0</v>
          </cell>
          <cell r="V8924">
            <v>4.5830000000000002</v>
          </cell>
          <cell r="W8924">
            <v>4.9000000000000004</v>
          </cell>
        </row>
        <row r="8925">
          <cell r="I8925" t="str">
            <v>中连新材产业路</v>
          </cell>
          <cell r="J8925" t="str">
            <v>1312F4311260040</v>
          </cell>
          <cell r="K8925" t="str">
            <v>资源产业路</v>
          </cell>
          <cell r="L8925" t="str">
            <v>二类地区</v>
          </cell>
          <cell r="M8925" t="str">
            <v>省级贫困县</v>
          </cell>
          <cell r="N8925" t="str">
            <v>新建</v>
          </cell>
          <cell r="O8925" t="str">
            <v>中连新材</v>
          </cell>
          <cell r="R8925" t="str">
            <v>3.5</v>
          </cell>
          <cell r="S8925" t="str">
            <v>6</v>
          </cell>
          <cell r="T8925" t="str">
            <v>无</v>
          </cell>
          <cell r="U8925">
            <v>0</v>
          </cell>
          <cell r="V8925">
            <v>3.5</v>
          </cell>
          <cell r="W8925">
            <v>3.5</v>
          </cell>
        </row>
        <row r="8926">
          <cell r="I8926" t="str">
            <v>冷链物流产业园路</v>
          </cell>
          <cell r="J8926" t="str">
            <v>1312F4311260026</v>
          </cell>
          <cell r="K8926" t="str">
            <v>资源产业路</v>
          </cell>
          <cell r="L8926" t="str">
            <v>二类地区</v>
          </cell>
          <cell r="M8926" t="str">
            <v>省级贫困县</v>
          </cell>
          <cell r="N8926" t="str">
            <v>升级改造（提质改造）</v>
          </cell>
          <cell r="O8926" t="str">
            <v>冷链物流产业园</v>
          </cell>
          <cell r="S8926" t="str">
            <v>7</v>
          </cell>
          <cell r="T8926" t="str">
            <v>X004431126</v>
          </cell>
          <cell r="U8926">
            <v>0</v>
          </cell>
          <cell r="V8926">
            <v>1</v>
          </cell>
          <cell r="W8926">
            <v>1</v>
          </cell>
        </row>
        <row r="8927">
          <cell r="I8927" t="str">
            <v>温氏猪场产业路</v>
          </cell>
          <cell r="J8927" t="str">
            <v>1312F4311260028</v>
          </cell>
          <cell r="K8927" t="str">
            <v>资源产业路</v>
          </cell>
          <cell r="L8927" t="str">
            <v>二类地区</v>
          </cell>
          <cell r="M8927" t="str">
            <v>省级贫困县</v>
          </cell>
          <cell r="N8927" t="str">
            <v>新建</v>
          </cell>
          <cell r="O8927" t="str">
            <v>温氏猪场</v>
          </cell>
          <cell r="R8927" t="str">
            <v>3.5</v>
          </cell>
          <cell r="S8927" t="str">
            <v>6</v>
          </cell>
          <cell r="T8927" t="str">
            <v>无</v>
          </cell>
          <cell r="U8927">
            <v>0</v>
          </cell>
          <cell r="V8927">
            <v>8.9</v>
          </cell>
          <cell r="W8927">
            <v>8.9</v>
          </cell>
        </row>
        <row r="8928">
          <cell r="I8928" t="str">
            <v>塘扶岭养殖基地路</v>
          </cell>
          <cell r="J8928" t="str">
            <v>1312F4311260021</v>
          </cell>
          <cell r="K8928" t="str">
            <v>资源产业路</v>
          </cell>
          <cell r="L8928" t="str">
            <v>二类地区</v>
          </cell>
          <cell r="M8928" t="str">
            <v>省级贫困县</v>
          </cell>
          <cell r="N8928" t="str">
            <v>升级改造（提质改造）</v>
          </cell>
          <cell r="O8928" t="str">
            <v>塘扶岭养殖基地</v>
          </cell>
          <cell r="R8928" t="str">
            <v>3.5</v>
          </cell>
          <cell r="S8928" t="str">
            <v>6</v>
          </cell>
          <cell r="T8928" t="str">
            <v>C354431126</v>
          </cell>
          <cell r="U8928">
            <v>0</v>
          </cell>
          <cell r="V8928">
            <v>3.5</v>
          </cell>
          <cell r="W8928">
            <v>3.5</v>
          </cell>
        </row>
        <row r="8929">
          <cell r="I8929" t="str">
            <v>宁远温氏平岭生猪特色产业园路</v>
          </cell>
          <cell r="J8929" t="str">
            <v>1312F4311260003</v>
          </cell>
          <cell r="K8929" t="str">
            <v>资源产业路</v>
          </cell>
          <cell r="L8929" t="str">
            <v>二类地区</v>
          </cell>
          <cell r="M8929" t="str">
            <v>省级贫困县</v>
          </cell>
          <cell r="N8929" t="str">
            <v>新建</v>
          </cell>
          <cell r="O8929" t="str">
            <v>宁远温氏平岭生猪特色产业园</v>
          </cell>
          <cell r="R8929" t="str">
            <v>3.5</v>
          </cell>
          <cell r="S8929" t="str">
            <v>6</v>
          </cell>
          <cell r="T8929" t="str">
            <v>X054431126</v>
          </cell>
          <cell r="U8929">
            <v>0</v>
          </cell>
          <cell r="V8929">
            <v>6</v>
          </cell>
          <cell r="W8929">
            <v>6</v>
          </cell>
        </row>
        <row r="8930">
          <cell r="I8930" t="str">
            <v>梅岗风电场产业路</v>
          </cell>
          <cell r="J8930" t="str">
            <v>1312F4311260044</v>
          </cell>
          <cell r="K8930" t="str">
            <v>资源产业路</v>
          </cell>
          <cell r="L8930" t="str">
            <v>二类地区</v>
          </cell>
          <cell r="M8930" t="str">
            <v>省级贫困县</v>
          </cell>
          <cell r="N8930" t="str">
            <v>新建</v>
          </cell>
          <cell r="O8930" t="str">
            <v>梅岗风电场</v>
          </cell>
          <cell r="R8930" t="str">
            <v>3.5</v>
          </cell>
          <cell r="S8930" t="str">
            <v>7</v>
          </cell>
          <cell r="T8930" t="str">
            <v>无</v>
          </cell>
          <cell r="U8930">
            <v>0</v>
          </cell>
          <cell r="V8930">
            <v>31</v>
          </cell>
          <cell r="W8930">
            <v>31</v>
          </cell>
        </row>
        <row r="8931">
          <cell r="I8931" t="str">
            <v>宁远中南机动车驾驶人考场产业路</v>
          </cell>
          <cell r="J8931" t="str">
            <v>1312F4311260045</v>
          </cell>
          <cell r="K8931" t="str">
            <v>资源产业路</v>
          </cell>
          <cell r="L8931" t="str">
            <v>二类地区</v>
          </cell>
          <cell r="M8931" t="str">
            <v>省级贫困县</v>
          </cell>
          <cell r="N8931" t="str">
            <v>新建</v>
          </cell>
          <cell r="O8931" t="str">
            <v>宁远忠南机动车驾驶人考场</v>
          </cell>
          <cell r="R8931" t="str">
            <v>3.5</v>
          </cell>
          <cell r="S8931" t="str">
            <v>7</v>
          </cell>
          <cell r="T8931" t="str">
            <v>无</v>
          </cell>
          <cell r="U8931">
            <v>0</v>
          </cell>
          <cell r="V8931">
            <v>3.8</v>
          </cell>
          <cell r="W8931">
            <v>3.8</v>
          </cell>
        </row>
        <row r="8932">
          <cell r="I8932" t="str">
            <v>水晶窝养殖基地路</v>
          </cell>
          <cell r="J8932" t="str">
            <v>1312F4311260053</v>
          </cell>
          <cell r="K8932" t="str">
            <v>资源产业路</v>
          </cell>
          <cell r="L8932" t="str">
            <v>二类地区</v>
          </cell>
          <cell r="M8932" t="str">
            <v>省级贫困县</v>
          </cell>
          <cell r="N8932" t="str">
            <v>新建</v>
          </cell>
          <cell r="O8932" t="str">
            <v>水晶窝养殖基地</v>
          </cell>
          <cell r="R8932" t="str">
            <v>3.5</v>
          </cell>
          <cell r="S8932" t="str">
            <v>6</v>
          </cell>
          <cell r="T8932" t="str">
            <v>无</v>
          </cell>
          <cell r="U8932">
            <v>0</v>
          </cell>
          <cell r="V8932">
            <v>1</v>
          </cell>
          <cell r="W8932">
            <v>1</v>
          </cell>
        </row>
        <row r="8933">
          <cell r="I8933" t="str">
            <v>环保产业园产业路</v>
          </cell>
          <cell r="J8933" t="str">
            <v>1312F4311260047</v>
          </cell>
          <cell r="K8933" t="str">
            <v>资源产业路</v>
          </cell>
          <cell r="L8933" t="str">
            <v>二类地区</v>
          </cell>
          <cell r="M8933" t="str">
            <v>省级贫困县</v>
          </cell>
          <cell r="N8933" t="str">
            <v>新建</v>
          </cell>
          <cell r="O8933" t="str">
            <v>环保产业园</v>
          </cell>
          <cell r="R8933" t="str">
            <v>3.5</v>
          </cell>
          <cell r="S8933" t="str">
            <v>7</v>
          </cell>
          <cell r="T8933" t="str">
            <v>无</v>
          </cell>
          <cell r="U8933">
            <v>0</v>
          </cell>
          <cell r="V8933">
            <v>6.3</v>
          </cell>
          <cell r="W8933">
            <v>6.3</v>
          </cell>
        </row>
        <row r="8934">
          <cell r="I8934" t="str">
            <v>宁远温氏坪石生猪特色产业园路</v>
          </cell>
          <cell r="J8934" t="str">
            <v>1312F4311260002</v>
          </cell>
          <cell r="K8934" t="str">
            <v>资源产业路</v>
          </cell>
          <cell r="L8934" t="str">
            <v>二类地区</v>
          </cell>
          <cell r="M8934" t="str">
            <v>省级贫困县</v>
          </cell>
          <cell r="N8934" t="str">
            <v>升级改造（提质改造）</v>
          </cell>
          <cell r="O8934" t="str">
            <v>宁远温氏坪石生猪特色产业园</v>
          </cell>
          <cell r="R8934" t="str">
            <v>3.5</v>
          </cell>
          <cell r="S8934" t="str">
            <v>6</v>
          </cell>
          <cell r="T8934" t="str">
            <v>Y610431126</v>
          </cell>
          <cell r="U8934">
            <v>0</v>
          </cell>
          <cell r="V8934">
            <v>5.3</v>
          </cell>
          <cell r="W8934">
            <v>5.3</v>
          </cell>
        </row>
        <row r="8935">
          <cell r="I8935" t="str">
            <v>宁远温氏新龙岗生猪特色产业园路</v>
          </cell>
          <cell r="J8935" t="str">
            <v>1312F4311260010</v>
          </cell>
          <cell r="K8935" t="str">
            <v>资源产业路</v>
          </cell>
          <cell r="L8935" t="str">
            <v>二类地区</v>
          </cell>
          <cell r="M8935" t="str">
            <v>省级贫困县</v>
          </cell>
          <cell r="N8935" t="str">
            <v>升级改造（提质改造）</v>
          </cell>
          <cell r="O8935" t="str">
            <v>宁远温氏新龙岗生猪特色产业园</v>
          </cell>
          <cell r="R8935" t="str">
            <v>3.5</v>
          </cell>
          <cell r="S8935" t="str">
            <v>6</v>
          </cell>
          <cell r="T8935" t="str">
            <v>X209431126</v>
          </cell>
          <cell r="U8935">
            <v>0</v>
          </cell>
          <cell r="V8935">
            <v>3.2229999999999999</v>
          </cell>
          <cell r="W8935">
            <v>3.2229999999999999</v>
          </cell>
        </row>
        <row r="8936">
          <cell r="I8936" t="str">
            <v>宁远温氏岭脚生猪特色产业园路</v>
          </cell>
          <cell r="J8936" t="str">
            <v>1312F4311260004</v>
          </cell>
          <cell r="K8936" t="str">
            <v>资源产业路</v>
          </cell>
          <cell r="L8936" t="str">
            <v>二类地区</v>
          </cell>
          <cell r="M8936" t="str">
            <v>省级贫困县</v>
          </cell>
          <cell r="N8936" t="str">
            <v>新建</v>
          </cell>
          <cell r="O8936" t="str">
            <v>宁远温氏岭脚生猪特色产业园</v>
          </cell>
          <cell r="R8936" t="str">
            <v>3.5</v>
          </cell>
          <cell r="S8936" t="str">
            <v>6</v>
          </cell>
          <cell r="T8936" t="str">
            <v>Y135431126</v>
          </cell>
          <cell r="U8936">
            <v>0</v>
          </cell>
          <cell r="V8936">
            <v>6.1</v>
          </cell>
          <cell r="W8936">
            <v>6.1</v>
          </cell>
        </row>
        <row r="8937">
          <cell r="I8937" t="str">
            <v>远丰养殖产业路</v>
          </cell>
          <cell r="J8937" t="str">
            <v>1312F4311260055</v>
          </cell>
          <cell r="K8937" t="str">
            <v>资源产业路</v>
          </cell>
          <cell r="L8937" t="str">
            <v>二类地区</v>
          </cell>
          <cell r="M8937" t="str">
            <v>省级贫困县</v>
          </cell>
          <cell r="N8937" t="str">
            <v>升级改造（提质改造）</v>
          </cell>
          <cell r="O8937" t="str">
            <v>远丰养殖园</v>
          </cell>
          <cell r="R8937" t="str">
            <v>4.5</v>
          </cell>
          <cell r="S8937" t="str">
            <v>6</v>
          </cell>
          <cell r="T8937" t="str">
            <v>Y341431126</v>
          </cell>
          <cell r="U8937">
            <v>0</v>
          </cell>
          <cell r="V8937">
            <v>6.4</v>
          </cell>
          <cell r="W8937">
            <v>6.4</v>
          </cell>
        </row>
        <row r="8938">
          <cell r="I8938" t="str">
            <v>湖南舜天恒禾肉牛养殖产业路</v>
          </cell>
          <cell r="J8938" t="str">
            <v>1312F4311260046</v>
          </cell>
          <cell r="K8938" t="str">
            <v>资源产业路</v>
          </cell>
          <cell r="L8938" t="str">
            <v>二类地区</v>
          </cell>
          <cell r="M8938" t="str">
            <v>省级贫困县</v>
          </cell>
          <cell r="N8938" t="str">
            <v>新建</v>
          </cell>
          <cell r="O8938" t="str">
            <v>湖南舜天恒禾肉牛养殖</v>
          </cell>
          <cell r="R8938" t="str">
            <v>3.5</v>
          </cell>
          <cell r="S8938" t="str">
            <v>7</v>
          </cell>
          <cell r="T8938" t="str">
            <v>无</v>
          </cell>
          <cell r="U8938">
            <v>0</v>
          </cell>
          <cell r="V8938">
            <v>4.2</v>
          </cell>
          <cell r="W8938">
            <v>4.2</v>
          </cell>
        </row>
        <row r="8939">
          <cell r="I8939" t="str">
            <v>古坪养殖基地路</v>
          </cell>
          <cell r="J8939" t="str">
            <v>1312F4311260022</v>
          </cell>
          <cell r="K8939" t="str">
            <v>资源产业路</v>
          </cell>
          <cell r="L8939" t="str">
            <v>二类地区</v>
          </cell>
          <cell r="M8939" t="str">
            <v>省级贫困县</v>
          </cell>
          <cell r="N8939" t="str">
            <v>升级改造（提质改造）</v>
          </cell>
          <cell r="O8939" t="str">
            <v>古坪养殖基地</v>
          </cell>
          <cell r="R8939" t="str">
            <v>3.5</v>
          </cell>
          <cell r="S8939" t="str">
            <v>6</v>
          </cell>
          <cell r="T8939" t="str">
            <v>CB29431126</v>
          </cell>
          <cell r="U8939">
            <v>0</v>
          </cell>
          <cell r="V8939">
            <v>1</v>
          </cell>
          <cell r="W8939">
            <v>1</v>
          </cell>
        </row>
        <row r="8940">
          <cell r="I8940" t="str">
            <v>松溪养殖基地路</v>
          </cell>
          <cell r="J8940" t="str">
            <v>1312F4311260031</v>
          </cell>
          <cell r="K8940" t="str">
            <v>资源产业路</v>
          </cell>
          <cell r="L8940" t="str">
            <v>二类地区</v>
          </cell>
          <cell r="M8940" t="str">
            <v>省级贫困县</v>
          </cell>
          <cell r="N8940" t="str">
            <v>升级改造（提质改造）</v>
          </cell>
          <cell r="O8940" t="str">
            <v>松溪养殖基地</v>
          </cell>
          <cell r="R8940" t="str">
            <v>3.5</v>
          </cell>
          <cell r="S8940" t="str">
            <v>6</v>
          </cell>
          <cell r="T8940" t="str">
            <v>Y595431126</v>
          </cell>
          <cell r="U8940">
            <v>0</v>
          </cell>
          <cell r="V8940">
            <v>4</v>
          </cell>
          <cell r="W8940">
            <v>4</v>
          </cell>
        </row>
        <row r="8941">
          <cell r="I8941" t="str">
            <v>中和镇出栏1.2万头生猪项目产业路</v>
          </cell>
          <cell r="J8941" t="str">
            <v>1312F4311260052</v>
          </cell>
          <cell r="K8941" t="str">
            <v>资源产业路</v>
          </cell>
          <cell r="L8941" t="str">
            <v>二类地区</v>
          </cell>
          <cell r="M8941" t="str">
            <v>省级贫困县</v>
          </cell>
          <cell r="N8941" t="str">
            <v>新建</v>
          </cell>
          <cell r="O8941" t="str">
            <v>中和镇出栏1.2万头生猪项目</v>
          </cell>
          <cell r="R8941" t="str">
            <v>3.5</v>
          </cell>
          <cell r="S8941" t="str">
            <v>6</v>
          </cell>
          <cell r="T8941" t="str">
            <v>无</v>
          </cell>
          <cell r="U8941">
            <v>0</v>
          </cell>
          <cell r="V8941">
            <v>2</v>
          </cell>
          <cell r="W8941">
            <v>2</v>
          </cell>
        </row>
        <row r="8942">
          <cell r="I8942" t="str">
            <v>季丰农业园产业路</v>
          </cell>
          <cell r="J8942" t="str">
            <v>1312F4311260056</v>
          </cell>
          <cell r="K8942" t="str">
            <v>资源产业路</v>
          </cell>
          <cell r="L8942" t="str">
            <v>二类地区</v>
          </cell>
          <cell r="M8942" t="str">
            <v>省级贫困县</v>
          </cell>
          <cell r="N8942" t="str">
            <v>新建</v>
          </cell>
          <cell r="O8942" t="str">
            <v>季丰农业园</v>
          </cell>
          <cell r="R8942" t="str">
            <v>3.5</v>
          </cell>
          <cell r="S8942" t="str">
            <v>6</v>
          </cell>
          <cell r="T8942" t="str">
            <v>无</v>
          </cell>
          <cell r="U8942">
            <v>0</v>
          </cell>
          <cell r="V8942">
            <v>2.2999999999999998</v>
          </cell>
          <cell r="W8942">
            <v>2.2999999999999998</v>
          </cell>
        </row>
        <row r="8943">
          <cell r="I8943" t="str">
            <v>九嶷优果现代农业产业示范园产业路</v>
          </cell>
          <cell r="J8943" t="str">
            <v>1312F4311260051</v>
          </cell>
          <cell r="K8943" t="str">
            <v>资源产业路</v>
          </cell>
          <cell r="L8943" t="str">
            <v>二类地区</v>
          </cell>
          <cell r="M8943" t="str">
            <v>省级贫困县</v>
          </cell>
          <cell r="N8943" t="str">
            <v>新建</v>
          </cell>
          <cell r="O8943" t="str">
            <v>九嶷优果现代农业产业示范园</v>
          </cell>
          <cell r="R8943" t="str">
            <v>3.5</v>
          </cell>
          <cell r="S8943" t="str">
            <v>6</v>
          </cell>
          <cell r="T8943" t="str">
            <v>无</v>
          </cell>
          <cell r="U8943">
            <v>0</v>
          </cell>
          <cell r="V8943">
            <v>1</v>
          </cell>
          <cell r="W8943">
            <v>1</v>
          </cell>
        </row>
        <row r="8944">
          <cell r="I8944" t="str">
            <v>龙形头水库道路</v>
          </cell>
          <cell r="J8944" t="str">
            <v>1312F4311260057</v>
          </cell>
          <cell r="K8944" t="str">
            <v>资源产业路</v>
          </cell>
          <cell r="L8944" t="str">
            <v>二类地区</v>
          </cell>
          <cell r="M8944" t="str">
            <v>省级贫困县</v>
          </cell>
          <cell r="N8944" t="str">
            <v>新建</v>
          </cell>
          <cell r="O8944" t="str">
            <v>龙形头水库</v>
          </cell>
          <cell r="R8944" t="str">
            <v>3.5</v>
          </cell>
          <cell r="S8944" t="str">
            <v>7</v>
          </cell>
          <cell r="T8944" t="str">
            <v>Y126431126</v>
          </cell>
          <cell r="U8944">
            <v>0</v>
          </cell>
          <cell r="V8944">
            <v>7</v>
          </cell>
          <cell r="W8944">
            <v>7</v>
          </cell>
        </row>
        <row r="8945">
          <cell r="I8945" t="str">
            <v>宁远温氏新开生猪特色产业园路</v>
          </cell>
          <cell r="J8945" t="str">
            <v>1312F4311260009</v>
          </cell>
          <cell r="K8945" t="str">
            <v>资源产业路</v>
          </cell>
          <cell r="L8945" t="str">
            <v>二类地区</v>
          </cell>
          <cell r="M8945" t="str">
            <v>省级贫困县</v>
          </cell>
          <cell r="N8945" t="str">
            <v>新建</v>
          </cell>
          <cell r="O8945" t="str">
            <v>宁远温氏新开生猪特色产业园</v>
          </cell>
          <cell r="R8945" t="str">
            <v>3.5</v>
          </cell>
          <cell r="S8945" t="str">
            <v>6</v>
          </cell>
          <cell r="T8945" t="str">
            <v>无</v>
          </cell>
          <cell r="U8945">
            <v>0</v>
          </cell>
          <cell r="V8945">
            <v>5</v>
          </cell>
          <cell r="W8945">
            <v>5</v>
          </cell>
        </row>
        <row r="8946">
          <cell r="I8946" t="str">
            <v>永州南岭生态农业发展有限公司生猪特色产业园路</v>
          </cell>
          <cell r="J8946" t="str">
            <v>1312F4311260054</v>
          </cell>
          <cell r="K8946" t="str">
            <v>资源产业路</v>
          </cell>
          <cell r="L8946" t="str">
            <v>二类地区</v>
          </cell>
          <cell r="M8946" t="str">
            <v>省级贫困县</v>
          </cell>
          <cell r="N8946" t="str">
            <v>新建</v>
          </cell>
          <cell r="O8946" t="str">
            <v>永州南岭生态农业发展有限公司生猪特色产业园</v>
          </cell>
          <cell r="R8946" t="str">
            <v>3.5</v>
          </cell>
          <cell r="S8946" t="str">
            <v>6</v>
          </cell>
          <cell r="T8946" t="str">
            <v>C818430126</v>
          </cell>
          <cell r="U8946">
            <v>0</v>
          </cell>
          <cell r="V8946">
            <v>2</v>
          </cell>
          <cell r="W8946">
            <v>2</v>
          </cell>
        </row>
        <row r="8947">
          <cell r="I8947" t="str">
            <v>湖南蓝山人生态农业专业合作社连接路</v>
          </cell>
          <cell r="J8947" t="str">
            <v>1312F4311270020</v>
          </cell>
          <cell r="K8947" t="str">
            <v>资源产业路</v>
          </cell>
          <cell r="L8947" t="str">
            <v>三类地区</v>
          </cell>
          <cell r="M8947"/>
          <cell r="N8947" t="str">
            <v>新建</v>
          </cell>
          <cell r="O8947" t="str">
            <v>湖南蓝山人生态农业专业合作社产业园</v>
          </cell>
          <cell r="R8947" t="str">
            <v>0</v>
          </cell>
          <cell r="S8947" t="str">
            <v>6(5)</v>
          </cell>
          <cell r="T8947" t="str">
            <v>无</v>
          </cell>
          <cell r="U8947">
            <v>0</v>
          </cell>
          <cell r="V8947">
            <v>0.53</v>
          </cell>
          <cell r="W8947">
            <v>0.53</v>
          </cell>
        </row>
        <row r="8948">
          <cell r="I8948" t="str">
            <v>湖南三峰茶叶有限公司产业路</v>
          </cell>
          <cell r="J8948" t="str">
            <v>1312F4311270071</v>
          </cell>
          <cell r="K8948" t="str">
            <v>资源产业路</v>
          </cell>
          <cell r="L8948" t="str">
            <v>三类地区</v>
          </cell>
          <cell r="M8948"/>
          <cell r="O8948" t="str">
            <v>百叠岭茶叶特色产业园</v>
          </cell>
          <cell r="R8948" t="str">
            <v>0</v>
          </cell>
          <cell r="S8948" t="str">
            <v>6.5</v>
          </cell>
          <cell r="T8948" t="str">
            <v>无</v>
          </cell>
          <cell r="U8948">
            <v>0</v>
          </cell>
          <cell r="V8948">
            <v>3.2</v>
          </cell>
          <cell r="W8948">
            <v>3.2</v>
          </cell>
        </row>
        <row r="8949">
          <cell r="I8949" t="str">
            <v>俊兴农业科技发展有限公司产业园产业路</v>
          </cell>
          <cell r="J8949" t="str">
            <v>1312F4311270010</v>
          </cell>
          <cell r="K8949" t="str">
            <v>资源产业路</v>
          </cell>
          <cell r="L8949" t="str">
            <v>三类地区</v>
          </cell>
          <cell r="M8949"/>
          <cell r="N8949" t="str">
            <v>新建</v>
          </cell>
          <cell r="O8949" t="str">
            <v>俊兴农业科技发展有限公司产业园</v>
          </cell>
          <cell r="R8949" t="str">
            <v>3.5</v>
          </cell>
          <cell r="S8949" t="str">
            <v>6(5)</v>
          </cell>
          <cell r="T8949" t="str">
            <v>无</v>
          </cell>
          <cell r="U8949">
            <v>0</v>
          </cell>
          <cell r="V8949">
            <v>1.76</v>
          </cell>
          <cell r="W8949">
            <v>1.76</v>
          </cell>
        </row>
        <row r="8950">
          <cell r="I8950" t="str">
            <v>蓝山甲丰生态养殖合作社产业路</v>
          </cell>
          <cell r="J8950" t="str">
            <v>1312F4311270014</v>
          </cell>
          <cell r="K8950" t="str">
            <v>资源产业路</v>
          </cell>
          <cell r="L8950" t="str">
            <v>三类地区</v>
          </cell>
          <cell r="M8950"/>
          <cell r="N8950" t="str">
            <v>新建</v>
          </cell>
          <cell r="O8950" t="str">
            <v>蓝山甲丰生态养殖合作社</v>
          </cell>
          <cell r="R8950" t="str">
            <v>3</v>
          </cell>
          <cell r="S8950" t="str">
            <v>6(5)</v>
          </cell>
          <cell r="T8950" t="str">
            <v>无</v>
          </cell>
          <cell r="U8950">
            <v>0</v>
          </cell>
          <cell r="V8950">
            <v>0.64700000000000002</v>
          </cell>
          <cell r="W8950">
            <v>0.64700000000000002</v>
          </cell>
        </row>
        <row r="8951">
          <cell r="I8951" t="str">
            <v>蓝山县百叠岭茶叶专业合作社公路改建</v>
          </cell>
          <cell r="J8951" t="str">
            <v>1312F4311270001</v>
          </cell>
          <cell r="K8951" t="str">
            <v>资源产业路</v>
          </cell>
          <cell r="L8951" t="str">
            <v>三类地区</v>
          </cell>
          <cell r="M8951"/>
          <cell r="N8951" t="str">
            <v>升级改造（提质改造）</v>
          </cell>
          <cell r="O8951" t="str">
            <v>蓝山县百叠岭茶叶专业合作社</v>
          </cell>
          <cell r="R8951" t="str">
            <v>3.5</v>
          </cell>
          <cell r="S8951" t="str">
            <v>6(5)</v>
          </cell>
          <cell r="T8951" t="str">
            <v>V245431127</v>
          </cell>
          <cell r="U8951">
            <v>3.99</v>
          </cell>
          <cell r="V8951">
            <v>7.7</v>
          </cell>
          <cell r="W8951">
            <v>3.71</v>
          </cell>
        </row>
        <row r="8952">
          <cell r="I8952" t="str">
            <v>蓝山县诚信水稻农机专业合作社产业路</v>
          </cell>
          <cell r="J8952" t="str">
            <v>1312F4311270068</v>
          </cell>
          <cell r="K8952" t="str">
            <v>资源产业路</v>
          </cell>
          <cell r="L8952" t="str">
            <v>三类地区</v>
          </cell>
          <cell r="M8952"/>
          <cell r="N8952" t="str">
            <v>新建</v>
          </cell>
          <cell r="O8952" t="str">
            <v>蓝山县诚信水稻农机专业合作社</v>
          </cell>
          <cell r="R8952" t="str">
            <v>3.5</v>
          </cell>
          <cell r="S8952" t="str">
            <v>6(5)</v>
          </cell>
          <cell r="T8952" t="str">
            <v>无</v>
          </cell>
          <cell r="U8952">
            <v>0</v>
          </cell>
          <cell r="V8952">
            <v>0.65500000000000003</v>
          </cell>
          <cell r="W8952">
            <v>0.65500000000000003</v>
          </cell>
        </row>
        <row r="8953">
          <cell r="I8953" t="str">
            <v>蓝山县创世种养专业合作社产业路</v>
          </cell>
          <cell r="J8953" t="str">
            <v>1312F4311270023</v>
          </cell>
          <cell r="K8953" t="str">
            <v>资源产业路</v>
          </cell>
          <cell r="L8953" t="str">
            <v>三类地区</v>
          </cell>
          <cell r="M8953"/>
          <cell r="N8953" t="str">
            <v>升级改造（提质改造）</v>
          </cell>
          <cell r="O8953" t="str">
            <v>蓝山县创世种养专业合作社</v>
          </cell>
          <cell r="R8953" t="str">
            <v>4</v>
          </cell>
          <cell r="S8953" t="str">
            <v>6(5)</v>
          </cell>
          <cell r="T8953" t="str">
            <v>无</v>
          </cell>
          <cell r="U8953">
            <v>0</v>
          </cell>
          <cell r="V8953">
            <v>2.7440000000000002</v>
          </cell>
          <cell r="W8953">
            <v>2.7440000000000002</v>
          </cell>
        </row>
        <row r="8954">
          <cell r="I8954" t="str">
            <v>蓝山县大岭头种养专业合作社产业路</v>
          </cell>
          <cell r="J8954" t="str">
            <v>1312F4311270062</v>
          </cell>
          <cell r="K8954" t="str">
            <v>资源产业路</v>
          </cell>
          <cell r="L8954" t="str">
            <v>三类地区</v>
          </cell>
          <cell r="M8954"/>
          <cell r="N8954" t="str">
            <v>新建</v>
          </cell>
          <cell r="O8954" t="str">
            <v>蓝山县大岭头种养专业合作社</v>
          </cell>
          <cell r="R8954" t="str">
            <v>3</v>
          </cell>
          <cell r="S8954" t="str">
            <v>6(5)</v>
          </cell>
          <cell r="T8954" t="str">
            <v>无</v>
          </cell>
          <cell r="U8954">
            <v>0</v>
          </cell>
          <cell r="V8954">
            <v>3.53</v>
          </cell>
          <cell r="W8954">
            <v>3.53</v>
          </cell>
        </row>
        <row r="8955">
          <cell r="I8955" t="str">
            <v>蓝山县东毛山生态种养殖专业合作社产业路</v>
          </cell>
          <cell r="J8955" t="str">
            <v>1312F4311270067</v>
          </cell>
          <cell r="K8955" t="str">
            <v>资源产业路</v>
          </cell>
          <cell r="L8955" t="str">
            <v>三类地区</v>
          </cell>
          <cell r="M8955"/>
          <cell r="N8955" t="str">
            <v>新建</v>
          </cell>
          <cell r="O8955" t="str">
            <v>蓝山县东毛山生态种养殖专业合作社</v>
          </cell>
          <cell r="R8955" t="str">
            <v>4</v>
          </cell>
          <cell r="S8955" t="str">
            <v>6(5)</v>
          </cell>
          <cell r="T8955" t="str">
            <v>无</v>
          </cell>
          <cell r="U8955">
            <v>0</v>
          </cell>
          <cell r="V8955">
            <v>0.72399999999999998</v>
          </cell>
          <cell r="W8955">
            <v>0.72399999999999998</v>
          </cell>
        </row>
        <row r="8956">
          <cell r="I8956" t="str">
            <v>蓝山县荷叶田种养专业合作社产业路</v>
          </cell>
          <cell r="J8956" t="str">
            <v>1312F4311270048</v>
          </cell>
          <cell r="K8956" t="str">
            <v>资源产业路</v>
          </cell>
          <cell r="L8956" t="str">
            <v>三类地区</v>
          </cell>
          <cell r="M8956"/>
          <cell r="N8956" t="str">
            <v>新建</v>
          </cell>
          <cell r="O8956" t="str">
            <v>蓝山县荷叶田种养专业合作社</v>
          </cell>
          <cell r="R8956" t="str">
            <v>0</v>
          </cell>
          <cell r="S8956" t="str">
            <v>6(5)</v>
          </cell>
          <cell r="T8956" t="str">
            <v>无</v>
          </cell>
          <cell r="U8956">
            <v>0</v>
          </cell>
          <cell r="V8956">
            <v>0.56999999999999995</v>
          </cell>
          <cell r="W8956">
            <v>0.56999999999999995</v>
          </cell>
        </row>
        <row r="8957">
          <cell r="I8957" t="str">
            <v>蓝山县和新种养专业合作社产业路</v>
          </cell>
          <cell r="J8957" t="str">
            <v>1312F4311270045</v>
          </cell>
          <cell r="K8957" t="str">
            <v>资源产业路</v>
          </cell>
          <cell r="L8957" t="str">
            <v>三类地区</v>
          </cell>
          <cell r="M8957"/>
          <cell r="N8957" t="str">
            <v>新建</v>
          </cell>
          <cell r="O8957" t="str">
            <v>蓝山县和新种养专业合作社</v>
          </cell>
          <cell r="R8957" t="str">
            <v>0</v>
          </cell>
          <cell r="S8957" t="str">
            <v>6(5)</v>
          </cell>
          <cell r="T8957" t="str">
            <v>无</v>
          </cell>
          <cell r="U8957">
            <v>0</v>
          </cell>
          <cell r="V8957">
            <v>0.82</v>
          </cell>
          <cell r="W8957">
            <v>0.82</v>
          </cell>
        </row>
        <row r="8958">
          <cell r="I8958" t="str">
            <v>蓝山县合家坊种养专业合作社产业路</v>
          </cell>
          <cell r="J8958" t="str">
            <v>1312F4311270044</v>
          </cell>
          <cell r="K8958" t="str">
            <v>资源产业路</v>
          </cell>
          <cell r="L8958" t="str">
            <v>三类地区</v>
          </cell>
          <cell r="M8958"/>
          <cell r="N8958" t="str">
            <v>新建</v>
          </cell>
          <cell r="O8958" t="str">
            <v>蓝山县合家坊种养专业合作社</v>
          </cell>
          <cell r="R8958" t="str">
            <v>0</v>
          </cell>
          <cell r="S8958" t="str">
            <v>6(5)</v>
          </cell>
          <cell r="T8958" t="str">
            <v>无</v>
          </cell>
          <cell r="U8958">
            <v>0</v>
          </cell>
          <cell r="V8958">
            <v>0.78</v>
          </cell>
          <cell r="W8958">
            <v>0.78</v>
          </cell>
        </row>
        <row r="8959">
          <cell r="I8959" t="str">
            <v>蓝山县鸿运种养专业合作社产业路</v>
          </cell>
          <cell r="J8959" t="str">
            <v>1312F4311270057</v>
          </cell>
          <cell r="K8959" t="str">
            <v>资源产业路</v>
          </cell>
          <cell r="L8959" t="str">
            <v>三类地区</v>
          </cell>
          <cell r="M8959"/>
          <cell r="N8959" t="str">
            <v>新建</v>
          </cell>
          <cell r="O8959" t="str">
            <v>蓝山县鸿运种养专业合作社</v>
          </cell>
          <cell r="R8959" t="str">
            <v>4</v>
          </cell>
          <cell r="S8959" t="str">
            <v>6(5)</v>
          </cell>
          <cell r="T8959" t="str">
            <v>无</v>
          </cell>
          <cell r="U8959">
            <v>0</v>
          </cell>
          <cell r="V8959">
            <v>2.65</v>
          </cell>
          <cell r="W8959">
            <v>2.65</v>
          </cell>
        </row>
        <row r="8960">
          <cell r="I8960" t="str">
            <v>蓝山县洪兴种养专业合作社产业路</v>
          </cell>
          <cell r="J8960" t="str">
            <v>1312F4311270035</v>
          </cell>
          <cell r="K8960" t="str">
            <v>资源产业路</v>
          </cell>
          <cell r="L8960" t="str">
            <v>三类地区</v>
          </cell>
          <cell r="M8960"/>
          <cell r="N8960" t="str">
            <v>新建</v>
          </cell>
          <cell r="O8960" t="str">
            <v>蓝山县洪兴种养专业合作社</v>
          </cell>
          <cell r="R8960" t="str">
            <v>4</v>
          </cell>
          <cell r="S8960" t="str">
            <v>6(5)</v>
          </cell>
          <cell r="T8960" t="str">
            <v>无</v>
          </cell>
          <cell r="U8960">
            <v>0</v>
          </cell>
          <cell r="V8960">
            <v>0.77</v>
          </cell>
          <cell r="W8960">
            <v>0.77</v>
          </cell>
        </row>
        <row r="8961">
          <cell r="I8961" t="str">
            <v>蓝山县洪晟生猪养殖专业合作社产业路</v>
          </cell>
          <cell r="J8961" t="str">
            <v>1312F4311270037</v>
          </cell>
          <cell r="K8961" t="str">
            <v>资源产业路</v>
          </cell>
          <cell r="L8961" t="str">
            <v>三类地区</v>
          </cell>
          <cell r="M8961"/>
          <cell r="N8961" t="str">
            <v>新建</v>
          </cell>
          <cell r="O8961" t="str">
            <v>蓝山县洪晟生猪养殖专业合作社产业园</v>
          </cell>
          <cell r="R8961" t="str">
            <v>0</v>
          </cell>
          <cell r="S8961" t="str">
            <v>6(5)</v>
          </cell>
          <cell r="T8961" t="str">
            <v>无</v>
          </cell>
          <cell r="U8961">
            <v>0</v>
          </cell>
          <cell r="V8961">
            <v>0.55000000000000004</v>
          </cell>
          <cell r="W8961">
            <v>0.55000000000000004</v>
          </cell>
        </row>
        <row r="8962">
          <cell r="I8962" t="str">
            <v>蓝山县虎溪生态种养殖专业合作社产业路</v>
          </cell>
          <cell r="J8962" t="str">
            <v>1312F4311270066</v>
          </cell>
          <cell r="K8962" t="str">
            <v>资源产业路</v>
          </cell>
          <cell r="L8962" t="str">
            <v>三类地区</v>
          </cell>
          <cell r="M8962"/>
          <cell r="N8962" t="str">
            <v>新建</v>
          </cell>
          <cell r="O8962" t="str">
            <v>蓝山县虎溪生态种养殖专业合作社</v>
          </cell>
          <cell r="R8962" t="str">
            <v>4</v>
          </cell>
          <cell r="S8962" t="str">
            <v>6(5)</v>
          </cell>
          <cell r="T8962" t="str">
            <v>无</v>
          </cell>
          <cell r="U8962">
            <v>0</v>
          </cell>
          <cell r="V8962">
            <v>0.73799999999999999</v>
          </cell>
          <cell r="W8962">
            <v>0.73799999999999999</v>
          </cell>
        </row>
        <row r="8963">
          <cell r="I8963" t="str">
            <v>蓝山县华森生态种植专业合作社产业路</v>
          </cell>
          <cell r="J8963" t="str">
            <v>1312F4311270024</v>
          </cell>
          <cell r="K8963" t="str">
            <v>资源产业路</v>
          </cell>
          <cell r="L8963" t="str">
            <v>三类地区</v>
          </cell>
          <cell r="M8963"/>
          <cell r="N8963" t="str">
            <v>新建</v>
          </cell>
          <cell r="O8963" t="str">
            <v>蓝山县华森生态种植专业合作社</v>
          </cell>
          <cell r="R8963" t="str">
            <v>0</v>
          </cell>
          <cell r="S8963" t="str">
            <v>6(5)</v>
          </cell>
          <cell r="T8963" t="str">
            <v>无</v>
          </cell>
          <cell r="U8963">
            <v>0</v>
          </cell>
          <cell r="V8963">
            <v>0.82</v>
          </cell>
          <cell r="W8963">
            <v>0.82</v>
          </cell>
        </row>
        <row r="8964">
          <cell r="I8964" t="str">
            <v>蓝山县吉佳种养专业社产业路</v>
          </cell>
          <cell r="J8964" t="str">
            <v>1312F4311270022</v>
          </cell>
          <cell r="K8964" t="str">
            <v>资源产业路</v>
          </cell>
          <cell r="L8964" t="str">
            <v>三类地区</v>
          </cell>
          <cell r="M8964"/>
          <cell r="N8964" t="str">
            <v>新建</v>
          </cell>
          <cell r="O8964" t="str">
            <v>蓝山县吉佳种养专业社</v>
          </cell>
          <cell r="R8964" t="str">
            <v>0</v>
          </cell>
          <cell r="S8964" t="str">
            <v>6(5)</v>
          </cell>
          <cell r="T8964" t="str">
            <v>无</v>
          </cell>
          <cell r="U8964">
            <v>0</v>
          </cell>
          <cell r="V8964">
            <v>1.581</v>
          </cell>
          <cell r="W8964">
            <v>1.581</v>
          </cell>
        </row>
        <row r="8965">
          <cell r="I8965" t="str">
            <v>蓝山县江源道地药业种养殖专业合作社产业路</v>
          </cell>
          <cell r="J8965" t="str">
            <v>1312F4311270016</v>
          </cell>
          <cell r="K8965" t="str">
            <v>资源产业路</v>
          </cell>
          <cell r="L8965" t="str">
            <v>三类地区</v>
          </cell>
          <cell r="M8965"/>
          <cell r="N8965" t="str">
            <v>新建</v>
          </cell>
          <cell r="O8965" t="str">
            <v>蓝山县江源道地药业种养殖专业合作社</v>
          </cell>
          <cell r="R8965" t="str">
            <v>3.5</v>
          </cell>
          <cell r="S8965" t="str">
            <v>6(5)</v>
          </cell>
          <cell r="T8965" t="str">
            <v>无</v>
          </cell>
          <cell r="U8965">
            <v>0</v>
          </cell>
          <cell r="V8965">
            <v>6.5620000000000003</v>
          </cell>
          <cell r="W8965">
            <v>6.5620000000000003</v>
          </cell>
        </row>
        <row r="8966">
          <cell r="I8966" t="str">
            <v>蓝山县锦华种养殖专业合作社产业路</v>
          </cell>
          <cell r="J8966" t="str">
            <v>1312F4311270051</v>
          </cell>
          <cell r="K8966" t="str">
            <v>资源产业路</v>
          </cell>
          <cell r="L8966" t="str">
            <v>三类地区</v>
          </cell>
          <cell r="M8966"/>
          <cell r="N8966" t="str">
            <v>新建</v>
          </cell>
          <cell r="O8966" t="str">
            <v>蓝山县锦华种养殖专业合作社</v>
          </cell>
          <cell r="R8966" t="str">
            <v>0</v>
          </cell>
          <cell r="S8966" t="str">
            <v>6(5)</v>
          </cell>
          <cell r="T8966" t="str">
            <v>无</v>
          </cell>
          <cell r="U8966">
            <v>0</v>
          </cell>
          <cell r="V8966">
            <v>1.4390000000000001</v>
          </cell>
          <cell r="W8966">
            <v>1.4390000000000001</v>
          </cell>
        </row>
        <row r="8967">
          <cell r="I8967" t="str">
            <v>蓝山县晶鑫生态种养殖农民专业合作社产业路</v>
          </cell>
          <cell r="J8967" t="str">
            <v>1312F4311270028</v>
          </cell>
          <cell r="K8967" t="str">
            <v>资源产业路</v>
          </cell>
          <cell r="L8967" t="str">
            <v>三类地区</v>
          </cell>
          <cell r="M8967"/>
          <cell r="N8967" t="str">
            <v>新建</v>
          </cell>
          <cell r="O8967" t="str">
            <v>蓝山县晶鑫生态种养殖农民专业合作社</v>
          </cell>
          <cell r="R8967" t="str">
            <v>0</v>
          </cell>
          <cell r="S8967" t="str">
            <v>6(5)</v>
          </cell>
          <cell r="T8967" t="str">
            <v>无</v>
          </cell>
          <cell r="U8967">
            <v>0</v>
          </cell>
          <cell r="V8967">
            <v>1.1910000000000001</v>
          </cell>
          <cell r="W8967">
            <v>1.1910000000000001</v>
          </cell>
        </row>
        <row r="8968">
          <cell r="I8968" t="str">
            <v>蓝山县俊水源种植农民专业合作社产业路</v>
          </cell>
          <cell r="J8968" t="str">
            <v>1312F4311270019</v>
          </cell>
          <cell r="K8968" t="str">
            <v>资源产业路</v>
          </cell>
          <cell r="L8968" t="str">
            <v>三类地区</v>
          </cell>
          <cell r="M8968"/>
          <cell r="N8968" t="str">
            <v>新建</v>
          </cell>
          <cell r="O8968" t="str">
            <v>蓝山县俊水源种植农民专业合作社</v>
          </cell>
          <cell r="R8968" t="str">
            <v>3.5</v>
          </cell>
          <cell r="S8968" t="str">
            <v>6(5)</v>
          </cell>
          <cell r="T8968" t="str">
            <v>无</v>
          </cell>
          <cell r="U8968">
            <v>0</v>
          </cell>
          <cell r="V8968">
            <v>1.1599999999999999</v>
          </cell>
          <cell r="W8968">
            <v>1.1599999999999999</v>
          </cell>
        </row>
        <row r="8969">
          <cell r="I8969" t="str">
            <v>蓝山县凯丽种养殖专业合作社产业路</v>
          </cell>
          <cell r="J8969" t="str">
            <v>1312F4311270033</v>
          </cell>
          <cell r="K8969" t="str">
            <v>资源产业路</v>
          </cell>
          <cell r="L8969" t="str">
            <v>三类地区</v>
          </cell>
          <cell r="M8969"/>
          <cell r="N8969" t="str">
            <v>新建</v>
          </cell>
          <cell r="O8969" t="str">
            <v>蓝山县昌凯利种养殖专业合作社</v>
          </cell>
          <cell r="R8969" t="str">
            <v>0</v>
          </cell>
          <cell r="S8969" t="str">
            <v>6(5)</v>
          </cell>
          <cell r="T8969" t="str">
            <v>无</v>
          </cell>
          <cell r="U8969">
            <v>0</v>
          </cell>
          <cell r="V8969">
            <v>1.62</v>
          </cell>
          <cell r="W8969">
            <v>1.62</v>
          </cell>
        </row>
        <row r="8970">
          <cell r="I8970" t="str">
            <v>蓝山县里田种养专业合作社产业路</v>
          </cell>
          <cell r="J8970" t="str">
            <v>1312F4311270047</v>
          </cell>
          <cell r="K8970" t="str">
            <v>资源产业路</v>
          </cell>
          <cell r="L8970" t="str">
            <v>三类地区</v>
          </cell>
          <cell r="M8970"/>
          <cell r="N8970" t="str">
            <v>新建</v>
          </cell>
          <cell r="O8970" t="str">
            <v>蓝山县里田种养专业合作社</v>
          </cell>
          <cell r="R8970" t="str">
            <v>0</v>
          </cell>
          <cell r="S8970" t="str">
            <v>6(5)</v>
          </cell>
          <cell r="T8970" t="str">
            <v>无</v>
          </cell>
          <cell r="U8970">
            <v>0</v>
          </cell>
          <cell r="V8970">
            <v>0.86</v>
          </cell>
          <cell r="W8970">
            <v>0.86</v>
          </cell>
        </row>
        <row r="8971">
          <cell r="I8971" t="str">
            <v>蓝山县流沙河种养专业合作社产业路</v>
          </cell>
          <cell r="J8971" t="str">
            <v>1312F4311270021</v>
          </cell>
          <cell r="K8971" t="str">
            <v>资源产业路</v>
          </cell>
          <cell r="L8971" t="str">
            <v>三类地区</v>
          </cell>
          <cell r="M8971"/>
          <cell r="N8971" t="str">
            <v>新建</v>
          </cell>
          <cell r="O8971" t="str">
            <v>蓝山县流沙河种养专业合作社</v>
          </cell>
          <cell r="R8971" t="str">
            <v>0</v>
          </cell>
          <cell r="S8971" t="str">
            <v>6(5)</v>
          </cell>
          <cell r="T8971" t="str">
            <v>无</v>
          </cell>
          <cell r="U8971">
            <v>0</v>
          </cell>
          <cell r="V8971">
            <v>0.46200000000000002</v>
          </cell>
          <cell r="W8971">
            <v>0.46200000000000002</v>
          </cell>
        </row>
        <row r="8972">
          <cell r="I8972" t="str">
            <v>蓝山县绿富种养专业合作社产业路</v>
          </cell>
          <cell r="J8972" t="str">
            <v>1312F4311270018</v>
          </cell>
          <cell r="K8972" t="str">
            <v>资源产业路</v>
          </cell>
          <cell r="L8972" t="str">
            <v>三类地区</v>
          </cell>
          <cell r="M8972"/>
          <cell r="N8972" t="str">
            <v>新建</v>
          </cell>
          <cell r="O8972" t="str">
            <v>蓝山县绿富种养专业合作社</v>
          </cell>
          <cell r="R8972" t="str">
            <v>3</v>
          </cell>
          <cell r="S8972" t="str">
            <v>6(5)</v>
          </cell>
          <cell r="T8972" t="str">
            <v>无</v>
          </cell>
          <cell r="U8972">
            <v>0</v>
          </cell>
          <cell r="V8972">
            <v>3.6840000000000002</v>
          </cell>
          <cell r="W8972">
            <v>3.6840000000000002</v>
          </cell>
        </row>
        <row r="8973">
          <cell r="I8973" t="str">
            <v>蓝山县绿色时代农业发展有限公司产业路</v>
          </cell>
          <cell r="J8973" t="str">
            <v>1312F4311270072</v>
          </cell>
          <cell r="K8973" t="str">
            <v>资源产业路</v>
          </cell>
          <cell r="L8973" t="str">
            <v>三类地区</v>
          </cell>
          <cell r="M8973"/>
          <cell r="O8973" t="str">
            <v>绿色时代蔬菜特色产业园</v>
          </cell>
          <cell r="R8973" t="str">
            <v>0</v>
          </cell>
          <cell r="S8973" t="str">
            <v>6.5</v>
          </cell>
          <cell r="T8973" t="str">
            <v>无</v>
          </cell>
          <cell r="U8973">
            <v>0</v>
          </cell>
          <cell r="V8973">
            <v>2.6</v>
          </cell>
          <cell r="W8973">
            <v>2.6</v>
          </cell>
        </row>
        <row r="8974">
          <cell r="I8974" t="str">
            <v>蓝山县苗木花卉繁育场产业路</v>
          </cell>
          <cell r="J8974" t="str">
            <v>1312F4311270053</v>
          </cell>
          <cell r="K8974" t="str">
            <v>资源产业路</v>
          </cell>
          <cell r="L8974" t="str">
            <v>三类地区</v>
          </cell>
          <cell r="M8974"/>
          <cell r="N8974" t="str">
            <v>新建</v>
          </cell>
          <cell r="O8974" t="str">
            <v>蓝山县苗木花卉繁育场产业园</v>
          </cell>
          <cell r="R8974" t="str">
            <v>0</v>
          </cell>
          <cell r="S8974" t="str">
            <v>6(5)</v>
          </cell>
          <cell r="T8974" t="str">
            <v>无</v>
          </cell>
          <cell r="U8974">
            <v>0</v>
          </cell>
          <cell r="V8974">
            <v>0.60899999999999999</v>
          </cell>
          <cell r="W8974">
            <v>0.60899999999999999</v>
          </cell>
        </row>
        <row r="8975">
          <cell r="I8975" t="str">
            <v>蓝山县南风歌种养殖专业合作社产业路</v>
          </cell>
          <cell r="J8975" t="str">
            <v>1312F4311270054</v>
          </cell>
          <cell r="K8975" t="str">
            <v>资源产业路</v>
          </cell>
          <cell r="L8975" t="str">
            <v>三类地区</v>
          </cell>
          <cell r="M8975"/>
          <cell r="N8975" t="str">
            <v>新建</v>
          </cell>
          <cell r="O8975" t="str">
            <v>蓝山县南风歌种养殖专业合作社</v>
          </cell>
          <cell r="R8975" t="str">
            <v>0</v>
          </cell>
          <cell r="S8975" t="str">
            <v>6(5)</v>
          </cell>
          <cell r="T8975" t="str">
            <v>无</v>
          </cell>
          <cell r="U8975">
            <v>0</v>
          </cell>
          <cell r="V8975">
            <v>1.3440000000000001</v>
          </cell>
          <cell r="W8975">
            <v>1.3440000000000001</v>
          </cell>
        </row>
        <row r="8976">
          <cell r="I8976" t="str">
            <v>蓝山县鸟子岭种植专业合作社产业路</v>
          </cell>
          <cell r="J8976" t="str">
            <v>1312F4311270039</v>
          </cell>
          <cell r="K8976" t="str">
            <v>资源产业路</v>
          </cell>
          <cell r="L8976" t="str">
            <v>三类地区</v>
          </cell>
          <cell r="M8976"/>
          <cell r="N8976" t="str">
            <v>新建</v>
          </cell>
          <cell r="O8976" t="str">
            <v>蓝山县鸟子岭种植专业合作社</v>
          </cell>
          <cell r="R8976" t="str">
            <v>0</v>
          </cell>
          <cell r="S8976" t="str">
            <v>6(5)</v>
          </cell>
          <cell r="T8976" t="str">
            <v>无</v>
          </cell>
          <cell r="U8976">
            <v>0</v>
          </cell>
          <cell r="V8976">
            <v>1.25</v>
          </cell>
          <cell r="W8976">
            <v>1.25</v>
          </cell>
        </row>
        <row r="8977">
          <cell r="I8977" t="str">
            <v>蓝山县坪沿种养专业合作社产业路</v>
          </cell>
          <cell r="J8977" t="str">
            <v>1312F4311270046</v>
          </cell>
          <cell r="K8977" t="str">
            <v>资源产业路</v>
          </cell>
          <cell r="L8977" t="str">
            <v>三类地区</v>
          </cell>
          <cell r="M8977"/>
          <cell r="N8977" t="str">
            <v>新建</v>
          </cell>
          <cell r="O8977" t="str">
            <v>蓝山县坪沿种养专业合作社</v>
          </cell>
          <cell r="R8977" t="str">
            <v>0</v>
          </cell>
          <cell r="S8977" t="str">
            <v>6(5)</v>
          </cell>
          <cell r="T8977" t="str">
            <v>无</v>
          </cell>
          <cell r="U8977">
            <v>0</v>
          </cell>
          <cell r="V8977">
            <v>0.96</v>
          </cell>
          <cell r="W8977">
            <v>0.96</v>
          </cell>
        </row>
        <row r="8978">
          <cell r="I8978" t="str">
            <v>蓝山县盛园植物有限公司连接路</v>
          </cell>
          <cell r="J8978" t="str">
            <v>1312F4311270073</v>
          </cell>
          <cell r="K8978" t="str">
            <v>资源产业路</v>
          </cell>
          <cell r="L8978" t="str">
            <v>三类地区</v>
          </cell>
          <cell r="M8978"/>
          <cell r="O8978" t="str">
            <v>现代农家乐生态园</v>
          </cell>
          <cell r="R8978" t="str">
            <v>0</v>
          </cell>
          <cell r="S8978" t="str">
            <v>6.5</v>
          </cell>
          <cell r="T8978" t="str">
            <v>无</v>
          </cell>
          <cell r="U8978">
            <v>0</v>
          </cell>
          <cell r="V8978">
            <v>2.9</v>
          </cell>
          <cell r="W8978">
            <v>2.9</v>
          </cell>
        </row>
        <row r="8979">
          <cell r="I8979" t="str">
            <v>蓝山县盛鑫种养专业合作社产业路</v>
          </cell>
          <cell r="J8979" t="str">
            <v>1312F4311270032</v>
          </cell>
          <cell r="K8979" t="str">
            <v>资源产业路</v>
          </cell>
          <cell r="L8979" t="str">
            <v>三类地区</v>
          </cell>
          <cell r="M8979"/>
          <cell r="N8979" t="str">
            <v>新建</v>
          </cell>
          <cell r="O8979" t="str">
            <v>蓝山县盛鑫种养专业合作社</v>
          </cell>
          <cell r="R8979" t="str">
            <v>3</v>
          </cell>
          <cell r="S8979" t="str">
            <v>6(5)</v>
          </cell>
          <cell r="T8979" t="str">
            <v>无</v>
          </cell>
          <cell r="U8979">
            <v>0</v>
          </cell>
          <cell r="V8979">
            <v>1.62</v>
          </cell>
          <cell r="W8979">
            <v>1.62</v>
          </cell>
        </row>
        <row r="8980">
          <cell r="I8980" t="str">
            <v>蓝山县石虎村龙康种养专业合作社产业路</v>
          </cell>
          <cell r="J8980" t="str">
            <v>1312F4311270043</v>
          </cell>
          <cell r="K8980" t="str">
            <v>资源产业路</v>
          </cell>
          <cell r="L8980" t="str">
            <v>三类地区</v>
          </cell>
          <cell r="M8980"/>
          <cell r="N8980" t="str">
            <v>新建</v>
          </cell>
          <cell r="O8980" t="str">
            <v>蓝山县石虎村龙康种养专业合作社</v>
          </cell>
          <cell r="R8980" t="str">
            <v>0</v>
          </cell>
          <cell r="S8980" t="str">
            <v>6(5)</v>
          </cell>
          <cell r="T8980" t="str">
            <v>无</v>
          </cell>
          <cell r="U8980">
            <v>0</v>
          </cell>
          <cell r="V8980">
            <v>0.63</v>
          </cell>
          <cell r="W8980">
            <v>0.63</v>
          </cell>
        </row>
        <row r="8981">
          <cell r="I8981" t="str">
            <v>蓝山县舜安田园种养专业合作社产业路</v>
          </cell>
          <cell r="J8981" t="str">
            <v>1312F4311270050</v>
          </cell>
          <cell r="K8981" t="str">
            <v>资源产业路</v>
          </cell>
          <cell r="L8981" t="str">
            <v>三类地区</v>
          </cell>
          <cell r="M8981"/>
          <cell r="N8981" t="str">
            <v>新建</v>
          </cell>
          <cell r="O8981" t="str">
            <v>蓝山县舜安田园种养专业合作社</v>
          </cell>
          <cell r="R8981" t="str">
            <v>0</v>
          </cell>
          <cell r="S8981" t="str">
            <v>6(5)</v>
          </cell>
          <cell r="T8981" t="str">
            <v>无</v>
          </cell>
          <cell r="U8981">
            <v>0</v>
          </cell>
          <cell r="V8981">
            <v>1.296</v>
          </cell>
          <cell r="W8981">
            <v>1.296</v>
          </cell>
        </row>
        <row r="8982">
          <cell r="I8982" t="str">
            <v>蓝山县舜水源农业发展合作社产业路</v>
          </cell>
          <cell r="J8982" t="str">
            <v>1312F4311270059</v>
          </cell>
          <cell r="K8982" t="str">
            <v>资源产业路</v>
          </cell>
          <cell r="L8982" t="str">
            <v>三类地区</v>
          </cell>
          <cell r="M8982"/>
          <cell r="N8982" t="str">
            <v>新建</v>
          </cell>
          <cell r="O8982" t="str">
            <v>蓝山县舜水源农业发展合作社</v>
          </cell>
          <cell r="R8982" t="str">
            <v>3.5</v>
          </cell>
          <cell r="S8982" t="str">
            <v>6(5)</v>
          </cell>
          <cell r="T8982" t="str">
            <v>无</v>
          </cell>
          <cell r="U8982">
            <v>0</v>
          </cell>
          <cell r="V8982">
            <v>1.41</v>
          </cell>
          <cell r="W8982">
            <v>1.41</v>
          </cell>
        </row>
        <row r="8983">
          <cell r="I8983" t="str">
            <v>蓝山县田心富农生态养殖农庄产业路</v>
          </cell>
          <cell r="J8983" t="str">
            <v>1312F4311270069</v>
          </cell>
          <cell r="K8983" t="str">
            <v>资源产业路</v>
          </cell>
          <cell r="L8983" t="str">
            <v>三类地区</v>
          </cell>
          <cell r="M8983"/>
          <cell r="N8983" t="str">
            <v>新建</v>
          </cell>
          <cell r="O8983" t="str">
            <v>蓝山县田心富农生态养殖农庄</v>
          </cell>
          <cell r="R8983" t="str">
            <v>3.5</v>
          </cell>
          <cell r="S8983" t="str">
            <v>6(5)</v>
          </cell>
          <cell r="T8983" t="str">
            <v>无</v>
          </cell>
          <cell r="U8983">
            <v>0</v>
          </cell>
          <cell r="V8983">
            <v>1.252</v>
          </cell>
          <cell r="W8983">
            <v>1.252</v>
          </cell>
        </row>
        <row r="8984">
          <cell r="I8984" t="str">
            <v>蓝山县土龙种养专业合作社产业路</v>
          </cell>
          <cell r="J8984" t="str">
            <v>1312F4311270026</v>
          </cell>
          <cell r="K8984" t="str">
            <v>资源产业路</v>
          </cell>
          <cell r="L8984" t="str">
            <v>三类地区</v>
          </cell>
          <cell r="M8984"/>
          <cell r="N8984" t="str">
            <v>新建</v>
          </cell>
          <cell r="O8984" t="str">
            <v>蓝山县土龙种养合作社</v>
          </cell>
          <cell r="R8984" t="str">
            <v>0</v>
          </cell>
          <cell r="S8984" t="str">
            <v>6(5)</v>
          </cell>
          <cell r="T8984" t="str">
            <v>无</v>
          </cell>
          <cell r="U8984">
            <v>0</v>
          </cell>
          <cell r="V8984">
            <v>1.796</v>
          </cell>
          <cell r="W8984">
            <v>1.796</v>
          </cell>
        </row>
        <row r="8985">
          <cell r="I8985" t="str">
            <v>蓝山县万田种养殖合作社产业路</v>
          </cell>
          <cell r="J8985" t="str">
            <v>1312F4311270027</v>
          </cell>
          <cell r="K8985" t="str">
            <v>资源产业路</v>
          </cell>
          <cell r="L8985" t="str">
            <v>三类地区</v>
          </cell>
          <cell r="M8985"/>
          <cell r="N8985" t="str">
            <v>新建</v>
          </cell>
          <cell r="O8985" t="str">
            <v>蓝山县万田种养殖合作社</v>
          </cell>
          <cell r="R8985" t="str">
            <v>3</v>
          </cell>
          <cell r="S8985" t="str">
            <v>6(5)</v>
          </cell>
          <cell r="T8985" t="str">
            <v>无</v>
          </cell>
          <cell r="U8985">
            <v>0</v>
          </cell>
          <cell r="V8985">
            <v>1.51</v>
          </cell>
          <cell r="W8985">
            <v>1.51</v>
          </cell>
        </row>
        <row r="8986">
          <cell r="I8986" t="str">
            <v>蓝山县旺源种植专业合作社产业路</v>
          </cell>
          <cell r="J8986" t="str">
            <v>1312F4311270060</v>
          </cell>
          <cell r="K8986" t="str">
            <v>资源产业路</v>
          </cell>
          <cell r="L8986" t="str">
            <v>三类地区</v>
          </cell>
          <cell r="M8986"/>
          <cell r="N8986" t="str">
            <v>升级改造（提质改造）</v>
          </cell>
          <cell r="O8986" t="str">
            <v>蓝山县旺源种植专业合作社</v>
          </cell>
          <cell r="R8986" t="str">
            <v>4</v>
          </cell>
          <cell r="S8986" t="str">
            <v>6(5)</v>
          </cell>
          <cell r="T8986" t="str">
            <v>无</v>
          </cell>
          <cell r="U8986">
            <v>0</v>
          </cell>
          <cell r="V8986">
            <v>4.83</v>
          </cell>
          <cell r="W8986">
            <v>4.83</v>
          </cell>
        </row>
        <row r="8987">
          <cell r="I8987" t="str">
            <v>蓝山县湘飞种养殖专业合作社产业路</v>
          </cell>
          <cell r="J8987" t="str">
            <v>1312F4311270029</v>
          </cell>
          <cell r="K8987" t="str">
            <v>资源产业路</v>
          </cell>
          <cell r="L8987" t="str">
            <v>三类地区</v>
          </cell>
          <cell r="M8987"/>
          <cell r="N8987" t="str">
            <v>新建</v>
          </cell>
          <cell r="O8987" t="str">
            <v>蓝山县湘飞种养殖专业合作社</v>
          </cell>
          <cell r="R8987" t="str">
            <v>3</v>
          </cell>
          <cell r="S8987" t="str">
            <v>6(5)</v>
          </cell>
          <cell r="T8987" t="str">
            <v>无</v>
          </cell>
          <cell r="U8987">
            <v>0</v>
          </cell>
          <cell r="V8987">
            <v>0.81</v>
          </cell>
          <cell r="W8987">
            <v>0.81</v>
          </cell>
        </row>
        <row r="8988">
          <cell r="I8988" t="str">
            <v>蓝山县湘源生态种养殖专业合作社产业路</v>
          </cell>
          <cell r="J8988" t="str">
            <v>1312F4311270038</v>
          </cell>
          <cell r="K8988" t="str">
            <v>资源产业路</v>
          </cell>
          <cell r="L8988" t="str">
            <v>三类地区</v>
          </cell>
          <cell r="M8988"/>
          <cell r="N8988" t="str">
            <v>新建</v>
          </cell>
          <cell r="O8988" t="str">
            <v>蓝山县湘源生态种养殖专业合作社</v>
          </cell>
          <cell r="R8988" t="str">
            <v>0</v>
          </cell>
          <cell r="S8988" t="str">
            <v>6(5)</v>
          </cell>
          <cell r="T8988" t="str">
            <v>无</v>
          </cell>
          <cell r="U8988">
            <v>0</v>
          </cell>
          <cell r="V8988">
            <v>0.63900000000000001</v>
          </cell>
          <cell r="W8988">
            <v>0.63900000000000001</v>
          </cell>
        </row>
        <row r="8989">
          <cell r="I8989" t="str">
            <v>蓝山县祥和种植农民专业合作社产业路</v>
          </cell>
          <cell r="J8989" t="str">
            <v>1312F4311270055</v>
          </cell>
          <cell r="K8989" t="str">
            <v>资源产业路</v>
          </cell>
          <cell r="L8989" t="str">
            <v>三类地区</v>
          </cell>
          <cell r="M8989"/>
          <cell r="N8989" t="str">
            <v>新建</v>
          </cell>
          <cell r="O8989" t="str">
            <v>蓝山县祥和种植农民专业合作社</v>
          </cell>
          <cell r="R8989" t="str">
            <v>0</v>
          </cell>
          <cell r="S8989" t="str">
            <v>6(5)</v>
          </cell>
          <cell r="T8989" t="str">
            <v>无</v>
          </cell>
          <cell r="U8989">
            <v>0</v>
          </cell>
          <cell r="V8989">
            <v>0.68</v>
          </cell>
          <cell r="W8989">
            <v>0.68</v>
          </cell>
        </row>
        <row r="8990">
          <cell r="I8990" t="str">
            <v>蓝山县秀岭美种养专业合作社产业路</v>
          </cell>
          <cell r="J8990" t="str">
            <v>1312F4311270049</v>
          </cell>
          <cell r="K8990" t="str">
            <v>资源产业路</v>
          </cell>
          <cell r="L8990" t="str">
            <v>三类地区</v>
          </cell>
          <cell r="M8990"/>
          <cell r="N8990" t="str">
            <v>新建</v>
          </cell>
          <cell r="O8990" t="str">
            <v>蓝山县秀岭美种养专业合作社</v>
          </cell>
          <cell r="R8990" t="str">
            <v>0</v>
          </cell>
          <cell r="S8990" t="str">
            <v>6(5)</v>
          </cell>
          <cell r="T8990" t="str">
            <v>无</v>
          </cell>
          <cell r="U8990">
            <v>0</v>
          </cell>
          <cell r="V8990">
            <v>0.8</v>
          </cell>
          <cell r="W8990">
            <v>0.8</v>
          </cell>
        </row>
        <row r="8991">
          <cell r="I8991" t="str">
            <v>蓝山县元竹种养专业合作社产业路</v>
          </cell>
          <cell r="J8991" t="str">
            <v>1312F4311270052</v>
          </cell>
          <cell r="K8991" t="str">
            <v>资源产业路</v>
          </cell>
          <cell r="L8991" t="str">
            <v>三类地区</v>
          </cell>
          <cell r="M8991"/>
          <cell r="N8991" t="str">
            <v>新建</v>
          </cell>
          <cell r="O8991" t="str">
            <v>蓝山县元竹种养专业合作社</v>
          </cell>
          <cell r="R8991" t="str">
            <v>0</v>
          </cell>
          <cell r="S8991" t="str">
            <v>6.5</v>
          </cell>
          <cell r="T8991" t="str">
            <v>无</v>
          </cell>
          <cell r="U8991">
            <v>0</v>
          </cell>
          <cell r="V8991">
            <v>1.73</v>
          </cell>
          <cell r="W8991">
            <v>1.73</v>
          </cell>
        </row>
        <row r="8992">
          <cell r="I8992" t="str">
            <v>蓝山县兆丰生态养殖农场产业路</v>
          </cell>
          <cell r="J8992" t="str">
            <v>1312F4311270012</v>
          </cell>
          <cell r="K8992" t="str">
            <v>资源产业路</v>
          </cell>
          <cell r="L8992" t="str">
            <v>三类地区</v>
          </cell>
          <cell r="M8992"/>
          <cell r="N8992" t="str">
            <v>新建</v>
          </cell>
          <cell r="O8992" t="str">
            <v>蓝山县兆丰生态养殖农场</v>
          </cell>
          <cell r="R8992" t="str">
            <v>3.5</v>
          </cell>
          <cell r="S8992" t="str">
            <v>6(5)</v>
          </cell>
          <cell r="T8992" t="str">
            <v>无</v>
          </cell>
          <cell r="U8992">
            <v>0</v>
          </cell>
          <cell r="V8992">
            <v>1.071</v>
          </cell>
          <cell r="W8992">
            <v>1.071</v>
          </cell>
        </row>
        <row r="8993">
          <cell r="I8993" t="str">
            <v>蓝山县众富葡萄园种植专业合作社产业路</v>
          </cell>
          <cell r="J8993" t="str">
            <v>1312F4311270017</v>
          </cell>
          <cell r="K8993" t="str">
            <v>资源产业路</v>
          </cell>
          <cell r="L8993" t="str">
            <v>三类地区</v>
          </cell>
          <cell r="M8993"/>
          <cell r="N8993" t="str">
            <v>新建</v>
          </cell>
          <cell r="O8993" t="str">
            <v>蓝山县众富葡萄园种植专业合作社</v>
          </cell>
          <cell r="R8993" t="str">
            <v>0</v>
          </cell>
          <cell r="S8993" t="str">
            <v>6(5)</v>
          </cell>
          <cell r="T8993" t="str">
            <v>无</v>
          </cell>
          <cell r="U8993">
            <v>0</v>
          </cell>
          <cell r="V8993">
            <v>1.04</v>
          </cell>
          <cell r="W8993">
            <v>1.04</v>
          </cell>
        </row>
        <row r="8994">
          <cell r="I8994" t="str">
            <v>蓝山县众蓝种养专业合作社产业路</v>
          </cell>
          <cell r="J8994" t="str">
            <v>1312F4311270041</v>
          </cell>
          <cell r="K8994" t="str">
            <v>资源产业路</v>
          </cell>
          <cell r="L8994" t="str">
            <v>三类地区</v>
          </cell>
          <cell r="M8994"/>
          <cell r="N8994" t="str">
            <v>新建</v>
          </cell>
          <cell r="O8994" t="str">
            <v>蓝山县众蓝种养专业合作社</v>
          </cell>
          <cell r="R8994" t="str">
            <v>0</v>
          </cell>
          <cell r="S8994" t="str">
            <v>6(5)</v>
          </cell>
          <cell r="T8994" t="str">
            <v>无</v>
          </cell>
          <cell r="U8994">
            <v>0</v>
          </cell>
          <cell r="V8994">
            <v>0.29599999999999999</v>
          </cell>
          <cell r="W8994">
            <v>0.29599999999999999</v>
          </cell>
        </row>
        <row r="8995">
          <cell r="I8995" t="str">
            <v>蓝山县姗姗果业农业合作社产业路</v>
          </cell>
          <cell r="J8995" t="str">
            <v>1312F4311270031</v>
          </cell>
          <cell r="K8995" t="str">
            <v>资源产业路</v>
          </cell>
          <cell r="L8995" t="str">
            <v>三类地区</v>
          </cell>
          <cell r="M8995"/>
          <cell r="N8995" t="str">
            <v>新建</v>
          </cell>
          <cell r="O8995" t="str">
            <v>蓝山县姗姗果业农业合作社</v>
          </cell>
          <cell r="R8995" t="str">
            <v>4</v>
          </cell>
          <cell r="S8995" t="str">
            <v>6(5)</v>
          </cell>
          <cell r="T8995" t="str">
            <v>无</v>
          </cell>
          <cell r="U8995">
            <v>0</v>
          </cell>
          <cell r="V8995">
            <v>0.32</v>
          </cell>
          <cell r="W8995">
            <v>0.32</v>
          </cell>
        </row>
        <row r="8996">
          <cell r="I8996" t="str">
            <v>蓝山县祠堂圩镇团结村经济合作社产业路</v>
          </cell>
          <cell r="J8996" t="str">
            <v>1312F4311270056</v>
          </cell>
          <cell r="K8996" t="str">
            <v>资源产业路</v>
          </cell>
          <cell r="L8996" t="str">
            <v>三类地区</v>
          </cell>
          <cell r="M8996"/>
          <cell r="N8996" t="str">
            <v>新建</v>
          </cell>
          <cell r="O8996" t="str">
            <v>蓝山县祠堂圩镇团结村经济合作社</v>
          </cell>
          <cell r="R8996" t="str">
            <v>0</v>
          </cell>
          <cell r="S8996" t="str">
            <v>6(5)</v>
          </cell>
          <cell r="T8996" t="str">
            <v>无</v>
          </cell>
          <cell r="U8996">
            <v>0</v>
          </cell>
          <cell r="V8996">
            <v>1.0229999999999999</v>
          </cell>
          <cell r="W8996">
            <v>1.0229999999999999</v>
          </cell>
        </row>
        <row r="8997">
          <cell r="I8997" t="str">
            <v>蓝山昱盛烟农专业合作社产业路</v>
          </cell>
          <cell r="J8997" t="str">
            <v>1312F4311270040</v>
          </cell>
          <cell r="K8997" t="str">
            <v>资源产业路</v>
          </cell>
          <cell r="L8997" t="str">
            <v>三类地区</v>
          </cell>
          <cell r="M8997"/>
          <cell r="N8997" t="str">
            <v>新建</v>
          </cell>
          <cell r="O8997" t="str">
            <v>蓝山昱盛烟农专业合作社</v>
          </cell>
          <cell r="R8997" t="str">
            <v>0</v>
          </cell>
          <cell r="S8997" t="str">
            <v>6(5)</v>
          </cell>
          <cell r="T8997" t="str">
            <v>无</v>
          </cell>
          <cell r="U8997">
            <v>0</v>
          </cell>
          <cell r="V8997">
            <v>1.2350000000000001</v>
          </cell>
          <cell r="W8997">
            <v>1.2350000000000001</v>
          </cell>
        </row>
        <row r="8998">
          <cell r="I8998" t="str">
            <v>泉塘西瓜产业园产业路</v>
          </cell>
          <cell r="J8998" t="str">
            <v>1312F4311270008</v>
          </cell>
          <cell r="K8998" t="str">
            <v>资源产业路</v>
          </cell>
          <cell r="L8998" t="str">
            <v>三类地区</v>
          </cell>
          <cell r="M8998"/>
          <cell r="N8998" t="str">
            <v>新建</v>
          </cell>
          <cell r="O8998" t="str">
            <v>泉塘西瓜产业园</v>
          </cell>
          <cell r="R8998" t="str">
            <v>3</v>
          </cell>
          <cell r="S8998" t="str">
            <v>6(5)</v>
          </cell>
          <cell r="T8998" t="str">
            <v>无</v>
          </cell>
          <cell r="U8998">
            <v>0</v>
          </cell>
          <cell r="V8998">
            <v>2.65</v>
          </cell>
          <cell r="W8998">
            <v>2.65</v>
          </cell>
        </row>
        <row r="8999">
          <cell r="I8999" t="str">
            <v>无雪岭生态种养殖合作社产业路</v>
          </cell>
          <cell r="J8999" t="str">
            <v>1312F4311270004</v>
          </cell>
          <cell r="K8999" t="str">
            <v>资源产业路</v>
          </cell>
          <cell r="L8999" t="str">
            <v>三类地区</v>
          </cell>
          <cell r="M8999"/>
          <cell r="N8999" t="str">
            <v>新建</v>
          </cell>
          <cell r="O8999" t="str">
            <v>无雪岭生态种养殖合作社</v>
          </cell>
          <cell r="R8999" t="str">
            <v>3.5</v>
          </cell>
          <cell r="S8999" t="str">
            <v>6(5)</v>
          </cell>
          <cell r="T8999" t="str">
            <v>无</v>
          </cell>
          <cell r="U8999">
            <v>0</v>
          </cell>
          <cell r="V8999">
            <v>2.13</v>
          </cell>
          <cell r="W8999">
            <v>2.13</v>
          </cell>
        </row>
        <row r="9000">
          <cell r="I9000" t="str">
            <v>永州神浓有机农牧科研有限公司连接路</v>
          </cell>
          <cell r="J9000" t="str">
            <v>1312F4311270074</v>
          </cell>
          <cell r="K9000" t="str">
            <v>资源产业路</v>
          </cell>
          <cell r="L9000" t="str">
            <v>三类地区</v>
          </cell>
          <cell r="M9000"/>
          <cell r="O9000" t="str">
            <v>粤港澳大湾区“菜篮子”生产基地</v>
          </cell>
          <cell r="R9000" t="str">
            <v>0</v>
          </cell>
          <cell r="S9000" t="str">
            <v>6.5</v>
          </cell>
          <cell r="T9000" t="str">
            <v>无</v>
          </cell>
          <cell r="U9000">
            <v>0</v>
          </cell>
          <cell r="V9000">
            <v>2.0710000000000002</v>
          </cell>
          <cell r="W9000">
            <v>2.0710000000000002</v>
          </cell>
        </row>
        <row r="9001">
          <cell r="I9001" t="str">
            <v>永州市舜九嶷生物科技有限公司合作社产业路</v>
          </cell>
          <cell r="J9001" t="str">
            <v>1312F4311270013</v>
          </cell>
          <cell r="K9001" t="str">
            <v>资源产业路</v>
          </cell>
          <cell r="L9001" t="str">
            <v>三类地区</v>
          </cell>
          <cell r="M9001"/>
          <cell r="N9001" t="str">
            <v>升级改造（提质改造）</v>
          </cell>
          <cell r="O9001" t="str">
            <v>永州市舜九嶷生物科技有限公司合作社</v>
          </cell>
          <cell r="R9001" t="str">
            <v>3.5</v>
          </cell>
          <cell r="S9001" t="str">
            <v>6(5)</v>
          </cell>
          <cell r="T9001" t="str">
            <v>Y371431127</v>
          </cell>
          <cell r="U9001">
            <v>1.7</v>
          </cell>
          <cell r="V9001">
            <v>7.8250000000000002</v>
          </cell>
          <cell r="W9001">
            <v>6.125</v>
          </cell>
        </row>
        <row r="9002">
          <cell r="I9002" t="str">
            <v>爻山日月田园综合体产业园产业路</v>
          </cell>
          <cell r="J9002" t="str">
            <v>1312F4311270011</v>
          </cell>
          <cell r="K9002" t="str">
            <v>资源产业路</v>
          </cell>
          <cell r="L9002" t="str">
            <v>三类地区</v>
          </cell>
          <cell r="M9002"/>
          <cell r="N9002" t="str">
            <v>新建</v>
          </cell>
          <cell r="O9002" t="str">
            <v>爻山日月田园综合体产业园</v>
          </cell>
          <cell r="R9002" t="str">
            <v>0</v>
          </cell>
          <cell r="S9002" t="str">
            <v>6(5)</v>
          </cell>
          <cell r="T9002" t="str">
            <v>无</v>
          </cell>
          <cell r="U9002">
            <v>0</v>
          </cell>
          <cell r="V9002">
            <v>3.4</v>
          </cell>
          <cell r="W9002">
            <v>3.4</v>
          </cell>
        </row>
        <row r="9003">
          <cell r="I9003" t="str">
            <v>大坪塘镇葡萄种植产业路</v>
          </cell>
          <cell r="J9003" t="str">
            <v>1312F4311280014</v>
          </cell>
          <cell r="K9003" t="str">
            <v>资源产业路</v>
          </cell>
          <cell r="L9003" t="str">
            <v>一类地区</v>
          </cell>
          <cell r="M9003" t="str">
            <v>国家贫困县</v>
          </cell>
          <cell r="N9003" t="str">
            <v>新建</v>
          </cell>
          <cell r="O9003" t="str">
            <v>大坪塘镇葡萄种植产业园</v>
          </cell>
          <cell r="R9003" t="str">
            <v>0</v>
          </cell>
          <cell r="S9003" t="str">
            <v>6</v>
          </cell>
          <cell r="T9003" t="str">
            <v>无</v>
          </cell>
          <cell r="U9003">
            <v>0</v>
          </cell>
          <cell r="V9003">
            <v>9</v>
          </cell>
          <cell r="W9003">
            <v>9</v>
          </cell>
        </row>
        <row r="9004">
          <cell r="I9004" t="str">
            <v>金陵蔬菜、水果、苗圃产业路</v>
          </cell>
          <cell r="J9004" t="str">
            <v>1312F4311280020</v>
          </cell>
          <cell r="K9004" t="str">
            <v>资源产业路</v>
          </cell>
          <cell r="L9004" t="str">
            <v>一类地区</v>
          </cell>
          <cell r="M9004" t="str">
            <v>国家贫困县</v>
          </cell>
          <cell r="N9004" t="str">
            <v>新建</v>
          </cell>
          <cell r="O9004" t="str">
            <v>金陵蔬菜、水果、苗圃产业园</v>
          </cell>
          <cell r="R9004" t="str">
            <v>0</v>
          </cell>
          <cell r="S9004" t="str">
            <v>6</v>
          </cell>
          <cell r="T9004" t="str">
            <v>无</v>
          </cell>
          <cell r="U9004">
            <v>0</v>
          </cell>
          <cell r="V9004">
            <v>5.5</v>
          </cell>
          <cell r="W9004">
            <v>5.5</v>
          </cell>
        </row>
        <row r="9005">
          <cell r="I9005" t="str">
            <v>金盆圩大豆产业园产业路</v>
          </cell>
          <cell r="J9005" t="str">
            <v>1312F4311280003</v>
          </cell>
          <cell r="K9005" t="str">
            <v>资源产业路</v>
          </cell>
          <cell r="L9005" t="str">
            <v>一类地区</v>
          </cell>
          <cell r="M9005" t="str">
            <v>国家贫困县</v>
          </cell>
          <cell r="N9005" t="str">
            <v>新建</v>
          </cell>
          <cell r="O9005" t="str">
            <v>金盆圩大豆产业园</v>
          </cell>
          <cell r="R9005" t="str">
            <v>5</v>
          </cell>
          <cell r="S9005" t="str">
            <v>6</v>
          </cell>
          <cell r="T9005" t="str">
            <v>X274431128</v>
          </cell>
          <cell r="U9005">
            <v>0</v>
          </cell>
          <cell r="V9005">
            <v>2</v>
          </cell>
          <cell r="W9005">
            <v>2</v>
          </cell>
        </row>
        <row r="9006">
          <cell r="I9006" t="str">
            <v>金盆圩柑桔产业路</v>
          </cell>
          <cell r="J9006" t="str">
            <v>1312F4311280004</v>
          </cell>
          <cell r="K9006" t="str">
            <v>资源产业路</v>
          </cell>
          <cell r="L9006" t="str">
            <v>一类地区</v>
          </cell>
          <cell r="M9006" t="str">
            <v>国家贫困县</v>
          </cell>
          <cell r="N9006" t="str">
            <v>新建</v>
          </cell>
          <cell r="O9006" t="str">
            <v>金盆圩柑桔产业园</v>
          </cell>
          <cell r="R9006" t="str">
            <v>0</v>
          </cell>
          <cell r="S9006" t="str">
            <v>6</v>
          </cell>
          <cell r="T9006" t="str">
            <v>无</v>
          </cell>
          <cell r="U9006">
            <v>0</v>
          </cell>
          <cell r="V9006">
            <v>1</v>
          </cell>
          <cell r="W9006">
            <v>1</v>
          </cell>
        </row>
        <row r="9007">
          <cell r="I9007" t="str">
            <v>门楼下乡竹木、蔬菜产业路</v>
          </cell>
          <cell r="J9007" t="str">
            <v>1312F4311280011</v>
          </cell>
          <cell r="K9007" t="str">
            <v>资源产业路</v>
          </cell>
          <cell r="L9007" t="str">
            <v>一类地区</v>
          </cell>
          <cell r="M9007" t="str">
            <v>国家贫困县</v>
          </cell>
          <cell r="N9007" t="str">
            <v>新建</v>
          </cell>
          <cell r="O9007" t="str">
            <v xml:space="preserve">门楼下乡竹木、蔬菜产业园 </v>
          </cell>
          <cell r="R9007" t="str">
            <v>0</v>
          </cell>
          <cell r="S9007" t="str">
            <v>6</v>
          </cell>
          <cell r="T9007" t="str">
            <v>无</v>
          </cell>
          <cell r="U9007">
            <v>0</v>
          </cell>
          <cell r="V9007">
            <v>20</v>
          </cell>
          <cell r="W9007">
            <v>20</v>
          </cell>
        </row>
        <row r="9008">
          <cell r="I9008" t="str">
            <v>门楼下竹木养殖产业路</v>
          </cell>
          <cell r="J9008" t="str">
            <v>1312F4311280010</v>
          </cell>
          <cell r="K9008" t="str">
            <v>资源产业路</v>
          </cell>
          <cell r="L9008" t="str">
            <v>一类地区</v>
          </cell>
          <cell r="M9008" t="str">
            <v>国家贫困县</v>
          </cell>
          <cell r="N9008" t="str">
            <v>升级改造（提质改造）</v>
          </cell>
          <cell r="O9008" t="str">
            <v>门楼下竹木养殖产业园</v>
          </cell>
          <cell r="R9008" t="str">
            <v>4.5</v>
          </cell>
          <cell r="S9008" t="str">
            <v>6</v>
          </cell>
          <cell r="T9008" t="str">
            <v>Y628431128</v>
          </cell>
          <cell r="U9008">
            <v>0</v>
          </cell>
          <cell r="V9008">
            <v>16.084</v>
          </cell>
          <cell r="W9008">
            <v>16.084</v>
          </cell>
        </row>
        <row r="9009">
          <cell r="I9009" t="str">
            <v>三井大豆产业路</v>
          </cell>
          <cell r="J9009" t="str">
            <v>1312F4311280005</v>
          </cell>
          <cell r="K9009" t="str">
            <v>资源产业路</v>
          </cell>
          <cell r="L9009" t="str">
            <v>一类地区</v>
          </cell>
          <cell r="M9009" t="str">
            <v>国家贫困县</v>
          </cell>
          <cell r="N9009" t="str">
            <v>新建</v>
          </cell>
          <cell r="O9009" t="str">
            <v>三井大豆产业园</v>
          </cell>
          <cell r="R9009" t="str">
            <v>0</v>
          </cell>
          <cell r="S9009" t="str">
            <v>6</v>
          </cell>
          <cell r="T9009" t="str">
            <v>无</v>
          </cell>
          <cell r="U9009">
            <v>0</v>
          </cell>
          <cell r="V9009">
            <v>1</v>
          </cell>
          <cell r="W9009">
            <v>1</v>
          </cell>
        </row>
        <row r="9010">
          <cell r="I9010" t="str">
            <v>石羊烤烟基地产业路</v>
          </cell>
          <cell r="J9010" t="str">
            <v>1312F4311280017</v>
          </cell>
          <cell r="K9010" t="str">
            <v>资源产业路</v>
          </cell>
          <cell r="L9010" t="str">
            <v>一类地区</v>
          </cell>
          <cell r="M9010" t="str">
            <v>国家贫困县</v>
          </cell>
          <cell r="N9010" t="str">
            <v>新建</v>
          </cell>
          <cell r="O9010" t="str">
            <v>石羊烤烟基地产业园</v>
          </cell>
          <cell r="R9010" t="str">
            <v>0</v>
          </cell>
          <cell r="S9010" t="str">
            <v>6</v>
          </cell>
          <cell r="T9010" t="str">
            <v>无</v>
          </cell>
          <cell r="U9010">
            <v>0</v>
          </cell>
          <cell r="V9010">
            <v>4</v>
          </cell>
          <cell r="W9010">
            <v>4</v>
          </cell>
        </row>
        <row r="9011">
          <cell r="I9011" t="str">
            <v>下源大豆产业路</v>
          </cell>
          <cell r="J9011" t="str">
            <v>1312F4311280025</v>
          </cell>
          <cell r="K9011" t="str">
            <v>资源产业路</v>
          </cell>
          <cell r="L9011" t="str">
            <v>一类地区</v>
          </cell>
          <cell r="M9011" t="str">
            <v>国家贫困县</v>
          </cell>
          <cell r="N9011" t="str">
            <v>新建</v>
          </cell>
          <cell r="O9011" t="str">
            <v>下源大豆产业园</v>
          </cell>
          <cell r="R9011" t="str">
            <v>0</v>
          </cell>
          <cell r="S9011" t="str">
            <v>6</v>
          </cell>
          <cell r="T9011" t="str">
            <v>C514431128</v>
          </cell>
          <cell r="U9011">
            <v>0</v>
          </cell>
          <cell r="V9011">
            <v>1.101</v>
          </cell>
          <cell r="W9011">
            <v>1.1000000000000001</v>
          </cell>
        </row>
        <row r="9012">
          <cell r="I9012" t="str">
            <v>新隆镇三味辣椒种植产业路</v>
          </cell>
          <cell r="J9012" t="str">
            <v>1312F4311280021</v>
          </cell>
          <cell r="K9012" t="str">
            <v>资源产业路</v>
          </cell>
          <cell r="L9012" t="str">
            <v>一类地区</v>
          </cell>
          <cell r="M9012" t="str">
            <v>国家贫困县</v>
          </cell>
          <cell r="N9012" t="str">
            <v>新建</v>
          </cell>
          <cell r="O9012" t="str">
            <v>新隆镇三味辣椒种植产业园</v>
          </cell>
          <cell r="R9012" t="str">
            <v>0</v>
          </cell>
          <cell r="S9012" t="str">
            <v>6</v>
          </cell>
          <cell r="T9012" t="str">
            <v>无</v>
          </cell>
          <cell r="U9012">
            <v>0</v>
          </cell>
          <cell r="V9012">
            <v>6</v>
          </cell>
          <cell r="W9012">
            <v>6</v>
          </cell>
        </row>
        <row r="9013">
          <cell r="I9013" t="str">
            <v>新隆镇水果烤烟产业路</v>
          </cell>
          <cell r="J9013" t="str">
            <v>1312F4311280022</v>
          </cell>
          <cell r="K9013" t="str">
            <v>资源产业路</v>
          </cell>
          <cell r="L9013" t="str">
            <v>一类地区</v>
          </cell>
          <cell r="M9013" t="str">
            <v>国家贫困县</v>
          </cell>
          <cell r="N9013" t="str">
            <v>新建</v>
          </cell>
          <cell r="O9013" t="str">
            <v>新隆镇水果烤烟产业园</v>
          </cell>
          <cell r="S9013" t="str">
            <v>6</v>
          </cell>
          <cell r="T9013" t="str">
            <v>Y787431128</v>
          </cell>
          <cell r="U9013">
            <v>0</v>
          </cell>
          <cell r="V9013">
            <v>4</v>
          </cell>
          <cell r="W9013">
            <v>3.794</v>
          </cell>
        </row>
        <row r="9014">
          <cell r="I9014" t="str">
            <v>新田县大坪塘镇大豆产业路</v>
          </cell>
          <cell r="J9014" t="str">
            <v>1312F4311280033</v>
          </cell>
          <cell r="K9014" t="str">
            <v>资源产业路</v>
          </cell>
          <cell r="L9014" t="str">
            <v>一类地区</v>
          </cell>
          <cell r="M9014" t="str">
            <v>国家贫困县</v>
          </cell>
          <cell r="N9014" t="str">
            <v>新建</v>
          </cell>
          <cell r="O9014" t="str">
            <v>新田县大坪塘镇大豆产业园</v>
          </cell>
          <cell r="R9014" t="str">
            <v>0</v>
          </cell>
          <cell r="S9014" t="str">
            <v>6</v>
          </cell>
          <cell r="T9014" t="str">
            <v>无</v>
          </cell>
          <cell r="U9014">
            <v>0</v>
          </cell>
          <cell r="V9014">
            <v>2.5</v>
          </cell>
          <cell r="W9014">
            <v>2.5</v>
          </cell>
        </row>
        <row r="9015">
          <cell r="I9015" t="str">
            <v>新田县豆家旺食品有限公司豆家旺特色粮油产业园连接路</v>
          </cell>
          <cell r="J9015" t="str">
            <v>1312F4311280034</v>
          </cell>
          <cell r="K9015" t="str">
            <v>资源产业路</v>
          </cell>
          <cell r="L9015" t="str">
            <v>一类地区</v>
          </cell>
          <cell r="M9015" t="str">
            <v>国家贫困县</v>
          </cell>
          <cell r="N9015" t="str">
            <v>升级改造（提质改造）</v>
          </cell>
          <cell r="O9015" t="str">
            <v>新田县豆家旺食品有限公司豆家旺特色粮油产业园</v>
          </cell>
          <cell r="R9015" t="str">
            <v>4.5</v>
          </cell>
          <cell r="S9015" t="str">
            <v>6</v>
          </cell>
          <cell r="T9015" t="str">
            <v>Y380431128</v>
          </cell>
          <cell r="U9015">
            <v>0</v>
          </cell>
          <cell r="V9015">
            <v>3.6</v>
          </cell>
          <cell r="W9015">
            <v>3.6</v>
          </cell>
        </row>
        <row r="9016">
          <cell r="I9016" t="str">
            <v>新田县金盆镇刘志孙茶油基地产业园路</v>
          </cell>
          <cell r="J9016" t="str">
            <v>1312F4311280028</v>
          </cell>
          <cell r="K9016" t="str">
            <v>资源产业路</v>
          </cell>
          <cell r="L9016" t="str">
            <v>一类地区</v>
          </cell>
          <cell r="M9016" t="str">
            <v>国家贫困县</v>
          </cell>
          <cell r="N9016" t="str">
            <v>新建</v>
          </cell>
          <cell r="O9016" t="str">
            <v>新田县金盆镇刘志孙茶油基地产业园</v>
          </cell>
          <cell r="R9016" t="str">
            <v>0</v>
          </cell>
          <cell r="S9016" t="str">
            <v>6</v>
          </cell>
          <cell r="T9016" t="str">
            <v>无</v>
          </cell>
          <cell r="U9016">
            <v>0</v>
          </cell>
          <cell r="V9016">
            <v>3.35</v>
          </cell>
          <cell r="W9016">
            <v>3.35</v>
          </cell>
        </row>
        <row r="9017">
          <cell r="I9017" t="str">
            <v>新田县龙泉镇马头冲养羊产业路</v>
          </cell>
          <cell r="J9017" t="str">
            <v>1312F4311280027</v>
          </cell>
          <cell r="K9017" t="str">
            <v>资源产业路</v>
          </cell>
          <cell r="L9017" t="str">
            <v>一类地区</v>
          </cell>
          <cell r="M9017" t="str">
            <v>国家贫困县</v>
          </cell>
          <cell r="N9017" t="str">
            <v>新建</v>
          </cell>
          <cell r="O9017" t="str">
            <v>新田县龙泉镇马头冲养羊产业园</v>
          </cell>
          <cell r="R9017" t="str">
            <v>0</v>
          </cell>
          <cell r="S9017" t="str">
            <v>6</v>
          </cell>
          <cell r="T9017" t="str">
            <v>无</v>
          </cell>
          <cell r="U9017">
            <v>0</v>
          </cell>
          <cell r="V9017">
            <v>5.52</v>
          </cell>
          <cell r="W9017">
            <v>5.52</v>
          </cell>
        </row>
        <row r="9018">
          <cell r="I9018" t="str">
            <v>新田县新田县金盆镇青山坪大豆产业园路</v>
          </cell>
          <cell r="J9018" t="str">
            <v>1312F4311280031</v>
          </cell>
          <cell r="K9018" t="str">
            <v>资源产业路</v>
          </cell>
          <cell r="L9018" t="str">
            <v>一类地区</v>
          </cell>
          <cell r="M9018" t="str">
            <v>国家贫困县</v>
          </cell>
          <cell r="N9018" t="str">
            <v>新建</v>
          </cell>
          <cell r="O9018" t="str">
            <v>新田县新田县金盆镇青山坪大豆产业园</v>
          </cell>
          <cell r="R9018" t="str">
            <v>0</v>
          </cell>
          <cell r="S9018" t="str">
            <v>6</v>
          </cell>
          <cell r="T9018" t="str">
            <v>无</v>
          </cell>
          <cell r="U9018">
            <v>0</v>
          </cell>
          <cell r="V9018">
            <v>0.8</v>
          </cell>
          <cell r="W9018">
            <v>0.8</v>
          </cell>
        </row>
        <row r="9019">
          <cell r="I9019" t="str">
            <v>新圩食用菌产业园路</v>
          </cell>
          <cell r="J9019" t="str">
            <v>1312F4311280015</v>
          </cell>
          <cell r="K9019" t="str">
            <v>资源产业路</v>
          </cell>
          <cell r="L9019" t="str">
            <v>一类地区</v>
          </cell>
          <cell r="M9019" t="str">
            <v>国家贫困县</v>
          </cell>
          <cell r="N9019" t="str">
            <v>新建</v>
          </cell>
          <cell r="O9019" t="str">
            <v>新圩食用菌产业园</v>
          </cell>
          <cell r="R9019" t="str">
            <v>0</v>
          </cell>
          <cell r="S9019" t="str">
            <v>6</v>
          </cell>
          <cell r="T9019" t="str">
            <v>无</v>
          </cell>
          <cell r="U9019">
            <v>0</v>
          </cell>
          <cell r="V9019">
            <v>7</v>
          </cell>
          <cell r="W9019">
            <v>7</v>
          </cell>
        </row>
        <row r="9020">
          <cell r="I9020" t="str">
            <v>新圩镇优质富硒水稻产业园路</v>
          </cell>
          <cell r="J9020" t="str">
            <v>1312F4311280013</v>
          </cell>
          <cell r="K9020" t="str">
            <v>资源产业路</v>
          </cell>
          <cell r="L9020" t="str">
            <v>一类地区</v>
          </cell>
          <cell r="M9020" t="str">
            <v>国家贫困县</v>
          </cell>
          <cell r="N9020" t="str">
            <v>新建</v>
          </cell>
          <cell r="O9020" t="str">
            <v>新圩镇优质富硒水稻产业园</v>
          </cell>
          <cell r="R9020" t="str">
            <v>3.5</v>
          </cell>
          <cell r="S9020" t="str">
            <v>6</v>
          </cell>
          <cell r="T9020" t="str">
            <v>C444431128</v>
          </cell>
          <cell r="U9020">
            <v>0</v>
          </cell>
          <cell r="V9020">
            <v>6</v>
          </cell>
          <cell r="W9020">
            <v>6</v>
          </cell>
        </row>
        <row r="9021">
          <cell r="I9021" t="str">
            <v>骥村镇优质水稻蔬菜产业路</v>
          </cell>
          <cell r="J9021" t="str">
            <v>1312F4311280019</v>
          </cell>
          <cell r="K9021" t="str">
            <v>资源产业路</v>
          </cell>
          <cell r="L9021" t="str">
            <v>一类地区</v>
          </cell>
          <cell r="M9021" t="str">
            <v>国家贫困县</v>
          </cell>
          <cell r="N9021" t="str">
            <v>新建</v>
          </cell>
          <cell r="O9021" t="str">
            <v>骥村镇优质水稻蔬菜产业园</v>
          </cell>
          <cell r="R9021" t="str">
            <v>0</v>
          </cell>
          <cell r="S9021" t="str">
            <v>6</v>
          </cell>
          <cell r="T9021" t="str">
            <v>无</v>
          </cell>
          <cell r="U9021">
            <v>0</v>
          </cell>
          <cell r="V9021">
            <v>4.5</v>
          </cell>
          <cell r="W9021">
            <v>4.5</v>
          </cell>
        </row>
        <row r="9022">
          <cell r="I9022" t="str">
            <v>枧头大豆产业路</v>
          </cell>
          <cell r="J9022" t="str">
            <v>1312F4311280009</v>
          </cell>
          <cell r="K9022" t="str">
            <v>资源产业路</v>
          </cell>
          <cell r="L9022" t="str">
            <v>一类地区</v>
          </cell>
          <cell r="M9022" t="str">
            <v>国家贫困县</v>
          </cell>
          <cell r="N9022" t="str">
            <v>新建</v>
          </cell>
          <cell r="O9022" t="str">
            <v>枧头大豆产业园</v>
          </cell>
          <cell r="R9022" t="str">
            <v>0</v>
          </cell>
          <cell r="S9022" t="str">
            <v>6</v>
          </cell>
          <cell r="T9022" t="str">
            <v>无</v>
          </cell>
          <cell r="U9022">
            <v>0</v>
          </cell>
          <cell r="V9022">
            <v>6.5</v>
          </cell>
          <cell r="W9022">
            <v>6.5</v>
          </cell>
        </row>
        <row r="9023">
          <cell r="I9023" t="str">
            <v>枧头蔬菜和水果产业路</v>
          </cell>
          <cell r="J9023" t="str">
            <v>1312F4311280008</v>
          </cell>
          <cell r="K9023" t="str">
            <v>资源产业路</v>
          </cell>
          <cell r="L9023" t="str">
            <v>一类地区</v>
          </cell>
          <cell r="M9023" t="str">
            <v>国家贫困县</v>
          </cell>
          <cell r="N9023" t="str">
            <v>新建</v>
          </cell>
          <cell r="O9023" t="str">
            <v>枧头蔬菜和水果产业园</v>
          </cell>
          <cell r="R9023" t="str">
            <v>0</v>
          </cell>
          <cell r="S9023" t="str">
            <v>6</v>
          </cell>
          <cell r="T9023" t="str">
            <v>无</v>
          </cell>
          <cell r="U9023">
            <v>0</v>
          </cell>
          <cell r="V9023">
            <v>10</v>
          </cell>
          <cell r="W9023">
            <v>10</v>
          </cell>
        </row>
        <row r="9024">
          <cell r="I9024" t="str">
            <v>白芒营拔干小山脚千亩标准化柑橘产业园资源产业路</v>
          </cell>
          <cell r="J9024" t="str">
            <v>1312F4311290020</v>
          </cell>
          <cell r="K9024" t="str">
            <v>资源产业路</v>
          </cell>
          <cell r="L9024" t="str">
            <v>一类地区</v>
          </cell>
          <cell r="M9024" t="str">
            <v>国家贫困县</v>
          </cell>
          <cell r="N9024" t="str">
            <v>新建</v>
          </cell>
          <cell r="O9024" t="str">
            <v>白芒营拔干小山脚千亩标准化柑橘产业园</v>
          </cell>
          <cell r="S9024" t="str">
            <v>6(5)</v>
          </cell>
          <cell r="T9024" t="str">
            <v>无</v>
          </cell>
          <cell r="U9024">
            <v>0</v>
          </cell>
          <cell r="V9024">
            <v>1.141</v>
          </cell>
          <cell r="W9024">
            <v>1.141</v>
          </cell>
        </row>
        <row r="9025">
          <cell r="I9025" t="str">
            <v>白芒营二坝特色柑桔产业园资源产业路</v>
          </cell>
          <cell r="J9025" t="str">
            <v>1312F4311290038</v>
          </cell>
          <cell r="K9025" t="str">
            <v>资源产业路</v>
          </cell>
          <cell r="L9025" t="str">
            <v>一类地区</v>
          </cell>
          <cell r="M9025" t="str">
            <v>国家贫困县</v>
          </cell>
          <cell r="N9025" t="str">
            <v>新建</v>
          </cell>
          <cell r="O9025" t="str">
            <v>白芒营二坝特色柑桔产业园</v>
          </cell>
          <cell r="R9025" t="str">
            <v>0</v>
          </cell>
          <cell r="S9025" t="str">
            <v>6(5)</v>
          </cell>
          <cell r="T9025" t="str">
            <v>无</v>
          </cell>
          <cell r="U9025">
            <v>0</v>
          </cell>
          <cell r="V9025">
            <v>3.3</v>
          </cell>
          <cell r="W9025">
            <v>3.3</v>
          </cell>
        </row>
        <row r="9026">
          <cell r="I9026" t="str">
            <v>白芒营红山万亩柑橘产业园资源产业路</v>
          </cell>
          <cell r="J9026" t="str">
            <v>1312F4311290015</v>
          </cell>
          <cell r="K9026" t="str">
            <v>资源产业路</v>
          </cell>
          <cell r="L9026" t="str">
            <v>一类地区</v>
          </cell>
          <cell r="M9026" t="str">
            <v>国家贫困县</v>
          </cell>
          <cell r="N9026" t="str">
            <v>升级改造（提质改造）</v>
          </cell>
          <cell r="O9026" t="str">
            <v>白芒营红山万亩柑橘产业园</v>
          </cell>
          <cell r="R9026" t="str">
            <v>3.5</v>
          </cell>
          <cell r="S9026" t="str">
            <v>6(5)</v>
          </cell>
          <cell r="T9026" t="str">
            <v>无</v>
          </cell>
          <cell r="U9026">
            <v>0</v>
          </cell>
          <cell r="V9026">
            <v>0.5</v>
          </cell>
          <cell r="W9026">
            <v>0.5</v>
          </cell>
        </row>
        <row r="9027">
          <cell r="I9027" t="str">
            <v>白芒营绿果千亩沃柑产业园资源产业路</v>
          </cell>
          <cell r="J9027" t="str">
            <v>1312F4311290050</v>
          </cell>
          <cell r="K9027" t="str">
            <v>资源产业路</v>
          </cell>
          <cell r="L9027" t="str">
            <v>一类地区</v>
          </cell>
          <cell r="M9027" t="str">
            <v>国家贫困县</v>
          </cell>
          <cell r="N9027" t="str">
            <v>新建</v>
          </cell>
          <cell r="O9027" t="str">
            <v>白芒营绿果千亩沃柑产业园</v>
          </cell>
          <cell r="R9027" t="str">
            <v>0</v>
          </cell>
          <cell r="S9027" t="str">
            <v>6(5)</v>
          </cell>
          <cell r="T9027" t="str">
            <v>无</v>
          </cell>
          <cell r="U9027">
            <v>0</v>
          </cell>
          <cell r="V9027">
            <v>0.9</v>
          </cell>
          <cell r="W9027">
            <v>0.9</v>
          </cell>
        </row>
        <row r="9028">
          <cell r="I9028" t="str">
            <v>白芒营牛趾窝柑桔产业园资源产业路</v>
          </cell>
          <cell r="J9028" t="str">
            <v>1312F4311290039</v>
          </cell>
          <cell r="K9028" t="str">
            <v>资源产业路</v>
          </cell>
          <cell r="L9028" t="str">
            <v>一类地区</v>
          </cell>
          <cell r="M9028" t="str">
            <v>国家贫困县</v>
          </cell>
          <cell r="N9028" t="str">
            <v>新建</v>
          </cell>
          <cell r="O9028" t="str">
            <v>白芒营牛趾窝柑桔产业园</v>
          </cell>
          <cell r="R9028" t="str">
            <v>0</v>
          </cell>
          <cell r="S9028" t="str">
            <v>6.5</v>
          </cell>
          <cell r="T9028" t="str">
            <v>无</v>
          </cell>
          <cell r="U9028">
            <v>0</v>
          </cell>
          <cell r="V9028">
            <v>0.5</v>
          </cell>
          <cell r="W9028">
            <v>0.5</v>
          </cell>
        </row>
        <row r="9029">
          <cell r="I9029" t="str">
            <v>白芒营瓮水特色柑桔产业园资源产业路</v>
          </cell>
          <cell r="J9029" t="str">
            <v>1312F4311290023</v>
          </cell>
          <cell r="K9029" t="str">
            <v>资源产业路</v>
          </cell>
          <cell r="L9029" t="str">
            <v>一类地区</v>
          </cell>
          <cell r="M9029" t="str">
            <v>国家贫困县</v>
          </cell>
          <cell r="N9029" t="str">
            <v>新建</v>
          </cell>
          <cell r="O9029" t="str">
            <v>白芒营瓮水特色柑桔产业园</v>
          </cell>
          <cell r="R9029" t="str">
            <v>0</v>
          </cell>
          <cell r="S9029" t="str">
            <v>6(5)</v>
          </cell>
          <cell r="T9029" t="str">
            <v>无</v>
          </cell>
          <cell r="U9029">
            <v>0</v>
          </cell>
          <cell r="V9029">
            <v>1.5</v>
          </cell>
          <cell r="W9029">
            <v>1.5</v>
          </cell>
        </row>
        <row r="9030">
          <cell r="I9030" t="str">
            <v>白芒营鱼古湾富隆柑橘产业园资源产业路</v>
          </cell>
          <cell r="J9030" t="str">
            <v>1312F4311290017</v>
          </cell>
          <cell r="K9030" t="str">
            <v>资源产业路</v>
          </cell>
          <cell r="L9030" t="str">
            <v>一类地区</v>
          </cell>
          <cell r="M9030" t="str">
            <v>国家贫困县</v>
          </cell>
          <cell r="N9030" t="str">
            <v>新建</v>
          </cell>
          <cell r="O9030" t="str">
            <v>白芒营鱼古湾富隆柑橘产业园</v>
          </cell>
          <cell r="R9030" t="str">
            <v>0</v>
          </cell>
          <cell r="S9030" t="str">
            <v>6(5)</v>
          </cell>
          <cell r="T9030" t="str">
            <v>无</v>
          </cell>
          <cell r="U9030">
            <v>0</v>
          </cell>
          <cell r="V9030">
            <v>0.5</v>
          </cell>
          <cell r="W9030">
            <v>0.5</v>
          </cell>
        </row>
        <row r="9031">
          <cell r="I9031" t="str">
            <v>大路铺八洞沃柑产业园资源产业路</v>
          </cell>
          <cell r="J9031" t="str">
            <v>1312F4311290033</v>
          </cell>
          <cell r="K9031" t="str">
            <v>资源产业路</v>
          </cell>
          <cell r="L9031" t="str">
            <v>一类地区</v>
          </cell>
          <cell r="M9031" t="str">
            <v>国家贫困县</v>
          </cell>
          <cell r="N9031" t="str">
            <v>新建</v>
          </cell>
          <cell r="O9031" t="str">
            <v>大路铺八洞沃柑产业园</v>
          </cell>
          <cell r="R9031" t="str">
            <v>3.5</v>
          </cell>
          <cell r="S9031" t="str">
            <v>6(5)</v>
          </cell>
          <cell r="T9031" t="str">
            <v>C275431129</v>
          </cell>
          <cell r="U9031">
            <v>0</v>
          </cell>
          <cell r="V9031">
            <v>1.153</v>
          </cell>
          <cell r="W9031">
            <v>1.153</v>
          </cell>
        </row>
        <row r="9032">
          <cell r="I9032" t="str">
            <v>大路铺豹虎村金秋特色柑桔产业园资源产业路</v>
          </cell>
          <cell r="J9032" t="str">
            <v>1312F4311290022</v>
          </cell>
          <cell r="K9032" t="str">
            <v>资源产业路</v>
          </cell>
          <cell r="L9032" t="str">
            <v>一类地区</v>
          </cell>
          <cell r="M9032" t="str">
            <v>国家贫困县</v>
          </cell>
          <cell r="N9032" t="str">
            <v>新建</v>
          </cell>
          <cell r="O9032" t="str">
            <v>大路铺豹虎村金秋特色柑桔产业园</v>
          </cell>
          <cell r="R9032" t="str">
            <v>0</v>
          </cell>
          <cell r="S9032" t="str">
            <v>6(5)</v>
          </cell>
          <cell r="T9032" t="str">
            <v>无</v>
          </cell>
          <cell r="U9032">
            <v>0</v>
          </cell>
          <cell r="V9032">
            <v>0.5</v>
          </cell>
          <cell r="W9032">
            <v>0.5</v>
          </cell>
        </row>
        <row r="9033">
          <cell r="I9033" t="str">
            <v>大路铺昌盛柑橘产业园资源产业路</v>
          </cell>
          <cell r="J9033" t="str">
            <v>1312F4311290032</v>
          </cell>
          <cell r="K9033" t="str">
            <v>资源产业路</v>
          </cell>
          <cell r="L9033" t="str">
            <v>一类地区</v>
          </cell>
          <cell r="M9033" t="str">
            <v>国家贫困县</v>
          </cell>
          <cell r="N9033" t="str">
            <v>新建</v>
          </cell>
          <cell r="O9033" t="str">
            <v>大路铺昌盛柑橘产业园</v>
          </cell>
          <cell r="R9033" t="str">
            <v>0</v>
          </cell>
          <cell r="S9033" t="str">
            <v>6(5)</v>
          </cell>
          <cell r="T9033" t="str">
            <v>无</v>
          </cell>
          <cell r="U9033">
            <v>0</v>
          </cell>
          <cell r="V9033">
            <v>0.5</v>
          </cell>
          <cell r="W9033">
            <v>0.5</v>
          </cell>
        </row>
        <row r="9034">
          <cell r="I9034" t="str">
            <v>大路铺邓家湾青桃产业园资源产业路</v>
          </cell>
          <cell r="J9034" t="str">
            <v>1312F4311290024</v>
          </cell>
          <cell r="K9034" t="str">
            <v>资源产业路</v>
          </cell>
          <cell r="L9034" t="str">
            <v>一类地区</v>
          </cell>
          <cell r="M9034" t="str">
            <v>国家贫困县</v>
          </cell>
          <cell r="N9034" t="str">
            <v>新建</v>
          </cell>
          <cell r="O9034" t="str">
            <v>大路铺邓家湾青桃产业园</v>
          </cell>
          <cell r="R9034" t="str">
            <v>0</v>
          </cell>
          <cell r="S9034" t="str">
            <v>6(5)</v>
          </cell>
          <cell r="T9034" t="str">
            <v>无</v>
          </cell>
          <cell r="U9034">
            <v>0</v>
          </cell>
          <cell r="V9034">
            <v>0.5</v>
          </cell>
          <cell r="W9034">
            <v>0.5</v>
          </cell>
        </row>
        <row r="9035">
          <cell r="I9035" t="str">
            <v>大路铺甲天下百香果产业园资源产业路</v>
          </cell>
          <cell r="J9035" t="str">
            <v>1312F4311290029</v>
          </cell>
          <cell r="K9035" t="str">
            <v>资源产业路</v>
          </cell>
          <cell r="L9035" t="str">
            <v>一类地区</v>
          </cell>
          <cell r="M9035" t="str">
            <v>国家贫困县</v>
          </cell>
          <cell r="N9035" t="str">
            <v>新建</v>
          </cell>
          <cell r="O9035" t="str">
            <v>大路铺甲天下百香果产业园</v>
          </cell>
          <cell r="R9035" t="str">
            <v>0</v>
          </cell>
          <cell r="S9035" t="str">
            <v>6(5)</v>
          </cell>
          <cell r="T9035" t="str">
            <v>无</v>
          </cell>
          <cell r="U9035">
            <v>0</v>
          </cell>
          <cell r="V9035">
            <v>0.5</v>
          </cell>
          <cell r="W9035">
            <v>0.5</v>
          </cell>
        </row>
        <row r="9036">
          <cell r="I9036" t="str">
            <v>大路铺石下村脐橙产业园资源产业路</v>
          </cell>
          <cell r="J9036" t="str">
            <v>1312F4311290027</v>
          </cell>
          <cell r="K9036" t="str">
            <v>资源产业路</v>
          </cell>
          <cell r="L9036" t="str">
            <v>一类地区</v>
          </cell>
          <cell r="M9036" t="str">
            <v>国家贫困县</v>
          </cell>
          <cell r="N9036" t="str">
            <v>新建</v>
          </cell>
          <cell r="O9036" t="str">
            <v>大路铺石下村脐橙产业园</v>
          </cell>
          <cell r="R9036" t="str">
            <v>0</v>
          </cell>
          <cell r="S9036" t="str">
            <v>6(5)</v>
          </cell>
          <cell r="T9036" t="str">
            <v>无</v>
          </cell>
          <cell r="U9036">
            <v>0</v>
          </cell>
          <cell r="V9036">
            <v>0.8</v>
          </cell>
          <cell r="W9036">
            <v>0.8</v>
          </cell>
        </row>
        <row r="9037">
          <cell r="I9037" t="str">
            <v>大路铺五洞脐橙产业园资源产业路</v>
          </cell>
          <cell r="J9037" t="str">
            <v>1312F4311290034</v>
          </cell>
          <cell r="K9037" t="str">
            <v>资源产业路</v>
          </cell>
          <cell r="L9037" t="str">
            <v>一类地区</v>
          </cell>
          <cell r="M9037" t="str">
            <v>国家贫困县</v>
          </cell>
          <cell r="N9037" t="str">
            <v>升级改造（提质改造）</v>
          </cell>
          <cell r="O9037" t="str">
            <v>大路铺五洞脐橙产业园</v>
          </cell>
          <cell r="R9037" t="str">
            <v>3.5</v>
          </cell>
          <cell r="S9037" t="str">
            <v>6(5)</v>
          </cell>
          <cell r="T9037" t="str">
            <v>无</v>
          </cell>
          <cell r="U9037">
            <v>0</v>
          </cell>
          <cell r="V9037">
            <v>3.6</v>
          </cell>
          <cell r="W9037">
            <v>3.6</v>
          </cell>
        </row>
        <row r="9038">
          <cell r="I9038" t="str">
            <v>大石桥蕉源脐橙产业园资源产业路</v>
          </cell>
          <cell r="J9038" t="str">
            <v>1312F4311290044</v>
          </cell>
          <cell r="K9038" t="str">
            <v>资源产业路</v>
          </cell>
          <cell r="L9038" t="str">
            <v>一类地区</v>
          </cell>
          <cell r="M9038" t="str">
            <v>国家贫困县</v>
          </cell>
          <cell r="N9038" t="str">
            <v>新建</v>
          </cell>
          <cell r="O9038" t="str">
            <v>大石桥蕉源脐橙产业园</v>
          </cell>
          <cell r="R9038" t="str">
            <v>0</v>
          </cell>
          <cell r="S9038" t="str">
            <v>6(5)</v>
          </cell>
          <cell r="T9038" t="str">
            <v>无</v>
          </cell>
          <cell r="U9038">
            <v>0</v>
          </cell>
          <cell r="V9038">
            <v>0.5</v>
          </cell>
          <cell r="W9038">
            <v>0.5</v>
          </cell>
        </row>
        <row r="9039">
          <cell r="I9039" t="str">
            <v>大石桥金桥富隆柑橘产业园资源产业路</v>
          </cell>
          <cell r="J9039" t="str">
            <v>1312F4311290019</v>
          </cell>
          <cell r="K9039" t="str">
            <v>资源产业路</v>
          </cell>
          <cell r="L9039" t="str">
            <v>一类地区</v>
          </cell>
          <cell r="M9039" t="str">
            <v>国家贫困县</v>
          </cell>
          <cell r="N9039" t="str">
            <v>新建</v>
          </cell>
          <cell r="O9039" t="str">
            <v>大石桥金桥富隆柑橘产业园</v>
          </cell>
          <cell r="R9039" t="str">
            <v>3.5</v>
          </cell>
          <cell r="S9039" t="str">
            <v>6.5</v>
          </cell>
          <cell r="T9039" t="str">
            <v>无</v>
          </cell>
          <cell r="U9039">
            <v>0</v>
          </cell>
          <cell r="V9039">
            <v>1.25</v>
          </cell>
          <cell r="W9039">
            <v>1.25</v>
          </cell>
        </row>
        <row r="9040">
          <cell r="I9040" t="str">
            <v>大石桥新田晚熟柑桔特色产业园资源产业路</v>
          </cell>
          <cell r="J9040" t="str">
            <v>1312F4311290043</v>
          </cell>
          <cell r="K9040" t="str">
            <v>资源产业路</v>
          </cell>
          <cell r="L9040" t="str">
            <v>一类地区</v>
          </cell>
          <cell r="M9040" t="str">
            <v>国家贫困县</v>
          </cell>
          <cell r="N9040" t="str">
            <v>新建</v>
          </cell>
          <cell r="O9040" t="str">
            <v>大石桥新田晚熟柑桔特色产业园</v>
          </cell>
          <cell r="R9040" t="str">
            <v>0</v>
          </cell>
          <cell r="S9040" t="str">
            <v>6(5)</v>
          </cell>
          <cell r="T9040" t="str">
            <v>无</v>
          </cell>
          <cell r="U9040">
            <v>0</v>
          </cell>
          <cell r="V9040">
            <v>0.5</v>
          </cell>
          <cell r="W9040">
            <v>0.5</v>
          </cell>
        </row>
        <row r="9041">
          <cell r="I9041" t="str">
            <v>大锡土里土沃有机柑橘产业园资源产业路</v>
          </cell>
          <cell r="J9041" t="str">
            <v>1312F4311290030</v>
          </cell>
          <cell r="K9041" t="str">
            <v>资源产业路</v>
          </cell>
          <cell r="L9041" t="str">
            <v>一类地区</v>
          </cell>
          <cell r="M9041" t="str">
            <v>国家贫困县</v>
          </cell>
          <cell r="N9041" t="str">
            <v>升级改造（提质改造）</v>
          </cell>
          <cell r="O9041" t="str">
            <v>大锡土里土沃有机柑橘产业园</v>
          </cell>
          <cell r="R9041" t="str">
            <v>3.5</v>
          </cell>
          <cell r="S9041" t="str">
            <v>6(5)</v>
          </cell>
          <cell r="T9041" t="str">
            <v>C46A431129</v>
          </cell>
          <cell r="U9041">
            <v>0</v>
          </cell>
          <cell r="V9041">
            <v>1.042</v>
          </cell>
          <cell r="W9041">
            <v>1.042</v>
          </cell>
        </row>
        <row r="9042">
          <cell r="I9042" t="str">
            <v>大圩长山茶叶产业园资源产业路</v>
          </cell>
          <cell r="J9042" t="str">
            <v>1312F4311290011</v>
          </cell>
          <cell r="K9042" t="str">
            <v>资源产业路</v>
          </cell>
          <cell r="L9042" t="str">
            <v>一类地区</v>
          </cell>
          <cell r="M9042" t="str">
            <v>国家贫困县</v>
          </cell>
          <cell r="N9042" t="str">
            <v>新建</v>
          </cell>
          <cell r="O9042" t="str">
            <v>大圩长山茶叶产业园</v>
          </cell>
          <cell r="R9042" t="str">
            <v>0</v>
          </cell>
          <cell r="S9042" t="str">
            <v>6(5)</v>
          </cell>
          <cell r="T9042" t="str">
            <v>无</v>
          </cell>
          <cell r="U9042">
            <v>0</v>
          </cell>
          <cell r="V9042">
            <v>2</v>
          </cell>
          <cell r="W9042">
            <v>2</v>
          </cell>
        </row>
        <row r="9043">
          <cell r="I9043" t="str">
            <v>大圩莲花茶叶产业园资源产业路</v>
          </cell>
          <cell r="J9043" t="str">
            <v>1312F4311290013</v>
          </cell>
          <cell r="K9043" t="str">
            <v>资源产业路</v>
          </cell>
          <cell r="L9043" t="str">
            <v>一类地区</v>
          </cell>
          <cell r="M9043" t="str">
            <v>国家贫困县</v>
          </cell>
          <cell r="N9043" t="str">
            <v>新建</v>
          </cell>
          <cell r="O9043" t="str">
            <v>大圩莲花茶叶产业园</v>
          </cell>
          <cell r="R9043" t="str">
            <v>0</v>
          </cell>
          <cell r="S9043" t="str">
            <v>6(5)</v>
          </cell>
          <cell r="T9043" t="str">
            <v>无</v>
          </cell>
          <cell r="U9043">
            <v>0</v>
          </cell>
          <cell r="V9043">
            <v>1.5</v>
          </cell>
          <cell r="W9043">
            <v>1.5</v>
          </cell>
        </row>
        <row r="9044">
          <cell r="I9044" t="str">
            <v>大圩新三农猕猴桃产业园资源产业路</v>
          </cell>
          <cell r="J9044" t="str">
            <v>1312F4311290031</v>
          </cell>
          <cell r="K9044" t="str">
            <v>资源产业路</v>
          </cell>
          <cell r="L9044" t="str">
            <v>一类地区</v>
          </cell>
          <cell r="M9044" t="str">
            <v>国家贫困县</v>
          </cell>
          <cell r="N9044" t="str">
            <v>升级改造（提质改造）</v>
          </cell>
          <cell r="O9044" t="str">
            <v>大圩新三农猕猴桃产业园</v>
          </cell>
          <cell r="R9044" t="str">
            <v>3.5</v>
          </cell>
          <cell r="S9044" t="str">
            <v>6(5)</v>
          </cell>
          <cell r="T9044" t="str">
            <v>无</v>
          </cell>
          <cell r="U9044">
            <v>0</v>
          </cell>
          <cell r="V9044">
            <v>0.5</v>
          </cell>
          <cell r="W9044">
            <v>0.5</v>
          </cell>
        </row>
        <row r="9045">
          <cell r="I9045" t="str">
            <v>河路口尖山万亩柑桔产业园资源产业路</v>
          </cell>
          <cell r="J9045" t="str">
            <v>1312F4311290040</v>
          </cell>
          <cell r="K9045" t="str">
            <v>资源产业路</v>
          </cell>
          <cell r="L9045" t="str">
            <v>一类地区</v>
          </cell>
          <cell r="M9045" t="str">
            <v>国家贫困县</v>
          </cell>
          <cell r="N9045" t="str">
            <v>升级改造（提质改造）</v>
          </cell>
          <cell r="O9045" t="str">
            <v>河路口尖山万亩柑桔产业园</v>
          </cell>
          <cell r="R9045" t="str">
            <v>3.5</v>
          </cell>
          <cell r="S9045" t="str">
            <v>6.5</v>
          </cell>
          <cell r="T9045" t="str">
            <v>C523431129</v>
          </cell>
          <cell r="U9045">
            <v>0</v>
          </cell>
          <cell r="V9045">
            <v>2.698</v>
          </cell>
          <cell r="W9045">
            <v>2.698</v>
          </cell>
        </row>
        <row r="9046">
          <cell r="I9046" t="str">
            <v>湖南瑞鑫源生物开发科技有限公司潇水源茶叶特色产业园资源产业路</v>
          </cell>
          <cell r="J9046" t="str">
            <v>1312F4311290005</v>
          </cell>
          <cell r="K9046" t="str">
            <v>资源产业路</v>
          </cell>
          <cell r="L9046" t="str">
            <v>一类地区</v>
          </cell>
          <cell r="M9046" t="str">
            <v>国家贫困县</v>
          </cell>
          <cell r="N9046" t="str">
            <v>升级改造（提质改造）</v>
          </cell>
          <cell r="O9046" t="str">
            <v>湖南瑞鑫源生物开发科技有限公司潇水源茶叶特色产业园</v>
          </cell>
          <cell r="R9046" t="str">
            <v>3.5</v>
          </cell>
          <cell r="S9046" t="str">
            <v>6(5)</v>
          </cell>
          <cell r="T9046" t="str">
            <v>C263431129</v>
          </cell>
          <cell r="U9046">
            <v>0</v>
          </cell>
          <cell r="V9046">
            <v>11.897</v>
          </cell>
          <cell r="W9046">
            <v>11.897</v>
          </cell>
        </row>
        <row r="9047">
          <cell r="I9047" t="str">
            <v>江华九十九岭林下茶叶产业园资源产业路</v>
          </cell>
          <cell r="J9047" t="str">
            <v>1312F4311290014</v>
          </cell>
          <cell r="K9047" t="str">
            <v>资源产业路</v>
          </cell>
          <cell r="L9047" t="str">
            <v>一类地区</v>
          </cell>
          <cell r="M9047" t="str">
            <v>国家贫困县</v>
          </cell>
          <cell r="N9047" t="str">
            <v>新建</v>
          </cell>
          <cell r="O9047" t="str">
            <v>江华九十九岭林下茶叶产业园</v>
          </cell>
          <cell r="R9047" t="str">
            <v>0</v>
          </cell>
          <cell r="S9047" t="str">
            <v>6(5)</v>
          </cell>
          <cell r="T9047" t="str">
            <v>无</v>
          </cell>
          <cell r="U9047">
            <v>0</v>
          </cell>
          <cell r="V9047">
            <v>6.3</v>
          </cell>
          <cell r="W9047">
            <v>6.3</v>
          </cell>
        </row>
        <row r="9048">
          <cell r="I9048" t="str">
            <v>江华县牛牯岭省级现代农业示范园资源产业路</v>
          </cell>
          <cell r="J9048" t="str">
            <v>1312F4311290046</v>
          </cell>
          <cell r="K9048" t="str">
            <v>资源产业路</v>
          </cell>
          <cell r="L9048" t="str">
            <v>一类地区</v>
          </cell>
          <cell r="M9048" t="str">
            <v>国家贫困县</v>
          </cell>
          <cell r="N9048" t="str">
            <v>升级改造（提质改造）</v>
          </cell>
          <cell r="O9048" t="str">
            <v>江华县牛牯岭省级现代农业示范园</v>
          </cell>
          <cell r="R9048" t="str">
            <v>3.5</v>
          </cell>
          <cell r="S9048" t="str">
            <v>6(5)</v>
          </cell>
          <cell r="T9048" t="str">
            <v>无</v>
          </cell>
          <cell r="U9048">
            <v>0</v>
          </cell>
          <cell r="V9048">
            <v>0.8</v>
          </cell>
          <cell r="W9048">
            <v>0.8</v>
          </cell>
        </row>
        <row r="9049">
          <cell r="I9049" t="str">
            <v>江华县水云特色柑桔（省级）产业园资源产业路</v>
          </cell>
          <cell r="J9049" t="str">
            <v>1312F4311290016</v>
          </cell>
          <cell r="K9049" t="str">
            <v>资源产业路</v>
          </cell>
          <cell r="L9049" t="str">
            <v>一类地区</v>
          </cell>
          <cell r="M9049" t="str">
            <v>国家贫困县</v>
          </cell>
          <cell r="N9049" t="str">
            <v>升级改造（提质改造）</v>
          </cell>
          <cell r="O9049" t="str">
            <v>江华县水云特色柑桔（省级）产业园</v>
          </cell>
          <cell r="R9049" t="str">
            <v>4.5</v>
          </cell>
          <cell r="S9049" t="str">
            <v>6.5</v>
          </cell>
          <cell r="T9049" t="str">
            <v>C848431129</v>
          </cell>
          <cell r="U9049">
            <v>0</v>
          </cell>
          <cell r="V9049">
            <v>3.41</v>
          </cell>
          <cell r="W9049">
            <v>3.41</v>
          </cell>
        </row>
        <row r="9050">
          <cell r="I9050" t="str">
            <v>江华新型生态休闲产业园资源产业路</v>
          </cell>
          <cell r="J9050" t="str">
            <v>1312F4311290037</v>
          </cell>
          <cell r="K9050" t="str">
            <v>资源产业路</v>
          </cell>
          <cell r="L9050" t="str">
            <v>一类地区</v>
          </cell>
          <cell r="M9050" t="str">
            <v>国家贫困县</v>
          </cell>
          <cell r="N9050" t="str">
            <v>新建</v>
          </cell>
          <cell r="O9050" t="str">
            <v>江华新型生态休闲产业园</v>
          </cell>
          <cell r="R9050" t="str">
            <v>0</v>
          </cell>
          <cell r="S9050" t="str">
            <v>6(5)</v>
          </cell>
          <cell r="T9050" t="str">
            <v>无</v>
          </cell>
          <cell r="U9050">
            <v>0</v>
          </cell>
          <cell r="V9050">
            <v>0.5</v>
          </cell>
          <cell r="W9050">
            <v>0.5</v>
          </cell>
        </row>
        <row r="9051">
          <cell r="I9051" t="str">
            <v>江华瑶族自治县东泷农业食用菌产业园资源产业路</v>
          </cell>
          <cell r="J9051" t="str">
            <v>1312F4311290025</v>
          </cell>
          <cell r="K9051" t="str">
            <v>资源产业路</v>
          </cell>
          <cell r="L9051" t="str">
            <v>一类地区</v>
          </cell>
          <cell r="M9051" t="str">
            <v>国家贫困县</v>
          </cell>
          <cell r="N9051" t="str">
            <v>升级改造（提质改造）</v>
          </cell>
          <cell r="O9051" t="str">
            <v>江华瑶族自治县东泷农业食用菌产业园</v>
          </cell>
          <cell r="R9051" t="str">
            <v>3.5</v>
          </cell>
          <cell r="S9051" t="str">
            <v>6(5)</v>
          </cell>
          <cell r="T9051" t="str">
            <v>无</v>
          </cell>
          <cell r="U9051">
            <v>0</v>
          </cell>
          <cell r="V9051">
            <v>0.5</v>
          </cell>
          <cell r="W9051">
            <v>0.5</v>
          </cell>
        </row>
        <row r="9052">
          <cell r="I9052" t="str">
            <v>江华瑶族自治县路塘友谊种植专业合作社资源产业路</v>
          </cell>
          <cell r="J9052" t="str">
            <v>1312F4311290035</v>
          </cell>
          <cell r="K9052" t="str">
            <v>资源产业路</v>
          </cell>
          <cell r="L9052" t="str">
            <v>一类地区</v>
          </cell>
          <cell r="M9052" t="str">
            <v>国家贫困县</v>
          </cell>
          <cell r="N9052" t="str">
            <v>升级改造（提质改造）</v>
          </cell>
          <cell r="O9052" t="str">
            <v>江华瑶族自治县路塘友谊种植专业合作社</v>
          </cell>
          <cell r="R9052" t="str">
            <v>3.5</v>
          </cell>
          <cell r="S9052" t="str">
            <v>6(5)</v>
          </cell>
          <cell r="T9052" t="str">
            <v>C682431129</v>
          </cell>
          <cell r="U9052">
            <v>0</v>
          </cell>
          <cell r="V9052">
            <v>1.1000000000000001</v>
          </cell>
          <cell r="W9052">
            <v>1.1000000000000001</v>
          </cell>
        </row>
        <row r="9053">
          <cell r="I9053" t="str">
            <v>江华瑶族自治县启航生态农业产业园资源产业路</v>
          </cell>
          <cell r="J9053" t="str">
            <v>1312F4311290026</v>
          </cell>
          <cell r="K9053" t="str">
            <v>资源产业路</v>
          </cell>
          <cell r="L9053" t="str">
            <v>一类地区</v>
          </cell>
          <cell r="M9053" t="str">
            <v>国家贫困县</v>
          </cell>
          <cell r="N9053" t="str">
            <v>新建</v>
          </cell>
          <cell r="O9053" t="str">
            <v>江华瑶族自治县启航生态农业产业园</v>
          </cell>
          <cell r="R9053" t="str">
            <v>0</v>
          </cell>
          <cell r="S9053" t="str">
            <v>6(5)</v>
          </cell>
          <cell r="T9053" t="str">
            <v>无</v>
          </cell>
          <cell r="U9053">
            <v>0</v>
          </cell>
          <cell r="V9053">
            <v>3.5</v>
          </cell>
          <cell r="W9053">
            <v>3.5</v>
          </cell>
        </row>
        <row r="9054">
          <cell r="I9054" t="str">
            <v>界牌社公湾茶叶产业园资源产业路</v>
          </cell>
          <cell r="J9054" t="str">
            <v>1312F4311290010</v>
          </cell>
          <cell r="K9054" t="str">
            <v>资源产业路</v>
          </cell>
          <cell r="L9054" t="str">
            <v>一类地区</v>
          </cell>
          <cell r="M9054" t="str">
            <v>国家贫困县</v>
          </cell>
          <cell r="N9054" t="str">
            <v>新建</v>
          </cell>
          <cell r="O9054" t="str">
            <v>界牌社公湾茶叶产业园</v>
          </cell>
          <cell r="R9054" t="str">
            <v>0</v>
          </cell>
          <cell r="S9054" t="str">
            <v>6(5)</v>
          </cell>
          <cell r="T9054" t="str">
            <v>无</v>
          </cell>
          <cell r="U9054">
            <v>0</v>
          </cell>
          <cell r="V9054">
            <v>0.5</v>
          </cell>
          <cell r="W9054">
            <v>0.5</v>
          </cell>
        </row>
        <row r="9055">
          <cell r="I9055" t="str">
            <v>码市瓦窑亮成柑桔产业园资源产业路</v>
          </cell>
          <cell r="J9055" t="str">
            <v>1312F4311290049</v>
          </cell>
          <cell r="K9055" t="str">
            <v>资源产业路</v>
          </cell>
          <cell r="L9055" t="str">
            <v>一类地区</v>
          </cell>
          <cell r="M9055" t="str">
            <v>国家贫困县</v>
          </cell>
          <cell r="N9055" t="str">
            <v>新建</v>
          </cell>
          <cell r="O9055" t="str">
            <v>码市瓦窑亮成柑桔产业园</v>
          </cell>
          <cell r="R9055" t="str">
            <v>0</v>
          </cell>
          <cell r="S9055" t="str">
            <v>6(5)</v>
          </cell>
          <cell r="T9055" t="str">
            <v>无</v>
          </cell>
          <cell r="U9055">
            <v>0</v>
          </cell>
          <cell r="V9055">
            <v>0.5</v>
          </cell>
          <cell r="W9055">
            <v>0.5</v>
          </cell>
        </row>
        <row r="9056">
          <cell r="I9056" t="str">
            <v>码市镇康宏柑桔产业园资源产业路</v>
          </cell>
          <cell r="J9056" t="str">
            <v>1312F4311290047</v>
          </cell>
          <cell r="K9056" t="str">
            <v>资源产业路</v>
          </cell>
          <cell r="L9056" t="str">
            <v>一类地区</v>
          </cell>
          <cell r="M9056" t="str">
            <v>国家贫困县</v>
          </cell>
          <cell r="N9056" t="str">
            <v>新建</v>
          </cell>
          <cell r="O9056" t="str">
            <v>码市镇康宏柑桔产业园</v>
          </cell>
          <cell r="R9056" t="str">
            <v>0</v>
          </cell>
          <cell r="S9056" t="str">
            <v>6(5)</v>
          </cell>
          <cell r="T9056" t="str">
            <v>无</v>
          </cell>
          <cell r="U9056">
            <v>0</v>
          </cell>
          <cell r="V9056">
            <v>2.5</v>
          </cell>
          <cell r="W9056">
            <v>2.5</v>
          </cell>
        </row>
        <row r="9057">
          <cell r="I9057" t="str">
            <v>桥市华松茶叶产业园资源产业路</v>
          </cell>
          <cell r="J9057" t="str">
            <v>1312F4311290004</v>
          </cell>
          <cell r="K9057" t="str">
            <v>资源产业路</v>
          </cell>
          <cell r="L9057" t="str">
            <v>一类地区</v>
          </cell>
          <cell r="M9057" t="str">
            <v>国家贫困县</v>
          </cell>
          <cell r="N9057" t="str">
            <v>新建</v>
          </cell>
          <cell r="O9057" t="str">
            <v>桥市华松茶叶产业园</v>
          </cell>
          <cell r="S9057" t="str">
            <v>6(5)</v>
          </cell>
          <cell r="T9057" t="str">
            <v>无</v>
          </cell>
          <cell r="U9057">
            <v>0</v>
          </cell>
          <cell r="V9057">
            <v>4.6980000000000004</v>
          </cell>
          <cell r="W9057">
            <v>4.6980000000000004</v>
          </cell>
        </row>
        <row r="9058">
          <cell r="I9058" t="str">
            <v>桥市塘家源茶叶产业园资源产业路</v>
          </cell>
          <cell r="J9058" t="str">
            <v>1312F4311290009</v>
          </cell>
          <cell r="K9058" t="str">
            <v>资源产业路</v>
          </cell>
          <cell r="L9058" t="str">
            <v>一类地区</v>
          </cell>
          <cell r="M9058" t="str">
            <v>国家贫困县</v>
          </cell>
          <cell r="N9058" t="str">
            <v>新建</v>
          </cell>
          <cell r="O9058" t="str">
            <v>桥市塘家源茶叶产业园</v>
          </cell>
          <cell r="S9058" t="str">
            <v>6(5)</v>
          </cell>
          <cell r="T9058" t="str">
            <v>无</v>
          </cell>
          <cell r="U9058">
            <v>0</v>
          </cell>
          <cell r="V9058">
            <v>2.347</v>
          </cell>
          <cell r="W9058">
            <v>2.347</v>
          </cell>
        </row>
        <row r="9059">
          <cell r="I9059" t="str">
            <v>桥市乡塘湾茶叶产业园资源产业路</v>
          </cell>
          <cell r="J9059" t="str">
            <v>1312F4311290001</v>
          </cell>
          <cell r="K9059" t="str">
            <v>资源产业路</v>
          </cell>
          <cell r="L9059" t="str">
            <v>一类地区</v>
          </cell>
          <cell r="M9059" t="str">
            <v>国家贫困县</v>
          </cell>
          <cell r="N9059" t="str">
            <v>新建</v>
          </cell>
          <cell r="O9059" t="str">
            <v>桥市乡塘湾茶叶产业园</v>
          </cell>
          <cell r="S9059" t="str">
            <v>6(5)</v>
          </cell>
          <cell r="T9059" t="str">
            <v>无</v>
          </cell>
          <cell r="U9059">
            <v>0</v>
          </cell>
          <cell r="V9059">
            <v>2.5</v>
          </cell>
          <cell r="W9059">
            <v>2.5</v>
          </cell>
        </row>
        <row r="9060">
          <cell r="I9060" t="str">
            <v>水口濠江茶叶产业园资源产业路</v>
          </cell>
          <cell r="J9060" t="str">
            <v>1312F4311290008</v>
          </cell>
          <cell r="K9060" t="str">
            <v>资源产业路</v>
          </cell>
          <cell r="L9060" t="str">
            <v>一类地区</v>
          </cell>
          <cell r="M9060" t="str">
            <v>国家贫困县</v>
          </cell>
          <cell r="N9060" t="str">
            <v>新建</v>
          </cell>
          <cell r="O9060" t="str">
            <v>水口濠江茶叶产业园</v>
          </cell>
          <cell r="R9060" t="str">
            <v>0</v>
          </cell>
          <cell r="S9060" t="str">
            <v>6(5)</v>
          </cell>
          <cell r="T9060" t="str">
            <v>无</v>
          </cell>
          <cell r="U9060">
            <v>0</v>
          </cell>
          <cell r="V9060">
            <v>3</v>
          </cell>
          <cell r="W9060">
            <v>3</v>
          </cell>
        </row>
        <row r="9061">
          <cell r="I9061" t="str">
            <v>涛圩镇水头油麻道千亩特色柑桔产业园资源产业路</v>
          </cell>
          <cell r="J9061" t="str">
            <v>1312F4311290042</v>
          </cell>
          <cell r="K9061" t="str">
            <v>资源产业路</v>
          </cell>
          <cell r="L9061" t="str">
            <v>一类地区</v>
          </cell>
          <cell r="M9061" t="str">
            <v>国家贫困县</v>
          </cell>
          <cell r="N9061" t="str">
            <v>升级改造（提质改造）</v>
          </cell>
          <cell r="O9061" t="str">
            <v>涛圩镇水头油麻道千亩特色柑桔产业园</v>
          </cell>
          <cell r="R9061" t="str">
            <v>3.5</v>
          </cell>
          <cell r="S9061" t="str">
            <v>6(5)</v>
          </cell>
          <cell r="T9061" t="str">
            <v>无</v>
          </cell>
          <cell r="U9061">
            <v>0</v>
          </cell>
          <cell r="V9061">
            <v>2.6</v>
          </cell>
          <cell r="W9061">
            <v>2.6</v>
          </cell>
        </row>
        <row r="9062">
          <cell r="I9062" t="str">
            <v>涛圩镇栎湾特色柑桔产业园资源产业路</v>
          </cell>
          <cell r="J9062" t="str">
            <v>1312F4311290041</v>
          </cell>
          <cell r="K9062" t="str">
            <v>资源产业路</v>
          </cell>
          <cell r="L9062" t="str">
            <v>一类地区</v>
          </cell>
          <cell r="M9062" t="str">
            <v>国家贫困县</v>
          </cell>
          <cell r="N9062" t="str">
            <v>升级改造（提质改造）</v>
          </cell>
          <cell r="O9062" t="str">
            <v>涛圩镇栎湾特色柑桔产业园</v>
          </cell>
          <cell r="R9062" t="str">
            <v>4.5</v>
          </cell>
          <cell r="S9062" t="str">
            <v>6.5</v>
          </cell>
          <cell r="T9062" t="str">
            <v>C114431129</v>
          </cell>
          <cell r="U9062">
            <v>0</v>
          </cell>
          <cell r="V9062">
            <v>1.0780000000000001</v>
          </cell>
          <cell r="W9062">
            <v>1.0780000000000001</v>
          </cell>
        </row>
        <row r="9063">
          <cell r="I9063" t="str">
            <v>湘江樟木口茶叶产业园资源产业路</v>
          </cell>
          <cell r="J9063" t="str">
            <v>1312F4311290007</v>
          </cell>
          <cell r="K9063" t="str">
            <v>资源产业路</v>
          </cell>
          <cell r="L9063" t="str">
            <v>一类地区</v>
          </cell>
          <cell r="M9063" t="str">
            <v>国家贫困县</v>
          </cell>
          <cell r="N9063" t="str">
            <v>新建</v>
          </cell>
          <cell r="O9063" t="str">
            <v>湘江樟木口茶叶产业园</v>
          </cell>
          <cell r="R9063" t="str">
            <v>0</v>
          </cell>
          <cell r="S9063" t="str">
            <v>6(5)</v>
          </cell>
          <cell r="T9063" t="str">
            <v>无</v>
          </cell>
          <cell r="U9063">
            <v>0</v>
          </cell>
          <cell r="V9063">
            <v>1</v>
          </cell>
          <cell r="W9063">
            <v>1</v>
          </cell>
        </row>
        <row r="9064">
          <cell r="I9064" t="str">
            <v>小圩崇江富硒茶叶产业园资源产业路</v>
          </cell>
          <cell r="J9064" t="str">
            <v>1312F4311290006</v>
          </cell>
          <cell r="K9064" t="str">
            <v>资源产业路</v>
          </cell>
          <cell r="L9064" t="str">
            <v>一类地区</v>
          </cell>
          <cell r="M9064" t="str">
            <v>国家贫困县</v>
          </cell>
          <cell r="N9064" t="str">
            <v>新建</v>
          </cell>
          <cell r="O9064" t="str">
            <v>小圩崇江富硒茶叶产业园</v>
          </cell>
          <cell r="S9064" t="str">
            <v>6(5)</v>
          </cell>
          <cell r="T9064" t="str">
            <v>无</v>
          </cell>
          <cell r="U9064">
            <v>0</v>
          </cell>
          <cell r="V9064">
            <v>1.01</v>
          </cell>
          <cell r="W9064">
            <v>1.01</v>
          </cell>
        </row>
        <row r="9065">
          <cell r="I9065" t="str">
            <v>小圩十字村柑桔产业园资源产业路</v>
          </cell>
          <cell r="J9065" t="str">
            <v>1312F4311290045</v>
          </cell>
          <cell r="K9065" t="str">
            <v>资源产业路</v>
          </cell>
          <cell r="L9065" t="str">
            <v>一类地区</v>
          </cell>
          <cell r="M9065" t="str">
            <v>国家贫困县</v>
          </cell>
          <cell r="N9065" t="str">
            <v>新建</v>
          </cell>
          <cell r="O9065" t="str">
            <v>小圩十字村柑桔产业园</v>
          </cell>
          <cell r="R9065" t="str">
            <v>0</v>
          </cell>
          <cell r="S9065" t="str">
            <v>6(5)</v>
          </cell>
          <cell r="T9065" t="str">
            <v>无</v>
          </cell>
          <cell r="U9065">
            <v>0</v>
          </cell>
          <cell r="V9065">
            <v>1</v>
          </cell>
          <cell r="W9065">
            <v>1</v>
          </cell>
        </row>
        <row r="9066">
          <cell r="I9066" t="str">
            <v>小圩茗都茶叶产业园资源产业路</v>
          </cell>
          <cell r="J9066" t="str">
            <v>1312F4311290003</v>
          </cell>
          <cell r="K9066" t="str">
            <v>资源产业路</v>
          </cell>
          <cell r="L9066" t="str">
            <v>一类地区</v>
          </cell>
          <cell r="M9066" t="str">
            <v>国家贫困县</v>
          </cell>
          <cell r="N9066" t="str">
            <v>新建</v>
          </cell>
          <cell r="O9066" t="str">
            <v>小圩茗都茶叶产业园</v>
          </cell>
          <cell r="S9066" t="str">
            <v>6(5)</v>
          </cell>
          <cell r="T9066" t="str">
            <v>无</v>
          </cell>
          <cell r="U9066">
            <v>0</v>
          </cell>
          <cell r="V9066">
            <v>5.0940000000000003</v>
          </cell>
          <cell r="W9066">
            <v>5.0940000000000003</v>
          </cell>
        </row>
        <row r="9067">
          <cell r="I9067" t="str">
            <v>沱江镇鹿洞村科沃柑桔产业园资源产业路</v>
          </cell>
          <cell r="J9067" t="str">
            <v>1312F4311290021</v>
          </cell>
          <cell r="K9067" t="str">
            <v>资源产业路</v>
          </cell>
          <cell r="L9067" t="str">
            <v>一类地区</v>
          </cell>
          <cell r="M9067" t="str">
            <v>国家贫困县</v>
          </cell>
          <cell r="N9067" t="str">
            <v>新建</v>
          </cell>
          <cell r="O9067" t="str">
            <v>沱江镇鹿洞村科沃柑桔产业园</v>
          </cell>
          <cell r="R9067" t="str">
            <v>0</v>
          </cell>
          <cell r="S9067" t="str">
            <v>6(5)</v>
          </cell>
          <cell r="T9067" t="str">
            <v>无</v>
          </cell>
          <cell r="U9067">
            <v>0</v>
          </cell>
          <cell r="V9067">
            <v>0.6</v>
          </cell>
          <cell r="W9067">
            <v>0.6</v>
          </cell>
        </row>
        <row r="9068">
          <cell r="I9068" t="str">
            <v>涔天河花江洞茶叶产业园资源产业路</v>
          </cell>
          <cell r="J9068" t="str">
            <v>1312F4311290012</v>
          </cell>
          <cell r="K9068" t="str">
            <v>资源产业路</v>
          </cell>
          <cell r="L9068" t="str">
            <v>一类地区</v>
          </cell>
          <cell r="M9068" t="str">
            <v>国家贫困县</v>
          </cell>
          <cell r="N9068" t="str">
            <v>升级改造（提质改造）</v>
          </cell>
          <cell r="O9068" t="str">
            <v>涔天河花江洞茶叶产业园</v>
          </cell>
          <cell r="S9068" t="str">
            <v>6(5)</v>
          </cell>
          <cell r="T9068" t="str">
            <v>无</v>
          </cell>
          <cell r="U9068">
            <v>0</v>
          </cell>
          <cell r="V9068">
            <v>5.9539999999999997</v>
          </cell>
          <cell r="W9068">
            <v>5.9539999999999997</v>
          </cell>
        </row>
        <row r="9069">
          <cell r="I9069" t="str">
            <v>涔天河会合社区天子岭3000亩柑橘产业园资源产业路</v>
          </cell>
          <cell r="J9069" t="str">
            <v>1312F4311290018</v>
          </cell>
          <cell r="K9069" t="str">
            <v>资源产业路</v>
          </cell>
          <cell r="L9069" t="str">
            <v>一类地区</v>
          </cell>
          <cell r="M9069" t="str">
            <v>国家贫困县</v>
          </cell>
          <cell r="N9069" t="str">
            <v>升级改造（提质改造）</v>
          </cell>
          <cell r="O9069" t="str">
            <v>涔天河会合社区天子岭3000亩柑橘产业园</v>
          </cell>
          <cell r="R9069" t="str">
            <v>3.5</v>
          </cell>
          <cell r="S9069" t="str">
            <v>6(5)</v>
          </cell>
          <cell r="T9069" t="str">
            <v>无</v>
          </cell>
          <cell r="U9069">
            <v>0</v>
          </cell>
          <cell r="V9069">
            <v>0.5</v>
          </cell>
          <cell r="W9069">
            <v>0.5</v>
          </cell>
        </row>
        <row r="9070">
          <cell r="I9070" t="str">
            <v>石鼓源至楚旺养殖基地公路</v>
          </cell>
          <cell r="J9070" t="str">
            <v>1312F4311300008</v>
          </cell>
          <cell r="K9070" t="str">
            <v>资源产业路</v>
          </cell>
          <cell r="L9070" t="str">
            <v>三类地区</v>
          </cell>
          <cell r="M9070"/>
          <cell r="N9070" t="str">
            <v>升级改造（提质改造）</v>
          </cell>
          <cell r="O9070" t="str">
            <v>永州市楚旺农牧发展有限公司</v>
          </cell>
          <cell r="S9070" t="str">
            <v>6</v>
          </cell>
          <cell r="T9070" t="str">
            <v>无</v>
          </cell>
          <cell r="U9070">
            <v>0</v>
          </cell>
          <cell r="V9070">
            <v>1.3</v>
          </cell>
          <cell r="W9070">
            <v>1.3</v>
          </cell>
        </row>
        <row r="9071">
          <cell r="I9071" t="str">
            <v>湖南浯溪百草堂中药片基地公路</v>
          </cell>
          <cell r="J9071" t="str">
            <v>1312F4311300005</v>
          </cell>
          <cell r="K9071" t="str">
            <v>资源产业路</v>
          </cell>
          <cell r="L9071" t="str">
            <v>三类地区</v>
          </cell>
          <cell r="M9071"/>
          <cell r="N9071" t="str">
            <v>升级改造（提质改造）</v>
          </cell>
          <cell r="O9071" t="str">
            <v>湖南浯溪百草堂中药片基地</v>
          </cell>
          <cell r="S9071" t="str">
            <v>6</v>
          </cell>
          <cell r="T9071" t="str">
            <v>无</v>
          </cell>
          <cell r="U9071">
            <v>0</v>
          </cell>
          <cell r="V9071">
            <v>1.85</v>
          </cell>
          <cell r="W9071">
            <v>1.85</v>
          </cell>
        </row>
        <row r="9072">
          <cell r="I9072" t="str">
            <v>金洞将军崖野生茶加工项目公路</v>
          </cell>
          <cell r="J9072" t="str">
            <v>1312F4311300021</v>
          </cell>
          <cell r="K9072" t="str">
            <v>资源产业路</v>
          </cell>
          <cell r="L9072" t="str">
            <v>三类地区</v>
          </cell>
          <cell r="M9072"/>
          <cell r="N9072" t="str">
            <v>新建</v>
          </cell>
          <cell r="O9072" t="str">
            <v>金洞将军崖野生茶加工项目</v>
          </cell>
          <cell r="R9072" t="str">
            <v>2.5</v>
          </cell>
          <cell r="S9072" t="str">
            <v>6</v>
          </cell>
          <cell r="T9072" t="str">
            <v>无</v>
          </cell>
          <cell r="U9072">
            <v>0</v>
          </cell>
          <cell r="V9072">
            <v>1.4</v>
          </cell>
          <cell r="W9072">
            <v>1.4</v>
          </cell>
        </row>
        <row r="9073">
          <cell r="I9073" t="str">
            <v>金洞楠木哥林木、花卉种植基地公路</v>
          </cell>
          <cell r="J9073" t="str">
            <v>1312F4311300007</v>
          </cell>
          <cell r="K9073" t="str">
            <v>资源产业路</v>
          </cell>
          <cell r="L9073" t="str">
            <v>三类地区</v>
          </cell>
          <cell r="M9073"/>
          <cell r="N9073" t="str">
            <v>新建</v>
          </cell>
          <cell r="O9073" t="str">
            <v>金洞楠木哥林木、花卉种植发展产业园</v>
          </cell>
          <cell r="S9073" t="str">
            <v>6</v>
          </cell>
          <cell r="T9073" t="str">
            <v>无</v>
          </cell>
          <cell r="U9073">
            <v>0</v>
          </cell>
          <cell r="V9073">
            <v>2.6</v>
          </cell>
          <cell r="W9073">
            <v>2.6</v>
          </cell>
        </row>
        <row r="9074">
          <cell r="I9074" t="str">
            <v>金洞爱兵生态养殖有限公司项目公路</v>
          </cell>
          <cell r="J9074" t="str">
            <v>1312F4311300013</v>
          </cell>
          <cell r="K9074" t="str">
            <v>资源产业路</v>
          </cell>
          <cell r="L9074" t="str">
            <v>三类地区</v>
          </cell>
          <cell r="M9074"/>
          <cell r="N9074" t="str">
            <v>新建</v>
          </cell>
          <cell r="O9074" t="str">
            <v>金洞爱兵生态养殖有限公司项目</v>
          </cell>
          <cell r="R9074" t="str">
            <v>2.5</v>
          </cell>
          <cell r="S9074" t="str">
            <v>6</v>
          </cell>
          <cell r="T9074" t="str">
            <v>无</v>
          </cell>
          <cell r="U9074">
            <v>0</v>
          </cell>
          <cell r="V9074">
            <v>7</v>
          </cell>
          <cell r="W9074">
            <v>7</v>
          </cell>
        </row>
        <row r="9075">
          <cell r="I9075" t="str">
            <v>凤凰乡隐塘村生态农业立体开发项目公路</v>
          </cell>
          <cell r="J9075" t="str">
            <v>1312F4311300018</v>
          </cell>
          <cell r="K9075" t="str">
            <v>资源产业路</v>
          </cell>
          <cell r="L9075" t="str">
            <v>三类地区</v>
          </cell>
          <cell r="M9075"/>
          <cell r="N9075" t="str">
            <v>新建</v>
          </cell>
          <cell r="O9075" t="str">
            <v>凤凰乡隐塘村生态农业立体开发项目</v>
          </cell>
          <cell r="R9075" t="str">
            <v>2.5</v>
          </cell>
          <cell r="S9075" t="str">
            <v>6</v>
          </cell>
          <cell r="T9075" t="str">
            <v>无</v>
          </cell>
          <cell r="U9075">
            <v>0</v>
          </cell>
          <cell r="V9075">
            <v>1.1000000000000001</v>
          </cell>
          <cell r="W9075">
            <v>1.1000000000000001</v>
          </cell>
        </row>
        <row r="9076">
          <cell r="I9076" t="str">
            <v>金洞屹兴特种养殖场建设项目公路</v>
          </cell>
          <cell r="J9076" t="str">
            <v>1312F4311300022</v>
          </cell>
          <cell r="K9076" t="str">
            <v>资源产业路</v>
          </cell>
          <cell r="L9076" t="str">
            <v>三类地区</v>
          </cell>
          <cell r="M9076"/>
          <cell r="N9076" t="str">
            <v>升级改造（提质改造）</v>
          </cell>
          <cell r="O9076" t="str">
            <v>金洞屹兴特种养殖场建设项目</v>
          </cell>
          <cell r="S9076" t="str">
            <v>6</v>
          </cell>
          <cell r="T9076" t="str">
            <v>CA56431121</v>
          </cell>
          <cell r="U9076">
            <v>0.36899999999999999</v>
          </cell>
          <cell r="V9076">
            <v>3.7989999999999999</v>
          </cell>
          <cell r="W9076">
            <v>3.43</v>
          </cell>
        </row>
        <row r="9077">
          <cell r="I9077" t="str">
            <v>21、22组连接路</v>
          </cell>
          <cell r="J9077" t="str">
            <v>1327F4311020054</v>
          </cell>
          <cell r="K9077" t="str">
            <v>新村与撤并村便捷连通</v>
          </cell>
          <cell r="L9077" t="str">
            <v>三类地区</v>
          </cell>
          <cell r="M9077"/>
          <cell r="N9077" t="str">
            <v>新建</v>
          </cell>
          <cell r="O9077" t="str">
            <v>杉木桥村</v>
          </cell>
          <cell r="P9077" t="str">
            <v>等外公路</v>
          </cell>
          <cell r="R9077" t="str">
            <v>2.5</v>
          </cell>
          <cell r="S9077" t="str">
            <v>3.5</v>
          </cell>
          <cell r="T9077" t="str">
            <v>无</v>
          </cell>
          <cell r="U9077">
            <v>0</v>
          </cell>
          <cell r="V9077">
            <v>3.71</v>
          </cell>
          <cell r="W9077">
            <v>3.71</v>
          </cell>
        </row>
        <row r="9078">
          <cell r="I9078" t="str">
            <v>8组、10组连接路</v>
          </cell>
          <cell r="J9078" t="str">
            <v>1327F4311020065</v>
          </cell>
          <cell r="K9078" t="str">
            <v>新村与撤并村便捷连通</v>
          </cell>
          <cell r="L9078" t="str">
            <v>三类地区</v>
          </cell>
          <cell r="M9078"/>
          <cell r="N9078" t="str">
            <v>新建</v>
          </cell>
          <cell r="O9078" t="str">
            <v>石山脚村</v>
          </cell>
          <cell r="P9078" t="str">
            <v>无路</v>
          </cell>
          <cell r="R9078" t="str">
            <v>2.5</v>
          </cell>
          <cell r="S9078" t="str">
            <v>3.5</v>
          </cell>
          <cell r="T9078" t="str">
            <v>无</v>
          </cell>
          <cell r="U9078">
            <v>0</v>
          </cell>
          <cell r="V9078">
            <v>1.38</v>
          </cell>
          <cell r="W9078">
            <v>1.38</v>
          </cell>
        </row>
        <row r="9079">
          <cell r="I9079" t="str">
            <v>G322国道至东西坊连接路</v>
          </cell>
          <cell r="J9079" t="str">
            <v>1327F4311020008</v>
          </cell>
          <cell r="K9079" t="str">
            <v>新村与撤并村便捷连通</v>
          </cell>
          <cell r="L9079" t="str">
            <v>三类地区</v>
          </cell>
          <cell r="M9079"/>
          <cell r="N9079" t="str">
            <v>新建</v>
          </cell>
          <cell r="O9079" t="str">
            <v>于家村</v>
          </cell>
          <cell r="P9079" t="str">
            <v>无路</v>
          </cell>
          <cell r="R9079" t="str">
            <v>2</v>
          </cell>
          <cell r="S9079" t="str">
            <v>4.5</v>
          </cell>
          <cell r="T9079" t="str">
            <v>无</v>
          </cell>
          <cell r="U9079">
            <v>0</v>
          </cell>
          <cell r="V9079">
            <v>2.4569999999999999</v>
          </cell>
          <cell r="W9079">
            <v>2.4569999999999999</v>
          </cell>
        </row>
        <row r="9080">
          <cell r="I9080" t="str">
            <v>白路冲至新屋</v>
          </cell>
          <cell r="J9080" t="str">
            <v>1327F4311020026</v>
          </cell>
          <cell r="K9080" t="str">
            <v>新村与撤并村便捷连通</v>
          </cell>
          <cell r="L9080" t="str">
            <v>三类地区</v>
          </cell>
          <cell r="M9080"/>
          <cell r="N9080" t="str">
            <v>新建</v>
          </cell>
          <cell r="O9080" t="str">
            <v>涧山村</v>
          </cell>
          <cell r="P9080" t="str">
            <v>无路</v>
          </cell>
          <cell r="R9080" t="str">
            <v>2.5</v>
          </cell>
          <cell r="S9080" t="str">
            <v>3.5</v>
          </cell>
          <cell r="T9080" t="str">
            <v>无</v>
          </cell>
          <cell r="U9080">
            <v>0</v>
          </cell>
          <cell r="V9080">
            <v>1.9</v>
          </cell>
          <cell r="W9080">
            <v>1.9</v>
          </cell>
        </row>
        <row r="9081">
          <cell r="I9081" t="str">
            <v>岔路口至4组连接路</v>
          </cell>
          <cell r="J9081" t="str">
            <v>1327F4311020013</v>
          </cell>
          <cell r="K9081" t="str">
            <v>新村与撤并村便捷连通</v>
          </cell>
          <cell r="L9081" t="str">
            <v>三类地区</v>
          </cell>
          <cell r="M9081"/>
          <cell r="N9081" t="str">
            <v>新建</v>
          </cell>
          <cell r="O9081" t="str">
            <v>俄塘村</v>
          </cell>
          <cell r="P9081" t="str">
            <v>无路</v>
          </cell>
          <cell r="R9081" t="str">
            <v>2.5</v>
          </cell>
          <cell r="S9081" t="str">
            <v>4.5</v>
          </cell>
          <cell r="T9081" t="str">
            <v>无</v>
          </cell>
          <cell r="U9081">
            <v>0</v>
          </cell>
          <cell r="V9081">
            <v>1.86</v>
          </cell>
          <cell r="W9081">
            <v>1.86</v>
          </cell>
        </row>
        <row r="9082">
          <cell r="I9082" t="str">
            <v>岔路口至犀牛角蒋家组连接路</v>
          </cell>
          <cell r="J9082" t="str">
            <v>1327F4311020066</v>
          </cell>
          <cell r="K9082" t="str">
            <v>新村与撤并村便捷连通</v>
          </cell>
          <cell r="L9082" t="str">
            <v>三类地区</v>
          </cell>
          <cell r="M9082"/>
          <cell r="N9082" t="str">
            <v>新建</v>
          </cell>
          <cell r="O9082" t="str">
            <v>九江村</v>
          </cell>
          <cell r="P9082" t="str">
            <v>无路</v>
          </cell>
          <cell r="R9082" t="str">
            <v>2.5</v>
          </cell>
          <cell r="S9082" t="str">
            <v>3.5</v>
          </cell>
          <cell r="T9082" t="str">
            <v>无</v>
          </cell>
          <cell r="U9082">
            <v>0</v>
          </cell>
          <cell r="V9082">
            <v>1.62</v>
          </cell>
          <cell r="W9082">
            <v>1.62</v>
          </cell>
        </row>
        <row r="9083">
          <cell r="I9083" t="str">
            <v>岔路油线</v>
          </cell>
          <cell r="J9083" t="str">
            <v>1327F4311020071</v>
          </cell>
          <cell r="K9083" t="str">
            <v>新村与撤并村便捷连通</v>
          </cell>
          <cell r="L9083" t="str">
            <v>三类地区</v>
          </cell>
          <cell r="M9083"/>
          <cell r="N9083" t="str">
            <v>新建</v>
          </cell>
          <cell r="O9083" t="str">
            <v>油山岭村</v>
          </cell>
          <cell r="P9083" t="str">
            <v>无路</v>
          </cell>
          <cell r="R9083" t="str">
            <v>2</v>
          </cell>
          <cell r="S9083" t="str">
            <v>3.5</v>
          </cell>
          <cell r="T9083" t="str">
            <v>无</v>
          </cell>
          <cell r="U9083">
            <v>0</v>
          </cell>
          <cell r="V9083">
            <v>3.38</v>
          </cell>
          <cell r="W9083">
            <v>3.38</v>
          </cell>
        </row>
        <row r="9084">
          <cell r="I9084" t="str">
            <v>村公所至岩头山连接路</v>
          </cell>
          <cell r="J9084" t="str">
            <v>1327F4311020059</v>
          </cell>
          <cell r="K9084" t="str">
            <v>新村与撤并村便捷连通</v>
          </cell>
          <cell r="L9084" t="str">
            <v>三类地区</v>
          </cell>
          <cell r="M9084"/>
          <cell r="N9084" t="str">
            <v>新建</v>
          </cell>
          <cell r="O9084" t="str">
            <v>芳田里村</v>
          </cell>
          <cell r="P9084" t="str">
            <v>无路</v>
          </cell>
          <cell r="R9084" t="str">
            <v>2.5</v>
          </cell>
          <cell r="S9084" t="str">
            <v>3.5</v>
          </cell>
          <cell r="T9084" t="str">
            <v>无</v>
          </cell>
          <cell r="U9084">
            <v>0</v>
          </cell>
          <cell r="V9084">
            <v>1.24</v>
          </cell>
          <cell r="W9084">
            <v>1.24</v>
          </cell>
        </row>
        <row r="9085">
          <cell r="I9085" t="str">
            <v>邓家冲村连接路</v>
          </cell>
          <cell r="J9085" t="str">
            <v>1327F4311020076</v>
          </cell>
          <cell r="K9085" t="str">
            <v>新村与撤并村便捷连通</v>
          </cell>
          <cell r="L9085" t="str">
            <v>三类地区</v>
          </cell>
          <cell r="M9085"/>
          <cell r="N9085" t="str">
            <v>新建</v>
          </cell>
          <cell r="O9085" t="str">
            <v>双牌铺村</v>
          </cell>
          <cell r="P9085" t="str">
            <v>无路</v>
          </cell>
          <cell r="R9085" t="str">
            <v>2</v>
          </cell>
          <cell r="S9085" t="str">
            <v>3.5</v>
          </cell>
          <cell r="T9085" t="str">
            <v>无</v>
          </cell>
          <cell r="U9085">
            <v>0</v>
          </cell>
          <cell r="V9085">
            <v>1.46</v>
          </cell>
          <cell r="W9085">
            <v>1.46</v>
          </cell>
        </row>
        <row r="9086">
          <cell r="I9086" t="str">
            <v>对门岭通组路</v>
          </cell>
          <cell r="J9086" t="str">
            <v>1327F4311020023</v>
          </cell>
          <cell r="K9086" t="str">
            <v>新村与撤并村便捷连通</v>
          </cell>
          <cell r="L9086" t="str">
            <v>三类地区</v>
          </cell>
          <cell r="M9086"/>
          <cell r="N9086" t="str">
            <v>新建</v>
          </cell>
          <cell r="O9086" t="str">
            <v>龙江寺村</v>
          </cell>
          <cell r="P9086" t="str">
            <v>无路</v>
          </cell>
          <cell r="R9086" t="str">
            <v>2.5</v>
          </cell>
          <cell r="S9086" t="str">
            <v>3.5</v>
          </cell>
          <cell r="T9086" t="str">
            <v>无</v>
          </cell>
          <cell r="U9086">
            <v>0</v>
          </cell>
          <cell r="V9086">
            <v>1.64</v>
          </cell>
          <cell r="W9086">
            <v>1.64</v>
          </cell>
        </row>
        <row r="9087">
          <cell r="I9087" t="str">
            <v>富家桥金山村连接路</v>
          </cell>
          <cell r="J9087" t="str">
            <v>1327F4311020050</v>
          </cell>
          <cell r="K9087" t="str">
            <v>新村与撤并村便捷连通</v>
          </cell>
          <cell r="L9087" t="str">
            <v>三类地区</v>
          </cell>
          <cell r="M9087"/>
          <cell r="N9087" t="str">
            <v>新建</v>
          </cell>
          <cell r="O9087" t="str">
            <v>金山村</v>
          </cell>
          <cell r="P9087" t="str">
            <v>无路</v>
          </cell>
          <cell r="R9087" t="str">
            <v>2.5</v>
          </cell>
          <cell r="S9087" t="str">
            <v>3.5</v>
          </cell>
          <cell r="T9087" t="str">
            <v>无</v>
          </cell>
          <cell r="U9087">
            <v>0</v>
          </cell>
          <cell r="V9087">
            <v>1.22</v>
          </cell>
          <cell r="W9087">
            <v>1.22</v>
          </cell>
        </row>
        <row r="9088">
          <cell r="I9088" t="str">
            <v>古江7组至12组连接路</v>
          </cell>
          <cell r="J9088" t="str">
            <v>1327F4311020022</v>
          </cell>
          <cell r="K9088" t="str">
            <v>新村与撤并村便捷连通</v>
          </cell>
          <cell r="L9088" t="str">
            <v>三类地区</v>
          </cell>
          <cell r="M9088"/>
          <cell r="N9088" t="str">
            <v>新建</v>
          </cell>
          <cell r="O9088" t="str">
            <v>古江村</v>
          </cell>
          <cell r="P9088" t="str">
            <v>无路</v>
          </cell>
          <cell r="R9088" t="str">
            <v>2.5</v>
          </cell>
          <cell r="S9088" t="str">
            <v>4.5</v>
          </cell>
          <cell r="T9088" t="str">
            <v>无</v>
          </cell>
          <cell r="U9088">
            <v>0</v>
          </cell>
          <cell r="V9088">
            <v>2.34</v>
          </cell>
          <cell r="W9088">
            <v>2.34</v>
          </cell>
        </row>
        <row r="9089">
          <cell r="I9089" t="str">
            <v>耗子冲4组连接路</v>
          </cell>
          <cell r="J9089" t="str">
            <v>1327F4311020069</v>
          </cell>
          <cell r="K9089" t="str">
            <v>新村与撤并村便捷连通</v>
          </cell>
          <cell r="L9089" t="str">
            <v>三类地区</v>
          </cell>
          <cell r="M9089"/>
          <cell r="N9089" t="str">
            <v>新建</v>
          </cell>
          <cell r="O9089" t="str">
            <v xml:space="preserve">长田村 </v>
          </cell>
          <cell r="P9089" t="str">
            <v>无路</v>
          </cell>
          <cell r="R9089" t="str">
            <v>2.5</v>
          </cell>
          <cell r="S9089" t="str">
            <v>3.5</v>
          </cell>
          <cell r="T9089" t="str">
            <v>无</v>
          </cell>
          <cell r="U9089">
            <v>0</v>
          </cell>
          <cell r="V9089">
            <v>1.23</v>
          </cell>
          <cell r="W9089">
            <v>1.23</v>
          </cell>
        </row>
        <row r="9090">
          <cell r="I9090" t="str">
            <v>荷叶塘4-7组连接路</v>
          </cell>
          <cell r="J9090" t="str">
            <v>1327F4311020046</v>
          </cell>
          <cell r="K9090" t="str">
            <v>新村与撤并村便捷连通</v>
          </cell>
          <cell r="L9090" t="str">
            <v>三类地区</v>
          </cell>
          <cell r="M9090"/>
          <cell r="N9090" t="str">
            <v>新建</v>
          </cell>
          <cell r="O9090" t="str">
            <v>荷叶塘村</v>
          </cell>
          <cell r="P9090" t="str">
            <v>等外公路</v>
          </cell>
          <cell r="R9090" t="str">
            <v>3</v>
          </cell>
          <cell r="S9090" t="str">
            <v>3.5</v>
          </cell>
          <cell r="T9090" t="str">
            <v>无</v>
          </cell>
          <cell r="U9090">
            <v>0</v>
          </cell>
          <cell r="V9090">
            <v>1.88</v>
          </cell>
          <cell r="W9090">
            <v>1.88</v>
          </cell>
        </row>
        <row r="9091">
          <cell r="I9091" t="str">
            <v>和谐村四组至五组连接路</v>
          </cell>
          <cell r="J9091" t="str">
            <v>1327F4311020038</v>
          </cell>
          <cell r="K9091" t="str">
            <v>新村与撤并村便捷连通</v>
          </cell>
          <cell r="L9091" t="str">
            <v>三类地区</v>
          </cell>
          <cell r="M9091"/>
          <cell r="N9091" t="str">
            <v>新建</v>
          </cell>
          <cell r="O9091" t="str">
            <v>和谐村</v>
          </cell>
          <cell r="P9091" t="str">
            <v>无路</v>
          </cell>
          <cell r="R9091" t="str">
            <v>2</v>
          </cell>
          <cell r="S9091" t="str">
            <v>3.5</v>
          </cell>
          <cell r="T9091" t="str">
            <v>无</v>
          </cell>
          <cell r="U9091">
            <v>0</v>
          </cell>
          <cell r="V9091">
            <v>1.04</v>
          </cell>
          <cell r="W9091">
            <v>1.04</v>
          </cell>
        </row>
        <row r="9092">
          <cell r="I9092" t="str">
            <v>胡家至牛栏岭连接路</v>
          </cell>
          <cell r="J9092" t="str">
            <v>1327F4311020042</v>
          </cell>
          <cell r="K9092" t="str">
            <v>新村与撤并村便捷连通</v>
          </cell>
          <cell r="L9092" t="str">
            <v>三类地区</v>
          </cell>
          <cell r="M9092"/>
          <cell r="N9092" t="str">
            <v>新建</v>
          </cell>
          <cell r="O9092" t="str">
            <v>桴江村</v>
          </cell>
          <cell r="P9092" t="str">
            <v>无路</v>
          </cell>
          <cell r="R9092" t="str">
            <v>2</v>
          </cell>
          <cell r="S9092" t="str">
            <v>3.5</v>
          </cell>
          <cell r="T9092" t="str">
            <v>无</v>
          </cell>
          <cell r="U9092">
            <v>0</v>
          </cell>
          <cell r="V9092">
            <v>3.1</v>
          </cell>
          <cell r="W9092">
            <v>3.1</v>
          </cell>
        </row>
        <row r="9093">
          <cell r="I9093" t="str">
            <v>花户桥村至阳东山村连接路</v>
          </cell>
          <cell r="J9093" t="str">
            <v>1327F4311020015</v>
          </cell>
          <cell r="K9093" t="str">
            <v>新村与撤并村便捷连通</v>
          </cell>
          <cell r="L9093" t="str">
            <v>三类地区</v>
          </cell>
          <cell r="M9093"/>
          <cell r="N9093" t="str">
            <v>新建</v>
          </cell>
          <cell r="O9093" t="str">
            <v>花户桥村</v>
          </cell>
          <cell r="P9093" t="str">
            <v>等外公路</v>
          </cell>
          <cell r="R9093" t="str">
            <v>2</v>
          </cell>
          <cell r="S9093" t="str">
            <v>4.5</v>
          </cell>
          <cell r="T9093" t="str">
            <v>无</v>
          </cell>
          <cell r="U9093">
            <v>0</v>
          </cell>
          <cell r="V9093">
            <v>1.78</v>
          </cell>
          <cell r="W9093">
            <v>1.78</v>
          </cell>
        </row>
        <row r="9094">
          <cell r="I9094" t="str">
            <v>花角山至夏阳下村连接路</v>
          </cell>
          <cell r="J9094" t="str">
            <v>1327F4311020007</v>
          </cell>
          <cell r="K9094" t="str">
            <v>新村与撤并村便捷连通</v>
          </cell>
          <cell r="L9094" t="str">
            <v>三类地区</v>
          </cell>
          <cell r="M9094"/>
          <cell r="N9094" t="str">
            <v>新建</v>
          </cell>
          <cell r="O9094" t="str">
            <v>夏阳村</v>
          </cell>
          <cell r="R9094" t="str">
            <v>2.5</v>
          </cell>
          <cell r="S9094" t="str">
            <v>4.5</v>
          </cell>
          <cell r="T9094" t="str">
            <v>无</v>
          </cell>
          <cell r="U9094">
            <v>0</v>
          </cell>
          <cell r="V9094">
            <v>3.17</v>
          </cell>
          <cell r="W9094">
            <v>3.17</v>
          </cell>
        </row>
        <row r="9095">
          <cell r="I9095" t="str">
            <v>花山岭村至杨梅塘连接路</v>
          </cell>
          <cell r="J9095" t="str">
            <v>1327F4311020025</v>
          </cell>
          <cell r="K9095" t="str">
            <v>新村与撤并村便捷连通</v>
          </cell>
          <cell r="L9095" t="str">
            <v>三类地区</v>
          </cell>
          <cell r="M9095"/>
          <cell r="N9095" t="str">
            <v>新建</v>
          </cell>
          <cell r="O9095" t="str">
            <v>花山岭村</v>
          </cell>
          <cell r="P9095" t="str">
            <v>无路</v>
          </cell>
          <cell r="R9095" t="str">
            <v>3</v>
          </cell>
          <cell r="S9095" t="str">
            <v>4.5</v>
          </cell>
          <cell r="T9095" t="str">
            <v>无</v>
          </cell>
          <cell r="U9095">
            <v>0</v>
          </cell>
          <cell r="V9095">
            <v>2.81</v>
          </cell>
          <cell r="W9095">
            <v>2.81</v>
          </cell>
        </row>
        <row r="9096">
          <cell r="I9096" t="str">
            <v>黄皮村至晓江村连接路</v>
          </cell>
          <cell r="J9096" t="str">
            <v>1327F4311020043</v>
          </cell>
          <cell r="K9096" t="str">
            <v>新村与撤并村便捷连通</v>
          </cell>
          <cell r="L9096" t="str">
            <v>三类地区</v>
          </cell>
          <cell r="M9096"/>
          <cell r="N9096" t="str">
            <v>新建</v>
          </cell>
          <cell r="O9096" t="str">
            <v>晓江村</v>
          </cell>
          <cell r="P9096" t="str">
            <v>无路</v>
          </cell>
          <cell r="R9096" t="str">
            <v>2</v>
          </cell>
          <cell r="S9096" t="str">
            <v>3.5</v>
          </cell>
          <cell r="T9096" t="str">
            <v>无</v>
          </cell>
          <cell r="U9096">
            <v>0</v>
          </cell>
          <cell r="V9096">
            <v>1.69</v>
          </cell>
          <cell r="W9096">
            <v>1.69</v>
          </cell>
        </row>
        <row r="9097">
          <cell r="I9097" t="str">
            <v>蒋家至干渠连接路</v>
          </cell>
          <cell r="J9097" t="str">
            <v>1327F4311020005</v>
          </cell>
          <cell r="K9097" t="str">
            <v>新村与撤并村便捷连通</v>
          </cell>
          <cell r="L9097" t="str">
            <v>三类地区</v>
          </cell>
          <cell r="M9097"/>
          <cell r="N9097" t="str">
            <v>新建</v>
          </cell>
          <cell r="O9097" t="str">
            <v>坦塘村</v>
          </cell>
          <cell r="P9097" t="str">
            <v>无路</v>
          </cell>
          <cell r="R9097" t="str">
            <v>2.5</v>
          </cell>
          <cell r="S9097" t="str">
            <v>4.5</v>
          </cell>
          <cell r="T9097" t="str">
            <v>无</v>
          </cell>
          <cell r="U9097">
            <v>0</v>
          </cell>
          <cell r="V9097">
            <v>3.86</v>
          </cell>
          <cell r="W9097">
            <v>3.86</v>
          </cell>
        </row>
        <row r="9098">
          <cell r="I9098" t="str">
            <v>杰塘组连接路</v>
          </cell>
          <cell r="J9098" t="str">
            <v>1327F4311020058</v>
          </cell>
          <cell r="K9098" t="str">
            <v>新村与撤并村便捷连通</v>
          </cell>
          <cell r="L9098" t="str">
            <v>三类地区</v>
          </cell>
          <cell r="M9098"/>
          <cell r="N9098" t="str">
            <v>新建</v>
          </cell>
          <cell r="O9098" t="str">
            <v>杰龙塘村</v>
          </cell>
          <cell r="P9098" t="str">
            <v>无路</v>
          </cell>
          <cell r="R9098" t="str">
            <v>2.5</v>
          </cell>
          <cell r="S9098" t="str">
            <v>3.5</v>
          </cell>
          <cell r="T9098" t="str">
            <v>无</v>
          </cell>
          <cell r="U9098">
            <v>0</v>
          </cell>
          <cell r="V9098">
            <v>0.75</v>
          </cell>
          <cell r="W9098">
            <v>0.75</v>
          </cell>
        </row>
        <row r="9099">
          <cell r="I9099" t="str">
            <v>金字山塘边三四五组连接路</v>
          </cell>
          <cell r="J9099" t="str">
            <v>1327F4311020048</v>
          </cell>
          <cell r="K9099" t="str">
            <v>新村与撤并村便捷连通</v>
          </cell>
          <cell r="L9099" t="str">
            <v>三类地区</v>
          </cell>
          <cell r="M9099"/>
          <cell r="N9099" t="str">
            <v>新建</v>
          </cell>
          <cell r="O9099" t="str">
            <v>白菜洞村</v>
          </cell>
          <cell r="P9099" t="str">
            <v>无路</v>
          </cell>
          <cell r="R9099" t="str">
            <v>0</v>
          </cell>
          <cell r="S9099" t="str">
            <v>3.5</v>
          </cell>
          <cell r="T9099" t="str">
            <v>无</v>
          </cell>
          <cell r="U9099">
            <v>0</v>
          </cell>
          <cell r="V9099">
            <v>0.75</v>
          </cell>
          <cell r="W9099">
            <v>0.75</v>
          </cell>
        </row>
        <row r="9100">
          <cell r="I9100" t="str">
            <v>乐塘坪至梅湾连接路</v>
          </cell>
          <cell r="J9100" t="str">
            <v>1327F4311020012</v>
          </cell>
          <cell r="K9100" t="str">
            <v>新村与撤并村便捷连通</v>
          </cell>
          <cell r="L9100" t="str">
            <v>三类地区</v>
          </cell>
          <cell r="M9100"/>
          <cell r="N9100" t="str">
            <v>新建</v>
          </cell>
          <cell r="O9100" t="str">
            <v>乐塘坪村</v>
          </cell>
          <cell r="P9100" t="str">
            <v>无路</v>
          </cell>
          <cell r="R9100" t="str">
            <v>2.5</v>
          </cell>
          <cell r="S9100" t="str">
            <v>4.5</v>
          </cell>
          <cell r="T9100" t="str">
            <v>无</v>
          </cell>
          <cell r="U9100">
            <v>0</v>
          </cell>
          <cell r="V9100">
            <v>1.9259999999999999</v>
          </cell>
          <cell r="W9100">
            <v>1.9259999999999999</v>
          </cell>
        </row>
        <row r="9101">
          <cell r="I9101" t="str">
            <v>冷水坝至干山塘连接路</v>
          </cell>
          <cell r="J9101" t="str">
            <v>1327F4311020055</v>
          </cell>
          <cell r="K9101" t="str">
            <v>新村与撤并村便捷连通</v>
          </cell>
          <cell r="L9101" t="str">
            <v>三类地区</v>
          </cell>
          <cell r="M9101"/>
          <cell r="N9101" t="str">
            <v>新建</v>
          </cell>
          <cell r="O9101" t="str">
            <v>桐梓坪</v>
          </cell>
          <cell r="P9101" t="str">
            <v>无路</v>
          </cell>
          <cell r="R9101" t="str">
            <v>2.5</v>
          </cell>
          <cell r="S9101" t="str">
            <v>3.5</v>
          </cell>
          <cell r="T9101" t="str">
            <v>无</v>
          </cell>
          <cell r="U9101">
            <v>0</v>
          </cell>
          <cell r="V9101">
            <v>1.58</v>
          </cell>
          <cell r="W9101">
            <v>1.58</v>
          </cell>
        </row>
        <row r="9102">
          <cell r="I9102" t="str">
            <v>李家桥凯连接路</v>
          </cell>
          <cell r="J9102" t="str">
            <v>1327F4311020082</v>
          </cell>
          <cell r="K9102" t="str">
            <v>新村与撤并村便捷连通</v>
          </cell>
          <cell r="L9102" t="str">
            <v>三类地区</v>
          </cell>
          <cell r="M9102"/>
          <cell r="N9102" t="str">
            <v>新建</v>
          </cell>
          <cell r="O9102" t="str">
            <v>李家桥村</v>
          </cell>
          <cell r="P9102" t="str">
            <v>无路</v>
          </cell>
          <cell r="R9102" t="str">
            <v>0</v>
          </cell>
          <cell r="S9102" t="str">
            <v>3.5</v>
          </cell>
          <cell r="T9102" t="str">
            <v>C483431102</v>
          </cell>
          <cell r="U9102">
            <v>0</v>
          </cell>
          <cell r="V9102">
            <v>1.03</v>
          </cell>
          <cell r="W9102">
            <v>1.03</v>
          </cell>
        </row>
        <row r="9103">
          <cell r="I9103" t="str">
            <v>李家至龙家连接路</v>
          </cell>
          <cell r="J9103" t="str">
            <v>1327F4311020004</v>
          </cell>
          <cell r="K9103" t="str">
            <v>新村与撤并村便捷连通</v>
          </cell>
          <cell r="L9103" t="str">
            <v>三类地区</v>
          </cell>
          <cell r="M9103"/>
          <cell r="N9103" t="str">
            <v>新建</v>
          </cell>
          <cell r="O9103" t="str">
            <v>廻龙村</v>
          </cell>
          <cell r="P9103" t="str">
            <v>无路</v>
          </cell>
          <cell r="R9103" t="str">
            <v>2.5</v>
          </cell>
          <cell r="S9103" t="str">
            <v>4.5</v>
          </cell>
          <cell r="T9103" t="str">
            <v>无</v>
          </cell>
          <cell r="U9103">
            <v>0</v>
          </cell>
          <cell r="V9103">
            <v>0.95699999999999996</v>
          </cell>
          <cell r="W9103">
            <v>0.95699999999999996</v>
          </cell>
        </row>
        <row r="9104">
          <cell r="I9104" t="str">
            <v>栗山里村连接路</v>
          </cell>
          <cell r="J9104" t="str">
            <v>1327F4311020073</v>
          </cell>
          <cell r="K9104" t="str">
            <v>新村与撤并村便捷连通</v>
          </cell>
          <cell r="L9104" t="str">
            <v>三类地区</v>
          </cell>
          <cell r="M9104"/>
          <cell r="N9104" t="str">
            <v>新建</v>
          </cell>
          <cell r="O9104" t="str">
            <v>栗山里村</v>
          </cell>
          <cell r="P9104" t="str">
            <v>无路</v>
          </cell>
          <cell r="R9104" t="str">
            <v>2</v>
          </cell>
          <cell r="S9104" t="str">
            <v>3.5</v>
          </cell>
          <cell r="T9104" t="str">
            <v>无</v>
          </cell>
          <cell r="U9104">
            <v>0</v>
          </cell>
          <cell r="V9104">
            <v>1.1299999999999999</v>
          </cell>
          <cell r="W9104">
            <v>1.1299999999999999</v>
          </cell>
        </row>
        <row r="9105">
          <cell r="I9105" t="str">
            <v>联塘村7组至9组连接路</v>
          </cell>
          <cell r="J9105" t="str">
            <v>1327F4311020032</v>
          </cell>
          <cell r="K9105" t="str">
            <v>新村与撤并村便捷连通</v>
          </cell>
          <cell r="L9105" t="str">
            <v>三类地区</v>
          </cell>
          <cell r="M9105"/>
          <cell r="N9105" t="str">
            <v>新建</v>
          </cell>
          <cell r="O9105" t="str">
            <v>联塘村</v>
          </cell>
          <cell r="P9105" t="str">
            <v>无路</v>
          </cell>
          <cell r="R9105" t="str">
            <v>3</v>
          </cell>
          <cell r="S9105" t="str">
            <v>4.5</v>
          </cell>
          <cell r="T9105" t="str">
            <v>无</v>
          </cell>
          <cell r="U9105">
            <v>0</v>
          </cell>
          <cell r="V9105">
            <v>1.2</v>
          </cell>
          <cell r="W9105">
            <v>1.2</v>
          </cell>
        </row>
        <row r="9106">
          <cell r="I9106" t="str">
            <v>联塘村至木塘村连接路</v>
          </cell>
          <cell r="J9106" t="str">
            <v>1327F4311020033</v>
          </cell>
          <cell r="K9106" t="str">
            <v>新村与撤并村便捷连通</v>
          </cell>
          <cell r="L9106" t="str">
            <v>三类地区</v>
          </cell>
          <cell r="M9106"/>
          <cell r="N9106" t="str">
            <v>新建</v>
          </cell>
          <cell r="O9106" t="str">
            <v>联塘村</v>
          </cell>
          <cell r="P9106" t="str">
            <v>无路</v>
          </cell>
          <cell r="R9106" t="str">
            <v>2.5</v>
          </cell>
          <cell r="S9106" t="str">
            <v>3.5</v>
          </cell>
          <cell r="T9106" t="str">
            <v>无</v>
          </cell>
          <cell r="U9106">
            <v>0</v>
          </cell>
          <cell r="V9106">
            <v>1.851</v>
          </cell>
          <cell r="W9106">
            <v>1.851</v>
          </cell>
        </row>
        <row r="9107">
          <cell r="I9107" t="str">
            <v>刘家组三五连接路</v>
          </cell>
          <cell r="J9107" t="str">
            <v>1327F4311020075</v>
          </cell>
          <cell r="K9107" t="str">
            <v>新村与撤并村便捷连通</v>
          </cell>
          <cell r="L9107" t="str">
            <v>三类地区</v>
          </cell>
          <cell r="M9107"/>
          <cell r="N9107" t="str">
            <v>新建</v>
          </cell>
          <cell r="O9107" t="str">
            <v>南雄倒扎村</v>
          </cell>
          <cell r="P9107" t="str">
            <v>无路</v>
          </cell>
          <cell r="R9107" t="str">
            <v>2</v>
          </cell>
          <cell r="S9107" t="str">
            <v>3.5</v>
          </cell>
          <cell r="T9107" t="str">
            <v>无</v>
          </cell>
          <cell r="U9107">
            <v>0</v>
          </cell>
          <cell r="V9107">
            <v>1.42</v>
          </cell>
          <cell r="W9107">
            <v>1.42</v>
          </cell>
        </row>
        <row r="9108">
          <cell r="I9108" t="str">
            <v>六甲何村连接路</v>
          </cell>
          <cell r="J9108" t="str">
            <v>1327F4311020080</v>
          </cell>
          <cell r="K9108" t="str">
            <v>新村与撤并村便捷连通</v>
          </cell>
          <cell r="L9108" t="str">
            <v>三类地区</v>
          </cell>
          <cell r="M9108"/>
          <cell r="N9108" t="str">
            <v>新建</v>
          </cell>
          <cell r="O9108" t="str">
            <v>六甲何村</v>
          </cell>
          <cell r="P9108" t="str">
            <v>无路</v>
          </cell>
          <cell r="R9108" t="str">
            <v>0</v>
          </cell>
          <cell r="S9108" t="str">
            <v>3.5</v>
          </cell>
          <cell r="T9108" t="str">
            <v>C666431102</v>
          </cell>
          <cell r="U9108">
            <v>0</v>
          </cell>
          <cell r="V9108">
            <v>1.23</v>
          </cell>
          <cell r="W9108">
            <v>1.23</v>
          </cell>
        </row>
        <row r="9109">
          <cell r="I9109" t="str">
            <v>罗家至永州服务区连接路</v>
          </cell>
          <cell r="J9109" t="str">
            <v>1327F4311020010</v>
          </cell>
          <cell r="K9109" t="str">
            <v>新村与撤并村便捷连通</v>
          </cell>
          <cell r="L9109" t="str">
            <v>三类地区</v>
          </cell>
          <cell r="M9109"/>
          <cell r="N9109" t="str">
            <v>新建</v>
          </cell>
          <cell r="O9109" t="str">
            <v>岿山村</v>
          </cell>
          <cell r="P9109" t="str">
            <v>无路</v>
          </cell>
          <cell r="R9109" t="str">
            <v>2</v>
          </cell>
          <cell r="S9109" t="str">
            <v>4.5</v>
          </cell>
          <cell r="T9109" t="str">
            <v>无</v>
          </cell>
          <cell r="U9109">
            <v>0</v>
          </cell>
          <cell r="V9109">
            <v>1.96</v>
          </cell>
          <cell r="W9109">
            <v>1.96</v>
          </cell>
        </row>
        <row r="9110">
          <cell r="I9110" t="str">
            <v>马家岔路口至朱日本连接路</v>
          </cell>
          <cell r="J9110" t="str">
            <v>1327F4311020006</v>
          </cell>
          <cell r="K9110" t="str">
            <v>新村与撤并村便捷连通</v>
          </cell>
          <cell r="L9110" t="str">
            <v>三类地区</v>
          </cell>
          <cell r="M9110"/>
          <cell r="N9110" t="str">
            <v>新建</v>
          </cell>
          <cell r="O9110" t="str">
            <v>马家村</v>
          </cell>
          <cell r="P9110" t="str">
            <v>无路</v>
          </cell>
          <cell r="R9110" t="str">
            <v>0</v>
          </cell>
          <cell r="S9110" t="str">
            <v>3.5</v>
          </cell>
          <cell r="T9110" t="str">
            <v>无</v>
          </cell>
          <cell r="U9110">
            <v>0</v>
          </cell>
          <cell r="V9110">
            <v>0.46100000000000002</v>
          </cell>
          <cell r="W9110">
            <v>0.46100000000000002</v>
          </cell>
        </row>
        <row r="9111">
          <cell r="I9111" t="str">
            <v>马家至汪家连接路</v>
          </cell>
          <cell r="J9111" t="str">
            <v>1327F4311020078</v>
          </cell>
          <cell r="K9111" t="str">
            <v>新村与撤并村便捷连通</v>
          </cell>
          <cell r="L9111" t="str">
            <v>三类地区</v>
          </cell>
          <cell r="M9111"/>
          <cell r="N9111" t="str">
            <v>新建</v>
          </cell>
          <cell r="O9111" t="str">
            <v>马家村</v>
          </cell>
          <cell r="P9111" t="str">
            <v>无路</v>
          </cell>
          <cell r="R9111" t="str">
            <v>0</v>
          </cell>
          <cell r="S9111" t="str">
            <v>3.5</v>
          </cell>
          <cell r="T9111" t="str">
            <v>无</v>
          </cell>
          <cell r="U9111">
            <v>0</v>
          </cell>
          <cell r="V9111">
            <v>0.997</v>
          </cell>
          <cell r="W9111">
            <v>0.997</v>
          </cell>
        </row>
        <row r="9112">
          <cell r="I9112" t="str">
            <v>毛坪里至下寺桥连接路</v>
          </cell>
          <cell r="J9112" t="str">
            <v>1327F4311020041</v>
          </cell>
          <cell r="K9112" t="str">
            <v>新村与撤并村便捷连通</v>
          </cell>
          <cell r="L9112" t="str">
            <v>三类地区</v>
          </cell>
          <cell r="M9112"/>
          <cell r="N9112" t="str">
            <v>新建</v>
          </cell>
          <cell r="O9112" t="str">
            <v>毛坪里村</v>
          </cell>
          <cell r="P9112" t="str">
            <v>无路</v>
          </cell>
          <cell r="R9112" t="str">
            <v>3</v>
          </cell>
          <cell r="S9112" t="str">
            <v>4.5</v>
          </cell>
          <cell r="T9112" t="str">
            <v>无</v>
          </cell>
          <cell r="U9112">
            <v>0</v>
          </cell>
          <cell r="V9112">
            <v>2.048</v>
          </cell>
          <cell r="W9112">
            <v>2.048</v>
          </cell>
        </row>
        <row r="9113">
          <cell r="I9113" t="str">
            <v>鸟仔窝2组连接路</v>
          </cell>
          <cell r="J9113" t="str">
            <v>1327F4311020070</v>
          </cell>
          <cell r="K9113" t="str">
            <v>新村与撤并村便捷连通</v>
          </cell>
          <cell r="L9113" t="str">
            <v>三类地区</v>
          </cell>
          <cell r="M9113"/>
          <cell r="N9113" t="str">
            <v>新建</v>
          </cell>
          <cell r="O9113" t="str">
            <v xml:space="preserve">长田村 </v>
          </cell>
          <cell r="P9113" t="str">
            <v>无路</v>
          </cell>
          <cell r="R9113" t="str">
            <v>2.5</v>
          </cell>
          <cell r="S9113" t="str">
            <v>3.5</v>
          </cell>
          <cell r="T9113" t="str">
            <v>无</v>
          </cell>
          <cell r="U9113">
            <v>0</v>
          </cell>
          <cell r="V9113">
            <v>1.54</v>
          </cell>
          <cell r="W9113">
            <v>1.54</v>
          </cell>
        </row>
        <row r="9114">
          <cell r="I9114" t="str">
            <v>牛塘尾王家至正家连接路</v>
          </cell>
          <cell r="J9114" t="str">
            <v>1327F4311020077</v>
          </cell>
          <cell r="K9114" t="str">
            <v>新村与撤并村便捷连通</v>
          </cell>
          <cell r="L9114" t="str">
            <v>三类地区</v>
          </cell>
          <cell r="M9114"/>
          <cell r="N9114" t="str">
            <v>新建</v>
          </cell>
          <cell r="O9114" t="str">
            <v>牛塘尾</v>
          </cell>
          <cell r="P9114" t="str">
            <v>无路</v>
          </cell>
          <cell r="R9114" t="str">
            <v>0</v>
          </cell>
          <cell r="S9114" t="str">
            <v>3.5</v>
          </cell>
          <cell r="T9114" t="str">
            <v>无</v>
          </cell>
          <cell r="U9114">
            <v>0</v>
          </cell>
          <cell r="V9114">
            <v>0.1</v>
          </cell>
          <cell r="W9114">
            <v>0.1</v>
          </cell>
        </row>
        <row r="9115">
          <cell r="I9115" t="str">
            <v>潘家组至牛塘尾连接路</v>
          </cell>
          <cell r="J9115" t="str">
            <v>1327F4311020061</v>
          </cell>
          <cell r="K9115" t="str">
            <v>新村与撤并村便捷连通</v>
          </cell>
          <cell r="L9115" t="str">
            <v>三类地区</v>
          </cell>
          <cell r="M9115"/>
          <cell r="N9115" t="str">
            <v>新建</v>
          </cell>
          <cell r="O9115" t="str">
            <v>杏木元</v>
          </cell>
          <cell r="P9115" t="str">
            <v>无路</v>
          </cell>
          <cell r="R9115" t="str">
            <v>2.5</v>
          </cell>
          <cell r="S9115" t="str">
            <v>3.5</v>
          </cell>
          <cell r="T9115" t="str">
            <v>无</v>
          </cell>
          <cell r="U9115">
            <v>0</v>
          </cell>
          <cell r="V9115">
            <v>1.47</v>
          </cell>
          <cell r="W9115">
            <v>1.47</v>
          </cell>
        </row>
        <row r="9116">
          <cell r="I9116" t="str">
            <v>炮响连接路</v>
          </cell>
          <cell r="J9116" t="str">
            <v>1327F4311020056</v>
          </cell>
          <cell r="K9116" t="str">
            <v>新村与撤并村便捷连通</v>
          </cell>
          <cell r="L9116" t="str">
            <v>三类地区</v>
          </cell>
          <cell r="M9116"/>
          <cell r="N9116" t="str">
            <v>新建</v>
          </cell>
          <cell r="O9116" t="str">
            <v>塔山</v>
          </cell>
          <cell r="P9116" t="str">
            <v>无路</v>
          </cell>
          <cell r="R9116" t="str">
            <v>2.5</v>
          </cell>
          <cell r="S9116" t="str">
            <v>3.5</v>
          </cell>
          <cell r="T9116" t="str">
            <v>无</v>
          </cell>
          <cell r="U9116">
            <v>0</v>
          </cell>
          <cell r="V9116">
            <v>1</v>
          </cell>
          <cell r="W9116">
            <v>1</v>
          </cell>
        </row>
        <row r="9117">
          <cell r="I9117" t="str">
            <v>青山桥村1组至5组连接路</v>
          </cell>
          <cell r="J9117" t="str">
            <v>1327F4311020018</v>
          </cell>
          <cell r="K9117" t="str">
            <v>新村与撤并村便捷连通</v>
          </cell>
          <cell r="L9117" t="str">
            <v>三类地区</v>
          </cell>
          <cell r="M9117"/>
          <cell r="N9117" t="str">
            <v>新建</v>
          </cell>
          <cell r="O9117" t="str">
            <v>青山桥村</v>
          </cell>
          <cell r="P9117" t="str">
            <v>无路</v>
          </cell>
          <cell r="R9117" t="str">
            <v>2</v>
          </cell>
          <cell r="S9117" t="str">
            <v>4.5</v>
          </cell>
          <cell r="T9117" t="str">
            <v>无</v>
          </cell>
          <cell r="U9117">
            <v>0</v>
          </cell>
          <cell r="V9117">
            <v>1.429</v>
          </cell>
          <cell r="W9117">
            <v>1.429</v>
          </cell>
        </row>
        <row r="9118">
          <cell r="I9118" t="str">
            <v>青山桥村连接路</v>
          </cell>
          <cell r="J9118" t="str">
            <v>1327F4311020051</v>
          </cell>
          <cell r="K9118" t="str">
            <v>新村与撤并村便捷连通</v>
          </cell>
          <cell r="L9118" t="str">
            <v>三类地区</v>
          </cell>
          <cell r="M9118"/>
          <cell r="N9118" t="str">
            <v>新建</v>
          </cell>
          <cell r="O9118" t="str">
            <v>茶叶湾</v>
          </cell>
          <cell r="P9118" t="str">
            <v>无路</v>
          </cell>
          <cell r="R9118" t="str">
            <v>2.5</v>
          </cell>
          <cell r="S9118" t="str">
            <v>3.5</v>
          </cell>
          <cell r="T9118" t="str">
            <v>无</v>
          </cell>
          <cell r="U9118">
            <v>0</v>
          </cell>
          <cell r="V9118">
            <v>0.37</v>
          </cell>
          <cell r="W9118">
            <v>0.37</v>
          </cell>
        </row>
        <row r="9119">
          <cell r="I9119" t="str">
            <v>荣华土桥至欧家连接路</v>
          </cell>
          <cell r="J9119" t="str">
            <v>1327F4311020027</v>
          </cell>
          <cell r="K9119" t="str">
            <v>新村与撤并村便捷连通</v>
          </cell>
          <cell r="L9119" t="str">
            <v>三类地区</v>
          </cell>
          <cell r="M9119"/>
          <cell r="N9119" t="str">
            <v>新建</v>
          </cell>
          <cell r="O9119" t="str">
            <v>鱼塘村</v>
          </cell>
          <cell r="P9119" t="str">
            <v>无路</v>
          </cell>
          <cell r="R9119" t="str">
            <v>2.5</v>
          </cell>
          <cell r="S9119" t="str">
            <v>3.5</v>
          </cell>
          <cell r="T9119" t="str">
            <v>无</v>
          </cell>
          <cell r="U9119">
            <v>0</v>
          </cell>
          <cell r="V9119">
            <v>1.47</v>
          </cell>
          <cell r="W9119">
            <v>1.47</v>
          </cell>
        </row>
        <row r="9120">
          <cell r="I9120" t="str">
            <v>三塘村塘家组连接路</v>
          </cell>
          <cell r="J9120" t="str">
            <v>1327F4311020053</v>
          </cell>
          <cell r="K9120" t="str">
            <v>新村与撤并村便捷连通</v>
          </cell>
          <cell r="L9120" t="str">
            <v>三类地区</v>
          </cell>
          <cell r="M9120"/>
          <cell r="N9120" t="str">
            <v>新建</v>
          </cell>
          <cell r="O9120" t="str">
            <v>和平村</v>
          </cell>
          <cell r="P9120" t="str">
            <v>无路</v>
          </cell>
          <cell r="R9120" t="str">
            <v>2.5</v>
          </cell>
          <cell r="S9120" t="str">
            <v>3.5</v>
          </cell>
          <cell r="T9120" t="str">
            <v>无</v>
          </cell>
          <cell r="U9120">
            <v>0</v>
          </cell>
          <cell r="V9120">
            <v>2.67</v>
          </cell>
          <cell r="W9120">
            <v>2.67</v>
          </cell>
        </row>
        <row r="9121">
          <cell r="I9121" t="str">
            <v>三塘至湾里连接路</v>
          </cell>
          <cell r="J9121" t="str">
            <v>1327F4311020011</v>
          </cell>
          <cell r="K9121" t="str">
            <v>新村与撤并村便捷连通</v>
          </cell>
          <cell r="L9121" t="str">
            <v>三类地区</v>
          </cell>
          <cell r="M9121"/>
          <cell r="N9121" t="str">
            <v>新建</v>
          </cell>
          <cell r="O9121" t="str">
            <v>和平村</v>
          </cell>
          <cell r="P9121" t="str">
            <v>等外公路</v>
          </cell>
          <cell r="R9121" t="str">
            <v>2.5</v>
          </cell>
          <cell r="S9121" t="str">
            <v>3.5</v>
          </cell>
          <cell r="T9121" t="str">
            <v>无</v>
          </cell>
          <cell r="U9121">
            <v>0</v>
          </cell>
          <cell r="V9121">
            <v>1.83</v>
          </cell>
          <cell r="W9121">
            <v>1.83</v>
          </cell>
        </row>
        <row r="9122">
          <cell r="I9122" t="str">
            <v>杉树山通组路</v>
          </cell>
          <cell r="J9122" t="str">
            <v>1327F4311020021</v>
          </cell>
          <cell r="K9122" t="str">
            <v>新村与撤并村便捷连通</v>
          </cell>
          <cell r="L9122" t="str">
            <v>三类地区</v>
          </cell>
          <cell r="M9122"/>
          <cell r="N9122" t="str">
            <v>新建</v>
          </cell>
          <cell r="O9122" t="str">
            <v>炭木桥村</v>
          </cell>
          <cell r="P9122" t="str">
            <v>无路</v>
          </cell>
          <cell r="R9122" t="str">
            <v>3</v>
          </cell>
          <cell r="S9122" t="str">
            <v>3.5</v>
          </cell>
          <cell r="T9122" t="str">
            <v>无</v>
          </cell>
          <cell r="U9122">
            <v>0</v>
          </cell>
          <cell r="V9122">
            <v>1.52</v>
          </cell>
          <cell r="W9122">
            <v>1.52</v>
          </cell>
        </row>
        <row r="9123">
          <cell r="I9123" t="str">
            <v>上田左左连接路</v>
          </cell>
          <cell r="J9123" t="str">
            <v>1327F4311020079</v>
          </cell>
          <cell r="K9123" t="str">
            <v>新村与撤并村便捷连通</v>
          </cell>
          <cell r="L9123" t="str">
            <v>三类地区</v>
          </cell>
          <cell r="M9123"/>
          <cell r="N9123" t="str">
            <v>新建</v>
          </cell>
          <cell r="O9123" t="str">
            <v>上田村</v>
          </cell>
          <cell r="P9123" t="str">
            <v>无路</v>
          </cell>
          <cell r="R9123" t="str">
            <v>0</v>
          </cell>
          <cell r="S9123" t="str">
            <v>3.5</v>
          </cell>
          <cell r="T9123" t="str">
            <v>无</v>
          </cell>
          <cell r="U9123">
            <v>0</v>
          </cell>
          <cell r="V9123">
            <v>0.84</v>
          </cell>
          <cell r="W9123">
            <v>0.84</v>
          </cell>
        </row>
        <row r="9124">
          <cell r="I9124" t="str">
            <v>社塘尾活动中心至刘家组连接路</v>
          </cell>
          <cell r="J9124" t="str">
            <v>1327F4311020029</v>
          </cell>
          <cell r="K9124" t="str">
            <v>新村与撤并村便捷连通</v>
          </cell>
          <cell r="L9124" t="str">
            <v>三类地区</v>
          </cell>
          <cell r="M9124"/>
          <cell r="N9124" t="str">
            <v>新建</v>
          </cell>
          <cell r="O9124" t="str">
            <v>官塘前村</v>
          </cell>
          <cell r="P9124" t="str">
            <v>无路</v>
          </cell>
          <cell r="R9124" t="str">
            <v>3</v>
          </cell>
          <cell r="S9124" t="str">
            <v>3.5</v>
          </cell>
          <cell r="T9124" t="str">
            <v>无</v>
          </cell>
          <cell r="U9124">
            <v>0</v>
          </cell>
          <cell r="V9124">
            <v>1.41</v>
          </cell>
          <cell r="W9124">
            <v>1.41</v>
          </cell>
        </row>
        <row r="9125">
          <cell r="I9125" t="str">
            <v>社塘尾至官塘前连接路</v>
          </cell>
          <cell r="J9125" t="str">
            <v>1327F4311020028</v>
          </cell>
          <cell r="K9125" t="str">
            <v>新村与撤并村便捷连通</v>
          </cell>
          <cell r="L9125" t="str">
            <v>三类地区</v>
          </cell>
          <cell r="M9125"/>
          <cell r="N9125" t="str">
            <v>新建</v>
          </cell>
          <cell r="O9125" t="str">
            <v>官塘前村</v>
          </cell>
          <cell r="P9125" t="str">
            <v>无路</v>
          </cell>
          <cell r="R9125" t="str">
            <v>3</v>
          </cell>
          <cell r="S9125" t="str">
            <v>4.5</v>
          </cell>
          <cell r="T9125" t="str">
            <v>无</v>
          </cell>
          <cell r="U9125">
            <v>0</v>
          </cell>
          <cell r="V9125">
            <v>2.31</v>
          </cell>
          <cell r="W9125">
            <v>2.31</v>
          </cell>
        </row>
        <row r="9126">
          <cell r="I9126" t="str">
            <v>世豪五组至三组连接路</v>
          </cell>
          <cell r="J9126" t="str">
            <v>1327F4311020030</v>
          </cell>
          <cell r="K9126" t="str">
            <v>新村与撤并村便捷连通</v>
          </cell>
          <cell r="L9126" t="str">
            <v>三类地区</v>
          </cell>
          <cell r="M9126"/>
          <cell r="N9126" t="str">
            <v>新建</v>
          </cell>
          <cell r="O9126" t="str">
            <v>鹿鸣塘村</v>
          </cell>
          <cell r="P9126" t="str">
            <v>无路</v>
          </cell>
          <cell r="R9126" t="str">
            <v>3</v>
          </cell>
          <cell r="S9126" t="str">
            <v>3.5</v>
          </cell>
          <cell r="T9126" t="str">
            <v>无</v>
          </cell>
          <cell r="U9126">
            <v>0</v>
          </cell>
          <cell r="V9126">
            <v>0.78</v>
          </cell>
          <cell r="W9126">
            <v>0.78</v>
          </cell>
        </row>
        <row r="9127">
          <cell r="I9127" t="str">
            <v>水平村6、7、8组连接路</v>
          </cell>
          <cell r="J9127" t="str">
            <v>1327F4311020063</v>
          </cell>
          <cell r="K9127" t="str">
            <v>新村与撤并村便捷连通</v>
          </cell>
          <cell r="L9127" t="str">
            <v>三类地区</v>
          </cell>
          <cell r="M9127"/>
          <cell r="N9127" t="str">
            <v>新建</v>
          </cell>
          <cell r="O9127" t="str">
            <v>永安村</v>
          </cell>
          <cell r="P9127" t="str">
            <v>无路</v>
          </cell>
          <cell r="R9127" t="str">
            <v>2.5</v>
          </cell>
          <cell r="S9127" t="str">
            <v>3.5</v>
          </cell>
          <cell r="T9127" t="str">
            <v>无</v>
          </cell>
          <cell r="U9127">
            <v>0</v>
          </cell>
          <cell r="V9127">
            <v>1.01</v>
          </cell>
          <cell r="W9127">
            <v>1.01</v>
          </cell>
        </row>
        <row r="9128">
          <cell r="I9128" t="str">
            <v>丝毛冲连接路</v>
          </cell>
          <cell r="J9128" t="str">
            <v>1327F4311020068</v>
          </cell>
          <cell r="K9128" t="str">
            <v>新村与撤并村便捷连通</v>
          </cell>
          <cell r="L9128" t="str">
            <v>三类地区</v>
          </cell>
          <cell r="M9128"/>
          <cell r="N9128" t="str">
            <v>新建</v>
          </cell>
          <cell r="O9128" t="str">
            <v>田家湾</v>
          </cell>
          <cell r="P9128" t="str">
            <v>无路</v>
          </cell>
          <cell r="R9128" t="str">
            <v>2.5</v>
          </cell>
          <cell r="S9128" t="str">
            <v>3.5</v>
          </cell>
          <cell r="T9128" t="str">
            <v>无</v>
          </cell>
          <cell r="U9128">
            <v>0</v>
          </cell>
          <cell r="V9128">
            <v>4.33</v>
          </cell>
          <cell r="W9128">
            <v>4.33</v>
          </cell>
        </row>
        <row r="9129">
          <cell r="I9129" t="str">
            <v>塔山通组路</v>
          </cell>
          <cell r="J9129" t="str">
            <v>1327F4311020002</v>
          </cell>
          <cell r="K9129" t="str">
            <v>新村与撤并村便捷连通</v>
          </cell>
          <cell r="L9129" t="str">
            <v>三类地区</v>
          </cell>
          <cell r="M9129"/>
          <cell r="N9129" t="str">
            <v>新建</v>
          </cell>
          <cell r="O9129" t="str">
            <v>塔山村</v>
          </cell>
          <cell r="P9129" t="str">
            <v>无路</v>
          </cell>
          <cell r="R9129" t="str">
            <v>0</v>
          </cell>
          <cell r="S9129" t="str">
            <v>4.5</v>
          </cell>
          <cell r="T9129" t="str">
            <v>无</v>
          </cell>
          <cell r="U9129">
            <v>0</v>
          </cell>
          <cell r="V9129">
            <v>1.4850000000000001</v>
          </cell>
          <cell r="W9129">
            <v>1.4850000000000001</v>
          </cell>
        </row>
        <row r="9130">
          <cell r="I9130" t="str">
            <v>坦塘刘家至三皮洞渠道连接路</v>
          </cell>
          <cell r="J9130" t="str">
            <v>1327F4311020003</v>
          </cell>
          <cell r="K9130" t="str">
            <v>新村与撤并村便捷连通</v>
          </cell>
          <cell r="L9130" t="str">
            <v>三类地区</v>
          </cell>
          <cell r="M9130"/>
          <cell r="N9130" t="str">
            <v>新建</v>
          </cell>
          <cell r="O9130" t="str">
            <v>马坝村</v>
          </cell>
          <cell r="P9130" t="str">
            <v>无路</v>
          </cell>
          <cell r="R9130" t="str">
            <v>2</v>
          </cell>
          <cell r="S9130" t="str">
            <v>4.5</v>
          </cell>
          <cell r="T9130" t="str">
            <v>无</v>
          </cell>
          <cell r="U9130">
            <v>0</v>
          </cell>
          <cell r="V9130">
            <v>0.77300000000000002</v>
          </cell>
          <cell r="W9130">
            <v>0.77300000000000002</v>
          </cell>
        </row>
        <row r="9131">
          <cell r="I9131" t="str">
            <v>塘边村村公所至岩头山村连接路</v>
          </cell>
          <cell r="J9131" t="str">
            <v>1327F4311020045</v>
          </cell>
          <cell r="K9131" t="str">
            <v>新村与撤并村便捷连通</v>
          </cell>
          <cell r="L9131" t="str">
            <v>三类地区</v>
          </cell>
          <cell r="M9131"/>
          <cell r="N9131" t="str">
            <v>新建</v>
          </cell>
          <cell r="O9131" t="str">
            <v>白菜洞</v>
          </cell>
          <cell r="P9131" t="str">
            <v>无路</v>
          </cell>
          <cell r="R9131" t="str">
            <v>0</v>
          </cell>
          <cell r="S9131" t="str">
            <v>3.5</v>
          </cell>
          <cell r="T9131" t="str">
            <v>无</v>
          </cell>
          <cell r="U9131">
            <v>0</v>
          </cell>
          <cell r="V9131">
            <v>1.2869999999999999</v>
          </cell>
          <cell r="W9131">
            <v>1.2869999999999999</v>
          </cell>
        </row>
        <row r="9132">
          <cell r="I9132" t="str">
            <v>唐家组连接路</v>
          </cell>
          <cell r="J9132" t="str">
            <v>1327F4311020072</v>
          </cell>
          <cell r="K9132" t="str">
            <v>新村与撤并村便捷连通</v>
          </cell>
          <cell r="L9132" t="str">
            <v>三类地区</v>
          </cell>
          <cell r="M9132"/>
          <cell r="N9132" t="str">
            <v>新建</v>
          </cell>
          <cell r="O9132" t="str">
            <v>凉水井村</v>
          </cell>
          <cell r="P9132" t="str">
            <v>无路</v>
          </cell>
          <cell r="R9132" t="str">
            <v>2</v>
          </cell>
          <cell r="S9132" t="str">
            <v>3.5</v>
          </cell>
          <cell r="T9132" t="str">
            <v>无</v>
          </cell>
          <cell r="U9132">
            <v>0</v>
          </cell>
          <cell r="V9132">
            <v>2.63</v>
          </cell>
          <cell r="W9132">
            <v>2.63</v>
          </cell>
        </row>
        <row r="9133">
          <cell r="I9133" t="str">
            <v>天字地村连村路</v>
          </cell>
          <cell r="J9133" t="str">
            <v>1327F4311020060</v>
          </cell>
          <cell r="K9133" t="str">
            <v>新村与撤并村便捷连通</v>
          </cell>
          <cell r="L9133" t="str">
            <v>三类地区</v>
          </cell>
          <cell r="M9133"/>
          <cell r="N9133" t="str">
            <v>新建</v>
          </cell>
          <cell r="O9133" t="str">
            <v>天字地村</v>
          </cell>
          <cell r="P9133" t="str">
            <v>无路</v>
          </cell>
          <cell r="R9133" t="str">
            <v>2.5</v>
          </cell>
          <cell r="S9133" t="str">
            <v>3.5</v>
          </cell>
          <cell r="T9133" t="str">
            <v>无</v>
          </cell>
          <cell r="U9133">
            <v>0</v>
          </cell>
          <cell r="V9133">
            <v>0.2</v>
          </cell>
          <cell r="W9133">
            <v>0.2</v>
          </cell>
        </row>
        <row r="9134">
          <cell r="I9134" t="str">
            <v>田尾至破塘连接路</v>
          </cell>
          <cell r="J9134" t="str">
            <v>1327F4311020039</v>
          </cell>
          <cell r="K9134" t="str">
            <v>新村与撤并村便捷连通</v>
          </cell>
          <cell r="L9134" t="str">
            <v>三类地区</v>
          </cell>
          <cell r="M9134"/>
          <cell r="N9134" t="str">
            <v>新建</v>
          </cell>
          <cell r="O9134" t="str">
            <v>田尾村</v>
          </cell>
          <cell r="P9134" t="str">
            <v>无路</v>
          </cell>
          <cell r="R9134" t="str">
            <v>3</v>
          </cell>
          <cell r="S9134" t="str">
            <v>4.5</v>
          </cell>
          <cell r="T9134" t="str">
            <v>无</v>
          </cell>
          <cell r="U9134">
            <v>0</v>
          </cell>
          <cell r="V9134">
            <v>1.6779999999999999</v>
          </cell>
          <cell r="W9134">
            <v>1.6779999999999999</v>
          </cell>
        </row>
        <row r="9135">
          <cell r="I9135" t="str">
            <v>通组路</v>
          </cell>
          <cell r="J9135" t="str">
            <v>1327F4311020009</v>
          </cell>
          <cell r="K9135" t="str">
            <v>新村与撤并村便捷连通</v>
          </cell>
          <cell r="L9135" t="str">
            <v>三类地区</v>
          </cell>
          <cell r="M9135"/>
          <cell r="N9135" t="str">
            <v>新建</v>
          </cell>
          <cell r="O9135" t="str">
            <v>太平铺村</v>
          </cell>
          <cell r="P9135" t="str">
            <v>无路</v>
          </cell>
          <cell r="R9135" t="str">
            <v>2</v>
          </cell>
          <cell r="S9135" t="str">
            <v>3.5</v>
          </cell>
          <cell r="T9135" t="str">
            <v>无</v>
          </cell>
          <cell r="U9135">
            <v>0</v>
          </cell>
          <cell r="V9135">
            <v>2.1349999999999998</v>
          </cell>
          <cell r="W9135">
            <v>2.1349999999999998</v>
          </cell>
        </row>
        <row r="9136">
          <cell r="I9136" t="str">
            <v>桐木塘组连接路</v>
          </cell>
          <cell r="J9136" t="str">
            <v>1327F4311020057</v>
          </cell>
          <cell r="K9136" t="str">
            <v>新村与撤并村便捷连通</v>
          </cell>
          <cell r="L9136" t="str">
            <v>三类地区</v>
          </cell>
          <cell r="M9136"/>
          <cell r="N9136" t="str">
            <v>新建</v>
          </cell>
          <cell r="O9136" t="str">
            <v>夏大村</v>
          </cell>
          <cell r="P9136" t="str">
            <v>无路</v>
          </cell>
          <cell r="R9136" t="str">
            <v>2.5</v>
          </cell>
          <cell r="S9136" t="str">
            <v>3.5</v>
          </cell>
          <cell r="T9136" t="str">
            <v>无</v>
          </cell>
          <cell r="U9136">
            <v>0</v>
          </cell>
          <cell r="V9136">
            <v>1.04</v>
          </cell>
          <cell r="W9136">
            <v>1.04</v>
          </cell>
        </row>
        <row r="9137">
          <cell r="I9137" t="str">
            <v>旺洞5组至6组连接路</v>
          </cell>
          <cell r="J9137" t="str">
            <v>1327F4311020017</v>
          </cell>
          <cell r="K9137" t="str">
            <v>新村与撤并村便捷连通</v>
          </cell>
          <cell r="L9137" t="str">
            <v>三类地区</v>
          </cell>
          <cell r="M9137"/>
          <cell r="N9137" t="str">
            <v>新建</v>
          </cell>
          <cell r="O9137" t="str">
            <v>永安村</v>
          </cell>
          <cell r="P9137" t="str">
            <v>无路</v>
          </cell>
          <cell r="R9137" t="str">
            <v>2</v>
          </cell>
          <cell r="S9137" t="str">
            <v>4.5</v>
          </cell>
          <cell r="T9137" t="str">
            <v>无</v>
          </cell>
          <cell r="U9137">
            <v>0</v>
          </cell>
          <cell r="V9137">
            <v>0.64900000000000002</v>
          </cell>
          <cell r="W9137">
            <v>0.64900000000000002</v>
          </cell>
        </row>
        <row r="9138">
          <cell r="I9138" t="str">
            <v>西塘村通组路</v>
          </cell>
          <cell r="J9138" t="str">
            <v>1327F4311020037</v>
          </cell>
          <cell r="K9138" t="str">
            <v>新村与撤并村便捷连通</v>
          </cell>
          <cell r="L9138" t="str">
            <v>三类地区</v>
          </cell>
          <cell r="M9138"/>
          <cell r="N9138" t="str">
            <v>新建</v>
          </cell>
          <cell r="O9138" t="str">
            <v>西塘村</v>
          </cell>
          <cell r="P9138" t="str">
            <v>无路</v>
          </cell>
          <cell r="R9138" t="str">
            <v>3</v>
          </cell>
          <cell r="S9138" t="str">
            <v>4.5</v>
          </cell>
          <cell r="T9138" t="str">
            <v>无</v>
          </cell>
          <cell r="U9138">
            <v>0</v>
          </cell>
          <cell r="V9138">
            <v>0.59499999999999997</v>
          </cell>
          <cell r="W9138">
            <v>0.59499999999999997</v>
          </cell>
        </row>
        <row r="9139">
          <cell r="I9139" t="str">
            <v>西头学校至大周塘连接路</v>
          </cell>
          <cell r="J9139" t="str">
            <v>1327F4311020034</v>
          </cell>
          <cell r="K9139" t="str">
            <v>新村与撤并村便捷连通</v>
          </cell>
          <cell r="L9139" t="str">
            <v>三类地区</v>
          </cell>
          <cell r="M9139"/>
          <cell r="N9139" t="str">
            <v>新建</v>
          </cell>
          <cell r="O9139" t="str">
            <v>落脚底村</v>
          </cell>
          <cell r="P9139" t="str">
            <v>无路</v>
          </cell>
          <cell r="R9139" t="str">
            <v>3</v>
          </cell>
          <cell r="S9139" t="str">
            <v>4.5</v>
          </cell>
          <cell r="T9139" t="str">
            <v>无</v>
          </cell>
          <cell r="U9139">
            <v>0</v>
          </cell>
          <cell r="V9139">
            <v>1.163</v>
          </cell>
          <cell r="W9139">
            <v>1.163</v>
          </cell>
        </row>
        <row r="9140">
          <cell r="I9140" t="str">
            <v>仙神沟连接路</v>
          </cell>
          <cell r="J9140" t="str">
            <v>1327F4311020074</v>
          </cell>
          <cell r="K9140" t="str">
            <v>新村与撤并村便捷连通</v>
          </cell>
          <cell r="L9140" t="str">
            <v>三类地区</v>
          </cell>
          <cell r="M9140"/>
          <cell r="N9140" t="str">
            <v>新建</v>
          </cell>
          <cell r="O9140" t="str">
            <v>仙神沟</v>
          </cell>
          <cell r="P9140" t="str">
            <v>无路</v>
          </cell>
          <cell r="R9140" t="str">
            <v>2.5</v>
          </cell>
          <cell r="S9140" t="str">
            <v>3.5</v>
          </cell>
          <cell r="T9140" t="str">
            <v>无</v>
          </cell>
          <cell r="U9140">
            <v>0</v>
          </cell>
          <cell r="V9140">
            <v>2.11</v>
          </cell>
          <cell r="W9140">
            <v>2.11</v>
          </cell>
        </row>
        <row r="9141">
          <cell r="I9141" t="str">
            <v>仙神沟至石角塘连接路</v>
          </cell>
          <cell r="J9141" t="str">
            <v>1327F4311020020</v>
          </cell>
          <cell r="K9141" t="str">
            <v>新村与撤并村便捷连通</v>
          </cell>
          <cell r="L9141" t="str">
            <v>三类地区</v>
          </cell>
          <cell r="M9141"/>
          <cell r="N9141" t="str">
            <v>新建</v>
          </cell>
          <cell r="O9141" t="str">
            <v>仙神沟村</v>
          </cell>
          <cell r="P9141" t="str">
            <v>无路</v>
          </cell>
          <cell r="R9141" t="str">
            <v>3</v>
          </cell>
          <cell r="S9141" t="str">
            <v>4.5</v>
          </cell>
          <cell r="T9141" t="str">
            <v>无</v>
          </cell>
          <cell r="U9141">
            <v>0</v>
          </cell>
          <cell r="V9141">
            <v>1.085</v>
          </cell>
          <cell r="W9141">
            <v>1.085</v>
          </cell>
        </row>
        <row r="9142">
          <cell r="I9142" t="str">
            <v>晓宝田村通组路</v>
          </cell>
          <cell r="J9142" t="str">
            <v>1327F4311020040</v>
          </cell>
          <cell r="K9142" t="str">
            <v>新村与撤并村便捷连通</v>
          </cell>
          <cell r="L9142" t="str">
            <v>三类地区</v>
          </cell>
          <cell r="M9142"/>
          <cell r="N9142" t="str">
            <v>新建</v>
          </cell>
          <cell r="O9142" t="str">
            <v>晓宝田村</v>
          </cell>
          <cell r="P9142" t="str">
            <v>无路</v>
          </cell>
          <cell r="R9142" t="str">
            <v>2</v>
          </cell>
          <cell r="S9142" t="str">
            <v>3.5</v>
          </cell>
          <cell r="T9142" t="str">
            <v>无</v>
          </cell>
          <cell r="U9142">
            <v>0</v>
          </cell>
          <cell r="V9142">
            <v>0.98399999999999999</v>
          </cell>
          <cell r="W9142">
            <v>0.98399999999999999</v>
          </cell>
        </row>
        <row r="9143">
          <cell r="I9143" t="str">
            <v>晓里塘村连接路</v>
          </cell>
          <cell r="J9143" t="str">
            <v>1327F4311020047</v>
          </cell>
          <cell r="K9143" t="str">
            <v>新村与撤并村便捷连通</v>
          </cell>
          <cell r="L9143" t="str">
            <v>三类地区</v>
          </cell>
          <cell r="M9143"/>
          <cell r="N9143" t="str">
            <v>新建</v>
          </cell>
          <cell r="O9143" t="str">
            <v>涧岩头</v>
          </cell>
          <cell r="P9143" t="str">
            <v>无路</v>
          </cell>
          <cell r="R9143" t="str">
            <v>2.5</v>
          </cell>
          <cell r="S9143" t="str">
            <v>3.5</v>
          </cell>
          <cell r="T9143" t="str">
            <v>无</v>
          </cell>
          <cell r="U9143">
            <v>0</v>
          </cell>
          <cell r="V9143">
            <v>0.72</v>
          </cell>
          <cell r="W9143">
            <v>0.72</v>
          </cell>
        </row>
        <row r="9144">
          <cell r="I9144" t="str">
            <v>谢湾至香龙山连接路</v>
          </cell>
          <cell r="J9144" t="str">
            <v>1327F4311020035</v>
          </cell>
          <cell r="K9144" t="str">
            <v>新村与撤并村便捷连通</v>
          </cell>
          <cell r="L9144" t="str">
            <v>三类地区</v>
          </cell>
          <cell r="M9144"/>
          <cell r="N9144" t="str">
            <v>新建</v>
          </cell>
          <cell r="O9144" t="str">
            <v>凤凰山村</v>
          </cell>
          <cell r="P9144" t="str">
            <v>无路</v>
          </cell>
          <cell r="R9144" t="str">
            <v>3</v>
          </cell>
          <cell r="S9144" t="str">
            <v>3.5</v>
          </cell>
          <cell r="T9144" t="str">
            <v>无</v>
          </cell>
          <cell r="U9144">
            <v>0</v>
          </cell>
          <cell r="V9144">
            <v>1.3120000000000001</v>
          </cell>
          <cell r="W9144">
            <v>1.3120000000000001</v>
          </cell>
        </row>
        <row r="9145">
          <cell r="I9145" t="str">
            <v>新光村11组至8组连接路</v>
          </cell>
          <cell r="J9145" t="str">
            <v>1327F4311020014</v>
          </cell>
          <cell r="K9145" t="str">
            <v>新村与撤并村便捷连通</v>
          </cell>
          <cell r="L9145" t="str">
            <v>三类地区</v>
          </cell>
          <cell r="M9145"/>
          <cell r="N9145" t="str">
            <v>新建</v>
          </cell>
          <cell r="O9145" t="str">
            <v>新光村</v>
          </cell>
          <cell r="P9145" t="str">
            <v>无路</v>
          </cell>
          <cell r="R9145" t="str">
            <v>2.5</v>
          </cell>
          <cell r="S9145" t="str">
            <v>4.5</v>
          </cell>
          <cell r="T9145" t="str">
            <v>无</v>
          </cell>
          <cell r="U9145">
            <v>0</v>
          </cell>
          <cell r="V9145">
            <v>1.0860000000000001</v>
          </cell>
          <cell r="W9145">
            <v>1.0860000000000001</v>
          </cell>
        </row>
        <row r="9146">
          <cell r="I9146" t="str">
            <v>新屋1组、后头组连接路</v>
          </cell>
          <cell r="J9146" t="str">
            <v>1327F4311020052</v>
          </cell>
          <cell r="K9146" t="str">
            <v>新村与撤并村便捷连通</v>
          </cell>
          <cell r="L9146" t="str">
            <v>三类地区</v>
          </cell>
          <cell r="M9146"/>
          <cell r="N9146" t="str">
            <v>新建</v>
          </cell>
          <cell r="O9146" t="str">
            <v>新江村</v>
          </cell>
          <cell r="P9146" t="str">
            <v>等外公路</v>
          </cell>
          <cell r="R9146" t="str">
            <v>2.5</v>
          </cell>
          <cell r="S9146" t="str">
            <v>3.5</v>
          </cell>
          <cell r="T9146" t="str">
            <v>无</v>
          </cell>
          <cell r="U9146">
            <v>0</v>
          </cell>
          <cell r="V9146">
            <v>1.68</v>
          </cell>
          <cell r="W9146">
            <v>1.68</v>
          </cell>
        </row>
        <row r="9147">
          <cell r="I9147" t="str">
            <v>新屋村张家连接路</v>
          </cell>
          <cell r="J9147" t="str">
            <v>1327F4311020083</v>
          </cell>
          <cell r="K9147" t="str">
            <v>新村与撤并村便捷连通</v>
          </cell>
          <cell r="L9147" t="str">
            <v>三类地区</v>
          </cell>
          <cell r="M9147"/>
          <cell r="N9147" t="str">
            <v>新建</v>
          </cell>
          <cell r="O9147" t="str">
            <v>文雷村</v>
          </cell>
          <cell r="P9147" t="str">
            <v>等外公路</v>
          </cell>
          <cell r="R9147" t="str">
            <v>0</v>
          </cell>
          <cell r="S9147" t="str">
            <v>3.5</v>
          </cell>
          <cell r="T9147" t="str">
            <v>无</v>
          </cell>
          <cell r="U9147">
            <v>0</v>
          </cell>
          <cell r="V9147">
            <v>0.92700000000000005</v>
          </cell>
          <cell r="W9147">
            <v>0.92700000000000005</v>
          </cell>
        </row>
        <row r="9148">
          <cell r="I9148" t="str">
            <v>兴龙江至谢家门口连接路</v>
          </cell>
          <cell r="J9148" t="str">
            <v>1327F4311020019</v>
          </cell>
          <cell r="K9148" t="str">
            <v>新村与撤并村便捷连通</v>
          </cell>
          <cell r="L9148" t="str">
            <v>三类地区</v>
          </cell>
          <cell r="M9148"/>
          <cell r="N9148" t="str">
            <v>新建</v>
          </cell>
          <cell r="O9148" t="str">
            <v>茶叶湾村</v>
          </cell>
          <cell r="P9148" t="str">
            <v>无路</v>
          </cell>
          <cell r="R9148" t="str">
            <v>2.5</v>
          </cell>
          <cell r="S9148" t="str">
            <v>4.5</v>
          </cell>
          <cell r="T9148" t="str">
            <v>无</v>
          </cell>
          <cell r="U9148">
            <v>0</v>
          </cell>
          <cell r="V9148">
            <v>1.119</v>
          </cell>
          <cell r="W9148">
            <v>1.119</v>
          </cell>
        </row>
        <row r="9149">
          <cell r="I9149" t="str">
            <v>许家桥村1组至5组连接路</v>
          </cell>
          <cell r="J9149" t="str">
            <v>1327F4311020031</v>
          </cell>
          <cell r="K9149" t="str">
            <v>新村与撤并村便捷连通</v>
          </cell>
          <cell r="L9149" t="str">
            <v>三类地区</v>
          </cell>
          <cell r="M9149"/>
          <cell r="N9149" t="str">
            <v>新建</v>
          </cell>
          <cell r="O9149" t="str">
            <v>许家桥村</v>
          </cell>
          <cell r="P9149" t="str">
            <v>无路</v>
          </cell>
          <cell r="R9149" t="str">
            <v>3</v>
          </cell>
          <cell r="S9149" t="str">
            <v>4.5</v>
          </cell>
          <cell r="T9149" t="str">
            <v>无</v>
          </cell>
          <cell r="U9149">
            <v>0</v>
          </cell>
          <cell r="V9149">
            <v>1.702</v>
          </cell>
          <cell r="W9149">
            <v>1.702</v>
          </cell>
        </row>
        <row r="9150">
          <cell r="I9150" t="str">
            <v>杨柳塘联村路</v>
          </cell>
          <cell r="J9150" t="str">
            <v>1327F4311020049</v>
          </cell>
          <cell r="K9150" t="str">
            <v>新村与撤并村便捷连通</v>
          </cell>
          <cell r="L9150" t="str">
            <v>三类地区</v>
          </cell>
          <cell r="M9150"/>
          <cell r="N9150" t="str">
            <v>新建</v>
          </cell>
          <cell r="O9150" t="str">
            <v>湾夫村</v>
          </cell>
          <cell r="P9150" t="str">
            <v>无路</v>
          </cell>
          <cell r="R9150" t="str">
            <v>0</v>
          </cell>
          <cell r="S9150" t="str">
            <v>3.5</v>
          </cell>
          <cell r="T9150" t="str">
            <v>无</v>
          </cell>
          <cell r="U9150">
            <v>0</v>
          </cell>
          <cell r="V9150">
            <v>0.625</v>
          </cell>
          <cell r="W9150">
            <v>0.625</v>
          </cell>
        </row>
        <row r="9151">
          <cell r="I9151" t="str">
            <v>小水至麻田连接路</v>
          </cell>
          <cell r="J9151" t="str">
            <v>1327F4311030001</v>
          </cell>
          <cell r="K9151" t="str">
            <v>新村与撤并村便捷连通</v>
          </cell>
          <cell r="L9151" t="str">
            <v>三类地区</v>
          </cell>
          <cell r="M9151"/>
          <cell r="N9151" t="str">
            <v>升级改造（提质改造）</v>
          </cell>
          <cell r="O9151" t="str">
            <v>小水村</v>
          </cell>
          <cell r="P9151" t="str">
            <v>四级公路</v>
          </cell>
          <cell r="R9151" t="str">
            <v>3.5</v>
          </cell>
          <cell r="S9151" t="str">
            <v>4.5</v>
          </cell>
          <cell r="T9151" t="str">
            <v>无</v>
          </cell>
          <cell r="U9151">
            <v>0</v>
          </cell>
          <cell r="V9151">
            <v>1.66</v>
          </cell>
          <cell r="W9151">
            <v>1.66</v>
          </cell>
        </row>
        <row r="9152">
          <cell r="I9152" t="str">
            <v>香馥坝至王家排连接路</v>
          </cell>
          <cell r="J9152" t="str">
            <v>1327F4311030002</v>
          </cell>
          <cell r="K9152" t="str">
            <v>新村与撤并村便捷连通</v>
          </cell>
          <cell r="L9152" t="str">
            <v>三类地区</v>
          </cell>
          <cell r="M9152"/>
          <cell r="N9152" t="str">
            <v>改建</v>
          </cell>
          <cell r="O9152" t="str">
            <v>香馥坝村</v>
          </cell>
          <cell r="P9152" t="str">
            <v>四级公路</v>
          </cell>
          <cell r="R9152" t="str">
            <v>3.5</v>
          </cell>
          <cell r="S9152" t="str">
            <v>4.5</v>
          </cell>
          <cell r="T9152" t="str">
            <v>无</v>
          </cell>
          <cell r="U9152">
            <v>0</v>
          </cell>
          <cell r="V9152">
            <v>2.9</v>
          </cell>
          <cell r="W9152">
            <v>2.9</v>
          </cell>
        </row>
        <row r="9153">
          <cell r="I9153" t="str">
            <v>长冲至石子塘连接路</v>
          </cell>
          <cell r="J9153" t="str">
            <v>1327F4311030003</v>
          </cell>
          <cell r="K9153" t="str">
            <v>新村与撤并村便捷连通</v>
          </cell>
          <cell r="L9153" t="str">
            <v>三类地区</v>
          </cell>
          <cell r="M9153"/>
          <cell r="N9153" t="str">
            <v>新建</v>
          </cell>
          <cell r="O9153" t="str">
            <v>石子塘村</v>
          </cell>
          <cell r="P9153" t="str">
            <v>四级公路</v>
          </cell>
          <cell r="R9153" t="str">
            <v>3.5</v>
          </cell>
          <cell r="S9153" t="str">
            <v>4.5</v>
          </cell>
          <cell r="T9153" t="str">
            <v>无</v>
          </cell>
          <cell r="U9153">
            <v>0</v>
          </cell>
          <cell r="V9153">
            <v>1.3</v>
          </cell>
          <cell r="W9153">
            <v>1.3</v>
          </cell>
        </row>
        <row r="9154">
          <cell r="I9154" t="str">
            <v>周家巷至刘家排连接路</v>
          </cell>
          <cell r="J9154" t="str">
            <v>1327F4311030004</v>
          </cell>
          <cell r="K9154" t="str">
            <v>新村与撤并村便捷连通</v>
          </cell>
          <cell r="L9154" t="str">
            <v>三类地区</v>
          </cell>
          <cell r="M9154"/>
          <cell r="N9154" t="str">
            <v>升级改造（提质改造）</v>
          </cell>
          <cell r="O9154" t="str">
            <v>大陂岩村</v>
          </cell>
          <cell r="P9154" t="str">
            <v>四级公路</v>
          </cell>
          <cell r="R9154" t="str">
            <v>3.5</v>
          </cell>
          <cell r="S9154" t="str">
            <v>4.5</v>
          </cell>
          <cell r="T9154" t="str">
            <v>C371431103</v>
          </cell>
          <cell r="U9154">
            <v>0</v>
          </cell>
          <cell r="V9154">
            <v>1.8</v>
          </cell>
          <cell r="W9154">
            <v>1.8</v>
          </cell>
        </row>
        <row r="9155">
          <cell r="I9155" t="str">
            <v>香馥坝至树柏冲连接路</v>
          </cell>
          <cell r="J9155" t="str">
            <v>1327F4311030005</v>
          </cell>
          <cell r="K9155" t="str">
            <v>新村与撤并村便捷连通</v>
          </cell>
          <cell r="L9155" t="str">
            <v>三类地区</v>
          </cell>
          <cell r="M9155"/>
          <cell r="N9155" t="str">
            <v>改建</v>
          </cell>
          <cell r="O9155" t="str">
            <v>香馥坝村</v>
          </cell>
          <cell r="P9155" t="str">
            <v>四级公路</v>
          </cell>
          <cell r="R9155" t="str">
            <v>3.5</v>
          </cell>
          <cell r="S9155" t="str">
            <v>4.5</v>
          </cell>
          <cell r="T9155" t="str">
            <v>无</v>
          </cell>
          <cell r="U9155">
            <v>0</v>
          </cell>
          <cell r="V9155">
            <v>0.96</v>
          </cell>
          <cell r="W9155">
            <v>0.96</v>
          </cell>
        </row>
        <row r="9156">
          <cell r="I9156" t="str">
            <v>湘江-长冲连接路</v>
          </cell>
          <cell r="J9156" t="str">
            <v>1327F4311030006</v>
          </cell>
          <cell r="K9156" t="str">
            <v>新村与撤并村便捷连通</v>
          </cell>
          <cell r="L9156" t="str">
            <v>三类地区</v>
          </cell>
          <cell r="M9156"/>
          <cell r="N9156" t="str">
            <v>升级改造（提质改造）</v>
          </cell>
          <cell r="O9156" t="str">
            <v>湘江村</v>
          </cell>
          <cell r="P9156" t="str">
            <v>四级公路</v>
          </cell>
          <cell r="R9156" t="str">
            <v>3.5</v>
          </cell>
          <cell r="S9156" t="str">
            <v>4.5</v>
          </cell>
          <cell r="T9156" t="str">
            <v>无</v>
          </cell>
          <cell r="U9156">
            <v>0</v>
          </cell>
          <cell r="V9156">
            <v>1.64</v>
          </cell>
          <cell r="W9156">
            <v>1.64</v>
          </cell>
        </row>
        <row r="9157">
          <cell r="I9157" t="str">
            <v>湘江八九组-长冲连接路</v>
          </cell>
          <cell r="J9157" t="str">
            <v>1327F4311030007</v>
          </cell>
          <cell r="K9157" t="str">
            <v>新村与撤并村便捷连通</v>
          </cell>
          <cell r="L9157" t="str">
            <v>三类地区</v>
          </cell>
          <cell r="M9157"/>
          <cell r="N9157" t="str">
            <v>改建</v>
          </cell>
          <cell r="O9157" t="str">
            <v>湘江村</v>
          </cell>
          <cell r="P9157" t="str">
            <v>四级公路</v>
          </cell>
          <cell r="R9157" t="str">
            <v>3.5</v>
          </cell>
          <cell r="S9157" t="str">
            <v>4.5</v>
          </cell>
          <cell r="T9157" t="str">
            <v>无</v>
          </cell>
          <cell r="U9157">
            <v>0</v>
          </cell>
          <cell r="V9157">
            <v>1.92</v>
          </cell>
          <cell r="W9157">
            <v>1.92</v>
          </cell>
        </row>
        <row r="9158">
          <cell r="I9158" t="str">
            <v>礼塘-八宝岭连接路</v>
          </cell>
          <cell r="J9158" t="str">
            <v>1327F4311030009</v>
          </cell>
          <cell r="K9158" t="str">
            <v>新村与撤并村便捷连通</v>
          </cell>
          <cell r="L9158" t="str">
            <v>三类地区</v>
          </cell>
          <cell r="M9158"/>
          <cell r="N9158" t="str">
            <v>改建</v>
          </cell>
          <cell r="O9158" t="str">
            <v>八礼村</v>
          </cell>
          <cell r="P9158" t="str">
            <v>四级公路</v>
          </cell>
          <cell r="R9158" t="str">
            <v>3.5</v>
          </cell>
          <cell r="S9158" t="str">
            <v>4.5</v>
          </cell>
          <cell r="T9158" t="str">
            <v>无</v>
          </cell>
          <cell r="U9158">
            <v>0</v>
          </cell>
          <cell r="V9158">
            <v>2.0499999999999998</v>
          </cell>
          <cell r="W9158">
            <v>2.0499999999999998</v>
          </cell>
        </row>
        <row r="9159">
          <cell r="I9159" t="str">
            <v>竹溪至下凡连接路</v>
          </cell>
          <cell r="J9159" t="str">
            <v>1327F4311030008</v>
          </cell>
          <cell r="K9159" t="str">
            <v>新村与撤并村便捷连通</v>
          </cell>
          <cell r="L9159" t="str">
            <v>三类地区</v>
          </cell>
          <cell r="M9159"/>
          <cell r="N9159" t="str">
            <v>改建</v>
          </cell>
          <cell r="O9159" t="str">
            <v>竹溪村</v>
          </cell>
          <cell r="P9159" t="str">
            <v>四级公路</v>
          </cell>
          <cell r="R9159" t="str">
            <v>3.5</v>
          </cell>
          <cell r="S9159" t="str">
            <v>4.5</v>
          </cell>
          <cell r="T9159" t="str">
            <v>无</v>
          </cell>
          <cell r="U9159">
            <v>0</v>
          </cell>
          <cell r="V9159">
            <v>1.04</v>
          </cell>
          <cell r="W9159">
            <v>1.04</v>
          </cell>
        </row>
        <row r="9160">
          <cell r="I9160" t="str">
            <v>落刀塘至九龙连接路</v>
          </cell>
          <cell r="J9160" t="str">
            <v>1327F4311030010</v>
          </cell>
          <cell r="K9160" t="str">
            <v>新村与撤并村便捷连通</v>
          </cell>
          <cell r="L9160" t="str">
            <v>三类地区</v>
          </cell>
          <cell r="M9160"/>
          <cell r="N9160" t="str">
            <v>升级改造（提质改造）</v>
          </cell>
          <cell r="O9160" t="str">
            <v>落刀塘村</v>
          </cell>
          <cell r="P9160" t="str">
            <v>四级公路</v>
          </cell>
          <cell r="R9160" t="str">
            <v>3.5</v>
          </cell>
          <cell r="S9160" t="str">
            <v>4.5</v>
          </cell>
          <cell r="T9160" t="str">
            <v>无</v>
          </cell>
          <cell r="U9160">
            <v>0</v>
          </cell>
          <cell r="V9160">
            <v>1.1599999999999999</v>
          </cell>
          <cell r="W9160">
            <v>1.1599999999999999</v>
          </cell>
        </row>
        <row r="9161">
          <cell r="I9161" t="str">
            <v>荷塘村至板塘村连接路</v>
          </cell>
          <cell r="J9161" t="str">
            <v>1327F4311030011</v>
          </cell>
          <cell r="K9161" t="str">
            <v>新村与撤并村便捷连通</v>
          </cell>
          <cell r="L9161" t="str">
            <v>三类地区</v>
          </cell>
          <cell r="M9161"/>
          <cell r="N9161" t="str">
            <v>升级改造（提质改造）</v>
          </cell>
          <cell r="O9161" t="str">
            <v>荷塘村</v>
          </cell>
          <cell r="P9161" t="str">
            <v>四级公路</v>
          </cell>
          <cell r="R9161" t="str">
            <v>3.5</v>
          </cell>
          <cell r="S9161" t="str">
            <v>4.5</v>
          </cell>
          <cell r="T9161" t="str">
            <v>无</v>
          </cell>
          <cell r="U9161">
            <v>0</v>
          </cell>
          <cell r="V9161">
            <v>2.23</v>
          </cell>
          <cell r="W9161">
            <v>2.23</v>
          </cell>
        </row>
        <row r="9162">
          <cell r="I9162" t="str">
            <v>关草至岐山连接路</v>
          </cell>
          <cell r="J9162" t="str">
            <v>1327F4311030012</v>
          </cell>
          <cell r="K9162" t="str">
            <v>新村与撤并村便捷连通</v>
          </cell>
          <cell r="L9162" t="str">
            <v>三类地区</v>
          </cell>
          <cell r="M9162"/>
          <cell r="N9162" t="str">
            <v>新改建</v>
          </cell>
          <cell r="O9162" t="str">
            <v>岐山村</v>
          </cell>
          <cell r="P9162" t="str">
            <v>四级公路</v>
          </cell>
          <cell r="R9162" t="str">
            <v>2.5</v>
          </cell>
          <cell r="S9162" t="str">
            <v>4.5</v>
          </cell>
          <cell r="T9162" t="str">
            <v>无</v>
          </cell>
          <cell r="U9162">
            <v>0</v>
          </cell>
          <cell r="V9162">
            <v>1.79</v>
          </cell>
          <cell r="W9162">
            <v>1.79</v>
          </cell>
        </row>
        <row r="9163">
          <cell r="I9163" t="str">
            <v>拱桥至卉塘连接路</v>
          </cell>
          <cell r="J9163" t="str">
            <v>1327F4311030013</v>
          </cell>
          <cell r="K9163" t="str">
            <v>新村与撤并村便捷连通</v>
          </cell>
          <cell r="L9163" t="str">
            <v>三类地区</v>
          </cell>
          <cell r="M9163"/>
          <cell r="N9163" t="str">
            <v>改建</v>
          </cell>
          <cell r="O9163" t="str">
            <v>拱桥村</v>
          </cell>
          <cell r="P9163" t="str">
            <v>四级公路</v>
          </cell>
          <cell r="R9163" t="str">
            <v>3.5</v>
          </cell>
          <cell r="S9163" t="str">
            <v>4.5</v>
          </cell>
          <cell r="T9163" t="str">
            <v>无</v>
          </cell>
          <cell r="U9163">
            <v>0</v>
          </cell>
          <cell r="V9163">
            <v>4.5</v>
          </cell>
          <cell r="W9163">
            <v>4.5</v>
          </cell>
        </row>
        <row r="9164">
          <cell r="I9164" t="str">
            <v>力山至定良连接路</v>
          </cell>
          <cell r="J9164" t="str">
            <v>1327F4311030014</v>
          </cell>
          <cell r="K9164" t="str">
            <v>新村与撤并村便捷连通</v>
          </cell>
          <cell r="L9164" t="str">
            <v>三类地区</v>
          </cell>
          <cell r="M9164"/>
          <cell r="N9164" t="str">
            <v>改建</v>
          </cell>
          <cell r="O9164" t="str">
            <v>楠木冲村</v>
          </cell>
          <cell r="P9164" t="str">
            <v>四级公路</v>
          </cell>
          <cell r="R9164" t="str">
            <v>3.5</v>
          </cell>
          <cell r="S9164" t="str">
            <v>4.5</v>
          </cell>
          <cell r="T9164" t="str">
            <v>无</v>
          </cell>
          <cell r="U9164">
            <v>0</v>
          </cell>
          <cell r="V9164">
            <v>2.58</v>
          </cell>
          <cell r="W9164">
            <v>2.58</v>
          </cell>
        </row>
        <row r="9165">
          <cell r="I9165" t="str">
            <v>宽公至石马连接路</v>
          </cell>
          <cell r="J9165" t="str">
            <v>1327F4311030015</v>
          </cell>
          <cell r="K9165" t="str">
            <v>新村与撤并村便捷连通</v>
          </cell>
          <cell r="L9165" t="str">
            <v>三类地区</v>
          </cell>
          <cell r="M9165"/>
          <cell r="N9165" t="str">
            <v>新改建</v>
          </cell>
          <cell r="O9165" t="str">
            <v>宽公村</v>
          </cell>
          <cell r="P9165" t="str">
            <v>四级公路</v>
          </cell>
          <cell r="R9165" t="str">
            <v>3.5</v>
          </cell>
          <cell r="S9165" t="str">
            <v>4.5</v>
          </cell>
          <cell r="T9165" t="str">
            <v>无</v>
          </cell>
          <cell r="U9165">
            <v>0</v>
          </cell>
          <cell r="V9165">
            <v>1.39</v>
          </cell>
          <cell r="W9165">
            <v>1.39</v>
          </cell>
        </row>
        <row r="9166">
          <cell r="I9166" t="str">
            <v>双龙至竹家冲连接路</v>
          </cell>
          <cell r="J9166" t="str">
            <v>1327F4311030016</v>
          </cell>
          <cell r="K9166" t="str">
            <v>新村与撤并村便捷连通</v>
          </cell>
          <cell r="L9166" t="str">
            <v>三类地区</v>
          </cell>
          <cell r="M9166"/>
          <cell r="N9166" t="str">
            <v>升级改造（提质改造）</v>
          </cell>
          <cell r="O9166" t="str">
            <v>竹家冲村</v>
          </cell>
          <cell r="P9166" t="str">
            <v>四级公路</v>
          </cell>
          <cell r="R9166" t="str">
            <v>3.5</v>
          </cell>
          <cell r="S9166" t="str">
            <v>4.5</v>
          </cell>
          <cell r="T9166" t="str">
            <v>无</v>
          </cell>
          <cell r="U9166">
            <v>0</v>
          </cell>
          <cell r="V9166">
            <v>1.1599999999999999</v>
          </cell>
          <cell r="W9166">
            <v>1.1599999999999999</v>
          </cell>
        </row>
        <row r="9167">
          <cell r="I9167" t="str">
            <v>石溪坪至白塘连接路</v>
          </cell>
          <cell r="J9167" t="str">
            <v>1327F4311030017</v>
          </cell>
          <cell r="K9167" t="str">
            <v>新村与撤并村便捷连通</v>
          </cell>
          <cell r="L9167" t="str">
            <v>三类地区</v>
          </cell>
          <cell r="M9167"/>
          <cell r="N9167" t="str">
            <v>新改建</v>
          </cell>
          <cell r="O9167" t="str">
            <v>石溪坪村</v>
          </cell>
          <cell r="P9167" t="str">
            <v>四级公路</v>
          </cell>
          <cell r="R9167" t="str">
            <v>3.5</v>
          </cell>
          <cell r="S9167" t="str">
            <v>4.5</v>
          </cell>
          <cell r="T9167" t="str">
            <v>无</v>
          </cell>
          <cell r="U9167">
            <v>0</v>
          </cell>
          <cell r="V9167">
            <v>1.88</v>
          </cell>
          <cell r="W9167">
            <v>1.88</v>
          </cell>
        </row>
        <row r="9168">
          <cell r="I9168" t="str">
            <v>严塘至澄塘连接路</v>
          </cell>
          <cell r="J9168" t="str">
            <v>1327F4311030018</v>
          </cell>
          <cell r="K9168" t="str">
            <v>新村与撤并村便捷连通</v>
          </cell>
          <cell r="L9168" t="str">
            <v>三类地区</v>
          </cell>
          <cell r="M9168"/>
          <cell r="N9168" t="str">
            <v>升级改造（提质改造）</v>
          </cell>
          <cell r="O9168" t="str">
            <v>澄塘村</v>
          </cell>
          <cell r="P9168" t="str">
            <v>四级公路</v>
          </cell>
          <cell r="R9168" t="str">
            <v>3.5</v>
          </cell>
          <cell r="S9168" t="str">
            <v>4.5</v>
          </cell>
          <cell r="T9168" t="str">
            <v>无</v>
          </cell>
          <cell r="U9168">
            <v>0</v>
          </cell>
          <cell r="V9168">
            <v>1.45</v>
          </cell>
          <cell r="W9168">
            <v>1.45</v>
          </cell>
        </row>
        <row r="9169">
          <cell r="I9169" t="str">
            <v>黄泥塘至荷叶铺连接路</v>
          </cell>
          <cell r="J9169" t="str">
            <v>1327F4311030019</v>
          </cell>
          <cell r="K9169" t="str">
            <v>新村与撤并村便捷连通</v>
          </cell>
          <cell r="L9169" t="str">
            <v>三类地区</v>
          </cell>
          <cell r="M9169"/>
          <cell r="N9169" t="str">
            <v>新改建</v>
          </cell>
          <cell r="O9169" t="str">
            <v>荷叶铺村</v>
          </cell>
          <cell r="P9169" t="str">
            <v>四级公路</v>
          </cell>
          <cell r="R9169" t="str">
            <v>3.5</v>
          </cell>
          <cell r="S9169" t="str">
            <v>4.5</v>
          </cell>
          <cell r="T9169" t="str">
            <v>无</v>
          </cell>
          <cell r="U9169">
            <v>0</v>
          </cell>
          <cell r="V9169">
            <v>0.7</v>
          </cell>
          <cell r="W9169">
            <v>0.7</v>
          </cell>
        </row>
        <row r="9170">
          <cell r="I9170" t="str">
            <v>枫木山至龙井连接路</v>
          </cell>
          <cell r="J9170" t="str">
            <v>1327F4311030020</v>
          </cell>
          <cell r="K9170" t="str">
            <v>新村与撤并村便捷连通</v>
          </cell>
          <cell r="L9170" t="str">
            <v>三类地区</v>
          </cell>
          <cell r="M9170"/>
          <cell r="N9170" t="str">
            <v>新改建</v>
          </cell>
          <cell r="O9170" t="str">
            <v>龙井村</v>
          </cell>
          <cell r="P9170" t="str">
            <v>四级公路</v>
          </cell>
          <cell r="R9170" t="str">
            <v>3.5</v>
          </cell>
          <cell r="S9170" t="str">
            <v>4.5</v>
          </cell>
          <cell r="T9170" t="str">
            <v>无</v>
          </cell>
          <cell r="U9170">
            <v>0</v>
          </cell>
          <cell r="V9170">
            <v>1.73</v>
          </cell>
          <cell r="W9170">
            <v>1.73</v>
          </cell>
        </row>
        <row r="9171">
          <cell r="I9171" t="str">
            <v>山门口至丁塘连接路</v>
          </cell>
          <cell r="J9171" t="str">
            <v>1327F4311030021</v>
          </cell>
          <cell r="K9171" t="str">
            <v>新村与撤并村便捷连通</v>
          </cell>
          <cell r="L9171" t="str">
            <v>三类地区</v>
          </cell>
          <cell r="M9171"/>
          <cell r="N9171" t="str">
            <v>升级改造（提质改造）</v>
          </cell>
          <cell r="O9171" t="str">
            <v>山门口村</v>
          </cell>
          <cell r="P9171" t="str">
            <v>四级公路</v>
          </cell>
          <cell r="R9171" t="str">
            <v>3.5</v>
          </cell>
          <cell r="S9171" t="str">
            <v>4.5</v>
          </cell>
          <cell r="T9171" t="str">
            <v>无</v>
          </cell>
          <cell r="U9171">
            <v>0</v>
          </cell>
          <cell r="V9171">
            <v>0.92</v>
          </cell>
          <cell r="W9171">
            <v>0.92</v>
          </cell>
        </row>
        <row r="9172">
          <cell r="I9172" t="str">
            <v>白竹山至马家连接路</v>
          </cell>
          <cell r="J9172" t="str">
            <v>1327F4311030022</v>
          </cell>
          <cell r="K9172" t="str">
            <v>新村与撤并村便捷连通</v>
          </cell>
          <cell r="L9172" t="str">
            <v>三类地区</v>
          </cell>
          <cell r="M9172"/>
          <cell r="N9172" t="str">
            <v>新改建</v>
          </cell>
          <cell r="O9172" t="str">
            <v>马家村</v>
          </cell>
          <cell r="P9172" t="str">
            <v>四级公路</v>
          </cell>
          <cell r="R9172" t="str">
            <v>3.5</v>
          </cell>
          <cell r="S9172" t="str">
            <v>4.5</v>
          </cell>
          <cell r="T9172" t="str">
            <v>无</v>
          </cell>
          <cell r="U9172">
            <v>0</v>
          </cell>
          <cell r="V9172">
            <v>1.73</v>
          </cell>
          <cell r="W9172">
            <v>1.73</v>
          </cell>
        </row>
        <row r="9173">
          <cell r="I9173" t="str">
            <v>麻塘至鼎星观连接路</v>
          </cell>
          <cell r="J9173" t="str">
            <v>1327F4311030023</v>
          </cell>
          <cell r="K9173" t="str">
            <v>新村与撤并村便捷连通</v>
          </cell>
          <cell r="L9173" t="str">
            <v>三类地区</v>
          </cell>
          <cell r="M9173"/>
          <cell r="N9173" t="str">
            <v>新改建</v>
          </cell>
          <cell r="O9173" t="str">
            <v>麻塘村</v>
          </cell>
          <cell r="P9173" t="str">
            <v>四级公路</v>
          </cell>
          <cell r="R9173" t="str">
            <v>3.5</v>
          </cell>
          <cell r="S9173" t="str">
            <v>4.5</v>
          </cell>
          <cell r="T9173" t="str">
            <v>无</v>
          </cell>
          <cell r="U9173">
            <v>0</v>
          </cell>
          <cell r="V9173">
            <v>1.6</v>
          </cell>
          <cell r="W9173">
            <v>1.6</v>
          </cell>
        </row>
        <row r="9174">
          <cell r="I9174" t="str">
            <v>石塘至新铺连接路</v>
          </cell>
          <cell r="J9174" t="str">
            <v>1327F4311030024</v>
          </cell>
          <cell r="K9174" t="str">
            <v>新村与撤并村便捷连通</v>
          </cell>
          <cell r="L9174" t="str">
            <v>三类地区</v>
          </cell>
          <cell r="M9174"/>
          <cell r="N9174" t="str">
            <v>新改建</v>
          </cell>
          <cell r="O9174" t="str">
            <v>新铺村</v>
          </cell>
          <cell r="R9174" t="str">
            <v>3.5</v>
          </cell>
          <cell r="S9174" t="str">
            <v>4.5</v>
          </cell>
          <cell r="T9174" t="str">
            <v>无</v>
          </cell>
          <cell r="U9174">
            <v>0</v>
          </cell>
          <cell r="V9174">
            <v>0.98</v>
          </cell>
          <cell r="W9174">
            <v>0.98</v>
          </cell>
        </row>
        <row r="9175">
          <cell r="I9175" t="str">
            <v>金山岭至高龙连接路</v>
          </cell>
          <cell r="J9175" t="str">
            <v>1327F4311030025</v>
          </cell>
          <cell r="K9175" t="str">
            <v>新村与撤并村便捷连通</v>
          </cell>
          <cell r="L9175" t="str">
            <v>三类地区</v>
          </cell>
          <cell r="M9175"/>
          <cell r="N9175" t="str">
            <v>改建</v>
          </cell>
          <cell r="O9175" t="str">
            <v>金山岭村</v>
          </cell>
          <cell r="P9175" t="str">
            <v>四级公路</v>
          </cell>
          <cell r="R9175" t="str">
            <v>3.5</v>
          </cell>
          <cell r="S9175" t="str">
            <v>4.5</v>
          </cell>
          <cell r="T9175" t="str">
            <v>无</v>
          </cell>
          <cell r="U9175">
            <v>0</v>
          </cell>
          <cell r="V9175">
            <v>0.82</v>
          </cell>
          <cell r="W9175">
            <v>0.82</v>
          </cell>
        </row>
        <row r="9176">
          <cell r="I9176" t="str">
            <v>良木塘至姚家坝连接路</v>
          </cell>
          <cell r="J9176" t="str">
            <v>1327F4311030026</v>
          </cell>
          <cell r="K9176" t="str">
            <v>新村与撤并村便捷连通</v>
          </cell>
          <cell r="L9176" t="str">
            <v>三类地区</v>
          </cell>
          <cell r="M9176"/>
          <cell r="N9176" t="str">
            <v>改建</v>
          </cell>
          <cell r="O9176" t="str">
            <v>良木塘村</v>
          </cell>
          <cell r="P9176" t="str">
            <v>四级公路</v>
          </cell>
          <cell r="R9176" t="str">
            <v>2.5</v>
          </cell>
          <cell r="S9176" t="str">
            <v>3.5</v>
          </cell>
          <cell r="T9176" t="str">
            <v>无</v>
          </cell>
          <cell r="U9176">
            <v>0</v>
          </cell>
          <cell r="V9176">
            <v>1.07</v>
          </cell>
          <cell r="W9176">
            <v>1.07</v>
          </cell>
        </row>
        <row r="9177">
          <cell r="I9177" t="str">
            <v>欧家至甄家冲连接路</v>
          </cell>
          <cell r="J9177" t="str">
            <v>1327F4311030027</v>
          </cell>
          <cell r="K9177" t="str">
            <v>新村与撤并村便捷连通</v>
          </cell>
          <cell r="L9177" t="str">
            <v>三类地区</v>
          </cell>
          <cell r="M9177"/>
          <cell r="N9177" t="str">
            <v>改建</v>
          </cell>
          <cell r="O9177" t="str">
            <v>甄家冲村</v>
          </cell>
          <cell r="P9177" t="str">
            <v>四级公路</v>
          </cell>
          <cell r="R9177" t="str">
            <v>2.5</v>
          </cell>
          <cell r="S9177" t="str">
            <v>3.5</v>
          </cell>
          <cell r="T9177" t="str">
            <v>无</v>
          </cell>
          <cell r="U9177">
            <v>0</v>
          </cell>
          <cell r="V9177">
            <v>1.2</v>
          </cell>
          <cell r="W9177">
            <v>1.2</v>
          </cell>
        </row>
        <row r="9178">
          <cell r="I9178" t="str">
            <v>马塘至普口连接路</v>
          </cell>
          <cell r="J9178" t="str">
            <v>1327F4311030028</v>
          </cell>
          <cell r="K9178" t="str">
            <v>新村与撤并村便捷连通</v>
          </cell>
          <cell r="L9178" t="str">
            <v>三类地区</v>
          </cell>
          <cell r="M9178"/>
          <cell r="N9178" t="str">
            <v>升级改造（提质改造）</v>
          </cell>
          <cell r="O9178" t="str">
            <v>普口村</v>
          </cell>
          <cell r="P9178" t="str">
            <v>四级公路</v>
          </cell>
          <cell r="R9178" t="str">
            <v>3.5</v>
          </cell>
          <cell r="S9178" t="str">
            <v>4.5</v>
          </cell>
          <cell r="T9178" t="str">
            <v>无</v>
          </cell>
          <cell r="U9178">
            <v>0</v>
          </cell>
          <cell r="V9178">
            <v>0.38</v>
          </cell>
          <cell r="W9178">
            <v>0.38</v>
          </cell>
        </row>
        <row r="9179">
          <cell r="I9179" t="str">
            <v>铁里冲至陈家连接路</v>
          </cell>
          <cell r="J9179" t="str">
            <v>1327F4311030029</v>
          </cell>
          <cell r="K9179" t="str">
            <v>新村与撤并村便捷连通</v>
          </cell>
          <cell r="L9179" t="str">
            <v>三类地区</v>
          </cell>
          <cell r="M9179"/>
          <cell r="N9179" t="str">
            <v>升级改造（提质改造）</v>
          </cell>
          <cell r="O9179" t="str">
            <v>高溪市街道社区</v>
          </cell>
          <cell r="P9179" t="str">
            <v>四级公路</v>
          </cell>
          <cell r="R9179" t="str">
            <v>3.5</v>
          </cell>
          <cell r="S9179" t="str">
            <v>4.5</v>
          </cell>
          <cell r="T9179" t="str">
            <v>无</v>
          </cell>
          <cell r="U9179">
            <v>0</v>
          </cell>
          <cell r="V9179">
            <v>1.43</v>
          </cell>
          <cell r="W9179">
            <v>1.43</v>
          </cell>
        </row>
        <row r="9180">
          <cell r="I9180" t="str">
            <v>易家桥至莺山岩连接路</v>
          </cell>
          <cell r="J9180" t="str">
            <v>1327F4311030030</v>
          </cell>
          <cell r="K9180" t="str">
            <v>新村与撤并村便捷连通</v>
          </cell>
          <cell r="L9180" t="str">
            <v>三类地区</v>
          </cell>
          <cell r="M9180"/>
          <cell r="N9180" t="str">
            <v>改建</v>
          </cell>
          <cell r="O9180" t="str">
            <v>易家桥村</v>
          </cell>
          <cell r="P9180" t="str">
            <v>四级公路</v>
          </cell>
          <cell r="R9180" t="str">
            <v>2.5</v>
          </cell>
          <cell r="S9180" t="str">
            <v>3.5</v>
          </cell>
          <cell r="T9180" t="str">
            <v>无</v>
          </cell>
          <cell r="U9180">
            <v>0</v>
          </cell>
          <cell r="V9180">
            <v>1.39</v>
          </cell>
          <cell r="W9180">
            <v>1.39</v>
          </cell>
        </row>
        <row r="9181">
          <cell r="I9181" t="str">
            <v>仁湾至岭塘连接路</v>
          </cell>
          <cell r="J9181" t="str">
            <v>1327F4311030031</v>
          </cell>
          <cell r="K9181" t="str">
            <v>新村与撤并村便捷连通</v>
          </cell>
          <cell r="L9181" t="str">
            <v>三类地区</v>
          </cell>
          <cell r="M9181"/>
          <cell r="N9181" t="str">
            <v>新改建</v>
          </cell>
          <cell r="O9181" t="str">
            <v>团结村</v>
          </cell>
          <cell r="P9181" t="str">
            <v>四级公路</v>
          </cell>
          <cell r="R9181" t="str">
            <v>3.5</v>
          </cell>
          <cell r="S9181" t="str">
            <v>4.5</v>
          </cell>
          <cell r="T9181" t="str">
            <v>无</v>
          </cell>
          <cell r="U9181">
            <v>0</v>
          </cell>
          <cell r="V9181">
            <v>1.42</v>
          </cell>
          <cell r="W9181">
            <v>1.42</v>
          </cell>
        </row>
        <row r="9182">
          <cell r="I9182" t="str">
            <v>群勇至香花坝连接路</v>
          </cell>
          <cell r="J9182" t="str">
            <v>1327F4311030032</v>
          </cell>
          <cell r="K9182" t="str">
            <v>新村与撤并村便捷连通</v>
          </cell>
          <cell r="L9182" t="str">
            <v>三类地区</v>
          </cell>
          <cell r="M9182"/>
          <cell r="N9182" t="str">
            <v>升级改造（提质改造）</v>
          </cell>
          <cell r="O9182" t="str">
            <v>香花坝村</v>
          </cell>
          <cell r="P9182" t="str">
            <v>四级公路</v>
          </cell>
          <cell r="R9182" t="str">
            <v>3.5</v>
          </cell>
          <cell r="S9182" t="str">
            <v>4.5</v>
          </cell>
          <cell r="T9182" t="str">
            <v>无</v>
          </cell>
          <cell r="U9182">
            <v>0</v>
          </cell>
          <cell r="V9182">
            <v>1.61</v>
          </cell>
          <cell r="W9182">
            <v>1.61</v>
          </cell>
        </row>
        <row r="9183">
          <cell r="I9183" t="str">
            <v>大里至大塘连接路</v>
          </cell>
          <cell r="J9183" t="str">
            <v>1327F4311030033</v>
          </cell>
          <cell r="K9183" t="str">
            <v>新村与撤并村便捷连通</v>
          </cell>
          <cell r="L9183" t="str">
            <v>三类地区</v>
          </cell>
          <cell r="M9183"/>
          <cell r="N9183" t="str">
            <v>升级改造（提质改造）</v>
          </cell>
          <cell r="O9183" t="str">
            <v>大塘乾村</v>
          </cell>
          <cell r="P9183" t="str">
            <v>四级公路</v>
          </cell>
          <cell r="R9183" t="str">
            <v>3.5</v>
          </cell>
          <cell r="S9183" t="str">
            <v>4.5</v>
          </cell>
          <cell r="T9183" t="str">
            <v>无</v>
          </cell>
          <cell r="U9183">
            <v>0</v>
          </cell>
          <cell r="V9183">
            <v>1.29</v>
          </cell>
          <cell r="W9183">
            <v>1.29</v>
          </cell>
        </row>
        <row r="9184">
          <cell r="I9184" t="str">
            <v>大豪坪至金木塘连接路</v>
          </cell>
          <cell r="J9184" t="str">
            <v>1327F4311030034</v>
          </cell>
          <cell r="K9184" t="str">
            <v>新村与撤并村便捷连通</v>
          </cell>
          <cell r="L9184" t="str">
            <v>三类地区</v>
          </cell>
          <cell r="M9184"/>
          <cell r="N9184" t="str">
            <v>改建</v>
          </cell>
          <cell r="O9184" t="str">
            <v>金台村</v>
          </cell>
          <cell r="P9184" t="str">
            <v>四级公路</v>
          </cell>
          <cell r="R9184" t="str">
            <v>2.5</v>
          </cell>
          <cell r="S9184" t="str">
            <v>3.5</v>
          </cell>
          <cell r="T9184" t="str">
            <v>无</v>
          </cell>
          <cell r="U9184">
            <v>0</v>
          </cell>
          <cell r="V9184">
            <v>0.95</v>
          </cell>
          <cell r="W9184">
            <v>0.95</v>
          </cell>
        </row>
        <row r="9185">
          <cell r="I9185" t="str">
            <v>孟公山至姚家连接路</v>
          </cell>
          <cell r="J9185" t="str">
            <v>1327F4311030035</v>
          </cell>
          <cell r="K9185" t="str">
            <v>新村与撤并村便捷连通</v>
          </cell>
          <cell r="L9185" t="str">
            <v>三类地区</v>
          </cell>
          <cell r="M9185"/>
          <cell r="N9185" t="str">
            <v>升级改造（提质改造）</v>
          </cell>
          <cell r="O9185" t="str">
            <v>孟公山村</v>
          </cell>
          <cell r="P9185" t="str">
            <v>四级公路</v>
          </cell>
          <cell r="R9185" t="str">
            <v>3.5</v>
          </cell>
          <cell r="S9185" t="str">
            <v>4.5</v>
          </cell>
          <cell r="T9185" t="str">
            <v>无</v>
          </cell>
          <cell r="U9185">
            <v>0</v>
          </cell>
          <cell r="V9185">
            <v>3.7</v>
          </cell>
          <cell r="W9185">
            <v>3.7</v>
          </cell>
        </row>
        <row r="9186">
          <cell r="I9186" t="str">
            <v>红星至朱家连接路</v>
          </cell>
          <cell r="J9186" t="str">
            <v>1327F4311030047</v>
          </cell>
          <cell r="K9186" t="str">
            <v>新村与撤并村便捷连通</v>
          </cell>
          <cell r="L9186" t="str">
            <v>三类地区</v>
          </cell>
          <cell r="M9186"/>
          <cell r="N9186" t="str">
            <v>升级改造（提质改造）</v>
          </cell>
          <cell r="O9186" t="str">
            <v>红星村</v>
          </cell>
          <cell r="P9186" t="str">
            <v>四级公路</v>
          </cell>
          <cell r="R9186" t="str">
            <v>3.5</v>
          </cell>
          <cell r="S9186" t="str">
            <v>4.5</v>
          </cell>
          <cell r="T9186" t="str">
            <v>无</v>
          </cell>
          <cell r="U9186">
            <v>0</v>
          </cell>
          <cell r="V9186">
            <v>0.82</v>
          </cell>
          <cell r="W9186">
            <v>0.82</v>
          </cell>
        </row>
        <row r="9187">
          <cell r="I9187" t="str">
            <v>高新至上峦丘头连接路</v>
          </cell>
          <cell r="J9187" t="str">
            <v>1327F4311030048</v>
          </cell>
          <cell r="K9187" t="str">
            <v>新村与撤并村便捷连通</v>
          </cell>
          <cell r="L9187" t="str">
            <v>三类地区</v>
          </cell>
          <cell r="M9187"/>
          <cell r="N9187" t="str">
            <v>新改建</v>
          </cell>
          <cell r="O9187" t="str">
            <v>高新村</v>
          </cell>
          <cell r="P9187" t="str">
            <v>四级公路</v>
          </cell>
          <cell r="R9187" t="str">
            <v>3.5</v>
          </cell>
          <cell r="S9187" t="str">
            <v>4.5</v>
          </cell>
          <cell r="T9187" t="str">
            <v>无</v>
          </cell>
          <cell r="U9187">
            <v>0</v>
          </cell>
          <cell r="V9187">
            <v>1.06</v>
          </cell>
          <cell r="W9187">
            <v>1.06</v>
          </cell>
        </row>
        <row r="9188">
          <cell r="I9188" t="str">
            <v>黄甸至水浪坝连接路</v>
          </cell>
          <cell r="J9188" t="str">
            <v>1327F4311030049</v>
          </cell>
          <cell r="K9188" t="str">
            <v>新村与撤并村便捷连通</v>
          </cell>
          <cell r="L9188" t="str">
            <v>三类地区</v>
          </cell>
          <cell r="M9188"/>
          <cell r="N9188" t="str">
            <v>升级改造（提质改造）</v>
          </cell>
          <cell r="O9188" t="str">
            <v>高新村</v>
          </cell>
          <cell r="P9188" t="str">
            <v>四级公路</v>
          </cell>
          <cell r="R9188" t="str">
            <v>3.5</v>
          </cell>
          <cell r="S9188" t="str">
            <v>4.5</v>
          </cell>
          <cell r="T9188" t="str">
            <v>无</v>
          </cell>
          <cell r="U9188">
            <v>0</v>
          </cell>
          <cell r="V9188">
            <v>1.71</v>
          </cell>
          <cell r="W9188">
            <v>1.71</v>
          </cell>
        </row>
        <row r="9189">
          <cell r="I9189" t="str">
            <v>渣冲至老台头连接路</v>
          </cell>
          <cell r="J9189" t="str">
            <v>1327F4311030050</v>
          </cell>
          <cell r="K9189" t="str">
            <v>新村与撤并村便捷连通</v>
          </cell>
          <cell r="L9189" t="str">
            <v>三类地区</v>
          </cell>
          <cell r="M9189"/>
          <cell r="N9189" t="str">
            <v>升级改造（提质改造）</v>
          </cell>
          <cell r="O9189" t="str">
            <v>华南村</v>
          </cell>
          <cell r="P9189" t="str">
            <v>四级公路</v>
          </cell>
          <cell r="R9189" t="str">
            <v>3.5</v>
          </cell>
          <cell r="S9189" t="str">
            <v>4.5</v>
          </cell>
          <cell r="T9189" t="str">
            <v>C157431103</v>
          </cell>
          <cell r="U9189">
            <v>0</v>
          </cell>
          <cell r="V9189">
            <v>3.04</v>
          </cell>
          <cell r="W9189">
            <v>3.04</v>
          </cell>
        </row>
        <row r="9190">
          <cell r="I9190" t="str">
            <v>芹菜塘至庙家连接路</v>
          </cell>
          <cell r="J9190" t="str">
            <v>1327F4311030051</v>
          </cell>
          <cell r="K9190" t="str">
            <v>新村与撤并村便捷连通</v>
          </cell>
          <cell r="L9190" t="str">
            <v>三类地区</v>
          </cell>
          <cell r="M9190"/>
          <cell r="N9190" t="str">
            <v>升级改造（提质改造）</v>
          </cell>
          <cell r="O9190" t="str">
            <v>金台村</v>
          </cell>
          <cell r="P9190" t="str">
            <v>四级公路</v>
          </cell>
          <cell r="R9190" t="str">
            <v>3.5</v>
          </cell>
          <cell r="S9190" t="str">
            <v>4.5</v>
          </cell>
          <cell r="T9190" t="str">
            <v>无</v>
          </cell>
          <cell r="U9190">
            <v>0</v>
          </cell>
          <cell r="V9190">
            <v>2.64</v>
          </cell>
          <cell r="W9190">
            <v>2.64</v>
          </cell>
        </row>
        <row r="9191">
          <cell r="I9191" t="str">
            <v>桥当头至楠竹塘连接路</v>
          </cell>
          <cell r="J9191" t="str">
            <v>1327F4311030052</v>
          </cell>
          <cell r="K9191" t="str">
            <v>新村与撤并村便捷连通</v>
          </cell>
          <cell r="L9191" t="str">
            <v>三类地区</v>
          </cell>
          <cell r="M9191"/>
          <cell r="N9191" t="str">
            <v>升级改造（提质改造）</v>
          </cell>
          <cell r="O9191" t="str">
            <v>坪西村</v>
          </cell>
          <cell r="P9191" t="str">
            <v>等外公路</v>
          </cell>
          <cell r="R9191" t="str">
            <v>3.5</v>
          </cell>
          <cell r="S9191" t="str">
            <v>4.5</v>
          </cell>
          <cell r="T9191" t="str">
            <v>无</v>
          </cell>
          <cell r="U9191">
            <v>0</v>
          </cell>
          <cell r="V9191">
            <v>1.57</v>
          </cell>
          <cell r="W9191">
            <v>1.57</v>
          </cell>
        </row>
        <row r="9192">
          <cell r="I9192" t="str">
            <v>田中间至老屋村连接路</v>
          </cell>
          <cell r="J9192" t="str">
            <v>1327F4311030053</v>
          </cell>
          <cell r="K9192" t="str">
            <v>新村与撤并村便捷连通</v>
          </cell>
          <cell r="L9192" t="str">
            <v>三类地区</v>
          </cell>
          <cell r="M9192"/>
          <cell r="N9192" t="str">
            <v>升级改造（提质改造）</v>
          </cell>
          <cell r="O9192" t="str">
            <v>华南村</v>
          </cell>
          <cell r="P9192" t="str">
            <v>四级公路</v>
          </cell>
          <cell r="R9192" t="str">
            <v>3.5</v>
          </cell>
          <cell r="S9192" t="str">
            <v>4.5</v>
          </cell>
          <cell r="T9192" t="str">
            <v>无</v>
          </cell>
          <cell r="U9192">
            <v>0</v>
          </cell>
          <cell r="V9192">
            <v>1.4</v>
          </cell>
          <cell r="W9192">
            <v>1.4</v>
          </cell>
        </row>
        <row r="9193">
          <cell r="I9193" t="str">
            <v>金台至大力山连接路</v>
          </cell>
          <cell r="J9193" t="str">
            <v>1327F4311030054</v>
          </cell>
          <cell r="K9193" t="str">
            <v>新村与撤并村便捷连通</v>
          </cell>
          <cell r="L9193" t="str">
            <v>三类地区</v>
          </cell>
          <cell r="M9193"/>
          <cell r="N9193" t="str">
            <v>升级改造（提质改造）</v>
          </cell>
          <cell r="O9193" t="str">
            <v>金台村</v>
          </cell>
          <cell r="P9193" t="str">
            <v>四级公路</v>
          </cell>
          <cell r="R9193" t="str">
            <v>3.5</v>
          </cell>
          <cell r="S9193" t="str">
            <v>4.5</v>
          </cell>
          <cell r="T9193" t="str">
            <v>无</v>
          </cell>
          <cell r="U9193">
            <v>0</v>
          </cell>
          <cell r="V9193">
            <v>1.35</v>
          </cell>
          <cell r="W9193">
            <v>1.35</v>
          </cell>
        </row>
        <row r="9194">
          <cell r="I9194" t="str">
            <v>八角塘至山口里连接路</v>
          </cell>
          <cell r="J9194" t="str">
            <v>1327F4311030043</v>
          </cell>
          <cell r="K9194" t="str">
            <v>新村与撤并村便捷连通</v>
          </cell>
          <cell r="L9194" t="str">
            <v>三类地区</v>
          </cell>
          <cell r="M9194"/>
          <cell r="N9194" t="str">
            <v>新建</v>
          </cell>
          <cell r="O9194" t="str">
            <v>潮水村</v>
          </cell>
          <cell r="P9194" t="str">
            <v>四级公路</v>
          </cell>
          <cell r="R9194" t="str">
            <v>3.5</v>
          </cell>
          <cell r="S9194" t="str">
            <v>4.5</v>
          </cell>
          <cell r="T9194" t="str">
            <v>无</v>
          </cell>
          <cell r="U9194">
            <v>0</v>
          </cell>
          <cell r="V9194">
            <v>1.95</v>
          </cell>
          <cell r="W9194">
            <v>1.95</v>
          </cell>
        </row>
        <row r="9195">
          <cell r="I9195" t="str">
            <v>楼子房至大坝头连接路</v>
          </cell>
          <cell r="J9195" t="str">
            <v>1327F4311030045</v>
          </cell>
          <cell r="K9195" t="str">
            <v>新村与撤并村便捷连通</v>
          </cell>
          <cell r="L9195" t="str">
            <v>三类地区</v>
          </cell>
          <cell r="M9195"/>
          <cell r="N9195" t="str">
            <v>新建</v>
          </cell>
          <cell r="O9195" t="str">
            <v>楼子房村</v>
          </cell>
          <cell r="P9195" t="str">
            <v>四级公路</v>
          </cell>
          <cell r="R9195" t="str">
            <v>3.5</v>
          </cell>
          <cell r="S9195" t="str">
            <v>4</v>
          </cell>
          <cell r="T9195" t="str">
            <v>无</v>
          </cell>
          <cell r="U9195">
            <v>0</v>
          </cell>
          <cell r="V9195">
            <v>2.09</v>
          </cell>
          <cell r="W9195">
            <v>2.09</v>
          </cell>
        </row>
        <row r="9196">
          <cell r="I9196" t="str">
            <v>庙山至花果园连接路</v>
          </cell>
          <cell r="J9196" t="str">
            <v>1327F4311030038</v>
          </cell>
          <cell r="K9196" t="str">
            <v>新村与撤并村便捷连通</v>
          </cell>
          <cell r="L9196" t="str">
            <v>三类地区</v>
          </cell>
          <cell r="M9196"/>
          <cell r="N9196" t="str">
            <v>新建</v>
          </cell>
          <cell r="O9196" t="str">
            <v>庙山村</v>
          </cell>
          <cell r="P9196" t="str">
            <v>四级公路</v>
          </cell>
          <cell r="R9196" t="str">
            <v>3.5</v>
          </cell>
          <cell r="S9196" t="str">
            <v>4.5</v>
          </cell>
          <cell r="T9196" t="str">
            <v>无</v>
          </cell>
          <cell r="U9196">
            <v>0</v>
          </cell>
          <cell r="V9196">
            <v>2.17</v>
          </cell>
          <cell r="W9196">
            <v>2.17</v>
          </cell>
        </row>
        <row r="9197">
          <cell r="I9197" t="str">
            <v>三角塘至湾里村连接路</v>
          </cell>
          <cell r="J9197" t="str">
            <v>1327F4311030044</v>
          </cell>
          <cell r="K9197" t="str">
            <v>新村与撤并村便捷连通</v>
          </cell>
          <cell r="L9197" t="str">
            <v>三类地区</v>
          </cell>
          <cell r="M9197"/>
          <cell r="N9197" t="str">
            <v>新建</v>
          </cell>
          <cell r="O9197" t="str">
            <v>双牌楼村</v>
          </cell>
          <cell r="P9197" t="str">
            <v>四级公路</v>
          </cell>
          <cell r="R9197" t="str">
            <v>3.5</v>
          </cell>
          <cell r="S9197" t="str">
            <v>4.5</v>
          </cell>
          <cell r="T9197" t="str">
            <v>无</v>
          </cell>
          <cell r="U9197">
            <v>0</v>
          </cell>
          <cell r="V9197">
            <v>3.84</v>
          </cell>
          <cell r="W9197">
            <v>3.84</v>
          </cell>
        </row>
        <row r="9198">
          <cell r="I9198" t="str">
            <v>双水至大坪塘村连接路</v>
          </cell>
          <cell r="J9198" t="str">
            <v>1327F4311030046</v>
          </cell>
          <cell r="K9198" t="str">
            <v>新村与撤并村便捷连通</v>
          </cell>
          <cell r="L9198" t="str">
            <v>三类地区</v>
          </cell>
          <cell r="M9198"/>
          <cell r="N9198" t="str">
            <v>改建</v>
          </cell>
          <cell r="O9198" t="str">
            <v>双坪村</v>
          </cell>
          <cell r="P9198" t="str">
            <v>四级公路</v>
          </cell>
          <cell r="R9198" t="str">
            <v>3.5</v>
          </cell>
          <cell r="S9198" t="str">
            <v>4.5</v>
          </cell>
          <cell r="T9198" t="str">
            <v>无</v>
          </cell>
          <cell r="U9198">
            <v>0</v>
          </cell>
          <cell r="V9198">
            <v>1.78</v>
          </cell>
          <cell r="W9198">
            <v>1.78</v>
          </cell>
        </row>
        <row r="9199">
          <cell r="I9199" t="str">
            <v>瓦厂坪至明塘连接路</v>
          </cell>
          <cell r="J9199" t="str">
            <v>1327F4311030040</v>
          </cell>
          <cell r="K9199" t="str">
            <v>新村与撤并村便捷连通</v>
          </cell>
          <cell r="L9199" t="str">
            <v>三类地区</v>
          </cell>
          <cell r="M9199"/>
          <cell r="N9199" t="str">
            <v>新建</v>
          </cell>
          <cell r="O9199" t="str">
            <v>明塘村</v>
          </cell>
          <cell r="P9199" t="str">
            <v>四级公路</v>
          </cell>
          <cell r="R9199" t="str">
            <v>3.5</v>
          </cell>
          <cell r="S9199" t="str">
            <v>4.5</v>
          </cell>
          <cell r="T9199" t="str">
            <v>无</v>
          </cell>
          <cell r="U9199">
            <v>0</v>
          </cell>
          <cell r="V9199">
            <v>2.12</v>
          </cell>
          <cell r="W9199">
            <v>2.12</v>
          </cell>
        </row>
        <row r="9200">
          <cell r="I9200" t="str">
            <v>瓦子塘至上司亭村连接路</v>
          </cell>
          <cell r="J9200" t="str">
            <v>1327F4311030042</v>
          </cell>
          <cell r="K9200" t="str">
            <v>新村与撤并村便捷连通</v>
          </cell>
          <cell r="L9200" t="str">
            <v>三类地区</v>
          </cell>
          <cell r="M9200"/>
          <cell r="N9200" t="str">
            <v>新建</v>
          </cell>
          <cell r="O9200" t="str">
            <v>雷发庄村</v>
          </cell>
          <cell r="P9200" t="str">
            <v>四级公路</v>
          </cell>
          <cell r="R9200" t="str">
            <v>3.5</v>
          </cell>
          <cell r="S9200" t="str">
            <v>4.5</v>
          </cell>
          <cell r="T9200" t="str">
            <v>无</v>
          </cell>
          <cell r="U9200">
            <v>0</v>
          </cell>
          <cell r="V9200">
            <v>1.61</v>
          </cell>
          <cell r="W9200">
            <v>1.61</v>
          </cell>
        </row>
        <row r="9201">
          <cell r="I9201" t="str">
            <v>茯塘至龙塘村连接路</v>
          </cell>
          <cell r="J9201" t="str">
            <v>1327F4311030041</v>
          </cell>
          <cell r="K9201" t="str">
            <v>新村与撤并村便捷连通</v>
          </cell>
          <cell r="L9201" t="str">
            <v>三类地区</v>
          </cell>
          <cell r="M9201"/>
          <cell r="N9201" t="str">
            <v>新建</v>
          </cell>
          <cell r="O9201" t="str">
            <v>马坪里村</v>
          </cell>
          <cell r="P9201" t="str">
            <v>四级公路</v>
          </cell>
          <cell r="R9201" t="str">
            <v>3.5</v>
          </cell>
          <cell r="S9201" t="str">
            <v>4.5</v>
          </cell>
          <cell r="T9201" t="str">
            <v>无</v>
          </cell>
          <cell r="U9201">
            <v>0</v>
          </cell>
          <cell r="V9201">
            <v>1.77</v>
          </cell>
          <cell r="W9201">
            <v>1.77</v>
          </cell>
        </row>
        <row r="9202">
          <cell r="I9202" t="str">
            <v>刘家至胡家连接路</v>
          </cell>
          <cell r="J9202" t="str">
            <v>1327F4311030055</v>
          </cell>
          <cell r="K9202" t="str">
            <v>新村与撤并村便捷连通</v>
          </cell>
          <cell r="L9202" t="str">
            <v>三类地区</v>
          </cell>
          <cell r="M9202"/>
          <cell r="N9202" t="str">
            <v>升级改造（提质改造）</v>
          </cell>
          <cell r="O9202" t="str">
            <v>仁山村</v>
          </cell>
          <cell r="P9202" t="str">
            <v>四级公路</v>
          </cell>
          <cell r="R9202" t="str">
            <v>3.5</v>
          </cell>
          <cell r="S9202" t="str">
            <v>4.5</v>
          </cell>
          <cell r="T9202" t="str">
            <v>无</v>
          </cell>
          <cell r="U9202">
            <v>0</v>
          </cell>
          <cell r="V9202">
            <v>1.53</v>
          </cell>
          <cell r="W9202">
            <v>1.53</v>
          </cell>
        </row>
        <row r="9203">
          <cell r="I9203" t="str">
            <v>大湾至万福亭连接路</v>
          </cell>
          <cell r="J9203" t="str">
            <v>1327F4311030061</v>
          </cell>
          <cell r="K9203" t="str">
            <v>新村与撤并村便捷连通</v>
          </cell>
          <cell r="L9203" t="str">
            <v>三类地区</v>
          </cell>
          <cell r="M9203"/>
          <cell r="N9203" t="str">
            <v>升级改造（提质改造）</v>
          </cell>
          <cell r="O9203" t="str">
            <v>大湾村</v>
          </cell>
          <cell r="P9203" t="str">
            <v>四级公路</v>
          </cell>
          <cell r="R9203" t="str">
            <v>3.5</v>
          </cell>
          <cell r="S9203" t="str">
            <v>4.5</v>
          </cell>
          <cell r="T9203" t="str">
            <v>无</v>
          </cell>
          <cell r="U9203">
            <v>0</v>
          </cell>
          <cell r="V9203">
            <v>3.35</v>
          </cell>
          <cell r="W9203">
            <v>3.35</v>
          </cell>
        </row>
        <row r="9204">
          <cell r="I9204" t="str">
            <v>董安桥至坪湖塘连接路</v>
          </cell>
          <cell r="J9204" t="str">
            <v>1327F4311030060</v>
          </cell>
          <cell r="K9204" t="str">
            <v>新村与撤并村便捷连通</v>
          </cell>
          <cell r="L9204" t="str">
            <v>三类地区</v>
          </cell>
          <cell r="M9204"/>
          <cell r="N9204" t="str">
            <v>升级改造（提质改造）</v>
          </cell>
          <cell r="O9204" t="str">
            <v>坪湖塘村</v>
          </cell>
          <cell r="P9204" t="str">
            <v>四级公路</v>
          </cell>
          <cell r="R9204" t="str">
            <v>3.5</v>
          </cell>
          <cell r="S9204" t="str">
            <v>4.5</v>
          </cell>
          <cell r="T9204" t="str">
            <v>无</v>
          </cell>
          <cell r="U9204">
            <v>0</v>
          </cell>
          <cell r="V9204">
            <v>1.06</v>
          </cell>
          <cell r="W9204">
            <v>1.06</v>
          </cell>
        </row>
        <row r="9205">
          <cell r="I9205" t="str">
            <v>华里至东村连接路</v>
          </cell>
          <cell r="J9205" t="str">
            <v>1327F4311030058</v>
          </cell>
          <cell r="K9205" t="str">
            <v>新村与撤并村便捷连通</v>
          </cell>
          <cell r="L9205" t="str">
            <v>三类地区</v>
          </cell>
          <cell r="M9205"/>
          <cell r="N9205" t="str">
            <v>升级改造（提质改造）</v>
          </cell>
          <cell r="O9205" t="str">
            <v>东村</v>
          </cell>
          <cell r="P9205" t="str">
            <v>四级公路</v>
          </cell>
          <cell r="R9205" t="str">
            <v>3.5</v>
          </cell>
          <cell r="S9205" t="str">
            <v>4.5</v>
          </cell>
          <cell r="T9205" t="str">
            <v>无</v>
          </cell>
          <cell r="U9205">
            <v>0</v>
          </cell>
          <cell r="V9205">
            <v>1.1100000000000001</v>
          </cell>
          <cell r="W9205">
            <v>1.1100000000000001</v>
          </cell>
        </row>
        <row r="9206">
          <cell r="I9206" t="str">
            <v>六牙市到陶家岭连接路</v>
          </cell>
          <cell r="J9206" t="str">
            <v>1327F4311030062</v>
          </cell>
          <cell r="K9206" t="str">
            <v>新村与撤并村便捷连通</v>
          </cell>
          <cell r="L9206" t="str">
            <v>三类地区</v>
          </cell>
          <cell r="M9206"/>
          <cell r="N9206" t="str">
            <v>升级改造（提质改造）</v>
          </cell>
          <cell r="O9206" t="str">
            <v>六牙市村</v>
          </cell>
          <cell r="P9206" t="str">
            <v>四级公路</v>
          </cell>
          <cell r="R9206" t="str">
            <v>3.5</v>
          </cell>
          <cell r="S9206" t="str">
            <v>4.5</v>
          </cell>
          <cell r="T9206" t="str">
            <v>无</v>
          </cell>
          <cell r="U9206">
            <v>0</v>
          </cell>
          <cell r="V9206">
            <v>1.69</v>
          </cell>
          <cell r="W9206">
            <v>1.69</v>
          </cell>
        </row>
        <row r="9207">
          <cell r="I9207" t="str">
            <v>社塘至田心连接路</v>
          </cell>
          <cell r="J9207" t="str">
            <v>1327F4311030065</v>
          </cell>
          <cell r="K9207" t="str">
            <v>新村与撤并村便捷连通</v>
          </cell>
          <cell r="L9207" t="str">
            <v>三类地区</v>
          </cell>
          <cell r="M9207"/>
          <cell r="N9207" t="str">
            <v>升级改造（提质改造）</v>
          </cell>
          <cell r="O9207" t="str">
            <v>社塘村</v>
          </cell>
          <cell r="P9207" t="str">
            <v>四级公路</v>
          </cell>
          <cell r="R9207" t="str">
            <v>3.5</v>
          </cell>
          <cell r="S9207" t="str">
            <v>4.5</v>
          </cell>
          <cell r="T9207" t="str">
            <v>无</v>
          </cell>
          <cell r="U9207">
            <v>0</v>
          </cell>
          <cell r="V9207">
            <v>0.41</v>
          </cell>
          <cell r="W9207">
            <v>0.41</v>
          </cell>
        </row>
        <row r="9208">
          <cell r="I9208" t="str">
            <v>同乐滩至八亩丘连接路</v>
          </cell>
          <cell r="J9208" t="str">
            <v>1327F4311030064</v>
          </cell>
          <cell r="K9208" t="str">
            <v>新村与撤并村便捷连通</v>
          </cell>
          <cell r="L9208" t="str">
            <v>三类地区</v>
          </cell>
          <cell r="M9208"/>
          <cell r="N9208" t="str">
            <v>升级改造（提质改造）</v>
          </cell>
          <cell r="O9208" t="str">
            <v>同乐滩村</v>
          </cell>
          <cell r="P9208" t="str">
            <v>四级公路</v>
          </cell>
          <cell r="R9208" t="str">
            <v>3.5</v>
          </cell>
          <cell r="S9208" t="str">
            <v>4.5</v>
          </cell>
          <cell r="T9208" t="str">
            <v>无</v>
          </cell>
          <cell r="U9208">
            <v>0</v>
          </cell>
          <cell r="V9208">
            <v>1.57</v>
          </cell>
          <cell r="W9208">
            <v>1.57</v>
          </cell>
        </row>
        <row r="9209">
          <cell r="I9209" t="str">
            <v>五里坪至庙山口连接路</v>
          </cell>
          <cell r="J9209" t="str">
            <v>1327F4311030066</v>
          </cell>
          <cell r="K9209" t="str">
            <v>新村与撤并村便捷连通</v>
          </cell>
          <cell r="L9209" t="str">
            <v>三类地区</v>
          </cell>
          <cell r="M9209"/>
          <cell r="N9209" t="str">
            <v>升级改造（提质改造）</v>
          </cell>
          <cell r="O9209" t="str">
            <v>红坝村</v>
          </cell>
          <cell r="P9209" t="str">
            <v>四级公路</v>
          </cell>
          <cell r="R9209" t="str">
            <v>3.5</v>
          </cell>
          <cell r="S9209" t="str">
            <v>4.5</v>
          </cell>
          <cell r="T9209" t="str">
            <v>无</v>
          </cell>
          <cell r="U9209">
            <v>0</v>
          </cell>
          <cell r="V9209">
            <v>1.31</v>
          </cell>
          <cell r="W9209">
            <v>1.31</v>
          </cell>
        </row>
        <row r="9210">
          <cell r="I9210" t="str">
            <v>新建至水口桥连接路</v>
          </cell>
          <cell r="J9210" t="str">
            <v>1327F4311030063</v>
          </cell>
          <cell r="K9210" t="str">
            <v>新村与撤并村便捷连通</v>
          </cell>
          <cell r="L9210" t="str">
            <v>三类地区</v>
          </cell>
          <cell r="M9210"/>
          <cell r="N9210" t="str">
            <v>升级改造（提质改造）</v>
          </cell>
          <cell r="O9210" t="str">
            <v>水口桥村</v>
          </cell>
          <cell r="P9210" t="str">
            <v>四级公路</v>
          </cell>
          <cell r="R9210" t="str">
            <v>3.5</v>
          </cell>
          <cell r="S9210" t="str">
            <v>4.5</v>
          </cell>
          <cell r="T9210" t="str">
            <v>无</v>
          </cell>
          <cell r="U9210">
            <v>0</v>
          </cell>
          <cell r="V9210">
            <v>2.7</v>
          </cell>
          <cell r="W9210">
            <v>2.7</v>
          </cell>
        </row>
        <row r="9211">
          <cell r="I9211" t="str">
            <v>阳山观到江边连接路</v>
          </cell>
          <cell r="J9211" t="str">
            <v>1327F4311030056</v>
          </cell>
          <cell r="K9211" t="str">
            <v>新村与撤并村便捷连通</v>
          </cell>
          <cell r="L9211" t="str">
            <v>三类地区</v>
          </cell>
          <cell r="M9211"/>
          <cell r="N9211" t="str">
            <v>升级改造（提质改造）</v>
          </cell>
          <cell r="O9211" t="str">
            <v>阳山观村</v>
          </cell>
          <cell r="P9211" t="str">
            <v>四级公路</v>
          </cell>
          <cell r="R9211" t="str">
            <v>3.5</v>
          </cell>
          <cell r="S9211" t="str">
            <v>4.5</v>
          </cell>
          <cell r="T9211" t="str">
            <v>无</v>
          </cell>
          <cell r="U9211">
            <v>0</v>
          </cell>
          <cell r="V9211">
            <v>1.83</v>
          </cell>
          <cell r="W9211">
            <v>1.83</v>
          </cell>
        </row>
        <row r="9212">
          <cell r="I9212" t="str">
            <v>竹山至堰井连接路</v>
          </cell>
          <cell r="J9212" t="str">
            <v>1327F4311030057</v>
          </cell>
          <cell r="K9212" t="str">
            <v>新村与撤并村便捷连通</v>
          </cell>
          <cell r="L9212" t="str">
            <v>三类地区</v>
          </cell>
          <cell r="M9212"/>
          <cell r="N9212" t="str">
            <v>升级改造（提质改造）</v>
          </cell>
          <cell r="O9212" t="str">
            <v>上岭桥村</v>
          </cell>
          <cell r="P9212" t="str">
            <v>四级公路</v>
          </cell>
          <cell r="R9212" t="str">
            <v>3.5</v>
          </cell>
          <cell r="S9212" t="str">
            <v>4.5</v>
          </cell>
          <cell r="T9212" t="str">
            <v>无</v>
          </cell>
          <cell r="U9212">
            <v>0</v>
          </cell>
          <cell r="V9212">
            <v>1.1599999999999999</v>
          </cell>
          <cell r="W9212">
            <v>1.1599999999999999</v>
          </cell>
        </row>
        <row r="9213">
          <cell r="I9213" t="str">
            <v>专冲至熟上町连接路</v>
          </cell>
          <cell r="J9213" t="str">
            <v>1327F4311030059</v>
          </cell>
          <cell r="K9213" t="str">
            <v>新村与撤并村便捷连通</v>
          </cell>
          <cell r="L9213" t="str">
            <v>三类地区</v>
          </cell>
          <cell r="M9213"/>
          <cell r="N9213" t="str">
            <v>升级改造（提质改造）</v>
          </cell>
          <cell r="O9213" t="str">
            <v>专冲村</v>
          </cell>
          <cell r="P9213" t="str">
            <v>四级公路</v>
          </cell>
          <cell r="R9213" t="str">
            <v>3.5</v>
          </cell>
          <cell r="S9213" t="str">
            <v>4.5</v>
          </cell>
          <cell r="T9213" t="str">
            <v>无</v>
          </cell>
          <cell r="U9213">
            <v>0</v>
          </cell>
          <cell r="V9213">
            <v>2.0299999999999998</v>
          </cell>
          <cell r="W9213">
            <v>2.0299999999999998</v>
          </cell>
        </row>
        <row r="9214">
          <cell r="I9214" t="str">
            <v>池塘铺至阳竹塘连接路</v>
          </cell>
          <cell r="J9214" t="str">
            <v>1327F4311030069</v>
          </cell>
          <cell r="K9214" t="str">
            <v>新村与撤并村便捷连通</v>
          </cell>
          <cell r="L9214" t="str">
            <v>三类地区</v>
          </cell>
          <cell r="M9214"/>
          <cell r="N9214" t="str">
            <v>升级改造（提质改造）</v>
          </cell>
          <cell r="O9214" t="str">
            <v>池塘铺村</v>
          </cell>
          <cell r="P9214" t="str">
            <v>四级公路</v>
          </cell>
          <cell r="R9214" t="str">
            <v>3.5</v>
          </cell>
          <cell r="S9214" t="str">
            <v>4.5</v>
          </cell>
          <cell r="T9214" t="str">
            <v>无</v>
          </cell>
          <cell r="U9214">
            <v>0</v>
          </cell>
          <cell r="V9214">
            <v>1.58</v>
          </cell>
          <cell r="W9214">
            <v>1.58</v>
          </cell>
        </row>
        <row r="9215">
          <cell r="I9215" t="str">
            <v>老埠头至大园山连接路</v>
          </cell>
          <cell r="J9215" t="str">
            <v>1327F4311030071</v>
          </cell>
          <cell r="K9215" t="str">
            <v>新村与撤并村便捷连通</v>
          </cell>
          <cell r="L9215" t="str">
            <v>三类地区</v>
          </cell>
          <cell r="M9215"/>
          <cell r="N9215" t="str">
            <v>升级改造（提质改造）</v>
          </cell>
          <cell r="O9215" t="str">
            <v>老埠头村</v>
          </cell>
          <cell r="P9215" t="str">
            <v>四级公路</v>
          </cell>
          <cell r="R9215" t="str">
            <v>3.5</v>
          </cell>
          <cell r="S9215" t="str">
            <v>4.5</v>
          </cell>
          <cell r="T9215" t="str">
            <v>无</v>
          </cell>
          <cell r="U9215">
            <v>0</v>
          </cell>
          <cell r="V9215">
            <v>1.01</v>
          </cell>
          <cell r="W9215">
            <v>1.01</v>
          </cell>
        </row>
        <row r="9216">
          <cell r="I9216" t="str">
            <v>零东圩至三龙塘连接路</v>
          </cell>
          <cell r="J9216" t="str">
            <v>1327F4311030068</v>
          </cell>
          <cell r="K9216" t="str">
            <v>新村与撤并村便捷连通</v>
          </cell>
          <cell r="L9216" t="str">
            <v>三类地区</v>
          </cell>
          <cell r="M9216"/>
          <cell r="N9216" t="str">
            <v>升级改造（提质改造）</v>
          </cell>
          <cell r="O9216" t="str">
            <v>零东圩村</v>
          </cell>
          <cell r="P9216" t="str">
            <v>四级公路</v>
          </cell>
          <cell r="R9216" t="str">
            <v>3.5</v>
          </cell>
          <cell r="S9216" t="str">
            <v>4.5</v>
          </cell>
          <cell r="T9216" t="str">
            <v>无</v>
          </cell>
          <cell r="U9216">
            <v>0</v>
          </cell>
          <cell r="V9216">
            <v>1.01</v>
          </cell>
          <cell r="W9216">
            <v>1.01</v>
          </cell>
        </row>
        <row r="9217">
          <cell r="I9217" t="str">
            <v>全福至小吉塘连接路</v>
          </cell>
          <cell r="J9217" t="str">
            <v>1327F4311030072</v>
          </cell>
          <cell r="K9217" t="str">
            <v>新村与撤并村便捷连通</v>
          </cell>
          <cell r="L9217" t="str">
            <v>三类地区</v>
          </cell>
          <cell r="M9217"/>
          <cell r="N9217" t="str">
            <v>升级改造（提质改造）</v>
          </cell>
          <cell r="O9217" t="str">
            <v>三联村</v>
          </cell>
          <cell r="P9217" t="str">
            <v>四级公路</v>
          </cell>
          <cell r="R9217" t="str">
            <v>3.5</v>
          </cell>
          <cell r="S9217" t="str">
            <v>4.5</v>
          </cell>
          <cell r="T9217" t="str">
            <v>无</v>
          </cell>
          <cell r="U9217">
            <v>0</v>
          </cell>
          <cell r="V9217">
            <v>2.61</v>
          </cell>
          <cell r="W9217">
            <v>2.61</v>
          </cell>
        </row>
        <row r="9218">
          <cell r="I9218" t="str">
            <v>桐子山至屋仔头连接路</v>
          </cell>
          <cell r="J9218" t="str">
            <v>1327F4311030070</v>
          </cell>
          <cell r="K9218" t="str">
            <v>新村与撤并村便捷连通</v>
          </cell>
          <cell r="L9218" t="str">
            <v>三类地区</v>
          </cell>
          <cell r="M9218"/>
          <cell r="N9218" t="str">
            <v>升级改造（提质改造）</v>
          </cell>
          <cell r="O9218" t="str">
            <v>红卫村</v>
          </cell>
          <cell r="P9218" t="str">
            <v>四级公路</v>
          </cell>
          <cell r="R9218" t="str">
            <v>3.5</v>
          </cell>
          <cell r="S9218" t="str">
            <v>4.5</v>
          </cell>
          <cell r="T9218" t="str">
            <v>无</v>
          </cell>
          <cell r="U9218">
            <v>0</v>
          </cell>
          <cell r="V9218">
            <v>1.62</v>
          </cell>
          <cell r="W9218">
            <v>1.62</v>
          </cell>
        </row>
        <row r="9219">
          <cell r="I9219" t="str">
            <v>曾家湾至钱家洲连接路</v>
          </cell>
          <cell r="J9219" t="str">
            <v>1327F4311030067</v>
          </cell>
          <cell r="K9219" t="str">
            <v>新村与撤并村便捷连通</v>
          </cell>
          <cell r="L9219" t="str">
            <v>三类地区</v>
          </cell>
          <cell r="M9219"/>
          <cell r="N9219" t="str">
            <v>升级改造（提质改造）</v>
          </cell>
          <cell r="O9219" t="str">
            <v>河东新村</v>
          </cell>
          <cell r="P9219" t="str">
            <v>四级公路</v>
          </cell>
          <cell r="R9219" t="str">
            <v>3.5</v>
          </cell>
          <cell r="S9219" t="str">
            <v>4.5</v>
          </cell>
          <cell r="T9219" t="str">
            <v>无</v>
          </cell>
          <cell r="U9219">
            <v>0</v>
          </cell>
          <cell r="V9219">
            <v>0.87</v>
          </cell>
          <cell r="W9219">
            <v>0.87</v>
          </cell>
        </row>
        <row r="9220">
          <cell r="I9220" t="str">
            <v>排山塘至伍家坪连接路</v>
          </cell>
          <cell r="J9220" t="str">
            <v>1327F4311030074</v>
          </cell>
          <cell r="K9220" t="str">
            <v>新村与撤并村便捷连通</v>
          </cell>
          <cell r="L9220" t="str">
            <v>三类地区</v>
          </cell>
          <cell r="M9220"/>
          <cell r="N9220" t="str">
            <v>升级改造（提质改造）</v>
          </cell>
          <cell r="O9220" t="str">
            <v>高溪市街道社区</v>
          </cell>
          <cell r="P9220" t="str">
            <v>四级公路</v>
          </cell>
          <cell r="R9220" t="str">
            <v>3.5</v>
          </cell>
          <cell r="S9220" t="str">
            <v>4.5</v>
          </cell>
          <cell r="T9220" t="str">
            <v>无</v>
          </cell>
          <cell r="U9220">
            <v>0</v>
          </cell>
          <cell r="V9220">
            <v>2.14</v>
          </cell>
          <cell r="W9220">
            <v>2.14</v>
          </cell>
        </row>
        <row r="9221">
          <cell r="I9221" t="str">
            <v>坪塘至枫木井连接路</v>
          </cell>
          <cell r="J9221" t="str">
            <v>1327F4311030073</v>
          </cell>
          <cell r="K9221" t="str">
            <v>新村与撤并村便捷连通</v>
          </cell>
          <cell r="L9221" t="str">
            <v>三类地区</v>
          </cell>
          <cell r="M9221"/>
          <cell r="N9221" t="str">
            <v>升级改造（提质改造）</v>
          </cell>
          <cell r="O9221" t="str">
            <v>坪塘村</v>
          </cell>
          <cell r="P9221" t="str">
            <v>四级公路</v>
          </cell>
          <cell r="R9221" t="str">
            <v>3.5</v>
          </cell>
          <cell r="S9221" t="str">
            <v>4.5</v>
          </cell>
          <cell r="T9221" t="str">
            <v>无</v>
          </cell>
          <cell r="U9221">
            <v>0</v>
          </cell>
          <cell r="V9221">
            <v>2.35</v>
          </cell>
          <cell r="W9221">
            <v>2.35</v>
          </cell>
        </row>
        <row r="9222">
          <cell r="I9222" t="str">
            <v>周家巷至大陂岩连接路</v>
          </cell>
          <cell r="J9222" t="str">
            <v>1327F4311030075</v>
          </cell>
          <cell r="K9222" t="str">
            <v>新村与撤并村便捷连通</v>
          </cell>
          <cell r="L9222" t="str">
            <v>三类地区</v>
          </cell>
          <cell r="M9222"/>
          <cell r="N9222" t="str">
            <v>升级改造（提质改造）</v>
          </cell>
          <cell r="O9222" t="str">
            <v>大陂岩村</v>
          </cell>
          <cell r="P9222" t="str">
            <v>四级公路</v>
          </cell>
          <cell r="R9222" t="str">
            <v>3.5</v>
          </cell>
          <cell r="S9222" t="str">
            <v>4.5</v>
          </cell>
          <cell r="T9222" t="str">
            <v>无</v>
          </cell>
          <cell r="U9222">
            <v>0</v>
          </cell>
          <cell r="V9222">
            <v>1.49</v>
          </cell>
          <cell r="W9222">
            <v>1.49</v>
          </cell>
        </row>
        <row r="9223">
          <cell r="I9223" t="str">
            <v>学校至腊子山连接路</v>
          </cell>
          <cell r="J9223" t="str">
            <v>1327F4311030076</v>
          </cell>
          <cell r="K9223" t="str">
            <v>新村与撤并村便捷连通</v>
          </cell>
          <cell r="L9223" t="str">
            <v>三类地区</v>
          </cell>
          <cell r="M9223"/>
          <cell r="N9223" t="str">
            <v>升级改造（提质改造）</v>
          </cell>
          <cell r="O9223" t="str">
            <v>普利桥社区</v>
          </cell>
          <cell r="P9223" t="str">
            <v>四级公路</v>
          </cell>
          <cell r="R9223" t="str">
            <v>3.5</v>
          </cell>
          <cell r="S9223" t="str">
            <v>4.5</v>
          </cell>
          <cell r="T9223" t="str">
            <v>无</v>
          </cell>
          <cell r="U9223">
            <v>0</v>
          </cell>
          <cell r="V9223">
            <v>1.65</v>
          </cell>
          <cell r="W9223">
            <v>1.65</v>
          </cell>
        </row>
        <row r="9224">
          <cell r="I9224" t="str">
            <v>八宝社区撤并村道路</v>
          </cell>
          <cell r="J9224" t="str">
            <v>1327F4311210140</v>
          </cell>
          <cell r="K9224" t="str">
            <v>新村与撤并村便捷连通</v>
          </cell>
          <cell r="L9224" t="str">
            <v>三类地区</v>
          </cell>
          <cell r="M9224"/>
          <cell r="N9224" t="str">
            <v>新建</v>
          </cell>
          <cell r="O9224" t="str">
            <v>八宝社区</v>
          </cell>
          <cell r="P9224" t="str">
            <v>无路</v>
          </cell>
          <cell r="R9224" t="str">
            <v>2</v>
          </cell>
          <cell r="S9224" t="str">
            <v>3.5</v>
          </cell>
          <cell r="T9224" t="str">
            <v>无</v>
          </cell>
          <cell r="U9224">
            <v>0</v>
          </cell>
          <cell r="V9224">
            <v>0.88400000000000001</v>
          </cell>
          <cell r="W9224">
            <v>0.88400000000000001</v>
          </cell>
        </row>
        <row r="9225">
          <cell r="I9225" t="str">
            <v>八甲湾村撤并村道路</v>
          </cell>
          <cell r="J9225" t="str">
            <v>1327F4311210083</v>
          </cell>
          <cell r="K9225" t="str">
            <v>新村与撤并村便捷连通</v>
          </cell>
          <cell r="L9225" t="str">
            <v>三类地区</v>
          </cell>
          <cell r="M9225"/>
          <cell r="N9225" t="str">
            <v>新建</v>
          </cell>
          <cell r="O9225" t="str">
            <v>八甲湾村</v>
          </cell>
          <cell r="P9225" t="str">
            <v>无路</v>
          </cell>
          <cell r="R9225" t="str">
            <v>2.5</v>
          </cell>
          <cell r="S9225" t="str">
            <v>3.5</v>
          </cell>
          <cell r="T9225" t="str">
            <v>无</v>
          </cell>
          <cell r="U9225">
            <v>0</v>
          </cell>
          <cell r="V9225">
            <v>0.36699999999999999</v>
          </cell>
          <cell r="W9225">
            <v>0.36699999999999999</v>
          </cell>
        </row>
        <row r="9226">
          <cell r="I9226" t="str">
            <v>八一堂村撤并村道路</v>
          </cell>
          <cell r="J9226" t="str">
            <v>1327F4311210159</v>
          </cell>
          <cell r="K9226" t="str">
            <v>新村与撤并村便捷连通</v>
          </cell>
          <cell r="L9226" t="str">
            <v>三类地区</v>
          </cell>
          <cell r="M9226"/>
          <cell r="N9226" t="str">
            <v>新建</v>
          </cell>
          <cell r="O9226" t="str">
            <v>八一堂村</v>
          </cell>
          <cell r="P9226" t="str">
            <v>无路</v>
          </cell>
          <cell r="R9226" t="str">
            <v>3</v>
          </cell>
          <cell r="S9226" t="str">
            <v>3.5</v>
          </cell>
          <cell r="T9226" t="str">
            <v>无</v>
          </cell>
          <cell r="U9226">
            <v>0</v>
          </cell>
          <cell r="V9226">
            <v>0.51</v>
          </cell>
          <cell r="W9226">
            <v>0.51</v>
          </cell>
        </row>
        <row r="9227">
          <cell r="I9227" t="str">
            <v>坝塘村撤并村道路</v>
          </cell>
          <cell r="J9227" t="str">
            <v>1327F4311210036</v>
          </cell>
          <cell r="K9227" t="str">
            <v>新村与撤并村便捷连通</v>
          </cell>
          <cell r="L9227" t="str">
            <v>三类地区</v>
          </cell>
          <cell r="M9227"/>
          <cell r="N9227" t="str">
            <v>新建</v>
          </cell>
          <cell r="O9227" t="str">
            <v>坝塘村</v>
          </cell>
          <cell r="R9227" t="str">
            <v>3</v>
          </cell>
          <cell r="S9227" t="str">
            <v>3.5</v>
          </cell>
          <cell r="T9227" t="str">
            <v>无</v>
          </cell>
          <cell r="U9227">
            <v>0</v>
          </cell>
          <cell r="V9227">
            <v>0.372</v>
          </cell>
          <cell r="W9227">
            <v>0.372</v>
          </cell>
        </row>
        <row r="9228">
          <cell r="I9228" t="str">
            <v>白合村撤并村道路（二期）</v>
          </cell>
          <cell r="J9228" t="str">
            <v>1327F4311210124</v>
          </cell>
          <cell r="K9228" t="str">
            <v>新村与撤并村便捷连通</v>
          </cell>
          <cell r="L9228" t="str">
            <v>三类地区</v>
          </cell>
          <cell r="M9228"/>
          <cell r="N9228" t="str">
            <v>新建</v>
          </cell>
          <cell r="O9228" t="str">
            <v>白合村</v>
          </cell>
          <cell r="P9228" t="str">
            <v>无路</v>
          </cell>
          <cell r="R9228" t="str">
            <v>2.5</v>
          </cell>
          <cell r="S9228" t="str">
            <v>3.5</v>
          </cell>
          <cell r="T9228" t="str">
            <v>无</v>
          </cell>
          <cell r="U9228">
            <v>0</v>
          </cell>
          <cell r="V9228">
            <v>1.2829999999999999</v>
          </cell>
          <cell r="W9228">
            <v>1.2829999999999999</v>
          </cell>
        </row>
        <row r="9229">
          <cell r="I9229" t="str">
            <v>白竹新村撤并村道路</v>
          </cell>
          <cell r="J9229" t="str">
            <v>1327F4311210095</v>
          </cell>
          <cell r="K9229" t="str">
            <v>新村与撤并村便捷连通</v>
          </cell>
          <cell r="L9229" t="str">
            <v>三类地区</v>
          </cell>
          <cell r="M9229"/>
          <cell r="N9229" t="str">
            <v>新建</v>
          </cell>
          <cell r="O9229" t="str">
            <v>白竹新村</v>
          </cell>
          <cell r="P9229" t="str">
            <v>无路</v>
          </cell>
          <cell r="R9229" t="str">
            <v>2</v>
          </cell>
          <cell r="S9229" t="str">
            <v>3.5</v>
          </cell>
          <cell r="T9229" t="str">
            <v>无</v>
          </cell>
          <cell r="U9229">
            <v>0</v>
          </cell>
          <cell r="V9229">
            <v>1.784</v>
          </cell>
          <cell r="W9229">
            <v>1.784</v>
          </cell>
        </row>
        <row r="9230">
          <cell r="I9230" t="str">
            <v>柏家新村撤并村道路</v>
          </cell>
          <cell r="J9230" t="str">
            <v>1327F4311210027</v>
          </cell>
          <cell r="K9230" t="str">
            <v>新村与撤并村便捷连通</v>
          </cell>
          <cell r="L9230" t="str">
            <v>三类地区</v>
          </cell>
          <cell r="M9230"/>
          <cell r="N9230" t="str">
            <v>新建</v>
          </cell>
          <cell r="O9230" t="str">
            <v>柏家新村</v>
          </cell>
          <cell r="P9230" t="str">
            <v>无路</v>
          </cell>
          <cell r="R9230" t="str">
            <v>2.5</v>
          </cell>
          <cell r="S9230" t="str">
            <v>3.5</v>
          </cell>
          <cell r="T9230" t="str">
            <v>无</v>
          </cell>
          <cell r="U9230">
            <v>0</v>
          </cell>
          <cell r="V9230">
            <v>1.9490000000000001</v>
          </cell>
          <cell r="W9230">
            <v>1.9490000000000001</v>
          </cell>
        </row>
        <row r="9231">
          <cell r="I9231" t="str">
            <v>板桥村撤并村道路</v>
          </cell>
          <cell r="J9231" t="str">
            <v>1327F4311210033</v>
          </cell>
          <cell r="K9231" t="str">
            <v>新村与撤并村便捷连通</v>
          </cell>
          <cell r="L9231" t="str">
            <v>三类地区</v>
          </cell>
          <cell r="M9231"/>
          <cell r="N9231" t="str">
            <v>新建</v>
          </cell>
          <cell r="O9231" t="str">
            <v>板桥村</v>
          </cell>
          <cell r="P9231" t="str">
            <v>无路</v>
          </cell>
          <cell r="R9231" t="str">
            <v>3</v>
          </cell>
          <cell r="S9231" t="str">
            <v>3.5</v>
          </cell>
          <cell r="T9231" t="str">
            <v>无</v>
          </cell>
          <cell r="U9231">
            <v>0</v>
          </cell>
          <cell r="V9231">
            <v>0.28299999999999997</v>
          </cell>
          <cell r="W9231">
            <v>0.28299999999999997</v>
          </cell>
        </row>
        <row r="9232">
          <cell r="I9232" t="str">
            <v>侧树坪村撤并村道路</v>
          </cell>
          <cell r="J9232" t="str">
            <v>1327F4311210106</v>
          </cell>
          <cell r="K9232" t="str">
            <v>新村与撤并村便捷连通</v>
          </cell>
          <cell r="L9232" t="str">
            <v>三类地区</v>
          </cell>
          <cell r="M9232"/>
          <cell r="N9232" t="str">
            <v>新建</v>
          </cell>
          <cell r="O9232" t="str">
            <v>侧树坪村</v>
          </cell>
          <cell r="P9232" t="str">
            <v>无路</v>
          </cell>
          <cell r="R9232" t="str">
            <v>3</v>
          </cell>
          <cell r="S9232" t="str">
            <v>3.5</v>
          </cell>
          <cell r="T9232" t="str">
            <v>无</v>
          </cell>
          <cell r="U9232">
            <v>0</v>
          </cell>
          <cell r="V9232">
            <v>0.84799999999999998</v>
          </cell>
          <cell r="W9232">
            <v>0.84799999999999998</v>
          </cell>
        </row>
        <row r="9233">
          <cell r="I9233" t="str">
            <v>长冲村撤并村道路</v>
          </cell>
          <cell r="J9233" t="str">
            <v>1327F4311210081</v>
          </cell>
          <cell r="K9233" t="str">
            <v>新村与撤并村便捷连通</v>
          </cell>
          <cell r="L9233" t="str">
            <v>三类地区</v>
          </cell>
          <cell r="M9233"/>
          <cell r="N9233" t="str">
            <v>新建</v>
          </cell>
          <cell r="O9233" t="str">
            <v>长冲村</v>
          </cell>
          <cell r="P9233" t="str">
            <v>无路</v>
          </cell>
          <cell r="R9233" t="str">
            <v>2.5</v>
          </cell>
          <cell r="S9233" t="str">
            <v>3.5</v>
          </cell>
          <cell r="T9233" t="str">
            <v>无</v>
          </cell>
          <cell r="U9233">
            <v>0</v>
          </cell>
          <cell r="V9233">
            <v>1.0129999999999999</v>
          </cell>
          <cell r="W9233">
            <v>1.0129999999999999</v>
          </cell>
        </row>
        <row r="9234">
          <cell r="I9234" t="str">
            <v>朝主山村撤并村道路</v>
          </cell>
          <cell r="J9234" t="str">
            <v>1327F4311210103</v>
          </cell>
          <cell r="K9234" t="str">
            <v>新村与撤并村便捷连通</v>
          </cell>
          <cell r="L9234" t="str">
            <v>三类地区</v>
          </cell>
          <cell r="M9234"/>
          <cell r="N9234" t="str">
            <v>新建</v>
          </cell>
          <cell r="O9234" t="str">
            <v>朝主山村</v>
          </cell>
          <cell r="P9234" t="str">
            <v>无路</v>
          </cell>
          <cell r="R9234" t="str">
            <v>3</v>
          </cell>
          <cell r="S9234" t="str">
            <v>3.5</v>
          </cell>
          <cell r="T9234" t="str">
            <v>无</v>
          </cell>
          <cell r="U9234">
            <v>0</v>
          </cell>
          <cell r="V9234">
            <v>0.71</v>
          </cell>
          <cell r="W9234">
            <v>0.71</v>
          </cell>
        </row>
        <row r="9235">
          <cell r="I9235" t="str">
            <v>城南陡村撤并村道路</v>
          </cell>
          <cell r="J9235" t="str">
            <v>1327F4311210216</v>
          </cell>
          <cell r="K9235" t="str">
            <v>新村与撤并村便捷连通</v>
          </cell>
          <cell r="L9235" t="str">
            <v>三类地区</v>
          </cell>
          <cell r="M9235"/>
          <cell r="N9235" t="str">
            <v>新建</v>
          </cell>
          <cell r="O9235" t="str">
            <v>城南陡村</v>
          </cell>
          <cell r="P9235" t="str">
            <v>无路</v>
          </cell>
          <cell r="R9235" t="str">
            <v>3</v>
          </cell>
          <cell r="S9235" t="str">
            <v>3.5</v>
          </cell>
          <cell r="T9235" t="str">
            <v>无</v>
          </cell>
          <cell r="U9235">
            <v>0</v>
          </cell>
          <cell r="V9235">
            <v>0.746</v>
          </cell>
          <cell r="W9235">
            <v>0.746</v>
          </cell>
        </row>
        <row r="9236">
          <cell r="I9236" t="str">
            <v>成柿村撤并村道路</v>
          </cell>
          <cell r="J9236" t="str">
            <v>1327F4311210004</v>
          </cell>
          <cell r="K9236" t="str">
            <v>新村与撤并村便捷连通</v>
          </cell>
          <cell r="L9236" t="str">
            <v>三类地区</v>
          </cell>
          <cell r="M9236"/>
          <cell r="N9236" t="str">
            <v>新建</v>
          </cell>
          <cell r="O9236" t="str">
            <v>成柿村</v>
          </cell>
          <cell r="P9236" t="str">
            <v>无路</v>
          </cell>
          <cell r="R9236" t="str">
            <v>3</v>
          </cell>
          <cell r="S9236" t="str">
            <v>3.5</v>
          </cell>
          <cell r="T9236" t="str">
            <v>无</v>
          </cell>
          <cell r="U9236">
            <v>0</v>
          </cell>
          <cell r="V9236">
            <v>0.19500000000000001</v>
          </cell>
          <cell r="W9236">
            <v>0.19500000000000001</v>
          </cell>
        </row>
        <row r="9237">
          <cell r="I9237" t="str">
            <v>赤塘村撤并村道路</v>
          </cell>
          <cell r="J9237" t="str">
            <v>1327F4311210132</v>
          </cell>
          <cell r="K9237" t="str">
            <v>新村与撤并村便捷连通</v>
          </cell>
          <cell r="L9237" t="str">
            <v>三类地区</v>
          </cell>
          <cell r="M9237"/>
          <cell r="N9237" t="str">
            <v>新建</v>
          </cell>
          <cell r="O9237" t="str">
            <v>赤塘村</v>
          </cell>
          <cell r="P9237" t="str">
            <v>无路</v>
          </cell>
          <cell r="R9237" t="str">
            <v>2.5</v>
          </cell>
          <cell r="S9237" t="str">
            <v>3.5</v>
          </cell>
          <cell r="T9237" t="str">
            <v>无</v>
          </cell>
          <cell r="U9237">
            <v>0</v>
          </cell>
          <cell r="V9237">
            <v>0.71599999999999997</v>
          </cell>
          <cell r="W9237">
            <v>0.71599999999999997</v>
          </cell>
        </row>
        <row r="9238">
          <cell r="I9238" t="str">
            <v>慈源新村撤并村道路</v>
          </cell>
          <cell r="J9238" t="str">
            <v>1327F4311210053</v>
          </cell>
          <cell r="K9238" t="str">
            <v>新村与撤并村便捷连通</v>
          </cell>
          <cell r="L9238" t="str">
            <v>三类地区</v>
          </cell>
          <cell r="M9238"/>
          <cell r="N9238" t="str">
            <v>新建</v>
          </cell>
          <cell r="O9238" t="str">
            <v>慈源新村</v>
          </cell>
          <cell r="P9238" t="str">
            <v>无路</v>
          </cell>
          <cell r="R9238" t="str">
            <v>3</v>
          </cell>
          <cell r="S9238" t="str">
            <v>3.5</v>
          </cell>
          <cell r="T9238" t="str">
            <v>无</v>
          </cell>
          <cell r="U9238">
            <v>0</v>
          </cell>
          <cell r="V9238">
            <v>0.72499999999999998</v>
          </cell>
          <cell r="W9238">
            <v>0.72499999999999998</v>
          </cell>
        </row>
        <row r="9239">
          <cell r="I9239" t="str">
            <v>搭洲村撤并村道路</v>
          </cell>
          <cell r="J9239" t="str">
            <v>1327F4311210015</v>
          </cell>
          <cell r="K9239" t="str">
            <v>新村与撤并村便捷连通</v>
          </cell>
          <cell r="L9239" t="str">
            <v>三类地区</v>
          </cell>
          <cell r="M9239"/>
          <cell r="N9239" t="str">
            <v>新建</v>
          </cell>
          <cell r="O9239" t="str">
            <v>搭洲村</v>
          </cell>
          <cell r="P9239" t="str">
            <v>无路</v>
          </cell>
          <cell r="R9239" t="str">
            <v>3</v>
          </cell>
          <cell r="S9239" t="str">
            <v>3.5</v>
          </cell>
          <cell r="T9239" t="str">
            <v>无</v>
          </cell>
          <cell r="U9239">
            <v>0</v>
          </cell>
          <cell r="V9239">
            <v>0.47299999999999998</v>
          </cell>
          <cell r="W9239">
            <v>0.47299999999999998</v>
          </cell>
        </row>
        <row r="9240">
          <cell r="I9240" t="str">
            <v>大泉湾村撤并村道路</v>
          </cell>
          <cell r="J9240" t="str">
            <v>1327F4311210188</v>
          </cell>
          <cell r="K9240" t="str">
            <v>新村与撤并村便捷连通</v>
          </cell>
          <cell r="L9240" t="str">
            <v>三类地区</v>
          </cell>
          <cell r="M9240"/>
          <cell r="N9240" t="str">
            <v>新建</v>
          </cell>
          <cell r="O9240" t="str">
            <v>大泉湾村</v>
          </cell>
          <cell r="P9240" t="str">
            <v>无路</v>
          </cell>
          <cell r="R9240" t="str">
            <v>2.5</v>
          </cell>
          <cell r="S9240" t="str">
            <v>3.5</v>
          </cell>
          <cell r="T9240" t="str">
            <v>无</v>
          </cell>
          <cell r="U9240">
            <v>0</v>
          </cell>
          <cell r="V9240">
            <v>0.77700000000000002</v>
          </cell>
          <cell r="W9240">
            <v>0.77700000000000002</v>
          </cell>
        </row>
        <row r="9241">
          <cell r="I9241" t="str">
            <v>大书村撤并村道路</v>
          </cell>
          <cell r="J9241" t="str">
            <v>1327F4311210100</v>
          </cell>
          <cell r="K9241" t="str">
            <v>新村与撤并村便捷连通</v>
          </cell>
          <cell r="L9241" t="str">
            <v>三类地区</v>
          </cell>
          <cell r="M9241"/>
          <cell r="N9241" t="str">
            <v>新建</v>
          </cell>
          <cell r="O9241" t="str">
            <v>大书村</v>
          </cell>
          <cell r="P9241" t="str">
            <v>无路</v>
          </cell>
          <cell r="R9241" t="str">
            <v>3</v>
          </cell>
          <cell r="S9241" t="str">
            <v>3.5</v>
          </cell>
          <cell r="T9241" t="str">
            <v>无</v>
          </cell>
          <cell r="U9241">
            <v>0</v>
          </cell>
          <cell r="V9241">
            <v>0.25700000000000001</v>
          </cell>
          <cell r="W9241">
            <v>0.25700000000000001</v>
          </cell>
        </row>
        <row r="9242">
          <cell r="I9242" t="str">
            <v>大源村撤并村道路（二期）</v>
          </cell>
          <cell r="J9242" t="str">
            <v>1327F4311210142</v>
          </cell>
          <cell r="K9242" t="str">
            <v>新村与撤并村便捷连通</v>
          </cell>
          <cell r="L9242" t="str">
            <v>三类地区</v>
          </cell>
          <cell r="M9242"/>
          <cell r="N9242" t="str">
            <v>新建</v>
          </cell>
          <cell r="O9242" t="str">
            <v>大源村</v>
          </cell>
          <cell r="P9242" t="str">
            <v>无路</v>
          </cell>
          <cell r="R9242" t="str">
            <v>3</v>
          </cell>
          <cell r="S9242" t="str">
            <v>3.5</v>
          </cell>
          <cell r="T9242" t="str">
            <v>无</v>
          </cell>
          <cell r="U9242">
            <v>0</v>
          </cell>
          <cell r="V9242">
            <v>0.378</v>
          </cell>
          <cell r="W9242">
            <v>0.378</v>
          </cell>
        </row>
        <row r="9243">
          <cell r="I9243" t="str">
            <v>大源村撤并村道路（一期）</v>
          </cell>
          <cell r="J9243" t="str">
            <v>1327F4311210138</v>
          </cell>
          <cell r="K9243" t="str">
            <v>新村与撤并村便捷连通</v>
          </cell>
          <cell r="L9243" t="str">
            <v>三类地区</v>
          </cell>
          <cell r="M9243"/>
          <cell r="N9243" t="str">
            <v>新建</v>
          </cell>
          <cell r="O9243" t="str">
            <v>大源村</v>
          </cell>
          <cell r="P9243" t="str">
            <v>无路</v>
          </cell>
          <cell r="R9243" t="str">
            <v>3</v>
          </cell>
          <cell r="S9243" t="str">
            <v>3.5</v>
          </cell>
          <cell r="T9243" t="str">
            <v>无</v>
          </cell>
          <cell r="U9243">
            <v>0</v>
          </cell>
          <cell r="V9243">
            <v>1.8520000000000001</v>
          </cell>
          <cell r="W9243">
            <v>1.8520000000000001</v>
          </cell>
        </row>
        <row r="9244">
          <cell r="I9244" t="str">
            <v>到福桥村撤并村道路</v>
          </cell>
          <cell r="J9244" t="str">
            <v>1327F4311210196</v>
          </cell>
          <cell r="K9244" t="str">
            <v>新村与撤并村便捷连通</v>
          </cell>
          <cell r="L9244" t="str">
            <v>三类地区</v>
          </cell>
          <cell r="M9244"/>
          <cell r="N9244" t="str">
            <v>新建</v>
          </cell>
          <cell r="O9244" t="str">
            <v>到福桥村</v>
          </cell>
          <cell r="P9244" t="str">
            <v>无路</v>
          </cell>
          <cell r="R9244" t="str">
            <v>2.5</v>
          </cell>
          <cell r="S9244" t="str">
            <v>3.5</v>
          </cell>
          <cell r="T9244" t="str">
            <v>无</v>
          </cell>
          <cell r="U9244">
            <v>0</v>
          </cell>
          <cell r="V9244">
            <v>1.9450000000000001</v>
          </cell>
          <cell r="W9244">
            <v>1.9450000000000001</v>
          </cell>
        </row>
        <row r="9245">
          <cell r="I9245" t="str">
            <v>滴水村撤并村道路</v>
          </cell>
          <cell r="J9245" t="str">
            <v>1327F4311210028</v>
          </cell>
          <cell r="K9245" t="str">
            <v>新村与撤并村便捷连通</v>
          </cell>
          <cell r="L9245" t="str">
            <v>三类地区</v>
          </cell>
          <cell r="M9245"/>
          <cell r="N9245" t="str">
            <v>新建</v>
          </cell>
          <cell r="O9245" t="str">
            <v>滴水村</v>
          </cell>
          <cell r="P9245" t="str">
            <v>无路</v>
          </cell>
          <cell r="R9245" t="str">
            <v>3</v>
          </cell>
          <cell r="S9245" t="str">
            <v>3.5</v>
          </cell>
          <cell r="T9245" t="str">
            <v>无</v>
          </cell>
          <cell r="U9245">
            <v>0</v>
          </cell>
          <cell r="V9245">
            <v>0.33</v>
          </cell>
          <cell r="W9245">
            <v>0.33</v>
          </cell>
        </row>
        <row r="9246">
          <cell r="I9246" t="str">
            <v>东泉村撤并村道路</v>
          </cell>
          <cell r="J9246" t="str">
            <v>1327F4311210097</v>
          </cell>
          <cell r="K9246" t="str">
            <v>新村与撤并村便捷连通</v>
          </cell>
          <cell r="L9246" t="str">
            <v>三类地区</v>
          </cell>
          <cell r="M9246"/>
          <cell r="N9246" t="str">
            <v>新建</v>
          </cell>
          <cell r="O9246" t="str">
            <v>东泉村</v>
          </cell>
          <cell r="P9246" t="str">
            <v>无路</v>
          </cell>
          <cell r="R9246" t="str">
            <v>3</v>
          </cell>
          <cell r="S9246" t="str">
            <v>3.5</v>
          </cell>
          <cell r="T9246" t="str">
            <v>无</v>
          </cell>
          <cell r="U9246">
            <v>0</v>
          </cell>
          <cell r="V9246">
            <v>0.625</v>
          </cell>
          <cell r="W9246">
            <v>0.625</v>
          </cell>
        </row>
        <row r="9247">
          <cell r="I9247" t="str">
            <v>东洲桥村撤并村道路</v>
          </cell>
          <cell r="J9247" t="str">
            <v>1327F4311210009</v>
          </cell>
          <cell r="K9247" t="str">
            <v>新村与撤并村便捷连通</v>
          </cell>
          <cell r="L9247" t="str">
            <v>三类地区</v>
          </cell>
          <cell r="M9247"/>
          <cell r="N9247" t="str">
            <v>新建</v>
          </cell>
          <cell r="O9247" t="str">
            <v>东洲桥村</v>
          </cell>
          <cell r="P9247" t="str">
            <v>无路</v>
          </cell>
          <cell r="R9247" t="str">
            <v>2.5</v>
          </cell>
          <cell r="S9247" t="str">
            <v>3.5</v>
          </cell>
          <cell r="T9247" t="str">
            <v>无</v>
          </cell>
          <cell r="U9247">
            <v>0</v>
          </cell>
          <cell r="V9247">
            <v>0.44400000000000001</v>
          </cell>
          <cell r="W9247">
            <v>0.44400000000000001</v>
          </cell>
        </row>
        <row r="9248">
          <cell r="I9248" t="str">
            <v>董家埠村撤并村道路</v>
          </cell>
          <cell r="J9248" t="str">
            <v>1327F4311210107</v>
          </cell>
          <cell r="K9248" t="str">
            <v>新村与撤并村便捷连通</v>
          </cell>
          <cell r="L9248" t="str">
            <v>三类地区</v>
          </cell>
          <cell r="M9248"/>
          <cell r="N9248" t="str">
            <v>新建</v>
          </cell>
          <cell r="O9248" t="str">
            <v>董家埠村</v>
          </cell>
          <cell r="P9248" t="str">
            <v>无路</v>
          </cell>
          <cell r="R9248" t="str">
            <v>3</v>
          </cell>
          <cell r="S9248" t="str">
            <v>3.5</v>
          </cell>
          <cell r="T9248" t="str">
            <v>无</v>
          </cell>
          <cell r="U9248">
            <v>0</v>
          </cell>
          <cell r="V9248">
            <v>0.29899999999999999</v>
          </cell>
          <cell r="W9248">
            <v>0.29899999999999999</v>
          </cell>
        </row>
        <row r="9249">
          <cell r="I9249" t="str">
            <v>多喜塘村2撤并村道路</v>
          </cell>
          <cell r="J9249" t="str">
            <v>1327F4311210111</v>
          </cell>
          <cell r="K9249" t="str">
            <v>新村与撤并村便捷连通</v>
          </cell>
          <cell r="L9249" t="str">
            <v>三类地区</v>
          </cell>
          <cell r="M9249"/>
          <cell r="N9249" t="str">
            <v>新建</v>
          </cell>
          <cell r="O9249" t="str">
            <v>多喜塘村</v>
          </cell>
          <cell r="P9249" t="str">
            <v>无路</v>
          </cell>
          <cell r="R9249" t="str">
            <v>3</v>
          </cell>
          <cell r="S9249" t="str">
            <v>3.5</v>
          </cell>
          <cell r="T9249" t="str">
            <v>无</v>
          </cell>
          <cell r="U9249">
            <v>0</v>
          </cell>
          <cell r="V9249">
            <v>0.158</v>
          </cell>
          <cell r="W9249">
            <v>0.158</v>
          </cell>
        </row>
        <row r="9250">
          <cell r="I9250" t="str">
            <v>多喜塘村撤并村道路</v>
          </cell>
          <cell r="J9250" t="str">
            <v>1327F4311210110</v>
          </cell>
          <cell r="K9250" t="str">
            <v>新村与撤并村便捷连通</v>
          </cell>
          <cell r="L9250" t="str">
            <v>三类地区</v>
          </cell>
          <cell r="M9250"/>
          <cell r="N9250" t="str">
            <v>新建</v>
          </cell>
          <cell r="O9250" t="str">
            <v>多喜塘村</v>
          </cell>
          <cell r="P9250" t="str">
            <v>无路</v>
          </cell>
          <cell r="R9250" t="str">
            <v>3</v>
          </cell>
          <cell r="S9250" t="str">
            <v>3.5</v>
          </cell>
          <cell r="T9250" t="str">
            <v>无</v>
          </cell>
          <cell r="U9250">
            <v>0</v>
          </cell>
          <cell r="V9250">
            <v>0.161</v>
          </cell>
          <cell r="W9250">
            <v>0.161</v>
          </cell>
        </row>
        <row r="9251">
          <cell r="I9251" t="str">
            <v>丰江村撤并村道路</v>
          </cell>
          <cell r="J9251" t="str">
            <v>1327F4311210197</v>
          </cell>
          <cell r="K9251" t="str">
            <v>新村与撤并村便捷连通</v>
          </cell>
          <cell r="L9251" t="str">
            <v>三类地区</v>
          </cell>
          <cell r="M9251"/>
          <cell r="N9251" t="str">
            <v>新建</v>
          </cell>
          <cell r="O9251" t="str">
            <v>丰江村</v>
          </cell>
          <cell r="P9251" t="str">
            <v>无路</v>
          </cell>
          <cell r="R9251" t="str">
            <v>2.5</v>
          </cell>
          <cell r="S9251" t="str">
            <v>3.5</v>
          </cell>
          <cell r="T9251" t="str">
            <v>无</v>
          </cell>
          <cell r="U9251">
            <v>0</v>
          </cell>
          <cell r="V9251">
            <v>0.627</v>
          </cell>
          <cell r="W9251">
            <v>0.627</v>
          </cell>
        </row>
        <row r="9252">
          <cell r="I9252" t="str">
            <v>凤凰村撤并村道路</v>
          </cell>
          <cell r="J9252" t="str">
            <v>1327F4311210101</v>
          </cell>
          <cell r="K9252" t="str">
            <v>新村与撤并村便捷连通</v>
          </cell>
          <cell r="L9252" t="str">
            <v>三类地区</v>
          </cell>
          <cell r="M9252"/>
          <cell r="N9252" t="str">
            <v>新建</v>
          </cell>
          <cell r="O9252" t="str">
            <v>凤凰村</v>
          </cell>
          <cell r="P9252" t="str">
            <v>无路</v>
          </cell>
          <cell r="R9252" t="str">
            <v>3</v>
          </cell>
          <cell r="S9252" t="str">
            <v>3.5</v>
          </cell>
          <cell r="T9252" t="str">
            <v>无</v>
          </cell>
          <cell r="U9252">
            <v>0</v>
          </cell>
          <cell r="V9252">
            <v>2.6349999999999998</v>
          </cell>
          <cell r="W9252">
            <v>2.6349999999999998</v>
          </cell>
        </row>
        <row r="9253">
          <cell r="I9253" t="str">
            <v>福庆村撤并村道路</v>
          </cell>
          <cell r="J9253" t="str">
            <v>1327F4311210034</v>
          </cell>
          <cell r="K9253" t="str">
            <v>新村与撤并村便捷连通</v>
          </cell>
          <cell r="L9253" t="str">
            <v>三类地区</v>
          </cell>
          <cell r="M9253"/>
          <cell r="N9253" t="str">
            <v>新建</v>
          </cell>
          <cell r="O9253" t="str">
            <v>福庆村</v>
          </cell>
          <cell r="P9253" t="str">
            <v>无路</v>
          </cell>
          <cell r="R9253" t="str">
            <v>3</v>
          </cell>
          <cell r="S9253" t="str">
            <v>3.5</v>
          </cell>
          <cell r="T9253" t="str">
            <v>无</v>
          </cell>
          <cell r="U9253">
            <v>0</v>
          </cell>
          <cell r="V9253">
            <v>0.83599999999999997</v>
          </cell>
          <cell r="W9253">
            <v>0.83599999999999997</v>
          </cell>
        </row>
        <row r="9254">
          <cell r="I9254" t="str">
            <v>福星村撤并村道路</v>
          </cell>
          <cell r="J9254" t="str">
            <v>1327F4311210125</v>
          </cell>
          <cell r="K9254" t="str">
            <v>新村与撤并村便捷连通</v>
          </cell>
          <cell r="L9254" t="str">
            <v>三类地区</v>
          </cell>
          <cell r="M9254"/>
          <cell r="N9254" t="str">
            <v>新建</v>
          </cell>
          <cell r="O9254" t="str">
            <v>福星村</v>
          </cell>
          <cell r="P9254" t="str">
            <v>无路</v>
          </cell>
          <cell r="R9254" t="str">
            <v>2.5</v>
          </cell>
          <cell r="S9254" t="str">
            <v>3.5</v>
          </cell>
          <cell r="T9254" t="str">
            <v>无</v>
          </cell>
          <cell r="U9254">
            <v>0</v>
          </cell>
          <cell r="V9254">
            <v>0.17599999999999999</v>
          </cell>
          <cell r="W9254">
            <v>0.17599999999999999</v>
          </cell>
        </row>
        <row r="9255">
          <cell r="I9255" t="str">
            <v>公平村撤并村道路</v>
          </cell>
          <cell r="J9255" t="str">
            <v>1327F4311210211</v>
          </cell>
          <cell r="K9255" t="str">
            <v>新村与撤并村便捷连通</v>
          </cell>
          <cell r="L9255" t="str">
            <v>三类地区</v>
          </cell>
          <cell r="M9255"/>
          <cell r="N9255" t="str">
            <v>新建</v>
          </cell>
          <cell r="O9255" t="str">
            <v>公平村</v>
          </cell>
          <cell r="P9255" t="str">
            <v>无路</v>
          </cell>
          <cell r="R9255" t="str">
            <v>3</v>
          </cell>
          <cell r="S9255" t="str">
            <v>3.5</v>
          </cell>
          <cell r="T9255" t="str">
            <v>无</v>
          </cell>
          <cell r="U9255">
            <v>0</v>
          </cell>
          <cell r="V9255">
            <v>1.42</v>
          </cell>
          <cell r="W9255">
            <v>1.42</v>
          </cell>
        </row>
        <row r="9256">
          <cell r="I9256" t="str">
            <v>官益村撤并村道路（二期）</v>
          </cell>
          <cell r="J9256" t="str">
            <v>1327F4311210076</v>
          </cell>
          <cell r="K9256" t="str">
            <v>新村与撤并村便捷连通</v>
          </cell>
          <cell r="L9256" t="str">
            <v>三类地区</v>
          </cell>
          <cell r="M9256"/>
          <cell r="N9256" t="str">
            <v>新建</v>
          </cell>
          <cell r="O9256" t="str">
            <v>官益村</v>
          </cell>
          <cell r="P9256" t="str">
            <v>无路</v>
          </cell>
          <cell r="R9256" t="str">
            <v>3</v>
          </cell>
          <cell r="S9256" t="str">
            <v>3.5</v>
          </cell>
          <cell r="T9256" t="str">
            <v>无</v>
          </cell>
          <cell r="U9256">
            <v>0</v>
          </cell>
          <cell r="V9256">
            <v>0.4</v>
          </cell>
          <cell r="W9256">
            <v>0.4</v>
          </cell>
        </row>
        <row r="9257">
          <cell r="I9257" t="str">
            <v>官益村撤并村道路（一期）</v>
          </cell>
          <cell r="J9257" t="str">
            <v>1327F4311210075</v>
          </cell>
          <cell r="K9257" t="str">
            <v>新村与撤并村便捷连通</v>
          </cell>
          <cell r="L9257" t="str">
            <v>三类地区</v>
          </cell>
          <cell r="M9257"/>
          <cell r="N9257" t="str">
            <v>新建</v>
          </cell>
          <cell r="O9257" t="str">
            <v>官益村</v>
          </cell>
          <cell r="P9257" t="str">
            <v>无路</v>
          </cell>
          <cell r="R9257" t="str">
            <v>3</v>
          </cell>
          <cell r="S9257" t="str">
            <v>3.5</v>
          </cell>
          <cell r="T9257" t="str">
            <v>无</v>
          </cell>
          <cell r="U9257">
            <v>0</v>
          </cell>
          <cell r="V9257">
            <v>0.63</v>
          </cell>
          <cell r="W9257">
            <v>0.63</v>
          </cell>
        </row>
        <row r="9258">
          <cell r="I9258" t="str">
            <v>龟山村撤并村道路</v>
          </cell>
          <cell r="J9258" t="str">
            <v>1327F4311210169</v>
          </cell>
          <cell r="K9258" t="str">
            <v>新村与撤并村便捷连通</v>
          </cell>
          <cell r="L9258" t="str">
            <v>三类地区</v>
          </cell>
          <cell r="M9258"/>
          <cell r="N9258" t="str">
            <v>新建</v>
          </cell>
          <cell r="O9258" t="str">
            <v>龟山村</v>
          </cell>
          <cell r="P9258" t="str">
            <v>无路</v>
          </cell>
          <cell r="R9258" t="str">
            <v>2.5</v>
          </cell>
          <cell r="S9258" t="str">
            <v>3.5</v>
          </cell>
          <cell r="T9258" t="str">
            <v>无</v>
          </cell>
          <cell r="U9258">
            <v>0</v>
          </cell>
          <cell r="V9258">
            <v>0.56599999999999995</v>
          </cell>
          <cell r="W9258">
            <v>0.56599999999999995</v>
          </cell>
        </row>
        <row r="9259">
          <cell r="I9259" t="str">
            <v>豪联玉村撤并村道路</v>
          </cell>
          <cell r="J9259" t="str">
            <v>1327F4311210082</v>
          </cell>
          <cell r="K9259" t="str">
            <v>新村与撤并村便捷连通</v>
          </cell>
          <cell r="L9259" t="str">
            <v>三类地区</v>
          </cell>
          <cell r="M9259"/>
          <cell r="N9259" t="str">
            <v>新建</v>
          </cell>
          <cell r="O9259" t="str">
            <v>豪联玉村</v>
          </cell>
          <cell r="P9259" t="str">
            <v>无路</v>
          </cell>
          <cell r="R9259" t="str">
            <v>3</v>
          </cell>
          <cell r="S9259" t="str">
            <v>3.5</v>
          </cell>
          <cell r="T9259" t="str">
            <v>无</v>
          </cell>
          <cell r="U9259">
            <v>0</v>
          </cell>
          <cell r="V9259">
            <v>0.36</v>
          </cell>
          <cell r="W9259">
            <v>0.36</v>
          </cell>
        </row>
        <row r="9260">
          <cell r="I9260" t="str">
            <v>荷叶村撤并村道路</v>
          </cell>
          <cell r="J9260" t="str">
            <v>1327F4311210126</v>
          </cell>
          <cell r="K9260" t="str">
            <v>新村与撤并村便捷连通</v>
          </cell>
          <cell r="L9260" t="str">
            <v>三类地区</v>
          </cell>
          <cell r="M9260"/>
          <cell r="N9260" t="str">
            <v>新建</v>
          </cell>
          <cell r="O9260" t="str">
            <v>荷叶村</v>
          </cell>
          <cell r="P9260" t="str">
            <v>无路</v>
          </cell>
          <cell r="R9260" t="str">
            <v>3</v>
          </cell>
          <cell r="S9260" t="str">
            <v>3.5</v>
          </cell>
          <cell r="T9260" t="str">
            <v>无</v>
          </cell>
          <cell r="U9260">
            <v>0</v>
          </cell>
          <cell r="V9260">
            <v>0.70099999999999996</v>
          </cell>
          <cell r="W9260">
            <v>0.70099999999999996</v>
          </cell>
        </row>
        <row r="9261">
          <cell r="I9261" t="str">
            <v>和平村撤并村道路</v>
          </cell>
          <cell r="J9261" t="str">
            <v>1327F4311210119</v>
          </cell>
          <cell r="K9261" t="str">
            <v>新村与撤并村便捷连通</v>
          </cell>
          <cell r="L9261" t="str">
            <v>三类地区</v>
          </cell>
          <cell r="M9261"/>
          <cell r="N9261" t="str">
            <v>新建</v>
          </cell>
          <cell r="O9261" t="str">
            <v>和平村</v>
          </cell>
          <cell r="P9261" t="str">
            <v>无路</v>
          </cell>
          <cell r="R9261" t="str">
            <v>2.5</v>
          </cell>
          <cell r="S9261" t="str">
            <v>3.5</v>
          </cell>
          <cell r="T9261" t="str">
            <v>无</v>
          </cell>
          <cell r="U9261">
            <v>0</v>
          </cell>
          <cell r="V9261">
            <v>0.45100000000000001</v>
          </cell>
          <cell r="W9261">
            <v>0.45100000000000001</v>
          </cell>
        </row>
        <row r="9262">
          <cell r="I9262" t="str">
            <v>河上江村撤并村道路</v>
          </cell>
          <cell r="J9262" t="str">
            <v>1327F4311210144</v>
          </cell>
          <cell r="K9262" t="str">
            <v>新村与撤并村便捷连通</v>
          </cell>
          <cell r="L9262" t="str">
            <v>三类地区</v>
          </cell>
          <cell r="M9262"/>
          <cell r="N9262" t="str">
            <v>新建</v>
          </cell>
          <cell r="O9262" t="str">
            <v>河上江村</v>
          </cell>
          <cell r="P9262" t="str">
            <v>无路</v>
          </cell>
          <cell r="R9262" t="str">
            <v>3</v>
          </cell>
          <cell r="S9262" t="str">
            <v>3.5</v>
          </cell>
          <cell r="T9262" t="str">
            <v>无</v>
          </cell>
          <cell r="U9262">
            <v>0</v>
          </cell>
          <cell r="V9262">
            <v>4.6130000000000004</v>
          </cell>
          <cell r="W9262">
            <v>4.6130000000000004</v>
          </cell>
        </row>
        <row r="9263">
          <cell r="I9263" t="str">
            <v>横泉村撤并村道路</v>
          </cell>
          <cell r="J9263" t="str">
            <v>1327F4311210136</v>
          </cell>
          <cell r="K9263" t="str">
            <v>新村与撤并村便捷连通</v>
          </cell>
          <cell r="L9263" t="str">
            <v>三类地区</v>
          </cell>
          <cell r="M9263"/>
          <cell r="N9263" t="str">
            <v>新建</v>
          </cell>
          <cell r="O9263" t="str">
            <v>横泉村</v>
          </cell>
          <cell r="P9263" t="str">
            <v>无路</v>
          </cell>
          <cell r="R9263" t="str">
            <v>3</v>
          </cell>
          <cell r="S9263" t="str">
            <v>3.5</v>
          </cell>
          <cell r="T9263" t="str">
            <v>无</v>
          </cell>
          <cell r="U9263">
            <v>0</v>
          </cell>
          <cell r="V9263">
            <v>0.55100000000000005</v>
          </cell>
          <cell r="W9263">
            <v>0.55100000000000005</v>
          </cell>
        </row>
        <row r="9264">
          <cell r="I9264" t="str">
            <v>湖广村撤并村道路</v>
          </cell>
          <cell r="J9264" t="str">
            <v>1327F4311210198</v>
          </cell>
          <cell r="K9264" t="str">
            <v>新村与撤并村便捷连通</v>
          </cell>
          <cell r="L9264" t="str">
            <v>三类地区</v>
          </cell>
          <cell r="M9264"/>
          <cell r="N9264" t="str">
            <v>新建</v>
          </cell>
          <cell r="O9264" t="str">
            <v>湖广村</v>
          </cell>
          <cell r="P9264" t="str">
            <v>无路</v>
          </cell>
          <cell r="R9264" t="str">
            <v>3</v>
          </cell>
          <cell r="S9264" t="str">
            <v>3.5</v>
          </cell>
          <cell r="T9264" t="str">
            <v>无</v>
          </cell>
          <cell r="U9264">
            <v>0</v>
          </cell>
          <cell r="V9264">
            <v>0.35199999999999998</v>
          </cell>
          <cell r="W9264">
            <v>0.35199999999999998</v>
          </cell>
        </row>
        <row r="9265">
          <cell r="I9265" t="str">
            <v>花园村撤并村道路</v>
          </cell>
          <cell r="J9265" t="str">
            <v>1327F4311210199</v>
          </cell>
          <cell r="K9265" t="str">
            <v>新村与撤并村便捷连通</v>
          </cell>
          <cell r="L9265" t="str">
            <v>三类地区</v>
          </cell>
          <cell r="M9265"/>
          <cell r="N9265" t="str">
            <v>新建</v>
          </cell>
          <cell r="O9265" t="str">
            <v>花园村</v>
          </cell>
          <cell r="P9265" t="str">
            <v>无路</v>
          </cell>
          <cell r="R9265" t="str">
            <v>2.5</v>
          </cell>
          <cell r="S9265" t="str">
            <v>3.5</v>
          </cell>
          <cell r="T9265" t="str">
            <v>无</v>
          </cell>
          <cell r="U9265">
            <v>0</v>
          </cell>
          <cell r="V9265">
            <v>0.187</v>
          </cell>
          <cell r="W9265">
            <v>0.187</v>
          </cell>
        </row>
        <row r="9266">
          <cell r="I9266" t="str">
            <v>华龙新村撤并村道路</v>
          </cell>
          <cell r="J9266" t="str">
            <v>1327F4311210171</v>
          </cell>
          <cell r="K9266" t="str">
            <v>新村与撤并村便捷连通</v>
          </cell>
          <cell r="L9266" t="str">
            <v>三类地区</v>
          </cell>
          <cell r="M9266"/>
          <cell r="N9266" t="str">
            <v>新建</v>
          </cell>
          <cell r="O9266" t="str">
            <v>华龙新村</v>
          </cell>
          <cell r="P9266" t="str">
            <v>无路</v>
          </cell>
          <cell r="R9266" t="str">
            <v>3</v>
          </cell>
          <cell r="S9266" t="str">
            <v>3.5</v>
          </cell>
          <cell r="T9266" t="str">
            <v>无</v>
          </cell>
          <cell r="U9266">
            <v>0</v>
          </cell>
          <cell r="V9266">
            <v>0.77400000000000002</v>
          </cell>
          <cell r="W9266">
            <v>0.77400000000000002</v>
          </cell>
        </row>
        <row r="9267">
          <cell r="I9267" t="str">
            <v>华溪新村撤并村道路</v>
          </cell>
          <cell r="J9267" t="str">
            <v>1327F4311210175</v>
          </cell>
          <cell r="K9267" t="str">
            <v>新村与撤并村便捷连通</v>
          </cell>
          <cell r="L9267" t="str">
            <v>三类地区</v>
          </cell>
          <cell r="M9267"/>
          <cell r="N9267" t="str">
            <v>新建</v>
          </cell>
          <cell r="O9267" t="str">
            <v>华溪新村</v>
          </cell>
          <cell r="P9267" t="str">
            <v>无路</v>
          </cell>
          <cell r="R9267" t="str">
            <v>3</v>
          </cell>
          <cell r="S9267" t="str">
            <v>3.5</v>
          </cell>
          <cell r="T9267" t="str">
            <v>无</v>
          </cell>
          <cell r="U9267">
            <v>0</v>
          </cell>
          <cell r="V9267">
            <v>0.71399999999999997</v>
          </cell>
          <cell r="W9267">
            <v>0.71399999999999997</v>
          </cell>
        </row>
        <row r="9268">
          <cell r="I9268" t="str">
            <v>黄岗铺村撤并村道路</v>
          </cell>
          <cell r="J9268" t="str">
            <v>1327F4311210079</v>
          </cell>
          <cell r="K9268" t="str">
            <v>新村与撤并村便捷连通</v>
          </cell>
          <cell r="L9268" t="str">
            <v>三类地区</v>
          </cell>
          <cell r="M9268"/>
          <cell r="N9268" t="str">
            <v>新建</v>
          </cell>
          <cell r="O9268" t="str">
            <v>黄岗铺村</v>
          </cell>
          <cell r="P9268" t="str">
            <v>无路</v>
          </cell>
          <cell r="R9268" t="str">
            <v>2.5</v>
          </cell>
          <cell r="S9268" t="str">
            <v>3.5</v>
          </cell>
          <cell r="T9268" t="str">
            <v>无</v>
          </cell>
          <cell r="U9268">
            <v>0</v>
          </cell>
          <cell r="V9268">
            <v>0.54</v>
          </cell>
          <cell r="W9268">
            <v>0.54</v>
          </cell>
        </row>
        <row r="9269">
          <cell r="I9269" t="str">
            <v>黄家渡村撤并村道路</v>
          </cell>
          <cell r="J9269" t="str">
            <v>1327F4311210146</v>
          </cell>
          <cell r="K9269" t="str">
            <v>新村与撤并村便捷连通</v>
          </cell>
          <cell r="L9269" t="str">
            <v>三类地区</v>
          </cell>
          <cell r="M9269"/>
          <cell r="N9269" t="str">
            <v>新建</v>
          </cell>
          <cell r="O9269" t="str">
            <v>黄家渡村</v>
          </cell>
          <cell r="P9269" t="str">
            <v>无路</v>
          </cell>
          <cell r="R9269" t="str">
            <v>3</v>
          </cell>
          <cell r="S9269" t="str">
            <v>3.5</v>
          </cell>
          <cell r="T9269" t="str">
            <v>无</v>
          </cell>
          <cell r="U9269">
            <v>0</v>
          </cell>
          <cell r="V9269">
            <v>0.40899999999999997</v>
          </cell>
          <cell r="W9269">
            <v>0.40899999999999997</v>
          </cell>
        </row>
        <row r="9270">
          <cell r="I9270" t="str">
            <v>黄家桥村撤并村道路</v>
          </cell>
          <cell r="J9270" t="str">
            <v>1327F4311210085</v>
          </cell>
          <cell r="K9270" t="str">
            <v>新村与撤并村便捷连通</v>
          </cell>
          <cell r="L9270" t="str">
            <v>三类地区</v>
          </cell>
          <cell r="M9270"/>
          <cell r="N9270" t="str">
            <v>新建</v>
          </cell>
          <cell r="O9270" t="str">
            <v>黄家桥村</v>
          </cell>
          <cell r="P9270" t="str">
            <v>无路</v>
          </cell>
          <cell r="R9270" t="str">
            <v>3</v>
          </cell>
          <cell r="S9270" t="str">
            <v>3.5</v>
          </cell>
          <cell r="T9270" t="str">
            <v>无</v>
          </cell>
          <cell r="U9270">
            <v>0</v>
          </cell>
          <cell r="V9270">
            <v>0.224</v>
          </cell>
          <cell r="W9270">
            <v>0.224</v>
          </cell>
        </row>
        <row r="9271">
          <cell r="I9271" t="str">
            <v>黄市社区撤并村道路</v>
          </cell>
          <cell r="J9271" t="str">
            <v>1327F4311210149</v>
          </cell>
          <cell r="K9271" t="str">
            <v>新村与撤并村便捷连通</v>
          </cell>
          <cell r="L9271" t="str">
            <v>三类地区</v>
          </cell>
          <cell r="M9271"/>
          <cell r="N9271" t="str">
            <v>新建</v>
          </cell>
          <cell r="O9271" t="str">
            <v>黄市社区</v>
          </cell>
          <cell r="P9271" t="str">
            <v>无路</v>
          </cell>
          <cell r="R9271" t="str">
            <v>3</v>
          </cell>
          <cell r="S9271" t="str">
            <v>3.5</v>
          </cell>
          <cell r="T9271" t="str">
            <v>无</v>
          </cell>
          <cell r="U9271">
            <v>0</v>
          </cell>
          <cell r="V9271">
            <v>0.55100000000000005</v>
          </cell>
          <cell r="W9271">
            <v>0.55100000000000005</v>
          </cell>
        </row>
        <row r="9272">
          <cell r="I9272" t="str">
            <v>黄塘村撤并村道路</v>
          </cell>
          <cell r="J9272" t="str">
            <v>1327F4311210005</v>
          </cell>
          <cell r="K9272" t="str">
            <v>新村与撤并村便捷连通</v>
          </cell>
          <cell r="L9272" t="str">
            <v>三类地区</v>
          </cell>
          <cell r="M9272"/>
          <cell r="N9272" t="str">
            <v>新建</v>
          </cell>
          <cell r="O9272" t="str">
            <v>黄塘村</v>
          </cell>
          <cell r="P9272" t="str">
            <v>无路</v>
          </cell>
          <cell r="R9272" t="str">
            <v>3</v>
          </cell>
          <cell r="S9272" t="str">
            <v>3.5</v>
          </cell>
          <cell r="T9272" t="str">
            <v>无</v>
          </cell>
          <cell r="U9272">
            <v>0</v>
          </cell>
          <cell r="V9272">
            <v>0.42699999999999999</v>
          </cell>
          <cell r="W9272">
            <v>0.42699999999999999</v>
          </cell>
        </row>
        <row r="9273">
          <cell r="I9273" t="str">
            <v>建香村撤并村道路</v>
          </cell>
          <cell r="J9273" t="str">
            <v>1327F4311210006</v>
          </cell>
          <cell r="K9273" t="str">
            <v>新村与撤并村便捷连通</v>
          </cell>
          <cell r="L9273" t="str">
            <v>三类地区</v>
          </cell>
          <cell r="M9273"/>
          <cell r="N9273" t="str">
            <v>新建</v>
          </cell>
          <cell r="O9273" t="str">
            <v>建香村</v>
          </cell>
          <cell r="P9273" t="str">
            <v>无路</v>
          </cell>
          <cell r="R9273" t="str">
            <v>2.5</v>
          </cell>
          <cell r="S9273" t="str">
            <v>3.5</v>
          </cell>
          <cell r="T9273" t="str">
            <v>无</v>
          </cell>
          <cell r="U9273">
            <v>0</v>
          </cell>
          <cell r="V9273">
            <v>1.181</v>
          </cell>
          <cell r="W9273">
            <v>1.181</v>
          </cell>
        </row>
        <row r="9274">
          <cell r="I9274" t="str">
            <v>接龙桥村撤并村道路（二期）</v>
          </cell>
          <cell r="J9274" t="str">
            <v>1327F4311210048</v>
          </cell>
          <cell r="K9274" t="str">
            <v>新村与撤并村便捷连通</v>
          </cell>
          <cell r="L9274" t="str">
            <v>三类地区</v>
          </cell>
          <cell r="M9274"/>
          <cell r="N9274" t="str">
            <v>新建</v>
          </cell>
          <cell r="O9274" t="str">
            <v>接龙桥村</v>
          </cell>
          <cell r="P9274" t="str">
            <v>无路</v>
          </cell>
          <cell r="R9274" t="str">
            <v>3</v>
          </cell>
          <cell r="S9274" t="str">
            <v>3.5</v>
          </cell>
          <cell r="T9274" t="str">
            <v>无</v>
          </cell>
          <cell r="U9274">
            <v>0</v>
          </cell>
          <cell r="V9274">
            <v>0.45500000000000002</v>
          </cell>
          <cell r="W9274">
            <v>0.45500000000000002</v>
          </cell>
        </row>
        <row r="9275">
          <cell r="I9275" t="str">
            <v>金桥村撤并村道路</v>
          </cell>
          <cell r="J9275" t="str">
            <v>1327F4311210069</v>
          </cell>
          <cell r="K9275" t="str">
            <v>新村与撤并村便捷连通</v>
          </cell>
          <cell r="L9275" t="str">
            <v>三类地区</v>
          </cell>
          <cell r="M9275"/>
          <cell r="N9275" t="str">
            <v>新建</v>
          </cell>
          <cell r="O9275" t="str">
            <v>金桥村</v>
          </cell>
          <cell r="P9275" t="str">
            <v>无路</v>
          </cell>
          <cell r="R9275" t="str">
            <v>3</v>
          </cell>
          <cell r="S9275" t="str">
            <v>3.5</v>
          </cell>
          <cell r="T9275" t="str">
            <v>无</v>
          </cell>
          <cell r="U9275">
            <v>0</v>
          </cell>
          <cell r="V9275">
            <v>0.93</v>
          </cell>
          <cell r="W9275">
            <v>0.93</v>
          </cell>
        </row>
        <row r="9276">
          <cell r="I9276" t="str">
            <v>井仙村撤并村道路</v>
          </cell>
          <cell r="J9276" t="str">
            <v>1327F4311210102</v>
          </cell>
          <cell r="K9276" t="str">
            <v>新村与撤并村便捷连通</v>
          </cell>
          <cell r="L9276" t="str">
            <v>三类地区</v>
          </cell>
          <cell r="M9276"/>
          <cell r="N9276" t="str">
            <v>新建</v>
          </cell>
          <cell r="O9276" t="str">
            <v>井仙村</v>
          </cell>
          <cell r="P9276" t="str">
            <v>无路</v>
          </cell>
          <cell r="R9276" t="str">
            <v>3</v>
          </cell>
          <cell r="S9276" t="str">
            <v>3.5</v>
          </cell>
          <cell r="T9276" t="str">
            <v>无</v>
          </cell>
          <cell r="U9276">
            <v>0</v>
          </cell>
          <cell r="V9276">
            <v>1.4450000000000001</v>
          </cell>
          <cell r="W9276">
            <v>1.4450000000000001</v>
          </cell>
        </row>
        <row r="9277">
          <cell r="I9277" t="str">
            <v>九牛坝村撤并村道路</v>
          </cell>
          <cell r="J9277" t="str">
            <v>1327F4311210054</v>
          </cell>
          <cell r="K9277" t="str">
            <v>新村与撤并村便捷连通</v>
          </cell>
          <cell r="L9277" t="str">
            <v>三类地区</v>
          </cell>
          <cell r="M9277"/>
          <cell r="N9277" t="str">
            <v>新建</v>
          </cell>
          <cell r="O9277" t="str">
            <v>九牛坝村</v>
          </cell>
          <cell r="P9277" t="str">
            <v>无路</v>
          </cell>
          <cell r="R9277" t="str">
            <v>2.5</v>
          </cell>
          <cell r="S9277" t="str">
            <v>3.5</v>
          </cell>
          <cell r="T9277" t="str">
            <v>无</v>
          </cell>
          <cell r="U9277">
            <v>0</v>
          </cell>
          <cell r="V9277">
            <v>1.274</v>
          </cell>
          <cell r="W9277">
            <v>1.274</v>
          </cell>
        </row>
        <row r="9278">
          <cell r="I9278" t="str">
            <v>乐兴村撤并村道路</v>
          </cell>
          <cell r="J9278" t="str">
            <v>1327F4311210131</v>
          </cell>
          <cell r="K9278" t="str">
            <v>新村与撤并村便捷连通</v>
          </cell>
          <cell r="L9278" t="str">
            <v>三类地区</v>
          </cell>
          <cell r="M9278"/>
          <cell r="N9278" t="str">
            <v>新建</v>
          </cell>
          <cell r="O9278" t="str">
            <v>乐兴村</v>
          </cell>
          <cell r="P9278" t="str">
            <v>无路</v>
          </cell>
          <cell r="R9278" t="str">
            <v>3</v>
          </cell>
          <cell r="S9278" t="str">
            <v>3.5</v>
          </cell>
          <cell r="T9278" t="str">
            <v>无</v>
          </cell>
          <cell r="U9278">
            <v>0</v>
          </cell>
          <cell r="V9278">
            <v>0.60699999999999998</v>
          </cell>
          <cell r="W9278">
            <v>0.60699999999999998</v>
          </cell>
        </row>
        <row r="9279">
          <cell r="I9279" t="str">
            <v>里塘村撤并村道路</v>
          </cell>
          <cell r="J9279" t="str">
            <v>1327F4311210038</v>
          </cell>
          <cell r="K9279" t="str">
            <v>新村与撤并村便捷连通</v>
          </cell>
          <cell r="L9279" t="str">
            <v>三类地区</v>
          </cell>
          <cell r="M9279"/>
          <cell r="N9279" t="str">
            <v>新建</v>
          </cell>
          <cell r="O9279" t="str">
            <v>里塘村</v>
          </cell>
          <cell r="P9279" t="str">
            <v>四级公路</v>
          </cell>
          <cell r="R9279" t="str">
            <v>3</v>
          </cell>
          <cell r="S9279" t="str">
            <v>3.5</v>
          </cell>
          <cell r="T9279" t="str">
            <v>无</v>
          </cell>
          <cell r="U9279">
            <v>0</v>
          </cell>
          <cell r="V9279">
            <v>0.76200000000000001</v>
          </cell>
          <cell r="W9279">
            <v>0.76200000000000001</v>
          </cell>
        </row>
        <row r="9280">
          <cell r="I9280" t="str">
            <v>联合村－撤并村道路</v>
          </cell>
          <cell r="J9280" t="str">
            <v>1327F4311210105</v>
          </cell>
          <cell r="K9280" t="str">
            <v>新村与撤并村便捷连通</v>
          </cell>
          <cell r="L9280" t="str">
            <v>三类地区</v>
          </cell>
          <cell r="M9280"/>
          <cell r="N9280" t="str">
            <v>新建</v>
          </cell>
          <cell r="O9280" t="str">
            <v>联合村</v>
          </cell>
          <cell r="P9280" t="str">
            <v>无路</v>
          </cell>
          <cell r="R9280" t="str">
            <v>2.5</v>
          </cell>
          <cell r="S9280" t="str">
            <v>3.5</v>
          </cell>
          <cell r="T9280" t="str">
            <v>无</v>
          </cell>
          <cell r="U9280">
            <v>0</v>
          </cell>
          <cell r="V9280">
            <v>0.80400000000000005</v>
          </cell>
          <cell r="W9280">
            <v>0.80400000000000005</v>
          </cell>
        </row>
        <row r="9281">
          <cell r="I9281" t="str">
            <v>联兴村撤并村道路</v>
          </cell>
          <cell r="J9281" t="str">
            <v>1327F4311210109</v>
          </cell>
          <cell r="K9281" t="str">
            <v>新村与撤并村便捷连通</v>
          </cell>
          <cell r="L9281" t="str">
            <v>三类地区</v>
          </cell>
          <cell r="M9281"/>
          <cell r="N9281" t="str">
            <v>新建</v>
          </cell>
          <cell r="O9281" t="str">
            <v>联兴村</v>
          </cell>
          <cell r="P9281" t="str">
            <v>无路</v>
          </cell>
          <cell r="R9281" t="str">
            <v>3</v>
          </cell>
          <cell r="S9281" t="str">
            <v>3.5</v>
          </cell>
          <cell r="T9281" t="str">
            <v>无</v>
          </cell>
          <cell r="U9281">
            <v>0</v>
          </cell>
          <cell r="V9281">
            <v>0.39700000000000002</v>
          </cell>
          <cell r="W9281">
            <v>0.39700000000000002</v>
          </cell>
        </row>
        <row r="9282">
          <cell r="I9282" t="str">
            <v>镰头湾村撤并村道路</v>
          </cell>
          <cell r="J9282" t="str">
            <v>1327F4311210086</v>
          </cell>
          <cell r="K9282" t="str">
            <v>新村与撤并村便捷连通</v>
          </cell>
          <cell r="L9282" t="str">
            <v>三类地区</v>
          </cell>
          <cell r="M9282"/>
          <cell r="N9282" t="str">
            <v>新建</v>
          </cell>
          <cell r="O9282" t="str">
            <v>镰头湾村</v>
          </cell>
          <cell r="P9282" t="str">
            <v>无路</v>
          </cell>
          <cell r="R9282" t="str">
            <v>3</v>
          </cell>
          <cell r="S9282" t="str">
            <v>3.5</v>
          </cell>
          <cell r="T9282" t="str">
            <v>无</v>
          </cell>
          <cell r="U9282">
            <v>0</v>
          </cell>
          <cell r="V9282">
            <v>0.19400000000000001</v>
          </cell>
          <cell r="W9282">
            <v>0.19400000000000001</v>
          </cell>
        </row>
        <row r="9283">
          <cell r="I9283" t="str">
            <v>刘家新村撤并村道路</v>
          </cell>
          <cell r="J9283" t="str">
            <v>1327F4311210179</v>
          </cell>
          <cell r="K9283" t="str">
            <v>新村与撤并村便捷连通</v>
          </cell>
          <cell r="L9283" t="str">
            <v>三类地区</v>
          </cell>
          <cell r="M9283"/>
          <cell r="N9283" t="str">
            <v>新建</v>
          </cell>
          <cell r="O9283" t="str">
            <v>刘家新村</v>
          </cell>
          <cell r="P9283" t="str">
            <v>无路</v>
          </cell>
          <cell r="R9283" t="str">
            <v>3</v>
          </cell>
          <cell r="S9283" t="str">
            <v>3.5</v>
          </cell>
          <cell r="T9283" t="str">
            <v>无</v>
          </cell>
          <cell r="U9283">
            <v>0</v>
          </cell>
          <cell r="V9283">
            <v>0.38600000000000001</v>
          </cell>
          <cell r="W9283">
            <v>0.38600000000000001</v>
          </cell>
        </row>
        <row r="9284">
          <cell r="I9284" t="str">
            <v>龙枫村撤并村道路</v>
          </cell>
          <cell r="J9284" t="str">
            <v>1327F4311210112</v>
          </cell>
          <cell r="K9284" t="str">
            <v>新村与撤并村便捷连通</v>
          </cell>
          <cell r="L9284" t="str">
            <v>三类地区</v>
          </cell>
          <cell r="M9284"/>
          <cell r="N9284" t="str">
            <v>新建</v>
          </cell>
          <cell r="O9284" t="str">
            <v>龙枫村</v>
          </cell>
          <cell r="P9284" t="str">
            <v>无路</v>
          </cell>
          <cell r="R9284" t="str">
            <v>2.5</v>
          </cell>
          <cell r="S9284" t="str">
            <v>3.5</v>
          </cell>
          <cell r="T9284" t="str">
            <v>无</v>
          </cell>
          <cell r="U9284">
            <v>0</v>
          </cell>
          <cell r="V9284">
            <v>0.33300000000000002</v>
          </cell>
          <cell r="W9284">
            <v>0.33300000000000002</v>
          </cell>
        </row>
        <row r="9285">
          <cell r="I9285" t="str">
            <v>龙口源村撤并村道路（二期）</v>
          </cell>
          <cell r="J9285" t="str">
            <v>1327F4311210130</v>
          </cell>
          <cell r="K9285" t="str">
            <v>新村与撤并村便捷连通</v>
          </cell>
          <cell r="L9285" t="str">
            <v>三类地区</v>
          </cell>
          <cell r="M9285"/>
          <cell r="N9285" t="str">
            <v>新建</v>
          </cell>
          <cell r="O9285" t="str">
            <v>龙口源村</v>
          </cell>
          <cell r="P9285" t="str">
            <v>无路</v>
          </cell>
          <cell r="R9285" t="str">
            <v>3</v>
          </cell>
          <cell r="S9285" t="str">
            <v>3.5</v>
          </cell>
          <cell r="T9285" t="str">
            <v>无</v>
          </cell>
          <cell r="U9285">
            <v>0</v>
          </cell>
          <cell r="V9285">
            <v>0.52900000000000003</v>
          </cell>
          <cell r="W9285">
            <v>0.52900000000000003</v>
          </cell>
        </row>
        <row r="9286">
          <cell r="I9286" t="str">
            <v>龙口源村撤并村道路（一期）</v>
          </cell>
          <cell r="J9286" t="str">
            <v>1327F4311210129</v>
          </cell>
          <cell r="K9286" t="str">
            <v>新村与撤并村便捷连通</v>
          </cell>
          <cell r="L9286" t="str">
            <v>三类地区</v>
          </cell>
          <cell r="M9286"/>
          <cell r="N9286" t="str">
            <v>新建</v>
          </cell>
          <cell r="O9286" t="str">
            <v>龙口源村</v>
          </cell>
          <cell r="P9286" t="str">
            <v>无路</v>
          </cell>
          <cell r="R9286" t="str">
            <v>3</v>
          </cell>
          <cell r="S9286" t="str">
            <v>3.5</v>
          </cell>
          <cell r="T9286" t="str">
            <v>无</v>
          </cell>
          <cell r="U9286">
            <v>0</v>
          </cell>
          <cell r="V9286">
            <v>0.21099999999999999</v>
          </cell>
          <cell r="W9286">
            <v>0.21099999999999999</v>
          </cell>
        </row>
        <row r="9287">
          <cell r="I9287" t="str">
            <v>龙鸣村撤并村道路</v>
          </cell>
          <cell r="J9287" t="str">
            <v>1327F4311210133</v>
          </cell>
          <cell r="K9287" t="str">
            <v>新村与撤并村便捷连通</v>
          </cell>
          <cell r="L9287" t="str">
            <v>三类地区</v>
          </cell>
          <cell r="M9287"/>
          <cell r="N9287" t="str">
            <v>新建</v>
          </cell>
          <cell r="O9287" t="str">
            <v>龙鸣村</v>
          </cell>
          <cell r="P9287" t="str">
            <v>无路</v>
          </cell>
          <cell r="R9287" t="str">
            <v>3</v>
          </cell>
          <cell r="S9287" t="str">
            <v>3.5</v>
          </cell>
          <cell r="T9287" t="str">
            <v>无</v>
          </cell>
          <cell r="U9287">
            <v>0</v>
          </cell>
          <cell r="V9287">
            <v>0.33100000000000002</v>
          </cell>
          <cell r="W9287">
            <v>0.33100000000000002</v>
          </cell>
        </row>
        <row r="9288">
          <cell r="I9288" t="str">
            <v>龙泉村撤并村道路</v>
          </cell>
          <cell r="J9288" t="str">
            <v>1327F4311210150</v>
          </cell>
          <cell r="K9288" t="str">
            <v>新村与撤并村便捷连通</v>
          </cell>
          <cell r="L9288" t="str">
            <v>三类地区</v>
          </cell>
          <cell r="M9288"/>
          <cell r="N9288" t="str">
            <v>新建</v>
          </cell>
          <cell r="O9288" t="str">
            <v>龙泉村</v>
          </cell>
          <cell r="P9288" t="str">
            <v>无路</v>
          </cell>
          <cell r="R9288" t="str">
            <v>2.5</v>
          </cell>
          <cell r="S9288" t="str">
            <v>3.5</v>
          </cell>
          <cell r="T9288" t="str">
            <v>无</v>
          </cell>
          <cell r="U9288">
            <v>0</v>
          </cell>
          <cell r="V9288">
            <v>0.57199999999999995</v>
          </cell>
          <cell r="W9288">
            <v>0.57199999999999995</v>
          </cell>
        </row>
        <row r="9289">
          <cell r="I9289" t="str">
            <v>龙山村撤并村道路</v>
          </cell>
          <cell r="J9289" t="str">
            <v>1327F4311210152</v>
          </cell>
          <cell r="K9289" t="str">
            <v>新村与撤并村便捷连通</v>
          </cell>
          <cell r="L9289" t="str">
            <v>三类地区</v>
          </cell>
          <cell r="M9289"/>
          <cell r="N9289" t="str">
            <v>新建</v>
          </cell>
          <cell r="O9289" t="str">
            <v>龙山村</v>
          </cell>
          <cell r="P9289" t="str">
            <v>四级公路</v>
          </cell>
          <cell r="R9289" t="str">
            <v>3</v>
          </cell>
          <cell r="S9289" t="str">
            <v>3.5</v>
          </cell>
          <cell r="T9289" t="str">
            <v>无</v>
          </cell>
          <cell r="U9289">
            <v>0</v>
          </cell>
          <cell r="V9289">
            <v>0.76200000000000001</v>
          </cell>
          <cell r="W9289">
            <v>0.76200000000000001</v>
          </cell>
        </row>
        <row r="9290">
          <cell r="I9290" t="str">
            <v>马嘶村撤并村道路</v>
          </cell>
          <cell r="J9290" t="str">
            <v>1327F4311210039</v>
          </cell>
          <cell r="K9290" t="str">
            <v>新村与撤并村便捷连通</v>
          </cell>
          <cell r="L9290" t="str">
            <v>三类地区</v>
          </cell>
          <cell r="M9290"/>
          <cell r="N9290" t="str">
            <v>新建</v>
          </cell>
          <cell r="O9290" t="str">
            <v>马嘶村</v>
          </cell>
          <cell r="P9290" t="str">
            <v>无路</v>
          </cell>
          <cell r="R9290" t="str">
            <v>3</v>
          </cell>
          <cell r="S9290" t="str">
            <v>3.5</v>
          </cell>
          <cell r="T9290" t="str">
            <v>无</v>
          </cell>
          <cell r="U9290">
            <v>0</v>
          </cell>
          <cell r="V9290">
            <v>0.48399999999999999</v>
          </cell>
          <cell r="W9290">
            <v>0.48399999999999999</v>
          </cell>
        </row>
        <row r="9291">
          <cell r="I9291" t="str">
            <v>内下村撤并村道路</v>
          </cell>
          <cell r="J9291" t="str">
            <v>1327F4311210153</v>
          </cell>
          <cell r="K9291" t="str">
            <v>新村与撤并村便捷连通</v>
          </cell>
          <cell r="L9291" t="str">
            <v>三类地区</v>
          </cell>
          <cell r="M9291"/>
          <cell r="N9291" t="str">
            <v>新建</v>
          </cell>
          <cell r="O9291" t="str">
            <v>内下村</v>
          </cell>
          <cell r="P9291" t="str">
            <v>无路</v>
          </cell>
          <cell r="R9291" t="str">
            <v>2.5</v>
          </cell>
          <cell r="S9291" t="str">
            <v>3.5</v>
          </cell>
          <cell r="T9291" t="str">
            <v>无</v>
          </cell>
          <cell r="U9291">
            <v>0</v>
          </cell>
          <cell r="V9291">
            <v>3.8210000000000002</v>
          </cell>
          <cell r="W9291">
            <v>3.8210000000000002</v>
          </cell>
        </row>
        <row r="9292">
          <cell r="I9292" t="str">
            <v>泥源村撤并村道路</v>
          </cell>
          <cell r="J9292" t="str">
            <v>1327F4311210155</v>
          </cell>
          <cell r="K9292" t="str">
            <v>新村与撤并村便捷连通</v>
          </cell>
          <cell r="L9292" t="str">
            <v>三类地区</v>
          </cell>
          <cell r="M9292"/>
          <cell r="N9292" t="str">
            <v>新建</v>
          </cell>
          <cell r="O9292" t="str">
            <v>泥源村</v>
          </cell>
          <cell r="P9292" t="str">
            <v>无路</v>
          </cell>
          <cell r="R9292" t="str">
            <v>3</v>
          </cell>
          <cell r="S9292" t="str">
            <v>3.5</v>
          </cell>
          <cell r="T9292" t="str">
            <v>无</v>
          </cell>
          <cell r="U9292">
            <v>0</v>
          </cell>
          <cell r="V9292">
            <v>0.48299999999999998</v>
          </cell>
          <cell r="W9292">
            <v>0.48299999999999998</v>
          </cell>
        </row>
        <row r="9293">
          <cell r="I9293" t="str">
            <v>牛头湾村撤并村道路</v>
          </cell>
          <cell r="J9293" t="str">
            <v>1327F4311210058</v>
          </cell>
          <cell r="K9293" t="str">
            <v>新村与撤并村便捷连通</v>
          </cell>
          <cell r="L9293" t="str">
            <v>三类地区</v>
          </cell>
          <cell r="M9293"/>
          <cell r="N9293" t="str">
            <v>新建</v>
          </cell>
          <cell r="O9293" t="str">
            <v>牛头湾村</v>
          </cell>
          <cell r="P9293" t="str">
            <v>无路</v>
          </cell>
          <cell r="R9293" t="str">
            <v>3</v>
          </cell>
          <cell r="S9293" t="str">
            <v>3.5</v>
          </cell>
          <cell r="T9293" t="str">
            <v>无</v>
          </cell>
          <cell r="U9293">
            <v>0</v>
          </cell>
          <cell r="V9293">
            <v>0.85899999999999999</v>
          </cell>
          <cell r="W9293">
            <v>0.85899999999999999</v>
          </cell>
        </row>
        <row r="9294">
          <cell r="I9294" t="str">
            <v>农科社区撤并村道路</v>
          </cell>
          <cell r="J9294" t="str">
            <v>1327F4311210012</v>
          </cell>
          <cell r="K9294" t="str">
            <v>新村与撤并村便捷连通</v>
          </cell>
          <cell r="L9294" t="str">
            <v>三类地区</v>
          </cell>
          <cell r="M9294"/>
          <cell r="N9294" t="str">
            <v>新建</v>
          </cell>
          <cell r="O9294" t="str">
            <v>农科社区</v>
          </cell>
          <cell r="P9294" t="str">
            <v>无路</v>
          </cell>
          <cell r="R9294" t="str">
            <v>3</v>
          </cell>
          <cell r="S9294" t="str">
            <v>3.5</v>
          </cell>
          <cell r="T9294" t="str">
            <v>无</v>
          </cell>
          <cell r="U9294">
            <v>0</v>
          </cell>
          <cell r="V9294">
            <v>0.23</v>
          </cell>
          <cell r="W9294">
            <v>0.23</v>
          </cell>
        </row>
        <row r="9295">
          <cell r="I9295" t="str">
            <v>藕池村撤并村道路</v>
          </cell>
          <cell r="J9295" t="str">
            <v>1327F4311210137</v>
          </cell>
          <cell r="K9295" t="str">
            <v>新村与撤并村便捷连通</v>
          </cell>
          <cell r="L9295" t="str">
            <v>三类地区</v>
          </cell>
          <cell r="M9295"/>
          <cell r="N9295" t="str">
            <v>新建</v>
          </cell>
          <cell r="O9295" t="str">
            <v>藕池村</v>
          </cell>
          <cell r="P9295" t="str">
            <v>无路</v>
          </cell>
          <cell r="R9295" t="str">
            <v>2.5</v>
          </cell>
          <cell r="S9295" t="str">
            <v>3.5</v>
          </cell>
          <cell r="T9295" t="str">
            <v>无</v>
          </cell>
          <cell r="U9295">
            <v>0</v>
          </cell>
          <cell r="V9295">
            <v>0.746</v>
          </cell>
          <cell r="W9295">
            <v>0.746</v>
          </cell>
        </row>
        <row r="9296">
          <cell r="I9296" t="str">
            <v>盘古村撤并村道路</v>
          </cell>
          <cell r="J9296" t="str">
            <v>1327F4311210074</v>
          </cell>
          <cell r="K9296" t="str">
            <v>新村与撤并村便捷连通</v>
          </cell>
          <cell r="L9296" t="str">
            <v>三类地区</v>
          </cell>
          <cell r="M9296"/>
          <cell r="N9296" t="str">
            <v>新建</v>
          </cell>
          <cell r="O9296" t="str">
            <v>盘古村</v>
          </cell>
          <cell r="P9296" t="str">
            <v>无路</v>
          </cell>
          <cell r="R9296" t="str">
            <v>3</v>
          </cell>
          <cell r="S9296" t="str">
            <v>3.5</v>
          </cell>
          <cell r="T9296" t="str">
            <v>无</v>
          </cell>
          <cell r="U9296">
            <v>0</v>
          </cell>
          <cell r="V9296">
            <v>0.34</v>
          </cell>
          <cell r="W9296">
            <v>0.34</v>
          </cell>
        </row>
        <row r="9297">
          <cell r="I9297" t="str">
            <v>普济桥村撤并村道路</v>
          </cell>
          <cell r="J9297" t="str">
            <v>1327F4311210200</v>
          </cell>
          <cell r="K9297" t="str">
            <v>新村与撤并村便捷连通</v>
          </cell>
          <cell r="L9297" t="str">
            <v>三类地区</v>
          </cell>
          <cell r="M9297"/>
          <cell r="N9297" t="str">
            <v>新建</v>
          </cell>
          <cell r="O9297" t="str">
            <v>普济桥村</v>
          </cell>
          <cell r="P9297" t="str">
            <v>无路</v>
          </cell>
          <cell r="R9297" t="str">
            <v>3</v>
          </cell>
          <cell r="S9297" t="str">
            <v>3.5</v>
          </cell>
          <cell r="T9297" t="str">
            <v>无</v>
          </cell>
          <cell r="U9297">
            <v>0</v>
          </cell>
          <cell r="V9297">
            <v>0.28799999999999998</v>
          </cell>
          <cell r="W9297">
            <v>0.28799999999999998</v>
          </cell>
        </row>
        <row r="9298">
          <cell r="I9298" t="str">
            <v>浦塘社区撤并村道路</v>
          </cell>
          <cell r="J9298" t="str">
            <v>1327F4311210156</v>
          </cell>
          <cell r="K9298" t="str">
            <v>新村与撤并村便捷连通</v>
          </cell>
          <cell r="L9298" t="str">
            <v>三类地区</v>
          </cell>
          <cell r="M9298"/>
          <cell r="N9298" t="str">
            <v>新建</v>
          </cell>
          <cell r="O9298" t="str">
            <v>浦塘社区</v>
          </cell>
          <cell r="P9298" t="str">
            <v>无路</v>
          </cell>
          <cell r="R9298" t="str">
            <v>3</v>
          </cell>
          <cell r="S9298" t="str">
            <v>3.5</v>
          </cell>
          <cell r="T9298" t="str">
            <v>无</v>
          </cell>
          <cell r="U9298">
            <v>0</v>
          </cell>
          <cell r="V9298">
            <v>0.38</v>
          </cell>
          <cell r="W9298">
            <v>0.38</v>
          </cell>
        </row>
        <row r="9299">
          <cell r="I9299" t="str">
            <v>七里坪村撤并村道路</v>
          </cell>
          <cell r="J9299" t="str">
            <v>1327F4311210201</v>
          </cell>
          <cell r="K9299" t="str">
            <v>新村与撤并村便捷连通</v>
          </cell>
          <cell r="L9299" t="str">
            <v>三类地区</v>
          </cell>
          <cell r="M9299"/>
          <cell r="N9299" t="str">
            <v>新建</v>
          </cell>
          <cell r="O9299" t="str">
            <v>七里坪村</v>
          </cell>
          <cell r="P9299" t="str">
            <v>无路</v>
          </cell>
          <cell r="R9299" t="str">
            <v>2.5</v>
          </cell>
          <cell r="S9299" t="str">
            <v>3.5</v>
          </cell>
          <cell r="T9299" t="str">
            <v>无</v>
          </cell>
          <cell r="U9299">
            <v>0</v>
          </cell>
          <cell r="V9299">
            <v>0.58899999999999997</v>
          </cell>
          <cell r="W9299">
            <v>0.58899999999999997</v>
          </cell>
        </row>
        <row r="9300">
          <cell r="I9300" t="str">
            <v>青峰村撤并村道路（二期）</v>
          </cell>
          <cell r="J9300" t="str">
            <v>1327F4311210202</v>
          </cell>
          <cell r="K9300" t="str">
            <v>新村与撤并村便捷连通</v>
          </cell>
          <cell r="L9300" t="str">
            <v>三类地区</v>
          </cell>
          <cell r="M9300"/>
          <cell r="N9300" t="str">
            <v>新建</v>
          </cell>
          <cell r="O9300" t="str">
            <v>青峰村</v>
          </cell>
          <cell r="P9300" t="str">
            <v>无路</v>
          </cell>
          <cell r="R9300" t="str">
            <v>3</v>
          </cell>
          <cell r="S9300" t="str">
            <v>3.5</v>
          </cell>
          <cell r="T9300" t="str">
            <v>无</v>
          </cell>
          <cell r="U9300">
            <v>0</v>
          </cell>
          <cell r="V9300">
            <v>0.58199999999999996</v>
          </cell>
          <cell r="W9300">
            <v>0.58199999999999996</v>
          </cell>
        </row>
        <row r="9301">
          <cell r="I9301" t="str">
            <v>青峰村撤并村道路（一期）</v>
          </cell>
          <cell r="J9301" t="str">
            <v>1327F4311210139</v>
          </cell>
          <cell r="K9301" t="str">
            <v>新村与撤并村便捷连通</v>
          </cell>
          <cell r="L9301" t="str">
            <v>三类地区</v>
          </cell>
          <cell r="M9301"/>
          <cell r="N9301" t="str">
            <v>新建</v>
          </cell>
          <cell r="O9301" t="str">
            <v>青峰村</v>
          </cell>
          <cell r="P9301" t="str">
            <v>无路</v>
          </cell>
          <cell r="R9301" t="str">
            <v>3</v>
          </cell>
          <cell r="S9301" t="str">
            <v>3.5</v>
          </cell>
          <cell r="T9301" t="str">
            <v>无</v>
          </cell>
          <cell r="U9301">
            <v>0</v>
          </cell>
          <cell r="V9301">
            <v>0.27</v>
          </cell>
          <cell r="W9301">
            <v>0.27</v>
          </cell>
        </row>
        <row r="9302">
          <cell r="I9302" t="str">
            <v>青杨村撤并村道路（二期）</v>
          </cell>
          <cell r="J9302" t="str">
            <v>1327F4311210041</v>
          </cell>
          <cell r="K9302" t="str">
            <v>新村与撤并村便捷连通</v>
          </cell>
          <cell r="L9302" t="str">
            <v>三类地区</v>
          </cell>
          <cell r="M9302"/>
          <cell r="N9302" t="str">
            <v>新建</v>
          </cell>
          <cell r="O9302" t="str">
            <v>青杨村</v>
          </cell>
          <cell r="P9302" t="str">
            <v>无路</v>
          </cell>
          <cell r="R9302" t="str">
            <v>3</v>
          </cell>
          <cell r="S9302" t="str">
            <v>3.5</v>
          </cell>
          <cell r="T9302" t="str">
            <v>无</v>
          </cell>
          <cell r="U9302">
            <v>0</v>
          </cell>
          <cell r="V9302">
            <v>1.4610000000000001</v>
          </cell>
          <cell r="W9302">
            <v>1.4610000000000001</v>
          </cell>
        </row>
        <row r="9303">
          <cell r="I9303" t="str">
            <v>青杨村撤并村道路（一期）</v>
          </cell>
          <cell r="J9303" t="str">
            <v>1327F4311210040</v>
          </cell>
          <cell r="K9303" t="str">
            <v>新村与撤并村便捷连通</v>
          </cell>
          <cell r="L9303" t="str">
            <v>三类地区</v>
          </cell>
          <cell r="M9303"/>
          <cell r="N9303" t="str">
            <v>新建</v>
          </cell>
          <cell r="O9303" t="str">
            <v>青杨村</v>
          </cell>
          <cell r="P9303" t="str">
            <v>四级公路</v>
          </cell>
          <cell r="R9303" t="str">
            <v>2.5</v>
          </cell>
          <cell r="S9303" t="str">
            <v>3.5</v>
          </cell>
          <cell r="T9303" t="str">
            <v>无</v>
          </cell>
          <cell r="U9303">
            <v>0</v>
          </cell>
          <cell r="V9303">
            <v>1.3180000000000001</v>
          </cell>
          <cell r="W9303">
            <v>1.3180000000000001</v>
          </cell>
        </row>
        <row r="9304">
          <cell r="I9304" t="str">
            <v>清水塘社区撤并村道路</v>
          </cell>
          <cell r="J9304" t="str">
            <v>1327F4311210032</v>
          </cell>
          <cell r="K9304" t="str">
            <v>新村与撤并村便捷连通</v>
          </cell>
          <cell r="L9304" t="str">
            <v>三类地区</v>
          </cell>
          <cell r="M9304"/>
          <cell r="N9304" t="str">
            <v>新建</v>
          </cell>
          <cell r="O9304" t="str">
            <v>清水塘社区</v>
          </cell>
          <cell r="P9304" t="str">
            <v>无路</v>
          </cell>
          <cell r="R9304" t="str">
            <v>3</v>
          </cell>
          <cell r="S9304" t="str">
            <v>3.5</v>
          </cell>
          <cell r="T9304" t="str">
            <v>无</v>
          </cell>
          <cell r="U9304">
            <v>0</v>
          </cell>
          <cell r="V9304">
            <v>0.29799999999999999</v>
          </cell>
          <cell r="W9304">
            <v>0.29799999999999999</v>
          </cell>
        </row>
        <row r="9305">
          <cell r="I9305" t="str">
            <v>清溪坪村撤并村道路</v>
          </cell>
          <cell r="J9305" t="str">
            <v>1327F4311210178</v>
          </cell>
          <cell r="K9305" t="str">
            <v>新村与撤并村便捷连通</v>
          </cell>
          <cell r="L9305" t="str">
            <v>三类地区</v>
          </cell>
          <cell r="M9305"/>
          <cell r="N9305" t="str">
            <v>新建</v>
          </cell>
          <cell r="O9305" t="str">
            <v>清溪坪村</v>
          </cell>
          <cell r="P9305" t="str">
            <v>无路</v>
          </cell>
          <cell r="R9305" t="str">
            <v>3</v>
          </cell>
          <cell r="S9305" t="str">
            <v>3.5</v>
          </cell>
          <cell r="T9305" t="str">
            <v>无</v>
          </cell>
          <cell r="U9305">
            <v>0</v>
          </cell>
          <cell r="V9305">
            <v>1.242</v>
          </cell>
          <cell r="W9305">
            <v>1.242</v>
          </cell>
        </row>
        <row r="9306">
          <cell r="I9306" t="str">
            <v>泉山村撤并村道路（二期）</v>
          </cell>
          <cell r="J9306" t="str">
            <v>1327F4311210063</v>
          </cell>
          <cell r="K9306" t="str">
            <v>新村与撤并村便捷连通</v>
          </cell>
          <cell r="L9306" t="str">
            <v>三类地区</v>
          </cell>
          <cell r="M9306"/>
          <cell r="N9306" t="str">
            <v>新建</v>
          </cell>
          <cell r="O9306" t="str">
            <v>泉山村</v>
          </cell>
          <cell r="P9306" t="str">
            <v>无路</v>
          </cell>
          <cell r="R9306" t="str">
            <v>3</v>
          </cell>
          <cell r="S9306" t="str">
            <v>3.5</v>
          </cell>
          <cell r="T9306" t="str">
            <v>无</v>
          </cell>
          <cell r="U9306">
            <v>0</v>
          </cell>
          <cell r="V9306">
            <v>0.73299999999999998</v>
          </cell>
          <cell r="W9306">
            <v>0.73299999999999998</v>
          </cell>
        </row>
        <row r="9307">
          <cell r="I9307" t="str">
            <v>泉山村撤并村道路（一期）</v>
          </cell>
          <cell r="J9307" t="str">
            <v>1327F4311210061</v>
          </cell>
          <cell r="K9307" t="str">
            <v>新村与撤并村便捷连通</v>
          </cell>
          <cell r="L9307" t="str">
            <v>三类地区</v>
          </cell>
          <cell r="M9307"/>
          <cell r="N9307" t="str">
            <v>新建</v>
          </cell>
          <cell r="O9307" t="str">
            <v>泉山村</v>
          </cell>
          <cell r="P9307" t="str">
            <v>无路</v>
          </cell>
          <cell r="R9307" t="str">
            <v>3</v>
          </cell>
          <cell r="S9307" t="str">
            <v>3.5</v>
          </cell>
          <cell r="T9307" t="str">
            <v>无</v>
          </cell>
          <cell r="U9307">
            <v>0</v>
          </cell>
          <cell r="V9307">
            <v>0.30499999999999999</v>
          </cell>
          <cell r="W9307">
            <v>0.30499999999999999</v>
          </cell>
        </row>
        <row r="9308">
          <cell r="I9308" t="str">
            <v>日晖塘村撤并村道路</v>
          </cell>
          <cell r="J9308" t="str">
            <v>1327F4311210088</v>
          </cell>
          <cell r="K9308" t="str">
            <v>新村与撤并村便捷连通</v>
          </cell>
          <cell r="L9308" t="str">
            <v>三类地区</v>
          </cell>
          <cell r="M9308"/>
          <cell r="N9308" t="str">
            <v>新建</v>
          </cell>
          <cell r="O9308" t="str">
            <v>日晖塘村</v>
          </cell>
          <cell r="P9308" t="str">
            <v>无路</v>
          </cell>
          <cell r="R9308" t="str">
            <v>3</v>
          </cell>
          <cell r="S9308" t="str">
            <v>3.5</v>
          </cell>
          <cell r="T9308" t="str">
            <v>无</v>
          </cell>
          <cell r="U9308">
            <v>0</v>
          </cell>
          <cell r="V9308">
            <v>0.39500000000000002</v>
          </cell>
          <cell r="W9308">
            <v>0.39500000000000002</v>
          </cell>
        </row>
        <row r="9309">
          <cell r="I9309" t="str">
            <v>三冲村撤并村道路</v>
          </cell>
          <cell r="J9309" t="str">
            <v>1327F4311210002</v>
          </cell>
          <cell r="K9309" t="str">
            <v>新村与撤并村便捷连通</v>
          </cell>
          <cell r="L9309" t="str">
            <v>三类地区</v>
          </cell>
          <cell r="M9309"/>
          <cell r="N9309" t="str">
            <v>新建</v>
          </cell>
          <cell r="O9309" t="str">
            <v>三冲村</v>
          </cell>
          <cell r="P9309" t="str">
            <v>四级公路</v>
          </cell>
          <cell r="R9309" t="str">
            <v>3</v>
          </cell>
          <cell r="S9309" t="str">
            <v>3.5</v>
          </cell>
          <cell r="T9309" t="str">
            <v>无</v>
          </cell>
          <cell r="U9309">
            <v>0</v>
          </cell>
          <cell r="V9309">
            <v>1.9</v>
          </cell>
          <cell r="W9309">
            <v>1.9</v>
          </cell>
        </row>
        <row r="9310">
          <cell r="I9310" t="str">
            <v>白鹤村至永兴村连接路</v>
          </cell>
          <cell r="J9310" t="str">
            <v>1327F4311220013</v>
          </cell>
          <cell r="K9310" t="str">
            <v>新村与撤并村便捷连通</v>
          </cell>
          <cell r="L9310" t="str">
            <v>三类地区</v>
          </cell>
          <cell r="M9310"/>
          <cell r="N9310" t="str">
            <v>新建</v>
          </cell>
          <cell r="O9310" t="str">
            <v>永兴村</v>
          </cell>
          <cell r="P9310" t="str">
            <v>等外公路</v>
          </cell>
          <cell r="R9310" t="str">
            <v>3.5</v>
          </cell>
          <cell r="S9310" t="str">
            <v>4.5</v>
          </cell>
          <cell r="T9310" t="str">
            <v>无</v>
          </cell>
          <cell r="U9310">
            <v>0</v>
          </cell>
          <cell r="V9310">
            <v>1.27</v>
          </cell>
          <cell r="W9310">
            <v>1.27</v>
          </cell>
        </row>
        <row r="9311">
          <cell r="I9311" t="str">
            <v>白木至施江连接路</v>
          </cell>
          <cell r="J9311" t="str">
            <v>1327F4311220003</v>
          </cell>
          <cell r="K9311" t="str">
            <v>新村与撤并村便捷连通</v>
          </cell>
          <cell r="L9311" t="str">
            <v>三类地区</v>
          </cell>
          <cell r="M9311"/>
          <cell r="N9311" t="str">
            <v>新建</v>
          </cell>
          <cell r="O9311" t="str">
            <v>白木村</v>
          </cell>
          <cell r="P9311" t="str">
            <v>等外公路</v>
          </cell>
          <cell r="R9311" t="str">
            <v>3.5</v>
          </cell>
          <cell r="S9311" t="str">
            <v>4.5</v>
          </cell>
          <cell r="T9311" t="str">
            <v>无</v>
          </cell>
          <cell r="U9311">
            <v>0</v>
          </cell>
          <cell r="V9311">
            <v>1.85</v>
          </cell>
          <cell r="W9311">
            <v>1.85</v>
          </cell>
        </row>
        <row r="9312">
          <cell r="I9312" t="str">
            <v>白牙水村至榴星村连接路</v>
          </cell>
          <cell r="J9312" t="str">
            <v>1327F4311220005</v>
          </cell>
          <cell r="K9312" t="str">
            <v>新村与撤并村便捷连通</v>
          </cell>
          <cell r="L9312" t="str">
            <v>三类地区</v>
          </cell>
          <cell r="M9312"/>
          <cell r="N9312" t="str">
            <v>新建</v>
          </cell>
          <cell r="O9312" t="str">
            <v>白牙水村</v>
          </cell>
          <cell r="P9312" t="str">
            <v>等外公路</v>
          </cell>
          <cell r="R9312" t="str">
            <v>2.5</v>
          </cell>
          <cell r="S9312" t="str">
            <v>4.5</v>
          </cell>
          <cell r="T9312" t="str">
            <v>无</v>
          </cell>
          <cell r="U9312">
            <v>0</v>
          </cell>
          <cell r="V9312">
            <v>3.45</v>
          </cell>
          <cell r="W9312">
            <v>3.45</v>
          </cell>
        </row>
        <row r="9313">
          <cell r="I9313" t="str">
            <v>长冲至留驾岌村连接路</v>
          </cell>
          <cell r="J9313" t="str">
            <v>1327F4311220023</v>
          </cell>
          <cell r="K9313" t="str">
            <v>新村与撤并村便捷连通</v>
          </cell>
          <cell r="L9313" t="str">
            <v>三类地区</v>
          </cell>
          <cell r="M9313"/>
          <cell r="N9313" t="str">
            <v>新建</v>
          </cell>
          <cell r="O9313" t="str">
            <v>留驾岌村</v>
          </cell>
          <cell r="P9313" t="str">
            <v>等外公路</v>
          </cell>
          <cell r="R9313" t="str">
            <v>3.5</v>
          </cell>
          <cell r="S9313" t="str">
            <v>4.5</v>
          </cell>
          <cell r="T9313" t="str">
            <v>无</v>
          </cell>
          <cell r="U9313">
            <v>0</v>
          </cell>
          <cell r="V9313">
            <v>2.25</v>
          </cell>
          <cell r="W9313">
            <v>2.25</v>
          </cell>
        </row>
        <row r="9314">
          <cell r="I9314" t="str">
            <v>赤皮园至简家岭连接路</v>
          </cell>
          <cell r="J9314" t="str">
            <v>1327F4311220024</v>
          </cell>
          <cell r="K9314" t="str">
            <v>新村与撤并村便捷连通</v>
          </cell>
          <cell r="L9314" t="str">
            <v>三类地区</v>
          </cell>
          <cell r="M9314"/>
          <cell r="N9314" t="str">
            <v>新建</v>
          </cell>
          <cell r="O9314" t="str">
            <v>简家岭</v>
          </cell>
          <cell r="P9314" t="str">
            <v>等外公路</v>
          </cell>
          <cell r="R9314" t="str">
            <v>3.5</v>
          </cell>
          <cell r="S9314" t="str">
            <v>4.5</v>
          </cell>
          <cell r="T9314" t="str">
            <v>无</v>
          </cell>
          <cell r="U9314">
            <v>0</v>
          </cell>
          <cell r="V9314">
            <v>2.56</v>
          </cell>
          <cell r="W9314">
            <v>2.56</v>
          </cell>
        </row>
        <row r="9315">
          <cell r="I9315" t="str">
            <v>大胡村至金岭村连接路</v>
          </cell>
          <cell r="J9315" t="str">
            <v>21327F4311220001</v>
          </cell>
          <cell r="K9315" t="str">
            <v>新村与撤并村便捷连通</v>
          </cell>
          <cell r="L9315" t="str">
            <v>三类地区</v>
          </cell>
          <cell r="M9315"/>
          <cell r="N9315" t="str">
            <v>新建</v>
          </cell>
          <cell r="O9315" t="str">
            <v>金岭村</v>
          </cell>
          <cell r="P9315" t="str">
            <v>等外公路</v>
          </cell>
          <cell r="R9315" t="str">
            <v>3.5</v>
          </cell>
          <cell r="S9315" t="str">
            <v>4.5</v>
          </cell>
          <cell r="T9315" t="str">
            <v>无</v>
          </cell>
          <cell r="U9315">
            <v>0</v>
          </cell>
          <cell r="V9315">
            <v>1.73</v>
          </cell>
          <cell r="W9315">
            <v>1.73</v>
          </cell>
        </row>
        <row r="9316">
          <cell r="I9316" t="str">
            <v>大荣底村至元古村连接路</v>
          </cell>
          <cell r="J9316" t="str">
            <v>1327F4311220021</v>
          </cell>
          <cell r="K9316" t="str">
            <v>新村与撤并村便捷连通</v>
          </cell>
          <cell r="L9316" t="str">
            <v>三类地区</v>
          </cell>
          <cell r="M9316"/>
          <cell r="N9316" t="str">
            <v>新建</v>
          </cell>
          <cell r="O9316" t="str">
            <v>大荣底村</v>
          </cell>
          <cell r="P9316" t="str">
            <v>等外公路</v>
          </cell>
          <cell r="R9316" t="str">
            <v>3.5</v>
          </cell>
          <cell r="S9316" t="str">
            <v>4.5</v>
          </cell>
          <cell r="T9316" t="str">
            <v>无</v>
          </cell>
          <cell r="U9316">
            <v>0</v>
          </cell>
          <cell r="V9316">
            <v>3.25</v>
          </cell>
          <cell r="W9316">
            <v>3.25</v>
          </cell>
        </row>
        <row r="9317">
          <cell r="I9317" t="str">
            <v>大石塘村至老堂屋村连接线</v>
          </cell>
          <cell r="J9317" t="str">
            <v>1327F4311220012</v>
          </cell>
          <cell r="K9317" t="str">
            <v>新村与撤并村便捷连通</v>
          </cell>
          <cell r="L9317" t="str">
            <v>三类地区</v>
          </cell>
          <cell r="M9317"/>
          <cell r="N9317" t="str">
            <v>新建</v>
          </cell>
          <cell r="O9317" t="str">
            <v>大石塘</v>
          </cell>
          <cell r="P9317" t="str">
            <v>等外公路</v>
          </cell>
          <cell r="R9317" t="str">
            <v>2.5</v>
          </cell>
          <cell r="S9317" t="str">
            <v>4.5</v>
          </cell>
          <cell r="T9317" t="str">
            <v>无</v>
          </cell>
          <cell r="U9317">
            <v>0</v>
          </cell>
          <cell r="V9317">
            <v>2.6</v>
          </cell>
          <cell r="W9317">
            <v>2.6</v>
          </cell>
        </row>
        <row r="9318">
          <cell r="I9318" t="str">
            <v>凡古村至新塘村连接路</v>
          </cell>
          <cell r="J9318" t="str">
            <v>1327F4311220018</v>
          </cell>
          <cell r="K9318" t="str">
            <v>新村与撤并村便捷连通</v>
          </cell>
          <cell r="L9318" t="str">
            <v>三类地区</v>
          </cell>
          <cell r="M9318"/>
          <cell r="N9318" t="str">
            <v>新建</v>
          </cell>
          <cell r="O9318" t="str">
            <v>新塘村</v>
          </cell>
          <cell r="P9318" t="str">
            <v>等外公路</v>
          </cell>
          <cell r="R9318" t="str">
            <v>3.5</v>
          </cell>
          <cell r="S9318" t="str">
            <v>4.5</v>
          </cell>
          <cell r="T9318" t="str">
            <v>无</v>
          </cell>
          <cell r="U9318">
            <v>0</v>
          </cell>
          <cell r="V9318">
            <v>1.5</v>
          </cell>
          <cell r="W9318">
            <v>1.5</v>
          </cell>
        </row>
        <row r="9319">
          <cell r="I9319" t="str">
            <v>凡龙圩至新塘村连接路</v>
          </cell>
          <cell r="J9319" t="str">
            <v>1327F4311220010</v>
          </cell>
          <cell r="K9319" t="str">
            <v>新村与撤并村便捷连通</v>
          </cell>
          <cell r="L9319" t="str">
            <v>三类地区</v>
          </cell>
          <cell r="M9319"/>
          <cell r="N9319" t="str">
            <v>新建</v>
          </cell>
          <cell r="O9319" t="str">
            <v>凡龙圩村</v>
          </cell>
          <cell r="P9319" t="str">
            <v>等外公路</v>
          </cell>
          <cell r="R9319" t="str">
            <v>3.5</v>
          </cell>
          <cell r="S9319" t="str">
            <v>4.5</v>
          </cell>
          <cell r="T9319" t="str">
            <v>无</v>
          </cell>
          <cell r="U9319">
            <v>0</v>
          </cell>
          <cell r="V9319">
            <v>1.74</v>
          </cell>
          <cell r="W9319">
            <v>1.74</v>
          </cell>
        </row>
        <row r="9320">
          <cell r="I9320" t="str">
            <v>枫木塘至廖家村连接路</v>
          </cell>
          <cell r="J9320" t="str">
            <v>1327F4311220006</v>
          </cell>
          <cell r="K9320" t="str">
            <v>新村与撤并村便捷连通</v>
          </cell>
          <cell r="L9320" t="str">
            <v>三类地区</v>
          </cell>
          <cell r="M9320"/>
          <cell r="N9320" t="str">
            <v>新建</v>
          </cell>
          <cell r="O9320" t="str">
            <v>廖家村</v>
          </cell>
          <cell r="P9320" t="str">
            <v>等外公路</v>
          </cell>
          <cell r="R9320" t="str">
            <v>3.5</v>
          </cell>
          <cell r="S9320" t="str">
            <v>4.5</v>
          </cell>
          <cell r="T9320" t="str">
            <v>无</v>
          </cell>
          <cell r="U9320">
            <v>0</v>
          </cell>
          <cell r="V9320">
            <v>2.29</v>
          </cell>
          <cell r="W9320">
            <v>2.29</v>
          </cell>
        </row>
        <row r="9321">
          <cell r="I9321" t="str">
            <v>峰源村至大井村连接路</v>
          </cell>
          <cell r="J9321" t="str">
            <v>1327F4311220022</v>
          </cell>
          <cell r="K9321" t="str">
            <v>新村与撤并村便捷连通</v>
          </cell>
          <cell r="L9321" t="str">
            <v>三类地区</v>
          </cell>
          <cell r="M9321"/>
          <cell r="N9321" t="str">
            <v>新建</v>
          </cell>
          <cell r="O9321" t="str">
            <v>峰源村</v>
          </cell>
          <cell r="P9321" t="str">
            <v>四级公路</v>
          </cell>
          <cell r="R9321" t="str">
            <v>3.5</v>
          </cell>
          <cell r="S9321" t="str">
            <v>4.5</v>
          </cell>
          <cell r="T9321" t="str">
            <v>无</v>
          </cell>
          <cell r="U9321">
            <v>0</v>
          </cell>
          <cell r="V9321">
            <v>3.69</v>
          </cell>
          <cell r="W9321">
            <v>3.69</v>
          </cell>
        </row>
        <row r="9322">
          <cell r="I9322" t="str">
            <v>古楼村至古楼兰家村连接路</v>
          </cell>
          <cell r="J9322" t="str">
            <v>1327F4311220014</v>
          </cell>
          <cell r="K9322" t="str">
            <v>新村与撤并村便捷连通</v>
          </cell>
          <cell r="L9322" t="str">
            <v>三类地区</v>
          </cell>
          <cell r="M9322"/>
          <cell r="N9322" t="str">
            <v>新建</v>
          </cell>
          <cell r="O9322" t="str">
            <v>古楼兰家村</v>
          </cell>
          <cell r="P9322" t="str">
            <v>等外公路</v>
          </cell>
          <cell r="R9322" t="str">
            <v>3.5</v>
          </cell>
          <cell r="S9322" t="str">
            <v>4.5</v>
          </cell>
          <cell r="T9322" t="str">
            <v>无</v>
          </cell>
          <cell r="U9322">
            <v>0</v>
          </cell>
          <cell r="V9322">
            <v>1.32</v>
          </cell>
          <cell r="W9322">
            <v>1.32</v>
          </cell>
        </row>
        <row r="9323">
          <cell r="I9323" t="str">
            <v>荷叶塘村至云水村连接路</v>
          </cell>
          <cell r="J9323" t="str">
            <v>1327F4311220011</v>
          </cell>
          <cell r="K9323" t="str">
            <v>新村与撤并村便捷连通</v>
          </cell>
          <cell r="L9323" t="str">
            <v>三类地区</v>
          </cell>
          <cell r="M9323"/>
          <cell r="N9323" t="str">
            <v>新建</v>
          </cell>
          <cell r="O9323" t="str">
            <v>荷叶塘村</v>
          </cell>
          <cell r="P9323" t="str">
            <v>等外公路</v>
          </cell>
          <cell r="R9323" t="str">
            <v>2.5</v>
          </cell>
          <cell r="S9323" t="str">
            <v>4.5</v>
          </cell>
          <cell r="T9323" t="str">
            <v>无</v>
          </cell>
          <cell r="U9323">
            <v>0</v>
          </cell>
          <cell r="V9323">
            <v>2.13</v>
          </cell>
          <cell r="W9323">
            <v>2.13</v>
          </cell>
        </row>
        <row r="9324">
          <cell r="I9324" t="str">
            <v>湖塘铺村至土桥村连接路</v>
          </cell>
          <cell r="J9324" t="str">
            <v>1327F4311220015</v>
          </cell>
          <cell r="K9324" t="str">
            <v>新村与撤并村便捷连通</v>
          </cell>
          <cell r="L9324" t="str">
            <v>三类地区</v>
          </cell>
          <cell r="M9324"/>
          <cell r="N9324" t="str">
            <v>新建</v>
          </cell>
          <cell r="O9324" t="str">
            <v>湖塘铺</v>
          </cell>
          <cell r="P9324" t="str">
            <v>等外公路</v>
          </cell>
          <cell r="R9324" t="str">
            <v>2.5</v>
          </cell>
          <cell r="S9324" t="str">
            <v>4.5</v>
          </cell>
          <cell r="T9324" t="str">
            <v>无</v>
          </cell>
          <cell r="U9324">
            <v>0</v>
          </cell>
          <cell r="V9324">
            <v>1.86</v>
          </cell>
          <cell r="W9324">
            <v>1.86</v>
          </cell>
        </row>
        <row r="9325">
          <cell r="I9325" t="str">
            <v>吉星至枧田村连接路</v>
          </cell>
          <cell r="J9325" t="str">
            <v>1327F4311220004</v>
          </cell>
          <cell r="K9325" t="str">
            <v>新村与撤并村便捷连通</v>
          </cell>
          <cell r="L9325" t="str">
            <v>三类地区</v>
          </cell>
          <cell r="M9325"/>
          <cell r="N9325" t="str">
            <v>新建</v>
          </cell>
          <cell r="O9325" t="str">
            <v>枧田村</v>
          </cell>
          <cell r="P9325" t="str">
            <v>等外公路</v>
          </cell>
          <cell r="R9325" t="str">
            <v>3.5</v>
          </cell>
          <cell r="S9325" t="str">
            <v>4.5</v>
          </cell>
          <cell r="T9325" t="str">
            <v>无</v>
          </cell>
          <cell r="U9325">
            <v>0</v>
          </cell>
          <cell r="V9325">
            <v>3.46</v>
          </cell>
          <cell r="W9325">
            <v>3.46</v>
          </cell>
        </row>
        <row r="9326">
          <cell r="I9326" t="str">
            <v>兰家村至古楼兰家村连接路</v>
          </cell>
          <cell r="J9326" t="str">
            <v>1327F4311220008</v>
          </cell>
          <cell r="K9326" t="str">
            <v>新村与撤并村便捷连通</v>
          </cell>
          <cell r="L9326" t="str">
            <v>三类地区</v>
          </cell>
          <cell r="M9326"/>
          <cell r="N9326" t="str">
            <v>新建</v>
          </cell>
          <cell r="O9326" t="str">
            <v>古楼兰家村</v>
          </cell>
          <cell r="P9326" t="str">
            <v>等外公路</v>
          </cell>
          <cell r="R9326" t="str">
            <v>3.5</v>
          </cell>
          <cell r="S9326" t="str">
            <v>4.5</v>
          </cell>
          <cell r="T9326" t="str">
            <v>无</v>
          </cell>
          <cell r="U9326">
            <v>0</v>
          </cell>
          <cell r="V9326">
            <v>2.39</v>
          </cell>
          <cell r="W9326">
            <v>2.39</v>
          </cell>
        </row>
        <row r="9327">
          <cell r="I9327" t="str">
            <v>凉水井村至桂花村连接路</v>
          </cell>
          <cell r="J9327" t="str">
            <v>1327F4311220017</v>
          </cell>
          <cell r="K9327" t="str">
            <v>新村与撤并村便捷连通</v>
          </cell>
          <cell r="L9327" t="str">
            <v>三类地区</v>
          </cell>
          <cell r="M9327"/>
          <cell r="N9327" t="str">
            <v>新建</v>
          </cell>
          <cell r="O9327" t="str">
            <v>凉水井村</v>
          </cell>
          <cell r="P9327" t="str">
            <v>四级公路</v>
          </cell>
          <cell r="R9327" t="str">
            <v>2.5</v>
          </cell>
          <cell r="S9327" t="str">
            <v>4.5</v>
          </cell>
          <cell r="T9327" t="str">
            <v>无</v>
          </cell>
          <cell r="U9327">
            <v>0</v>
          </cell>
          <cell r="V9327">
            <v>1.6</v>
          </cell>
          <cell r="W9327">
            <v>1.6</v>
          </cell>
        </row>
        <row r="9328">
          <cell r="I9328" t="str">
            <v>铺里村至五星村连接路</v>
          </cell>
          <cell r="J9328" t="str">
            <v>1327F4311220020</v>
          </cell>
          <cell r="K9328" t="str">
            <v>新村与撤并村便捷连通</v>
          </cell>
          <cell r="L9328" t="str">
            <v>三类地区</v>
          </cell>
          <cell r="M9328"/>
          <cell r="N9328" t="str">
            <v>新建</v>
          </cell>
          <cell r="O9328" t="str">
            <v>五星村</v>
          </cell>
          <cell r="P9328" t="str">
            <v>四级公路</v>
          </cell>
          <cell r="R9328" t="str">
            <v>3.5</v>
          </cell>
          <cell r="S9328" t="str">
            <v>4.5</v>
          </cell>
          <cell r="T9328" t="str">
            <v>无</v>
          </cell>
          <cell r="U9328">
            <v>0</v>
          </cell>
          <cell r="V9328">
            <v>3.15</v>
          </cell>
          <cell r="W9328">
            <v>3.15</v>
          </cell>
        </row>
        <row r="9329">
          <cell r="I9329" t="str">
            <v>群山村至云凤村连接路</v>
          </cell>
          <cell r="J9329" t="str">
            <v>1327F4311220016</v>
          </cell>
          <cell r="K9329" t="str">
            <v>新村与撤并村便捷连通</v>
          </cell>
          <cell r="L9329" t="str">
            <v>三类地区</v>
          </cell>
          <cell r="M9329"/>
          <cell r="N9329" t="str">
            <v>新建</v>
          </cell>
          <cell r="O9329" t="str">
            <v>云凤村</v>
          </cell>
          <cell r="P9329" t="str">
            <v>等外公路</v>
          </cell>
          <cell r="R9329" t="str">
            <v>3.5</v>
          </cell>
          <cell r="S9329" t="str">
            <v>4.5</v>
          </cell>
          <cell r="T9329" t="str">
            <v>无</v>
          </cell>
          <cell r="U9329">
            <v>0</v>
          </cell>
          <cell r="V9329">
            <v>2.2599999999999998</v>
          </cell>
          <cell r="W9329">
            <v>2.2599999999999998</v>
          </cell>
        </row>
        <row r="9330">
          <cell r="I9330" t="str">
            <v>双江村至大浪村连接路</v>
          </cell>
          <cell r="J9330" t="str">
            <v>1327F4311220002</v>
          </cell>
          <cell r="K9330" t="str">
            <v>新村与撤并村便捷连通</v>
          </cell>
          <cell r="L9330" t="str">
            <v>三类地区</v>
          </cell>
          <cell r="M9330"/>
          <cell r="N9330" t="str">
            <v>新建</v>
          </cell>
          <cell r="O9330" t="str">
            <v>大浪村</v>
          </cell>
          <cell r="P9330" t="str">
            <v>等外公路</v>
          </cell>
          <cell r="R9330" t="str">
            <v>2.5</v>
          </cell>
          <cell r="S9330" t="str">
            <v>4.5</v>
          </cell>
          <cell r="T9330" t="str">
            <v>无</v>
          </cell>
          <cell r="U9330">
            <v>0</v>
          </cell>
          <cell r="V9330">
            <v>9.23</v>
          </cell>
          <cell r="W9330">
            <v>9.23</v>
          </cell>
        </row>
        <row r="9331">
          <cell r="I9331" t="str">
            <v>大和田村便捷连接道路</v>
          </cell>
          <cell r="J9331" t="str">
            <v>1327F4311230009</v>
          </cell>
          <cell r="K9331" t="str">
            <v>新村与撤并村便捷连通</v>
          </cell>
          <cell r="L9331" t="str">
            <v>二类地区</v>
          </cell>
          <cell r="M9331" t="str">
            <v>省级贫困县</v>
          </cell>
          <cell r="N9331" t="str">
            <v>新建</v>
          </cell>
          <cell r="O9331" t="str">
            <v>大和田村</v>
          </cell>
          <cell r="P9331" t="str">
            <v>无路</v>
          </cell>
          <cell r="R9331" t="str">
            <v>0</v>
          </cell>
          <cell r="S9331" t="str">
            <v>3.5</v>
          </cell>
          <cell r="T9331" t="str">
            <v>无</v>
          </cell>
          <cell r="U9331">
            <v>0</v>
          </cell>
          <cell r="V9331">
            <v>4</v>
          </cell>
          <cell r="W9331">
            <v>4</v>
          </cell>
        </row>
        <row r="9332">
          <cell r="I9332" t="str">
            <v>禾山岌-社江源连接路</v>
          </cell>
          <cell r="J9332" t="str">
            <v>1327F4311230002</v>
          </cell>
          <cell r="K9332" t="str">
            <v>新村与撤并村便捷连通</v>
          </cell>
          <cell r="L9332" t="str">
            <v>二类地区</v>
          </cell>
          <cell r="M9332" t="str">
            <v>省级贫困县</v>
          </cell>
          <cell r="N9332" t="str">
            <v>新改建</v>
          </cell>
          <cell r="O9332" t="str">
            <v>社江源</v>
          </cell>
          <cell r="P9332" t="str">
            <v>四级公路</v>
          </cell>
          <cell r="R9332" t="str">
            <v>3.5</v>
          </cell>
          <cell r="S9332" t="str">
            <v>3.5</v>
          </cell>
          <cell r="T9332" t="str">
            <v>C114431123</v>
          </cell>
          <cell r="U9332">
            <v>0</v>
          </cell>
          <cell r="V9332">
            <v>1.579</v>
          </cell>
          <cell r="W9332">
            <v>1.579</v>
          </cell>
        </row>
        <row r="9333">
          <cell r="I9333" t="str">
            <v>黄沙漯-社江源连接路</v>
          </cell>
          <cell r="J9333" t="str">
            <v>1327F4311230003</v>
          </cell>
          <cell r="K9333" t="str">
            <v>新村与撤并村便捷连通</v>
          </cell>
          <cell r="L9333" t="str">
            <v>二类地区</v>
          </cell>
          <cell r="M9333" t="str">
            <v>省级贫困县</v>
          </cell>
          <cell r="N9333" t="str">
            <v>新建</v>
          </cell>
          <cell r="O9333" t="str">
            <v>社江源</v>
          </cell>
          <cell r="P9333" t="str">
            <v>无路</v>
          </cell>
          <cell r="R9333" t="str">
            <v>0</v>
          </cell>
          <cell r="S9333" t="str">
            <v>3.5</v>
          </cell>
          <cell r="T9333" t="str">
            <v>无</v>
          </cell>
          <cell r="U9333">
            <v>0</v>
          </cell>
          <cell r="V9333">
            <v>3</v>
          </cell>
          <cell r="W9333">
            <v>3</v>
          </cell>
        </row>
        <row r="9334">
          <cell r="I9334" t="str">
            <v>老屋张家便捷连接道路</v>
          </cell>
          <cell r="J9334" t="str">
            <v>1327F4311230010</v>
          </cell>
          <cell r="K9334" t="str">
            <v>新村与撤并村便捷连通</v>
          </cell>
          <cell r="L9334" t="str">
            <v>二类地区</v>
          </cell>
          <cell r="M9334" t="str">
            <v>省级贫困县</v>
          </cell>
          <cell r="O9334" t="str">
            <v>老屋张家村</v>
          </cell>
          <cell r="R9334" t="str">
            <v>3.5</v>
          </cell>
          <cell r="S9334" t="str">
            <v>4.5</v>
          </cell>
          <cell r="T9334" t="str">
            <v>C122431123</v>
          </cell>
          <cell r="U9334">
            <v>0</v>
          </cell>
          <cell r="V9334">
            <v>19.817</v>
          </cell>
          <cell r="W9334">
            <v>19.817</v>
          </cell>
        </row>
        <row r="9335">
          <cell r="I9335" t="str">
            <v>潘家漯村便捷连接道路</v>
          </cell>
          <cell r="J9335" t="str">
            <v>1327F4311230005</v>
          </cell>
          <cell r="K9335" t="str">
            <v>新村与撤并村便捷连通</v>
          </cell>
          <cell r="L9335" t="str">
            <v>二类地区</v>
          </cell>
          <cell r="M9335" t="str">
            <v>省级贫困县</v>
          </cell>
          <cell r="N9335" t="str">
            <v>新建</v>
          </cell>
          <cell r="O9335" t="str">
            <v>潘家漯村</v>
          </cell>
          <cell r="P9335" t="str">
            <v>无路</v>
          </cell>
          <cell r="R9335" t="str">
            <v>0</v>
          </cell>
          <cell r="S9335" t="str">
            <v>3.5</v>
          </cell>
          <cell r="T9335" t="str">
            <v>无</v>
          </cell>
          <cell r="U9335">
            <v>0</v>
          </cell>
          <cell r="V9335">
            <v>6.5</v>
          </cell>
          <cell r="W9335">
            <v>6.5</v>
          </cell>
        </row>
        <row r="9336">
          <cell r="I9336" t="str">
            <v>天福村便捷连接道路</v>
          </cell>
          <cell r="J9336" t="str">
            <v>1327F4311230008</v>
          </cell>
          <cell r="K9336" t="str">
            <v>新村与撤并村便捷连通</v>
          </cell>
          <cell r="L9336" t="str">
            <v>二类地区</v>
          </cell>
          <cell r="M9336" t="str">
            <v>省级贫困县</v>
          </cell>
          <cell r="N9336" t="str">
            <v>新建</v>
          </cell>
          <cell r="O9336" t="str">
            <v>天福村</v>
          </cell>
          <cell r="P9336" t="str">
            <v>无路</v>
          </cell>
          <cell r="R9336" t="str">
            <v>0</v>
          </cell>
          <cell r="S9336" t="str">
            <v>3.5</v>
          </cell>
          <cell r="T9336" t="str">
            <v>无</v>
          </cell>
          <cell r="U9336">
            <v>0</v>
          </cell>
          <cell r="V9336">
            <v>3.2</v>
          </cell>
          <cell r="W9336">
            <v>3.2</v>
          </cell>
        </row>
        <row r="9337">
          <cell r="I9337" t="str">
            <v>小坪里村便捷连接通道</v>
          </cell>
          <cell r="J9337" t="str">
            <v>1327F4311230007</v>
          </cell>
          <cell r="K9337" t="str">
            <v>新村与撤并村便捷连通</v>
          </cell>
          <cell r="L9337" t="str">
            <v>二类地区</v>
          </cell>
          <cell r="M9337" t="str">
            <v>省级贫困县</v>
          </cell>
          <cell r="N9337" t="str">
            <v>新建</v>
          </cell>
          <cell r="O9337" t="str">
            <v>何家洞村</v>
          </cell>
          <cell r="P9337" t="str">
            <v>无路</v>
          </cell>
          <cell r="R9337" t="str">
            <v>0</v>
          </cell>
          <cell r="S9337" t="str">
            <v>3.5</v>
          </cell>
          <cell r="T9337" t="str">
            <v>无</v>
          </cell>
          <cell r="U9337">
            <v>0</v>
          </cell>
          <cell r="V9337">
            <v>3.8</v>
          </cell>
          <cell r="W9337">
            <v>3.8</v>
          </cell>
        </row>
        <row r="9338">
          <cell r="I9338" t="str">
            <v>白马渡镇瓜地村至清溪连通路</v>
          </cell>
          <cell r="J9338" t="str">
            <v>1327F4311240029</v>
          </cell>
          <cell r="K9338" t="str">
            <v>新村与撤并村便捷连通</v>
          </cell>
          <cell r="L9338" t="str">
            <v>三类地区</v>
          </cell>
          <cell r="M9338"/>
          <cell r="N9338" t="str">
            <v>新建</v>
          </cell>
          <cell r="O9338" t="str">
            <v>瓜地村</v>
          </cell>
          <cell r="P9338" t="str">
            <v>无路</v>
          </cell>
          <cell r="R9338" t="str">
            <v>0</v>
          </cell>
          <cell r="S9338" t="str">
            <v>3.5</v>
          </cell>
          <cell r="T9338" t="str">
            <v>无</v>
          </cell>
          <cell r="U9338">
            <v>0</v>
          </cell>
          <cell r="V9338">
            <v>0.8</v>
          </cell>
          <cell r="W9338">
            <v>0.8</v>
          </cell>
        </row>
        <row r="9339">
          <cell r="I9339" t="str">
            <v>白马渡镇庙头至武家滩连通路</v>
          </cell>
          <cell r="J9339" t="str">
            <v>1327F4311240003</v>
          </cell>
          <cell r="K9339" t="str">
            <v>新村与撤并村便捷连通</v>
          </cell>
          <cell r="L9339" t="str">
            <v>三类地区</v>
          </cell>
          <cell r="M9339"/>
          <cell r="N9339" t="str">
            <v>新建</v>
          </cell>
          <cell r="O9339" t="str">
            <v>新团结</v>
          </cell>
          <cell r="P9339" t="str">
            <v>无路</v>
          </cell>
          <cell r="R9339" t="str">
            <v>0</v>
          </cell>
          <cell r="S9339" t="str">
            <v>3.5</v>
          </cell>
          <cell r="T9339" t="str">
            <v>无</v>
          </cell>
          <cell r="U9339">
            <v>0</v>
          </cell>
          <cell r="V9339">
            <v>1.2</v>
          </cell>
          <cell r="W9339">
            <v>1.2</v>
          </cell>
        </row>
        <row r="9340">
          <cell r="I9340" t="str">
            <v>白芒铺镇潘家至吴家村连通道路</v>
          </cell>
          <cell r="J9340" t="str">
            <v>1327F4311240028</v>
          </cell>
          <cell r="K9340" t="str">
            <v>新村与撤并村便捷连通</v>
          </cell>
          <cell r="L9340" t="str">
            <v>三类地区</v>
          </cell>
          <cell r="M9340"/>
          <cell r="N9340" t="str">
            <v>新建</v>
          </cell>
          <cell r="O9340" t="str">
            <v>潘家</v>
          </cell>
          <cell r="P9340" t="str">
            <v>四级公路</v>
          </cell>
          <cell r="R9340" t="str">
            <v>0</v>
          </cell>
          <cell r="S9340" t="str">
            <v>3.5</v>
          </cell>
          <cell r="T9340" t="str">
            <v>Y585431124</v>
          </cell>
          <cell r="U9340">
            <v>0</v>
          </cell>
          <cell r="V9340">
            <v>2.7330000000000001</v>
          </cell>
          <cell r="W9340">
            <v>2.7330000000000001</v>
          </cell>
        </row>
        <row r="9341">
          <cell r="I9341" t="str">
            <v>富塘街道办富塘村至旦家塘村连通路</v>
          </cell>
          <cell r="J9341" t="str">
            <v>1327F4311240032</v>
          </cell>
          <cell r="K9341" t="str">
            <v>新村与撤并村便捷连通</v>
          </cell>
          <cell r="L9341" t="str">
            <v>三类地区</v>
          </cell>
          <cell r="M9341"/>
          <cell r="N9341" t="str">
            <v>新建</v>
          </cell>
          <cell r="O9341" t="str">
            <v>富塘村</v>
          </cell>
          <cell r="P9341" t="str">
            <v>无路</v>
          </cell>
          <cell r="R9341" t="str">
            <v>0</v>
          </cell>
          <cell r="S9341" t="str">
            <v>3.5</v>
          </cell>
          <cell r="T9341" t="str">
            <v>无</v>
          </cell>
          <cell r="U9341">
            <v>0</v>
          </cell>
          <cell r="V9341">
            <v>0.6</v>
          </cell>
          <cell r="W9341">
            <v>0.6</v>
          </cell>
        </row>
        <row r="9342">
          <cell r="I9342" t="str">
            <v>富塘街道办五侯村至鸟梨树村连通路</v>
          </cell>
          <cell r="J9342" t="str">
            <v>1327F4311240018</v>
          </cell>
          <cell r="K9342" t="str">
            <v>新村与撤并村便捷连通</v>
          </cell>
          <cell r="L9342" t="str">
            <v>三类地区</v>
          </cell>
          <cell r="M9342"/>
          <cell r="N9342" t="str">
            <v>新建</v>
          </cell>
          <cell r="O9342" t="str">
            <v>五侯村</v>
          </cell>
          <cell r="P9342" t="str">
            <v>四级公路</v>
          </cell>
          <cell r="R9342" t="str">
            <v>0</v>
          </cell>
          <cell r="S9342" t="str">
            <v>3.5</v>
          </cell>
          <cell r="T9342" t="str">
            <v>无</v>
          </cell>
          <cell r="U9342">
            <v>0</v>
          </cell>
          <cell r="V9342">
            <v>1.907</v>
          </cell>
          <cell r="W9342">
            <v>1.907</v>
          </cell>
        </row>
        <row r="9343">
          <cell r="I9343" t="str">
            <v>柑子园镇马家村至万家村连通道路</v>
          </cell>
          <cell r="J9343" t="str">
            <v>1327F4311240019</v>
          </cell>
          <cell r="K9343" t="str">
            <v>新村与撤并村便捷连通</v>
          </cell>
          <cell r="L9343" t="str">
            <v>三类地区</v>
          </cell>
          <cell r="M9343"/>
          <cell r="N9343" t="str">
            <v>新建</v>
          </cell>
          <cell r="O9343" t="str">
            <v>燕石洞村</v>
          </cell>
          <cell r="P9343" t="str">
            <v>无路</v>
          </cell>
          <cell r="R9343" t="str">
            <v>0</v>
          </cell>
          <cell r="S9343" t="str">
            <v>3.5</v>
          </cell>
          <cell r="T9343" t="str">
            <v>无</v>
          </cell>
          <cell r="U9343">
            <v>0</v>
          </cell>
          <cell r="V9343">
            <v>1</v>
          </cell>
          <cell r="W9343">
            <v>1</v>
          </cell>
        </row>
        <row r="9344">
          <cell r="I9344" t="str">
            <v>横岭瑶族乡小路窝至菖梧洞村连通路</v>
          </cell>
          <cell r="J9344" t="str">
            <v>1327F4311240026</v>
          </cell>
          <cell r="K9344" t="str">
            <v>新村与撤并村便捷连通</v>
          </cell>
          <cell r="L9344" t="str">
            <v>三类地区</v>
          </cell>
          <cell r="M9344"/>
          <cell r="N9344" t="str">
            <v>新建</v>
          </cell>
          <cell r="O9344" t="str">
            <v>菖路村</v>
          </cell>
          <cell r="P9344" t="str">
            <v>无路</v>
          </cell>
          <cell r="R9344" t="str">
            <v>0</v>
          </cell>
          <cell r="S9344" t="str">
            <v>3.5</v>
          </cell>
          <cell r="T9344" t="str">
            <v>无</v>
          </cell>
          <cell r="U9344">
            <v>0</v>
          </cell>
          <cell r="V9344">
            <v>2.2999999999999998</v>
          </cell>
          <cell r="W9344">
            <v>2.2999999999999998</v>
          </cell>
        </row>
        <row r="9345">
          <cell r="I9345" t="str">
            <v>洪塘营楠竹坪至陡山湾连通路</v>
          </cell>
          <cell r="J9345" t="str">
            <v>1327F4311240007</v>
          </cell>
          <cell r="K9345" t="str">
            <v>新村与撤并村便捷连通</v>
          </cell>
          <cell r="L9345" t="str">
            <v>三类地区</v>
          </cell>
          <cell r="M9345"/>
          <cell r="N9345" t="str">
            <v>新建</v>
          </cell>
          <cell r="O9345" t="str">
            <v>楠竹坪</v>
          </cell>
          <cell r="P9345" t="str">
            <v>无路</v>
          </cell>
          <cell r="R9345" t="str">
            <v>0</v>
          </cell>
          <cell r="S9345" t="str">
            <v>3.5</v>
          </cell>
          <cell r="T9345" t="str">
            <v>无</v>
          </cell>
          <cell r="U9345">
            <v>0</v>
          </cell>
          <cell r="V9345">
            <v>2.5</v>
          </cell>
          <cell r="W9345">
            <v>2.5</v>
          </cell>
        </row>
        <row r="9346">
          <cell r="I9346" t="str">
            <v>乐福堂清塘坪至甘塘坪连通道路</v>
          </cell>
          <cell r="J9346" t="str">
            <v>1327F4311240025</v>
          </cell>
          <cell r="K9346" t="str">
            <v>新村与撤并村便捷连通</v>
          </cell>
          <cell r="L9346" t="str">
            <v>三类地区</v>
          </cell>
          <cell r="M9346"/>
          <cell r="N9346" t="str">
            <v>新建</v>
          </cell>
          <cell r="O9346" t="str">
            <v>清塘坪</v>
          </cell>
          <cell r="P9346" t="str">
            <v>无路</v>
          </cell>
          <cell r="R9346" t="str">
            <v>0</v>
          </cell>
          <cell r="S9346" t="str">
            <v>3.5</v>
          </cell>
          <cell r="T9346" t="str">
            <v>无</v>
          </cell>
          <cell r="U9346">
            <v>0</v>
          </cell>
          <cell r="V9346">
            <v>2</v>
          </cell>
          <cell r="W9346">
            <v>2</v>
          </cell>
        </row>
        <row r="9347">
          <cell r="I9347" t="str">
            <v>梅花镇修宜村至大路边连通路</v>
          </cell>
          <cell r="J9347" t="str">
            <v>1327F4311240027</v>
          </cell>
          <cell r="K9347" t="str">
            <v>新村与撤并村便捷连通</v>
          </cell>
          <cell r="L9347" t="str">
            <v>三类地区</v>
          </cell>
          <cell r="M9347"/>
          <cell r="N9347" t="str">
            <v>新建</v>
          </cell>
          <cell r="O9347" t="str">
            <v>修宜村</v>
          </cell>
          <cell r="P9347" t="str">
            <v>无路</v>
          </cell>
          <cell r="R9347" t="str">
            <v>0</v>
          </cell>
          <cell r="S9347" t="str">
            <v>3.5</v>
          </cell>
          <cell r="T9347" t="str">
            <v>无</v>
          </cell>
          <cell r="U9347">
            <v>0</v>
          </cell>
          <cell r="V9347">
            <v>0.7</v>
          </cell>
          <cell r="W9347">
            <v>0.7</v>
          </cell>
        </row>
        <row r="9348">
          <cell r="I9348" t="str">
            <v>桥头镇白竹田村至汉冲陵村连通路</v>
          </cell>
          <cell r="J9348" t="str">
            <v>1327F4311240030</v>
          </cell>
          <cell r="K9348" t="str">
            <v>新村与撤并村便捷连通</v>
          </cell>
          <cell r="L9348" t="str">
            <v>三类地区</v>
          </cell>
          <cell r="M9348"/>
          <cell r="N9348" t="str">
            <v>新建</v>
          </cell>
          <cell r="O9348" t="str">
            <v>白竹田村</v>
          </cell>
          <cell r="P9348" t="str">
            <v>无路</v>
          </cell>
          <cell r="R9348" t="str">
            <v>0</v>
          </cell>
          <cell r="S9348" t="str">
            <v>3.5</v>
          </cell>
          <cell r="T9348" t="str">
            <v>无</v>
          </cell>
          <cell r="U9348">
            <v>0</v>
          </cell>
          <cell r="V9348">
            <v>1</v>
          </cell>
          <cell r="W9348">
            <v>1</v>
          </cell>
        </row>
        <row r="9349">
          <cell r="I9349" t="str">
            <v>桥头镇白竹田至石枧村连通道路</v>
          </cell>
          <cell r="J9349" t="str">
            <v>1327F4311240031</v>
          </cell>
          <cell r="K9349" t="str">
            <v>新村与撤并村便捷连通</v>
          </cell>
          <cell r="L9349" t="str">
            <v>三类地区</v>
          </cell>
          <cell r="M9349"/>
          <cell r="N9349" t="str">
            <v>新建</v>
          </cell>
          <cell r="O9349" t="str">
            <v>白竹田</v>
          </cell>
          <cell r="P9349" t="str">
            <v>无路</v>
          </cell>
          <cell r="R9349" t="str">
            <v>0</v>
          </cell>
          <cell r="S9349" t="str">
            <v>3.5</v>
          </cell>
          <cell r="T9349" t="str">
            <v>无</v>
          </cell>
          <cell r="U9349">
            <v>0</v>
          </cell>
          <cell r="V9349">
            <v>1.7</v>
          </cell>
          <cell r="W9349">
            <v>1.7</v>
          </cell>
        </row>
        <row r="9350">
          <cell r="I9350" t="str">
            <v>桥头镇汉冲陵至羊崽弄连通路</v>
          </cell>
          <cell r="J9350" t="str">
            <v>1327F4311240023</v>
          </cell>
          <cell r="K9350" t="str">
            <v>新村与撤并村便捷连通</v>
          </cell>
          <cell r="L9350" t="str">
            <v>三类地区</v>
          </cell>
          <cell r="M9350"/>
          <cell r="N9350" t="str">
            <v>新建</v>
          </cell>
          <cell r="O9350" t="str">
            <v>白竹田</v>
          </cell>
          <cell r="P9350" t="str">
            <v>无路</v>
          </cell>
          <cell r="R9350" t="str">
            <v>0</v>
          </cell>
          <cell r="S9350" t="str">
            <v>3.5</v>
          </cell>
          <cell r="T9350" t="str">
            <v>无</v>
          </cell>
          <cell r="U9350">
            <v>0</v>
          </cell>
          <cell r="V9350">
            <v>1.7</v>
          </cell>
          <cell r="W9350">
            <v>1.7</v>
          </cell>
        </row>
        <row r="9351">
          <cell r="I9351" t="str">
            <v>桥头镇腊树坪至清寿源连通路</v>
          </cell>
          <cell r="J9351" t="str">
            <v>1327F4311240012</v>
          </cell>
          <cell r="K9351" t="str">
            <v>新村与撤并村便捷连通</v>
          </cell>
          <cell r="L9351" t="str">
            <v>三类地区</v>
          </cell>
          <cell r="M9351"/>
          <cell r="N9351" t="str">
            <v>新建</v>
          </cell>
          <cell r="O9351" t="str">
            <v>腊树坪</v>
          </cell>
          <cell r="P9351" t="str">
            <v>等外公路</v>
          </cell>
          <cell r="R9351" t="str">
            <v>0</v>
          </cell>
          <cell r="S9351" t="str">
            <v>3.5</v>
          </cell>
          <cell r="T9351" t="str">
            <v>CAY7431124</v>
          </cell>
          <cell r="U9351">
            <v>0</v>
          </cell>
          <cell r="V9351">
            <v>5.3879999999999999</v>
          </cell>
          <cell r="W9351">
            <v>5.3879999999999999</v>
          </cell>
        </row>
        <row r="9352">
          <cell r="I9352" t="str">
            <v>审章塘乡沙子河至桃花井连通路</v>
          </cell>
          <cell r="J9352" t="str">
            <v>1327F4311240006</v>
          </cell>
          <cell r="K9352" t="str">
            <v>新村与撤并村便捷连通</v>
          </cell>
          <cell r="L9352" t="str">
            <v>三类地区</v>
          </cell>
          <cell r="M9352"/>
          <cell r="N9352" t="str">
            <v>新建</v>
          </cell>
          <cell r="O9352" t="str">
            <v>桃花井</v>
          </cell>
          <cell r="P9352" t="str">
            <v>等外公路</v>
          </cell>
          <cell r="R9352" t="str">
            <v>0</v>
          </cell>
          <cell r="S9352" t="str">
            <v>3.5</v>
          </cell>
          <cell r="T9352" t="str">
            <v>CBC0431124</v>
          </cell>
          <cell r="U9352">
            <v>0</v>
          </cell>
          <cell r="V9352">
            <v>0.67900000000000005</v>
          </cell>
          <cell r="W9352">
            <v>0.67900000000000005</v>
          </cell>
        </row>
        <row r="9353">
          <cell r="I9353" t="str">
            <v>寿雁新湾村至汉冲陵连通道路</v>
          </cell>
          <cell r="J9353" t="str">
            <v>1327F4311240022</v>
          </cell>
          <cell r="K9353" t="str">
            <v>新村与撤并村便捷连通</v>
          </cell>
          <cell r="L9353" t="str">
            <v>三类地区</v>
          </cell>
          <cell r="M9353"/>
          <cell r="N9353" t="str">
            <v>新建</v>
          </cell>
          <cell r="O9353" t="str">
            <v>新湾村</v>
          </cell>
          <cell r="P9353" t="str">
            <v>无路</v>
          </cell>
          <cell r="R9353" t="str">
            <v>0</v>
          </cell>
          <cell r="S9353" t="str">
            <v>3.5</v>
          </cell>
          <cell r="T9353" t="str">
            <v>无</v>
          </cell>
          <cell r="U9353">
            <v>0</v>
          </cell>
          <cell r="V9353">
            <v>1.6</v>
          </cell>
          <cell r="W9353">
            <v>1.6</v>
          </cell>
        </row>
        <row r="9354">
          <cell r="I9354" t="str">
            <v>寿雁镇丙田至朱子夫连通道路</v>
          </cell>
          <cell r="J9354" t="str">
            <v>1327F4311240020</v>
          </cell>
          <cell r="K9354" t="str">
            <v>新村与撤并村便捷连通</v>
          </cell>
          <cell r="L9354" t="str">
            <v>三类地区</v>
          </cell>
          <cell r="M9354"/>
          <cell r="N9354" t="str">
            <v>新建</v>
          </cell>
          <cell r="O9354" t="str">
            <v>丙田村</v>
          </cell>
          <cell r="P9354" t="str">
            <v>等外公路</v>
          </cell>
          <cell r="R9354" t="str">
            <v>0</v>
          </cell>
          <cell r="S9354" t="str">
            <v>3.5</v>
          </cell>
          <cell r="T9354" t="str">
            <v>CAX0431124</v>
          </cell>
          <cell r="U9354">
            <v>0</v>
          </cell>
          <cell r="V9354">
            <v>0.52600000000000002</v>
          </cell>
          <cell r="W9354">
            <v>0.52600000000000002</v>
          </cell>
        </row>
        <row r="9355">
          <cell r="I9355" t="str">
            <v>寿雁镇社下至排楼屋连通路</v>
          </cell>
          <cell r="J9355" t="str">
            <v>1327F4311240008</v>
          </cell>
          <cell r="K9355" t="str">
            <v>新村与撤并村便捷连通</v>
          </cell>
          <cell r="L9355" t="str">
            <v>三类地区</v>
          </cell>
          <cell r="M9355"/>
          <cell r="N9355" t="str">
            <v>新建</v>
          </cell>
          <cell r="O9355" t="str">
            <v>社下村</v>
          </cell>
          <cell r="P9355" t="str">
            <v>无路</v>
          </cell>
          <cell r="R9355" t="str">
            <v>0</v>
          </cell>
          <cell r="S9355" t="str">
            <v>3.5</v>
          </cell>
          <cell r="T9355" t="str">
            <v>无</v>
          </cell>
          <cell r="U9355">
            <v>0</v>
          </cell>
          <cell r="V9355">
            <v>1.2</v>
          </cell>
          <cell r="W9355">
            <v>1.2</v>
          </cell>
        </row>
        <row r="9356">
          <cell r="I9356" t="str">
            <v>寿雁镇水源头至禾述塘连通路</v>
          </cell>
          <cell r="J9356" t="str">
            <v>1327F4311240011</v>
          </cell>
          <cell r="K9356" t="str">
            <v>新村与撤并村便捷连通</v>
          </cell>
          <cell r="L9356" t="str">
            <v>三类地区</v>
          </cell>
          <cell r="M9356"/>
          <cell r="N9356" t="str">
            <v>新建</v>
          </cell>
          <cell r="O9356" t="str">
            <v>水源头</v>
          </cell>
          <cell r="P9356" t="str">
            <v>等外公路</v>
          </cell>
          <cell r="R9356" t="str">
            <v>0</v>
          </cell>
          <cell r="S9356" t="str">
            <v>3.5</v>
          </cell>
          <cell r="T9356" t="str">
            <v>CB72431124</v>
          </cell>
          <cell r="U9356">
            <v>0</v>
          </cell>
          <cell r="V9356">
            <v>2.6840000000000002</v>
          </cell>
          <cell r="W9356">
            <v>2.6840000000000002</v>
          </cell>
        </row>
        <row r="9357">
          <cell r="I9357" t="str">
            <v>寿雁镇太家至太家洞连通路</v>
          </cell>
          <cell r="J9357" t="str">
            <v>1327F4311240002</v>
          </cell>
          <cell r="K9357" t="str">
            <v>新村与撤并村便捷连通</v>
          </cell>
          <cell r="L9357" t="str">
            <v>三类地区</v>
          </cell>
          <cell r="M9357"/>
          <cell r="N9357" t="str">
            <v>新建</v>
          </cell>
          <cell r="O9357" t="str">
            <v>太家村</v>
          </cell>
          <cell r="P9357" t="str">
            <v>无路</v>
          </cell>
          <cell r="R9357" t="str">
            <v>0</v>
          </cell>
          <cell r="S9357" t="str">
            <v>3.5</v>
          </cell>
          <cell r="T9357" t="str">
            <v>无</v>
          </cell>
          <cell r="U9357">
            <v>0</v>
          </cell>
          <cell r="V9357">
            <v>1.5</v>
          </cell>
          <cell r="W9357">
            <v>1.5</v>
          </cell>
        </row>
        <row r="9358">
          <cell r="I9358" t="str">
            <v>寿雁镇团结村至斯屋岭连通路线</v>
          </cell>
          <cell r="J9358" t="str">
            <v>1327F4311240016</v>
          </cell>
          <cell r="K9358" t="str">
            <v>新村与撤并村便捷连通</v>
          </cell>
          <cell r="L9358" t="str">
            <v>三类地区</v>
          </cell>
          <cell r="M9358"/>
          <cell r="N9358" t="str">
            <v>新建</v>
          </cell>
          <cell r="O9358" t="str">
            <v>团结村</v>
          </cell>
          <cell r="P9358" t="str">
            <v>等外公路</v>
          </cell>
          <cell r="R9358" t="str">
            <v>0</v>
          </cell>
          <cell r="S9358" t="str">
            <v>3.5</v>
          </cell>
          <cell r="T9358" t="str">
            <v>CAT5431124</v>
          </cell>
          <cell r="U9358">
            <v>0</v>
          </cell>
          <cell r="V9358">
            <v>2.7410000000000001</v>
          </cell>
          <cell r="W9358">
            <v>2.7410000000000001</v>
          </cell>
        </row>
        <row r="9359">
          <cell r="I9359" t="str">
            <v>矮寨至廖家岗连接路</v>
          </cell>
          <cell r="J9359" t="str">
            <v>1327F4311250020</v>
          </cell>
          <cell r="K9359" t="str">
            <v>新村与撤并村便捷连通</v>
          </cell>
          <cell r="L9359" t="str">
            <v>二类地区</v>
          </cell>
          <cell r="M9359" t="str">
            <v>省级贫困县</v>
          </cell>
          <cell r="N9359" t="str">
            <v>新建</v>
          </cell>
          <cell r="O9359" t="str">
            <v>矮寨村</v>
          </cell>
          <cell r="P9359" t="str">
            <v>等外公路</v>
          </cell>
          <cell r="R9359" t="str">
            <v>0</v>
          </cell>
          <cell r="S9359" t="str">
            <v>3.5</v>
          </cell>
          <cell r="T9359" t="str">
            <v>无</v>
          </cell>
          <cell r="U9359">
            <v>0</v>
          </cell>
          <cell r="V9359">
            <v>1.42</v>
          </cell>
          <cell r="W9359">
            <v>1.42</v>
          </cell>
        </row>
        <row r="9360">
          <cell r="I9360" t="str">
            <v>白花岗至武村连接路</v>
          </cell>
          <cell r="J9360" t="str">
            <v>1327F4311250018</v>
          </cell>
          <cell r="K9360" t="str">
            <v>新村与撤并村便捷连通</v>
          </cell>
          <cell r="L9360" t="str">
            <v>二类地区</v>
          </cell>
          <cell r="M9360" t="str">
            <v>省级贫困县</v>
          </cell>
          <cell r="N9360" t="str">
            <v>新建</v>
          </cell>
          <cell r="O9360" t="str">
            <v>古龙社区</v>
          </cell>
          <cell r="P9360" t="str">
            <v>等外公路</v>
          </cell>
          <cell r="R9360" t="str">
            <v>0</v>
          </cell>
          <cell r="S9360" t="str">
            <v>3.5</v>
          </cell>
          <cell r="T9360" t="str">
            <v>无</v>
          </cell>
          <cell r="U9360">
            <v>0</v>
          </cell>
          <cell r="V9360">
            <v>1.8</v>
          </cell>
          <cell r="W9360">
            <v>1.8</v>
          </cell>
        </row>
        <row r="9361">
          <cell r="I9361" t="str">
            <v>白马至谷母溪连接路</v>
          </cell>
          <cell r="J9361" t="str">
            <v>1327F4311250005</v>
          </cell>
          <cell r="K9361" t="str">
            <v>新村与撤并村便捷连通</v>
          </cell>
          <cell r="L9361" t="str">
            <v>二类地区</v>
          </cell>
          <cell r="M9361" t="str">
            <v>省级贫困县</v>
          </cell>
          <cell r="N9361" t="str">
            <v>新建</v>
          </cell>
          <cell r="O9361" t="str">
            <v>白马村</v>
          </cell>
          <cell r="P9361" t="str">
            <v>等外公路</v>
          </cell>
          <cell r="R9361" t="str">
            <v>0</v>
          </cell>
          <cell r="S9361" t="str">
            <v>5</v>
          </cell>
          <cell r="T9361" t="str">
            <v>无</v>
          </cell>
          <cell r="U9361">
            <v>0</v>
          </cell>
          <cell r="V9361">
            <v>0.626</v>
          </cell>
          <cell r="W9361">
            <v>0.626</v>
          </cell>
        </row>
        <row r="9362">
          <cell r="I9362" t="str">
            <v>白象至水美村连接路</v>
          </cell>
          <cell r="J9362" t="str">
            <v>1327F4311250014</v>
          </cell>
          <cell r="K9362" t="str">
            <v>新村与撤并村便捷连通</v>
          </cell>
          <cell r="L9362" t="str">
            <v>二类地区</v>
          </cell>
          <cell r="M9362" t="str">
            <v>省级贫困县</v>
          </cell>
          <cell r="N9362" t="str">
            <v>新建</v>
          </cell>
          <cell r="O9362" t="str">
            <v>白美村</v>
          </cell>
          <cell r="P9362" t="str">
            <v>等外公路</v>
          </cell>
          <cell r="R9362" t="str">
            <v>0</v>
          </cell>
          <cell r="S9362" t="str">
            <v>4.5</v>
          </cell>
          <cell r="T9362" t="str">
            <v>无</v>
          </cell>
          <cell r="U9362">
            <v>0</v>
          </cell>
          <cell r="V9362">
            <v>1.1000000000000001</v>
          </cell>
          <cell r="W9362">
            <v>1.1000000000000001</v>
          </cell>
        </row>
        <row r="9363">
          <cell r="I9363" t="str">
            <v>大坪岗至源口社区连接路</v>
          </cell>
          <cell r="J9363" t="str">
            <v>1327F4311250013</v>
          </cell>
          <cell r="K9363" t="str">
            <v>新村与撤并村便捷连通</v>
          </cell>
          <cell r="L9363" t="str">
            <v>二类地区</v>
          </cell>
          <cell r="M9363" t="str">
            <v>省级贫困县</v>
          </cell>
          <cell r="N9363" t="str">
            <v>新建</v>
          </cell>
          <cell r="O9363" t="str">
            <v>源口社区</v>
          </cell>
          <cell r="P9363" t="str">
            <v>等外公路</v>
          </cell>
          <cell r="R9363" t="str">
            <v>0</v>
          </cell>
          <cell r="S9363" t="str">
            <v>3.5</v>
          </cell>
          <cell r="T9363" t="str">
            <v>无</v>
          </cell>
          <cell r="U9363">
            <v>0</v>
          </cell>
          <cell r="V9363">
            <v>1.42</v>
          </cell>
          <cell r="W9363">
            <v>1.42</v>
          </cell>
        </row>
        <row r="9364">
          <cell r="I9364" t="str">
            <v>大田至横开河连接路</v>
          </cell>
          <cell r="J9364" t="str">
            <v>1327F4311250017</v>
          </cell>
          <cell r="K9364" t="str">
            <v>新村与撤并村便捷连通</v>
          </cell>
          <cell r="L9364" t="str">
            <v>二类地区</v>
          </cell>
          <cell r="M9364" t="str">
            <v>省级贫困县</v>
          </cell>
          <cell r="N9364" t="str">
            <v>改建</v>
          </cell>
          <cell r="O9364" t="str">
            <v>三源村</v>
          </cell>
          <cell r="P9364" t="str">
            <v>等外公路</v>
          </cell>
          <cell r="R9364" t="str">
            <v>0</v>
          </cell>
          <cell r="S9364" t="str">
            <v>3.5</v>
          </cell>
          <cell r="T9364" t="str">
            <v>C449431125</v>
          </cell>
          <cell r="U9364">
            <v>0</v>
          </cell>
          <cell r="V9364">
            <v>7.45</v>
          </cell>
          <cell r="W9364">
            <v>7.45</v>
          </cell>
        </row>
        <row r="9365">
          <cell r="I9365" t="str">
            <v>大溪源至大宅腹连接路</v>
          </cell>
          <cell r="J9365" t="str">
            <v>1327F4311250006</v>
          </cell>
          <cell r="K9365" t="str">
            <v>新村与撤并村便捷连通</v>
          </cell>
          <cell r="L9365" t="str">
            <v>二类地区</v>
          </cell>
          <cell r="M9365" t="str">
            <v>省级贫困县</v>
          </cell>
          <cell r="N9365" t="str">
            <v>新建</v>
          </cell>
          <cell r="O9365" t="str">
            <v>大溪源村</v>
          </cell>
          <cell r="P9365" t="str">
            <v>等外公路</v>
          </cell>
          <cell r="R9365" t="str">
            <v>0</v>
          </cell>
          <cell r="S9365" t="str">
            <v>4.5</v>
          </cell>
          <cell r="T9365" t="str">
            <v>无</v>
          </cell>
          <cell r="U9365">
            <v>0</v>
          </cell>
          <cell r="V9365">
            <v>2.0099999999999998</v>
          </cell>
          <cell r="W9365">
            <v>2.0099999999999998</v>
          </cell>
        </row>
        <row r="9366">
          <cell r="I9366" t="str">
            <v>邓家至岗背连接路</v>
          </cell>
          <cell r="J9366" t="str">
            <v>1327F4311250011</v>
          </cell>
          <cell r="K9366" t="str">
            <v>新村与撤并村便捷连通</v>
          </cell>
          <cell r="L9366" t="str">
            <v>二类地区</v>
          </cell>
          <cell r="M9366" t="str">
            <v>省级贫困县</v>
          </cell>
          <cell r="N9366" t="str">
            <v>新建</v>
          </cell>
          <cell r="O9366" t="str">
            <v>福洞村</v>
          </cell>
          <cell r="P9366" t="str">
            <v>等外公路</v>
          </cell>
          <cell r="R9366" t="str">
            <v>0</v>
          </cell>
          <cell r="S9366" t="str">
            <v>3.5</v>
          </cell>
          <cell r="T9366" t="str">
            <v>无</v>
          </cell>
          <cell r="U9366">
            <v>0</v>
          </cell>
          <cell r="V9366">
            <v>1.74</v>
          </cell>
          <cell r="W9366">
            <v>1.74</v>
          </cell>
        </row>
        <row r="9367">
          <cell r="I9367" t="str">
            <v>底铺至龙眼庙连接路</v>
          </cell>
          <cell r="J9367" t="str">
            <v>1327F4311250007</v>
          </cell>
          <cell r="K9367" t="str">
            <v>新村与撤并村便捷连通</v>
          </cell>
          <cell r="L9367" t="str">
            <v>二类地区</v>
          </cell>
          <cell r="M9367" t="str">
            <v>省级贫困县</v>
          </cell>
          <cell r="N9367" t="str">
            <v>新建</v>
          </cell>
          <cell r="O9367" t="str">
            <v>东铺村</v>
          </cell>
          <cell r="P9367" t="str">
            <v>等外公路</v>
          </cell>
          <cell r="R9367" t="str">
            <v>0</v>
          </cell>
          <cell r="S9367" t="str">
            <v>3.5</v>
          </cell>
          <cell r="T9367" t="str">
            <v>无</v>
          </cell>
          <cell r="U9367">
            <v>0</v>
          </cell>
          <cell r="V9367">
            <v>1.66</v>
          </cell>
          <cell r="W9367">
            <v>1.66</v>
          </cell>
        </row>
        <row r="9368">
          <cell r="I9368" t="str">
            <v>叠楼至底下木园连接路</v>
          </cell>
          <cell r="J9368" t="str">
            <v>1327F4311250001</v>
          </cell>
          <cell r="K9368" t="str">
            <v>新村与撤并村便捷连通</v>
          </cell>
          <cell r="L9368" t="str">
            <v>二类地区</v>
          </cell>
          <cell r="M9368" t="str">
            <v>省级贫困县</v>
          </cell>
          <cell r="N9368" t="str">
            <v>新建</v>
          </cell>
          <cell r="O9368" t="str">
            <v>槐木村</v>
          </cell>
          <cell r="P9368" t="str">
            <v>无路</v>
          </cell>
          <cell r="R9368" t="str">
            <v>3.5</v>
          </cell>
          <cell r="S9368" t="str">
            <v>4.5</v>
          </cell>
          <cell r="T9368" t="str">
            <v>无</v>
          </cell>
          <cell r="U9368">
            <v>0</v>
          </cell>
          <cell r="V9368">
            <v>1.45</v>
          </cell>
          <cell r="W9368">
            <v>1.45</v>
          </cell>
        </row>
        <row r="9369">
          <cell r="I9369" t="str">
            <v>动周至高家村连接路</v>
          </cell>
          <cell r="J9369" t="str">
            <v>1327F4311250030</v>
          </cell>
          <cell r="K9369" t="str">
            <v>新村与撤并村便捷连通</v>
          </cell>
          <cell r="L9369" t="str">
            <v>二类地区</v>
          </cell>
          <cell r="M9369" t="str">
            <v>省级贫困县</v>
          </cell>
          <cell r="N9369" t="str">
            <v>新建</v>
          </cell>
          <cell r="O9369" t="str">
            <v>香花井村</v>
          </cell>
          <cell r="P9369" t="str">
            <v>等外公路</v>
          </cell>
          <cell r="R9369" t="str">
            <v>0</v>
          </cell>
          <cell r="S9369" t="str">
            <v>4.5</v>
          </cell>
          <cell r="T9369" t="str">
            <v>C127431125</v>
          </cell>
          <cell r="U9369">
            <v>0</v>
          </cell>
          <cell r="V9369">
            <v>4.66</v>
          </cell>
          <cell r="W9369">
            <v>4.66</v>
          </cell>
        </row>
        <row r="9370">
          <cell r="I9370" t="str">
            <v>洞美至九牛冲连接路</v>
          </cell>
          <cell r="J9370" t="str">
            <v>1327F4311250008</v>
          </cell>
          <cell r="K9370" t="str">
            <v>新村与撤并村便捷连通</v>
          </cell>
          <cell r="L9370" t="str">
            <v>二类地区</v>
          </cell>
          <cell r="M9370" t="str">
            <v>省级贫困县</v>
          </cell>
          <cell r="N9370" t="str">
            <v>新建</v>
          </cell>
          <cell r="O9370" t="str">
            <v>洞美村</v>
          </cell>
          <cell r="P9370" t="str">
            <v>等外公路</v>
          </cell>
          <cell r="R9370" t="str">
            <v>0</v>
          </cell>
          <cell r="S9370" t="str">
            <v>3.5</v>
          </cell>
          <cell r="T9370" t="str">
            <v>无</v>
          </cell>
          <cell r="U9370">
            <v>0</v>
          </cell>
          <cell r="V9370">
            <v>2.62</v>
          </cell>
          <cell r="W9370">
            <v>2.62</v>
          </cell>
        </row>
        <row r="9371">
          <cell r="I9371" t="str">
            <v>福洞至岗背村道</v>
          </cell>
          <cell r="J9371" t="str">
            <v>1327F4311250022</v>
          </cell>
          <cell r="K9371" t="str">
            <v>新村与撤并村便捷连通</v>
          </cell>
          <cell r="L9371" t="str">
            <v>二类地区</v>
          </cell>
          <cell r="M9371" t="str">
            <v>省级贫困县</v>
          </cell>
          <cell r="N9371" t="str">
            <v>新建</v>
          </cell>
          <cell r="O9371" t="str">
            <v>福洞村</v>
          </cell>
          <cell r="R9371" t="str">
            <v>0</v>
          </cell>
          <cell r="S9371" t="str">
            <v>4</v>
          </cell>
          <cell r="T9371" t="str">
            <v>无</v>
          </cell>
          <cell r="U9371">
            <v>0</v>
          </cell>
          <cell r="V9371">
            <v>2.3199999999999998</v>
          </cell>
          <cell r="W9371">
            <v>2.3199999999999998</v>
          </cell>
        </row>
        <row r="9372">
          <cell r="I9372" t="str">
            <v>甘益至棠下连接路</v>
          </cell>
          <cell r="J9372" t="str">
            <v>1327F4311250019</v>
          </cell>
          <cell r="K9372" t="str">
            <v>新村与撤并村便捷连通</v>
          </cell>
          <cell r="L9372" t="str">
            <v>二类地区</v>
          </cell>
          <cell r="M9372" t="str">
            <v>省级贫困县</v>
          </cell>
          <cell r="N9372" t="str">
            <v>新建</v>
          </cell>
          <cell r="O9372" t="str">
            <v>甘益村</v>
          </cell>
          <cell r="P9372" t="str">
            <v>等外公路</v>
          </cell>
          <cell r="R9372" t="str">
            <v>0</v>
          </cell>
          <cell r="S9372" t="str">
            <v>3.5</v>
          </cell>
          <cell r="T9372" t="str">
            <v>无</v>
          </cell>
          <cell r="U9372">
            <v>0</v>
          </cell>
          <cell r="V9372">
            <v>1.44</v>
          </cell>
          <cell r="W9372">
            <v>1.44</v>
          </cell>
        </row>
        <row r="9373">
          <cell r="I9373" t="str">
            <v>高家至禾田连接路</v>
          </cell>
          <cell r="J9373" t="str">
            <v>1327F4311250009</v>
          </cell>
          <cell r="K9373" t="str">
            <v>新村与撤并村便捷连通</v>
          </cell>
          <cell r="L9373" t="str">
            <v>二类地区</v>
          </cell>
          <cell r="M9373" t="str">
            <v>省级贫困县</v>
          </cell>
          <cell r="N9373" t="str">
            <v>新建</v>
          </cell>
          <cell r="O9373" t="str">
            <v>高家村</v>
          </cell>
          <cell r="P9373" t="str">
            <v>等外公路</v>
          </cell>
          <cell r="R9373" t="str">
            <v>0</v>
          </cell>
          <cell r="S9373" t="str">
            <v>4.5</v>
          </cell>
          <cell r="T9373" t="str">
            <v>无</v>
          </cell>
          <cell r="U9373">
            <v>0</v>
          </cell>
          <cell r="V9373">
            <v>3.03</v>
          </cell>
          <cell r="W9373">
            <v>3.03</v>
          </cell>
        </row>
        <row r="9374">
          <cell r="I9374" t="str">
            <v>勾蓝瑶村黄家至大兴连接路</v>
          </cell>
          <cell r="J9374" t="str">
            <v>1327F4311250012</v>
          </cell>
          <cell r="K9374" t="str">
            <v>新村与撤并村便捷连通</v>
          </cell>
          <cell r="L9374" t="str">
            <v>二类地区</v>
          </cell>
          <cell r="M9374" t="str">
            <v>省级贫困县</v>
          </cell>
          <cell r="N9374" t="str">
            <v>新建</v>
          </cell>
          <cell r="O9374" t="str">
            <v>勾蓝瑶村</v>
          </cell>
          <cell r="P9374" t="str">
            <v>等外公路</v>
          </cell>
          <cell r="R9374" t="str">
            <v>0</v>
          </cell>
          <cell r="S9374" t="str">
            <v>5.5</v>
          </cell>
          <cell r="T9374" t="str">
            <v>无</v>
          </cell>
          <cell r="U9374">
            <v>0</v>
          </cell>
          <cell r="V9374">
            <v>0.4</v>
          </cell>
          <cell r="W9374">
            <v>0.4</v>
          </cell>
        </row>
        <row r="9375">
          <cell r="I9375" t="str">
            <v>呼家至白竹湾连接路</v>
          </cell>
          <cell r="J9375" t="str">
            <v>1327F4311250032</v>
          </cell>
          <cell r="K9375" t="str">
            <v>新村与撤并村便捷连通</v>
          </cell>
          <cell r="L9375" t="str">
            <v>二类地区</v>
          </cell>
          <cell r="M9375" t="str">
            <v>省级贫困县</v>
          </cell>
          <cell r="N9375" t="str">
            <v>新建</v>
          </cell>
          <cell r="O9375" t="str">
            <v>呼家村</v>
          </cell>
          <cell r="P9375" t="str">
            <v>等外公路</v>
          </cell>
          <cell r="R9375" t="str">
            <v>0</v>
          </cell>
          <cell r="S9375" t="str">
            <v>3.5</v>
          </cell>
          <cell r="T9375" t="str">
            <v>无</v>
          </cell>
          <cell r="U9375">
            <v>0</v>
          </cell>
          <cell r="V9375">
            <v>1.66</v>
          </cell>
          <cell r="W9375">
            <v>1.66</v>
          </cell>
        </row>
        <row r="9376">
          <cell r="I9376" t="str">
            <v>建新至村委会连接路</v>
          </cell>
          <cell r="J9376" t="str">
            <v>1327F4311250033</v>
          </cell>
          <cell r="K9376" t="str">
            <v>新村与撤并村便捷连通</v>
          </cell>
          <cell r="L9376" t="str">
            <v>二类地区</v>
          </cell>
          <cell r="M9376" t="str">
            <v>省级贫困县</v>
          </cell>
          <cell r="N9376" t="str">
            <v>新建</v>
          </cell>
          <cell r="O9376" t="str">
            <v>松柏社区</v>
          </cell>
          <cell r="P9376" t="str">
            <v>等外公路</v>
          </cell>
          <cell r="R9376" t="str">
            <v>0</v>
          </cell>
          <cell r="S9376" t="str">
            <v>3.5</v>
          </cell>
          <cell r="T9376" t="str">
            <v>无</v>
          </cell>
          <cell r="U9376">
            <v>0</v>
          </cell>
          <cell r="V9376">
            <v>0.68</v>
          </cell>
          <cell r="W9376">
            <v>0.68</v>
          </cell>
        </row>
        <row r="9377">
          <cell r="I9377" t="str">
            <v>接龙桥至溪美连接路</v>
          </cell>
          <cell r="J9377" t="str">
            <v>1327F4311250028</v>
          </cell>
          <cell r="K9377" t="str">
            <v>新村与撤并村便捷连通</v>
          </cell>
          <cell r="L9377" t="str">
            <v>二类地区</v>
          </cell>
          <cell r="M9377" t="str">
            <v>省级贫困县</v>
          </cell>
          <cell r="N9377" t="str">
            <v>新建</v>
          </cell>
          <cell r="O9377" t="str">
            <v>接龙桥村</v>
          </cell>
          <cell r="P9377" t="str">
            <v>等外公路</v>
          </cell>
          <cell r="R9377" t="str">
            <v>0</v>
          </cell>
          <cell r="S9377" t="str">
            <v>3.5</v>
          </cell>
          <cell r="T9377" t="str">
            <v>无</v>
          </cell>
          <cell r="U9377">
            <v>0</v>
          </cell>
          <cell r="V9377">
            <v>1.83</v>
          </cell>
          <cell r="W9377">
            <v>1.83</v>
          </cell>
        </row>
        <row r="9378">
          <cell r="I9378" t="str">
            <v>六十工至岭石头连接路</v>
          </cell>
          <cell r="J9378" t="str">
            <v>1327F4311250002</v>
          </cell>
          <cell r="K9378" t="str">
            <v>新村与撤并村便捷连通</v>
          </cell>
          <cell r="L9378" t="str">
            <v>二类地区</v>
          </cell>
          <cell r="M9378" t="str">
            <v>省级贫困县</v>
          </cell>
          <cell r="N9378" t="str">
            <v>新改建</v>
          </cell>
          <cell r="O9378" t="str">
            <v>六十工村</v>
          </cell>
          <cell r="P9378" t="str">
            <v>等外公路</v>
          </cell>
          <cell r="R9378" t="str">
            <v>0</v>
          </cell>
          <cell r="S9378" t="str">
            <v>3.5</v>
          </cell>
          <cell r="T9378" t="str">
            <v>C247431125</v>
          </cell>
          <cell r="U9378">
            <v>0</v>
          </cell>
          <cell r="V9378">
            <v>1.69</v>
          </cell>
          <cell r="W9378">
            <v>1.69</v>
          </cell>
        </row>
        <row r="9379">
          <cell r="I9379" t="str">
            <v>马河至大漠头连接路</v>
          </cell>
          <cell r="J9379" t="str">
            <v>1327F4311250003</v>
          </cell>
          <cell r="K9379" t="str">
            <v>新村与撤并村便捷连通</v>
          </cell>
          <cell r="L9379" t="str">
            <v>二类地区</v>
          </cell>
          <cell r="M9379" t="str">
            <v>省级贫困县</v>
          </cell>
          <cell r="N9379" t="str">
            <v>新建</v>
          </cell>
          <cell r="O9379" t="str">
            <v>工业园社区</v>
          </cell>
          <cell r="P9379" t="str">
            <v>等外公路</v>
          </cell>
          <cell r="R9379" t="str">
            <v>0</v>
          </cell>
          <cell r="S9379" t="str">
            <v>4.5</v>
          </cell>
          <cell r="T9379" t="str">
            <v>无</v>
          </cell>
          <cell r="U9379">
            <v>0</v>
          </cell>
          <cell r="V9379">
            <v>1.51</v>
          </cell>
          <cell r="W9379">
            <v>1.51</v>
          </cell>
        </row>
        <row r="9380">
          <cell r="I9380" t="str">
            <v>三元宫至大岗头连接路</v>
          </cell>
          <cell r="J9380" t="str">
            <v>1327F4311250026</v>
          </cell>
          <cell r="K9380" t="str">
            <v>新村与撤并村便捷连通</v>
          </cell>
          <cell r="L9380" t="str">
            <v>二类地区</v>
          </cell>
          <cell r="M9380" t="str">
            <v>省级贫困县</v>
          </cell>
          <cell r="N9380" t="str">
            <v>新建</v>
          </cell>
          <cell r="O9380" t="str">
            <v>麒麟社区</v>
          </cell>
          <cell r="P9380" t="str">
            <v>等外公路</v>
          </cell>
          <cell r="R9380" t="str">
            <v>0</v>
          </cell>
          <cell r="S9380" t="str">
            <v>3.5</v>
          </cell>
          <cell r="T9380" t="str">
            <v>无</v>
          </cell>
          <cell r="U9380">
            <v>0</v>
          </cell>
          <cell r="V9380">
            <v>0.89</v>
          </cell>
          <cell r="W9380">
            <v>0.89</v>
          </cell>
        </row>
        <row r="9381">
          <cell r="I9381" t="str">
            <v>水源头至寺下连接路</v>
          </cell>
          <cell r="J9381" t="str">
            <v>1327F4311250010</v>
          </cell>
          <cell r="K9381" t="str">
            <v>新村与撤并村便捷连通</v>
          </cell>
          <cell r="L9381" t="str">
            <v>二类地区</v>
          </cell>
          <cell r="M9381" t="str">
            <v>省级贫困县</v>
          </cell>
          <cell r="N9381" t="str">
            <v>新建</v>
          </cell>
          <cell r="O9381" t="str">
            <v>高云村</v>
          </cell>
          <cell r="P9381" t="str">
            <v>等外公路</v>
          </cell>
          <cell r="R9381" t="str">
            <v>0</v>
          </cell>
          <cell r="S9381" t="str">
            <v>3.5</v>
          </cell>
          <cell r="T9381" t="str">
            <v>无</v>
          </cell>
          <cell r="U9381">
            <v>0</v>
          </cell>
          <cell r="V9381">
            <v>3.41</v>
          </cell>
          <cell r="W9381">
            <v>3.41</v>
          </cell>
        </row>
        <row r="9382">
          <cell r="I9382" t="str">
            <v>棠锦至马鹿头连接路</v>
          </cell>
          <cell r="J9382" t="str">
            <v>1327F4311250021</v>
          </cell>
          <cell r="K9382" t="str">
            <v>新村与撤并村便捷连通</v>
          </cell>
          <cell r="L9382" t="str">
            <v>二类地区</v>
          </cell>
          <cell r="M9382" t="str">
            <v>省级贫困县</v>
          </cell>
          <cell r="N9382" t="str">
            <v>新建</v>
          </cell>
          <cell r="O9382" t="str">
            <v>马鹿头村</v>
          </cell>
          <cell r="P9382" t="str">
            <v>无路</v>
          </cell>
          <cell r="R9382" t="str">
            <v>0</v>
          </cell>
          <cell r="S9382" t="str">
            <v>4.5</v>
          </cell>
          <cell r="T9382" t="str">
            <v>无</v>
          </cell>
          <cell r="U9382">
            <v>0</v>
          </cell>
          <cell r="V9382">
            <v>3.84</v>
          </cell>
          <cell r="W9382">
            <v>3.84</v>
          </cell>
        </row>
        <row r="9383">
          <cell r="I9383" t="str">
            <v>棠景至花楼连接路</v>
          </cell>
          <cell r="J9383" t="str">
            <v>1327F4311250004</v>
          </cell>
          <cell r="K9383" t="str">
            <v>新村与撤并村便捷连通</v>
          </cell>
          <cell r="L9383" t="str">
            <v>二类地区</v>
          </cell>
          <cell r="M9383" t="str">
            <v>省级贫困县</v>
          </cell>
          <cell r="N9383" t="str">
            <v>新建</v>
          </cell>
          <cell r="O9383" t="str">
            <v>松柏社区</v>
          </cell>
          <cell r="P9383" t="str">
            <v>等外公路</v>
          </cell>
          <cell r="R9383" t="str">
            <v>0</v>
          </cell>
          <cell r="S9383" t="str">
            <v>6</v>
          </cell>
          <cell r="T9383" t="str">
            <v>无</v>
          </cell>
          <cell r="U9383">
            <v>0</v>
          </cell>
          <cell r="V9383">
            <v>2.68</v>
          </cell>
          <cell r="W9383">
            <v>2.68</v>
          </cell>
        </row>
        <row r="9384">
          <cell r="I9384" t="str">
            <v>下圩至桃源社区连接路</v>
          </cell>
          <cell r="J9384" t="str">
            <v>1327F4311250016</v>
          </cell>
          <cell r="K9384" t="str">
            <v>新村与撤并村便捷连通</v>
          </cell>
          <cell r="L9384" t="str">
            <v>二类地区</v>
          </cell>
          <cell r="M9384" t="str">
            <v>省级贫困县</v>
          </cell>
          <cell r="N9384" t="str">
            <v>新改建</v>
          </cell>
          <cell r="O9384" t="str">
            <v>桃源社区</v>
          </cell>
          <cell r="P9384" t="str">
            <v>等外公路</v>
          </cell>
          <cell r="R9384" t="str">
            <v>0</v>
          </cell>
          <cell r="S9384" t="str">
            <v>3.5</v>
          </cell>
          <cell r="T9384" t="str">
            <v>C445431125</v>
          </cell>
          <cell r="U9384">
            <v>0</v>
          </cell>
          <cell r="V9384">
            <v>1.2</v>
          </cell>
          <cell r="W9384">
            <v>1.2</v>
          </cell>
        </row>
        <row r="9385">
          <cell r="I9385" t="str">
            <v>仙人桥至永济亭连接路</v>
          </cell>
          <cell r="J9385" t="str">
            <v>1327F4311250023</v>
          </cell>
          <cell r="K9385" t="str">
            <v>新村与撤并村便捷连通</v>
          </cell>
          <cell r="L9385" t="str">
            <v>二类地区</v>
          </cell>
          <cell r="M9385" t="str">
            <v>省级贫困县</v>
          </cell>
          <cell r="N9385" t="str">
            <v>新建</v>
          </cell>
          <cell r="O9385" t="str">
            <v>永济亭村</v>
          </cell>
          <cell r="P9385" t="str">
            <v>无路</v>
          </cell>
          <cell r="R9385" t="str">
            <v>0</v>
          </cell>
          <cell r="S9385" t="str">
            <v>4.5</v>
          </cell>
          <cell r="T9385" t="str">
            <v>无</v>
          </cell>
          <cell r="U9385">
            <v>0</v>
          </cell>
          <cell r="V9385">
            <v>5.6</v>
          </cell>
          <cell r="W9385">
            <v>5.6</v>
          </cell>
        </row>
        <row r="9386">
          <cell r="I9386" t="str">
            <v>白云岩村连通路</v>
          </cell>
          <cell r="J9386" t="str">
            <v>1327F4311260018</v>
          </cell>
          <cell r="K9386" t="str">
            <v>新村与撤并村便捷连通</v>
          </cell>
          <cell r="L9386" t="str">
            <v>二类地区</v>
          </cell>
          <cell r="M9386" t="str">
            <v>省级贫困县</v>
          </cell>
          <cell r="N9386" t="str">
            <v>新建</v>
          </cell>
          <cell r="O9386" t="str">
            <v>白云岩村</v>
          </cell>
          <cell r="P9386" t="str">
            <v>无路</v>
          </cell>
          <cell r="R9386" t="str">
            <v>0</v>
          </cell>
          <cell r="S9386" t="str">
            <v>3.5</v>
          </cell>
          <cell r="T9386" t="str">
            <v>无</v>
          </cell>
          <cell r="U9386">
            <v>0</v>
          </cell>
          <cell r="V9386">
            <v>2.0299999999999998</v>
          </cell>
          <cell r="W9386">
            <v>2.0299999999999998</v>
          </cell>
        </row>
        <row r="9387">
          <cell r="I9387" t="str">
            <v>柏家坪社区连通路</v>
          </cell>
          <cell r="J9387" t="str">
            <v>1327F4311260017</v>
          </cell>
          <cell r="K9387" t="str">
            <v>新村与撤并村便捷连通</v>
          </cell>
          <cell r="L9387" t="str">
            <v>二类地区</v>
          </cell>
          <cell r="M9387" t="str">
            <v>省级贫困县</v>
          </cell>
          <cell r="N9387" t="str">
            <v>改建</v>
          </cell>
          <cell r="O9387" t="str">
            <v>柏家坪社区</v>
          </cell>
          <cell r="P9387" t="str">
            <v>无路</v>
          </cell>
          <cell r="R9387" t="str">
            <v>3</v>
          </cell>
          <cell r="S9387" t="str">
            <v>3.5</v>
          </cell>
          <cell r="T9387" t="str">
            <v>C229431126</v>
          </cell>
          <cell r="U9387">
            <v>0</v>
          </cell>
          <cell r="V9387">
            <v>2.52</v>
          </cell>
          <cell r="W9387">
            <v>2.52</v>
          </cell>
        </row>
        <row r="9388">
          <cell r="I9388" t="str">
            <v>柏万城村连通路</v>
          </cell>
          <cell r="J9388" t="str">
            <v>1327F4311260005</v>
          </cell>
          <cell r="K9388" t="str">
            <v>新村与撤并村便捷连通</v>
          </cell>
          <cell r="L9388" t="str">
            <v>二类地区</v>
          </cell>
          <cell r="M9388" t="str">
            <v>省级贫困县</v>
          </cell>
          <cell r="N9388" t="str">
            <v>新建</v>
          </cell>
          <cell r="O9388" t="str">
            <v>柏万城村</v>
          </cell>
          <cell r="P9388" t="str">
            <v>无路</v>
          </cell>
          <cell r="R9388" t="str">
            <v>0</v>
          </cell>
          <cell r="S9388" t="str">
            <v>3.5</v>
          </cell>
          <cell r="T9388" t="str">
            <v>无</v>
          </cell>
          <cell r="U9388">
            <v>0</v>
          </cell>
          <cell r="V9388">
            <v>3.53</v>
          </cell>
          <cell r="W9388">
            <v>3.53</v>
          </cell>
        </row>
        <row r="9389">
          <cell r="I9389" t="str">
            <v>百步岭村连村路</v>
          </cell>
          <cell r="J9389" t="str">
            <v>1327F4311260012</v>
          </cell>
          <cell r="K9389" t="str">
            <v>新村与撤并村便捷连通</v>
          </cell>
          <cell r="L9389" t="str">
            <v>二类地区</v>
          </cell>
          <cell r="M9389" t="str">
            <v>省级贫困县</v>
          </cell>
          <cell r="N9389" t="str">
            <v>新建</v>
          </cell>
          <cell r="O9389" t="str">
            <v>百步岭村</v>
          </cell>
          <cell r="P9389" t="str">
            <v>无路</v>
          </cell>
          <cell r="R9389" t="str">
            <v>0</v>
          </cell>
          <cell r="S9389" t="str">
            <v>3.5</v>
          </cell>
          <cell r="T9389" t="str">
            <v>无</v>
          </cell>
          <cell r="U9389">
            <v>0</v>
          </cell>
          <cell r="V9389">
            <v>3.62</v>
          </cell>
          <cell r="W9389">
            <v>3.62</v>
          </cell>
        </row>
        <row r="9390">
          <cell r="I9390" t="str">
            <v>大邦村连通路</v>
          </cell>
          <cell r="J9390" t="str">
            <v>1327F4311260010</v>
          </cell>
          <cell r="K9390" t="str">
            <v>新村与撤并村便捷连通</v>
          </cell>
          <cell r="L9390" t="str">
            <v>二类地区</v>
          </cell>
          <cell r="M9390" t="str">
            <v>省级贫困县</v>
          </cell>
          <cell r="N9390" t="str">
            <v>新建</v>
          </cell>
          <cell r="O9390" t="str">
            <v>大邦村</v>
          </cell>
          <cell r="P9390" t="str">
            <v>无路</v>
          </cell>
          <cell r="R9390" t="str">
            <v>0</v>
          </cell>
          <cell r="S9390" t="str">
            <v>4.5</v>
          </cell>
          <cell r="T9390" t="str">
            <v>无</v>
          </cell>
          <cell r="U9390">
            <v>0</v>
          </cell>
          <cell r="V9390">
            <v>2.4</v>
          </cell>
          <cell r="W9390">
            <v>2.4</v>
          </cell>
        </row>
        <row r="9391">
          <cell r="I9391" t="str">
            <v>大界村连通路</v>
          </cell>
          <cell r="J9391" t="str">
            <v>1327F4311260026</v>
          </cell>
          <cell r="K9391" t="str">
            <v>新村与撤并村便捷连通</v>
          </cell>
          <cell r="L9391" t="str">
            <v>二类地区</v>
          </cell>
          <cell r="M9391" t="str">
            <v>省级贫困县</v>
          </cell>
          <cell r="N9391" t="str">
            <v>新建</v>
          </cell>
          <cell r="O9391" t="str">
            <v>大界村</v>
          </cell>
          <cell r="P9391" t="str">
            <v>无路</v>
          </cell>
          <cell r="R9391" t="str">
            <v>3</v>
          </cell>
          <cell r="S9391" t="str">
            <v>3.5</v>
          </cell>
          <cell r="T9391" t="str">
            <v>无</v>
          </cell>
          <cell r="U9391">
            <v>0</v>
          </cell>
          <cell r="V9391">
            <v>4.05</v>
          </cell>
          <cell r="W9391">
            <v>4.05</v>
          </cell>
        </row>
        <row r="9392">
          <cell r="I9392" t="str">
            <v>大欧家村连通路</v>
          </cell>
          <cell r="J9392" t="str">
            <v>1327F4311260021</v>
          </cell>
          <cell r="K9392" t="str">
            <v>新村与撤并村便捷连通</v>
          </cell>
          <cell r="L9392" t="str">
            <v>二类地区</v>
          </cell>
          <cell r="M9392" t="str">
            <v>省级贫困县</v>
          </cell>
          <cell r="N9392" t="str">
            <v>新建</v>
          </cell>
          <cell r="O9392" t="str">
            <v>大欧家村</v>
          </cell>
          <cell r="P9392" t="str">
            <v>无路</v>
          </cell>
          <cell r="R9392" t="str">
            <v>0</v>
          </cell>
          <cell r="S9392" t="str">
            <v>3.5</v>
          </cell>
          <cell r="T9392" t="str">
            <v>无</v>
          </cell>
          <cell r="U9392">
            <v>0</v>
          </cell>
          <cell r="V9392">
            <v>4.37</v>
          </cell>
          <cell r="W9392">
            <v>4.37</v>
          </cell>
        </row>
        <row r="9393">
          <cell r="I9393" t="str">
            <v>冯石村连通路</v>
          </cell>
          <cell r="J9393" t="str">
            <v>1327F4311260024</v>
          </cell>
          <cell r="K9393" t="str">
            <v>新村与撤并村便捷连通</v>
          </cell>
          <cell r="L9393" t="str">
            <v>二类地区</v>
          </cell>
          <cell r="M9393" t="str">
            <v>省级贫困县</v>
          </cell>
          <cell r="N9393" t="str">
            <v>新建</v>
          </cell>
          <cell r="O9393" t="str">
            <v>冯石村</v>
          </cell>
          <cell r="P9393" t="str">
            <v>无路</v>
          </cell>
          <cell r="R9393" t="str">
            <v>3</v>
          </cell>
          <cell r="S9393" t="str">
            <v>3.5</v>
          </cell>
          <cell r="T9393" t="str">
            <v>无</v>
          </cell>
          <cell r="U9393">
            <v>0</v>
          </cell>
          <cell r="V9393">
            <v>2.35</v>
          </cell>
          <cell r="W9393">
            <v>2.35</v>
          </cell>
        </row>
        <row r="9394">
          <cell r="I9394" t="str">
            <v>凤阳村连通路</v>
          </cell>
          <cell r="J9394" t="str">
            <v>1327F4311260002</v>
          </cell>
          <cell r="K9394" t="str">
            <v>新村与撤并村便捷连通</v>
          </cell>
          <cell r="L9394" t="str">
            <v>二类地区</v>
          </cell>
          <cell r="M9394" t="str">
            <v>省级贫困县</v>
          </cell>
          <cell r="N9394" t="str">
            <v>新建</v>
          </cell>
          <cell r="O9394" t="str">
            <v>凤阳村</v>
          </cell>
          <cell r="P9394" t="str">
            <v>等外公路</v>
          </cell>
          <cell r="R9394" t="str">
            <v>3.5</v>
          </cell>
          <cell r="S9394" t="str">
            <v>5</v>
          </cell>
          <cell r="T9394" t="str">
            <v>C448431126</v>
          </cell>
          <cell r="U9394">
            <v>0</v>
          </cell>
          <cell r="V9394">
            <v>2.14</v>
          </cell>
          <cell r="W9394">
            <v>2.14</v>
          </cell>
        </row>
        <row r="9395">
          <cell r="I9395" t="str">
            <v>富村连通路</v>
          </cell>
          <cell r="J9395" t="str">
            <v>1327F4311260007</v>
          </cell>
          <cell r="K9395" t="str">
            <v>新村与撤并村便捷连通</v>
          </cell>
          <cell r="L9395" t="str">
            <v>二类地区</v>
          </cell>
          <cell r="M9395" t="str">
            <v>省级贫困县</v>
          </cell>
          <cell r="N9395" t="str">
            <v>新建</v>
          </cell>
          <cell r="O9395" t="str">
            <v>富村</v>
          </cell>
          <cell r="P9395" t="str">
            <v>等外公路</v>
          </cell>
          <cell r="R9395" t="str">
            <v>0</v>
          </cell>
          <cell r="S9395" t="str">
            <v>4.5</v>
          </cell>
          <cell r="T9395" t="str">
            <v>无</v>
          </cell>
          <cell r="U9395">
            <v>0</v>
          </cell>
          <cell r="V9395">
            <v>2.5299999999999998</v>
          </cell>
          <cell r="W9395">
            <v>2.5299999999999998</v>
          </cell>
        </row>
        <row r="9396">
          <cell r="I9396" t="str">
            <v>龚家村连通路</v>
          </cell>
          <cell r="J9396" t="str">
            <v>1327F4311260016</v>
          </cell>
          <cell r="K9396" t="str">
            <v>新村与撤并村便捷连通</v>
          </cell>
          <cell r="L9396" t="str">
            <v>二类地区</v>
          </cell>
          <cell r="M9396" t="str">
            <v>省级贫困县</v>
          </cell>
          <cell r="N9396" t="str">
            <v>新改建</v>
          </cell>
          <cell r="O9396" t="str">
            <v>龚家村</v>
          </cell>
          <cell r="P9396" t="str">
            <v>等外公路</v>
          </cell>
          <cell r="R9396" t="str">
            <v>2.5</v>
          </cell>
          <cell r="S9396" t="str">
            <v>3.5</v>
          </cell>
          <cell r="T9396" t="str">
            <v>C406431126</v>
          </cell>
          <cell r="U9396">
            <v>0</v>
          </cell>
          <cell r="V9396">
            <v>0.88</v>
          </cell>
          <cell r="W9396">
            <v>0.88</v>
          </cell>
        </row>
        <row r="9397">
          <cell r="I9397" t="str">
            <v>黄沙坪村连通路</v>
          </cell>
          <cell r="J9397" t="str">
            <v>1327F4311260001</v>
          </cell>
          <cell r="K9397" t="str">
            <v>新村与撤并村便捷连通</v>
          </cell>
          <cell r="L9397" t="str">
            <v>二类地区</v>
          </cell>
          <cell r="M9397" t="str">
            <v>省级贫困县</v>
          </cell>
          <cell r="N9397" t="str">
            <v>新建</v>
          </cell>
          <cell r="O9397" t="str">
            <v>黄沙坪村</v>
          </cell>
          <cell r="P9397" t="str">
            <v>等外公路</v>
          </cell>
          <cell r="R9397" t="str">
            <v>1.5</v>
          </cell>
          <cell r="S9397" t="str">
            <v>4.5</v>
          </cell>
          <cell r="T9397" t="str">
            <v>无</v>
          </cell>
          <cell r="U9397">
            <v>0</v>
          </cell>
          <cell r="V9397">
            <v>3.42</v>
          </cell>
          <cell r="W9397">
            <v>3.42</v>
          </cell>
        </row>
        <row r="9398">
          <cell r="I9398" t="str">
            <v>鸡公寨村连通路</v>
          </cell>
          <cell r="J9398" t="str">
            <v>1327F4311260013</v>
          </cell>
          <cell r="K9398" t="str">
            <v>新村与撤并村便捷连通</v>
          </cell>
          <cell r="L9398" t="str">
            <v>二类地区</v>
          </cell>
          <cell r="M9398" t="str">
            <v>省级贫困县</v>
          </cell>
          <cell r="N9398" t="str">
            <v>新建</v>
          </cell>
          <cell r="O9398" t="str">
            <v>鸡公寨村</v>
          </cell>
          <cell r="P9398" t="str">
            <v>无路</v>
          </cell>
          <cell r="R9398" t="str">
            <v>0</v>
          </cell>
          <cell r="S9398" t="str">
            <v>3.5</v>
          </cell>
          <cell r="T9398" t="str">
            <v>无</v>
          </cell>
          <cell r="U9398">
            <v>0</v>
          </cell>
          <cell r="V9398">
            <v>4.9400000000000004</v>
          </cell>
          <cell r="W9398">
            <v>4.9400000000000004</v>
          </cell>
        </row>
        <row r="9399">
          <cell r="I9399" t="str">
            <v>白跃至虾公井连接路</v>
          </cell>
          <cell r="J9399" t="str">
            <v>1327F4311270043</v>
          </cell>
          <cell r="K9399" t="str">
            <v>新村与撤并村便捷连通</v>
          </cell>
          <cell r="L9399" t="str">
            <v>三类地区</v>
          </cell>
          <cell r="M9399"/>
          <cell r="N9399" t="str">
            <v>新建</v>
          </cell>
          <cell r="O9399" t="str">
            <v>白跃</v>
          </cell>
          <cell r="P9399" t="str">
            <v>等外公路</v>
          </cell>
          <cell r="R9399" t="str">
            <v>0</v>
          </cell>
          <cell r="S9399" t="str">
            <v>4.5</v>
          </cell>
          <cell r="T9399" t="str">
            <v>无</v>
          </cell>
          <cell r="U9399">
            <v>0</v>
          </cell>
          <cell r="V9399">
            <v>2.3199999999999998</v>
          </cell>
          <cell r="W9399">
            <v>2.3199999999999998</v>
          </cell>
        </row>
        <row r="9400">
          <cell r="I9400" t="str">
            <v>白竹塘至肖家岭连接路</v>
          </cell>
          <cell r="J9400" t="str">
            <v>1327F4311270052</v>
          </cell>
          <cell r="K9400" t="str">
            <v>新村与撤并村便捷连通</v>
          </cell>
          <cell r="L9400" t="str">
            <v>三类地区</v>
          </cell>
          <cell r="M9400"/>
          <cell r="N9400" t="str">
            <v>新建</v>
          </cell>
          <cell r="O9400" t="str">
            <v>竹岭村</v>
          </cell>
          <cell r="P9400" t="str">
            <v>等外公路</v>
          </cell>
          <cell r="R9400" t="str">
            <v>0</v>
          </cell>
          <cell r="S9400" t="str">
            <v>4.5</v>
          </cell>
          <cell r="T9400" t="str">
            <v>无</v>
          </cell>
          <cell r="U9400">
            <v>0</v>
          </cell>
          <cell r="V9400">
            <v>1.8</v>
          </cell>
          <cell r="W9400">
            <v>1.8</v>
          </cell>
        </row>
        <row r="9401">
          <cell r="I9401" t="str">
            <v>保干至李家围连接路</v>
          </cell>
          <cell r="J9401" t="str">
            <v>1327F4311270042</v>
          </cell>
          <cell r="K9401" t="str">
            <v>新村与撤并村便捷连通</v>
          </cell>
          <cell r="L9401" t="str">
            <v>三类地区</v>
          </cell>
          <cell r="M9401"/>
          <cell r="N9401" t="str">
            <v>新建</v>
          </cell>
          <cell r="O9401" t="str">
            <v>保干</v>
          </cell>
          <cell r="P9401" t="str">
            <v>等外公路</v>
          </cell>
          <cell r="R9401" t="str">
            <v>0</v>
          </cell>
          <cell r="S9401" t="str">
            <v>4.5</v>
          </cell>
          <cell r="T9401" t="str">
            <v>无</v>
          </cell>
          <cell r="U9401">
            <v>0</v>
          </cell>
          <cell r="V9401">
            <v>0.81</v>
          </cell>
          <cell r="W9401">
            <v>0.81</v>
          </cell>
        </row>
        <row r="9402">
          <cell r="I9402" t="str">
            <v>背子冲至塘复连接路</v>
          </cell>
          <cell r="J9402" t="str">
            <v>1327F4311270016</v>
          </cell>
          <cell r="K9402" t="str">
            <v>新村与撤并村便捷连通</v>
          </cell>
          <cell r="L9402" t="str">
            <v>三类地区</v>
          </cell>
          <cell r="M9402"/>
          <cell r="N9402" t="str">
            <v>新建</v>
          </cell>
          <cell r="O9402" t="str">
            <v>永胜村</v>
          </cell>
          <cell r="P9402" t="str">
            <v>等外公路</v>
          </cell>
          <cell r="R9402" t="str">
            <v>0</v>
          </cell>
          <cell r="S9402" t="str">
            <v>4.5</v>
          </cell>
          <cell r="T9402" t="str">
            <v>无</v>
          </cell>
          <cell r="U9402">
            <v>0</v>
          </cell>
          <cell r="V9402">
            <v>0.97</v>
          </cell>
          <cell r="W9402">
            <v>0.97</v>
          </cell>
        </row>
        <row r="9403">
          <cell r="I9403" t="str">
            <v>茶山至大牛皮河连接路</v>
          </cell>
          <cell r="J9403" t="str">
            <v>1327F4311270032</v>
          </cell>
          <cell r="K9403" t="str">
            <v>新村与撤并村便捷连通</v>
          </cell>
          <cell r="L9403" t="str">
            <v>三类地区</v>
          </cell>
          <cell r="M9403"/>
          <cell r="N9403" t="str">
            <v>新建</v>
          </cell>
          <cell r="O9403" t="str">
            <v>茶园坪村</v>
          </cell>
          <cell r="R9403" t="str">
            <v>0</v>
          </cell>
          <cell r="S9403" t="str">
            <v>4.5</v>
          </cell>
          <cell r="T9403" t="str">
            <v>无</v>
          </cell>
          <cell r="U9403">
            <v>0</v>
          </cell>
          <cell r="V9403">
            <v>1.37</v>
          </cell>
          <cell r="W9403">
            <v>1.37</v>
          </cell>
        </row>
        <row r="9404">
          <cell r="I9404" t="str">
            <v>愁里至肖家连接路</v>
          </cell>
          <cell r="J9404" t="str">
            <v>1327F4311270048</v>
          </cell>
          <cell r="K9404" t="str">
            <v>新村与撤并村便捷连通</v>
          </cell>
          <cell r="L9404" t="str">
            <v>三类地区</v>
          </cell>
          <cell r="M9404"/>
          <cell r="N9404" t="str">
            <v>新建</v>
          </cell>
          <cell r="O9404" t="str">
            <v>蓝东</v>
          </cell>
          <cell r="P9404" t="str">
            <v>等外公路</v>
          </cell>
          <cell r="R9404" t="str">
            <v>0</v>
          </cell>
          <cell r="S9404" t="str">
            <v>4.5</v>
          </cell>
          <cell r="T9404" t="str">
            <v>无</v>
          </cell>
          <cell r="U9404">
            <v>0</v>
          </cell>
          <cell r="V9404">
            <v>1.2</v>
          </cell>
          <cell r="W9404">
            <v>1.2</v>
          </cell>
        </row>
        <row r="9405">
          <cell r="I9405" t="str">
            <v>大河边之舜源连接路</v>
          </cell>
          <cell r="J9405" t="str">
            <v>1327F4311270054</v>
          </cell>
          <cell r="K9405" t="str">
            <v>新村与撤并村便捷连通</v>
          </cell>
          <cell r="L9405" t="str">
            <v>三类地区</v>
          </cell>
          <cell r="M9405"/>
          <cell r="N9405" t="str">
            <v>新建</v>
          </cell>
          <cell r="O9405" t="str">
            <v>舜源村</v>
          </cell>
          <cell r="P9405" t="str">
            <v>等外公路</v>
          </cell>
          <cell r="R9405" t="str">
            <v>0</v>
          </cell>
          <cell r="S9405" t="str">
            <v>4.5</v>
          </cell>
          <cell r="T9405" t="str">
            <v>无</v>
          </cell>
          <cell r="U9405">
            <v>0</v>
          </cell>
          <cell r="V9405">
            <v>1.04</v>
          </cell>
          <cell r="W9405">
            <v>1.04</v>
          </cell>
        </row>
        <row r="9406">
          <cell r="I9406" t="str">
            <v>道福至塘城连接路</v>
          </cell>
          <cell r="J9406" t="str">
            <v>1327F4311270018</v>
          </cell>
          <cell r="K9406" t="str">
            <v>新村与撤并村便捷连通</v>
          </cell>
          <cell r="L9406" t="str">
            <v>三类地区</v>
          </cell>
          <cell r="M9406"/>
          <cell r="N9406" t="str">
            <v>新建</v>
          </cell>
          <cell r="O9406" t="str">
            <v>三广村</v>
          </cell>
          <cell r="P9406" t="str">
            <v>等外公路</v>
          </cell>
          <cell r="R9406" t="str">
            <v>0</v>
          </cell>
          <cell r="S9406" t="str">
            <v>4.5</v>
          </cell>
          <cell r="T9406" t="str">
            <v>无</v>
          </cell>
          <cell r="U9406">
            <v>0</v>
          </cell>
          <cell r="V9406">
            <v>1.04</v>
          </cell>
          <cell r="W9406">
            <v>1.04</v>
          </cell>
        </row>
        <row r="9407">
          <cell r="I9407" t="str">
            <v>邓家围至栗树脚连接路</v>
          </cell>
          <cell r="J9407" t="str">
            <v>1327F4311270029</v>
          </cell>
          <cell r="K9407" t="str">
            <v>新村与撤并村便捷连通</v>
          </cell>
          <cell r="L9407" t="str">
            <v>三类地区</v>
          </cell>
          <cell r="M9407"/>
          <cell r="N9407" t="str">
            <v>新建</v>
          </cell>
          <cell r="O9407" t="str">
            <v>军田村</v>
          </cell>
          <cell r="P9407" t="str">
            <v>无路</v>
          </cell>
          <cell r="R9407" t="str">
            <v>0</v>
          </cell>
          <cell r="S9407" t="str">
            <v>4.5</v>
          </cell>
          <cell r="T9407" t="str">
            <v>无</v>
          </cell>
          <cell r="U9407">
            <v>0</v>
          </cell>
          <cell r="V9407">
            <v>1.53</v>
          </cell>
          <cell r="W9407">
            <v>1.53</v>
          </cell>
        </row>
        <row r="9408">
          <cell r="I9408" t="str">
            <v>东毛山至大山背连接路</v>
          </cell>
          <cell r="J9408" t="str">
            <v>1327F4311270009</v>
          </cell>
          <cell r="K9408" t="str">
            <v>新村与撤并村便捷连通</v>
          </cell>
          <cell r="L9408" t="str">
            <v>三类地区</v>
          </cell>
          <cell r="M9408"/>
          <cell r="N9408" t="str">
            <v>新建</v>
          </cell>
          <cell r="O9408" t="str">
            <v>东毛山联村</v>
          </cell>
          <cell r="P9408" t="str">
            <v>等外公路</v>
          </cell>
          <cell r="R9408" t="str">
            <v>0</v>
          </cell>
          <cell r="S9408" t="str">
            <v>4.5</v>
          </cell>
          <cell r="T9408" t="str">
            <v>无</v>
          </cell>
          <cell r="U9408">
            <v>0</v>
          </cell>
          <cell r="V9408">
            <v>1.0529999999999999</v>
          </cell>
          <cell r="W9408">
            <v>1.0529999999999999</v>
          </cell>
        </row>
        <row r="9409">
          <cell r="I9409" t="str">
            <v>甘雾亭至广车连接路</v>
          </cell>
          <cell r="J9409" t="str">
            <v>1327F4311270049</v>
          </cell>
          <cell r="K9409" t="str">
            <v>新村与撤并村便捷连通</v>
          </cell>
          <cell r="L9409" t="str">
            <v>三类地区</v>
          </cell>
          <cell r="M9409"/>
          <cell r="N9409" t="str">
            <v>新建</v>
          </cell>
          <cell r="O9409" t="str">
            <v>朋佳村</v>
          </cell>
          <cell r="P9409" t="str">
            <v>无路</v>
          </cell>
          <cell r="R9409" t="str">
            <v>2</v>
          </cell>
          <cell r="S9409" t="str">
            <v>4.5</v>
          </cell>
          <cell r="T9409" t="str">
            <v>无</v>
          </cell>
          <cell r="U9409">
            <v>0</v>
          </cell>
          <cell r="V9409">
            <v>1.25</v>
          </cell>
          <cell r="W9409">
            <v>1.25</v>
          </cell>
        </row>
        <row r="9410">
          <cell r="I9410" t="str">
            <v>归龙之西海连接路</v>
          </cell>
          <cell r="J9410" t="str">
            <v>1327F4311270041</v>
          </cell>
          <cell r="K9410" t="str">
            <v>新村与撤并村便捷连通</v>
          </cell>
          <cell r="L9410" t="str">
            <v>三类地区</v>
          </cell>
          <cell r="M9410"/>
          <cell r="N9410" t="str">
            <v>新建</v>
          </cell>
          <cell r="O9410" t="str">
            <v>双河村</v>
          </cell>
          <cell r="P9410" t="str">
            <v>等外公路</v>
          </cell>
          <cell r="R9410" t="str">
            <v>0</v>
          </cell>
          <cell r="S9410" t="str">
            <v>4.5</v>
          </cell>
          <cell r="T9410" t="str">
            <v>无</v>
          </cell>
          <cell r="U9410">
            <v>0</v>
          </cell>
          <cell r="V9410">
            <v>1.96</v>
          </cell>
          <cell r="W9410">
            <v>1.96</v>
          </cell>
        </row>
        <row r="9411">
          <cell r="I9411" t="str">
            <v>黄泥井至矮岭庵连接路</v>
          </cell>
          <cell r="J9411" t="str">
            <v>1327F4311270006</v>
          </cell>
          <cell r="K9411" t="str">
            <v>新村与撤并村便捷连通</v>
          </cell>
          <cell r="L9411" t="str">
            <v>三类地区</v>
          </cell>
          <cell r="M9411"/>
          <cell r="N9411" t="str">
            <v>新建</v>
          </cell>
          <cell r="O9411" t="str">
            <v>星潭村</v>
          </cell>
          <cell r="P9411" t="str">
            <v>等外公路</v>
          </cell>
          <cell r="R9411" t="str">
            <v>0</v>
          </cell>
          <cell r="S9411" t="str">
            <v>4.5</v>
          </cell>
          <cell r="T9411" t="str">
            <v>无</v>
          </cell>
          <cell r="U9411">
            <v>0</v>
          </cell>
          <cell r="V9411">
            <v>2.5299999999999998</v>
          </cell>
          <cell r="W9411">
            <v>2.5299999999999998</v>
          </cell>
        </row>
        <row r="9412">
          <cell r="I9412" t="str">
            <v>金银福至刘景福连接路</v>
          </cell>
          <cell r="J9412" t="str">
            <v>1327F4311270002</v>
          </cell>
          <cell r="K9412" t="str">
            <v>新村与撤并村便捷连通</v>
          </cell>
          <cell r="L9412" t="str">
            <v>三类地区</v>
          </cell>
          <cell r="M9412"/>
          <cell r="N9412" t="str">
            <v>新建</v>
          </cell>
          <cell r="O9412" t="str">
            <v>金银福</v>
          </cell>
          <cell r="P9412" t="str">
            <v>等外公路</v>
          </cell>
          <cell r="R9412" t="str">
            <v>0</v>
          </cell>
          <cell r="S9412" t="str">
            <v>4.5</v>
          </cell>
          <cell r="T9412" t="str">
            <v>无</v>
          </cell>
          <cell r="U9412">
            <v>0</v>
          </cell>
          <cell r="V9412">
            <v>0.99</v>
          </cell>
          <cell r="W9412">
            <v>0.99</v>
          </cell>
        </row>
        <row r="9413">
          <cell r="I9413" t="str">
            <v>老婆源至桐梓坪连接路</v>
          </cell>
          <cell r="J9413" t="str">
            <v>1327F4311270004</v>
          </cell>
          <cell r="K9413" t="str">
            <v>新村与撤并村便捷连通</v>
          </cell>
          <cell r="L9413" t="str">
            <v>三类地区</v>
          </cell>
          <cell r="M9413"/>
          <cell r="N9413" t="str">
            <v>新建</v>
          </cell>
          <cell r="O9413" t="str">
            <v>老婆源村</v>
          </cell>
          <cell r="P9413" t="str">
            <v>四级公路</v>
          </cell>
          <cell r="R9413" t="str">
            <v>0</v>
          </cell>
          <cell r="S9413" t="str">
            <v>4.5</v>
          </cell>
          <cell r="T9413" t="str">
            <v>无</v>
          </cell>
          <cell r="U9413">
            <v>0</v>
          </cell>
          <cell r="V9413">
            <v>2.5499999999999998</v>
          </cell>
          <cell r="W9413">
            <v>2.5499999999999998</v>
          </cell>
        </row>
        <row r="9414">
          <cell r="I9414" t="str">
            <v>栗岐岭至南岭连接路</v>
          </cell>
          <cell r="J9414" t="str">
            <v>1327F4311270037</v>
          </cell>
          <cell r="K9414" t="str">
            <v>新村与撤并村便捷连通</v>
          </cell>
          <cell r="L9414" t="str">
            <v>三类地区</v>
          </cell>
          <cell r="M9414"/>
          <cell r="N9414" t="str">
            <v>新建</v>
          </cell>
          <cell r="O9414" t="str">
            <v>南岭村</v>
          </cell>
          <cell r="P9414" t="str">
            <v>等外公路</v>
          </cell>
          <cell r="R9414" t="str">
            <v>0</v>
          </cell>
          <cell r="S9414" t="str">
            <v>4.5</v>
          </cell>
          <cell r="T9414" t="str">
            <v>无</v>
          </cell>
          <cell r="U9414">
            <v>0</v>
          </cell>
          <cell r="V9414">
            <v>1.03</v>
          </cell>
          <cell r="W9414">
            <v>1.03</v>
          </cell>
        </row>
        <row r="9415">
          <cell r="I9415" t="str">
            <v>龙泉至团结连接路</v>
          </cell>
          <cell r="J9415" t="str">
            <v>1327F4311270013</v>
          </cell>
          <cell r="K9415" t="str">
            <v>新村与撤并村便捷连通</v>
          </cell>
          <cell r="L9415" t="str">
            <v>三类地区</v>
          </cell>
          <cell r="M9415"/>
          <cell r="N9415" t="str">
            <v>新建</v>
          </cell>
          <cell r="O9415" t="str">
            <v>团结村</v>
          </cell>
          <cell r="P9415" t="str">
            <v>等外公路</v>
          </cell>
          <cell r="R9415" t="str">
            <v>0</v>
          </cell>
          <cell r="S9415" t="str">
            <v>4.5</v>
          </cell>
          <cell r="T9415" t="str">
            <v>无</v>
          </cell>
          <cell r="U9415">
            <v>0</v>
          </cell>
          <cell r="V9415">
            <v>1.62</v>
          </cell>
          <cell r="W9415">
            <v>1.62</v>
          </cell>
        </row>
        <row r="9416">
          <cell r="I9416" t="str">
            <v>绿源村至早禾村连接路</v>
          </cell>
          <cell r="J9416" t="str">
            <v>1327F4311270034</v>
          </cell>
          <cell r="K9416" t="str">
            <v>新村与撤并村便捷连通</v>
          </cell>
          <cell r="L9416" t="str">
            <v>三类地区</v>
          </cell>
          <cell r="M9416"/>
          <cell r="N9416" t="str">
            <v>新建</v>
          </cell>
          <cell r="O9416" t="str">
            <v>绿源村</v>
          </cell>
          <cell r="P9416" t="str">
            <v>无路</v>
          </cell>
          <cell r="R9416" t="str">
            <v>2</v>
          </cell>
          <cell r="S9416" t="str">
            <v>4.5</v>
          </cell>
          <cell r="T9416" t="str">
            <v>无</v>
          </cell>
          <cell r="U9416">
            <v>0</v>
          </cell>
          <cell r="V9416">
            <v>3.79</v>
          </cell>
          <cell r="W9416">
            <v>3.79</v>
          </cell>
        </row>
        <row r="9417">
          <cell r="I9417" t="str">
            <v>罗家至下窑头连接路</v>
          </cell>
          <cell r="J9417" t="str">
            <v>1327F4311270001</v>
          </cell>
          <cell r="K9417" t="str">
            <v>新村与撤并村便捷连通</v>
          </cell>
          <cell r="L9417" t="str">
            <v>三类地区</v>
          </cell>
          <cell r="M9417"/>
          <cell r="N9417" t="str">
            <v>新建</v>
          </cell>
          <cell r="O9417" t="str">
            <v>友谊村</v>
          </cell>
          <cell r="P9417" t="str">
            <v>等外公路</v>
          </cell>
          <cell r="R9417" t="str">
            <v>0</v>
          </cell>
          <cell r="S9417" t="str">
            <v>4.5</v>
          </cell>
          <cell r="T9417" t="str">
            <v>C097431127</v>
          </cell>
          <cell r="U9417">
            <v>0</v>
          </cell>
          <cell r="V9417">
            <v>0.53</v>
          </cell>
          <cell r="W9417">
            <v>0.53</v>
          </cell>
        </row>
        <row r="9418">
          <cell r="I9418" t="str">
            <v>潘星至邓家坪连接路</v>
          </cell>
          <cell r="J9418" t="str">
            <v>1327F4311270050</v>
          </cell>
          <cell r="K9418" t="str">
            <v>新村与撤并村便捷连通</v>
          </cell>
          <cell r="L9418" t="str">
            <v>三类地区</v>
          </cell>
          <cell r="M9418"/>
          <cell r="N9418" t="str">
            <v>新建</v>
          </cell>
          <cell r="O9418" t="str">
            <v>团结村</v>
          </cell>
          <cell r="P9418" t="str">
            <v>等外公路</v>
          </cell>
          <cell r="R9418" t="str">
            <v>0</v>
          </cell>
          <cell r="S9418" t="str">
            <v>4.5</v>
          </cell>
          <cell r="T9418" t="str">
            <v>无</v>
          </cell>
          <cell r="U9418">
            <v>0</v>
          </cell>
          <cell r="V9418">
            <v>1.706</v>
          </cell>
          <cell r="W9418">
            <v>1.706</v>
          </cell>
        </row>
        <row r="9419">
          <cell r="I9419" t="str">
            <v>桥下至荷叶塘连接路</v>
          </cell>
          <cell r="J9419" t="str">
            <v>1327F4311270055</v>
          </cell>
          <cell r="K9419" t="str">
            <v>新村与撤并村便捷连通</v>
          </cell>
          <cell r="L9419" t="str">
            <v>三类地区</v>
          </cell>
          <cell r="M9419"/>
          <cell r="N9419" t="str">
            <v>新建</v>
          </cell>
          <cell r="O9419" t="str">
            <v>荷叶塘村</v>
          </cell>
          <cell r="P9419" t="str">
            <v>等外公路</v>
          </cell>
          <cell r="R9419" t="str">
            <v>0</v>
          </cell>
          <cell r="S9419" t="str">
            <v>4.5</v>
          </cell>
          <cell r="T9419" t="str">
            <v>无</v>
          </cell>
          <cell r="U9419">
            <v>0</v>
          </cell>
          <cell r="V9419">
            <v>0.71</v>
          </cell>
          <cell r="W9419">
            <v>0.71</v>
          </cell>
        </row>
        <row r="9420">
          <cell r="I9420" t="str">
            <v>青布至大平连接路</v>
          </cell>
          <cell r="J9420" t="str">
            <v>1327F4311270025</v>
          </cell>
          <cell r="K9420" t="str">
            <v>新村与撤并村便捷连通</v>
          </cell>
          <cell r="L9420" t="str">
            <v>三类地区</v>
          </cell>
          <cell r="M9420"/>
          <cell r="N9420" t="str">
            <v>新建</v>
          </cell>
          <cell r="O9420" t="str">
            <v>清江源村</v>
          </cell>
          <cell r="P9420" t="str">
            <v>无路</v>
          </cell>
          <cell r="R9420" t="str">
            <v>3</v>
          </cell>
          <cell r="S9420" t="str">
            <v>4.5</v>
          </cell>
          <cell r="T9420" t="str">
            <v>无</v>
          </cell>
          <cell r="U9420">
            <v>0</v>
          </cell>
          <cell r="V9420">
            <v>1.1000000000000001</v>
          </cell>
          <cell r="W9420">
            <v>1.1000000000000001</v>
          </cell>
        </row>
        <row r="9421">
          <cell r="I9421" t="str">
            <v>邱家至山口连接路</v>
          </cell>
          <cell r="J9421" t="str">
            <v>1327F4311270027</v>
          </cell>
          <cell r="K9421" t="str">
            <v>新村与撤并村便捷连通</v>
          </cell>
          <cell r="L9421" t="str">
            <v>三类地区</v>
          </cell>
          <cell r="M9421"/>
          <cell r="N9421" t="str">
            <v>新建</v>
          </cell>
          <cell r="O9421" t="str">
            <v>团沅村</v>
          </cell>
          <cell r="P9421" t="str">
            <v>无路</v>
          </cell>
          <cell r="R9421" t="str">
            <v>3</v>
          </cell>
          <cell r="S9421" t="str">
            <v>4.5</v>
          </cell>
          <cell r="T9421" t="str">
            <v>无</v>
          </cell>
          <cell r="U9421">
            <v>0</v>
          </cell>
          <cell r="V9421">
            <v>1.06</v>
          </cell>
          <cell r="W9421">
            <v>1.06</v>
          </cell>
        </row>
        <row r="9422">
          <cell r="I9422" t="str">
            <v>上江洞至果木冲连接路</v>
          </cell>
          <cell r="J9422" t="str">
            <v>1327F4311270030</v>
          </cell>
          <cell r="K9422" t="str">
            <v>新村与撤并村便捷连通</v>
          </cell>
          <cell r="L9422" t="str">
            <v>三类地区</v>
          </cell>
          <cell r="M9422"/>
          <cell r="N9422" t="str">
            <v>新建</v>
          </cell>
          <cell r="O9422" t="str">
            <v>万年村</v>
          </cell>
          <cell r="P9422" t="str">
            <v>无路</v>
          </cell>
          <cell r="R9422" t="str">
            <v>2</v>
          </cell>
          <cell r="S9422" t="str">
            <v>4.5</v>
          </cell>
          <cell r="T9422" t="str">
            <v>无</v>
          </cell>
          <cell r="U9422">
            <v>0</v>
          </cell>
          <cell r="V9422">
            <v>2.4700000000000002</v>
          </cell>
          <cell r="W9422">
            <v>2.4700000000000002</v>
          </cell>
        </row>
        <row r="9423">
          <cell r="I9423" t="str">
            <v>上下村至鸭婆洞连接路</v>
          </cell>
          <cell r="J9423" t="str">
            <v>1327F4311270021</v>
          </cell>
          <cell r="K9423" t="str">
            <v>新村与撤并村便捷连通</v>
          </cell>
          <cell r="L9423" t="str">
            <v>三类地区</v>
          </cell>
          <cell r="M9423"/>
          <cell r="N9423" t="str">
            <v>新建</v>
          </cell>
          <cell r="O9423" t="str">
            <v>上下村</v>
          </cell>
          <cell r="P9423" t="str">
            <v>等外公路</v>
          </cell>
          <cell r="R9423" t="str">
            <v>0</v>
          </cell>
          <cell r="S9423" t="str">
            <v>4.5</v>
          </cell>
          <cell r="T9423" t="str">
            <v>无</v>
          </cell>
          <cell r="U9423">
            <v>0</v>
          </cell>
          <cell r="V9423">
            <v>1.0900000000000001</v>
          </cell>
          <cell r="W9423">
            <v>1.0900000000000001</v>
          </cell>
        </row>
        <row r="9424">
          <cell r="I9424" t="str">
            <v>上源至子荣连接路</v>
          </cell>
          <cell r="J9424" t="str">
            <v>1327F4311270019</v>
          </cell>
          <cell r="K9424" t="str">
            <v>新村与撤并村便捷连通</v>
          </cell>
          <cell r="L9424" t="str">
            <v>三类地区</v>
          </cell>
          <cell r="M9424"/>
          <cell r="N9424" t="str">
            <v>新建</v>
          </cell>
          <cell r="O9424" t="str">
            <v>元竹村</v>
          </cell>
          <cell r="P9424" t="str">
            <v>等外公路</v>
          </cell>
          <cell r="R9424" t="str">
            <v>0</v>
          </cell>
          <cell r="S9424" t="str">
            <v>4.5</v>
          </cell>
          <cell r="T9424" t="str">
            <v>无</v>
          </cell>
          <cell r="U9424">
            <v>0</v>
          </cell>
          <cell r="V9424">
            <v>1.07</v>
          </cell>
          <cell r="W9424">
            <v>1.07</v>
          </cell>
        </row>
        <row r="9425">
          <cell r="I9425" t="str">
            <v>石磳至大洞连接路</v>
          </cell>
          <cell r="J9425" t="str">
            <v>1327F4311270028</v>
          </cell>
          <cell r="K9425" t="str">
            <v>新村与撤并村便捷连通</v>
          </cell>
          <cell r="L9425" t="str">
            <v>三类地区</v>
          </cell>
          <cell r="M9425"/>
          <cell r="N9425" t="str">
            <v>新建</v>
          </cell>
          <cell r="O9425" t="str">
            <v>石磳村</v>
          </cell>
          <cell r="P9425" t="str">
            <v>无路</v>
          </cell>
          <cell r="R9425" t="str">
            <v>3</v>
          </cell>
          <cell r="S9425" t="str">
            <v>4.5</v>
          </cell>
          <cell r="T9425" t="str">
            <v>无</v>
          </cell>
          <cell r="U9425">
            <v>0</v>
          </cell>
          <cell r="V9425">
            <v>3.42</v>
          </cell>
          <cell r="W9425">
            <v>3.42</v>
          </cell>
        </row>
        <row r="9426">
          <cell r="I9426" t="str">
            <v>史家至东山连接路</v>
          </cell>
          <cell r="J9426" t="str">
            <v>1327F4311270047</v>
          </cell>
          <cell r="K9426" t="str">
            <v>新村与撤并村便捷连通</v>
          </cell>
          <cell r="L9426" t="str">
            <v>三类地区</v>
          </cell>
          <cell r="M9426"/>
          <cell r="N9426" t="str">
            <v>新建</v>
          </cell>
          <cell r="O9426" t="str">
            <v>水杉林村</v>
          </cell>
          <cell r="P9426" t="str">
            <v>无路</v>
          </cell>
          <cell r="R9426" t="str">
            <v>2</v>
          </cell>
          <cell r="S9426" t="str">
            <v>4.5</v>
          </cell>
          <cell r="T9426" t="str">
            <v>无</v>
          </cell>
          <cell r="U9426">
            <v>0</v>
          </cell>
          <cell r="V9426">
            <v>4.4400000000000004</v>
          </cell>
          <cell r="W9426">
            <v>4.4400000000000004</v>
          </cell>
        </row>
        <row r="9427">
          <cell r="I9427" t="str">
            <v>水冲至同乐连接路</v>
          </cell>
          <cell r="J9427" t="str">
            <v>1327F4311270044</v>
          </cell>
          <cell r="K9427" t="str">
            <v>新村与撤并村便捷连通</v>
          </cell>
          <cell r="L9427" t="str">
            <v>三类地区</v>
          </cell>
          <cell r="M9427"/>
          <cell r="N9427" t="str">
            <v>新建</v>
          </cell>
          <cell r="O9427" t="str">
            <v>同乐村</v>
          </cell>
          <cell r="R9427" t="str">
            <v>0</v>
          </cell>
          <cell r="S9427" t="str">
            <v>4.5</v>
          </cell>
          <cell r="T9427" t="str">
            <v>无</v>
          </cell>
          <cell r="U9427">
            <v>0</v>
          </cell>
          <cell r="V9427">
            <v>1.81</v>
          </cell>
          <cell r="W9427">
            <v>1.81</v>
          </cell>
        </row>
        <row r="9428">
          <cell r="I9428" t="str">
            <v>水口至马鞍岭连接路</v>
          </cell>
          <cell r="J9428" t="str">
            <v>1327F4311270023</v>
          </cell>
          <cell r="K9428" t="str">
            <v>新村与撤并村便捷连通</v>
          </cell>
          <cell r="L9428" t="str">
            <v>三类地区</v>
          </cell>
          <cell r="M9428"/>
          <cell r="N9428" t="str">
            <v>新建</v>
          </cell>
          <cell r="O9428" t="str">
            <v>绿源村</v>
          </cell>
          <cell r="P9428" t="str">
            <v>等外公路</v>
          </cell>
          <cell r="R9428" t="str">
            <v>0</v>
          </cell>
          <cell r="S9428" t="str">
            <v>4.5</v>
          </cell>
          <cell r="T9428" t="str">
            <v>无</v>
          </cell>
          <cell r="U9428">
            <v>0</v>
          </cell>
          <cell r="V9428">
            <v>4.0049999999999999</v>
          </cell>
          <cell r="W9428">
            <v>4.0049999999999999</v>
          </cell>
        </row>
        <row r="9429">
          <cell r="I9429" t="str">
            <v>舜河至新铺连接路</v>
          </cell>
          <cell r="J9429" t="str">
            <v>1327F4311270011</v>
          </cell>
          <cell r="K9429" t="str">
            <v>新村与撤并村便捷连通</v>
          </cell>
          <cell r="L9429" t="str">
            <v>三类地区</v>
          </cell>
          <cell r="M9429"/>
          <cell r="N9429" t="str">
            <v>新建</v>
          </cell>
          <cell r="O9429" t="str">
            <v>舜河村</v>
          </cell>
          <cell r="P9429" t="str">
            <v>等外公路</v>
          </cell>
          <cell r="R9429" t="str">
            <v>0</v>
          </cell>
          <cell r="S9429" t="str">
            <v>4.5</v>
          </cell>
          <cell r="T9429" t="str">
            <v>无</v>
          </cell>
          <cell r="U9429">
            <v>0</v>
          </cell>
          <cell r="V9429">
            <v>1.46</v>
          </cell>
          <cell r="W9429">
            <v>1.46</v>
          </cell>
        </row>
        <row r="9430">
          <cell r="I9430" t="str">
            <v>舜河至枧下连接路</v>
          </cell>
          <cell r="J9430" t="str">
            <v>1327F4311270012</v>
          </cell>
          <cell r="K9430" t="str">
            <v>新村与撤并村便捷连通</v>
          </cell>
          <cell r="L9430" t="str">
            <v>三类地区</v>
          </cell>
          <cell r="M9430"/>
          <cell r="N9430" t="str">
            <v>新建</v>
          </cell>
          <cell r="O9430" t="str">
            <v>舜河村</v>
          </cell>
          <cell r="P9430" t="str">
            <v>等外公路</v>
          </cell>
          <cell r="R9430" t="str">
            <v>0</v>
          </cell>
          <cell r="S9430" t="str">
            <v>4.5</v>
          </cell>
          <cell r="T9430" t="str">
            <v>无</v>
          </cell>
          <cell r="U9430">
            <v>0</v>
          </cell>
          <cell r="V9430">
            <v>1.43</v>
          </cell>
          <cell r="W9430">
            <v>1.43</v>
          </cell>
        </row>
        <row r="9431">
          <cell r="I9431" t="str">
            <v>四村至广坪岭连接路</v>
          </cell>
          <cell r="J9431" t="str">
            <v>1327F4311270053</v>
          </cell>
          <cell r="K9431" t="str">
            <v>新村与撤并村便捷连通</v>
          </cell>
          <cell r="L9431" t="str">
            <v>三类地区</v>
          </cell>
          <cell r="M9431"/>
          <cell r="N9431" t="str">
            <v>新建</v>
          </cell>
          <cell r="O9431" t="str">
            <v>埠头村</v>
          </cell>
          <cell r="P9431" t="str">
            <v>无路</v>
          </cell>
          <cell r="R9431" t="str">
            <v>3</v>
          </cell>
          <cell r="S9431" t="str">
            <v>4.5</v>
          </cell>
          <cell r="T9431" t="str">
            <v>无</v>
          </cell>
          <cell r="U9431">
            <v>0</v>
          </cell>
          <cell r="V9431">
            <v>1.96</v>
          </cell>
          <cell r="W9431">
            <v>1.96</v>
          </cell>
        </row>
        <row r="9432">
          <cell r="I9432" t="str">
            <v>坦头至高陆连接路</v>
          </cell>
          <cell r="J9432" t="str">
            <v>1327F4311270033</v>
          </cell>
          <cell r="K9432" t="str">
            <v>新村与撤并村便捷连通</v>
          </cell>
          <cell r="L9432" t="str">
            <v>三类地区</v>
          </cell>
          <cell r="M9432"/>
          <cell r="N9432" t="str">
            <v>新建</v>
          </cell>
          <cell r="O9432" t="str">
            <v>洪观村</v>
          </cell>
          <cell r="P9432" t="str">
            <v>无路</v>
          </cell>
          <cell r="R9432" t="str">
            <v>2</v>
          </cell>
          <cell r="S9432" t="str">
            <v>4.5</v>
          </cell>
          <cell r="T9432" t="str">
            <v>无</v>
          </cell>
          <cell r="U9432">
            <v>0</v>
          </cell>
          <cell r="V9432">
            <v>2.37</v>
          </cell>
          <cell r="W9432">
            <v>2.37</v>
          </cell>
        </row>
        <row r="9433">
          <cell r="I9433" t="str">
            <v>塘背至甘溪连接路</v>
          </cell>
          <cell r="J9433" t="str">
            <v>1327F4311270051</v>
          </cell>
          <cell r="K9433" t="str">
            <v>新村与撤并村便捷连通</v>
          </cell>
          <cell r="L9433" t="str">
            <v>三类地区</v>
          </cell>
          <cell r="M9433"/>
          <cell r="N9433" t="str">
            <v>新建</v>
          </cell>
          <cell r="O9433" t="str">
            <v>甘溪村</v>
          </cell>
          <cell r="P9433" t="str">
            <v>无路</v>
          </cell>
          <cell r="R9433" t="str">
            <v>3</v>
          </cell>
          <cell r="S9433" t="str">
            <v>4.5</v>
          </cell>
          <cell r="T9433" t="str">
            <v>无</v>
          </cell>
          <cell r="U9433">
            <v>0</v>
          </cell>
          <cell r="V9433">
            <v>2.27</v>
          </cell>
          <cell r="W9433">
            <v>2.27</v>
          </cell>
        </row>
        <row r="9434">
          <cell r="I9434" t="str">
            <v>S321-门背下连接路</v>
          </cell>
          <cell r="J9434" t="str">
            <v>1327F4311280013</v>
          </cell>
          <cell r="K9434" t="str">
            <v>新村与撤并村便捷连通</v>
          </cell>
          <cell r="L9434" t="str">
            <v>一类地区</v>
          </cell>
          <cell r="M9434" t="str">
            <v>国家贫困县</v>
          </cell>
          <cell r="N9434" t="str">
            <v>新建</v>
          </cell>
          <cell r="O9434" t="str">
            <v>仁岗村</v>
          </cell>
          <cell r="P9434" t="str">
            <v>无路</v>
          </cell>
          <cell r="R9434" t="str">
            <v>0</v>
          </cell>
          <cell r="S9434" t="str">
            <v>4.5</v>
          </cell>
          <cell r="T9434" t="str">
            <v>无</v>
          </cell>
          <cell r="U9434">
            <v>0</v>
          </cell>
          <cell r="V9434">
            <v>0.88100000000000001</v>
          </cell>
          <cell r="W9434">
            <v>0.88100000000000001</v>
          </cell>
        </row>
        <row r="9435">
          <cell r="I9435" t="str">
            <v>白杜尧-桂阳古楼芹溪连接路</v>
          </cell>
          <cell r="J9435" t="str">
            <v>1327F4311280028</v>
          </cell>
          <cell r="K9435" t="str">
            <v>新村与撤并村便捷连通</v>
          </cell>
          <cell r="L9435" t="str">
            <v>一类地区</v>
          </cell>
          <cell r="M9435" t="str">
            <v>国家贫困县</v>
          </cell>
          <cell r="N9435" t="str">
            <v>新建</v>
          </cell>
          <cell r="O9435" t="str">
            <v>白杜村民委员会</v>
          </cell>
          <cell r="P9435" t="str">
            <v>无路</v>
          </cell>
          <cell r="R9435" t="str">
            <v>0</v>
          </cell>
          <cell r="S9435" t="str">
            <v>4.5</v>
          </cell>
          <cell r="T9435" t="str">
            <v>无</v>
          </cell>
          <cell r="U9435">
            <v>0</v>
          </cell>
          <cell r="V9435">
            <v>0.59199999999999997</v>
          </cell>
          <cell r="W9435">
            <v>0.59199999999999997</v>
          </cell>
        </row>
        <row r="9436">
          <cell r="I9436" t="str">
            <v>板溪村—龙溪村连接路</v>
          </cell>
          <cell r="J9436" t="str">
            <v>1327F4311280029</v>
          </cell>
          <cell r="K9436" t="str">
            <v>新村与撤并村便捷连通</v>
          </cell>
          <cell r="L9436" t="str">
            <v>一类地区</v>
          </cell>
          <cell r="M9436" t="str">
            <v>国家贫困县</v>
          </cell>
          <cell r="N9436" t="str">
            <v>新建</v>
          </cell>
          <cell r="O9436" t="str">
            <v>龙溪村民委员会</v>
          </cell>
          <cell r="P9436" t="str">
            <v>无路</v>
          </cell>
          <cell r="R9436" t="str">
            <v>0</v>
          </cell>
          <cell r="S9436" t="str">
            <v>4.5</v>
          </cell>
          <cell r="T9436" t="str">
            <v>无</v>
          </cell>
          <cell r="U9436">
            <v>0</v>
          </cell>
          <cell r="V9436">
            <v>2.823</v>
          </cell>
          <cell r="W9436">
            <v>2.823</v>
          </cell>
        </row>
        <row r="9437">
          <cell r="I9437" t="str">
            <v>叉路口—竹林坪连接路</v>
          </cell>
          <cell r="J9437" t="str">
            <v>1327F4311280010</v>
          </cell>
          <cell r="K9437" t="str">
            <v>新村与撤并村便捷连通</v>
          </cell>
          <cell r="L9437" t="str">
            <v>一类地区</v>
          </cell>
          <cell r="M9437" t="str">
            <v>国家贫困县</v>
          </cell>
          <cell r="N9437" t="str">
            <v>新建</v>
          </cell>
          <cell r="O9437" t="str">
            <v>竹林坪</v>
          </cell>
          <cell r="P9437" t="str">
            <v>无路</v>
          </cell>
          <cell r="R9437" t="str">
            <v>0</v>
          </cell>
          <cell r="S9437" t="str">
            <v>4.5</v>
          </cell>
          <cell r="T9437" t="str">
            <v>无</v>
          </cell>
          <cell r="U9437">
            <v>0</v>
          </cell>
          <cell r="V9437">
            <v>5.0739999999999998</v>
          </cell>
          <cell r="W9437">
            <v>5.0739999999999998</v>
          </cell>
        </row>
        <row r="9438">
          <cell r="I9438" t="str">
            <v>长峰路</v>
          </cell>
          <cell r="J9438" t="str">
            <v>1327F4311280002</v>
          </cell>
          <cell r="K9438" t="str">
            <v>新村与撤并村便捷连通</v>
          </cell>
          <cell r="L9438" t="str">
            <v>一类地区</v>
          </cell>
          <cell r="M9438" t="str">
            <v>国家贫困县</v>
          </cell>
          <cell r="N9438" t="str">
            <v>新建</v>
          </cell>
          <cell r="O9438" t="str">
            <v>长峰村</v>
          </cell>
          <cell r="P9438" t="str">
            <v>无路</v>
          </cell>
          <cell r="R9438" t="str">
            <v>0</v>
          </cell>
          <cell r="S9438" t="str">
            <v>4.5</v>
          </cell>
          <cell r="T9438" t="str">
            <v>无</v>
          </cell>
          <cell r="U9438">
            <v>0</v>
          </cell>
          <cell r="V9438">
            <v>1.2330000000000001</v>
          </cell>
          <cell r="W9438">
            <v>1.2330000000000001</v>
          </cell>
        </row>
        <row r="9439">
          <cell r="I9439" t="str">
            <v>陈晚-陈继连接路</v>
          </cell>
          <cell r="J9439" t="str">
            <v>1327F4311280014</v>
          </cell>
          <cell r="K9439" t="str">
            <v>新村与撤并村便捷连通</v>
          </cell>
          <cell r="L9439" t="str">
            <v>一类地区</v>
          </cell>
          <cell r="M9439" t="str">
            <v>国家贫困县</v>
          </cell>
          <cell r="N9439" t="str">
            <v>新建</v>
          </cell>
          <cell r="O9439" t="str">
            <v>陈晚社区居民委员会</v>
          </cell>
          <cell r="P9439" t="str">
            <v>无路</v>
          </cell>
          <cell r="R9439" t="str">
            <v>0</v>
          </cell>
          <cell r="S9439" t="str">
            <v>4.5</v>
          </cell>
          <cell r="T9439" t="str">
            <v>无</v>
          </cell>
          <cell r="U9439">
            <v>0</v>
          </cell>
          <cell r="V9439">
            <v>1.6919999999999999</v>
          </cell>
          <cell r="W9439">
            <v>1.6919999999999999</v>
          </cell>
        </row>
        <row r="9440">
          <cell r="I9440" t="str">
            <v>东山岭村至兴安连接路</v>
          </cell>
          <cell r="J9440" t="str">
            <v>1327F4311280012</v>
          </cell>
          <cell r="K9440" t="str">
            <v>新村与撤并村便捷连通</v>
          </cell>
          <cell r="L9440" t="str">
            <v>一类地区</v>
          </cell>
          <cell r="M9440" t="str">
            <v>国家贫困县</v>
          </cell>
          <cell r="N9440" t="str">
            <v>新建</v>
          </cell>
          <cell r="O9440" t="str">
            <v>东山村民委员会</v>
          </cell>
          <cell r="P9440" t="str">
            <v>无路</v>
          </cell>
          <cell r="R9440" t="str">
            <v>0</v>
          </cell>
          <cell r="S9440" t="str">
            <v>4.5</v>
          </cell>
          <cell r="T9440" t="str">
            <v>无</v>
          </cell>
          <cell r="U9440">
            <v>0</v>
          </cell>
          <cell r="V9440">
            <v>1.677</v>
          </cell>
          <cell r="W9440">
            <v>1.677</v>
          </cell>
        </row>
        <row r="9441">
          <cell r="I9441" t="str">
            <v>黑砠岭-龙秀连接路</v>
          </cell>
          <cell r="J9441" t="str">
            <v>1327F4311280024</v>
          </cell>
          <cell r="K9441" t="str">
            <v>新村与撤并村便捷连通</v>
          </cell>
          <cell r="L9441" t="str">
            <v>一类地区</v>
          </cell>
          <cell r="M9441" t="str">
            <v>国家贫困县</v>
          </cell>
          <cell r="N9441" t="str">
            <v>新建</v>
          </cell>
          <cell r="O9441" t="str">
            <v>龙家大院村民委员会</v>
          </cell>
          <cell r="P9441" t="str">
            <v>无路</v>
          </cell>
          <cell r="R9441" t="str">
            <v>0</v>
          </cell>
          <cell r="S9441" t="str">
            <v>4.5</v>
          </cell>
          <cell r="T9441" t="str">
            <v>无</v>
          </cell>
          <cell r="U9441">
            <v>0</v>
          </cell>
          <cell r="V9441">
            <v>1.2350000000000001</v>
          </cell>
          <cell r="W9441">
            <v>1.2350000000000001</v>
          </cell>
        </row>
        <row r="9442">
          <cell r="I9442" t="str">
            <v>龙形头-盘家连接路</v>
          </cell>
          <cell r="J9442" t="str">
            <v>1327F4311280019</v>
          </cell>
          <cell r="K9442" t="str">
            <v>新村与撤并村便捷连通</v>
          </cell>
          <cell r="L9442" t="str">
            <v>一类地区</v>
          </cell>
          <cell r="M9442" t="str">
            <v>国家贫困县</v>
          </cell>
          <cell r="N9442" t="str">
            <v>新建</v>
          </cell>
          <cell r="O9442" t="str">
            <v>水楼脚村民委员会</v>
          </cell>
          <cell r="P9442" t="str">
            <v>无路</v>
          </cell>
          <cell r="R9442" t="str">
            <v>0</v>
          </cell>
          <cell r="S9442" t="str">
            <v>4.5</v>
          </cell>
          <cell r="T9442" t="str">
            <v>无</v>
          </cell>
          <cell r="U9442">
            <v>0</v>
          </cell>
          <cell r="V9442">
            <v>1.0760000000000001</v>
          </cell>
          <cell r="W9442">
            <v>1.0760000000000001</v>
          </cell>
        </row>
        <row r="9443">
          <cell r="I9443" t="str">
            <v>马家至大坪连接路</v>
          </cell>
          <cell r="J9443" t="str">
            <v>1327F4311280011</v>
          </cell>
          <cell r="K9443" t="str">
            <v>新村与撤并村便捷连通</v>
          </cell>
          <cell r="L9443" t="str">
            <v>一类地区</v>
          </cell>
          <cell r="M9443" t="str">
            <v>国家贫困县</v>
          </cell>
          <cell r="N9443" t="str">
            <v>新建</v>
          </cell>
          <cell r="O9443" t="str">
            <v>高岱沅</v>
          </cell>
          <cell r="P9443" t="str">
            <v>无路</v>
          </cell>
          <cell r="R9443" t="str">
            <v>0</v>
          </cell>
          <cell r="S9443" t="str">
            <v>4.5</v>
          </cell>
          <cell r="T9443" t="str">
            <v>无</v>
          </cell>
          <cell r="U9443">
            <v>0</v>
          </cell>
          <cell r="V9443">
            <v>4.74</v>
          </cell>
          <cell r="W9443">
            <v>4.74</v>
          </cell>
        </row>
        <row r="9444">
          <cell r="I9444" t="str">
            <v>磨刀岭村-舌子头连接路</v>
          </cell>
          <cell r="J9444" t="str">
            <v>1327F4311280031</v>
          </cell>
          <cell r="K9444" t="str">
            <v>新村与撤并村便捷连通</v>
          </cell>
          <cell r="L9444" t="str">
            <v>一类地区</v>
          </cell>
          <cell r="M9444" t="str">
            <v>国家贫困县</v>
          </cell>
          <cell r="N9444" t="str">
            <v>新建</v>
          </cell>
          <cell r="O9444" t="str">
            <v>磨刀岭村民委员会</v>
          </cell>
          <cell r="P9444" t="str">
            <v>无路</v>
          </cell>
          <cell r="R9444" t="str">
            <v>0</v>
          </cell>
          <cell r="S9444" t="str">
            <v>4.5</v>
          </cell>
          <cell r="T9444" t="str">
            <v>无</v>
          </cell>
          <cell r="U9444">
            <v>0</v>
          </cell>
          <cell r="V9444">
            <v>0.45800000000000002</v>
          </cell>
          <cell r="W9444">
            <v>0.45800000000000002</v>
          </cell>
        </row>
        <row r="9445">
          <cell r="I9445" t="str">
            <v>桥头—鸡公嘴连接路</v>
          </cell>
          <cell r="J9445" t="str">
            <v>1327F4311280032</v>
          </cell>
          <cell r="K9445" t="str">
            <v>新村与撤并村便捷连通</v>
          </cell>
          <cell r="L9445" t="str">
            <v>一类地区</v>
          </cell>
          <cell r="M9445" t="str">
            <v>国家贫困县</v>
          </cell>
          <cell r="N9445" t="str">
            <v>新建</v>
          </cell>
          <cell r="O9445" t="str">
            <v>千马坪村民委员会</v>
          </cell>
          <cell r="P9445" t="str">
            <v>无路</v>
          </cell>
          <cell r="R9445" t="str">
            <v>0</v>
          </cell>
          <cell r="S9445" t="str">
            <v>4.5</v>
          </cell>
          <cell r="T9445" t="str">
            <v>无</v>
          </cell>
          <cell r="U9445">
            <v>0</v>
          </cell>
          <cell r="V9445">
            <v>4.4249999999999998</v>
          </cell>
          <cell r="W9445">
            <v>4.4249999999999998</v>
          </cell>
        </row>
        <row r="9446">
          <cell r="I9446" t="str">
            <v>桑梓何家连接路</v>
          </cell>
          <cell r="J9446" t="str">
            <v>1327F4311280020</v>
          </cell>
          <cell r="K9446" t="str">
            <v>新村与撤并村便捷连通</v>
          </cell>
          <cell r="L9446" t="str">
            <v>一类地区</v>
          </cell>
          <cell r="M9446" t="str">
            <v>国家贫困县</v>
          </cell>
          <cell r="N9446" t="str">
            <v>新建</v>
          </cell>
          <cell r="O9446" t="str">
            <v>桑田村民委员会</v>
          </cell>
          <cell r="P9446" t="str">
            <v>无路</v>
          </cell>
          <cell r="R9446" t="str">
            <v>0</v>
          </cell>
          <cell r="S9446" t="str">
            <v>4.5</v>
          </cell>
          <cell r="T9446" t="str">
            <v>无</v>
          </cell>
          <cell r="U9446">
            <v>0</v>
          </cell>
          <cell r="V9446">
            <v>1.3420000000000001</v>
          </cell>
          <cell r="W9446">
            <v>1.3420000000000001</v>
          </cell>
        </row>
        <row r="9447">
          <cell r="I9447" t="str">
            <v>山田-老屋洞连接路</v>
          </cell>
          <cell r="J9447" t="str">
            <v>1327F4311280018</v>
          </cell>
          <cell r="K9447" t="str">
            <v>新村与撤并村便捷连通</v>
          </cell>
          <cell r="L9447" t="str">
            <v>一类地区</v>
          </cell>
          <cell r="M9447" t="str">
            <v>国家贫困县</v>
          </cell>
          <cell r="N9447" t="str">
            <v>新建</v>
          </cell>
          <cell r="O9447" t="str">
            <v>山美村民委员会</v>
          </cell>
          <cell r="P9447" t="str">
            <v>无路</v>
          </cell>
          <cell r="R9447" t="str">
            <v>0</v>
          </cell>
          <cell r="S9447" t="str">
            <v>4.5</v>
          </cell>
          <cell r="T9447" t="str">
            <v>无</v>
          </cell>
          <cell r="U9447">
            <v>0</v>
          </cell>
          <cell r="V9447">
            <v>1.1339999999999999</v>
          </cell>
          <cell r="W9447">
            <v>1.1339999999999999</v>
          </cell>
        </row>
        <row r="9448">
          <cell r="I9448" t="str">
            <v>山田-山下连接路</v>
          </cell>
          <cell r="J9448" t="str">
            <v>1327F4311280017</v>
          </cell>
          <cell r="K9448" t="str">
            <v>新村与撤并村便捷连通</v>
          </cell>
          <cell r="L9448" t="str">
            <v>一类地区</v>
          </cell>
          <cell r="M9448" t="str">
            <v>国家贫困县</v>
          </cell>
          <cell r="N9448" t="str">
            <v>新建</v>
          </cell>
          <cell r="O9448" t="str">
            <v>山美村民委员会</v>
          </cell>
          <cell r="P9448" t="str">
            <v>无路</v>
          </cell>
          <cell r="R9448" t="str">
            <v>0</v>
          </cell>
          <cell r="S9448" t="str">
            <v>4.5</v>
          </cell>
          <cell r="T9448" t="str">
            <v>无</v>
          </cell>
          <cell r="U9448">
            <v>0</v>
          </cell>
          <cell r="V9448">
            <v>1.425</v>
          </cell>
          <cell r="W9448">
            <v>1.425</v>
          </cell>
        </row>
        <row r="9449">
          <cell r="I9449" t="str">
            <v>山田村（山田、丰美、长寿）连接路</v>
          </cell>
          <cell r="J9449" t="str">
            <v>1327F4311280022</v>
          </cell>
          <cell r="K9449" t="str">
            <v>新村与撤并村便捷连通</v>
          </cell>
          <cell r="L9449" t="str">
            <v>一类地区</v>
          </cell>
          <cell r="M9449" t="str">
            <v>国家贫困县</v>
          </cell>
          <cell r="N9449" t="str">
            <v>新建</v>
          </cell>
          <cell r="O9449" t="str">
            <v>山美村民委员会</v>
          </cell>
          <cell r="P9449" t="str">
            <v>无路</v>
          </cell>
          <cell r="R9449" t="str">
            <v>0</v>
          </cell>
          <cell r="S9449" t="str">
            <v>4.5</v>
          </cell>
          <cell r="T9449" t="str">
            <v>无</v>
          </cell>
          <cell r="U9449">
            <v>0</v>
          </cell>
          <cell r="V9449">
            <v>0.81599999999999995</v>
          </cell>
          <cell r="W9449">
            <v>0.81599999999999995</v>
          </cell>
        </row>
        <row r="9450">
          <cell r="I9450" t="str">
            <v>少步岭-会冲连接路</v>
          </cell>
          <cell r="J9450" t="str">
            <v>1327F4311280006</v>
          </cell>
          <cell r="K9450" t="str">
            <v>新村与撤并村便捷连通</v>
          </cell>
          <cell r="L9450" t="str">
            <v>一类地区</v>
          </cell>
          <cell r="M9450" t="str">
            <v>国家贫困县</v>
          </cell>
          <cell r="N9450" t="str">
            <v>新建</v>
          </cell>
          <cell r="O9450" t="str">
            <v>秀富里</v>
          </cell>
          <cell r="P9450" t="str">
            <v>无路</v>
          </cell>
          <cell r="R9450" t="str">
            <v>0</v>
          </cell>
          <cell r="S9450" t="str">
            <v>4.5</v>
          </cell>
          <cell r="T9450" t="str">
            <v>无</v>
          </cell>
          <cell r="U9450">
            <v>0</v>
          </cell>
          <cell r="V9450">
            <v>1.325</v>
          </cell>
          <cell r="W9450">
            <v>1.325</v>
          </cell>
        </row>
        <row r="9451">
          <cell r="I9451" t="str">
            <v>石岩头-山下连接路</v>
          </cell>
          <cell r="J9451" t="str">
            <v>1327F4311280016</v>
          </cell>
          <cell r="K9451" t="str">
            <v>新村与撤并村便捷连通</v>
          </cell>
          <cell r="L9451" t="str">
            <v>一类地区</v>
          </cell>
          <cell r="M9451" t="str">
            <v>国家贫困县</v>
          </cell>
          <cell r="N9451" t="str">
            <v>新建</v>
          </cell>
          <cell r="O9451" t="str">
            <v>油草塘村民委员会</v>
          </cell>
          <cell r="P9451" t="str">
            <v>无路</v>
          </cell>
          <cell r="R9451" t="str">
            <v>0</v>
          </cell>
          <cell r="S9451" t="str">
            <v>4.5</v>
          </cell>
          <cell r="T9451" t="str">
            <v>无</v>
          </cell>
          <cell r="U9451">
            <v>0</v>
          </cell>
          <cell r="V9451">
            <v>0.44900000000000001</v>
          </cell>
          <cell r="W9451">
            <v>0.44900000000000001</v>
          </cell>
        </row>
        <row r="9452">
          <cell r="I9452" t="str">
            <v>犀牛塘-千马坪连接路</v>
          </cell>
          <cell r="J9452" t="str">
            <v>1327F4311280033</v>
          </cell>
          <cell r="K9452" t="str">
            <v>新村与撤并村便捷连通</v>
          </cell>
          <cell r="L9452" t="str">
            <v>一类地区</v>
          </cell>
          <cell r="M9452" t="str">
            <v>国家贫困县</v>
          </cell>
          <cell r="N9452" t="str">
            <v>新建</v>
          </cell>
          <cell r="O9452" t="str">
            <v>千马坪村民委员会</v>
          </cell>
          <cell r="P9452" t="str">
            <v>无路</v>
          </cell>
          <cell r="R9452" t="str">
            <v>0</v>
          </cell>
          <cell r="S9452" t="str">
            <v>4.5</v>
          </cell>
          <cell r="T9452" t="str">
            <v>无</v>
          </cell>
          <cell r="U9452">
            <v>0</v>
          </cell>
          <cell r="V9452">
            <v>2.2559999999999998</v>
          </cell>
          <cell r="W9452">
            <v>2.2559999999999998</v>
          </cell>
        </row>
        <row r="9453">
          <cell r="I9453" t="str">
            <v>中和圩村（大山）-大凤头连接路</v>
          </cell>
          <cell r="J9453" t="str">
            <v>1327F4311280030</v>
          </cell>
          <cell r="K9453" t="str">
            <v>新村与撤并村便捷连通</v>
          </cell>
          <cell r="L9453" t="str">
            <v>一类地区</v>
          </cell>
          <cell r="M9453" t="str">
            <v>国家贫困县</v>
          </cell>
          <cell r="N9453" t="str">
            <v>新建</v>
          </cell>
          <cell r="O9453" t="str">
            <v>大凤头村民委员会</v>
          </cell>
          <cell r="P9453" t="str">
            <v>无路</v>
          </cell>
          <cell r="R9453" t="str">
            <v>0</v>
          </cell>
          <cell r="S9453" t="str">
            <v>4.5</v>
          </cell>
          <cell r="T9453" t="str">
            <v>无</v>
          </cell>
          <cell r="U9453">
            <v>0</v>
          </cell>
          <cell r="V9453">
            <v>1.171</v>
          </cell>
          <cell r="W9453">
            <v>1.171</v>
          </cell>
        </row>
        <row r="9454">
          <cell r="I9454" t="str">
            <v>X081至姜地电站连接路</v>
          </cell>
          <cell r="J9454" t="str">
            <v>1327F4311290004</v>
          </cell>
          <cell r="K9454" t="str">
            <v>新村与撤并村便捷连通</v>
          </cell>
          <cell r="L9454" t="str">
            <v>一类地区</v>
          </cell>
          <cell r="M9454" t="str">
            <v>国家贫困县</v>
          </cell>
          <cell r="N9454" t="str">
            <v>新建</v>
          </cell>
          <cell r="O9454" t="str">
            <v>田冲村</v>
          </cell>
          <cell r="P9454" t="str">
            <v>无路</v>
          </cell>
          <cell r="R9454" t="str">
            <v>3.1</v>
          </cell>
          <cell r="S9454" t="str">
            <v>3.5</v>
          </cell>
          <cell r="T9454" t="str">
            <v>无</v>
          </cell>
          <cell r="U9454">
            <v>0</v>
          </cell>
          <cell r="V9454">
            <v>1.5</v>
          </cell>
          <cell r="W9454">
            <v>1.5</v>
          </cell>
        </row>
        <row r="9455">
          <cell r="I9455" t="str">
            <v>拔干村小山脚至蜜蜂山连接路</v>
          </cell>
          <cell r="J9455" t="str">
            <v>1327F4311290030</v>
          </cell>
          <cell r="K9455" t="str">
            <v>新村与撤并村便捷连通</v>
          </cell>
          <cell r="L9455" t="str">
            <v>一类地区</v>
          </cell>
          <cell r="M9455" t="str">
            <v>国家贫困县</v>
          </cell>
          <cell r="N9455" t="str">
            <v>新建</v>
          </cell>
          <cell r="O9455" t="str">
            <v>拔干村</v>
          </cell>
          <cell r="P9455" t="str">
            <v>无路</v>
          </cell>
          <cell r="R9455" t="str">
            <v>3</v>
          </cell>
          <cell r="S9455" t="str">
            <v>3.5</v>
          </cell>
          <cell r="T9455" t="str">
            <v>无</v>
          </cell>
          <cell r="U9455">
            <v>0</v>
          </cell>
          <cell r="V9455">
            <v>4</v>
          </cell>
          <cell r="W9455">
            <v>4</v>
          </cell>
        </row>
        <row r="9456">
          <cell r="I9456" t="str">
            <v>宝昌洞社区军坡村-城头村连接路</v>
          </cell>
          <cell r="J9456" t="str">
            <v>1327F4311290009</v>
          </cell>
          <cell r="K9456" t="str">
            <v>新村与撤并村便捷连通</v>
          </cell>
          <cell r="L9456" t="str">
            <v>一类地区</v>
          </cell>
          <cell r="M9456" t="str">
            <v>国家贫困县</v>
          </cell>
          <cell r="N9456" t="str">
            <v>新建</v>
          </cell>
          <cell r="O9456" t="str">
            <v>宝昌洞社区</v>
          </cell>
          <cell r="P9456" t="str">
            <v>等外公路</v>
          </cell>
          <cell r="R9456" t="str">
            <v>3</v>
          </cell>
          <cell r="S9456" t="str">
            <v>3.5</v>
          </cell>
          <cell r="T9456" t="str">
            <v>无</v>
          </cell>
          <cell r="U9456">
            <v>0</v>
          </cell>
          <cell r="V9456">
            <v>1.1000000000000001</v>
          </cell>
          <cell r="W9456">
            <v>1.1000000000000001</v>
          </cell>
        </row>
        <row r="9457">
          <cell r="I9457" t="str">
            <v>宝昌洞社区木山塘-上门连接路</v>
          </cell>
          <cell r="J9457" t="str">
            <v>1327F4311290011</v>
          </cell>
          <cell r="K9457" t="str">
            <v>新村与撤并村便捷连通</v>
          </cell>
          <cell r="L9457" t="str">
            <v>一类地区</v>
          </cell>
          <cell r="M9457" t="str">
            <v>国家贫困县</v>
          </cell>
          <cell r="N9457" t="str">
            <v>新建</v>
          </cell>
          <cell r="O9457" t="str">
            <v>宝昌洞社区</v>
          </cell>
          <cell r="P9457" t="str">
            <v>等外公路</v>
          </cell>
          <cell r="R9457" t="str">
            <v>2.8</v>
          </cell>
          <cell r="S9457" t="str">
            <v>3.5</v>
          </cell>
          <cell r="T9457" t="str">
            <v>无</v>
          </cell>
          <cell r="U9457">
            <v>0</v>
          </cell>
          <cell r="V9457">
            <v>1</v>
          </cell>
          <cell r="W9457">
            <v>1</v>
          </cell>
        </row>
        <row r="9458">
          <cell r="I9458" t="str">
            <v>宝昌洞社区上王村-芦迪塘连接路</v>
          </cell>
          <cell r="J9458" t="str">
            <v>1327F4311290014</v>
          </cell>
          <cell r="K9458" t="str">
            <v>新村与撤并村便捷连通</v>
          </cell>
          <cell r="L9458" t="str">
            <v>一类地区</v>
          </cell>
          <cell r="M9458" t="str">
            <v>国家贫困县</v>
          </cell>
          <cell r="N9458" t="str">
            <v>新建</v>
          </cell>
          <cell r="O9458" t="str">
            <v>宝昌洞社区</v>
          </cell>
          <cell r="P9458" t="str">
            <v>等外公路</v>
          </cell>
          <cell r="R9458" t="str">
            <v>2.5</v>
          </cell>
          <cell r="S9458" t="str">
            <v>3.5</v>
          </cell>
          <cell r="T9458" t="str">
            <v>无</v>
          </cell>
          <cell r="U9458">
            <v>0</v>
          </cell>
          <cell r="V9458">
            <v>1.6</v>
          </cell>
          <cell r="W9458">
            <v>1.6</v>
          </cell>
        </row>
        <row r="9459">
          <cell r="I9459" t="str">
            <v>大岭村齐共自然村齐共八组-开源连接路</v>
          </cell>
          <cell r="J9459" t="str">
            <v>1327F4311290059</v>
          </cell>
          <cell r="K9459" t="str">
            <v>新村与撤并村便捷连通</v>
          </cell>
          <cell r="L9459" t="str">
            <v>一类地区</v>
          </cell>
          <cell r="M9459" t="str">
            <v>国家贫困县</v>
          </cell>
          <cell r="N9459" t="str">
            <v>新建</v>
          </cell>
          <cell r="O9459" t="str">
            <v>大岭村</v>
          </cell>
          <cell r="P9459" t="str">
            <v>等外公路</v>
          </cell>
          <cell r="R9459" t="str">
            <v>3.3</v>
          </cell>
          <cell r="S9459" t="str">
            <v>3.5</v>
          </cell>
          <cell r="T9459" t="str">
            <v>无</v>
          </cell>
          <cell r="U9459">
            <v>0</v>
          </cell>
          <cell r="V9459">
            <v>5</v>
          </cell>
          <cell r="W9459">
            <v>5</v>
          </cell>
        </row>
        <row r="9460">
          <cell r="I9460" t="str">
            <v>大岭村上大自然村中大邝家屋-黄启林门口连接路</v>
          </cell>
          <cell r="J9460" t="str">
            <v>1327F4311290056</v>
          </cell>
          <cell r="K9460" t="str">
            <v>新村与撤并村便捷连通</v>
          </cell>
          <cell r="L9460" t="str">
            <v>一类地区</v>
          </cell>
          <cell r="M9460" t="str">
            <v>国家贫困县</v>
          </cell>
          <cell r="N9460" t="str">
            <v>新建</v>
          </cell>
          <cell r="O9460" t="str">
            <v>大岭村</v>
          </cell>
          <cell r="P9460" t="str">
            <v>等外公路</v>
          </cell>
          <cell r="R9460" t="str">
            <v>3.1</v>
          </cell>
          <cell r="S9460" t="str">
            <v>3.5</v>
          </cell>
          <cell r="T9460" t="str">
            <v>无</v>
          </cell>
          <cell r="U9460">
            <v>0</v>
          </cell>
          <cell r="V9460">
            <v>0.35</v>
          </cell>
          <cell r="W9460">
            <v>0.35</v>
          </cell>
        </row>
        <row r="9461">
          <cell r="I9461" t="str">
            <v>大路铺镇葡萄井村神岗村一组至桃子园村连接路</v>
          </cell>
          <cell r="J9461" t="str">
            <v>1327F4311290076</v>
          </cell>
          <cell r="K9461" t="str">
            <v>新村与撤并村便捷连通</v>
          </cell>
          <cell r="L9461" t="str">
            <v>一类地区</v>
          </cell>
          <cell r="M9461" t="str">
            <v>国家贫困县</v>
          </cell>
          <cell r="N9461" t="str">
            <v>新建</v>
          </cell>
          <cell r="O9461" t="str">
            <v>葡萄井村</v>
          </cell>
          <cell r="P9461" t="str">
            <v>无路</v>
          </cell>
          <cell r="R9461" t="str">
            <v>3</v>
          </cell>
          <cell r="S9461" t="str">
            <v>3.5</v>
          </cell>
          <cell r="T9461" t="str">
            <v>无</v>
          </cell>
          <cell r="U9461">
            <v>0</v>
          </cell>
          <cell r="V9461">
            <v>2.5</v>
          </cell>
          <cell r="W9461">
            <v>2.5</v>
          </cell>
        </row>
        <row r="9462">
          <cell r="I9462" t="str">
            <v>大圩镇草皇村三组至七组连接路</v>
          </cell>
          <cell r="J9462" t="str">
            <v>1327F4311290047</v>
          </cell>
          <cell r="K9462" t="str">
            <v>新村与撤并村便捷连通</v>
          </cell>
          <cell r="L9462" t="str">
            <v>一类地区</v>
          </cell>
          <cell r="M9462" t="str">
            <v>国家贫困县</v>
          </cell>
          <cell r="N9462" t="str">
            <v>新建</v>
          </cell>
          <cell r="O9462" t="str">
            <v>草皇村</v>
          </cell>
          <cell r="P9462" t="str">
            <v>无路</v>
          </cell>
          <cell r="R9462" t="str">
            <v>2.5</v>
          </cell>
          <cell r="S9462" t="str">
            <v>3.5</v>
          </cell>
          <cell r="T9462" t="str">
            <v>无</v>
          </cell>
          <cell r="U9462">
            <v>0</v>
          </cell>
          <cell r="V9462">
            <v>0.8</v>
          </cell>
          <cell r="W9462">
            <v>0.8</v>
          </cell>
        </row>
        <row r="9463">
          <cell r="I9463" t="str">
            <v>大圩镇大塘村龙岩口至大塘连接路</v>
          </cell>
          <cell r="J9463" t="str">
            <v>1327F4311290050</v>
          </cell>
          <cell r="K9463" t="str">
            <v>新村与撤并村便捷连通</v>
          </cell>
          <cell r="L9463" t="str">
            <v>一类地区</v>
          </cell>
          <cell r="M9463" t="str">
            <v>国家贫困县</v>
          </cell>
          <cell r="N9463" t="str">
            <v>新建</v>
          </cell>
          <cell r="O9463" t="str">
            <v>大塘村</v>
          </cell>
          <cell r="P9463" t="str">
            <v>无路</v>
          </cell>
          <cell r="R9463" t="str">
            <v>2</v>
          </cell>
          <cell r="S9463" t="str">
            <v>3.5</v>
          </cell>
          <cell r="T9463" t="str">
            <v>无</v>
          </cell>
          <cell r="U9463">
            <v>0</v>
          </cell>
          <cell r="V9463">
            <v>0.6</v>
          </cell>
          <cell r="W9463">
            <v>0.6</v>
          </cell>
        </row>
        <row r="9464">
          <cell r="I9464" t="str">
            <v>大圩镇大圩社区屋地湾至大圩连接路</v>
          </cell>
          <cell r="J9464" t="str">
            <v>1327F4311290054</v>
          </cell>
          <cell r="K9464" t="str">
            <v>新村与撤并村便捷连通</v>
          </cell>
          <cell r="L9464" t="str">
            <v>一类地区</v>
          </cell>
          <cell r="M9464" t="str">
            <v>国家贫困县</v>
          </cell>
          <cell r="N9464" t="str">
            <v>新建</v>
          </cell>
          <cell r="O9464" t="str">
            <v>大圩社区</v>
          </cell>
          <cell r="P9464" t="str">
            <v>无路</v>
          </cell>
          <cell r="R9464" t="str">
            <v>3</v>
          </cell>
          <cell r="S9464" t="str">
            <v>3.5</v>
          </cell>
          <cell r="T9464" t="str">
            <v>无</v>
          </cell>
          <cell r="U9464">
            <v>0</v>
          </cell>
          <cell r="V9464">
            <v>0.8</v>
          </cell>
          <cell r="W9464">
            <v>0.8</v>
          </cell>
        </row>
        <row r="9465">
          <cell r="I9465" t="str">
            <v>大圩镇和平村村委会至步冲口连接路</v>
          </cell>
          <cell r="J9465" t="str">
            <v>1327F4311290052</v>
          </cell>
          <cell r="K9465" t="str">
            <v>新村与撤并村便捷连通</v>
          </cell>
          <cell r="L9465" t="str">
            <v>一类地区</v>
          </cell>
          <cell r="M9465" t="str">
            <v>国家贫困县</v>
          </cell>
          <cell r="N9465" t="str">
            <v>新建</v>
          </cell>
          <cell r="O9465" t="str">
            <v>和平村</v>
          </cell>
          <cell r="P9465" t="str">
            <v>无路</v>
          </cell>
          <cell r="R9465" t="str">
            <v>1.5</v>
          </cell>
          <cell r="S9465" t="str">
            <v>3.5</v>
          </cell>
          <cell r="T9465" t="str">
            <v>无</v>
          </cell>
          <cell r="U9465">
            <v>0</v>
          </cell>
          <cell r="V9465">
            <v>0.6</v>
          </cell>
          <cell r="W9465">
            <v>0.6</v>
          </cell>
        </row>
        <row r="9466">
          <cell r="I9466" t="str">
            <v>大圩镇军田村寨脚村至军田活动中心连接路</v>
          </cell>
          <cell r="J9466" t="str">
            <v>1327F4311290048</v>
          </cell>
          <cell r="K9466" t="str">
            <v>新村与撤并村便捷连通</v>
          </cell>
          <cell r="L9466" t="str">
            <v>一类地区</v>
          </cell>
          <cell r="M9466" t="str">
            <v>国家贫困县</v>
          </cell>
          <cell r="N9466" t="str">
            <v>新建</v>
          </cell>
          <cell r="O9466" t="str">
            <v>军田村</v>
          </cell>
          <cell r="P9466" t="str">
            <v>无路</v>
          </cell>
          <cell r="R9466" t="str">
            <v>1.5</v>
          </cell>
          <cell r="S9466" t="str">
            <v>3.5</v>
          </cell>
          <cell r="T9466" t="str">
            <v>无</v>
          </cell>
          <cell r="U9466">
            <v>0</v>
          </cell>
          <cell r="V9466">
            <v>1</v>
          </cell>
          <cell r="W9466">
            <v>1</v>
          </cell>
        </row>
        <row r="9467">
          <cell r="I9467" t="str">
            <v>大圩镇龙门村上秧地至珠子山连接路</v>
          </cell>
          <cell r="J9467" t="str">
            <v>1327F4311290046</v>
          </cell>
          <cell r="K9467" t="str">
            <v>新村与撤并村便捷连通</v>
          </cell>
          <cell r="L9467" t="str">
            <v>一类地区</v>
          </cell>
          <cell r="M9467" t="str">
            <v>国家贫困县</v>
          </cell>
          <cell r="N9467" t="str">
            <v>新建</v>
          </cell>
          <cell r="O9467" t="str">
            <v>龙门村</v>
          </cell>
          <cell r="P9467" t="str">
            <v>无路</v>
          </cell>
          <cell r="R9467" t="str">
            <v>2</v>
          </cell>
          <cell r="S9467" t="str">
            <v>3.5</v>
          </cell>
          <cell r="T9467" t="str">
            <v>无</v>
          </cell>
          <cell r="U9467">
            <v>0</v>
          </cell>
          <cell r="V9467">
            <v>2.5</v>
          </cell>
          <cell r="W9467">
            <v>2.5</v>
          </cell>
        </row>
        <row r="9468">
          <cell r="I9468" t="str">
            <v>大圩镇聂家村罗家村至牛围村连接路</v>
          </cell>
          <cell r="J9468" t="str">
            <v>1327F4311290045</v>
          </cell>
          <cell r="K9468" t="str">
            <v>新村与撤并村便捷连通</v>
          </cell>
          <cell r="L9468" t="str">
            <v>一类地区</v>
          </cell>
          <cell r="M9468" t="str">
            <v>国家贫困县</v>
          </cell>
          <cell r="N9468" t="str">
            <v>新建</v>
          </cell>
          <cell r="O9468" t="str">
            <v>聂家村</v>
          </cell>
          <cell r="P9468" t="str">
            <v>无路</v>
          </cell>
          <cell r="R9468" t="str">
            <v>1.5</v>
          </cell>
          <cell r="S9468" t="str">
            <v>3.5</v>
          </cell>
          <cell r="T9468" t="str">
            <v>无</v>
          </cell>
          <cell r="U9468">
            <v>0</v>
          </cell>
          <cell r="V9468">
            <v>0.8</v>
          </cell>
          <cell r="W9468">
            <v>0.8</v>
          </cell>
        </row>
        <row r="9469">
          <cell r="I9469" t="str">
            <v>大圩镇聂家村罗家寨至岩口村连接路</v>
          </cell>
          <cell r="J9469" t="str">
            <v>1327F4311290035</v>
          </cell>
          <cell r="K9469" t="str">
            <v>新村与撤并村便捷连通</v>
          </cell>
          <cell r="L9469" t="str">
            <v>一类地区</v>
          </cell>
          <cell r="M9469" t="str">
            <v>国家贫困县</v>
          </cell>
          <cell r="N9469" t="str">
            <v>新建</v>
          </cell>
          <cell r="O9469" t="str">
            <v>聂家村</v>
          </cell>
          <cell r="P9469" t="str">
            <v>无路</v>
          </cell>
          <cell r="R9469" t="str">
            <v>1.5</v>
          </cell>
          <cell r="S9469" t="str">
            <v>3.5</v>
          </cell>
          <cell r="T9469" t="str">
            <v>无</v>
          </cell>
          <cell r="U9469">
            <v>0</v>
          </cell>
          <cell r="V9469">
            <v>1.5</v>
          </cell>
          <cell r="W9469">
            <v>1.5</v>
          </cell>
        </row>
        <row r="9470">
          <cell r="I9470" t="str">
            <v>大圩镇聂家村牛围至岩口村连接路</v>
          </cell>
          <cell r="J9470" t="str">
            <v>1327F4311290039</v>
          </cell>
          <cell r="K9470" t="str">
            <v>新村与撤并村便捷连通</v>
          </cell>
          <cell r="L9470" t="str">
            <v>一类地区</v>
          </cell>
          <cell r="M9470" t="str">
            <v>国家贫困县</v>
          </cell>
          <cell r="N9470" t="str">
            <v>新建</v>
          </cell>
          <cell r="O9470" t="str">
            <v>聂家村</v>
          </cell>
          <cell r="P9470" t="str">
            <v>无路</v>
          </cell>
          <cell r="R9470" t="str">
            <v>1.5</v>
          </cell>
          <cell r="S9470" t="str">
            <v>3.5</v>
          </cell>
          <cell r="T9470" t="str">
            <v>无</v>
          </cell>
          <cell r="U9470">
            <v>0</v>
          </cell>
          <cell r="V9470">
            <v>0.6</v>
          </cell>
          <cell r="W9470">
            <v>0.6</v>
          </cell>
        </row>
        <row r="9471">
          <cell r="I9471" t="str">
            <v>大圩镇文海村林家至罗家连接路</v>
          </cell>
          <cell r="J9471" t="str">
            <v>1327F4311290055</v>
          </cell>
          <cell r="K9471" t="str">
            <v>新村与撤并村便捷连通</v>
          </cell>
          <cell r="L9471" t="str">
            <v>一类地区</v>
          </cell>
          <cell r="M9471" t="str">
            <v>国家贫困县</v>
          </cell>
          <cell r="N9471" t="str">
            <v>新建</v>
          </cell>
          <cell r="O9471" t="str">
            <v>文海村</v>
          </cell>
          <cell r="P9471" t="str">
            <v>无路</v>
          </cell>
          <cell r="R9471" t="str">
            <v>2</v>
          </cell>
          <cell r="S9471" t="str">
            <v>3.5</v>
          </cell>
          <cell r="T9471" t="str">
            <v>无</v>
          </cell>
          <cell r="U9471">
            <v>0</v>
          </cell>
          <cell r="V9471">
            <v>0.4</v>
          </cell>
          <cell r="W9471">
            <v>0.4</v>
          </cell>
        </row>
        <row r="9472">
          <cell r="I9472" t="str">
            <v>大圩镇西岭村茅栗木至西岭村委会连接路</v>
          </cell>
          <cell r="J9472" t="str">
            <v>1327F4311290049</v>
          </cell>
          <cell r="K9472" t="str">
            <v>新村与撤并村便捷连通</v>
          </cell>
          <cell r="L9472" t="str">
            <v>一类地区</v>
          </cell>
          <cell r="M9472" t="str">
            <v>国家贫困县</v>
          </cell>
          <cell r="N9472" t="str">
            <v>新建</v>
          </cell>
          <cell r="O9472" t="str">
            <v>西岭村</v>
          </cell>
          <cell r="P9472" t="str">
            <v>四级公路</v>
          </cell>
          <cell r="R9472" t="str">
            <v>2</v>
          </cell>
          <cell r="S9472" t="str">
            <v>3.5</v>
          </cell>
          <cell r="T9472" t="str">
            <v>无</v>
          </cell>
          <cell r="U9472">
            <v>0</v>
          </cell>
          <cell r="V9472">
            <v>1</v>
          </cell>
          <cell r="W9472">
            <v>1</v>
          </cell>
        </row>
        <row r="9473">
          <cell r="I9473" t="str">
            <v>大圩镇兴仁村马蹄塘至勒塘村连接路</v>
          </cell>
          <cell r="J9473" t="str">
            <v>1327F4311290053</v>
          </cell>
          <cell r="K9473" t="str">
            <v>新村与撤并村便捷连通</v>
          </cell>
          <cell r="L9473" t="str">
            <v>一类地区</v>
          </cell>
          <cell r="M9473" t="str">
            <v>国家贫困县</v>
          </cell>
          <cell r="N9473" t="str">
            <v>新建</v>
          </cell>
          <cell r="O9473" t="str">
            <v>兴仁村</v>
          </cell>
          <cell r="P9473" t="str">
            <v>无路</v>
          </cell>
          <cell r="R9473" t="str">
            <v>2.5</v>
          </cell>
          <cell r="S9473" t="str">
            <v>3.5</v>
          </cell>
          <cell r="T9473" t="str">
            <v>无</v>
          </cell>
          <cell r="U9473">
            <v>0</v>
          </cell>
          <cell r="V9473">
            <v>0.6</v>
          </cell>
          <cell r="W9473">
            <v>0.6</v>
          </cell>
        </row>
        <row r="9474">
          <cell r="I9474" t="str">
            <v>大圩镇源头村白西岭至苟头岩连接路</v>
          </cell>
          <cell r="J9474" t="str">
            <v>1327F4311290051</v>
          </cell>
          <cell r="K9474" t="str">
            <v>新村与撤并村便捷连通</v>
          </cell>
          <cell r="L9474" t="str">
            <v>一类地区</v>
          </cell>
          <cell r="M9474" t="str">
            <v>国家贫困县</v>
          </cell>
          <cell r="N9474" t="str">
            <v>新建</v>
          </cell>
          <cell r="O9474" t="str">
            <v>源头村</v>
          </cell>
          <cell r="P9474" t="str">
            <v>无路</v>
          </cell>
          <cell r="R9474" t="str">
            <v>2</v>
          </cell>
          <cell r="S9474" t="str">
            <v>3.5</v>
          </cell>
          <cell r="T9474" t="str">
            <v>无</v>
          </cell>
          <cell r="U9474">
            <v>0</v>
          </cell>
          <cell r="V9474">
            <v>1.8</v>
          </cell>
          <cell r="W9474">
            <v>1.8</v>
          </cell>
        </row>
        <row r="9475">
          <cell r="I9475" t="str">
            <v>高香启村烤房群-沟仔边连接路</v>
          </cell>
          <cell r="J9475" t="str">
            <v>1327F4311290026</v>
          </cell>
          <cell r="K9475" t="str">
            <v>新村与撤并村便捷连通</v>
          </cell>
          <cell r="L9475" t="str">
            <v>一类地区</v>
          </cell>
          <cell r="M9475" t="str">
            <v>国家贫困县</v>
          </cell>
          <cell r="N9475" t="str">
            <v>新建</v>
          </cell>
          <cell r="O9475" t="str">
            <v>高香启村</v>
          </cell>
          <cell r="P9475" t="str">
            <v>等外公路</v>
          </cell>
          <cell r="R9475" t="str">
            <v>3.2</v>
          </cell>
          <cell r="S9475" t="str">
            <v>3.5</v>
          </cell>
          <cell r="T9475" t="str">
            <v>无</v>
          </cell>
          <cell r="U9475">
            <v>0</v>
          </cell>
          <cell r="V9475">
            <v>0.9</v>
          </cell>
          <cell r="W9475">
            <v>0.9</v>
          </cell>
        </row>
        <row r="9476">
          <cell r="I9476" t="str">
            <v>高香启村启家田一组-五组连接路</v>
          </cell>
          <cell r="J9476" t="str">
            <v>1327F4311290024</v>
          </cell>
          <cell r="K9476" t="str">
            <v>新村与撤并村便捷连通</v>
          </cell>
          <cell r="L9476" t="str">
            <v>一类地区</v>
          </cell>
          <cell r="M9476" t="str">
            <v>国家贫困县</v>
          </cell>
          <cell r="N9476" t="str">
            <v>新建</v>
          </cell>
          <cell r="O9476" t="str">
            <v>高香启村</v>
          </cell>
          <cell r="P9476" t="str">
            <v>等外公路</v>
          </cell>
          <cell r="R9476" t="str">
            <v>3</v>
          </cell>
          <cell r="S9476" t="str">
            <v>3.5</v>
          </cell>
          <cell r="T9476" t="str">
            <v>无</v>
          </cell>
          <cell r="U9476">
            <v>0</v>
          </cell>
          <cell r="V9476">
            <v>1.3</v>
          </cell>
          <cell r="W9476">
            <v>1.3</v>
          </cell>
        </row>
        <row r="9477">
          <cell r="I9477" t="str">
            <v>高香启村启家田一组-消水湾连接路</v>
          </cell>
          <cell r="J9477" t="str">
            <v>1327F4311290020</v>
          </cell>
          <cell r="K9477" t="str">
            <v>新村与撤并村便捷连通</v>
          </cell>
          <cell r="L9477" t="str">
            <v>一类地区</v>
          </cell>
          <cell r="M9477" t="str">
            <v>国家贫困县</v>
          </cell>
          <cell r="N9477" t="str">
            <v>新建</v>
          </cell>
          <cell r="O9477" t="str">
            <v>高香启村</v>
          </cell>
          <cell r="P9477" t="str">
            <v>等外公路</v>
          </cell>
          <cell r="R9477" t="str">
            <v>3.4</v>
          </cell>
          <cell r="S9477" t="str">
            <v>3.5</v>
          </cell>
          <cell r="T9477" t="str">
            <v>无</v>
          </cell>
          <cell r="U9477">
            <v>0</v>
          </cell>
          <cell r="V9477">
            <v>1.1000000000000001</v>
          </cell>
          <cell r="W9477">
            <v>1.1000000000000001</v>
          </cell>
        </row>
        <row r="9478">
          <cell r="I9478" t="str">
            <v>高香启村香山营-启家田连接路</v>
          </cell>
          <cell r="J9478" t="str">
            <v>1327F4311290016</v>
          </cell>
          <cell r="K9478" t="str">
            <v>新村与撤并村便捷连通</v>
          </cell>
          <cell r="L9478" t="str">
            <v>一类地区</v>
          </cell>
          <cell r="M9478" t="str">
            <v>国家贫困县</v>
          </cell>
          <cell r="N9478" t="str">
            <v>新建</v>
          </cell>
          <cell r="O9478" t="str">
            <v>高香启村</v>
          </cell>
          <cell r="P9478" t="str">
            <v>等外公路</v>
          </cell>
          <cell r="R9478" t="str">
            <v>3.3</v>
          </cell>
          <cell r="S9478" t="str">
            <v>3.5</v>
          </cell>
          <cell r="T9478" t="str">
            <v>无</v>
          </cell>
          <cell r="U9478">
            <v>0</v>
          </cell>
          <cell r="V9478">
            <v>0.7</v>
          </cell>
          <cell r="W9478">
            <v>0.7</v>
          </cell>
        </row>
        <row r="9479">
          <cell r="I9479" t="str">
            <v>猴山村大山口-葫芦口连接路</v>
          </cell>
          <cell r="J9479" t="str">
            <v>1327F4311290044</v>
          </cell>
          <cell r="K9479" t="str">
            <v>新村与撤并村便捷连通</v>
          </cell>
          <cell r="L9479" t="str">
            <v>一类地区</v>
          </cell>
          <cell r="M9479" t="str">
            <v>国家贫困县</v>
          </cell>
          <cell r="N9479" t="str">
            <v>新建</v>
          </cell>
          <cell r="O9479" t="str">
            <v>猴山村</v>
          </cell>
          <cell r="P9479" t="str">
            <v>等外公路</v>
          </cell>
          <cell r="R9479" t="str">
            <v>3.2</v>
          </cell>
          <cell r="S9479" t="str">
            <v>3.5</v>
          </cell>
          <cell r="T9479" t="str">
            <v>无</v>
          </cell>
          <cell r="U9479">
            <v>0</v>
          </cell>
          <cell r="V9479">
            <v>1</v>
          </cell>
          <cell r="W9479">
            <v>1</v>
          </cell>
        </row>
        <row r="9480">
          <cell r="I9480" t="str">
            <v>花江村架桥组至花花线连接路</v>
          </cell>
          <cell r="J9480" t="str">
            <v>1327F4311290012</v>
          </cell>
          <cell r="K9480" t="str">
            <v>新村与撤并村便捷连通</v>
          </cell>
          <cell r="L9480" t="str">
            <v>一类地区</v>
          </cell>
          <cell r="M9480" t="str">
            <v>国家贫困县</v>
          </cell>
          <cell r="N9480" t="str">
            <v>升级改造（提质改造）</v>
          </cell>
          <cell r="O9480" t="str">
            <v xml:space="preserve">花江村 </v>
          </cell>
          <cell r="R9480" t="str">
            <v>3</v>
          </cell>
          <cell r="S9480" t="str">
            <v>3.5</v>
          </cell>
          <cell r="T9480" t="str">
            <v>无</v>
          </cell>
          <cell r="U9480">
            <v>0</v>
          </cell>
          <cell r="V9480">
            <v>1.5</v>
          </cell>
          <cell r="W9480">
            <v>1.5</v>
          </cell>
        </row>
        <row r="9481">
          <cell r="I9481" t="str">
            <v>花江村湾冲2组至大港子连接路</v>
          </cell>
          <cell r="J9481" t="str">
            <v>1327F4311290015</v>
          </cell>
          <cell r="K9481" t="str">
            <v>新村与撤并村便捷连通</v>
          </cell>
          <cell r="L9481" t="str">
            <v>一类地区</v>
          </cell>
          <cell r="M9481" t="str">
            <v>国家贫困县</v>
          </cell>
          <cell r="N9481" t="str">
            <v>升级改造（提质改造）</v>
          </cell>
          <cell r="O9481" t="str">
            <v xml:space="preserve">花江村 </v>
          </cell>
          <cell r="P9481" t="str">
            <v>无路</v>
          </cell>
          <cell r="R9481" t="str">
            <v>3</v>
          </cell>
          <cell r="S9481" t="str">
            <v>3.5</v>
          </cell>
          <cell r="T9481" t="str">
            <v>无</v>
          </cell>
          <cell r="U9481">
            <v>0</v>
          </cell>
          <cell r="V9481">
            <v>0.8</v>
          </cell>
          <cell r="W9481">
            <v>0.8</v>
          </cell>
        </row>
        <row r="9482">
          <cell r="I9482" t="str">
            <v>界牌村牛路坑至飞山源连接路</v>
          </cell>
          <cell r="J9482" t="str">
            <v>1327F4311290063</v>
          </cell>
          <cell r="K9482" t="str">
            <v>新村与撤并村便捷连通</v>
          </cell>
          <cell r="L9482" t="str">
            <v>一类地区</v>
          </cell>
          <cell r="M9482" t="str">
            <v>国家贫困县</v>
          </cell>
          <cell r="N9482" t="str">
            <v>新建</v>
          </cell>
          <cell r="O9482" t="str">
            <v>界牌村</v>
          </cell>
          <cell r="P9482" t="str">
            <v>无路</v>
          </cell>
          <cell r="R9482" t="str">
            <v>3</v>
          </cell>
          <cell r="S9482" t="str">
            <v>3.5</v>
          </cell>
          <cell r="T9482" t="str">
            <v>无</v>
          </cell>
          <cell r="U9482">
            <v>0</v>
          </cell>
          <cell r="V9482">
            <v>1</v>
          </cell>
          <cell r="W9482">
            <v>1</v>
          </cell>
        </row>
        <row r="9483">
          <cell r="I9483" t="str">
            <v>码市镇大城村瓦城小水口到大龙山村田蹬组连接路</v>
          </cell>
          <cell r="J9483" t="str">
            <v>1327F4311290021</v>
          </cell>
          <cell r="K9483" t="str">
            <v>新村与撤并村便捷连通</v>
          </cell>
          <cell r="L9483" t="str">
            <v>一类地区</v>
          </cell>
          <cell r="M9483" t="str">
            <v>国家贫困县</v>
          </cell>
          <cell r="N9483" t="str">
            <v>新建</v>
          </cell>
          <cell r="O9483" t="str">
            <v>大龙山村、大城村</v>
          </cell>
          <cell r="P9483" t="str">
            <v>无路</v>
          </cell>
          <cell r="R9483" t="str">
            <v>3.1</v>
          </cell>
          <cell r="S9483" t="str">
            <v>3.5</v>
          </cell>
          <cell r="T9483" t="str">
            <v>无</v>
          </cell>
          <cell r="U9483">
            <v>0</v>
          </cell>
          <cell r="V9483">
            <v>3.2</v>
          </cell>
          <cell r="W9483">
            <v>3.2</v>
          </cell>
        </row>
        <row r="9484">
          <cell r="I9484" t="str">
            <v>码市镇后河村大坪源组至大朗坪组连接路</v>
          </cell>
          <cell r="J9484" t="str">
            <v>1327F4311290007</v>
          </cell>
          <cell r="K9484" t="str">
            <v>新村与撤并村便捷连通</v>
          </cell>
          <cell r="L9484" t="str">
            <v>一类地区</v>
          </cell>
          <cell r="M9484" t="str">
            <v>国家贫困县</v>
          </cell>
          <cell r="N9484" t="str">
            <v>新建</v>
          </cell>
          <cell r="O9484" t="str">
            <v>后河村</v>
          </cell>
          <cell r="P9484" t="str">
            <v>等外公路</v>
          </cell>
          <cell r="R9484" t="str">
            <v>3</v>
          </cell>
          <cell r="S9484" t="str">
            <v>3.5</v>
          </cell>
          <cell r="T9484" t="str">
            <v>无</v>
          </cell>
          <cell r="U9484">
            <v>0</v>
          </cell>
          <cell r="V9484">
            <v>4.3</v>
          </cell>
          <cell r="W9484">
            <v>4.3</v>
          </cell>
        </row>
        <row r="9485">
          <cell r="I9485" t="str">
            <v>码市镇雾香村雾香村道至船渡连接路</v>
          </cell>
          <cell r="J9485" t="str">
            <v>1327F4311290025</v>
          </cell>
          <cell r="K9485" t="str">
            <v>新村与撤并村便捷连通</v>
          </cell>
          <cell r="L9485" t="str">
            <v>一类地区</v>
          </cell>
          <cell r="M9485" t="str">
            <v>国家贫困县</v>
          </cell>
          <cell r="N9485" t="str">
            <v>新建</v>
          </cell>
          <cell r="O9485" t="str">
            <v>雾香村</v>
          </cell>
          <cell r="P9485" t="str">
            <v>无路</v>
          </cell>
          <cell r="R9485" t="str">
            <v>2.9</v>
          </cell>
          <cell r="S9485" t="str">
            <v>3.5</v>
          </cell>
          <cell r="T9485" t="str">
            <v>无</v>
          </cell>
          <cell r="U9485">
            <v>0</v>
          </cell>
          <cell r="V9485">
            <v>2.7</v>
          </cell>
          <cell r="W9485">
            <v>2.7</v>
          </cell>
        </row>
        <row r="9486">
          <cell r="I9486" t="str">
            <v>码市镇西流村白沙至梅子口组连接路</v>
          </cell>
          <cell r="J9486" t="str">
            <v>1327F4311290013</v>
          </cell>
          <cell r="K9486" t="str">
            <v>新村与撤并村便捷连通</v>
          </cell>
          <cell r="L9486" t="str">
            <v>一类地区</v>
          </cell>
          <cell r="M9486" t="str">
            <v>国家贫困县</v>
          </cell>
          <cell r="N9486" t="str">
            <v>新建</v>
          </cell>
          <cell r="O9486" t="str">
            <v>西流村</v>
          </cell>
          <cell r="P9486" t="str">
            <v>无路</v>
          </cell>
          <cell r="R9486" t="str">
            <v>3.2</v>
          </cell>
          <cell r="S9486" t="str">
            <v>3.5</v>
          </cell>
          <cell r="T9486" t="str">
            <v>无</v>
          </cell>
          <cell r="U9486">
            <v>0</v>
          </cell>
          <cell r="V9486">
            <v>4</v>
          </cell>
          <cell r="W9486">
            <v>4</v>
          </cell>
        </row>
        <row r="9487">
          <cell r="I9487" t="str">
            <v>码市镇西流村禾树庙到大屋组连接路</v>
          </cell>
          <cell r="J9487" t="str">
            <v>1327F4311290027</v>
          </cell>
          <cell r="K9487" t="str">
            <v>新村与撤并村便捷连通</v>
          </cell>
          <cell r="L9487" t="str">
            <v>一类地区</v>
          </cell>
          <cell r="M9487" t="str">
            <v>国家贫困县</v>
          </cell>
          <cell r="N9487" t="str">
            <v>新建</v>
          </cell>
          <cell r="O9487" t="str">
            <v>西流村</v>
          </cell>
          <cell r="P9487" t="str">
            <v>无路</v>
          </cell>
          <cell r="R9487" t="str">
            <v>3</v>
          </cell>
          <cell r="S9487" t="str">
            <v>3.5</v>
          </cell>
          <cell r="T9487" t="str">
            <v>无</v>
          </cell>
          <cell r="U9487">
            <v>0</v>
          </cell>
          <cell r="V9487">
            <v>2</v>
          </cell>
          <cell r="W9487">
            <v>2</v>
          </cell>
        </row>
        <row r="9488">
          <cell r="I9488" t="str">
            <v>码市镇中河村大塘源组至老寨组连接路</v>
          </cell>
          <cell r="J9488" t="str">
            <v>1327F4311290017</v>
          </cell>
          <cell r="K9488" t="str">
            <v>新村与撤并村便捷连通</v>
          </cell>
          <cell r="L9488" t="str">
            <v>一类地区</v>
          </cell>
          <cell r="M9488" t="str">
            <v>国家贫困县</v>
          </cell>
          <cell r="N9488" t="str">
            <v>新建</v>
          </cell>
          <cell r="O9488" t="str">
            <v>中河村</v>
          </cell>
          <cell r="P9488" t="str">
            <v>等外公路</v>
          </cell>
          <cell r="R9488" t="str">
            <v>3.4</v>
          </cell>
          <cell r="S9488" t="str">
            <v>3.5</v>
          </cell>
          <cell r="T9488" t="str">
            <v>无</v>
          </cell>
          <cell r="U9488">
            <v>0</v>
          </cell>
          <cell r="V9488">
            <v>3.6</v>
          </cell>
          <cell r="W9488">
            <v>3.6</v>
          </cell>
        </row>
        <row r="9489">
          <cell r="I9489" t="str">
            <v>码市镇中河村龙湾桥头到山门组连接路</v>
          </cell>
          <cell r="J9489" t="str">
            <v>1327F4311290018</v>
          </cell>
          <cell r="K9489" t="str">
            <v>新村与撤并村便捷连通</v>
          </cell>
          <cell r="L9489" t="str">
            <v>一类地区</v>
          </cell>
          <cell r="M9489" t="str">
            <v>国家贫困县</v>
          </cell>
          <cell r="N9489" t="str">
            <v>新建</v>
          </cell>
          <cell r="O9489" t="str">
            <v>中河村</v>
          </cell>
          <cell r="P9489" t="str">
            <v>无路</v>
          </cell>
          <cell r="R9489" t="str">
            <v>2.8</v>
          </cell>
          <cell r="S9489" t="str">
            <v>3.5</v>
          </cell>
          <cell r="T9489" t="str">
            <v>无</v>
          </cell>
          <cell r="U9489">
            <v>0</v>
          </cell>
          <cell r="V9489">
            <v>3.5</v>
          </cell>
          <cell r="W9489">
            <v>3.5</v>
          </cell>
        </row>
        <row r="9490">
          <cell r="I9490" t="str">
            <v>牛趾窝村七组烤烟房-大山脚村白富路口连接路</v>
          </cell>
          <cell r="J9490" t="str">
            <v>1327F4311290077</v>
          </cell>
          <cell r="K9490" t="str">
            <v>新村与撤并村便捷连通</v>
          </cell>
          <cell r="L9490" t="str">
            <v>一类地区</v>
          </cell>
          <cell r="M9490" t="str">
            <v>国家贫困县</v>
          </cell>
          <cell r="N9490" t="str">
            <v>新建</v>
          </cell>
          <cell r="O9490" t="str">
            <v>牛趾窝村</v>
          </cell>
          <cell r="P9490" t="str">
            <v>等外公路</v>
          </cell>
          <cell r="R9490" t="str">
            <v>3.3</v>
          </cell>
          <cell r="S9490" t="str">
            <v>3.5</v>
          </cell>
          <cell r="T9490" t="str">
            <v>无</v>
          </cell>
          <cell r="U9490">
            <v>0</v>
          </cell>
          <cell r="V9490">
            <v>1.8</v>
          </cell>
          <cell r="W9490">
            <v>1.8</v>
          </cell>
        </row>
        <row r="9491">
          <cell r="I9491" t="str">
            <v>牛趾窝村五组路口-七组烤烟房连接路</v>
          </cell>
          <cell r="J9491" t="str">
            <v>1327F4311290073</v>
          </cell>
          <cell r="K9491" t="str">
            <v>新村与撤并村便捷连通</v>
          </cell>
          <cell r="L9491" t="str">
            <v>一类地区</v>
          </cell>
          <cell r="M9491" t="str">
            <v>国家贫困县</v>
          </cell>
          <cell r="N9491" t="str">
            <v>新建</v>
          </cell>
          <cell r="O9491" t="str">
            <v>牛趾窝村</v>
          </cell>
          <cell r="P9491" t="str">
            <v>四级公路</v>
          </cell>
          <cell r="R9491" t="str">
            <v>2.4</v>
          </cell>
          <cell r="S9491" t="str">
            <v>3.5</v>
          </cell>
          <cell r="T9491" t="str">
            <v>无</v>
          </cell>
          <cell r="U9491">
            <v>0</v>
          </cell>
          <cell r="V9491">
            <v>0.2</v>
          </cell>
          <cell r="W9491">
            <v>0.2</v>
          </cell>
        </row>
        <row r="9492">
          <cell r="I9492" t="str">
            <v>石晒村石鼓寨至上晒田连接路</v>
          </cell>
          <cell r="J9492" t="str">
            <v>1327F4311290070</v>
          </cell>
          <cell r="K9492" t="str">
            <v>新村与撤并村便捷连通</v>
          </cell>
          <cell r="L9492" t="str">
            <v>一类地区</v>
          </cell>
          <cell r="M9492" t="str">
            <v>国家贫困县</v>
          </cell>
          <cell r="N9492" t="str">
            <v>新建</v>
          </cell>
          <cell r="O9492" t="str">
            <v>石晒村</v>
          </cell>
          <cell r="R9492" t="str">
            <v>3</v>
          </cell>
          <cell r="S9492" t="str">
            <v>3.5</v>
          </cell>
          <cell r="T9492" t="str">
            <v>无</v>
          </cell>
          <cell r="U9492">
            <v>0</v>
          </cell>
          <cell r="V9492">
            <v>2</v>
          </cell>
          <cell r="W9492">
            <v>2</v>
          </cell>
        </row>
        <row r="9493">
          <cell r="I9493" t="str">
            <v>五家寨村-古芝贝自然村连接路</v>
          </cell>
          <cell r="J9493" t="str">
            <v>1327F4311290075</v>
          </cell>
          <cell r="K9493" t="str">
            <v>新村与撤并村便捷连通</v>
          </cell>
          <cell r="L9493" t="str">
            <v>一类地区</v>
          </cell>
          <cell r="M9493" t="str">
            <v>国家贫困县</v>
          </cell>
          <cell r="N9493" t="str">
            <v>新建</v>
          </cell>
          <cell r="O9493" t="str">
            <v>五家寨村</v>
          </cell>
          <cell r="P9493" t="str">
            <v>等外公路</v>
          </cell>
          <cell r="R9493" t="str">
            <v>3</v>
          </cell>
          <cell r="S9493" t="str">
            <v>3.5</v>
          </cell>
          <cell r="T9493" t="str">
            <v>无</v>
          </cell>
          <cell r="U9493">
            <v>0</v>
          </cell>
          <cell r="V9493">
            <v>0.3</v>
          </cell>
          <cell r="W9493">
            <v>0.3</v>
          </cell>
        </row>
        <row r="9494">
          <cell r="I9494" t="str">
            <v>西河村集力干村至刘家村连接路</v>
          </cell>
          <cell r="J9494" t="str">
            <v>1327F4311290074</v>
          </cell>
          <cell r="K9494" t="str">
            <v>新村与撤并村便捷连通</v>
          </cell>
          <cell r="L9494" t="str">
            <v>一类地区</v>
          </cell>
          <cell r="M9494" t="str">
            <v>国家贫困县</v>
          </cell>
          <cell r="N9494" t="str">
            <v>新建</v>
          </cell>
          <cell r="O9494" t="str">
            <v>西河村</v>
          </cell>
          <cell r="P9494" t="str">
            <v>无路</v>
          </cell>
          <cell r="R9494" t="str">
            <v>3</v>
          </cell>
          <cell r="S9494" t="str">
            <v>3.5</v>
          </cell>
          <cell r="T9494" t="str">
            <v>无</v>
          </cell>
          <cell r="U9494">
            <v>0</v>
          </cell>
          <cell r="V9494">
            <v>1</v>
          </cell>
          <cell r="W9494">
            <v>1</v>
          </cell>
        </row>
        <row r="9495">
          <cell r="I9495" t="str">
            <v>栎湾村栎湾-侯石连接路</v>
          </cell>
          <cell r="J9495" t="str">
            <v>1327F4311290068</v>
          </cell>
          <cell r="K9495" t="str">
            <v>新村与撤并村便捷连通</v>
          </cell>
          <cell r="L9495" t="str">
            <v>一类地区</v>
          </cell>
          <cell r="M9495" t="str">
            <v>国家贫困县</v>
          </cell>
          <cell r="N9495" t="str">
            <v>新建</v>
          </cell>
          <cell r="O9495" t="str">
            <v>栎湾村</v>
          </cell>
          <cell r="P9495" t="str">
            <v>等外公路</v>
          </cell>
          <cell r="R9495" t="str">
            <v>2.9</v>
          </cell>
          <cell r="S9495" t="str">
            <v>3.5</v>
          </cell>
          <cell r="T9495" t="str">
            <v>无</v>
          </cell>
          <cell r="U9495">
            <v>0</v>
          </cell>
          <cell r="V9495">
            <v>1</v>
          </cell>
          <cell r="W9495">
            <v>1</v>
          </cell>
        </row>
        <row r="9496">
          <cell r="I9496" t="str">
            <v>冬田新屋至上五房连接路</v>
          </cell>
          <cell r="J9496" t="str">
            <v>1327F4311300008</v>
          </cell>
          <cell r="K9496" t="str">
            <v>新村与撤并村便捷连通</v>
          </cell>
          <cell r="L9496" t="str">
            <v>三类地区</v>
          </cell>
          <cell r="M9496"/>
          <cell r="N9496" t="str">
            <v>新建</v>
          </cell>
          <cell r="O9496" t="str">
            <v>五星村</v>
          </cell>
          <cell r="P9496" t="str">
            <v>等外公路</v>
          </cell>
          <cell r="R9496" t="str">
            <v>2.5</v>
          </cell>
          <cell r="S9496" t="str">
            <v>3.5</v>
          </cell>
          <cell r="T9496" t="str">
            <v>无</v>
          </cell>
          <cell r="U9496">
            <v>0</v>
          </cell>
          <cell r="V9496">
            <v>0.4</v>
          </cell>
          <cell r="W9496">
            <v>0.4</v>
          </cell>
        </row>
        <row r="9497">
          <cell r="I9497" t="str">
            <v>芳塘排楼冲至李子冲连接路</v>
          </cell>
          <cell r="J9497" t="str">
            <v>1327F4311300004</v>
          </cell>
          <cell r="K9497" t="str">
            <v>新村与撤并村便捷连通</v>
          </cell>
          <cell r="L9497" t="str">
            <v>三类地区</v>
          </cell>
          <cell r="M9497"/>
          <cell r="N9497" t="str">
            <v>新建</v>
          </cell>
          <cell r="O9497" t="str">
            <v>乐山村</v>
          </cell>
          <cell r="P9497" t="str">
            <v>等外公路</v>
          </cell>
          <cell r="R9497" t="str">
            <v>2.5</v>
          </cell>
          <cell r="S9497" t="str">
            <v>3.5</v>
          </cell>
          <cell r="T9497" t="str">
            <v>无</v>
          </cell>
          <cell r="U9497">
            <v>0</v>
          </cell>
          <cell r="V9497">
            <v>0.6</v>
          </cell>
          <cell r="W9497">
            <v>0.6</v>
          </cell>
        </row>
        <row r="9498">
          <cell r="I9498" t="str">
            <v>凤凰至桔梓树连接路</v>
          </cell>
          <cell r="J9498" t="str">
            <v>1327F4311300010</v>
          </cell>
          <cell r="K9498" t="str">
            <v>新村与撤并村便捷连通</v>
          </cell>
          <cell r="L9498" t="str">
            <v>三类地区</v>
          </cell>
          <cell r="M9498"/>
          <cell r="N9498" t="str">
            <v>新建</v>
          </cell>
          <cell r="O9498" t="str">
            <v>秧田村</v>
          </cell>
          <cell r="P9498" t="str">
            <v>等外公路</v>
          </cell>
          <cell r="R9498" t="str">
            <v>2.5</v>
          </cell>
          <cell r="S9498" t="str">
            <v>3.5</v>
          </cell>
          <cell r="T9498" t="str">
            <v>无</v>
          </cell>
          <cell r="U9498">
            <v>0</v>
          </cell>
          <cell r="V9498">
            <v>1</v>
          </cell>
          <cell r="W9498">
            <v>1</v>
          </cell>
        </row>
        <row r="9499">
          <cell r="I9499" t="str">
            <v>高枧村毛定元至刘家院连接路</v>
          </cell>
          <cell r="J9499" t="str">
            <v>1327F4311300003</v>
          </cell>
          <cell r="K9499" t="str">
            <v>新村与撤并村便捷连通</v>
          </cell>
          <cell r="L9499" t="str">
            <v>三类地区</v>
          </cell>
          <cell r="M9499"/>
          <cell r="N9499" t="str">
            <v>新建</v>
          </cell>
          <cell r="O9499" t="str">
            <v>蒋家冲村</v>
          </cell>
          <cell r="P9499" t="str">
            <v>等外公路</v>
          </cell>
          <cell r="R9499" t="str">
            <v>2.5</v>
          </cell>
          <cell r="S9499" t="str">
            <v>4.5</v>
          </cell>
          <cell r="T9499" t="str">
            <v>无</v>
          </cell>
          <cell r="U9499">
            <v>0</v>
          </cell>
          <cell r="V9499">
            <v>0.8</v>
          </cell>
          <cell r="W9499">
            <v>0.8</v>
          </cell>
        </row>
        <row r="9500">
          <cell r="I9500" t="str">
            <v>农胜村至唐家湾连接路</v>
          </cell>
          <cell r="J9500" t="str">
            <v>1327F4311300007</v>
          </cell>
          <cell r="K9500" t="str">
            <v>新村与撤并村便捷连通</v>
          </cell>
          <cell r="L9500" t="str">
            <v>三类地区</v>
          </cell>
          <cell r="M9500"/>
          <cell r="N9500" t="str">
            <v>新建</v>
          </cell>
          <cell r="O9500" t="str">
            <v>鸭婆凼村</v>
          </cell>
          <cell r="P9500" t="str">
            <v>等外公路</v>
          </cell>
          <cell r="R9500" t="str">
            <v>2.5</v>
          </cell>
          <cell r="S9500" t="str">
            <v>3.5</v>
          </cell>
          <cell r="T9500" t="str">
            <v>无</v>
          </cell>
          <cell r="U9500">
            <v>0</v>
          </cell>
          <cell r="V9500">
            <v>0.7</v>
          </cell>
          <cell r="W9500">
            <v>0.7</v>
          </cell>
        </row>
        <row r="9501">
          <cell r="I9501" t="str">
            <v>三满房至石鼓源桥连接路</v>
          </cell>
          <cell r="J9501" t="str">
            <v>1327F4311300001</v>
          </cell>
          <cell r="K9501" t="str">
            <v>新村与撤并村便捷连通</v>
          </cell>
          <cell r="L9501" t="str">
            <v>三类地区</v>
          </cell>
          <cell r="M9501"/>
          <cell r="N9501" t="str">
            <v>新建</v>
          </cell>
          <cell r="O9501" t="str">
            <v>东风村</v>
          </cell>
          <cell r="P9501" t="str">
            <v>等外公路</v>
          </cell>
          <cell r="R9501" t="str">
            <v>2.5</v>
          </cell>
          <cell r="S9501" t="str">
            <v>6</v>
          </cell>
          <cell r="T9501" t="str">
            <v>无</v>
          </cell>
          <cell r="U9501">
            <v>0</v>
          </cell>
          <cell r="V9501">
            <v>1</v>
          </cell>
          <cell r="W9501">
            <v>1</v>
          </cell>
        </row>
        <row r="9502">
          <cell r="I9502" t="str">
            <v>晒北滩至碧江口连接路</v>
          </cell>
          <cell r="J9502" t="str">
            <v>1327F4311300011</v>
          </cell>
          <cell r="K9502" t="str">
            <v>新村与撤并村便捷连通</v>
          </cell>
          <cell r="L9502" t="str">
            <v>三类地区</v>
          </cell>
          <cell r="M9502"/>
          <cell r="N9502" t="str">
            <v>升级改造（提质改造）</v>
          </cell>
          <cell r="O9502" t="str">
            <v>晒北滩村</v>
          </cell>
          <cell r="P9502" t="str">
            <v>等外公路</v>
          </cell>
          <cell r="R9502" t="str">
            <v>3.5</v>
          </cell>
          <cell r="S9502" t="str">
            <v>4.5</v>
          </cell>
          <cell r="T9502" t="str">
            <v>CA78431121</v>
          </cell>
          <cell r="U9502">
            <v>0</v>
          </cell>
          <cell r="V9502">
            <v>2.8239999999999998</v>
          </cell>
          <cell r="W9502">
            <v>2.8239999999999998</v>
          </cell>
        </row>
        <row r="9503">
          <cell r="I9503" t="str">
            <v>上冬田至五星村连接路</v>
          </cell>
          <cell r="J9503" t="str">
            <v>1327F4311300005</v>
          </cell>
          <cell r="K9503" t="str">
            <v>新村与撤并村便捷连通</v>
          </cell>
          <cell r="L9503" t="str">
            <v>三类地区</v>
          </cell>
          <cell r="M9503"/>
          <cell r="N9503" t="str">
            <v>新建</v>
          </cell>
          <cell r="O9503" t="str">
            <v>五星村</v>
          </cell>
          <cell r="P9503" t="str">
            <v>等外公路</v>
          </cell>
          <cell r="R9503" t="str">
            <v>2.5</v>
          </cell>
          <cell r="S9503" t="str">
            <v>3.5</v>
          </cell>
          <cell r="T9503" t="str">
            <v>无</v>
          </cell>
          <cell r="U9503">
            <v>0</v>
          </cell>
          <cell r="V9503">
            <v>1.4</v>
          </cell>
          <cell r="W9503">
            <v>1.4</v>
          </cell>
        </row>
        <row r="9504">
          <cell r="I9504" t="str">
            <v>双河村周家院至班家凹连接路</v>
          </cell>
          <cell r="J9504" t="str">
            <v>1327F4311300002</v>
          </cell>
          <cell r="K9504" t="str">
            <v>新村与撤并村便捷连通</v>
          </cell>
          <cell r="L9504" t="str">
            <v>三类地区</v>
          </cell>
          <cell r="M9504"/>
          <cell r="N9504" t="str">
            <v>新建</v>
          </cell>
          <cell r="O9504" t="str">
            <v>南冲源村</v>
          </cell>
          <cell r="P9504" t="str">
            <v>等外公路</v>
          </cell>
          <cell r="R9504" t="str">
            <v>2.5</v>
          </cell>
          <cell r="S9504" t="str">
            <v>4.5</v>
          </cell>
          <cell r="T9504" t="str">
            <v>无</v>
          </cell>
          <cell r="U9504">
            <v>0</v>
          </cell>
          <cell r="V9504">
            <v>1.2</v>
          </cell>
          <cell r="W9504">
            <v>1.2</v>
          </cell>
        </row>
        <row r="9505">
          <cell r="I9505" t="str">
            <v>中荣花海至隐塘连接路</v>
          </cell>
          <cell r="J9505" t="str">
            <v>1327F4311300009</v>
          </cell>
          <cell r="K9505" t="str">
            <v>新村与撤并村便捷连通</v>
          </cell>
          <cell r="L9505" t="str">
            <v>三类地区</v>
          </cell>
          <cell r="M9505"/>
          <cell r="N9505" t="str">
            <v>新建</v>
          </cell>
          <cell r="O9505" t="str">
            <v>花筵村</v>
          </cell>
          <cell r="P9505" t="str">
            <v>等外公路</v>
          </cell>
          <cell r="R9505" t="str">
            <v>2.5</v>
          </cell>
          <cell r="S9505" t="str">
            <v>3.5</v>
          </cell>
          <cell r="T9505" t="str">
            <v>无</v>
          </cell>
          <cell r="U9505">
            <v>0</v>
          </cell>
          <cell r="V9505">
            <v>0.65</v>
          </cell>
          <cell r="W9505">
            <v>0.65</v>
          </cell>
        </row>
        <row r="9506">
          <cell r="I9506" t="str">
            <v>鹧鸪町至奉家院子连接路</v>
          </cell>
          <cell r="J9506" t="str">
            <v>1327F4311300006</v>
          </cell>
          <cell r="K9506" t="str">
            <v>新村与撤并村便捷连通</v>
          </cell>
          <cell r="L9506" t="str">
            <v>三类地区</v>
          </cell>
          <cell r="M9506"/>
          <cell r="N9506" t="str">
            <v>新建</v>
          </cell>
          <cell r="O9506" t="str">
            <v>五星村</v>
          </cell>
          <cell r="P9506" t="str">
            <v>等外公路</v>
          </cell>
          <cell r="R9506" t="str">
            <v>2.5</v>
          </cell>
          <cell r="S9506" t="str">
            <v>3.5</v>
          </cell>
          <cell r="T9506" t="str">
            <v>无</v>
          </cell>
          <cell r="U9506">
            <v>0</v>
          </cell>
          <cell r="V9506">
            <v>0.7</v>
          </cell>
          <cell r="W9506">
            <v>0.7</v>
          </cell>
        </row>
        <row r="9507">
          <cell r="I9507" t="str">
            <v>凉亭坳学校至凉亭坳</v>
          </cell>
          <cell r="J9507" t="str">
            <v>X005431202</v>
          </cell>
          <cell r="K9507" t="str">
            <v>乡镇通三级（路面宽7米）及以上农村公路</v>
          </cell>
          <cell r="L9507" t="str">
            <v>二类地区</v>
          </cell>
          <cell r="M9507" t="str">
            <v>省级贫困县</v>
          </cell>
          <cell r="N9507" t="str">
            <v>改扩建</v>
          </cell>
          <cell r="O9507" t="str">
            <v>凉亭坳乡</v>
          </cell>
          <cell r="P9507" t="str">
            <v>四级公路</v>
          </cell>
          <cell r="Q9507" t="str">
            <v>三级公路</v>
          </cell>
          <cell r="T9507" t="str">
            <v>X005431202</v>
          </cell>
          <cell r="U9507">
            <v>0</v>
          </cell>
          <cell r="V9507">
            <v>1</v>
          </cell>
          <cell r="W9507">
            <v>1</v>
          </cell>
        </row>
        <row r="9508">
          <cell r="I9508" t="str">
            <v>X001石宝至四角田乡镇通三级（蒿吉坪段）</v>
          </cell>
          <cell r="J9508" t="str">
            <v>1316F4312210001</v>
          </cell>
          <cell r="K9508" t="str">
            <v>乡镇通三级（路面宽7米）及以上农村公路</v>
          </cell>
          <cell r="L9508" t="str">
            <v>一类地区</v>
          </cell>
          <cell r="M9508" t="str">
            <v>国家贫困县</v>
          </cell>
          <cell r="N9508" t="str">
            <v>改扩建</v>
          </cell>
          <cell r="O9508" t="str">
            <v>蒿吉坪瑶族乡</v>
          </cell>
          <cell r="P9508" t="str">
            <v>四级公路</v>
          </cell>
          <cell r="Q9508" t="str">
            <v>三级公路</v>
          </cell>
          <cell r="T9508" t="str">
            <v>X001431221</v>
          </cell>
          <cell r="U9508">
            <v>11</v>
          </cell>
          <cell r="V9508">
            <v>17.3</v>
          </cell>
          <cell r="W9508">
            <v>6.3</v>
          </cell>
        </row>
        <row r="9509">
          <cell r="I9509" t="str">
            <v>X001石宝至四角田乡镇通三级（接龙段）</v>
          </cell>
          <cell r="J9509" t="str">
            <v>1316F4312210003</v>
          </cell>
          <cell r="K9509" t="str">
            <v>乡镇通三级（路面宽7米）及以上农村公路</v>
          </cell>
          <cell r="L9509" t="str">
            <v>一类地区</v>
          </cell>
          <cell r="M9509" t="str">
            <v>国家贫困县</v>
          </cell>
          <cell r="O9509" t="str">
            <v>接龙镇</v>
          </cell>
          <cell r="P9509" t="str">
            <v>四级公路</v>
          </cell>
          <cell r="Q9509" t="str">
            <v>三级公路</v>
          </cell>
          <cell r="T9509" t="str">
            <v>X001431221</v>
          </cell>
          <cell r="U9509">
            <v>0</v>
          </cell>
          <cell r="V9509">
            <v>11</v>
          </cell>
          <cell r="W9509">
            <v>11</v>
          </cell>
        </row>
        <row r="9510">
          <cell r="I9510" t="str">
            <v>X007太常-盘古乡镇通三级公路</v>
          </cell>
          <cell r="J9510" t="str">
            <v>1316F4312220006</v>
          </cell>
          <cell r="K9510" t="str">
            <v>乡镇通三级（路面宽7米）及以上农村公路</v>
          </cell>
          <cell r="L9510" t="str">
            <v>一类地区</v>
          </cell>
          <cell r="M9510" t="str">
            <v>国家贫困县</v>
          </cell>
          <cell r="N9510" t="str">
            <v>改扩建</v>
          </cell>
          <cell r="O9510" t="str">
            <v>盘古乡</v>
          </cell>
          <cell r="P9510" t="str">
            <v>四级公路</v>
          </cell>
          <cell r="Q9510" t="str">
            <v>三级公路</v>
          </cell>
          <cell r="T9510" t="str">
            <v>X007431222</v>
          </cell>
          <cell r="U9510">
            <v>0</v>
          </cell>
          <cell r="V9510">
            <v>24.295999999999999</v>
          </cell>
          <cell r="W9510">
            <v>24.295999999999999</v>
          </cell>
        </row>
        <row r="9511">
          <cell r="I9511" t="str">
            <v>X001莲花-清浪乡镇通三级公路</v>
          </cell>
          <cell r="J9511" t="str">
            <v>1316F4312220004</v>
          </cell>
          <cell r="K9511" t="str">
            <v>乡镇通三级（路面宽7米）及以上农村公路</v>
          </cell>
          <cell r="L9511" t="str">
            <v>一类地区</v>
          </cell>
          <cell r="M9511" t="str">
            <v>国家贫困县</v>
          </cell>
          <cell r="N9511" t="str">
            <v>改扩建</v>
          </cell>
          <cell r="O9511" t="str">
            <v>清浪乡</v>
          </cell>
          <cell r="P9511" t="str">
            <v>四级公路</v>
          </cell>
          <cell r="Q9511" t="str">
            <v>三级公路</v>
          </cell>
          <cell r="T9511" t="str">
            <v>X001431222</v>
          </cell>
          <cell r="U9511">
            <v>0</v>
          </cell>
          <cell r="V9511">
            <v>16.231000000000002</v>
          </cell>
          <cell r="W9511">
            <v>16.231000000000002</v>
          </cell>
        </row>
        <row r="9512">
          <cell r="I9512" t="str">
            <v>X003牛栏坪-肖家桥乡镇通三级公路</v>
          </cell>
          <cell r="J9512" t="str">
            <v>1316F4312220002</v>
          </cell>
          <cell r="K9512" t="str">
            <v>乡镇通三级（路面宽7米）及以上农村公路</v>
          </cell>
          <cell r="L9512" t="str">
            <v>一类地区</v>
          </cell>
          <cell r="M9512" t="str">
            <v>国家贫困县</v>
          </cell>
          <cell r="N9512" t="str">
            <v>改扩建</v>
          </cell>
          <cell r="O9512" t="str">
            <v>肖家桥乡</v>
          </cell>
          <cell r="P9512" t="str">
            <v>四级公路</v>
          </cell>
          <cell r="Q9512" t="str">
            <v>三级公路</v>
          </cell>
          <cell r="T9512" t="str">
            <v>X003431222</v>
          </cell>
          <cell r="U9512">
            <v>0</v>
          </cell>
          <cell r="V9512">
            <v>28.451000000000001</v>
          </cell>
          <cell r="W9512">
            <v>28.451000000000001</v>
          </cell>
        </row>
        <row r="9513">
          <cell r="I9513" t="str">
            <v>X011麻溪铺-荔溪乡镇通三级公路</v>
          </cell>
          <cell r="J9513" t="str">
            <v>1316F4312220005</v>
          </cell>
          <cell r="K9513" t="str">
            <v>乡镇通三级（路面宽7米）及以上农村公路</v>
          </cell>
          <cell r="L9513" t="str">
            <v>一类地区</v>
          </cell>
          <cell r="M9513" t="str">
            <v>国家贫困县</v>
          </cell>
          <cell r="N9513" t="str">
            <v>改扩建</v>
          </cell>
          <cell r="O9513" t="str">
            <v>荔溪乡</v>
          </cell>
          <cell r="P9513" t="str">
            <v>四级公路</v>
          </cell>
          <cell r="Q9513" t="str">
            <v>三级公路</v>
          </cell>
          <cell r="T9513" t="str">
            <v>X011431222</v>
          </cell>
          <cell r="U9513">
            <v>0</v>
          </cell>
          <cell r="V9513">
            <v>18.850999999999999</v>
          </cell>
          <cell r="W9513">
            <v>18.850999999999999</v>
          </cell>
        </row>
        <row r="9514">
          <cell r="I9514" t="str">
            <v>Y998大坪至陈家滩公路</v>
          </cell>
          <cell r="J9514" t="str">
            <v>1316F4312220008</v>
          </cell>
          <cell r="K9514" t="str">
            <v>乡镇通三级（路面宽7米）及以上农村公路</v>
          </cell>
          <cell r="L9514" t="str">
            <v>一类地区</v>
          </cell>
          <cell r="M9514" t="str">
            <v>国家贫困县</v>
          </cell>
          <cell r="N9514" t="str">
            <v>改扩建</v>
          </cell>
          <cell r="O9514" t="str">
            <v>陈家滩乡</v>
          </cell>
          <cell r="P9514" t="str">
            <v>四级公路</v>
          </cell>
          <cell r="Q9514" t="str">
            <v>三级公路</v>
          </cell>
          <cell r="T9514" t="str">
            <v>Y998431222</v>
          </cell>
          <cell r="U9514">
            <v>0</v>
          </cell>
          <cell r="V9514">
            <v>19.837</v>
          </cell>
          <cell r="W9514">
            <v>19.837</v>
          </cell>
        </row>
        <row r="9515">
          <cell r="I9515" t="str">
            <v>Y996火场乡-大合坪乡镇通三级公路</v>
          </cell>
          <cell r="J9515" t="str">
            <v>1316F4312220007</v>
          </cell>
          <cell r="K9515" t="str">
            <v>乡镇通三级（路面宽7米）及以上农村公路</v>
          </cell>
          <cell r="L9515" t="str">
            <v>一类地区</v>
          </cell>
          <cell r="M9515" t="str">
            <v>国家贫困县</v>
          </cell>
          <cell r="N9515" t="str">
            <v>改扩建</v>
          </cell>
          <cell r="O9515" t="str">
            <v>火场土家族乡</v>
          </cell>
          <cell r="P9515" t="str">
            <v>四级公路</v>
          </cell>
          <cell r="Q9515" t="str">
            <v>三级公路</v>
          </cell>
          <cell r="T9515" t="str">
            <v>Y996431222</v>
          </cell>
          <cell r="U9515">
            <v>0</v>
          </cell>
          <cell r="V9515">
            <v>18.603000000000002</v>
          </cell>
          <cell r="W9515">
            <v>18.603000000000002</v>
          </cell>
        </row>
        <row r="9516">
          <cell r="I9516" t="str">
            <v>X008官庄-杜家坪乡镇通三级公路</v>
          </cell>
          <cell r="J9516" t="str">
            <v>1316F4312220001</v>
          </cell>
          <cell r="K9516" t="str">
            <v>乡镇通三级（路面宽7米）及以上农村公路</v>
          </cell>
          <cell r="L9516" t="str">
            <v>一类地区</v>
          </cell>
          <cell r="M9516" t="str">
            <v>国家贫困县</v>
          </cell>
          <cell r="N9516" t="str">
            <v>改扩建</v>
          </cell>
          <cell r="O9516" t="str">
            <v>杜家坪乡</v>
          </cell>
          <cell r="P9516" t="str">
            <v>四级公路</v>
          </cell>
          <cell r="Q9516" t="str">
            <v>三级公路</v>
          </cell>
          <cell r="T9516" t="str">
            <v>X008431222</v>
          </cell>
          <cell r="U9516">
            <v>0.95299999999999996</v>
          </cell>
          <cell r="V9516">
            <v>48.292999999999999</v>
          </cell>
          <cell r="W9516">
            <v>47.34</v>
          </cell>
        </row>
        <row r="9517">
          <cell r="I9517" t="str">
            <v>辰溪县锄头坪至老院子公路改造工程</v>
          </cell>
          <cell r="J9517" t="str">
            <v>1316F4312230015</v>
          </cell>
          <cell r="K9517" t="str">
            <v>乡镇通三级（路面宽7米）及以上农村公路</v>
          </cell>
          <cell r="L9517" t="str">
            <v>一类地区</v>
          </cell>
          <cell r="M9517" t="str">
            <v>国家贫困县</v>
          </cell>
          <cell r="N9517" t="str">
            <v>改扩建</v>
          </cell>
          <cell r="O9517" t="str">
            <v>长田湾乡</v>
          </cell>
          <cell r="P9517" t="str">
            <v>四级公路</v>
          </cell>
          <cell r="Q9517" t="str">
            <v>三级公路</v>
          </cell>
          <cell r="T9517" t="str">
            <v>X028431223</v>
          </cell>
          <cell r="U9517">
            <v>6.343</v>
          </cell>
          <cell r="V9517">
            <v>13.843</v>
          </cell>
          <cell r="W9517">
            <v>5.5</v>
          </cell>
        </row>
        <row r="9518">
          <cell r="I9518" t="str">
            <v>辰溪县桂潭至龙泉岩公路改造工程</v>
          </cell>
          <cell r="J9518" t="str">
            <v>1316F4312230011</v>
          </cell>
          <cell r="K9518" t="str">
            <v>乡镇通三级（路面宽7米）及以上农村公路</v>
          </cell>
          <cell r="L9518" t="str">
            <v>一类地区</v>
          </cell>
          <cell r="M9518" t="str">
            <v>国家贫困县</v>
          </cell>
          <cell r="N9518" t="str">
            <v>改扩建</v>
          </cell>
          <cell r="O9518" t="str">
            <v>龙泉岩乡</v>
          </cell>
          <cell r="P9518" t="str">
            <v>四级公路</v>
          </cell>
          <cell r="Q9518" t="str">
            <v>三级公路</v>
          </cell>
          <cell r="T9518" t="str">
            <v>X001431223</v>
          </cell>
          <cell r="U9518">
            <v>2.74</v>
          </cell>
          <cell r="V9518">
            <v>13.975</v>
          </cell>
          <cell r="W9518">
            <v>11.234999999999999</v>
          </cell>
        </row>
        <row r="9519">
          <cell r="I9519" t="str">
            <v>辰溪县黄溪口至G354公路改造工程</v>
          </cell>
          <cell r="J9519" t="str">
            <v>1316F4312230020</v>
          </cell>
          <cell r="K9519" t="str">
            <v>乡镇通三级（路面宽7米）及以上农村公路</v>
          </cell>
          <cell r="L9519" t="str">
            <v>一类地区</v>
          </cell>
          <cell r="M9519" t="str">
            <v>国家贫困县</v>
          </cell>
          <cell r="O9519" t="str">
            <v>黄溪口镇</v>
          </cell>
          <cell r="P9519" t="str">
            <v>四级公路</v>
          </cell>
          <cell r="Q9519" t="str">
            <v>三级公路</v>
          </cell>
          <cell r="T9519" t="str">
            <v>X030431223</v>
          </cell>
          <cell r="U9519">
            <v>0</v>
          </cell>
          <cell r="V9519">
            <v>0</v>
          </cell>
          <cell r="W9519">
            <v>19</v>
          </cell>
        </row>
        <row r="9520">
          <cell r="I9520" t="str">
            <v>辰溪县黄溪口至罗子山水库公路改造工程</v>
          </cell>
          <cell r="J9520" t="str">
            <v>1316F4312230004</v>
          </cell>
          <cell r="K9520" t="str">
            <v>乡镇通三级（路面宽7米）及以上农村公路</v>
          </cell>
          <cell r="L9520" t="str">
            <v>一类地区</v>
          </cell>
          <cell r="M9520" t="str">
            <v>国家贫困县</v>
          </cell>
          <cell r="N9520" t="str">
            <v>改扩建</v>
          </cell>
          <cell r="O9520" t="str">
            <v>罗子山瑶族乡</v>
          </cell>
          <cell r="P9520" t="str">
            <v>四级公路</v>
          </cell>
          <cell r="Q9520" t="str">
            <v>三级公路</v>
          </cell>
          <cell r="T9520" t="str">
            <v>X031431223</v>
          </cell>
          <cell r="U9520">
            <v>0</v>
          </cell>
          <cell r="V9520">
            <v>11.455</v>
          </cell>
          <cell r="W9520">
            <v>11.455</v>
          </cell>
        </row>
        <row r="9521">
          <cell r="I9521" t="str">
            <v>辰溪县前塘至苏木溪公路改造工程</v>
          </cell>
          <cell r="J9521" t="str">
            <v>1316F4312230005</v>
          </cell>
          <cell r="K9521" t="str">
            <v>乡镇通三级（路面宽7米）及以上农村公路</v>
          </cell>
          <cell r="L9521" t="str">
            <v>一类地区</v>
          </cell>
          <cell r="M9521" t="str">
            <v>国家贫困县</v>
          </cell>
          <cell r="N9521" t="str">
            <v>改扩建</v>
          </cell>
          <cell r="O9521" t="str">
            <v>苏木溪瑶族乡</v>
          </cell>
          <cell r="P9521" t="str">
            <v>四级公路</v>
          </cell>
          <cell r="Q9521" t="str">
            <v>三级公路</v>
          </cell>
          <cell r="T9521" t="str">
            <v>Y632431223</v>
          </cell>
          <cell r="U9521">
            <v>0</v>
          </cell>
          <cell r="V9521">
            <v>16.021999999999998</v>
          </cell>
          <cell r="W9521">
            <v>16.021999999999998</v>
          </cell>
        </row>
        <row r="9522">
          <cell r="I9522" t="str">
            <v>辰溪县五里堆至龙泉岩公路改造工程</v>
          </cell>
          <cell r="J9522" t="str">
            <v>1316F4312230010</v>
          </cell>
          <cell r="K9522" t="str">
            <v>乡镇通三级（路面宽7米）及以上农村公路</v>
          </cell>
          <cell r="L9522" t="str">
            <v>一类地区</v>
          </cell>
          <cell r="M9522" t="str">
            <v>国家贫困县</v>
          </cell>
          <cell r="N9522" t="str">
            <v>改扩建</v>
          </cell>
          <cell r="O9522" t="str">
            <v>安坪镇</v>
          </cell>
          <cell r="P9522" t="str">
            <v>四级公路</v>
          </cell>
          <cell r="Q9522" t="str">
            <v>三级公路</v>
          </cell>
          <cell r="T9522" t="str">
            <v>X004431223</v>
          </cell>
          <cell r="U9522">
            <v>0</v>
          </cell>
          <cell r="V9522">
            <v>19.481999999999999</v>
          </cell>
          <cell r="W9522">
            <v>19.481999999999999</v>
          </cell>
        </row>
        <row r="9523">
          <cell r="I9523" t="str">
            <v>辰溪县中伙铺至桥头溪公路改造工程</v>
          </cell>
          <cell r="J9523" t="str">
            <v>1316F4312230016</v>
          </cell>
          <cell r="K9523" t="str">
            <v>乡镇通三级（路面宽7米）及以上农村公路</v>
          </cell>
          <cell r="L9523" t="str">
            <v>一类地区</v>
          </cell>
          <cell r="M9523" t="str">
            <v>国家贫困县</v>
          </cell>
          <cell r="N9523" t="str">
            <v>改扩建</v>
          </cell>
          <cell r="O9523" t="str">
            <v>桥头溪乡</v>
          </cell>
          <cell r="P9523" t="str">
            <v>四级公路</v>
          </cell>
          <cell r="Q9523" t="str">
            <v>三级公路</v>
          </cell>
          <cell r="T9523" t="str">
            <v>X046431223</v>
          </cell>
          <cell r="U9523">
            <v>6.5</v>
          </cell>
          <cell r="V9523">
            <v>13.811</v>
          </cell>
          <cell r="W9523">
            <v>7.3109999999999999</v>
          </cell>
        </row>
        <row r="9524">
          <cell r="I9524" t="str">
            <v>大水田乡通三级公路</v>
          </cell>
          <cell r="J9524" t="str">
            <v>1316F4312230019</v>
          </cell>
          <cell r="K9524" t="str">
            <v>乡镇通三级（路面宽7米）及以上农村公路</v>
          </cell>
          <cell r="L9524" t="str">
            <v>一类地区</v>
          </cell>
          <cell r="M9524" t="str">
            <v>国家贫困县</v>
          </cell>
          <cell r="O9524" t="str">
            <v>大水田乡</v>
          </cell>
          <cell r="P9524" t="str">
            <v>四级公路</v>
          </cell>
          <cell r="Q9524" t="str">
            <v>三级公路</v>
          </cell>
          <cell r="T9524" t="str">
            <v>X007431223</v>
          </cell>
          <cell r="U9524">
            <v>0</v>
          </cell>
          <cell r="V9524">
            <v>13.84</v>
          </cell>
          <cell r="W9524">
            <v>13.84</v>
          </cell>
        </row>
        <row r="9525">
          <cell r="I9525" t="str">
            <v>仙人湾瑶族乡通三级公路</v>
          </cell>
          <cell r="J9525" t="str">
            <v>1316F4312230018</v>
          </cell>
          <cell r="K9525" t="str">
            <v>乡镇通三级（路面宽7米）及以上农村公路</v>
          </cell>
          <cell r="L9525" t="str">
            <v>一类地区</v>
          </cell>
          <cell r="M9525" t="str">
            <v>国家贫困县</v>
          </cell>
          <cell r="O9525" t="str">
            <v>仙人湾瑶族乡</v>
          </cell>
          <cell r="P9525" t="str">
            <v>四级公路</v>
          </cell>
          <cell r="Q9525" t="str">
            <v>三级公路</v>
          </cell>
          <cell r="T9525" t="str">
            <v>X003431223</v>
          </cell>
          <cell r="U9525">
            <v>0</v>
          </cell>
          <cell r="V9525">
            <v>26</v>
          </cell>
          <cell r="W9525">
            <v>26</v>
          </cell>
        </row>
        <row r="9526">
          <cell r="I9526" t="str">
            <v>孝坪镇通三级公路</v>
          </cell>
          <cell r="J9526" t="str">
            <v>1316F4312230017</v>
          </cell>
          <cell r="K9526" t="str">
            <v>乡镇通三级（路面宽7米）及以上农村公路</v>
          </cell>
          <cell r="L9526" t="str">
            <v>一类地区</v>
          </cell>
          <cell r="M9526" t="str">
            <v>国家贫困县</v>
          </cell>
          <cell r="O9526" t="str">
            <v>孝坪镇</v>
          </cell>
          <cell r="P9526" t="str">
            <v>四级公路</v>
          </cell>
          <cell r="Q9526" t="str">
            <v>三级公路</v>
          </cell>
          <cell r="T9526" t="str">
            <v>X041431223</v>
          </cell>
          <cell r="U9526">
            <v>0</v>
          </cell>
          <cell r="V9526">
            <v>3</v>
          </cell>
          <cell r="W9526">
            <v>3</v>
          </cell>
        </row>
        <row r="9527">
          <cell r="I9527" t="str">
            <v>X068淘金坪乡通三级公路</v>
          </cell>
          <cell r="J9527" t="str">
            <v>1316F4312240003</v>
          </cell>
          <cell r="K9527" t="str">
            <v>乡镇通三级（路面宽7米）及以上农村公路</v>
          </cell>
          <cell r="L9527" t="str">
            <v>一类地区</v>
          </cell>
          <cell r="M9527" t="str">
            <v>国家贫困县</v>
          </cell>
          <cell r="N9527" t="str">
            <v>改扩建</v>
          </cell>
          <cell r="O9527" t="str">
            <v>淘金坪乡</v>
          </cell>
          <cell r="P9527" t="str">
            <v>四级公路</v>
          </cell>
          <cell r="Q9527" t="str">
            <v>三级公路</v>
          </cell>
          <cell r="T9527" t="str">
            <v>X068431224</v>
          </cell>
          <cell r="U9527">
            <v>6.6230000000000002</v>
          </cell>
          <cell r="V9527">
            <v>21.623000000000001</v>
          </cell>
          <cell r="W9527">
            <v>15</v>
          </cell>
        </row>
        <row r="9528">
          <cell r="I9528" t="str">
            <v>均坪镇（X017）</v>
          </cell>
          <cell r="J9528" t="str">
            <v>1316F4312240001</v>
          </cell>
          <cell r="K9528" t="str">
            <v>乡镇通三级（路面宽7米）及以上农村公路</v>
          </cell>
          <cell r="L9528" t="str">
            <v>一类地区</v>
          </cell>
          <cell r="M9528" t="str">
            <v>国家贫困县</v>
          </cell>
          <cell r="N9528" t="str">
            <v>改扩建</v>
          </cell>
          <cell r="O9528" t="str">
            <v>均坪镇</v>
          </cell>
          <cell r="P9528" t="str">
            <v>四级公路</v>
          </cell>
          <cell r="Q9528" t="str">
            <v>三级公路</v>
          </cell>
          <cell r="T9528" t="str">
            <v>X017431224</v>
          </cell>
          <cell r="U9528">
            <v>1.325</v>
          </cell>
          <cell r="V9528">
            <v>11.644</v>
          </cell>
          <cell r="W9528">
            <v>10.319000000000001</v>
          </cell>
        </row>
        <row r="9529">
          <cell r="I9529" t="str">
            <v>水东镇通三级公路</v>
          </cell>
          <cell r="J9529" t="str">
            <v>1316F4312240007</v>
          </cell>
          <cell r="K9529" t="str">
            <v>乡镇通三级（路面宽7米）及以上农村公路</v>
          </cell>
          <cell r="L9529" t="str">
            <v>一类地区</v>
          </cell>
          <cell r="M9529" t="str">
            <v>国家贫困县</v>
          </cell>
          <cell r="O9529" t="str">
            <v>水东镇</v>
          </cell>
          <cell r="P9529" t="str">
            <v>四级公路</v>
          </cell>
          <cell r="Q9529" t="str">
            <v>三级公路</v>
          </cell>
          <cell r="T9529" t="str">
            <v>X032431224</v>
          </cell>
          <cell r="U9529">
            <v>0</v>
          </cell>
          <cell r="V9529">
            <v>2.7</v>
          </cell>
          <cell r="W9529">
            <v>2.7</v>
          </cell>
        </row>
        <row r="9530">
          <cell r="I9530" t="str">
            <v>沿溪乡（Y554）</v>
          </cell>
          <cell r="J9530" t="str">
            <v>1316F4312240004</v>
          </cell>
          <cell r="K9530" t="str">
            <v>乡镇通三级（路面宽7米）及以上农村公路</v>
          </cell>
          <cell r="L9530" t="str">
            <v>一类地区</v>
          </cell>
          <cell r="M9530" t="str">
            <v>国家贫困县</v>
          </cell>
          <cell r="N9530" t="str">
            <v>改扩建</v>
          </cell>
          <cell r="O9530" t="str">
            <v>沿溪乡</v>
          </cell>
          <cell r="P9530" t="str">
            <v>四级公路</v>
          </cell>
          <cell r="Q9530" t="str">
            <v>三级公路</v>
          </cell>
          <cell r="T9530" t="str">
            <v>Y554431224</v>
          </cell>
          <cell r="U9530">
            <v>21.791</v>
          </cell>
          <cell r="V9530">
            <v>36.779000000000003</v>
          </cell>
          <cell r="W9530">
            <v>14.988</v>
          </cell>
        </row>
        <row r="9531">
          <cell r="I9531" t="str">
            <v>中都乡通三级公路</v>
          </cell>
          <cell r="J9531" t="str">
            <v>1316F4312240006</v>
          </cell>
          <cell r="K9531" t="str">
            <v>乡镇通三级（路面宽7米）及以上农村公路</v>
          </cell>
          <cell r="L9531" t="str">
            <v>一类地区</v>
          </cell>
          <cell r="M9531" t="str">
            <v>国家贫困县</v>
          </cell>
          <cell r="O9531" t="str">
            <v>中都乡</v>
          </cell>
          <cell r="P9531" t="str">
            <v>四级公路</v>
          </cell>
          <cell r="Q9531" t="str">
            <v>三级公路</v>
          </cell>
          <cell r="T9531" t="str">
            <v>X033431224</v>
          </cell>
          <cell r="U9531">
            <v>15.692</v>
          </cell>
          <cell r="V9531">
            <v>30.064</v>
          </cell>
          <cell r="W9531">
            <v>14.372</v>
          </cell>
        </row>
        <row r="9532">
          <cell r="I9532" t="str">
            <v>祖师殿乡镇通三级公路2</v>
          </cell>
          <cell r="J9532" t="str">
            <v>131601F4312240001</v>
          </cell>
          <cell r="K9532" t="str">
            <v>乡镇通三级（路面宽7米）及以上农村公路</v>
          </cell>
          <cell r="L9532" t="str">
            <v>一类地区</v>
          </cell>
          <cell r="M9532" t="str">
            <v>国家贫困县</v>
          </cell>
          <cell r="N9532" t="str">
            <v>改扩建</v>
          </cell>
          <cell r="O9532" t="str">
            <v>祖师殿镇</v>
          </cell>
          <cell r="P9532" t="str">
            <v>四级公路</v>
          </cell>
          <cell r="Q9532" t="str">
            <v>三级公路</v>
          </cell>
          <cell r="T9532" t="str">
            <v>X072431224</v>
          </cell>
          <cell r="U9532">
            <v>0</v>
          </cell>
          <cell r="V9532">
            <v>8.2959999999999994</v>
          </cell>
          <cell r="W9532">
            <v>10.29</v>
          </cell>
        </row>
        <row r="9533">
          <cell r="I9533" t="str">
            <v>会同县王家坪至团河公路</v>
          </cell>
          <cell r="J9533" t="str">
            <v>1316F4312250005</v>
          </cell>
          <cell r="K9533" t="str">
            <v>乡镇通三级（路面宽7米）及以上农村公路</v>
          </cell>
          <cell r="L9533" t="str">
            <v>一类地区</v>
          </cell>
          <cell r="M9533" t="str">
            <v>国家贫困县</v>
          </cell>
          <cell r="N9533" t="str">
            <v>改扩建</v>
          </cell>
          <cell r="O9533" t="str">
            <v>金子岩侗族苗族乡</v>
          </cell>
          <cell r="P9533" t="str">
            <v>四级公路</v>
          </cell>
          <cell r="Q9533" t="str">
            <v>三级公路</v>
          </cell>
          <cell r="T9533" t="str">
            <v>X002431225</v>
          </cell>
          <cell r="U9533">
            <v>0</v>
          </cell>
          <cell r="V9533">
            <v>9.6720000000000006</v>
          </cell>
          <cell r="W9533">
            <v>9.6720000000000006</v>
          </cell>
        </row>
        <row r="9534">
          <cell r="I9534" t="str">
            <v>会同县广坪杨家渡至地灵公路</v>
          </cell>
          <cell r="J9534" t="str">
            <v>1316F4312250004</v>
          </cell>
          <cell r="K9534" t="str">
            <v>乡镇通三级（路面宽7米）及以上农村公路</v>
          </cell>
          <cell r="L9534" t="str">
            <v>一类地区</v>
          </cell>
          <cell r="M9534" t="str">
            <v>国家贫困县</v>
          </cell>
          <cell r="N9534" t="str">
            <v>改扩建</v>
          </cell>
          <cell r="O9534" t="str">
            <v>地灵乡</v>
          </cell>
          <cell r="P9534" t="str">
            <v>四级公路</v>
          </cell>
          <cell r="Q9534" t="str">
            <v>三级公路</v>
          </cell>
          <cell r="T9534" t="str">
            <v>Y265431225</v>
          </cell>
          <cell r="U9534">
            <v>0</v>
          </cell>
          <cell r="V9534">
            <v>10.579000000000001</v>
          </cell>
          <cell r="W9534">
            <v>10.579000000000001</v>
          </cell>
        </row>
        <row r="9535">
          <cell r="I9535" t="str">
            <v>会同县广坪苏溪口至炮团公路</v>
          </cell>
          <cell r="J9535" t="str">
            <v>1316F4312250003</v>
          </cell>
          <cell r="K9535" t="str">
            <v>乡镇通三级（路面宽7米）及以上农村公路</v>
          </cell>
          <cell r="L9535" t="str">
            <v>一类地区</v>
          </cell>
          <cell r="M9535" t="str">
            <v>国家贫困县</v>
          </cell>
          <cell r="N9535" t="str">
            <v>改扩建</v>
          </cell>
          <cell r="O9535" t="str">
            <v>炮团侗族苗族乡</v>
          </cell>
          <cell r="P9535" t="str">
            <v>四级公路</v>
          </cell>
          <cell r="Q9535" t="str">
            <v>三级公路</v>
          </cell>
          <cell r="T9535" t="str">
            <v>Y224431225</v>
          </cell>
          <cell r="U9535">
            <v>5.72</v>
          </cell>
          <cell r="V9535">
            <v>19.547000000000001</v>
          </cell>
          <cell r="W9535">
            <v>13.827</v>
          </cell>
        </row>
        <row r="9536">
          <cell r="I9536" t="str">
            <v>会同县坪村至宝田公路</v>
          </cell>
          <cell r="J9536" t="str">
            <v>1316F4312250001</v>
          </cell>
          <cell r="K9536" t="str">
            <v>乡镇通三级（路面宽7米）及以上农村公路</v>
          </cell>
          <cell r="L9536" t="str">
            <v>一类地区</v>
          </cell>
          <cell r="M9536" t="str">
            <v>国家贫困县</v>
          </cell>
          <cell r="N9536" t="str">
            <v>改扩建</v>
          </cell>
          <cell r="O9536" t="str">
            <v>宝田侗族苗族乡</v>
          </cell>
          <cell r="P9536" t="str">
            <v>四级公路</v>
          </cell>
          <cell r="Q9536" t="str">
            <v>三级公路</v>
          </cell>
          <cell r="T9536" t="str">
            <v>X162431225</v>
          </cell>
          <cell r="U9536">
            <v>13.423</v>
          </cell>
          <cell r="V9536">
            <v>30.445</v>
          </cell>
          <cell r="W9536">
            <v>17.021999999999998</v>
          </cell>
        </row>
        <row r="9537">
          <cell r="I9537" t="str">
            <v>会同县朗江至漠滨公路</v>
          </cell>
          <cell r="J9537" t="str">
            <v>1316F4312250002</v>
          </cell>
          <cell r="K9537" t="str">
            <v>乡镇通三级（路面宽7米）及以上农村公路</v>
          </cell>
          <cell r="L9537" t="str">
            <v>一类地区</v>
          </cell>
          <cell r="M9537" t="str">
            <v>国家贫困县</v>
          </cell>
          <cell r="N9537" t="str">
            <v>改扩建</v>
          </cell>
          <cell r="O9537" t="str">
            <v>漠滨侗族苗族乡</v>
          </cell>
          <cell r="P9537" t="str">
            <v>四级公路</v>
          </cell>
          <cell r="Q9537" t="str">
            <v>三级公路</v>
          </cell>
          <cell r="T9537" t="str">
            <v>X003431225</v>
          </cell>
          <cell r="U9537">
            <v>0</v>
          </cell>
          <cell r="V9537">
            <v>20.259</v>
          </cell>
          <cell r="W9537">
            <v>20.259</v>
          </cell>
        </row>
        <row r="9538">
          <cell r="I9538" t="str">
            <v>高村至板栗树</v>
          </cell>
          <cell r="J9538" t="str">
            <v>1316F4312260002</v>
          </cell>
          <cell r="K9538" t="str">
            <v>乡镇通三级（路面宽7米）及以上农村公路</v>
          </cell>
          <cell r="L9538" t="str">
            <v>一类地区</v>
          </cell>
          <cell r="M9538" t="str">
            <v>国家贫困县</v>
          </cell>
          <cell r="N9538" t="str">
            <v>改扩建</v>
          </cell>
          <cell r="O9538" t="str">
            <v>板栗树乡</v>
          </cell>
          <cell r="P9538" t="str">
            <v>四级公路</v>
          </cell>
          <cell r="Q9538" t="str">
            <v>三级公路</v>
          </cell>
          <cell r="T9538" t="str">
            <v>X002431226</v>
          </cell>
          <cell r="U9538">
            <v>0</v>
          </cell>
          <cell r="V9538">
            <v>20</v>
          </cell>
          <cell r="W9538">
            <v>20</v>
          </cell>
        </row>
        <row r="9539">
          <cell r="I9539" t="str">
            <v>江口墟镇至舒家村乡</v>
          </cell>
          <cell r="J9539" t="str">
            <v>1316F4312260001</v>
          </cell>
          <cell r="K9539" t="str">
            <v>乡镇通三级（路面宽7米）及以上农村公路</v>
          </cell>
          <cell r="L9539" t="str">
            <v>一类地区</v>
          </cell>
          <cell r="M9539" t="str">
            <v>国家贫困县</v>
          </cell>
          <cell r="N9539" t="str">
            <v>改扩建</v>
          </cell>
          <cell r="O9539" t="str">
            <v>舒家村乡</v>
          </cell>
          <cell r="P9539" t="str">
            <v>四级公路</v>
          </cell>
          <cell r="Q9539" t="str">
            <v>三级公路</v>
          </cell>
          <cell r="T9539" t="str">
            <v>X085431226</v>
          </cell>
          <cell r="U9539">
            <v>0</v>
          </cell>
          <cell r="V9539">
            <v>7</v>
          </cell>
          <cell r="W9539">
            <v>7</v>
          </cell>
        </row>
        <row r="9540">
          <cell r="I9540" t="str">
            <v>兰里渡口至和平溪</v>
          </cell>
          <cell r="J9540" t="str">
            <v>1316F4312260003</v>
          </cell>
          <cell r="K9540" t="str">
            <v>乡镇通三级（路面宽7米）及以上农村公路</v>
          </cell>
          <cell r="L9540" t="str">
            <v>一类地区</v>
          </cell>
          <cell r="M9540" t="str">
            <v>国家贫困县</v>
          </cell>
          <cell r="N9540" t="str">
            <v>改扩建</v>
          </cell>
          <cell r="O9540" t="str">
            <v>和坪溪乡</v>
          </cell>
          <cell r="P9540" t="str">
            <v>四级公路</v>
          </cell>
          <cell r="Q9540" t="str">
            <v>三级公路</v>
          </cell>
          <cell r="T9540" t="str">
            <v>X087431226</v>
          </cell>
          <cell r="U9540">
            <v>0</v>
          </cell>
          <cell r="V9540">
            <v>5</v>
          </cell>
          <cell r="W9540">
            <v>5</v>
          </cell>
        </row>
        <row r="9541">
          <cell r="I9541" t="str">
            <v>步头降苗族乡通三级公路</v>
          </cell>
          <cell r="J9541" t="str">
            <v>1316F4312270004</v>
          </cell>
          <cell r="K9541" t="str">
            <v>乡镇通三级（路面宽7米）及以上农村公路</v>
          </cell>
          <cell r="L9541" t="str">
            <v>一类地区</v>
          </cell>
          <cell r="M9541" t="str">
            <v>国家贫困县</v>
          </cell>
          <cell r="O9541" t="str">
            <v>步头降苗族乡</v>
          </cell>
          <cell r="P9541" t="str">
            <v>四级公路</v>
          </cell>
          <cell r="Q9541" t="str">
            <v>三级公路</v>
          </cell>
          <cell r="T9541" t="str">
            <v>X002431227</v>
          </cell>
          <cell r="U9541">
            <v>0</v>
          </cell>
          <cell r="V9541">
            <v>8.43</v>
          </cell>
          <cell r="W9541">
            <v>8.43</v>
          </cell>
        </row>
        <row r="9542">
          <cell r="I9542" t="str">
            <v>晓坪-冷水溪</v>
          </cell>
          <cell r="J9542" t="str">
            <v>1316F4312280003</v>
          </cell>
          <cell r="K9542" t="str">
            <v>乡镇通三级（路面宽7米）及以上农村公路</v>
          </cell>
          <cell r="L9542" t="str">
            <v>一类地区</v>
          </cell>
          <cell r="M9542" t="str">
            <v>国家贫困县</v>
          </cell>
          <cell r="N9542" t="str">
            <v>改扩建</v>
          </cell>
          <cell r="O9542" t="str">
            <v>楠木坪镇</v>
          </cell>
          <cell r="P9542" t="str">
            <v>四级公路</v>
          </cell>
          <cell r="Q9542" t="str">
            <v>三级公路</v>
          </cell>
          <cell r="T9542" t="str">
            <v>X005431228</v>
          </cell>
          <cell r="U9542">
            <v>0</v>
          </cell>
          <cell r="V9542">
            <v>10.9</v>
          </cell>
          <cell r="W9542">
            <v>10.9</v>
          </cell>
        </row>
        <row r="9543">
          <cell r="I9543" t="str">
            <v>洞下场-土桥哨路口</v>
          </cell>
          <cell r="J9543" t="str">
            <v>1316F4312280005</v>
          </cell>
          <cell r="K9543" t="str">
            <v>乡镇通三级（路面宽7米）及以上农村公路</v>
          </cell>
          <cell r="L9543" t="str">
            <v>一类地区</v>
          </cell>
          <cell r="M9543" t="str">
            <v>国家贫困县</v>
          </cell>
          <cell r="N9543" t="str">
            <v>改扩建</v>
          </cell>
          <cell r="O9543" t="str">
            <v>梨溪口乡</v>
          </cell>
          <cell r="P9543" t="str">
            <v>四级公路</v>
          </cell>
          <cell r="Q9543" t="str">
            <v>三级公路</v>
          </cell>
          <cell r="T9543" t="str">
            <v>X010431228</v>
          </cell>
          <cell r="U9543">
            <v>3</v>
          </cell>
          <cell r="V9543">
            <v>23</v>
          </cell>
          <cell r="W9543">
            <v>20</v>
          </cell>
        </row>
        <row r="9544">
          <cell r="I9544" t="str">
            <v>楠木坪-禾梨坳</v>
          </cell>
          <cell r="J9544" t="str">
            <v>1316F4312280004</v>
          </cell>
          <cell r="K9544" t="str">
            <v>乡镇通三级（路面宽7米）及以上农村公路</v>
          </cell>
          <cell r="L9544" t="str">
            <v>一类地区</v>
          </cell>
          <cell r="M9544" t="str">
            <v>国家贫困县</v>
          </cell>
          <cell r="N9544" t="str">
            <v>改扩建</v>
          </cell>
          <cell r="O9544" t="str">
            <v>禾梨坳乡</v>
          </cell>
          <cell r="P9544" t="str">
            <v>四级公路</v>
          </cell>
          <cell r="Q9544" t="str">
            <v>三级公路</v>
          </cell>
          <cell r="T9544" t="str">
            <v>X112431228</v>
          </cell>
          <cell r="U9544">
            <v>0</v>
          </cell>
          <cell r="V9544">
            <v>12.891</v>
          </cell>
          <cell r="W9544">
            <v>12.891</v>
          </cell>
        </row>
        <row r="9545">
          <cell r="I9545" t="str">
            <v>新店坪至大树坳</v>
          </cell>
          <cell r="J9545" t="str">
            <v>1316F4312280007</v>
          </cell>
          <cell r="K9545" t="str">
            <v>乡镇通三级（路面宽7米）及以上农村公路</v>
          </cell>
          <cell r="L9545" t="str">
            <v>一类地区</v>
          </cell>
          <cell r="M9545" t="str">
            <v>国家贫困县</v>
          </cell>
          <cell r="N9545" t="str">
            <v>改扩建</v>
          </cell>
          <cell r="O9545" t="str">
            <v>大树坳乡</v>
          </cell>
          <cell r="P9545" t="str">
            <v>四级公路</v>
          </cell>
          <cell r="Q9545" t="str">
            <v>三级公路</v>
          </cell>
          <cell r="T9545" t="str">
            <v>X002431228</v>
          </cell>
          <cell r="U9545">
            <v>0</v>
          </cell>
          <cell r="V9545">
            <v>18.5</v>
          </cell>
          <cell r="W9545">
            <v>18.5</v>
          </cell>
        </row>
        <row r="9546">
          <cell r="I9546" t="str">
            <v>水宽泥溪垅-拾担</v>
          </cell>
          <cell r="J9546" t="str">
            <v>1316F4312280002</v>
          </cell>
          <cell r="K9546" t="str">
            <v>乡镇通三级（路面宽7米）及以上农村公路</v>
          </cell>
          <cell r="L9546" t="str">
            <v>一类地区</v>
          </cell>
          <cell r="M9546" t="str">
            <v>国家贫困县</v>
          </cell>
          <cell r="N9546" t="str">
            <v>改扩建</v>
          </cell>
          <cell r="O9546" t="str">
            <v>水宽乡</v>
          </cell>
          <cell r="P9546" t="str">
            <v>等外公路</v>
          </cell>
          <cell r="Q9546" t="str">
            <v>三级公路</v>
          </cell>
          <cell r="T9546" t="str">
            <v>X008431228</v>
          </cell>
          <cell r="U9546">
            <v>0</v>
          </cell>
          <cell r="V9546">
            <v>3.8</v>
          </cell>
          <cell r="W9546">
            <v>3.8</v>
          </cell>
        </row>
        <row r="9547">
          <cell r="I9547" t="str">
            <v>牛牯坪-罗旧鹭鸶岩</v>
          </cell>
          <cell r="J9547" t="str">
            <v>1316F4312280001</v>
          </cell>
          <cell r="K9547" t="str">
            <v>乡镇通三级（路面宽7米）及以上农村公路</v>
          </cell>
          <cell r="L9547" t="str">
            <v>一类地区</v>
          </cell>
          <cell r="M9547" t="str">
            <v>国家贫困县</v>
          </cell>
          <cell r="N9547" t="str">
            <v>改扩建</v>
          </cell>
          <cell r="O9547" t="str">
            <v>牛牯坪乡</v>
          </cell>
          <cell r="P9547" t="str">
            <v>四级公路</v>
          </cell>
          <cell r="Q9547" t="str">
            <v>三级公路</v>
          </cell>
          <cell r="T9547" t="str">
            <v>X007431228</v>
          </cell>
          <cell r="U9547">
            <v>0</v>
          </cell>
          <cell r="V9547">
            <v>18.529</v>
          </cell>
          <cell r="W9547">
            <v>18.529</v>
          </cell>
        </row>
        <row r="9548">
          <cell r="I9548" t="str">
            <v>土桥镇通三级公路</v>
          </cell>
          <cell r="J9548" t="str">
            <v>1316F4312280009</v>
          </cell>
          <cell r="K9548" t="str">
            <v>乡镇通三级（路面宽7米）及以上农村公路</v>
          </cell>
          <cell r="L9548" t="str">
            <v>一类地区</v>
          </cell>
          <cell r="M9548" t="str">
            <v>国家贫困县</v>
          </cell>
          <cell r="O9548" t="str">
            <v>土桥镇</v>
          </cell>
          <cell r="P9548" t="str">
            <v>四级公路</v>
          </cell>
          <cell r="Q9548" t="str">
            <v>三级公路</v>
          </cell>
          <cell r="T9548" t="str">
            <v>X010431228</v>
          </cell>
          <cell r="U9548">
            <v>0</v>
          </cell>
          <cell r="V9548">
            <v>3</v>
          </cell>
          <cell r="W9548">
            <v>3</v>
          </cell>
        </row>
        <row r="9549">
          <cell r="I9549" t="str">
            <v>芷江侗族自治县土桥镇冷水铺村红二-六军团政治干部会议旧址公路</v>
          </cell>
          <cell r="J9549" t="str">
            <v>1316F4312280008</v>
          </cell>
          <cell r="K9549" t="str">
            <v>乡镇通三级（路面宽7米）及以上农村公路</v>
          </cell>
          <cell r="L9549" t="str">
            <v>一类地区</v>
          </cell>
          <cell r="M9549" t="str">
            <v>国家贫困县</v>
          </cell>
          <cell r="N9549" t="str">
            <v>其他</v>
          </cell>
          <cell r="O9549" t="str">
            <v>土桥镇</v>
          </cell>
          <cell r="P9549" t="str">
            <v>四级公路</v>
          </cell>
          <cell r="Q9549" t="str">
            <v>三级公路</v>
          </cell>
          <cell r="T9549" t="str">
            <v>X003、CA84</v>
          </cell>
          <cell r="U9549">
            <v>0</v>
          </cell>
          <cell r="V9549">
            <v>1.73</v>
          </cell>
          <cell r="W9549">
            <v>1.73</v>
          </cell>
        </row>
        <row r="9550">
          <cell r="I9550" t="str">
            <v>太阳坪-甘棠</v>
          </cell>
          <cell r="J9550" t="str">
            <v>X003431229</v>
          </cell>
          <cell r="K9550" t="str">
            <v>乡镇通三级（路面宽7米）及以上农村公路</v>
          </cell>
          <cell r="L9550" t="str">
            <v>一类地区</v>
          </cell>
          <cell r="M9550" t="str">
            <v>国家贫困县</v>
          </cell>
          <cell r="N9550" t="str">
            <v>新建</v>
          </cell>
          <cell r="O9550" t="str">
            <v>甘棠镇</v>
          </cell>
          <cell r="P9550" t="str">
            <v>四级公路</v>
          </cell>
          <cell r="Q9550" t="str">
            <v>三级公路</v>
          </cell>
          <cell r="T9550" t="str">
            <v>X003431229</v>
          </cell>
          <cell r="U9550">
            <v>1.7110000000000001</v>
          </cell>
          <cell r="V9550">
            <v>6.0119999999999996</v>
          </cell>
          <cell r="W9550">
            <v>4.3010000000000002</v>
          </cell>
        </row>
        <row r="9551">
          <cell r="I9551" t="str">
            <v>坳上-三锹</v>
          </cell>
          <cell r="J9551" t="str">
            <v>X076431229</v>
          </cell>
          <cell r="K9551" t="str">
            <v>乡镇通三级（路面宽7米）及以上农村公路</v>
          </cell>
          <cell r="L9551" t="str">
            <v>一类地区</v>
          </cell>
          <cell r="M9551" t="str">
            <v>国家贫困县</v>
          </cell>
          <cell r="N9551" t="str">
            <v>新建</v>
          </cell>
          <cell r="O9551" t="str">
            <v>三锹乡</v>
          </cell>
          <cell r="P9551" t="str">
            <v>四级公路</v>
          </cell>
          <cell r="Q9551" t="str">
            <v>三级公路</v>
          </cell>
          <cell r="T9551" t="str">
            <v>X076431229</v>
          </cell>
          <cell r="U9551">
            <v>18.920999999999999</v>
          </cell>
          <cell r="V9551">
            <v>22.632000000000001</v>
          </cell>
          <cell r="W9551">
            <v>3.7109999999999999</v>
          </cell>
        </row>
        <row r="9552">
          <cell r="I9552" t="str">
            <v>更冲口至牙屯堡</v>
          </cell>
          <cell r="J9552" t="str">
            <v>1316F4312300001</v>
          </cell>
          <cell r="K9552" t="str">
            <v>乡镇通三级（路面宽7米）及以上农村公路</v>
          </cell>
          <cell r="L9552" t="str">
            <v>一类地区</v>
          </cell>
          <cell r="M9552" t="str">
            <v>国家贫困县</v>
          </cell>
          <cell r="N9552" t="str">
            <v>改扩建</v>
          </cell>
          <cell r="O9552" t="str">
            <v>牙屯堡镇</v>
          </cell>
          <cell r="P9552" t="str">
            <v>四级公路</v>
          </cell>
          <cell r="Q9552" t="str">
            <v>三级公路</v>
          </cell>
          <cell r="T9552" t="str">
            <v>X002431230</v>
          </cell>
          <cell r="U9552">
            <v>0</v>
          </cell>
          <cell r="V9552">
            <v>21.68</v>
          </cell>
          <cell r="W9552">
            <v>21.68</v>
          </cell>
        </row>
        <row r="9553">
          <cell r="I9553" t="str">
            <v>大高坪苗族乡通三级公路</v>
          </cell>
          <cell r="J9553" t="str">
            <v>1316F4312300002</v>
          </cell>
          <cell r="K9553" t="str">
            <v>乡镇通三级（路面宽7米）及以上农村公路</v>
          </cell>
          <cell r="L9553" t="str">
            <v>一类地区</v>
          </cell>
          <cell r="M9553" t="str">
            <v>国家贫困县</v>
          </cell>
          <cell r="O9553" t="str">
            <v>大高坪苗族乡</v>
          </cell>
          <cell r="P9553" t="str">
            <v>四级公路</v>
          </cell>
          <cell r="Q9553" t="str">
            <v>三级公路</v>
          </cell>
          <cell r="T9553" t="str">
            <v>X175431230</v>
          </cell>
          <cell r="U9553">
            <v>0</v>
          </cell>
          <cell r="V9553">
            <v>16.891999999999999</v>
          </cell>
          <cell r="W9553">
            <v>16.891999999999999</v>
          </cell>
        </row>
        <row r="9554">
          <cell r="I9554" t="str">
            <v>X063边山至托口公路</v>
          </cell>
          <cell r="J9554" t="str">
            <v>1316F4312810007</v>
          </cell>
          <cell r="K9554" t="str">
            <v>乡镇通三级（路面宽7米）及以上农村公路</v>
          </cell>
          <cell r="L9554" t="str">
            <v>二类地区</v>
          </cell>
          <cell r="M9554" t="str">
            <v>省级贫困县</v>
          </cell>
          <cell r="N9554" t="str">
            <v>改扩建</v>
          </cell>
          <cell r="O9554" t="str">
            <v>托口镇</v>
          </cell>
          <cell r="P9554" t="str">
            <v>四级公路</v>
          </cell>
          <cell r="Q9554" t="str">
            <v>三级公路</v>
          </cell>
          <cell r="T9554" t="str">
            <v>X063431281</v>
          </cell>
          <cell r="U9554">
            <v>0</v>
          </cell>
          <cell r="V9554">
            <v>12.137</v>
          </cell>
          <cell r="W9554">
            <v>12.137</v>
          </cell>
        </row>
        <row r="9555">
          <cell r="I9555" t="str">
            <v>X154堆子坳至大崇公路</v>
          </cell>
          <cell r="J9555" t="str">
            <v>1316F4312810002</v>
          </cell>
          <cell r="K9555" t="str">
            <v>乡镇通三级（路面宽7米）及以上农村公路</v>
          </cell>
          <cell r="L9555" t="str">
            <v>二类地区</v>
          </cell>
          <cell r="M9555" t="str">
            <v>省级贫困县</v>
          </cell>
          <cell r="N9555" t="str">
            <v>改扩建</v>
          </cell>
          <cell r="O9555" t="str">
            <v>大崇乡</v>
          </cell>
          <cell r="P9555" t="str">
            <v>四级公路</v>
          </cell>
          <cell r="Q9555" t="str">
            <v>三级公路</v>
          </cell>
          <cell r="T9555" t="str">
            <v>X154431281</v>
          </cell>
          <cell r="U9555">
            <v>0</v>
          </cell>
          <cell r="V9555">
            <v>13.586</v>
          </cell>
          <cell r="W9555">
            <v>5</v>
          </cell>
        </row>
        <row r="9556">
          <cell r="I9556" t="str">
            <v>X156安江大桥至岔头公路</v>
          </cell>
          <cell r="J9556" t="str">
            <v>1316F4312810001</v>
          </cell>
          <cell r="K9556" t="str">
            <v>乡镇通三级（路面宽7米）及以上农村公路</v>
          </cell>
          <cell r="L9556" t="str">
            <v>二类地区</v>
          </cell>
          <cell r="M9556" t="str">
            <v>省级贫困县</v>
          </cell>
          <cell r="N9556" t="str">
            <v>改扩建</v>
          </cell>
          <cell r="O9556" t="str">
            <v>岔头乡</v>
          </cell>
          <cell r="P9556" t="str">
            <v>四级公路</v>
          </cell>
          <cell r="Q9556" t="str">
            <v>三级公路</v>
          </cell>
          <cell r="T9556" t="str">
            <v>X156431281</v>
          </cell>
          <cell r="U9556">
            <v>8.7170000000000005</v>
          </cell>
          <cell r="V9556">
            <v>11.746</v>
          </cell>
          <cell r="W9556">
            <v>3.0289999999999999</v>
          </cell>
        </row>
        <row r="9557">
          <cell r="I9557" t="str">
            <v>Y199沙湾至胡明山公里</v>
          </cell>
          <cell r="J9557" t="str">
            <v>1316F4312810009</v>
          </cell>
          <cell r="K9557" t="str">
            <v>乡镇通三级（路面宽7米）及以上农村公路</v>
          </cell>
          <cell r="L9557" t="str">
            <v>二类地区</v>
          </cell>
          <cell r="M9557" t="str">
            <v>省级贫困县</v>
          </cell>
          <cell r="N9557" t="str">
            <v>改扩建</v>
          </cell>
          <cell r="O9557" t="str">
            <v>沙湾乡</v>
          </cell>
          <cell r="P9557" t="str">
            <v>四级公路</v>
          </cell>
          <cell r="Q9557" t="str">
            <v>三级公路</v>
          </cell>
          <cell r="T9557" t="str">
            <v>Y199431281</v>
          </cell>
          <cell r="U9557">
            <v>0</v>
          </cell>
          <cell r="V9557">
            <v>1.61</v>
          </cell>
          <cell r="W9557">
            <v>1.61</v>
          </cell>
        </row>
        <row r="9558">
          <cell r="I9558" t="str">
            <v>Y305永红至铁山公里</v>
          </cell>
          <cell r="J9558" t="str">
            <v>1316F4312810003</v>
          </cell>
          <cell r="K9558" t="str">
            <v>乡镇通三级（路面宽7米）及以上农村公路</v>
          </cell>
          <cell r="L9558" t="str">
            <v>二类地区</v>
          </cell>
          <cell r="M9558" t="str">
            <v>省级贫困县</v>
          </cell>
          <cell r="N9558" t="str">
            <v>改扩建</v>
          </cell>
          <cell r="O9558" t="str">
            <v>铁山乡</v>
          </cell>
          <cell r="P9558" t="str">
            <v>四级公路</v>
          </cell>
          <cell r="Q9558" t="str">
            <v>三级公路</v>
          </cell>
          <cell r="T9558" t="str">
            <v>Y305431281</v>
          </cell>
          <cell r="U9558">
            <v>0</v>
          </cell>
          <cell r="V9558">
            <v>8.6579999999999995</v>
          </cell>
          <cell r="W9558">
            <v>8.6579999999999995</v>
          </cell>
        </row>
        <row r="9559">
          <cell r="I9559" t="str">
            <v>Y325清水塘至云峰公路</v>
          </cell>
          <cell r="J9559" t="str">
            <v>1316F4312810004</v>
          </cell>
          <cell r="K9559" t="str">
            <v>乡镇通三级（路面宽7米）及以上农村公路</v>
          </cell>
          <cell r="L9559" t="str">
            <v>二类地区</v>
          </cell>
          <cell r="M9559" t="str">
            <v>省级贫困县</v>
          </cell>
          <cell r="N9559" t="str">
            <v>改扩建</v>
          </cell>
          <cell r="O9559" t="str">
            <v>湾溪乡</v>
          </cell>
          <cell r="P9559" t="str">
            <v>四级公路</v>
          </cell>
          <cell r="Q9559" t="str">
            <v>三级公路</v>
          </cell>
          <cell r="T9559" t="str">
            <v>Y325431281</v>
          </cell>
          <cell r="U9559">
            <v>1.284</v>
          </cell>
          <cell r="V9559">
            <v>6.8</v>
          </cell>
          <cell r="W9559">
            <v>5.516</v>
          </cell>
        </row>
        <row r="9560">
          <cell r="I9560" t="str">
            <v>稔禾溪至罗翁公路</v>
          </cell>
          <cell r="J9560" t="str">
            <v>1316F4312810006</v>
          </cell>
          <cell r="K9560" t="str">
            <v>乡镇通三级（路面宽7米）及以上农村公路</v>
          </cell>
          <cell r="L9560" t="str">
            <v>二类地区</v>
          </cell>
          <cell r="M9560" t="str">
            <v>省级贫困县</v>
          </cell>
          <cell r="N9560" t="str">
            <v>改扩建</v>
          </cell>
          <cell r="O9560" t="str">
            <v>熟坪乡</v>
          </cell>
          <cell r="P9560" t="str">
            <v>四级公路</v>
          </cell>
          <cell r="Q9560" t="str">
            <v>三级公路</v>
          </cell>
          <cell r="T9560" t="str">
            <v>X159431281</v>
          </cell>
          <cell r="U9560">
            <v>0</v>
          </cell>
          <cell r="V9560">
            <v>13.43</v>
          </cell>
          <cell r="W9560">
            <v>13.43</v>
          </cell>
        </row>
        <row r="9561">
          <cell r="I9561" t="str">
            <v>S322省道至黄岩连接路</v>
          </cell>
          <cell r="J9561" t="str">
            <v>131302F4312020001</v>
          </cell>
          <cell r="K9561" t="str">
            <v>通景公路</v>
          </cell>
          <cell r="L9561" t="str">
            <v>二类地区</v>
          </cell>
          <cell r="M9561" t="str">
            <v>省级贫困县</v>
          </cell>
          <cell r="N9561" t="str">
            <v>新建</v>
          </cell>
          <cell r="O9561" t="str">
            <v>黄岩旅游区</v>
          </cell>
          <cell r="R9561" t="str">
            <v>0</v>
          </cell>
          <cell r="S9561" t="str">
            <v>6</v>
          </cell>
          <cell r="T9561" t="str">
            <v>无</v>
          </cell>
          <cell r="U9561">
            <v>0</v>
          </cell>
          <cell r="V9561">
            <v>12</v>
          </cell>
          <cell r="W9561">
            <v>12</v>
          </cell>
        </row>
        <row r="9562">
          <cell r="I9562" t="str">
            <v>佳麓山庄连接路</v>
          </cell>
          <cell r="J9562" t="str">
            <v>131302F4312020002</v>
          </cell>
          <cell r="K9562" t="str">
            <v>通景公路</v>
          </cell>
          <cell r="L9562" t="str">
            <v>二类地区</v>
          </cell>
          <cell r="M9562" t="str">
            <v>省级贫困县</v>
          </cell>
          <cell r="O9562" t="str">
            <v>佳麓山庄</v>
          </cell>
          <cell r="R9562" t="str">
            <v>4.5</v>
          </cell>
          <cell r="S9562" t="str">
            <v>6</v>
          </cell>
          <cell r="T9562" t="str">
            <v>C038431202</v>
          </cell>
          <cell r="U9562">
            <v>0</v>
          </cell>
          <cell r="V9562">
            <v>2.2559999999999998</v>
          </cell>
          <cell r="W9562">
            <v>2.2559999999999998</v>
          </cell>
        </row>
        <row r="9563">
          <cell r="I9563" t="str">
            <v>南家坪至大坪村连接路</v>
          </cell>
          <cell r="J9563" t="str">
            <v>Y020431202</v>
          </cell>
          <cell r="K9563" t="str">
            <v>通景公路</v>
          </cell>
          <cell r="L9563" t="str">
            <v>二类地区</v>
          </cell>
          <cell r="M9563" t="str">
            <v>省级贫困县</v>
          </cell>
          <cell r="N9563" t="str">
            <v>升级改造（提质改造）</v>
          </cell>
          <cell r="O9563" t="str">
            <v>大坪原始森林</v>
          </cell>
          <cell r="R9563" t="str">
            <v>5</v>
          </cell>
          <cell r="S9563" t="str">
            <v>6</v>
          </cell>
          <cell r="T9563" t="str">
            <v>Y020431202</v>
          </cell>
          <cell r="U9563">
            <v>0</v>
          </cell>
          <cell r="V9563">
            <v>5.4050000000000002</v>
          </cell>
          <cell r="W9563">
            <v>5.4050000000000002</v>
          </cell>
        </row>
        <row r="9564">
          <cell r="I9564" t="str">
            <v>山下花海快乐谷景区连接路</v>
          </cell>
          <cell r="J9564" t="str">
            <v>131302F4312020003</v>
          </cell>
          <cell r="K9564" t="str">
            <v>通景公路</v>
          </cell>
          <cell r="L9564" t="str">
            <v>二类地区</v>
          </cell>
          <cell r="M9564" t="str">
            <v>省级贫困县</v>
          </cell>
          <cell r="O9564" t="str">
            <v>山下花海快乐谷景区</v>
          </cell>
          <cell r="R9564" t="str">
            <v>6</v>
          </cell>
          <cell r="S9564" t="str">
            <v>6.5</v>
          </cell>
          <cell r="T9564" t="str">
            <v>Y002431202</v>
          </cell>
          <cell r="U9564">
            <v>0</v>
          </cell>
          <cell r="V9564">
            <v>5.2569999999999997</v>
          </cell>
          <cell r="W9564">
            <v>5.2569999999999997</v>
          </cell>
        </row>
        <row r="9565">
          <cell r="I9565" t="str">
            <v>黄溪古村旅游公路</v>
          </cell>
          <cell r="J9565" t="str">
            <v>131301F4312210001</v>
          </cell>
          <cell r="K9565" t="str">
            <v>通景公路</v>
          </cell>
          <cell r="L9565" t="str">
            <v>一类地区</v>
          </cell>
          <cell r="M9565" t="str">
            <v>国家贫困县</v>
          </cell>
          <cell r="N9565" t="str">
            <v>升级改造（提质改造）</v>
          </cell>
          <cell r="O9565" t="str">
            <v>黄溪古村</v>
          </cell>
          <cell r="R9565" t="str">
            <v>3.5</v>
          </cell>
          <cell r="S9565" t="str">
            <v>6</v>
          </cell>
          <cell r="T9565" t="str">
            <v>X109431221</v>
          </cell>
          <cell r="U9565">
            <v>0</v>
          </cell>
          <cell r="V9565">
            <v>4.97</v>
          </cell>
          <cell r="W9565">
            <v>4.97</v>
          </cell>
        </row>
        <row r="9566">
          <cell r="I9566" t="str">
            <v>小竹旅游公路</v>
          </cell>
          <cell r="J9566" t="str">
            <v>131301F4312210003</v>
          </cell>
          <cell r="K9566" t="str">
            <v>通景公路</v>
          </cell>
          <cell r="L9566" t="str">
            <v>一类地区</v>
          </cell>
          <cell r="M9566" t="str">
            <v>国家贫困县</v>
          </cell>
          <cell r="N9566" t="str">
            <v>新建</v>
          </cell>
          <cell r="O9566" t="str">
            <v>黄溪风景区</v>
          </cell>
          <cell r="R9566" t="str">
            <v>3.5</v>
          </cell>
          <cell r="S9566" t="str">
            <v>6.5</v>
          </cell>
          <cell r="T9566" t="str">
            <v>LY02431221</v>
          </cell>
          <cell r="U9566">
            <v>0</v>
          </cell>
          <cell r="V9566">
            <v>9</v>
          </cell>
          <cell r="W9566">
            <v>9</v>
          </cell>
        </row>
        <row r="9567">
          <cell r="I9567" t="str">
            <v>石宝至江坪旅游公路</v>
          </cell>
          <cell r="J9567" t="str">
            <v>131301F4312210004</v>
          </cell>
          <cell r="K9567" t="str">
            <v>通景公路</v>
          </cell>
          <cell r="L9567" t="str">
            <v>一类地区</v>
          </cell>
          <cell r="M9567" t="str">
            <v>国家贫困县</v>
          </cell>
          <cell r="N9567" t="str">
            <v>新建</v>
          </cell>
          <cell r="O9567" t="str">
            <v>江坪古村</v>
          </cell>
          <cell r="R9567" t="str">
            <v>3.5</v>
          </cell>
          <cell r="S9567" t="str">
            <v>6</v>
          </cell>
          <cell r="T9567" t="str">
            <v>LY03431221</v>
          </cell>
          <cell r="U9567">
            <v>0</v>
          </cell>
          <cell r="V9567">
            <v>11</v>
          </cell>
          <cell r="W9567">
            <v>11</v>
          </cell>
        </row>
        <row r="9568">
          <cell r="I9568" t="str">
            <v>伊江庄园（中方县伊江农业综合开发有限公司）连接路</v>
          </cell>
          <cell r="J9568" t="str">
            <v>131302F4312210001</v>
          </cell>
          <cell r="K9568" t="str">
            <v>通景公路</v>
          </cell>
          <cell r="L9568" t="str">
            <v>一类地区</v>
          </cell>
          <cell r="M9568" t="str">
            <v>国家贫困县</v>
          </cell>
          <cell r="O9568" t="str">
            <v>伊江庄园</v>
          </cell>
          <cell r="R9568" t="str">
            <v>4.5</v>
          </cell>
          <cell r="S9568" t="str">
            <v>6</v>
          </cell>
          <cell r="T9568" t="str">
            <v>X003431221</v>
          </cell>
          <cell r="U9568">
            <v>2.1</v>
          </cell>
          <cell r="V9568">
            <v>5.62</v>
          </cell>
          <cell r="W9568">
            <v>3.52</v>
          </cell>
        </row>
        <row r="9569">
          <cell r="I9569" t="str">
            <v>Y415沅陵至刘家溪连接路</v>
          </cell>
          <cell r="J9569" t="str">
            <v>131301F4312220001</v>
          </cell>
          <cell r="K9569" t="str">
            <v>通景公路</v>
          </cell>
          <cell r="L9569" t="str">
            <v>一类地区</v>
          </cell>
          <cell r="M9569" t="str">
            <v>国家贫困县</v>
          </cell>
          <cell r="N9569" t="str">
            <v>升级改造（提质改造）</v>
          </cell>
          <cell r="O9569" t="str">
            <v>凤滩景区</v>
          </cell>
          <cell r="R9569" t="str">
            <v>4.5</v>
          </cell>
          <cell r="S9569" t="str">
            <v>6</v>
          </cell>
          <cell r="T9569" t="str">
            <v>Y415431222</v>
          </cell>
          <cell r="U9569">
            <v>0</v>
          </cell>
          <cell r="V9569">
            <v>28.811</v>
          </cell>
          <cell r="W9569">
            <v>28.811</v>
          </cell>
        </row>
        <row r="9570">
          <cell r="I9570" t="str">
            <v>辰州坪至辰龙关连接路</v>
          </cell>
          <cell r="J9570" t="str">
            <v>131302F4312220001</v>
          </cell>
          <cell r="K9570" t="str">
            <v>通景公路</v>
          </cell>
          <cell r="L9570" t="str">
            <v>一类地区</v>
          </cell>
          <cell r="M9570" t="str">
            <v>国家贫困县</v>
          </cell>
          <cell r="N9570" t="str">
            <v>新建</v>
          </cell>
          <cell r="O9570" t="str">
            <v>辰龙关旅游度假区</v>
          </cell>
          <cell r="R9570" t="str">
            <v>3.5</v>
          </cell>
          <cell r="S9570" t="str">
            <v>6</v>
          </cell>
          <cell r="T9570" t="str">
            <v>C630431222</v>
          </cell>
          <cell r="U9570">
            <v>0</v>
          </cell>
          <cell r="V9570">
            <v>5</v>
          </cell>
          <cell r="W9570">
            <v>5</v>
          </cell>
        </row>
        <row r="9571">
          <cell r="I9571" t="str">
            <v>C999七甲坪镇拖舟村连接路</v>
          </cell>
          <cell r="J9571" t="str">
            <v>131302F4312220010</v>
          </cell>
          <cell r="K9571" t="str">
            <v>通景公路</v>
          </cell>
          <cell r="L9571" t="str">
            <v>一类地区</v>
          </cell>
          <cell r="M9571" t="str">
            <v>国家贫困县</v>
          </cell>
          <cell r="N9571" t="str">
            <v>升级改造（提质改造）</v>
          </cell>
          <cell r="O9571" t="str">
            <v>七甲坪镇拖舟村</v>
          </cell>
          <cell r="R9571" t="str">
            <v>3.5</v>
          </cell>
          <cell r="S9571" t="str">
            <v>6</v>
          </cell>
          <cell r="T9571" t="str">
            <v>C999431222</v>
          </cell>
          <cell r="U9571">
            <v>0</v>
          </cell>
          <cell r="V9571">
            <v>2.867</v>
          </cell>
          <cell r="W9571">
            <v>2.867</v>
          </cell>
        </row>
        <row r="9572">
          <cell r="I9572" t="str">
            <v>Y457枣子垭至金花殿村连接路</v>
          </cell>
          <cell r="J9572" t="str">
            <v>131302F4312220009</v>
          </cell>
          <cell r="K9572" t="str">
            <v>通景公路</v>
          </cell>
          <cell r="L9572" t="str">
            <v>一类地区</v>
          </cell>
          <cell r="M9572" t="str">
            <v>国家贫困县</v>
          </cell>
          <cell r="N9572" t="str">
            <v>升级改造（提质改造）</v>
          </cell>
          <cell r="O9572" t="str">
            <v>沅陵县凉水井镇金花殿村</v>
          </cell>
          <cell r="R9572" t="str">
            <v>4.5</v>
          </cell>
          <cell r="S9572" t="str">
            <v>6</v>
          </cell>
          <cell r="T9572" t="str">
            <v>Y457431222</v>
          </cell>
          <cell r="U9572">
            <v>0</v>
          </cell>
          <cell r="V9572">
            <v>10</v>
          </cell>
          <cell r="W9572">
            <v>10</v>
          </cell>
        </row>
        <row r="9573">
          <cell r="I9573" t="str">
            <v>C301胡家溪土家民俗文化风情古寨景区公路</v>
          </cell>
          <cell r="J9573" t="str">
            <v>131302F4312220002</v>
          </cell>
          <cell r="K9573" t="str">
            <v>通景公路</v>
          </cell>
          <cell r="L9573" t="str">
            <v>一类地区</v>
          </cell>
          <cell r="M9573" t="str">
            <v>国家贫困县</v>
          </cell>
          <cell r="N9573" t="str">
            <v>升级改造（提质改造）</v>
          </cell>
          <cell r="O9573" t="str">
            <v>胡家溪土家民俗文化风情古寨景区</v>
          </cell>
          <cell r="R9573" t="str">
            <v>3.5</v>
          </cell>
          <cell r="S9573" t="str">
            <v>6</v>
          </cell>
          <cell r="T9573" t="str">
            <v>C301431222</v>
          </cell>
          <cell r="U9573">
            <v>0</v>
          </cell>
          <cell r="V9573">
            <v>4.3630000000000004</v>
          </cell>
          <cell r="W9573">
            <v>4.3630000000000004</v>
          </cell>
        </row>
        <row r="9574">
          <cell r="I9574" t="str">
            <v>C524明溪口花桥-桃子垭公路</v>
          </cell>
          <cell r="J9574" t="str">
            <v>131302F4312220007</v>
          </cell>
          <cell r="K9574" t="str">
            <v>通景公路</v>
          </cell>
          <cell r="L9574" t="str">
            <v>一类地区</v>
          </cell>
          <cell r="M9574" t="str">
            <v>国家贫困县</v>
          </cell>
          <cell r="N9574" t="str">
            <v>升级改造（提质改造）</v>
          </cell>
          <cell r="O9574" t="str">
            <v>沅陵县明溪口镇胡家溪村</v>
          </cell>
          <cell r="R9574" t="str">
            <v>3.5</v>
          </cell>
          <cell r="S9574" t="str">
            <v>6</v>
          </cell>
          <cell r="T9574" t="str">
            <v>C524431222</v>
          </cell>
          <cell r="U9574">
            <v>0</v>
          </cell>
          <cell r="V9574">
            <v>5.4420000000000002</v>
          </cell>
          <cell r="W9574">
            <v>5.4420000000000002</v>
          </cell>
        </row>
        <row r="9575">
          <cell r="I9575" t="str">
            <v>Y458浪塘至曹家田公路</v>
          </cell>
          <cell r="J9575" t="str">
            <v>131302F4312220006</v>
          </cell>
          <cell r="K9575" t="str">
            <v>通景公路</v>
          </cell>
          <cell r="L9575" t="str">
            <v>一类地区</v>
          </cell>
          <cell r="M9575" t="str">
            <v>国家贫困县</v>
          </cell>
          <cell r="N9575" t="str">
            <v>升级改造（提质改造）</v>
          </cell>
          <cell r="O9575" t="str">
            <v>沅陵县明溪口镇浪潮村烧火岩</v>
          </cell>
          <cell r="R9575" t="str">
            <v>4.5</v>
          </cell>
          <cell r="S9575" t="str">
            <v>6</v>
          </cell>
          <cell r="T9575" t="str">
            <v>Y458431222</v>
          </cell>
          <cell r="U9575">
            <v>0</v>
          </cell>
          <cell r="V9575">
            <v>9.6739999999999995</v>
          </cell>
          <cell r="W9575">
            <v>9.6739999999999995</v>
          </cell>
        </row>
        <row r="9576">
          <cell r="I9576" t="str">
            <v>两汊溪至二酉山景区公路</v>
          </cell>
          <cell r="J9576" t="str">
            <v>131302F4312220003</v>
          </cell>
          <cell r="K9576" t="str">
            <v>通景公路</v>
          </cell>
          <cell r="L9576" t="str">
            <v>一类地区</v>
          </cell>
          <cell r="M9576" t="str">
            <v>国家贫困县</v>
          </cell>
          <cell r="N9576" t="str">
            <v>新建</v>
          </cell>
          <cell r="O9576" t="str">
            <v>二酉山景区</v>
          </cell>
          <cell r="R9576" t="str">
            <v>1</v>
          </cell>
          <cell r="S9576" t="str">
            <v>6</v>
          </cell>
          <cell r="T9576" t="str">
            <v>无</v>
          </cell>
          <cell r="U9576">
            <v>0</v>
          </cell>
          <cell r="V9576">
            <v>9</v>
          </cell>
          <cell r="W9576">
            <v>9</v>
          </cell>
        </row>
        <row r="9577">
          <cell r="I9577" t="str">
            <v>Y486清水坪-莲花池村连接路</v>
          </cell>
          <cell r="J9577" t="str">
            <v>131302F4312220008</v>
          </cell>
          <cell r="K9577" t="str">
            <v>通景公路</v>
          </cell>
          <cell r="L9577" t="str">
            <v>一类地区</v>
          </cell>
          <cell r="M9577" t="str">
            <v>国家贫困县</v>
          </cell>
          <cell r="N9577" t="str">
            <v>升级改造（提质改造）</v>
          </cell>
          <cell r="O9577" t="str">
            <v>沅陵县二酉苗族乡莲花池村</v>
          </cell>
          <cell r="R9577" t="str">
            <v>3.5</v>
          </cell>
          <cell r="S9577" t="str">
            <v>6</v>
          </cell>
          <cell r="T9577" t="str">
            <v>Y486431222</v>
          </cell>
          <cell r="U9577">
            <v>0</v>
          </cell>
          <cell r="V9577">
            <v>7.0010000000000003</v>
          </cell>
          <cell r="W9577">
            <v>7</v>
          </cell>
        </row>
        <row r="9578">
          <cell r="I9578" t="str">
            <v>晚晴庄园（沅陵县晚晴旅游有限公司）连接路</v>
          </cell>
          <cell r="J9578" t="str">
            <v>1313F4312220001</v>
          </cell>
          <cell r="K9578" t="str">
            <v>通景公路</v>
          </cell>
          <cell r="L9578" t="str">
            <v>一类地区</v>
          </cell>
          <cell r="M9578" t="str">
            <v>国家贫困县</v>
          </cell>
          <cell r="O9578" t="str">
            <v>晚晴庄园（沅陵县晚晴旅游有限公司）</v>
          </cell>
          <cell r="R9578" t="str">
            <v>4.5</v>
          </cell>
          <cell r="S9578" t="str">
            <v>6</v>
          </cell>
          <cell r="T9578" t="str">
            <v>X006431222</v>
          </cell>
          <cell r="U9578">
            <v>0</v>
          </cell>
          <cell r="V9578">
            <v>9.9789999999999992</v>
          </cell>
          <cell r="W9578">
            <v>9.9789999999999992</v>
          </cell>
        </row>
        <row r="9579">
          <cell r="I9579" t="str">
            <v>五强溪大别溪旅游景区连接路</v>
          </cell>
          <cell r="J9579" t="str">
            <v>131302F4312220013</v>
          </cell>
          <cell r="K9579" t="str">
            <v>通景公路</v>
          </cell>
          <cell r="L9579" t="str">
            <v>一类地区</v>
          </cell>
          <cell r="M9579" t="str">
            <v>国家贫困县</v>
          </cell>
          <cell r="O9579" t="str">
            <v>五强溪大别溪旅游景区</v>
          </cell>
          <cell r="R9579" t="str">
            <v>5.5</v>
          </cell>
          <cell r="S9579" t="str">
            <v>6</v>
          </cell>
          <cell r="T9579" t="str">
            <v>Y998431222</v>
          </cell>
          <cell r="U9579">
            <v>0</v>
          </cell>
          <cell r="V9579">
            <v>11.64</v>
          </cell>
          <cell r="W9579">
            <v>11.641999999999999</v>
          </cell>
        </row>
        <row r="9580">
          <cell r="I9580" t="str">
            <v>沅陵县荔溪乡明中村连接路</v>
          </cell>
          <cell r="J9580" t="str">
            <v>131302F4312220012</v>
          </cell>
          <cell r="K9580" t="str">
            <v>通景公路</v>
          </cell>
          <cell r="L9580" t="str">
            <v>一类地区</v>
          </cell>
          <cell r="M9580" t="str">
            <v>国家贫困县</v>
          </cell>
          <cell r="O9580" t="str">
            <v>沅陵县荔溪乡明中村</v>
          </cell>
          <cell r="R9580" t="str">
            <v>3.5</v>
          </cell>
          <cell r="S9580" t="str">
            <v>6</v>
          </cell>
          <cell r="T9580" t="str">
            <v>C185431222</v>
          </cell>
          <cell r="U9580">
            <v>0</v>
          </cell>
          <cell r="V9580">
            <v>2.41</v>
          </cell>
          <cell r="W9580">
            <v>2.4060000000000001</v>
          </cell>
        </row>
        <row r="9581">
          <cell r="I9581" t="str">
            <v>保树坪村通景公路</v>
          </cell>
          <cell r="J9581" t="str">
            <v>131302F4312230011</v>
          </cell>
          <cell r="K9581" t="str">
            <v>通景公路</v>
          </cell>
          <cell r="L9581" t="str">
            <v>一类地区</v>
          </cell>
          <cell r="M9581" t="str">
            <v>国家贫困县</v>
          </cell>
          <cell r="N9581" t="str">
            <v>升级改造（提质改造）</v>
          </cell>
          <cell r="O9581" t="str">
            <v>保树坪村传统村落</v>
          </cell>
          <cell r="R9581" t="str">
            <v>3.5</v>
          </cell>
          <cell r="S9581" t="str">
            <v>6(5)</v>
          </cell>
          <cell r="T9581" t="str">
            <v>C160431223</v>
          </cell>
          <cell r="U9581">
            <v>0</v>
          </cell>
          <cell r="V9581">
            <v>1.0669999999999999</v>
          </cell>
          <cell r="W9581">
            <v>1.0669999999999999</v>
          </cell>
        </row>
        <row r="9582">
          <cell r="I9582" t="str">
            <v>辰溪县罗子山罗峰村生态旅游路</v>
          </cell>
          <cell r="J9582" t="str">
            <v>131301F4312230001</v>
          </cell>
          <cell r="K9582" t="str">
            <v>通景公路</v>
          </cell>
          <cell r="L9582" t="str">
            <v>一类地区</v>
          </cell>
          <cell r="M9582" t="str">
            <v>国家贫困县</v>
          </cell>
          <cell r="N9582" t="str">
            <v>升级改造（提质改造）</v>
          </cell>
          <cell r="O9582" t="str">
            <v>罗子山景区</v>
          </cell>
          <cell r="R9582" t="str">
            <v>3.5</v>
          </cell>
          <cell r="S9582" t="str">
            <v>6</v>
          </cell>
          <cell r="T9582" t="str">
            <v>C299431223</v>
          </cell>
          <cell r="U9582">
            <v>0</v>
          </cell>
          <cell r="V9582">
            <v>13.12</v>
          </cell>
          <cell r="W9582">
            <v>13.12</v>
          </cell>
        </row>
        <row r="9583">
          <cell r="I9583" t="str">
            <v>辰溪县仙人界省级森林公园通景公路</v>
          </cell>
          <cell r="J9583" t="str">
            <v>131302F4312230012</v>
          </cell>
          <cell r="K9583" t="str">
            <v>通景公路</v>
          </cell>
          <cell r="L9583" t="str">
            <v>一类地区</v>
          </cell>
          <cell r="M9583" t="str">
            <v>国家贫困县</v>
          </cell>
          <cell r="N9583" t="str">
            <v>升级改造（提质改造）</v>
          </cell>
          <cell r="O9583" t="str">
            <v>辰溪县仙人界省级森林公园</v>
          </cell>
          <cell r="R9583" t="str">
            <v>4.5</v>
          </cell>
          <cell r="S9583" t="str">
            <v>6</v>
          </cell>
          <cell r="T9583" t="str">
            <v>Y653431223</v>
          </cell>
          <cell r="U9583">
            <v>0</v>
          </cell>
          <cell r="V9583">
            <v>9.5329999999999995</v>
          </cell>
          <cell r="W9583">
            <v>9.5329999999999995</v>
          </cell>
        </row>
        <row r="9584">
          <cell r="I9584" t="str">
            <v>辰溪县沅水沿江风光带公路建设项目</v>
          </cell>
          <cell r="J9584" t="str">
            <v>131301F4312230002</v>
          </cell>
          <cell r="K9584" t="str">
            <v>通景公路</v>
          </cell>
          <cell r="L9584" t="str">
            <v>一类地区</v>
          </cell>
          <cell r="M9584" t="str">
            <v>国家贫困县</v>
          </cell>
          <cell r="N9584" t="str">
            <v>升级改造（提质改造）</v>
          </cell>
          <cell r="O9584" t="str">
            <v>辰溪县沅水沿江风光带</v>
          </cell>
          <cell r="R9584" t="str">
            <v>3.5</v>
          </cell>
          <cell r="S9584" t="str">
            <v>6</v>
          </cell>
          <cell r="T9584" t="str">
            <v>无</v>
          </cell>
          <cell r="U9584">
            <v>0</v>
          </cell>
          <cell r="V9584">
            <v>21.69</v>
          </cell>
          <cell r="W9584">
            <v>21.69</v>
          </cell>
        </row>
        <row r="9585">
          <cell r="I9585" t="str">
            <v>大酉山通景公路-C127</v>
          </cell>
          <cell r="J9585" t="str">
            <v>131302F4312230014</v>
          </cell>
          <cell r="K9585" t="str">
            <v>通景公路</v>
          </cell>
          <cell r="L9585" t="str">
            <v>一类地区</v>
          </cell>
          <cell r="M9585" t="str">
            <v>国家贫困县</v>
          </cell>
          <cell r="N9585" t="str">
            <v>升级改造（提质改造）</v>
          </cell>
          <cell r="O9585" t="str">
            <v>大酉山景区</v>
          </cell>
          <cell r="R9585" t="str">
            <v>3.5</v>
          </cell>
          <cell r="S9585" t="str">
            <v>6</v>
          </cell>
          <cell r="T9585" t="str">
            <v>C127431223</v>
          </cell>
          <cell r="U9585">
            <v>0</v>
          </cell>
          <cell r="V9585">
            <v>3.2370000000000001</v>
          </cell>
          <cell r="W9585">
            <v>3.2370000000000001</v>
          </cell>
        </row>
        <row r="9586">
          <cell r="I9586" t="str">
            <v>当峰村通景公路</v>
          </cell>
          <cell r="J9586" t="str">
            <v>131302F4312230008</v>
          </cell>
          <cell r="K9586" t="str">
            <v>通景公路</v>
          </cell>
          <cell r="L9586" t="str">
            <v>一类地区</v>
          </cell>
          <cell r="M9586" t="str">
            <v>国家贫困县</v>
          </cell>
          <cell r="N9586" t="str">
            <v>升级改造（提质改造）</v>
          </cell>
          <cell r="O9586" t="str">
            <v>当峰村传统村落</v>
          </cell>
          <cell r="R9586" t="str">
            <v>4</v>
          </cell>
          <cell r="S9586" t="str">
            <v>6</v>
          </cell>
          <cell r="T9586" t="str">
            <v>C157431223</v>
          </cell>
          <cell r="U9586">
            <v>0</v>
          </cell>
          <cell r="V9586">
            <v>1.0580000000000001</v>
          </cell>
          <cell r="W9586">
            <v>1.0580000000000001</v>
          </cell>
        </row>
        <row r="9587">
          <cell r="I9587" t="str">
            <v>光明堂村通景公路</v>
          </cell>
          <cell r="J9587" t="str">
            <v>131302F4312230005</v>
          </cell>
          <cell r="K9587" t="str">
            <v>通景公路</v>
          </cell>
          <cell r="L9587" t="str">
            <v>一类地区</v>
          </cell>
          <cell r="M9587" t="str">
            <v>国家贫困县</v>
          </cell>
          <cell r="N9587" t="str">
            <v>升级改造（提质改造）</v>
          </cell>
          <cell r="O9587" t="str">
            <v>光明堂村传统村落</v>
          </cell>
          <cell r="R9587" t="str">
            <v>4.5</v>
          </cell>
          <cell r="S9587" t="str">
            <v>6</v>
          </cell>
          <cell r="T9587" t="str">
            <v>Y648431223</v>
          </cell>
          <cell r="U9587">
            <v>0</v>
          </cell>
          <cell r="V9587">
            <v>3.92</v>
          </cell>
          <cell r="W9587">
            <v>3.92</v>
          </cell>
        </row>
        <row r="9588">
          <cell r="I9588" t="str">
            <v>怀化市辰溪县修溪镇神洞溪村连接路</v>
          </cell>
          <cell r="J9588" t="str">
            <v>131302F4312230021</v>
          </cell>
          <cell r="K9588" t="str">
            <v>通景公路</v>
          </cell>
          <cell r="L9588" t="str">
            <v>一类地区</v>
          </cell>
          <cell r="M9588" t="str">
            <v>国家贫困县</v>
          </cell>
          <cell r="O9588" t="str">
            <v>神洞溪村传统村落</v>
          </cell>
          <cell r="R9588" t="str">
            <v>3.5</v>
          </cell>
          <cell r="S9588" t="str">
            <v>6</v>
          </cell>
          <cell r="T9588" t="str">
            <v>C018431223</v>
          </cell>
          <cell r="U9588">
            <v>0</v>
          </cell>
          <cell r="V9588">
            <v>3.0630000000000002</v>
          </cell>
          <cell r="W9588">
            <v>3.0630000000000002</v>
          </cell>
        </row>
        <row r="9589">
          <cell r="I9589" t="str">
            <v>纪岩村通景公路</v>
          </cell>
          <cell r="J9589" t="str">
            <v>131302F4312230006</v>
          </cell>
          <cell r="K9589" t="str">
            <v>通景公路</v>
          </cell>
          <cell r="L9589" t="str">
            <v>一类地区</v>
          </cell>
          <cell r="M9589" t="str">
            <v>国家贫困县</v>
          </cell>
          <cell r="N9589" t="str">
            <v>升级改造（提质改造）</v>
          </cell>
          <cell r="O9589" t="str">
            <v>纪岩村传统村落</v>
          </cell>
          <cell r="R9589" t="str">
            <v>4</v>
          </cell>
          <cell r="S9589" t="str">
            <v>6</v>
          </cell>
          <cell r="T9589" t="str">
            <v>C136431223</v>
          </cell>
          <cell r="U9589">
            <v>0</v>
          </cell>
          <cell r="V9589">
            <v>3.863</v>
          </cell>
          <cell r="W9589">
            <v>3.863</v>
          </cell>
        </row>
        <row r="9590">
          <cell r="I9590" t="str">
            <v>雷家坡村通景公路</v>
          </cell>
          <cell r="J9590" t="str">
            <v>131302F4312230004</v>
          </cell>
          <cell r="K9590" t="str">
            <v>通景公路</v>
          </cell>
          <cell r="L9590" t="str">
            <v>一类地区</v>
          </cell>
          <cell r="M9590" t="str">
            <v>国家贫困县</v>
          </cell>
          <cell r="N9590" t="str">
            <v>升级改造（提质改造）</v>
          </cell>
          <cell r="O9590" t="str">
            <v>雷家坡村传统村落</v>
          </cell>
          <cell r="R9590" t="str">
            <v>4</v>
          </cell>
          <cell r="S9590" t="str">
            <v>6</v>
          </cell>
          <cell r="T9590" t="str">
            <v>C066431223</v>
          </cell>
          <cell r="U9590">
            <v>0</v>
          </cell>
          <cell r="V9590">
            <v>5.4</v>
          </cell>
          <cell r="W9590">
            <v>5.4</v>
          </cell>
        </row>
        <row r="9591">
          <cell r="I9591" t="str">
            <v>刘家垅村通景公路</v>
          </cell>
          <cell r="J9591" t="str">
            <v>131302F4312230007</v>
          </cell>
          <cell r="K9591" t="str">
            <v>通景公路</v>
          </cell>
          <cell r="L9591" t="str">
            <v>一类地区</v>
          </cell>
          <cell r="M9591" t="str">
            <v>国家贫困县</v>
          </cell>
          <cell r="N9591" t="str">
            <v>升级改造（提质改造）</v>
          </cell>
          <cell r="O9591" t="str">
            <v>刘家垅村传统村落</v>
          </cell>
          <cell r="R9591" t="str">
            <v>4</v>
          </cell>
          <cell r="S9591" t="str">
            <v>6</v>
          </cell>
          <cell r="T9591" t="str">
            <v>Y630431223</v>
          </cell>
          <cell r="U9591">
            <v>0</v>
          </cell>
          <cell r="V9591">
            <v>8.7620000000000005</v>
          </cell>
          <cell r="W9591">
            <v>8.7620000000000005</v>
          </cell>
        </row>
        <row r="9592">
          <cell r="I9592" t="str">
            <v>罗子山旅游公路(黑水洞至桐木坡)</v>
          </cell>
          <cell r="J9592" t="str">
            <v>131302F4312230016</v>
          </cell>
          <cell r="K9592" t="str">
            <v>通景公路</v>
          </cell>
          <cell r="L9592" t="str">
            <v>一类地区</v>
          </cell>
          <cell r="M9592" t="str">
            <v>国家贫困县</v>
          </cell>
          <cell r="N9592" t="str">
            <v>升级改造（提质改造）</v>
          </cell>
          <cell r="O9592" t="str">
            <v>罗子山景区</v>
          </cell>
          <cell r="R9592" t="str">
            <v>3.5</v>
          </cell>
          <cell r="S9592" t="str">
            <v>6</v>
          </cell>
          <cell r="T9592" t="str">
            <v>Y630431223</v>
          </cell>
          <cell r="U9592">
            <v>7.7619999999999996</v>
          </cell>
          <cell r="V9592">
            <v>11.965</v>
          </cell>
          <cell r="W9592">
            <v>4.2030000000000003</v>
          </cell>
        </row>
        <row r="9593">
          <cell r="I9593" t="str">
            <v>罗子山旅游公路(水库至黑水洞)</v>
          </cell>
          <cell r="J9593" t="str">
            <v>131302F4312230015</v>
          </cell>
          <cell r="K9593" t="str">
            <v>通景公路</v>
          </cell>
          <cell r="L9593" t="str">
            <v>一类地区</v>
          </cell>
          <cell r="M9593" t="str">
            <v>国家贫困县</v>
          </cell>
          <cell r="N9593" t="str">
            <v>升级改造（提质改造）</v>
          </cell>
          <cell r="O9593" t="str">
            <v>罗子山景区</v>
          </cell>
          <cell r="R9593" t="str">
            <v>3.5</v>
          </cell>
          <cell r="S9593" t="str">
            <v>6</v>
          </cell>
          <cell r="T9593" t="str">
            <v>Y670431223</v>
          </cell>
          <cell r="U9593">
            <v>0</v>
          </cell>
          <cell r="V9593">
            <v>3.3119999999999998</v>
          </cell>
          <cell r="W9593">
            <v>3.3119999999999998</v>
          </cell>
        </row>
        <row r="9594">
          <cell r="I9594" t="str">
            <v>罗子山旅游公路（黑水洞-罗峰村部）</v>
          </cell>
          <cell r="J9594" t="str">
            <v>131302F4312230018</v>
          </cell>
          <cell r="K9594" t="str">
            <v>通景公路</v>
          </cell>
          <cell r="L9594" t="str">
            <v>一类地区</v>
          </cell>
          <cell r="M9594" t="str">
            <v>国家贫困县</v>
          </cell>
          <cell r="N9594" t="str">
            <v>其他</v>
          </cell>
          <cell r="O9594" t="str">
            <v>罗子山景区</v>
          </cell>
          <cell r="R9594" t="str">
            <v>3</v>
          </cell>
          <cell r="S9594" t="str">
            <v>6</v>
          </cell>
          <cell r="T9594" t="str">
            <v>无</v>
          </cell>
          <cell r="U9594">
            <v>0</v>
          </cell>
          <cell r="V9594">
            <v>4.282</v>
          </cell>
          <cell r="W9594">
            <v>4.282</v>
          </cell>
        </row>
        <row r="9595">
          <cell r="I9595" t="str">
            <v>罗子山旅游公路（刘家垅村-羊丘梯田）</v>
          </cell>
          <cell r="J9595" t="str">
            <v>131302F4312230019</v>
          </cell>
          <cell r="K9595" t="str">
            <v>通景公路</v>
          </cell>
          <cell r="L9595" t="str">
            <v>一类地区</v>
          </cell>
          <cell r="M9595" t="str">
            <v>国家贫困县</v>
          </cell>
          <cell r="N9595" t="str">
            <v>新建</v>
          </cell>
          <cell r="O9595" t="str">
            <v>罗子山景区</v>
          </cell>
          <cell r="R9595" t="str">
            <v>3.5</v>
          </cell>
          <cell r="S9595" t="str">
            <v>6</v>
          </cell>
          <cell r="T9595" t="str">
            <v>无</v>
          </cell>
          <cell r="U9595">
            <v>0</v>
          </cell>
          <cell r="V9595">
            <v>6.617</v>
          </cell>
          <cell r="W9595">
            <v>6.617</v>
          </cell>
        </row>
        <row r="9596">
          <cell r="I9596" t="str">
            <v>罗子山旅游公路（水库-桐木坡）</v>
          </cell>
          <cell r="J9596" t="str">
            <v>131302F4312230017</v>
          </cell>
          <cell r="K9596" t="str">
            <v>通景公路</v>
          </cell>
          <cell r="L9596" t="str">
            <v>一类地区</v>
          </cell>
          <cell r="M9596" t="str">
            <v>国家贫困县</v>
          </cell>
          <cell r="N9596" t="str">
            <v>新建</v>
          </cell>
          <cell r="O9596" t="str">
            <v>罗子山景区</v>
          </cell>
          <cell r="R9596" t="str">
            <v>3.5</v>
          </cell>
          <cell r="S9596" t="str">
            <v>6</v>
          </cell>
          <cell r="T9596" t="str">
            <v>无</v>
          </cell>
          <cell r="U9596">
            <v>0</v>
          </cell>
          <cell r="V9596">
            <v>4.2699999999999996</v>
          </cell>
          <cell r="W9596">
            <v>4.2699999999999996</v>
          </cell>
        </row>
        <row r="9597">
          <cell r="I9597" t="str">
            <v>五保田村连接路</v>
          </cell>
          <cell r="J9597" t="str">
            <v>131302F4312230020</v>
          </cell>
          <cell r="K9597" t="str">
            <v>通景公路</v>
          </cell>
          <cell r="L9597" t="str">
            <v>一类地区</v>
          </cell>
          <cell r="M9597" t="str">
            <v>国家贫困县</v>
          </cell>
          <cell r="O9597" t="str">
            <v>五保田村历史文化名村</v>
          </cell>
          <cell r="R9597" t="str">
            <v>4.5</v>
          </cell>
          <cell r="S9597" t="str">
            <v>6</v>
          </cell>
          <cell r="T9597" t="str">
            <v>Y636431223</v>
          </cell>
          <cell r="U9597">
            <v>0</v>
          </cell>
          <cell r="V9597">
            <v>10.089</v>
          </cell>
          <cell r="W9597">
            <v>10.089</v>
          </cell>
        </row>
        <row r="9598">
          <cell r="I9598" t="str">
            <v>大江口镇雄狮山飞水洞景区连接路</v>
          </cell>
          <cell r="J9598" t="str">
            <v>131302F4312240003</v>
          </cell>
          <cell r="K9598" t="str">
            <v>通景公路</v>
          </cell>
          <cell r="L9598" t="str">
            <v>一类地区</v>
          </cell>
          <cell r="M9598" t="str">
            <v>国家贫困县</v>
          </cell>
          <cell r="O9598" t="str">
            <v>大江口镇雄狮山飞水洞景区</v>
          </cell>
          <cell r="R9598" t="str">
            <v>3.5</v>
          </cell>
          <cell r="S9598" t="str">
            <v>6</v>
          </cell>
          <cell r="T9598" t="str">
            <v>YA92431224</v>
          </cell>
          <cell r="U9598">
            <v>4.5140000000000002</v>
          </cell>
          <cell r="V9598">
            <v>13.423999999999999</v>
          </cell>
          <cell r="W9598">
            <v>8.91</v>
          </cell>
        </row>
        <row r="9599">
          <cell r="I9599" t="str">
            <v>飞水洞景区集散公路</v>
          </cell>
          <cell r="J9599" t="str">
            <v>131301F4312240003</v>
          </cell>
          <cell r="K9599" t="str">
            <v>通景公路</v>
          </cell>
          <cell r="L9599" t="str">
            <v>一类地区</v>
          </cell>
          <cell r="M9599" t="str">
            <v>国家贫困县</v>
          </cell>
          <cell r="N9599" t="str">
            <v>升级改造（提质改造）</v>
          </cell>
          <cell r="O9599" t="str">
            <v>飞水洞景区</v>
          </cell>
          <cell r="R9599" t="str">
            <v>4.5</v>
          </cell>
          <cell r="S9599" t="str">
            <v>6</v>
          </cell>
          <cell r="T9599" t="str">
            <v>Y001431224</v>
          </cell>
          <cell r="U9599">
            <v>0</v>
          </cell>
          <cell r="V9599">
            <v>12.2</v>
          </cell>
          <cell r="W9599">
            <v>12.2</v>
          </cell>
        </row>
        <row r="9600">
          <cell r="I9600" t="str">
            <v>高铁站至松林大桥连接路</v>
          </cell>
          <cell r="J9600" t="str">
            <v>13130201F4312240003</v>
          </cell>
          <cell r="K9600" t="str">
            <v>通景公路</v>
          </cell>
          <cell r="L9600" t="str">
            <v>一类地区</v>
          </cell>
          <cell r="M9600" t="str">
            <v>国家贫困县</v>
          </cell>
          <cell r="N9600" t="str">
            <v>升级改造（提质改造）</v>
          </cell>
          <cell r="O9600" t="str">
            <v>北斗溪特色文旅小镇女儿洞景区</v>
          </cell>
          <cell r="R9600" t="str">
            <v>3.5</v>
          </cell>
          <cell r="S9600" t="str">
            <v>6</v>
          </cell>
          <cell r="T9600" t="str">
            <v>C258431224</v>
          </cell>
          <cell r="U9600">
            <v>0</v>
          </cell>
          <cell r="V9600">
            <v>5.5</v>
          </cell>
          <cell r="W9600">
            <v>5.5</v>
          </cell>
        </row>
        <row r="9601">
          <cell r="I9601" t="str">
            <v>葛竹坪至虎形山旅游公路</v>
          </cell>
          <cell r="J9601" t="str">
            <v>131301F4312240002</v>
          </cell>
          <cell r="K9601" t="str">
            <v>通景公路</v>
          </cell>
          <cell r="L9601" t="str">
            <v>一类地区</v>
          </cell>
          <cell r="M9601" t="str">
            <v>国家贫困县</v>
          </cell>
          <cell r="N9601" t="str">
            <v>升级改造（提质改造）</v>
          </cell>
          <cell r="O9601" t="str">
            <v>虎形山景区</v>
          </cell>
          <cell r="R9601" t="str">
            <v>5</v>
          </cell>
          <cell r="S9601" t="str">
            <v>6</v>
          </cell>
          <cell r="T9601" t="str">
            <v>Y526431224</v>
          </cell>
          <cell r="U9601">
            <v>0</v>
          </cell>
          <cell r="V9601">
            <v>12.159000000000001</v>
          </cell>
          <cell r="W9601">
            <v>12.159000000000001</v>
          </cell>
        </row>
        <row r="9602">
          <cell r="I9602" t="str">
            <v>栗山至红岭龙瑶通景路</v>
          </cell>
          <cell r="J9602" t="str">
            <v>131301F4312240011</v>
          </cell>
          <cell r="K9602" t="str">
            <v>通景公路</v>
          </cell>
          <cell r="L9602" t="str">
            <v>一类地区</v>
          </cell>
          <cell r="M9602" t="str">
            <v>国家贫困县</v>
          </cell>
          <cell r="N9602" t="str">
            <v>升级改造（提质改造）</v>
          </cell>
          <cell r="O9602" t="str">
            <v>龙瑶幽谷景区</v>
          </cell>
          <cell r="R9602" t="str">
            <v>3.5</v>
          </cell>
          <cell r="S9602" t="str">
            <v>6</v>
          </cell>
          <cell r="T9602" t="str">
            <v>Y573431224</v>
          </cell>
          <cell r="U9602">
            <v>0</v>
          </cell>
          <cell r="V9602">
            <v>11.227</v>
          </cell>
          <cell r="W9602">
            <v>11.227</v>
          </cell>
        </row>
        <row r="9603">
          <cell r="I9603" t="str">
            <v>龙庄湾刘家湖水利景区集散公路</v>
          </cell>
          <cell r="J9603" t="str">
            <v>131301F4312240008</v>
          </cell>
          <cell r="K9603" t="str">
            <v>通景公路</v>
          </cell>
          <cell r="L9603" t="str">
            <v>一类地区</v>
          </cell>
          <cell r="M9603" t="str">
            <v>国家贫困县</v>
          </cell>
          <cell r="N9603" t="str">
            <v>升级改造（提质改造）</v>
          </cell>
          <cell r="O9603" t="str">
            <v>龙庄湾刘家湖水利景区</v>
          </cell>
          <cell r="R9603" t="str">
            <v>4.5</v>
          </cell>
          <cell r="S9603" t="str">
            <v>6</v>
          </cell>
          <cell r="T9603" t="str">
            <v>Y531431224</v>
          </cell>
          <cell r="U9603">
            <v>0</v>
          </cell>
          <cell r="V9603">
            <v>21.582999999999998</v>
          </cell>
          <cell r="W9603">
            <v>21.582999999999998</v>
          </cell>
        </row>
        <row r="9604">
          <cell r="I9604" t="str">
            <v>山背花瑶梯田景区连接路（高铁南站至山背景区索道段）</v>
          </cell>
          <cell r="J9604" t="str">
            <v>131302F4312240001</v>
          </cell>
          <cell r="K9604" t="str">
            <v>通景公路</v>
          </cell>
          <cell r="L9604" t="str">
            <v>一类地区</v>
          </cell>
          <cell r="M9604" t="str">
            <v>国家贫困县</v>
          </cell>
          <cell r="N9604" t="str">
            <v>新建</v>
          </cell>
          <cell r="O9604" t="str">
            <v>山背花瑶梯田景区</v>
          </cell>
          <cell r="R9604" t="str">
            <v>0</v>
          </cell>
          <cell r="S9604" t="str">
            <v>7</v>
          </cell>
          <cell r="T9604" t="str">
            <v>无</v>
          </cell>
          <cell r="U9604">
            <v>0</v>
          </cell>
          <cell r="V9604">
            <v>2.5</v>
          </cell>
          <cell r="W9604">
            <v>2.5</v>
          </cell>
        </row>
        <row r="9605">
          <cell r="I9605" t="str">
            <v>思蒙湿地公园旅游公路（黄家庄至白竹坡段）</v>
          </cell>
          <cell r="J9605" t="str">
            <v>13130201F4312240006</v>
          </cell>
          <cell r="K9605" t="str">
            <v>通景公路</v>
          </cell>
          <cell r="L9605" t="str">
            <v>一类地区</v>
          </cell>
          <cell r="M9605" t="str">
            <v>国家贫困县</v>
          </cell>
          <cell r="N9605" t="str">
            <v>升级改造（提质改造）</v>
          </cell>
          <cell r="O9605" t="str">
            <v>思蒙湿地公园</v>
          </cell>
          <cell r="S9605" t="str">
            <v>6</v>
          </cell>
          <cell r="T9605" t="str">
            <v>Y540431224</v>
          </cell>
          <cell r="U9605">
            <v>0</v>
          </cell>
          <cell r="V9605">
            <v>13</v>
          </cell>
          <cell r="W9605">
            <v>13</v>
          </cell>
        </row>
        <row r="9606">
          <cell r="I9606" t="str">
            <v>中都至新化县奉家古桃花源景区集散公路</v>
          </cell>
          <cell r="J9606" t="str">
            <v>131301F4312240004</v>
          </cell>
          <cell r="K9606" t="str">
            <v>通景公路</v>
          </cell>
          <cell r="L9606" t="str">
            <v>一类地区</v>
          </cell>
          <cell r="M9606" t="str">
            <v>国家贫困县</v>
          </cell>
          <cell r="N9606" t="str">
            <v>升级改造（提质改造）</v>
          </cell>
          <cell r="O9606" t="str">
            <v>奉家古桃花源景区</v>
          </cell>
          <cell r="R9606" t="str">
            <v>4.5</v>
          </cell>
          <cell r="S9606" t="str">
            <v>6</v>
          </cell>
          <cell r="T9606" t="str">
            <v>Y551431224</v>
          </cell>
          <cell r="U9606">
            <v>0</v>
          </cell>
          <cell r="V9606">
            <v>10.013999999999999</v>
          </cell>
          <cell r="W9606">
            <v>10.013999999999999</v>
          </cell>
        </row>
        <row r="9607">
          <cell r="I9607" t="str">
            <v>溆浦县穿岩山景区通景路（二期）</v>
          </cell>
          <cell r="J9607" t="str">
            <v>13130201F4312240007</v>
          </cell>
          <cell r="K9607" t="str">
            <v>通景公路</v>
          </cell>
          <cell r="L9607" t="str">
            <v>一类地区</v>
          </cell>
          <cell r="M9607" t="str">
            <v>国家贫困县</v>
          </cell>
          <cell r="N9607" t="str">
            <v>升级改造（提质改造）</v>
          </cell>
          <cell r="O9607" t="str">
            <v>穿岩山景区</v>
          </cell>
          <cell r="S9607" t="str">
            <v>6</v>
          </cell>
          <cell r="T9607" t="str">
            <v>V789431224</v>
          </cell>
          <cell r="U9607">
            <v>0</v>
          </cell>
          <cell r="V9607">
            <v>11.952</v>
          </cell>
          <cell r="W9607">
            <v>12.762</v>
          </cell>
        </row>
        <row r="9608">
          <cell r="I9608" t="str">
            <v>溆浦县穿岩山景区通景路（九溪江至虎形山段）</v>
          </cell>
          <cell r="J9608" t="str">
            <v>131301F4312240001</v>
          </cell>
          <cell r="K9608" t="str">
            <v>通景公路</v>
          </cell>
          <cell r="L9608" t="str">
            <v>一类地区</v>
          </cell>
          <cell r="M9608" t="str">
            <v>国家贫困县</v>
          </cell>
          <cell r="N9608" t="str">
            <v>升级改造（提质改造）</v>
          </cell>
          <cell r="O9608" t="str">
            <v>穿岩山景区</v>
          </cell>
          <cell r="R9608" t="str">
            <v>4.5</v>
          </cell>
          <cell r="S9608" t="str">
            <v>6</v>
          </cell>
          <cell r="T9608" t="str">
            <v>CF42431224</v>
          </cell>
          <cell r="U9608">
            <v>0</v>
          </cell>
          <cell r="V9608">
            <v>19.286999999999999</v>
          </cell>
          <cell r="W9608">
            <v>19.286999999999999</v>
          </cell>
        </row>
        <row r="9609">
          <cell r="I9609" t="str">
            <v>溆浦县穿岩山景区通景路（一期）</v>
          </cell>
          <cell r="J9609" t="str">
            <v>13130201F4312240002</v>
          </cell>
          <cell r="K9609" t="str">
            <v>通景公路</v>
          </cell>
          <cell r="L9609" t="str">
            <v>一类地区</v>
          </cell>
          <cell r="M9609" t="str">
            <v>国家贫困县</v>
          </cell>
          <cell r="N9609" t="str">
            <v>升级改造（提质改造）</v>
          </cell>
          <cell r="O9609" t="str">
            <v>穿岩山景区</v>
          </cell>
          <cell r="R9609" t="str">
            <v>4.5</v>
          </cell>
          <cell r="S9609" t="str">
            <v>6</v>
          </cell>
          <cell r="T9609" t="str">
            <v>CF49431224</v>
          </cell>
          <cell r="U9609">
            <v>0</v>
          </cell>
          <cell r="V9609">
            <v>7.5179999999999998</v>
          </cell>
          <cell r="W9609">
            <v>7.5179999999999998</v>
          </cell>
        </row>
        <row r="9610">
          <cell r="I9610" t="str">
            <v>溆浦县林果至龙潭通景路</v>
          </cell>
          <cell r="J9610" t="str">
            <v>13130201F4312240001</v>
          </cell>
          <cell r="K9610" t="str">
            <v>通景公路</v>
          </cell>
          <cell r="L9610" t="str">
            <v>一类地区</v>
          </cell>
          <cell r="M9610" t="str">
            <v>国家贫困县</v>
          </cell>
          <cell r="N9610" t="str">
            <v>升级改造（提质改造）</v>
          </cell>
          <cell r="O9610" t="str">
            <v>北斗溪特色文旅小镇</v>
          </cell>
          <cell r="R9610" t="str">
            <v>5</v>
          </cell>
          <cell r="S9610" t="str">
            <v>6</v>
          </cell>
          <cell r="T9610" t="str">
            <v>X056431224</v>
          </cell>
          <cell r="U9610">
            <v>0</v>
          </cell>
          <cell r="V9610">
            <v>16.399999999999999</v>
          </cell>
          <cell r="W9610">
            <v>16.399999999999999</v>
          </cell>
        </row>
        <row r="9611">
          <cell r="I9611" t="str">
            <v>溆浦县溆浦县北斗溪特色文旅小镇交通基础设施提质通景路</v>
          </cell>
          <cell r="J9611" t="str">
            <v>13130201F4312240005</v>
          </cell>
          <cell r="K9611" t="str">
            <v>通景公路</v>
          </cell>
          <cell r="L9611" t="str">
            <v>一类地区</v>
          </cell>
          <cell r="M9611" t="str">
            <v>国家贫困县</v>
          </cell>
          <cell r="N9611" t="str">
            <v>升级改造（提质改造）</v>
          </cell>
          <cell r="O9611" t="str">
            <v>溆浦县北斗溪特色文旅小镇交通基础设施提质</v>
          </cell>
          <cell r="S9611" t="str">
            <v>6</v>
          </cell>
          <cell r="T9611" t="str">
            <v>X037431224</v>
          </cell>
          <cell r="U9611">
            <v>0</v>
          </cell>
          <cell r="V9611">
            <v>9.4</v>
          </cell>
          <cell r="W9611">
            <v>9.4</v>
          </cell>
        </row>
        <row r="9612">
          <cell r="I9612" t="str">
            <v>会同县拿权至六组至通景公路</v>
          </cell>
          <cell r="J9612" t="str">
            <v>131302F4312250016</v>
          </cell>
          <cell r="K9612" t="str">
            <v>通景公路</v>
          </cell>
          <cell r="L9612" t="str">
            <v>一类地区</v>
          </cell>
          <cell r="M9612" t="str">
            <v>国家贫困县</v>
          </cell>
          <cell r="N9612" t="str">
            <v>新建</v>
          </cell>
          <cell r="O9612" t="str">
            <v>会同县林城镇鹰嘴界村</v>
          </cell>
          <cell r="R9612" t="str">
            <v>3.5</v>
          </cell>
          <cell r="S9612" t="str">
            <v>6</v>
          </cell>
          <cell r="T9612" t="str">
            <v>C059431225</v>
          </cell>
          <cell r="U9612">
            <v>0</v>
          </cell>
          <cell r="V9612">
            <v>8</v>
          </cell>
          <cell r="W9612">
            <v>8</v>
          </cell>
        </row>
        <row r="9613">
          <cell r="I9613" t="str">
            <v>金子岩侗族苗族乡白市村连接路（会同县X071漫塘至长寨村段）</v>
          </cell>
          <cell r="J9613" t="str">
            <v>131301F4312250006</v>
          </cell>
          <cell r="K9613" t="str">
            <v>通景公路</v>
          </cell>
          <cell r="L9613" t="str">
            <v>一类地区</v>
          </cell>
          <cell r="M9613" t="str">
            <v>国家贫困县</v>
          </cell>
          <cell r="N9613" t="str">
            <v>升级改造（提质改造）</v>
          </cell>
          <cell r="O9613" t="str">
            <v>怀化市会同县金子岩侗族苗族乡白市村</v>
          </cell>
          <cell r="R9613" t="str">
            <v>5</v>
          </cell>
          <cell r="S9613" t="str">
            <v>6.5</v>
          </cell>
          <cell r="T9613" t="str">
            <v>X071431225</v>
          </cell>
          <cell r="U9613">
            <v>0</v>
          </cell>
          <cell r="V9613">
            <v>16.251000000000001</v>
          </cell>
          <cell r="W9613">
            <v>16.251000000000001</v>
          </cell>
        </row>
        <row r="9614">
          <cell r="I9614" t="str">
            <v>会同县天马山公园连接路</v>
          </cell>
          <cell r="J9614" t="str">
            <v>131301F4312250001</v>
          </cell>
          <cell r="K9614" t="str">
            <v>通景公路</v>
          </cell>
          <cell r="L9614" t="str">
            <v>一类地区</v>
          </cell>
          <cell r="M9614" t="str">
            <v>国家贫困县</v>
          </cell>
          <cell r="N9614" t="str">
            <v>新建</v>
          </cell>
          <cell r="O9614" t="str">
            <v>会同县天马山公园</v>
          </cell>
          <cell r="R9614" t="str">
            <v>3.5</v>
          </cell>
          <cell r="S9614" t="str">
            <v>6.5</v>
          </cell>
          <cell r="T9614" t="str">
            <v>无</v>
          </cell>
          <cell r="U9614">
            <v>0</v>
          </cell>
          <cell r="V9614">
            <v>10</v>
          </cell>
          <cell r="W9614">
            <v>10</v>
          </cell>
        </row>
        <row r="9615">
          <cell r="I9615" t="str">
            <v>高椅乡高椅村连接路（会同县洪江六公里至翁江段）</v>
          </cell>
          <cell r="J9615" t="str">
            <v>131301F4312250012</v>
          </cell>
          <cell r="K9615" t="str">
            <v>通景公路</v>
          </cell>
          <cell r="L9615" t="str">
            <v>一类地区</v>
          </cell>
          <cell r="M9615" t="str">
            <v>国家贫困县</v>
          </cell>
          <cell r="N9615" t="str">
            <v>升级改造（提质改造）</v>
          </cell>
          <cell r="O9615" t="str">
            <v>怀化市会同县高椅乡高椅村</v>
          </cell>
          <cell r="R9615" t="str">
            <v>5</v>
          </cell>
          <cell r="S9615" t="str">
            <v>7</v>
          </cell>
          <cell r="T9615" t="str">
            <v>X059431225</v>
          </cell>
          <cell r="U9615">
            <v>0</v>
          </cell>
          <cell r="V9615">
            <v>25.811</v>
          </cell>
          <cell r="W9615">
            <v>25.811</v>
          </cell>
        </row>
        <row r="9616">
          <cell r="I9616" t="str">
            <v>高椅乡高椅村连接路（会同县鲁冲至高椅段）</v>
          </cell>
          <cell r="J9616" t="str">
            <v>131301F4312250005</v>
          </cell>
          <cell r="K9616" t="str">
            <v>通景公路</v>
          </cell>
          <cell r="L9616" t="str">
            <v>一类地区</v>
          </cell>
          <cell r="M9616" t="str">
            <v>国家贫困县</v>
          </cell>
          <cell r="N9616" t="str">
            <v>升级改造（提质改造）</v>
          </cell>
          <cell r="O9616" t="str">
            <v>怀化市会同县高椅乡高椅村</v>
          </cell>
          <cell r="R9616" t="str">
            <v>5</v>
          </cell>
          <cell r="S9616" t="str">
            <v>6.5</v>
          </cell>
          <cell r="T9616" t="str">
            <v>X004431225</v>
          </cell>
          <cell r="U9616">
            <v>0</v>
          </cell>
          <cell r="V9616">
            <v>15.03</v>
          </cell>
          <cell r="W9616">
            <v>15.03</v>
          </cell>
        </row>
        <row r="9617">
          <cell r="I9617" t="str">
            <v>会同县堡子镇茶冲村唐家坝至解放坝旅游观光道路硬化</v>
          </cell>
          <cell r="J9617" t="str">
            <v>131302F4312250017</v>
          </cell>
          <cell r="K9617" t="str">
            <v>通景公路</v>
          </cell>
          <cell r="L9617" t="str">
            <v>一类地区</v>
          </cell>
          <cell r="M9617" t="str">
            <v>国家贫困县</v>
          </cell>
          <cell r="O9617" t="str">
            <v>会同县堡子镇茶冲村</v>
          </cell>
          <cell r="R9617" t="str">
            <v>3</v>
          </cell>
          <cell r="S9617" t="str">
            <v>6</v>
          </cell>
          <cell r="T9617" t="str">
            <v>无</v>
          </cell>
          <cell r="U9617">
            <v>0</v>
          </cell>
          <cell r="V9617">
            <v>3</v>
          </cell>
          <cell r="W9617">
            <v>3</v>
          </cell>
        </row>
        <row r="9618">
          <cell r="I9618" t="str">
            <v>会同县堡子镇上坊新场文化广场至茶冲桥旅游观光产业道路硬化</v>
          </cell>
          <cell r="J9618" t="str">
            <v>131302F4312250018</v>
          </cell>
          <cell r="K9618" t="str">
            <v>通景公路</v>
          </cell>
          <cell r="L9618" t="str">
            <v>一类地区</v>
          </cell>
          <cell r="M9618" t="str">
            <v>国家贫困县</v>
          </cell>
          <cell r="O9618" t="str">
            <v>会同县堡子镇上坊新场文化广场</v>
          </cell>
          <cell r="R9618" t="str">
            <v>3</v>
          </cell>
          <cell r="S9618" t="str">
            <v>6</v>
          </cell>
          <cell r="T9618" t="str">
            <v>无</v>
          </cell>
          <cell r="U9618">
            <v>0</v>
          </cell>
          <cell r="V9618">
            <v>2</v>
          </cell>
          <cell r="W9618">
            <v>2</v>
          </cell>
        </row>
        <row r="9619">
          <cell r="I9619" t="str">
            <v>会同县长寨至上大市旅游公路</v>
          </cell>
          <cell r="J9619" t="str">
            <v>131301F4312250007</v>
          </cell>
          <cell r="K9619" t="str">
            <v>通景公路</v>
          </cell>
          <cell r="L9619" t="str">
            <v>一类地区</v>
          </cell>
          <cell r="M9619" t="str">
            <v>国家贫困县</v>
          </cell>
          <cell r="N9619" t="str">
            <v>升级改造（提质改造）</v>
          </cell>
          <cell r="O9619" t="str">
            <v>会同县长寨乡小市村</v>
          </cell>
          <cell r="R9619" t="str">
            <v>3.5</v>
          </cell>
          <cell r="S9619" t="str">
            <v>6.5</v>
          </cell>
          <cell r="T9619" t="str">
            <v>Y249431225</v>
          </cell>
          <cell r="U9619">
            <v>0</v>
          </cell>
          <cell r="V9619">
            <v>8.3369999999999997</v>
          </cell>
          <cell r="W9619">
            <v>8.3369999999999997</v>
          </cell>
        </row>
        <row r="9620">
          <cell r="I9620" t="str">
            <v>会同县广坪镇西楼村连接路</v>
          </cell>
          <cell r="J9620" t="str">
            <v>131301F4312250004</v>
          </cell>
          <cell r="K9620" t="str">
            <v>通景公路</v>
          </cell>
          <cell r="L9620" t="str">
            <v>一类地区</v>
          </cell>
          <cell r="M9620" t="str">
            <v>国家贫困县</v>
          </cell>
          <cell r="N9620" t="str">
            <v>新建</v>
          </cell>
          <cell r="O9620" t="str">
            <v>会同县广坪镇西楼村</v>
          </cell>
          <cell r="R9620" t="str">
            <v>3.5</v>
          </cell>
          <cell r="S9620" t="str">
            <v>6</v>
          </cell>
          <cell r="T9620" t="str">
            <v>无</v>
          </cell>
          <cell r="U9620">
            <v>0</v>
          </cell>
          <cell r="V9620">
            <v>3.5</v>
          </cell>
          <cell r="W9620">
            <v>3.5</v>
          </cell>
        </row>
        <row r="9621">
          <cell r="I9621" t="str">
            <v>会同县连山至东岳司旅游集散公路</v>
          </cell>
          <cell r="J9621" t="str">
            <v>131301F4312250013</v>
          </cell>
          <cell r="K9621" t="str">
            <v>通景公路</v>
          </cell>
          <cell r="L9621" t="str">
            <v>一类地区</v>
          </cell>
          <cell r="M9621" t="str">
            <v>国家贫困县</v>
          </cell>
          <cell r="N9621" t="str">
            <v>新建</v>
          </cell>
          <cell r="O9621" t="str">
            <v>会同县岩头村东岳司村</v>
          </cell>
          <cell r="R9621" t="str">
            <v>0</v>
          </cell>
          <cell r="S9621" t="str">
            <v>6</v>
          </cell>
          <cell r="T9621" t="str">
            <v>无</v>
          </cell>
          <cell r="U9621">
            <v>0</v>
          </cell>
          <cell r="V9621">
            <v>5.5</v>
          </cell>
          <cell r="W9621">
            <v>5.5</v>
          </cell>
        </row>
        <row r="9622">
          <cell r="I9622" t="str">
            <v>会同县岩头小学至连山旅游集散公路</v>
          </cell>
          <cell r="J9622" t="str">
            <v>131301F4312250011</v>
          </cell>
          <cell r="K9622" t="str">
            <v>通景公路</v>
          </cell>
          <cell r="L9622" t="str">
            <v>一类地区</v>
          </cell>
          <cell r="M9622" t="str">
            <v>国家贫困县</v>
          </cell>
          <cell r="N9622" t="str">
            <v>新建</v>
          </cell>
          <cell r="O9622" t="str">
            <v>会同县连山乡宝照村</v>
          </cell>
          <cell r="R9622" t="str">
            <v>3.5</v>
          </cell>
          <cell r="S9622" t="str">
            <v>6</v>
          </cell>
          <cell r="T9622" t="str">
            <v>Y232431225</v>
          </cell>
          <cell r="U9622">
            <v>0</v>
          </cell>
          <cell r="V9622">
            <v>10</v>
          </cell>
          <cell r="W9622">
            <v>10</v>
          </cell>
        </row>
        <row r="9623">
          <cell r="I9623" t="str">
            <v>金子岩侗族苗族乡白市村连接路（会同县高椅至长寨段）</v>
          </cell>
          <cell r="J9623" t="str">
            <v>131301F4312250009</v>
          </cell>
          <cell r="K9623" t="str">
            <v>通景公路</v>
          </cell>
          <cell r="L9623" t="str">
            <v>一类地区</v>
          </cell>
          <cell r="M9623" t="str">
            <v>国家贫困县</v>
          </cell>
          <cell r="N9623" t="str">
            <v>新建</v>
          </cell>
          <cell r="O9623" t="str">
            <v>怀化市会同县金子岩侗族苗族乡白市村</v>
          </cell>
          <cell r="R9623" t="str">
            <v>2</v>
          </cell>
          <cell r="S9623" t="str">
            <v>6</v>
          </cell>
          <cell r="T9623" t="str">
            <v>无</v>
          </cell>
          <cell r="U9623">
            <v>0</v>
          </cell>
          <cell r="V9623">
            <v>10</v>
          </cell>
          <cell r="W9623">
            <v>10</v>
          </cell>
        </row>
        <row r="9624">
          <cell r="I9624" t="str">
            <v>209国道至滕代远故居连接路</v>
          </cell>
          <cell r="J9624" t="str">
            <v>131302F4312260001</v>
          </cell>
          <cell r="K9624" t="str">
            <v>通景公路</v>
          </cell>
          <cell r="L9624" t="str">
            <v>一类地区</v>
          </cell>
          <cell r="M9624" t="str">
            <v>国家贫困县</v>
          </cell>
          <cell r="N9624" t="str">
            <v>升级改造（提质改造）</v>
          </cell>
          <cell r="O9624" t="str">
            <v>滕代远故居</v>
          </cell>
          <cell r="R9624" t="str">
            <v>4.5</v>
          </cell>
          <cell r="S9624" t="str">
            <v>6</v>
          </cell>
          <cell r="T9624" t="str">
            <v>Y777431226</v>
          </cell>
          <cell r="U9624">
            <v>0</v>
          </cell>
          <cell r="V9624">
            <v>5</v>
          </cell>
          <cell r="W9624">
            <v>5</v>
          </cell>
        </row>
        <row r="9625">
          <cell r="I9625" t="str">
            <v>大桥江至湘西第一支部连接路</v>
          </cell>
          <cell r="J9625" t="str">
            <v>131301F4312260001</v>
          </cell>
          <cell r="K9625" t="str">
            <v>通景公路</v>
          </cell>
          <cell r="L9625" t="str">
            <v>一类地区</v>
          </cell>
          <cell r="M9625" t="str">
            <v>国家贫困县</v>
          </cell>
          <cell r="N9625" t="str">
            <v>路面改善</v>
          </cell>
          <cell r="O9625" t="str">
            <v>中共湘西第一支部</v>
          </cell>
          <cell r="R9625" t="str">
            <v>4.5</v>
          </cell>
          <cell r="S9625" t="str">
            <v>6</v>
          </cell>
          <cell r="T9625" t="str">
            <v>Y019431226</v>
          </cell>
          <cell r="U9625">
            <v>0</v>
          </cell>
          <cell r="V9625">
            <v>13</v>
          </cell>
          <cell r="W9625">
            <v>13</v>
          </cell>
        </row>
        <row r="9626">
          <cell r="I9626" t="str">
            <v xml:space="preserve"> 道丁村旅游集散公路</v>
          </cell>
          <cell r="J9626" t="str">
            <v>131301F4312270001</v>
          </cell>
          <cell r="K9626" t="str">
            <v>通景公路</v>
          </cell>
          <cell r="L9626" t="str">
            <v>一类地区</v>
          </cell>
          <cell r="M9626" t="str">
            <v>国家贫困县</v>
          </cell>
          <cell r="N9626" t="str">
            <v>其他</v>
          </cell>
          <cell r="O9626" t="str">
            <v>新晃县道丁村传统村落</v>
          </cell>
          <cell r="R9626" t="str">
            <v>5</v>
          </cell>
          <cell r="S9626" t="str">
            <v>6</v>
          </cell>
          <cell r="T9626" t="str">
            <v>X005431227</v>
          </cell>
          <cell r="U9626">
            <v>0</v>
          </cell>
          <cell r="V9626">
            <v>13.89</v>
          </cell>
          <cell r="W9626">
            <v>13.89</v>
          </cell>
        </row>
        <row r="9627">
          <cell r="I9627" t="str">
            <v>大堡村旅游集散公路</v>
          </cell>
          <cell r="J9627" t="str">
            <v>131301F4312270003</v>
          </cell>
          <cell r="K9627" t="str">
            <v>通景公路</v>
          </cell>
          <cell r="L9627" t="str">
            <v>一类地区</v>
          </cell>
          <cell r="M9627" t="str">
            <v>国家贫困县</v>
          </cell>
          <cell r="N9627" t="str">
            <v>其他</v>
          </cell>
          <cell r="O9627" t="str">
            <v>新晃县大堡村传统村落</v>
          </cell>
          <cell r="R9627" t="str">
            <v>5</v>
          </cell>
          <cell r="S9627" t="str">
            <v>6</v>
          </cell>
          <cell r="T9627" t="str">
            <v>X135431227</v>
          </cell>
          <cell r="U9627">
            <v>0</v>
          </cell>
          <cell r="V9627">
            <v>6.7</v>
          </cell>
          <cell r="W9627">
            <v>6.7</v>
          </cell>
        </row>
        <row r="9628">
          <cell r="I9628" t="str">
            <v>贡溪乡天井寨村旅游集散公路</v>
          </cell>
          <cell r="J9628" t="str">
            <v>131301F4312270002</v>
          </cell>
          <cell r="K9628" t="str">
            <v>通景公路</v>
          </cell>
          <cell r="L9628" t="str">
            <v>一类地区</v>
          </cell>
          <cell r="M9628" t="str">
            <v>国家贫困县</v>
          </cell>
          <cell r="N9628" t="str">
            <v>其他</v>
          </cell>
          <cell r="O9628" t="str">
            <v>新晃县天井寨村传统村落</v>
          </cell>
          <cell r="R9628" t="str">
            <v>4.5</v>
          </cell>
          <cell r="S9628" t="str">
            <v>6</v>
          </cell>
          <cell r="T9628" t="str">
            <v>Y948431227</v>
          </cell>
          <cell r="U9628">
            <v>15.048999999999999</v>
          </cell>
          <cell r="V9628">
            <v>17.658999999999999</v>
          </cell>
          <cell r="W9628">
            <v>2.61</v>
          </cell>
        </row>
        <row r="9629">
          <cell r="I9629" t="str">
            <v>林冲镇地习村旅游集散公路</v>
          </cell>
          <cell r="J9629" t="str">
            <v>131301F4312270005</v>
          </cell>
          <cell r="K9629" t="str">
            <v>通景公路</v>
          </cell>
          <cell r="L9629" t="str">
            <v>一类地区</v>
          </cell>
          <cell r="M9629" t="str">
            <v>国家贫困县</v>
          </cell>
          <cell r="N9629" t="str">
            <v>其他</v>
          </cell>
          <cell r="O9629" t="str">
            <v>新晃县地习村传统村落</v>
          </cell>
          <cell r="R9629" t="str">
            <v>4.5</v>
          </cell>
          <cell r="S9629" t="str">
            <v>6</v>
          </cell>
          <cell r="T9629" t="str">
            <v>x135431227</v>
          </cell>
          <cell r="U9629">
            <v>20.568000000000001</v>
          </cell>
          <cell r="V9629">
            <v>21.617999999999999</v>
          </cell>
          <cell r="W9629">
            <v>1.05</v>
          </cell>
        </row>
        <row r="9630">
          <cell r="I9630" t="str">
            <v>观音洞旅游公路</v>
          </cell>
          <cell r="J9630" t="str">
            <v>131302F4312280006</v>
          </cell>
          <cell r="K9630" t="str">
            <v>通景公路</v>
          </cell>
          <cell r="L9630" t="str">
            <v>一类地区</v>
          </cell>
          <cell r="M9630" t="str">
            <v>国家贫困县</v>
          </cell>
          <cell r="N9630" t="str">
            <v>新建</v>
          </cell>
          <cell r="O9630" t="str">
            <v>观音洞</v>
          </cell>
          <cell r="R9630" t="str">
            <v>3.5</v>
          </cell>
          <cell r="S9630" t="str">
            <v>6</v>
          </cell>
          <cell r="T9630" t="str">
            <v>W467431228</v>
          </cell>
          <cell r="U9630">
            <v>0</v>
          </cell>
          <cell r="V9630">
            <v>10</v>
          </cell>
          <cell r="W9630">
            <v>10</v>
          </cell>
        </row>
        <row r="9631">
          <cell r="I9631" t="str">
            <v>黄畬侗寨通景公路</v>
          </cell>
          <cell r="J9631" t="str">
            <v>131301F4312280004</v>
          </cell>
          <cell r="K9631" t="str">
            <v>通景公路</v>
          </cell>
          <cell r="L9631" t="str">
            <v>一类地区</v>
          </cell>
          <cell r="M9631" t="str">
            <v>国家贫困县</v>
          </cell>
          <cell r="N9631" t="str">
            <v>升级改造（提质改造）</v>
          </cell>
          <cell r="O9631" t="str">
            <v>黄畬侗寨</v>
          </cell>
          <cell r="R9631" t="str">
            <v>3.5</v>
          </cell>
          <cell r="S9631" t="str">
            <v>6</v>
          </cell>
          <cell r="T9631" t="str">
            <v>Y732431228</v>
          </cell>
          <cell r="U9631">
            <v>0</v>
          </cell>
          <cell r="V9631">
            <v>12</v>
          </cell>
          <cell r="W9631">
            <v>12</v>
          </cell>
        </row>
        <row r="9632">
          <cell r="I9632" t="str">
            <v>坎上至花山寨旅游公路</v>
          </cell>
          <cell r="J9632" t="str">
            <v>131302F4312280003</v>
          </cell>
          <cell r="K9632" t="str">
            <v>通景公路</v>
          </cell>
          <cell r="L9632" t="str">
            <v>一类地区</v>
          </cell>
          <cell r="M9632" t="str">
            <v>国家贫困县</v>
          </cell>
          <cell r="N9632" t="str">
            <v>升级改造（提质改造）</v>
          </cell>
          <cell r="O9632" t="str">
            <v>花山寨</v>
          </cell>
          <cell r="R9632" t="str">
            <v>3.5</v>
          </cell>
          <cell r="S9632" t="str">
            <v>6</v>
          </cell>
          <cell r="T9632" t="str">
            <v>C005431228</v>
          </cell>
          <cell r="U9632">
            <v>0</v>
          </cell>
          <cell r="V9632">
            <v>2.3220000000000001</v>
          </cell>
          <cell r="W9632">
            <v>2.3220000000000001</v>
          </cell>
        </row>
        <row r="9633">
          <cell r="I9633" t="str">
            <v>明山古道旅游公路</v>
          </cell>
          <cell r="J9633" t="str">
            <v>131302F4312280005</v>
          </cell>
          <cell r="K9633" t="str">
            <v>通景公路</v>
          </cell>
          <cell r="L9633" t="str">
            <v>一类地区</v>
          </cell>
          <cell r="M9633" t="str">
            <v>国家贫困县</v>
          </cell>
          <cell r="N9633" t="str">
            <v>升级改造（提质改造）</v>
          </cell>
          <cell r="O9633" t="str">
            <v>明山</v>
          </cell>
          <cell r="R9633" t="str">
            <v>3.5</v>
          </cell>
          <cell r="S9633" t="str">
            <v>6</v>
          </cell>
          <cell r="T9633" t="str">
            <v>CZ90431228</v>
          </cell>
          <cell r="U9633">
            <v>0</v>
          </cell>
          <cell r="V9633">
            <v>3</v>
          </cell>
          <cell r="W9633">
            <v>3</v>
          </cell>
        </row>
        <row r="9634">
          <cell r="I9634" t="str">
            <v>三道坑原始次森林景区通景路（一期）</v>
          </cell>
          <cell r="J9634" t="str">
            <v>131302F4312280007</v>
          </cell>
          <cell r="K9634" t="str">
            <v>通景公路</v>
          </cell>
          <cell r="L9634" t="str">
            <v>一类地区</v>
          </cell>
          <cell r="M9634" t="str">
            <v>国家贫困县</v>
          </cell>
          <cell r="O9634" t="str">
            <v>三道坑原始次森林景区</v>
          </cell>
          <cell r="R9634" t="str">
            <v>5</v>
          </cell>
          <cell r="S9634" t="str">
            <v>6</v>
          </cell>
          <cell r="T9634" t="str">
            <v>X001431228</v>
          </cell>
          <cell r="U9634">
            <v>10.3</v>
          </cell>
          <cell r="V9634">
            <v>19.25</v>
          </cell>
          <cell r="W9634">
            <v>8.9529999999999994</v>
          </cell>
        </row>
        <row r="9635">
          <cell r="I9635" t="str">
            <v>岩桥至兴无绕集镇旅游公路</v>
          </cell>
          <cell r="J9635" t="str">
            <v>131301F4312280001</v>
          </cell>
          <cell r="K9635" t="str">
            <v>通景公路</v>
          </cell>
          <cell r="L9635" t="str">
            <v>一类地区</v>
          </cell>
          <cell r="M9635" t="str">
            <v>国家贫困县</v>
          </cell>
          <cell r="N9635" t="str">
            <v>新建</v>
          </cell>
          <cell r="O9635" t="str">
            <v>受降纪念坊</v>
          </cell>
          <cell r="R9635" t="str">
            <v>4.5</v>
          </cell>
          <cell r="S9635" t="str">
            <v>6</v>
          </cell>
          <cell r="T9635" t="str">
            <v>Y707431228</v>
          </cell>
          <cell r="U9635">
            <v>0</v>
          </cell>
          <cell r="V9635">
            <v>2.75</v>
          </cell>
          <cell r="W9635">
            <v>2.75</v>
          </cell>
        </row>
        <row r="9636">
          <cell r="I9636" t="str">
            <v>芷江县三道坑景区游客服务中心至西晃山金顶公路（X129段1）</v>
          </cell>
          <cell r="J9636" t="str">
            <v>131302F4312280002</v>
          </cell>
          <cell r="K9636" t="str">
            <v>通景公路</v>
          </cell>
          <cell r="L9636" t="str">
            <v>一类地区</v>
          </cell>
          <cell r="M9636" t="str">
            <v>国家贫困县</v>
          </cell>
          <cell r="N9636" t="str">
            <v>升级改造（提质改造）</v>
          </cell>
          <cell r="O9636" t="str">
            <v>西晃山金顶</v>
          </cell>
          <cell r="R9636" t="str">
            <v>5</v>
          </cell>
          <cell r="S9636" t="str">
            <v>6</v>
          </cell>
          <cell r="T9636" t="str">
            <v>X129431228</v>
          </cell>
          <cell r="U9636">
            <v>0</v>
          </cell>
          <cell r="V9636">
            <v>4.976</v>
          </cell>
          <cell r="W9636">
            <v>4.976</v>
          </cell>
        </row>
        <row r="9637">
          <cell r="I9637" t="str">
            <v>芷江县三道坑景区游客服务中心至西晃山金顶公路（X129段2）</v>
          </cell>
          <cell r="J9637" t="str">
            <v>131301F4312280005</v>
          </cell>
          <cell r="K9637" t="str">
            <v>通景公路</v>
          </cell>
          <cell r="L9637" t="str">
            <v>一类地区</v>
          </cell>
          <cell r="M9637" t="str">
            <v>国家贫困县</v>
          </cell>
          <cell r="N9637" t="str">
            <v>新建</v>
          </cell>
          <cell r="O9637" t="str">
            <v>西晃山金顶</v>
          </cell>
          <cell r="R9637" t="str">
            <v>3.5</v>
          </cell>
          <cell r="S9637" t="str">
            <v>6</v>
          </cell>
          <cell r="T9637" t="str">
            <v>X129431228</v>
          </cell>
          <cell r="U9637">
            <v>4.9000000000000004</v>
          </cell>
          <cell r="V9637">
            <v>17.399999999999999</v>
          </cell>
          <cell r="W9637">
            <v>12.5</v>
          </cell>
        </row>
        <row r="9638">
          <cell r="I9638" t="str">
            <v>蟒塘溪旅游公路</v>
          </cell>
          <cell r="J9638" t="str">
            <v>131302F4312280004</v>
          </cell>
          <cell r="K9638" t="str">
            <v>通景公路</v>
          </cell>
          <cell r="L9638" t="str">
            <v>一类地区</v>
          </cell>
          <cell r="M9638" t="str">
            <v>国家贫困县</v>
          </cell>
          <cell r="N9638" t="str">
            <v>升级改造（提质改造）</v>
          </cell>
          <cell r="O9638" t="str">
            <v>蟒塘溪</v>
          </cell>
          <cell r="R9638" t="str">
            <v>4.5</v>
          </cell>
          <cell r="S9638" t="str">
            <v>6</v>
          </cell>
          <cell r="T9638" t="str">
            <v>Y001431228</v>
          </cell>
          <cell r="U9638">
            <v>2.2000000000000002</v>
          </cell>
          <cell r="V9638">
            <v>6.7</v>
          </cell>
          <cell r="W9638">
            <v>4.5</v>
          </cell>
        </row>
        <row r="9639">
          <cell r="I9639" t="str">
            <v>飞山景区连接路（飞山景区至高桥村段）</v>
          </cell>
          <cell r="J9639" t="str">
            <v>131302F4312290004</v>
          </cell>
          <cell r="K9639" t="str">
            <v>通景公路</v>
          </cell>
          <cell r="L9639" t="str">
            <v>一类地区</v>
          </cell>
          <cell r="M9639" t="str">
            <v>国家贫困县</v>
          </cell>
          <cell r="N9639" t="str">
            <v>新建</v>
          </cell>
          <cell r="O9639" t="str">
            <v>飞山景区</v>
          </cell>
          <cell r="R9639" t="str">
            <v>0</v>
          </cell>
          <cell r="S9639" t="str">
            <v>7</v>
          </cell>
          <cell r="T9639" t="str">
            <v>无</v>
          </cell>
          <cell r="U9639">
            <v>0</v>
          </cell>
          <cell r="V9639">
            <v>3.133</v>
          </cell>
          <cell r="W9639">
            <v>3.133</v>
          </cell>
        </row>
        <row r="9640">
          <cell r="I9640" t="str">
            <v>石洞冲-木洞村杨梅广场连接路</v>
          </cell>
          <cell r="J9640" t="str">
            <v>131302F4312290003</v>
          </cell>
          <cell r="K9640" t="str">
            <v>通景公路</v>
          </cell>
          <cell r="L9640" t="str">
            <v>一类地区</v>
          </cell>
          <cell r="M9640" t="str">
            <v>国家贫困县</v>
          </cell>
          <cell r="N9640" t="str">
            <v>新建</v>
          </cell>
          <cell r="O9640" t="str">
            <v>杨梅广场</v>
          </cell>
          <cell r="R9640" t="str">
            <v>4.5</v>
          </cell>
          <cell r="S9640" t="str">
            <v>6</v>
          </cell>
          <cell r="T9640" t="str">
            <v>无</v>
          </cell>
          <cell r="U9640">
            <v>0</v>
          </cell>
          <cell r="V9640">
            <v>9.5</v>
          </cell>
          <cell r="W9640">
            <v>9.5</v>
          </cell>
        </row>
        <row r="9641">
          <cell r="I9641" t="str">
            <v>坪坦至路塘公路</v>
          </cell>
          <cell r="J9641" t="str">
            <v>131301F4312300003</v>
          </cell>
          <cell r="K9641" t="str">
            <v>通景公路</v>
          </cell>
          <cell r="L9641" t="str">
            <v>一类地区</v>
          </cell>
          <cell r="M9641" t="str">
            <v>国家贫困县</v>
          </cell>
          <cell r="N9641" t="str">
            <v>升级改造（提质改造）</v>
          </cell>
          <cell r="O9641" t="str">
            <v>皇都侗文化村</v>
          </cell>
          <cell r="R9641" t="str">
            <v>3.5</v>
          </cell>
          <cell r="S9641" t="str">
            <v>6</v>
          </cell>
          <cell r="T9641" t="str">
            <v>X004431230</v>
          </cell>
          <cell r="U9641">
            <v>0</v>
          </cell>
          <cell r="V9641">
            <v>9.548</v>
          </cell>
          <cell r="W9641">
            <v>9.548</v>
          </cell>
        </row>
        <row r="9642">
          <cell r="I9642" t="str">
            <v>Ｇ209国道至洞雷连接路</v>
          </cell>
          <cell r="J9642" t="str">
            <v>131301F4312300005</v>
          </cell>
          <cell r="K9642" t="str">
            <v>通景公路</v>
          </cell>
          <cell r="L9642" t="str">
            <v>一类地区</v>
          </cell>
          <cell r="M9642" t="str">
            <v>国家贫困县</v>
          </cell>
          <cell r="N9642" t="str">
            <v>升级改造（提质改造）</v>
          </cell>
          <cell r="O9642" t="str">
            <v>洞雷传统村落</v>
          </cell>
          <cell r="R9642" t="str">
            <v>4.5</v>
          </cell>
          <cell r="S9642" t="str">
            <v>6</v>
          </cell>
          <cell r="T9642" t="str">
            <v>Ｘ183431230</v>
          </cell>
          <cell r="U9642">
            <v>0</v>
          </cell>
          <cell r="V9642">
            <v>7.43</v>
          </cell>
          <cell r="W9642">
            <v>7.43</v>
          </cell>
        </row>
        <row r="9643">
          <cell r="I9643" t="str">
            <v>通道转兵纪念馆连接路（地宅包里至北麻）</v>
          </cell>
          <cell r="J9643" t="str">
            <v>131301F4312300006</v>
          </cell>
          <cell r="K9643" t="str">
            <v>通景公路</v>
          </cell>
          <cell r="L9643" t="str">
            <v>一类地区</v>
          </cell>
          <cell r="M9643" t="str">
            <v>国家贫困县</v>
          </cell>
          <cell r="N9643" t="str">
            <v>升级改造（提质改造）</v>
          </cell>
          <cell r="O9643" t="str">
            <v>通道转兵纪念馆</v>
          </cell>
          <cell r="R9643" t="str">
            <v>4.5</v>
          </cell>
          <cell r="S9643" t="str">
            <v>6</v>
          </cell>
          <cell r="T9643" t="str">
            <v>Ｘ181431230</v>
          </cell>
          <cell r="U9643">
            <v>4.0999999999999996</v>
          </cell>
          <cell r="V9643">
            <v>11.7</v>
          </cell>
          <cell r="W9643">
            <v>7.6</v>
          </cell>
        </row>
        <row r="9644">
          <cell r="I9644" t="str">
            <v>通道转兵纪念馆连接路（牙屯堡至县溪）</v>
          </cell>
          <cell r="J9644" t="str">
            <v>131301F4312300004</v>
          </cell>
          <cell r="K9644" t="str">
            <v>通景公路</v>
          </cell>
          <cell r="L9644" t="str">
            <v>一类地区</v>
          </cell>
          <cell r="M9644" t="str">
            <v>国家贫困县</v>
          </cell>
          <cell r="N9644" t="str">
            <v>升级改造（提质改造）</v>
          </cell>
          <cell r="O9644" t="str">
            <v>通道转兵纪念馆</v>
          </cell>
          <cell r="R9644" t="str">
            <v>5</v>
          </cell>
          <cell r="S9644" t="str">
            <v>6</v>
          </cell>
          <cell r="T9644" t="str">
            <v>Ｘ177431230</v>
          </cell>
          <cell r="U9644">
            <v>0</v>
          </cell>
          <cell r="V9644">
            <v>24.75</v>
          </cell>
          <cell r="W9644">
            <v>24.75</v>
          </cell>
        </row>
        <row r="9645">
          <cell r="I9645" t="str">
            <v>通道转兵纪念馆连接路（县溪至锅冲）</v>
          </cell>
          <cell r="J9645" t="str">
            <v>131301F4312300001</v>
          </cell>
          <cell r="K9645" t="str">
            <v>通景公路</v>
          </cell>
          <cell r="L9645" t="str">
            <v>一类地区</v>
          </cell>
          <cell r="M9645" t="str">
            <v>国家贫困县</v>
          </cell>
          <cell r="N9645" t="str">
            <v>升级改造（提质改造）</v>
          </cell>
          <cell r="O9645" t="str">
            <v>通道转兵纪念馆</v>
          </cell>
          <cell r="R9645" t="str">
            <v>5</v>
          </cell>
          <cell r="S9645" t="str">
            <v>6.5</v>
          </cell>
          <cell r="T9645" t="str">
            <v>X079431230</v>
          </cell>
          <cell r="U9645">
            <v>0</v>
          </cell>
          <cell r="V9645">
            <v>6.0170000000000003</v>
          </cell>
          <cell r="W9645">
            <v>6.0170000000000003</v>
          </cell>
        </row>
        <row r="9646">
          <cell r="I9646" t="str">
            <v>神仙洞景区连接路</v>
          </cell>
          <cell r="J9646" t="str">
            <v>131302F4312300002</v>
          </cell>
          <cell r="K9646" t="str">
            <v>通景公路</v>
          </cell>
          <cell r="L9646" t="str">
            <v>一类地区</v>
          </cell>
          <cell r="M9646" t="str">
            <v>国家贫困县</v>
          </cell>
          <cell r="O9646" t="str">
            <v>神仙洞景区</v>
          </cell>
          <cell r="R9646" t="str">
            <v>3.5</v>
          </cell>
          <cell r="S9646" t="str">
            <v>6</v>
          </cell>
          <cell r="T9646" t="str">
            <v>Y992431230</v>
          </cell>
          <cell r="U9646">
            <v>0</v>
          </cell>
          <cell r="V9646">
            <v>8.9909999999999997</v>
          </cell>
          <cell r="W9646">
            <v>8.9909999999999997</v>
          </cell>
        </row>
        <row r="9647">
          <cell r="I9647" t="str">
            <v>通道碧水农庄（通道碧水农庄）连接路</v>
          </cell>
          <cell r="J9647" t="str">
            <v>13130201F4312300004</v>
          </cell>
          <cell r="K9647" t="str">
            <v>通景公路</v>
          </cell>
          <cell r="L9647" t="str">
            <v>一类地区</v>
          </cell>
          <cell r="M9647" t="str">
            <v>国家贫困县</v>
          </cell>
          <cell r="N9647" t="str">
            <v>路面改善</v>
          </cell>
          <cell r="O9647" t="str">
            <v>通道碧水农庄（通道碧水农庄）</v>
          </cell>
          <cell r="R9647" t="str">
            <v>4.5</v>
          </cell>
          <cell r="S9647" t="str">
            <v>6</v>
          </cell>
          <cell r="T9647" t="str">
            <v>CZ18431230</v>
          </cell>
          <cell r="U9647">
            <v>0</v>
          </cell>
          <cell r="V9647">
            <v>4.5789999999999997</v>
          </cell>
          <cell r="W9647">
            <v>4.5789999999999997</v>
          </cell>
        </row>
        <row r="9648">
          <cell r="I9648" t="str">
            <v>通道侗族自治县芋头古侗寨景区通景路</v>
          </cell>
          <cell r="J9648" t="str">
            <v>13130201F4312300001</v>
          </cell>
          <cell r="K9648" t="str">
            <v>通景公路</v>
          </cell>
          <cell r="L9648" t="str">
            <v>一类地区</v>
          </cell>
          <cell r="M9648" t="str">
            <v>国家贫困县</v>
          </cell>
          <cell r="N9648" t="str">
            <v>升级改造（提质改造）</v>
          </cell>
          <cell r="O9648" t="str">
            <v>芋头古侗寨景区</v>
          </cell>
          <cell r="R9648" t="str">
            <v>5</v>
          </cell>
          <cell r="S9648" t="str">
            <v>6.5</v>
          </cell>
          <cell r="T9648" t="str">
            <v>X179431230</v>
          </cell>
          <cell r="U9648">
            <v>0</v>
          </cell>
          <cell r="V9648">
            <v>3.468</v>
          </cell>
          <cell r="W9648">
            <v>3.468</v>
          </cell>
        </row>
        <row r="9649">
          <cell r="I9649" t="str">
            <v>通道转兵纪念馆连接路（地宅包里至塞城路口）</v>
          </cell>
          <cell r="J9649" t="str">
            <v>131302F4312300001</v>
          </cell>
          <cell r="K9649" t="str">
            <v>通景公路</v>
          </cell>
          <cell r="L9649" t="str">
            <v>一类地区</v>
          </cell>
          <cell r="M9649" t="str">
            <v>国家贫困县</v>
          </cell>
          <cell r="N9649" t="str">
            <v>升级改造（提质改造）</v>
          </cell>
          <cell r="O9649" t="str">
            <v>通道转兵纪念馆</v>
          </cell>
          <cell r="R9649" t="str">
            <v>4.5</v>
          </cell>
          <cell r="S9649" t="str">
            <v>6</v>
          </cell>
          <cell r="T9649" t="str">
            <v>Ｘ181431230</v>
          </cell>
          <cell r="U9649">
            <v>0</v>
          </cell>
          <cell r="V9649">
            <v>4</v>
          </cell>
          <cell r="W9649">
            <v>4</v>
          </cell>
        </row>
        <row r="9650">
          <cell r="I9650" t="str">
            <v>长坡村古城商道公路</v>
          </cell>
          <cell r="J9650" t="str">
            <v>131302F4312810019</v>
          </cell>
          <cell r="K9650" t="str">
            <v>通景公路</v>
          </cell>
          <cell r="L9650" t="str">
            <v>二类地区</v>
          </cell>
          <cell r="M9650" t="str">
            <v>省级贫困县</v>
          </cell>
          <cell r="N9650" t="str">
            <v>升级改造（提质改造）</v>
          </cell>
          <cell r="O9650" t="str">
            <v>长坡村古城商道</v>
          </cell>
          <cell r="R9650" t="str">
            <v>4.5</v>
          </cell>
          <cell r="S9650" t="str">
            <v>6</v>
          </cell>
          <cell r="T9650" t="str">
            <v>Y348431281</v>
          </cell>
          <cell r="U9650">
            <v>0</v>
          </cell>
          <cell r="V9650">
            <v>8.8610000000000007</v>
          </cell>
          <cell r="W9650">
            <v>8.8610000000000007</v>
          </cell>
        </row>
        <row r="9651">
          <cell r="I9651" t="str">
            <v>洪江市沅河镇沅城古村连接路</v>
          </cell>
          <cell r="J9651" t="str">
            <v>131302F4312810020</v>
          </cell>
          <cell r="K9651" t="str">
            <v>通景公路</v>
          </cell>
          <cell r="L9651" t="str">
            <v>二类地区</v>
          </cell>
          <cell r="M9651" t="str">
            <v>省级贫困县</v>
          </cell>
          <cell r="N9651" t="str">
            <v>升级改造（提质改造）</v>
          </cell>
          <cell r="O9651" t="str">
            <v>沅河古村</v>
          </cell>
          <cell r="R9651" t="str">
            <v>3.5</v>
          </cell>
          <cell r="S9651" t="str">
            <v>6</v>
          </cell>
          <cell r="T9651" t="str">
            <v>C074431281</v>
          </cell>
          <cell r="U9651">
            <v>0</v>
          </cell>
          <cell r="V9651">
            <v>7.86</v>
          </cell>
          <cell r="W9651">
            <v>7.86</v>
          </cell>
        </row>
        <row r="9652">
          <cell r="I9652" t="str">
            <v>罗翁至水打坪旅游公路</v>
          </cell>
          <cell r="J9652" t="str">
            <v>131302F4312810008</v>
          </cell>
          <cell r="K9652" t="str">
            <v>通景公路</v>
          </cell>
          <cell r="L9652" t="str">
            <v>二类地区</v>
          </cell>
          <cell r="M9652" t="str">
            <v>省级贫困县</v>
          </cell>
          <cell r="N9652" t="str">
            <v>升级改造（提质改造）</v>
          </cell>
          <cell r="O9652" t="str">
            <v>怀化市洪江市雪峰山风景名胜区</v>
          </cell>
          <cell r="R9652" t="str">
            <v>4.5</v>
          </cell>
          <cell r="S9652" t="str">
            <v>6</v>
          </cell>
          <cell r="T9652" t="str">
            <v>X157431281</v>
          </cell>
          <cell r="U9652">
            <v>11.247999999999999</v>
          </cell>
          <cell r="V9652">
            <v>20.718</v>
          </cell>
          <cell r="W9652">
            <v>9.4700000000000006</v>
          </cell>
        </row>
        <row r="9653">
          <cell r="I9653" t="str">
            <v>黔城镇C091板桥村古城商道公路</v>
          </cell>
          <cell r="J9653" t="str">
            <v>131302F4312810002</v>
          </cell>
          <cell r="K9653" t="str">
            <v>通景公路</v>
          </cell>
          <cell r="L9653" t="str">
            <v>二类地区</v>
          </cell>
          <cell r="M9653" t="str">
            <v>省级贫困县</v>
          </cell>
          <cell r="N9653" t="str">
            <v>升级改造（提质改造）</v>
          </cell>
          <cell r="O9653" t="str">
            <v>板桥村</v>
          </cell>
          <cell r="R9653" t="str">
            <v>3.5</v>
          </cell>
          <cell r="S9653" t="str">
            <v>6</v>
          </cell>
          <cell r="T9653" t="str">
            <v>C091431281</v>
          </cell>
          <cell r="U9653">
            <v>0</v>
          </cell>
          <cell r="V9653">
            <v>8.6999999999999993</v>
          </cell>
          <cell r="W9653">
            <v>8.6999999999999993</v>
          </cell>
        </row>
        <row r="9654">
          <cell r="I9654" t="str">
            <v>塘湾镇枳木槽古城商道旅游公路</v>
          </cell>
          <cell r="J9654" t="str">
            <v>131302F4312810014</v>
          </cell>
          <cell r="K9654" t="str">
            <v>通景公路</v>
          </cell>
          <cell r="L9654" t="str">
            <v>二类地区</v>
          </cell>
          <cell r="M9654" t="str">
            <v>省级贫困县</v>
          </cell>
          <cell r="N9654" t="str">
            <v>新建</v>
          </cell>
          <cell r="O9654" t="str">
            <v>枳木槽古城商道</v>
          </cell>
          <cell r="R9654" t="str">
            <v>5.5</v>
          </cell>
          <cell r="S9654" t="str">
            <v>6</v>
          </cell>
          <cell r="T9654" t="str">
            <v>无</v>
          </cell>
          <cell r="U9654">
            <v>0</v>
          </cell>
          <cell r="V9654">
            <v>8.6999999999999993</v>
          </cell>
          <cell r="W9654">
            <v>8.6999999999999993</v>
          </cell>
        </row>
        <row r="9655">
          <cell r="I9655" t="str">
            <v>洗马乡古楼坪村古村落旅游公路</v>
          </cell>
          <cell r="J9655" t="str">
            <v>131302F4312810016</v>
          </cell>
          <cell r="K9655" t="str">
            <v>通景公路</v>
          </cell>
          <cell r="L9655" t="str">
            <v>二类地区</v>
          </cell>
          <cell r="M9655" t="str">
            <v>省级贫困县</v>
          </cell>
          <cell r="N9655" t="str">
            <v>新建</v>
          </cell>
          <cell r="O9655" t="str">
            <v>古楼坪村古村落</v>
          </cell>
          <cell r="R9655" t="str">
            <v>3.5</v>
          </cell>
          <cell r="S9655" t="str">
            <v>6</v>
          </cell>
          <cell r="T9655" t="str">
            <v>无</v>
          </cell>
          <cell r="U9655">
            <v>0</v>
          </cell>
          <cell r="V9655">
            <v>5.15</v>
          </cell>
          <cell r="W9655">
            <v>5.15</v>
          </cell>
        </row>
        <row r="9656">
          <cell r="I9656" t="str">
            <v>秀洲休闲农业乡村旅游点旅游公路</v>
          </cell>
          <cell r="J9656" t="str">
            <v>131302F4312810006</v>
          </cell>
          <cell r="K9656" t="str">
            <v>通景公路</v>
          </cell>
          <cell r="L9656" t="str">
            <v>二类地区</v>
          </cell>
          <cell r="M9656" t="str">
            <v>省级贫困县</v>
          </cell>
          <cell r="N9656" t="str">
            <v>新建</v>
          </cell>
          <cell r="O9656" t="str">
            <v>秀洲休闲农业乡村旅游点</v>
          </cell>
          <cell r="R9656" t="str">
            <v>3.5</v>
          </cell>
          <cell r="S9656" t="str">
            <v>6</v>
          </cell>
          <cell r="T9656" t="str">
            <v>无</v>
          </cell>
          <cell r="U9656">
            <v>0</v>
          </cell>
          <cell r="V9656">
            <v>2.96</v>
          </cell>
          <cell r="W9656">
            <v>2.96</v>
          </cell>
        </row>
        <row r="9657">
          <cell r="I9657" t="str">
            <v>雪峰山风景名胜区连接路（熟坪乡大坳村至洞口挪溪森林段）</v>
          </cell>
          <cell r="J9657" t="str">
            <v>131302F4312810009</v>
          </cell>
          <cell r="K9657" t="str">
            <v>通景公路</v>
          </cell>
          <cell r="L9657" t="str">
            <v>二类地区</v>
          </cell>
          <cell r="M9657" t="str">
            <v>省级贫困县</v>
          </cell>
          <cell r="N9657" t="str">
            <v>新建</v>
          </cell>
          <cell r="O9657" t="str">
            <v>雪峰山风景名胜区</v>
          </cell>
          <cell r="R9657" t="str">
            <v>3.5</v>
          </cell>
          <cell r="S9657" t="str">
            <v>6</v>
          </cell>
          <cell r="T9657" t="str">
            <v>无</v>
          </cell>
          <cell r="U9657">
            <v>0</v>
          </cell>
          <cell r="V9657">
            <v>2.64</v>
          </cell>
          <cell r="W9657">
            <v>2.64</v>
          </cell>
        </row>
        <row r="9658">
          <cell r="I9658" t="str">
            <v>雪峰山风景名胜区连接路（熟坪至苏宝顶段）</v>
          </cell>
          <cell r="J9658" t="str">
            <v>131301F4312810001</v>
          </cell>
          <cell r="K9658" t="str">
            <v>通景公路</v>
          </cell>
          <cell r="L9658" t="str">
            <v>二类地区</v>
          </cell>
          <cell r="M9658" t="str">
            <v>省级贫困县</v>
          </cell>
          <cell r="N9658" t="str">
            <v>新建</v>
          </cell>
          <cell r="O9658" t="str">
            <v>雪峰山风景名胜区</v>
          </cell>
          <cell r="R9658" t="str">
            <v>4.5</v>
          </cell>
          <cell r="S9658" t="str">
            <v>7</v>
          </cell>
          <cell r="T9658" t="str">
            <v>无</v>
          </cell>
          <cell r="U9658">
            <v>0</v>
          </cell>
          <cell r="V9658">
            <v>25.17</v>
          </cell>
          <cell r="W9658">
            <v>25.17</v>
          </cell>
        </row>
        <row r="9659">
          <cell r="I9659" t="str">
            <v>沅河镇C074、CZH2沅城村古城商道公路</v>
          </cell>
          <cell r="J9659" t="str">
            <v>131302F4312810004</v>
          </cell>
          <cell r="K9659" t="str">
            <v>通景公路</v>
          </cell>
          <cell r="L9659" t="str">
            <v>二类地区</v>
          </cell>
          <cell r="M9659" t="str">
            <v>省级贫困县</v>
          </cell>
          <cell r="N9659" t="str">
            <v>升级改造（提质改造）</v>
          </cell>
          <cell r="O9659" t="str">
            <v>沅城村古城商道</v>
          </cell>
          <cell r="R9659" t="str">
            <v>3.5</v>
          </cell>
          <cell r="S9659" t="str">
            <v>6</v>
          </cell>
          <cell r="T9659" t="str">
            <v>C074431281</v>
          </cell>
          <cell r="U9659">
            <v>0</v>
          </cell>
          <cell r="V9659">
            <v>7.1879999999999997</v>
          </cell>
          <cell r="W9659">
            <v>7.1879999999999997</v>
          </cell>
        </row>
        <row r="9660">
          <cell r="I9660" t="str">
            <v>川山至密岩尖通景公路</v>
          </cell>
          <cell r="J9660" t="str">
            <v>1312F4312820003</v>
          </cell>
          <cell r="K9660" t="str">
            <v>通景公路</v>
          </cell>
          <cell r="L9660" t="str">
            <v>二类地区</v>
          </cell>
          <cell r="M9660" t="str">
            <v>省级贫困县</v>
          </cell>
          <cell r="N9660" t="str">
            <v>新建</v>
          </cell>
          <cell r="O9660" t="str">
            <v>川山村、滩头村</v>
          </cell>
          <cell r="R9660" t="str">
            <v>3.5</v>
          </cell>
          <cell r="S9660" t="str">
            <v>6</v>
          </cell>
          <cell r="T9660" t="str">
            <v>无</v>
          </cell>
          <cell r="U9660">
            <v>0</v>
          </cell>
          <cell r="V9660">
            <v>7.26</v>
          </cell>
          <cell r="W9660">
            <v>7.26</v>
          </cell>
        </row>
        <row r="9661">
          <cell r="I9661" t="str">
            <v>药王寺至凉水井通景公路</v>
          </cell>
          <cell r="J9661" t="str">
            <v>131302F4312820001</v>
          </cell>
          <cell r="K9661" t="str">
            <v>通景公路</v>
          </cell>
          <cell r="L9661" t="str">
            <v>二类地区</v>
          </cell>
          <cell r="M9661" t="str">
            <v>省级贫困县</v>
          </cell>
          <cell r="N9661" t="str">
            <v>新建</v>
          </cell>
          <cell r="O9661" t="str">
            <v>怀化嵩云山景区</v>
          </cell>
          <cell r="R9661" t="str">
            <v>3.5</v>
          </cell>
          <cell r="S9661" t="str">
            <v>6</v>
          </cell>
          <cell r="T9661" t="str">
            <v>无</v>
          </cell>
          <cell r="U9661">
            <v>0</v>
          </cell>
          <cell r="V9661">
            <v>2.15</v>
          </cell>
          <cell r="W9661">
            <v>2.15</v>
          </cell>
        </row>
        <row r="9662">
          <cell r="I9662" t="str">
            <v>穿岩山-阳雀坡旅游公路</v>
          </cell>
          <cell r="J9662" t="str">
            <v>131301F4312240010</v>
          </cell>
          <cell r="K9662" t="str">
            <v>旅游集散公路</v>
          </cell>
          <cell r="L9662" t="str">
            <v>一类地区</v>
          </cell>
          <cell r="M9662" t="str">
            <v>国家贫困县</v>
          </cell>
          <cell r="N9662" t="str">
            <v>升级改造（提质改造）</v>
          </cell>
          <cell r="O9662" t="str">
            <v>阳雀坡景区</v>
          </cell>
          <cell r="S9662" t="str">
            <v>6</v>
          </cell>
          <cell r="T9662" t="str">
            <v>X056431224</v>
          </cell>
          <cell r="U9662">
            <v>0</v>
          </cell>
          <cell r="V9662">
            <v>29.484999999999999</v>
          </cell>
          <cell r="W9662">
            <v>29.484999999999999</v>
          </cell>
        </row>
        <row r="9663">
          <cell r="I9663" t="str">
            <v>罗子山风景区集散公路</v>
          </cell>
          <cell r="J9663" t="str">
            <v>131301F4312240014</v>
          </cell>
          <cell r="K9663" t="str">
            <v>旅游集散公路</v>
          </cell>
          <cell r="L9663" t="str">
            <v>一类地区</v>
          </cell>
          <cell r="M9663" t="str">
            <v>国家贫困县</v>
          </cell>
          <cell r="N9663" t="str">
            <v>新建</v>
          </cell>
          <cell r="O9663" t="str">
            <v>罗子山风景区</v>
          </cell>
          <cell r="R9663" t="str">
            <v>3.5</v>
          </cell>
          <cell r="S9663" t="str">
            <v>6</v>
          </cell>
          <cell r="T9663" t="str">
            <v>无</v>
          </cell>
          <cell r="U9663">
            <v>0</v>
          </cell>
          <cell r="V9663">
            <v>17.5</v>
          </cell>
          <cell r="W9663">
            <v>17.5</v>
          </cell>
        </row>
        <row r="9664">
          <cell r="I9664" t="str">
            <v>米粮洞自然保护区集散公路</v>
          </cell>
          <cell r="J9664" t="str">
            <v>131301F4312240009</v>
          </cell>
          <cell r="K9664" t="str">
            <v>旅游集散公路</v>
          </cell>
          <cell r="L9664" t="str">
            <v>一类地区</v>
          </cell>
          <cell r="M9664" t="str">
            <v>国家贫困县</v>
          </cell>
          <cell r="N9664" t="str">
            <v>升级改造（提质改造）</v>
          </cell>
          <cell r="O9664" t="str">
            <v>米粮谷自然保护区</v>
          </cell>
          <cell r="S9664" t="str">
            <v>6</v>
          </cell>
          <cell r="T9664" t="str">
            <v>Y997431224</v>
          </cell>
          <cell r="U9664">
            <v>0</v>
          </cell>
          <cell r="V9664">
            <v>25.776</v>
          </cell>
          <cell r="W9664">
            <v>25.776</v>
          </cell>
        </row>
        <row r="9665">
          <cell r="I9665" t="str">
            <v>山背花瑶梯田景区集散公路</v>
          </cell>
          <cell r="J9665" t="str">
            <v>131301F4312240006</v>
          </cell>
          <cell r="K9665" t="str">
            <v>旅游集散公路</v>
          </cell>
          <cell r="L9665" t="str">
            <v>一类地区</v>
          </cell>
          <cell r="M9665" t="str">
            <v>国家贫困县</v>
          </cell>
          <cell r="N9665" t="str">
            <v>升级改造（提质改造）</v>
          </cell>
          <cell r="S9665" t="str">
            <v>6.5</v>
          </cell>
          <cell r="T9665" t="str">
            <v>X060431224</v>
          </cell>
          <cell r="U9665">
            <v>0</v>
          </cell>
          <cell r="V9665">
            <v>27.384</v>
          </cell>
          <cell r="W9665">
            <v>27.384</v>
          </cell>
        </row>
        <row r="9666">
          <cell r="I9666" t="str">
            <v>思蒙湿地公园旅游公路（思蒙-穿岩山段）</v>
          </cell>
          <cell r="J9666" t="str">
            <v>131301F4312240005</v>
          </cell>
          <cell r="K9666" t="str">
            <v>旅游集散公路</v>
          </cell>
          <cell r="L9666" t="str">
            <v>一类地区</v>
          </cell>
          <cell r="M9666" t="str">
            <v>国家贫困县</v>
          </cell>
          <cell r="N9666" t="str">
            <v>升级改造（提质改造）</v>
          </cell>
          <cell r="O9666" t="str">
            <v>思蒙湿地公园</v>
          </cell>
          <cell r="S9666" t="str">
            <v>6</v>
          </cell>
          <cell r="T9666" t="str">
            <v>X080431224</v>
          </cell>
          <cell r="U9666">
            <v>0</v>
          </cell>
          <cell r="V9666">
            <v>25.530999999999999</v>
          </cell>
          <cell r="W9666">
            <v>25.530999999999999</v>
          </cell>
        </row>
        <row r="9667">
          <cell r="I9667" t="str">
            <v>威虎山森林公园集散公路</v>
          </cell>
          <cell r="J9667" t="str">
            <v>131301F4312240007</v>
          </cell>
          <cell r="K9667" t="str">
            <v>旅游集散公路</v>
          </cell>
          <cell r="L9667" t="str">
            <v>一类地区</v>
          </cell>
          <cell r="M9667" t="str">
            <v>国家贫困县</v>
          </cell>
          <cell r="N9667" t="str">
            <v>升级改造（提质改造）</v>
          </cell>
          <cell r="O9667" t="str">
            <v>威虎山森林公园</v>
          </cell>
          <cell r="R9667" t="str">
            <v>5</v>
          </cell>
          <cell r="S9667" t="str">
            <v>6</v>
          </cell>
          <cell r="T9667" t="str">
            <v>X028431224</v>
          </cell>
          <cell r="U9667">
            <v>0</v>
          </cell>
          <cell r="V9667">
            <v>16.100000000000001</v>
          </cell>
          <cell r="W9667">
            <v>16.091999999999999</v>
          </cell>
        </row>
        <row r="9668">
          <cell r="I9668" t="str">
            <v>沿溪满天星景区集散公路</v>
          </cell>
          <cell r="J9668" t="str">
            <v>131301F4312240012</v>
          </cell>
          <cell r="K9668" t="str">
            <v>旅游集散公路</v>
          </cell>
          <cell r="L9668" t="str">
            <v>一类地区</v>
          </cell>
          <cell r="M9668" t="str">
            <v>国家贫困县</v>
          </cell>
          <cell r="N9668" t="str">
            <v>新建</v>
          </cell>
          <cell r="O9668" t="str">
            <v>沿溪满天星景区</v>
          </cell>
          <cell r="R9668" t="str">
            <v>3.5</v>
          </cell>
          <cell r="S9668" t="str">
            <v>6</v>
          </cell>
          <cell r="T9668" t="str">
            <v>无</v>
          </cell>
          <cell r="U9668">
            <v>0</v>
          </cell>
          <cell r="V9668">
            <v>33.1</v>
          </cell>
          <cell r="W9668">
            <v>33.1</v>
          </cell>
        </row>
        <row r="9669">
          <cell r="I9669" t="str">
            <v>紫荆山风电场集散公路</v>
          </cell>
          <cell r="J9669" t="str">
            <v>131301F4312240013</v>
          </cell>
          <cell r="K9669" t="str">
            <v>旅游集散公路</v>
          </cell>
          <cell r="L9669" t="str">
            <v>一类地区</v>
          </cell>
          <cell r="M9669" t="str">
            <v>国家贫困县</v>
          </cell>
          <cell r="N9669" t="str">
            <v>升级改造（提质改造）</v>
          </cell>
          <cell r="O9669" t="str">
            <v>紫荆山风电场</v>
          </cell>
          <cell r="S9669" t="str">
            <v>6</v>
          </cell>
          <cell r="T9669" t="str">
            <v>无</v>
          </cell>
          <cell r="U9669">
            <v>0</v>
          </cell>
          <cell r="V9669">
            <v>16</v>
          </cell>
          <cell r="W9669">
            <v>16</v>
          </cell>
        </row>
        <row r="9670">
          <cell r="I9670" t="str">
            <v>三道坑原始次森林景区通景路（二期）</v>
          </cell>
          <cell r="J9670" t="str">
            <v>131301F4312280003</v>
          </cell>
          <cell r="K9670" t="str">
            <v>旅游集散公路</v>
          </cell>
          <cell r="L9670" t="str">
            <v>一类地区</v>
          </cell>
          <cell r="M9670" t="str">
            <v>国家贫困县</v>
          </cell>
          <cell r="N9670" t="str">
            <v>升级改造（提质改造）</v>
          </cell>
          <cell r="O9670" t="str">
            <v>三道坑原始次森林景区</v>
          </cell>
          <cell r="R9670" t="str">
            <v>5</v>
          </cell>
          <cell r="S9670" t="str">
            <v>6</v>
          </cell>
          <cell r="T9670" t="str">
            <v>X001431228</v>
          </cell>
          <cell r="U9670">
            <v>0</v>
          </cell>
          <cell r="V9670">
            <v>26.42</v>
          </cell>
          <cell r="W9670">
            <v>17.47</v>
          </cell>
        </row>
        <row r="9671">
          <cell r="I9671" t="str">
            <v>地笋苗寨-靖州国家森林公园集散公路</v>
          </cell>
          <cell r="J9671" t="str">
            <v>131301F4312290002</v>
          </cell>
          <cell r="K9671" t="str">
            <v>旅游集散公路</v>
          </cell>
          <cell r="L9671" t="str">
            <v>一类地区</v>
          </cell>
          <cell r="M9671" t="str">
            <v>国家贫困县</v>
          </cell>
          <cell r="N9671" t="str">
            <v>新建</v>
          </cell>
          <cell r="O9671" t="str">
            <v>地笋苗寨</v>
          </cell>
          <cell r="R9671" t="str">
            <v>4.5</v>
          </cell>
          <cell r="S9671" t="str">
            <v>7</v>
          </cell>
          <cell r="T9671" t="str">
            <v>Y802431229</v>
          </cell>
          <cell r="U9671">
            <v>0</v>
          </cell>
          <cell r="V9671">
            <v>52.103999999999999</v>
          </cell>
          <cell r="W9671">
            <v>42.527999999999999</v>
          </cell>
        </row>
        <row r="9672">
          <cell r="I9672" t="str">
            <v>飞山景区连接路（飞山景区至杨梅博物馆段）</v>
          </cell>
          <cell r="J9672" t="str">
            <v>131301F4312290009</v>
          </cell>
          <cell r="K9672" t="str">
            <v>旅游集散公路</v>
          </cell>
          <cell r="L9672" t="str">
            <v>一类地区</v>
          </cell>
          <cell r="M9672" t="str">
            <v>国家贫困县</v>
          </cell>
          <cell r="N9672" t="str">
            <v>升级改造（提质改造）</v>
          </cell>
          <cell r="O9672" t="str">
            <v>飞山景区</v>
          </cell>
          <cell r="S9672" t="str">
            <v>6</v>
          </cell>
          <cell r="T9672" t="str">
            <v>无</v>
          </cell>
          <cell r="U9672">
            <v>0</v>
          </cell>
          <cell r="V9672">
            <v>16.5</v>
          </cell>
          <cell r="W9672">
            <v>16.481999999999999</v>
          </cell>
        </row>
        <row r="9673">
          <cell r="I9673" t="str">
            <v>靖州国家森林公园-五龙潭湿地公园连接路</v>
          </cell>
          <cell r="J9673" t="str">
            <v>131301F4312290003</v>
          </cell>
          <cell r="K9673" t="str">
            <v>旅游集散公路</v>
          </cell>
          <cell r="L9673" t="str">
            <v>一类地区</v>
          </cell>
          <cell r="M9673" t="str">
            <v>国家贫困县</v>
          </cell>
          <cell r="N9673" t="str">
            <v>新建</v>
          </cell>
          <cell r="O9673" t="str">
            <v>五龙潭湿地公园</v>
          </cell>
          <cell r="R9673" t="str">
            <v>4.5</v>
          </cell>
          <cell r="S9673" t="str">
            <v>7</v>
          </cell>
          <cell r="T9673" t="str">
            <v>X170431229</v>
          </cell>
          <cell r="U9673">
            <v>0</v>
          </cell>
          <cell r="V9673">
            <v>15</v>
          </cell>
          <cell r="W9673">
            <v>15</v>
          </cell>
        </row>
        <row r="9674">
          <cell r="I9674" t="str">
            <v>靖州国家森林公园-地笋苗寨连接路</v>
          </cell>
          <cell r="J9674" t="str">
            <v>131301F4312290005</v>
          </cell>
          <cell r="K9674" t="str">
            <v>旅游集散公路</v>
          </cell>
          <cell r="L9674" t="str">
            <v>一类地区</v>
          </cell>
          <cell r="M9674" t="str">
            <v>国家贫困县</v>
          </cell>
          <cell r="N9674" t="str">
            <v>升级改造（提质改造）</v>
          </cell>
          <cell r="O9674" t="str">
            <v>靖州国家森林公园</v>
          </cell>
          <cell r="S9674" t="str">
            <v>7</v>
          </cell>
          <cell r="T9674" t="str">
            <v>Y999431229</v>
          </cell>
          <cell r="U9674">
            <v>0</v>
          </cell>
          <cell r="V9674">
            <v>33</v>
          </cell>
          <cell r="W9674">
            <v>32.4</v>
          </cell>
        </row>
        <row r="9675">
          <cell r="I9675" t="str">
            <v>板坡至大枫生态养殖农厂连接路</v>
          </cell>
          <cell r="J9675" t="str">
            <v>1312F4312020004</v>
          </cell>
          <cell r="K9675" t="str">
            <v>资源产业路</v>
          </cell>
          <cell r="L9675" t="str">
            <v>二类地区</v>
          </cell>
          <cell r="M9675" t="str">
            <v>省级贫困县</v>
          </cell>
          <cell r="N9675" t="str">
            <v>新建</v>
          </cell>
          <cell r="O9675" t="str">
            <v>芷江侗族自治县大枫树生态种养殖基地</v>
          </cell>
          <cell r="R9675" t="str">
            <v>3</v>
          </cell>
          <cell r="S9675" t="str">
            <v>6(4.5)</v>
          </cell>
          <cell r="T9675" t="str">
            <v>V000431202</v>
          </cell>
          <cell r="U9675">
            <v>4.8630000000000004</v>
          </cell>
          <cell r="V9675">
            <v>13.382999999999999</v>
          </cell>
          <cell r="W9675">
            <v>8.52</v>
          </cell>
        </row>
        <row r="9676">
          <cell r="I9676" t="str">
            <v>板山至新街养殖场连接路</v>
          </cell>
          <cell r="J9676" t="str">
            <v>1312F4312020003</v>
          </cell>
          <cell r="K9676" t="str">
            <v>资源产业路</v>
          </cell>
          <cell r="L9676" t="str">
            <v>二类地区</v>
          </cell>
          <cell r="M9676" t="str">
            <v>省级贫困县</v>
          </cell>
          <cell r="N9676" t="str">
            <v>新建</v>
          </cell>
          <cell r="O9676" t="str">
            <v>怀化市石门新街养殖场</v>
          </cell>
          <cell r="R9676" t="str">
            <v>3</v>
          </cell>
          <cell r="S9676" t="str">
            <v>6(4.5)</v>
          </cell>
          <cell r="T9676" t="str">
            <v>V001431202</v>
          </cell>
          <cell r="U9676">
            <v>0</v>
          </cell>
          <cell r="V9676">
            <v>3</v>
          </cell>
          <cell r="W9676">
            <v>3</v>
          </cell>
        </row>
        <row r="9677">
          <cell r="I9677" t="str">
            <v>桐木海联刺葡萄特色产业园产业路</v>
          </cell>
          <cell r="J9677" t="str">
            <v>1312F4312210001</v>
          </cell>
          <cell r="K9677" t="str">
            <v>资源产业路</v>
          </cell>
          <cell r="L9677" t="str">
            <v>一类地区</v>
          </cell>
          <cell r="M9677" t="str">
            <v>国家贫困县</v>
          </cell>
          <cell r="N9677" t="str">
            <v>升级改造（提质改造）</v>
          </cell>
          <cell r="O9677" t="str">
            <v>桐木海联刺葡萄特色产业园</v>
          </cell>
          <cell r="R9677" t="str">
            <v>5</v>
          </cell>
          <cell r="S9677" t="str">
            <v>6.5</v>
          </cell>
          <cell r="T9677" t="str">
            <v>X005431221</v>
          </cell>
          <cell r="U9677">
            <v>0</v>
          </cell>
          <cell r="V9677">
            <v>9.24</v>
          </cell>
          <cell r="W9677">
            <v>9.24</v>
          </cell>
        </row>
        <row r="9678">
          <cell r="I9678" t="str">
            <v>中方县优质农产品供应基地示范片聂家村产业园产业路</v>
          </cell>
          <cell r="J9678" t="str">
            <v>1312F4312210012</v>
          </cell>
          <cell r="K9678" t="str">
            <v>资源产业路</v>
          </cell>
          <cell r="L9678" t="str">
            <v>一类地区</v>
          </cell>
          <cell r="M9678" t="str">
            <v>国家贫困县</v>
          </cell>
          <cell r="N9678" t="str">
            <v>新建</v>
          </cell>
          <cell r="O9678" t="str">
            <v>中方县优质农产品供应基地示范片聂家村产业园</v>
          </cell>
          <cell r="R9678" t="str">
            <v>4.5</v>
          </cell>
          <cell r="S9678" t="str">
            <v>6</v>
          </cell>
          <cell r="T9678" t="str">
            <v>X002431221</v>
          </cell>
          <cell r="U9678">
            <v>0</v>
          </cell>
          <cell r="V9678">
            <v>13.173999999999999</v>
          </cell>
          <cell r="W9678">
            <v>13.173999999999999</v>
          </cell>
        </row>
        <row r="9679">
          <cell r="I9679" t="str">
            <v>武陵艾叶特色产业园产业路</v>
          </cell>
          <cell r="J9679" t="str">
            <v>1312F4312210002</v>
          </cell>
          <cell r="K9679" t="str">
            <v>资源产业路</v>
          </cell>
          <cell r="L9679" t="str">
            <v>一类地区</v>
          </cell>
          <cell r="M9679" t="str">
            <v>国家贫困县</v>
          </cell>
          <cell r="N9679" t="str">
            <v>新建</v>
          </cell>
          <cell r="O9679" t="str">
            <v>武陵艾叶特色产业园</v>
          </cell>
          <cell r="R9679" t="str">
            <v>3.5</v>
          </cell>
          <cell r="S9679" t="str">
            <v>6</v>
          </cell>
          <cell r="T9679" t="str">
            <v>C015431221</v>
          </cell>
          <cell r="U9679">
            <v>0</v>
          </cell>
          <cell r="V9679">
            <v>2.68</v>
          </cell>
          <cell r="W9679">
            <v>2.68</v>
          </cell>
        </row>
        <row r="9680">
          <cell r="I9680" t="str">
            <v>下坪竹园刺葡萄特色产业园产业路</v>
          </cell>
          <cell r="J9680" t="str">
            <v>1312F4312210017</v>
          </cell>
          <cell r="K9680" t="str">
            <v>资源产业路</v>
          </cell>
          <cell r="L9680" t="str">
            <v>一类地区</v>
          </cell>
          <cell r="M9680" t="str">
            <v>国家贫困县</v>
          </cell>
          <cell r="N9680" t="str">
            <v>升级改造（提质改造）</v>
          </cell>
          <cell r="O9680" t="str">
            <v>下坪竹园刺葡萄特色产业园</v>
          </cell>
          <cell r="R9680" t="str">
            <v>5</v>
          </cell>
          <cell r="S9680" t="str">
            <v>6.5</v>
          </cell>
          <cell r="T9680" t="str">
            <v>X107431221</v>
          </cell>
          <cell r="U9680">
            <v>0</v>
          </cell>
          <cell r="V9680">
            <v>20</v>
          </cell>
          <cell r="W9680">
            <v>20</v>
          </cell>
        </row>
        <row r="9681">
          <cell r="I9681" t="str">
            <v>中方县金子山生态养殖专业合作社产业路</v>
          </cell>
          <cell r="J9681" t="str">
            <v>1312F4312210016</v>
          </cell>
          <cell r="K9681" t="str">
            <v>资源产业路</v>
          </cell>
          <cell r="L9681" t="str">
            <v>一类地区</v>
          </cell>
          <cell r="M9681" t="str">
            <v>国家贫困县</v>
          </cell>
          <cell r="N9681" t="str">
            <v>新建</v>
          </cell>
          <cell r="O9681" t="str">
            <v>中方县金子山生态养殖专业合作社</v>
          </cell>
          <cell r="R9681" t="str">
            <v>4.5</v>
          </cell>
          <cell r="S9681" t="str">
            <v>6</v>
          </cell>
          <cell r="T9681" t="str">
            <v>X105431221</v>
          </cell>
          <cell r="U9681">
            <v>0</v>
          </cell>
          <cell r="V9681">
            <v>8.5</v>
          </cell>
          <cell r="W9681">
            <v>8.5</v>
          </cell>
        </row>
        <row r="9682">
          <cell r="I9682" t="str">
            <v>中方县牛犇畜禽养殖场产业路</v>
          </cell>
          <cell r="J9682" t="str">
            <v>1312F4312210013</v>
          </cell>
          <cell r="K9682" t="str">
            <v>资源产业路</v>
          </cell>
          <cell r="L9682" t="str">
            <v>一类地区</v>
          </cell>
          <cell r="M9682" t="str">
            <v>国家贫困县</v>
          </cell>
          <cell r="N9682" t="str">
            <v>新建</v>
          </cell>
          <cell r="O9682" t="str">
            <v>中方县牛犇畜禽养殖场</v>
          </cell>
          <cell r="R9682" t="str">
            <v>3.5</v>
          </cell>
          <cell r="S9682" t="str">
            <v>6(4.5)</v>
          </cell>
          <cell r="T9682" t="str">
            <v>CY08431221</v>
          </cell>
          <cell r="U9682">
            <v>0</v>
          </cell>
          <cell r="V9682">
            <v>4.5599999999999996</v>
          </cell>
          <cell r="W9682">
            <v>4.5599999999999996</v>
          </cell>
        </row>
        <row r="9683">
          <cell r="I9683" t="str">
            <v>活水镇金秋梨特色产业园产业路</v>
          </cell>
          <cell r="J9683" t="str">
            <v>1312F4312210008</v>
          </cell>
          <cell r="K9683" t="str">
            <v>资源产业路</v>
          </cell>
          <cell r="L9683" t="str">
            <v>一类地区</v>
          </cell>
          <cell r="M9683" t="str">
            <v>国家贫困县</v>
          </cell>
          <cell r="N9683" t="str">
            <v>新建</v>
          </cell>
          <cell r="O9683" t="str">
            <v>活水镇金秋梨特色产业园</v>
          </cell>
          <cell r="R9683" t="str">
            <v>3.5</v>
          </cell>
          <cell r="S9683" t="str">
            <v>6(4.5)</v>
          </cell>
          <cell r="T9683" t="str">
            <v>CY05431221</v>
          </cell>
          <cell r="U9683">
            <v>0</v>
          </cell>
          <cell r="V9683">
            <v>2.11</v>
          </cell>
          <cell r="W9683">
            <v>2.11</v>
          </cell>
        </row>
        <row r="9684">
          <cell r="I9684" t="str">
            <v>中方耘菲家庭农场产业路</v>
          </cell>
          <cell r="J9684" t="str">
            <v>1312F4312210015</v>
          </cell>
          <cell r="K9684" t="str">
            <v>资源产业路</v>
          </cell>
          <cell r="L9684" t="str">
            <v>一类地区</v>
          </cell>
          <cell r="M9684" t="str">
            <v>国家贫困县</v>
          </cell>
          <cell r="N9684" t="str">
            <v>新建</v>
          </cell>
          <cell r="O9684" t="str">
            <v>中方耘菲家庭农场</v>
          </cell>
          <cell r="R9684" t="str">
            <v>3.5</v>
          </cell>
          <cell r="S9684" t="str">
            <v>6(4.5)</v>
          </cell>
          <cell r="T9684" t="str">
            <v>CY11431221</v>
          </cell>
          <cell r="U9684">
            <v>0</v>
          </cell>
          <cell r="V9684">
            <v>3.98</v>
          </cell>
          <cell r="W9684">
            <v>3.98</v>
          </cell>
        </row>
        <row r="9685">
          <cell r="I9685" t="str">
            <v>湖南吉果果有限公司葡萄特色产业园产业路</v>
          </cell>
          <cell r="J9685" t="str">
            <v>1312F4312210004</v>
          </cell>
          <cell r="K9685" t="str">
            <v>资源产业路</v>
          </cell>
          <cell r="L9685" t="str">
            <v>一类地区</v>
          </cell>
          <cell r="M9685" t="str">
            <v>国家贫困县</v>
          </cell>
          <cell r="N9685" t="str">
            <v>新建</v>
          </cell>
          <cell r="O9685" t="str">
            <v>湖南吉果果有限公司葡萄特色产业园</v>
          </cell>
          <cell r="R9685" t="str">
            <v>3.5</v>
          </cell>
          <cell r="S9685" t="str">
            <v>6(5)</v>
          </cell>
          <cell r="T9685" t="str">
            <v>CY02431221</v>
          </cell>
          <cell r="U9685">
            <v>0</v>
          </cell>
          <cell r="V9685">
            <v>1.37</v>
          </cell>
          <cell r="W9685">
            <v>1.37</v>
          </cell>
        </row>
        <row r="9686">
          <cell r="I9686" t="str">
            <v>怀化厚土地农业开发有限责任公司农业产业园产业路</v>
          </cell>
          <cell r="J9686" t="str">
            <v>1312F4312210018</v>
          </cell>
          <cell r="K9686" t="str">
            <v>资源产业路</v>
          </cell>
          <cell r="L9686" t="str">
            <v>一类地区</v>
          </cell>
          <cell r="M9686" t="str">
            <v>国家贫困县</v>
          </cell>
          <cell r="N9686" t="str">
            <v>升级改造（提质改造）</v>
          </cell>
          <cell r="O9686" t="str">
            <v>怀化厚土地农业开发有限责任公司农业产业园</v>
          </cell>
          <cell r="R9686" t="str">
            <v>5</v>
          </cell>
          <cell r="S9686" t="str">
            <v>6</v>
          </cell>
          <cell r="T9686" t="str">
            <v>Y126431221</v>
          </cell>
          <cell r="U9686">
            <v>0</v>
          </cell>
          <cell r="V9686">
            <v>15.8</v>
          </cell>
          <cell r="W9686">
            <v>15.8</v>
          </cell>
        </row>
        <row r="9687">
          <cell r="I9687" t="str">
            <v>中方县优质农产品供应基地示范片花桥镇芭蕉溪优质农产品基地产业路</v>
          </cell>
          <cell r="J9687" t="str">
            <v>1312F4312210006</v>
          </cell>
          <cell r="K9687" t="str">
            <v>资源产业路</v>
          </cell>
          <cell r="L9687" t="str">
            <v>一类地区</v>
          </cell>
          <cell r="M9687" t="str">
            <v>国家贫困县</v>
          </cell>
          <cell r="N9687" t="str">
            <v>新建</v>
          </cell>
          <cell r="O9687" t="str">
            <v>中方县优质农产品供应基地示范片花桥镇芭蕉溪优质农产品基地</v>
          </cell>
          <cell r="R9687" t="str">
            <v>3.5</v>
          </cell>
          <cell r="S9687" t="str">
            <v>6(4.5)</v>
          </cell>
          <cell r="T9687" t="str">
            <v>CY04431221</v>
          </cell>
          <cell r="U9687">
            <v>0</v>
          </cell>
          <cell r="V9687">
            <v>2.2999999999999998</v>
          </cell>
          <cell r="W9687">
            <v>2.2999999999999998</v>
          </cell>
        </row>
        <row r="9688">
          <cell r="I9688" t="str">
            <v>怀化绿茵精品农业有限公司农业产业园产业路</v>
          </cell>
          <cell r="J9688" t="str">
            <v>1312F4312210020</v>
          </cell>
          <cell r="K9688" t="str">
            <v>资源产业路</v>
          </cell>
          <cell r="L9688" t="str">
            <v>一类地区</v>
          </cell>
          <cell r="M9688" t="str">
            <v>国家贫困县</v>
          </cell>
          <cell r="N9688" t="str">
            <v>升级改造（提质改造）</v>
          </cell>
          <cell r="O9688" t="str">
            <v>怀化绿茵精品农业有限公司农业产业园</v>
          </cell>
          <cell r="R9688" t="str">
            <v>5</v>
          </cell>
          <cell r="S9688" t="str">
            <v>6</v>
          </cell>
          <cell r="T9688" t="str">
            <v>Y106431221</v>
          </cell>
          <cell r="U9688">
            <v>0</v>
          </cell>
          <cell r="V9688">
            <v>11.053000000000001</v>
          </cell>
          <cell r="W9688">
            <v>11.053000000000001</v>
          </cell>
        </row>
        <row r="9689">
          <cell r="I9689" t="str">
            <v>中方县台泥（怀化）水泥有限公司产业路</v>
          </cell>
          <cell r="J9689" t="str">
            <v>1312F4312210021</v>
          </cell>
          <cell r="K9689" t="str">
            <v>资源产业路</v>
          </cell>
          <cell r="L9689" t="str">
            <v>一类地区</v>
          </cell>
          <cell r="M9689" t="str">
            <v>国家贫困县</v>
          </cell>
          <cell r="N9689" t="str">
            <v>新建</v>
          </cell>
          <cell r="O9689" t="str">
            <v>台泥水泥厂（原金大地水泥厂）</v>
          </cell>
          <cell r="R9689" t="str">
            <v>5</v>
          </cell>
          <cell r="S9689" t="str">
            <v>7</v>
          </cell>
          <cell r="T9689" t="str">
            <v>Y110431221</v>
          </cell>
          <cell r="U9689">
            <v>0</v>
          </cell>
          <cell r="V9689">
            <v>1.8</v>
          </cell>
          <cell r="W9689">
            <v>1.8</v>
          </cell>
        </row>
        <row r="9690">
          <cell r="I9690" t="str">
            <v>鑫都硅业产业路</v>
          </cell>
          <cell r="J9690" t="str">
            <v>1312F4312210023</v>
          </cell>
          <cell r="K9690" t="str">
            <v>资源产业路</v>
          </cell>
          <cell r="L9690" t="str">
            <v>一类地区</v>
          </cell>
          <cell r="M9690" t="str">
            <v>国家贫困县</v>
          </cell>
          <cell r="N9690" t="str">
            <v>升级改造（提质改造）</v>
          </cell>
          <cell r="O9690" t="str">
            <v>鑫都硅业</v>
          </cell>
          <cell r="R9690" t="str">
            <v>4.5</v>
          </cell>
          <cell r="S9690" t="str">
            <v>6</v>
          </cell>
          <cell r="T9690" t="str">
            <v>C068431221</v>
          </cell>
          <cell r="U9690">
            <v>0</v>
          </cell>
          <cell r="V9690">
            <v>1.3</v>
          </cell>
          <cell r="W9690">
            <v>1.3</v>
          </cell>
        </row>
        <row r="9691">
          <cell r="I9691" t="str">
            <v>龙泽建材产业路</v>
          </cell>
          <cell r="J9691" t="str">
            <v>1312F4312210024</v>
          </cell>
          <cell r="K9691" t="str">
            <v>资源产业路</v>
          </cell>
          <cell r="L9691" t="str">
            <v>一类地区</v>
          </cell>
          <cell r="M9691" t="str">
            <v>国家贫困县</v>
          </cell>
          <cell r="N9691" t="str">
            <v>新建</v>
          </cell>
          <cell r="O9691" t="str">
            <v>龙泽建材</v>
          </cell>
          <cell r="R9691" t="str">
            <v>3.5</v>
          </cell>
          <cell r="S9691" t="str">
            <v>6(4.5)</v>
          </cell>
          <cell r="T9691" t="str">
            <v>CY17431221</v>
          </cell>
          <cell r="U9691">
            <v>0</v>
          </cell>
          <cell r="V9691">
            <v>4.7</v>
          </cell>
          <cell r="W9691">
            <v>4.7</v>
          </cell>
        </row>
        <row r="9692">
          <cell r="I9692" t="str">
            <v>厦康石业产业路</v>
          </cell>
          <cell r="J9692" t="str">
            <v>1312F4312210022</v>
          </cell>
          <cell r="K9692" t="str">
            <v>资源产业路</v>
          </cell>
          <cell r="L9692" t="str">
            <v>一类地区</v>
          </cell>
          <cell r="M9692" t="str">
            <v>国家贫困县</v>
          </cell>
          <cell r="N9692" t="str">
            <v>新建</v>
          </cell>
          <cell r="O9692" t="str">
            <v>厦康石业</v>
          </cell>
          <cell r="R9692" t="str">
            <v>0</v>
          </cell>
          <cell r="S9692" t="str">
            <v>6</v>
          </cell>
          <cell r="T9692" t="str">
            <v>CY16431221</v>
          </cell>
          <cell r="U9692">
            <v>0</v>
          </cell>
          <cell r="V9692">
            <v>2.2000000000000002</v>
          </cell>
          <cell r="W9692">
            <v>2.2000000000000002</v>
          </cell>
        </row>
        <row r="9693">
          <cell r="I9693" t="str">
            <v>中方县新农柑桔专业合作社产业路</v>
          </cell>
          <cell r="J9693" t="str">
            <v>1312F4312210003</v>
          </cell>
          <cell r="K9693" t="str">
            <v>资源产业路</v>
          </cell>
          <cell r="L9693" t="str">
            <v>一类地区</v>
          </cell>
          <cell r="M9693" t="str">
            <v>国家贫困县</v>
          </cell>
          <cell r="N9693" t="str">
            <v>新建</v>
          </cell>
          <cell r="O9693" t="str">
            <v>中方县新农柑桔专业合作社</v>
          </cell>
          <cell r="R9693" t="str">
            <v>3.5</v>
          </cell>
          <cell r="S9693" t="str">
            <v>6(4.5)</v>
          </cell>
          <cell r="T9693" t="str">
            <v>无</v>
          </cell>
          <cell r="U9693">
            <v>0</v>
          </cell>
          <cell r="V9693">
            <v>0.55000000000000004</v>
          </cell>
          <cell r="W9693">
            <v>0.55000000000000004</v>
          </cell>
        </row>
        <row r="9694">
          <cell r="I9694" t="str">
            <v>龙牙山碳质页岩矿产业路</v>
          </cell>
          <cell r="J9694" t="str">
            <v>1312F4312210025</v>
          </cell>
          <cell r="K9694" t="str">
            <v>资源产业路</v>
          </cell>
          <cell r="L9694" t="str">
            <v>一类地区</v>
          </cell>
          <cell r="M9694" t="str">
            <v>国家贫困县</v>
          </cell>
          <cell r="N9694" t="str">
            <v>新建</v>
          </cell>
          <cell r="O9694" t="str">
            <v>龙牙山碳质页岩矿</v>
          </cell>
          <cell r="R9694" t="str">
            <v>0</v>
          </cell>
          <cell r="S9694" t="str">
            <v>6(5)</v>
          </cell>
          <cell r="T9694" t="str">
            <v>CY18431221</v>
          </cell>
          <cell r="U9694">
            <v>0</v>
          </cell>
          <cell r="V9694">
            <v>2.7</v>
          </cell>
          <cell r="W9694">
            <v>2.7</v>
          </cell>
        </row>
        <row r="9695">
          <cell r="I9695" t="str">
            <v>德源生态合作社产业路</v>
          </cell>
          <cell r="J9695" t="str">
            <v>1312F4312210027</v>
          </cell>
          <cell r="K9695" t="str">
            <v>资源产业路</v>
          </cell>
          <cell r="L9695" t="str">
            <v>一类地区</v>
          </cell>
          <cell r="M9695" t="str">
            <v>国家贫困县</v>
          </cell>
          <cell r="S9695" t="str">
            <v>4.5</v>
          </cell>
          <cell r="T9695" t="str">
            <v>CY21431221</v>
          </cell>
          <cell r="U9695">
            <v>0</v>
          </cell>
          <cell r="V9695">
            <v>0.85</v>
          </cell>
          <cell r="W9695">
            <v>0.85</v>
          </cell>
        </row>
        <row r="9696">
          <cell r="I9696" t="str">
            <v>兴隆生态种养专业合作社产业路</v>
          </cell>
          <cell r="J9696" t="str">
            <v>1312F4312210028</v>
          </cell>
          <cell r="K9696" t="str">
            <v>资源产业路</v>
          </cell>
          <cell r="L9696" t="str">
            <v>一类地区</v>
          </cell>
          <cell r="M9696" t="str">
            <v>国家贫困县</v>
          </cell>
          <cell r="R9696" t="str">
            <v>3.5</v>
          </cell>
          <cell r="S9696" t="str">
            <v>4.5</v>
          </cell>
          <cell r="T9696" t="str">
            <v>CY22431221</v>
          </cell>
          <cell r="U9696">
            <v>0</v>
          </cell>
          <cell r="V9696">
            <v>0.81</v>
          </cell>
          <cell r="W9696">
            <v>0.81</v>
          </cell>
        </row>
        <row r="9697">
          <cell r="I9697" t="str">
            <v>朱红溪至碣滩村碣滩茶产业园连接路</v>
          </cell>
          <cell r="J9697" t="str">
            <v>1312F4312220088</v>
          </cell>
          <cell r="K9697" t="str">
            <v>资源产业路</v>
          </cell>
          <cell r="L9697" t="str">
            <v>一类地区</v>
          </cell>
          <cell r="M9697" t="str">
            <v>国家贫困县</v>
          </cell>
          <cell r="N9697" t="str">
            <v>新建</v>
          </cell>
          <cell r="O9697" t="str">
            <v>北溶乡碣滩村碣滩茶产业园</v>
          </cell>
          <cell r="R9697" t="str">
            <v>4.5</v>
          </cell>
          <cell r="S9697" t="str">
            <v>6(5)</v>
          </cell>
          <cell r="T9697" t="str">
            <v>C340431222</v>
          </cell>
          <cell r="U9697">
            <v>0</v>
          </cell>
          <cell r="V9697">
            <v>18.603000000000002</v>
          </cell>
          <cell r="W9697">
            <v>18.603000000000002</v>
          </cell>
        </row>
        <row r="9698">
          <cell r="I9698" t="str">
            <v>朝瓦溪村至现代农业特色产业园连接路</v>
          </cell>
          <cell r="J9698" t="str">
            <v>1312F4312220089</v>
          </cell>
          <cell r="K9698" t="str">
            <v>资源产业路</v>
          </cell>
          <cell r="L9698" t="str">
            <v>一类地区</v>
          </cell>
          <cell r="M9698" t="str">
            <v>国家贫困县</v>
          </cell>
          <cell r="N9698" t="str">
            <v>升级改造（提质改造）</v>
          </cell>
          <cell r="O9698" t="str">
            <v>现代农业特色产业园</v>
          </cell>
          <cell r="R9698" t="str">
            <v>3.5</v>
          </cell>
          <cell r="S9698" t="str">
            <v>6</v>
          </cell>
          <cell r="T9698" t="str">
            <v>C157431222</v>
          </cell>
          <cell r="U9698">
            <v>0</v>
          </cell>
          <cell r="V9698">
            <v>3.56</v>
          </cell>
          <cell r="W9698">
            <v>3.56</v>
          </cell>
        </row>
        <row r="9699">
          <cell r="I9699" t="str">
            <v>凤凰山至麻子溪药材种植基地连接路</v>
          </cell>
          <cell r="J9699" t="str">
            <v>1312F4312220083</v>
          </cell>
          <cell r="K9699" t="str">
            <v>资源产业路</v>
          </cell>
          <cell r="L9699" t="str">
            <v>一类地区</v>
          </cell>
          <cell r="M9699" t="str">
            <v>国家贫困县</v>
          </cell>
          <cell r="N9699" t="str">
            <v>升级改造（提质改造）</v>
          </cell>
          <cell r="O9699" t="str">
            <v>沅陵县麻子溪产业园</v>
          </cell>
          <cell r="R9699" t="str">
            <v>4.5</v>
          </cell>
          <cell r="S9699" t="str">
            <v>6(5)</v>
          </cell>
          <cell r="T9699" t="str">
            <v>C333431222</v>
          </cell>
          <cell r="U9699">
            <v>0</v>
          </cell>
          <cell r="V9699">
            <v>7</v>
          </cell>
          <cell r="W9699">
            <v>7</v>
          </cell>
        </row>
        <row r="9700">
          <cell r="I9700" t="str">
            <v>白马至田家坡连接路</v>
          </cell>
          <cell r="J9700" t="str">
            <v>1312F4312220081</v>
          </cell>
          <cell r="K9700" t="str">
            <v>资源产业路</v>
          </cell>
          <cell r="L9700" t="str">
            <v>一类地区</v>
          </cell>
          <cell r="M9700" t="str">
            <v>国家贫困县</v>
          </cell>
          <cell r="N9700" t="str">
            <v>新建</v>
          </cell>
          <cell r="O9700" t="str">
            <v>盘古乡双溪村馨宁康养小镇</v>
          </cell>
          <cell r="R9700" t="str">
            <v>0</v>
          </cell>
          <cell r="S9700" t="str">
            <v>6(5)</v>
          </cell>
          <cell r="T9700" t="str">
            <v>无</v>
          </cell>
          <cell r="U9700">
            <v>0</v>
          </cell>
          <cell r="V9700">
            <v>5</v>
          </cell>
          <cell r="W9700">
            <v>5</v>
          </cell>
        </row>
        <row r="9701">
          <cell r="I9701" t="str">
            <v>柏柳湾至赵花岗茶场连接路</v>
          </cell>
          <cell r="J9701" t="str">
            <v>1312F4312220051</v>
          </cell>
          <cell r="K9701" t="str">
            <v>资源产业路</v>
          </cell>
          <cell r="L9701" t="str">
            <v>一类地区</v>
          </cell>
          <cell r="M9701" t="str">
            <v>国家贫困县</v>
          </cell>
          <cell r="N9701" t="str">
            <v>新建</v>
          </cell>
          <cell r="O9701" t="str">
            <v>沅陵鹿鸣茶叶种植专业合作社</v>
          </cell>
          <cell r="R9701" t="str">
            <v>0</v>
          </cell>
          <cell r="S9701" t="str">
            <v>6(5)</v>
          </cell>
          <cell r="T9701" t="str">
            <v>无</v>
          </cell>
          <cell r="U9701">
            <v>0</v>
          </cell>
          <cell r="V9701">
            <v>3</v>
          </cell>
          <cell r="W9701">
            <v>3</v>
          </cell>
        </row>
        <row r="9702">
          <cell r="I9702" t="str">
            <v>陈家滩乡休闲渔业基地连接路（C724提质改造段）</v>
          </cell>
          <cell r="J9702" t="str">
            <v>1312F4312220092</v>
          </cell>
          <cell r="K9702" t="str">
            <v>资源产业路</v>
          </cell>
          <cell r="L9702" t="str">
            <v>一类地区</v>
          </cell>
          <cell r="M9702" t="str">
            <v>国家贫困县</v>
          </cell>
          <cell r="N9702" t="str">
            <v>升级改造（提质改造）</v>
          </cell>
          <cell r="O9702" t="str">
            <v>陈家滩乡休闲渔业基地</v>
          </cell>
          <cell r="R9702" t="str">
            <v>0</v>
          </cell>
          <cell r="S9702" t="str">
            <v>6(5)</v>
          </cell>
          <cell r="T9702" t="str">
            <v>C724431222</v>
          </cell>
          <cell r="U9702">
            <v>0</v>
          </cell>
          <cell r="V9702">
            <v>2</v>
          </cell>
          <cell r="W9702">
            <v>2</v>
          </cell>
        </row>
        <row r="9703">
          <cell r="I9703" t="str">
            <v>陈家滩乡休闲渔业基地连接路（宋家至金塔段）</v>
          </cell>
          <cell r="J9703" t="str">
            <v>1312F4312220097</v>
          </cell>
          <cell r="K9703" t="str">
            <v>资源产业路</v>
          </cell>
          <cell r="L9703" t="str">
            <v>一类地区</v>
          </cell>
          <cell r="M9703" t="str">
            <v>国家贫困县</v>
          </cell>
          <cell r="N9703" t="str">
            <v>升级改造（提质改造）</v>
          </cell>
          <cell r="O9703" t="str">
            <v>陈家滩乡休闲渔业基地</v>
          </cell>
          <cell r="R9703" t="str">
            <v>0</v>
          </cell>
          <cell r="S9703" t="str">
            <v>6(5)</v>
          </cell>
          <cell r="T9703" t="str">
            <v>无</v>
          </cell>
          <cell r="U9703">
            <v>0</v>
          </cell>
          <cell r="V9703">
            <v>6</v>
          </cell>
          <cell r="W9703">
            <v>6</v>
          </cell>
        </row>
        <row r="9704">
          <cell r="I9704" t="str">
            <v>陈家滩乡休闲渔业基地连接路（鸬鹚湾至白木溪段）</v>
          </cell>
          <cell r="J9704" t="str">
            <v>1312F4312220091</v>
          </cell>
          <cell r="K9704" t="str">
            <v>资源产业路</v>
          </cell>
          <cell r="L9704" t="str">
            <v>一类地区</v>
          </cell>
          <cell r="M9704" t="str">
            <v>国家贫困县</v>
          </cell>
          <cell r="N9704" t="str">
            <v>新建</v>
          </cell>
          <cell r="O9704" t="str">
            <v>陈家滩乡休闲渔业基地</v>
          </cell>
          <cell r="R9704" t="str">
            <v>0</v>
          </cell>
          <cell r="S9704" t="str">
            <v>6(5)</v>
          </cell>
          <cell r="T9704" t="str">
            <v>无</v>
          </cell>
          <cell r="U9704">
            <v>0</v>
          </cell>
          <cell r="V9704">
            <v>3</v>
          </cell>
          <cell r="W9704">
            <v>3</v>
          </cell>
        </row>
        <row r="9705">
          <cell r="I9705" t="str">
            <v>大桥至香路包</v>
          </cell>
          <cell r="J9705" t="str">
            <v>1312F4312220063</v>
          </cell>
          <cell r="K9705" t="str">
            <v>资源产业路</v>
          </cell>
          <cell r="L9705" t="str">
            <v>一类地区</v>
          </cell>
          <cell r="M9705" t="str">
            <v>国家贫困县</v>
          </cell>
          <cell r="N9705" t="str">
            <v>新建</v>
          </cell>
          <cell r="O9705" t="str">
            <v>沅陵县溪盛源农产品专业合作社</v>
          </cell>
          <cell r="R9705" t="str">
            <v>3.5</v>
          </cell>
          <cell r="S9705" t="str">
            <v>6(5)</v>
          </cell>
          <cell r="T9705" t="str">
            <v>无</v>
          </cell>
          <cell r="U9705">
            <v>0</v>
          </cell>
          <cell r="V9705">
            <v>3.5</v>
          </cell>
          <cell r="W9705">
            <v>3.5</v>
          </cell>
        </row>
        <row r="9706">
          <cell r="I9706" t="str">
            <v>洞溪村广溪组大弯头至寺田坪村红子山组连接路</v>
          </cell>
          <cell r="J9706" t="str">
            <v>1312F4312220093</v>
          </cell>
          <cell r="K9706" t="str">
            <v>资源产业路</v>
          </cell>
          <cell r="L9706" t="str">
            <v>一类地区</v>
          </cell>
          <cell r="M9706" t="str">
            <v>国家贫困县</v>
          </cell>
          <cell r="N9706" t="str">
            <v>新建</v>
          </cell>
          <cell r="O9706" t="str">
            <v>沅陵县库区三见茶叶种植专业合作社</v>
          </cell>
          <cell r="R9706" t="str">
            <v>0</v>
          </cell>
          <cell r="S9706" t="str">
            <v>6(5)</v>
          </cell>
          <cell r="T9706" t="str">
            <v>无</v>
          </cell>
          <cell r="U9706">
            <v>0</v>
          </cell>
          <cell r="V9706">
            <v>3</v>
          </cell>
          <cell r="W9706">
            <v>3</v>
          </cell>
        </row>
        <row r="9707">
          <cell r="I9707" t="str">
            <v>黄壤坪村至油茶基地连接路</v>
          </cell>
          <cell r="J9707" t="str">
            <v>1312F4312220018</v>
          </cell>
          <cell r="K9707" t="str">
            <v>资源产业路</v>
          </cell>
          <cell r="L9707" t="str">
            <v>一类地区</v>
          </cell>
          <cell r="M9707" t="str">
            <v>国家贫困县</v>
          </cell>
          <cell r="N9707" t="str">
            <v>新建</v>
          </cell>
          <cell r="O9707" t="str">
            <v>黄壤坪村金秋梨、油茶基地</v>
          </cell>
          <cell r="R9707" t="str">
            <v>0</v>
          </cell>
          <cell r="S9707" t="str">
            <v>6(5)</v>
          </cell>
          <cell r="T9707" t="str">
            <v>无</v>
          </cell>
          <cell r="U9707">
            <v>0</v>
          </cell>
          <cell r="V9707">
            <v>9</v>
          </cell>
          <cell r="W9707">
            <v>9</v>
          </cell>
        </row>
        <row r="9708">
          <cell r="I9708" t="str">
            <v>皇妃碣滩茶产业园连接路（洞庭溪村部至下清浪）</v>
          </cell>
          <cell r="J9708" t="str">
            <v>1312F4312220003</v>
          </cell>
          <cell r="K9708" t="str">
            <v>资源产业路</v>
          </cell>
          <cell r="L9708" t="str">
            <v>一类地区</v>
          </cell>
          <cell r="M9708" t="str">
            <v>国家贫困县</v>
          </cell>
          <cell r="N9708" t="str">
            <v>新建</v>
          </cell>
          <cell r="O9708" t="str">
            <v>皇妃碣滩茶产业园</v>
          </cell>
          <cell r="R9708" t="str">
            <v>0</v>
          </cell>
          <cell r="S9708" t="str">
            <v>6(5)</v>
          </cell>
          <cell r="T9708" t="str">
            <v>无</v>
          </cell>
          <cell r="U9708">
            <v>0</v>
          </cell>
          <cell r="V9708">
            <v>5</v>
          </cell>
          <cell r="W9708">
            <v>5</v>
          </cell>
        </row>
        <row r="9709">
          <cell r="I9709" t="str">
            <v>皇妃碣滩茶产业园连接路（蜈公垭至皇妃茶场）</v>
          </cell>
          <cell r="J9709" t="str">
            <v>1312F4312220004</v>
          </cell>
          <cell r="K9709" t="str">
            <v>资源产业路</v>
          </cell>
          <cell r="L9709" t="str">
            <v>一类地区</v>
          </cell>
          <cell r="M9709" t="str">
            <v>国家贫困县</v>
          </cell>
          <cell r="N9709" t="str">
            <v>新建</v>
          </cell>
          <cell r="O9709" t="str">
            <v>皇妃碣滩茶产业园</v>
          </cell>
          <cell r="R9709" t="str">
            <v>0</v>
          </cell>
          <cell r="S9709" t="str">
            <v>6(5)</v>
          </cell>
          <cell r="T9709" t="str">
            <v>无</v>
          </cell>
          <cell r="U9709">
            <v>0</v>
          </cell>
          <cell r="V9709">
            <v>2</v>
          </cell>
          <cell r="W9709">
            <v>2</v>
          </cell>
        </row>
        <row r="9710">
          <cell r="I9710" t="str">
            <v>近岩溶至桃子垭连接路</v>
          </cell>
          <cell r="J9710" t="str">
            <v>1312F4312220090</v>
          </cell>
          <cell r="K9710" t="str">
            <v>资源产业路</v>
          </cell>
          <cell r="L9710" t="str">
            <v>一类地区</v>
          </cell>
          <cell r="M9710" t="str">
            <v>国家贫困县</v>
          </cell>
          <cell r="N9710" t="str">
            <v>新建</v>
          </cell>
          <cell r="O9710" t="str">
            <v>高砌头村山核桃种植基地</v>
          </cell>
          <cell r="R9710" t="str">
            <v>0</v>
          </cell>
          <cell r="S9710" t="str">
            <v>6(5)</v>
          </cell>
          <cell r="T9710" t="str">
            <v>无</v>
          </cell>
          <cell r="U9710">
            <v>0</v>
          </cell>
          <cell r="V9710">
            <v>6</v>
          </cell>
          <cell r="W9710">
            <v>6</v>
          </cell>
        </row>
        <row r="9711">
          <cell r="I9711" t="str">
            <v>梨树村陈公溪至楠木村连接路</v>
          </cell>
          <cell r="J9711" t="str">
            <v>1312F4312220027</v>
          </cell>
          <cell r="K9711" t="str">
            <v>资源产业路</v>
          </cell>
          <cell r="L9711" t="str">
            <v>一类地区</v>
          </cell>
          <cell r="M9711" t="str">
            <v>国家贫困县</v>
          </cell>
          <cell r="N9711" t="str">
            <v>新建</v>
          </cell>
          <cell r="O9711" t="str">
            <v>七甲坪生态养殖产业园项目</v>
          </cell>
          <cell r="R9711" t="str">
            <v>0</v>
          </cell>
          <cell r="S9711" t="str">
            <v>6(5)</v>
          </cell>
          <cell r="T9711" t="str">
            <v>无</v>
          </cell>
          <cell r="U9711">
            <v>0</v>
          </cell>
          <cell r="V9711">
            <v>3</v>
          </cell>
          <cell r="W9711">
            <v>3</v>
          </cell>
        </row>
        <row r="9712">
          <cell r="I9712" t="str">
            <v>刘坡溪康馨园油茶基地公路</v>
          </cell>
          <cell r="J9712" t="str">
            <v>1312F4312220101</v>
          </cell>
          <cell r="K9712" t="str">
            <v>资源产业路</v>
          </cell>
          <cell r="L9712" t="str">
            <v>一类地区</v>
          </cell>
          <cell r="M9712" t="str">
            <v>国家贫困县</v>
          </cell>
          <cell r="N9712" t="str">
            <v>新建</v>
          </cell>
          <cell r="O9712" t="str">
            <v>康欣园油茶基地</v>
          </cell>
          <cell r="R9712" t="str">
            <v>0</v>
          </cell>
          <cell r="S9712" t="str">
            <v>6(5)</v>
          </cell>
          <cell r="T9712" t="str">
            <v>无</v>
          </cell>
          <cell r="U9712">
            <v>0</v>
          </cell>
          <cell r="V9712">
            <v>5</v>
          </cell>
          <cell r="W9712">
            <v>5</v>
          </cell>
        </row>
        <row r="9713">
          <cell r="I9713" t="str">
            <v>龙尾冲至捞溪连接路</v>
          </cell>
          <cell r="J9713" t="str">
            <v>1312F4312220095</v>
          </cell>
          <cell r="K9713" t="str">
            <v>资源产业路</v>
          </cell>
          <cell r="L9713" t="str">
            <v>一类地区</v>
          </cell>
          <cell r="M9713" t="str">
            <v>国家贫困县</v>
          </cell>
          <cell r="N9713" t="str">
            <v>新建</v>
          </cell>
          <cell r="O9713" t="str">
            <v>沅陵县民富中药材种植专业合作社</v>
          </cell>
          <cell r="R9713" t="str">
            <v>0</v>
          </cell>
          <cell r="S9713" t="str">
            <v>6(5)</v>
          </cell>
          <cell r="T9713" t="str">
            <v>无</v>
          </cell>
          <cell r="U9713">
            <v>0</v>
          </cell>
          <cell r="V9713">
            <v>2</v>
          </cell>
          <cell r="W9713">
            <v>2</v>
          </cell>
        </row>
        <row r="9714">
          <cell r="I9714" t="str">
            <v>麻竹公路至养殖场</v>
          </cell>
          <cell r="J9714" t="str">
            <v>1312F4312220096</v>
          </cell>
          <cell r="K9714" t="str">
            <v>资源产业路</v>
          </cell>
          <cell r="L9714" t="str">
            <v>一类地区</v>
          </cell>
          <cell r="M9714" t="str">
            <v>国家贫困县</v>
          </cell>
          <cell r="N9714" t="str">
            <v>新建</v>
          </cell>
          <cell r="O9714" t="str">
            <v>桐车坪村众帮养殖合作社</v>
          </cell>
          <cell r="R9714" t="str">
            <v>0</v>
          </cell>
          <cell r="S9714" t="str">
            <v>6(5)</v>
          </cell>
          <cell r="T9714" t="str">
            <v>无</v>
          </cell>
          <cell r="U9714">
            <v>0</v>
          </cell>
          <cell r="V9714">
            <v>1</v>
          </cell>
          <cell r="W9714">
            <v>1</v>
          </cell>
        </row>
        <row r="9715">
          <cell r="I9715" t="str">
            <v>马底驿坪溪村至怡馨茶叶种植专业合作社连接路</v>
          </cell>
          <cell r="J9715" t="str">
            <v>1312F4312220085</v>
          </cell>
          <cell r="K9715" t="str">
            <v>资源产业路</v>
          </cell>
          <cell r="L9715" t="str">
            <v>一类地区</v>
          </cell>
          <cell r="M9715" t="str">
            <v>国家贫困县</v>
          </cell>
          <cell r="N9715" t="str">
            <v>新建</v>
          </cell>
          <cell r="O9715" t="str">
            <v>马底驿坪溪村怡馨茶叶种植专业合作社</v>
          </cell>
          <cell r="R9715" t="str">
            <v>3.5</v>
          </cell>
          <cell r="S9715" t="str">
            <v>6(5)</v>
          </cell>
          <cell r="T9715" t="str">
            <v>CE48431222</v>
          </cell>
          <cell r="U9715">
            <v>0</v>
          </cell>
          <cell r="V9715">
            <v>5</v>
          </cell>
          <cell r="W9715">
            <v>5</v>
          </cell>
        </row>
        <row r="9716">
          <cell r="I9716" t="str">
            <v>蒙湖七湾至蒙湖茶场连接路</v>
          </cell>
          <cell r="J9716" t="str">
            <v>1312F4312220023</v>
          </cell>
          <cell r="K9716" t="str">
            <v>资源产业路</v>
          </cell>
          <cell r="L9716" t="str">
            <v>一类地区</v>
          </cell>
          <cell r="M9716" t="str">
            <v>国家贫困县</v>
          </cell>
          <cell r="N9716" t="str">
            <v>新建</v>
          </cell>
          <cell r="O9716" t="str">
            <v>沅陵县蒙湖茶场</v>
          </cell>
          <cell r="R9716" t="str">
            <v>0</v>
          </cell>
          <cell r="S9716" t="str">
            <v>6(5)</v>
          </cell>
          <cell r="T9716" t="str">
            <v>无</v>
          </cell>
          <cell r="U9716">
            <v>0</v>
          </cell>
          <cell r="V9716">
            <v>2.4</v>
          </cell>
          <cell r="W9716">
            <v>2.4</v>
          </cell>
        </row>
        <row r="9717">
          <cell r="I9717" t="str">
            <v>明溪口镇至袁尔坪公路</v>
          </cell>
          <cell r="J9717" t="str">
            <v>1312F4312220102</v>
          </cell>
          <cell r="K9717" t="str">
            <v>资源产业路</v>
          </cell>
          <cell r="L9717" t="str">
            <v>一类地区</v>
          </cell>
          <cell r="M9717" t="str">
            <v>国家贫困县</v>
          </cell>
          <cell r="N9717" t="str">
            <v>升级改造（提质改造）</v>
          </cell>
          <cell r="O9717" t="str">
            <v>借母溪西大门、袁耳坪猕猴桃产业</v>
          </cell>
          <cell r="R9717" t="str">
            <v>0</v>
          </cell>
          <cell r="S9717" t="str">
            <v>6(5)</v>
          </cell>
          <cell r="T9717" t="str">
            <v>无</v>
          </cell>
          <cell r="U9717">
            <v>0</v>
          </cell>
          <cell r="V9717">
            <v>20</v>
          </cell>
          <cell r="W9717">
            <v>20</v>
          </cell>
        </row>
        <row r="9718">
          <cell r="I9718" t="str">
            <v>牛狮坪村葡萄园公路</v>
          </cell>
          <cell r="J9718" t="str">
            <v>1312F4312220050</v>
          </cell>
          <cell r="K9718" t="str">
            <v>资源产业路</v>
          </cell>
          <cell r="L9718" t="str">
            <v>一类地区</v>
          </cell>
          <cell r="M9718" t="str">
            <v>国家贫困县</v>
          </cell>
          <cell r="N9718" t="str">
            <v>新建</v>
          </cell>
          <cell r="O9718" t="str">
            <v>牛狮坪葡萄种植专业合作社</v>
          </cell>
          <cell r="R9718" t="str">
            <v>0</v>
          </cell>
          <cell r="S9718" t="str">
            <v>6(5)</v>
          </cell>
          <cell r="T9718" t="str">
            <v>无</v>
          </cell>
          <cell r="U9718">
            <v>0</v>
          </cell>
          <cell r="V9718">
            <v>2</v>
          </cell>
          <cell r="W9718">
            <v>2</v>
          </cell>
        </row>
        <row r="9719">
          <cell r="I9719" t="str">
            <v>牌楼边村至碣滩茶产业园连接路</v>
          </cell>
          <cell r="J9719" t="str">
            <v>1312F4312220015</v>
          </cell>
          <cell r="K9719" t="str">
            <v>资源产业路</v>
          </cell>
          <cell r="L9719" t="str">
            <v>一类地区</v>
          </cell>
          <cell r="M9719" t="str">
            <v>国家贫困县</v>
          </cell>
          <cell r="N9719" t="str">
            <v>新建</v>
          </cell>
          <cell r="O9719" t="str">
            <v>辰龙关碣滩茶产业园</v>
          </cell>
          <cell r="R9719" t="str">
            <v>0</v>
          </cell>
          <cell r="S9719" t="str">
            <v>6</v>
          </cell>
          <cell r="T9719" t="str">
            <v>无</v>
          </cell>
          <cell r="U9719">
            <v>0</v>
          </cell>
          <cell r="V9719">
            <v>2</v>
          </cell>
          <cell r="W9719">
            <v>2</v>
          </cell>
        </row>
        <row r="9720">
          <cell r="I9720" t="str">
            <v>舒家溪至茶叶种植专业合作社连接路</v>
          </cell>
          <cell r="J9720" t="str">
            <v>1312F4312220021</v>
          </cell>
          <cell r="K9720" t="str">
            <v>资源产业路</v>
          </cell>
          <cell r="L9720" t="str">
            <v>一类地区</v>
          </cell>
          <cell r="M9720" t="str">
            <v>国家贫困县</v>
          </cell>
          <cell r="N9720" t="str">
            <v>新建</v>
          </cell>
          <cell r="O9720" t="str">
            <v>沅陵县舒家溪茶叶种植专业合作社</v>
          </cell>
          <cell r="R9720" t="str">
            <v>0</v>
          </cell>
          <cell r="S9720" t="str">
            <v>6(5)</v>
          </cell>
          <cell r="T9720" t="str">
            <v>无</v>
          </cell>
          <cell r="U9720">
            <v>0</v>
          </cell>
          <cell r="V9720">
            <v>3</v>
          </cell>
          <cell r="W9720">
            <v>3</v>
          </cell>
        </row>
        <row r="9721">
          <cell r="I9721" t="str">
            <v>筒车坪至中村连接路</v>
          </cell>
          <cell r="J9721" t="str">
            <v>1312F4312220084</v>
          </cell>
          <cell r="K9721" t="str">
            <v>资源产业路</v>
          </cell>
          <cell r="L9721" t="str">
            <v>一类地区</v>
          </cell>
          <cell r="M9721" t="str">
            <v>国家贫困县</v>
          </cell>
          <cell r="N9721" t="str">
            <v>新建</v>
          </cell>
          <cell r="O9721" t="str">
            <v>沅陵县武陵山生态农业开发有限公司</v>
          </cell>
          <cell r="R9721" t="str">
            <v>0</v>
          </cell>
          <cell r="S9721" t="str">
            <v>6</v>
          </cell>
          <cell r="T9721" t="str">
            <v>无</v>
          </cell>
          <cell r="U9721">
            <v>0</v>
          </cell>
          <cell r="V9721">
            <v>30</v>
          </cell>
          <cell r="W9721">
            <v>30</v>
          </cell>
        </row>
        <row r="9722">
          <cell r="I9722" t="str">
            <v>小澎村至佑和农业产业综合园连接路</v>
          </cell>
          <cell r="J9722" t="str">
            <v>1312F4312220099</v>
          </cell>
          <cell r="K9722" t="str">
            <v>资源产业路</v>
          </cell>
          <cell r="L9722" t="str">
            <v>一类地区</v>
          </cell>
          <cell r="M9722" t="str">
            <v>国家贫困县</v>
          </cell>
          <cell r="N9722" t="str">
            <v>新建</v>
          </cell>
          <cell r="O9722" t="str">
            <v>小澎村佑和农业产业综合园</v>
          </cell>
          <cell r="R9722" t="str">
            <v>0</v>
          </cell>
          <cell r="S9722" t="str">
            <v>6(5)</v>
          </cell>
          <cell r="T9722" t="str">
            <v>无</v>
          </cell>
          <cell r="U9722">
            <v>0</v>
          </cell>
          <cell r="V9722">
            <v>7</v>
          </cell>
          <cell r="W9722">
            <v>7</v>
          </cell>
        </row>
        <row r="9723">
          <cell r="I9723" t="str">
            <v>岩头湾至磨湾连接路</v>
          </cell>
          <cell r="J9723" t="str">
            <v>1312F4312220098</v>
          </cell>
          <cell r="K9723" t="str">
            <v>资源产业路</v>
          </cell>
          <cell r="L9723" t="str">
            <v>一类地区</v>
          </cell>
          <cell r="M9723" t="str">
            <v>国家贫困县</v>
          </cell>
          <cell r="N9723" t="str">
            <v>新建</v>
          </cell>
          <cell r="O9723" t="str">
            <v>沅陵县果兴高山水果种植合作社</v>
          </cell>
          <cell r="R9723" t="str">
            <v>0</v>
          </cell>
          <cell r="S9723" t="str">
            <v>6(5)</v>
          </cell>
          <cell r="T9723" t="str">
            <v>无</v>
          </cell>
          <cell r="U9723">
            <v>0</v>
          </cell>
          <cell r="V9723">
            <v>3.5</v>
          </cell>
          <cell r="W9723">
            <v>3.5</v>
          </cell>
        </row>
        <row r="9724">
          <cell r="I9724" t="str">
            <v>砚石溪村委会至皇妃茶厂连接路</v>
          </cell>
          <cell r="J9724" t="str">
            <v>1312F4312220005</v>
          </cell>
          <cell r="K9724" t="str">
            <v>资源产业路</v>
          </cell>
          <cell r="L9724" t="str">
            <v>一类地区</v>
          </cell>
          <cell r="M9724" t="str">
            <v>国家贫困县</v>
          </cell>
          <cell r="N9724" t="str">
            <v>新建</v>
          </cell>
          <cell r="O9724" t="str">
            <v>皇妃碣滩有机茶专业合作社</v>
          </cell>
          <cell r="R9724" t="str">
            <v>0</v>
          </cell>
          <cell r="S9724" t="str">
            <v>6(5)</v>
          </cell>
          <cell r="T9724" t="str">
            <v>无</v>
          </cell>
          <cell r="U9724">
            <v>0</v>
          </cell>
          <cell r="V9724">
            <v>2</v>
          </cell>
          <cell r="W9724">
            <v>2</v>
          </cell>
        </row>
        <row r="9725">
          <cell r="I9725" t="str">
            <v>沅陵县致富兴林木种植专业合作社连接路（白水溪至胡家屋场段）</v>
          </cell>
          <cell r="J9725" t="str">
            <v>1312F4312220100</v>
          </cell>
          <cell r="K9725" t="str">
            <v>资源产业路</v>
          </cell>
          <cell r="L9725" t="str">
            <v>一类地区</v>
          </cell>
          <cell r="M9725" t="str">
            <v>国家贫困县</v>
          </cell>
          <cell r="N9725" t="str">
            <v>新建</v>
          </cell>
          <cell r="O9725" t="str">
            <v>沅陵县致富兴林木种植专业合作社</v>
          </cell>
          <cell r="R9725" t="str">
            <v>0</v>
          </cell>
          <cell r="S9725" t="str">
            <v>6(5)</v>
          </cell>
          <cell r="T9725" t="str">
            <v>无</v>
          </cell>
          <cell r="U9725">
            <v>0</v>
          </cell>
          <cell r="V9725">
            <v>3.5</v>
          </cell>
          <cell r="W9725">
            <v>3.5</v>
          </cell>
        </row>
        <row r="9726">
          <cell r="I9726" t="str">
            <v>沅陵县致富兴林木种植专业合作社连接路（捞溪口至鬼岩头段）</v>
          </cell>
          <cell r="J9726" t="str">
            <v>1312F4312220094</v>
          </cell>
          <cell r="K9726" t="str">
            <v>资源产业路</v>
          </cell>
          <cell r="L9726" t="str">
            <v>一类地区</v>
          </cell>
          <cell r="M9726" t="str">
            <v>国家贫困县</v>
          </cell>
          <cell r="N9726" t="str">
            <v>新建</v>
          </cell>
          <cell r="O9726" t="str">
            <v>沅陵县致富兴林木种植专业合作社</v>
          </cell>
          <cell r="R9726" t="str">
            <v>0</v>
          </cell>
          <cell r="S9726" t="str">
            <v>6(5)</v>
          </cell>
          <cell r="T9726" t="str">
            <v>无</v>
          </cell>
          <cell r="U9726">
            <v>0</v>
          </cell>
          <cell r="V9726">
            <v>4</v>
          </cell>
          <cell r="W9726">
            <v>4</v>
          </cell>
        </row>
        <row r="9727">
          <cell r="I9727" t="str">
            <v>鸬鹚洞至钟林岗茶场连接路</v>
          </cell>
          <cell r="J9727" t="str">
            <v>1312F4312220053</v>
          </cell>
          <cell r="K9727" t="str">
            <v>资源产业路</v>
          </cell>
          <cell r="L9727" t="str">
            <v>一类地区</v>
          </cell>
          <cell r="M9727" t="str">
            <v>国家贫困县</v>
          </cell>
          <cell r="N9727" t="str">
            <v>新建</v>
          </cell>
          <cell r="O9727" t="str">
            <v>沅陵县土家神针茶叶种植专业合作社</v>
          </cell>
          <cell r="R9727" t="str">
            <v>0</v>
          </cell>
          <cell r="S9727" t="str">
            <v>6(5)</v>
          </cell>
          <cell r="T9727" t="str">
            <v>无</v>
          </cell>
          <cell r="U9727">
            <v>0</v>
          </cell>
          <cell r="V9727">
            <v>3.5</v>
          </cell>
          <cell r="W9727">
            <v>3.5</v>
          </cell>
        </row>
        <row r="9728">
          <cell r="I9728" t="str">
            <v>Y624五七干校至旁山产业路</v>
          </cell>
          <cell r="J9728" t="str">
            <v>1312F4312230001</v>
          </cell>
          <cell r="K9728" t="str">
            <v>资源产业路</v>
          </cell>
          <cell r="L9728" t="str">
            <v>一类地区</v>
          </cell>
          <cell r="M9728" t="str">
            <v>国家贫困县</v>
          </cell>
          <cell r="N9728" t="str">
            <v>升级改造（提质改造）</v>
          </cell>
          <cell r="O9728" t="str">
            <v>湖南辰溪天鹅湖生态农业示范基地</v>
          </cell>
          <cell r="R9728" t="str">
            <v>4.5</v>
          </cell>
          <cell r="S9728" t="str">
            <v>6</v>
          </cell>
          <cell r="T9728" t="str">
            <v>Y624431223</v>
          </cell>
          <cell r="U9728">
            <v>0</v>
          </cell>
          <cell r="V9728">
            <v>3.222</v>
          </cell>
          <cell r="W9728">
            <v>3.222</v>
          </cell>
        </row>
        <row r="9729">
          <cell r="I9729" t="str">
            <v>辰溪县修溪镇森林生态公园产业路</v>
          </cell>
          <cell r="J9729" t="str">
            <v>1312F4312230010</v>
          </cell>
          <cell r="K9729" t="str">
            <v>资源产业路</v>
          </cell>
          <cell r="L9729" t="str">
            <v>一类地区</v>
          </cell>
          <cell r="M9729" t="str">
            <v>国家贫困县</v>
          </cell>
          <cell r="O9729" t="str">
            <v>修溪镇森林生态公园</v>
          </cell>
          <cell r="R9729" t="str">
            <v>3</v>
          </cell>
          <cell r="S9729" t="str">
            <v>6(4.5)</v>
          </cell>
          <cell r="T9729" t="str">
            <v>无</v>
          </cell>
          <cell r="U9729">
            <v>0</v>
          </cell>
          <cell r="V9729">
            <v>2.1429999999999998</v>
          </cell>
          <cell r="W9729">
            <v>2.1429999999999998</v>
          </cell>
        </row>
        <row r="9730">
          <cell r="I9730" t="str">
            <v>茅坪-屋娘坪产业路</v>
          </cell>
          <cell r="J9730" t="str">
            <v>1312F4312230007</v>
          </cell>
          <cell r="K9730" t="str">
            <v>资源产业路</v>
          </cell>
          <cell r="L9730" t="str">
            <v>一类地区</v>
          </cell>
          <cell r="M9730" t="str">
            <v>国家贫困县</v>
          </cell>
          <cell r="N9730" t="str">
            <v>升级改造（提质改造）</v>
          </cell>
          <cell r="O9730" t="str">
            <v>汀流生态农业专业合社生态种养及加工一体化产业基地</v>
          </cell>
          <cell r="R9730" t="str">
            <v>4.5</v>
          </cell>
          <cell r="S9730" t="str">
            <v>6</v>
          </cell>
          <cell r="T9730" t="str">
            <v>X020431223</v>
          </cell>
          <cell r="U9730">
            <v>0</v>
          </cell>
          <cell r="V9730">
            <v>12.391</v>
          </cell>
          <cell r="W9730">
            <v>12.391</v>
          </cell>
        </row>
        <row r="9731">
          <cell r="I9731" t="str">
            <v>神州智能农牧产业路</v>
          </cell>
          <cell r="J9731" t="str">
            <v>1312F4312230008</v>
          </cell>
          <cell r="K9731" t="str">
            <v>资源产业路</v>
          </cell>
          <cell r="L9731" t="str">
            <v>一类地区</v>
          </cell>
          <cell r="M9731" t="str">
            <v>国家贫困县</v>
          </cell>
          <cell r="N9731" t="str">
            <v>新建</v>
          </cell>
          <cell r="O9731" t="str">
            <v>湖南神州智能农牧有限公司</v>
          </cell>
          <cell r="R9731" t="str">
            <v>3</v>
          </cell>
          <cell r="S9731" t="str">
            <v>6(4.5)</v>
          </cell>
          <cell r="T9731" t="str">
            <v>无</v>
          </cell>
          <cell r="U9731">
            <v>0</v>
          </cell>
          <cell r="V9731">
            <v>2.3519999999999999</v>
          </cell>
          <cell r="W9731">
            <v>2.3519999999999999</v>
          </cell>
        </row>
        <row r="9732">
          <cell r="I9732" t="str">
            <v>屋场湾-潭湾产业路</v>
          </cell>
          <cell r="J9732" t="str">
            <v>1312F4312230004</v>
          </cell>
          <cell r="K9732" t="str">
            <v>资源产业路</v>
          </cell>
          <cell r="L9732" t="str">
            <v>一类地区</v>
          </cell>
          <cell r="M9732" t="str">
            <v>国家贫困县</v>
          </cell>
          <cell r="N9732" t="str">
            <v>升级改造（提质改造）</v>
          </cell>
          <cell r="O9732" t="str">
            <v>辰溪县湘荣家庭农场2000头肉牛养殖场</v>
          </cell>
          <cell r="S9732" t="str">
            <v>6(5)</v>
          </cell>
          <cell r="T9732" t="str">
            <v>无</v>
          </cell>
          <cell r="U9732">
            <v>0</v>
          </cell>
          <cell r="V9732">
            <v>4.51</v>
          </cell>
          <cell r="W9732">
            <v>4.51</v>
          </cell>
        </row>
        <row r="9733">
          <cell r="I9733" t="str">
            <v>岩地-笔架山庄通景路</v>
          </cell>
          <cell r="J9733" t="str">
            <v>1312F4312230002</v>
          </cell>
          <cell r="K9733" t="str">
            <v>资源产业路</v>
          </cell>
          <cell r="L9733" t="str">
            <v>一类地区</v>
          </cell>
          <cell r="M9733" t="str">
            <v>国家贫困县</v>
          </cell>
          <cell r="N9733" t="str">
            <v>新建</v>
          </cell>
          <cell r="O9733" t="str">
            <v>笔架山景区</v>
          </cell>
          <cell r="R9733" t="str">
            <v>3.5</v>
          </cell>
          <cell r="S9733" t="str">
            <v>6</v>
          </cell>
          <cell r="T9733" t="str">
            <v>无</v>
          </cell>
          <cell r="U9733">
            <v>0</v>
          </cell>
          <cell r="V9733">
            <v>0.85</v>
          </cell>
          <cell r="W9733">
            <v>0.85</v>
          </cell>
        </row>
        <row r="9734">
          <cell r="I9734" t="str">
            <v>杨溪-潭湾产业路</v>
          </cell>
          <cell r="J9734" t="str">
            <v>1312F4312230005</v>
          </cell>
          <cell r="K9734" t="str">
            <v>资源产业路</v>
          </cell>
          <cell r="L9734" t="str">
            <v>一类地区</v>
          </cell>
          <cell r="M9734" t="str">
            <v>国家贫困县</v>
          </cell>
          <cell r="N9734" t="str">
            <v>升级改造（提质改造）</v>
          </cell>
          <cell r="O9734" t="str">
            <v>辰溪县铜山现代农业观光旅游休闲度假中心</v>
          </cell>
          <cell r="S9734" t="str">
            <v>6</v>
          </cell>
          <cell r="T9734" t="str">
            <v>Y614431223</v>
          </cell>
          <cell r="U9734">
            <v>0</v>
          </cell>
          <cell r="V9734">
            <v>12.683</v>
          </cell>
          <cell r="W9734">
            <v>12.683</v>
          </cell>
        </row>
        <row r="9735">
          <cell r="I9735" t="str">
            <v>大江口镇淳香产业园连接道路</v>
          </cell>
          <cell r="J9735" t="str">
            <v>1312F4312240037</v>
          </cell>
          <cell r="K9735" t="str">
            <v>资源产业路</v>
          </cell>
          <cell r="L9735" t="str">
            <v>一类地区</v>
          </cell>
          <cell r="M9735" t="str">
            <v>国家贫困县</v>
          </cell>
          <cell r="N9735" t="str">
            <v>升级改造（提质改造）</v>
          </cell>
          <cell r="O9735" t="str">
            <v>溆浦县淳香果品专业合作社淳湘柑桔特色产业园</v>
          </cell>
          <cell r="R9735" t="str">
            <v>0</v>
          </cell>
          <cell r="S9735" t="str">
            <v>6(5)</v>
          </cell>
          <cell r="T9735" t="str">
            <v>无</v>
          </cell>
          <cell r="U9735">
            <v>0</v>
          </cell>
          <cell r="V9735">
            <v>2.9</v>
          </cell>
          <cell r="W9735">
            <v>2.9</v>
          </cell>
        </row>
        <row r="9736">
          <cell r="I9736" t="str">
            <v>荷叶至赤溪产业路</v>
          </cell>
          <cell r="J9736" t="str">
            <v>1312F4312240036</v>
          </cell>
          <cell r="K9736" t="str">
            <v>资源产业路</v>
          </cell>
          <cell r="L9736" t="str">
            <v>一类地区</v>
          </cell>
          <cell r="M9736" t="str">
            <v>国家贫困县</v>
          </cell>
          <cell r="N9736" t="str">
            <v>升级改造（提质改造）</v>
          </cell>
          <cell r="O9736" t="str">
            <v>湖南省金秋梨特色产业园</v>
          </cell>
          <cell r="R9736" t="str">
            <v>3.5</v>
          </cell>
          <cell r="S9736" t="str">
            <v>6(5)</v>
          </cell>
          <cell r="T9736" t="str">
            <v>C102431224</v>
          </cell>
          <cell r="U9736">
            <v>0</v>
          </cell>
          <cell r="V9736">
            <v>1.46</v>
          </cell>
          <cell r="W9736">
            <v>1.46</v>
          </cell>
        </row>
        <row r="9737">
          <cell r="I9737" t="str">
            <v>湘妃金樱子特色产业园连接道路</v>
          </cell>
          <cell r="J9737" t="str">
            <v>1312F4312240002</v>
          </cell>
          <cell r="K9737" t="str">
            <v>资源产业路</v>
          </cell>
          <cell r="L9737" t="str">
            <v>一类地区</v>
          </cell>
          <cell r="M9737" t="str">
            <v>国家贫困县</v>
          </cell>
          <cell r="N9737" t="str">
            <v>新建</v>
          </cell>
          <cell r="O9737" t="str">
            <v>溆浦县湘妃酒业有限公司湘妃金樱子特色产业园</v>
          </cell>
          <cell r="S9737" t="str">
            <v>6(5)</v>
          </cell>
          <cell r="T9737" t="str">
            <v>无</v>
          </cell>
          <cell r="U9737">
            <v>0</v>
          </cell>
          <cell r="V9737">
            <v>6.1150000000000002</v>
          </cell>
          <cell r="W9737">
            <v>6.1150000000000002</v>
          </cell>
        </row>
        <row r="9738">
          <cell r="I9738" t="str">
            <v>桥江镇德隆湾金宇养殖场连接道路</v>
          </cell>
          <cell r="J9738" t="str">
            <v>1312F4312240022</v>
          </cell>
          <cell r="K9738" t="str">
            <v>资源产业路</v>
          </cell>
          <cell r="L9738" t="str">
            <v>一类地区</v>
          </cell>
          <cell r="M9738" t="str">
            <v>国家贫困县</v>
          </cell>
          <cell r="N9738" t="str">
            <v>新建</v>
          </cell>
          <cell r="O9738" t="str">
            <v>溆浦县金宇生态家庭农场规模养殖场建设项目</v>
          </cell>
          <cell r="R9738" t="str">
            <v>3.5</v>
          </cell>
          <cell r="S9738" t="str">
            <v>6</v>
          </cell>
          <cell r="T9738" t="str">
            <v>c015431224</v>
          </cell>
          <cell r="U9738">
            <v>0</v>
          </cell>
          <cell r="V9738">
            <v>4</v>
          </cell>
          <cell r="W9738">
            <v>4</v>
          </cell>
        </row>
        <row r="9739">
          <cell r="I9739" t="str">
            <v>芦茅坪至湖南满天星生态文化旅游有限公司休闲农业特色产业园连接道路</v>
          </cell>
          <cell r="J9739" t="str">
            <v>1312F4312240011</v>
          </cell>
          <cell r="K9739" t="str">
            <v>资源产业路</v>
          </cell>
          <cell r="L9739" t="str">
            <v>一类地区</v>
          </cell>
          <cell r="M9739" t="str">
            <v>国家贫困县</v>
          </cell>
          <cell r="N9739" t="str">
            <v>新建</v>
          </cell>
          <cell r="O9739" t="str">
            <v>湖南满天星生态文化旅游有限公司休闲农业特色产业园</v>
          </cell>
          <cell r="R9739" t="str">
            <v>0</v>
          </cell>
          <cell r="S9739" t="str">
            <v>6(5)</v>
          </cell>
          <cell r="T9739" t="str">
            <v>无</v>
          </cell>
          <cell r="U9739">
            <v>0</v>
          </cell>
          <cell r="V9739">
            <v>7</v>
          </cell>
          <cell r="W9739">
            <v>7</v>
          </cell>
        </row>
        <row r="9740">
          <cell r="I9740" t="str">
            <v>油洋乡麻溪健友种养产业园连接道路</v>
          </cell>
          <cell r="J9740" t="str">
            <v>1312F4312240014</v>
          </cell>
          <cell r="K9740" t="str">
            <v>资源产业路</v>
          </cell>
          <cell r="L9740" t="str">
            <v>一类地区</v>
          </cell>
          <cell r="M9740" t="str">
            <v>国家贫困县</v>
          </cell>
          <cell r="N9740" t="str">
            <v>新建</v>
          </cell>
          <cell r="O9740" t="str">
            <v>溆浦县健友种养专业合作社中药材特色产业园</v>
          </cell>
          <cell r="S9740" t="str">
            <v>6</v>
          </cell>
          <cell r="T9740" t="str">
            <v>无</v>
          </cell>
          <cell r="U9740">
            <v>0</v>
          </cell>
          <cell r="V9740">
            <v>8</v>
          </cell>
          <cell r="W9740">
            <v>8</v>
          </cell>
        </row>
        <row r="9741">
          <cell r="I9741" t="str">
            <v>桥江镇楚垅楚湘产业园连接道路</v>
          </cell>
          <cell r="J9741" t="str">
            <v>1312F4312240004</v>
          </cell>
          <cell r="K9741" t="str">
            <v>资源产业路</v>
          </cell>
          <cell r="L9741" t="str">
            <v>一类地区</v>
          </cell>
          <cell r="M9741" t="str">
            <v>国家贫困县</v>
          </cell>
          <cell r="N9741" t="str">
            <v>新建</v>
          </cell>
          <cell r="O9741" t="str">
            <v>溆浦县楚湘种养农民专业合作社柑桔特色产业园</v>
          </cell>
          <cell r="R9741" t="str">
            <v>3.5</v>
          </cell>
          <cell r="S9741" t="str">
            <v>6(4.5)</v>
          </cell>
          <cell r="T9741" t="str">
            <v>无</v>
          </cell>
          <cell r="U9741">
            <v>0</v>
          </cell>
          <cell r="V9741">
            <v>1.56</v>
          </cell>
          <cell r="W9741">
            <v>1.56</v>
          </cell>
        </row>
        <row r="9742">
          <cell r="I9742" t="str">
            <v>双坪至大兴竹产业路</v>
          </cell>
          <cell r="J9742" t="str">
            <v>1312F4312240029</v>
          </cell>
          <cell r="K9742" t="str">
            <v>资源产业路</v>
          </cell>
          <cell r="L9742" t="str">
            <v>一类地区</v>
          </cell>
          <cell r="M9742" t="str">
            <v>国家贫困县</v>
          </cell>
          <cell r="N9742" t="str">
            <v>升级改造（提质改造）</v>
          </cell>
          <cell r="O9742" t="str">
            <v>湖南雪峰山竹业有限公司</v>
          </cell>
          <cell r="R9742" t="str">
            <v>3.5</v>
          </cell>
          <cell r="S9742" t="str">
            <v>6(5)</v>
          </cell>
          <cell r="T9742" t="str">
            <v>C505431224</v>
          </cell>
          <cell r="U9742">
            <v>0</v>
          </cell>
          <cell r="V9742">
            <v>6.4710000000000001</v>
          </cell>
          <cell r="W9742">
            <v>6.4710000000000001</v>
          </cell>
        </row>
        <row r="9743">
          <cell r="I9743" t="str">
            <v>卢峰镇岩湾秋丰产业园连接道路</v>
          </cell>
          <cell r="J9743" t="str">
            <v>1312F4312240012</v>
          </cell>
          <cell r="K9743" t="str">
            <v>资源产业路</v>
          </cell>
          <cell r="L9743" t="str">
            <v>一类地区</v>
          </cell>
          <cell r="M9743" t="str">
            <v>国家贫困县</v>
          </cell>
          <cell r="N9743" t="str">
            <v>新建</v>
          </cell>
          <cell r="O9743" t="str">
            <v>秋丰现代农业科技有限公司柑桔特色产业园</v>
          </cell>
          <cell r="S9743" t="str">
            <v>6(4.5)</v>
          </cell>
          <cell r="T9743" t="str">
            <v>无</v>
          </cell>
          <cell r="U9743">
            <v>0</v>
          </cell>
          <cell r="V9743">
            <v>2.5</v>
          </cell>
          <cell r="W9743">
            <v>2.5</v>
          </cell>
        </row>
        <row r="9744">
          <cell r="I9744" t="str">
            <v>岩场至怀化四宝山生物科技有限公司山银花特色产业园连接道路</v>
          </cell>
          <cell r="J9744" t="str">
            <v>1312F4312240007</v>
          </cell>
          <cell r="K9744" t="str">
            <v>资源产业路</v>
          </cell>
          <cell r="L9744" t="str">
            <v>一类地区</v>
          </cell>
          <cell r="M9744" t="str">
            <v>国家贫困县</v>
          </cell>
          <cell r="N9744" t="str">
            <v>升级改造（提质改造）</v>
          </cell>
          <cell r="O9744" t="str">
            <v>怀化四宝山生物科技有限公司山银花特色产业园</v>
          </cell>
          <cell r="S9744" t="str">
            <v>6(5)</v>
          </cell>
          <cell r="T9744" t="str">
            <v>无</v>
          </cell>
          <cell r="U9744">
            <v>0</v>
          </cell>
          <cell r="V9744">
            <v>5.7</v>
          </cell>
          <cell r="W9744">
            <v>5.7</v>
          </cell>
        </row>
        <row r="9745">
          <cell r="I9745" t="str">
            <v>深子湖镇畔里至清水塘幸福林果产业园连接路</v>
          </cell>
          <cell r="J9745" t="str">
            <v>1312F4312240005</v>
          </cell>
          <cell r="K9745" t="str">
            <v>资源产业路</v>
          </cell>
          <cell r="L9745" t="str">
            <v>一类地区</v>
          </cell>
          <cell r="M9745" t="str">
            <v>国家贫困县</v>
          </cell>
          <cell r="N9745" t="str">
            <v>新建</v>
          </cell>
          <cell r="O9745" t="str">
            <v>溆浦幸福林果专业合作社时鲜水果特色产业园</v>
          </cell>
          <cell r="R9745" t="str">
            <v>0</v>
          </cell>
          <cell r="S9745" t="str">
            <v>6(4.5)</v>
          </cell>
          <cell r="T9745" t="str">
            <v>无</v>
          </cell>
          <cell r="U9745">
            <v>0</v>
          </cell>
          <cell r="V9745">
            <v>5.4</v>
          </cell>
          <cell r="W9745">
            <v>5.4</v>
          </cell>
        </row>
        <row r="9746">
          <cell r="I9746" t="str">
            <v>夏家垅至湖南岩园农业发展有限公司柑桔特色产业园连接道路</v>
          </cell>
          <cell r="J9746" t="str">
            <v>1312F4312240017</v>
          </cell>
          <cell r="K9746" t="str">
            <v>资源产业路</v>
          </cell>
          <cell r="L9746" t="str">
            <v>一类地区</v>
          </cell>
          <cell r="M9746" t="str">
            <v>国家贫困县</v>
          </cell>
          <cell r="N9746" t="str">
            <v>升级改造（提质改造）</v>
          </cell>
          <cell r="O9746" t="str">
            <v>湖南岩园农业发展有限公司柑桔特色产业园</v>
          </cell>
          <cell r="S9746" t="str">
            <v>6(5)</v>
          </cell>
          <cell r="T9746" t="str">
            <v>无</v>
          </cell>
          <cell r="U9746">
            <v>0</v>
          </cell>
          <cell r="V9746">
            <v>1.7</v>
          </cell>
          <cell r="W9746">
            <v>1.7</v>
          </cell>
        </row>
        <row r="9747">
          <cell r="I9747" t="str">
            <v>双井镇水汪垅鑫源产业园连接道路</v>
          </cell>
          <cell r="J9747" t="str">
            <v>1312F4312240006</v>
          </cell>
          <cell r="K9747" t="str">
            <v>资源产业路</v>
          </cell>
          <cell r="L9747" t="str">
            <v>一类地区</v>
          </cell>
          <cell r="M9747" t="str">
            <v>国家贫困县</v>
          </cell>
          <cell r="N9747" t="str">
            <v>新建</v>
          </cell>
          <cell r="O9747" t="str">
            <v>溆浦鑫源生态农场柑桔特色产业园</v>
          </cell>
          <cell r="S9747" t="str">
            <v>6(4.5)</v>
          </cell>
          <cell r="T9747" t="str">
            <v>无</v>
          </cell>
          <cell r="U9747">
            <v>0</v>
          </cell>
          <cell r="V9747">
            <v>1.8</v>
          </cell>
          <cell r="W9747">
            <v>1.8</v>
          </cell>
        </row>
        <row r="9748">
          <cell r="I9748" t="str">
            <v>杨家仁至养鸡场产业园连接道路</v>
          </cell>
          <cell r="J9748" t="str">
            <v>1312F4312240021</v>
          </cell>
          <cell r="K9748" t="str">
            <v>资源产业路</v>
          </cell>
          <cell r="L9748" t="str">
            <v>一类地区</v>
          </cell>
          <cell r="M9748" t="str">
            <v>国家贫困县</v>
          </cell>
          <cell r="N9748" t="str">
            <v>升级改造（提质改造）</v>
          </cell>
          <cell r="O9748" t="str">
            <v>溆浦宏发养鸡场富硒鸡养殖特色产业园</v>
          </cell>
          <cell r="R9748" t="str">
            <v>3.5</v>
          </cell>
          <cell r="S9748" t="str">
            <v>6(4.5)</v>
          </cell>
          <cell r="T9748" t="str">
            <v>无</v>
          </cell>
          <cell r="U9748">
            <v>0</v>
          </cell>
          <cell r="V9748">
            <v>4.5</v>
          </cell>
          <cell r="W9748">
            <v>4.5</v>
          </cell>
        </row>
        <row r="9749">
          <cell r="I9749" t="str">
            <v>麻阳水永华果业连接道路</v>
          </cell>
          <cell r="J9749" t="str">
            <v>1312F4312240010</v>
          </cell>
          <cell r="K9749" t="str">
            <v>资源产业路</v>
          </cell>
          <cell r="L9749" t="str">
            <v>一类地区</v>
          </cell>
          <cell r="M9749" t="str">
            <v>国家贫困县</v>
          </cell>
          <cell r="N9749" t="str">
            <v>升级改造（提质改造）</v>
          </cell>
          <cell r="O9749" t="str">
            <v>溆浦县永华果业农民专业合作社柑桔特色产业园</v>
          </cell>
          <cell r="R9749" t="str">
            <v>0</v>
          </cell>
          <cell r="S9749" t="str">
            <v>6(4.5)</v>
          </cell>
          <cell r="T9749" t="str">
            <v>无</v>
          </cell>
          <cell r="U9749">
            <v>0</v>
          </cell>
          <cell r="V9749">
            <v>2</v>
          </cell>
          <cell r="W9749">
            <v>2</v>
          </cell>
        </row>
        <row r="9750">
          <cell r="I9750" t="str">
            <v>桥江镇解放至青垅养殖特色产业园连接道路</v>
          </cell>
          <cell r="J9750" t="str">
            <v>1312F4312240023</v>
          </cell>
          <cell r="K9750" t="str">
            <v>资源产业路</v>
          </cell>
          <cell r="L9750" t="str">
            <v>一类地区</v>
          </cell>
          <cell r="M9750" t="str">
            <v>国家贫困县</v>
          </cell>
          <cell r="N9750" t="str">
            <v>新建</v>
          </cell>
          <cell r="O9750" t="str">
            <v>怀化严科农牧有限公司黔邵花猪养殖特色产业园</v>
          </cell>
          <cell r="R9750" t="str">
            <v>3.5</v>
          </cell>
          <cell r="S9750" t="str">
            <v>6</v>
          </cell>
          <cell r="T9750" t="str">
            <v>CT97431224</v>
          </cell>
          <cell r="U9750">
            <v>0</v>
          </cell>
          <cell r="V9750">
            <v>1</v>
          </cell>
          <cell r="W9750">
            <v>1</v>
          </cell>
        </row>
        <row r="9751">
          <cell r="I9751" t="str">
            <v>枫香林村至溆浦县惠泽牧业有限公司连接道路</v>
          </cell>
          <cell r="J9751" t="str">
            <v>1312F4312240020</v>
          </cell>
          <cell r="K9751" t="str">
            <v>资源产业路</v>
          </cell>
          <cell r="L9751" t="str">
            <v>一类地区</v>
          </cell>
          <cell r="M9751" t="str">
            <v>国家贫困县</v>
          </cell>
          <cell r="N9751" t="str">
            <v>新建</v>
          </cell>
          <cell r="O9751" t="str">
            <v>湖南省溆浦县惠泽牧业有限公司</v>
          </cell>
          <cell r="R9751" t="str">
            <v>0</v>
          </cell>
          <cell r="S9751" t="str">
            <v>6(5)</v>
          </cell>
          <cell r="T9751" t="str">
            <v>无</v>
          </cell>
          <cell r="U9751">
            <v>0</v>
          </cell>
          <cell r="V9751">
            <v>2</v>
          </cell>
          <cell r="W9751">
            <v>2</v>
          </cell>
        </row>
        <row r="9752">
          <cell r="I9752" t="str">
            <v>祖师殿镇白竹山峰坳合作社连接道路</v>
          </cell>
          <cell r="J9752" t="str">
            <v>1312F4312240028</v>
          </cell>
          <cell r="K9752" t="str">
            <v>资源产业路</v>
          </cell>
          <cell r="L9752" t="str">
            <v>一类地区</v>
          </cell>
          <cell r="M9752" t="str">
            <v>国家贫困县</v>
          </cell>
          <cell r="N9752" t="str">
            <v>新建</v>
          </cell>
          <cell r="O9752" t="str">
            <v>溆浦县山峰坳清洋种养专业合作社</v>
          </cell>
          <cell r="R9752" t="str">
            <v>0</v>
          </cell>
          <cell r="S9752" t="str">
            <v>6(4.5)</v>
          </cell>
          <cell r="T9752" t="str">
            <v>无</v>
          </cell>
          <cell r="U9752">
            <v>0</v>
          </cell>
          <cell r="V9752">
            <v>5</v>
          </cell>
          <cell r="W9752">
            <v>5</v>
          </cell>
        </row>
        <row r="9753">
          <cell r="I9753" t="str">
            <v>百花裕垅源合作社连接道路</v>
          </cell>
          <cell r="J9753" t="str">
            <v>1312F4312240030</v>
          </cell>
          <cell r="K9753" t="str">
            <v>资源产业路</v>
          </cell>
          <cell r="L9753" t="str">
            <v>一类地区</v>
          </cell>
          <cell r="M9753" t="str">
            <v>国家贫困县</v>
          </cell>
          <cell r="N9753" t="str">
            <v>新建</v>
          </cell>
          <cell r="O9753" t="str">
            <v>溆浦县裕垅源农民专业合作社</v>
          </cell>
          <cell r="S9753" t="str">
            <v>6(5)</v>
          </cell>
          <cell r="T9753" t="str">
            <v>ct31431224</v>
          </cell>
          <cell r="U9753">
            <v>0</v>
          </cell>
          <cell r="V9753">
            <v>3</v>
          </cell>
          <cell r="W9753">
            <v>3</v>
          </cell>
        </row>
        <row r="9754">
          <cell r="I9754" t="str">
            <v>大江口镇思维溪湘桔合作社连接道路</v>
          </cell>
          <cell r="J9754" t="str">
            <v>1312F4312240031</v>
          </cell>
          <cell r="K9754" t="str">
            <v>资源产业路</v>
          </cell>
          <cell r="L9754" t="str">
            <v>一类地区</v>
          </cell>
          <cell r="M9754" t="str">
            <v>国家贫困县</v>
          </cell>
          <cell r="N9754" t="str">
            <v>升级改造（提质改造）</v>
          </cell>
          <cell r="O9754" t="str">
            <v>溆浦县思维溪湘桔农民合作社柑桔特色产业园</v>
          </cell>
          <cell r="S9754" t="str">
            <v>6(4.5)</v>
          </cell>
          <cell r="T9754" t="str">
            <v>无</v>
          </cell>
          <cell r="U9754">
            <v>0</v>
          </cell>
          <cell r="V9754">
            <v>5.3</v>
          </cell>
          <cell r="W9754">
            <v>5.3</v>
          </cell>
        </row>
        <row r="9755">
          <cell r="I9755" t="str">
            <v>水东镇邱家湾晶观光园连接路</v>
          </cell>
          <cell r="J9755" t="str">
            <v>1312F4312240035</v>
          </cell>
          <cell r="K9755" t="str">
            <v>资源产业路</v>
          </cell>
          <cell r="L9755" t="str">
            <v>一类地区</v>
          </cell>
          <cell r="M9755" t="str">
            <v>国家贫困县</v>
          </cell>
          <cell r="N9755" t="str">
            <v>新建</v>
          </cell>
          <cell r="O9755" t="str">
            <v>溆浦县晶创农业发展有限公司绿色生态农业休闲观光园</v>
          </cell>
          <cell r="R9755" t="str">
            <v>0</v>
          </cell>
          <cell r="S9755" t="str">
            <v>6(4.5)</v>
          </cell>
          <cell r="T9755" t="str">
            <v>无</v>
          </cell>
          <cell r="U9755">
            <v>0</v>
          </cell>
          <cell r="V9755">
            <v>4</v>
          </cell>
          <cell r="W9755">
            <v>3</v>
          </cell>
        </row>
        <row r="9756">
          <cell r="I9756" t="str">
            <v>新塘至铁溪垅产业基地连接道路</v>
          </cell>
          <cell r="J9756" t="str">
            <v>1312F4312240033</v>
          </cell>
          <cell r="K9756" t="str">
            <v>资源产业路</v>
          </cell>
          <cell r="L9756" t="str">
            <v>一类地区</v>
          </cell>
          <cell r="M9756" t="str">
            <v>国家贫困县</v>
          </cell>
          <cell r="N9756" t="str">
            <v>升级改造（提质改造）</v>
          </cell>
          <cell r="O9756" t="str">
            <v>铁溪垅产业扶贫项目示范基地</v>
          </cell>
          <cell r="R9756" t="str">
            <v>0</v>
          </cell>
          <cell r="S9756" t="str">
            <v>6</v>
          </cell>
          <cell r="T9756" t="str">
            <v>CA27431224</v>
          </cell>
          <cell r="U9756">
            <v>0</v>
          </cell>
          <cell r="V9756">
            <v>1.75</v>
          </cell>
          <cell r="W9756">
            <v>1.75</v>
          </cell>
        </row>
        <row r="9757">
          <cell r="I9757" t="str">
            <v>板溪村种养合作社产业道路</v>
          </cell>
          <cell r="J9757" t="str">
            <v>1312F4312240041</v>
          </cell>
          <cell r="K9757" t="str">
            <v>资源产业路</v>
          </cell>
          <cell r="L9757" t="str">
            <v>一类地区</v>
          </cell>
          <cell r="M9757" t="str">
            <v>国家贫困县</v>
          </cell>
          <cell r="N9757" t="str">
            <v>升级改造（提质改造）</v>
          </cell>
          <cell r="O9757" t="str">
            <v>板溪村种养合作社</v>
          </cell>
          <cell r="R9757" t="str">
            <v>0</v>
          </cell>
          <cell r="S9757" t="str">
            <v>6(5)</v>
          </cell>
          <cell r="T9757" t="str">
            <v>无</v>
          </cell>
          <cell r="U9757">
            <v>0</v>
          </cell>
          <cell r="V9757">
            <v>1.8</v>
          </cell>
          <cell r="W9757">
            <v>1.8</v>
          </cell>
        </row>
        <row r="9758">
          <cell r="I9758" t="str">
            <v>楼寨种养扶贫专业合作市产业道路</v>
          </cell>
          <cell r="J9758" t="str">
            <v>1312F4312240039</v>
          </cell>
          <cell r="K9758" t="str">
            <v>资源产业路</v>
          </cell>
          <cell r="L9758" t="str">
            <v>一类地区</v>
          </cell>
          <cell r="M9758" t="str">
            <v>国家贫困县</v>
          </cell>
          <cell r="N9758" t="str">
            <v>新建</v>
          </cell>
          <cell r="O9758" t="str">
            <v>楼寨种养扶贫专业合作社</v>
          </cell>
          <cell r="R9758" t="str">
            <v>0</v>
          </cell>
          <cell r="S9758" t="str">
            <v>6(5)</v>
          </cell>
          <cell r="T9758" t="str">
            <v>无</v>
          </cell>
          <cell r="U9758">
            <v>0</v>
          </cell>
          <cell r="V9758">
            <v>9.56</v>
          </cell>
          <cell r="W9758">
            <v>9.56</v>
          </cell>
        </row>
        <row r="9759">
          <cell r="I9759" t="str">
            <v>明家塘村种养合作社产业道路</v>
          </cell>
          <cell r="J9759" t="str">
            <v>1312F4312240040</v>
          </cell>
          <cell r="K9759" t="str">
            <v>资源产业路</v>
          </cell>
          <cell r="L9759" t="str">
            <v>一类地区</v>
          </cell>
          <cell r="M9759" t="str">
            <v>国家贫困县</v>
          </cell>
          <cell r="N9759" t="str">
            <v>升级改造（提质改造）</v>
          </cell>
          <cell r="O9759" t="str">
            <v>明家塘村种养合作社</v>
          </cell>
          <cell r="R9759" t="str">
            <v>0</v>
          </cell>
          <cell r="S9759" t="str">
            <v>6(5)</v>
          </cell>
          <cell r="T9759" t="str">
            <v>无</v>
          </cell>
          <cell r="U9759">
            <v>0</v>
          </cell>
          <cell r="V9759">
            <v>2.6</v>
          </cell>
          <cell r="W9759">
            <v>2.6</v>
          </cell>
        </row>
        <row r="9760">
          <cell r="I9760" t="str">
            <v>会同县堡子镇胜溪茶场连接路</v>
          </cell>
          <cell r="J9760" t="str">
            <v>1312F4312250014</v>
          </cell>
          <cell r="K9760" t="str">
            <v>资源产业路</v>
          </cell>
          <cell r="L9760" t="str">
            <v>一类地区</v>
          </cell>
          <cell r="M9760" t="str">
            <v>国家贫困县</v>
          </cell>
          <cell r="N9760" t="str">
            <v>新建</v>
          </cell>
          <cell r="O9760" t="str">
            <v>会同县堡子镇胜溪茶场产业园</v>
          </cell>
          <cell r="R9760" t="str">
            <v>3.5</v>
          </cell>
          <cell r="S9760" t="str">
            <v>6</v>
          </cell>
          <cell r="T9760" t="str">
            <v>无</v>
          </cell>
          <cell r="U9760">
            <v>0</v>
          </cell>
          <cell r="V9760">
            <v>3.5</v>
          </cell>
          <cell r="W9760">
            <v>3.5</v>
          </cell>
        </row>
        <row r="9761">
          <cell r="I9761" t="str">
            <v>会同县宝田茶场连接路</v>
          </cell>
          <cell r="J9761" t="str">
            <v>1312F4312250003</v>
          </cell>
          <cell r="K9761" t="str">
            <v>资源产业路</v>
          </cell>
          <cell r="L9761" t="str">
            <v>一类地区</v>
          </cell>
          <cell r="M9761" t="str">
            <v>国家贫困县</v>
          </cell>
          <cell r="N9761" t="str">
            <v>新建</v>
          </cell>
          <cell r="O9761" t="str">
            <v>会同县宝田茶场产业园</v>
          </cell>
          <cell r="R9761" t="str">
            <v>3.5</v>
          </cell>
          <cell r="S9761" t="str">
            <v>6</v>
          </cell>
          <cell r="T9761" t="str">
            <v>无</v>
          </cell>
          <cell r="U9761">
            <v>0</v>
          </cell>
          <cell r="V9761">
            <v>10</v>
          </cell>
          <cell r="W9761">
            <v>10</v>
          </cell>
        </row>
        <row r="9762">
          <cell r="I9762" t="str">
            <v>会同县高椅乡雪峰茶场连接路</v>
          </cell>
          <cell r="J9762" t="str">
            <v>1312F4312250006</v>
          </cell>
          <cell r="K9762" t="str">
            <v>资源产业路</v>
          </cell>
          <cell r="L9762" t="str">
            <v>一类地区</v>
          </cell>
          <cell r="M9762" t="str">
            <v>国家贫困县</v>
          </cell>
          <cell r="N9762" t="str">
            <v>新建</v>
          </cell>
          <cell r="O9762" t="str">
            <v>会同县高椅乡雪峰茶园</v>
          </cell>
          <cell r="R9762" t="str">
            <v>3.5</v>
          </cell>
          <cell r="S9762" t="str">
            <v>6</v>
          </cell>
          <cell r="T9762" t="str">
            <v>无</v>
          </cell>
          <cell r="U9762">
            <v>0</v>
          </cell>
          <cell r="V9762">
            <v>12.48</v>
          </cell>
          <cell r="W9762">
            <v>12.48</v>
          </cell>
        </row>
        <row r="9763">
          <cell r="I9763" t="str">
            <v>会同县火神坡村杨梅基地连接路</v>
          </cell>
          <cell r="J9763" t="str">
            <v>1312F4312250009</v>
          </cell>
          <cell r="K9763" t="str">
            <v>资源产业路</v>
          </cell>
          <cell r="L9763" t="str">
            <v>一类地区</v>
          </cell>
          <cell r="M9763" t="str">
            <v>国家贫困县</v>
          </cell>
          <cell r="N9763" t="str">
            <v>新建</v>
          </cell>
          <cell r="O9763" t="str">
            <v>会同县火神坡村杨梅园</v>
          </cell>
          <cell r="R9763" t="str">
            <v>3.5</v>
          </cell>
          <cell r="S9763" t="str">
            <v>6</v>
          </cell>
          <cell r="T9763" t="str">
            <v>无</v>
          </cell>
          <cell r="U9763">
            <v>0</v>
          </cell>
          <cell r="V9763">
            <v>3.5</v>
          </cell>
          <cell r="W9763">
            <v>3.5</v>
          </cell>
        </row>
        <row r="9764">
          <cell r="I9764" t="str">
            <v>会同县佳橘家庭农场柑橘特色产业园路</v>
          </cell>
          <cell r="J9764" t="str">
            <v>1312F4312250036</v>
          </cell>
          <cell r="K9764" t="str">
            <v>资源产业路</v>
          </cell>
          <cell r="L9764" t="str">
            <v>一类地区</v>
          </cell>
          <cell r="M9764" t="str">
            <v>国家贫困县</v>
          </cell>
          <cell r="N9764" t="str">
            <v>新建</v>
          </cell>
          <cell r="O9764" t="str">
            <v>会同县佳橘家庭农场柑橘特色产业园区</v>
          </cell>
          <cell r="R9764" t="str">
            <v>3.5</v>
          </cell>
          <cell r="S9764" t="str">
            <v>6</v>
          </cell>
          <cell r="T9764" t="str">
            <v>无</v>
          </cell>
          <cell r="U9764">
            <v>0</v>
          </cell>
          <cell r="V9764">
            <v>1.98</v>
          </cell>
          <cell r="W9764">
            <v>1.98</v>
          </cell>
        </row>
        <row r="9765">
          <cell r="I9765" t="str">
            <v>会同县金子岩乡元贞村存栏20000头育肥场项目连接路</v>
          </cell>
          <cell r="J9765" t="str">
            <v>1312F4312250038</v>
          </cell>
          <cell r="K9765" t="str">
            <v>资源产业路</v>
          </cell>
          <cell r="L9765" t="str">
            <v>一类地区</v>
          </cell>
          <cell r="M9765" t="str">
            <v>国家贫困县</v>
          </cell>
          <cell r="N9765" t="str">
            <v>新建</v>
          </cell>
          <cell r="O9765" t="str">
            <v>会同县金子岩乡元贞村存栏20000头育肥场项目</v>
          </cell>
          <cell r="R9765" t="str">
            <v>0</v>
          </cell>
          <cell r="S9765" t="str">
            <v>6</v>
          </cell>
          <cell r="T9765" t="str">
            <v>无</v>
          </cell>
          <cell r="U9765">
            <v>0</v>
          </cell>
          <cell r="V9765">
            <v>2</v>
          </cell>
          <cell r="W9765">
            <v>2</v>
          </cell>
        </row>
        <row r="9766">
          <cell r="I9766" t="str">
            <v>会同县连山工业园资源产业路</v>
          </cell>
          <cell r="J9766" t="str">
            <v>1312F4312250010</v>
          </cell>
          <cell r="K9766" t="str">
            <v>资源产业路</v>
          </cell>
          <cell r="L9766" t="str">
            <v>一类地区</v>
          </cell>
          <cell r="M9766" t="str">
            <v>国家贫困县</v>
          </cell>
          <cell r="N9766" t="str">
            <v>新建</v>
          </cell>
          <cell r="O9766" t="str">
            <v>会同工业集中区连山工业园</v>
          </cell>
          <cell r="R9766" t="str">
            <v>3.5</v>
          </cell>
          <cell r="S9766" t="str">
            <v>6</v>
          </cell>
          <cell r="T9766" t="str">
            <v>Y217431225</v>
          </cell>
          <cell r="U9766">
            <v>0</v>
          </cell>
          <cell r="V9766">
            <v>7.67</v>
          </cell>
          <cell r="W9766">
            <v>7.67</v>
          </cell>
        </row>
        <row r="9767">
          <cell r="I9767" t="str">
            <v>会同县连山乡高涌立海苗木种植专业合作社连接路</v>
          </cell>
          <cell r="J9767" t="str">
            <v>1312F4312250008</v>
          </cell>
          <cell r="K9767" t="str">
            <v>资源产业路</v>
          </cell>
          <cell r="L9767" t="str">
            <v>一类地区</v>
          </cell>
          <cell r="M9767" t="str">
            <v>国家贫困县</v>
          </cell>
          <cell r="N9767" t="str">
            <v>新建</v>
          </cell>
          <cell r="O9767" t="str">
            <v>会同县连山乡高涌立海苗木种植园</v>
          </cell>
          <cell r="R9767" t="str">
            <v>3.5</v>
          </cell>
          <cell r="S9767" t="str">
            <v>6</v>
          </cell>
          <cell r="T9767" t="str">
            <v>无</v>
          </cell>
          <cell r="U9767">
            <v>0</v>
          </cell>
          <cell r="V9767">
            <v>13.24</v>
          </cell>
          <cell r="W9767">
            <v>13.24</v>
          </cell>
        </row>
        <row r="9768">
          <cell r="I9768" t="str">
            <v>会同县林城镇渡头村兔产品精深加工产业路</v>
          </cell>
          <cell r="J9768" t="str">
            <v>1312F4312250027</v>
          </cell>
          <cell r="K9768" t="str">
            <v>资源产业路</v>
          </cell>
          <cell r="L9768" t="str">
            <v>一类地区</v>
          </cell>
          <cell r="M9768" t="str">
            <v>国家贫困县</v>
          </cell>
          <cell r="N9768" t="str">
            <v>升级改造（提质改造）</v>
          </cell>
          <cell r="O9768" t="str">
            <v>会同县林城镇渡头村兔产品精深加工厂</v>
          </cell>
          <cell r="R9768" t="str">
            <v>3.5</v>
          </cell>
          <cell r="S9768" t="str">
            <v>6</v>
          </cell>
          <cell r="T9768" t="str">
            <v>无</v>
          </cell>
          <cell r="U9768">
            <v>0</v>
          </cell>
          <cell r="V9768">
            <v>5.6</v>
          </cell>
          <cell r="W9768">
            <v>5.6</v>
          </cell>
        </row>
        <row r="9769">
          <cell r="I9769" t="str">
            <v>会同县马鞍镇闹溪村天锐牧业有限公司生猪标化规模养殖建设产业路</v>
          </cell>
          <cell r="J9769" t="str">
            <v>1312F4312250030</v>
          </cell>
          <cell r="K9769" t="str">
            <v>资源产业路</v>
          </cell>
          <cell r="L9769" t="str">
            <v>一类地区</v>
          </cell>
          <cell r="M9769" t="str">
            <v>国家贫困县</v>
          </cell>
          <cell r="N9769" t="str">
            <v>新建</v>
          </cell>
          <cell r="O9769" t="str">
            <v>会同县马鞍镇闹溪村天锐牧业有限公司生猪标化规模养殖建设</v>
          </cell>
          <cell r="R9769" t="str">
            <v>3.5</v>
          </cell>
          <cell r="S9769" t="str">
            <v>6</v>
          </cell>
          <cell r="T9769" t="str">
            <v>无</v>
          </cell>
          <cell r="U9769">
            <v>0</v>
          </cell>
          <cell r="V9769">
            <v>3.5</v>
          </cell>
          <cell r="W9769">
            <v>3.5</v>
          </cell>
        </row>
        <row r="9770">
          <cell r="I9770" t="str">
            <v>会同县马鞍镇银山茶场连接路</v>
          </cell>
          <cell r="J9770" t="str">
            <v>1312F4312250013</v>
          </cell>
          <cell r="K9770" t="str">
            <v>资源产业路</v>
          </cell>
          <cell r="L9770" t="str">
            <v>一类地区</v>
          </cell>
          <cell r="M9770" t="str">
            <v>国家贫困县</v>
          </cell>
          <cell r="N9770" t="str">
            <v>新建</v>
          </cell>
          <cell r="O9770" t="str">
            <v>会同县马鞍镇银山茶园</v>
          </cell>
          <cell r="R9770" t="str">
            <v>3.5</v>
          </cell>
          <cell r="S9770" t="str">
            <v>6</v>
          </cell>
          <cell r="T9770" t="str">
            <v>无</v>
          </cell>
          <cell r="U9770">
            <v>0</v>
          </cell>
          <cell r="V9770">
            <v>6</v>
          </cell>
          <cell r="W9770">
            <v>6</v>
          </cell>
        </row>
        <row r="9771">
          <cell r="I9771" t="str">
            <v>会同县炮团乡梨子寨魔芋基地产业路</v>
          </cell>
          <cell r="J9771" t="str">
            <v>1312F4312250035</v>
          </cell>
          <cell r="K9771" t="str">
            <v>资源产业路</v>
          </cell>
          <cell r="L9771" t="str">
            <v>一类地区</v>
          </cell>
          <cell r="M9771" t="str">
            <v>国家贫困县</v>
          </cell>
          <cell r="N9771" t="str">
            <v>新建</v>
          </cell>
          <cell r="O9771" t="str">
            <v>会同县炮团乡梨子寨魔芋产业园</v>
          </cell>
          <cell r="R9771" t="str">
            <v>3.5</v>
          </cell>
          <cell r="S9771" t="str">
            <v>6</v>
          </cell>
          <cell r="T9771" t="str">
            <v>无</v>
          </cell>
          <cell r="U9771">
            <v>0</v>
          </cell>
          <cell r="V9771">
            <v>3.58</v>
          </cell>
          <cell r="W9771">
            <v>3.58</v>
          </cell>
        </row>
        <row r="9772">
          <cell r="I9772" t="str">
            <v>会同县炮团乡梨子寨有机茶基地连接路</v>
          </cell>
          <cell r="J9772" t="str">
            <v>1312F4312250002</v>
          </cell>
          <cell r="K9772" t="str">
            <v>资源产业路</v>
          </cell>
          <cell r="L9772" t="str">
            <v>一类地区</v>
          </cell>
          <cell r="M9772" t="str">
            <v>国家贫困县</v>
          </cell>
          <cell r="N9772" t="str">
            <v>新建</v>
          </cell>
          <cell r="O9772" t="str">
            <v>会同县炮团乡梨子寨有机茶园</v>
          </cell>
          <cell r="R9772" t="str">
            <v>3.5</v>
          </cell>
          <cell r="S9772" t="str">
            <v>6</v>
          </cell>
          <cell r="T9772" t="str">
            <v>无</v>
          </cell>
          <cell r="U9772">
            <v>0</v>
          </cell>
          <cell r="V9772">
            <v>15</v>
          </cell>
          <cell r="W9772">
            <v>15</v>
          </cell>
        </row>
        <row r="9773">
          <cell r="I9773" t="str">
            <v>会同县炮团乡岩头坪有机茶园公路</v>
          </cell>
          <cell r="J9773" t="str">
            <v>1312F4312250037</v>
          </cell>
          <cell r="K9773" t="str">
            <v>资源产业路</v>
          </cell>
          <cell r="L9773" t="str">
            <v>一类地区</v>
          </cell>
          <cell r="M9773" t="str">
            <v>国家贫困县</v>
          </cell>
          <cell r="N9773" t="str">
            <v>新建</v>
          </cell>
          <cell r="O9773" t="str">
            <v>会同县炮团乡岩头坪有机茶园</v>
          </cell>
          <cell r="R9773" t="str">
            <v>3</v>
          </cell>
          <cell r="S9773" t="str">
            <v>6</v>
          </cell>
          <cell r="T9773" t="str">
            <v>无</v>
          </cell>
          <cell r="U9773">
            <v>0</v>
          </cell>
          <cell r="V9773">
            <v>7.5</v>
          </cell>
          <cell r="W9773">
            <v>7.5</v>
          </cell>
        </row>
        <row r="9774">
          <cell r="I9774" t="str">
            <v>会同县蒲稳乡大罗田村有机生态茶园连接路</v>
          </cell>
          <cell r="J9774" t="str">
            <v>1312F4312250040</v>
          </cell>
          <cell r="K9774" t="str">
            <v>资源产业路</v>
          </cell>
          <cell r="L9774" t="str">
            <v>一类地区</v>
          </cell>
          <cell r="M9774" t="str">
            <v>国家贫困县</v>
          </cell>
          <cell r="N9774" t="str">
            <v>新建</v>
          </cell>
          <cell r="O9774" t="str">
            <v>会同县蒲稳乡大罗田村有机生态茶园</v>
          </cell>
          <cell r="R9774" t="str">
            <v>0</v>
          </cell>
          <cell r="S9774" t="str">
            <v>6</v>
          </cell>
          <cell r="T9774" t="str">
            <v>无</v>
          </cell>
          <cell r="U9774">
            <v>0</v>
          </cell>
          <cell r="V9774">
            <v>7.4</v>
          </cell>
          <cell r="W9774">
            <v>7.4</v>
          </cell>
        </row>
        <row r="9775">
          <cell r="I9775" t="str">
            <v>会同县水坪溪现代林业产业园路</v>
          </cell>
          <cell r="J9775" t="str">
            <v>1312F4312250011</v>
          </cell>
          <cell r="K9775" t="str">
            <v>资源产业路</v>
          </cell>
          <cell r="L9775" t="str">
            <v>一类地区</v>
          </cell>
          <cell r="M9775" t="str">
            <v>国家贫困县</v>
          </cell>
          <cell r="N9775" t="str">
            <v>新建</v>
          </cell>
          <cell r="O9775" t="str">
            <v>会同工业集中区水坪溪现代林业产业园</v>
          </cell>
          <cell r="R9775" t="str">
            <v>3.5</v>
          </cell>
          <cell r="S9775" t="str">
            <v>6</v>
          </cell>
          <cell r="T9775" t="str">
            <v>无</v>
          </cell>
          <cell r="U9775">
            <v>0</v>
          </cell>
          <cell r="V9775">
            <v>5.01</v>
          </cell>
          <cell r="W9775">
            <v>5.01</v>
          </cell>
        </row>
        <row r="9776">
          <cell r="I9776" t="str">
            <v>会同县旺田村至廖家竹笋茶园产业路</v>
          </cell>
          <cell r="J9776" t="str">
            <v>1312F4312250041</v>
          </cell>
          <cell r="K9776" t="str">
            <v>资源产业路</v>
          </cell>
          <cell r="L9776" t="str">
            <v>一类地区</v>
          </cell>
          <cell r="M9776" t="str">
            <v>国家贫困县</v>
          </cell>
          <cell r="N9776" t="str">
            <v>新建</v>
          </cell>
          <cell r="O9776" t="str">
            <v>会同县廖家竹笋茶园</v>
          </cell>
          <cell r="R9776" t="str">
            <v>0</v>
          </cell>
          <cell r="S9776" t="str">
            <v>6</v>
          </cell>
          <cell r="T9776" t="str">
            <v>无</v>
          </cell>
          <cell r="U9776">
            <v>0</v>
          </cell>
          <cell r="V9776">
            <v>5</v>
          </cell>
          <cell r="W9776">
            <v>5</v>
          </cell>
        </row>
        <row r="9777">
          <cell r="I9777" t="str">
            <v>会同县雄荒场家庭农场项目连接路</v>
          </cell>
          <cell r="J9777" t="str">
            <v>1312F4312250039</v>
          </cell>
          <cell r="K9777" t="str">
            <v>资源产业路</v>
          </cell>
          <cell r="L9777" t="str">
            <v>一类地区</v>
          </cell>
          <cell r="M9777" t="str">
            <v>国家贫困县</v>
          </cell>
          <cell r="N9777" t="str">
            <v>新建</v>
          </cell>
          <cell r="O9777" t="str">
            <v>会同县雄荒场家庭农场项目</v>
          </cell>
          <cell r="R9777" t="str">
            <v>0</v>
          </cell>
          <cell r="S9777" t="str">
            <v>6</v>
          </cell>
          <cell r="T9777" t="str">
            <v>无</v>
          </cell>
          <cell r="U9777">
            <v>0</v>
          </cell>
          <cell r="V9777">
            <v>2</v>
          </cell>
          <cell r="W9777">
            <v>2</v>
          </cell>
        </row>
        <row r="9778">
          <cell r="I9778" t="str">
            <v>G209国道至养鸡场道路</v>
          </cell>
          <cell r="J9778" t="str">
            <v>1312F4312260004</v>
          </cell>
          <cell r="K9778" t="str">
            <v>资源产业路</v>
          </cell>
          <cell r="L9778" t="str">
            <v>一类地区</v>
          </cell>
          <cell r="M9778" t="str">
            <v>国家贫困县</v>
          </cell>
          <cell r="N9778" t="str">
            <v>新建</v>
          </cell>
          <cell r="O9778" t="str">
            <v>麻阳蓝凤凰农业发展有限公司现代农业特色产业园</v>
          </cell>
          <cell r="R9778" t="str">
            <v>3.5</v>
          </cell>
          <cell r="S9778" t="str">
            <v>6(4.5)</v>
          </cell>
          <cell r="T9778" t="str">
            <v>无</v>
          </cell>
          <cell r="U9778">
            <v>0</v>
          </cell>
          <cell r="V9778">
            <v>3</v>
          </cell>
          <cell r="W9778">
            <v>3</v>
          </cell>
        </row>
        <row r="9779">
          <cell r="I9779" t="str">
            <v>S320至新寨道路</v>
          </cell>
          <cell r="J9779" t="str">
            <v>1312F4312260033</v>
          </cell>
          <cell r="K9779" t="str">
            <v>资源产业路</v>
          </cell>
          <cell r="L9779" t="str">
            <v>一类地区</v>
          </cell>
          <cell r="M9779" t="str">
            <v>国家贫困县</v>
          </cell>
          <cell r="N9779" t="str">
            <v>新建</v>
          </cell>
          <cell r="O9779" t="str">
            <v>麻阳宏军生态养殖特色产业园</v>
          </cell>
          <cell r="R9779" t="str">
            <v>3.5</v>
          </cell>
          <cell r="S9779" t="str">
            <v>6(4.5)</v>
          </cell>
          <cell r="T9779" t="str">
            <v>无</v>
          </cell>
          <cell r="U9779">
            <v>0</v>
          </cell>
          <cell r="V9779">
            <v>1.5</v>
          </cell>
          <cell r="W9779">
            <v>1.5</v>
          </cell>
        </row>
        <row r="9780">
          <cell r="I9780" t="str">
            <v>白泥田长湾园道路</v>
          </cell>
          <cell r="J9780" t="str">
            <v>1312F4312260016</v>
          </cell>
          <cell r="K9780" t="str">
            <v>资源产业路</v>
          </cell>
          <cell r="L9780" t="str">
            <v>一类地区</v>
          </cell>
          <cell r="M9780" t="str">
            <v>国家贫困县</v>
          </cell>
          <cell r="N9780" t="str">
            <v>新建</v>
          </cell>
          <cell r="O9780" t="str">
            <v>长湾园产业园</v>
          </cell>
          <cell r="R9780" t="str">
            <v>3.5</v>
          </cell>
          <cell r="S9780" t="str">
            <v>6(4.5)</v>
          </cell>
          <cell r="T9780" t="str">
            <v>无</v>
          </cell>
          <cell r="U9780">
            <v>0</v>
          </cell>
          <cell r="V9780">
            <v>8</v>
          </cell>
          <cell r="W9780">
            <v>8</v>
          </cell>
        </row>
        <row r="9781">
          <cell r="I9781" t="str">
            <v>白泥湾至金棒湾道路</v>
          </cell>
          <cell r="J9781" t="str">
            <v>1312F4312260053</v>
          </cell>
          <cell r="K9781" t="str">
            <v>资源产业路</v>
          </cell>
          <cell r="L9781" t="str">
            <v>一类地区</v>
          </cell>
          <cell r="M9781" t="str">
            <v>国家贫困县</v>
          </cell>
          <cell r="N9781" t="str">
            <v>新建</v>
          </cell>
          <cell r="O9781" t="str">
            <v>麻阳永昌柑桔特色产业园</v>
          </cell>
          <cell r="R9781" t="str">
            <v>3.5</v>
          </cell>
          <cell r="S9781" t="str">
            <v>6(4.5)</v>
          </cell>
          <cell r="T9781" t="str">
            <v>无</v>
          </cell>
          <cell r="U9781">
            <v>0</v>
          </cell>
          <cell r="V9781">
            <v>6.6</v>
          </cell>
          <cell r="W9781">
            <v>6.6</v>
          </cell>
        </row>
        <row r="9782">
          <cell r="I9782" t="str">
            <v>白羊村至湖南省麻阳县寅峰农林科技产业园连接路</v>
          </cell>
          <cell r="J9782" t="str">
            <v>1312F4312260084</v>
          </cell>
          <cell r="K9782" t="str">
            <v>资源产业路</v>
          </cell>
          <cell r="L9782" t="str">
            <v>一类地区</v>
          </cell>
          <cell r="M9782" t="str">
            <v>国家贫困县</v>
          </cell>
          <cell r="N9782" t="str">
            <v>新建</v>
          </cell>
          <cell r="O9782" t="str">
            <v>湖南省麻阳县寅峰农林科技产业园</v>
          </cell>
          <cell r="R9782" t="str">
            <v>3.5</v>
          </cell>
          <cell r="S9782" t="str">
            <v>6(4.5)</v>
          </cell>
          <cell r="T9782" t="str">
            <v>无</v>
          </cell>
          <cell r="U9782">
            <v>0</v>
          </cell>
          <cell r="V9782">
            <v>7</v>
          </cell>
          <cell r="W9782">
            <v>7</v>
          </cell>
        </row>
        <row r="9783">
          <cell r="I9783" t="str">
            <v>保洞溪村彭家畈至产业园道路</v>
          </cell>
          <cell r="J9783" t="str">
            <v>1312F4312260017</v>
          </cell>
          <cell r="K9783" t="str">
            <v>资源产业路</v>
          </cell>
          <cell r="L9783" t="str">
            <v>一类地区</v>
          </cell>
          <cell r="M9783" t="str">
            <v>国家贫困县</v>
          </cell>
          <cell r="N9783" t="str">
            <v>新建</v>
          </cell>
          <cell r="O9783" t="str">
            <v>麻阳保健猕猴桃特色产业园</v>
          </cell>
          <cell r="R9783" t="str">
            <v>3.5</v>
          </cell>
          <cell r="S9783" t="str">
            <v>6(4.5)</v>
          </cell>
          <cell r="T9783" t="str">
            <v>无</v>
          </cell>
          <cell r="U9783">
            <v>0</v>
          </cell>
          <cell r="V9783">
            <v>1</v>
          </cell>
          <cell r="W9783">
            <v>1</v>
          </cell>
        </row>
        <row r="9784">
          <cell r="I9784" t="str">
            <v>保家岭至青山洞五倍子种植基地道路</v>
          </cell>
          <cell r="J9784" t="str">
            <v>1312F4312260014</v>
          </cell>
          <cell r="K9784" t="str">
            <v>资源产业路</v>
          </cell>
          <cell r="L9784" t="str">
            <v>一类地区</v>
          </cell>
          <cell r="M9784" t="str">
            <v>国家贫困县</v>
          </cell>
          <cell r="N9784" t="str">
            <v>新建</v>
          </cell>
          <cell r="O9784" t="str">
            <v>湖南利农五倍子特色产业园</v>
          </cell>
          <cell r="R9784" t="str">
            <v>3.5</v>
          </cell>
          <cell r="S9784" t="str">
            <v>6(4.5)</v>
          </cell>
          <cell r="T9784" t="str">
            <v>无</v>
          </cell>
          <cell r="U9784">
            <v>0</v>
          </cell>
          <cell r="V9784">
            <v>3</v>
          </cell>
          <cell r="W9784">
            <v>3</v>
          </cell>
        </row>
        <row r="9785">
          <cell r="I9785" t="str">
            <v>步云坪村至县级公路道路</v>
          </cell>
          <cell r="J9785" t="str">
            <v>1312F4312260046</v>
          </cell>
          <cell r="K9785" t="str">
            <v>资源产业路</v>
          </cell>
          <cell r="L9785" t="str">
            <v>一类地区</v>
          </cell>
          <cell r="M9785" t="str">
            <v>国家贫困县</v>
          </cell>
          <cell r="N9785" t="str">
            <v>新建</v>
          </cell>
          <cell r="O9785" t="str">
            <v>麻阳市外桃园猕猴桃特色产业园</v>
          </cell>
          <cell r="R9785" t="str">
            <v>3.5</v>
          </cell>
          <cell r="S9785" t="str">
            <v>6(4.5)</v>
          </cell>
          <cell r="T9785" t="str">
            <v>无</v>
          </cell>
          <cell r="U9785">
            <v>0</v>
          </cell>
          <cell r="V9785">
            <v>1</v>
          </cell>
          <cell r="W9785">
            <v>1</v>
          </cell>
        </row>
        <row r="9786">
          <cell r="I9786" t="str">
            <v>蔡家至鸡关岩道路</v>
          </cell>
          <cell r="J9786" t="str">
            <v>1312F4312260071</v>
          </cell>
          <cell r="K9786" t="str">
            <v>资源产业路</v>
          </cell>
          <cell r="L9786" t="str">
            <v>一类地区</v>
          </cell>
          <cell r="M9786" t="str">
            <v>国家贫困县</v>
          </cell>
          <cell r="N9786" t="str">
            <v>新建</v>
          </cell>
          <cell r="O9786" t="str">
            <v>麻阳湘西苗子柑桔特色产业园</v>
          </cell>
          <cell r="R9786" t="str">
            <v>3.5</v>
          </cell>
          <cell r="S9786" t="str">
            <v>6(4.5)</v>
          </cell>
          <cell r="T9786" t="str">
            <v>无</v>
          </cell>
          <cell r="U9786">
            <v>0</v>
          </cell>
          <cell r="V9786">
            <v>4</v>
          </cell>
          <cell r="W9786">
            <v>4</v>
          </cell>
        </row>
        <row r="9787">
          <cell r="I9787" t="str">
            <v>苍冲入雷打冲路口至南峰公司黄桃产业园道路</v>
          </cell>
          <cell r="J9787" t="str">
            <v>1312F4312260024</v>
          </cell>
          <cell r="K9787" t="str">
            <v>资源产业路</v>
          </cell>
          <cell r="L9787" t="str">
            <v>一类地区</v>
          </cell>
          <cell r="M9787" t="str">
            <v>国家贫困县</v>
          </cell>
          <cell r="N9787" t="str">
            <v>新建</v>
          </cell>
          <cell r="O9787" t="str">
            <v>麻阳横喇南峰黄桃特色产业园</v>
          </cell>
          <cell r="R9787" t="str">
            <v>3.5</v>
          </cell>
          <cell r="S9787" t="str">
            <v>6(4.5)</v>
          </cell>
          <cell r="T9787" t="str">
            <v>无</v>
          </cell>
          <cell r="U9787">
            <v>0</v>
          </cell>
          <cell r="V9787">
            <v>4</v>
          </cell>
          <cell r="W9787">
            <v>4</v>
          </cell>
        </row>
        <row r="9788">
          <cell r="I9788" t="str">
            <v>村部至麻阳瑞兴猪业养殖场连接路</v>
          </cell>
          <cell r="J9788" t="str">
            <v>1312F4312260085</v>
          </cell>
          <cell r="K9788" t="str">
            <v>资源产业路</v>
          </cell>
          <cell r="L9788" t="str">
            <v>一类地区</v>
          </cell>
          <cell r="M9788" t="str">
            <v>国家贫困县</v>
          </cell>
          <cell r="N9788" t="str">
            <v>新建</v>
          </cell>
          <cell r="O9788" t="str">
            <v>麻阳瑞兴猪业养殖场</v>
          </cell>
          <cell r="R9788" t="str">
            <v>3.5</v>
          </cell>
          <cell r="S9788" t="str">
            <v>6(4.5)</v>
          </cell>
          <cell r="T9788" t="str">
            <v>无</v>
          </cell>
          <cell r="U9788">
            <v>0</v>
          </cell>
          <cell r="V9788">
            <v>3</v>
          </cell>
          <cell r="W9788">
            <v>3</v>
          </cell>
        </row>
        <row r="9789">
          <cell r="I9789" t="str">
            <v>村道旁至果园道路</v>
          </cell>
          <cell r="J9789" t="str">
            <v>1312F4312260077</v>
          </cell>
          <cell r="K9789" t="str">
            <v>资源产业路</v>
          </cell>
          <cell r="L9789" t="str">
            <v>一类地区</v>
          </cell>
          <cell r="M9789" t="str">
            <v>国家贫困县</v>
          </cell>
          <cell r="N9789" t="str">
            <v>新建</v>
          </cell>
          <cell r="O9789" t="str">
            <v>麻阳凯丰黄金李特色产业园</v>
          </cell>
          <cell r="R9789" t="str">
            <v>3.5</v>
          </cell>
          <cell r="S9789" t="str">
            <v>6(4.5)</v>
          </cell>
          <cell r="T9789" t="str">
            <v>无</v>
          </cell>
          <cell r="U9789">
            <v>0</v>
          </cell>
          <cell r="V9789">
            <v>5</v>
          </cell>
          <cell r="W9789">
            <v>5</v>
          </cell>
        </row>
        <row r="9790">
          <cell r="I9790" t="str">
            <v>村道至屋后山项公路</v>
          </cell>
          <cell r="J9790" t="str">
            <v>1312F4312260037</v>
          </cell>
          <cell r="K9790" t="str">
            <v>资源产业路</v>
          </cell>
          <cell r="L9790" t="str">
            <v>一类地区</v>
          </cell>
          <cell r="M9790" t="str">
            <v>国家贫困县</v>
          </cell>
          <cell r="N9790" t="str">
            <v>新建</v>
          </cell>
          <cell r="O9790" t="str">
            <v>麻阳兰丝垅柑桔特色产业园</v>
          </cell>
          <cell r="R9790" t="str">
            <v>3.5</v>
          </cell>
          <cell r="S9790" t="str">
            <v>6(4.5)</v>
          </cell>
          <cell r="T9790" t="str">
            <v>无</v>
          </cell>
          <cell r="U9790">
            <v>0</v>
          </cell>
          <cell r="V9790">
            <v>0.5</v>
          </cell>
          <cell r="W9790">
            <v>0.5</v>
          </cell>
        </row>
        <row r="9791">
          <cell r="I9791" t="str">
            <v>大路坳村4组猕猴桃储藏库道路</v>
          </cell>
          <cell r="J9791" t="str">
            <v>1312F4312260023</v>
          </cell>
          <cell r="K9791" t="str">
            <v>资源产业路</v>
          </cell>
          <cell r="L9791" t="str">
            <v>一类地区</v>
          </cell>
          <cell r="M9791" t="str">
            <v>国家贫困县</v>
          </cell>
          <cell r="N9791" t="str">
            <v>新建</v>
          </cell>
          <cell r="O9791" t="str">
            <v>大路坳村4组猕猴桃储藏库</v>
          </cell>
          <cell r="R9791" t="str">
            <v>3.5</v>
          </cell>
          <cell r="S9791" t="str">
            <v>6(5)</v>
          </cell>
          <cell r="T9791" t="str">
            <v>无</v>
          </cell>
          <cell r="U9791">
            <v>0</v>
          </cell>
          <cell r="V9791">
            <v>1</v>
          </cell>
          <cell r="W9791">
            <v>1</v>
          </cell>
        </row>
        <row r="9792">
          <cell r="I9792" t="str">
            <v>大溪村至梦之橙柑橘种植园道路</v>
          </cell>
          <cell r="J9792" t="str">
            <v>1312F4312260039</v>
          </cell>
          <cell r="K9792" t="str">
            <v>资源产业路</v>
          </cell>
          <cell r="L9792" t="str">
            <v>一类地区</v>
          </cell>
          <cell r="M9792" t="str">
            <v>国家贫困县</v>
          </cell>
          <cell r="N9792" t="str">
            <v>新建</v>
          </cell>
          <cell r="O9792" t="str">
            <v>麻阳梦之橙柑桔特色产业园</v>
          </cell>
          <cell r="R9792" t="str">
            <v>3.5</v>
          </cell>
          <cell r="S9792" t="str">
            <v>6(4.5)</v>
          </cell>
          <cell r="T9792" t="str">
            <v>无</v>
          </cell>
          <cell r="U9792">
            <v>0</v>
          </cell>
          <cell r="V9792">
            <v>4</v>
          </cell>
          <cell r="W9792">
            <v>4</v>
          </cell>
        </row>
        <row r="9793">
          <cell r="I9793" t="str">
            <v>丢鸡冲至长冲道路</v>
          </cell>
          <cell r="J9793" t="str">
            <v>1312F4312260055</v>
          </cell>
          <cell r="K9793" t="str">
            <v>资源产业路</v>
          </cell>
          <cell r="L9793" t="str">
            <v>一类地区</v>
          </cell>
          <cell r="M9793" t="str">
            <v>国家贫困县</v>
          </cell>
          <cell r="N9793" t="str">
            <v>新建</v>
          </cell>
          <cell r="O9793" t="str">
            <v>麻阳致远生态农业黄桃特色产业园</v>
          </cell>
          <cell r="R9793" t="str">
            <v>3.5</v>
          </cell>
          <cell r="S9793" t="str">
            <v>6(4.5)</v>
          </cell>
          <cell r="T9793" t="str">
            <v>无</v>
          </cell>
          <cell r="U9793">
            <v>0</v>
          </cell>
          <cell r="V9793">
            <v>3</v>
          </cell>
          <cell r="W9793">
            <v>3</v>
          </cell>
        </row>
        <row r="9794">
          <cell r="I9794" t="str">
            <v>洞溪村5组猕猴桃产业园道路</v>
          </cell>
          <cell r="J9794" t="str">
            <v>1312F4312260022</v>
          </cell>
          <cell r="K9794" t="str">
            <v>资源产业路</v>
          </cell>
          <cell r="L9794" t="str">
            <v>一类地区</v>
          </cell>
          <cell r="M9794" t="str">
            <v>国家贫困县</v>
          </cell>
          <cell r="N9794" t="str">
            <v>新建</v>
          </cell>
          <cell r="O9794" t="str">
            <v>洞溪村5组猕猴桃产业园</v>
          </cell>
          <cell r="R9794" t="str">
            <v>3.5</v>
          </cell>
          <cell r="S9794" t="str">
            <v>6(4.5)</v>
          </cell>
          <cell r="T9794" t="str">
            <v>无</v>
          </cell>
          <cell r="U9794">
            <v>0</v>
          </cell>
          <cell r="V9794">
            <v>2.5</v>
          </cell>
          <cell r="W9794">
            <v>2.5</v>
          </cell>
        </row>
        <row r="9795">
          <cell r="I9795" t="str">
            <v>返乡农民工创业基地至麻阳楠木桥大学生村官创业园道路</v>
          </cell>
          <cell r="J9795" t="str">
            <v>1312F4312260006</v>
          </cell>
          <cell r="K9795" t="str">
            <v>资源产业路</v>
          </cell>
          <cell r="L9795" t="str">
            <v>一类地区</v>
          </cell>
          <cell r="M9795" t="str">
            <v>国家贫困县</v>
          </cell>
          <cell r="N9795" t="str">
            <v>新建</v>
          </cell>
          <cell r="O9795" t="str">
            <v>麻阳楠木桥大学生村官创业园开发有限公司楠木桥葡萄特色产业园</v>
          </cell>
          <cell r="R9795" t="str">
            <v>3.5</v>
          </cell>
          <cell r="S9795" t="str">
            <v>6(4.5)</v>
          </cell>
          <cell r="T9795" t="str">
            <v>无</v>
          </cell>
          <cell r="U9795">
            <v>0</v>
          </cell>
          <cell r="V9795">
            <v>12</v>
          </cell>
          <cell r="W9795">
            <v>12</v>
          </cell>
        </row>
        <row r="9796">
          <cell r="I9796" t="str">
            <v>富田坳至产业园道路</v>
          </cell>
          <cell r="J9796" t="str">
            <v>1312F4312260042</v>
          </cell>
          <cell r="K9796" t="str">
            <v>资源产业路</v>
          </cell>
          <cell r="L9796" t="str">
            <v>一类地区</v>
          </cell>
          <cell r="M9796" t="str">
            <v>国家贫困县</v>
          </cell>
          <cell r="N9796" t="str">
            <v>新建</v>
          </cell>
          <cell r="O9796" t="str">
            <v>麻阳坡顶天高山富硒猕猴桃特色产业园</v>
          </cell>
          <cell r="R9796" t="str">
            <v>3.5</v>
          </cell>
          <cell r="S9796" t="str">
            <v>6(4.5)</v>
          </cell>
          <cell r="T9796" t="str">
            <v>无</v>
          </cell>
          <cell r="U9796">
            <v>0</v>
          </cell>
          <cell r="V9796">
            <v>2</v>
          </cell>
          <cell r="W9796">
            <v>2</v>
          </cell>
        </row>
        <row r="9797">
          <cell r="I9797" t="str">
            <v>柑子坪三组至一组道路</v>
          </cell>
          <cell r="J9797" t="str">
            <v>1312F4312260079</v>
          </cell>
          <cell r="K9797" t="str">
            <v>资源产业路</v>
          </cell>
          <cell r="L9797" t="str">
            <v>一类地区</v>
          </cell>
          <cell r="M9797" t="str">
            <v>国家贫困县</v>
          </cell>
          <cell r="N9797" t="str">
            <v>新建</v>
          </cell>
          <cell r="O9797" t="str">
            <v>麻阳长寿生态养殖种植特色产业园</v>
          </cell>
          <cell r="R9797" t="str">
            <v>3.5</v>
          </cell>
          <cell r="S9797" t="str">
            <v>6(4.5)</v>
          </cell>
          <cell r="T9797" t="str">
            <v>无</v>
          </cell>
          <cell r="U9797">
            <v>0</v>
          </cell>
          <cell r="V9797">
            <v>3</v>
          </cell>
          <cell r="W9797">
            <v>3</v>
          </cell>
        </row>
        <row r="9798">
          <cell r="I9798" t="str">
            <v>关垅里至刷印湾道路</v>
          </cell>
          <cell r="J9798" t="str">
            <v>1312F4312260065</v>
          </cell>
          <cell r="K9798" t="str">
            <v>资源产业路</v>
          </cell>
          <cell r="L9798" t="str">
            <v>一类地区</v>
          </cell>
          <cell r="M9798" t="str">
            <v>国家贫困县</v>
          </cell>
          <cell r="N9798" t="str">
            <v>新建</v>
          </cell>
          <cell r="O9798" t="str">
            <v>麻阳黑哥果业柑桔特色产业园</v>
          </cell>
          <cell r="R9798" t="str">
            <v>3.5</v>
          </cell>
          <cell r="S9798" t="str">
            <v>6(4.5)</v>
          </cell>
          <cell r="T9798" t="str">
            <v>无</v>
          </cell>
          <cell r="U9798">
            <v>0</v>
          </cell>
          <cell r="V9798">
            <v>3</v>
          </cell>
          <cell r="W9798">
            <v>3</v>
          </cell>
        </row>
        <row r="9799">
          <cell r="I9799" t="str">
            <v>郭公坪至漾头道路</v>
          </cell>
          <cell r="J9799" t="str">
            <v>1312F4312260052</v>
          </cell>
          <cell r="K9799" t="str">
            <v>资源产业路</v>
          </cell>
          <cell r="L9799" t="str">
            <v>一类地区</v>
          </cell>
          <cell r="M9799" t="str">
            <v>国家贫困县</v>
          </cell>
          <cell r="N9799" t="str">
            <v>新建</v>
          </cell>
          <cell r="O9799" t="str">
            <v>麻阳兄弟黄桃特色产业园</v>
          </cell>
          <cell r="R9799" t="str">
            <v>3.5</v>
          </cell>
          <cell r="S9799" t="str">
            <v>6(4.5)</v>
          </cell>
          <cell r="T9799" t="str">
            <v>无</v>
          </cell>
          <cell r="U9799">
            <v>0</v>
          </cell>
          <cell r="V9799">
            <v>1.5</v>
          </cell>
          <cell r="W9799">
            <v>1.5</v>
          </cell>
        </row>
        <row r="9800">
          <cell r="I9800" t="str">
            <v>国道边至水库大坝道路</v>
          </cell>
          <cell r="J9800" t="str">
            <v>1312F4312260032</v>
          </cell>
          <cell r="K9800" t="str">
            <v>资源产业路</v>
          </cell>
          <cell r="L9800" t="str">
            <v>一类地区</v>
          </cell>
          <cell r="M9800" t="str">
            <v>国家贫困县</v>
          </cell>
          <cell r="N9800" t="str">
            <v>新建</v>
          </cell>
          <cell r="O9800" t="str">
            <v>麻阳金土地柑桔特色产业园</v>
          </cell>
          <cell r="R9800" t="str">
            <v>3.5</v>
          </cell>
          <cell r="S9800" t="str">
            <v>6(4.5)</v>
          </cell>
          <cell r="T9800" t="str">
            <v>无</v>
          </cell>
          <cell r="U9800">
            <v>0</v>
          </cell>
          <cell r="V9800">
            <v>3</v>
          </cell>
          <cell r="W9800">
            <v>3</v>
          </cell>
        </row>
        <row r="9801">
          <cell r="I9801" t="str">
            <v>和平溪乡大木村麻阳蔻橙特色产业园道路</v>
          </cell>
          <cell r="J9801" t="str">
            <v>1312F4312260060</v>
          </cell>
          <cell r="K9801" t="str">
            <v>资源产业路</v>
          </cell>
          <cell r="L9801" t="str">
            <v>一类地区</v>
          </cell>
          <cell r="M9801" t="str">
            <v>国家贫困县</v>
          </cell>
          <cell r="N9801" t="str">
            <v>新建</v>
          </cell>
          <cell r="O9801" t="str">
            <v>和平溪乡大木村麻阳蔻橙特色产业园</v>
          </cell>
          <cell r="R9801" t="str">
            <v>3.5</v>
          </cell>
          <cell r="S9801" t="str">
            <v>6(4.5)</v>
          </cell>
          <cell r="T9801" t="str">
            <v>无</v>
          </cell>
          <cell r="U9801">
            <v>0</v>
          </cell>
          <cell r="V9801">
            <v>1</v>
          </cell>
          <cell r="W9801">
            <v>1</v>
          </cell>
        </row>
        <row r="9802">
          <cell r="I9802" t="str">
            <v>和平溪乡医院边至养殖场区道路</v>
          </cell>
          <cell r="J9802" t="str">
            <v>1312F4312260021</v>
          </cell>
          <cell r="K9802" t="str">
            <v>资源产业路</v>
          </cell>
          <cell r="L9802" t="str">
            <v>一类地区</v>
          </cell>
          <cell r="M9802" t="str">
            <v>国家贫困县</v>
          </cell>
          <cell r="N9802" t="str">
            <v>新建</v>
          </cell>
          <cell r="O9802" t="str">
            <v>麻阳东鲁冰糖橙特色产业园</v>
          </cell>
          <cell r="R9802" t="str">
            <v>3.5</v>
          </cell>
          <cell r="S9802" t="str">
            <v>6(4.5)</v>
          </cell>
          <cell r="T9802" t="str">
            <v>无</v>
          </cell>
          <cell r="U9802">
            <v>0</v>
          </cell>
          <cell r="V9802">
            <v>3.8</v>
          </cell>
          <cell r="W9802">
            <v>3.8</v>
          </cell>
        </row>
        <row r="9803">
          <cell r="I9803" t="str">
            <v>湖南畦安生态种养特色产业园道路</v>
          </cell>
          <cell r="J9803" t="str">
            <v>1312F4312260057</v>
          </cell>
          <cell r="K9803" t="str">
            <v>资源产业路</v>
          </cell>
          <cell r="L9803" t="str">
            <v>一类地区</v>
          </cell>
          <cell r="M9803" t="str">
            <v>国家贫困县</v>
          </cell>
          <cell r="N9803" t="str">
            <v>新建</v>
          </cell>
          <cell r="O9803" t="str">
            <v>湖南畦安生态种养特色产业园</v>
          </cell>
          <cell r="R9803" t="str">
            <v>3.5</v>
          </cell>
          <cell r="S9803" t="str">
            <v>6(4.5)</v>
          </cell>
          <cell r="T9803" t="str">
            <v>无</v>
          </cell>
          <cell r="U9803">
            <v>0</v>
          </cell>
          <cell r="V9803">
            <v>1.2</v>
          </cell>
          <cell r="W9803">
            <v>1.2</v>
          </cell>
        </row>
        <row r="9804">
          <cell r="I9804" t="str">
            <v>花园村至和平溪村道路</v>
          </cell>
          <cell r="J9804" t="str">
            <v>1312F4312260007</v>
          </cell>
          <cell r="K9804" t="str">
            <v>资源产业路</v>
          </cell>
          <cell r="L9804" t="str">
            <v>一类地区</v>
          </cell>
          <cell r="M9804" t="str">
            <v>国家贫困县</v>
          </cell>
          <cell r="N9804" t="str">
            <v>新建</v>
          </cell>
          <cell r="O9804" t="str">
            <v>麻阳泰丰柑桔特色产业园</v>
          </cell>
          <cell r="R9804" t="str">
            <v>3.5</v>
          </cell>
          <cell r="S9804" t="str">
            <v>6(4.5)</v>
          </cell>
          <cell r="T9804" t="str">
            <v>无</v>
          </cell>
          <cell r="U9804">
            <v>0</v>
          </cell>
          <cell r="V9804">
            <v>3.5</v>
          </cell>
          <cell r="W9804">
            <v>3.5</v>
          </cell>
        </row>
        <row r="9805">
          <cell r="I9805" t="str">
            <v>黄土溪水库大坝至巴巴坳道路</v>
          </cell>
          <cell r="J9805" t="str">
            <v>1312F4312260027</v>
          </cell>
          <cell r="K9805" t="str">
            <v>资源产业路</v>
          </cell>
          <cell r="L9805" t="str">
            <v>一类地区</v>
          </cell>
          <cell r="M9805" t="str">
            <v>国家贫困县</v>
          </cell>
          <cell r="N9805" t="str">
            <v>新建</v>
          </cell>
          <cell r="O9805" t="str">
            <v>麻阳弘胜生态种养特色产业园</v>
          </cell>
          <cell r="R9805" t="str">
            <v>3.5</v>
          </cell>
          <cell r="S9805" t="str">
            <v>6(4.5)</v>
          </cell>
          <cell r="T9805" t="str">
            <v>无</v>
          </cell>
          <cell r="U9805">
            <v>0</v>
          </cell>
          <cell r="V9805">
            <v>1.5</v>
          </cell>
          <cell r="W9805">
            <v>1.5</v>
          </cell>
        </row>
        <row r="9806">
          <cell r="I9806" t="str">
            <v>惠家坊至杨家小冲道路</v>
          </cell>
          <cell r="J9806" t="str">
            <v>1312F4312260050</v>
          </cell>
          <cell r="K9806" t="str">
            <v>资源产业路</v>
          </cell>
          <cell r="L9806" t="str">
            <v>一类地区</v>
          </cell>
          <cell r="M9806" t="str">
            <v>国家贫困县</v>
          </cell>
          <cell r="N9806" t="str">
            <v>新建</v>
          </cell>
          <cell r="O9806" t="str">
            <v>麻阳湘西苗子柑桔特色产业园</v>
          </cell>
          <cell r="R9806" t="str">
            <v>3.5</v>
          </cell>
          <cell r="S9806" t="str">
            <v>6(4.5)</v>
          </cell>
          <cell r="T9806" t="str">
            <v>无</v>
          </cell>
          <cell r="U9806">
            <v>0</v>
          </cell>
          <cell r="V9806">
            <v>2.5</v>
          </cell>
          <cell r="W9806">
            <v>2.5</v>
          </cell>
        </row>
        <row r="9807">
          <cell r="I9807" t="str">
            <v>江坪至大桥溪道路</v>
          </cell>
          <cell r="J9807" t="str">
            <v>1312F4312260020</v>
          </cell>
          <cell r="K9807" t="str">
            <v>资源产业路</v>
          </cell>
          <cell r="L9807" t="str">
            <v>一类地区</v>
          </cell>
          <cell r="M9807" t="str">
            <v>国家贫困县</v>
          </cell>
          <cell r="N9807" t="str">
            <v>新建</v>
          </cell>
          <cell r="O9807" t="str">
            <v>麻阳大溪黄金冠黄桃特色产业园</v>
          </cell>
          <cell r="R9807" t="str">
            <v>3.5</v>
          </cell>
          <cell r="S9807" t="str">
            <v>6(4.5)</v>
          </cell>
          <cell r="T9807" t="str">
            <v>无</v>
          </cell>
          <cell r="U9807">
            <v>0</v>
          </cell>
          <cell r="V9807">
            <v>7</v>
          </cell>
          <cell r="W9807">
            <v>7</v>
          </cell>
        </row>
        <row r="9808">
          <cell r="I9808" t="str">
            <v>锦峰猕猴桃特色产业园道路</v>
          </cell>
          <cell r="J9808" t="str">
            <v>1312F4312260066</v>
          </cell>
          <cell r="K9808" t="str">
            <v>资源产业路</v>
          </cell>
          <cell r="L9808" t="str">
            <v>一类地区</v>
          </cell>
          <cell r="M9808" t="str">
            <v>国家贫困县</v>
          </cell>
          <cell r="N9808" t="str">
            <v>新建</v>
          </cell>
          <cell r="O9808" t="str">
            <v>锦峰猕猴桃特色产业园</v>
          </cell>
          <cell r="R9808" t="str">
            <v>3.5</v>
          </cell>
          <cell r="S9808" t="str">
            <v>6(4.5)</v>
          </cell>
          <cell r="T9808" t="str">
            <v>无</v>
          </cell>
          <cell r="U9808">
            <v>0</v>
          </cell>
          <cell r="V9808">
            <v>1.5</v>
          </cell>
          <cell r="W9808">
            <v>1.5</v>
          </cell>
        </row>
        <row r="9809">
          <cell r="I9809" t="str">
            <v>兰黄公路至产业园道路</v>
          </cell>
          <cell r="J9809" t="str">
            <v>1312F4312260008</v>
          </cell>
          <cell r="K9809" t="str">
            <v>资源产业路</v>
          </cell>
          <cell r="L9809" t="str">
            <v>一类地区</v>
          </cell>
          <cell r="M9809" t="str">
            <v>国家贫困县</v>
          </cell>
          <cell r="N9809" t="str">
            <v>新建</v>
          </cell>
          <cell r="O9809" t="str">
            <v>麻阳泰丰柑桔特色产业园</v>
          </cell>
          <cell r="R9809" t="str">
            <v>3.5</v>
          </cell>
          <cell r="S9809" t="str">
            <v>6(4.5)</v>
          </cell>
          <cell r="T9809" t="str">
            <v>无</v>
          </cell>
          <cell r="U9809">
            <v>0</v>
          </cell>
          <cell r="V9809">
            <v>4</v>
          </cell>
          <cell r="W9809">
            <v>4</v>
          </cell>
        </row>
        <row r="9810">
          <cell r="I9810" t="str">
            <v>兰黄公路至梅子园道路</v>
          </cell>
          <cell r="J9810" t="str">
            <v>1312F4312260054</v>
          </cell>
          <cell r="K9810" t="str">
            <v>资源产业路</v>
          </cell>
          <cell r="L9810" t="str">
            <v>一类地区</v>
          </cell>
          <cell r="M9810" t="str">
            <v>国家贫困县</v>
          </cell>
          <cell r="N9810" t="str">
            <v>新建</v>
          </cell>
          <cell r="O9810" t="str">
            <v>麻阳长寿生态养殖种植特色产业园</v>
          </cell>
          <cell r="R9810" t="str">
            <v>3.5</v>
          </cell>
          <cell r="S9810" t="str">
            <v>6(4.5)</v>
          </cell>
          <cell r="T9810" t="str">
            <v>无</v>
          </cell>
          <cell r="U9810">
            <v>0</v>
          </cell>
          <cell r="V9810">
            <v>4.3</v>
          </cell>
          <cell r="W9810">
            <v>4.3</v>
          </cell>
        </row>
        <row r="9811">
          <cell r="I9811" t="str">
            <v>兰江公路至大坡脑山顶道路</v>
          </cell>
          <cell r="J9811" t="str">
            <v>1312F4312260025</v>
          </cell>
          <cell r="K9811" t="str">
            <v>资源产业路</v>
          </cell>
          <cell r="L9811" t="str">
            <v>一类地区</v>
          </cell>
          <cell r="M9811" t="str">
            <v>国家贫困县</v>
          </cell>
          <cell r="N9811" t="str">
            <v>新建</v>
          </cell>
          <cell r="O9811" t="str">
            <v>麻阳弘胜生态种养特色产业园</v>
          </cell>
          <cell r="R9811" t="str">
            <v>3.5</v>
          </cell>
          <cell r="S9811" t="str">
            <v>6(4.5)</v>
          </cell>
          <cell r="T9811" t="str">
            <v>无</v>
          </cell>
          <cell r="U9811">
            <v>0</v>
          </cell>
          <cell r="V9811">
            <v>1</v>
          </cell>
          <cell r="W9811">
            <v>1</v>
          </cell>
        </row>
        <row r="9812">
          <cell r="I9812" t="str">
            <v>兰里渡口至黄桑道路</v>
          </cell>
          <cell r="J9812" t="str">
            <v>1312F4312260031</v>
          </cell>
          <cell r="K9812" t="str">
            <v>资源产业路</v>
          </cell>
          <cell r="L9812" t="str">
            <v>一类地区</v>
          </cell>
          <cell r="M9812" t="str">
            <v>国家贫困县</v>
          </cell>
          <cell r="N9812" t="str">
            <v>新建</v>
          </cell>
          <cell r="O9812" t="str">
            <v>麻阳冠湘黄桃特色产业园</v>
          </cell>
          <cell r="R9812" t="str">
            <v>6</v>
          </cell>
          <cell r="S9812" t="str">
            <v>6.5</v>
          </cell>
          <cell r="T9812" t="str">
            <v>无</v>
          </cell>
          <cell r="U9812">
            <v>0</v>
          </cell>
          <cell r="V9812">
            <v>11</v>
          </cell>
          <cell r="W9812">
            <v>11</v>
          </cell>
        </row>
        <row r="9813">
          <cell r="I9813" t="str">
            <v>兰里镇黄岩溪村麻阳蔻橙标准示范园道路</v>
          </cell>
          <cell r="J9813" t="str">
            <v>1312F4312260061</v>
          </cell>
          <cell r="K9813" t="str">
            <v>资源产业路</v>
          </cell>
          <cell r="L9813" t="str">
            <v>一类地区</v>
          </cell>
          <cell r="M9813" t="str">
            <v>国家贫困县</v>
          </cell>
          <cell r="N9813" t="str">
            <v>新建</v>
          </cell>
          <cell r="O9813" t="str">
            <v>兰里镇黄岩溪村麻阳蔻橙标准示范园</v>
          </cell>
          <cell r="R9813" t="str">
            <v>3.5</v>
          </cell>
          <cell r="S9813" t="str">
            <v>6(4.5)</v>
          </cell>
          <cell r="T9813" t="str">
            <v>无</v>
          </cell>
          <cell r="U9813">
            <v>0</v>
          </cell>
          <cell r="V9813">
            <v>1</v>
          </cell>
          <cell r="W9813">
            <v>1</v>
          </cell>
        </row>
        <row r="9814">
          <cell r="I9814" t="str">
            <v>李木冲村至栗力冲村道路</v>
          </cell>
          <cell r="J9814" t="str">
            <v>1312F4312260048</v>
          </cell>
          <cell r="K9814" t="str">
            <v>资源产业路</v>
          </cell>
          <cell r="L9814" t="str">
            <v>一类地区</v>
          </cell>
          <cell r="M9814" t="str">
            <v>国家贫困县</v>
          </cell>
          <cell r="N9814" t="str">
            <v>新建</v>
          </cell>
          <cell r="O9814" t="str">
            <v>麻阳下大辽水果专业柑桔特色产业园</v>
          </cell>
          <cell r="R9814" t="str">
            <v>3.5</v>
          </cell>
          <cell r="S9814" t="str">
            <v>6(4.5)</v>
          </cell>
          <cell r="T9814" t="str">
            <v>无</v>
          </cell>
          <cell r="U9814">
            <v>0</v>
          </cell>
          <cell r="V9814">
            <v>4</v>
          </cell>
          <cell r="W9814">
            <v>4</v>
          </cell>
        </row>
        <row r="9815">
          <cell r="I9815" t="str">
            <v>麻合公路至黄连冲特色产业园道路</v>
          </cell>
          <cell r="J9815" t="str">
            <v>1312F4312260029</v>
          </cell>
          <cell r="K9815" t="str">
            <v>资源产业路</v>
          </cell>
          <cell r="L9815" t="str">
            <v>一类地区</v>
          </cell>
          <cell r="M9815" t="str">
            <v>国家贫困县</v>
          </cell>
          <cell r="N9815" t="str">
            <v>新建</v>
          </cell>
          <cell r="O9815" t="str">
            <v>麻阳黄连冲村柑桔特色产业园</v>
          </cell>
          <cell r="R9815" t="str">
            <v>3.5</v>
          </cell>
          <cell r="S9815" t="str">
            <v>6(4.5)</v>
          </cell>
          <cell r="T9815" t="str">
            <v>无</v>
          </cell>
          <cell r="U9815">
            <v>0</v>
          </cell>
          <cell r="V9815">
            <v>1.5</v>
          </cell>
          <cell r="W9815">
            <v>1.5</v>
          </cell>
        </row>
        <row r="9816">
          <cell r="I9816" t="str">
            <v>麻晒坳至老冲道路</v>
          </cell>
          <cell r="J9816" t="str">
            <v>1312F4312260056</v>
          </cell>
          <cell r="K9816" t="str">
            <v>资源产业路</v>
          </cell>
          <cell r="L9816" t="str">
            <v>一类地区</v>
          </cell>
          <cell r="M9816" t="str">
            <v>国家贫困县</v>
          </cell>
          <cell r="N9816" t="str">
            <v>新建</v>
          </cell>
          <cell r="O9816" t="str">
            <v>麻阳致远生态农业黄桃特色产业园</v>
          </cell>
          <cell r="R9816" t="str">
            <v>3.5</v>
          </cell>
          <cell r="S9816" t="str">
            <v>6(4.5)</v>
          </cell>
          <cell r="T9816" t="str">
            <v>无</v>
          </cell>
          <cell r="U9816">
            <v>0</v>
          </cell>
          <cell r="V9816">
            <v>4</v>
          </cell>
          <cell r="W9816">
            <v>4</v>
          </cell>
        </row>
        <row r="9817">
          <cell r="I9817" t="str">
            <v>麻阳常富猕猴桃特色产业园道路</v>
          </cell>
          <cell r="J9817" t="str">
            <v>1312F4312260080</v>
          </cell>
          <cell r="K9817" t="str">
            <v>资源产业路</v>
          </cell>
          <cell r="L9817" t="str">
            <v>一类地区</v>
          </cell>
          <cell r="M9817" t="str">
            <v>国家贫困县</v>
          </cell>
          <cell r="N9817" t="str">
            <v>新建</v>
          </cell>
          <cell r="O9817" t="str">
            <v>麻阳常富猕猴桃特色产业园</v>
          </cell>
          <cell r="R9817" t="str">
            <v>3.5</v>
          </cell>
          <cell r="S9817" t="str">
            <v>6(4.5)</v>
          </cell>
          <cell r="T9817" t="str">
            <v>无</v>
          </cell>
          <cell r="U9817">
            <v>0</v>
          </cell>
          <cell r="V9817">
            <v>1</v>
          </cell>
          <cell r="W9817">
            <v>1</v>
          </cell>
        </row>
        <row r="9818">
          <cell r="I9818" t="str">
            <v>麻阳冠湘黄桃特色产业园道路</v>
          </cell>
          <cell r="J9818" t="str">
            <v>1312F4312260063</v>
          </cell>
          <cell r="K9818" t="str">
            <v>资源产业路</v>
          </cell>
          <cell r="L9818" t="str">
            <v>一类地区</v>
          </cell>
          <cell r="M9818" t="str">
            <v>国家贫困县</v>
          </cell>
          <cell r="N9818" t="str">
            <v>新建</v>
          </cell>
          <cell r="O9818" t="str">
            <v>麻阳冠湘黄桃特色产业园</v>
          </cell>
          <cell r="R9818" t="str">
            <v>3.5</v>
          </cell>
          <cell r="S9818" t="str">
            <v>6(4.5)</v>
          </cell>
          <cell r="T9818" t="str">
            <v>无</v>
          </cell>
          <cell r="U9818">
            <v>0</v>
          </cell>
          <cell r="V9818">
            <v>5</v>
          </cell>
          <cell r="W9818">
            <v>5</v>
          </cell>
        </row>
        <row r="9819">
          <cell r="I9819" t="str">
            <v>麻阳海田猕猴桃特色产业园道路</v>
          </cell>
          <cell r="J9819" t="str">
            <v>1312F4312260064</v>
          </cell>
          <cell r="K9819" t="str">
            <v>资源产业路</v>
          </cell>
          <cell r="L9819" t="str">
            <v>一类地区</v>
          </cell>
          <cell r="M9819" t="str">
            <v>国家贫困县</v>
          </cell>
          <cell r="N9819" t="str">
            <v>新建</v>
          </cell>
          <cell r="O9819" t="str">
            <v>麻阳海田猕猴桃特色产业园</v>
          </cell>
          <cell r="R9819" t="str">
            <v>3.5</v>
          </cell>
          <cell r="S9819" t="str">
            <v>6(4.5)</v>
          </cell>
          <cell r="T9819" t="str">
            <v>无</v>
          </cell>
          <cell r="U9819">
            <v>0</v>
          </cell>
          <cell r="V9819">
            <v>4.3</v>
          </cell>
          <cell r="W9819">
            <v>4.3</v>
          </cell>
        </row>
        <row r="9820">
          <cell r="I9820" t="str">
            <v>麻阳江口墟镇万灵山猕猴桃特色产业园道路</v>
          </cell>
          <cell r="J9820" t="str">
            <v>1312F4312260081</v>
          </cell>
          <cell r="K9820" t="str">
            <v>资源产业路</v>
          </cell>
          <cell r="L9820" t="str">
            <v>一类地区</v>
          </cell>
          <cell r="M9820" t="str">
            <v>国家贫困县</v>
          </cell>
          <cell r="N9820" t="str">
            <v>新建</v>
          </cell>
          <cell r="O9820" t="str">
            <v>麻阳江口墟镇万灵山猕猴桃特色产业园</v>
          </cell>
          <cell r="R9820" t="str">
            <v>3.5</v>
          </cell>
          <cell r="S9820" t="str">
            <v>6(4.5)</v>
          </cell>
          <cell r="T9820" t="str">
            <v>无</v>
          </cell>
          <cell r="U9820">
            <v>0</v>
          </cell>
          <cell r="V9820">
            <v>6</v>
          </cell>
          <cell r="W9820">
            <v>6</v>
          </cell>
        </row>
        <row r="9821">
          <cell r="I9821" t="str">
            <v>麻阳农杰黄桃特色产业园道路</v>
          </cell>
          <cell r="J9821" t="str">
            <v>1312F4312260072</v>
          </cell>
          <cell r="K9821" t="str">
            <v>资源产业路</v>
          </cell>
          <cell r="L9821" t="str">
            <v>一类地区</v>
          </cell>
          <cell r="M9821" t="str">
            <v>国家贫困县</v>
          </cell>
          <cell r="N9821" t="str">
            <v>新建</v>
          </cell>
          <cell r="O9821" t="str">
            <v>麻阳农杰黄桃特色产业园</v>
          </cell>
          <cell r="R9821" t="str">
            <v>3.5</v>
          </cell>
          <cell r="S9821" t="str">
            <v>6(4.5)</v>
          </cell>
          <cell r="T9821" t="str">
            <v>无</v>
          </cell>
          <cell r="U9821">
            <v>0</v>
          </cell>
          <cell r="V9821">
            <v>1.2</v>
          </cell>
          <cell r="W9821">
            <v>1.2</v>
          </cell>
        </row>
        <row r="9822">
          <cell r="I9822" t="str">
            <v>麻阳西晃山有机茶特色产业园道路</v>
          </cell>
          <cell r="J9822" t="str">
            <v>1312F4312260082</v>
          </cell>
          <cell r="K9822" t="str">
            <v>资源产业路</v>
          </cell>
          <cell r="L9822" t="str">
            <v>一类地区</v>
          </cell>
          <cell r="M9822" t="str">
            <v>国家贫困县</v>
          </cell>
          <cell r="N9822" t="str">
            <v>新建</v>
          </cell>
          <cell r="O9822" t="str">
            <v>麻阳西晃山有机茶特色产业园</v>
          </cell>
          <cell r="R9822" t="str">
            <v>3.5</v>
          </cell>
          <cell r="S9822" t="str">
            <v>6(4.5)</v>
          </cell>
          <cell r="T9822" t="str">
            <v>无</v>
          </cell>
          <cell r="U9822">
            <v>0</v>
          </cell>
          <cell r="V9822">
            <v>7.8</v>
          </cell>
          <cell r="W9822">
            <v>7.8</v>
          </cell>
        </row>
        <row r="9823">
          <cell r="I9823" t="str">
            <v>麻阳霞飞冰糖橙特色产业园道路</v>
          </cell>
          <cell r="J9823" t="str">
            <v>1312F4312260001</v>
          </cell>
          <cell r="K9823" t="str">
            <v>资源产业路</v>
          </cell>
          <cell r="L9823" t="str">
            <v>一类地区</v>
          </cell>
          <cell r="M9823" t="str">
            <v>国家贫困县</v>
          </cell>
          <cell r="N9823" t="str">
            <v>新建</v>
          </cell>
          <cell r="O9823" t="str">
            <v>麻阳霞飞冰糖橙特色产业园</v>
          </cell>
          <cell r="R9823" t="str">
            <v>3.5</v>
          </cell>
          <cell r="S9823" t="str">
            <v>6</v>
          </cell>
          <cell r="T9823" t="str">
            <v>无</v>
          </cell>
          <cell r="U9823">
            <v>0</v>
          </cell>
          <cell r="V9823">
            <v>2.5</v>
          </cell>
          <cell r="W9823">
            <v>2.5</v>
          </cell>
        </row>
        <row r="9824">
          <cell r="I9824" t="str">
            <v>麻阳县一好柑桔特色园区道路</v>
          </cell>
          <cell r="J9824" t="str">
            <v>1312F4312260070</v>
          </cell>
          <cell r="K9824" t="str">
            <v>资源产业路</v>
          </cell>
          <cell r="L9824" t="str">
            <v>一类地区</v>
          </cell>
          <cell r="M9824" t="str">
            <v>国家贫困县</v>
          </cell>
          <cell r="N9824" t="str">
            <v>新建</v>
          </cell>
          <cell r="O9824" t="str">
            <v>麻阳县一好柑桔特色园区</v>
          </cell>
          <cell r="R9824" t="str">
            <v>3.5</v>
          </cell>
          <cell r="S9824" t="str">
            <v>6(4.5)</v>
          </cell>
          <cell r="T9824" t="str">
            <v>无</v>
          </cell>
          <cell r="U9824">
            <v>0</v>
          </cell>
          <cell r="V9824">
            <v>1.5</v>
          </cell>
          <cell r="W9824">
            <v>1.5</v>
          </cell>
        </row>
        <row r="9825">
          <cell r="I9825" t="str">
            <v>麻阳欣欣柑桔特色产业园道路</v>
          </cell>
          <cell r="J9825" t="str">
            <v>1312F4312260074</v>
          </cell>
          <cell r="K9825" t="str">
            <v>资源产业路</v>
          </cell>
          <cell r="L9825" t="str">
            <v>一类地区</v>
          </cell>
          <cell r="M9825" t="str">
            <v>国家贫困县</v>
          </cell>
          <cell r="N9825" t="str">
            <v>新建</v>
          </cell>
          <cell r="O9825" t="str">
            <v>麻阳欣欣柑桔特色产业园</v>
          </cell>
          <cell r="R9825" t="str">
            <v>3.5</v>
          </cell>
          <cell r="S9825" t="str">
            <v>6(4.5)</v>
          </cell>
          <cell r="T9825" t="str">
            <v>无</v>
          </cell>
          <cell r="U9825">
            <v>0</v>
          </cell>
          <cell r="V9825">
            <v>0.6</v>
          </cell>
          <cell r="W9825">
            <v>0.6</v>
          </cell>
        </row>
        <row r="9826">
          <cell r="I9826" t="str">
            <v>麻阳裕富柑桔特色产业园道路</v>
          </cell>
          <cell r="J9826" t="str">
            <v>1312F4312260075</v>
          </cell>
          <cell r="K9826" t="str">
            <v>资源产业路</v>
          </cell>
          <cell r="L9826" t="str">
            <v>一类地区</v>
          </cell>
          <cell r="M9826" t="str">
            <v>国家贫困县</v>
          </cell>
          <cell r="N9826" t="str">
            <v>新建</v>
          </cell>
          <cell r="O9826" t="str">
            <v>麻阳裕富柑桔特色产业园</v>
          </cell>
          <cell r="R9826" t="str">
            <v>3.5</v>
          </cell>
          <cell r="S9826" t="str">
            <v>6(4.5)</v>
          </cell>
          <cell r="T9826" t="str">
            <v>无</v>
          </cell>
          <cell r="U9826">
            <v>0</v>
          </cell>
          <cell r="V9826">
            <v>0.5</v>
          </cell>
          <cell r="W9826">
            <v>0.5</v>
          </cell>
        </row>
        <row r="9827">
          <cell r="I9827" t="str">
            <v>麻阳致和生态农业柑桔特色产业园道路</v>
          </cell>
          <cell r="J9827" t="str">
            <v>1312F4312260076</v>
          </cell>
          <cell r="K9827" t="str">
            <v>资源产业路</v>
          </cell>
          <cell r="L9827" t="str">
            <v>一类地区</v>
          </cell>
          <cell r="M9827" t="str">
            <v>国家贫困县</v>
          </cell>
          <cell r="N9827" t="str">
            <v>新建</v>
          </cell>
          <cell r="O9827" t="str">
            <v>麻阳致和生态农业柑桔特色产业园</v>
          </cell>
          <cell r="R9827" t="str">
            <v>3.5</v>
          </cell>
          <cell r="S9827" t="str">
            <v>6(4.5)</v>
          </cell>
          <cell r="T9827" t="str">
            <v>无</v>
          </cell>
          <cell r="U9827">
            <v>0</v>
          </cell>
          <cell r="V9827">
            <v>2</v>
          </cell>
          <cell r="W9827">
            <v>2</v>
          </cell>
        </row>
        <row r="9828">
          <cell r="I9828" t="str">
            <v>霉水垅冬桃园至东冲垅冬桃园道路</v>
          </cell>
          <cell r="J9828" t="str">
            <v>1312F4312260038</v>
          </cell>
          <cell r="K9828" t="str">
            <v>资源产业路</v>
          </cell>
          <cell r="L9828" t="str">
            <v>一类地区</v>
          </cell>
          <cell r="M9828" t="str">
            <v>国家贫困县</v>
          </cell>
          <cell r="N9828" t="str">
            <v>新建</v>
          </cell>
          <cell r="O9828" t="str">
            <v>霉水垅冬桃园至东冲垅冬桃园</v>
          </cell>
          <cell r="R9828" t="str">
            <v>3.5</v>
          </cell>
          <cell r="S9828" t="str">
            <v>6(4.5)</v>
          </cell>
          <cell r="T9828" t="str">
            <v>无</v>
          </cell>
          <cell r="U9828">
            <v>0</v>
          </cell>
          <cell r="V9828">
            <v>0.2</v>
          </cell>
          <cell r="W9828">
            <v>0.2</v>
          </cell>
        </row>
        <row r="9829">
          <cell r="I9829" t="str">
            <v>民益畜牧养殖专业合作社道路</v>
          </cell>
          <cell r="J9829" t="str">
            <v>1312F4312260069</v>
          </cell>
          <cell r="K9829" t="str">
            <v>资源产业路</v>
          </cell>
          <cell r="L9829" t="str">
            <v>一类地区</v>
          </cell>
          <cell r="M9829" t="str">
            <v>国家贫困县</v>
          </cell>
          <cell r="N9829" t="str">
            <v>新建</v>
          </cell>
          <cell r="O9829" t="str">
            <v>民益畜牧养殖专业合作社</v>
          </cell>
          <cell r="R9829" t="str">
            <v>3.5</v>
          </cell>
          <cell r="S9829" t="str">
            <v>6(4.5)</v>
          </cell>
          <cell r="T9829" t="str">
            <v>无</v>
          </cell>
          <cell r="U9829">
            <v>0</v>
          </cell>
          <cell r="V9829">
            <v>1.2</v>
          </cell>
          <cell r="W9829">
            <v>1.2</v>
          </cell>
        </row>
        <row r="9830">
          <cell r="I9830" t="str">
            <v>弄里村至藏红花种植示范园连接路</v>
          </cell>
          <cell r="J9830" t="str">
            <v>1312F4312260010</v>
          </cell>
          <cell r="K9830" t="str">
            <v>资源产业路</v>
          </cell>
          <cell r="L9830" t="str">
            <v>一类地区</v>
          </cell>
          <cell r="M9830" t="str">
            <v>国家贫困县</v>
          </cell>
          <cell r="N9830" t="str">
            <v>新建</v>
          </cell>
          <cell r="O9830" t="str">
            <v>弄里村村道</v>
          </cell>
          <cell r="R9830" t="str">
            <v>3.5</v>
          </cell>
          <cell r="S9830" t="str">
            <v>6(4.5)</v>
          </cell>
          <cell r="T9830" t="str">
            <v>无</v>
          </cell>
          <cell r="U9830">
            <v>0</v>
          </cell>
          <cell r="V9830">
            <v>3</v>
          </cell>
          <cell r="W9830">
            <v>3</v>
          </cell>
        </row>
        <row r="9831">
          <cell r="I9831" t="str">
            <v>畦安种养特色产业园库边园区道路</v>
          </cell>
          <cell r="J9831" t="str">
            <v>1312F4312260058</v>
          </cell>
          <cell r="K9831" t="str">
            <v>资源产业路</v>
          </cell>
          <cell r="L9831" t="str">
            <v>一类地区</v>
          </cell>
          <cell r="M9831" t="str">
            <v>国家贫困县</v>
          </cell>
          <cell r="N9831" t="str">
            <v>新建</v>
          </cell>
          <cell r="O9831" t="str">
            <v>畦安种养特色产业园库边园区</v>
          </cell>
          <cell r="R9831" t="str">
            <v>3.5</v>
          </cell>
          <cell r="S9831" t="str">
            <v>6(4.5)</v>
          </cell>
          <cell r="T9831" t="str">
            <v>无</v>
          </cell>
          <cell r="U9831">
            <v>0</v>
          </cell>
          <cell r="V9831">
            <v>2.2000000000000002</v>
          </cell>
          <cell r="W9831">
            <v>2.2000000000000002</v>
          </cell>
        </row>
        <row r="9832">
          <cell r="I9832" t="str">
            <v>生产区至有机肥处理厂道路</v>
          </cell>
          <cell r="J9832" t="str">
            <v>1312F4312260059</v>
          </cell>
          <cell r="K9832" t="str">
            <v>资源产业路</v>
          </cell>
          <cell r="L9832" t="str">
            <v>一类地区</v>
          </cell>
          <cell r="M9832" t="str">
            <v>国家贫困县</v>
          </cell>
          <cell r="N9832" t="str">
            <v>新建</v>
          </cell>
          <cell r="O9832" t="str">
            <v>湖南群益禽业青年蛋鸡养殖特色产业园</v>
          </cell>
          <cell r="R9832" t="str">
            <v>3.5</v>
          </cell>
          <cell r="S9832" t="str">
            <v>6(4.5)</v>
          </cell>
          <cell r="T9832" t="str">
            <v>无</v>
          </cell>
          <cell r="U9832">
            <v>0</v>
          </cell>
          <cell r="V9832">
            <v>0.65</v>
          </cell>
          <cell r="W9832">
            <v>0.65</v>
          </cell>
        </row>
        <row r="9833">
          <cell r="I9833" t="str">
            <v>舒家村至楠村道路</v>
          </cell>
          <cell r="J9833" t="str">
            <v>1312F4312260018</v>
          </cell>
          <cell r="K9833" t="str">
            <v>资源产业路</v>
          </cell>
          <cell r="L9833" t="str">
            <v>一类地区</v>
          </cell>
          <cell r="M9833" t="str">
            <v>国家贫困县</v>
          </cell>
          <cell r="N9833" t="str">
            <v>新建</v>
          </cell>
          <cell r="O9833" t="str">
            <v>麻阳犇旺种养特色产业园</v>
          </cell>
          <cell r="R9833" t="str">
            <v>3.5</v>
          </cell>
          <cell r="S9833" t="str">
            <v>6(4.5)</v>
          </cell>
          <cell r="T9833" t="str">
            <v>无</v>
          </cell>
          <cell r="U9833">
            <v>0</v>
          </cell>
          <cell r="V9833">
            <v>2.5</v>
          </cell>
          <cell r="W9833">
            <v>2.5</v>
          </cell>
        </row>
        <row r="9834">
          <cell r="I9834" t="str">
            <v>双竹坡至滩涂坪道路</v>
          </cell>
          <cell r="J9834" t="str">
            <v>1312F4312260067</v>
          </cell>
          <cell r="K9834" t="str">
            <v>资源产业路</v>
          </cell>
          <cell r="L9834" t="str">
            <v>一类地区</v>
          </cell>
          <cell r="M9834" t="str">
            <v>国家贫困县</v>
          </cell>
          <cell r="N9834" t="str">
            <v>新建</v>
          </cell>
          <cell r="O9834" t="str">
            <v>麻阳常富猕猴桃特色产业园</v>
          </cell>
          <cell r="R9834" t="str">
            <v>3.5</v>
          </cell>
          <cell r="S9834" t="str">
            <v>6(4.5)</v>
          </cell>
          <cell r="T9834" t="str">
            <v>无</v>
          </cell>
          <cell r="U9834">
            <v>0</v>
          </cell>
          <cell r="V9834">
            <v>2</v>
          </cell>
          <cell r="W9834">
            <v>2</v>
          </cell>
        </row>
        <row r="9835">
          <cell r="I9835" t="str">
            <v>四组桐木坡到追鸡坳产业园连接路</v>
          </cell>
          <cell r="J9835" t="str">
            <v>1312F4312260086</v>
          </cell>
          <cell r="K9835" t="str">
            <v>资源产业路</v>
          </cell>
          <cell r="L9835" t="str">
            <v>一类地区</v>
          </cell>
          <cell r="M9835" t="str">
            <v>国家贫困县</v>
          </cell>
          <cell r="N9835" t="str">
            <v>新建</v>
          </cell>
          <cell r="O9835" t="str">
            <v>大山农业开发有限公司李家村5组生态生猪养殖场</v>
          </cell>
          <cell r="R9835" t="str">
            <v>3.5</v>
          </cell>
          <cell r="S9835" t="str">
            <v>6(4.5)</v>
          </cell>
          <cell r="T9835" t="str">
            <v>无</v>
          </cell>
          <cell r="U9835">
            <v>0</v>
          </cell>
          <cell r="V9835">
            <v>4</v>
          </cell>
          <cell r="W9835">
            <v>4</v>
          </cell>
        </row>
        <row r="9836">
          <cell r="I9836" t="str">
            <v>塘坊村至养殖园区道路</v>
          </cell>
          <cell r="J9836" t="str">
            <v>1312F4312260028</v>
          </cell>
          <cell r="K9836" t="str">
            <v>资源产业路</v>
          </cell>
          <cell r="L9836" t="str">
            <v>一类地区</v>
          </cell>
          <cell r="M9836" t="str">
            <v>国家贫困县</v>
          </cell>
          <cell r="N9836" t="str">
            <v>新建</v>
          </cell>
          <cell r="O9836" t="str">
            <v>麻阳宏军生态养殖特色产业园</v>
          </cell>
          <cell r="R9836" t="str">
            <v>3.5</v>
          </cell>
          <cell r="S9836" t="str">
            <v>6(4.5)</v>
          </cell>
          <cell r="T9836" t="str">
            <v>无</v>
          </cell>
          <cell r="U9836">
            <v>0</v>
          </cell>
          <cell r="V9836">
            <v>1.5</v>
          </cell>
          <cell r="W9836">
            <v>1.5</v>
          </cell>
        </row>
        <row r="9837">
          <cell r="I9837" t="str">
            <v>桃花村连通道路至合作社园区道路</v>
          </cell>
          <cell r="J9837" t="str">
            <v>1312F4312260030</v>
          </cell>
          <cell r="K9837" t="str">
            <v>资源产业路</v>
          </cell>
          <cell r="L9837" t="str">
            <v>一类地区</v>
          </cell>
          <cell r="M9837" t="str">
            <v>国家贫困县</v>
          </cell>
          <cell r="N9837" t="str">
            <v>新建</v>
          </cell>
          <cell r="O9837" t="str">
            <v>麻阳黄桑金种植特色产业园</v>
          </cell>
          <cell r="R9837" t="str">
            <v>3.5</v>
          </cell>
          <cell r="S9837" t="str">
            <v>6(4.5)</v>
          </cell>
          <cell r="T9837" t="str">
            <v>无</v>
          </cell>
          <cell r="U9837">
            <v>0</v>
          </cell>
          <cell r="V9837">
            <v>2</v>
          </cell>
          <cell r="W9837">
            <v>2</v>
          </cell>
        </row>
        <row r="9838">
          <cell r="I9838" t="str">
            <v>铁塔山脚至铁塔山顶道路</v>
          </cell>
          <cell r="J9838" t="str">
            <v>1312F4312260047</v>
          </cell>
          <cell r="K9838" t="str">
            <v>资源产业路</v>
          </cell>
          <cell r="L9838" t="str">
            <v>一类地区</v>
          </cell>
          <cell r="M9838" t="str">
            <v>国家贫困县</v>
          </cell>
          <cell r="N9838" t="str">
            <v>新建</v>
          </cell>
          <cell r="O9838" t="str">
            <v>麻阳桃花源农业开发有限公司苍冲黄桃特色产业园</v>
          </cell>
          <cell r="R9838" t="str">
            <v>3.5</v>
          </cell>
          <cell r="S9838" t="str">
            <v>6(4.5)</v>
          </cell>
          <cell r="T9838" t="str">
            <v>无</v>
          </cell>
          <cell r="U9838">
            <v>0</v>
          </cell>
          <cell r="V9838">
            <v>2</v>
          </cell>
          <cell r="W9838">
            <v>2</v>
          </cell>
        </row>
        <row r="9839">
          <cell r="I9839" t="str">
            <v>通达林至产业园道路</v>
          </cell>
          <cell r="J9839" t="str">
            <v>1312F4312260045</v>
          </cell>
          <cell r="K9839" t="str">
            <v>资源产业路</v>
          </cell>
          <cell r="L9839" t="str">
            <v>一类地区</v>
          </cell>
          <cell r="M9839" t="str">
            <v>国家贫困县</v>
          </cell>
          <cell r="N9839" t="str">
            <v>新建</v>
          </cell>
          <cell r="O9839" t="str">
            <v>麻阳石羊仙生态农业特色产业园</v>
          </cell>
          <cell r="R9839" t="str">
            <v>3.5</v>
          </cell>
          <cell r="S9839" t="str">
            <v>6(4.5)</v>
          </cell>
          <cell r="T9839" t="str">
            <v>无</v>
          </cell>
          <cell r="U9839">
            <v>0</v>
          </cell>
          <cell r="V9839">
            <v>5</v>
          </cell>
          <cell r="W9839">
            <v>5</v>
          </cell>
        </row>
        <row r="9840">
          <cell r="I9840" t="str">
            <v>拖冲至堆子丘道路</v>
          </cell>
          <cell r="J9840" t="str">
            <v>1312F4312260003</v>
          </cell>
          <cell r="K9840" t="str">
            <v>资源产业路</v>
          </cell>
          <cell r="L9840" t="str">
            <v>一类地区</v>
          </cell>
          <cell r="M9840" t="str">
            <v>国家贫困县</v>
          </cell>
          <cell r="N9840" t="str">
            <v>新建</v>
          </cell>
          <cell r="O9840" t="str">
            <v>湖南德宇农林发展有限公司富硒红香柚产业园</v>
          </cell>
          <cell r="R9840" t="str">
            <v>3.5</v>
          </cell>
          <cell r="S9840" t="str">
            <v>6(4.5)</v>
          </cell>
          <cell r="T9840" t="str">
            <v>无</v>
          </cell>
          <cell r="U9840">
            <v>0</v>
          </cell>
          <cell r="V9840">
            <v>6</v>
          </cell>
          <cell r="W9840">
            <v>6</v>
          </cell>
        </row>
        <row r="9841">
          <cell r="I9841" t="str">
            <v>拖冲至芷江道路</v>
          </cell>
          <cell r="J9841" t="str">
            <v>1312F4312260043</v>
          </cell>
          <cell r="K9841" t="str">
            <v>资源产业路</v>
          </cell>
          <cell r="L9841" t="str">
            <v>一类地区</v>
          </cell>
          <cell r="M9841" t="str">
            <v>国家贫困县</v>
          </cell>
          <cell r="N9841" t="str">
            <v>新建</v>
          </cell>
          <cell r="O9841" t="str">
            <v>麻阳盛世丰猕猴桃特色产业园</v>
          </cell>
          <cell r="R9841" t="str">
            <v>3.5</v>
          </cell>
          <cell r="S9841" t="str">
            <v>6(4.5)</v>
          </cell>
          <cell r="T9841" t="str">
            <v>无</v>
          </cell>
          <cell r="U9841">
            <v>0</v>
          </cell>
          <cell r="V9841">
            <v>8</v>
          </cell>
          <cell r="W9841">
            <v>8</v>
          </cell>
        </row>
        <row r="9842">
          <cell r="I9842" t="str">
            <v>文西新村至桐油坡道路</v>
          </cell>
          <cell r="J9842" t="str">
            <v>1312F4312260040</v>
          </cell>
          <cell r="K9842" t="str">
            <v>资源产业路</v>
          </cell>
          <cell r="L9842" t="str">
            <v>一类地区</v>
          </cell>
          <cell r="M9842" t="str">
            <v>国家贫困县</v>
          </cell>
          <cell r="N9842" t="str">
            <v>新建</v>
          </cell>
          <cell r="O9842" t="str">
            <v>麻阳农兴特色种养产业园</v>
          </cell>
          <cell r="R9842" t="str">
            <v>3.5</v>
          </cell>
          <cell r="S9842" t="str">
            <v>6(4.5)</v>
          </cell>
          <cell r="T9842" t="str">
            <v>无</v>
          </cell>
          <cell r="U9842">
            <v>0</v>
          </cell>
          <cell r="V9842">
            <v>2</v>
          </cell>
          <cell r="W9842">
            <v>2</v>
          </cell>
        </row>
        <row r="9843">
          <cell r="I9843" t="str">
            <v>吴公桥至青云特色水果产业园道路</v>
          </cell>
          <cell r="J9843" t="str">
            <v>1312F4312260011</v>
          </cell>
          <cell r="K9843" t="str">
            <v>资源产业路</v>
          </cell>
          <cell r="L9843" t="str">
            <v>一类地区</v>
          </cell>
          <cell r="M9843" t="str">
            <v>国家贫困县</v>
          </cell>
          <cell r="N9843" t="str">
            <v>新建</v>
          </cell>
          <cell r="O9843" t="str">
            <v>吴公桥至青云特色水果产业园</v>
          </cell>
          <cell r="R9843" t="str">
            <v>3.5</v>
          </cell>
          <cell r="S9843" t="str">
            <v>6(4.5)</v>
          </cell>
          <cell r="T9843" t="str">
            <v>无</v>
          </cell>
          <cell r="U9843">
            <v>0</v>
          </cell>
          <cell r="V9843">
            <v>7.5</v>
          </cell>
          <cell r="W9843">
            <v>7.5</v>
          </cell>
        </row>
        <row r="9844">
          <cell r="I9844" t="str">
            <v>县道至长潭坳道路</v>
          </cell>
          <cell r="J9844" t="str">
            <v>1312F4312260049</v>
          </cell>
          <cell r="K9844" t="str">
            <v>资源产业路</v>
          </cell>
          <cell r="L9844" t="str">
            <v>一类地区</v>
          </cell>
          <cell r="M9844" t="str">
            <v>国家贫困县</v>
          </cell>
          <cell r="N9844" t="str">
            <v>新建</v>
          </cell>
          <cell r="O9844" t="str">
            <v>麻阳湘路猕猴桃特色产业园</v>
          </cell>
          <cell r="R9844" t="str">
            <v>3.5</v>
          </cell>
          <cell r="S9844" t="str">
            <v>6(4.5)</v>
          </cell>
          <cell r="T9844" t="str">
            <v>无</v>
          </cell>
          <cell r="U9844">
            <v>0</v>
          </cell>
          <cell r="V9844">
            <v>3.5</v>
          </cell>
          <cell r="W9844">
            <v>3.5</v>
          </cell>
        </row>
        <row r="9845">
          <cell r="I9845" t="str">
            <v>县道至猕猴桃园道路</v>
          </cell>
          <cell r="J9845" t="str">
            <v>1312F4312260044</v>
          </cell>
          <cell r="K9845" t="str">
            <v>资源产业路</v>
          </cell>
          <cell r="L9845" t="str">
            <v>一类地区</v>
          </cell>
          <cell r="M9845" t="str">
            <v>国家贫困县</v>
          </cell>
          <cell r="N9845" t="str">
            <v>新建</v>
          </cell>
          <cell r="O9845" t="str">
            <v>麻阳石垅溪猕猴桃特色产业园</v>
          </cell>
          <cell r="R9845" t="str">
            <v>3.5</v>
          </cell>
          <cell r="S9845" t="str">
            <v>6(4.5)</v>
          </cell>
          <cell r="T9845" t="str">
            <v>无</v>
          </cell>
          <cell r="U9845">
            <v>0</v>
          </cell>
          <cell r="V9845">
            <v>1.5</v>
          </cell>
          <cell r="W9845">
            <v>1.5</v>
          </cell>
        </row>
        <row r="9846">
          <cell r="I9846" t="str">
            <v>县铜矿矿部至向阳村道路</v>
          </cell>
          <cell r="J9846" t="str">
            <v>1312F4312260013</v>
          </cell>
          <cell r="K9846" t="str">
            <v>资源产业路</v>
          </cell>
          <cell r="L9846" t="str">
            <v>一类地区</v>
          </cell>
          <cell r="M9846" t="str">
            <v>国家贫困县</v>
          </cell>
          <cell r="N9846" t="str">
            <v>新建</v>
          </cell>
          <cell r="O9846" t="str">
            <v>湖南红树湾柑桔特色产业园</v>
          </cell>
          <cell r="R9846" t="str">
            <v>3.5</v>
          </cell>
          <cell r="S9846" t="str">
            <v>6(5.5)</v>
          </cell>
          <cell r="T9846" t="str">
            <v>无</v>
          </cell>
          <cell r="U9846">
            <v>0</v>
          </cell>
          <cell r="V9846">
            <v>2</v>
          </cell>
          <cell r="W9846">
            <v>2</v>
          </cell>
        </row>
        <row r="9847">
          <cell r="I9847" t="str">
            <v>新场村王岭溪至产业园道路</v>
          </cell>
          <cell r="J9847" t="str">
            <v>1312F4312260019</v>
          </cell>
          <cell r="K9847" t="str">
            <v>资源产业路</v>
          </cell>
          <cell r="L9847" t="str">
            <v>一类地区</v>
          </cell>
          <cell r="M9847" t="str">
            <v>国家贫困县</v>
          </cell>
          <cell r="N9847" t="str">
            <v>新建</v>
          </cell>
          <cell r="O9847" t="str">
            <v>麻阳昌余猕猴桃特色产业园</v>
          </cell>
          <cell r="R9847" t="str">
            <v>3.5</v>
          </cell>
          <cell r="S9847" t="str">
            <v>6(4.5)</v>
          </cell>
          <cell r="T9847" t="str">
            <v>无</v>
          </cell>
          <cell r="U9847">
            <v>0</v>
          </cell>
          <cell r="V9847">
            <v>2.5</v>
          </cell>
          <cell r="W9847">
            <v>2.5</v>
          </cell>
        </row>
        <row r="9848">
          <cell r="I9848" t="str">
            <v>新溪村二组至农行桔园道路</v>
          </cell>
          <cell r="J9848" t="str">
            <v>1312F4312260026</v>
          </cell>
          <cell r="K9848" t="str">
            <v>资源产业路</v>
          </cell>
          <cell r="L9848" t="str">
            <v>一类地区</v>
          </cell>
          <cell r="M9848" t="str">
            <v>国家贫困县</v>
          </cell>
          <cell r="N9848" t="str">
            <v>新建</v>
          </cell>
          <cell r="O9848" t="str">
            <v>麻阳弘胜生态种养特色产业园</v>
          </cell>
          <cell r="R9848" t="str">
            <v>3.5</v>
          </cell>
          <cell r="S9848" t="str">
            <v>6(4.5)</v>
          </cell>
          <cell r="T9848" t="str">
            <v>无</v>
          </cell>
          <cell r="U9848">
            <v>0</v>
          </cell>
          <cell r="V9848">
            <v>3</v>
          </cell>
          <cell r="W9848">
            <v>3</v>
          </cell>
        </row>
        <row r="9849">
          <cell r="I9849" t="str">
            <v>新溪二组至黄土溪水库台湾岛道路</v>
          </cell>
          <cell r="J9849" t="str">
            <v>1312F4312260078</v>
          </cell>
          <cell r="K9849" t="str">
            <v>资源产业路</v>
          </cell>
          <cell r="L9849" t="str">
            <v>一类地区</v>
          </cell>
          <cell r="M9849" t="str">
            <v>国家贫困县</v>
          </cell>
          <cell r="N9849" t="str">
            <v>新建</v>
          </cell>
          <cell r="O9849" t="str">
            <v>麻阳弘胜生态种养特色产业园</v>
          </cell>
          <cell r="R9849" t="str">
            <v>3.5</v>
          </cell>
          <cell r="S9849" t="str">
            <v>6(4.5)</v>
          </cell>
          <cell r="T9849" t="str">
            <v>无</v>
          </cell>
          <cell r="U9849">
            <v>0</v>
          </cell>
          <cell r="V9849">
            <v>2.9</v>
          </cell>
          <cell r="W9849">
            <v>2.9</v>
          </cell>
        </row>
        <row r="9850">
          <cell r="I9850" t="str">
            <v>岩井垅公路至产业园道路</v>
          </cell>
          <cell r="J9850" t="str">
            <v>1312F4312260035</v>
          </cell>
          <cell r="K9850" t="str">
            <v>资源产业路</v>
          </cell>
          <cell r="L9850" t="str">
            <v>一类地区</v>
          </cell>
          <cell r="M9850" t="str">
            <v>国家贫困县</v>
          </cell>
          <cell r="N9850" t="str">
            <v>新建</v>
          </cell>
          <cell r="O9850" t="str">
            <v>麻阳长寿富硒香香黄桃特色产业园</v>
          </cell>
          <cell r="R9850" t="str">
            <v>3.5</v>
          </cell>
          <cell r="S9850" t="str">
            <v>6(4.5)</v>
          </cell>
          <cell r="T9850" t="str">
            <v>无</v>
          </cell>
          <cell r="U9850">
            <v>0</v>
          </cell>
          <cell r="V9850">
            <v>1.5</v>
          </cell>
          <cell r="W9850">
            <v>1.5</v>
          </cell>
        </row>
        <row r="9851">
          <cell r="I9851" t="str">
            <v>杨岩公路鸡场段至养鸡场道路</v>
          </cell>
          <cell r="J9851" t="str">
            <v>1312F4312260002</v>
          </cell>
          <cell r="K9851" t="str">
            <v>资源产业路</v>
          </cell>
          <cell r="L9851" t="str">
            <v>一类地区</v>
          </cell>
          <cell r="M9851" t="str">
            <v>国家贫困县</v>
          </cell>
          <cell r="N9851" t="str">
            <v>新建</v>
          </cell>
          <cell r="O9851" t="str">
            <v>湖南德宇农林发展有限公司富硒红香柚产业园</v>
          </cell>
          <cell r="R9851" t="str">
            <v>3.5</v>
          </cell>
          <cell r="S9851" t="str">
            <v>6(5)</v>
          </cell>
          <cell r="T9851" t="str">
            <v>无</v>
          </cell>
          <cell r="U9851">
            <v>0</v>
          </cell>
          <cell r="V9851">
            <v>5</v>
          </cell>
          <cell r="W9851">
            <v>5</v>
          </cell>
        </row>
        <row r="9852">
          <cell r="I9852" t="str">
            <v>政鑫农业开发有限公司冷链仓储物流中心道路</v>
          </cell>
          <cell r="J9852" t="str">
            <v>1312F4312260062</v>
          </cell>
          <cell r="K9852" t="str">
            <v>资源产业路</v>
          </cell>
          <cell r="L9852" t="str">
            <v>一类地区</v>
          </cell>
          <cell r="M9852" t="str">
            <v>国家贫困县</v>
          </cell>
          <cell r="N9852" t="str">
            <v>新建</v>
          </cell>
          <cell r="O9852" t="str">
            <v>政鑫农业开发有限公司冷链仓储物流中心建设</v>
          </cell>
          <cell r="R9852" t="str">
            <v>3.5</v>
          </cell>
          <cell r="S9852" t="str">
            <v>9</v>
          </cell>
          <cell r="T9852" t="str">
            <v>无</v>
          </cell>
          <cell r="U9852">
            <v>0</v>
          </cell>
          <cell r="V9852">
            <v>0.5</v>
          </cell>
          <cell r="W9852">
            <v>0.5</v>
          </cell>
        </row>
        <row r="9853">
          <cell r="I9853" t="str">
            <v>G242绕城线至汞矿连接路</v>
          </cell>
          <cell r="J9853" t="str">
            <v>1312F4312270006</v>
          </cell>
          <cell r="K9853" t="str">
            <v>资源产业路</v>
          </cell>
          <cell r="L9853" t="str">
            <v>一类地区</v>
          </cell>
          <cell r="M9853" t="str">
            <v>国家贫困县</v>
          </cell>
          <cell r="N9853" t="str">
            <v>新建</v>
          </cell>
          <cell r="O9853" t="str">
            <v>汞矿产业园区</v>
          </cell>
          <cell r="R9853" t="str">
            <v>3.5</v>
          </cell>
          <cell r="S9853" t="str">
            <v>6.5</v>
          </cell>
          <cell r="T9853" t="str">
            <v>c012431227</v>
          </cell>
          <cell r="U9853">
            <v>0</v>
          </cell>
          <cell r="V9853">
            <v>5</v>
          </cell>
          <cell r="W9853">
            <v>5</v>
          </cell>
        </row>
        <row r="9854">
          <cell r="I9854" t="str">
            <v>G320至蚂蝗塘连接路</v>
          </cell>
          <cell r="J9854" t="str">
            <v>1312F4312270002</v>
          </cell>
          <cell r="K9854" t="str">
            <v>资源产业路</v>
          </cell>
          <cell r="L9854" t="str">
            <v>一类地区</v>
          </cell>
          <cell r="M9854" t="str">
            <v>国家贫困县</v>
          </cell>
          <cell r="N9854" t="str">
            <v>新建</v>
          </cell>
          <cell r="O9854" t="str">
            <v>蚂蝗塘龙脑樟种植基地</v>
          </cell>
          <cell r="R9854" t="str">
            <v>0</v>
          </cell>
          <cell r="S9854" t="str">
            <v>6.5</v>
          </cell>
          <cell r="T9854" t="str">
            <v>无</v>
          </cell>
          <cell r="U9854">
            <v>0</v>
          </cell>
          <cell r="V9854">
            <v>1</v>
          </cell>
          <cell r="W9854">
            <v>1</v>
          </cell>
        </row>
        <row r="9855">
          <cell r="I9855" t="str">
            <v>大坪屋背-三佰佬连接路</v>
          </cell>
          <cell r="J9855" t="str">
            <v>1312F4312270011</v>
          </cell>
          <cell r="K9855" t="str">
            <v>资源产业路</v>
          </cell>
          <cell r="L9855" t="str">
            <v>一类地区</v>
          </cell>
          <cell r="M9855" t="str">
            <v>国家贫困县</v>
          </cell>
          <cell r="N9855" t="str">
            <v>新建</v>
          </cell>
          <cell r="O9855" t="str">
            <v>新晃友富珠珠农业开发有限公司</v>
          </cell>
          <cell r="R9855" t="str">
            <v>4.5</v>
          </cell>
          <cell r="S9855" t="str">
            <v>6(5)</v>
          </cell>
          <cell r="T9855" t="str">
            <v>C086431227</v>
          </cell>
          <cell r="U9855">
            <v>0</v>
          </cell>
          <cell r="V9855">
            <v>7</v>
          </cell>
          <cell r="W9855">
            <v>7</v>
          </cell>
        </row>
        <row r="9856">
          <cell r="I9856" t="str">
            <v>大前门至茅屋冲连接路</v>
          </cell>
          <cell r="J9856" t="str">
            <v>1312F4312270005</v>
          </cell>
          <cell r="K9856" t="str">
            <v>资源产业路</v>
          </cell>
          <cell r="L9856" t="str">
            <v>一类地区</v>
          </cell>
          <cell r="M9856" t="str">
            <v>国家贫困县</v>
          </cell>
          <cell r="N9856" t="str">
            <v>新建</v>
          </cell>
          <cell r="O9856" t="str">
            <v>黄家垅林区</v>
          </cell>
          <cell r="R9856" t="str">
            <v>0</v>
          </cell>
          <cell r="S9856" t="str">
            <v>6.5</v>
          </cell>
          <cell r="T9856" t="str">
            <v>无</v>
          </cell>
          <cell r="U9856">
            <v>0</v>
          </cell>
          <cell r="V9856">
            <v>7.7</v>
          </cell>
          <cell r="W9856">
            <v>7.7</v>
          </cell>
        </row>
        <row r="9857">
          <cell r="I9857" t="str">
            <v>道丁村道-地伍湾连接路</v>
          </cell>
          <cell r="J9857" t="str">
            <v>1312F4312270013</v>
          </cell>
          <cell r="K9857" t="str">
            <v>资源产业路</v>
          </cell>
          <cell r="L9857" t="str">
            <v>一类地区</v>
          </cell>
          <cell r="M9857" t="str">
            <v>国家贫困县</v>
          </cell>
          <cell r="N9857" t="str">
            <v>新建</v>
          </cell>
          <cell r="O9857" t="str">
            <v>新晃县湘顺农业发展有限公司</v>
          </cell>
          <cell r="R9857" t="str">
            <v>4.5</v>
          </cell>
          <cell r="S9857" t="str">
            <v>6(5)</v>
          </cell>
          <cell r="T9857" t="str">
            <v>X005431227</v>
          </cell>
          <cell r="U9857">
            <v>0</v>
          </cell>
          <cell r="V9857">
            <v>2.5</v>
          </cell>
          <cell r="W9857">
            <v>2.5</v>
          </cell>
        </row>
        <row r="9858">
          <cell r="I9858" t="str">
            <v>枫木坳-长冲湾连接路</v>
          </cell>
          <cell r="J9858" t="str">
            <v>1312F4312270008</v>
          </cell>
          <cell r="K9858" t="str">
            <v>资源产业路</v>
          </cell>
          <cell r="L9858" t="str">
            <v>一类地区</v>
          </cell>
          <cell r="M9858" t="str">
            <v>国家贫困县</v>
          </cell>
          <cell r="N9858" t="str">
            <v>新建</v>
          </cell>
          <cell r="O9858" t="str">
            <v>新晃县宏溪农业发展有限责任公司</v>
          </cell>
          <cell r="R9858" t="str">
            <v>4.5</v>
          </cell>
          <cell r="S9858" t="str">
            <v>6(5)</v>
          </cell>
          <cell r="T9858" t="str">
            <v>C006431227</v>
          </cell>
          <cell r="U9858">
            <v>0</v>
          </cell>
          <cell r="V9858">
            <v>3.2</v>
          </cell>
          <cell r="W9858">
            <v>3.2</v>
          </cell>
        </row>
        <row r="9859">
          <cell r="I9859" t="str">
            <v>扶罗镇洞藏红米产业公路</v>
          </cell>
          <cell r="J9859" t="str">
            <v>1312F4312270007</v>
          </cell>
          <cell r="K9859" t="str">
            <v>资源产业路</v>
          </cell>
          <cell r="L9859" t="str">
            <v>一类地区</v>
          </cell>
          <cell r="M9859" t="str">
            <v>国家贫困县</v>
          </cell>
          <cell r="N9859" t="str">
            <v>新建</v>
          </cell>
          <cell r="O9859" t="str">
            <v>扶罗镇乡镇振兴产业园</v>
          </cell>
          <cell r="R9859" t="str">
            <v>0</v>
          </cell>
          <cell r="S9859" t="str">
            <v>6(4.5)</v>
          </cell>
          <cell r="T9859" t="str">
            <v>无</v>
          </cell>
          <cell r="U9859">
            <v>0</v>
          </cell>
          <cell r="V9859">
            <v>2.4500000000000002</v>
          </cell>
          <cell r="W9859">
            <v>2.4500000000000002</v>
          </cell>
        </row>
        <row r="9860">
          <cell r="I9860" t="str">
            <v>老王山塘门口-梯溪坝连接路</v>
          </cell>
          <cell r="J9860" t="str">
            <v>1312F4312270012</v>
          </cell>
          <cell r="K9860" t="str">
            <v>资源产业路</v>
          </cell>
          <cell r="L9860" t="str">
            <v>一类地区</v>
          </cell>
          <cell r="M9860" t="str">
            <v>国家贫困县</v>
          </cell>
          <cell r="N9860" t="str">
            <v>新建</v>
          </cell>
          <cell r="O9860" t="str">
            <v>湖南湘黔生态养殖有限公司</v>
          </cell>
          <cell r="R9860" t="str">
            <v>4.5</v>
          </cell>
          <cell r="S9860" t="str">
            <v>6(5)</v>
          </cell>
          <cell r="T9860" t="str">
            <v>X135431227</v>
          </cell>
          <cell r="U9860">
            <v>0</v>
          </cell>
          <cell r="V9860">
            <v>4.5</v>
          </cell>
          <cell r="W9860">
            <v>4.5</v>
          </cell>
        </row>
        <row r="9861">
          <cell r="I9861" t="str">
            <v>两河口至冷风坡连接路</v>
          </cell>
          <cell r="J9861" t="str">
            <v>1312F4312270004</v>
          </cell>
          <cell r="K9861" t="str">
            <v>资源产业路</v>
          </cell>
          <cell r="L9861" t="str">
            <v>一类地区</v>
          </cell>
          <cell r="M9861" t="str">
            <v>国家贫困县</v>
          </cell>
          <cell r="N9861" t="str">
            <v>新建</v>
          </cell>
          <cell r="O9861" t="str">
            <v>两河口黄牛养殖园</v>
          </cell>
          <cell r="R9861" t="str">
            <v>0</v>
          </cell>
          <cell r="S9861" t="str">
            <v>6.5</v>
          </cell>
          <cell r="T9861" t="str">
            <v>无</v>
          </cell>
          <cell r="U9861">
            <v>0</v>
          </cell>
          <cell r="V9861">
            <v>3.1</v>
          </cell>
          <cell r="W9861">
            <v>3.1</v>
          </cell>
        </row>
        <row r="9862">
          <cell r="I9862" t="str">
            <v>美老至登云峰连接路</v>
          </cell>
          <cell r="J9862" t="str">
            <v>1312F4312270003</v>
          </cell>
          <cell r="K9862" t="str">
            <v>资源产业路</v>
          </cell>
          <cell r="L9862" t="str">
            <v>一类地区</v>
          </cell>
          <cell r="M9862" t="str">
            <v>国家贫困县</v>
          </cell>
          <cell r="N9862" t="str">
            <v>新建</v>
          </cell>
          <cell r="O9862" t="str">
            <v>美老黄牛养殖园</v>
          </cell>
          <cell r="R9862" t="str">
            <v>0</v>
          </cell>
          <cell r="S9862" t="str">
            <v>6.5</v>
          </cell>
          <cell r="T9862" t="str">
            <v>无</v>
          </cell>
          <cell r="U9862">
            <v>0</v>
          </cell>
          <cell r="V9862">
            <v>6</v>
          </cell>
          <cell r="W9862">
            <v>6</v>
          </cell>
        </row>
        <row r="9863">
          <cell r="I9863" t="str">
            <v>石坞溪村道-康达牧业连接路</v>
          </cell>
          <cell r="J9863" t="str">
            <v>1312F4312270009</v>
          </cell>
          <cell r="K9863" t="str">
            <v>资源产业路</v>
          </cell>
          <cell r="L9863" t="str">
            <v>一类地区</v>
          </cell>
          <cell r="M9863" t="str">
            <v>国家贫困县</v>
          </cell>
          <cell r="N9863" t="str">
            <v>新建</v>
          </cell>
          <cell r="O9863" t="str">
            <v>新晃县康达牧业科技发展有限责任公司</v>
          </cell>
          <cell r="R9863" t="str">
            <v>4.5</v>
          </cell>
          <cell r="S9863" t="str">
            <v>6(5)</v>
          </cell>
          <cell r="T9863" t="str">
            <v>Y965431227</v>
          </cell>
          <cell r="U9863">
            <v>0</v>
          </cell>
          <cell r="V9863">
            <v>3</v>
          </cell>
          <cell r="W9863">
            <v>3</v>
          </cell>
        </row>
        <row r="9864">
          <cell r="I9864" t="str">
            <v>唐家坝-田垅坳连接路</v>
          </cell>
          <cell r="J9864" t="str">
            <v>1312F4312270010</v>
          </cell>
          <cell r="K9864" t="str">
            <v>资源产业路</v>
          </cell>
          <cell r="L9864" t="str">
            <v>一类地区</v>
          </cell>
          <cell r="M9864" t="str">
            <v>国家贫困县</v>
          </cell>
          <cell r="N9864" t="str">
            <v>新建</v>
          </cell>
          <cell r="O9864" t="str">
            <v>湖南中璟药业有限公司</v>
          </cell>
          <cell r="R9864" t="str">
            <v>4.5</v>
          </cell>
          <cell r="S9864" t="str">
            <v>6(5)</v>
          </cell>
          <cell r="T9864" t="str">
            <v>Y907431227</v>
          </cell>
          <cell r="U9864">
            <v>0</v>
          </cell>
          <cell r="V9864">
            <v>5</v>
          </cell>
          <cell r="W9864">
            <v>5</v>
          </cell>
        </row>
        <row r="9865">
          <cell r="I9865" t="str">
            <v>杨家坳至香树脚连接路</v>
          </cell>
          <cell r="J9865" t="str">
            <v>1312F4312270001</v>
          </cell>
          <cell r="K9865" t="str">
            <v>资源产业路</v>
          </cell>
          <cell r="L9865" t="str">
            <v>一类地区</v>
          </cell>
          <cell r="M9865" t="str">
            <v>国家贫困县</v>
          </cell>
          <cell r="N9865" t="str">
            <v>新建</v>
          </cell>
          <cell r="O9865" t="str">
            <v>香树脚黄牛养殖园</v>
          </cell>
          <cell r="R9865" t="str">
            <v>0</v>
          </cell>
          <cell r="S9865" t="str">
            <v>6.5</v>
          </cell>
          <cell r="T9865" t="str">
            <v>无</v>
          </cell>
          <cell r="U9865">
            <v>0</v>
          </cell>
          <cell r="V9865">
            <v>2</v>
          </cell>
          <cell r="W9865">
            <v>2</v>
          </cell>
        </row>
        <row r="9866">
          <cell r="I9866" t="str">
            <v>春知蓝笋业基地道路</v>
          </cell>
          <cell r="J9866" t="str">
            <v>1312F4312280015</v>
          </cell>
          <cell r="K9866" t="str">
            <v>资源产业路</v>
          </cell>
          <cell r="L9866" t="str">
            <v>一类地区</v>
          </cell>
          <cell r="M9866" t="str">
            <v>国家贫困县</v>
          </cell>
          <cell r="N9866" t="str">
            <v>新建</v>
          </cell>
          <cell r="O9866" t="str">
            <v>洞下场乡天堂坪村春知蓝笋业基地</v>
          </cell>
          <cell r="R9866" t="str">
            <v>0</v>
          </cell>
          <cell r="S9866" t="str">
            <v>6</v>
          </cell>
          <cell r="T9866" t="str">
            <v>CY15431228</v>
          </cell>
          <cell r="U9866">
            <v>0</v>
          </cell>
          <cell r="V9866">
            <v>3</v>
          </cell>
          <cell r="W9866">
            <v>3</v>
          </cell>
        </row>
        <row r="9867">
          <cell r="I9867" t="str">
            <v>和翔鸭业基地产业基地道路</v>
          </cell>
          <cell r="J9867" t="str">
            <v>1312F4312280005</v>
          </cell>
          <cell r="K9867" t="str">
            <v>资源产业路</v>
          </cell>
          <cell r="L9867" t="str">
            <v>一类地区</v>
          </cell>
          <cell r="M9867" t="str">
            <v>国家贫困县</v>
          </cell>
          <cell r="N9867" t="str">
            <v>新建</v>
          </cell>
          <cell r="O9867" t="str">
            <v>和翔鸭业基地产业基地</v>
          </cell>
          <cell r="R9867" t="str">
            <v>0</v>
          </cell>
          <cell r="S9867" t="str">
            <v>6</v>
          </cell>
          <cell r="T9867" t="str">
            <v>CY05431228</v>
          </cell>
          <cell r="U9867">
            <v>0</v>
          </cell>
          <cell r="V9867">
            <v>1</v>
          </cell>
          <cell r="W9867">
            <v>1</v>
          </cell>
        </row>
        <row r="9868">
          <cell r="I9868" t="str">
            <v>湖南贵龙食品基地道路</v>
          </cell>
          <cell r="J9868" t="str">
            <v>1312F4312280010</v>
          </cell>
          <cell r="K9868" t="str">
            <v>资源产业路</v>
          </cell>
          <cell r="L9868" t="str">
            <v>一类地区</v>
          </cell>
          <cell r="M9868" t="str">
            <v>国家贫困县</v>
          </cell>
          <cell r="N9868" t="str">
            <v>新建</v>
          </cell>
          <cell r="O9868" t="str">
            <v>湖南贵龙食品基地</v>
          </cell>
          <cell r="R9868" t="str">
            <v>0</v>
          </cell>
          <cell r="S9868" t="str">
            <v>6</v>
          </cell>
          <cell r="T9868" t="str">
            <v>CY10431228</v>
          </cell>
          <cell r="U9868">
            <v>0</v>
          </cell>
          <cell r="V9868">
            <v>1</v>
          </cell>
          <cell r="W9868">
            <v>1</v>
          </cell>
        </row>
        <row r="9869">
          <cell r="I9869" t="str">
            <v>湖南君旗酒业基地连接路</v>
          </cell>
          <cell r="J9869" t="str">
            <v>1312F4312280019</v>
          </cell>
          <cell r="K9869" t="str">
            <v>资源产业路</v>
          </cell>
          <cell r="L9869" t="str">
            <v>一类地区</v>
          </cell>
          <cell r="M9869" t="str">
            <v>国家贫困县</v>
          </cell>
          <cell r="N9869" t="str">
            <v>新建</v>
          </cell>
          <cell r="O9869" t="str">
            <v>芷江县大树坳乡新庄村湖南君旗酒业基地产业道路</v>
          </cell>
          <cell r="R9869" t="str">
            <v>0</v>
          </cell>
          <cell r="S9869" t="str">
            <v>6</v>
          </cell>
          <cell r="T9869" t="str">
            <v>CY19431228</v>
          </cell>
          <cell r="U9869">
            <v>0</v>
          </cell>
          <cell r="V9869">
            <v>14</v>
          </cell>
          <cell r="W9869">
            <v>14</v>
          </cell>
        </row>
        <row r="9870">
          <cell r="I9870" t="str">
            <v>湖南六和农牧养殖基地道路</v>
          </cell>
          <cell r="J9870" t="str">
            <v>1312F4312280009</v>
          </cell>
          <cell r="K9870" t="str">
            <v>资源产业路</v>
          </cell>
          <cell r="L9870" t="str">
            <v>一类地区</v>
          </cell>
          <cell r="M9870" t="str">
            <v>国家贫困县</v>
          </cell>
          <cell r="N9870" t="str">
            <v>新建</v>
          </cell>
          <cell r="O9870" t="str">
            <v>湖南六和农牧养殖基地</v>
          </cell>
          <cell r="R9870" t="str">
            <v>0</v>
          </cell>
          <cell r="S9870" t="str">
            <v>6</v>
          </cell>
          <cell r="T9870" t="str">
            <v>CY09431228</v>
          </cell>
          <cell r="U9870">
            <v>0</v>
          </cell>
          <cell r="V9870">
            <v>5.25</v>
          </cell>
          <cell r="W9870">
            <v>5.25</v>
          </cell>
        </row>
        <row r="9871">
          <cell r="I9871" t="str">
            <v>湖南唯楚果汁酒业基地道路</v>
          </cell>
          <cell r="J9871" t="str">
            <v>1312F4312280017</v>
          </cell>
          <cell r="K9871" t="str">
            <v>资源产业路</v>
          </cell>
          <cell r="L9871" t="str">
            <v>一类地区</v>
          </cell>
          <cell r="M9871" t="str">
            <v>国家贫困县</v>
          </cell>
          <cell r="N9871" t="str">
            <v>新建</v>
          </cell>
          <cell r="O9871" t="str">
            <v>湖南唯楚果汁酒业基地</v>
          </cell>
          <cell r="R9871" t="str">
            <v>0</v>
          </cell>
          <cell r="S9871" t="str">
            <v>6</v>
          </cell>
          <cell r="T9871" t="str">
            <v>CY17431228</v>
          </cell>
          <cell r="U9871">
            <v>0</v>
          </cell>
          <cell r="V9871">
            <v>7</v>
          </cell>
          <cell r="W9871">
            <v>7</v>
          </cell>
        </row>
        <row r="9872">
          <cell r="I9872" t="str">
            <v>华兴油业基地产业基地道路</v>
          </cell>
          <cell r="J9872" t="str">
            <v>1312F4312280008</v>
          </cell>
          <cell r="K9872" t="str">
            <v>资源产业路</v>
          </cell>
          <cell r="L9872" t="str">
            <v>一类地区</v>
          </cell>
          <cell r="M9872" t="str">
            <v>国家贫困县</v>
          </cell>
          <cell r="N9872" t="str">
            <v>新建</v>
          </cell>
          <cell r="O9872" t="str">
            <v>华兴油业基地产业基地</v>
          </cell>
          <cell r="R9872" t="str">
            <v>0</v>
          </cell>
          <cell r="S9872" t="str">
            <v>6</v>
          </cell>
          <cell r="T9872" t="str">
            <v>CY08431228</v>
          </cell>
          <cell r="U9872">
            <v>0</v>
          </cell>
          <cell r="V9872">
            <v>0.6</v>
          </cell>
          <cell r="W9872">
            <v>0.6</v>
          </cell>
        </row>
        <row r="9873">
          <cell r="I9873" t="str">
            <v>怀化市荣华生态农业合作社白蜡基地产业基地道路</v>
          </cell>
          <cell r="J9873" t="str">
            <v>1312F4312280004</v>
          </cell>
          <cell r="K9873" t="str">
            <v>资源产业路</v>
          </cell>
          <cell r="L9873" t="str">
            <v>一类地区</v>
          </cell>
          <cell r="M9873" t="str">
            <v>国家贫困县</v>
          </cell>
          <cell r="N9873" t="str">
            <v>新建</v>
          </cell>
          <cell r="O9873" t="str">
            <v>怀化市荣华生态农业合作社白蜡基地产业基地</v>
          </cell>
          <cell r="R9873" t="str">
            <v>0</v>
          </cell>
          <cell r="S9873" t="str">
            <v>6</v>
          </cell>
          <cell r="T9873" t="str">
            <v>CY04431228</v>
          </cell>
          <cell r="U9873">
            <v>0</v>
          </cell>
          <cell r="V9873">
            <v>2</v>
          </cell>
          <cell r="W9873">
            <v>2</v>
          </cell>
        </row>
        <row r="9874">
          <cell r="I9874" t="str">
            <v>界牌村雪峰米业基地道路</v>
          </cell>
          <cell r="J9874" t="str">
            <v>1312F4312280012</v>
          </cell>
          <cell r="K9874" t="str">
            <v>资源产业路</v>
          </cell>
          <cell r="L9874" t="str">
            <v>一类地区</v>
          </cell>
          <cell r="M9874" t="str">
            <v>国家贫困县</v>
          </cell>
          <cell r="N9874" t="str">
            <v>新建</v>
          </cell>
          <cell r="O9874" t="str">
            <v>芷江县牛牯坪乡界牌村雪峰米业基地</v>
          </cell>
          <cell r="R9874" t="str">
            <v>0</v>
          </cell>
          <cell r="S9874" t="str">
            <v>6</v>
          </cell>
          <cell r="T9874" t="str">
            <v>CY12431228</v>
          </cell>
          <cell r="U9874">
            <v>0</v>
          </cell>
          <cell r="V9874">
            <v>2</v>
          </cell>
          <cell r="W9874">
            <v>2</v>
          </cell>
        </row>
        <row r="9875">
          <cell r="I9875" t="str">
            <v>玖鸿柑桔种植基地道路</v>
          </cell>
          <cell r="J9875" t="str">
            <v>1312F4312280020</v>
          </cell>
          <cell r="K9875" t="str">
            <v>资源产业路</v>
          </cell>
          <cell r="L9875" t="str">
            <v>一类地区</v>
          </cell>
          <cell r="M9875" t="str">
            <v>国家贫困县</v>
          </cell>
          <cell r="N9875" t="str">
            <v>新建</v>
          </cell>
          <cell r="O9875" t="str">
            <v>玖鸿柑桔种植基地建设项目</v>
          </cell>
          <cell r="R9875" t="str">
            <v>0</v>
          </cell>
          <cell r="S9875" t="str">
            <v>6</v>
          </cell>
          <cell r="T9875" t="str">
            <v>CY20431228</v>
          </cell>
          <cell r="U9875">
            <v>0</v>
          </cell>
          <cell r="V9875">
            <v>6</v>
          </cell>
          <cell r="W9875">
            <v>6</v>
          </cell>
        </row>
        <row r="9876">
          <cell r="I9876" t="str">
            <v>凯丰米业大米基地道路</v>
          </cell>
          <cell r="J9876" t="str">
            <v>1312F4312280007</v>
          </cell>
          <cell r="K9876" t="str">
            <v>资源产业路</v>
          </cell>
          <cell r="L9876" t="str">
            <v>一类地区</v>
          </cell>
          <cell r="M9876" t="str">
            <v>国家贫困县</v>
          </cell>
          <cell r="N9876" t="str">
            <v>新建</v>
          </cell>
          <cell r="O9876" t="str">
            <v>凯丰米业大米基地</v>
          </cell>
          <cell r="R9876" t="str">
            <v>0</v>
          </cell>
          <cell r="S9876" t="str">
            <v>6</v>
          </cell>
          <cell r="T9876" t="str">
            <v>CY07431228</v>
          </cell>
          <cell r="U9876">
            <v>0</v>
          </cell>
          <cell r="V9876">
            <v>1</v>
          </cell>
          <cell r="W9876">
            <v>1</v>
          </cell>
        </row>
        <row r="9877">
          <cell r="I9877" t="str">
            <v>绿叶米业基地道路</v>
          </cell>
          <cell r="J9877" t="str">
            <v>1312F4312280016</v>
          </cell>
          <cell r="K9877" t="str">
            <v>资源产业路</v>
          </cell>
          <cell r="L9877" t="str">
            <v>一类地区</v>
          </cell>
          <cell r="M9877" t="str">
            <v>国家贫困县</v>
          </cell>
          <cell r="N9877" t="str">
            <v>新建</v>
          </cell>
          <cell r="O9877" t="str">
            <v>芷江镇蜈蚣坡村绿叶米业基地</v>
          </cell>
          <cell r="R9877" t="str">
            <v>0</v>
          </cell>
          <cell r="S9877" t="str">
            <v>6</v>
          </cell>
          <cell r="T9877" t="str">
            <v>CY16431228</v>
          </cell>
          <cell r="U9877">
            <v>3</v>
          </cell>
          <cell r="V9877">
            <v>7</v>
          </cell>
          <cell r="W9877">
            <v>4</v>
          </cell>
        </row>
        <row r="9878">
          <cell r="I9878" t="str">
            <v>洛家井村雪峰米业基地道路</v>
          </cell>
          <cell r="J9878" t="str">
            <v>1312F4312280014</v>
          </cell>
          <cell r="K9878" t="str">
            <v>资源产业路</v>
          </cell>
          <cell r="L9878" t="str">
            <v>一类地区</v>
          </cell>
          <cell r="M9878" t="str">
            <v>国家贫困县</v>
          </cell>
          <cell r="N9878" t="str">
            <v>新建</v>
          </cell>
          <cell r="O9878" t="str">
            <v>芷江县芷江镇洛家井村雪峰米业基地产业道路</v>
          </cell>
          <cell r="R9878" t="str">
            <v>0</v>
          </cell>
          <cell r="S9878" t="str">
            <v>6</v>
          </cell>
          <cell r="T9878" t="str">
            <v>CY14431228</v>
          </cell>
          <cell r="U9878">
            <v>0</v>
          </cell>
          <cell r="V9878">
            <v>0.5</v>
          </cell>
          <cell r="W9878">
            <v>0.5</v>
          </cell>
        </row>
        <row r="9879">
          <cell r="I9879" t="str">
            <v>牛牯坪村雪峰米业基地道路</v>
          </cell>
          <cell r="J9879" t="str">
            <v>1312F4312280013</v>
          </cell>
          <cell r="K9879" t="str">
            <v>资源产业路</v>
          </cell>
          <cell r="L9879" t="str">
            <v>一类地区</v>
          </cell>
          <cell r="M9879" t="str">
            <v>国家贫困县</v>
          </cell>
          <cell r="N9879" t="str">
            <v>新建</v>
          </cell>
          <cell r="O9879" t="str">
            <v>芷江县牛牯坪乡牛牯坪村雪峰米业基地</v>
          </cell>
          <cell r="R9879" t="str">
            <v>0</v>
          </cell>
          <cell r="S9879" t="str">
            <v>6(4.5)</v>
          </cell>
          <cell r="T9879" t="str">
            <v>CY13431228</v>
          </cell>
          <cell r="U9879">
            <v>0</v>
          </cell>
          <cell r="V9879">
            <v>2</v>
          </cell>
          <cell r="W9879">
            <v>2</v>
          </cell>
        </row>
        <row r="9880">
          <cell r="I9880" t="str">
            <v>天晟农业弥猴桃基地道路</v>
          </cell>
          <cell r="J9880" t="str">
            <v>1312F4312280011</v>
          </cell>
          <cell r="K9880" t="str">
            <v>资源产业路</v>
          </cell>
          <cell r="L9880" t="str">
            <v>一类地区</v>
          </cell>
          <cell r="M9880" t="str">
            <v>国家贫困县</v>
          </cell>
          <cell r="N9880" t="str">
            <v>新建</v>
          </cell>
          <cell r="O9880" t="str">
            <v>天晟农业弥猴桃基地</v>
          </cell>
          <cell r="R9880" t="str">
            <v>0</v>
          </cell>
          <cell r="S9880" t="str">
            <v>6</v>
          </cell>
          <cell r="T9880" t="str">
            <v>CY11431228</v>
          </cell>
          <cell r="U9880">
            <v>0</v>
          </cell>
          <cell r="V9880">
            <v>0.5</v>
          </cell>
          <cell r="W9880">
            <v>0.5</v>
          </cell>
        </row>
        <row r="9881">
          <cell r="I9881" t="str">
            <v>杨家将油业基地道路</v>
          </cell>
          <cell r="J9881" t="str">
            <v>1312F4312280006</v>
          </cell>
          <cell r="K9881" t="str">
            <v>资源产业路</v>
          </cell>
          <cell r="L9881" t="str">
            <v>一类地区</v>
          </cell>
          <cell r="M9881" t="str">
            <v>国家贫困县</v>
          </cell>
          <cell r="N9881" t="str">
            <v>新建</v>
          </cell>
          <cell r="O9881" t="str">
            <v>杨家将油业基地</v>
          </cell>
          <cell r="R9881" t="str">
            <v>0</v>
          </cell>
          <cell r="S9881" t="str">
            <v>6</v>
          </cell>
          <cell r="T9881" t="str">
            <v>CY06431228</v>
          </cell>
          <cell r="U9881">
            <v>0</v>
          </cell>
          <cell r="V9881">
            <v>4</v>
          </cell>
          <cell r="W9881">
            <v>4</v>
          </cell>
        </row>
        <row r="9882">
          <cell r="I9882" t="str">
            <v>芷江碧涌东魁杨梅专业合作社产业道路</v>
          </cell>
          <cell r="J9882" t="str">
            <v>1312F4312280028</v>
          </cell>
          <cell r="K9882" t="str">
            <v>资源产业路</v>
          </cell>
          <cell r="L9882" t="str">
            <v>一类地区</v>
          </cell>
          <cell r="M9882" t="str">
            <v>国家贫困县</v>
          </cell>
          <cell r="N9882" t="str">
            <v>新建</v>
          </cell>
          <cell r="O9882" t="str">
            <v>芷江碧涌东魁杨梅专业合作社</v>
          </cell>
          <cell r="R9882" t="str">
            <v>2.5</v>
          </cell>
          <cell r="S9882" t="str">
            <v>6</v>
          </cell>
          <cell r="T9882" t="str">
            <v>CBH5431228</v>
          </cell>
          <cell r="U9882">
            <v>0</v>
          </cell>
          <cell r="V9882">
            <v>4</v>
          </cell>
          <cell r="W9882">
            <v>4</v>
          </cell>
        </row>
        <row r="9883">
          <cell r="I9883" t="str">
            <v>芷江大枫树生态养殖有限公司产业道路</v>
          </cell>
          <cell r="J9883" t="str">
            <v>1312F4312280040</v>
          </cell>
          <cell r="K9883" t="str">
            <v>资源产业路</v>
          </cell>
          <cell r="L9883" t="str">
            <v>一类地区</v>
          </cell>
          <cell r="M9883" t="str">
            <v>国家贫困县</v>
          </cell>
          <cell r="N9883" t="str">
            <v>新建</v>
          </cell>
          <cell r="O9883" t="str">
            <v>芷江大枫树生态养殖有限公司</v>
          </cell>
          <cell r="R9883" t="str">
            <v>2.5</v>
          </cell>
          <cell r="S9883" t="str">
            <v>6(4.5)</v>
          </cell>
          <cell r="T9883" t="str">
            <v>CD98431228</v>
          </cell>
          <cell r="U9883">
            <v>3.8</v>
          </cell>
          <cell r="V9883">
            <v>6.1</v>
          </cell>
          <cell r="W9883">
            <v>2.2999999999999998</v>
          </cell>
        </row>
        <row r="9884">
          <cell r="I9884" t="str">
            <v>芷江侗族自治县德礼种养专业合作社产业道路</v>
          </cell>
          <cell r="J9884" t="str">
            <v>1312F4312280024</v>
          </cell>
          <cell r="K9884" t="str">
            <v>资源产业路</v>
          </cell>
          <cell r="L9884" t="str">
            <v>一类地区</v>
          </cell>
          <cell r="M9884" t="str">
            <v>国家贫困县</v>
          </cell>
          <cell r="N9884" t="str">
            <v>新建</v>
          </cell>
          <cell r="O9884" t="str">
            <v>芷江侗族自治县德礼种养专业合作社</v>
          </cell>
          <cell r="R9884" t="str">
            <v>3.5</v>
          </cell>
          <cell r="S9884" t="str">
            <v>6</v>
          </cell>
          <cell r="T9884" t="str">
            <v>CZ94431228</v>
          </cell>
          <cell r="U9884">
            <v>0</v>
          </cell>
          <cell r="V9884">
            <v>2</v>
          </cell>
          <cell r="W9884">
            <v>2</v>
          </cell>
        </row>
        <row r="9885">
          <cell r="I9885" t="str">
            <v>芷江侗族自治县丰裕种养专业合作社产业道路</v>
          </cell>
          <cell r="J9885" t="str">
            <v>1312F4312280038</v>
          </cell>
          <cell r="K9885" t="str">
            <v>资源产业路</v>
          </cell>
          <cell r="L9885" t="str">
            <v>一类地区</v>
          </cell>
          <cell r="M9885" t="str">
            <v>国家贫困县</v>
          </cell>
          <cell r="N9885" t="str">
            <v>新建</v>
          </cell>
          <cell r="O9885" t="str">
            <v>芷江侗族自治县丰裕种养专业合作社</v>
          </cell>
          <cell r="R9885" t="str">
            <v>3.5</v>
          </cell>
          <cell r="S9885" t="str">
            <v>6(4.5)</v>
          </cell>
          <cell r="T9885" t="str">
            <v>CZ65431228</v>
          </cell>
          <cell r="U9885">
            <v>2.2000000000000002</v>
          </cell>
          <cell r="V9885">
            <v>3.9</v>
          </cell>
          <cell r="W9885">
            <v>1.7</v>
          </cell>
        </row>
        <row r="9886">
          <cell r="I9886" t="str">
            <v>芷江侗族自治县古农种养专业合作社产业道路</v>
          </cell>
          <cell r="J9886" t="str">
            <v>1312F4312280032</v>
          </cell>
          <cell r="K9886" t="str">
            <v>资源产业路</v>
          </cell>
          <cell r="L9886" t="str">
            <v>一类地区</v>
          </cell>
          <cell r="M9886" t="str">
            <v>国家贫困县</v>
          </cell>
          <cell r="N9886" t="str">
            <v>新建</v>
          </cell>
          <cell r="O9886" t="str">
            <v>芷江侗族自治县古农种养专业合作社</v>
          </cell>
          <cell r="R9886" t="str">
            <v>3.5</v>
          </cell>
          <cell r="S9886" t="str">
            <v>6(4.5)</v>
          </cell>
          <cell r="T9886" t="str">
            <v>CC47431228</v>
          </cell>
          <cell r="U9886">
            <v>0</v>
          </cell>
          <cell r="V9886">
            <v>3.5</v>
          </cell>
          <cell r="W9886">
            <v>3.5</v>
          </cell>
        </row>
        <row r="9887">
          <cell r="I9887" t="str">
            <v>芷江侗族自治县好运种养专业合作社产业道路</v>
          </cell>
          <cell r="J9887" t="str">
            <v>1312F4312280029</v>
          </cell>
          <cell r="K9887" t="str">
            <v>资源产业路</v>
          </cell>
          <cell r="L9887" t="str">
            <v>一类地区</v>
          </cell>
          <cell r="M9887" t="str">
            <v>国家贫困县</v>
          </cell>
          <cell r="N9887" t="str">
            <v>新建</v>
          </cell>
          <cell r="O9887" t="str">
            <v>芷江侗族自治县好运种养专业合作社</v>
          </cell>
          <cell r="R9887" t="str">
            <v>3.5</v>
          </cell>
          <cell r="S9887" t="str">
            <v>6(4.5)</v>
          </cell>
          <cell r="T9887" t="str">
            <v>YZ20431228</v>
          </cell>
          <cell r="U9887">
            <v>8.3000000000000007</v>
          </cell>
          <cell r="V9887">
            <v>14.3</v>
          </cell>
          <cell r="W9887">
            <v>6</v>
          </cell>
        </row>
        <row r="9888">
          <cell r="I9888" t="str">
            <v>芷江侗族自治县恒达种养专业合作社产业道路</v>
          </cell>
          <cell r="J9888" t="str">
            <v>1312F4312280022</v>
          </cell>
          <cell r="K9888" t="str">
            <v>资源产业路</v>
          </cell>
          <cell r="L9888" t="str">
            <v>一类地区</v>
          </cell>
          <cell r="M9888" t="str">
            <v>国家贫困县</v>
          </cell>
          <cell r="N9888" t="str">
            <v>新建</v>
          </cell>
          <cell r="O9888" t="str">
            <v>芷江侗族自治县恒达种养专业合作社</v>
          </cell>
          <cell r="R9888" t="str">
            <v>3</v>
          </cell>
          <cell r="S9888" t="str">
            <v>6</v>
          </cell>
          <cell r="T9888" t="str">
            <v>CA14431228</v>
          </cell>
          <cell r="U9888">
            <v>0</v>
          </cell>
          <cell r="V9888">
            <v>3.1</v>
          </cell>
          <cell r="W9888">
            <v>3.1</v>
          </cell>
        </row>
        <row r="9889">
          <cell r="I9889" t="str">
            <v>芷江侗族自治县宏泰种养专业合作社产业道路</v>
          </cell>
          <cell r="J9889" t="str">
            <v>1312F4312280044</v>
          </cell>
          <cell r="K9889" t="str">
            <v>资源产业路</v>
          </cell>
          <cell r="L9889" t="str">
            <v>一类地区</v>
          </cell>
          <cell r="M9889" t="str">
            <v>国家贫困县</v>
          </cell>
          <cell r="N9889" t="str">
            <v>新建</v>
          </cell>
          <cell r="O9889" t="str">
            <v>芷江侗族自治县宏泰种养专业合作社</v>
          </cell>
          <cell r="R9889" t="str">
            <v>3</v>
          </cell>
          <cell r="S9889" t="str">
            <v>6</v>
          </cell>
          <cell r="T9889" t="str">
            <v>Y704431288</v>
          </cell>
          <cell r="U9889">
            <v>9.3409999999999993</v>
          </cell>
          <cell r="V9889">
            <v>10.840999999999999</v>
          </cell>
          <cell r="W9889">
            <v>1.5</v>
          </cell>
        </row>
        <row r="9890">
          <cell r="I9890" t="str">
            <v>芷江侗族自治县连心桥村雾峰家庭农场产业道路</v>
          </cell>
          <cell r="J9890" t="str">
            <v>1312F4312280025</v>
          </cell>
          <cell r="K9890" t="str">
            <v>资源产业路</v>
          </cell>
          <cell r="L9890" t="str">
            <v>一类地区</v>
          </cell>
          <cell r="M9890" t="str">
            <v>国家贫困县</v>
          </cell>
          <cell r="N9890" t="str">
            <v>新建</v>
          </cell>
          <cell r="O9890" t="str">
            <v>芷江侗族自治县连心桥村雾峰家庭农场</v>
          </cell>
          <cell r="R9890" t="str">
            <v>2.5</v>
          </cell>
          <cell r="S9890" t="str">
            <v>6(4.5)</v>
          </cell>
          <cell r="T9890" t="str">
            <v>Y727431228</v>
          </cell>
          <cell r="U9890">
            <v>0</v>
          </cell>
          <cell r="V9890">
            <v>14</v>
          </cell>
          <cell r="W9890">
            <v>14</v>
          </cell>
        </row>
        <row r="9891">
          <cell r="I9891" t="str">
            <v>芷江侗族自治县玲容蓝莓种植专业合作社产业道路</v>
          </cell>
          <cell r="J9891" t="str">
            <v>1312F4312280031</v>
          </cell>
          <cell r="K9891" t="str">
            <v>资源产业路</v>
          </cell>
          <cell r="L9891" t="str">
            <v>一类地区</v>
          </cell>
          <cell r="M9891" t="str">
            <v>国家贫困县</v>
          </cell>
          <cell r="N9891" t="str">
            <v>新建</v>
          </cell>
          <cell r="O9891" t="str">
            <v>芷江侗族自治县玲容蓝莓种植专业合作社</v>
          </cell>
          <cell r="R9891" t="str">
            <v>3</v>
          </cell>
          <cell r="S9891" t="str">
            <v>6(4.5)</v>
          </cell>
          <cell r="T9891" t="str">
            <v>CD09431228</v>
          </cell>
          <cell r="U9891">
            <v>1.0629999999999999</v>
          </cell>
          <cell r="V9891">
            <v>3.4630000000000001</v>
          </cell>
          <cell r="W9891">
            <v>2.4</v>
          </cell>
        </row>
        <row r="9892">
          <cell r="I9892" t="str">
            <v>芷江侗族自治县强清柑橘专业合作社产业道路</v>
          </cell>
          <cell r="J9892" t="str">
            <v>1312F4312280035</v>
          </cell>
          <cell r="K9892" t="str">
            <v>资源产业路</v>
          </cell>
          <cell r="L9892" t="str">
            <v>一类地区</v>
          </cell>
          <cell r="M9892" t="str">
            <v>国家贫困县</v>
          </cell>
          <cell r="N9892" t="str">
            <v>新建</v>
          </cell>
          <cell r="O9892" t="str">
            <v>芷江侗族自治县强清柑橘专业合作社</v>
          </cell>
          <cell r="R9892" t="str">
            <v>3</v>
          </cell>
          <cell r="S9892" t="str">
            <v>6(4.5)</v>
          </cell>
          <cell r="T9892" t="str">
            <v>CZ74431228</v>
          </cell>
          <cell r="U9892">
            <v>0</v>
          </cell>
          <cell r="V9892">
            <v>3.5</v>
          </cell>
          <cell r="W9892">
            <v>3.5</v>
          </cell>
        </row>
        <row r="9893">
          <cell r="I9893" t="str">
            <v>芷江侗族自治县兴东水晶桃种植合作社产业道路</v>
          </cell>
          <cell r="J9893" t="str">
            <v>1312F4312280033</v>
          </cell>
          <cell r="K9893" t="str">
            <v>资源产业路</v>
          </cell>
          <cell r="L9893" t="str">
            <v>一类地区</v>
          </cell>
          <cell r="M9893" t="str">
            <v>国家贫困县</v>
          </cell>
          <cell r="N9893" t="str">
            <v>新建</v>
          </cell>
          <cell r="O9893" t="str">
            <v>芷江侗族自治县兴东水晶桃种植合作社</v>
          </cell>
          <cell r="R9893" t="str">
            <v>3</v>
          </cell>
          <cell r="S9893" t="str">
            <v>6(4.5)</v>
          </cell>
          <cell r="T9893" t="str">
            <v>CE20431228</v>
          </cell>
          <cell r="U9893">
            <v>0</v>
          </cell>
          <cell r="V9893">
            <v>2.2000000000000002</v>
          </cell>
          <cell r="W9893">
            <v>2.2000000000000002</v>
          </cell>
        </row>
        <row r="9894">
          <cell r="I9894" t="str">
            <v>芷江侗族自治县幸福种植专业合作社产业道路</v>
          </cell>
          <cell r="J9894" t="str">
            <v>1312F4312280023</v>
          </cell>
          <cell r="K9894" t="str">
            <v>资源产业路</v>
          </cell>
          <cell r="L9894" t="str">
            <v>一类地区</v>
          </cell>
          <cell r="M9894" t="str">
            <v>国家贫困县</v>
          </cell>
          <cell r="N9894" t="str">
            <v>新建</v>
          </cell>
          <cell r="O9894" t="str">
            <v>芷江侗族自治县幸福种植专业合作社</v>
          </cell>
          <cell r="R9894" t="str">
            <v>3</v>
          </cell>
          <cell r="S9894" t="str">
            <v>6(4.5)</v>
          </cell>
          <cell r="T9894" t="str">
            <v>CT41431228</v>
          </cell>
          <cell r="U9894">
            <v>0</v>
          </cell>
          <cell r="V9894">
            <v>10.9</v>
          </cell>
          <cell r="W9894">
            <v>10.9</v>
          </cell>
        </row>
        <row r="9895">
          <cell r="I9895" t="str">
            <v>芷江侗族自治县燕山种养专业合作社产业道路</v>
          </cell>
          <cell r="J9895" t="str">
            <v>1312F4312280043</v>
          </cell>
          <cell r="K9895" t="str">
            <v>资源产业路</v>
          </cell>
          <cell r="L9895" t="str">
            <v>一类地区</v>
          </cell>
          <cell r="M9895" t="str">
            <v>国家贫困县</v>
          </cell>
          <cell r="N9895" t="str">
            <v>新建</v>
          </cell>
          <cell r="O9895" t="str">
            <v>芷江侗族自治县燕山种养专业合作社</v>
          </cell>
          <cell r="R9895" t="str">
            <v>3.5</v>
          </cell>
          <cell r="S9895" t="str">
            <v>6(4.5)</v>
          </cell>
          <cell r="T9895" t="str">
            <v>Y737431228</v>
          </cell>
          <cell r="U9895">
            <v>4.0999999999999996</v>
          </cell>
          <cell r="V9895">
            <v>8.1</v>
          </cell>
          <cell r="W9895">
            <v>4</v>
          </cell>
        </row>
        <row r="9896">
          <cell r="I9896" t="str">
            <v>芷江侗族自治县杨公庙乡云岭香菇产业合作社产业道路</v>
          </cell>
          <cell r="J9896" t="str">
            <v>1312F4312280027</v>
          </cell>
          <cell r="K9896" t="str">
            <v>资源产业路</v>
          </cell>
          <cell r="L9896" t="str">
            <v>一类地区</v>
          </cell>
          <cell r="M9896" t="str">
            <v>国家贫困县</v>
          </cell>
          <cell r="N9896" t="str">
            <v>新建</v>
          </cell>
          <cell r="O9896" t="str">
            <v>芷江侗族自治县杨公庙乡云岭香菇产业合作社</v>
          </cell>
          <cell r="R9896" t="str">
            <v>3.5</v>
          </cell>
          <cell r="S9896" t="str">
            <v>6(4.5)</v>
          </cell>
          <cell r="T9896" t="str">
            <v>C060431228</v>
          </cell>
          <cell r="U9896">
            <v>0</v>
          </cell>
          <cell r="V9896">
            <v>7</v>
          </cell>
          <cell r="W9896">
            <v>7</v>
          </cell>
        </row>
        <row r="9897">
          <cell r="I9897" t="str">
            <v>芷江侗族自治县野园坪柑橘专业合作社产业道路</v>
          </cell>
          <cell r="J9897" t="str">
            <v>1312F4312280034</v>
          </cell>
          <cell r="K9897" t="str">
            <v>资源产业路</v>
          </cell>
          <cell r="L9897" t="str">
            <v>一类地区</v>
          </cell>
          <cell r="M9897" t="str">
            <v>国家贫困县</v>
          </cell>
          <cell r="N9897" t="str">
            <v>新建</v>
          </cell>
          <cell r="O9897" t="str">
            <v>芷江侗族自治县野园坪柑橘专业合作社</v>
          </cell>
          <cell r="R9897" t="str">
            <v>2.5</v>
          </cell>
          <cell r="S9897" t="str">
            <v>6(4.5)</v>
          </cell>
          <cell r="T9897" t="str">
            <v>YZ17431228</v>
          </cell>
          <cell r="U9897">
            <v>2.2999999999999998</v>
          </cell>
          <cell r="V9897">
            <v>6.3</v>
          </cell>
          <cell r="W9897">
            <v>4</v>
          </cell>
        </row>
        <row r="9898">
          <cell r="I9898" t="str">
            <v>芷江侗族自治县悦湘种植专业合作社产业道路</v>
          </cell>
          <cell r="J9898" t="str">
            <v>1312F4312280041</v>
          </cell>
          <cell r="K9898" t="str">
            <v>资源产业路</v>
          </cell>
          <cell r="L9898" t="str">
            <v>一类地区</v>
          </cell>
          <cell r="M9898" t="str">
            <v>国家贫困县</v>
          </cell>
          <cell r="N9898" t="str">
            <v>新建</v>
          </cell>
          <cell r="O9898" t="str">
            <v>芷江侗族自治县悦湘种植专业合作社</v>
          </cell>
          <cell r="R9898" t="str">
            <v>2.5</v>
          </cell>
          <cell r="S9898" t="str">
            <v>6(4.5)</v>
          </cell>
          <cell r="T9898" t="str">
            <v>C047431228</v>
          </cell>
          <cell r="U9898">
            <v>2.5</v>
          </cell>
          <cell r="V9898">
            <v>3.7</v>
          </cell>
          <cell r="W9898">
            <v>1.2</v>
          </cell>
        </row>
        <row r="9899">
          <cell r="I9899" t="str">
            <v>芷江明山金果有限责任公司产业道路</v>
          </cell>
          <cell r="J9899" t="str">
            <v>1312F4312280030</v>
          </cell>
          <cell r="K9899" t="str">
            <v>资源产业路</v>
          </cell>
          <cell r="L9899" t="str">
            <v>一类地区</v>
          </cell>
          <cell r="M9899" t="str">
            <v>国家贫困县</v>
          </cell>
          <cell r="N9899" t="str">
            <v>新建</v>
          </cell>
          <cell r="O9899" t="str">
            <v>芷江明山金果有限责任公司</v>
          </cell>
          <cell r="R9899" t="str">
            <v>2.5</v>
          </cell>
          <cell r="S9899" t="str">
            <v>6(4.5)</v>
          </cell>
          <cell r="T9899" t="str">
            <v>CD43431228</v>
          </cell>
          <cell r="U9899">
            <v>0</v>
          </cell>
          <cell r="V9899">
            <v>3.8</v>
          </cell>
          <cell r="W9899">
            <v>3.8</v>
          </cell>
        </row>
        <row r="9900">
          <cell r="I9900" t="str">
            <v>芷江甜茶加工产业基地道路</v>
          </cell>
          <cell r="J9900" t="str">
            <v>1312F4312280001</v>
          </cell>
          <cell r="K9900" t="str">
            <v>资源产业路</v>
          </cell>
          <cell r="L9900" t="str">
            <v>一类地区</v>
          </cell>
          <cell r="M9900" t="str">
            <v>国家贫困县</v>
          </cell>
          <cell r="N9900" t="str">
            <v>新建</v>
          </cell>
          <cell r="O9900" t="str">
            <v>芷江甜茶(木姜叶柯)产业园</v>
          </cell>
          <cell r="R9900" t="str">
            <v>0</v>
          </cell>
          <cell r="S9900" t="str">
            <v>6</v>
          </cell>
          <cell r="T9900" t="str">
            <v>CYO1431228</v>
          </cell>
          <cell r="U9900">
            <v>0</v>
          </cell>
          <cell r="V9900">
            <v>10</v>
          </cell>
          <cell r="W9900">
            <v>10</v>
          </cell>
        </row>
        <row r="9901">
          <cell r="I9901" t="str">
            <v>芷江县奔富柑橘专业合作社产业道路</v>
          </cell>
          <cell r="J9901" t="str">
            <v>1312F4312280039</v>
          </cell>
          <cell r="K9901" t="str">
            <v>资源产业路</v>
          </cell>
          <cell r="L9901" t="str">
            <v>一类地区</v>
          </cell>
          <cell r="M9901" t="str">
            <v>国家贫困县</v>
          </cell>
          <cell r="N9901" t="str">
            <v>新建</v>
          </cell>
          <cell r="O9901" t="str">
            <v>芷江县奔富柑橘专业合作社</v>
          </cell>
          <cell r="R9901" t="str">
            <v>2.5</v>
          </cell>
          <cell r="S9901" t="str">
            <v>6(4.5)</v>
          </cell>
          <cell r="T9901" t="str">
            <v>CA95431228</v>
          </cell>
          <cell r="U9901">
            <v>2.4180000000000001</v>
          </cell>
          <cell r="V9901">
            <v>4.1180000000000003</v>
          </cell>
          <cell r="W9901">
            <v>1.7</v>
          </cell>
        </row>
        <row r="9902">
          <cell r="I9902" t="str">
            <v>芷江县两岸精致农业示范园产业道路</v>
          </cell>
          <cell r="J9902" t="str">
            <v>1312F4312280002</v>
          </cell>
          <cell r="K9902" t="str">
            <v>资源产业路</v>
          </cell>
          <cell r="L9902" t="str">
            <v>一类地区</v>
          </cell>
          <cell r="M9902" t="str">
            <v>国家贫困县</v>
          </cell>
          <cell r="N9902" t="str">
            <v>新建</v>
          </cell>
          <cell r="O9902" t="str">
            <v>芷江侗族自治县两岸精致农业示范园</v>
          </cell>
          <cell r="R9902" t="str">
            <v>0</v>
          </cell>
          <cell r="S9902" t="str">
            <v>6</v>
          </cell>
          <cell r="T9902" t="str">
            <v>CY02431228</v>
          </cell>
          <cell r="U9902">
            <v>0</v>
          </cell>
          <cell r="V9902">
            <v>4.5</v>
          </cell>
          <cell r="W9902">
            <v>4.5</v>
          </cell>
        </row>
        <row r="9903">
          <cell r="I9903" t="str">
            <v>芷江县绿农香桔专业合作社合作社产业道路</v>
          </cell>
          <cell r="J9903" t="str">
            <v>1312F4312280037</v>
          </cell>
          <cell r="K9903" t="str">
            <v>资源产业路</v>
          </cell>
          <cell r="L9903" t="str">
            <v>一类地区</v>
          </cell>
          <cell r="M9903" t="str">
            <v>国家贫困县</v>
          </cell>
          <cell r="N9903" t="str">
            <v>新建</v>
          </cell>
          <cell r="O9903" t="str">
            <v>芷江县绿农香桔专业合作社合作社</v>
          </cell>
          <cell r="R9903" t="str">
            <v>2.5</v>
          </cell>
          <cell r="S9903" t="str">
            <v>6(4.5)</v>
          </cell>
          <cell r="T9903" t="str">
            <v>CA39431228</v>
          </cell>
          <cell r="U9903">
            <v>2.6739999999999999</v>
          </cell>
          <cell r="V9903">
            <v>4.6740000000000004</v>
          </cell>
          <cell r="W9903">
            <v>2</v>
          </cell>
        </row>
        <row r="9904">
          <cell r="I9904" t="str">
            <v>芷江县圆甜生态种植农民专业合作社产业道路</v>
          </cell>
          <cell r="J9904" t="str">
            <v>1312F4312280036</v>
          </cell>
          <cell r="K9904" t="str">
            <v>资源产业路</v>
          </cell>
          <cell r="L9904" t="str">
            <v>一类地区</v>
          </cell>
          <cell r="M9904" t="str">
            <v>国家贫困县</v>
          </cell>
          <cell r="N9904" t="str">
            <v>新建</v>
          </cell>
          <cell r="O9904" t="str">
            <v>芷江县圆甜生态种植农民专业合作社</v>
          </cell>
          <cell r="R9904" t="str">
            <v>2.5</v>
          </cell>
          <cell r="S9904" t="str">
            <v>6(4.5)</v>
          </cell>
          <cell r="T9904" t="str">
            <v>Y728431228</v>
          </cell>
          <cell r="U9904">
            <v>0.3</v>
          </cell>
          <cell r="V9904">
            <v>1.85</v>
          </cell>
          <cell r="W9904">
            <v>1.55</v>
          </cell>
        </row>
        <row r="9905">
          <cell r="I9905" t="str">
            <v>芷江炎皇农业科技养殖基地道路</v>
          </cell>
          <cell r="J9905" t="str">
            <v>1312F4312280003</v>
          </cell>
          <cell r="K9905" t="str">
            <v>资源产业路</v>
          </cell>
          <cell r="L9905" t="str">
            <v>一类地区</v>
          </cell>
          <cell r="M9905" t="str">
            <v>国家贫困县</v>
          </cell>
          <cell r="N9905" t="str">
            <v>新建</v>
          </cell>
          <cell r="O9905" t="str">
            <v>芷江炎皇农业科技养殖基地</v>
          </cell>
          <cell r="R9905" t="str">
            <v>0</v>
          </cell>
          <cell r="S9905" t="str">
            <v>6</v>
          </cell>
          <cell r="T9905" t="str">
            <v>CY03431228</v>
          </cell>
          <cell r="U9905">
            <v>1.25</v>
          </cell>
          <cell r="V9905">
            <v>3</v>
          </cell>
          <cell r="W9905">
            <v>1.75</v>
          </cell>
        </row>
        <row r="9906">
          <cell r="I9906" t="str">
            <v>芷江永恒生猪养殖农民专业合作社产业道路</v>
          </cell>
          <cell r="J9906" t="str">
            <v>1312F4312280042</v>
          </cell>
          <cell r="K9906" t="str">
            <v>资源产业路</v>
          </cell>
          <cell r="L9906" t="str">
            <v>一类地区</v>
          </cell>
          <cell r="M9906" t="str">
            <v>国家贫困县</v>
          </cell>
          <cell r="N9906" t="str">
            <v>新建</v>
          </cell>
          <cell r="O9906" t="str">
            <v>芷江永恒生猪养殖农民专业合作社</v>
          </cell>
          <cell r="R9906" t="str">
            <v>2.5</v>
          </cell>
          <cell r="S9906" t="str">
            <v>6(4.5)</v>
          </cell>
          <cell r="T9906" t="str">
            <v>W340431228</v>
          </cell>
          <cell r="U9906">
            <v>0</v>
          </cell>
          <cell r="V9906">
            <v>2</v>
          </cell>
          <cell r="W9906">
            <v>2</v>
          </cell>
        </row>
        <row r="9907">
          <cell r="I9907" t="str">
            <v>芷江鑫源养殖家庭农场产业道路</v>
          </cell>
          <cell r="J9907" t="str">
            <v>1312F4312280021</v>
          </cell>
          <cell r="K9907" t="str">
            <v>资源产业路</v>
          </cell>
          <cell r="L9907" t="str">
            <v>一类地区</v>
          </cell>
          <cell r="M9907" t="str">
            <v>国家贫困县</v>
          </cell>
          <cell r="N9907" t="str">
            <v>新建</v>
          </cell>
          <cell r="O9907" t="str">
            <v>芷江鑫源养殖家庭农场</v>
          </cell>
          <cell r="R9907" t="str">
            <v>2.5</v>
          </cell>
          <cell r="S9907" t="str">
            <v>6</v>
          </cell>
          <cell r="T9907" t="str">
            <v>C64A431228</v>
          </cell>
          <cell r="U9907">
            <v>0.26200000000000001</v>
          </cell>
          <cell r="V9907">
            <v>1.6619999999999999</v>
          </cell>
          <cell r="W9907">
            <v>1.4</v>
          </cell>
        </row>
        <row r="9908">
          <cell r="I9908" t="str">
            <v>芷民丰牧业基地道路</v>
          </cell>
          <cell r="J9908" t="str">
            <v>1312F4312280018</v>
          </cell>
          <cell r="K9908" t="str">
            <v>资源产业路</v>
          </cell>
          <cell r="L9908" t="str">
            <v>一类地区</v>
          </cell>
          <cell r="M9908" t="str">
            <v>国家贫困县</v>
          </cell>
          <cell r="N9908" t="str">
            <v>新建</v>
          </cell>
          <cell r="O9908" t="str">
            <v>芷江县新店坪镇芷民丰牧业基地产业道路</v>
          </cell>
          <cell r="R9908" t="str">
            <v>0</v>
          </cell>
          <cell r="S9908" t="str">
            <v>6</v>
          </cell>
          <cell r="T9908" t="str">
            <v>CY18431228</v>
          </cell>
          <cell r="U9908">
            <v>0</v>
          </cell>
          <cell r="V9908">
            <v>0.5</v>
          </cell>
          <cell r="W9908">
            <v>0.5</v>
          </cell>
        </row>
        <row r="9909">
          <cell r="I9909" t="str">
            <v>靖州县甘太工业园至G209国道连接路</v>
          </cell>
          <cell r="J9909" t="str">
            <v>1312F4312290001</v>
          </cell>
          <cell r="K9909" t="str">
            <v>资源产业路</v>
          </cell>
          <cell r="L9909" t="str">
            <v>一类地区</v>
          </cell>
          <cell r="M9909" t="str">
            <v>国家贫困县</v>
          </cell>
          <cell r="N9909" t="str">
            <v>升级改造（提质改造）</v>
          </cell>
          <cell r="O9909" t="str">
            <v>靖州县甘太工业园</v>
          </cell>
          <cell r="R9909" t="str">
            <v>4.5</v>
          </cell>
          <cell r="S9909" t="str">
            <v>6.5</v>
          </cell>
          <cell r="T9909" t="str">
            <v>X423431229</v>
          </cell>
          <cell r="U9909">
            <v>0</v>
          </cell>
          <cell r="V9909">
            <v>2.2000000000000002</v>
          </cell>
          <cell r="W9909">
            <v>2.2000000000000002</v>
          </cell>
        </row>
        <row r="9910">
          <cell r="I9910" t="str">
            <v>怀化市靖州县2017年产业发展杨梅优势特色产业园产业路</v>
          </cell>
          <cell r="J9910" t="str">
            <v>1312F4312290012</v>
          </cell>
          <cell r="K9910" t="str">
            <v>资源产业路</v>
          </cell>
          <cell r="L9910" t="str">
            <v>一类地区</v>
          </cell>
          <cell r="M9910" t="str">
            <v>国家贫困县</v>
          </cell>
          <cell r="N9910" t="str">
            <v>升级改造（提质改造）</v>
          </cell>
          <cell r="O9910" t="str">
            <v>怀化市靖州县2017年产业发展杨梅优势特色产业园</v>
          </cell>
          <cell r="R9910" t="str">
            <v>4.5</v>
          </cell>
          <cell r="S9910" t="str">
            <v>6(5)</v>
          </cell>
          <cell r="T9910" t="str">
            <v>X172431229</v>
          </cell>
          <cell r="U9910">
            <v>0</v>
          </cell>
          <cell r="V9910">
            <v>9.69</v>
          </cell>
          <cell r="W9910">
            <v>9.69</v>
          </cell>
        </row>
        <row r="9911">
          <cell r="I9911" t="str">
            <v>地卢侗寨产业路</v>
          </cell>
          <cell r="J9911" t="str">
            <v>1312F4312290010</v>
          </cell>
          <cell r="K9911" t="str">
            <v>资源产业路</v>
          </cell>
          <cell r="L9911" t="str">
            <v>一类地区</v>
          </cell>
          <cell r="M9911" t="str">
            <v>国家贫困县</v>
          </cell>
          <cell r="N9911" t="str">
            <v>升级改造（提质改造）</v>
          </cell>
          <cell r="O9911" t="str">
            <v>地卢侗寨</v>
          </cell>
          <cell r="R9911" t="str">
            <v>4.5</v>
          </cell>
          <cell r="S9911" t="str">
            <v>6(5)</v>
          </cell>
          <cell r="T9911" t="str">
            <v>Y812431229</v>
          </cell>
          <cell r="U9911">
            <v>0</v>
          </cell>
          <cell r="V9911">
            <v>8.4600000000000009</v>
          </cell>
          <cell r="W9911">
            <v>8.4600000000000009</v>
          </cell>
        </row>
        <row r="9912">
          <cell r="I9912" t="str">
            <v>湖南四通食品科技有限责任公司3000亩山核桃种植示范基地产业路</v>
          </cell>
          <cell r="J9912" t="str">
            <v>131201F4312290003</v>
          </cell>
          <cell r="K9912" t="str">
            <v>资源产业路</v>
          </cell>
          <cell r="L9912" t="str">
            <v>一类地区</v>
          </cell>
          <cell r="M9912" t="str">
            <v>国家贫困县</v>
          </cell>
          <cell r="N9912" t="str">
            <v>升级改造（提质改造）</v>
          </cell>
          <cell r="O9912" t="str">
            <v>湖南四通食品科技有限责任公司3000亩山核桃种植示范基地</v>
          </cell>
          <cell r="R9912" t="str">
            <v>5</v>
          </cell>
          <cell r="S9912" t="str">
            <v>6.5</v>
          </cell>
          <cell r="T9912" t="str">
            <v>无</v>
          </cell>
          <cell r="U9912">
            <v>0</v>
          </cell>
          <cell r="V9912">
            <v>14.545999999999999</v>
          </cell>
          <cell r="W9912">
            <v>14.545999999999999</v>
          </cell>
        </row>
        <row r="9913">
          <cell r="I9913" t="str">
            <v>靖州县中国杨梅生态博物馆品种园产业路</v>
          </cell>
          <cell r="J9913" t="str">
            <v>1312F4312290002</v>
          </cell>
          <cell r="K9913" t="str">
            <v>资源产业路</v>
          </cell>
          <cell r="L9913" t="str">
            <v>一类地区</v>
          </cell>
          <cell r="M9913" t="str">
            <v>国家贫困县</v>
          </cell>
          <cell r="N9913" t="str">
            <v>新建</v>
          </cell>
          <cell r="O9913" t="str">
            <v>靖州县中国杨梅生态博物馆品种园</v>
          </cell>
          <cell r="R9913" t="str">
            <v>3</v>
          </cell>
          <cell r="S9913" t="str">
            <v>6(4.5)</v>
          </cell>
          <cell r="T9913" t="str">
            <v>无</v>
          </cell>
          <cell r="U9913">
            <v>0</v>
          </cell>
          <cell r="V9913">
            <v>2.6</v>
          </cell>
          <cell r="W9913">
            <v>2.6</v>
          </cell>
        </row>
        <row r="9914">
          <cell r="I9914" t="str">
            <v>岩脚侗寨景区产业路</v>
          </cell>
          <cell r="J9914" t="str">
            <v>1312F4312290016</v>
          </cell>
          <cell r="K9914" t="str">
            <v>资源产业路</v>
          </cell>
          <cell r="L9914" t="str">
            <v>一类地区</v>
          </cell>
          <cell r="M9914" t="str">
            <v>国家贫困县</v>
          </cell>
          <cell r="N9914" t="str">
            <v>新建</v>
          </cell>
          <cell r="O9914" t="str">
            <v>岩脚侗寨景区</v>
          </cell>
          <cell r="R9914" t="str">
            <v>3</v>
          </cell>
          <cell r="S9914" t="str">
            <v>6(4.5)</v>
          </cell>
          <cell r="T9914" t="str">
            <v>无</v>
          </cell>
          <cell r="U9914">
            <v>0</v>
          </cell>
          <cell r="V9914">
            <v>3</v>
          </cell>
          <cell r="W9914">
            <v>3</v>
          </cell>
        </row>
        <row r="9915">
          <cell r="I9915" t="str">
            <v>靖州苗族侗族自治县鑫源生态种养专业合作社产业路</v>
          </cell>
          <cell r="J9915" t="str">
            <v>1312F4312290013</v>
          </cell>
          <cell r="K9915" t="str">
            <v>资源产业路</v>
          </cell>
          <cell r="L9915" t="str">
            <v>一类地区</v>
          </cell>
          <cell r="M9915" t="str">
            <v>国家贫困县</v>
          </cell>
          <cell r="N9915" t="str">
            <v>升级改造（提质改造）</v>
          </cell>
          <cell r="O9915" t="str">
            <v>靖州苗族侗族自治县鑫源生态种养专业合作社</v>
          </cell>
          <cell r="R9915" t="str">
            <v>3.5</v>
          </cell>
          <cell r="S9915" t="str">
            <v>6(4.5)</v>
          </cell>
          <cell r="T9915" t="str">
            <v>Y998431229</v>
          </cell>
          <cell r="U9915">
            <v>0</v>
          </cell>
          <cell r="V9915">
            <v>3</v>
          </cell>
          <cell r="W9915">
            <v>3</v>
          </cell>
        </row>
        <row r="9916">
          <cell r="I9916" t="str">
            <v>靖州县红丰家庭农场产业路</v>
          </cell>
          <cell r="J9916" t="str">
            <v>1312F4312290020</v>
          </cell>
          <cell r="K9916" t="str">
            <v>资源产业路</v>
          </cell>
          <cell r="L9916" t="str">
            <v>一类地区</v>
          </cell>
          <cell r="M9916" t="str">
            <v>国家贫困县</v>
          </cell>
          <cell r="N9916" t="str">
            <v>升级改造（提质改造）</v>
          </cell>
          <cell r="O9916" t="str">
            <v>靖州县红丰家庭农场</v>
          </cell>
          <cell r="R9916" t="str">
            <v>4.5</v>
          </cell>
          <cell r="S9916" t="str">
            <v>6(5)</v>
          </cell>
          <cell r="T9916" t="str">
            <v>Y854431229</v>
          </cell>
          <cell r="U9916">
            <v>0</v>
          </cell>
          <cell r="V9916">
            <v>5</v>
          </cell>
          <cell r="W9916">
            <v>5</v>
          </cell>
        </row>
        <row r="9917">
          <cell r="I9917" t="str">
            <v>靖州县绿绿园原生态杨梅产业园连接道路</v>
          </cell>
          <cell r="J9917" t="str">
            <v>1312F4312290028</v>
          </cell>
          <cell r="K9917" t="str">
            <v>资源产业路</v>
          </cell>
          <cell r="L9917" t="str">
            <v>一类地区</v>
          </cell>
          <cell r="M9917" t="str">
            <v>国家贫困县</v>
          </cell>
          <cell r="N9917" t="str">
            <v>升级改造（提质改造）</v>
          </cell>
          <cell r="O9917" t="str">
            <v>靖州县绿绿园原生态杨梅产业园</v>
          </cell>
          <cell r="R9917" t="str">
            <v>4.5</v>
          </cell>
          <cell r="S9917" t="str">
            <v>6(5)</v>
          </cell>
          <cell r="T9917" t="str">
            <v>C054431229</v>
          </cell>
          <cell r="U9917">
            <v>0</v>
          </cell>
          <cell r="V9917">
            <v>1.78</v>
          </cell>
          <cell r="W9917">
            <v>1.78</v>
          </cell>
        </row>
        <row r="9918">
          <cell r="I9918" t="str">
            <v>五龙潭福寿泉山庄产业路</v>
          </cell>
          <cell r="J9918" t="str">
            <v>1312F4312290021</v>
          </cell>
          <cell r="K9918" t="str">
            <v>资源产业路</v>
          </cell>
          <cell r="L9918" t="str">
            <v>一类地区</v>
          </cell>
          <cell r="M9918" t="str">
            <v>国家贫困县</v>
          </cell>
          <cell r="N9918" t="str">
            <v>升级改造（提质改造）</v>
          </cell>
          <cell r="O9918" t="str">
            <v>五龙潭福寿泉山庄</v>
          </cell>
          <cell r="R9918" t="str">
            <v>3.5</v>
          </cell>
          <cell r="S9918" t="str">
            <v>6(4.5)</v>
          </cell>
          <cell r="T9918" t="str">
            <v>C135431229</v>
          </cell>
          <cell r="U9918">
            <v>0</v>
          </cell>
          <cell r="V9918">
            <v>4</v>
          </cell>
          <cell r="W9918">
            <v>4</v>
          </cell>
        </row>
        <row r="9919">
          <cell r="I9919" t="str">
            <v>横江桥双合山核桃林基地连接道路</v>
          </cell>
          <cell r="J9919" t="str">
            <v>1312F4312290030</v>
          </cell>
          <cell r="K9919" t="str">
            <v>资源产业路</v>
          </cell>
          <cell r="L9919" t="str">
            <v>一类地区</v>
          </cell>
          <cell r="M9919" t="str">
            <v>国家贫困县</v>
          </cell>
          <cell r="N9919" t="str">
            <v>新建</v>
          </cell>
          <cell r="O9919" t="str">
            <v>横江桥双合山核桃林基地</v>
          </cell>
          <cell r="R9919" t="str">
            <v>0</v>
          </cell>
          <cell r="S9919" t="str">
            <v>6(4.5)</v>
          </cell>
          <cell r="T9919" t="str">
            <v>无</v>
          </cell>
          <cell r="U9919">
            <v>0</v>
          </cell>
          <cell r="V9919">
            <v>6.02</v>
          </cell>
          <cell r="W9919">
            <v>6.02</v>
          </cell>
        </row>
        <row r="9920">
          <cell r="I9920" t="str">
            <v>绿源生态农庄产业路</v>
          </cell>
          <cell r="J9920" t="str">
            <v>1312F4312290009</v>
          </cell>
          <cell r="K9920" t="str">
            <v>资源产业路</v>
          </cell>
          <cell r="L9920" t="str">
            <v>一类地区</v>
          </cell>
          <cell r="M9920" t="str">
            <v>国家贫困县</v>
          </cell>
          <cell r="N9920" t="str">
            <v>新建</v>
          </cell>
          <cell r="O9920" t="str">
            <v>绿源生态农庄</v>
          </cell>
          <cell r="R9920" t="str">
            <v>0</v>
          </cell>
          <cell r="S9920" t="str">
            <v>6(4.5)</v>
          </cell>
          <cell r="T9920" t="str">
            <v>无</v>
          </cell>
          <cell r="U9920">
            <v>0</v>
          </cell>
          <cell r="V9920">
            <v>2.4500000000000002</v>
          </cell>
          <cell r="W9920">
            <v>2.4500000000000002</v>
          </cell>
        </row>
        <row r="9921">
          <cell r="I9921" t="str">
            <v>靖州县金茶油科技开发有限责任公司茶籽基地产业路</v>
          </cell>
          <cell r="J9921" t="str">
            <v>1312F4312290024</v>
          </cell>
          <cell r="K9921" t="str">
            <v>资源产业路</v>
          </cell>
          <cell r="L9921" t="str">
            <v>一类地区</v>
          </cell>
          <cell r="M9921" t="str">
            <v>国家贫困县</v>
          </cell>
          <cell r="N9921" t="str">
            <v>新建</v>
          </cell>
          <cell r="O9921" t="str">
            <v>靖州县金茶油科技开发有限责任公司茶籽基地</v>
          </cell>
          <cell r="R9921" t="str">
            <v>0</v>
          </cell>
          <cell r="S9921" t="str">
            <v>6(4.5)</v>
          </cell>
          <cell r="T9921" t="str">
            <v>无</v>
          </cell>
          <cell r="U9921">
            <v>0</v>
          </cell>
          <cell r="V9921">
            <v>3.1</v>
          </cell>
          <cell r="W9921">
            <v>3.1</v>
          </cell>
        </row>
        <row r="9922">
          <cell r="I9922" t="str">
            <v>靖州县渠阳镇官团村杨梅基地产业路</v>
          </cell>
          <cell r="J9922" t="str">
            <v>1312F4312290005</v>
          </cell>
          <cell r="K9922" t="str">
            <v>资源产业路</v>
          </cell>
          <cell r="L9922" t="str">
            <v>一类地区</v>
          </cell>
          <cell r="M9922" t="str">
            <v>国家贫困县</v>
          </cell>
          <cell r="N9922" t="str">
            <v>新建</v>
          </cell>
          <cell r="O9922" t="str">
            <v>靖州县渠阳镇官团村杨梅基地</v>
          </cell>
          <cell r="R9922" t="str">
            <v>0</v>
          </cell>
          <cell r="S9922" t="str">
            <v>6(4.5)</v>
          </cell>
          <cell r="T9922" t="str">
            <v>无</v>
          </cell>
          <cell r="U9922">
            <v>0</v>
          </cell>
          <cell r="V9922">
            <v>2.4</v>
          </cell>
          <cell r="W9922">
            <v>2.4</v>
          </cell>
        </row>
        <row r="9923">
          <cell r="I9923" t="str">
            <v>靖州县渠阳镇官团村元丰脐橙特色产业园产业路</v>
          </cell>
          <cell r="J9923" t="str">
            <v>1312F4312290007</v>
          </cell>
          <cell r="K9923" t="str">
            <v>资源产业路</v>
          </cell>
          <cell r="L9923" t="str">
            <v>一类地区</v>
          </cell>
          <cell r="M9923" t="str">
            <v>国家贫困县</v>
          </cell>
          <cell r="N9923" t="str">
            <v>升级改造（提质改造）</v>
          </cell>
          <cell r="O9923" t="str">
            <v>靖州县渠阳镇官团村元丰脐橙特色产业园</v>
          </cell>
          <cell r="R9923" t="str">
            <v>3.5</v>
          </cell>
          <cell r="S9923" t="str">
            <v>6(4.5)</v>
          </cell>
          <cell r="T9923" t="str">
            <v>C147431229</v>
          </cell>
          <cell r="U9923">
            <v>0</v>
          </cell>
          <cell r="V9923">
            <v>1.56</v>
          </cell>
          <cell r="W9923">
            <v>1.56</v>
          </cell>
        </row>
        <row r="9924">
          <cell r="I9924" t="str">
            <v>万家园千亩台梅基地产业路</v>
          </cell>
          <cell r="J9924" t="str">
            <v>1312F4312290015</v>
          </cell>
          <cell r="K9924" t="str">
            <v>资源产业路</v>
          </cell>
          <cell r="L9924" t="str">
            <v>一类地区</v>
          </cell>
          <cell r="M9924" t="str">
            <v>国家贫困县</v>
          </cell>
          <cell r="N9924" t="str">
            <v>新建</v>
          </cell>
          <cell r="O9924" t="str">
            <v>万家园千亩台梅基地</v>
          </cell>
          <cell r="R9924" t="str">
            <v>3.5</v>
          </cell>
          <cell r="S9924" t="str">
            <v>6(4.5)</v>
          </cell>
          <cell r="T9924" t="str">
            <v>无</v>
          </cell>
          <cell r="U9924">
            <v>0</v>
          </cell>
          <cell r="V9924">
            <v>2.1</v>
          </cell>
          <cell r="W9924">
            <v>2.1</v>
          </cell>
        </row>
        <row r="9925">
          <cell r="I9925" t="str">
            <v>靖州苗族侗族自治县飞山泥湾老兵水果种植专业合作社产业路</v>
          </cell>
          <cell r="J9925" t="str">
            <v>1312F4312290011</v>
          </cell>
          <cell r="K9925" t="str">
            <v>资源产业路</v>
          </cell>
          <cell r="L9925" t="str">
            <v>一类地区</v>
          </cell>
          <cell r="M9925" t="str">
            <v>国家贫困县</v>
          </cell>
          <cell r="N9925" t="str">
            <v>新建</v>
          </cell>
          <cell r="O9925" t="str">
            <v>靖州苗族侗族自治县飞山泥湾老兵水果种植专业合作社</v>
          </cell>
          <cell r="R9925" t="str">
            <v>3</v>
          </cell>
          <cell r="S9925" t="str">
            <v>6(4.5)</v>
          </cell>
          <cell r="T9925" t="str">
            <v>无</v>
          </cell>
          <cell r="U9925">
            <v>0</v>
          </cell>
          <cell r="V9925">
            <v>1</v>
          </cell>
          <cell r="W9925">
            <v>1</v>
          </cell>
        </row>
        <row r="9926">
          <cell r="I9926" t="str">
            <v>靖州县永泰绿色农业发展有限公司青龙界休闲农业产业园产业路（修改）</v>
          </cell>
          <cell r="J9926" t="str">
            <v>131201F4312290002</v>
          </cell>
          <cell r="K9926" t="str">
            <v>资源产业路</v>
          </cell>
          <cell r="L9926" t="str">
            <v>一类地区</v>
          </cell>
          <cell r="M9926" t="str">
            <v>国家贫困县</v>
          </cell>
          <cell r="N9926" t="str">
            <v>新建</v>
          </cell>
          <cell r="O9926" t="str">
            <v>靖州县永泰绿色农业发展有限公司青龙界休闲农业产业园（修改）</v>
          </cell>
          <cell r="R9926" t="str">
            <v>4.5</v>
          </cell>
          <cell r="S9926" t="str">
            <v>6(5)</v>
          </cell>
          <cell r="T9926" t="str">
            <v>无</v>
          </cell>
          <cell r="U9926">
            <v>0</v>
          </cell>
          <cell r="V9926">
            <v>5</v>
          </cell>
          <cell r="W9926">
            <v>5</v>
          </cell>
        </row>
        <row r="9927">
          <cell r="I9927" t="str">
            <v>东江至老寨连接路</v>
          </cell>
          <cell r="J9927" t="str">
            <v>1312F4312300005</v>
          </cell>
          <cell r="K9927" t="str">
            <v>资源产业路</v>
          </cell>
          <cell r="L9927" t="str">
            <v>一类地区</v>
          </cell>
          <cell r="M9927" t="str">
            <v>国家贫困县</v>
          </cell>
          <cell r="N9927" t="str">
            <v>升级改造（提质改造）</v>
          </cell>
          <cell r="O9927" t="str">
            <v>通道经园晚椪专业合作社</v>
          </cell>
          <cell r="R9927" t="str">
            <v>4.5</v>
          </cell>
          <cell r="S9927" t="str">
            <v>6</v>
          </cell>
          <cell r="T9927" t="str">
            <v>Y005431230</v>
          </cell>
          <cell r="U9927">
            <v>0</v>
          </cell>
          <cell r="V9927">
            <v>12</v>
          </cell>
          <cell r="W9927">
            <v>12</v>
          </cell>
        </row>
        <row r="9928">
          <cell r="I9928" t="str">
            <v>坪潮至香坪连接路</v>
          </cell>
          <cell r="J9928" t="str">
            <v>1312F4312300006</v>
          </cell>
          <cell r="K9928" t="str">
            <v>资源产业路</v>
          </cell>
          <cell r="L9928" t="str">
            <v>一类地区</v>
          </cell>
          <cell r="M9928" t="str">
            <v>国家贫困县</v>
          </cell>
          <cell r="N9928" t="str">
            <v>新建</v>
          </cell>
          <cell r="O9928" t="str">
            <v>通道侗族自治县朝贡杨梅专业合作社</v>
          </cell>
          <cell r="R9928" t="str">
            <v>0</v>
          </cell>
          <cell r="S9928" t="str">
            <v>6(5)</v>
          </cell>
          <cell r="T9928" t="str">
            <v>无</v>
          </cell>
          <cell r="U9928">
            <v>0</v>
          </cell>
          <cell r="V9928">
            <v>3.6</v>
          </cell>
          <cell r="W9928">
            <v>3.6</v>
          </cell>
        </row>
        <row r="9929">
          <cell r="I9929" t="str">
            <v>小江至銮塘连接路</v>
          </cell>
          <cell r="J9929" t="str">
            <v>1312F4312300007</v>
          </cell>
          <cell r="K9929" t="str">
            <v>资源产业路</v>
          </cell>
          <cell r="L9929" t="str">
            <v>一类地区</v>
          </cell>
          <cell r="M9929" t="str">
            <v>国家贫困县</v>
          </cell>
          <cell r="N9929" t="str">
            <v>新建</v>
          </cell>
          <cell r="O9929" t="str">
            <v>通道吉惠蔬菜专业合作社</v>
          </cell>
          <cell r="R9929" t="str">
            <v>0</v>
          </cell>
          <cell r="S9929" t="str">
            <v>6(5)</v>
          </cell>
          <cell r="T9929" t="str">
            <v>无</v>
          </cell>
          <cell r="U9929">
            <v>0</v>
          </cell>
          <cell r="V9929">
            <v>7.69</v>
          </cell>
          <cell r="W9929">
            <v>7.69</v>
          </cell>
        </row>
        <row r="9930">
          <cell r="I9930" t="str">
            <v>洗马乡稠树脚蔬菜、水稻制种产业道路</v>
          </cell>
          <cell r="J9930" t="str">
            <v>1312F4312810029</v>
          </cell>
          <cell r="K9930" t="str">
            <v>资源产业路</v>
          </cell>
          <cell r="L9930" t="str">
            <v>二类地区</v>
          </cell>
          <cell r="M9930" t="str">
            <v>省级贫困县</v>
          </cell>
          <cell r="N9930" t="str">
            <v>升级改造（提质改造）</v>
          </cell>
          <cell r="O9930" t="str">
            <v>洗马乡稠树脚蔬菜、水稻制种产业园</v>
          </cell>
          <cell r="R9930" t="str">
            <v>3.5</v>
          </cell>
          <cell r="S9930" t="str">
            <v>6</v>
          </cell>
          <cell r="T9930" t="str">
            <v>Y324431281</v>
          </cell>
          <cell r="U9930">
            <v>0</v>
          </cell>
          <cell r="V9930">
            <v>9.423</v>
          </cell>
          <cell r="W9930">
            <v>9.423</v>
          </cell>
        </row>
        <row r="9931">
          <cell r="I9931" t="str">
            <v>黄家村五组下干田至红吊水楠竹产业公路</v>
          </cell>
          <cell r="J9931" t="str">
            <v>1312F4312810004</v>
          </cell>
          <cell r="K9931" t="str">
            <v>资源产业路</v>
          </cell>
          <cell r="L9931" t="str">
            <v>二类地区</v>
          </cell>
          <cell r="M9931" t="str">
            <v>省级贫困县</v>
          </cell>
          <cell r="N9931" t="str">
            <v>新建</v>
          </cell>
          <cell r="O9931" t="str">
            <v>黄家村五组下干田至红吊水楠竹产业园</v>
          </cell>
          <cell r="R9931" t="str">
            <v>3.5</v>
          </cell>
          <cell r="S9931" t="str">
            <v>6</v>
          </cell>
          <cell r="T9931" t="str">
            <v>无</v>
          </cell>
          <cell r="U9931">
            <v>0</v>
          </cell>
          <cell r="V9931">
            <v>2.9</v>
          </cell>
          <cell r="W9931">
            <v>2.9</v>
          </cell>
        </row>
        <row r="9932">
          <cell r="I9932" t="str">
            <v>黄家村三组马头岭至六组蒋公岭楠竹产业公路</v>
          </cell>
          <cell r="J9932" t="str">
            <v>1312F4312810002</v>
          </cell>
          <cell r="K9932" t="str">
            <v>资源产业路</v>
          </cell>
          <cell r="L9932" t="str">
            <v>二类地区</v>
          </cell>
          <cell r="M9932" t="str">
            <v>省级贫困县</v>
          </cell>
          <cell r="N9932" t="str">
            <v>新建</v>
          </cell>
          <cell r="O9932" t="str">
            <v>黄家村三组马头岭至六组蒋公岭楠竹产业园</v>
          </cell>
          <cell r="R9932" t="str">
            <v>3.5</v>
          </cell>
          <cell r="S9932" t="str">
            <v>6</v>
          </cell>
          <cell r="T9932" t="str">
            <v>无</v>
          </cell>
          <cell r="U9932">
            <v>0</v>
          </cell>
          <cell r="V9932">
            <v>5.5</v>
          </cell>
          <cell r="W9932">
            <v>5.5</v>
          </cell>
        </row>
        <row r="9933">
          <cell r="I9933" t="str">
            <v>光明村矮坳至五丘田楠竹产业公路</v>
          </cell>
          <cell r="J9933" t="str">
            <v>1312F4312810229</v>
          </cell>
          <cell r="K9933" t="str">
            <v>资源产业路</v>
          </cell>
          <cell r="L9933" t="str">
            <v>二类地区</v>
          </cell>
          <cell r="M9933" t="str">
            <v>省级贫困县</v>
          </cell>
          <cell r="N9933" t="str">
            <v>新建</v>
          </cell>
          <cell r="O9933" t="str">
            <v>光明村矮坳至杨家坳楠竹产业园</v>
          </cell>
          <cell r="R9933" t="str">
            <v>3.5</v>
          </cell>
          <cell r="S9933" t="str">
            <v>6(4.5)</v>
          </cell>
          <cell r="T9933" t="str">
            <v>无</v>
          </cell>
          <cell r="U9933">
            <v>0</v>
          </cell>
          <cell r="V9933">
            <v>5.5</v>
          </cell>
          <cell r="W9933">
            <v>5.5</v>
          </cell>
        </row>
        <row r="9934">
          <cell r="I9934" t="str">
            <v>龙船塘瑶族乡白龙村中心湾至花形茶场茶叶产业路</v>
          </cell>
          <cell r="J9934" t="str">
            <v>1312F4312810001</v>
          </cell>
          <cell r="K9934" t="str">
            <v>资源产业路</v>
          </cell>
          <cell r="L9934" t="str">
            <v>二类地区</v>
          </cell>
          <cell r="M9934" t="str">
            <v>省级贫困县</v>
          </cell>
          <cell r="N9934" t="str">
            <v>新建</v>
          </cell>
          <cell r="O9934" t="str">
            <v>龙船塘瑶族乡白龙村中心湾至花形茶场茶叶产业园</v>
          </cell>
          <cell r="R9934" t="str">
            <v>3.5</v>
          </cell>
          <cell r="S9934" t="str">
            <v>6</v>
          </cell>
          <cell r="T9934" t="str">
            <v>无</v>
          </cell>
          <cell r="U9934">
            <v>0</v>
          </cell>
          <cell r="V9934">
            <v>1.8</v>
          </cell>
          <cell r="W9934">
            <v>1.8</v>
          </cell>
        </row>
        <row r="9935">
          <cell r="I9935" t="str">
            <v>Y342王松线</v>
          </cell>
          <cell r="J9935" t="str">
            <v>1312F4312810222</v>
          </cell>
          <cell r="K9935" t="str">
            <v>资源产业路</v>
          </cell>
          <cell r="L9935" t="str">
            <v>二类地区</v>
          </cell>
          <cell r="M9935" t="str">
            <v>省级贫困县</v>
          </cell>
          <cell r="N9935" t="str">
            <v>升级改造（提质改造）</v>
          </cell>
          <cell r="O9935" t="str">
            <v>王松线 Y342水稻、玉米产业 园</v>
          </cell>
          <cell r="R9935" t="str">
            <v>3.5</v>
          </cell>
          <cell r="S9935" t="str">
            <v>6</v>
          </cell>
          <cell r="T9935" t="str">
            <v>Y342431281</v>
          </cell>
          <cell r="U9935">
            <v>0</v>
          </cell>
          <cell r="V9935">
            <v>14.856</v>
          </cell>
          <cell r="W9935">
            <v>14.856</v>
          </cell>
        </row>
        <row r="9936">
          <cell r="I9936" t="str">
            <v>Y347灯洞线</v>
          </cell>
          <cell r="J9936" t="str">
            <v>1312F4312810223</v>
          </cell>
          <cell r="K9936" t="str">
            <v>资源产业路</v>
          </cell>
          <cell r="L9936" t="str">
            <v>二类地区</v>
          </cell>
          <cell r="M9936" t="str">
            <v>省级贫困县</v>
          </cell>
          <cell r="N9936" t="str">
            <v>升级改造（提质改造）</v>
          </cell>
          <cell r="O9936" t="str">
            <v>灯洞线Y347水稻产业园</v>
          </cell>
          <cell r="R9936" t="str">
            <v>3.5</v>
          </cell>
          <cell r="S9936" t="str">
            <v>6</v>
          </cell>
          <cell r="T9936" t="str">
            <v>Y347431281</v>
          </cell>
          <cell r="U9936">
            <v>0</v>
          </cell>
          <cell r="V9936">
            <v>11.784000000000001</v>
          </cell>
          <cell r="W9936">
            <v>11.784000000000001</v>
          </cell>
        </row>
        <row r="9937">
          <cell r="I9937" t="str">
            <v>安江镇大桥村柑桔产业路</v>
          </cell>
          <cell r="J9937" t="str">
            <v>1312F4312810212</v>
          </cell>
          <cell r="K9937" t="str">
            <v>资源产业路</v>
          </cell>
          <cell r="L9937" t="str">
            <v>二类地区</v>
          </cell>
          <cell r="M9937" t="str">
            <v>省级贫困县</v>
          </cell>
          <cell r="N9937" t="str">
            <v>新建</v>
          </cell>
          <cell r="O9937" t="str">
            <v>安江镇大桥村柑桔产业园</v>
          </cell>
          <cell r="R9937" t="str">
            <v>0</v>
          </cell>
          <cell r="S9937" t="str">
            <v>6</v>
          </cell>
          <cell r="T9937" t="str">
            <v>无</v>
          </cell>
          <cell r="U9937">
            <v>0</v>
          </cell>
          <cell r="V9937">
            <v>2.04</v>
          </cell>
          <cell r="W9937">
            <v>2.04</v>
          </cell>
        </row>
        <row r="9938">
          <cell r="I9938" t="str">
            <v>安江镇大垅村种植金秋梨产业路</v>
          </cell>
          <cell r="J9938" t="str">
            <v>1312F4312810208</v>
          </cell>
          <cell r="K9938" t="str">
            <v>资源产业路</v>
          </cell>
          <cell r="L9938" t="str">
            <v>二类地区</v>
          </cell>
          <cell r="M9938" t="str">
            <v>省级贫困县</v>
          </cell>
          <cell r="N9938" t="str">
            <v>新建</v>
          </cell>
          <cell r="O9938" t="str">
            <v>安江镇大垅村种植金秋梨基地</v>
          </cell>
          <cell r="R9938" t="str">
            <v>0</v>
          </cell>
          <cell r="S9938" t="str">
            <v>6</v>
          </cell>
          <cell r="T9938" t="str">
            <v>无</v>
          </cell>
          <cell r="U9938">
            <v>0</v>
          </cell>
          <cell r="V9938">
            <v>1.7</v>
          </cell>
          <cell r="W9938">
            <v>1.7</v>
          </cell>
        </row>
        <row r="9939">
          <cell r="I9939" t="str">
            <v>安江镇洪溪村油茶产业路</v>
          </cell>
          <cell r="J9939" t="str">
            <v>1312F4312810209</v>
          </cell>
          <cell r="K9939" t="str">
            <v>资源产业路</v>
          </cell>
          <cell r="L9939" t="str">
            <v>二类地区</v>
          </cell>
          <cell r="M9939" t="str">
            <v>省级贫困县</v>
          </cell>
          <cell r="N9939" t="str">
            <v>升级改造（提质改造）</v>
          </cell>
          <cell r="O9939" t="str">
            <v>安江镇洪溪村油茶基地</v>
          </cell>
          <cell r="R9939" t="str">
            <v>3</v>
          </cell>
          <cell r="S9939" t="str">
            <v>6</v>
          </cell>
          <cell r="T9939" t="str">
            <v>无</v>
          </cell>
          <cell r="U9939">
            <v>0</v>
          </cell>
          <cell r="V9939">
            <v>1.99</v>
          </cell>
          <cell r="W9939">
            <v>1.99</v>
          </cell>
        </row>
        <row r="9940">
          <cell r="I9940" t="str">
            <v>安江镇金穗社区绿野综合产业道路</v>
          </cell>
          <cell r="J9940" t="str">
            <v>1312F4312810215</v>
          </cell>
          <cell r="K9940" t="str">
            <v>资源产业路</v>
          </cell>
          <cell r="L9940" t="str">
            <v>二类地区</v>
          </cell>
          <cell r="M9940" t="str">
            <v>省级贫困县</v>
          </cell>
          <cell r="N9940" t="str">
            <v>新建</v>
          </cell>
          <cell r="O9940" t="str">
            <v>安江镇金穗社区绿野综合产业园</v>
          </cell>
          <cell r="R9940" t="str">
            <v>0</v>
          </cell>
          <cell r="S9940" t="str">
            <v>6</v>
          </cell>
          <cell r="T9940" t="str">
            <v>无</v>
          </cell>
          <cell r="U9940">
            <v>0</v>
          </cell>
          <cell r="V9940">
            <v>0.13</v>
          </cell>
          <cell r="W9940">
            <v>0.13</v>
          </cell>
        </row>
        <row r="9941">
          <cell r="I9941" t="str">
            <v>安江镇涝溪村黄桃，奈李，金秋梨，炭梅资源产业路</v>
          </cell>
          <cell r="J9941" t="str">
            <v>1312F4312810200</v>
          </cell>
          <cell r="K9941" t="str">
            <v>资源产业路</v>
          </cell>
          <cell r="L9941" t="str">
            <v>二类地区</v>
          </cell>
          <cell r="M9941" t="str">
            <v>省级贫困县</v>
          </cell>
          <cell r="N9941" t="str">
            <v>新建</v>
          </cell>
          <cell r="O9941" t="str">
            <v>安江镇涝溪村黄桃，奈李，金秋梨，炭梅资源产业园</v>
          </cell>
          <cell r="R9941" t="str">
            <v>0</v>
          </cell>
          <cell r="S9941" t="str">
            <v>6</v>
          </cell>
          <cell r="T9941" t="str">
            <v>无</v>
          </cell>
          <cell r="U9941">
            <v>0</v>
          </cell>
          <cell r="V9941">
            <v>2.3650000000000002</v>
          </cell>
          <cell r="W9941">
            <v>2.3650000000000002</v>
          </cell>
        </row>
        <row r="9942">
          <cell r="I9942" t="str">
            <v>安江镇涝溪村黄桃，奈李，炭梅资源产业路</v>
          </cell>
          <cell r="J9942" t="str">
            <v>1312F4312810201</v>
          </cell>
          <cell r="K9942" t="str">
            <v>资源产业路</v>
          </cell>
          <cell r="L9942" t="str">
            <v>二类地区</v>
          </cell>
          <cell r="M9942" t="str">
            <v>省级贫困县</v>
          </cell>
          <cell r="N9942" t="str">
            <v>新建</v>
          </cell>
          <cell r="O9942" t="str">
            <v>安江镇涝溪村黄桃，奈李，炭梅资源产业园</v>
          </cell>
          <cell r="R9942" t="str">
            <v>0</v>
          </cell>
          <cell r="S9942" t="str">
            <v>6</v>
          </cell>
          <cell r="T9942" t="str">
            <v>无</v>
          </cell>
          <cell r="U9942">
            <v>0</v>
          </cell>
          <cell r="V9942">
            <v>3.85</v>
          </cell>
          <cell r="W9942">
            <v>3.85</v>
          </cell>
        </row>
        <row r="9943">
          <cell r="I9943" t="str">
            <v>安江镇松林村七组黄桃产业路</v>
          </cell>
          <cell r="J9943" t="str">
            <v>1312F4312810214</v>
          </cell>
          <cell r="K9943" t="str">
            <v>资源产业路</v>
          </cell>
          <cell r="L9943" t="str">
            <v>二类地区</v>
          </cell>
          <cell r="M9943" t="str">
            <v>省级贫困县</v>
          </cell>
          <cell r="N9943" t="str">
            <v>新建</v>
          </cell>
          <cell r="O9943" t="str">
            <v>安江镇松林村七组黄桃产业园</v>
          </cell>
          <cell r="R9943" t="str">
            <v>0</v>
          </cell>
          <cell r="S9943" t="str">
            <v>6</v>
          </cell>
          <cell r="T9943" t="str">
            <v>无</v>
          </cell>
          <cell r="U9943">
            <v>0</v>
          </cell>
          <cell r="V9943">
            <v>1.665</v>
          </cell>
          <cell r="W9943">
            <v>1.665</v>
          </cell>
        </row>
        <row r="9944">
          <cell r="I9944" t="str">
            <v>安江镇下坪村C151柑桔产业道路</v>
          </cell>
          <cell r="J9944" t="str">
            <v>1312F4312810041</v>
          </cell>
          <cell r="K9944" t="str">
            <v>资源产业路</v>
          </cell>
          <cell r="L9944" t="str">
            <v>二类地区</v>
          </cell>
          <cell r="M9944" t="str">
            <v>省级贫困县</v>
          </cell>
          <cell r="N9944" t="str">
            <v>升级改造（提质改造）</v>
          </cell>
          <cell r="O9944" t="str">
            <v>安江镇下坪村C151柑桔产业园</v>
          </cell>
          <cell r="R9944" t="str">
            <v>4.5</v>
          </cell>
          <cell r="S9944" t="str">
            <v>6(5)</v>
          </cell>
          <cell r="T9944" t="str">
            <v>C151431281</v>
          </cell>
          <cell r="U9944">
            <v>0</v>
          </cell>
          <cell r="V9944">
            <v>4.3899999999999997</v>
          </cell>
          <cell r="W9944">
            <v>4.3899999999999997</v>
          </cell>
        </row>
        <row r="9945">
          <cell r="I9945" t="str">
            <v>安江镇秀建村八门果业产业路</v>
          </cell>
          <cell r="J9945" t="str">
            <v>1312F4312810213</v>
          </cell>
          <cell r="K9945" t="str">
            <v>资源产业路</v>
          </cell>
          <cell r="L9945" t="str">
            <v>二类地区</v>
          </cell>
          <cell r="M9945" t="str">
            <v>省级贫困县</v>
          </cell>
          <cell r="N9945" t="str">
            <v>新建</v>
          </cell>
          <cell r="O9945" t="str">
            <v>安江镇秀建村八门果业产业园</v>
          </cell>
          <cell r="R9945" t="str">
            <v>0</v>
          </cell>
          <cell r="S9945" t="str">
            <v>6</v>
          </cell>
          <cell r="T9945" t="str">
            <v>无</v>
          </cell>
          <cell r="U9945">
            <v>0</v>
          </cell>
          <cell r="V9945">
            <v>0.3</v>
          </cell>
          <cell r="W9945">
            <v>0.3</v>
          </cell>
        </row>
        <row r="9946">
          <cell r="I9946" t="str">
            <v>安江镇助溪村冰糖橙产业路</v>
          </cell>
          <cell r="J9946" t="str">
            <v>1312F4312810216</v>
          </cell>
          <cell r="K9946" t="str">
            <v>资源产业路</v>
          </cell>
          <cell r="L9946" t="str">
            <v>二类地区</v>
          </cell>
          <cell r="M9946" t="str">
            <v>省级贫困县</v>
          </cell>
          <cell r="N9946" t="str">
            <v>新建</v>
          </cell>
          <cell r="O9946" t="str">
            <v>安江镇助溪村冰糖橙产业园</v>
          </cell>
          <cell r="R9946" t="str">
            <v>0</v>
          </cell>
          <cell r="S9946" t="str">
            <v>6</v>
          </cell>
          <cell r="T9946" t="str">
            <v>无</v>
          </cell>
          <cell r="U9946">
            <v>0</v>
          </cell>
          <cell r="V9946">
            <v>1.1100000000000001</v>
          </cell>
          <cell r="W9946">
            <v>1.1100000000000001</v>
          </cell>
        </row>
        <row r="9947">
          <cell r="I9947" t="str">
            <v>白溪龙至大盘柑橘产业公路</v>
          </cell>
          <cell r="J9947" t="str">
            <v>1312F4312810197</v>
          </cell>
          <cell r="K9947" t="str">
            <v>资源产业路</v>
          </cell>
          <cell r="L9947" t="str">
            <v>二类地区</v>
          </cell>
          <cell r="M9947" t="str">
            <v>省级贫困县</v>
          </cell>
          <cell r="N9947" t="str">
            <v>新建</v>
          </cell>
          <cell r="O9947" t="str">
            <v>白溪龙至大盘柑橘产业园</v>
          </cell>
          <cell r="R9947" t="str">
            <v>3.5</v>
          </cell>
          <cell r="S9947" t="str">
            <v>6</v>
          </cell>
          <cell r="T9947" t="str">
            <v>无</v>
          </cell>
          <cell r="U9947">
            <v>0</v>
          </cell>
          <cell r="V9947">
            <v>1.3</v>
          </cell>
          <cell r="W9947">
            <v>1.3</v>
          </cell>
        </row>
        <row r="9948">
          <cell r="I9948" t="str">
            <v>叉杠线 CF11杨梅、柑橘产业路</v>
          </cell>
          <cell r="J9948" t="str">
            <v>1312F4312810221</v>
          </cell>
          <cell r="K9948" t="str">
            <v>资源产业路</v>
          </cell>
          <cell r="L9948" t="str">
            <v>二类地区</v>
          </cell>
          <cell r="M9948" t="str">
            <v>省级贫困县</v>
          </cell>
          <cell r="N9948" t="str">
            <v>升级改造（提质改造）</v>
          </cell>
          <cell r="O9948" t="str">
            <v>叉杠线 CF11杨梅、柑橘产业园</v>
          </cell>
          <cell r="R9948" t="str">
            <v>3.5</v>
          </cell>
          <cell r="S9948" t="str">
            <v>6</v>
          </cell>
          <cell r="T9948" t="str">
            <v>CF11431281</v>
          </cell>
          <cell r="U9948">
            <v>0</v>
          </cell>
          <cell r="V9948">
            <v>13.083</v>
          </cell>
          <cell r="W9948">
            <v>13.083</v>
          </cell>
        </row>
        <row r="9949">
          <cell r="I9949" t="str">
            <v>茶溪五六组柑橘产业路</v>
          </cell>
          <cell r="J9949" t="str">
            <v>1312F4312810207</v>
          </cell>
          <cell r="K9949" t="str">
            <v>资源产业路</v>
          </cell>
          <cell r="L9949" t="str">
            <v>二类地区</v>
          </cell>
          <cell r="M9949" t="str">
            <v>省级贫困县</v>
          </cell>
          <cell r="N9949" t="str">
            <v>新建</v>
          </cell>
          <cell r="O9949" t="str">
            <v>茶溪五六组柑橘产业园</v>
          </cell>
          <cell r="R9949" t="str">
            <v>0</v>
          </cell>
          <cell r="S9949" t="str">
            <v>6</v>
          </cell>
          <cell r="T9949" t="str">
            <v>无</v>
          </cell>
          <cell r="U9949">
            <v>0</v>
          </cell>
          <cell r="V9949">
            <v>1.034</v>
          </cell>
          <cell r="W9949">
            <v>1.034</v>
          </cell>
        </row>
        <row r="9950">
          <cell r="I9950" t="str">
            <v>岔头乡陶家村黄桃，核桃，板栗资源产业路</v>
          </cell>
          <cell r="J9950" t="str">
            <v>1312F4312810199</v>
          </cell>
          <cell r="K9950" t="str">
            <v>资源产业路</v>
          </cell>
          <cell r="L9950" t="str">
            <v>二类地区</v>
          </cell>
          <cell r="M9950" t="str">
            <v>省级贫困县</v>
          </cell>
          <cell r="N9950" t="str">
            <v>新建</v>
          </cell>
          <cell r="O9950" t="str">
            <v>岔头乡陶家村黄桃，核桃，板栗资源产业园</v>
          </cell>
          <cell r="R9950" t="str">
            <v>0</v>
          </cell>
          <cell r="S9950" t="str">
            <v>6</v>
          </cell>
          <cell r="T9950" t="str">
            <v>无</v>
          </cell>
          <cell r="U9950">
            <v>0</v>
          </cell>
          <cell r="V9950">
            <v>4.05</v>
          </cell>
          <cell r="W9950">
            <v>4.05</v>
          </cell>
        </row>
        <row r="9951">
          <cell r="I9951" t="str">
            <v>大崇赤溪村梨子界香柚、中药材产业路</v>
          </cell>
          <cell r="J9951" t="str">
            <v>1312F4312810226</v>
          </cell>
          <cell r="K9951" t="str">
            <v>资源产业路</v>
          </cell>
          <cell r="L9951" t="str">
            <v>二类地区</v>
          </cell>
          <cell r="M9951" t="str">
            <v>省级贫困县</v>
          </cell>
          <cell r="N9951" t="str">
            <v>升级改造（提质改造）</v>
          </cell>
          <cell r="O9951" t="str">
            <v>大崇赤溪村梨子界香柚、中药材产业园</v>
          </cell>
          <cell r="R9951" t="str">
            <v>3.5</v>
          </cell>
          <cell r="S9951" t="str">
            <v>6(4.5)</v>
          </cell>
          <cell r="T9951" t="str">
            <v>无</v>
          </cell>
          <cell r="U9951">
            <v>0</v>
          </cell>
          <cell r="V9951">
            <v>4.5</v>
          </cell>
          <cell r="W9951">
            <v>4.5</v>
          </cell>
        </row>
        <row r="9952">
          <cell r="I9952" t="str">
            <v>大崇乡赤溪村九组园艺场产业路</v>
          </cell>
          <cell r="J9952" t="str">
            <v>1312F4312810220</v>
          </cell>
          <cell r="K9952" t="str">
            <v>资源产业路</v>
          </cell>
          <cell r="L9952" t="str">
            <v>二类地区</v>
          </cell>
          <cell r="M9952" t="str">
            <v>省级贫困县</v>
          </cell>
          <cell r="N9952" t="str">
            <v>新建</v>
          </cell>
          <cell r="O9952" t="str">
            <v>大崇乡赤溪村九组园艺场产业园</v>
          </cell>
          <cell r="R9952" t="str">
            <v>0</v>
          </cell>
          <cell r="S9952" t="str">
            <v>6</v>
          </cell>
          <cell r="T9952" t="str">
            <v>无</v>
          </cell>
          <cell r="U9952">
            <v>0</v>
          </cell>
          <cell r="V9952">
            <v>0.45</v>
          </cell>
          <cell r="W9952">
            <v>0.45</v>
          </cell>
        </row>
        <row r="9953">
          <cell r="I9953" t="str">
            <v>大崇乡赤溪村乔顶山园艺场产业路</v>
          </cell>
          <cell r="J9953" t="str">
            <v>1312F4312810217</v>
          </cell>
          <cell r="K9953" t="str">
            <v>资源产业路</v>
          </cell>
          <cell r="L9953" t="str">
            <v>二类地区</v>
          </cell>
          <cell r="M9953" t="str">
            <v>省级贫困县</v>
          </cell>
          <cell r="N9953" t="str">
            <v>新建</v>
          </cell>
          <cell r="O9953" t="str">
            <v>大崇乡赤溪村乔顶山园艺场产业园</v>
          </cell>
          <cell r="R9953" t="str">
            <v>0</v>
          </cell>
          <cell r="S9953" t="str">
            <v>6</v>
          </cell>
          <cell r="T9953" t="str">
            <v>无</v>
          </cell>
          <cell r="U9953">
            <v>0</v>
          </cell>
          <cell r="V9953">
            <v>1.26</v>
          </cell>
          <cell r="W9953">
            <v>1.26</v>
          </cell>
        </row>
        <row r="9954">
          <cell r="I9954" t="str">
            <v>大崇乡兰家村枫树冲园艺场产业路</v>
          </cell>
          <cell r="J9954" t="str">
            <v>1312F4312810211</v>
          </cell>
          <cell r="K9954" t="str">
            <v>资源产业路</v>
          </cell>
          <cell r="L9954" t="str">
            <v>二类地区</v>
          </cell>
          <cell r="M9954" t="str">
            <v>省级贫困县</v>
          </cell>
          <cell r="N9954" t="str">
            <v>路面改善</v>
          </cell>
          <cell r="O9954" t="str">
            <v>大崇乡兰家村柚子基地</v>
          </cell>
          <cell r="R9954" t="str">
            <v>0</v>
          </cell>
          <cell r="S9954" t="str">
            <v>6</v>
          </cell>
          <cell r="T9954" t="str">
            <v>无</v>
          </cell>
          <cell r="U9954">
            <v>0</v>
          </cell>
          <cell r="V9954">
            <v>0.62</v>
          </cell>
          <cell r="W9954">
            <v>0.62</v>
          </cell>
        </row>
        <row r="9955">
          <cell r="I9955" t="str">
            <v>分沙线 C026楠木产业公路</v>
          </cell>
          <cell r="J9955" t="str">
            <v>1312F4312810225</v>
          </cell>
          <cell r="K9955" t="str">
            <v>资源产业路</v>
          </cell>
          <cell r="L9955" t="str">
            <v>二类地区</v>
          </cell>
          <cell r="M9955" t="str">
            <v>省级贫困县</v>
          </cell>
          <cell r="N9955" t="str">
            <v>升级改造（提质改造）</v>
          </cell>
          <cell r="O9955" t="str">
            <v>分沙线C026楠木产业园</v>
          </cell>
          <cell r="R9955" t="str">
            <v>3.5</v>
          </cell>
          <cell r="S9955" t="str">
            <v>6(5)</v>
          </cell>
          <cell r="T9955" t="str">
            <v>C026431281</v>
          </cell>
          <cell r="U9955">
            <v>0</v>
          </cell>
          <cell r="V9955">
            <v>3.851</v>
          </cell>
          <cell r="W9955">
            <v>3.851</v>
          </cell>
        </row>
        <row r="9956">
          <cell r="I9956" t="str">
            <v>谷溪冲-放养田C161杨梅产业路</v>
          </cell>
          <cell r="J9956" t="str">
            <v>1312F4312810159</v>
          </cell>
          <cell r="K9956" t="str">
            <v>资源产业路</v>
          </cell>
          <cell r="L9956" t="str">
            <v>二类地区</v>
          </cell>
          <cell r="M9956" t="str">
            <v>省级贫困县</v>
          </cell>
          <cell r="N9956" t="str">
            <v>升级改造（提质改造）</v>
          </cell>
          <cell r="O9956" t="str">
            <v>谷溪冲-放养田C161杨梅产业园</v>
          </cell>
          <cell r="R9956" t="str">
            <v>3.5</v>
          </cell>
          <cell r="S9956" t="str">
            <v>6</v>
          </cell>
          <cell r="T9956" t="str">
            <v>C161431281</v>
          </cell>
          <cell r="U9956">
            <v>0</v>
          </cell>
          <cell r="V9956">
            <v>3.778</v>
          </cell>
          <cell r="W9956">
            <v>3.778</v>
          </cell>
        </row>
        <row r="9957">
          <cell r="I9957" t="str">
            <v>洪江市绿能农业发展有限公司丑柑春见产业公路</v>
          </cell>
          <cell r="J9957" t="str">
            <v>1312F4312810152</v>
          </cell>
          <cell r="K9957" t="str">
            <v>资源产业路</v>
          </cell>
          <cell r="L9957" t="str">
            <v>二类地区</v>
          </cell>
          <cell r="M9957" t="str">
            <v>省级贫困县</v>
          </cell>
          <cell r="N9957" t="str">
            <v>新建</v>
          </cell>
          <cell r="O9957" t="str">
            <v>洪江市绿能农业发展有限公司丑柑春见特色产业园</v>
          </cell>
          <cell r="R9957" t="str">
            <v>0</v>
          </cell>
          <cell r="S9957" t="str">
            <v>6</v>
          </cell>
          <cell r="T9957" t="str">
            <v>无</v>
          </cell>
          <cell r="U9957">
            <v>0</v>
          </cell>
          <cell r="V9957">
            <v>3.35</v>
          </cell>
          <cell r="W9957">
            <v>3.35</v>
          </cell>
        </row>
        <row r="9958">
          <cell r="I9958" t="str">
            <v>洪江市仁亿家庭农场产业路</v>
          </cell>
          <cell r="J9958" t="str">
            <v>1312F4312810015</v>
          </cell>
          <cell r="K9958" t="str">
            <v>资源产业路</v>
          </cell>
          <cell r="L9958" t="str">
            <v>二类地区</v>
          </cell>
          <cell r="M9958" t="str">
            <v>省级贫困县</v>
          </cell>
          <cell r="N9958" t="str">
            <v>新建</v>
          </cell>
          <cell r="O9958" t="str">
            <v>洪江市仁亿家庭农场产业园</v>
          </cell>
          <cell r="R9958" t="str">
            <v>0</v>
          </cell>
          <cell r="S9958" t="str">
            <v>6</v>
          </cell>
          <cell r="T9958" t="str">
            <v>无</v>
          </cell>
          <cell r="U9958">
            <v>0</v>
          </cell>
          <cell r="V9958">
            <v>1.08</v>
          </cell>
          <cell r="W9958">
            <v>1.08</v>
          </cell>
        </row>
        <row r="9959">
          <cell r="I9959" t="str">
            <v>洪江市远望道地中药材产业路</v>
          </cell>
          <cell r="J9959" t="str">
            <v>1312F4312810011</v>
          </cell>
          <cell r="K9959" t="str">
            <v>资源产业路</v>
          </cell>
          <cell r="L9959" t="str">
            <v>二类地区</v>
          </cell>
          <cell r="M9959" t="str">
            <v>省级贫困县</v>
          </cell>
          <cell r="N9959" t="str">
            <v>新建</v>
          </cell>
          <cell r="O9959" t="str">
            <v>洪江市远望道地中药材专业合作社产业园</v>
          </cell>
          <cell r="R9959" t="str">
            <v>0</v>
          </cell>
          <cell r="S9959" t="str">
            <v>6</v>
          </cell>
          <cell r="T9959" t="str">
            <v>无</v>
          </cell>
          <cell r="U9959">
            <v>0</v>
          </cell>
          <cell r="V9959">
            <v>1.83</v>
          </cell>
          <cell r="W9959">
            <v>1.83</v>
          </cell>
        </row>
        <row r="9960">
          <cell r="I9960" t="str">
            <v>洪江市忠心村土地坳至高庄楠竹林木产业路</v>
          </cell>
          <cell r="J9960" t="str">
            <v>1312F4312810227</v>
          </cell>
          <cell r="K9960" t="str">
            <v>资源产业路</v>
          </cell>
          <cell r="L9960" t="str">
            <v>二类地区</v>
          </cell>
          <cell r="M9960" t="str">
            <v>省级贫困县</v>
          </cell>
          <cell r="N9960" t="str">
            <v>新建</v>
          </cell>
          <cell r="O9960" t="str">
            <v>沙湾乡忠心村楠竹林木产业园</v>
          </cell>
          <cell r="R9960" t="str">
            <v>3</v>
          </cell>
          <cell r="S9960" t="str">
            <v>6(4.5)</v>
          </cell>
          <cell r="T9960" t="str">
            <v>无</v>
          </cell>
          <cell r="U9960">
            <v>0</v>
          </cell>
          <cell r="V9960">
            <v>4.45</v>
          </cell>
          <cell r="W9960">
            <v>4.45</v>
          </cell>
        </row>
        <row r="9961">
          <cell r="I9961" t="str">
            <v>架枧田至甩家田水稻产业公路</v>
          </cell>
          <cell r="J9961" t="str">
            <v>1312F4312810194</v>
          </cell>
          <cell r="K9961" t="str">
            <v>资源产业路</v>
          </cell>
          <cell r="L9961" t="str">
            <v>二类地区</v>
          </cell>
          <cell r="M9961" t="str">
            <v>省级贫困县</v>
          </cell>
          <cell r="N9961" t="str">
            <v>新建</v>
          </cell>
          <cell r="O9961" t="str">
            <v>架枧田至甩家田水稻产业公园</v>
          </cell>
          <cell r="R9961" t="str">
            <v>4.5</v>
          </cell>
          <cell r="S9961" t="str">
            <v>6</v>
          </cell>
          <cell r="T9961" t="str">
            <v>无</v>
          </cell>
          <cell r="U9961">
            <v>0</v>
          </cell>
          <cell r="V9961">
            <v>2.9</v>
          </cell>
          <cell r="W9961">
            <v>2.9</v>
          </cell>
        </row>
        <row r="9962">
          <cell r="I9962" t="str">
            <v>绿美健生态果园产业路</v>
          </cell>
          <cell r="J9962" t="str">
            <v>1312F4312810016</v>
          </cell>
          <cell r="K9962" t="str">
            <v>资源产业路</v>
          </cell>
          <cell r="L9962" t="str">
            <v>二类地区</v>
          </cell>
          <cell r="M9962" t="str">
            <v>省级贫困县</v>
          </cell>
          <cell r="N9962" t="str">
            <v>新建</v>
          </cell>
          <cell r="O9962" t="str">
            <v>绿美健生态果园</v>
          </cell>
          <cell r="R9962" t="str">
            <v>0</v>
          </cell>
          <cell r="S9962" t="str">
            <v>6</v>
          </cell>
          <cell r="T9962" t="str">
            <v>无</v>
          </cell>
          <cell r="U9962">
            <v>0</v>
          </cell>
          <cell r="V9962">
            <v>3</v>
          </cell>
          <cell r="W9962">
            <v>3</v>
          </cell>
        </row>
        <row r="9963">
          <cell r="I9963" t="str">
            <v>黔城板桥水源茶树产业路</v>
          </cell>
          <cell r="J9963" t="str">
            <v>1312F4312810204</v>
          </cell>
          <cell r="K9963" t="str">
            <v>资源产业路</v>
          </cell>
          <cell r="L9963" t="str">
            <v>二类地区</v>
          </cell>
          <cell r="M9963" t="str">
            <v>省级贫困县</v>
          </cell>
          <cell r="N9963" t="str">
            <v>新建</v>
          </cell>
          <cell r="O9963" t="str">
            <v>黔城板桥水源茶树产业园</v>
          </cell>
          <cell r="R9963" t="str">
            <v>0</v>
          </cell>
          <cell r="S9963" t="str">
            <v>6</v>
          </cell>
          <cell r="T9963" t="str">
            <v>无</v>
          </cell>
          <cell r="U9963">
            <v>0</v>
          </cell>
          <cell r="V9963">
            <v>0.75</v>
          </cell>
          <cell r="W9963">
            <v>0.75</v>
          </cell>
        </row>
        <row r="9964">
          <cell r="I9964" t="str">
            <v>黔城茶溪一二组柑橘产业路</v>
          </cell>
          <cell r="J9964" t="str">
            <v>1312F4312810206</v>
          </cell>
          <cell r="K9964" t="str">
            <v>资源产业路</v>
          </cell>
          <cell r="L9964" t="str">
            <v>二类地区</v>
          </cell>
          <cell r="M9964" t="str">
            <v>省级贫困县</v>
          </cell>
          <cell r="N9964" t="str">
            <v>升级改造（提质改造）</v>
          </cell>
          <cell r="O9964" t="str">
            <v>黔城茶溪一二组柑橘产业园</v>
          </cell>
          <cell r="R9964" t="str">
            <v>3.5</v>
          </cell>
          <cell r="S9964" t="str">
            <v>6</v>
          </cell>
          <cell r="T9964" t="str">
            <v>无</v>
          </cell>
          <cell r="U9964">
            <v>0</v>
          </cell>
          <cell r="V9964">
            <v>2.516</v>
          </cell>
          <cell r="W9964">
            <v>2.516</v>
          </cell>
        </row>
        <row r="9965">
          <cell r="I9965" t="str">
            <v>黔城桃源六组黄桃产业路</v>
          </cell>
          <cell r="J9965" t="str">
            <v>1312F4312810203</v>
          </cell>
          <cell r="K9965" t="str">
            <v>资源产业路</v>
          </cell>
          <cell r="L9965" t="str">
            <v>二类地区</v>
          </cell>
          <cell r="M9965" t="str">
            <v>省级贫困县</v>
          </cell>
          <cell r="N9965" t="str">
            <v>新建</v>
          </cell>
          <cell r="O9965" t="str">
            <v>黔城桃源六组黄桃产业园</v>
          </cell>
          <cell r="R9965" t="str">
            <v>0</v>
          </cell>
          <cell r="S9965" t="str">
            <v>6</v>
          </cell>
          <cell r="T9965" t="str">
            <v>无</v>
          </cell>
          <cell r="U9965">
            <v>0</v>
          </cell>
          <cell r="V9965">
            <v>2.65</v>
          </cell>
          <cell r="W9965">
            <v>2.65</v>
          </cell>
        </row>
        <row r="9966">
          <cell r="I9966" t="str">
            <v>黔城桃源十三组黄桃产业路</v>
          </cell>
          <cell r="J9966" t="str">
            <v>1312F4312810202</v>
          </cell>
          <cell r="K9966" t="str">
            <v>资源产业路</v>
          </cell>
          <cell r="L9966" t="str">
            <v>二类地区</v>
          </cell>
          <cell r="M9966" t="str">
            <v>省级贫困县</v>
          </cell>
          <cell r="N9966" t="str">
            <v>新建</v>
          </cell>
          <cell r="O9966" t="str">
            <v>黔城桃源十三组黄桃产业园</v>
          </cell>
          <cell r="R9966" t="str">
            <v>0</v>
          </cell>
          <cell r="S9966" t="str">
            <v>6</v>
          </cell>
          <cell r="T9966" t="str">
            <v>无</v>
          </cell>
          <cell r="U9966">
            <v>0</v>
          </cell>
          <cell r="V9966">
            <v>0.85199999999999998</v>
          </cell>
          <cell r="W9966">
            <v>0.85199999999999998</v>
          </cell>
        </row>
        <row r="9967">
          <cell r="I9967" t="str">
            <v>黔城镇干溪坪杨梅产业路</v>
          </cell>
          <cell r="J9967" t="str">
            <v>1312F4312810205</v>
          </cell>
          <cell r="K9967" t="str">
            <v>资源产业路</v>
          </cell>
          <cell r="L9967" t="str">
            <v>二类地区</v>
          </cell>
          <cell r="M9967" t="str">
            <v>省级贫困县</v>
          </cell>
          <cell r="N9967" t="str">
            <v>新建</v>
          </cell>
          <cell r="O9967" t="str">
            <v>黔城干溪坪杨梅产业园</v>
          </cell>
          <cell r="R9967" t="str">
            <v>0</v>
          </cell>
          <cell r="S9967" t="str">
            <v>6</v>
          </cell>
          <cell r="T9967" t="str">
            <v>无</v>
          </cell>
          <cell r="U9967">
            <v>0</v>
          </cell>
          <cell r="V9967">
            <v>0.6</v>
          </cell>
          <cell r="W9967">
            <v>0.6</v>
          </cell>
        </row>
        <row r="9968">
          <cell r="I9968" t="str">
            <v>黔城镇高桥村葡萄产业路</v>
          </cell>
          <cell r="J9968" t="str">
            <v>1312F4312810019</v>
          </cell>
          <cell r="K9968" t="str">
            <v>资源产业路</v>
          </cell>
          <cell r="L9968" t="str">
            <v>二类地区</v>
          </cell>
          <cell r="M9968" t="str">
            <v>省级贫困县</v>
          </cell>
          <cell r="N9968" t="str">
            <v>新建</v>
          </cell>
          <cell r="O9968" t="str">
            <v>黔城镇高山葡萄产业园</v>
          </cell>
          <cell r="R9968" t="str">
            <v>0</v>
          </cell>
          <cell r="S9968" t="str">
            <v>6</v>
          </cell>
          <cell r="T9968" t="str">
            <v>无</v>
          </cell>
          <cell r="U9968">
            <v>0</v>
          </cell>
          <cell r="V9968">
            <v>2.3199999999999998</v>
          </cell>
          <cell r="W9968">
            <v>2.3199999999999998</v>
          </cell>
        </row>
        <row r="9969">
          <cell r="I9969" t="str">
            <v>沙湾乡X150柑桔、花卉、蔬菜产业基地道路</v>
          </cell>
          <cell r="J9969" t="str">
            <v>1312F4312810033</v>
          </cell>
          <cell r="K9969" t="str">
            <v>资源产业路</v>
          </cell>
          <cell r="L9969" t="str">
            <v>二类地区</v>
          </cell>
          <cell r="M9969" t="str">
            <v>省级贫困县</v>
          </cell>
          <cell r="N9969" t="str">
            <v>升级改造（提质改造）</v>
          </cell>
          <cell r="O9969" t="str">
            <v>沙湾乡X150柑桔、花卉、蔬菜产业园</v>
          </cell>
          <cell r="R9969" t="str">
            <v>4.5</v>
          </cell>
          <cell r="S9969" t="str">
            <v>6</v>
          </cell>
          <cell r="T9969" t="str">
            <v>X150431281</v>
          </cell>
          <cell r="U9969">
            <v>0</v>
          </cell>
          <cell r="V9969">
            <v>14.212999999999999</v>
          </cell>
          <cell r="W9969">
            <v>14.212999999999999</v>
          </cell>
        </row>
        <row r="9970">
          <cell r="I9970" t="str">
            <v>沙湾乡石修村柑桔、花卉、蔬菜产业路</v>
          </cell>
          <cell r="J9970" t="str">
            <v>1312F4312810024</v>
          </cell>
          <cell r="K9970" t="str">
            <v>资源产业路</v>
          </cell>
          <cell r="L9970" t="str">
            <v>二类地区</v>
          </cell>
          <cell r="M9970" t="str">
            <v>省级贫困县</v>
          </cell>
          <cell r="N9970" t="str">
            <v>升级改造（提质改造）</v>
          </cell>
          <cell r="O9970" t="str">
            <v>洪江市石修村柑橘、花卉、蔬菜产业园</v>
          </cell>
          <cell r="R9970" t="str">
            <v>3.5</v>
          </cell>
          <cell r="S9970" t="str">
            <v>6</v>
          </cell>
          <cell r="T9970" t="str">
            <v>C029431281</v>
          </cell>
          <cell r="U9970">
            <v>0</v>
          </cell>
          <cell r="V9970">
            <v>3.556</v>
          </cell>
          <cell r="W9970">
            <v>3.556</v>
          </cell>
        </row>
        <row r="9971">
          <cell r="I9971" t="str">
            <v>熟坪乡大湾村水稻产业公路</v>
          </cell>
          <cell r="J9971" t="str">
            <v>1312F4312810154</v>
          </cell>
          <cell r="K9971" t="str">
            <v>资源产业路</v>
          </cell>
          <cell r="L9971" t="str">
            <v>二类地区</v>
          </cell>
          <cell r="M9971" t="str">
            <v>省级贫困县</v>
          </cell>
          <cell r="N9971" t="str">
            <v>新建</v>
          </cell>
          <cell r="O9971" t="str">
            <v>熟坪乡大湾村水稻产业园</v>
          </cell>
          <cell r="R9971" t="str">
            <v>0</v>
          </cell>
          <cell r="S9971" t="str">
            <v>6</v>
          </cell>
          <cell r="T9971" t="str">
            <v>无</v>
          </cell>
          <cell r="U9971">
            <v>0</v>
          </cell>
          <cell r="V9971">
            <v>3.45</v>
          </cell>
          <cell r="W9971">
            <v>3.45</v>
          </cell>
        </row>
        <row r="9972">
          <cell r="I9972" t="str">
            <v>熟坪乡花园吴茱萸产业路</v>
          </cell>
          <cell r="J9972" t="str">
            <v>1312F4312810012</v>
          </cell>
          <cell r="K9972" t="str">
            <v>资源产业路</v>
          </cell>
          <cell r="L9972" t="str">
            <v>二类地区</v>
          </cell>
          <cell r="M9972" t="str">
            <v>省级贫困县</v>
          </cell>
          <cell r="N9972" t="str">
            <v>新建</v>
          </cell>
          <cell r="O9972" t="str">
            <v>熟坪乡花园吴茱萸产业园</v>
          </cell>
          <cell r="R9972" t="str">
            <v>0</v>
          </cell>
          <cell r="S9972" t="str">
            <v>6(5)</v>
          </cell>
          <cell r="T9972" t="str">
            <v>无</v>
          </cell>
          <cell r="U9972">
            <v>0</v>
          </cell>
          <cell r="V9972">
            <v>3</v>
          </cell>
          <cell r="W9972">
            <v>3</v>
          </cell>
        </row>
        <row r="9973">
          <cell r="I9973" t="str">
            <v>腾达生态专业合作社产业路</v>
          </cell>
          <cell r="J9973" t="str">
            <v>1312F4312810017</v>
          </cell>
          <cell r="K9973" t="str">
            <v>资源产业路</v>
          </cell>
          <cell r="L9973" t="str">
            <v>二类地区</v>
          </cell>
          <cell r="M9973" t="str">
            <v>省级贫困县</v>
          </cell>
          <cell r="N9973" t="str">
            <v>新建</v>
          </cell>
          <cell r="O9973" t="str">
            <v>洪江市腾达生态专业合作社产业园</v>
          </cell>
          <cell r="R9973" t="str">
            <v>0</v>
          </cell>
          <cell r="S9973" t="str">
            <v>6</v>
          </cell>
          <cell r="T9973" t="str">
            <v>无</v>
          </cell>
          <cell r="U9973">
            <v>0</v>
          </cell>
          <cell r="V9973">
            <v>1.85</v>
          </cell>
          <cell r="W9973">
            <v>1.85</v>
          </cell>
        </row>
        <row r="9974">
          <cell r="I9974" t="str">
            <v>托口镇X169杨梅、桃产业路</v>
          </cell>
          <cell r="J9974" t="str">
            <v>1312F4312810021</v>
          </cell>
          <cell r="K9974" t="str">
            <v>资源产业路</v>
          </cell>
          <cell r="L9974" t="str">
            <v>二类地区</v>
          </cell>
          <cell r="M9974" t="str">
            <v>省级贫困县</v>
          </cell>
          <cell r="N9974" t="str">
            <v>升级改造（提质改造）</v>
          </cell>
          <cell r="O9974" t="str">
            <v>托口镇X169杨梅、桃产业园</v>
          </cell>
          <cell r="R9974" t="str">
            <v>4.5</v>
          </cell>
          <cell r="S9974" t="str">
            <v>6(5)</v>
          </cell>
          <cell r="T9974" t="str">
            <v>X169431281</v>
          </cell>
          <cell r="U9974">
            <v>0</v>
          </cell>
          <cell r="V9974">
            <v>13.423</v>
          </cell>
          <cell r="W9974">
            <v>13.423</v>
          </cell>
        </row>
        <row r="9975">
          <cell r="I9975" t="str">
            <v>下河奄堂至踞同岩蔬菜产业公路</v>
          </cell>
          <cell r="J9975" t="str">
            <v>1312F4312810193</v>
          </cell>
          <cell r="K9975" t="str">
            <v>资源产业路</v>
          </cell>
          <cell r="L9975" t="str">
            <v>二类地区</v>
          </cell>
          <cell r="M9975" t="str">
            <v>省级贫困县</v>
          </cell>
          <cell r="N9975" t="str">
            <v>新建</v>
          </cell>
          <cell r="O9975" t="str">
            <v>下河奄堂至踞同岩蔬菜产业公园</v>
          </cell>
          <cell r="R9975" t="str">
            <v>0</v>
          </cell>
          <cell r="S9975" t="str">
            <v>6</v>
          </cell>
          <cell r="T9975" t="str">
            <v>无</v>
          </cell>
          <cell r="U9975">
            <v>0</v>
          </cell>
          <cell r="V9975">
            <v>1.5</v>
          </cell>
          <cell r="W9975">
            <v>1.5</v>
          </cell>
        </row>
        <row r="9976">
          <cell r="I9976" t="str">
            <v>小江生态植物观光园产业路</v>
          </cell>
          <cell r="J9976" t="str">
            <v>1312F4312810224</v>
          </cell>
          <cell r="K9976" t="str">
            <v>资源产业路</v>
          </cell>
          <cell r="L9976" t="str">
            <v>二类地区</v>
          </cell>
          <cell r="M9976" t="str">
            <v>省级贫困县</v>
          </cell>
          <cell r="N9976" t="str">
            <v>升级改造（提质改造）</v>
          </cell>
          <cell r="O9976" t="str">
            <v>小江生态植物产业园</v>
          </cell>
          <cell r="R9976" t="str">
            <v>3.5</v>
          </cell>
          <cell r="S9976" t="str">
            <v>6(4.5)</v>
          </cell>
          <cell r="T9976" t="str">
            <v>无</v>
          </cell>
          <cell r="U9976">
            <v>0</v>
          </cell>
          <cell r="V9976">
            <v>0.69</v>
          </cell>
          <cell r="W9976">
            <v>0.69</v>
          </cell>
        </row>
        <row r="9977">
          <cell r="I9977" t="str">
            <v>雪峰山神龟中药谷产业路</v>
          </cell>
          <cell r="J9977" t="str">
            <v>1312F4312810013</v>
          </cell>
          <cell r="K9977" t="str">
            <v>资源产业路</v>
          </cell>
          <cell r="L9977" t="str">
            <v>二类地区</v>
          </cell>
          <cell r="M9977" t="str">
            <v>省级贫困县</v>
          </cell>
          <cell r="N9977" t="str">
            <v>新建</v>
          </cell>
          <cell r="O9977" t="str">
            <v>雪峰山神龟中药谷产业园</v>
          </cell>
          <cell r="R9977" t="str">
            <v>3.5</v>
          </cell>
          <cell r="S9977" t="str">
            <v>6(5)</v>
          </cell>
          <cell r="T9977" t="str">
            <v>无</v>
          </cell>
          <cell r="U9977">
            <v>0</v>
          </cell>
          <cell r="V9977">
            <v>7.59</v>
          </cell>
          <cell r="W9977">
            <v>7.59</v>
          </cell>
        </row>
        <row r="9978">
          <cell r="I9978" t="str">
            <v>岩垅乡芦荻坪村柑桔、蓝莓产业园产业道路</v>
          </cell>
          <cell r="J9978" t="str">
            <v>1312F4312810037</v>
          </cell>
          <cell r="K9978" t="str">
            <v>资源产业路</v>
          </cell>
          <cell r="L9978" t="str">
            <v>二类地区</v>
          </cell>
          <cell r="M9978" t="str">
            <v>省级贫困县</v>
          </cell>
          <cell r="N9978" t="str">
            <v>升级改造（提质改造）</v>
          </cell>
          <cell r="O9978" t="str">
            <v>岩垅乡芦荻坪村柑桔、蓝莓产业园</v>
          </cell>
          <cell r="R9978" t="str">
            <v>3.5</v>
          </cell>
          <cell r="S9978" t="str">
            <v>6</v>
          </cell>
          <cell r="T9978" t="str">
            <v>C078431281</v>
          </cell>
          <cell r="U9978">
            <v>0</v>
          </cell>
          <cell r="V9978">
            <v>3.7040000000000002</v>
          </cell>
          <cell r="W9978">
            <v>3.7040000000000002</v>
          </cell>
        </row>
        <row r="9979">
          <cell r="I9979" t="str">
            <v>忠心村梅子湾至旺冲楠竹林木产业路</v>
          </cell>
          <cell r="J9979" t="str">
            <v>1312F4312810228</v>
          </cell>
          <cell r="K9979" t="str">
            <v>资源产业路</v>
          </cell>
          <cell r="L9979" t="str">
            <v>二类地区</v>
          </cell>
          <cell r="M9979" t="str">
            <v>省级贫困县</v>
          </cell>
          <cell r="N9979" t="str">
            <v>新建</v>
          </cell>
          <cell r="O9979" t="str">
            <v>沙湾乡梅子湾楠竹林木产业园</v>
          </cell>
          <cell r="R9979" t="str">
            <v>3</v>
          </cell>
          <cell r="S9979" t="str">
            <v>6(4.5)</v>
          </cell>
          <cell r="T9979" t="str">
            <v>无</v>
          </cell>
          <cell r="U9979">
            <v>0</v>
          </cell>
          <cell r="V9979">
            <v>3.97</v>
          </cell>
          <cell r="W9979">
            <v>3.97</v>
          </cell>
        </row>
        <row r="9980">
          <cell r="I9980" t="str">
            <v>沅河镇十里村CZ33水稻、蔬菜、茶叶产业道路</v>
          </cell>
          <cell r="J9980" t="str">
            <v>1312F4312810042</v>
          </cell>
          <cell r="K9980" t="str">
            <v>资源产业路</v>
          </cell>
          <cell r="L9980" t="str">
            <v>二类地区</v>
          </cell>
          <cell r="M9980" t="str">
            <v>省级贫困县</v>
          </cell>
          <cell r="N9980" t="str">
            <v>升级改造（提质改造）</v>
          </cell>
          <cell r="O9980" t="str">
            <v>沅河镇十里村CZ33水稻、蔬菜、茶叶产业园</v>
          </cell>
          <cell r="R9980" t="str">
            <v>3.5</v>
          </cell>
          <cell r="S9980" t="str">
            <v>6</v>
          </cell>
          <cell r="T9980" t="str">
            <v>CZ33431281</v>
          </cell>
          <cell r="U9980">
            <v>0</v>
          </cell>
          <cell r="V9980">
            <v>5.577</v>
          </cell>
          <cell r="W9980">
            <v>5.577</v>
          </cell>
        </row>
        <row r="9981">
          <cell r="I9981" t="str">
            <v>沅河镇沅城村生姜基地产业路</v>
          </cell>
          <cell r="J9981" t="str">
            <v>1312F4312810198</v>
          </cell>
          <cell r="K9981" t="str">
            <v>资源产业路</v>
          </cell>
          <cell r="L9981" t="str">
            <v>二类地区</v>
          </cell>
          <cell r="M9981" t="str">
            <v>省级贫困县</v>
          </cell>
          <cell r="N9981" t="str">
            <v>新建</v>
          </cell>
          <cell r="O9981" t="str">
            <v>沅河镇沅城村生姜基地</v>
          </cell>
          <cell r="R9981" t="str">
            <v>3.5</v>
          </cell>
          <cell r="S9981" t="str">
            <v>6</v>
          </cell>
          <cell r="T9981" t="str">
            <v>无</v>
          </cell>
          <cell r="U9981">
            <v>0</v>
          </cell>
          <cell r="V9981">
            <v>1.35</v>
          </cell>
          <cell r="W9981">
            <v>1.35</v>
          </cell>
        </row>
        <row r="9982">
          <cell r="I9982" t="str">
            <v>洪江区铁溪生态产业园道路</v>
          </cell>
          <cell r="J9982" t="str">
            <v>1312F4312820001</v>
          </cell>
          <cell r="K9982" t="str">
            <v>资源产业路</v>
          </cell>
          <cell r="L9982" t="str">
            <v>二类地区</v>
          </cell>
          <cell r="M9982" t="str">
            <v>省级贫困县</v>
          </cell>
          <cell r="N9982" t="str">
            <v>升级改造（提质改造）</v>
          </cell>
          <cell r="O9982" t="str">
            <v>洪江区铁溪生态产业园</v>
          </cell>
          <cell r="R9982" t="str">
            <v>3.5</v>
          </cell>
          <cell r="S9982" t="str">
            <v>6</v>
          </cell>
          <cell r="T9982" t="str">
            <v>Y002431281</v>
          </cell>
          <cell r="U9982">
            <v>0</v>
          </cell>
          <cell r="V9982">
            <v>6.2060000000000004</v>
          </cell>
          <cell r="W9982">
            <v>6.2060000000000004</v>
          </cell>
        </row>
        <row r="9983">
          <cell r="I9983" t="str">
            <v>洪江区岩门资源产业路</v>
          </cell>
          <cell r="J9983" t="str">
            <v>131201F4312820001</v>
          </cell>
          <cell r="K9983" t="str">
            <v>资源产业路</v>
          </cell>
          <cell r="L9983" t="str">
            <v>二类地区</v>
          </cell>
          <cell r="M9983" t="str">
            <v>省级贫困县</v>
          </cell>
          <cell r="N9983" t="str">
            <v>新建</v>
          </cell>
          <cell r="O9983" t="str">
            <v>洪江区工业集中区</v>
          </cell>
          <cell r="R9983" t="str">
            <v>3.5</v>
          </cell>
          <cell r="S9983" t="str">
            <v>6</v>
          </cell>
          <cell r="T9983" t="str">
            <v>无</v>
          </cell>
          <cell r="U9983">
            <v>0</v>
          </cell>
          <cell r="V9983">
            <v>6.28</v>
          </cell>
          <cell r="W9983">
            <v>6.28</v>
          </cell>
        </row>
        <row r="9984">
          <cell r="I9984" t="str">
            <v>砖墙脚至丁家连接路</v>
          </cell>
          <cell r="J9984" t="str">
            <v>1327F4312210001</v>
          </cell>
          <cell r="K9984" t="str">
            <v>新村与撤并村便捷连通</v>
          </cell>
          <cell r="L9984" t="str">
            <v>一类地区</v>
          </cell>
          <cell r="M9984" t="str">
            <v>国家贫困县</v>
          </cell>
          <cell r="N9984" t="str">
            <v>新建</v>
          </cell>
          <cell r="O9984" t="str">
            <v>丁家村</v>
          </cell>
          <cell r="P9984" t="str">
            <v>四级公路</v>
          </cell>
          <cell r="R9984" t="str">
            <v>4.5</v>
          </cell>
          <cell r="S9984" t="str">
            <v>4.5</v>
          </cell>
          <cell r="T9984" t="str">
            <v>Y119431221</v>
          </cell>
          <cell r="U9984">
            <v>0</v>
          </cell>
          <cell r="V9984">
            <v>6.2</v>
          </cell>
          <cell r="W9984">
            <v>6.2</v>
          </cell>
        </row>
        <row r="9985">
          <cell r="I9985" t="str">
            <v>辰溪县锦滨镇肖家人至陈家人公路连通工程</v>
          </cell>
          <cell r="J9985" t="str">
            <v>1327F4312230002</v>
          </cell>
          <cell r="K9985" t="str">
            <v>新村与撤并村便捷连通</v>
          </cell>
          <cell r="L9985" t="str">
            <v>一类地区</v>
          </cell>
          <cell r="M9985" t="str">
            <v>国家贫困县</v>
          </cell>
          <cell r="N9985" t="str">
            <v>新建</v>
          </cell>
          <cell r="O9985" t="str">
            <v>紫金山村</v>
          </cell>
          <cell r="P9985" t="str">
            <v>无路</v>
          </cell>
          <cell r="R9985" t="str">
            <v>0</v>
          </cell>
          <cell r="S9985" t="str">
            <v>4.5</v>
          </cell>
          <cell r="T9985" t="str">
            <v>无</v>
          </cell>
          <cell r="U9985">
            <v>0</v>
          </cell>
          <cell r="V9985">
            <v>2.5</v>
          </cell>
          <cell r="W9985">
            <v>2.5</v>
          </cell>
        </row>
        <row r="9986">
          <cell r="I9986" t="str">
            <v>辰溪县谭家场乡大板林至小板林公路连通工程</v>
          </cell>
          <cell r="J9986" t="str">
            <v>1327F4312230001</v>
          </cell>
          <cell r="K9986" t="str">
            <v>新村与撤并村便捷连通</v>
          </cell>
          <cell r="L9986" t="str">
            <v>一类地区</v>
          </cell>
          <cell r="M9986" t="str">
            <v>国家贫困县</v>
          </cell>
          <cell r="N9986" t="str">
            <v>新建</v>
          </cell>
          <cell r="O9986" t="str">
            <v>板林村</v>
          </cell>
          <cell r="P9986" t="str">
            <v>无路</v>
          </cell>
          <cell r="R9986" t="str">
            <v>0</v>
          </cell>
          <cell r="S9986" t="str">
            <v>4.5</v>
          </cell>
          <cell r="T9986" t="str">
            <v>无</v>
          </cell>
          <cell r="U9986">
            <v>0</v>
          </cell>
          <cell r="V9986">
            <v>1.72</v>
          </cell>
          <cell r="W9986">
            <v>1.72</v>
          </cell>
        </row>
        <row r="9987">
          <cell r="I9987" t="str">
            <v>白泥村连接路（一期）</v>
          </cell>
          <cell r="J9987" t="str">
            <v>1327F4312240011</v>
          </cell>
          <cell r="K9987" t="str">
            <v>新村与撤并村便捷连通</v>
          </cell>
          <cell r="L9987" t="str">
            <v>一类地区</v>
          </cell>
          <cell r="M9987" t="str">
            <v>国家贫困县</v>
          </cell>
          <cell r="N9987" t="str">
            <v>升级改造（提质改造）</v>
          </cell>
          <cell r="O9987" t="str">
            <v>白泥村</v>
          </cell>
          <cell r="P9987" t="str">
            <v>四级公路</v>
          </cell>
          <cell r="R9987" t="str">
            <v>3.5</v>
          </cell>
          <cell r="S9987" t="str">
            <v>4.5</v>
          </cell>
          <cell r="T9987" t="str">
            <v>C9d6431224</v>
          </cell>
          <cell r="U9987">
            <v>0</v>
          </cell>
          <cell r="V9987">
            <v>1.2</v>
          </cell>
          <cell r="W9987">
            <v>1.2</v>
          </cell>
        </row>
        <row r="9988">
          <cell r="I9988" t="str">
            <v>白泥村至小垅潭连接路</v>
          </cell>
          <cell r="J9988" t="str">
            <v>1327F4312240012</v>
          </cell>
          <cell r="K9988" t="str">
            <v>新村与撤并村便捷连通</v>
          </cell>
          <cell r="L9988" t="str">
            <v>一类地区</v>
          </cell>
          <cell r="M9988" t="str">
            <v>国家贫困县</v>
          </cell>
          <cell r="N9988" t="str">
            <v>新建</v>
          </cell>
          <cell r="O9988" t="str">
            <v>白泥村</v>
          </cell>
          <cell r="P9988" t="str">
            <v>等外公路</v>
          </cell>
          <cell r="R9988" t="str">
            <v>3.5</v>
          </cell>
          <cell r="S9988" t="str">
            <v>4.5</v>
          </cell>
          <cell r="T9988" t="str">
            <v>无</v>
          </cell>
          <cell r="U9988">
            <v>0</v>
          </cell>
          <cell r="V9988">
            <v>2</v>
          </cell>
          <cell r="W9988">
            <v>2</v>
          </cell>
        </row>
        <row r="9989">
          <cell r="I9989" t="str">
            <v>岔木岭村七组-岔木岭电站连接路</v>
          </cell>
          <cell r="J9989" t="str">
            <v>1327F4312240016</v>
          </cell>
          <cell r="K9989" t="str">
            <v>新村与撤并村便捷连通</v>
          </cell>
          <cell r="L9989" t="str">
            <v>一类地区</v>
          </cell>
          <cell r="M9989" t="str">
            <v>国家贫困县</v>
          </cell>
          <cell r="N9989" t="str">
            <v>升级改造（提质改造）</v>
          </cell>
          <cell r="O9989" t="str">
            <v>前进村</v>
          </cell>
          <cell r="P9989" t="str">
            <v>等外公路</v>
          </cell>
          <cell r="R9989" t="str">
            <v>3</v>
          </cell>
          <cell r="S9989" t="str">
            <v>3.5</v>
          </cell>
          <cell r="T9989" t="str">
            <v>V571431224</v>
          </cell>
          <cell r="U9989">
            <v>0</v>
          </cell>
          <cell r="V9989">
            <v>1.28</v>
          </cell>
          <cell r="W9989">
            <v>1.28</v>
          </cell>
        </row>
        <row r="9990">
          <cell r="I9990" t="str">
            <v>赤泥至向家垴连接路</v>
          </cell>
          <cell r="J9990" t="str">
            <v>1327F4312240002</v>
          </cell>
          <cell r="K9990" t="str">
            <v>新村与撤并村便捷连通</v>
          </cell>
          <cell r="L9990" t="str">
            <v>一类地区</v>
          </cell>
          <cell r="M9990" t="str">
            <v>国家贫困县</v>
          </cell>
          <cell r="N9990" t="str">
            <v>新建</v>
          </cell>
          <cell r="O9990" t="str">
            <v>向家垴村</v>
          </cell>
          <cell r="P9990" t="str">
            <v>四级公路</v>
          </cell>
          <cell r="R9990" t="str">
            <v>3</v>
          </cell>
          <cell r="S9990" t="str">
            <v>3.5</v>
          </cell>
          <cell r="T9990" t="str">
            <v>无</v>
          </cell>
          <cell r="U9990">
            <v>0</v>
          </cell>
          <cell r="V9990">
            <v>2.0979999999999999</v>
          </cell>
          <cell r="W9990">
            <v>2.0979999999999999</v>
          </cell>
        </row>
        <row r="9991">
          <cell r="I9991" t="str">
            <v>村道-2组连接路</v>
          </cell>
          <cell r="J9991" t="str">
            <v>1327F4312240007</v>
          </cell>
          <cell r="K9991" t="str">
            <v>新村与撤并村便捷连通</v>
          </cell>
          <cell r="L9991" t="str">
            <v>一类地区</v>
          </cell>
          <cell r="M9991" t="str">
            <v>国家贫困县</v>
          </cell>
          <cell r="N9991" t="str">
            <v>升级改造（提质改造）</v>
          </cell>
          <cell r="O9991" t="str">
            <v>诏诰垴村</v>
          </cell>
          <cell r="P9991" t="str">
            <v>四级公路</v>
          </cell>
          <cell r="R9991" t="str">
            <v>3</v>
          </cell>
          <cell r="S9991" t="str">
            <v>3.5</v>
          </cell>
          <cell r="T9991" t="str">
            <v>VU39431224</v>
          </cell>
          <cell r="U9991">
            <v>0</v>
          </cell>
          <cell r="V9991">
            <v>3.2</v>
          </cell>
          <cell r="W9991">
            <v>3.2</v>
          </cell>
        </row>
        <row r="9992">
          <cell r="I9992" t="str">
            <v>村道-3组连接路（一期）</v>
          </cell>
          <cell r="J9992" t="str">
            <v>1327F4312240009</v>
          </cell>
          <cell r="K9992" t="str">
            <v>新村与撤并村便捷连通</v>
          </cell>
          <cell r="L9992" t="str">
            <v>一类地区</v>
          </cell>
          <cell r="M9992" t="str">
            <v>国家贫困县</v>
          </cell>
          <cell r="N9992" t="str">
            <v>升级改造（提质改造）</v>
          </cell>
          <cell r="O9992" t="str">
            <v>诏诰垴村</v>
          </cell>
          <cell r="P9992" t="str">
            <v>等外公路</v>
          </cell>
          <cell r="R9992" t="str">
            <v>3</v>
          </cell>
          <cell r="S9992" t="str">
            <v>3.5</v>
          </cell>
          <cell r="T9992" t="str">
            <v>VU54431224</v>
          </cell>
          <cell r="U9992">
            <v>0</v>
          </cell>
          <cell r="V9992">
            <v>1.79</v>
          </cell>
          <cell r="W9992">
            <v>1.79</v>
          </cell>
        </row>
        <row r="9993">
          <cell r="I9993" t="str">
            <v>村道-横板桥连接路</v>
          </cell>
          <cell r="J9993" t="str">
            <v>1327F4312240030</v>
          </cell>
          <cell r="K9993" t="str">
            <v>新村与撤并村便捷连通</v>
          </cell>
          <cell r="L9993" t="str">
            <v>一类地区</v>
          </cell>
          <cell r="M9993" t="str">
            <v>国家贫困县</v>
          </cell>
          <cell r="N9993" t="str">
            <v>升级改造（提质改造）</v>
          </cell>
          <cell r="O9993" t="str">
            <v>虎岗村</v>
          </cell>
          <cell r="P9993" t="str">
            <v>等外公路</v>
          </cell>
          <cell r="R9993" t="str">
            <v>3</v>
          </cell>
          <cell r="S9993" t="str">
            <v>3.5</v>
          </cell>
          <cell r="T9993" t="str">
            <v>C2Y3431224</v>
          </cell>
          <cell r="U9993">
            <v>0</v>
          </cell>
          <cell r="V9993">
            <v>1.954</v>
          </cell>
          <cell r="W9993">
            <v>1.954</v>
          </cell>
        </row>
        <row r="9994">
          <cell r="I9994" t="str">
            <v>电站至廖家连接路</v>
          </cell>
          <cell r="J9994" t="str">
            <v>1327F4312240019</v>
          </cell>
          <cell r="K9994" t="str">
            <v>新村与撤并村便捷连通</v>
          </cell>
          <cell r="L9994" t="str">
            <v>一类地区</v>
          </cell>
          <cell r="M9994" t="str">
            <v>国家贫困县</v>
          </cell>
          <cell r="N9994" t="str">
            <v>升级改造（提质改造）</v>
          </cell>
          <cell r="O9994" t="str">
            <v>立新村</v>
          </cell>
          <cell r="P9994" t="str">
            <v>等外公路</v>
          </cell>
          <cell r="R9994" t="str">
            <v>3</v>
          </cell>
          <cell r="S9994" t="str">
            <v>3.5</v>
          </cell>
          <cell r="T9994" t="str">
            <v>无</v>
          </cell>
          <cell r="U9994">
            <v>0</v>
          </cell>
          <cell r="V9994">
            <v>0.8</v>
          </cell>
          <cell r="W9994">
            <v>0.8</v>
          </cell>
        </row>
        <row r="9995">
          <cell r="I9995" t="str">
            <v>荷包湾至火炉溪连接路</v>
          </cell>
          <cell r="J9995" t="str">
            <v>1327F4312240034</v>
          </cell>
          <cell r="K9995" t="str">
            <v>新村与撤并村便捷连通</v>
          </cell>
          <cell r="L9995" t="str">
            <v>一类地区</v>
          </cell>
          <cell r="M9995" t="str">
            <v>国家贫困县</v>
          </cell>
          <cell r="N9995" t="str">
            <v>升级改造（提质改造）</v>
          </cell>
          <cell r="O9995" t="str">
            <v>火炉溪村</v>
          </cell>
          <cell r="P9995" t="str">
            <v>等外公路</v>
          </cell>
          <cell r="R9995" t="str">
            <v>3.5</v>
          </cell>
          <cell r="S9995" t="str">
            <v>4.5</v>
          </cell>
          <cell r="T9995" t="str">
            <v>Z90A431224</v>
          </cell>
          <cell r="U9995">
            <v>0</v>
          </cell>
          <cell r="V9995">
            <v>1.2</v>
          </cell>
          <cell r="W9995">
            <v>1.2</v>
          </cell>
        </row>
        <row r="9996">
          <cell r="I9996" t="str">
            <v>胡塘至十四组连接路</v>
          </cell>
          <cell r="J9996" t="str">
            <v>1327F4312240035</v>
          </cell>
          <cell r="K9996" t="str">
            <v>新村与撤并村便捷连通</v>
          </cell>
          <cell r="L9996" t="str">
            <v>一类地区</v>
          </cell>
          <cell r="M9996" t="str">
            <v>国家贫困县</v>
          </cell>
          <cell r="N9996" t="str">
            <v>新建</v>
          </cell>
          <cell r="O9996" t="str">
            <v>瓦庄村</v>
          </cell>
          <cell r="P9996" t="str">
            <v>等外公路</v>
          </cell>
          <cell r="R9996" t="str">
            <v>3.5</v>
          </cell>
          <cell r="S9996" t="str">
            <v>4.5</v>
          </cell>
          <cell r="T9996" t="str">
            <v>无</v>
          </cell>
          <cell r="U9996">
            <v>0</v>
          </cell>
          <cell r="V9996">
            <v>1.944</v>
          </cell>
          <cell r="W9996">
            <v>1.944</v>
          </cell>
        </row>
        <row r="9997">
          <cell r="I9997" t="str">
            <v>黄土坎-云雾山庄连接路</v>
          </cell>
          <cell r="J9997" t="str">
            <v>1327F4312240037</v>
          </cell>
          <cell r="K9997" t="str">
            <v>新村与撤并村便捷连通</v>
          </cell>
          <cell r="L9997" t="str">
            <v>一类地区</v>
          </cell>
          <cell r="M9997" t="str">
            <v>国家贫困县</v>
          </cell>
          <cell r="N9997" t="str">
            <v>新建</v>
          </cell>
          <cell r="O9997" t="str">
            <v>烂泥湾村</v>
          </cell>
          <cell r="P9997" t="str">
            <v>等外公路</v>
          </cell>
          <cell r="R9997" t="str">
            <v>3</v>
          </cell>
          <cell r="S9997" t="str">
            <v>4.5</v>
          </cell>
          <cell r="T9997" t="str">
            <v>Z44B431224</v>
          </cell>
          <cell r="U9997">
            <v>2</v>
          </cell>
          <cell r="V9997">
            <v>8.3529999999999998</v>
          </cell>
          <cell r="W9997">
            <v>6.3529999999999998</v>
          </cell>
        </row>
        <row r="9998">
          <cell r="I9998" t="str">
            <v>回春村十组-回春村七组连接路</v>
          </cell>
          <cell r="J9998" t="str">
            <v>1327F4312240027</v>
          </cell>
          <cell r="K9998" t="str">
            <v>新村与撤并村便捷连通</v>
          </cell>
          <cell r="L9998" t="str">
            <v>一类地区</v>
          </cell>
          <cell r="M9998" t="str">
            <v>国家贫困县</v>
          </cell>
          <cell r="N9998" t="str">
            <v>升级改造（提质改造）</v>
          </cell>
          <cell r="O9998" t="str">
            <v>回春村</v>
          </cell>
          <cell r="P9998" t="str">
            <v>等外公路</v>
          </cell>
          <cell r="R9998" t="str">
            <v>3</v>
          </cell>
          <cell r="S9998" t="str">
            <v>3.5</v>
          </cell>
          <cell r="T9998" t="str">
            <v>C90m431224</v>
          </cell>
          <cell r="U9998">
            <v>0</v>
          </cell>
          <cell r="V9998">
            <v>5.1589999999999998</v>
          </cell>
          <cell r="W9998">
            <v>5.1589999999999998</v>
          </cell>
        </row>
        <row r="9999">
          <cell r="I9999" t="str">
            <v>吉祥村村部-吉祥村三组连接路</v>
          </cell>
          <cell r="J9999" t="str">
            <v>1327F4312240008</v>
          </cell>
          <cell r="K9999" t="str">
            <v>新村与撤并村便捷连通</v>
          </cell>
          <cell r="L9999" t="str">
            <v>一类地区</v>
          </cell>
          <cell r="M9999" t="str">
            <v>国家贫困县</v>
          </cell>
          <cell r="N9999" t="str">
            <v>升级改造（提质改造）</v>
          </cell>
          <cell r="O9999" t="str">
            <v>瓦庄村</v>
          </cell>
          <cell r="P9999" t="str">
            <v>等外公路</v>
          </cell>
          <cell r="R9999" t="str">
            <v>3</v>
          </cell>
          <cell r="S9999" t="str">
            <v>3.5</v>
          </cell>
          <cell r="T9999" t="str">
            <v>V512431224</v>
          </cell>
          <cell r="U9999">
            <v>0</v>
          </cell>
          <cell r="V9999">
            <v>1.365</v>
          </cell>
          <cell r="W9999">
            <v>1.365</v>
          </cell>
        </row>
        <row r="10000">
          <cell r="I10000" t="str">
            <v>金家湾至怀婆坳连接路</v>
          </cell>
          <cell r="J10000" t="str">
            <v>1327F4312240036</v>
          </cell>
          <cell r="K10000" t="str">
            <v>新村与撤并村便捷连通</v>
          </cell>
          <cell r="L10000" t="str">
            <v>一类地区</v>
          </cell>
          <cell r="M10000" t="str">
            <v>国家贫困县</v>
          </cell>
          <cell r="N10000" t="str">
            <v>新建</v>
          </cell>
          <cell r="O10000" t="str">
            <v>火炉溪村</v>
          </cell>
          <cell r="P10000" t="str">
            <v>四级公路</v>
          </cell>
          <cell r="R10000" t="str">
            <v>3.5</v>
          </cell>
          <cell r="S10000" t="str">
            <v>4.5</v>
          </cell>
          <cell r="T10000" t="str">
            <v>无</v>
          </cell>
          <cell r="U10000">
            <v>0</v>
          </cell>
          <cell r="V10000">
            <v>2.92</v>
          </cell>
          <cell r="W10000">
            <v>2.92</v>
          </cell>
        </row>
        <row r="10001">
          <cell r="I10001" t="str">
            <v>荆峰村一组-荆峰村江西界连接路</v>
          </cell>
          <cell r="J10001" t="str">
            <v>1327F4312240029</v>
          </cell>
          <cell r="K10001" t="str">
            <v>新村与撤并村便捷连通</v>
          </cell>
          <cell r="L10001" t="str">
            <v>一类地区</v>
          </cell>
          <cell r="M10001" t="str">
            <v>国家贫困县</v>
          </cell>
          <cell r="N10001" t="str">
            <v>升级改造（提质改造）</v>
          </cell>
          <cell r="O10001" t="str">
            <v>洑水湾村</v>
          </cell>
          <cell r="P10001" t="str">
            <v>等外公路</v>
          </cell>
          <cell r="R10001" t="str">
            <v>3</v>
          </cell>
          <cell r="S10001" t="str">
            <v>3.5</v>
          </cell>
          <cell r="T10001" t="str">
            <v>C2M6431224</v>
          </cell>
          <cell r="U10001">
            <v>0</v>
          </cell>
          <cell r="V10001">
            <v>4.085</v>
          </cell>
          <cell r="W10001">
            <v>4.085</v>
          </cell>
        </row>
        <row r="10002">
          <cell r="I10002" t="str">
            <v>千金园至瞿家连接路</v>
          </cell>
          <cell r="J10002" t="str">
            <v>1327F4312240003</v>
          </cell>
          <cell r="K10002" t="str">
            <v>新村与撤并村便捷连通</v>
          </cell>
          <cell r="L10002" t="str">
            <v>一类地区</v>
          </cell>
          <cell r="M10002" t="str">
            <v>国家贫困县</v>
          </cell>
          <cell r="N10002" t="str">
            <v>新建</v>
          </cell>
          <cell r="O10002" t="str">
            <v>来凤村</v>
          </cell>
          <cell r="P10002" t="str">
            <v>等外公路</v>
          </cell>
          <cell r="R10002" t="str">
            <v>3</v>
          </cell>
          <cell r="S10002" t="str">
            <v>3.5</v>
          </cell>
          <cell r="T10002" t="str">
            <v>无</v>
          </cell>
          <cell r="U10002">
            <v>0</v>
          </cell>
          <cell r="V10002">
            <v>2.5</v>
          </cell>
          <cell r="W10002">
            <v>2.5</v>
          </cell>
        </row>
        <row r="10003">
          <cell r="I10003" t="str">
            <v>青山村村部-青山村五连接路</v>
          </cell>
          <cell r="J10003" t="str">
            <v>1327F4312240014</v>
          </cell>
          <cell r="K10003" t="str">
            <v>新村与撤并村便捷连通</v>
          </cell>
          <cell r="L10003" t="str">
            <v>一类地区</v>
          </cell>
          <cell r="M10003" t="str">
            <v>国家贫困县</v>
          </cell>
          <cell r="N10003" t="str">
            <v>升级改造（提质改造）</v>
          </cell>
          <cell r="O10003" t="str">
            <v>咀坡村</v>
          </cell>
          <cell r="P10003" t="str">
            <v>四级公路</v>
          </cell>
          <cell r="R10003" t="str">
            <v>3.5</v>
          </cell>
          <cell r="S10003" t="str">
            <v>4.5</v>
          </cell>
          <cell r="T10003" t="str">
            <v>V436431224</v>
          </cell>
          <cell r="U10003">
            <v>0</v>
          </cell>
          <cell r="V10003">
            <v>1.3280000000000001</v>
          </cell>
          <cell r="W10003">
            <v>1.3280000000000001</v>
          </cell>
        </row>
        <row r="10004">
          <cell r="I10004" t="str">
            <v>深子湖-王屋潭连接路（一期）</v>
          </cell>
          <cell r="J10004" t="str">
            <v>1327F4312240001</v>
          </cell>
          <cell r="K10004" t="str">
            <v>新村与撤并村便捷连通</v>
          </cell>
          <cell r="L10004" t="str">
            <v>一类地区</v>
          </cell>
          <cell r="M10004" t="str">
            <v>国家贫困县</v>
          </cell>
          <cell r="N10004" t="str">
            <v>升级改造（提质改造）</v>
          </cell>
          <cell r="O10004" t="str">
            <v>深子湖村</v>
          </cell>
          <cell r="P10004" t="str">
            <v>四级公路</v>
          </cell>
          <cell r="R10004" t="str">
            <v>3.5</v>
          </cell>
          <cell r="S10004" t="str">
            <v>4.5</v>
          </cell>
          <cell r="T10004" t="str">
            <v>Z61A431224</v>
          </cell>
          <cell r="U10004">
            <v>0</v>
          </cell>
          <cell r="V10004">
            <v>2.0979999999999999</v>
          </cell>
          <cell r="W10004">
            <v>2.0979999999999999</v>
          </cell>
        </row>
        <row r="10005">
          <cell r="I10005" t="str">
            <v>思蒙大桥-离骚湾马头连接路</v>
          </cell>
          <cell r="J10005" t="str">
            <v>1327F4312240033</v>
          </cell>
          <cell r="K10005" t="str">
            <v>新村与撤并村便捷连通</v>
          </cell>
          <cell r="L10005" t="str">
            <v>一类地区</v>
          </cell>
          <cell r="M10005" t="str">
            <v>国家贫困县</v>
          </cell>
          <cell r="N10005" t="str">
            <v>升级改造（提质改造）</v>
          </cell>
          <cell r="O10005" t="str">
            <v>思蒙镇蓑衣溪村</v>
          </cell>
          <cell r="P10005" t="str">
            <v>四级公路</v>
          </cell>
          <cell r="R10005" t="str">
            <v>3.5</v>
          </cell>
          <cell r="S10005" t="str">
            <v>5</v>
          </cell>
          <cell r="T10005" t="str">
            <v>C1L6431224</v>
          </cell>
          <cell r="U10005">
            <v>0</v>
          </cell>
          <cell r="V10005">
            <v>6.1210000000000004</v>
          </cell>
          <cell r="W10005">
            <v>6.1210000000000004</v>
          </cell>
        </row>
        <row r="10006">
          <cell r="I10006" t="str">
            <v>铁山溪至沿溪连接路（一期）</v>
          </cell>
          <cell r="J10006" t="str">
            <v>1327F4312240017</v>
          </cell>
          <cell r="K10006" t="str">
            <v>新村与撤并村便捷连通</v>
          </cell>
          <cell r="L10006" t="str">
            <v>一类地区</v>
          </cell>
          <cell r="M10006" t="str">
            <v>国家贫困县</v>
          </cell>
          <cell r="N10006" t="str">
            <v>升级改造（提质改造）</v>
          </cell>
          <cell r="O10006" t="str">
            <v>黄溪湾村</v>
          </cell>
          <cell r="P10006" t="str">
            <v>等外公路</v>
          </cell>
          <cell r="R10006" t="str">
            <v>3</v>
          </cell>
          <cell r="S10006" t="str">
            <v>3.5</v>
          </cell>
          <cell r="T10006" t="str">
            <v>Z005431224</v>
          </cell>
          <cell r="U10006">
            <v>5.8</v>
          </cell>
          <cell r="V10006">
            <v>8.7100000000000009</v>
          </cell>
          <cell r="W10006">
            <v>2.91</v>
          </cell>
        </row>
        <row r="10007">
          <cell r="I10007" t="str">
            <v>铁溪村一组-铁溪九组连接路</v>
          </cell>
          <cell r="J10007" t="str">
            <v>1327F4312240023</v>
          </cell>
          <cell r="K10007" t="str">
            <v>新村与撤并村便捷连通</v>
          </cell>
          <cell r="L10007" t="str">
            <v>一类地区</v>
          </cell>
          <cell r="M10007" t="str">
            <v>国家贫困县</v>
          </cell>
          <cell r="N10007" t="str">
            <v>升级改造（提质改造）</v>
          </cell>
          <cell r="O10007" t="str">
            <v>铁溪垅村</v>
          </cell>
          <cell r="P10007" t="str">
            <v>等外公路</v>
          </cell>
          <cell r="R10007" t="str">
            <v>3</v>
          </cell>
          <cell r="S10007" t="str">
            <v>3.5</v>
          </cell>
          <cell r="T10007" t="str">
            <v>C41k431224</v>
          </cell>
          <cell r="U10007">
            <v>0</v>
          </cell>
          <cell r="V10007">
            <v>1.105</v>
          </cell>
          <cell r="W10007">
            <v>1.105</v>
          </cell>
        </row>
        <row r="10008">
          <cell r="I10008" t="str">
            <v>铁溪至白竹溪连接路（二期）</v>
          </cell>
          <cell r="J10008" t="str">
            <v>1327F4312240026</v>
          </cell>
          <cell r="K10008" t="str">
            <v>新村与撤并村便捷连通</v>
          </cell>
          <cell r="L10008" t="str">
            <v>一类地区</v>
          </cell>
          <cell r="M10008" t="str">
            <v>国家贫困县</v>
          </cell>
          <cell r="N10008" t="str">
            <v>升级改造（提质改造）</v>
          </cell>
          <cell r="O10008" t="str">
            <v>铁溪垅村</v>
          </cell>
          <cell r="P10008" t="str">
            <v>等外公路</v>
          </cell>
          <cell r="R10008" t="str">
            <v>3</v>
          </cell>
          <cell r="S10008" t="str">
            <v>3.5</v>
          </cell>
          <cell r="T10008" t="str">
            <v>C93H431224</v>
          </cell>
          <cell r="U10008">
            <v>1.1519999999999999</v>
          </cell>
          <cell r="V10008">
            <v>2.5539999999999998</v>
          </cell>
          <cell r="W10008">
            <v>1.4019999999999999</v>
          </cell>
        </row>
        <row r="10009">
          <cell r="I10009" t="str">
            <v>铁溪至三门连接路</v>
          </cell>
          <cell r="J10009" t="str">
            <v>1327F4312240018</v>
          </cell>
          <cell r="K10009" t="str">
            <v>新村与撤并村便捷连通</v>
          </cell>
          <cell r="L10009" t="str">
            <v>一类地区</v>
          </cell>
          <cell r="M10009" t="str">
            <v>国家贫困县</v>
          </cell>
          <cell r="N10009" t="str">
            <v>升级改造（提质改造）</v>
          </cell>
          <cell r="O10009" t="str">
            <v>铁溪垅村</v>
          </cell>
          <cell r="P10009" t="str">
            <v>四级公路</v>
          </cell>
          <cell r="R10009" t="str">
            <v>3</v>
          </cell>
          <cell r="S10009" t="str">
            <v>3.5</v>
          </cell>
          <cell r="T10009" t="str">
            <v>CT16431224</v>
          </cell>
          <cell r="U10009">
            <v>0</v>
          </cell>
          <cell r="V10009">
            <v>2.9510000000000001</v>
          </cell>
          <cell r="W10009">
            <v>2.9510000000000001</v>
          </cell>
        </row>
        <row r="10010">
          <cell r="I10010" t="str">
            <v>王排村部-王排村五组连接路</v>
          </cell>
          <cell r="J10010" t="str">
            <v>1327F4312240004</v>
          </cell>
          <cell r="K10010" t="str">
            <v>新村与撤并村便捷连通</v>
          </cell>
          <cell r="L10010" t="str">
            <v>一类地区</v>
          </cell>
          <cell r="M10010" t="str">
            <v>国家贫困县</v>
          </cell>
          <cell r="N10010" t="str">
            <v>升级改造（提质改造）</v>
          </cell>
          <cell r="O10010" t="str">
            <v>黄金村</v>
          </cell>
          <cell r="P10010" t="str">
            <v>等外公路</v>
          </cell>
          <cell r="R10010" t="str">
            <v>3</v>
          </cell>
          <cell r="S10010" t="str">
            <v>3.5</v>
          </cell>
          <cell r="T10010" t="str">
            <v>C1s2431224</v>
          </cell>
          <cell r="U10010">
            <v>0</v>
          </cell>
          <cell r="V10010">
            <v>4.4649999999999999</v>
          </cell>
          <cell r="W10010">
            <v>4.4649999999999999</v>
          </cell>
        </row>
        <row r="10011">
          <cell r="I10011" t="str">
            <v>旺坪村-旺坪村十组连接路</v>
          </cell>
          <cell r="J10011" t="str">
            <v>1327F4312240020</v>
          </cell>
          <cell r="K10011" t="str">
            <v>新村与撤并村便捷连通</v>
          </cell>
          <cell r="L10011" t="str">
            <v>一类地区</v>
          </cell>
          <cell r="M10011" t="str">
            <v>国家贫困县</v>
          </cell>
          <cell r="N10011" t="str">
            <v>升级改造（提质改造）</v>
          </cell>
          <cell r="O10011" t="str">
            <v>旺坪村</v>
          </cell>
          <cell r="P10011" t="str">
            <v>等外公路</v>
          </cell>
          <cell r="R10011" t="str">
            <v>3</v>
          </cell>
          <cell r="S10011" t="str">
            <v>3.5</v>
          </cell>
          <cell r="T10011" t="str">
            <v>C81K431224</v>
          </cell>
          <cell r="U10011">
            <v>0</v>
          </cell>
          <cell r="V10011">
            <v>1.494</v>
          </cell>
          <cell r="W10011">
            <v>1.494</v>
          </cell>
        </row>
        <row r="10012">
          <cell r="I10012" t="str">
            <v>五里排至石家湾连接路</v>
          </cell>
          <cell r="J10012" t="str">
            <v>1327F4312240032</v>
          </cell>
          <cell r="K10012" t="str">
            <v>新村与撤并村便捷连通</v>
          </cell>
          <cell r="L10012" t="str">
            <v>一类地区</v>
          </cell>
          <cell r="M10012" t="str">
            <v>国家贫困县</v>
          </cell>
          <cell r="N10012" t="str">
            <v>升级改造（提质改造）</v>
          </cell>
          <cell r="O10012" t="str">
            <v>里木墩村</v>
          </cell>
          <cell r="P10012" t="str">
            <v>等外公路</v>
          </cell>
          <cell r="R10012" t="str">
            <v>3</v>
          </cell>
          <cell r="S10012" t="str">
            <v>3.5</v>
          </cell>
          <cell r="T10012" t="str">
            <v>C1u5431224</v>
          </cell>
          <cell r="U10012">
            <v>0</v>
          </cell>
          <cell r="V10012">
            <v>2.2999999999999998</v>
          </cell>
          <cell r="W10012">
            <v>2.2999999999999998</v>
          </cell>
        </row>
        <row r="10013">
          <cell r="I10013" t="str">
            <v>新田村桥边至四阿毛连接路</v>
          </cell>
          <cell r="J10013" t="str">
            <v>1327F4312240005</v>
          </cell>
          <cell r="K10013" t="str">
            <v>新村与撤并村便捷连通</v>
          </cell>
          <cell r="L10013" t="str">
            <v>一类地区</v>
          </cell>
          <cell r="M10013" t="str">
            <v>国家贫困县</v>
          </cell>
          <cell r="N10013" t="str">
            <v>升级改造（提质改造）</v>
          </cell>
          <cell r="O10013" t="str">
            <v>新田村</v>
          </cell>
          <cell r="P10013" t="str">
            <v>等外公路</v>
          </cell>
          <cell r="R10013" t="str">
            <v>3</v>
          </cell>
          <cell r="S10013" t="str">
            <v>3.5</v>
          </cell>
          <cell r="T10013" t="str">
            <v>C595431224</v>
          </cell>
          <cell r="U10013">
            <v>0</v>
          </cell>
          <cell r="V10013">
            <v>3.6560000000000001</v>
          </cell>
          <cell r="W10013">
            <v>3.6560000000000001</v>
          </cell>
        </row>
        <row r="10014">
          <cell r="I10014" t="str">
            <v>新瑭至铁溪连接路（一期）</v>
          </cell>
          <cell r="J10014" t="str">
            <v>1327F4312240021</v>
          </cell>
          <cell r="K10014" t="str">
            <v>新村与撤并村便捷连通</v>
          </cell>
          <cell r="L10014" t="str">
            <v>一类地区</v>
          </cell>
          <cell r="M10014" t="str">
            <v>国家贫困县</v>
          </cell>
          <cell r="N10014" t="str">
            <v>升级改造（提质改造）</v>
          </cell>
          <cell r="O10014" t="str">
            <v>铁溪垅村</v>
          </cell>
          <cell r="P10014" t="str">
            <v>四级公路</v>
          </cell>
          <cell r="R10014" t="str">
            <v>3.5</v>
          </cell>
          <cell r="S10014" t="str">
            <v>4.5</v>
          </cell>
          <cell r="T10014" t="str">
            <v>CA27431224</v>
          </cell>
          <cell r="U10014">
            <v>0</v>
          </cell>
          <cell r="V10014">
            <v>0.95099999999999996</v>
          </cell>
          <cell r="W10014">
            <v>0.95099999999999996</v>
          </cell>
        </row>
        <row r="10015">
          <cell r="I10015" t="str">
            <v>眼方溪至观音山连接路</v>
          </cell>
          <cell r="J10015" t="str">
            <v>1327F4312240010</v>
          </cell>
          <cell r="K10015" t="str">
            <v>新村与撤并村便捷连通</v>
          </cell>
          <cell r="L10015" t="str">
            <v>一类地区</v>
          </cell>
          <cell r="M10015" t="str">
            <v>国家贫困县</v>
          </cell>
          <cell r="N10015" t="str">
            <v>升级改造（提质改造）</v>
          </cell>
          <cell r="O10015" t="str">
            <v>龙岩村</v>
          </cell>
          <cell r="P10015" t="str">
            <v>等外公路</v>
          </cell>
          <cell r="R10015" t="str">
            <v>3</v>
          </cell>
          <cell r="S10015" t="str">
            <v>3.5</v>
          </cell>
          <cell r="T10015" t="str">
            <v>CA41431224</v>
          </cell>
          <cell r="U10015">
            <v>0</v>
          </cell>
          <cell r="V10015">
            <v>3.07</v>
          </cell>
          <cell r="W10015">
            <v>3.07</v>
          </cell>
        </row>
        <row r="10016">
          <cell r="I10016" t="str">
            <v>杨福界至刘家组连接路</v>
          </cell>
          <cell r="J10016" t="str">
            <v>1327F4312240015</v>
          </cell>
          <cell r="K10016" t="str">
            <v>新村与撤并村便捷连通</v>
          </cell>
          <cell r="L10016" t="str">
            <v>一类地区</v>
          </cell>
          <cell r="M10016" t="str">
            <v>国家贫困县</v>
          </cell>
          <cell r="N10016" t="str">
            <v>升级改造（提质改造）</v>
          </cell>
          <cell r="O10016" t="str">
            <v>金鸡村</v>
          </cell>
          <cell r="P10016" t="str">
            <v>等外公路</v>
          </cell>
          <cell r="R10016" t="str">
            <v>3</v>
          </cell>
          <cell r="S10016" t="str">
            <v>3.5</v>
          </cell>
          <cell r="T10016" t="str">
            <v>VH20431224</v>
          </cell>
          <cell r="U10016">
            <v>0</v>
          </cell>
          <cell r="V10016">
            <v>3.456</v>
          </cell>
          <cell r="W10016">
            <v>3.456</v>
          </cell>
        </row>
        <row r="10017">
          <cell r="I10017" t="str">
            <v>一马坳-一马坳连接路</v>
          </cell>
          <cell r="J10017" t="str">
            <v>1327F4312240022</v>
          </cell>
          <cell r="K10017" t="str">
            <v>新村与撤并村便捷连通</v>
          </cell>
          <cell r="L10017" t="str">
            <v>一类地区</v>
          </cell>
          <cell r="M10017" t="str">
            <v>国家贫困县</v>
          </cell>
          <cell r="N10017" t="str">
            <v>升级改造（提质改造）</v>
          </cell>
          <cell r="O10017" t="str">
            <v>石牛寨村</v>
          </cell>
          <cell r="P10017" t="str">
            <v>等外公路</v>
          </cell>
          <cell r="R10017" t="str">
            <v>3</v>
          </cell>
          <cell r="S10017" t="str">
            <v>3.5</v>
          </cell>
          <cell r="T10017" t="str">
            <v>C502431224</v>
          </cell>
          <cell r="U10017">
            <v>0</v>
          </cell>
          <cell r="V10017">
            <v>1.2629999999999999</v>
          </cell>
          <cell r="W10017">
            <v>1.2629999999999999</v>
          </cell>
        </row>
        <row r="10018">
          <cell r="I10018" t="str">
            <v>月塘1、2组至枫林村连接路</v>
          </cell>
          <cell r="J10018" t="str">
            <v>1327F4312240031</v>
          </cell>
          <cell r="K10018" t="str">
            <v>新村与撤并村便捷连通</v>
          </cell>
          <cell r="L10018" t="str">
            <v>一类地区</v>
          </cell>
          <cell r="M10018" t="str">
            <v>国家贫困县</v>
          </cell>
          <cell r="N10018" t="str">
            <v>升级改造（提质改造）</v>
          </cell>
          <cell r="O10018" t="str">
            <v>月塘村</v>
          </cell>
          <cell r="P10018" t="str">
            <v>等外公路</v>
          </cell>
          <cell r="R10018" t="str">
            <v>3</v>
          </cell>
          <cell r="S10018" t="str">
            <v>3.5</v>
          </cell>
          <cell r="T10018" t="str">
            <v>无</v>
          </cell>
          <cell r="U10018">
            <v>0</v>
          </cell>
          <cell r="V10018">
            <v>0.755</v>
          </cell>
          <cell r="W10018">
            <v>0.755</v>
          </cell>
        </row>
        <row r="10019">
          <cell r="I10019" t="str">
            <v>朱家垴-朱家垴1连接路</v>
          </cell>
          <cell r="J10019" t="str">
            <v>1327F4312240024</v>
          </cell>
          <cell r="K10019" t="str">
            <v>新村与撤并村便捷连通</v>
          </cell>
          <cell r="L10019" t="str">
            <v>一类地区</v>
          </cell>
          <cell r="M10019" t="str">
            <v>国家贫困县</v>
          </cell>
          <cell r="N10019" t="str">
            <v>升级改造（提质改造）</v>
          </cell>
          <cell r="O10019" t="str">
            <v>夜珠溪村</v>
          </cell>
          <cell r="P10019" t="str">
            <v>等外公路</v>
          </cell>
          <cell r="R10019" t="str">
            <v>3</v>
          </cell>
          <cell r="S10019" t="str">
            <v>3.5</v>
          </cell>
          <cell r="T10019" t="str">
            <v>无</v>
          </cell>
          <cell r="U10019">
            <v>0</v>
          </cell>
          <cell r="V10019">
            <v>3.7309999999999999</v>
          </cell>
          <cell r="W10019">
            <v>3.7309999999999999</v>
          </cell>
        </row>
        <row r="10020">
          <cell r="I10020" t="str">
            <v>朱家垴-朱家垴2连接路</v>
          </cell>
          <cell r="J10020" t="str">
            <v>1327F4312240025</v>
          </cell>
          <cell r="K10020" t="str">
            <v>新村与撤并村便捷连通</v>
          </cell>
          <cell r="L10020" t="str">
            <v>一类地区</v>
          </cell>
          <cell r="M10020" t="str">
            <v>国家贫困县</v>
          </cell>
          <cell r="N10020" t="str">
            <v>升级改造（提质改造）</v>
          </cell>
          <cell r="O10020" t="str">
            <v>夜珠溪村</v>
          </cell>
          <cell r="P10020" t="str">
            <v>等外公路</v>
          </cell>
          <cell r="R10020" t="str">
            <v>3</v>
          </cell>
          <cell r="S10020" t="str">
            <v>3.5</v>
          </cell>
          <cell r="T10020" t="str">
            <v>无</v>
          </cell>
          <cell r="U10020">
            <v>0</v>
          </cell>
          <cell r="V10020">
            <v>0.752</v>
          </cell>
          <cell r="W10020">
            <v>0.752</v>
          </cell>
        </row>
        <row r="10021">
          <cell r="I10021" t="str">
            <v>诏诰垴村部至乡政府连接路</v>
          </cell>
          <cell r="J10021" t="str">
            <v>1327F4312240006</v>
          </cell>
          <cell r="K10021" t="str">
            <v>新村与撤并村便捷连通</v>
          </cell>
          <cell r="L10021" t="str">
            <v>一类地区</v>
          </cell>
          <cell r="M10021" t="str">
            <v>国家贫困县</v>
          </cell>
          <cell r="N10021" t="str">
            <v>升级改造（提质改造）</v>
          </cell>
          <cell r="O10021" t="str">
            <v>诏诰垴村</v>
          </cell>
          <cell r="P10021" t="str">
            <v>等外公路</v>
          </cell>
          <cell r="R10021" t="str">
            <v>3</v>
          </cell>
          <cell r="S10021" t="str">
            <v>3.5</v>
          </cell>
          <cell r="T10021" t="str">
            <v>C021431224</v>
          </cell>
          <cell r="U10021">
            <v>1.2</v>
          </cell>
          <cell r="V10021">
            <v>3.387</v>
          </cell>
          <cell r="W10021">
            <v>2.1869999999999998</v>
          </cell>
        </row>
        <row r="10022">
          <cell r="I10022" t="str">
            <v>坳丫坳至松树排连接路</v>
          </cell>
          <cell r="J10022" t="str">
            <v>1327F4312240013</v>
          </cell>
          <cell r="K10022" t="str">
            <v>新村与撤并村便捷连通</v>
          </cell>
          <cell r="L10022" t="str">
            <v>一类地区</v>
          </cell>
          <cell r="M10022" t="str">
            <v>国家贫困县</v>
          </cell>
          <cell r="N10022" t="str">
            <v>升级改造（提质改造）</v>
          </cell>
          <cell r="O10022" t="str">
            <v>咀坡村</v>
          </cell>
          <cell r="P10022" t="str">
            <v>四级公路</v>
          </cell>
          <cell r="R10022" t="str">
            <v>3</v>
          </cell>
          <cell r="S10022" t="str">
            <v>3.5</v>
          </cell>
          <cell r="T10022" t="str">
            <v>C79C431224</v>
          </cell>
          <cell r="U10022">
            <v>0</v>
          </cell>
          <cell r="V10022">
            <v>2.7240000000000002</v>
          </cell>
          <cell r="W10022">
            <v>2.7240000000000002</v>
          </cell>
        </row>
        <row r="10023">
          <cell r="I10023" t="str">
            <v>楠木冲至鱼米滩电站连接路</v>
          </cell>
          <cell r="J10023" t="str">
            <v>1327F4312240028</v>
          </cell>
          <cell r="K10023" t="str">
            <v>新村与撤并村便捷连通</v>
          </cell>
          <cell r="L10023" t="str">
            <v>一类地区</v>
          </cell>
          <cell r="M10023" t="str">
            <v>国家贫困县</v>
          </cell>
          <cell r="N10023" t="str">
            <v>升级改造（提质改造）</v>
          </cell>
          <cell r="O10023" t="str">
            <v>楠木冲村</v>
          </cell>
          <cell r="P10023" t="str">
            <v>等外公路</v>
          </cell>
          <cell r="R10023" t="str">
            <v>3</v>
          </cell>
          <cell r="S10023" t="str">
            <v>3.5</v>
          </cell>
          <cell r="T10023" t="str">
            <v>无</v>
          </cell>
          <cell r="U10023">
            <v>0</v>
          </cell>
          <cell r="V10023">
            <v>2.73</v>
          </cell>
          <cell r="W10023">
            <v>2.73</v>
          </cell>
        </row>
        <row r="10024">
          <cell r="I10024" t="str">
            <v>会同县堡子镇胜溪村组级公路</v>
          </cell>
          <cell r="J10024" t="str">
            <v>1327F4312250011</v>
          </cell>
          <cell r="K10024" t="str">
            <v>新村与撤并村便捷连通</v>
          </cell>
          <cell r="L10024" t="str">
            <v>一类地区</v>
          </cell>
          <cell r="M10024" t="str">
            <v>国家贫困县</v>
          </cell>
          <cell r="N10024" t="str">
            <v>新建</v>
          </cell>
          <cell r="O10024" t="str">
            <v>胜溪村</v>
          </cell>
          <cell r="R10024" t="str">
            <v>0</v>
          </cell>
          <cell r="S10024" t="str">
            <v>4.5</v>
          </cell>
          <cell r="T10024" t="str">
            <v>无</v>
          </cell>
          <cell r="U10024">
            <v>0</v>
          </cell>
          <cell r="V10024">
            <v>1.5</v>
          </cell>
          <cell r="W10024">
            <v>1.5</v>
          </cell>
        </row>
        <row r="10025">
          <cell r="I10025" t="str">
            <v>会同县地灵乡层溪至桥冲连通公路</v>
          </cell>
          <cell r="J10025" t="str">
            <v>1327F4312250004</v>
          </cell>
          <cell r="K10025" t="str">
            <v>新村与撤并村便捷连通</v>
          </cell>
          <cell r="L10025" t="str">
            <v>一类地区</v>
          </cell>
          <cell r="M10025" t="str">
            <v>国家贫困县</v>
          </cell>
          <cell r="N10025" t="str">
            <v>新建</v>
          </cell>
          <cell r="O10025" t="str">
            <v>层溪村</v>
          </cell>
          <cell r="P10025" t="str">
            <v>等外公路</v>
          </cell>
          <cell r="R10025" t="str">
            <v>0</v>
          </cell>
          <cell r="S10025" t="str">
            <v>4.5</v>
          </cell>
          <cell r="T10025" t="str">
            <v>无</v>
          </cell>
          <cell r="U10025">
            <v>0</v>
          </cell>
          <cell r="V10025">
            <v>2.5</v>
          </cell>
          <cell r="W10025">
            <v>2.5</v>
          </cell>
        </row>
        <row r="10026">
          <cell r="I10026" t="str">
            <v>会同县金竹镇东岳村组级公路</v>
          </cell>
          <cell r="J10026" t="str">
            <v>1327F4312250016</v>
          </cell>
          <cell r="K10026" t="str">
            <v>新村与撤并村便捷连通</v>
          </cell>
          <cell r="L10026" t="str">
            <v>一类地区</v>
          </cell>
          <cell r="M10026" t="str">
            <v>国家贫困县</v>
          </cell>
          <cell r="N10026" t="str">
            <v>新建</v>
          </cell>
          <cell r="O10026" t="str">
            <v>东岳村</v>
          </cell>
          <cell r="P10026" t="str">
            <v>等外公路</v>
          </cell>
          <cell r="R10026" t="str">
            <v>0</v>
          </cell>
          <cell r="S10026" t="str">
            <v>4.5</v>
          </cell>
          <cell r="T10026" t="str">
            <v>无</v>
          </cell>
          <cell r="U10026">
            <v>0</v>
          </cell>
          <cell r="V10026">
            <v>3</v>
          </cell>
          <cell r="W10026">
            <v>3</v>
          </cell>
        </row>
        <row r="10027">
          <cell r="I10027" t="str">
            <v>会同县金子岩乡小市村至麻塘乡三寨村组级公路</v>
          </cell>
          <cell r="J10027" t="str">
            <v>1327F4312250018</v>
          </cell>
          <cell r="K10027" t="str">
            <v>新村与撤并村便捷连通</v>
          </cell>
          <cell r="L10027" t="str">
            <v>一类地区</v>
          </cell>
          <cell r="M10027" t="str">
            <v>国家贫困县</v>
          </cell>
          <cell r="N10027" t="str">
            <v>新建</v>
          </cell>
          <cell r="O10027" t="str">
            <v>小市村</v>
          </cell>
          <cell r="P10027" t="str">
            <v>四级公路</v>
          </cell>
          <cell r="R10027" t="str">
            <v>0</v>
          </cell>
          <cell r="S10027" t="str">
            <v>4.5</v>
          </cell>
          <cell r="T10027" t="str">
            <v>无</v>
          </cell>
          <cell r="U10027">
            <v>0</v>
          </cell>
          <cell r="V10027">
            <v>1</v>
          </cell>
          <cell r="W10027">
            <v>1</v>
          </cell>
        </row>
        <row r="10028">
          <cell r="I10028" t="str">
            <v>会同县林城镇柿子村门家冲至白泥田连通公路</v>
          </cell>
          <cell r="J10028" t="str">
            <v>1327F4312250003</v>
          </cell>
          <cell r="K10028" t="str">
            <v>新村与撤并村便捷连通</v>
          </cell>
          <cell r="L10028" t="str">
            <v>一类地区</v>
          </cell>
          <cell r="M10028" t="str">
            <v>国家贫困县</v>
          </cell>
          <cell r="N10028" t="str">
            <v>升级改造（提质改造）</v>
          </cell>
          <cell r="O10028" t="str">
            <v>柿子村</v>
          </cell>
          <cell r="P10028" t="str">
            <v>等外公路</v>
          </cell>
          <cell r="R10028" t="str">
            <v>0</v>
          </cell>
          <cell r="S10028" t="str">
            <v>4.5</v>
          </cell>
          <cell r="T10028" t="str">
            <v>Y241431225</v>
          </cell>
          <cell r="U10028">
            <v>0</v>
          </cell>
          <cell r="V10028">
            <v>7.1749999999999998</v>
          </cell>
          <cell r="W10028">
            <v>7.1749999999999998</v>
          </cell>
        </row>
        <row r="10029">
          <cell r="I10029" t="str">
            <v>会同县林城镇柿子村雄堂冲连通公路</v>
          </cell>
          <cell r="J10029" t="str">
            <v>1327F4312250001</v>
          </cell>
          <cell r="K10029" t="str">
            <v>新村与撤并村便捷连通</v>
          </cell>
          <cell r="L10029" t="str">
            <v>一类地区</v>
          </cell>
          <cell r="M10029" t="str">
            <v>国家贫困县</v>
          </cell>
          <cell r="N10029" t="str">
            <v>新建</v>
          </cell>
          <cell r="O10029" t="str">
            <v>柿子村</v>
          </cell>
          <cell r="P10029" t="str">
            <v>四级公路</v>
          </cell>
          <cell r="R10029" t="str">
            <v>3.5</v>
          </cell>
          <cell r="S10029" t="str">
            <v>4.5</v>
          </cell>
          <cell r="T10029" t="str">
            <v>无</v>
          </cell>
          <cell r="U10029">
            <v>0</v>
          </cell>
          <cell r="V10029">
            <v>2.7</v>
          </cell>
          <cell r="W10029">
            <v>2.7</v>
          </cell>
        </row>
        <row r="10030">
          <cell r="I10030" t="str">
            <v>会同县漠滨乡洞头冲村七、八、九组通达工程连接路</v>
          </cell>
          <cell r="J10030" t="str">
            <v>1327F4312250015</v>
          </cell>
          <cell r="K10030" t="str">
            <v>新村与撤并村便捷连通</v>
          </cell>
          <cell r="L10030" t="str">
            <v>一类地区</v>
          </cell>
          <cell r="M10030" t="str">
            <v>国家贫困县</v>
          </cell>
          <cell r="N10030" t="str">
            <v>新建</v>
          </cell>
          <cell r="O10030" t="str">
            <v>洞头冲村</v>
          </cell>
          <cell r="P10030" t="str">
            <v>等外公路</v>
          </cell>
          <cell r="R10030" t="str">
            <v>0</v>
          </cell>
          <cell r="S10030" t="str">
            <v>4.5</v>
          </cell>
          <cell r="T10030" t="str">
            <v>无</v>
          </cell>
          <cell r="U10030">
            <v>0</v>
          </cell>
          <cell r="V10030">
            <v>1.5</v>
          </cell>
          <cell r="W10030">
            <v>1.5</v>
          </cell>
        </row>
        <row r="10031">
          <cell r="I10031" t="str">
            <v>会同县漠滨乡金塘溪村组级公路</v>
          </cell>
          <cell r="J10031" t="str">
            <v>1327F4312250014</v>
          </cell>
          <cell r="K10031" t="str">
            <v>新村与撤并村便捷连通</v>
          </cell>
          <cell r="L10031" t="str">
            <v>一类地区</v>
          </cell>
          <cell r="M10031" t="str">
            <v>国家贫困县</v>
          </cell>
          <cell r="N10031" t="str">
            <v>新建</v>
          </cell>
          <cell r="O10031" t="str">
            <v>金塘溪村</v>
          </cell>
          <cell r="P10031" t="str">
            <v>等外公路</v>
          </cell>
          <cell r="R10031" t="str">
            <v>0</v>
          </cell>
          <cell r="S10031" t="str">
            <v>4.5</v>
          </cell>
          <cell r="T10031" t="str">
            <v>无</v>
          </cell>
          <cell r="U10031">
            <v>0</v>
          </cell>
          <cell r="V10031">
            <v>1</v>
          </cell>
          <cell r="W10031">
            <v>1</v>
          </cell>
        </row>
        <row r="10032">
          <cell r="I10032" t="str">
            <v>会同县炮团乡王家盘村14组组级公路</v>
          </cell>
          <cell r="J10032" t="str">
            <v>1327F4312250017</v>
          </cell>
          <cell r="K10032" t="str">
            <v>新村与撤并村便捷连通</v>
          </cell>
          <cell r="L10032" t="str">
            <v>一类地区</v>
          </cell>
          <cell r="M10032" t="str">
            <v>国家贫困县</v>
          </cell>
          <cell r="N10032" t="str">
            <v>新建</v>
          </cell>
          <cell r="O10032" t="str">
            <v>王家盘村</v>
          </cell>
          <cell r="P10032" t="str">
            <v>等外公路</v>
          </cell>
          <cell r="R10032" t="str">
            <v>0</v>
          </cell>
          <cell r="S10032" t="str">
            <v>4.5</v>
          </cell>
          <cell r="T10032" t="str">
            <v>无</v>
          </cell>
          <cell r="U10032">
            <v>0</v>
          </cell>
          <cell r="V10032">
            <v>2.5</v>
          </cell>
          <cell r="W10032">
            <v>2.5</v>
          </cell>
        </row>
        <row r="10033">
          <cell r="I10033" t="str">
            <v>会同县青朗乡七溪村长冲至新庄连通公路</v>
          </cell>
          <cell r="J10033" t="str">
            <v>1327F4312250002</v>
          </cell>
          <cell r="K10033" t="str">
            <v>新村与撤并村便捷连通</v>
          </cell>
          <cell r="L10033" t="str">
            <v>一类地区</v>
          </cell>
          <cell r="M10033" t="str">
            <v>国家贫困县</v>
          </cell>
          <cell r="N10033" t="str">
            <v>新建</v>
          </cell>
          <cell r="O10033" t="str">
            <v>新庄村</v>
          </cell>
          <cell r="P10033" t="str">
            <v>等外公路</v>
          </cell>
          <cell r="R10033" t="str">
            <v>0</v>
          </cell>
          <cell r="S10033" t="str">
            <v>4.5</v>
          </cell>
          <cell r="T10033" t="str">
            <v>无</v>
          </cell>
          <cell r="U10033">
            <v>0</v>
          </cell>
          <cell r="V10033">
            <v>1.2</v>
          </cell>
          <cell r="W10033">
            <v>1.2</v>
          </cell>
        </row>
        <row r="10034">
          <cell r="I10034" t="str">
            <v>会同县青朗乡新庄村至新地坪连通公路</v>
          </cell>
          <cell r="J10034" t="str">
            <v>1327F4312250013</v>
          </cell>
          <cell r="K10034" t="str">
            <v>新村与撤并村便捷连通</v>
          </cell>
          <cell r="L10034" t="str">
            <v>一类地区</v>
          </cell>
          <cell r="M10034" t="str">
            <v>国家贫困县</v>
          </cell>
          <cell r="N10034" t="str">
            <v>改建</v>
          </cell>
          <cell r="O10034" t="str">
            <v>新庄村</v>
          </cell>
          <cell r="P10034" t="str">
            <v>等外公路</v>
          </cell>
          <cell r="R10034" t="str">
            <v>0</v>
          </cell>
          <cell r="S10034" t="str">
            <v>4.5</v>
          </cell>
          <cell r="T10034" t="str">
            <v>Y998431225</v>
          </cell>
          <cell r="U10034">
            <v>17.576000000000001</v>
          </cell>
          <cell r="V10034">
            <v>19.295000000000002</v>
          </cell>
          <cell r="W10034">
            <v>1.7190000000000001</v>
          </cell>
        </row>
        <row r="10035">
          <cell r="I10035" t="str">
            <v>会同县若水镇地四方至金子岩乡白市溪口连通公路</v>
          </cell>
          <cell r="J10035" t="str">
            <v>1327F4312250008</v>
          </cell>
          <cell r="K10035" t="str">
            <v>新村与撤并村便捷连通</v>
          </cell>
          <cell r="L10035" t="str">
            <v>一类地区</v>
          </cell>
          <cell r="M10035" t="str">
            <v>国家贫困县</v>
          </cell>
          <cell r="N10035" t="str">
            <v>新建</v>
          </cell>
          <cell r="O10035" t="str">
            <v>地四方村</v>
          </cell>
          <cell r="P10035" t="str">
            <v>等外公路</v>
          </cell>
          <cell r="R10035" t="str">
            <v>0</v>
          </cell>
          <cell r="S10035" t="str">
            <v>4.5</v>
          </cell>
          <cell r="T10035" t="str">
            <v>无</v>
          </cell>
          <cell r="U10035">
            <v>0</v>
          </cell>
          <cell r="V10035">
            <v>4.5</v>
          </cell>
          <cell r="W10035">
            <v>4.5</v>
          </cell>
        </row>
        <row r="10036">
          <cell r="I10036" t="str">
            <v>会同县若水镇东风村东风至孟团公路路面硬化工程</v>
          </cell>
          <cell r="J10036" t="str">
            <v>1327F4312250012</v>
          </cell>
          <cell r="K10036" t="str">
            <v>新村与撤并村便捷连通</v>
          </cell>
          <cell r="L10036" t="str">
            <v>一类地区</v>
          </cell>
          <cell r="M10036" t="str">
            <v>国家贫困县</v>
          </cell>
          <cell r="N10036" t="str">
            <v>新建</v>
          </cell>
          <cell r="O10036" t="str">
            <v>东风村</v>
          </cell>
          <cell r="P10036" t="str">
            <v>等外公路</v>
          </cell>
          <cell r="R10036" t="str">
            <v>0</v>
          </cell>
          <cell r="S10036" t="str">
            <v>4.5</v>
          </cell>
          <cell r="T10036" t="str">
            <v>无</v>
          </cell>
          <cell r="U10036">
            <v>0</v>
          </cell>
          <cell r="V10036">
            <v>1</v>
          </cell>
          <cell r="W10036">
            <v>1</v>
          </cell>
        </row>
        <row r="10037">
          <cell r="I10037" t="str">
            <v>会同县若水镇狗皮田至禁山脚连通公路</v>
          </cell>
          <cell r="J10037" t="str">
            <v>1327F4312250007</v>
          </cell>
          <cell r="K10037" t="str">
            <v>新村与撤并村便捷连通</v>
          </cell>
          <cell r="L10037" t="str">
            <v>一类地区</v>
          </cell>
          <cell r="M10037" t="str">
            <v>国家贫困县</v>
          </cell>
          <cell r="N10037" t="str">
            <v>新建</v>
          </cell>
          <cell r="O10037" t="str">
            <v>翁顶村</v>
          </cell>
          <cell r="P10037" t="str">
            <v>四级公路</v>
          </cell>
          <cell r="R10037" t="str">
            <v>3.5</v>
          </cell>
          <cell r="S10037" t="str">
            <v>4.5</v>
          </cell>
          <cell r="T10037" t="str">
            <v>无</v>
          </cell>
          <cell r="U10037">
            <v>0</v>
          </cell>
          <cell r="V10037">
            <v>3.5</v>
          </cell>
          <cell r="W10037">
            <v>3.5</v>
          </cell>
        </row>
        <row r="10038">
          <cell r="I10038" t="str">
            <v>会同县若水镇脚内至檀木村连通公路</v>
          </cell>
          <cell r="J10038" t="str">
            <v>1327F4312250006</v>
          </cell>
          <cell r="K10038" t="str">
            <v>新村与撤并村便捷连通</v>
          </cell>
          <cell r="L10038" t="str">
            <v>一类地区</v>
          </cell>
          <cell r="M10038" t="str">
            <v>国家贫困县</v>
          </cell>
          <cell r="N10038" t="str">
            <v>升级改造（提质改造）</v>
          </cell>
          <cell r="O10038" t="str">
            <v>檀木村</v>
          </cell>
          <cell r="P10038" t="str">
            <v>等外公路</v>
          </cell>
          <cell r="R10038" t="str">
            <v>3.5</v>
          </cell>
          <cell r="S10038" t="str">
            <v>4.5</v>
          </cell>
          <cell r="T10038" t="str">
            <v>无</v>
          </cell>
          <cell r="U10038">
            <v>0</v>
          </cell>
          <cell r="V10038">
            <v>2.5</v>
          </cell>
          <cell r="W10038">
            <v>2.5</v>
          </cell>
        </row>
        <row r="10039">
          <cell r="I10039" t="str">
            <v>会同县若水镇里龙至长田连通公路</v>
          </cell>
          <cell r="J10039" t="str">
            <v>1327F4312250010</v>
          </cell>
          <cell r="K10039" t="str">
            <v>新村与撤并村便捷连通</v>
          </cell>
          <cell r="L10039" t="str">
            <v>一类地区</v>
          </cell>
          <cell r="M10039" t="str">
            <v>国家贫困县</v>
          </cell>
          <cell r="N10039" t="str">
            <v>新建</v>
          </cell>
          <cell r="O10039" t="str">
            <v>长田村</v>
          </cell>
          <cell r="P10039" t="str">
            <v>三级公路</v>
          </cell>
          <cell r="R10039" t="str">
            <v>0</v>
          </cell>
          <cell r="S10039" t="str">
            <v>4.5</v>
          </cell>
          <cell r="T10039" t="str">
            <v>无</v>
          </cell>
          <cell r="U10039">
            <v>0</v>
          </cell>
          <cell r="V10039">
            <v>2.5</v>
          </cell>
          <cell r="W10039">
            <v>2.5</v>
          </cell>
        </row>
        <row r="10040">
          <cell r="I10040" t="str">
            <v>会同县沙溪乡木寨村白腊冲至住冲连通公路</v>
          </cell>
          <cell r="J10040" t="str">
            <v>1327F4312250005</v>
          </cell>
          <cell r="K10040" t="str">
            <v>新村与撤并村便捷连通</v>
          </cell>
          <cell r="L10040" t="str">
            <v>一类地区</v>
          </cell>
          <cell r="M10040" t="str">
            <v>国家贫困县</v>
          </cell>
          <cell r="N10040" t="str">
            <v>新建</v>
          </cell>
          <cell r="O10040" t="str">
            <v>木寨村</v>
          </cell>
          <cell r="P10040" t="str">
            <v>等外公路</v>
          </cell>
          <cell r="R10040" t="str">
            <v>0</v>
          </cell>
          <cell r="S10040" t="str">
            <v>4.5</v>
          </cell>
          <cell r="T10040" t="str">
            <v>无</v>
          </cell>
          <cell r="U10040">
            <v>0</v>
          </cell>
          <cell r="V10040">
            <v>1.5</v>
          </cell>
          <cell r="W10040">
            <v>1.5</v>
          </cell>
        </row>
        <row r="10041">
          <cell r="I10041" t="str">
            <v>会同县沙溪乡塘湾村大界至上琴庙连通公路</v>
          </cell>
          <cell r="J10041" t="str">
            <v>1327F4312250009</v>
          </cell>
          <cell r="K10041" t="str">
            <v>新村与撤并村便捷连通</v>
          </cell>
          <cell r="L10041" t="str">
            <v>一类地区</v>
          </cell>
          <cell r="M10041" t="str">
            <v>国家贫困县</v>
          </cell>
          <cell r="N10041" t="str">
            <v>新建</v>
          </cell>
          <cell r="O10041" t="str">
            <v>塘湾村</v>
          </cell>
          <cell r="R10041" t="str">
            <v>0</v>
          </cell>
          <cell r="S10041" t="str">
            <v>4.5</v>
          </cell>
          <cell r="T10041" t="str">
            <v>无</v>
          </cell>
          <cell r="U10041">
            <v>0</v>
          </cell>
          <cell r="V10041">
            <v>1.5</v>
          </cell>
          <cell r="W10041">
            <v>1.5</v>
          </cell>
        </row>
        <row r="10042">
          <cell r="I10042" t="str">
            <v>会同县团河镇团河村1、2组连通工程连接路</v>
          </cell>
          <cell r="J10042" t="str">
            <v>1327F4312250019</v>
          </cell>
          <cell r="K10042" t="str">
            <v>新村与撤并村便捷连通</v>
          </cell>
          <cell r="L10042" t="str">
            <v>一类地区</v>
          </cell>
          <cell r="M10042" t="str">
            <v>国家贫困县</v>
          </cell>
          <cell r="N10042" t="str">
            <v>新建</v>
          </cell>
          <cell r="O10042" t="str">
            <v>团河村</v>
          </cell>
          <cell r="P10042" t="str">
            <v>等外公路</v>
          </cell>
          <cell r="R10042" t="str">
            <v>0</v>
          </cell>
          <cell r="S10042" t="str">
            <v>4.5</v>
          </cell>
          <cell r="T10042" t="str">
            <v>无</v>
          </cell>
          <cell r="U10042">
            <v>0</v>
          </cell>
          <cell r="V10042">
            <v>1</v>
          </cell>
          <cell r="W10042">
            <v>1</v>
          </cell>
        </row>
        <row r="10043">
          <cell r="I10043" t="str">
            <v>会同县团河镇燕冲村尖栗山组级公路建设工程</v>
          </cell>
          <cell r="J10043" t="str">
            <v>1327F4312250020</v>
          </cell>
          <cell r="K10043" t="str">
            <v>新村与撤并村便捷连通</v>
          </cell>
          <cell r="L10043" t="str">
            <v>一类地区</v>
          </cell>
          <cell r="M10043" t="str">
            <v>国家贫困县</v>
          </cell>
          <cell r="N10043" t="str">
            <v>新建</v>
          </cell>
          <cell r="O10043" t="str">
            <v>燕冲村</v>
          </cell>
          <cell r="P10043" t="str">
            <v>等外公路</v>
          </cell>
          <cell r="R10043" t="str">
            <v>0</v>
          </cell>
          <cell r="S10043" t="str">
            <v>4.5</v>
          </cell>
          <cell r="T10043" t="str">
            <v>无</v>
          </cell>
          <cell r="U10043">
            <v>0</v>
          </cell>
          <cell r="V10043">
            <v>2</v>
          </cell>
          <cell r="W10043">
            <v>2</v>
          </cell>
        </row>
        <row r="10044">
          <cell r="I10044" t="str">
            <v>麻阳县尧市镇杨柳山森工采育场道路硬化工程</v>
          </cell>
          <cell r="J10044" t="str">
            <v>1327F4312260008</v>
          </cell>
          <cell r="K10044" t="str">
            <v>新村与撤并村便捷连通</v>
          </cell>
          <cell r="L10044" t="str">
            <v>一类地区</v>
          </cell>
          <cell r="M10044" t="str">
            <v>国家贫困县</v>
          </cell>
          <cell r="N10044" t="str">
            <v>升级改造（提质改造）</v>
          </cell>
          <cell r="O10044" t="str">
            <v>卜罗坪村</v>
          </cell>
          <cell r="P10044" t="str">
            <v>等外公路</v>
          </cell>
          <cell r="R10044" t="str">
            <v>3.5</v>
          </cell>
          <cell r="S10044" t="str">
            <v>4.5</v>
          </cell>
          <cell r="T10044" t="str">
            <v>无</v>
          </cell>
          <cell r="U10044">
            <v>0</v>
          </cell>
          <cell r="V10044">
            <v>3</v>
          </cell>
          <cell r="W10044">
            <v>3</v>
          </cell>
        </row>
        <row r="10045">
          <cell r="I10045" t="str">
            <v>茶坪老政府至苗龙溪连接路</v>
          </cell>
          <cell r="J10045" t="str">
            <v>1327F4312270001</v>
          </cell>
          <cell r="K10045" t="str">
            <v>新村与撤并村便捷连通</v>
          </cell>
          <cell r="L10045" t="str">
            <v>一类地区</v>
          </cell>
          <cell r="M10045" t="str">
            <v>国家贫困县</v>
          </cell>
          <cell r="N10045" t="str">
            <v>新建</v>
          </cell>
          <cell r="O10045" t="str">
            <v>茶坪村</v>
          </cell>
          <cell r="P10045" t="str">
            <v>等外公路</v>
          </cell>
          <cell r="R10045" t="str">
            <v>3.5</v>
          </cell>
          <cell r="S10045" t="str">
            <v>4.5</v>
          </cell>
          <cell r="T10045" t="str">
            <v>V450431227</v>
          </cell>
          <cell r="U10045">
            <v>0</v>
          </cell>
          <cell r="V10045">
            <v>4.8099999999999996</v>
          </cell>
          <cell r="W10045">
            <v>4.8099999999999996</v>
          </cell>
        </row>
        <row r="10046">
          <cell r="I10046" t="str">
            <v>地蒲-殿溪连接路</v>
          </cell>
          <cell r="J10046" t="str">
            <v>1327F4312270003</v>
          </cell>
          <cell r="K10046" t="str">
            <v>新村与撤并村便捷连通</v>
          </cell>
          <cell r="L10046" t="str">
            <v>一类地区</v>
          </cell>
          <cell r="M10046" t="str">
            <v>国家贫困县</v>
          </cell>
          <cell r="N10046" t="str">
            <v>新建</v>
          </cell>
          <cell r="O10046" t="str">
            <v>斗溪村</v>
          </cell>
          <cell r="P10046" t="str">
            <v>等外公路</v>
          </cell>
          <cell r="R10046" t="str">
            <v>3.5</v>
          </cell>
          <cell r="S10046" t="str">
            <v>4.5</v>
          </cell>
          <cell r="T10046" t="str">
            <v>无</v>
          </cell>
          <cell r="U10046">
            <v>0</v>
          </cell>
          <cell r="V10046">
            <v>1.0900000000000001</v>
          </cell>
          <cell r="W10046">
            <v>1.0900000000000001</v>
          </cell>
        </row>
        <row r="10047">
          <cell r="I10047" t="str">
            <v>努溪-大坪坡连接路</v>
          </cell>
          <cell r="J10047" t="str">
            <v>1327F4312270002</v>
          </cell>
          <cell r="K10047" t="str">
            <v>新村与撤并村便捷连通</v>
          </cell>
          <cell r="L10047" t="str">
            <v>一类地区</v>
          </cell>
          <cell r="M10047" t="str">
            <v>国家贫困县</v>
          </cell>
          <cell r="N10047" t="str">
            <v>新建</v>
          </cell>
          <cell r="O10047" t="str">
            <v>姑召村</v>
          </cell>
          <cell r="P10047" t="str">
            <v>等外公路</v>
          </cell>
          <cell r="R10047" t="str">
            <v>3.5</v>
          </cell>
          <cell r="S10047" t="str">
            <v>4.5</v>
          </cell>
          <cell r="T10047" t="str">
            <v>无</v>
          </cell>
          <cell r="U10047">
            <v>0</v>
          </cell>
          <cell r="V10047">
            <v>5.57</v>
          </cell>
          <cell r="W10047">
            <v>5.57</v>
          </cell>
        </row>
        <row r="10048">
          <cell r="I10048" t="str">
            <v>天堂-大旺地茶坳连接路</v>
          </cell>
          <cell r="J10048" t="str">
            <v>1327F4312270004</v>
          </cell>
          <cell r="K10048" t="str">
            <v>新村与撤并村便捷连通</v>
          </cell>
          <cell r="L10048" t="str">
            <v>一类地区</v>
          </cell>
          <cell r="M10048" t="str">
            <v>国家贫困县</v>
          </cell>
          <cell r="N10048" t="str">
            <v>新建</v>
          </cell>
          <cell r="O10048" t="str">
            <v>天堂村</v>
          </cell>
          <cell r="P10048" t="str">
            <v>四级公路</v>
          </cell>
          <cell r="R10048" t="str">
            <v>3.5</v>
          </cell>
          <cell r="S10048" t="str">
            <v>4.5</v>
          </cell>
          <cell r="T10048" t="str">
            <v>无</v>
          </cell>
          <cell r="U10048">
            <v>0</v>
          </cell>
          <cell r="V10048">
            <v>5.08</v>
          </cell>
          <cell r="W10048">
            <v>5.08</v>
          </cell>
        </row>
        <row r="10049">
          <cell r="I10049" t="str">
            <v>白马铺至草鞋坳连接公路</v>
          </cell>
          <cell r="J10049" t="str">
            <v>1327F4312280010</v>
          </cell>
          <cell r="K10049" t="str">
            <v>新村与撤并村便捷连通</v>
          </cell>
          <cell r="L10049" t="str">
            <v>一类地区</v>
          </cell>
          <cell r="M10049" t="str">
            <v>国家贫困县</v>
          </cell>
          <cell r="N10049" t="str">
            <v>升级改造（提质改造）</v>
          </cell>
          <cell r="O10049" t="str">
            <v>草肖新村</v>
          </cell>
          <cell r="P10049" t="str">
            <v>四级公路</v>
          </cell>
          <cell r="R10049" t="str">
            <v>3.5</v>
          </cell>
          <cell r="S10049" t="str">
            <v>4.5</v>
          </cell>
          <cell r="T10049" t="str">
            <v>CB44431228</v>
          </cell>
          <cell r="U10049">
            <v>0</v>
          </cell>
          <cell r="V10049">
            <v>6</v>
          </cell>
          <cell r="W10049">
            <v>6</v>
          </cell>
        </row>
        <row r="10050">
          <cell r="I10050" t="str">
            <v>黄潭桥至洞下连接公路</v>
          </cell>
          <cell r="J10050" t="str">
            <v>1327F4312280009</v>
          </cell>
          <cell r="K10050" t="str">
            <v>新村与撤并村便捷连通</v>
          </cell>
          <cell r="L10050" t="str">
            <v>一类地区</v>
          </cell>
          <cell r="M10050" t="str">
            <v>国家贫困县</v>
          </cell>
          <cell r="N10050" t="str">
            <v>升级改造（提质改造）</v>
          </cell>
          <cell r="O10050" t="str">
            <v>黄潭桥村</v>
          </cell>
          <cell r="P10050" t="str">
            <v>四级公路</v>
          </cell>
          <cell r="R10050" t="str">
            <v>3.5</v>
          </cell>
          <cell r="S10050" t="str">
            <v>4.5</v>
          </cell>
          <cell r="T10050" t="str">
            <v>X131431228</v>
          </cell>
          <cell r="U10050">
            <v>2</v>
          </cell>
          <cell r="V10050">
            <v>4</v>
          </cell>
          <cell r="W10050">
            <v>2</v>
          </cell>
        </row>
        <row r="10051">
          <cell r="I10051" t="str">
            <v>梨溪口至白土田连接公路</v>
          </cell>
          <cell r="J10051" t="str">
            <v>1327F4312280008</v>
          </cell>
          <cell r="K10051" t="str">
            <v>新村与撤并村便捷连通</v>
          </cell>
          <cell r="L10051" t="str">
            <v>一类地区</v>
          </cell>
          <cell r="M10051" t="str">
            <v>国家贫困县</v>
          </cell>
          <cell r="N10051" t="str">
            <v>升级改造（提质改造）</v>
          </cell>
          <cell r="O10051" t="str">
            <v>梨溪口村</v>
          </cell>
          <cell r="P10051" t="str">
            <v>四级公路</v>
          </cell>
          <cell r="R10051" t="str">
            <v>3.5</v>
          </cell>
          <cell r="S10051" t="str">
            <v>4.5</v>
          </cell>
          <cell r="T10051" t="str">
            <v>CC99431228</v>
          </cell>
          <cell r="U10051">
            <v>2.4</v>
          </cell>
          <cell r="V10051">
            <v>3.8</v>
          </cell>
          <cell r="W10051">
            <v>1.4</v>
          </cell>
        </row>
        <row r="10052">
          <cell r="I10052" t="str">
            <v>凉山坡至青竹溪连接公路</v>
          </cell>
          <cell r="J10052" t="str">
            <v>1327F4312280003</v>
          </cell>
          <cell r="K10052" t="str">
            <v>新村与撤并村便捷连通</v>
          </cell>
          <cell r="L10052" t="str">
            <v>一类地区</v>
          </cell>
          <cell r="M10052" t="str">
            <v>国家贫困县</v>
          </cell>
          <cell r="N10052" t="str">
            <v>升级改造（提质改造）</v>
          </cell>
          <cell r="O10052" t="str">
            <v>青竹溪村</v>
          </cell>
          <cell r="P10052" t="str">
            <v>四级公路</v>
          </cell>
          <cell r="R10052" t="str">
            <v>3.5</v>
          </cell>
          <cell r="S10052" t="str">
            <v>4.5</v>
          </cell>
          <cell r="T10052" t="str">
            <v>CD80431228</v>
          </cell>
          <cell r="U10052">
            <v>1.46</v>
          </cell>
          <cell r="V10052">
            <v>3.46</v>
          </cell>
          <cell r="W10052">
            <v>2</v>
          </cell>
        </row>
        <row r="10053">
          <cell r="I10053" t="str">
            <v>彭家浪至冬瓜坡连接公路</v>
          </cell>
          <cell r="J10053" t="str">
            <v>1327F4312280001</v>
          </cell>
          <cell r="K10053" t="str">
            <v>新村与撤并村便捷连通</v>
          </cell>
          <cell r="L10053" t="str">
            <v>一类地区</v>
          </cell>
          <cell r="M10053" t="str">
            <v>国家贫困县</v>
          </cell>
          <cell r="N10053" t="str">
            <v>升级改造（提质改造）</v>
          </cell>
          <cell r="O10053" t="str">
            <v>青竹溪村</v>
          </cell>
          <cell r="P10053" t="str">
            <v>四级公路</v>
          </cell>
          <cell r="R10053" t="str">
            <v>3.5</v>
          </cell>
          <cell r="S10053" t="str">
            <v>4.5</v>
          </cell>
          <cell r="T10053" t="str">
            <v>c047431228</v>
          </cell>
          <cell r="U10053">
            <v>1.514</v>
          </cell>
          <cell r="V10053">
            <v>2.5139999999999998</v>
          </cell>
          <cell r="W10053">
            <v>1</v>
          </cell>
        </row>
        <row r="10054">
          <cell r="I10054" t="str">
            <v>青山塘至冬瓜坡连接公路</v>
          </cell>
          <cell r="J10054" t="str">
            <v>1327F4312280004</v>
          </cell>
          <cell r="K10054" t="str">
            <v>新村与撤并村便捷连通</v>
          </cell>
          <cell r="L10054" t="str">
            <v>一类地区</v>
          </cell>
          <cell r="M10054" t="str">
            <v>国家贫困县</v>
          </cell>
          <cell r="N10054" t="str">
            <v>升级改造（提质改造）</v>
          </cell>
          <cell r="O10054" t="str">
            <v>青竹溪村</v>
          </cell>
          <cell r="P10054" t="str">
            <v>四级公路</v>
          </cell>
          <cell r="R10054" t="str">
            <v>3.5</v>
          </cell>
          <cell r="S10054" t="str">
            <v>4.5</v>
          </cell>
          <cell r="T10054" t="str">
            <v>Y731431228</v>
          </cell>
          <cell r="U10054">
            <v>0</v>
          </cell>
          <cell r="V10054">
            <v>0.8</v>
          </cell>
          <cell r="W10054">
            <v>0.8</v>
          </cell>
        </row>
        <row r="10055">
          <cell r="I10055" t="str">
            <v>深坑溪至田坪连接公路</v>
          </cell>
          <cell r="J10055" t="str">
            <v>1327F4312280011</v>
          </cell>
          <cell r="K10055" t="str">
            <v>新村与撤并村便捷连通</v>
          </cell>
          <cell r="L10055" t="str">
            <v>一类地区</v>
          </cell>
          <cell r="M10055" t="str">
            <v>国家贫困县</v>
          </cell>
          <cell r="N10055" t="str">
            <v>升级改造（提质改造）</v>
          </cell>
          <cell r="O10055" t="str">
            <v>碧涌镇</v>
          </cell>
          <cell r="P10055" t="str">
            <v>四级公路</v>
          </cell>
          <cell r="R10055" t="str">
            <v>3.5</v>
          </cell>
          <cell r="S10055" t="str">
            <v>4.5</v>
          </cell>
          <cell r="T10055" t="str">
            <v>y737431228</v>
          </cell>
          <cell r="U10055">
            <v>0</v>
          </cell>
          <cell r="V10055">
            <v>4</v>
          </cell>
          <cell r="W10055">
            <v>4</v>
          </cell>
        </row>
        <row r="10056">
          <cell r="I10056" t="str">
            <v>团木溪至报木溪连接公路</v>
          </cell>
          <cell r="J10056" t="str">
            <v>1327F4312280006</v>
          </cell>
          <cell r="K10056" t="str">
            <v>新村与撤并村便捷连通</v>
          </cell>
          <cell r="L10056" t="str">
            <v>一类地区</v>
          </cell>
          <cell r="M10056" t="str">
            <v>国家贫困县</v>
          </cell>
          <cell r="N10056" t="str">
            <v>升级改造（提质改造）</v>
          </cell>
          <cell r="O10056" t="str">
            <v>报木溪村</v>
          </cell>
          <cell r="P10056" t="str">
            <v>四级公路</v>
          </cell>
          <cell r="R10056" t="str">
            <v>3.5</v>
          </cell>
          <cell r="S10056" t="str">
            <v>4.5</v>
          </cell>
          <cell r="T10056" t="str">
            <v>c909431228</v>
          </cell>
          <cell r="U10056">
            <v>0</v>
          </cell>
          <cell r="V10056">
            <v>3.5</v>
          </cell>
          <cell r="W10056">
            <v>3.5</v>
          </cell>
        </row>
        <row r="10057">
          <cell r="I10057" t="str">
            <v>王耳冲至桃溪连接路</v>
          </cell>
          <cell r="J10057" t="str">
            <v>1327F4312280013</v>
          </cell>
          <cell r="K10057" t="str">
            <v>新村与撤并村便捷连通</v>
          </cell>
          <cell r="L10057" t="str">
            <v>一类地区</v>
          </cell>
          <cell r="M10057" t="str">
            <v>国家贫困县</v>
          </cell>
          <cell r="N10057" t="str">
            <v>升级改造（提质改造）</v>
          </cell>
          <cell r="O10057" t="str">
            <v>王公坡村</v>
          </cell>
          <cell r="P10057" t="str">
            <v>四级公路</v>
          </cell>
          <cell r="R10057" t="str">
            <v>3.5</v>
          </cell>
          <cell r="S10057" t="str">
            <v>4.5</v>
          </cell>
          <cell r="T10057" t="str">
            <v>C056431228</v>
          </cell>
          <cell r="U10057">
            <v>3.9119999999999999</v>
          </cell>
          <cell r="V10057">
            <v>4.4119999999999999</v>
          </cell>
          <cell r="W10057">
            <v>0.5</v>
          </cell>
        </row>
        <row r="10058">
          <cell r="I10058" t="str">
            <v>王公坡至桃溪连接公路</v>
          </cell>
          <cell r="J10058" t="str">
            <v>1327F4312280012</v>
          </cell>
          <cell r="K10058" t="str">
            <v>新村与撤并村便捷连通</v>
          </cell>
          <cell r="L10058" t="str">
            <v>一类地区</v>
          </cell>
          <cell r="M10058" t="str">
            <v>国家贫困县</v>
          </cell>
          <cell r="N10058" t="str">
            <v>升级改造（提质改造）</v>
          </cell>
          <cell r="O10058" t="str">
            <v>王公坡村</v>
          </cell>
          <cell r="P10058" t="str">
            <v>三级公路</v>
          </cell>
          <cell r="R10058" t="str">
            <v>3.5</v>
          </cell>
          <cell r="S10058" t="str">
            <v>4.5</v>
          </cell>
          <cell r="T10058" t="str">
            <v>C056431228</v>
          </cell>
          <cell r="U10058">
            <v>3.9119999999999999</v>
          </cell>
          <cell r="V10058">
            <v>5.4119999999999999</v>
          </cell>
          <cell r="W10058">
            <v>1.5</v>
          </cell>
        </row>
        <row r="10059">
          <cell r="I10059" t="str">
            <v>岩山背至古尧连接公路</v>
          </cell>
          <cell r="J10059" t="str">
            <v>1327F4312280005</v>
          </cell>
          <cell r="K10059" t="str">
            <v>新村与撤并村便捷连通</v>
          </cell>
          <cell r="L10059" t="str">
            <v>一类地区</v>
          </cell>
          <cell r="M10059" t="str">
            <v>国家贫困县</v>
          </cell>
          <cell r="N10059" t="str">
            <v>升级改造（提质改造）</v>
          </cell>
          <cell r="O10059" t="str">
            <v>岩山背村</v>
          </cell>
          <cell r="P10059" t="str">
            <v>四级公路</v>
          </cell>
          <cell r="R10059" t="str">
            <v>3.5</v>
          </cell>
          <cell r="S10059" t="str">
            <v>4.5</v>
          </cell>
          <cell r="T10059" t="str">
            <v>YZ20431228</v>
          </cell>
          <cell r="U10059">
            <v>9.7140000000000004</v>
          </cell>
          <cell r="V10059">
            <v>14.614000000000001</v>
          </cell>
          <cell r="W10059">
            <v>4.9000000000000004</v>
          </cell>
        </row>
        <row r="10060">
          <cell r="I10060" t="str">
            <v>尧坪至龙山连接公路</v>
          </cell>
          <cell r="J10060" t="str">
            <v>1327F4312280002</v>
          </cell>
          <cell r="K10060" t="str">
            <v>新村与撤并村便捷连通</v>
          </cell>
          <cell r="L10060" t="str">
            <v>一类地区</v>
          </cell>
          <cell r="M10060" t="str">
            <v>国家贫困县</v>
          </cell>
          <cell r="N10060" t="str">
            <v>升级改造（提质改造）</v>
          </cell>
          <cell r="O10060" t="str">
            <v>古尧村</v>
          </cell>
          <cell r="P10060" t="str">
            <v>四级公路</v>
          </cell>
          <cell r="R10060" t="str">
            <v>3.5</v>
          </cell>
          <cell r="S10060" t="str">
            <v>4.5</v>
          </cell>
          <cell r="T10060" t="str">
            <v>CC47431228</v>
          </cell>
          <cell r="U10060">
            <v>0</v>
          </cell>
          <cell r="V10060">
            <v>3</v>
          </cell>
          <cell r="W10060">
            <v>3</v>
          </cell>
        </row>
        <row r="10061">
          <cell r="I10061" t="str">
            <v>戥溪至龙排冲连接公路</v>
          </cell>
          <cell r="J10061" t="str">
            <v>1327F4312280007</v>
          </cell>
          <cell r="K10061" t="str">
            <v>新村与撤并村便捷连通</v>
          </cell>
          <cell r="L10061" t="str">
            <v>一类地区</v>
          </cell>
          <cell r="M10061" t="str">
            <v>国家贫困县</v>
          </cell>
          <cell r="N10061" t="str">
            <v>升级改造（提质改造）</v>
          </cell>
          <cell r="O10061" t="str">
            <v>戥溪村</v>
          </cell>
          <cell r="P10061" t="str">
            <v>四级公路</v>
          </cell>
          <cell r="R10061" t="str">
            <v>3.5</v>
          </cell>
          <cell r="S10061" t="str">
            <v>4.5</v>
          </cell>
          <cell r="T10061" t="str">
            <v>YZ20431228</v>
          </cell>
          <cell r="U10061">
            <v>5.851</v>
          </cell>
          <cell r="V10061">
            <v>7.351</v>
          </cell>
          <cell r="W10061">
            <v>1.5</v>
          </cell>
        </row>
        <row r="10062">
          <cell r="I10062" t="str">
            <v>芳团-大林连通公路</v>
          </cell>
          <cell r="J10062" t="str">
            <v>1327F4312290004</v>
          </cell>
          <cell r="K10062" t="str">
            <v>新村与撤并村便捷连通</v>
          </cell>
          <cell r="L10062" t="str">
            <v>一类地区</v>
          </cell>
          <cell r="M10062" t="str">
            <v>国家贫困县</v>
          </cell>
          <cell r="N10062" t="str">
            <v>新建</v>
          </cell>
          <cell r="O10062" t="str">
            <v>大林村</v>
          </cell>
          <cell r="R10062" t="str">
            <v>0</v>
          </cell>
          <cell r="S10062" t="str">
            <v>4.5</v>
          </cell>
          <cell r="T10062" t="str">
            <v>无</v>
          </cell>
          <cell r="U10062">
            <v>0</v>
          </cell>
          <cell r="V10062">
            <v>3.89</v>
          </cell>
          <cell r="W10062">
            <v>3.89</v>
          </cell>
        </row>
        <row r="10063">
          <cell r="I10063" t="str">
            <v>戈家至上溪头连接路</v>
          </cell>
          <cell r="J10063" t="str">
            <v>1327F4312290002</v>
          </cell>
          <cell r="K10063" t="str">
            <v>新村与撤并村便捷连通</v>
          </cell>
          <cell r="L10063" t="str">
            <v>一类地区</v>
          </cell>
          <cell r="M10063" t="str">
            <v>国家贫困县</v>
          </cell>
          <cell r="N10063" t="str">
            <v>新建</v>
          </cell>
          <cell r="O10063" t="str">
            <v>戈盈村</v>
          </cell>
          <cell r="P10063" t="str">
            <v>无路</v>
          </cell>
          <cell r="R10063" t="str">
            <v>0</v>
          </cell>
          <cell r="S10063" t="str">
            <v>4.5</v>
          </cell>
          <cell r="T10063" t="str">
            <v>无</v>
          </cell>
          <cell r="U10063">
            <v>0</v>
          </cell>
          <cell r="V10063">
            <v>2.62</v>
          </cell>
          <cell r="W10063">
            <v>2.62</v>
          </cell>
        </row>
        <row r="10064">
          <cell r="I10064" t="str">
            <v>藕团塘堡-高营连接路</v>
          </cell>
          <cell r="J10064" t="str">
            <v>1327F4312290003</v>
          </cell>
          <cell r="K10064" t="str">
            <v>新村与撤并村便捷连通</v>
          </cell>
          <cell r="L10064" t="str">
            <v>一类地区</v>
          </cell>
          <cell r="M10064" t="str">
            <v>国家贫困县</v>
          </cell>
          <cell r="N10064" t="str">
            <v>新建</v>
          </cell>
          <cell r="O10064" t="str">
            <v>老里村</v>
          </cell>
          <cell r="P10064" t="str">
            <v>无路</v>
          </cell>
          <cell r="R10064" t="str">
            <v>0</v>
          </cell>
          <cell r="S10064" t="str">
            <v>4.5</v>
          </cell>
          <cell r="T10064" t="str">
            <v>无</v>
          </cell>
          <cell r="U10064">
            <v>0</v>
          </cell>
          <cell r="V10064">
            <v>2.5</v>
          </cell>
          <cell r="W10064">
            <v>2.5</v>
          </cell>
        </row>
        <row r="10065">
          <cell r="I10065" t="str">
            <v>盈团至金竹湾连通公路</v>
          </cell>
          <cell r="J10065" t="str">
            <v>1327F4312290001</v>
          </cell>
          <cell r="K10065" t="str">
            <v>新村与撤并村便捷连通</v>
          </cell>
          <cell r="L10065" t="str">
            <v>一类地区</v>
          </cell>
          <cell r="M10065" t="str">
            <v>国家贫困县</v>
          </cell>
          <cell r="N10065" t="str">
            <v>新建</v>
          </cell>
          <cell r="O10065" t="str">
            <v>戈盈村</v>
          </cell>
          <cell r="P10065" t="str">
            <v>无路</v>
          </cell>
          <cell r="R10065" t="str">
            <v>0</v>
          </cell>
          <cell r="S10065" t="str">
            <v>4.5</v>
          </cell>
          <cell r="T10065" t="str">
            <v>无</v>
          </cell>
          <cell r="U10065">
            <v>0</v>
          </cell>
          <cell r="V10065">
            <v>2.1</v>
          </cell>
          <cell r="W10065">
            <v>2.1</v>
          </cell>
        </row>
        <row r="10066">
          <cell r="I10066" t="str">
            <v>壁冲口－壁冲连接路</v>
          </cell>
          <cell r="J10066" t="str">
            <v>1327F4312300009</v>
          </cell>
          <cell r="K10066" t="str">
            <v>新村与撤并村便捷连通</v>
          </cell>
          <cell r="L10066" t="str">
            <v>一类地区</v>
          </cell>
          <cell r="M10066" t="str">
            <v>国家贫困县</v>
          </cell>
          <cell r="N10066" t="str">
            <v>新改建</v>
          </cell>
          <cell r="O10066" t="str">
            <v>地宅包里村</v>
          </cell>
          <cell r="P10066" t="str">
            <v>等外公路</v>
          </cell>
          <cell r="R10066" t="str">
            <v>2</v>
          </cell>
          <cell r="S10066" t="str">
            <v>4.5</v>
          </cell>
          <cell r="T10066" t="str">
            <v>无</v>
          </cell>
          <cell r="U10066">
            <v>0</v>
          </cell>
          <cell r="V10066">
            <v>1.2</v>
          </cell>
          <cell r="W10066">
            <v>1.2</v>
          </cell>
        </row>
        <row r="10067">
          <cell r="I10067" t="str">
            <v>独坡－小独坡连接路</v>
          </cell>
          <cell r="J10067" t="str">
            <v>1327F4312300015</v>
          </cell>
          <cell r="K10067" t="str">
            <v>新村与撤并村便捷连通</v>
          </cell>
          <cell r="L10067" t="str">
            <v>一类地区</v>
          </cell>
          <cell r="M10067" t="str">
            <v>国家贫困县</v>
          </cell>
          <cell r="N10067" t="str">
            <v>新改建</v>
          </cell>
          <cell r="O10067" t="str">
            <v>独坡村</v>
          </cell>
          <cell r="P10067" t="str">
            <v>等外公路</v>
          </cell>
          <cell r="R10067" t="str">
            <v>0</v>
          </cell>
          <cell r="S10067" t="str">
            <v>4.5</v>
          </cell>
          <cell r="T10067" t="str">
            <v>无</v>
          </cell>
          <cell r="U10067">
            <v>0</v>
          </cell>
          <cell r="V10067">
            <v>5.6</v>
          </cell>
          <cell r="W10067">
            <v>5.6</v>
          </cell>
        </row>
        <row r="10068">
          <cell r="I10068" t="str">
            <v>路口－地龙连接路</v>
          </cell>
          <cell r="J10068" t="str">
            <v>1327F4312300008</v>
          </cell>
          <cell r="K10068" t="str">
            <v>新村与撤并村便捷连通</v>
          </cell>
          <cell r="L10068" t="str">
            <v>一类地区</v>
          </cell>
          <cell r="M10068" t="str">
            <v>国家贫困县</v>
          </cell>
          <cell r="N10068" t="str">
            <v>新改建</v>
          </cell>
          <cell r="O10068" t="str">
            <v>万佛山镇江寨村</v>
          </cell>
          <cell r="P10068" t="str">
            <v>等外公路</v>
          </cell>
          <cell r="R10068" t="str">
            <v>0</v>
          </cell>
          <cell r="S10068" t="str">
            <v>4.5</v>
          </cell>
          <cell r="T10068" t="str">
            <v>无</v>
          </cell>
          <cell r="U10068">
            <v>0</v>
          </cell>
          <cell r="V10068">
            <v>3.1</v>
          </cell>
          <cell r="W10068">
            <v>3.1</v>
          </cell>
        </row>
        <row r="10069">
          <cell r="I10069" t="str">
            <v>弄盘－半坡连接路</v>
          </cell>
          <cell r="J10069" t="str">
            <v>1327F4312300017</v>
          </cell>
          <cell r="K10069" t="str">
            <v>新村与撤并村便捷连通</v>
          </cell>
          <cell r="L10069" t="str">
            <v>一类地区</v>
          </cell>
          <cell r="M10069" t="str">
            <v>国家贫困县</v>
          </cell>
          <cell r="N10069" t="str">
            <v>新建</v>
          </cell>
          <cell r="O10069" t="str">
            <v>联坪村</v>
          </cell>
          <cell r="P10069" t="str">
            <v>等外公路</v>
          </cell>
          <cell r="R10069" t="str">
            <v>0</v>
          </cell>
          <cell r="S10069" t="str">
            <v>4.5</v>
          </cell>
          <cell r="T10069" t="str">
            <v>无</v>
          </cell>
          <cell r="U10069">
            <v>0</v>
          </cell>
          <cell r="V10069">
            <v>3.35</v>
          </cell>
          <cell r="W10069">
            <v>3.35</v>
          </cell>
        </row>
        <row r="10070">
          <cell r="I10070" t="str">
            <v>溪典冲－桥木桥连接路</v>
          </cell>
          <cell r="J10070" t="str">
            <v>1327F4312300014</v>
          </cell>
          <cell r="K10070" t="str">
            <v>新村与撤并村便捷连通</v>
          </cell>
          <cell r="L10070" t="str">
            <v>一类地区</v>
          </cell>
          <cell r="M10070" t="str">
            <v>国家贫困县</v>
          </cell>
          <cell r="N10070" t="str">
            <v>新建</v>
          </cell>
          <cell r="O10070" t="str">
            <v>溪口镇杉木村</v>
          </cell>
          <cell r="R10070" t="str">
            <v>0</v>
          </cell>
          <cell r="S10070" t="str">
            <v>4.5</v>
          </cell>
          <cell r="T10070" t="str">
            <v>无</v>
          </cell>
          <cell r="U10070">
            <v>0</v>
          </cell>
          <cell r="V10070">
            <v>1</v>
          </cell>
          <cell r="W10070">
            <v>1</v>
          </cell>
        </row>
        <row r="10071">
          <cell r="I10071" t="str">
            <v>寨什-黄垢连接路</v>
          </cell>
          <cell r="J10071" t="str">
            <v>1327F4312300005</v>
          </cell>
          <cell r="K10071" t="str">
            <v>新村与撤并村便捷连通</v>
          </cell>
          <cell r="L10071" t="str">
            <v>一类地区</v>
          </cell>
          <cell r="M10071" t="str">
            <v>国家贫困县</v>
          </cell>
          <cell r="N10071" t="str">
            <v>新改建</v>
          </cell>
          <cell r="O10071" t="str">
            <v>寨什村</v>
          </cell>
          <cell r="P10071" t="str">
            <v>等外公路</v>
          </cell>
          <cell r="R10071" t="str">
            <v>0</v>
          </cell>
          <cell r="S10071" t="str">
            <v>4.5</v>
          </cell>
          <cell r="T10071" t="str">
            <v>无</v>
          </cell>
          <cell r="U10071">
            <v>0</v>
          </cell>
          <cell r="V10071">
            <v>1.5</v>
          </cell>
          <cell r="W10071">
            <v>1.5</v>
          </cell>
        </row>
        <row r="10072">
          <cell r="I10072" t="str">
            <v>石井镇通三级公路</v>
          </cell>
          <cell r="J10072" t="str">
            <v>1316F4313020001</v>
          </cell>
          <cell r="K10072" t="str">
            <v>乡镇通三级（路面宽7米）及以上农村公路</v>
          </cell>
          <cell r="L10072" t="str">
            <v>二类地区</v>
          </cell>
          <cell r="M10072"/>
          <cell r="O10072" t="str">
            <v>石井镇</v>
          </cell>
          <cell r="P10072" t="str">
            <v>四级公路</v>
          </cell>
          <cell r="Q10072" t="str">
            <v>三级公路</v>
          </cell>
          <cell r="T10072" t="str">
            <v>X022431302</v>
          </cell>
          <cell r="U10072">
            <v>0</v>
          </cell>
          <cell r="V10072">
            <v>0</v>
          </cell>
          <cell r="W10072">
            <v>9.8849999999999998</v>
          </cell>
        </row>
        <row r="10073">
          <cell r="I10073" t="str">
            <v>G354至游家镇</v>
          </cell>
          <cell r="J10073" t="str">
            <v>1316F4313220001</v>
          </cell>
          <cell r="K10073" t="str">
            <v>乡镇通三级（路面宽7米）及以上农村公路</v>
          </cell>
          <cell r="L10073" t="str">
            <v>一类地区</v>
          </cell>
          <cell r="M10073" t="str">
            <v>国家贫困县</v>
          </cell>
          <cell r="N10073" t="str">
            <v>新建</v>
          </cell>
          <cell r="O10073" t="str">
            <v>游家镇</v>
          </cell>
          <cell r="P10073" t="str">
            <v>四级公路</v>
          </cell>
          <cell r="Q10073" t="str">
            <v>三级公路</v>
          </cell>
          <cell r="T10073" t="str">
            <v>V001431322</v>
          </cell>
          <cell r="U10073">
            <v>0</v>
          </cell>
          <cell r="V10073">
            <v>5.74</v>
          </cell>
          <cell r="W10073">
            <v>5.74</v>
          </cell>
        </row>
        <row r="10074">
          <cell r="I10074" t="str">
            <v>科头乡乡镇通三级公路</v>
          </cell>
          <cell r="J10074" t="str">
            <v>131601F4313220001</v>
          </cell>
          <cell r="K10074" t="str">
            <v>乡镇通三级（路面宽7米）及以上农村公路</v>
          </cell>
          <cell r="L10074" t="str">
            <v>一类地区</v>
          </cell>
          <cell r="M10074" t="str">
            <v>国家贫困县</v>
          </cell>
          <cell r="N10074" t="str">
            <v>改扩建</v>
          </cell>
          <cell r="O10074" t="str">
            <v>科头乡</v>
          </cell>
          <cell r="P10074" t="str">
            <v>四级公路</v>
          </cell>
          <cell r="Q10074" t="str">
            <v>三级公路</v>
          </cell>
          <cell r="T10074" t="str">
            <v>X141431322</v>
          </cell>
          <cell r="U10074">
            <v>0</v>
          </cell>
          <cell r="V10074">
            <v>5.37</v>
          </cell>
          <cell r="W10074">
            <v>5.37</v>
          </cell>
        </row>
        <row r="10075">
          <cell r="I10075" t="str">
            <v>油溪乡通三级公路</v>
          </cell>
          <cell r="J10075" t="str">
            <v>1316F4313220002</v>
          </cell>
          <cell r="K10075" t="str">
            <v>乡镇通三级（路面宽7米）及以上农村公路</v>
          </cell>
          <cell r="L10075" t="str">
            <v>一类地区</v>
          </cell>
          <cell r="M10075" t="str">
            <v>国家贫困县</v>
          </cell>
          <cell r="O10075" t="str">
            <v>油溪乡</v>
          </cell>
          <cell r="P10075" t="str">
            <v>四级公路</v>
          </cell>
          <cell r="Q10075" t="str">
            <v>三级公路</v>
          </cell>
          <cell r="T10075" t="str">
            <v>Y322431322</v>
          </cell>
          <cell r="U10075">
            <v>0</v>
          </cell>
          <cell r="V10075">
            <v>6.3639999999999999</v>
          </cell>
          <cell r="W10075">
            <v>6.3639999999999999</v>
          </cell>
        </row>
        <row r="10076">
          <cell r="I10076" t="str">
            <v>圳上镇通三级公路</v>
          </cell>
          <cell r="J10076" t="str">
            <v>1316F4313220003</v>
          </cell>
          <cell r="K10076" t="str">
            <v>乡镇通三级（路面宽7米）及以上农村公路</v>
          </cell>
          <cell r="L10076" t="str">
            <v>一类地区</v>
          </cell>
          <cell r="M10076" t="str">
            <v>国家贫困县</v>
          </cell>
          <cell r="O10076" t="str">
            <v>圳上镇</v>
          </cell>
          <cell r="P10076" t="str">
            <v>四级公路</v>
          </cell>
          <cell r="Q10076" t="str">
            <v>三级公路</v>
          </cell>
          <cell r="T10076" t="str">
            <v>X051431322</v>
          </cell>
          <cell r="U10076">
            <v>0</v>
          </cell>
          <cell r="V10076">
            <v>24.6</v>
          </cell>
          <cell r="W10076">
            <v>24.6</v>
          </cell>
        </row>
        <row r="10077">
          <cell r="I10077" t="str">
            <v>毛易－渣渡</v>
          </cell>
          <cell r="J10077" t="str">
            <v>1316F4313810001</v>
          </cell>
          <cell r="K10077" t="str">
            <v>乡镇通三级（路面宽7米）及以上农村公路</v>
          </cell>
          <cell r="L10077" t="str">
            <v>二类地区</v>
          </cell>
          <cell r="M10077"/>
          <cell r="N10077" t="str">
            <v>改扩建</v>
          </cell>
          <cell r="O10077" t="str">
            <v>渣渡镇</v>
          </cell>
          <cell r="P10077" t="str">
            <v>四级公路</v>
          </cell>
          <cell r="Q10077" t="str">
            <v>三级公路</v>
          </cell>
          <cell r="T10077" t="str">
            <v>X040431381</v>
          </cell>
          <cell r="U10077">
            <v>0</v>
          </cell>
          <cell r="V10077">
            <v>19.821999999999999</v>
          </cell>
          <cell r="W10077">
            <v>19.821999999999999</v>
          </cell>
        </row>
        <row r="10078">
          <cell r="I10078" t="str">
            <v>金石镇通三级公路</v>
          </cell>
          <cell r="J10078" t="str">
            <v>131601F4313820001</v>
          </cell>
          <cell r="K10078" t="str">
            <v>乡镇通三级（路面宽7米）及以上农村公路</v>
          </cell>
          <cell r="L10078" t="str">
            <v>一类地区</v>
          </cell>
          <cell r="M10078" t="str">
            <v>国家贫困县</v>
          </cell>
          <cell r="N10078" t="str">
            <v>新建</v>
          </cell>
          <cell r="O10078" t="str">
            <v>金石镇</v>
          </cell>
          <cell r="P10078" t="str">
            <v>四级公路</v>
          </cell>
          <cell r="Q10078" t="str">
            <v>三级公路</v>
          </cell>
          <cell r="T10078" t="str">
            <v>X253431382</v>
          </cell>
          <cell r="U10078">
            <v>0</v>
          </cell>
          <cell r="V10078">
            <v>4.1520000000000001</v>
          </cell>
          <cell r="W10078">
            <v>4.1520000000000001</v>
          </cell>
        </row>
        <row r="10079">
          <cell r="I10079" t="str">
            <v>凤冠山景区公路（Y411、Y087、Y007、C174）</v>
          </cell>
          <cell r="J10079" t="str">
            <v>131302F4313020013</v>
          </cell>
          <cell r="K10079" t="str">
            <v>通景公路</v>
          </cell>
          <cell r="L10079" t="str">
            <v>二类地区</v>
          </cell>
          <cell r="M10079"/>
          <cell r="N10079" t="str">
            <v>升级改造（提质改造）</v>
          </cell>
          <cell r="O10079" t="str">
            <v>凤冠山景区</v>
          </cell>
          <cell r="R10079" t="str">
            <v>3.5</v>
          </cell>
          <cell r="S10079" t="str">
            <v>6.5</v>
          </cell>
          <cell r="T10079" t="str">
            <v>Y411431302</v>
          </cell>
          <cell r="U10079">
            <v>0</v>
          </cell>
          <cell r="V10079">
            <v>7.7009999999999996</v>
          </cell>
          <cell r="W10079">
            <v>7.7009999999999996</v>
          </cell>
        </row>
        <row r="10080">
          <cell r="I10080" t="str">
            <v>凤凰谷生态休闲旅游区通景公路</v>
          </cell>
          <cell r="J10080" t="str">
            <v>131302F4313020015</v>
          </cell>
          <cell r="K10080" t="str">
            <v>通景公路</v>
          </cell>
          <cell r="L10080" t="str">
            <v>二类地区</v>
          </cell>
          <cell r="M10080"/>
          <cell r="N10080" t="str">
            <v>升级改造（提质改造）</v>
          </cell>
          <cell r="O10080" t="str">
            <v>凤凰谷生态休闲旅游区</v>
          </cell>
          <cell r="R10080" t="str">
            <v>0</v>
          </cell>
          <cell r="S10080" t="str">
            <v>6</v>
          </cell>
          <cell r="T10080" t="str">
            <v>无</v>
          </cell>
          <cell r="U10080">
            <v>0</v>
          </cell>
          <cell r="V10080">
            <v>2.6</v>
          </cell>
          <cell r="W10080">
            <v>2.6</v>
          </cell>
        </row>
        <row r="10081">
          <cell r="I10081" t="str">
            <v>荷花基地景区公路（C139、CC56、Y718）</v>
          </cell>
          <cell r="J10081" t="str">
            <v>131302F4313020011</v>
          </cell>
          <cell r="K10081" t="str">
            <v>通景公路</v>
          </cell>
          <cell r="L10081" t="str">
            <v>二类地区</v>
          </cell>
          <cell r="M10081"/>
          <cell r="N10081" t="str">
            <v>升级改造（提质改造）</v>
          </cell>
          <cell r="O10081" t="str">
            <v>荷花基地景区</v>
          </cell>
          <cell r="R10081" t="str">
            <v>3.5</v>
          </cell>
          <cell r="S10081" t="str">
            <v>6</v>
          </cell>
          <cell r="T10081" t="str">
            <v>无</v>
          </cell>
          <cell r="U10081">
            <v>0</v>
          </cell>
          <cell r="V10081">
            <v>3.1880000000000002</v>
          </cell>
          <cell r="W10081">
            <v>3.1880000000000002</v>
          </cell>
        </row>
        <row r="10082">
          <cell r="I10082" t="str">
            <v>洪家山森林公园贺国中故居、圣仙洞通景公路</v>
          </cell>
          <cell r="J10082" t="str">
            <v>131302F4313020002</v>
          </cell>
          <cell r="K10082" t="str">
            <v>通景公路</v>
          </cell>
          <cell r="L10082" t="str">
            <v>二类地区</v>
          </cell>
          <cell r="M10082"/>
          <cell r="N10082" t="str">
            <v>新建</v>
          </cell>
          <cell r="O10082" t="str">
            <v>洪家山森林公园贺国中故居、圣仙洞</v>
          </cell>
          <cell r="R10082" t="str">
            <v>0</v>
          </cell>
          <cell r="S10082" t="str">
            <v>6.5</v>
          </cell>
          <cell r="T10082" t="str">
            <v>无</v>
          </cell>
          <cell r="U10082">
            <v>0</v>
          </cell>
          <cell r="V10082">
            <v>1.6</v>
          </cell>
          <cell r="W10082">
            <v>1.6</v>
          </cell>
        </row>
        <row r="10083">
          <cell r="I10083" t="str">
            <v>洪家山森林公园溪苑景区通景公路</v>
          </cell>
          <cell r="J10083" t="str">
            <v>131302F4313020003</v>
          </cell>
          <cell r="K10083" t="str">
            <v>通景公路</v>
          </cell>
          <cell r="L10083" t="str">
            <v>二类地区</v>
          </cell>
          <cell r="M10083"/>
          <cell r="N10083" t="str">
            <v>升级改造（提质改造）</v>
          </cell>
          <cell r="O10083" t="str">
            <v>洪家山森林公园溪苑景区</v>
          </cell>
          <cell r="R10083" t="str">
            <v>3.5</v>
          </cell>
          <cell r="S10083" t="str">
            <v>6.5</v>
          </cell>
          <cell r="T10083" t="str">
            <v>C090431302</v>
          </cell>
          <cell r="U10083">
            <v>0</v>
          </cell>
          <cell r="V10083">
            <v>2</v>
          </cell>
          <cell r="W10083">
            <v>2</v>
          </cell>
        </row>
        <row r="10084">
          <cell r="I10084" t="str">
            <v>花溪谷景区公路</v>
          </cell>
          <cell r="J10084" t="str">
            <v>131302F4313020010</v>
          </cell>
          <cell r="K10084" t="str">
            <v>通景公路</v>
          </cell>
          <cell r="L10084" t="str">
            <v>二类地区</v>
          </cell>
          <cell r="M10084"/>
          <cell r="N10084" t="str">
            <v>升级改造（提质改造）</v>
          </cell>
          <cell r="O10084" t="str">
            <v>花溪谷景区</v>
          </cell>
          <cell r="R10084" t="str">
            <v>3.5</v>
          </cell>
          <cell r="S10084" t="str">
            <v>6</v>
          </cell>
          <cell r="T10084" t="str">
            <v>无</v>
          </cell>
          <cell r="U10084">
            <v>0</v>
          </cell>
          <cell r="V10084">
            <v>3.335</v>
          </cell>
          <cell r="W10084">
            <v>3.335</v>
          </cell>
        </row>
        <row r="10085">
          <cell r="I10085" t="str">
            <v>娄底仙女寨-水府庙旅游集散公路</v>
          </cell>
          <cell r="J10085" t="str">
            <v>131301F4313020001</v>
          </cell>
          <cell r="K10085" t="str">
            <v>通景公路</v>
          </cell>
          <cell r="L10085" t="str">
            <v>二类地区</v>
          </cell>
          <cell r="M10085"/>
          <cell r="N10085" t="str">
            <v>新建</v>
          </cell>
          <cell r="O10085" t="str">
            <v>仙女寨水利景区</v>
          </cell>
          <cell r="R10085" t="str">
            <v>0</v>
          </cell>
          <cell r="S10085" t="str">
            <v>8.5</v>
          </cell>
          <cell r="T10085" t="str">
            <v>无</v>
          </cell>
          <cell r="U10085">
            <v>0</v>
          </cell>
          <cell r="V10085">
            <v>20.6</v>
          </cell>
          <cell r="W10085">
            <v>20.6</v>
          </cell>
        </row>
        <row r="10086">
          <cell r="I10086" t="str">
            <v>盟峰山旅游公路</v>
          </cell>
          <cell r="J10086" t="str">
            <v>131302F4313020016</v>
          </cell>
          <cell r="K10086" t="str">
            <v>通景公路</v>
          </cell>
          <cell r="L10086" t="str">
            <v>二类地区</v>
          </cell>
          <cell r="M10086"/>
          <cell r="N10086" t="str">
            <v>新建</v>
          </cell>
          <cell r="O10086" t="str">
            <v>盟峰山景区</v>
          </cell>
          <cell r="R10086" t="str">
            <v>0</v>
          </cell>
          <cell r="S10086" t="str">
            <v>6</v>
          </cell>
          <cell r="T10086" t="str">
            <v>无</v>
          </cell>
          <cell r="U10086">
            <v>0</v>
          </cell>
          <cell r="V10086">
            <v>1.75</v>
          </cell>
          <cell r="W10086">
            <v>1.75</v>
          </cell>
        </row>
        <row r="10087">
          <cell r="I10087" t="str">
            <v>铜鼓寨景区公路（Y410）</v>
          </cell>
          <cell r="J10087" t="str">
            <v>131302F4313020012</v>
          </cell>
          <cell r="K10087" t="str">
            <v>通景公路</v>
          </cell>
          <cell r="L10087" t="str">
            <v>二类地区</v>
          </cell>
          <cell r="M10087"/>
          <cell r="N10087" t="str">
            <v>升级改造（提质改造）</v>
          </cell>
          <cell r="O10087" t="str">
            <v>铜鼓寨景区</v>
          </cell>
          <cell r="R10087" t="str">
            <v>3.5</v>
          </cell>
          <cell r="S10087" t="str">
            <v>6.5</v>
          </cell>
          <cell r="T10087" t="str">
            <v>无</v>
          </cell>
          <cell r="U10087">
            <v>0</v>
          </cell>
          <cell r="V10087">
            <v>2.0070000000000001</v>
          </cell>
          <cell r="W10087">
            <v>2.0070000000000001</v>
          </cell>
        </row>
        <row r="10088">
          <cell r="I10088" t="str">
            <v>文正湖景区公路（C719）</v>
          </cell>
          <cell r="J10088" t="str">
            <v>131302F4313020007</v>
          </cell>
          <cell r="K10088" t="str">
            <v>通景公路</v>
          </cell>
          <cell r="L10088" t="str">
            <v>二类地区</v>
          </cell>
          <cell r="M10088"/>
          <cell r="N10088" t="str">
            <v>升级改造（提质改造）</v>
          </cell>
          <cell r="O10088" t="str">
            <v>文正湖景区</v>
          </cell>
          <cell r="R10088" t="str">
            <v>4.5</v>
          </cell>
          <cell r="S10088" t="str">
            <v>6</v>
          </cell>
          <cell r="T10088" t="str">
            <v>C719431302</v>
          </cell>
          <cell r="U10088">
            <v>0</v>
          </cell>
          <cell r="V10088">
            <v>4.2809999999999997</v>
          </cell>
          <cell r="W10088">
            <v>4.2809999999999997</v>
          </cell>
        </row>
        <row r="10089">
          <cell r="I10089" t="str">
            <v>乌石峰景区公路（C264）</v>
          </cell>
          <cell r="J10089" t="str">
            <v>131302F4313020008</v>
          </cell>
          <cell r="K10089" t="str">
            <v>通景公路</v>
          </cell>
          <cell r="L10089" t="str">
            <v>二类地区</v>
          </cell>
          <cell r="M10089"/>
          <cell r="N10089" t="str">
            <v>升级改造（提质改造）</v>
          </cell>
          <cell r="O10089" t="str">
            <v>乌石峰景区</v>
          </cell>
          <cell r="R10089" t="str">
            <v>3.5</v>
          </cell>
          <cell r="S10089" t="str">
            <v>6</v>
          </cell>
          <cell r="T10089" t="str">
            <v>C264431302</v>
          </cell>
          <cell r="U10089">
            <v>0</v>
          </cell>
          <cell r="V10089">
            <v>1.9370000000000001</v>
          </cell>
          <cell r="W10089">
            <v>1.9370000000000001</v>
          </cell>
        </row>
        <row r="10090">
          <cell r="I10090" t="str">
            <v>乌石峰景区公路（C52A）</v>
          </cell>
          <cell r="J10090" t="str">
            <v>131302F4313020009</v>
          </cell>
          <cell r="K10090" t="str">
            <v>通景公路</v>
          </cell>
          <cell r="L10090" t="str">
            <v>二类地区</v>
          </cell>
          <cell r="M10090"/>
          <cell r="N10090" t="str">
            <v>升级改造（提质改造）</v>
          </cell>
          <cell r="O10090" t="str">
            <v>乌石峰景区</v>
          </cell>
          <cell r="R10090" t="str">
            <v>3.5</v>
          </cell>
          <cell r="S10090" t="str">
            <v>6</v>
          </cell>
          <cell r="T10090" t="str">
            <v>C52A431302</v>
          </cell>
          <cell r="U10090">
            <v>0</v>
          </cell>
          <cell r="V10090">
            <v>1.714</v>
          </cell>
          <cell r="W10090">
            <v>1.714</v>
          </cell>
        </row>
        <row r="10091">
          <cell r="I10091" t="str">
            <v>仙女寨水利景区公路（Y655）</v>
          </cell>
          <cell r="J10091" t="str">
            <v>131302F4313020005</v>
          </cell>
          <cell r="K10091" t="str">
            <v>通景公路</v>
          </cell>
          <cell r="L10091" t="str">
            <v>二类地区</v>
          </cell>
          <cell r="M10091"/>
          <cell r="N10091" t="str">
            <v>升级改造（提质改造）</v>
          </cell>
          <cell r="O10091" t="str">
            <v>仙女寨水利景区</v>
          </cell>
          <cell r="R10091" t="str">
            <v>3.5</v>
          </cell>
          <cell r="S10091" t="str">
            <v>6</v>
          </cell>
          <cell r="T10091" t="str">
            <v>Y655431302</v>
          </cell>
          <cell r="U10091">
            <v>0</v>
          </cell>
          <cell r="V10091">
            <v>2.9809999999999999</v>
          </cell>
          <cell r="W10091">
            <v>2.9809999999999999</v>
          </cell>
        </row>
        <row r="10092">
          <cell r="I10092" t="str">
            <v>仙女寨水利景区公路（北入口1至仙女寨村满台洲）</v>
          </cell>
          <cell r="J10092" t="str">
            <v>13130201F4313020002</v>
          </cell>
          <cell r="K10092" t="str">
            <v>通景公路</v>
          </cell>
          <cell r="L10092" t="str">
            <v>二类地区</v>
          </cell>
          <cell r="M10092"/>
          <cell r="N10092" t="str">
            <v>新建</v>
          </cell>
          <cell r="O10092" t="str">
            <v>仙女寨水利景区</v>
          </cell>
          <cell r="R10092" t="str">
            <v>0</v>
          </cell>
          <cell r="S10092" t="str">
            <v>6</v>
          </cell>
          <cell r="T10092" t="str">
            <v>无</v>
          </cell>
          <cell r="U10092">
            <v>0</v>
          </cell>
          <cell r="V10092">
            <v>1.2</v>
          </cell>
          <cell r="W10092">
            <v>1.2</v>
          </cell>
        </row>
        <row r="10093">
          <cell r="I10093" t="str">
            <v>仙女寨水利景区公路（西入口至天籁寺公路）</v>
          </cell>
          <cell r="J10093" t="str">
            <v>13130201F4313020001</v>
          </cell>
          <cell r="K10093" t="str">
            <v>通景公路</v>
          </cell>
          <cell r="L10093" t="str">
            <v>二类地区</v>
          </cell>
          <cell r="M10093"/>
          <cell r="N10093" t="str">
            <v>新建</v>
          </cell>
          <cell r="O10093" t="str">
            <v>仙女寨水利景区</v>
          </cell>
          <cell r="R10093" t="str">
            <v>0</v>
          </cell>
          <cell r="S10093" t="str">
            <v>6</v>
          </cell>
          <cell r="T10093" t="str">
            <v>无</v>
          </cell>
          <cell r="U10093">
            <v>0</v>
          </cell>
          <cell r="V10093">
            <v>1.5</v>
          </cell>
          <cell r="W10093">
            <v>1.5</v>
          </cell>
        </row>
        <row r="10094">
          <cell r="I10094" t="str">
            <v>杨材山景区公路（Y405、Y406、C021）</v>
          </cell>
          <cell r="J10094" t="str">
            <v>131302F4313020006</v>
          </cell>
          <cell r="K10094" t="str">
            <v>通景公路</v>
          </cell>
          <cell r="L10094" t="str">
            <v>二类地区</v>
          </cell>
          <cell r="M10094"/>
          <cell r="N10094" t="str">
            <v>升级改造（提质改造）</v>
          </cell>
          <cell r="O10094" t="str">
            <v>杨材山景区</v>
          </cell>
          <cell r="R10094" t="str">
            <v>5</v>
          </cell>
          <cell r="S10094" t="str">
            <v>6.5</v>
          </cell>
          <cell r="T10094" t="str">
            <v>无</v>
          </cell>
          <cell r="U10094">
            <v>0</v>
          </cell>
          <cell r="V10094">
            <v>8.2349999999999994</v>
          </cell>
          <cell r="W10094">
            <v>8.2349999999999994</v>
          </cell>
        </row>
        <row r="10095">
          <cell r="I10095" t="str">
            <v>玉龙山庄景区公路（C183）</v>
          </cell>
          <cell r="J10095" t="str">
            <v>131302F4313020014</v>
          </cell>
          <cell r="K10095" t="str">
            <v>通景公路</v>
          </cell>
          <cell r="L10095" t="str">
            <v>二类地区</v>
          </cell>
          <cell r="M10095"/>
          <cell r="N10095" t="str">
            <v>升级改造（提质改造）</v>
          </cell>
          <cell r="O10095" t="str">
            <v>玉龙山庄景区</v>
          </cell>
          <cell r="R10095" t="str">
            <v>3.5</v>
          </cell>
          <cell r="S10095" t="str">
            <v>6</v>
          </cell>
          <cell r="T10095" t="str">
            <v>无</v>
          </cell>
          <cell r="U10095">
            <v>0</v>
          </cell>
          <cell r="V10095">
            <v>1.5</v>
          </cell>
          <cell r="W10095">
            <v>1.5</v>
          </cell>
        </row>
        <row r="10096">
          <cell r="I10096" t="str">
            <v>中阳白鹭山庄通景公路</v>
          </cell>
          <cell r="J10096" t="str">
            <v>131302F4313020001</v>
          </cell>
          <cell r="K10096" t="str">
            <v>通景公路</v>
          </cell>
          <cell r="L10096" t="str">
            <v>二类地区</v>
          </cell>
          <cell r="M10096"/>
          <cell r="N10096" t="str">
            <v>升级改造（提质改造）</v>
          </cell>
          <cell r="O10096" t="str">
            <v>中阳白鹭山庄景区</v>
          </cell>
          <cell r="R10096" t="str">
            <v>3.5</v>
          </cell>
          <cell r="S10096" t="str">
            <v>6.5</v>
          </cell>
          <cell r="T10096" t="str">
            <v>无</v>
          </cell>
          <cell r="U10096">
            <v>0</v>
          </cell>
          <cell r="V10096">
            <v>6.242</v>
          </cell>
          <cell r="W10096">
            <v>6.242</v>
          </cell>
        </row>
        <row r="10097">
          <cell r="I10097" t="str">
            <v>高速公路沿线特色小镇（甘棠镇）</v>
          </cell>
          <cell r="J10097" t="str">
            <v>131302F4313210057</v>
          </cell>
          <cell r="K10097" t="str">
            <v>通景公路</v>
          </cell>
          <cell r="L10097" t="str">
            <v>二类地区</v>
          </cell>
          <cell r="M10097" t="str">
            <v>省级贫困县</v>
          </cell>
          <cell r="N10097" t="str">
            <v>升级改造（提质改造）</v>
          </cell>
          <cell r="O10097" t="str">
            <v>高速公路沿线特色小镇（甘棠镇）</v>
          </cell>
          <cell r="R10097" t="str">
            <v>3.5</v>
          </cell>
          <cell r="S10097" t="str">
            <v>6</v>
          </cell>
          <cell r="T10097" t="str">
            <v>X124431321</v>
          </cell>
          <cell r="U10097">
            <v>0</v>
          </cell>
          <cell r="V10097">
            <v>11.539</v>
          </cell>
          <cell r="W10097">
            <v>11.539</v>
          </cell>
        </row>
        <row r="10098">
          <cell r="I10098" t="str">
            <v>葛母墓连接路</v>
          </cell>
          <cell r="J10098" t="str">
            <v>131302F4313210042</v>
          </cell>
          <cell r="K10098" t="str">
            <v>通景公路</v>
          </cell>
          <cell r="L10098" t="str">
            <v>二类地区</v>
          </cell>
          <cell r="M10098" t="str">
            <v>省级贫困县</v>
          </cell>
          <cell r="N10098" t="str">
            <v>升级改造（提质改造）</v>
          </cell>
          <cell r="O10098" t="str">
            <v>葛母墓</v>
          </cell>
          <cell r="S10098" t="str">
            <v>6</v>
          </cell>
          <cell r="T10098" t="str">
            <v>CH82431321</v>
          </cell>
          <cell r="U10098">
            <v>0</v>
          </cell>
          <cell r="V10098">
            <v>2.2000000000000002</v>
          </cell>
          <cell r="W10098">
            <v>2.2000000000000002</v>
          </cell>
        </row>
        <row r="10099">
          <cell r="I10099" t="str">
            <v>荷叶镇金凤村至天坪村旅游公路</v>
          </cell>
          <cell r="J10099" t="str">
            <v>1312F4313210221</v>
          </cell>
          <cell r="K10099" t="str">
            <v>通景公路</v>
          </cell>
          <cell r="L10099" t="str">
            <v>二类地区</v>
          </cell>
          <cell r="M10099" t="str">
            <v>省级贫困县</v>
          </cell>
          <cell r="N10099" t="str">
            <v>升级改造（提质改造）</v>
          </cell>
          <cell r="R10099" t="str">
            <v>3.5</v>
          </cell>
          <cell r="S10099" t="str">
            <v>6</v>
          </cell>
          <cell r="T10099" t="str">
            <v>Y003</v>
          </cell>
          <cell r="U10099">
            <v>0</v>
          </cell>
          <cell r="V10099">
            <v>5.2629999999999999</v>
          </cell>
          <cell r="W10099">
            <v>5.2629999999999999</v>
          </cell>
        </row>
        <row r="10100">
          <cell r="I10100" t="str">
            <v>九峰山森林公园连接路（二期）</v>
          </cell>
          <cell r="J10100" t="str">
            <v>131301F4313210001</v>
          </cell>
          <cell r="K10100" t="str">
            <v>通景公路</v>
          </cell>
          <cell r="L10100" t="str">
            <v>二类地区</v>
          </cell>
          <cell r="M10100" t="str">
            <v>省级贫困县</v>
          </cell>
          <cell r="N10100" t="str">
            <v>升级改造（提质改造）</v>
          </cell>
          <cell r="O10100" t="str">
            <v>九峰山森林公园</v>
          </cell>
          <cell r="R10100" t="str">
            <v>5</v>
          </cell>
          <cell r="S10100" t="str">
            <v>6</v>
          </cell>
          <cell r="T10100" t="str">
            <v>X074431321</v>
          </cell>
          <cell r="U10100">
            <v>0</v>
          </cell>
          <cell r="V10100">
            <v>11.417</v>
          </cell>
          <cell r="W10100">
            <v>11.417</v>
          </cell>
        </row>
        <row r="10101">
          <cell r="I10101" t="str">
            <v>九峰山森林公园连接路（一期）</v>
          </cell>
          <cell r="J10101" t="str">
            <v>131302F4313210038</v>
          </cell>
          <cell r="K10101" t="str">
            <v>通景公路</v>
          </cell>
          <cell r="L10101" t="str">
            <v>二类地区</v>
          </cell>
          <cell r="M10101" t="str">
            <v>省级贫困县</v>
          </cell>
          <cell r="N10101" t="str">
            <v>升级改造（提质改造）</v>
          </cell>
          <cell r="O10101" t="str">
            <v>九峰山森林公园</v>
          </cell>
          <cell r="S10101" t="str">
            <v>6</v>
          </cell>
          <cell r="T10101" t="str">
            <v>Y761431321</v>
          </cell>
          <cell r="U10101">
            <v>0</v>
          </cell>
          <cell r="V10101">
            <v>5.2</v>
          </cell>
          <cell r="W10101">
            <v>5.2</v>
          </cell>
        </row>
        <row r="10102">
          <cell r="I10102" t="str">
            <v>雷锋山四方湖水利风景区连接路</v>
          </cell>
          <cell r="J10102" t="str">
            <v>131302F4313210059</v>
          </cell>
          <cell r="K10102" t="str">
            <v>通景公路</v>
          </cell>
          <cell r="L10102" t="str">
            <v>二类地区</v>
          </cell>
          <cell r="M10102" t="str">
            <v>省级贫困县</v>
          </cell>
          <cell r="N10102" t="str">
            <v>升级改造（提质改造）</v>
          </cell>
          <cell r="O10102" t="str">
            <v>雷锋山四方湖水利风景区</v>
          </cell>
          <cell r="R10102" t="str">
            <v>0</v>
          </cell>
          <cell r="S10102" t="str">
            <v>6</v>
          </cell>
          <cell r="T10102" t="str">
            <v>无</v>
          </cell>
          <cell r="U10102">
            <v>0</v>
          </cell>
          <cell r="V10102">
            <v>1.34</v>
          </cell>
          <cell r="W10102">
            <v>12.164999999999999</v>
          </cell>
        </row>
        <row r="10103">
          <cell r="I10103" t="str">
            <v>梅仑山景区连接路</v>
          </cell>
          <cell r="J10103" t="str">
            <v>131302F4313210060</v>
          </cell>
          <cell r="K10103" t="str">
            <v>通景公路</v>
          </cell>
          <cell r="L10103" t="str">
            <v>二类地区</v>
          </cell>
          <cell r="M10103" t="str">
            <v>省级贫困县</v>
          </cell>
          <cell r="N10103" t="str">
            <v>升级改造（提质改造）</v>
          </cell>
          <cell r="O10103" t="str">
            <v>梅仑山景区</v>
          </cell>
          <cell r="R10103" t="str">
            <v>0</v>
          </cell>
          <cell r="S10103" t="str">
            <v>6</v>
          </cell>
          <cell r="T10103" t="str">
            <v>无</v>
          </cell>
          <cell r="U10103">
            <v>0</v>
          </cell>
          <cell r="V10103">
            <v>2.5</v>
          </cell>
          <cell r="W10103">
            <v>6.5</v>
          </cell>
        </row>
        <row r="10104">
          <cell r="I10104" t="str">
            <v>清泉古寺连接路</v>
          </cell>
          <cell r="J10104" t="str">
            <v>131302F4313210061</v>
          </cell>
          <cell r="K10104" t="str">
            <v>通景公路</v>
          </cell>
          <cell r="L10104" t="str">
            <v>二类地区</v>
          </cell>
          <cell r="M10104" t="str">
            <v>省级贫困县</v>
          </cell>
          <cell r="N10104" t="str">
            <v>升级改造（提质改造）</v>
          </cell>
          <cell r="O10104" t="str">
            <v>清泉古寺</v>
          </cell>
          <cell r="R10104" t="str">
            <v>0</v>
          </cell>
          <cell r="S10104" t="str">
            <v>6</v>
          </cell>
          <cell r="T10104" t="str">
            <v>无</v>
          </cell>
          <cell r="U10104">
            <v>0</v>
          </cell>
          <cell r="V10104">
            <v>0.9</v>
          </cell>
          <cell r="W10104">
            <v>5.9</v>
          </cell>
        </row>
        <row r="10105">
          <cell r="I10105" t="str">
            <v>双峰县杏子铺镇双源村连接路</v>
          </cell>
          <cell r="J10105" t="str">
            <v>131301F4313210005</v>
          </cell>
          <cell r="K10105" t="str">
            <v>通景公路</v>
          </cell>
          <cell r="L10105" t="str">
            <v>二类地区</v>
          </cell>
          <cell r="M10105" t="str">
            <v>省级贫困县</v>
          </cell>
          <cell r="N10105" t="str">
            <v>升级改造（提质改造）</v>
          </cell>
          <cell r="O10105" t="str">
            <v>双源村</v>
          </cell>
          <cell r="R10105" t="str">
            <v>4.5</v>
          </cell>
          <cell r="S10105" t="str">
            <v>6</v>
          </cell>
          <cell r="T10105" t="str">
            <v>X121431321</v>
          </cell>
          <cell r="U10105">
            <v>0</v>
          </cell>
          <cell r="V10105">
            <v>11.457000000000001</v>
          </cell>
          <cell r="W10105">
            <v>11.457000000000001</v>
          </cell>
        </row>
        <row r="10106">
          <cell r="I10106" t="str">
            <v>双江水库景区连接路</v>
          </cell>
          <cell r="J10106" t="str">
            <v>131301F4313210003</v>
          </cell>
          <cell r="K10106" t="str">
            <v>通景公路</v>
          </cell>
          <cell r="L10106" t="str">
            <v>二类地区</v>
          </cell>
          <cell r="M10106" t="str">
            <v>省级贫困县</v>
          </cell>
          <cell r="N10106" t="str">
            <v>升级改造（提质改造）</v>
          </cell>
          <cell r="O10106" t="str">
            <v>双江水库景区</v>
          </cell>
          <cell r="R10106" t="str">
            <v>3.5</v>
          </cell>
          <cell r="S10106" t="str">
            <v>6</v>
          </cell>
          <cell r="T10106" t="str">
            <v>Y229431321</v>
          </cell>
          <cell r="U10106">
            <v>0</v>
          </cell>
          <cell r="V10106">
            <v>10.292999999999999</v>
          </cell>
          <cell r="W10106">
            <v>10.292999999999999</v>
          </cell>
        </row>
        <row r="10107">
          <cell r="I10107" t="str">
            <v>锡福寺连接路</v>
          </cell>
          <cell r="J10107" t="str">
            <v>131302F4313210026</v>
          </cell>
          <cell r="K10107" t="str">
            <v>通景公路</v>
          </cell>
          <cell r="L10107" t="str">
            <v>二类地区</v>
          </cell>
          <cell r="M10107" t="str">
            <v>省级贫困县</v>
          </cell>
          <cell r="N10107" t="str">
            <v>升级改造（提质改造）</v>
          </cell>
          <cell r="O10107" t="str">
            <v>锡福寺</v>
          </cell>
          <cell r="R10107" t="str">
            <v>3.5</v>
          </cell>
          <cell r="S10107" t="str">
            <v>6</v>
          </cell>
          <cell r="T10107" t="str">
            <v>C93I431321</v>
          </cell>
          <cell r="U10107">
            <v>0</v>
          </cell>
          <cell r="V10107">
            <v>1.2</v>
          </cell>
          <cell r="W10107">
            <v>1.2</v>
          </cell>
        </row>
        <row r="10108">
          <cell r="I10108" t="str">
            <v>曾国藩故里旅游区连接路</v>
          </cell>
          <cell r="J10108" t="str">
            <v>131302F4313210001</v>
          </cell>
          <cell r="K10108" t="str">
            <v>通景公路</v>
          </cell>
          <cell r="L10108" t="str">
            <v>二类地区</v>
          </cell>
          <cell r="M10108" t="str">
            <v>省级贫困县</v>
          </cell>
          <cell r="N10108" t="str">
            <v>升级改造（提质改造）</v>
          </cell>
          <cell r="O10108" t="str">
            <v>曾国藩故里旅游区</v>
          </cell>
          <cell r="R10108" t="str">
            <v>4.5</v>
          </cell>
          <cell r="S10108" t="str">
            <v>6.5</v>
          </cell>
          <cell r="T10108" t="str">
            <v>X063431321</v>
          </cell>
          <cell r="U10108">
            <v>0</v>
          </cell>
          <cell r="V10108">
            <v>5.6289999999999996</v>
          </cell>
          <cell r="W10108">
            <v>5.6289999999999996</v>
          </cell>
        </row>
        <row r="10109">
          <cell r="I10109" t="str">
            <v>大熊山国家森林公园（大熊山林场至滑雪场旅游集散公路）（二期）</v>
          </cell>
          <cell r="J10109" t="str">
            <v>131301F4313220001</v>
          </cell>
          <cell r="K10109" t="str">
            <v>通景公路</v>
          </cell>
          <cell r="L10109" t="str">
            <v>一类地区</v>
          </cell>
          <cell r="M10109" t="str">
            <v>国家贫困县</v>
          </cell>
          <cell r="N10109" t="str">
            <v>新建</v>
          </cell>
          <cell r="O10109" t="str">
            <v>大熊山国家森林公园</v>
          </cell>
          <cell r="R10109" t="str">
            <v>3.5</v>
          </cell>
          <cell r="S10109" t="str">
            <v>6.5</v>
          </cell>
          <cell r="T10109" t="str">
            <v>Z306431322</v>
          </cell>
          <cell r="U10109">
            <v>0</v>
          </cell>
          <cell r="V10109">
            <v>35</v>
          </cell>
          <cell r="W10109">
            <v>35</v>
          </cell>
        </row>
        <row r="10110">
          <cell r="I10110" t="str">
            <v>三联峒景区通景公路（二期）</v>
          </cell>
          <cell r="J10110" t="str">
            <v>131302F4313220003</v>
          </cell>
          <cell r="K10110" t="str">
            <v>通景公路</v>
          </cell>
          <cell r="L10110" t="str">
            <v>一类地区</v>
          </cell>
          <cell r="M10110" t="str">
            <v>国家贫困县</v>
          </cell>
          <cell r="N10110" t="str">
            <v>升级改造（提质改造）</v>
          </cell>
          <cell r="O10110" t="str">
            <v>三联峒景区</v>
          </cell>
          <cell r="R10110" t="str">
            <v>3.5</v>
          </cell>
          <cell r="S10110" t="str">
            <v>6.5</v>
          </cell>
          <cell r="T10110" t="str">
            <v>X054431322</v>
          </cell>
          <cell r="U10110">
            <v>3.3929999999999998</v>
          </cell>
          <cell r="V10110">
            <v>6.5129999999999999</v>
          </cell>
          <cell r="W10110">
            <v>3.12</v>
          </cell>
        </row>
        <row r="10111">
          <cell r="I10111" t="str">
            <v>红二军团司令部旧址至月光至荆竹至紫鹊界至隆回集散公路</v>
          </cell>
          <cell r="J10111" t="str">
            <v>131301F4313220007</v>
          </cell>
          <cell r="K10111" t="str">
            <v>通景公路</v>
          </cell>
          <cell r="L10111" t="str">
            <v>一类地区</v>
          </cell>
          <cell r="M10111" t="str">
            <v>国家贫困县</v>
          </cell>
          <cell r="N10111" t="str">
            <v>新建</v>
          </cell>
          <cell r="O10111" t="str">
            <v>奉家镇下团村、正龙村、下团村、上溪村、楼下村</v>
          </cell>
          <cell r="R10111" t="str">
            <v>0</v>
          </cell>
          <cell r="S10111" t="str">
            <v>6.5</v>
          </cell>
          <cell r="T10111" t="str">
            <v>ZZ20431322</v>
          </cell>
          <cell r="U10111">
            <v>0</v>
          </cell>
          <cell r="V10111">
            <v>25</v>
          </cell>
          <cell r="W10111">
            <v>25</v>
          </cell>
        </row>
        <row r="10112">
          <cell r="I10112" t="str">
            <v>天门乡麦坳村蛙蛙谷旅游休闲养身基地通景公路（一期）</v>
          </cell>
          <cell r="J10112" t="str">
            <v>131302F4313220008</v>
          </cell>
          <cell r="K10112" t="str">
            <v>通景公路</v>
          </cell>
          <cell r="L10112" t="str">
            <v>一类地区</v>
          </cell>
          <cell r="M10112" t="str">
            <v>国家贫困县</v>
          </cell>
          <cell r="N10112" t="str">
            <v>新建</v>
          </cell>
          <cell r="O10112" t="str">
            <v>蛙蛙谷景区</v>
          </cell>
          <cell r="R10112" t="str">
            <v>0</v>
          </cell>
          <cell r="S10112" t="str">
            <v>6.5</v>
          </cell>
          <cell r="T10112" t="str">
            <v>VU29431322</v>
          </cell>
          <cell r="U10112">
            <v>0</v>
          </cell>
          <cell r="V10112">
            <v>2.8</v>
          </cell>
          <cell r="W10112">
            <v>2.8</v>
          </cell>
        </row>
        <row r="10113">
          <cell r="I10113" t="str">
            <v>大熊山国家森林公园（大熊山林场至安化茶马古道旅游集散公路）</v>
          </cell>
          <cell r="J10113" t="str">
            <v>131301F4313220003</v>
          </cell>
          <cell r="K10113" t="str">
            <v>通景公路</v>
          </cell>
          <cell r="L10113" t="str">
            <v>一类地区</v>
          </cell>
          <cell r="M10113" t="str">
            <v>国家贫困县</v>
          </cell>
          <cell r="N10113" t="str">
            <v>升级改造（提质改造）</v>
          </cell>
          <cell r="O10113" t="str">
            <v>大熊山国家森林公园</v>
          </cell>
          <cell r="R10113" t="str">
            <v>4.5</v>
          </cell>
          <cell r="S10113" t="str">
            <v>6.5</v>
          </cell>
          <cell r="T10113" t="str">
            <v>X152431322</v>
          </cell>
          <cell r="U10113">
            <v>0</v>
          </cell>
          <cell r="V10113">
            <v>12.46</v>
          </cell>
          <cell r="W10113">
            <v>12.46</v>
          </cell>
        </row>
        <row r="10114">
          <cell r="I10114" t="str">
            <v>天门乡麦坳村蛙蛙谷旅游休闲养身基地通景公路（二期）</v>
          </cell>
          <cell r="J10114" t="str">
            <v>131302F4313220007</v>
          </cell>
          <cell r="K10114" t="str">
            <v>通景公路</v>
          </cell>
          <cell r="L10114" t="str">
            <v>一类地区</v>
          </cell>
          <cell r="M10114" t="str">
            <v>国家贫困县</v>
          </cell>
          <cell r="N10114" t="str">
            <v>新建</v>
          </cell>
          <cell r="O10114" t="str">
            <v>蛙蛙谷景区</v>
          </cell>
          <cell r="R10114" t="str">
            <v>3.5</v>
          </cell>
          <cell r="S10114" t="str">
            <v>6.5</v>
          </cell>
          <cell r="T10114" t="str">
            <v>CL18431322</v>
          </cell>
          <cell r="U10114">
            <v>0</v>
          </cell>
          <cell r="V10114">
            <v>3.14</v>
          </cell>
          <cell r="W10114">
            <v>3.14</v>
          </cell>
        </row>
        <row r="10115">
          <cell r="I10115" t="str">
            <v>雅天门景区通景公路</v>
          </cell>
          <cell r="J10115" t="str">
            <v>131302F4313220010</v>
          </cell>
          <cell r="K10115" t="str">
            <v>通景公路</v>
          </cell>
          <cell r="L10115" t="str">
            <v>一类地区</v>
          </cell>
          <cell r="M10115" t="str">
            <v>国家贫困县</v>
          </cell>
          <cell r="N10115" t="str">
            <v>新建</v>
          </cell>
          <cell r="O10115" t="str">
            <v>雅天门景区</v>
          </cell>
          <cell r="R10115" t="str">
            <v>0</v>
          </cell>
          <cell r="S10115" t="str">
            <v>6.5</v>
          </cell>
          <cell r="T10115" t="str">
            <v>V3A9431322</v>
          </cell>
          <cell r="U10115">
            <v>0</v>
          </cell>
          <cell r="V10115">
            <v>7.1</v>
          </cell>
          <cell r="W10115">
            <v>7.1</v>
          </cell>
        </row>
        <row r="10116">
          <cell r="I10116" t="str">
            <v>吉庆镇油溪桥漂流至油溪桥天石岭农庄通景公路</v>
          </cell>
          <cell r="J10116" t="str">
            <v>131302F4313220004</v>
          </cell>
          <cell r="K10116" t="str">
            <v>通景公路</v>
          </cell>
          <cell r="L10116" t="str">
            <v>一类地区</v>
          </cell>
          <cell r="M10116" t="str">
            <v>国家贫困县</v>
          </cell>
          <cell r="N10116" t="str">
            <v>新建</v>
          </cell>
          <cell r="O10116" t="str">
            <v>油溪桥景区</v>
          </cell>
          <cell r="R10116" t="str">
            <v>0</v>
          </cell>
          <cell r="S10116" t="str">
            <v>6.5</v>
          </cell>
          <cell r="T10116" t="str">
            <v>V56N431322</v>
          </cell>
          <cell r="U10116">
            <v>0</v>
          </cell>
          <cell r="V10116">
            <v>3.6</v>
          </cell>
          <cell r="W10116">
            <v>3.6</v>
          </cell>
        </row>
        <row r="10117">
          <cell r="I10117" t="str">
            <v>龙湾湿地公园通景公路</v>
          </cell>
          <cell r="J10117" t="str">
            <v>131302F4313220013</v>
          </cell>
          <cell r="K10117" t="str">
            <v>通景公路</v>
          </cell>
          <cell r="L10117" t="str">
            <v>一类地区</v>
          </cell>
          <cell r="M10117" t="str">
            <v>国家贫困县</v>
          </cell>
          <cell r="N10117" t="str">
            <v>新建</v>
          </cell>
          <cell r="O10117" t="str">
            <v>龙湾湿地公园</v>
          </cell>
          <cell r="R10117" t="str">
            <v>0</v>
          </cell>
          <cell r="S10117" t="str">
            <v>6.5</v>
          </cell>
          <cell r="T10117" t="str">
            <v>V05C431322</v>
          </cell>
          <cell r="U10117">
            <v>0</v>
          </cell>
          <cell r="V10117">
            <v>4</v>
          </cell>
          <cell r="W10117">
            <v>4</v>
          </cell>
        </row>
        <row r="10118">
          <cell r="I10118" t="str">
            <v>集云庵堂至太坪通景公路</v>
          </cell>
          <cell r="J10118" t="str">
            <v>131302F4313220012</v>
          </cell>
          <cell r="K10118" t="str">
            <v>通景公路</v>
          </cell>
          <cell r="L10118" t="str">
            <v>一类地区</v>
          </cell>
          <cell r="M10118" t="str">
            <v>国家贫困县</v>
          </cell>
          <cell r="N10118" t="str">
            <v>新建</v>
          </cell>
          <cell r="O10118" t="str">
            <v>桐凤山景区</v>
          </cell>
          <cell r="R10118" t="str">
            <v>0</v>
          </cell>
          <cell r="S10118" t="str">
            <v>6.5</v>
          </cell>
          <cell r="T10118" t="str">
            <v>VA67431322</v>
          </cell>
          <cell r="U10118">
            <v>0</v>
          </cell>
          <cell r="V10118">
            <v>2.14</v>
          </cell>
          <cell r="W10118">
            <v>2.14</v>
          </cell>
        </row>
        <row r="10119">
          <cell r="I10119" t="str">
            <v>田坪镇田坪村至官帽村梅山大峡谷通景公路</v>
          </cell>
          <cell r="J10119" t="str">
            <v>131302F4313220011</v>
          </cell>
          <cell r="K10119" t="str">
            <v>通景公路</v>
          </cell>
          <cell r="L10119" t="str">
            <v>一类地区</v>
          </cell>
          <cell r="M10119" t="str">
            <v>国家贫困县</v>
          </cell>
          <cell r="N10119" t="str">
            <v>升级改造（提质改造）</v>
          </cell>
          <cell r="O10119" t="str">
            <v>梅山大峡谷</v>
          </cell>
          <cell r="R10119" t="str">
            <v>4.5</v>
          </cell>
          <cell r="S10119" t="str">
            <v>6.5</v>
          </cell>
          <cell r="T10119" t="str">
            <v>CG98431322</v>
          </cell>
          <cell r="U10119">
            <v>0</v>
          </cell>
          <cell r="V10119">
            <v>9.8000000000000007</v>
          </cell>
          <cell r="W10119">
            <v>9.8000000000000007</v>
          </cell>
        </row>
        <row r="10120">
          <cell r="I10120" t="str">
            <v>S547至檀山排景区通景公路</v>
          </cell>
          <cell r="J10120" t="str">
            <v>131302F4313220009</v>
          </cell>
          <cell r="K10120" t="str">
            <v>通景公路</v>
          </cell>
          <cell r="L10120" t="str">
            <v>一类地区</v>
          </cell>
          <cell r="M10120" t="str">
            <v>国家贫困县</v>
          </cell>
          <cell r="N10120" t="str">
            <v>新建</v>
          </cell>
          <cell r="O10120" t="str">
            <v>檀山排景区</v>
          </cell>
          <cell r="R10120" t="str">
            <v>3.5</v>
          </cell>
          <cell r="S10120" t="str">
            <v>6.5</v>
          </cell>
          <cell r="T10120" t="str">
            <v>X154431322</v>
          </cell>
          <cell r="U10120">
            <v>18.754999999999999</v>
          </cell>
          <cell r="V10120">
            <v>24.875</v>
          </cell>
          <cell r="W10120">
            <v>6.12</v>
          </cell>
        </row>
        <row r="10121">
          <cell r="I10121" t="str">
            <v>县道至桃林至南岳殿通景公路</v>
          </cell>
          <cell r="J10121" t="str">
            <v>131302F4313220014</v>
          </cell>
          <cell r="K10121" t="str">
            <v>通景公路</v>
          </cell>
          <cell r="L10121" t="str">
            <v>一类地区</v>
          </cell>
          <cell r="M10121" t="str">
            <v>国家贫困县</v>
          </cell>
          <cell r="N10121" t="str">
            <v>升级改造（提质改造）</v>
          </cell>
          <cell r="O10121" t="str">
            <v>南岳殿景区</v>
          </cell>
          <cell r="R10121" t="str">
            <v>4</v>
          </cell>
          <cell r="S10121" t="str">
            <v>7</v>
          </cell>
          <cell r="T10121" t="str">
            <v>Y641431322</v>
          </cell>
          <cell r="U10121">
            <v>0</v>
          </cell>
          <cell r="V10121">
            <v>7</v>
          </cell>
          <cell r="W10121">
            <v>7</v>
          </cell>
        </row>
        <row r="10122">
          <cell r="I10122" t="str">
            <v>大熊山国家森林公园（大熊山林场至滑雪场旅游集散公路）（一期）</v>
          </cell>
          <cell r="J10122" t="str">
            <v>1313F4313220001</v>
          </cell>
          <cell r="K10122" t="str">
            <v>通景公路</v>
          </cell>
          <cell r="L10122" t="str">
            <v>一类地区</v>
          </cell>
          <cell r="M10122" t="str">
            <v>国家贫困县</v>
          </cell>
          <cell r="O10122" t="str">
            <v>大熊山国家森林公园</v>
          </cell>
          <cell r="R10122" t="str">
            <v>3.5</v>
          </cell>
          <cell r="S10122" t="str">
            <v>6.5</v>
          </cell>
          <cell r="T10122" t="str">
            <v>Y726431322</v>
          </cell>
          <cell r="U10122">
            <v>0</v>
          </cell>
          <cell r="V10122">
            <v>25</v>
          </cell>
          <cell r="W10122">
            <v>25</v>
          </cell>
        </row>
        <row r="10123">
          <cell r="I10123" t="str">
            <v>吉庆镇油溪河漂流沿河观光旅游通景公路</v>
          </cell>
          <cell r="J10123" t="str">
            <v>131302F4313220005</v>
          </cell>
          <cell r="K10123" t="str">
            <v>通景公路</v>
          </cell>
          <cell r="L10123" t="str">
            <v>一类地区</v>
          </cell>
          <cell r="M10123" t="str">
            <v>国家贫困县</v>
          </cell>
          <cell r="N10123" t="str">
            <v>新建</v>
          </cell>
          <cell r="O10123" t="str">
            <v>油溪河景区</v>
          </cell>
          <cell r="R10123" t="str">
            <v>0</v>
          </cell>
          <cell r="S10123" t="str">
            <v>6.5</v>
          </cell>
          <cell r="T10123" t="str">
            <v>V60N431322</v>
          </cell>
          <cell r="U10123">
            <v>0</v>
          </cell>
          <cell r="V10123">
            <v>6.593</v>
          </cell>
          <cell r="W10123">
            <v>6.593</v>
          </cell>
        </row>
        <row r="10124">
          <cell r="I10124" t="str">
            <v>荣华乡佰依佛景区通景公路</v>
          </cell>
          <cell r="J10124" t="str">
            <v>131302F4313220016</v>
          </cell>
          <cell r="K10124" t="str">
            <v>通景公路</v>
          </cell>
          <cell r="L10124" t="str">
            <v>一类地区</v>
          </cell>
          <cell r="M10124" t="str">
            <v>国家贫困县</v>
          </cell>
          <cell r="N10124" t="str">
            <v>新建</v>
          </cell>
          <cell r="O10124" t="str">
            <v>佰依佛景区</v>
          </cell>
          <cell r="R10124" t="str">
            <v>3.5</v>
          </cell>
          <cell r="S10124" t="str">
            <v>7</v>
          </cell>
          <cell r="T10124" t="str">
            <v>CJ94431322</v>
          </cell>
          <cell r="U10124">
            <v>0</v>
          </cell>
          <cell r="V10124">
            <v>6</v>
          </cell>
          <cell r="W10124">
            <v>6</v>
          </cell>
        </row>
        <row r="10125">
          <cell r="I10125" t="str">
            <v>三联峒景区通景公路（一期）</v>
          </cell>
          <cell r="J10125" t="str">
            <v>131302F4313220020</v>
          </cell>
          <cell r="K10125" t="str">
            <v>通景公路</v>
          </cell>
          <cell r="L10125" t="str">
            <v>一类地区</v>
          </cell>
          <cell r="M10125" t="str">
            <v>国家贫困县</v>
          </cell>
          <cell r="O10125" t="str">
            <v>三联峒景区</v>
          </cell>
          <cell r="R10125" t="str">
            <v>3.5</v>
          </cell>
          <cell r="S10125" t="str">
            <v>6.5</v>
          </cell>
          <cell r="T10125" t="str">
            <v>X054431322</v>
          </cell>
          <cell r="U10125">
            <v>1.458</v>
          </cell>
          <cell r="V10125">
            <v>6.7930000000000001</v>
          </cell>
          <cell r="W10125">
            <v>5.335</v>
          </cell>
        </row>
        <row r="10126">
          <cell r="I10126" t="str">
            <v>雅天生态休闲农业园（湖南雅天农业开发有限公司）连接路</v>
          </cell>
          <cell r="J10126" t="str">
            <v>131302F4313220019</v>
          </cell>
          <cell r="K10126" t="str">
            <v>通景公路</v>
          </cell>
          <cell r="L10126" t="str">
            <v>一类地区</v>
          </cell>
          <cell r="M10126" t="str">
            <v>国家贫困县</v>
          </cell>
          <cell r="O10126" t="str">
            <v>雅天生态休闲农业园（湖南雅天农业开发有限公司）</v>
          </cell>
          <cell r="R10126" t="str">
            <v>3.5</v>
          </cell>
          <cell r="S10126" t="str">
            <v>6(5)</v>
          </cell>
          <cell r="T10126" t="str">
            <v>V2A6431322</v>
          </cell>
          <cell r="U10126">
            <v>5.0419999999999998</v>
          </cell>
          <cell r="V10126">
            <v>9.6210000000000004</v>
          </cell>
          <cell r="W10126">
            <v>4.5789999999999997</v>
          </cell>
        </row>
        <row r="10127">
          <cell r="I10127" t="str">
            <v>波月洞至紫云峰连接路</v>
          </cell>
          <cell r="J10127" t="str">
            <v>1312F4313810151</v>
          </cell>
          <cell r="K10127" t="str">
            <v>通景公路</v>
          </cell>
          <cell r="L10127" t="str">
            <v>二类地区</v>
          </cell>
          <cell r="M10127"/>
          <cell r="N10127" t="str">
            <v>升级改造（提质改造）</v>
          </cell>
          <cell r="O10127" t="str">
            <v>紫云峰森林公园</v>
          </cell>
          <cell r="R10127" t="str">
            <v>3</v>
          </cell>
          <cell r="S10127" t="str">
            <v>6</v>
          </cell>
          <cell r="T10127" t="str">
            <v>X573431381</v>
          </cell>
          <cell r="U10127">
            <v>0</v>
          </cell>
          <cell r="V10127">
            <v>8.6370000000000005</v>
          </cell>
          <cell r="W10127">
            <v>8.6370000000000005</v>
          </cell>
        </row>
        <row r="10128">
          <cell r="I10128" t="str">
            <v>井湾春天连接路</v>
          </cell>
          <cell r="J10128" t="str">
            <v>1312F4313810158</v>
          </cell>
          <cell r="K10128" t="str">
            <v>通景公路</v>
          </cell>
          <cell r="L10128" t="str">
            <v>二类地区</v>
          </cell>
          <cell r="M10128"/>
          <cell r="N10128" t="str">
            <v>升级改造（提质改造）</v>
          </cell>
          <cell r="O10128" t="str">
            <v>景宜山庄</v>
          </cell>
          <cell r="R10128" t="str">
            <v>3.5</v>
          </cell>
          <cell r="S10128" t="str">
            <v>6</v>
          </cell>
          <cell r="T10128" t="str">
            <v>Y013431381</v>
          </cell>
          <cell r="U10128">
            <v>0</v>
          </cell>
          <cell r="V10128">
            <v>3.1219999999999999</v>
          </cell>
          <cell r="W10128">
            <v>3.1219999999999999</v>
          </cell>
        </row>
        <row r="10129">
          <cell r="I10129" t="str">
            <v>冷水江市波月洞风景区通景路</v>
          </cell>
          <cell r="J10129" t="str">
            <v>13130201F4313810001</v>
          </cell>
          <cell r="K10129" t="str">
            <v>通景公路</v>
          </cell>
          <cell r="L10129" t="str">
            <v>二类地区</v>
          </cell>
          <cell r="M10129"/>
          <cell r="N10129" t="str">
            <v>路面改善</v>
          </cell>
          <cell r="O10129" t="str">
            <v>波月洞风景区</v>
          </cell>
          <cell r="R10129" t="str">
            <v>5.5</v>
          </cell>
          <cell r="S10129" t="str">
            <v>6</v>
          </cell>
          <cell r="T10129" t="str">
            <v>无</v>
          </cell>
          <cell r="U10129">
            <v>0</v>
          </cell>
          <cell r="V10129">
            <v>1.3520000000000001</v>
          </cell>
          <cell r="W10129">
            <v>1.3520000000000001</v>
          </cell>
        </row>
        <row r="10130">
          <cell r="I10130" t="str">
            <v>眉山人家通景公路</v>
          </cell>
          <cell r="J10130" t="str">
            <v>131302F4313810006</v>
          </cell>
          <cell r="K10130" t="str">
            <v>通景公路</v>
          </cell>
          <cell r="L10130" t="str">
            <v>二类地区</v>
          </cell>
          <cell r="M10130"/>
          <cell r="N10130" t="str">
            <v>升级改造（提质改造）</v>
          </cell>
          <cell r="O10130" t="str">
            <v>眉山人家</v>
          </cell>
          <cell r="R10130" t="str">
            <v>4.5</v>
          </cell>
          <cell r="S10130" t="str">
            <v>6</v>
          </cell>
          <cell r="T10130" t="str">
            <v>C539431381</v>
          </cell>
          <cell r="U10130">
            <v>0</v>
          </cell>
          <cell r="V10130">
            <v>1.4</v>
          </cell>
          <cell r="W10130">
            <v>1.4</v>
          </cell>
        </row>
        <row r="10131">
          <cell r="I10131" t="str">
            <v>沙塘湾至新田连接路</v>
          </cell>
          <cell r="J10131" t="str">
            <v>1312F4313810154</v>
          </cell>
          <cell r="K10131" t="str">
            <v>通景公路</v>
          </cell>
          <cell r="L10131" t="str">
            <v>二类地区</v>
          </cell>
          <cell r="M10131"/>
          <cell r="N10131" t="str">
            <v>新建</v>
          </cell>
          <cell r="O10131" t="str">
            <v>新田蓝莓观光园</v>
          </cell>
          <cell r="R10131" t="str">
            <v>4.5</v>
          </cell>
          <cell r="S10131" t="str">
            <v>6</v>
          </cell>
          <cell r="T10131" t="str">
            <v>X258431381</v>
          </cell>
          <cell r="U10131">
            <v>0</v>
          </cell>
          <cell r="V10131">
            <v>5.5869999999999997</v>
          </cell>
          <cell r="W10131">
            <v>5.5869999999999997</v>
          </cell>
        </row>
        <row r="10132">
          <cell r="I10132" t="str">
            <v>太平至木杉坳连接路</v>
          </cell>
          <cell r="J10132" t="str">
            <v>1312F4313810153</v>
          </cell>
          <cell r="K10132" t="str">
            <v>通景公路</v>
          </cell>
          <cell r="L10132" t="str">
            <v>二类地区</v>
          </cell>
          <cell r="M10132"/>
          <cell r="N10132" t="str">
            <v>新建</v>
          </cell>
          <cell r="O10132" t="str">
            <v>冷水江市五能农业开发有限公司</v>
          </cell>
          <cell r="R10132" t="str">
            <v>3.5</v>
          </cell>
          <cell r="S10132" t="str">
            <v>6</v>
          </cell>
          <cell r="T10132" t="str">
            <v>Y043431381</v>
          </cell>
          <cell r="U10132">
            <v>2.9340000000000002</v>
          </cell>
          <cell r="V10132">
            <v>4.6340000000000003</v>
          </cell>
          <cell r="W10132">
            <v>1.7</v>
          </cell>
        </row>
        <row r="10133">
          <cell r="I10133" t="str">
            <v>天其山旅游景区连接路</v>
          </cell>
          <cell r="J10133" t="str">
            <v>131302F4313810002</v>
          </cell>
          <cell r="K10133" t="str">
            <v>通景公路</v>
          </cell>
          <cell r="L10133" t="str">
            <v>二类地区</v>
          </cell>
          <cell r="M10133"/>
          <cell r="N10133" t="str">
            <v>其他</v>
          </cell>
          <cell r="O10133" t="str">
            <v>天其山旅游景区</v>
          </cell>
          <cell r="R10133" t="str">
            <v>4.5</v>
          </cell>
          <cell r="S10133" t="str">
            <v>6</v>
          </cell>
          <cell r="T10133" t="str">
            <v>X043431381</v>
          </cell>
          <cell r="U10133">
            <v>0</v>
          </cell>
          <cell r="V10133">
            <v>4.8070000000000004</v>
          </cell>
          <cell r="W10133">
            <v>4.8070000000000004</v>
          </cell>
        </row>
        <row r="10134">
          <cell r="I10134" t="str">
            <v>裕沅叉路口-龙珠岩连接路</v>
          </cell>
          <cell r="J10134" t="str">
            <v>131302F4313810009</v>
          </cell>
          <cell r="K10134" t="str">
            <v>通景公路</v>
          </cell>
          <cell r="L10134" t="str">
            <v>二类地区</v>
          </cell>
          <cell r="M10134"/>
          <cell r="N10134" t="str">
            <v>升级改造（提质改造）</v>
          </cell>
          <cell r="O10134" t="str">
            <v>玉友林龙居崖水寨</v>
          </cell>
          <cell r="R10134" t="str">
            <v>3.5</v>
          </cell>
          <cell r="S10134" t="str">
            <v>6</v>
          </cell>
          <cell r="T10134" t="str">
            <v>C104431381</v>
          </cell>
          <cell r="U10134">
            <v>0</v>
          </cell>
          <cell r="V10134">
            <v>1.7270000000000001</v>
          </cell>
          <cell r="W10134">
            <v>1.7270000000000001</v>
          </cell>
        </row>
        <row r="10135">
          <cell r="I10135" t="str">
            <v>樟木至车田江连接路</v>
          </cell>
          <cell r="J10135" t="str">
            <v>1312F4313810156</v>
          </cell>
          <cell r="K10135" t="str">
            <v>通景公路</v>
          </cell>
          <cell r="L10135" t="str">
            <v>二类地区</v>
          </cell>
          <cell r="M10135"/>
          <cell r="N10135" t="str">
            <v>升级改造（提质改造）</v>
          </cell>
          <cell r="O10135" t="str">
            <v>车田江水库休闲旅游</v>
          </cell>
          <cell r="R10135" t="str">
            <v>3.5</v>
          </cell>
          <cell r="S10135" t="str">
            <v>6</v>
          </cell>
          <cell r="T10135" t="str">
            <v>Y012431381</v>
          </cell>
          <cell r="U10135">
            <v>0</v>
          </cell>
          <cell r="V10135">
            <v>4.5060000000000002</v>
          </cell>
          <cell r="W10135">
            <v>4.5060000000000002</v>
          </cell>
        </row>
        <row r="10136">
          <cell r="I10136" t="str">
            <v xml:space="preserve"> 龙琅高连接线至月光岩景区连接路</v>
          </cell>
          <cell r="J10136" t="str">
            <v>131302F4313820007</v>
          </cell>
          <cell r="K10136" t="str">
            <v>通景公路</v>
          </cell>
          <cell r="L10136" t="str">
            <v>一类地区</v>
          </cell>
          <cell r="M10136" t="str">
            <v>国家贫困县</v>
          </cell>
          <cell r="N10136" t="str">
            <v>新建</v>
          </cell>
          <cell r="O10136" t="str">
            <v>月光岩景区</v>
          </cell>
          <cell r="S10136" t="str">
            <v>6</v>
          </cell>
          <cell r="T10136" t="str">
            <v>CJ17431382</v>
          </cell>
          <cell r="U10136">
            <v>0</v>
          </cell>
          <cell r="V10136">
            <v>4</v>
          </cell>
          <cell r="W10136">
            <v>4</v>
          </cell>
        </row>
        <row r="10137">
          <cell r="I10137" t="str">
            <v>S331至杨市镇洄水村古村落连接路</v>
          </cell>
          <cell r="J10137" t="str">
            <v>131302F4313820005</v>
          </cell>
          <cell r="K10137" t="str">
            <v>通景公路</v>
          </cell>
          <cell r="L10137" t="str">
            <v>一类地区</v>
          </cell>
          <cell r="M10137" t="str">
            <v>国家贫困县</v>
          </cell>
          <cell r="N10137" t="str">
            <v>路面改善</v>
          </cell>
          <cell r="O10137" t="str">
            <v>涟源市杨市镇洄水村中国传统村落</v>
          </cell>
          <cell r="R10137" t="str">
            <v>3.5</v>
          </cell>
          <cell r="S10137" t="str">
            <v>6</v>
          </cell>
          <cell r="T10137" t="str">
            <v>Y193431382</v>
          </cell>
          <cell r="U10137">
            <v>0</v>
          </cell>
          <cell r="V10137">
            <v>6.7</v>
          </cell>
          <cell r="W10137">
            <v>6.7</v>
          </cell>
        </row>
        <row r="10138">
          <cell r="I10138" t="str">
            <v>飞水涯景区公路</v>
          </cell>
          <cell r="J10138" t="str">
            <v>131302F4313820003</v>
          </cell>
          <cell r="K10138" t="str">
            <v>通景公路</v>
          </cell>
          <cell r="L10138" t="str">
            <v>一类地区</v>
          </cell>
          <cell r="M10138" t="str">
            <v>国家贫困县</v>
          </cell>
          <cell r="N10138" t="str">
            <v>路面改善</v>
          </cell>
          <cell r="O10138" t="str">
            <v>飞水涯景区</v>
          </cell>
          <cell r="R10138" t="str">
            <v>4.5</v>
          </cell>
          <cell r="S10138" t="str">
            <v>7.5</v>
          </cell>
          <cell r="T10138" t="str">
            <v>VQ05431382</v>
          </cell>
          <cell r="U10138">
            <v>0</v>
          </cell>
          <cell r="V10138">
            <v>12.65</v>
          </cell>
          <cell r="W10138">
            <v>12.65</v>
          </cell>
        </row>
        <row r="10139">
          <cell r="I10139" t="str">
            <v>古仙界八卦景区连接路</v>
          </cell>
          <cell r="J10139" t="str">
            <v>131302F4313820013</v>
          </cell>
          <cell r="K10139" t="str">
            <v>通景公路</v>
          </cell>
          <cell r="L10139" t="str">
            <v>一类地区</v>
          </cell>
          <cell r="M10139" t="str">
            <v>国家贫困县</v>
          </cell>
          <cell r="N10139" t="str">
            <v>新建</v>
          </cell>
          <cell r="O10139" t="str">
            <v>古仙界八卦景区</v>
          </cell>
          <cell r="R10139" t="str">
            <v>3</v>
          </cell>
          <cell r="S10139" t="str">
            <v>6</v>
          </cell>
          <cell r="T10139" t="str">
            <v>VQ04431382</v>
          </cell>
          <cell r="U10139">
            <v>0</v>
          </cell>
          <cell r="V10139">
            <v>3.1</v>
          </cell>
          <cell r="W10139">
            <v>3.1</v>
          </cell>
        </row>
        <row r="10140">
          <cell r="I10140" t="str">
            <v>蓝田特别支部陈列室党性教育基地景区公路</v>
          </cell>
          <cell r="J10140" t="str">
            <v>131302F4313820002</v>
          </cell>
          <cell r="K10140" t="str">
            <v>通景公路</v>
          </cell>
          <cell r="L10140" t="str">
            <v>一类地区</v>
          </cell>
          <cell r="M10140" t="str">
            <v>国家贫困县</v>
          </cell>
          <cell r="N10140" t="str">
            <v>新建</v>
          </cell>
          <cell r="O10140" t="str">
            <v>蓝田特别支部陈列室党性教育基地</v>
          </cell>
          <cell r="R10140" t="str">
            <v>3.5</v>
          </cell>
          <cell r="S10140" t="str">
            <v>6</v>
          </cell>
          <cell r="T10140" t="str">
            <v>C88B431382</v>
          </cell>
          <cell r="U10140">
            <v>0</v>
          </cell>
          <cell r="V10140">
            <v>0.43</v>
          </cell>
          <cell r="W10140">
            <v>0.43</v>
          </cell>
        </row>
        <row r="10141">
          <cell r="I10141" t="str">
            <v>蓝芙山庄旅游通景公路</v>
          </cell>
          <cell r="J10141" t="str">
            <v>131302F4313820019</v>
          </cell>
          <cell r="K10141" t="str">
            <v>通景公路</v>
          </cell>
          <cell r="L10141" t="str">
            <v>一类地区</v>
          </cell>
          <cell r="M10141" t="str">
            <v>国家贫困县</v>
          </cell>
          <cell r="N10141" t="str">
            <v>新建</v>
          </cell>
          <cell r="O10141" t="str">
            <v>蓝芙山庄</v>
          </cell>
          <cell r="R10141" t="str">
            <v>3.5</v>
          </cell>
          <cell r="S10141" t="str">
            <v>6</v>
          </cell>
          <cell r="T10141" t="str">
            <v>VY34431382</v>
          </cell>
          <cell r="U10141">
            <v>0</v>
          </cell>
          <cell r="V10141">
            <v>1.8</v>
          </cell>
          <cell r="W10141">
            <v>1.8</v>
          </cell>
        </row>
        <row r="10142">
          <cell r="I10142" t="str">
            <v>蓝莓谷生态园景区连接路（VM80段）</v>
          </cell>
          <cell r="J10142" t="str">
            <v>13130201F4313820002</v>
          </cell>
          <cell r="K10142" t="str">
            <v>通景公路</v>
          </cell>
          <cell r="L10142" t="str">
            <v>一类地区</v>
          </cell>
          <cell r="M10142" t="str">
            <v>国家贫困县</v>
          </cell>
          <cell r="N10142" t="str">
            <v>新建</v>
          </cell>
          <cell r="O10142" t="str">
            <v>蓝莓谷生态园景区</v>
          </cell>
          <cell r="R10142" t="str">
            <v>3</v>
          </cell>
          <cell r="S10142" t="str">
            <v>6</v>
          </cell>
          <cell r="T10142" t="str">
            <v>VM80431382</v>
          </cell>
          <cell r="U10142">
            <v>0</v>
          </cell>
          <cell r="V10142">
            <v>1.0089999999999999</v>
          </cell>
          <cell r="W10142">
            <v>1.0089999999999999</v>
          </cell>
        </row>
        <row r="10143">
          <cell r="I10143" t="str">
            <v>蓝莓谷生态园景区连接路（新建段）</v>
          </cell>
          <cell r="J10143" t="str">
            <v>131302F4313820018</v>
          </cell>
          <cell r="K10143" t="str">
            <v>通景公路</v>
          </cell>
          <cell r="L10143" t="str">
            <v>一类地区</v>
          </cell>
          <cell r="M10143" t="str">
            <v>国家贫困县</v>
          </cell>
          <cell r="O10143" t="str">
            <v>蓝莓谷生态园景区</v>
          </cell>
          <cell r="R10143" t="str">
            <v>3.5</v>
          </cell>
          <cell r="S10143" t="str">
            <v>6</v>
          </cell>
          <cell r="T10143" t="str">
            <v>无</v>
          </cell>
          <cell r="U10143">
            <v>0</v>
          </cell>
          <cell r="V10143">
            <v>1.01</v>
          </cell>
          <cell r="W10143">
            <v>1.0089999999999999</v>
          </cell>
        </row>
        <row r="10144">
          <cell r="I10144" t="str">
            <v>雷打石公路娘娘殿至玉泉庵</v>
          </cell>
          <cell r="J10144" t="str">
            <v>131302F4313820006</v>
          </cell>
          <cell r="K10144" t="str">
            <v>通景公路</v>
          </cell>
          <cell r="L10144" t="str">
            <v>一类地区</v>
          </cell>
          <cell r="M10144" t="str">
            <v>国家贫困县</v>
          </cell>
          <cell r="N10144" t="str">
            <v>新建</v>
          </cell>
          <cell r="O10144" t="str">
            <v>娘娘殿、玉泉庵</v>
          </cell>
          <cell r="R10144" t="str">
            <v>4.5</v>
          </cell>
          <cell r="S10144" t="str">
            <v>6</v>
          </cell>
          <cell r="T10144" t="str">
            <v>Y115431382</v>
          </cell>
          <cell r="U10144">
            <v>0</v>
          </cell>
          <cell r="V10144">
            <v>6.6</v>
          </cell>
          <cell r="W10144">
            <v>6.6</v>
          </cell>
        </row>
        <row r="10145">
          <cell r="I10145" t="str">
            <v>涟源龙山森林康养基地公路</v>
          </cell>
          <cell r="J10145" t="str">
            <v>131302F4313820020</v>
          </cell>
          <cell r="K10145" t="str">
            <v>通景公路</v>
          </cell>
          <cell r="L10145" t="str">
            <v>一类地区</v>
          </cell>
          <cell r="M10145" t="str">
            <v>国家贫困县</v>
          </cell>
          <cell r="N10145" t="str">
            <v>升级改造（提质改造）</v>
          </cell>
          <cell r="O10145" t="str">
            <v>涟源龙山森林康养基地</v>
          </cell>
          <cell r="R10145" t="str">
            <v>4</v>
          </cell>
          <cell r="S10145" t="str">
            <v>6</v>
          </cell>
          <cell r="T10145" t="str">
            <v>X582431382</v>
          </cell>
          <cell r="U10145">
            <v>0</v>
          </cell>
          <cell r="V10145">
            <v>2.5059999999999998</v>
          </cell>
          <cell r="W10145">
            <v>15</v>
          </cell>
        </row>
        <row r="10146">
          <cell r="I10146" t="str">
            <v>龙山归乡苑乡村旅游度假区连接路</v>
          </cell>
          <cell r="J10146" t="str">
            <v>131302F4313820016</v>
          </cell>
          <cell r="K10146" t="str">
            <v>通景公路</v>
          </cell>
          <cell r="L10146" t="str">
            <v>一类地区</v>
          </cell>
          <cell r="M10146" t="str">
            <v>国家贫困县</v>
          </cell>
          <cell r="N10146" t="str">
            <v>新建</v>
          </cell>
          <cell r="O10146" t="str">
            <v>龙山归乡苑乡村旅游度假区</v>
          </cell>
          <cell r="R10146" t="str">
            <v>3.5</v>
          </cell>
          <cell r="S10146" t="str">
            <v>6</v>
          </cell>
          <cell r="T10146" t="str">
            <v>VM79431382</v>
          </cell>
          <cell r="U10146">
            <v>0</v>
          </cell>
          <cell r="V10146">
            <v>1.8</v>
          </cell>
          <cell r="W10146">
            <v>1.8</v>
          </cell>
        </row>
        <row r="10147">
          <cell r="I10147" t="str">
            <v>龙山森林公园仙人石景区公路</v>
          </cell>
          <cell r="J10147" t="str">
            <v>131302F4313820012</v>
          </cell>
          <cell r="K10147" t="str">
            <v>通景公路</v>
          </cell>
          <cell r="L10147" t="str">
            <v>一类地区</v>
          </cell>
          <cell r="M10147" t="str">
            <v>国家贫困县</v>
          </cell>
          <cell r="N10147" t="str">
            <v>新建</v>
          </cell>
          <cell r="O10147" t="str">
            <v>龙山森林公园仙人石景区</v>
          </cell>
          <cell r="R10147" t="str">
            <v>0</v>
          </cell>
          <cell r="S10147" t="str">
            <v>6</v>
          </cell>
          <cell r="T10147" t="str">
            <v>X205431382</v>
          </cell>
          <cell r="U10147">
            <v>0</v>
          </cell>
          <cell r="V10147">
            <v>9.5</v>
          </cell>
          <cell r="W10147">
            <v>9.5</v>
          </cell>
        </row>
        <row r="10148">
          <cell r="I10148" t="str">
            <v>美庄村文化生态旅游湘军寻古精品线路</v>
          </cell>
          <cell r="J10148" t="str">
            <v>1312F4313820037</v>
          </cell>
          <cell r="K10148" t="str">
            <v>通景公路</v>
          </cell>
          <cell r="L10148" t="str">
            <v>一类地区</v>
          </cell>
          <cell r="M10148" t="str">
            <v>国家贫困县</v>
          </cell>
          <cell r="N10148" t="str">
            <v>新建</v>
          </cell>
          <cell r="O10148" t="str">
            <v>美庄村文化生态旅游基地</v>
          </cell>
          <cell r="R10148" t="str">
            <v>3.5</v>
          </cell>
          <cell r="S10148" t="str">
            <v>6</v>
          </cell>
          <cell r="T10148" t="str">
            <v>VA56431382</v>
          </cell>
          <cell r="U10148">
            <v>0</v>
          </cell>
          <cell r="V10148">
            <v>1.5</v>
          </cell>
          <cell r="W10148">
            <v>1.5</v>
          </cell>
        </row>
        <row r="10149">
          <cell r="I10149" t="str">
            <v>三甲乡铜盆村古村落公路</v>
          </cell>
          <cell r="J10149" t="str">
            <v>131302F4313820001</v>
          </cell>
          <cell r="K10149" t="str">
            <v>通景公路</v>
          </cell>
          <cell r="L10149" t="str">
            <v>一类地区</v>
          </cell>
          <cell r="M10149" t="str">
            <v>国家贫困县</v>
          </cell>
          <cell r="N10149" t="str">
            <v>路面改善</v>
          </cell>
          <cell r="O10149" t="str">
            <v>娄底市涟源市三甲乡铜盆村中国传统村落</v>
          </cell>
          <cell r="R10149" t="str">
            <v>3.5</v>
          </cell>
          <cell r="S10149" t="str">
            <v>6</v>
          </cell>
          <cell r="T10149" t="str">
            <v>X190431382</v>
          </cell>
          <cell r="U10149">
            <v>0</v>
          </cell>
          <cell r="V10149">
            <v>8.9</v>
          </cell>
          <cell r="W10149">
            <v>8.9</v>
          </cell>
        </row>
        <row r="10150">
          <cell r="I10150" t="str">
            <v>三甲乡谢家村森林公园公路</v>
          </cell>
          <cell r="J10150" t="str">
            <v>1312F4313820060</v>
          </cell>
          <cell r="K10150" t="str">
            <v>通景公路</v>
          </cell>
          <cell r="L10150" t="str">
            <v>一类地区</v>
          </cell>
          <cell r="M10150" t="str">
            <v>国家贫困县</v>
          </cell>
          <cell r="N10150" t="str">
            <v>新建</v>
          </cell>
          <cell r="O10150" t="str">
            <v>三甲乡谢家村森林公园</v>
          </cell>
          <cell r="R10150" t="str">
            <v>3.5</v>
          </cell>
          <cell r="S10150" t="str">
            <v>6</v>
          </cell>
          <cell r="T10150" t="str">
            <v>V20J431382</v>
          </cell>
          <cell r="U10150">
            <v>0</v>
          </cell>
          <cell r="V10150">
            <v>8</v>
          </cell>
          <cell r="W10150">
            <v>8</v>
          </cell>
        </row>
        <row r="10151">
          <cell r="I10151" t="str">
            <v>铁司工区至狮河溯溪点连接路</v>
          </cell>
          <cell r="J10151" t="str">
            <v>131302F4313820009</v>
          </cell>
          <cell r="K10151" t="str">
            <v>通景公路</v>
          </cell>
          <cell r="L10151" t="str">
            <v>一类地区</v>
          </cell>
          <cell r="M10151" t="str">
            <v>国家贫困县</v>
          </cell>
          <cell r="N10151" t="str">
            <v>新建</v>
          </cell>
          <cell r="O10151" t="str">
            <v>龙山森林公园狮河景区</v>
          </cell>
          <cell r="R10151" t="str">
            <v>3</v>
          </cell>
          <cell r="S10151" t="str">
            <v>6</v>
          </cell>
          <cell r="T10151" t="str">
            <v>VM11431382</v>
          </cell>
          <cell r="U10151">
            <v>0</v>
          </cell>
          <cell r="V10151">
            <v>2.6</v>
          </cell>
          <cell r="W10151">
            <v>2.6</v>
          </cell>
        </row>
        <row r="10152">
          <cell r="I10152" t="str">
            <v>小洋江景区公路</v>
          </cell>
          <cell r="J10152" t="str">
            <v>131302F4313820010</v>
          </cell>
          <cell r="K10152" t="str">
            <v>通景公路</v>
          </cell>
          <cell r="L10152" t="str">
            <v>一类地区</v>
          </cell>
          <cell r="M10152" t="str">
            <v>国家贫困县</v>
          </cell>
          <cell r="N10152" t="str">
            <v>新建</v>
          </cell>
          <cell r="O10152" t="str">
            <v>龙山森林公园小洋江景区</v>
          </cell>
          <cell r="R10152" t="str">
            <v>3.5</v>
          </cell>
          <cell r="S10152" t="str">
            <v>6</v>
          </cell>
          <cell r="T10152" t="str">
            <v>VQ02431382</v>
          </cell>
          <cell r="U10152">
            <v>0</v>
          </cell>
          <cell r="V10152">
            <v>6.8</v>
          </cell>
          <cell r="W10152">
            <v>6.8</v>
          </cell>
        </row>
        <row r="10153">
          <cell r="I10153" t="str">
            <v>谢振定的故居公路</v>
          </cell>
          <cell r="J10153" t="str">
            <v>131302F4313820008</v>
          </cell>
          <cell r="K10153" t="str">
            <v>通景公路</v>
          </cell>
          <cell r="L10153" t="str">
            <v>一类地区</v>
          </cell>
          <cell r="M10153" t="str">
            <v>国家贫困县</v>
          </cell>
          <cell r="N10153" t="str">
            <v>路面改善</v>
          </cell>
          <cell r="O10153" t="str">
            <v>谢振定的故居</v>
          </cell>
          <cell r="R10153" t="str">
            <v>4.5</v>
          </cell>
          <cell r="S10153" t="str">
            <v>6</v>
          </cell>
          <cell r="T10153" t="str">
            <v>X598431382</v>
          </cell>
          <cell r="U10153">
            <v>0</v>
          </cell>
          <cell r="V10153">
            <v>4.5999999999999996</v>
          </cell>
          <cell r="W10153">
            <v>4.5999999999999996</v>
          </cell>
        </row>
        <row r="10154">
          <cell r="I10154" t="str">
            <v>湄江风景区连接路</v>
          </cell>
          <cell r="J10154" t="str">
            <v>131302F4313820017</v>
          </cell>
          <cell r="K10154" t="str">
            <v>通景公路</v>
          </cell>
          <cell r="L10154" t="str">
            <v>一类地区</v>
          </cell>
          <cell r="M10154" t="str">
            <v>国家贫困县</v>
          </cell>
          <cell r="O10154" t="str">
            <v>湄江风景区</v>
          </cell>
          <cell r="R10154" t="str">
            <v>5.5</v>
          </cell>
          <cell r="S10154" t="str">
            <v>6</v>
          </cell>
          <cell r="T10154" t="str">
            <v>X001431382</v>
          </cell>
          <cell r="U10154">
            <v>0</v>
          </cell>
          <cell r="V10154">
            <v>4.84</v>
          </cell>
          <cell r="W10154">
            <v>4.843</v>
          </cell>
        </row>
        <row r="10155">
          <cell r="I10155" t="str">
            <v>湄江风景区仙女峰景区公路</v>
          </cell>
          <cell r="J10155" t="str">
            <v>131302F4313820014</v>
          </cell>
          <cell r="K10155" t="str">
            <v>通景公路</v>
          </cell>
          <cell r="L10155" t="str">
            <v>一类地区</v>
          </cell>
          <cell r="M10155" t="str">
            <v>国家贫困县</v>
          </cell>
          <cell r="N10155" t="str">
            <v>新建</v>
          </cell>
          <cell r="O10155" t="str">
            <v>湄江风景区仙女峰景区</v>
          </cell>
          <cell r="R10155" t="str">
            <v>3.5</v>
          </cell>
          <cell r="S10155" t="str">
            <v>6</v>
          </cell>
          <cell r="T10155" t="str">
            <v>Z17B431382</v>
          </cell>
          <cell r="U10155">
            <v>0</v>
          </cell>
          <cell r="V10155">
            <v>1.9</v>
          </cell>
          <cell r="W10155">
            <v>1.9</v>
          </cell>
        </row>
        <row r="10156">
          <cell r="I10156" t="str">
            <v>中阳白鹭山庄通景公路（乌石峰景区-中阳白鹭山庄景区段）</v>
          </cell>
          <cell r="J10156" t="str">
            <v>1312F4313020033</v>
          </cell>
          <cell r="K10156" t="str">
            <v>旅游集散公路</v>
          </cell>
          <cell r="L10156" t="str">
            <v>二类地区</v>
          </cell>
          <cell r="M10156"/>
          <cell r="N10156" t="str">
            <v>升级改造（提质改造）</v>
          </cell>
          <cell r="O10156" t="str">
            <v>中阳白鹭山庄景区</v>
          </cell>
          <cell r="S10156" t="str">
            <v>6</v>
          </cell>
          <cell r="T10156" t="str">
            <v>无</v>
          </cell>
          <cell r="U10156">
            <v>0</v>
          </cell>
          <cell r="V10156">
            <v>7.5</v>
          </cell>
          <cell r="W10156">
            <v>7.5</v>
          </cell>
        </row>
        <row r="10157">
          <cell r="I10157" t="str">
            <v>归古旅游区连接路</v>
          </cell>
          <cell r="J10157" t="str">
            <v>131301F4313210009</v>
          </cell>
          <cell r="K10157" t="str">
            <v>旅游集散公路</v>
          </cell>
          <cell r="L10157" t="str">
            <v>二类地区</v>
          </cell>
          <cell r="M10157" t="str">
            <v>省级贫困县</v>
          </cell>
          <cell r="N10157" t="str">
            <v>升级改造（提质改造）</v>
          </cell>
          <cell r="O10157" t="str">
            <v>归古旅游区</v>
          </cell>
          <cell r="R10157" t="str">
            <v>5</v>
          </cell>
          <cell r="S10157" t="str">
            <v>6</v>
          </cell>
          <cell r="T10157" t="str">
            <v>Y838431321</v>
          </cell>
          <cell r="U10157">
            <v>13.4</v>
          </cell>
          <cell r="V10157">
            <v>26.8</v>
          </cell>
          <cell r="W10157">
            <v>13.4</v>
          </cell>
        </row>
        <row r="10158">
          <cell r="I10158" t="str">
            <v>江口桃花岛连接路</v>
          </cell>
          <cell r="J10158" t="str">
            <v>131301F4313210007</v>
          </cell>
          <cell r="K10158" t="str">
            <v>旅游集散公路</v>
          </cell>
          <cell r="L10158" t="str">
            <v>二类地区</v>
          </cell>
          <cell r="M10158" t="str">
            <v>省级贫困县</v>
          </cell>
          <cell r="N10158" t="str">
            <v>升级改造（提质改造）</v>
          </cell>
          <cell r="O10158" t="str">
            <v>江口桃花岛</v>
          </cell>
          <cell r="R10158" t="str">
            <v>4.5</v>
          </cell>
          <cell r="S10158" t="str">
            <v>6</v>
          </cell>
          <cell r="T10158" t="str">
            <v>Y817431321</v>
          </cell>
          <cell r="U10158">
            <v>12.454000000000001</v>
          </cell>
          <cell r="V10158">
            <v>24.908000000000001</v>
          </cell>
          <cell r="W10158">
            <v>12.454000000000001</v>
          </cell>
        </row>
        <row r="10159">
          <cell r="I10159" t="str">
            <v>梅龙山景区连接路</v>
          </cell>
          <cell r="J10159" t="str">
            <v>131301F4313210016</v>
          </cell>
          <cell r="K10159" t="str">
            <v>旅游集散公路</v>
          </cell>
          <cell r="L10159" t="str">
            <v>二类地区</v>
          </cell>
          <cell r="M10159" t="str">
            <v>省级贫困县</v>
          </cell>
          <cell r="N10159" t="str">
            <v>升级改造（提质改造）</v>
          </cell>
          <cell r="O10159" t="str">
            <v>梅龙山景区</v>
          </cell>
          <cell r="R10159" t="str">
            <v>4.5</v>
          </cell>
          <cell r="S10159" t="str">
            <v>6</v>
          </cell>
          <cell r="T10159" t="str">
            <v>Y788431321</v>
          </cell>
          <cell r="U10159">
            <v>27.6</v>
          </cell>
          <cell r="V10159">
            <v>55.2</v>
          </cell>
          <cell r="W10159">
            <v>27.6</v>
          </cell>
        </row>
        <row r="10160">
          <cell r="I10160" t="str">
            <v>芍药花文化基地连接路</v>
          </cell>
          <cell r="J10160" t="str">
            <v>131301F4313210006</v>
          </cell>
          <cell r="K10160" t="str">
            <v>旅游集散公路</v>
          </cell>
          <cell r="L10160" t="str">
            <v>二类地区</v>
          </cell>
          <cell r="M10160" t="str">
            <v>省级贫困县</v>
          </cell>
          <cell r="N10160" t="str">
            <v>升级改造（提质改造）</v>
          </cell>
          <cell r="O10160" t="str">
            <v>芍药花文化基地</v>
          </cell>
          <cell r="R10160" t="str">
            <v>5</v>
          </cell>
          <cell r="S10160" t="str">
            <v>6</v>
          </cell>
          <cell r="T10160" t="str">
            <v>X021431321</v>
          </cell>
          <cell r="U10160">
            <v>0</v>
          </cell>
          <cell r="V10160">
            <v>12.709</v>
          </cell>
          <cell r="W10160">
            <v>12.709</v>
          </cell>
        </row>
        <row r="10161">
          <cell r="I10161" t="str">
            <v>锁石油菜花基地连接路</v>
          </cell>
          <cell r="J10161" t="str">
            <v>131301F4313210010</v>
          </cell>
          <cell r="K10161" t="str">
            <v>旅游集散公路</v>
          </cell>
          <cell r="L10161" t="str">
            <v>二类地区</v>
          </cell>
          <cell r="M10161" t="str">
            <v>省级贫困县</v>
          </cell>
          <cell r="N10161" t="str">
            <v>升级改造（提质改造）</v>
          </cell>
          <cell r="O10161" t="str">
            <v>锁石油菜花基地</v>
          </cell>
          <cell r="R10161" t="str">
            <v>5</v>
          </cell>
          <cell r="S10161" t="str">
            <v>6</v>
          </cell>
          <cell r="T10161" t="str">
            <v>X014431321</v>
          </cell>
          <cell r="U10161">
            <v>0</v>
          </cell>
          <cell r="V10161">
            <v>14</v>
          </cell>
          <cell r="W10161">
            <v>14</v>
          </cell>
        </row>
        <row r="10162">
          <cell r="I10162" t="str">
            <v>香山旅游区连接路</v>
          </cell>
          <cell r="J10162" t="str">
            <v>131301F4313210017</v>
          </cell>
          <cell r="K10162" t="str">
            <v>旅游集散公路</v>
          </cell>
          <cell r="L10162" t="str">
            <v>二类地区</v>
          </cell>
          <cell r="M10162" t="str">
            <v>省级贫困县</v>
          </cell>
          <cell r="N10162" t="str">
            <v>其他</v>
          </cell>
          <cell r="O10162" t="str">
            <v>香山旅游区</v>
          </cell>
          <cell r="R10162" t="str">
            <v>3.5</v>
          </cell>
          <cell r="S10162" t="str">
            <v>6</v>
          </cell>
          <cell r="T10162" t="str">
            <v>无</v>
          </cell>
          <cell r="U10162">
            <v>15.821</v>
          </cell>
          <cell r="V10162">
            <v>31.684000000000001</v>
          </cell>
          <cell r="W10162">
            <v>15.842000000000001</v>
          </cell>
        </row>
        <row r="10163">
          <cell r="I10163" t="str">
            <v>猪婆大山生态林场景区连接路</v>
          </cell>
          <cell r="J10163" t="str">
            <v>131301F4313210015</v>
          </cell>
          <cell r="K10163" t="str">
            <v>旅游集散公路</v>
          </cell>
          <cell r="L10163" t="str">
            <v>二类地区</v>
          </cell>
          <cell r="M10163" t="str">
            <v>省级贫困县</v>
          </cell>
          <cell r="N10163" t="str">
            <v>升级改造（提质改造）</v>
          </cell>
          <cell r="O10163" t="str">
            <v>猪婆大山生态林场景区</v>
          </cell>
          <cell r="S10163" t="str">
            <v>6</v>
          </cell>
          <cell r="T10163" t="str">
            <v>Y518431321</v>
          </cell>
          <cell r="U10163">
            <v>13.21</v>
          </cell>
          <cell r="V10163">
            <v>26.42</v>
          </cell>
          <cell r="W10163">
            <v>13.21</v>
          </cell>
        </row>
        <row r="10164">
          <cell r="I10164" t="str">
            <v>水车至奉家向北紫鹊界康养小镇旅游集散公路</v>
          </cell>
          <cell r="J10164" t="str">
            <v>131301F4313220006</v>
          </cell>
          <cell r="K10164" t="str">
            <v>旅游集散公路</v>
          </cell>
          <cell r="L10164" t="str">
            <v>一类地区</v>
          </cell>
          <cell r="M10164" t="str">
            <v>国家贫困县</v>
          </cell>
          <cell r="N10164" t="str">
            <v>新建</v>
          </cell>
          <cell r="O10164" t="str">
            <v>紫鹊界梯田</v>
          </cell>
          <cell r="R10164" t="str">
            <v>3.5</v>
          </cell>
          <cell r="S10164" t="str">
            <v>6.5</v>
          </cell>
          <cell r="T10164" t="str">
            <v>Y107431322</v>
          </cell>
          <cell r="U10164">
            <v>0</v>
          </cell>
          <cell r="V10164">
            <v>21</v>
          </cell>
          <cell r="W10164">
            <v>20.798999999999999</v>
          </cell>
        </row>
        <row r="10165">
          <cell r="I10165" t="str">
            <v>游家至琅塘河西沿江公路</v>
          </cell>
          <cell r="J10165" t="str">
            <v>131301F4313220004</v>
          </cell>
          <cell r="K10165" t="str">
            <v>旅游集散公路</v>
          </cell>
          <cell r="L10165" t="str">
            <v>一类地区</v>
          </cell>
          <cell r="M10165" t="str">
            <v>国家贫困县</v>
          </cell>
          <cell r="N10165" t="str">
            <v>新建</v>
          </cell>
          <cell r="O10165" t="str">
            <v>龙湾湿地公园</v>
          </cell>
          <cell r="R10165" t="str">
            <v>3.5</v>
          </cell>
          <cell r="S10165" t="str">
            <v>6.5</v>
          </cell>
          <cell r="T10165" t="str">
            <v>Y630431322</v>
          </cell>
          <cell r="U10165">
            <v>0</v>
          </cell>
          <cell r="V10165">
            <v>45</v>
          </cell>
          <cell r="W10165">
            <v>36.985999999999997</v>
          </cell>
        </row>
        <row r="10166">
          <cell r="I10166" t="str">
            <v>黄场村-双星村连接路</v>
          </cell>
          <cell r="J10166" t="str">
            <v>131302F4313810010</v>
          </cell>
          <cell r="K10166" t="str">
            <v>旅游集散公路</v>
          </cell>
          <cell r="L10166" t="str">
            <v>二类地区</v>
          </cell>
          <cell r="M10166"/>
          <cell r="N10166" t="str">
            <v>升级改造（提质改造）</v>
          </cell>
          <cell r="O10166" t="str">
            <v>泽宏农业生态园</v>
          </cell>
          <cell r="R10166" t="str">
            <v>4.5</v>
          </cell>
          <cell r="S10166" t="str">
            <v>6</v>
          </cell>
          <cell r="T10166" t="str">
            <v>X246431381</v>
          </cell>
          <cell r="U10166">
            <v>0</v>
          </cell>
          <cell r="V10166">
            <v>2</v>
          </cell>
          <cell r="W10166">
            <v>2</v>
          </cell>
        </row>
        <row r="10167">
          <cell r="I10167" t="str">
            <v>冷水江市志军农家乐通景路</v>
          </cell>
          <cell r="J10167" t="str">
            <v>131302F4313810004</v>
          </cell>
          <cell r="K10167" t="str">
            <v>旅游集散公路</v>
          </cell>
          <cell r="L10167" t="str">
            <v>二类地区</v>
          </cell>
          <cell r="M10167"/>
          <cell r="N10167" t="str">
            <v>升级改造（提质改造）</v>
          </cell>
          <cell r="O10167" t="str">
            <v>冷水江市志军农家乐</v>
          </cell>
          <cell r="R10167" t="str">
            <v>3.5</v>
          </cell>
          <cell r="S10167" t="str">
            <v>6</v>
          </cell>
          <cell r="T10167" t="str">
            <v>C050431381</v>
          </cell>
          <cell r="U10167">
            <v>0</v>
          </cell>
          <cell r="V10167">
            <v>0.63800000000000001</v>
          </cell>
          <cell r="W10167">
            <v>0.63800000000000001</v>
          </cell>
        </row>
        <row r="10168">
          <cell r="I10168" t="str">
            <v>旭翔农业生态观光园连接路</v>
          </cell>
          <cell r="J10168" t="str">
            <v>131302F4313810001</v>
          </cell>
          <cell r="K10168" t="str">
            <v>旅游集散公路</v>
          </cell>
          <cell r="L10168" t="str">
            <v>二类地区</v>
          </cell>
          <cell r="M10168"/>
          <cell r="N10168" t="str">
            <v>升级改造（提质改造）</v>
          </cell>
          <cell r="O10168" t="str">
            <v>旭翔农业生态观光园</v>
          </cell>
          <cell r="R10168" t="str">
            <v>4.5</v>
          </cell>
          <cell r="S10168" t="str">
            <v>6</v>
          </cell>
          <cell r="T10168" t="str">
            <v>X570431381</v>
          </cell>
          <cell r="U10168">
            <v>0</v>
          </cell>
          <cell r="V10168">
            <v>3.4340000000000002</v>
          </cell>
          <cell r="W10168">
            <v>3.4340000000000002</v>
          </cell>
        </row>
        <row r="10169">
          <cell r="I10169" t="str">
            <v>C535天堂村-峡山塘产业路</v>
          </cell>
          <cell r="J10169" t="str">
            <v>1312F4313020009</v>
          </cell>
          <cell r="K10169" t="str">
            <v>资源产业路</v>
          </cell>
          <cell r="L10169" t="str">
            <v>二类地区</v>
          </cell>
          <cell r="M10169"/>
          <cell r="N10169" t="str">
            <v>升级改造（提质改造）</v>
          </cell>
          <cell r="O10169" t="str">
            <v>湖南雄歌农业科技有限公司</v>
          </cell>
          <cell r="R10169" t="str">
            <v>3.5</v>
          </cell>
          <cell r="S10169" t="str">
            <v>6</v>
          </cell>
          <cell r="T10169" t="str">
            <v>C535431302</v>
          </cell>
          <cell r="U10169">
            <v>0</v>
          </cell>
          <cell r="V10169">
            <v>2.0920000000000001</v>
          </cell>
          <cell r="W10169">
            <v>2.0920000000000001</v>
          </cell>
        </row>
        <row r="10170">
          <cell r="I10170" t="str">
            <v>CY78坝塘-南塘产业路</v>
          </cell>
          <cell r="J10170" t="str">
            <v>1312F4313020024</v>
          </cell>
          <cell r="K10170" t="str">
            <v>资源产业路</v>
          </cell>
          <cell r="L10170" t="str">
            <v>二类地区</v>
          </cell>
          <cell r="M10170"/>
          <cell r="N10170" t="str">
            <v>升级改造（提质改造）</v>
          </cell>
          <cell r="O10170" t="str">
            <v>娄底市康鸣种养农民专业合作社</v>
          </cell>
          <cell r="R10170" t="str">
            <v>4.5</v>
          </cell>
          <cell r="S10170" t="str">
            <v>6</v>
          </cell>
          <cell r="T10170" t="str">
            <v>CY78431302</v>
          </cell>
          <cell r="U10170">
            <v>0</v>
          </cell>
          <cell r="V10170">
            <v>6.25</v>
          </cell>
          <cell r="W10170">
            <v>6.25</v>
          </cell>
        </row>
        <row r="10171">
          <cell r="I10171" t="str">
            <v>X019孟家冲-集云村产业路</v>
          </cell>
          <cell r="J10171" t="str">
            <v>1312F4313020031</v>
          </cell>
          <cell r="K10171" t="str">
            <v>资源产业路</v>
          </cell>
          <cell r="L10171" t="str">
            <v>二类地区</v>
          </cell>
          <cell r="M10171"/>
          <cell r="N10171" t="str">
            <v>升级改造（提质改造）</v>
          </cell>
          <cell r="O10171" t="str">
            <v>湖南省新东方生态农业科技发展有限公司</v>
          </cell>
          <cell r="R10171" t="str">
            <v>5.5</v>
          </cell>
          <cell r="S10171" t="str">
            <v>6</v>
          </cell>
          <cell r="T10171" t="str">
            <v>X019431302</v>
          </cell>
          <cell r="U10171">
            <v>0</v>
          </cell>
          <cell r="V10171">
            <v>8.4529999999999994</v>
          </cell>
          <cell r="W10171">
            <v>8.4529999999999994</v>
          </cell>
        </row>
        <row r="10172">
          <cell r="I10172" t="str">
            <v>X065娄底秦佳生态种养产业路</v>
          </cell>
          <cell r="J10172" t="str">
            <v>1312F4313020049</v>
          </cell>
          <cell r="K10172" t="str">
            <v>资源产业路</v>
          </cell>
          <cell r="L10172" t="str">
            <v>二类地区</v>
          </cell>
          <cell r="M10172"/>
          <cell r="N10172" t="str">
            <v>升级改造（提质改造）</v>
          </cell>
          <cell r="O10172" t="str">
            <v>娄底秦佳生态种养农民专业合作社</v>
          </cell>
          <cell r="R10172" t="str">
            <v>3.5</v>
          </cell>
          <cell r="S10172" t="str">
            <v>6</v>
          </cell>
          <cell r="T10172" t="str">
            <v>X065431302</v>
          </cell>
          <cell r="U10172">
            <v>0</v>
          </cell>
          <cell r="V10172">
            <v>4.92</v>
          </cell>
          <cell r="W10172">
            <v>4.92</v>
          </cell>
        </row>
        <row r="10173">
          <cell r="I10173" t="str">
            <v>X088西坪村-湾田产业路</v>
          </cell>
          <cell r="J10173" t="str">
            <v>1312F4313020043</v>
          </cell>
          <cell r="K10173" t="str">
            <v>资源产业路</v>
          </cell>
          <cell r="L10173" t="str">
            <v>二类地区</v>
          </cell>
          <cell r="M10173"/>
          <cell r="N10173" t="str">
            <v>升级改造（提质改造）</v>
          </cell>
          <cell r="O10173" t="str">
            <v>娄底市浩瑞生态农业有限公司</v>
          </cell>
          <cell r="R10173" t="str">
            <v>3</v>
          </cell>
          <cell r="S10173" t="str">
            <v>6</v>
          </cell>
          <cell r="T10173" t="str">
            <v>X088431302</v>
          </cell>
          <cell r="U10173">
            <v>0</v>
          </cell>
          <cell r="V10173">
            <v>2.5499999999999998</v>
          </cell>
          <cell r="W10173">
            <v>2.5499999999999998</v>
          </cell>
        </row>
        <row r="10174">
          <cell r="I10174" t="str">
            <v>Y002赛辉-娄底西互通连接线</v>
          </cell>
          <cell r="J10174" t="str">
            <v>1312F4313020016</v>
          </cell>
          <cell r="K10174" t="str">
            <v>资源产业路</v>
          </cell>
          <cell r="L10174" t="str">
            <v>二类地区</v>
          </cell>
          <cell r="M10174"/>
          <cell r="N10174" t="str">
            <v>升级改造（提质改造）</v>
          </cell>
          <cell r="O10174" t="str">
            <v>娄底市家旺达油茶种植专业合作社</v>
          </cell>
          <cell r="R10174" t="str">
            <v>4</v>
          </cell>
          <cell r="S10174" t="str">
            <v>6</v>
          </cell>
          <cell r="T10174" t="str">
            <v>Y002431302</v>
          </cell>
          <cell r="U10174">
            <v>0</v>
          </cell>
          <cell r="V10174">
            <v>1.3720000000000001</v>
          </cell>
          <cell r="W10174">
            <v>1.3720000000000001</v>
          </cell>
        </row>
        <row r="10175">
          <cell r="I10175" t="str">
            <v>Y008垭古-磨子石产业路</v>
          </cell>
          <cell r="J10175" t="str">
            <v>1312F4313020005</v>
          </cell>
          <cell r="K10175" t="str">
            <v>资源产业路</v>
          </cell>
          <cell r="L10175" t="str">
            <v>二类地区</v>
          </cell>
          <cell r="M10175"/>
          <cell r="N10175" t="str">
            <v>升级改造（提质改造）</v>
          </cell>
          <cell r="O10175" t="str">
            <v>垭古村休闲观光旅游种养基地项目</v>
          </cell>
          <cell r="R10175" t="str">
            <v>5</v>
          </cell>
          <cell r="S10175" t="str">
            <v>6</v>
          </cell>
          <cell r="T10175" t="str">
            <v>Y008431302</v>
          </cell>
          <cell r="U10175">
            <v>0</v>
          </cell>
          <cell r="V10175">
            <v>2.85</v>
          </cell>
          <cell r="W10175">
            <v>2.85</v>
          </cell>
        </row>
        <row r="10176">
          <cell r="I10176" t="str">
            <v>Y405白晃-小杨产业路</v>
          </cell>
          <cell r="J10176" t="str">
            <v>1312F4313020010</v>
          </cell>
          <cell r="K10176" t="str">
            <v>资源产业路</v>
          </cell>
          <cell r="L10176" t="str">
            <v>二类地区</v>
          </cell>
          <cell r="M10176"/>
          <cell r="N10176" t="str">
            <v>升级改造（提质改造）</v>
          </cell>
          <cell r="O10176" t="str">
            <v>娄星区百威种植专业合作社</v>
          </cell>
          <cell r="R10176" t="str">
            <v>4.5</v>
          </cell>
          <cell r="S10176" t="str">
            <v>6</v>
          </cell>
          <cell r="T10176" t="str">
            <v>Y405431302</v>
          </cell>
          <cell r="U10176">
            <v>0</v>
          </cell>
          <cell r="V10176">
            <v>7.32</v>
          </cell>
          <cell r="W10176">
            <v>7.3239999999999998</v>
          </cell>
        </row>
        <row r="10177">
          <cell r="I10177" t="str">
            <v>Y410铜鼓寨-电站桥产业路</v>
          </cell>
          <cell r="J10177" t="str">
            <v>1312F4313020007</v>
          </cell>
          <cell r="K10177" t="str">
            <v>资源产业路</v>
          </cell>
          <cell r="L10177" t="str">
            <v>二类地区</v>
          </cell>
          <cell r="M10177"/>
          <cell r="N10177" t="str">
            <v>升级改造（提质改造）</v>
          </cell>
          <cell r="O10177" t="str">
            <v>娄底市铜鼓山寨生态农业发展有限公司</v>
          </cell>
          <cell r="R10177" t="str">
            <v>3</v>
          </cell>
          <cell r="S10177" t="str">
            <v>6</v>
          </cell>
          <cell r="T10177" t="str">
            <v>Y410431302</v>
          </cell>
          <cell r="U10177">
            <v>0</v>
          </cell>
          <cell r="V10177">
            <v>2.06</v>
          </cell>
          <cell r="W10177">
            <v>2.06</v>
          </cell>
        </row>
        <row r="10178">
          <cell r="I10178" t="str">
            <v>Y597干冲坑-理珊村产业路</v>
          </cell>
          <cell r="J10178" t="str">
            <v>1312F4313020008</v>
          </cell>
          <cell r="K10178" t="str">
            <v>资源产业路</v>
          </cell>
          <cell r="L10178" t="str">
            <v>二类地区</v>
          </cell>
          <cell r="M10178"/>
          <cell r="N10178" t="str">
            <v>升级改造（提质改造）</v>
          </cell>
          <cell r="O10178" t="str">
            <v>娄底市娄星区水洞底镇凤冠村种养殖基地</v>
          </cell>
          <cell r="R10178" t="str">
            <v>3.5</v>
          </cell>
          <cell r="S10178" t="str">
            <v>6</v>
          </cell>
          <cell r="T10178" t="str">
            <v>Y597431302</v>
          </cell>
          <cell r="U10178">
            <v>0</v>
          </cell>
          <cell r="V10178">
            <v>1.8149999999999999</v>
          </cell>
          <cell r="W10178">
            <v>1.8149999999999999</v>
          </cell>
        </row>
        <row r="10179">
          <cell r="I10179" t="str">
            <v>Y667娄底市水产科学研究所产业路</v>
          </cell>
          <cell r="J10179" t="str">
            <v>1312F4313020032</v>
          </cell>
          <cell r="K10179" t="str">
            <v>资源产业路</v>
          </cell>
          <cell r="L10179" t="str">
            <v>二类地区</v>
          </cell>
          <cell r="M10179"/>
          <cell r="N10179" t="str">
            <v>升级改造（提质改造）</v>
          </cell>
          <cell r="O10179" t="str">
            <v>娄底市水产科学研究所</v>
          </cell>
          <cell r="R10179" t="str">
            <v>3.5</v>
          </cell>
          <cell r="S10179" t="str">
            <v>6</v>
          </cell>
          <cell r="T10179" t="str">
            <v>Y667431302</v>
          </cell>
          <cell r="U10179">
            <v>0</v>
          </cell>
          <cell r="V10179">
            <v>3.1890000000000001</v>
          </cell>
          <cell r="W10179">
            <v>3.1890000000000001</v>
          </cell>
        </row>
        <row r="10180">
          <cell r="I10180" t="str">
            <v>Y717茶亭子-栗山组产业路</v>
          </cell>
          <cell r="J10180" t="str">
            <v>1312F4313020021</v>
          </cell>
          <cell r="K10180" t="str">
            <v>资源产业路</v>
          </cell>
          <cell r="L10180" t="str">
            <v>二类地区</v>
          </cell>
          <cell r="M10180"/>
          <cell r="N10180" t="str">
            <v>升级改造（提质改造）</v>
          </cell>
          <cell r="O10180" t="str">
            <v>湖南神童故里荷花基地生态园建设项目</v>
          </cell>
          <cell r="R10180" t="str">
            <v>3.5</v>
          </cell>
          <cell r="S10180" t="str">
            <v>6</v>
          </cell>
          <cell r="T10180" t="str">
            <v>Y717431302</v>
          </cell>
          <cell r="U10180">
            <v>0</v>
          </cell>
          <cell r="V10180">
            <v>2.1859999999999999</v>
          </cell>
          <cell r="W10180">
            <v>2.1859999999999999</v>
          </cell>
        </row>
        <row r="10181">
          <cell r="I10181" t="str">
            <v>Y787天井村-金溪村产业路</v>
          </cell>
          <cell r="J10181" t="str">
            <v>1312F4313020028</v>
          </cell>
          <cell r="K10181" t="str">
            <v>资源产业路</v>
          </cell>
          <cell r="L10181" t="str">
            <v>二类地区</v>
          </cell>
          <cell r="M10181"/>
          <cell r="N10181" t="str">
            <v>升级改造（提质改造）</v>
          </cell>
          <cell r="O10181" t="str">
            <v>娄底市天井种养专业合作社</v>
          </cell>
          <cell r="R10181" t="str">
            <v>3.5</v>
          </cell>
          <cell r="S10181" t="str">
            <v>6</v>
          </cell>
          <cell r="T10181" t="str">
            <v>Y787431302</v>
          </cell>
          <cell r="U10181">
            <v>0</v>
          </cell>
          <cell r="V10181">
            <v>3.6739999999999999</v>
          </cell>
          <cell r="W10181">
            <v>3.6739999999999999</v>
          </cell>
        </row>
        <row r="10182">
          <cell r="I10182" t="str">
            <v>Y813洪河-龚家湾产业路</v>
          </cell>
          <cell r="J10182" t="str">
            <v>1312F4313020030</v>
          </cell>
          <cell r="K10182" t="str">
            <v>资源产业路</v>
          </cell>
          <cell r="L10182" t="str">
            <v>二类地区</v>
          </cell>
          <cell r="M10182"/>
          <cell r="N10182" t="str">
            <v>升级改造（提质改造）</v>
          </cell>
          <cell r="O10182" t="str">
            <v>湖南省源容开生态农业综合发展有限公司</v>
          </cell>
          <cell r="R10182" t="str">
            <v>4.5</v>
          </cell>
          <cell r="S10182" t="str">
            <v>6</v>
          </cell>
          <cell r="T10182" t="str">
            <v>Y813431302</v>
          </cell>
          <cell r="U10182">
            <v>0</v>
          </cell>
          <cell r="V10182">
            <v>5.4539999999999997</v>
          </cell>
          <cell r="W10182">
            <v>5.4539999999999997</v>
          </cell>
        </row>
        <row r="10183">
          <cell r="I10183" t="str">
            <v>Y848丁祝-白竹产业路</v>
          </cell>
          <cell r="J10183" t="str">
            <v>1312F4313020027</v>
          </cell>
          <cell r="K10183" t="str">
            <v>资源产业路</v>
          </cell>
          <cell r="L10183" t="str">
            <v>二类地区</v>
          </cell>
          <cell r="M10183"/>
          <cell r="N10183" t="str">
            <v>升级改造（提质改造）</v>
          </cell>
          <cell r="O10183" t="str">
            <v>娄底市秋湖食品有限公司</v>
          </cell>
          <cell r="R10183" t="str">
            <v>3.5</v>
          </cell>
          <cell r="S10183" t="str">
            <v>6</v>
          </cell>
          <cell r="T10183" t="str">
            <v>Y848431302</v>
          </cell>
          <cell r="U10183">
            <v>0</v>
          </cell>
          <cell r="V10183">
            <v>4.157</v>
          </cell>
          <cell r="W10183">
            <v>4.157</v>
          </cell>
        </row>
        <row r="10184">
          <cell r="I10184" t="str">
            <v>奥达绿色生态休闲观光农业园产业路</v>
          </cell>
          <cell r="J10184" t="str">
            <v>1312F4313020062</v>
          </cell>
          <cell r="K10184" t="str">
            <v>资源产业路</v>
          </cell>
          <cell r="L10184" t="str">
            <v>二类地区</v>
          </cell>
          <cell r="M10184"/>
          <cell r="N10184" t="str">
            <v>新建</v>
          </cell>
          <cell r="O10184" t="str">
            <v>奥达绿色生态休闲观光农业园</v>
          </cell>
          <cell r="R10184" t="str">
            <v>0</v>
          </cell>
          <cell r="S10184" t="str">
            <v>6</v>
          </cell>
          <cell r="T10184" t="str">
            <v>无</v>
          </cell>
          <cell r="U10184">
            <v>0</v>
          </cell>
          <cell r="V10184">
            <v>1.5</v>
          </cell>
          <cell r="W10184">
            <v>1.5</v>
          </cell>
        </row>
        <row r="10185">
          <cell r="I10185" t="str">
            <v>曹家水果苗木基地产业路</v>
          </cell>
          <cell r="J10185" t="str">
            <v>1312F4313020039</v>
          </cell>
          <cell r="K10185" t="str">
            <v>资源产业路</v>
          </cell>
          <cell r="L10185" t="str">
            <v>二类地区</v>
          </cell>
          <cell r="M10185"/>
          <cell r="N10185" t="str">
            <v>升级改造（提质改造）</v>
          </cell>
          <cell r="O10185" t="str">
            <v>曹家水果苗木基地</v>
          </cell>
          <cell r="R10185" t="str">
            <v>3</v>
          </cell>
          <cell r="S10185" t="str">
            <v>6</v>
          </cell>
          <cell r="T10185" t="str">
            <v>无</v>
          </cell>
          <cell r="U10185">
            <v>0</v>
          </cell>
          <cell r="V10185">
            <v>2.02</v>
          </cell>
          <cell r="W10185">
            <v>2.29</v>
          </cell>
        </row>
        <row r="10186">
          <cell r="I10186" t="str">
            <v>东来外家冲产业路</v>
          </cell>
          <cell r="J10186" t="str">
            <v>1312F4313020035</v>
          </cell>
          <cell r="K10186" t="str">
            <v>资源产业路</v>
          </cell>
          <cell r="L10186" t="str">
            <v>二类地区</v>
          </cell>
          <cell r="M10186"/>
          <cell r="N10186" t="str">
            <v>升级改造（提质改造）</v>
          </cell>
          <cell r="O10186" t="str">
            <v>东来水果基地</v>
          </cell>
          <cell r="R10186" t="str">
            <v>3.5</v>
          </cell>
          <cell r="S10186" t="str">
            <v>6</v>
          </cell>
          <cell r="T10186" t="str">
            <v>无</v>
          </cell>
          <cell r="U10186">
            <v>0</v>
          </cell>
          <cell r="V10186">
            <v>1.71</v>
          </cell>
          <cell r="W10186">
            <v>1.71</v>
          </cell>
        </row>
        <row r="10187">
          <cell r="I10187" t="str">
            <v>东来养殖产业路</v>
          </cell>
          <cell r="J10187" t="str">
            <v>1312F4313020036</v>
          </cell>
          <cell r="K10187" t="str">
            <v>资源产业路</v>
          </cell>
          <cell r="L10187" t="str">
            <v>二类地区</v>
          </cell>
          <cell r="M10187"/>
          <cell r="N10187" t="str">
            <v>升级改造（提质改造）</v>
          </cell>
          <cell r="O10187" t="str">
            <v>东来养殖场</v>
          </cell>
          <cell r="R10187" t="str">
            <v>3</v>
          </cell>
          <cell r="S10187" t="str">
            <v>6</v>
          </cell>
          <cell r="T10187" t="str">
            <v>无</v>
          </cell>
          <cell r="U10187">
            <v>0</v>
          </cell>
          <cell r="V10187">
            <v>1.65</v>
          </cell>
          <cell r="W10187">
            <v>1.65</v>
          </cell>
        </row>
        <row r="10188">
          <cell r="I10188" t="str">
            <v>恩口水果基地产业路</v>
          </cell>
          <cell r="J10188" t="str">
            <v>1312F4313020038</v>
          </cell>
          <cell r="K10188" t="str">
            <v>资源产业路</v>
          </cell>
          <cell r="L10188" t="str">
            <v>二类地区</v>
          </cell>
          <cell r="M10188"/>
          <cell r="N10188" t="str">
            <v>升级改造（提质改造）</v>
          </cell>
          <cell r="O10188" t="str">
            <v>恩口水果基地</v>
          </cell>
          <cell r="R10188" t="str">
            <v>3</v>
          </cell>
          <cell r="S10188" t="str">
            <v>6</v>
          </cell>
          <cell r="T10188" t="str">
            <v>C270431302</v>
          </cell>
          <cell r="U10188">
            <v>0</v>
          </cell>
          <cell r="V10188">
            <v>3.02</v>
          </cell>
          <cell r="W10188">
            <v>3.02</v>
          </cell>
        </row>
        <row r="10189">
          <cell r="I10189" t="str">
            <v>恩永鑫隆农业产业路</v>
          </cell>
          <cell r="J10189" t="str">
            <v>1312F4313020040</v>
          </cell>
          <cell r="K10189" t="str">
            <v>资源产业路</v>
          </cell>
          <cell r="L10189" t="str">
            <v>二类地区</v>
          </cell>
          <cell r="M10189"/>
          <cell r="N10189" t="str">
            <v>升级改造（提质改造）</v>
          </cell>
          <cell r="O10189" t="str">
            <v>恩永鑫隆农业发展有限公司</v>
          </cell>
          <cell r="R10189" t="str">
            <v>0</v>
          </cell>
          <cell r="S10189" t="str">
            <v>6</v>
          </cell>
          <cell r="T10189" t="str">
            <v>无</v>
          </cell>
          <cell r="U10189">
            <v>0</v>
          </cell>
          <cell r="V10189">
            <v>3.4</v>
          </cell>
          <cell r="W10189">
            <v>3.4</v>
          </cell>
        </row>
        <row r="10190">
          <cell r="I10190" t="str">
            <v>枫梓山水果基地产业路</v>
          </cell>
          <cell r="J10190" t="str">
            <v>1312F4313020048</v>
          </cell>
          <cell r="K10190" t="str">
            <v>资源产业路</v>
          </cell>
          <cell r="L10190" t="str">
            <v>二类地区</v>
          </cell>
          <cell r="M10190"/>
          <cell r="N10190" t="str">
            <v>升级改造（提质改造）</v>
          </cell>
          <cell r="O10190" t="str">
            <v>枫梓山水果基地</v>
          </cell>
          <cell r="R10190" t="str">
            <v>3.5</v>
          </cell>
          <cell r="S10190" t="str">
            <v>6</v>
          </cell>
          <cell r="T10190" t="str">
            <v>Y658431302</v>
          </cell>
          <cell r="U10190">
            <v>0</v>
          </cell>
          <cell r="V10190">
            <v>2.4529999999999998</v>
          </cell>
          <cell r="W10190">
            <v>2.4529999999999998</v>
          </cell>
        </row>
        <row r="10191">
          <cell r="I10191" t="str">
            <v>凤冠人家农林科技产业路</v>
          </cell>
          <cell r="J10191" t="str">
            <v>1312F4313020045</v>
          </cell>
          <cell r="K10191" t="str">
            <v>资源产业路</v>
          </cell>
          <cell r="L10191" t="str">
            <v>二类地区</v>
          </cell>
          <cell r="M10191"/>
          <cell r="N10191" t="str">
            <v>升级改造（提质改造）</v>
          </cell>
          <cell r="O10191" t="str">
            <v>娄底市凤冠人家农林科技有限公司</v>
          </cell>
          <cell r="R10191" t="str">
            <v>3.5</v>
          </cell>
          <cell r="S10191" t="str">
            <v>6</v>
          </cell>
          <cell r="T10191" t="str">
            <v>无</v>
          </cell>
          <cell r="U10191">
            <v>0</v>
          </cell>
          <cell r="V10191">
            <v>0.9</v>
          </cell>
          <cell r="W10191">
            <v>0.9</v>
          </cell>
        </row>
        <row r="10192">
          <cell r="I10192" t="str">
            <v>富盛生态农业科技产业路</v>
          </cell>
          <cell r="J10192" t="str">
            <v>1312F4313020059</v>
          </cell>
          <cell r="K10192" t="str">
            <v>资源产业路</v>
          </cell>
          <cell r="L10192" t="str">
            <v>二类地区</v>
          </cell>
          <cell r="M10192"/>
          <cell r="N10192" t="str">
            <v>新建</v>
          </cell>
          <cell r="O10192" t="str">
            <v>娄底市富盛生态农业科技发展有限公司</v>
          </cell>
          <cell r="R10192" t="str">
            <v>0</v>
          </cell>
          <cell r="S10192" t="str">
            <v>6</v>
          </cell>
          <cell r="T10192" t="str">
            <v>无</v>
          </cell>
          <cell r="U10192">
            <v>0</v>
          </cell>
          <cell r="V10192">
            <v>0.7</v>
          </cell>
          <cell r="W10192">
            <v>0.7</v>
          </cell>
        </row>
        <row r="10193">
          <cell r="I10193" t="str">
            <v>冠曹葡萄园-集云村产业路</v>
          </cell>
          <cell r="J10193" t="str">
            <v>1312F4313020042</v>
          </cell>
          <cell r="K10193" t="str">
            <v>资源产业路</v>
          </cell>
          <cell r="L10193" t="str">
            <v>二类地区</v>
          </cell>
          <cell r="M10193"/>
          <cell r="N10193" t="str">
            <v>升级改造（提质改造）</v>
          </cell>
          <cell r="O10193" t="str">
            <v>娄底市巨沣高科农业发展有限公司</v>
          </cell>
          <cell r="R10193" t="str">
            <v>3</v>
          </cell>
          <cell r="S10193" t="str">
            <v>6</v>
          </cell>
          <cell r="T10193" t="str">
            <v>无</v>
          </cell>
          <cell r="U10193">
            <v>0</v>
          </cell>
          <cell r="V10193">
            <v>2.09</v>
          </cell>
          <cell r="W10193">
            <v>2.09</v>
          </cell>
        </row>
        <row r="10194">
          <cell r="I10194" t="str">
            <v>红甘玲生态农业产业路</v>
          </cell>
          <cell r="J10194" t="str">
            <v>1312F4313020044</v>
          </cell>
          <cell r="K10194" t="str">
            <v>资源产业路</v>
          </cell>
          <cell r="L10194" t="str">
            <v>二类地区</v>
          </cell>
          <cell r="M10194"/>
          <cell r="N10194" t="str">
            <v>升级改造（提质改造）</v>
          </cell>
          <cell r="O10194" t="str">
            <v>娄底市娄星区红甘玲生态农业开发有限公司</v>
          </cell>
          <cell r="S10194" t="str">
            <v>6</v>
          </cell>
          <cell r="T10194" t="str">
            <v>无</v>
          </cell>
          <cell r="U10194">
            <v>0</v>
          </cell>
          <cell r="V10194">
            <v>2.25</v>
          </cell>
          <cell r="W10194">
            <v>2.25</v>
          </cell>
        </row>
        <row r="10195">
          <cell r="I10195" t="str">
            <v>虎岩洞种养殖产业路</v>
          </cell>
          <cell r="J10195" t="str">
            <v>1312F4313020047</v>
          </cell>
          <cell r="K10195" t="str">
            <v>资源产业路</v>
          </cell>
          <cell r="L10195" t="str">
            <v>二类地区</v>
          </cell>
          <cell r="M10195"/>
          <cell r="N10195" t="str">
            <v>升级改造（提质改造）</v>
          </cell>
          <cell r="O10195" t="str">
            <v>娄星区虎岩洞种养殖基地</v>
          </cell>
          <cell r="R10195" t="str">
            <v>3.5</v>
          </cell>
          <cell r="S10195" t="str">
            <v>6</v>
          </cell>
          <cell r="T10195" t="str">
            <v>C026431302</v>
          </cell>
          <cell r="U10195">
            <v>0</v>
          </cell>
          <cell r="V10195">
            <v>2.7789999999999999</v>
          </cell>
          <cell r="W10195">
            <v>2.7789999999999999</v>
          </cell>
        </row>
        <row r="10196">
          <cell r="I10196" t="str">
            <v>娄底市长步农业综合专业合作社（长步冲-李子坳）连接路</v>
          </cell>
          <cell r="J10196" t="str">
            <v>1312F4313020055</v>
          </cell>
          <cell r="K10196" t="str">
            <v>资源产业路</v>
          </cell>
          <cell r="L10196" t="str">
            <v>二类地区</v>
          </cell>
          <cell r="M10196"/>
          <cell r="N10196" t="str">
            <v>升级改造（提质改造）</v>
          </cell>
          <cell r="O10196" t="str">
            <v>娄底市长步农业综合专业合作社</v>
          </cell>
          <cell r="R10196" t="str">
            <v>3.5</v>
          </cell>
          <cell r="S10196" t="str">
            <v>6</v>
          </cell>
          <cell r="T10196" t="str">
            <v>C537431302</v>
          </cell>
          <cell r="U10196">
            <v>0</v>
          </cell>
          <cell r="V10196">
            <v>1.85</v>
          </cell>
          <cell r="W10196">
            <v>1.85</v>
          </cell>
        </row>
        <row r="10197">
          <cell r="I10197" t="str">
            <v>娄底市大树种养殖农民专业合作社产业路</v>
          </cell>
          <cell r="J10197" t="str">
            <v>1312F4313020060</v>
          </cell>
          <cell r="K10197" t="str">
            <v>资源产业路</v>
          </cell>
          <cell r="L10197" t="str">
            <v>二类地区</v>
          </cell>
          <cell r="M10197"/>
          <cell r="N10197" t="str">
            <v>升级改造（提质改造）</v>
          </cell>
          <cell r="O10197" t="str">
            <v>娄底市大树种养殖农民专业合作社</v>
          </cell>
          <cell r="R10197" t="str">
            <v>3.5</v>
          </cell>
          <cell r="S10197" t="str">
            <v>6</v>
          </cell>
          <cell r="T10197" t="str">
            <v>C632431302</v>
          </cell>
          <cell r="U10197">
            <v>0</v>
          </cell>
          <cell r="V10197">
            <v>0.83799999999999997</v>
          </cell>
          <cell r="W10197">
            <v>0.83799999999999997</v>
          </cell>
        </row>
        <row r="10198">
          <cell r="I10198" t="str">
            <v>娄底市戴盛生态农业示范园产业路</v>
          </cell>
          <cell r="J10198" t="str">
            <v>1312F4313020051</v>
          </cell>
          <cell r="K10198" t="str">
            <v>资源产业路</v>
          </cell>
          <cell r="L10198" t="str">
            <v>二类地区</v>
          </cell>
          <cell r="M10198"/>
          <cell r="N10198" t="str">
            <v>升级改造（提质改造）</v>
          </cell>
          <cell r="O10198" t="str">
            <v>娄底市戴盛生态农业示范园</v>
          </cell>
          <cell r="R10198" t="str">
            <v>3</v>
          </cell>
          <cell r="S10198" t="str">
            <v>6</v>
          </cell>
          <cell r="T10198" t="str">
            <v>Y058431302</v>
          </cell>
          <cell r="U10198">
            <v>0</v>
          </cell>
          <cell r="V10198">
            <v>5.5</v>
          </cell>
          <cell r="W10198">
            <v>5.5</v>
          </cell>
        </row>
        <row r="10199">
          <cell r="I10199" t="str">
            <v>娄底市合和农业产业路</v>
          </cell>
          <cell r="J10199" t="str">
            <v>1312F4313020046</v>
          </cell>
          <cell r="K10199" t="str">
            <v>资源产业路</v>
          </cell>
          <cell r="L10199" t="str">
            <v>二类地区</v>
          </cell>
          <cell r="M10199"/>
          <cell r="N10199" t="str">
            <v>新建</v>
          </cell>
          <cell r="O10199" t="str">
            <v>娄底市合和农业有限公司养殖场</v>
          </cell>
          <cell r="S10199" t="str">
            <v>6</v>
          </cell>
          <cell r="T10199" t="str">
            <v>C238431302</v>
          </cell>
          <cell r="U10199">
            <v>0</v>
          </cell>
          <cell r="V10199">
            <v>2.484</v>
          </cell>
          <cell r="W10199">
            <v>2.484</v>
          </cell>
        </row>
        <row r="10200">
          <cell r="I10200" t="str">
            <v>娄底市神州生物能源有限公司产业路</v>
          </cell>
          <cell r="J10200" t="str">
            <v>1312F4313020006</v>
          </cell>
          <cell r="K10200" t="str">
            <v>资源产业路</v>
          </cell>
          <cell r="L10200" t="str">
            <v>二类地区</v>
          </cell>
          <cell r="M10200"/>
          <cell r="N10200" t="str">
            <v>升级改造（提质改造）</v>
          </cell>
          <cell r="O10200" t="str">
            <v>娄底市神州生物能源有限公司</v>
          </cell>
          <cell r="S10200" t="str">
            <v>6</v>
          </cell>
          <cell r="T10200" t="str">
            <v>无</v>
          </cell>
          <cell r="U10200">
            <v>0</v>
          </cell>
          <cell r="V10200">
            <v>1.657</v>
          </cell>
          <cell r="W10200">
            <v>1.657</v>
          </cell>
        </row>
        <row r="10201">
          <cell r="I10201" t="str">
            <v>娄底市杨帆专业养殖基地产业路</v>
          </cell>
          <cell r="J10201" t="str">
            <v>1312F4313020052</v>
          </cell>
          <cell r="K10201" t="str">
            <v>资源产业路</v>
          </cell>
          <cell r="L10201" t="str">
            <v>二类地区</v>
          </cell>
          <cell r="M10201"/>
          <cell r="N10201" t="str">
            <v>升级改造（提质改造）</v>
          </cell>
          <cell r="O10201" t="str">
            <v>娄底市杨帆专业养鸡基地</v>
          </cell>
          <cell r="R10201" t="str">
            <v>0</v>
          </cell>
          <cell r="S10201" t="str">
            <v>6</v>
          </cell>
          <cell r="T10201" t="str">
            <v>C57A431302</v>
          </cell>
          <cell r="U10201">
            <v>0</v>
          </cell>
          <cell r="V10201">
            <v>1.52</v>
          </cell>
          <cell r="W10201">
            <v>1.52</v>
          </cell>
        </row>
        <row r="10202">
          <cell r="I10202" t="str">
            <v>娄底市耀宏专业农机合作社产业路（桂花井-托毛冲）</v>
          </cell>
          <cell r="J10202" t="str">
            <v>1312F4313020054</v>
          </cell>
          <cell r="K10202" t="str">
            <v>资源产业路</v>
          </cell>
          <cell r="L10202" t="str">
            <v>二类地区</v>
          </cell>
          <cell r="M10202"/>
          <cell r="N10202" t="str">
            <v>升级改造（提质改造）</v>
          </cell>
          <cell r="O10202" t="str">
            <v>娄底市耀宏专业农机合作社</v>
          </cell>
          <cell r="R10202" t="str">
            <v>0</v>
          </cell>
          <cell r="S10202" t="str">
            <v>6</v>
          </cell>
          <cell r="T10202" t="str">
            <v>CI08431302</v>
          </cell>
          <cell r="U10202">
            <v>0</v>
          </cell>
          <cell r="V10202">
            <v>2.3359999999999999</v>
          </cell>
          <cell r="W10202">
            <v>2.3359999999999999</v>
          </cell>
        </row>
        <row r="10203">
          <cell r="I10203" t="str">
            <v>娄底新颐生态农业休闲旅游示范园产业路</v>
          </cell>
          <cell r="J10203" t="str">
            <v>1312F4313020050</v>
          </cell>
          <cell r="K10203" t="str">
            <v>资源产业路</v>
          </cell>
          <cell r="L10203" t="str">
            <v>二类地区</v>
          </cell>
          <cell r="M10203"/>
          <cell r="N10203" t="str">
            <v>升级改造（提质改造）</v>
          </cell>
          <cell r="O10203" t="str">
            <v>娄底新颐生态农业休闲旅游示范园</v>
          </cell>
          <cell r="R10203" t="str">
            <v>4.5</v>
          </cell>
          <cell r="S10203" t="str">
            <v>6</v>
          </cell>
          <cell r="T10203" t="str">
            <v>X593431302</v>
          </cell>
          <cell r="U10203">
            <v>0</v>
          </cell>
          <cell r="V10203">
            <v>7.3940000000000001</v>
          </cell>
          <cell r="W10203">
            <v>7.3940000000000001</v>
          </cell>
        </row>
        <row r="10204">
          <cell r="I10204" t="str">
            <v>娄底远宏农机专业合作社产业路（CN09）</v>
          </cell>
          <cell r="J10204" t="str">
            <v>1312F4313020058</v>
          </cell>
          <cell r="K10204" t="str">
            <v>资源产业路</v>
          </cell>
          <cell r="L10204" t="str">
            <v>二类地区</v>
          </cell>
          <cell r="M10204"/>
          <cell r="N10204" t="str">
            <v>升级改造（提质改造）</v>
          </cell>
          <cell r="O10204" t="str">
            <v>娄底远宏农机专业合作社</v>
          </cell>
          <cell r="R10204" t="str">
            <v>3.5</v>
          </cell>
          <cell r="S10204" t="str">
            <v>6</v>
          </cell>
          <cell r="T10204" t="str">
            <v>CN09431302</v>
          </cell>
          <cell r="U10204">
            <v>0</v>
          </cell>
          <cell r="V10204">
            <v>1.319</v>
          </cell>
          <cell r="W10204">
            <v>1.319</v>
          </cell>
        </row>
        <row r="10205">
          <cell r="I10205" t="str">
            <v>娄星区石井镇百亩村平华养殖场产业路(石莲山-内环线)</v>
          </cell>
          <cell r="J10205" t="str">
            <v>1312F4313020064</v>
          </cell>
          <cell r="K10205" t="str">
            <v>资源产业路</v>
          </cell>
          <cell r="L10205" t="str">
            <v>二类地区</v>
          </cell>
          <cell r="M10205"/>
          <cell r="N10205" t="str">
            <v>升级改造（提质改造）</v>
          </cell>
          <cell r="O10205" t="str">
            <v>娄底市娄星区石井镇百亩村平华养殖场</v>
          </cell>
          <cell r="R10205" t="str">
            <v>4</v>
          </cell>
          <cell r="S10205" t="str">
            <v>6</v>
          </cell>
          <cell r="T10205" t="str">
            <v>无</v>
          </cell>
          <cell r="U10205">
            <v>0</v>
          </cell>
          <cell r="V10205">
            <v>2.4</v>
          </cell>
          <cell r="W10205">
            <v>4</v>
          </cell>
        </row>
        <row r="10206">
          <cell r="I10206" t="str">
            <v>绳组地-五亩冲产业路</v>
          </cell>
          <cell r="J10206" t="str">
            <v>1312F4313020034</v>
          </cell>
          <cell r="K10206" t="str">
            <v>资源产业路</v>
          </cell>
          <cell r="L10206" t="str">
            <v>二类地区</v>
          </cell>
          <cell r="M10206"/>
          <cell r="N10206" t="str">
            <v>升级改造（提质改造）</v>
          </cell>
          <cell r="O10206" t="str">
            <v>娄底兆绿农林科技发展有限公司</v>
          </cell>
          <cell r="R10206" t="str">
            <v>3</v>
          </cell>
          <cell r="S10206" t="str">
            <v>6</v>
          </cell>
          <cell r="T10206" t="str">
            <v>无</v>
          </cell>
          <cell r="U10206">
            <v>0</v>
          </cell>
          <cell r="V10206">
            <v>2.2000000000000002</v>
          </cell>
          <cell r="W10206">
            <v>2.4039999999999999</v>
          </cell>
        </row>
        <row r="10207">
          <cell r="I10207" t="str">
            <v>盛丰养殖C530、CM97、Y616产业路</v>
          </cell>
          <cell r="J10207" t="str">
            <v>1312F4313020011</v>
          </cell>
          <cell r="K10207" t="str">
            <v>资源产业路</v>
          </cell>
          <cell r="L10207" t="str">
            <v>二类地区</v>
          </cell>
          <cell r="M10207"/>
          <cell r="N10207" t="str">
            <v>新建</v>
          </cell>
          <cell r="O10207" t="str">
            <v>娄底市娄星区盛丰养殖专业合作社</v>
          </cell>
          <cell r="S10207" t="str">
            <v>6</v>
          </cell>
          <cell r="T10207" t="str">
            <v>Y616431302</v>
          </cell>
          <cell r="U10207">
            <v>0</v>
          </cell>
          <cell r="V10207">
            <v>3.06</v>
          </cell>
          <cell r="W10207">
            <v>2.95</v>
          </cell>
        </row>
        <row r="10208">
          <cell r="I10208" t="str">
            <v>石底养牛场西冲湾-南水塘产业路</v>
          </cell>
          <cell r="J10208" t="str">
            <v>1312F4313020020</v>
          </cell>
          <cell r="K10208" t="str">
            <v>资源产业路</v>
          </cell>
          <cell r="L10208" t="str">
            <v>二类地区</v>
          </cell>
          <cell r="M10208"/>
          <cell r="N10208" t="str">
            <v>升级改造（提质改造）</v>
          </cell>
          <cell r="O10208" t="str">
            <v>娄底市娄星区兴龙养牛专业合作社</v>
          </cell>
          <cell r="R10208" t="str">
            <v>3</v>
          </cell>
          <cell r="S10208" t="str">
            <v>6</v>
          </cell>
          <cell r="T10208" t="str">
            <v>无</v>
          </cell>
          <cell r="U10208">
            <v>0</v>
          </cell>
          <cell r="V10208">
            <v>1.3</v>
          </cell>
          <cell r="W10208">
            <v>1.3</v>
          </cell>
        </row>
        <row r="10209">
          <cell r="I10209" t="str">
            <v>松江-良家冲产业路</v>
          </cell>
          <cell r="J10209" t="str">
            <v>1312F4313020013</v>
          </cell>
          <cell r="K10209" t="str">
            <v>资源产业路</v>
          </cell>
          <cell r="L10209" t="str">
            <v>二类地区</v>
          </cell>
          <cell r="M10209"/>
          <cell r="N10209" t="str">
            <v>升级改造（提质改造）</v>
          </cell>
          <cell r="O10209" t="str">
            <v>娄底市神龙源农业开发有限公司</v>
          </cell>
          <cell r="S10209" t="str">
            <v>6</v>
          </cell>
          <cell r="T10209" t="str">
            <v>无</v>
          </cell>
          <cell r="U10209">
            <v>0</v>
          </cell>
          <cell r="V10209">
            <v>2.82</v>
          </cell>
          <cell r="W10209">
            <v>3.37</v>
          </cell>
        </row>
        <row r="10210">
          <cell r="I10210" t="str">
            <v>潭溪-柏杨坪产业路</v>
          </cell>
          <cell r="J10210" t="str">
            <v>1312F4313020004</v>
          </cell>
          <cell r="K10210" t="str">
            <v>资源产业路</v>
          </cell>
          <cell r="L10210" t="str">
            <v>二类地区</v>
          </cell>
          <cell r="M10210"/>
          <cell r="N10210" t="str">
            <v>升级改造（提质改造）</v>
          </cell>
          <cell r="O10210" t="str">
            <v>娄底市农潭农业专业合作社</v>
          </cell>
          <cell r="R10210" t="str">
            <v>3</v>
          </cell>
          <cell r="S10210" t="str">
            <v>6</v>
          </cell>
          <cell r="T10210" t="str">
            <v>无</v>
          </cell>
          <cell r="U10210">
            <v>0</v>
          </cell>
          <cell r="V10210">
            <v>0.95599999999999996</v>
          </cell>
          <cell r="W10210">
            <v>2.5</v>
          </cell>
        </row>
        <row r="10211">
          <cell r="I10211" t="str">
            <v>谭家村-大跃村产业路</v>
          </cell>
          <cell r="J10211" t="str">
            <v>1312F4313020014</v>
          </cell>
          <cell r="K10211" t="str">
            <v>资源产业路</v>
          </cell>
          <cell r="L10211" t="str">
            <v>二类地区</v>
          </cell>
          <cell r="M10211"/>
          <cell r="N10211" t="str">
            <v>升级改造（提质改造）</v>
          </cell>
          <cell r="O10211" t="str">
            <v>娄底市玉龙农业有限公司</v>
          </cell>
          <cell r="R10211" t="str">
            <v>3</v>
          </cell>
          <cell r="S10211" t="str">
            <v>6</v>
          </cell>
          <cell r="T10211" t="str">
            <v>无</v>
          </cell>
          <cell r="U10211">
            <v>0</v>
          </cell>
          <cell r="V10211">
            <v>2.661</v>
          </cell>
          <cell r="W10211">
            <v>2.661</v>
          </cell>
        </row>
        <row r="10212">
          <cell r="I10212" t="str">
            <v>同福-杉山产业路</v>
          </cell>
          <cell r="J10212" t="str">
            <v>1312F4313020023</v>
          </cell>
          <cell r="K10212" t="str">
            <v>资源产业路</v>
          </cell>
          <cell r="L10212" t="str">
            <v>二类地区</v>
          </cell>
          <cell r="M10212"/>
          <cell r="N10212" t="str">
            <v>升级改造（提质改造）</v>
          </cell>
          <cell r="O10212" t="str">
            <v>建盛农业合作社种养殖基地</v>
          </cell>
          <cell r="S10212" t="str">
            <v>6</v>
          </cell>
          <cell r="T10212" t="str">
            <v>Y662431302</v>
          </cell>
          <cell r="U10212">
            <v>0</v>
          </cell>
          <cell r="V10212">
            <v>4.3220000000000001</v>
          </cell>
          <cell r="W10212">
            <v>4.3220000000000001</v>
          </cell>
        </row>
        <row r="10213">
          <cell r="I10213" t="str">
            <v>移民基地-天壶村产业路</v>
          </cell>
          <cell r="J10213" t="str">
            <v>1312F4313020003</v>
          </cell>
          <cell r="K10213" t="str">
            <v>资源产业路</v>
          </cell>
          <cell r="L10213" t="str">
            <v>二类地区</v>
          </cell>
          <cell r="M10213"/>
          <cell r="N10213" t="str">
            <v>新建</v>
          </cell>
          <cell r="O10213" t="str">
            <v>娄底市仰天湖种植农民专业合作社</v>
          </cell>
          <cell r="R10213" t="str">
            <v>3</v>
          </cell>
          <cell r="S10213" t="str">
            <v>6</v>
          </cell>
          <cell r="T10213" t="str">
            <v>无</v>
          </cell>
          <cell r="U10213">
            <v>0</v>
          </cell>
          <cell r="V10213">
            <v>2.214</v>
          </cell>
          <cell r="W10213">
            <v>1.8</v>
          </cell>
        </row>
        <row r="10214">
          <cell r="I10214" t="str">
            <v>肇金养殖产业路</v>
          </cell>
          <cell r="J10214" t="str">
            <v>1312F4313020037</v>
          </cell>
          <cell r="K10214" t="str">
            <v>资源产业路</v>
          </cell>
          <cell r="L10214" t="str">
            <v>二类地区</v>
          </cell>
          <cell r="M10214"/>
          <cell r="N10214" t="str">
            <v>升级改造（提质改造）</v>
          </cell>
          <cell r="O10214" t="str">
            <v>肇金养殖场</v>
          </cell>
          <cell r="R10214" t="str">
            <v>3</v>
          </cell>
          <cell r="S10214" t="str">
            <v>6</v>
          </cell>
          <cell r="T10214" t="str">
            <v>无</v>
          </cell>
          <cell r="U10214">
            <v>0</v>
          </cell>
          <cell r="V10214">
            <v>2.1</v>
          </cell>
          <cell r="W10214">
            <v>2.64</v>
          </cell>
        </row>
        <row r="10215">
          <cell r="I10215" t="str">
            <v>中阳白鹭山庄-秀才坝大桥产业路</v>
          </cell>
          <cell r="J10215" t="str">
            <v>1312F4313020001</v>
          </cell>
          <cell r="K10215" t="str">
            <v>资源产业路</v>
          </cell>
          <cell r="L10215" t="str">
            <v>二类地区</v>
          </cell>
          <cell r="M10215"/>
          <cell r="N10215" t="str">
            <v>升级改造（提质改造）</v>
          </cell>
          <cell r="O10215" t="str">
            <v>娄底市中阳农业开发有限公司</v>
          </cell>
          <cell r="S10215" t="str">
            <v>6</v>
          </cell>
          <cell r="T10215" t="str">
            <v>无</v>
          </cell>
          <cell r="U10215">
            <v>0</v>
          </cell>
          <cell r="V10215">
            <v>0.85</v>
          </cell>
          <cell r="W10215">
            <v>0.85</v>
          </cell>
        </row>
        <row r="10216">
          <cell r="I10216" t="str">
            <v>楂泉-白云石村产业路</v>
          </cell>
          <cell r="J10216" t="str">
            <v>1312F4313020015</v>
          </cell>
          <cell r="K10216" t="str">
            <v>资源产业路</v>
          </cell>
          <cell r="L10216" t="str">
            <v>二类地区</v>
          </cell>
          <cell r="M10216"/>
          <cell r="N10216" t="str">
            <v>新建</v>
          </cell>
          <cell r="O10216" t="str">
            <v>娄底市振联养殖有限公司</v>
          </cell>
          <cell r="S10216" t="str">
            <v>6.5</v>
          </cell>
          <cell r="T10216" t="str">
            <v>无</v>
          </cell>
          <cell r="U10216">
            <v>0</v>
          </cell>
          <cell r="V10216">
            <v>4.75</v>
          </cell>
          <cell r="W10216">
            <v>4.75</v>
          </cell>
        </row>
        <row r="10217">
          <cell r="I10217" t="str">
            <v>牯牛山-小碧村资源路</v>
          </cell>
          <cell r="J10217" t="str">
            <v>1312F4313020019</v>
          </cell>
          <cell r="K10217" t="str">
            <v>资源产业路</v>
          </cell>
          <cell r="L10217" t="str">
            <v>二类地区</v>
          </cell>
          <cell r="M10217"/>
          <cell r="N10217" t="str">
            <v>升级改造（提质改造）</v>
          </cell>
          <cell r="O10217" t="str">
            <v>娄底市娄星区牯牛山果蔬专业合作社</v>
          </cell>
          <cell r="S10217" t="str">
            <v>6</v>
          </cell>
          <cell r="T10217" t="str">
            <v>CC64431302</v>
          </cell>
          <cell r="U10217">
            <v>0</v>
          </cell>
          <cell r="V10217">
            <v>1.55</v>
          </cell>
          <cell r="W10217">
            <v>1.536</v>
          </cell>
        </row>
        <row r="10218">
          <cell r="I10218" t="str">
            <v>安石采石场、湄水采石场产业路</v>
          </cell>
          <cell r="J10218" t="str">
            <v>1312F4313210055</v>
          </cell>
          <cell r="K10218" t="str">
            <v>资源产业路</v>
          </cell>
          <cell r="L10218" t="str">
            <v>二类地区</v>
          </cell>
          <cell r="M10218" t="str">
            <v>省级贫困县</v>
          </cell>
          <cell r="N10218" t="str">
            <v>升级改造（提质改造）</v>
          </cell>
          <cell r="O10218" t="str">
            <v>安石采石场、湄水采石场</v>
          </cell>
          <cell r="S10218" t="str">
            <v>6</v>
          </cell>
          <cell r="T10218" t="str">
            <v>Y250431321</v>
          </cell>
          <cell r="U10218">
            <v>0</v>
          </cell>
          <cell r="V10218">
            <v>7.8</v>
          </cell>
          <cell r="W10218">
            <v>7.8</v>
          </cell>
        </row>
        <row r="10219">
          <cell r="I10219" t="str">
            <v>富众农业家庭农场产业路</v>
          </cell>
          <cell r="J10219" t="str">
            <v>1312F4313210061</v>
          </cell>
          <cell r="K10219" t="str">
            <v>资源产业路</v>
          </cell>
          <cell r="L10219" t="str">
            <v>二类地区</v>
          </cell>
          <cell r="M10219" t="str">
            <v>省级贫困县</v>
          </cell>
          <cell r="N10219" t="str">
            <v>升级改造（提质改造）</v>
          </cell>
          <cell r="O10219" t="str">
            <v>富众农业家庭农场</v>
          </cell>
          <cell r="R10219" t="str">
            <v>3.5</v>
          </cell>
          <cell r="S10219" t="str">
            <v>6</v>
          </cell>
          <cell r="T10219" t="str">
            <v>X589431321</v>
          </cell>
          <cell r="U10219">
            <v>0</v>
          </cell>
          <cell r="V10219">
            <v>6.3</v>
          </cell>
          <cell r="W10219">
            <v>6.3</v>
          </cell>
        </row>
        <row r="10220">
          <cell r="I10220" t="str">
            <v>甘棠镇万寿山矿业园产业路</v>
          </cell>
          <cell r="J10220" t="str">
            <v>1312F4313210004</v>
          </cell>
          <cell r="K10220" t="str">
            <v>资源产业路</v>
          </cell>
          <cell r="L10220" t="str">
            <v>二类地区</v>
          </cell>
          <cell r="M10220" t="str">
            <v>省级贫困县</v>
          </cell>
          <cell r="N10220" t="str">
            <v>升级改造（提质改造）</v>
          </cell>
          <cell r="O10220" t="str">
            <v>甘棠镇万寿山矿业园</v>
          </cell>
          <cell r="R10220" t="str">
            <v>4.5</v>
          </cell>
          <cell r="S10220" t="str">
            <v>6</v>
          </cell>
          <cell r="T10220" t="str">
            <v>Y831431321</v>
          </cell>
          <cell r="U10220">
            <v>0</v>
          </cell>
          <cell r="V10220">
            <v>13.1</v>
          </cell>
          <cell r="W10220">
            <v>13.1</v>
          </cell>
        </row>
        <row r="10221">
          <cell r="I10221" t="str">
            <v>湖南省陆和新型环保建材有限责任公司产业路</v>
          </cell>
          <cell r="J10221" t="str">
            <v>1312F4313210012</v>
          </cell>
          <cell r="K10221" t="str">
            <v>资源产业路</v>
          </cell>
          <cell r="L10221" t="str">
            <v>二类地区</v>
          </cell>
          <cell r="M10221" t="str">
            <v>省级贫困县</v>
          </cell>
          <cell r="N10221" t="str">
            <v>升级改造（提质改造）</v>
          </cell>
          <cell r="O10221" t="str">
            <v>湖南省陆和新型环保建材有限责任公司</v>
          </cell>
          <cell r="R10221" t="str">
            <v>3.5</v>
          </cell>
          <cell r="S10221" t="str">
            <v>6</v>
          </cell>
          <cell r="T10221" t="str">
            <v>Y191431321</v>
          </cell>
          <cell r="U10221">
            <v>0</v>
          </cell>
          <cell r="V10221">
            <v>15.2</v>
          </cell>
          <cell r="W10221">
            <v>15.2</v>
          </cell>
        </row>
        <row r="10222">
          <cell r="I10222" t="str">
            <v>湖南省如意农业发展有限公司产业路</v>
          </cell>
          <cell r="J10222" t="str">
            <v>1312F4313210156</v>
          </cell>
          <cell r="K10222" t="str">
            <v>资源产业路</v>
          </cell>
          <cell r="L10222" t="str">
            <v>二类地区</v>
          </cell>
          <cell r="M10222" t="str">
            <v>省级贫困县</v>
          </cell>
          <cell r="N10222" t="str">
            <v>新建</v>
          </cell>
          <cell r="O10222" t="str">
            <v>湖南省如意农业发展有限公司</v>
          </cell>
          <cell r="R10222" t="str">
            <v>0</v>
          </cell>
          <cell r="S10222" t="str">
            <v>6</v>
          </cell>
          <cell r="T10222" t="str">
            <v>C13D431321</v>
          </cell>
          <cell r="U10222">
            <v>0</v>
          </cell>
          <cell r="V10222">
            <v>2.04</v>
          </cell>
          <cell r="W10222">
            <v>2.04</v>
          </cell>
        </row>
        <row r="10223">
          <cell r="I10223" t="str">
            <v>湖南省远志农业综合开发有限公司产业路</v>
          </cell>
          <cell r="J10223" t="str">
            <v>1312F4313210009</v>
          </cell>
          <cell r="K10223" t="str">
            <v>资源产业路</v>
          </cell>
          <cell r="L10223" t="str">
            <v>二类地区</v>
          </cell>
          <cell r="M10223" t="str">
            <v>省级贫困县</v>
          </cell>
          <cell r="N10223" t="str">
            <v>升级改造（提质改造）</v>
          </cell>
          <cell r="O10223" t="str">
            <v>湖南省远志农业综合开发有限公司</v>
          </cell>
          <cell r="R10223" t="str">
            <v>4.5</v>
          </cell>
          <cell r="S10223" t="str">
            <v>6</v>
          </cell>
          <cell r="T10223" t="str">
            <v>无</v>
          </cell>
          <cell r="U10223">
            <v>0</v>
          </cell>
          <cell r="V10223">
            <v>8.4610000000000003</v>
          </cell>
          <cell r="W10223">
            <v>8.4610000000000003</v>
          </cell>
        </row>
        <row r="10224">
          <cell r="I10224" t="str">
            <v>湖南双峰经济开发区产业路</v>
          </cell>
          <cell r="J10224" t="str">
            <v>1312F4313210133</v>
          </cell>
          <cell r="K10224" t="str">
            <v>资源产业路</v>
          </cell>
          <cell r="L10224" t="str">
            <v>二类地区</v>
          </cell>
          <cell r="M10224" t="str">
            <v>省级贫困县</v>
          </cell>
          <cell r="N10224" t="str">
            <v>升级改造（提质改造）</v>
          </cell>
          <cell r="O10224" t="str">
            <v>湖南双峰经济开发区</v>
          </cell>
          <cell r="R10224" t="str">
            <v>5</v>
          </cell>
          <cell r="S10224" t="str">
            <v>6</v>
          </cell>
          <cell r="T10224" t="str">
            <v>X108431321</v>
          </cell>
          <cell r="U10224">
            <v>0</v>
          </cell>
          <cell r="V10224">
            <v>4</v>
          </cell>
          <cell r="W10224">
            <v>4</v>
          </cell>
        </row>
        <row r="10225">
          <cell r="I10225" t="str">
            <v>湖南中桑农业科技有限公司生态循环养牛场项目产业路</v>
          </cell>
          <cell r="J10225" t="str">
            <v>1312F4313210080</v>
          </cell>
          <cell r="K10225" t="str">
            <v>资源产业路</v>
          </cell>
          <cell r="L10225" t="str">
            <v>二类地区</v>
          </cell>
          <cell r="M10225" t="str">
            <v>省级贫困县</v>
          </cell>
          <cell r="N10225" t="str">
            <v>升级改造（提质改造）</v>
          </cell>
          <cell r="O10225" t="str">
            <v>湖南中桑农业科技有限公司生态循环养牛场项目</v>
          </cell>
          <cell r="S10225" t="str">
            <v>6</v>
          </cell>
          <cell r="T10225" t="str">
            <v>Y221431321</v>
          </cell>
          <cell r="U10225">
            <v>0</v>
          </cell>
          <cell r="V10225">
            <v>7.1</v>
          </cell>
          <cell r="W10225">
            <v>7.1</v>
          </cell>
        </row>
        <row r="10226">
          <cell r="I10226" t="str">
            <v>湖南梓门米业产业路</v>
          </cell>
          <cell r="J10226" t="str">
            <v>1312F4313210214</v>
          </cell>
          <cell r="K10226" t="str">
            <v>资源产业路</v>
          </cell>
          <cell r="L10226" t="str">
            <v>二类地区</v>
          </cell>
          <cell r="M10226" t="str">
            <v>省级贫困县</v>
          </cell>
          <cell r="N10226" t="str">
            <v>升级改造（提质改造）</v>
          </cell>
          <cell r="O10226" t="str">
            <v>湖南梓门米业</v>
          </cell>
          <cell r="S10226" t="str">
            <v>6</v>
          </cell>
          <cell r="T10226" t="str">
            <v>CY83431321</v>
          </cell>
          <cell r="U10226">
            <v>0</v>
          </cell>
          <cell r="V10226">
            <v>2.4700000000000002</v>
          </cell>
          <cell r="W10226">
            <v>2.4700000000000002</v>
          </cell>
        </row>
        <row r="10227">
          <cell r="I10227" t="str">
            <v>荆塘村种养农民专业合作社产业路</v>
          </cell>
          <cell r="J10227" t="str">
            <v>1312F4313210088</v>
          </cell>
          <cell r="K10227" t="str">
            <v>资源产业路</v>
          </cell>
          <cell r="L10227" t="str">
            <v>二类地区</v>
          </cell>
          <cell r="M10227" t="str">
            <v>省级贫困县</v>
          </cell>
          <cell r="N10227" t="str">
            <v>升级改造（提质改造）</v>
          </cell>
          <cell r="O10227" t="str">
            <v>荆塘村种养农民专业合作社</v>
          </cell>
          <cell r="S10227" t="str">
            <v>6</v>
          </cell>
          <cell r="T10227" t="str">
            <v>Z413431321</v>
          </cell>
          <cell r="U10227">
            <v>0</v>
          </cell>
          <cell r="V10227">
            <v>1.78</v>
          </cell>
          <cell r="W10227">
            <v>1.78</v>
          </cell>
        </row>
        <row r="10228">
          <cell r="I10228" t="str">
            <v>娄底市鼎泰金属制造有限公司产业路</v>
          </cell>
          <cell r="J10228" t="str">
            <v>1312F4313210044</v>
          </cell>
          <cell r="K10228" t="str">
            <v>资源产业路</v>
          </cell>
          <cell r="L10228" t="str">
            <v>二类地区</v>
          </cell>
          <cell r="M10228" t="str">
            <v>省级贫困县</v>
          </cell>
          <cell r="N10228" t="str">
            <v>升级改造（提质改造）</v>
          </cell>
          <cell r="O10228" t="str">
            <v>娄底市鼎泰金属制造有限公司</v>
          </cell>
          <cell r="R10228" t="str">
            <v>3.5</v>
          </cell>
          <cell r="S10228" t="str">
            <v>6</v>
          </cell>
          <cell r="T10228" t="str">
            <v>CC18431321</v>
          </cell>
          <cell r="U10228">
            <v>0</v>
          </cell>
          <cell r="V10228">
            <v>3.8</v>
          </cell>
          <cell r="W10228">
            <v>3.8</v>
          </cell>
        </row>
        <row r="10229">
          <cell r="I10229" t="str">
            <v>三塘铺镇海螺水泥厂产业路</v>
          </cell>
          <cell r="J10229" t="str">
            <v>1312F4313210045</v>
          </cell>
          <cell r="K10229" t="str">
            <v>资源产业路</v>
          </cell>
          <cell r="L10229" t="str">
            <v>二类地区</v>
          </cell>
          <cell r="M10229" t="str">
            <v>省级贫困县</v>
          </cell>
          <cell r="N10229" t="str">
            <v>升级改造（提质改造）</v>
          </cell>
          <cell r="O10229" t="str">
            <v>三塘铺镇海螺水泥厂</v>
          </cell>
          <cell r="R10229" t="str">
            <v>4.5</v>
          </cell>
          <cell r="S10229" t="str">
            <v>6</v>
          </cell>
          <cell r="T10229" t="str">
            <v>Y519431321</v>
          </cell>
          <cell r="U10229">
            <v>0</v>
          </cell>
          <cell r="V10229">
            <v>6</v>
          </cell>
          <cell r="W10229">
            <v>6</v>
          </cell>
        </row>
        <row r="10230">
          <cell r="I10230" t="str">
            <v>三塘铺镇装备制造产业园产业路</v>
          </cell>
          <cell r="J10230" t="str">
            <v>1312F4313210031</v>
          </cell>
          <cell r="K10230" t="str">
            <v>资源产业路</v>
          </cell>
          <cell r="L10230" t="str">
            <v>二类地区</v>
          </cell>
          <cell r="M10230" t="str">
            <v>省级贫困县</v>
          </cell>
          <cell r="O10230" t="str">
            <v>三塘铺镇装备制造产业园</v>
          </cell>
          <cell r="R10230" t="str">
            <v>5</v>
          </cell>
          <cell r="S10230" t="str">
            <v>6</v>
          </cell>
          <cell r="T10230" t="str">
            <v>Y010431321</v>
          </cell>
          <cell r="U10230">
            <v>0</v>
          </cell>
          <cell r="V10230">
            <v>3</v>
          </cell>
          <cell r="W10230">
            <v>3.1</v>
          </cell>
        </row>
        <row r="10231">
          <cell r="I10231" t="str">
            <v>双峰百奥迈斯生物科技有限公司产业路</v>
          </cell>
          <cell r="J10231" t="str">
            <v>1312F4313210223</v>
          </cell>
          <cell r="K10231" t="str">
            <v>资源产业路</v>
          </cell>
          <cell r="L10231" t="str">
            <v>二类地区</v>
          </cell>
          <cell r="M10231" t="str">
            <v>省级贫困县</v>
          </cell>
          <cell r="N10231" t="str">
            <v>升级改造（提质改造）</v>
          </cell>
          <cell r="O10231" t="str">
            <v>双峰百奥迈斯生物科技有限公司</v>
          </cell>
          <cell r="R10231" t="str">
            <v>0</v>
          </cell>
          <cell r="S10231" t="str">
            <v>6</v>
          </cell>
          <cell r="T10231" t="str">
            <v>无</v>
          </cell>
          <cell r="U10231">
            <v>0</v>
          </cell>
          <cell r="V10231">
            <v>2.46</v>
          </cell>
          <cell r="W10231">
            <v>4.5</v>
          </cell>
        </row>
        <row r="10232">
          <cell r="I10232" t="str">
            <v>双峰北站货场产业路</v>
          </cell>
          <cell r="J10232" t="str">
            <v>1312F4313210079</v>
          </cell>
          <cell r="K10232" t="str">
            <v>资源产业路</v>
          </cell>
          <cell r="L10232" t="str">
            <v>二类地区</v>
          </cell>
          <cell r="M10232" t="str">
            <v>省级贫困县</v>
          </cell>
          <cell r="N10232" t="str">
            <v>改建</v>
          </cell>
          <cell r="O10232" t="str">
            <v>双峰北站货场</v>
          </cell>
          <cell r="R10232" t="str">
            <v>3.5</v>
          </cell>
          <cell r="S10232" t="str">
            <v>6</v>
          </cell>
          <cell r="T10232" t="str">
            <v>Y486431321</v>
          </cell>
          <cell r="U10232">
            <v>0</v>
          </cell>
          <cell r="V10232">
            <v>4.3</v>
          </cell>
          <cell r="W10232">
            <v>4.3</v>
          </cell>
        </row>
        <row r="10233">
          <cell r="I10233" t="str">
            <v>双峰县白山石膏矿产业路</v>
          </cell>
          <cell r="J10233" t="str">
            <v>1312F4313210149</v>
          </cell>
          <cell r="K10233" t="str">
            <v>资源产业路</v>
          </cell>
          <cell r="L10233" t="str">
            <v>二类地区</v>
          </cell>
          <cell r="M10233" t="str">
            <v>省级贫困县</v>
          </cell>
          <cell r="N10233" t="str">
            <v>升级改造（提质改造）</v>
          </cell>
          <cell r="O10233" t="str">
            <v>双峰县白山石膏矿</v>
          </cell>
          <cell r="R10233" t="str">
            <v>3.5</v>
          </cell>
          <cell r="S10233" t="str">
            <v>6</v>
          </cell>
          <cell r="T10233" t="str">
            <v>X129431321</v>
          </cell>
          <cell r="U10233">
            <v>0</v>
          </cell>
          <cell r="V10233">
            <v>5.0940000000000003</v>
          </cell>
          <cell r="W10233">
            <v>5.0940000000000003</v>
          </cell>
        </row>
        <row r="10234">
          <cell r="I10234" t="str">
            <v>双峰县发的来农牧发展有限公司产业路</v>
          </cell>
          <cell r="J10234" t="str">
            <v>1312F4313210100</v>
          </cell>
          <cell r="K10234" t="str">
            <v>资源产业路</v>
          </cell>
          <cell r="L10234" t="str">
            <v>二类地区</v>
          </cell>
          <cell r="M10234" t="str">
            <v>省级贫困县</v>
          </cell>
          <cell r="N10234" t="str">
            <v>升级改造（提质改造）</v>
          </cell>
          <cell r="O10234" t="str">
            <v>双峰县发的来农牧发展有限公司</v>
          </cell>
          <cell r="R10234" t="str">
            <v>3.5</v>
          </cell>
          <cell r="S10234" t="str">
            <v>6</v>
          </cell>
          <cell r="T10234" t="str">
            <v>Y814431321</v>
          </cell>
          <cell r="U10234">
            <v>0</v>
          </cell>
          <cell r="V10234">
            <v>5.0999999999999996</v>
          </cell>
          <cell r="W10234">
            <v>5.0999999999999996</v>
          </cell>
        </row>
        <row r="10235">
          <cell r="I10235" t="str">
            <v>双峰县归古乡村旅游度假区产业路</v>
          </cell>
          <cell r="J10235" t="str">
            <v>1312F4313210042</v>
          </cell>
          <cell r="K10235" t="str">
            <v>资源产业路</v>
          </cell>
          <cell r="L10235" t="str">
            <v>二类地区</v>
          </cell>
          <cell r="M10235" t="str">
            <v>省级贫困县</v>
          </cell>
          <cell r="N10235" t="str">
            <v>升级改造（提质改造）</v>
          </cell>
          <cell r="O10235" t="str">
            <v>双峰县归古乡村旅游度假区</v>
          </cell>
          <cell r="R10235" t="str">
            <v>3.5</v>
          </cell>
          <cell r="S10235" t="str">
            <v>6</v>
          </cell>
          <cell r="T10235" t="str">
            <v>Y862431321</v>
          </cell>
          <cell r="U10235">
            <v>0</v>
          </cell>
          <cell r="V10235">
            <v>3.2</v>
          </cell>
          <cell r="W10235">
            <v>3.2</v>
          </cell>
        </row>
        <row r="10236">
          <cell r="I10236" t="str">
            <v>双峰县恒嘉农牧发展有限公司产业路</v>
          </cell>
          <cell r="J10236" t="str">
            <v>1312F4313210019</v>
          </cell>
          <cell r="K10236" t="str">
            <v>资源产业路</v>
          </cell>
          <cell r="L10236" t="str">
            <v>二类地区</v>
          </cell>
          <cell r="M10236" t="str">
            <v>省级贫困县</v>
          </cell>
          <cell r="N10236" t="str">
            <v>升级改造（提质改造）</v>
          </cell>
          <cell r="O10236" t="str">
            <v>双峰县恒嘉农牧发展有限公司</v>
          </cell>
          <cell r="R10236" t="str">
            <v>3.5</v>
          </cell>
          <cell r="S10236" t="str">
            <v>6</v>
          </cell>
          <cell r="T10236" t="str">
            <v>X117431321</v>
          </cell>
          <cell r="U10236">
            <v>0</v>
          </cell>
          <cell r="V10236">
            <v>8.5</v>
          </cell>
          <cell r="W10236">
            <v>8.5</v>
          </cell>
        </row>
        <row r="10237">
          <cell r="I10237" t="str">
            <v>双峰县吉宏农牧开发有限责任公司产业路</v>
          </cell>
          <cell r="J10237" t="str">
            <v>1312F4313210032</v>
          </cell>
          <cell r="K10237" t="str">
            <v>资源产业路</v>
          </cell>
          <cell r="L10237" t="str">
            <v>二类地区</v>
          </cell>
          <cell r="M10237" t="str">
            <v>省级贫困县</v>
          </cell>
          <cell r="N10237" t="str">
            <v>升级改造（提质改造）</v>
          </cell>
          <cell r="O10237" t="str">
            <v>双峰县吉宏农牧开发有限责任公司</v>
          </cell>
          <cell r="R10237" t="str">
            <v>4.5</v>
          </cell>
          <cell r="S10237" t="str">
            <v>6</v>
          </cell>
          <cell r="T10237" t="str">
            <v>Z302431321</v>
          </cell>
          <cell r="U10237">
            <v>0</v>
          </cell>
          <cell r="V10237">
            <v>16.5</v>
          </cell>
          <cell r="W10237">
            <v>16.5</v>
          </cell>
        </row>
        <row r="10238">
          <cell r="I10238" t="str">
            <v>双峰县界峰种养农民专业合作社产业路</v>
          </cell>
          <cell r="J10238" t="str">
            <v>1312F4313210222</v>
          </cell>
          <cell r="K10238" t="str">
            <v>资源产业路</v>
          </cell>
          <cell r="L10238" t="str">
            <v>二类地区</v>
          </cell>
          <cell r="M10238" t="str">
            <v>省级贫困县</v>
          </cell>
          <cell r="N10238" t="str">
            <v>升级改造（提质改造）</v>
          </cell>
          <cell r="O10238" t="str">
            <v>双峰县界峰种养农民专业合作社</v>
          </cell>
          <cell r="R10238" t="str">
            <v>0</v>
          </cell>
          <cell r="S10238" t="str">
            <v>6</v>
          </cell>
          <cell r="T10238" t="str">
            <v>无</v>
          </cell>
          <cell r="U10238">
            <v>0</v>
          </cell>
          <cell r="V10238">
            <v>0.42</v>
          </cell>
          <cell r="W10238">
            <v>3.0710000000000002</v>
          </cell>
        </row>
        <row r="10239">
          <cell r="I10239" t="str">
            <v>双峰县金和种植农民专业合作社产业路</v>
          </cell>
          <cell r="J10239" t="str">
            <v>1312F4313210016</v>
          </cell>
          <cell r="K10239" t="str">
            <v>资源产业路</v>
          </cell>
          <cell r="L10239" t="str">
            <v>二类地区</v>
          </cell>
          <cell r="M10239" t="str">
            <v>省级贫困县</v>
          </cell>
          <cell r="N10239" t="str">
            <v>升级改造（提质改造）</v>
          </cell>
          <cell r="O10239" t="str">
            <v>双峰县金和种植农民专业合作社</v>
          </cell>
          <cell r="R10239" t="str">
            <v>4.5</v>
          </cell>
          <cell r="S10239" t="str">
            <v>6</v>
          </cell>
          <cell r="T10239" t="str">
            <v>Y765431321</v>
          </cell>
          <cell r="U10239">
            <v>0</v>
          </cell>
          <cell r="V10239">
            <v>6.1</v>
          </cell>
          <cell r="W10239">
            <v>6.1</v>
          </cell>
        </row>
        <row r="10240">
          <cell r="I10240" t="str">
            <v>双峰县井字镇约溪竹制品基地产业路</v>
          </cell>
          <cell r="J10240" t="str">
            <v>1312F4313210215</v>
          </cell>
          <cell r="K10240" t="str">
            <v>资源产业路</v>
          </cell>
          <cell r="L10240" t="str">
            <v>二类地区</v>
          </cell>
          <cell r="M10240" t="str">
            <v>省级贫困县</v>
          </cell>
          <cell r="N10240" t="str">
            <v>新建</v>
          </cell>
          <cell r="O10240" t="str">
            <v>双峰县井字镇约溪竹制品基地</v>
          </cell>
          <cell r="R10240" t="str">
            <v>0</v>
          </cell>
          <cell r="S10240" t="str">
            <v>6</v>
          </cell>
          <cell r="T10240" t="str">
            <v>无</v>
          </cell>
          <cell r="U10240">
            <v>0</v>
          </cell>
          <cell r="V10240">
            <v>10</v>
          </cell>
          <cell r="W10240">
            <v>10</v>
          </cell>
        </row>
        <row r="10241">
          <cell r="I10241" t="str">
            <v>双峰县康源生态养殖有限公司产业路</v>
          </cell>
          <cell r="J10241" t="str">
            <v>1312F4313210006</v>
          </cell>
          <cell r="K10241" t="str">
            <v>资源产业路</v>
          </cell>
          <cell r="L10241" t="str">
            <v>二类地区</v>
          </cell>
          <cell r="M10241" t="str">
            <v>省级贫困县</v>
          </cell>
          <cell r="N10241" t="str">
            <v>升级改造（提质改造）</v>
          </cell>
          <cell r="O10241" t="str">
            <v>双峰县康源生态养殖有限公司</v>
          </cell>
          <cell r="R10241" t="str">
            <v>4.5</v>
          </cell>
          <cell r="S10241" t="str">
            <v>6</v>
          </cell>
          <cell r="T10241" t="str">
            <v>Y469431321</v>
          </cell>
          <cell r="U10241">
            <v>0</v>
          </cell>
          <cell r="V10241">
            <v>7.8</v>
          </cell>
          <cell r="W10241">
            <v>7.8</v>
          </cell>
        </row>
        <row r="10242">
          <cell r="I10242" t="str">
            <v>双峰县龙辉种养专业合作社产业路</v>
          </cell>
          <cell r="J10242" t="str">
            <v>1312F4313210051</v>
          </cell>
          <cell r="K10242" t="str">
            <v>资源产业路</v>
          </cell>
          <cell r="L10242" t="str">
            <v>二类地区</v>
          </cell>
          <cell r="M10242" t="str">
            <v>省级贫困县</v>
          </cell>
          <cell r="N10242" t="str">
            <v>升级改造（提质改造）</v>
          </cell>
          <cell r="O10242" t="str">
            <v>双峰县龙辉种养专业合作社</v>
          </cell>
          <cell r="R10242" t="str">
            <v>4.5</v>
          </cell>
          <cell r="S10242" t="str">
            <v>6</v>
          </cell>
          <cell r="T10242" t="str">
            <v>Y852431321</v>
          </cell>
          <cell r="U10242">
            <v>0</v>
          </cell>
          <cell r="V10242">
            <v>6.1</v>
          </cell>
          <cell r="W10242">
            <v>6.1</v>
          </cell>
        </row>
        <row r="10243">
          <cell r="I10243" t="str">
            <v>双峰县龙上种养农民专业合作社产业路</v>
          </cell>
          <cell r="J10243" t="str">
            <v>1312F4313210101</v>
          </cell>
          <cell r="K10243" t="str">
            <v>资源产业路</v>
          </cell>
          <cell r="L10243" t="str">
            <v>二类地区</v>
          </cell>
          <cell r="M10243" t="str">
            <v>省级贫困县</v>
          </cell>
          <cell r="N10243" t="str">
            <v>升级改造（提质改造）</v>
          </cell>
          <cell r="O10243" t="str">
            <v>双峰县龙上种养农民专业合作社</v>
          </cell>
          <cell r="S10243" t="str">
            <v>6</v>
          </cell>
          <cell r="T10243" t="str">
            <v>Y795431321</v>
          </cell>
          <cell r="U10243">
            <v>0</v>
          </cell>
          <cell r="V10243">
            <v>8.6</v>
          </cell>
          <cell r="W10243">
            <v>8.6</v>
          </cell>
        </row>
        <row r="10244">
          <cell r="I10244" t="str">
            <v>双峰县龙新乡村旅游开发有限公司产业路</v>
          </cell>
          <cell r="J10244" t="str">
            <v>1312F4313210040</v>
          </cell>
          <cell r="K10244" t="str">
            <v>资源产业路</v>
          </cell>
          <cell r="L10244" t="str">
            <v>二类地区</v>
          </cell>
          <cell r="M10244" t="str">
            <v>省级贫困县</v>
          </cell>
          <cell r="N10244" t="str">
            <v>升级改造（提质改造）</v>
          </cell>
          <cell r="O10244" t="str">
            <v>双峰县龙新乡村旅游开发有限公司</v>
          </cell>
          <cell r="R10244" t="str">
            <v>3</v>
          </cell>
          <cell r="S10244" t="str">
            <v>6</v>
          </cell>
          <cell r="T10244" t="str">
            <v>Z414431321</v>
          </cell>
          <cell r="U10244">
            <v>0</v>
          </cell>
          <cell r="V10244">
            <v>3.26</v>
          </cell>
          <cell r="W10244">
            <v>3.26</v>
          </cell>
        </row>
        <row r="10245">
          <cell r="I10245" t="str">
            <v>双峰县起陆节点性物流分拨集散中心项目产业路</v>
          </cell>
          <cell r="J10245" t="str">
            <v>1312F4313210043</v>
          </cell>
          <cell r="K10245" t="str">
            <v>资源产业路</v>
          </cell>
          <cell r="L10245" t="str">
            <v>二类地区</v>
          </cell>
          <cell r="M10245" t="str">
            <v>省级贫困县</v>
          </cell>
          <cell r="N10245" t="str">
            <v>升级改造（提质改造）</v>
          </cell>
          <cell r="O10245" t="str">
            <v>双峰县起陆节点性物流分拨集散中心项目</v>
          </cell>
          <cell r="R10245" t="str">
            <v>4.5</v>
          </cell>
          <cell r="S10245" t="str">
            <v>6</v>
          </cell>
          <cell r="T10245" t="str">
            <v>Y281431321</v>
          </cell>
          <cell r="U10245">
            <v>0</v>
          </cell>
          <cell r="V10245">
            <v>6.1</v>
          </cell>
          <cell r="W10245">
            <v>6.1</v>
          </cell>
        </row>
        <row r="10246">
          <cell r="I10246" t="str">
            <v>双峰县狮形山种养农民专业合作社产业路</v>
          </cell>
          <cell r="J10246" t="str">
            <v>1312F4313210024</v>
          </cell>
          <cell r="K10246" t="str">
            <v>资源产业路</v>
          </cell>
          <cell r="L10246" t="str">
            <v>二类地区</v>
          </cell>
          <cell r="M10246" t="str">
            <v>省级贫困县</v>
          </cell>
          <cell r="N10246" t="str">
            <v>升级改造（提质改造）</v>
          </cell>
          <cell r="O10246" t="str">
            <v>双峰县狮形山种养农民专业合作社</v>
          </cell>
          <cell r="R10246" t="str">
            <v>4.5</v>
          </cell>
          <cell r="S10246" t="str">
            <v>6</v>
          </cell>
          <cell r="T10246" t="str">
            <v>X114431321</v>
          </cell>
          <cell r="U10246">
            <v>0</v>
          </cell>
          <cell r="V10246">
            <v>7</v>
          </cell>
          <cell r="W10246">
            <v>7</v>
          </cell>
        </row>
        <row r="10247">
          <cell r="I10247" t="str">
            <v>双峰县铜铃铺种养农民专业合作社产业路</v>
          </cell>
          <cell r="J10247" t="str">
            <v>1312F4313210155</v>
          </cell>
          <cell r="K10247" t="str">
            <v>资源产业路</v>
          </cell>
          <cell r="L10247" t="str">
            <v>二类地区</v>
          </cell>
          <cell r="M10247" t="str">
            <v>省级贫困县</v>
          </cell>
          <cell r="N10247" t="str">
            <v>升级改造（提质改造）</v>
          </cell>
          <cell r="O10247" t="str">
            <v>双峰县铜铃铺种养农民专业合作社</v>
          </cell>
          <cell r="S10247" t="str">
            <v>6</v>
          </cell>
          <cell r="T10247" t="str">
            <v>Y012431321</v>
          </cell>
          <cell r="U10247">
            <v>0</v>
          </cell>
          <cell r="V10247">
            <v>2.282</v>
          </cell>
          <cell r="W10247">
            <v>2.282</v>
          </cell>
        </row>
        <row r="10248">
          <cell r="I10248" t="str">
            <v>双峰县文海种养专业合作社产业路</v>
          </cell>
          <cell r="J10248" t="str">
            <v>1312F4313210010</v>
          </cell>
          <cell r="K10248" t="str">
            <v>资源产业路</v>
          </cell>
          <cell r="L10248" t="str">
            <v>二类地区</v>
          </cell>
          <cell r="M10248" t="str">
            <v>省级贫困县</v>
          </cell>
          <cell r="N10248" t="str">
            <v>升级改造（提质改造）</v>
          </cell>
          <cell r="O10248" t="str">
            <v>双峰县文海种养专业合作社</v>
          </cell>
          <cell r="R10248" t="str">
            <v>4.5</v>
          </cell>
          <cell r="S10248" t="str">
            <v>6</v>
          </cell>
          <cell r="T10248" t="str">
            <v>x116431321</v>
          </cell>
          <cell r="U10248">
            <v>0</v>
          </cell>
          <cell r="V10248">
            <v>8.8000000000000007</v>
          </cell>
          <cell r="W10248">
            <v>8.8000000000000007</v>
          </cell>
        </row>
        <row r="10249">
          <cell r="I10249" t="str">
            <v>双峰县稳建建材有限公司产业路</v>
          </cell>
          <cell r="J10249" t="str">
            <v>1312F4313210141</v>
          </cell>
          <cell r="K10249" t="str">
            <v>资源产业路</v>
          </cell>
          <cell r="L10249" t="str">
            <v>二类地区</v>
          </cell>
          <cell r="M10249" t="str">
            <v>省级贫困县</v>
          </cell>
          <cell r="N10249" t="str">
            <v>升级改造（提质改造）</v>
          </cell>
          <cell r="O10249" t="str">
            <v>双峰县稳建建材有限公司</v>
          </cell>
          <cell r="R10249" t="str">
            <v>3.5</v>
          </cell>
          <cell r="S10249" t="str">
            <v>6</v>
          </cell>
          <cell r="T10249" t="str">
            <v>C688431321</v>
          </cell>
          <cell r="U10249">
            <v>0</v>
          </cell>
          <cell r="V10249">
            <v>2.81</v>
          </cell>
          <cell r="W10249">
            <v>2.81</v>
          </cell>
        </row>
        <row r="10250">
          <cell r="I10250" t="str">
            <v>双峰县湘军新型节能环保建材有限责任公司产业路</v>
          </cell>
          <cell r="J10250" t="str">
            <v>1312F4313210105</v>
          </cell>
          <cell r="K10250" t="str">
            <v>资源产业路</v>
          </cell>
          <cell r="L10250" t="str">
            <v>二类地区</v>
          </cell>
          <cell r="M10250" t="str">
            <v>省级贫困县</v>
          </cell>
          <cell r="N10250" t="str">
            <v>升级改造（提质改造）</v>
          </cell>
          <cell r="O10250" t="str">
            <v>双峰县湘军新型节能环保建材有限责任公司</v>
          </cell>
          <cell r="R10250" t="str">
            <v>5</v>
          </cell>
          <cell r="S10250" t="str">
            <v>6</v>
          </cell>
          <cell r="T10250" t="str">
            <v>X122431321</v>
          </cell>
          <cell r="U10250">
            <v>0</v>
          </cell>
          <cell r="V10250">
            <v>7.65</v>
          </cell>
          <cell r="W10250">
            <v>7.65</v>
          </cell>
        </row>
        <row r="10251">
          <cell r="I10251" t="str">
            <v>双峰县云松种养农民专业合作社产业路</v>
          </cell>
          <cell r="J10251" t="str">
            <v>1312F4313210186</v>
          </cell>
          <cell r="K10251" t="str">
            <v>资源产业路</v>
          </cell>
          <cell r="L10251" t="str">
            <v>二类地区</v>
          </cell>
          <cell r="M10251" t="str">
            <v>省级贫困县</v>
          </cell>
          <cell r="N10251" t="str">
            <v>升级改造（提质改造）</v>
          </cell>
          <cell r="O10251" t="str">
            <v>双峰县云松种养农民专业合作社</v>
          </cell>
          <cell r="R10251" t="str">
            <v>3.5</v>
          </cell>
          <cell r="S10251" t="str">
            <v>6</v>
          </cell>
          <cell r="T10251" t="str">
            <v>C683431321</v>
          </cell>
          <cell r="U10251">
            <v>0</v>
          </cell>
          <cell r="V10251">
            <v>1.0680000000000001</v>
          </cell>
          <cell r="W10251">
            <v>1.0680000000000001</v>
          </cell>
        </row>
        <row r="10252">
          <cell r="I10252" t="str">
            <v>双峰县懿藩农业发展有限公司朝阳区产业路</v>
          </cell>
          <cell r="J10252" t="str">
            <v>1312F4313210015</v>
          </cell>
          <cell r="K10252" t="str">
            <v>资源产业路</v>
          </cell>
          <cell r="L10252" t="str">
            <v>二类地区</v>
          </cell>
          <cell r="M10252" t="str">
            <v>省级贫困县</v>
          </cell>
          <cell r="N10252" t="str">
            <v>升级改造（提质改造）</v>
          </cell>
          <cell r="O10252" t="str">
            <v>双峰县懿藩农业发展有限公司朝阳区</v>
          </cell>
          <cell r="R10252" t="str">
            <v>4.5</v>
          </cell>
          <cell r="S10252" t="str">
            <v>6</v>
          </cell>
          <cell r="T10252" t="str">
            <v>X127431321</v>
          </cell>
          <cell r="U10252">
            <v>0</v>
          </cell>
          <cell r="V10252">
            <v>5.3</v>
          </cell>
          <cell r="W10252">
            <v>5.3</v>
          </cell>
        </row>
        <row r="10253">
          <cell r="I10253" t="str">
            <v>双峰县懿藩农业发展有限公司石灰堂区产业路</v>
          </cell>
          <cell r="J10253" t="str">
            <v>1312F4313210014</v>
          </cell>
          <cell r="K10253" t="str">
            <v>资源产业路</v>
          </cell>
          <cell r="L10253" t="str">
            <v>二类地区</v>
          </cell>
          <cell r="M10253" t="str">
            <v>省级贫困县</v>
          </cell>
          <cell r="N10253" t="str">
            <v>升级改造（提质改造）</v>
          </cell>
          <cell r="O10253" t="str">
            <v>双峰县懿藩农业发展有限公司石灰堂区</v>
          </cell>
          <cell r="R10253" t="str">
            <v>4.5</v>
          </cell>
          <cell r="S10253" t="str">
            <v>6</v>
          </cell>
          <cell r="T10253" t="str">
            <v>X577431321</v>
          </cell>
          <cell r="U10253">
            <v>0</v>
          </cell>
          <cell r="V10253">
            <v>7.3310000000000004</v>
          </cell>
          <cell r="W10253">
            <v>7.3310000000000004</v>
          </cell>
        </row>
        <row r="10254">
          <cell r="I10254" t="str">
            <v>双峰谢老倌种养农民专业合作社产业路</v>
          </cell>
          <cell r="J10254" t="str">
            <v>1312F4313210103</v>
          </cell>
          <cell r="K10254" t="str">
            <v>资源产业路</v>
          </cell>
          <cell r="L10254" t="str">
            <v>二类地区</v>
          </cell>
          <cell r="M10254" t="str">
            <v>省级贫困县</v>
          </cell>
          <cell r="N10254" t="str">
            <v>升级改造（提质改造）</v>
          </cell>
          <cell r="O10254" t="str">
            <v>双峰谢老倌种养农民专业合作社</v>
          </cell>
          <cell r="R10254" t="str">
            <v>3.5</v>
          </cell>
          <cell r="S10254" t="str">
            <v>6</v>
          </cell>
          <cell r="T10254" t="str">
            <v>Y915431321</v>
          </cell>
          <cell r="U10254">
            <v>0</v>
          </cell>
          <cell r="V10254">
            <v>4.4450000000000003</v>
          </cell>
          <cell r="W10254">
            <v>4.4450000000000003</v>
          </cell>
        </row>
        <row r="10255">
          <cell r="I10255" t="str">
            <v>水府庙农林科技开发有限公司产业路</v>
          </cell>
          <cell r="J10255" t="str">
            <v>1312F4313210157</v>
          </cell>
          <cell r="K10255" t="str">
            <v>资源产业路</v>
          </cell>
          <cell r="L10255" t="str">
            <v>二类地区</v>
          </cell>
          <cell r="M10255" t="str">
            <v>省级贫困县</v>
          </cell>
          <cell r="N10255" t="str">
            <v>升级改造（提质改造）</v>
          </cell>
          <cell r="O10255" t="str">
            <v>水府庙农林科技开发有限公司</v>
          </cell>
          <cell r="R10255" t="str">
            <v>0</v>
          </cell>
          <cell r="S10255" t="str">
            <v>6</v>
          </cell>
          <cell r="T10255" t="str">
            <v>C406431321</v>
          </cell>
          <cell r="U10255">
            <v>2.09</v>
          </cell>
          <cell r="V10255">
            <v>4</v>
          </cell>
          <cell r="W10255">
            <v>1.91</v>
          </cell>
        </row>
        <row r="10256">
          <cell r="I10256" t="str">
            <v>锁石镇龙虾基地产业路</v>
          </cell>
          <cell r="J10256" t="str">
            <v>1312F4313210034</v>
          </cell>
          <cell r="K10256" t="str">
            <v>资源产业路</v>
          </cell>
          <cell r="L10256" t="str">
            <v>二类地区</v>
          </cell>
          <cell r="M10256" t="str">
            <v>省级贫困县</v>
          </cell>
          <cell r="N10256" t="str">
            <v>升级改造（提质改造）</v>
          </cell>
          <cell r="O10256" t="str">
            <v>锁石镇龙虾基地</v>
          </cell>
          <cell r="R10256" t="str">
            <v>5</v>
          </cell>
          <cell r="S10256" t="str">
            <v>6</v>
          </cell>
          <cell r="T10256" t="str">
            <v>X118431321</v>
          </cell>
          <cell r="U10256">
            <v>0</v>
          </cell>
          <cell r="V10256">
            <v>10.7</v>
          </cell>
          <cell r="W10256">
            <v>10.7</v>
          </cell>
        </row>
        <row r="10257">
          <cell r="I10257" t="str">
            <v>湘盛农业公司产业路</v>
          </cell>
          <cell r="J10257" t="str">
            <v>1312F4313210060</v>
          </cell>
          <cell r="K10257" t="str">
            <v>资源产业路</v>
          </cell>
          <cell r="L10257" t="str">
            <v>二类地区</v>
          </cell>
          <cell r="M10257" t="str">
            <v>省级贫困县</v>
          </cell>
          <cell r="N10257" t="str">
            <v>升级改造（提质改造）</v>
          </cell>
          <cell r="O10257" t="str">
            <v>湘盛农业公司</v>
          </cell>
          <cell r="R10257" t="str">
            <v>3.5</v>
          </cell>
          <cell r="S10257" t="str">
            <v>6</v>
          </cell>
          <cell r="T10257" t="str">
            <v>CY72431321</v>
          </cell>
          <cell r="U10257">
            <v>0</v>
          </cell>
          <cell r="V10257">
            <v>3.0569999999999999</v>
          </cell>
          <cell r="W10257">
            <v>3.0569999999999999</v>
          </cell>
        </row>
        <row r="10258">
          <cell r="I10258" t="str">
            <v>杏子铺镇同胜石膏厂产业路</v>
          </cell>
          <cell r="J10258" t="str">
            <v>1312F4313210046</v>
          </cell>
          <cell r="K10258" t="str">
            <v>资源产业路</v>
          </cell>
          <cell r="L10258" t="str">
            <v>二类地区</v>
          </cell>
          <cell r="M10258" t="str">
            <v>省级贫困县</v>
          </cell>
          <cell r="N10258" t="str">
            <v>升级改造（提质改造）</v>
          </cell>
          <cell r="O10258" t="str">
            <v>杏子铺镇同胜石膏厂</v>
          </cell>
          <cell r="R10258" t="str">
            <v>4.5</v>
          </cell>
          <cell r="S10258" t="str">
            <v>6</v>
          </cell>
          <cell r="T10258" t="str">
            <v>X105431321</v>
          </cell>
          <cell r="U10258">
            <v>0</v>
          </cell>
          <cell r="V10258">
            <v>8.8290000000000006</v>
          </cell>
          <cell r="W10258">
            <v>8.8290000000000006</v>
          </cell>
        </row>
        <row r="10259">
          <cell r="I10259" t="str">
            <v>益群种养合作社产业路</v>
          </cell>
          <cell r="J10259" t="str">
            <v>1312F4313210057</v>
          </cell>
          <cell r="K10259" t="str">
            <v>资源产业路</v>
          </cell>
          <cell r="L10259" t="str">
            <v>二类地区</v>
          </cell>
          <cell r="M10259" t="str">
            <v>省级贫困县</v>
          </cell>
          <cell r="N10259" t="str">
            <v>升级改造（提质改造）</v>
          </cell>
          <cell r="O10259" t="str">
            <v>益群种养合作社</v>
          </cell>
          <cell r="R10259" t="str">
            <v>3.5</v>
          </cell>
          <cell r="S10259" t="str">
            <v>6</v>
          </cell>
          <cell r="T10259" t="str">
            <v>Y777431321</v>
          </cell>
          <cell r="U10259">
            <v>0</v>
          </cell>
          <cell r="V10259">
            <v>6.7</v>
          </cell>
          <cell r="W10259">
            <v>6.7</v>
          </cell>
        </row>
        <row r="10260">
          <cell r="I10260" t="str">
            <v>印塘乡缘禾畜牧有限公司产业路</v>
          </cell>
          <cell r="J10260" t="str">
            <v>1312F4313210017</v>
          </cell>
          <cell r="K10260" t="str">
            <v>资源产业路</v>
          </cell>
          <cell r="L10260" t="str">
            <v>二类地区</v>
          </cell>
          <cell r="M10260" t="str">
            <v>省级贫困县</v>
          </cell>
          <cell r="N10260" t="str">
            <v>升级改造（提质改造）</v>
          </cell>
          <cell r="O10260" t="str">
            <v>印塘乡缘禾畜牧有限公司</v>
          </cell>
          <cell r="R10260" t="str">
            <v>4.5</v>
          </cell>
          <cell r="S10260" t="str">
            <v>6</v>
          </cell>
          <cell r="T10260" t="str">
            <v>Y490431321</v>
          </cell>
          <cell r="U10260">
            <v>0</v>
          </cell>
          <cell r="V10260">
            <v>13.2</v>
          </cell>
          <cell r="W10260">
            <v>13.2</v>
          </cell>
        </row>
        <row r="10261">
          <cell r="I10261" t="str">
            <v>永丰农机特色产业小镇产业路</v>
          </cell>
          <cell r="J10261" t="str">
            <v>1312F4313210002</v>
          </cell>
          <cell r="K10261" t="str">
            <v>资源产业路</v>
          </cell>
          <cell r="L10261" t="str">
            <v>二类地区</v>
          </cell>
          <cell r="M10261" t="str">
            <v>省级贫困县</v>
          </cell>
          <cell r="N10261" t="str">
            <v>升级改造（提质改造）</v>
          </cell>
          <cell r="O10261" t="str">
            <v>永丰农机特色产业小镇</v>
          </cell>
          <cell r="R10261" t="str">
            <v>4.5</v>
          </cell>
          <cell r="S10261" t="str">
            <v>6</v>
          </cell>
          <cell r="T10261" t="str">
            <v>X097431321</v>
          </cell>
          <cell r="U10261">
            <v>0</v>
          </cell>
          <cell r="V10261">
            <v>9.5719999999999992</v>
          </cell>
          <cell r="W10261">
            <v>9.5719999999999992</v>
          </cell>
        </row>
        <row r="10262">
          <cell r="I10262" t="str">
            <v>招通农业综合开发项目产业路</v>
          </cell>
          <cell r="J10262" t="str">
            <v>1312F4313210013</v>
          </cell>
          <cell r="K10262" t="str">
            <v>资源产业路</v>
          </cell>
          <cell r="L10262" t="str">
            <v>二类地区</v>
          </cell>
          <cell r="M10262" t="str">
            <v>省级贫困县</v>
          </cell>
          <cell r="N10262" t="str">
            <v>升级改造（提质改造）</v>
          </cell>
          <cell r="O10262" t="str">
            <v>招通农业综合开发项目</v>
          </cell>
          <cell r="R10262" t="str">
            <v>4.5</v>
          </cell>
          <cell r="S10262" t="str">
            <v>6</v>
          </cell>
          <cell r="T10262" t="str">
            <v>Y841431321</v>
          </cell>
          <cell r="U10262">
            <v>0</v>
          </cell>
          <cell r="V10262">
            <v>6.4</v>
          </cell>
          <cell r="W10262">
            <v>6.4</v>
          </cell>
        </row>
        <row r="10263">
          <cell r="I10263" t="str">
            <v>梓门工业园产业路</v>
          </cell>
          <cell r="J10263" t="str">
            <v>1312F4313210007</v>
          </cell>
          <cell r="K10263" t="str">
            <v>资源产业路</v>
          </cell>
          <cell r="L10263" t="str">
            <v>二类地区</v>
          </cell>
          <cell r="M10263" t="str">
            <v>省级贫困县</v>
          </cell>
          <cell r="N10263" t="str">
            <v>升级改造（提质改造）</v>
          </cell>
          <cell r="O10263" t="str">
            <v>梓门工业园</v>
          </cell>
          <cell r="R10263" t="str">
            <v>3.5</v>
          </cell>
          <cell r="S10263" t="str">
            <v>6</v>
          </cell>
          <cell r="T10263" t="str">
            <v>CP07431321</v>
          </cell>
          <cell r="U10263">
            <v>0</v>
          </cell>
          <cell r="V10263">
            <v>2.3740000000000001</v>
          </cell>
          <cell r="W10263">
            <v>2.3740000000000001</v>
          </cell>
        </row>
        <row r="10264">
          <cell r="I10264" t="str">
            <v>梓门桥黄马洲产业园产业路</v>
          </cell>
          <cell r="J10264" t="str">
            <v>1312F4313210003</v>
          </cell>
          <cell r="K10264" t="str">
            <v>资源产业路</v>
          </cell>
          <cell r="L10264" t="str">
            <v>二类地区</v>
          </cell>
          <cell r="M10264" t="str">
            <v>省级贫困县</v>
          </cell>
          <cell r="N10264" t="str">
            <v>升级改造（提质改造）</v>
          </cell>
          <cell r="O10264" t="str">
            <v>梓门桥黄马洲产业园</v>
          </cell>
          <cell r="R10264" t="str">
            <v>3.5</v>
          </cell>
          <cell r="S10264" t="str">
            <v>6</v>
          </cell>
          <cell r="T10264" t="str">
            <v>Y473431321</v>
          </cell>
          <cell r="U10264">
            <v>0</v>
          </cell>
          <cell r="V10264">
            <v>4.3220000000000001</v>
          </cell>
          <cell r="W10264">
            <v>4.3220000000000001</v>
          </cell>
        </row>
        <row r="10265">
          <cell r="I10265" t="str">
            <v xml:space="preserve"> 官庄传统农耕服务生态园路</v>
          </cell>
          <cell r="J10265" t="str">
            <v>1312F4313220139</v>
          </cell>
          <cell r="K10265" t="str">
            <v>资源产业路</v>
          </cell>
          <cell r="L10265" t="str">
            <v>一类地区</v>
          </cell>
          <cell r="M10265" t="str">
            <v>国家贫困县</v>
          </cell>
          <cell r="N10265" t="str">
            <v>新建</v>
          </cell>
          <cell r="O10265" t="str">
            <v>官庄传统农耕服务生态园</v>
          </cell>
          <cell r="R10265" t="str">
            <v>0</v>
          </cell>
          <cell r="S10265" t="str">
            <v>6(5)</v>
          </cell>
          <cell r="T10265" t="str">
            <v>C52K431322</v>
          </cell>
          <cell r="U10265">
            <v>0</v>
          </cell>
          <cell r="V10265">
            <v>1.958</v>
          </cell>
          <cell r="W10265">
            <v>1.958</v>
          </cell>
        </row>
        <row r="10266">
          <cell r="I10266" t="str">
            <v>白地村茶油基地产业园连接道路</v>
          </cell>
          <cell r="J10266" t="str">
            <v>131201F4313220001</v>
          </cell>
          <cell r="K10266" t="str">
            <v>资源产业路</v>
          </cell>
          <cell r="L10266" t="str">
            <v>一类地区</v>
          </cell>
          <cell r="M10266" t="str">
            <v>国家贫困县</v>
          </cell>
          <cell r="N10266" t="str">
            <v>新建</v>
          </cell>
          <cell r="O10266" t="str">
            <v>白地村茶油基地产业园</v>
          </cell>
          <cell r="R10266" t="str">
            <v>0</v>
          </cell>
          <cell r="S10266" t="str">
            <v>6</v>
          </cell>
          <cell r="T10266" t="str">
            <v>V749431322</v>
          </cell>
          <cell r="U10266">
            <v>0</v>
          </cell>
          <cell r="V10266">
            <v>4</v>
          </cell>
          <cell r="W10266">
            <v>4</v>
          </cell>
        </row>
        <row r="10267">
          <cell r="I10267" t="str">
            <v>白溪镇新源村盛优生态养猪场产业路</v>
          </cell>
          <cell r="J10267" t="str">
            <v>1312F4313220198</v>
          </cell>
          <cell r="K10267" t="str">
            <v>资源产业路</v>
          </cell>
          <cell r="L10267" t="str">
            <v>一类地区</v>
          </cell>
          <cell r="M10267" t="str">
            <v>国家贫困县</v>
          </cell>
          <cell r="N10267" t="str">
            <v>新建</v>
          </cell>
          <cell r="O10267" t="str">
            <v>白溪镇新源村盛优生态养猪场产业园</v>
          </cell>
          <cell r="R10267" t="str">
            <v>0</v>
          </cell>
          <cell r="S10267" t="str">
            <v>6(5)</v>
          </cell>
          <cell r="T10267" t="str">
            <v>VZY2431322</v>
          </cell>
          <cell r="U10267">
            <v>0</v>
          </cell>
          <cell r="V10267">
            <v>2.4</v>
          </cell>
          <cell r="W10267">
            <v>2.4</v>
          </cell>
        </row>
        <row r="10268">
          <cell r="I10268" t="str">
            <v>白溪镇张刘村经果种植基地产业路</v>
          </cell>
          <cell r="J10268" t="str">
            <v>1312F4313220243</v>
          </cell>
          <cell r="K10268" t="str">
            <v>资源产业路</v>
          </cell>
          <cell r="L10268" t="str">
            <v>一类地区</v>
          </cell>
          <cell r="M10268" t="str">
            <v>国家贫困县</v>
          </cell>
          <cell r="N10268" t="str">
            <v>新建</v>
          </cell>
          <cell r="O10268" t="str">
            <v>白溪镇张刘村经果种植基地产业园</v>
          </cell>
          <cell r="R10268" t="str">
            <v>0</v>
          </cell>
          <cell r="S10268" t="str">
            <v>6(5)</v>
          </cell>
          <cell r="T10268" t="str">
            <v>V4V9431322</v>
          </cell>
          <cell r="U10268">
            <v>0</v>
          </cell>
          <cell r="V10268">
            <v>3</v>
          </cell>
          <cell r="W10268">
            <v>3</v>
          </cell>
        </row>
        <row r="10269">
          <cell r="I10269" t="str">
            <v>曹家镇白岩岭村经果基地产业路</v>
          </cell>
          <cell r="J10269" t="str">
            <v>1312F4313220150</v>
          </cell>
          <cell r="K10269" t="str">
            <v>资源产业路</v>
          </cell>
          <cell r="L10269" t="str">
            <v>一类地区</v>
          </cell>
          <cell r="M10269" t="str">
            <v>国家贫困县</v>
          </cell>
          <cell r="N10269" t="str">
            <v>新建</v>
          </cell>
          <cell r="O10269" t="str">
            <v>曹家镇白岩岭村经果基地</v>
          </cell>
          <cell r="R10269" t="str">
            <v>3.5</v>
          </cell>
          <cell r="S10269" t="str">
            <v>6</v>
          </cell>
          <cell r="T10269" t="str">
            <v>CB81431322</v>
          </cell>
          <cell r="U10269">
            <v>0</v>
          </cell>
          <cell r="V10269">
            <v>3.28</v>
          </cell>
          <cell r="W10269">
            <v>3.28</v>
          </cell>
        </row>
        <row r="10270">
          <cell r="I10270" t="str">
            <v>曹家镇曹家社区崇德生态养猪场产业路</v>
          </cell>
          <cell r="J10270" t="str">
            <v>1312F4313220205</v>
          </cell>
          <cell r="K10270" t="str">
            <v>资源产业路</v>
          </cell>
          <cell r="L10270" t="str">
            <v>一类地区</v>
          </cell>
          <cell r="M10270" t="str">
            <v>国家贫困县</v>
          </cell>
          <cell r="N10270" t="str">
            <v>新建</v>
          </cell>
          <cell r="O10270" t="str">
            <v>曹家镇曹家社区崇德生态养猪场产业园</v>
          </cell>
          <cell r="R10270" t="str">
            <v>0</v>
          </cell>
          <cell r="S10270" t="str">
            <v>6(5)</v>
          </cell>
          <cell r="T10270" t="str">
            <v>V1N4431322</v>
          </cell>
          <cell r="U10270">
            <v>0</v>
          </cell>
          <cell r="V10270">
            <v>2.96</v>
          </cell>
          <cell r="W10270">
            <v>2.96</v>
          </cell>
        </row>
        <row r="10271">
          <cell r="I10271" t="str">
            <v>大熊山林场高峰湖工区种植产业路</v>
          </cell>
          <cell r="J10271" t="str">
            <v>1312F4313220144</v>
          </cell>
          <cell r="K10271" t="str">
            <v>资源产业路</v>
          </cell>
          <cell r="L10271" t="str">
            <v>一类地区</v>
          </cell>
          <cell r="M10271" t="str">
            <v>国家贫困县</v>
          </cell>
          <cell r="N10271" t="str">
            <v>新建</v>
          </cell>
          <cell r="O10271" t="str">
            <v>大熊山林场高峰湖工区种植产业园</v>
          </cell>
          <cell r="R10271" t="str">
            <v>0</v>
          </cell>
          <cell r="S10271" t="str">
            <v>6</v>
          </cell>
          <cell r="T10271" t="str">
            <v>V4X6431322</v>
          </cell>
          <cell r="U10271">
            <v>0</v>
          </cell>
          <cell r="V10271">
            <v>3.58</v>
          </cell>
          <cell r="W10271">
            <v>3.58</v>
          </cell>
        </row>
        <row r="10272">
          <cell r="I10272" t="str">
            <v>枫林街道大水坪村景裕丰养猪场产业路</v>
          </cell>
          <cell r="J10272" t="str">
            <v>1312F4313220245</v>
          </cell>
          <cell r="K10272" t="str">
            <v>资源产业路</v>
          </cell>
          <cell r="L10272" t="str">
            <v>一类地区</v>
          </cell>
          <cell r="M10272" t="str">
            <v>国家贫困县</v>
          </cell>
          <cell r="N10272" t="str">
            <v>新建</v>
          </cell>
          <cell r="O10272" t="str">
            <v>枫林街道大水坪村景裕丰养猪场</v>
          </cell>
          <cell r="R10272" t="str">
            <v>0</v>
          </cell>
          <cell r="S10272" t="str">
            <v>6(5)</v>
          </cell>
          <cell r="T10272" t="str">
            <v>V1D2431322</v>
          </cell>
          <cell r="U10272">
            <v>0</v>
          </cell>
          <cell r="V10272">
            <v>1.8</v>
          </cell>
          <cell r="W10272">
            <v>1.8</v>
          </cell>
        </row>
        <row r="10273">
          <cell r="I10273" t="str">
            <v>枫林街道新塘村水果种植产业路</v>
          </cell>
          <cell r="J10273" t="str">
            <v>1312F4313220201</v>
          </cell>
          <cell r="K10273" t="str">
            <v>资源产业路</v>
          </cell>
          <cell r="L10273" t="str">
            <v>一类地区</v>
          </cell>
          <cell r="M10273" t="str">
            <v>国家贫困县</v>
          </cell>
          <cell r="N10273" t="str">
            <v>新建</v>
          </cell>
          <cell r="O10273" t="str">
            <v>枫林街道新塘村水果种植产业园</v>
          </cell>
          <cell r="R10273" t="str">
            <v>0</v>
          </cell>
          <cell r="S10273" t="str">
            <v>6(5)</v>
          </cell>
          <cell r="T10273" t="str">
            <v>VZY3431322</v>
          </cell>
          <cell r="U10273">
            <v>0</v>
          </cell>
          <cell r="V10273">
            <v>1</v>
          </cell>
          <cell r="W10273">
            <v>1</v>
          </cell>
        </row>
        <row r="10274">
          <cell r="I10274" t="str">
            <v>枫林新村珍珠鸡养殖基地产业路</v>
          </cell>
          <cell r="J10274" t="str">
            <v>1312F4313220247</v>
          </cell>
          <cell r="K10274" t="str">
            <v>资源产业路</v>
          </cell>
          <cell r="L10274" t="str">
            <v>一类地区</v>
          </cell>
          <cell r="M10274" t="str">
            <v>国家贫困县</v>
          </cell>
          <cell r="N10274" t="str">
            <v>新建</v>
          </cell>
          <cell r="O10274" t="str">
            <v>枫林新村珍珠鸡养殖基地产业园</v>
          </cell>
          <cell r="R10274" t="str">
            <v>0</v>
          </cell>
          <cell r="S10274" t="str">
            <v>6(5)</v>
          </cell>
          <cell r="T10274" t="str">
            <v>V7D3431322</v>
          </cell>
          <cell r="U10274">
            <v>0</v>
          </cell>
          <cell r="V10274">
            <v>2.52</v>
          </cell>
          <cell r="W10274">
            <v>2.52</v>
          </cell>
        </row>
        <row r="10275">
          <cell r="I10275" t="str">
            <v>奉家镇百茶源村志雄生态养猪场产业路</v>
          </cell>
          <cell r="J10275" t="str">
            <v>1312F4313220129</v>
          </cell>
          <cell r="K10275" t="str">
            <v>资源产业路</v>
          </cell>
          <cell r="L10275" t="str">
            <v>一类地区</v>
          </cell>
          <cell r="M10275" t="str">
            <v>国家贫困县</v>
          </cell>
          <cell r="N10275" t="str">
            <v>升级改造（提质改造）</v>
          </cell>
          <cell r="O10275" t="str">
            <v>奉家镇百茶源村志雄生态养猪场</v>
          </cell>
          <cell r="R10275" t="str">
            <v>3.5</v>
          </cell>
          <cell r="S10275" t="str">
            <v>6</v>
          </cell>
          <cell r="T10275" t="str">
            <v>CT27431322</v>
          </cell>
          <cell r="U10275">
            <v>0</v>
          </cell>
          <cell r="V10275">
            <v>2.2879999999999998</v>
          </cell>
          <cell r="W10275">
            <v>2.2879999999999998</v>
          </cell>
        </row>
        <row r="10276">
          <cell r="I10276" t="str">
            <v>奉家镇关王村宏达油茶等种植基地产业园连接路</v>
          </cell>
          <cell r="J10276" t="str">
            <v>1312F4313220177</v>
          </cell>
          <cell r="K10276" t="str">
            <v>资源产业路</v>
          </cell>
          <cell r="L10276" t="str">
            <v>一类地区</v>
          </cell>
          <cell r="M10276" t="str">
            <v>国家贫困县</v>
          </cell>
          <cell r="N10276" t="str">
            <v>升级改造（提质改造）</v>
          </cell>
          <cell r="O10276" t="str">
            <v>奉家镇关王村宏达油茶等种植基地</v>
          </cell>
          <cell r="R10276" t="str">
            <v>4.5</v>
          </cell>
          <cell r="S10276" t="str">
            <v>6</v>
          </cell>
          <cell r="T10276" t="str">
            <v>X144431322</v>
          </cell>
          <cell r="U10276">
            <v>0</v>
          </cell>
          <cell r="V10276">
            <v>5.56</v>
          </cell>
          <cell r="W10276">
            <v>5.56</v>
          </cell>
        </row>
        <row r="10277">
          <cell r="I10277" t="str">
            <v>奉家镇横南村招财生态养猪场产业路</v>
          </cell>
          <cell r="J10277" t="str">
            <v>1312F4313220178</v>
          </cell>
          <cell r="K10277" t="str">
            <v>资源产业路</v>
          </cell>
          <cell r="L10277" t="str">
            <v>一类地区</v>
          </cell>
          <cell r="M10277" t="str">
            <v>国家贫困县</v>
          </cell>
          <cell r="N10277" t="str">
            <v>新建</v>
          </cell>
          <cell r="O10277" t="str">
            <v>奉家镇横南村招财生态养猪场</v>
          </cell>
          <cell r="R10277" t="str">
            <v>0</v>
          </cell>
          <cell r="S10277" t="str">
            <v>6</v>
          </cell>
          <cell r="T10277" t="str">
            <v>VF75431322</v>
          </cell>
          <cell r="U10277">
            <v>0</v>
          </cell>
          <cell r="V10277">
            <v>3.64</v>
          </cell>
          <cell r="W10277">
            <v>3.64</v>
          </cell>
        </row>
        <row r="10278">
          <cell r="I10278" t="str">
            <v>奉家镇黄桃生态养猪产业园路</v>
          </cell>
          <cell r="J10278" t="str">
            <v>1312F4313220137</v>
          </cell>
          <cell r="K10278" t="str">
            <v>资源产业路</v>
          </cell>
          <cell r="L10278" t="str">
            <v>一类地区</v>
          </cell>
          <cell r="M10278" t="str">
            <v>国家贫困县</v>
          </cell>
          <cell r="N10278" t="str">
            <v>新建</v>
          </cell>
          <cell r="O10278" t="str">
            <v>奉家镇黄桃生态养猪产业园</v>
          </cell>
          <cell r="R10278" t="str">
            <v>0</v>
          </cell>
          <cell r="S10278" t="str">
            <v>6</v>
          </cell>
          <cell r="T10278" t="str">
            <v>VF31431322</v>
          </cell>
          <cell r="U10278">
            <v>0</v>
          </cell>
          <cell r="V10278">
            <v>1.37</v>
          </cell>
          <cell r="W10278">
            <v>1.37</v>
          </cell>
        </row>
        <row r="10279">
          <cell r="I10279" t="str">
            <v>奉家镇秦人社区九寨湖养猪场产业路</v>
          </cell>
          <cell r="J10279" t="str">
            <v>1312F4313220159</v>
          </cell>
          <cell r="K10279" t="str">
            <v>资源产业路</v>
          </cell>
          <cell r="L10279" t="str">
            <v>一类地区</v>
          </cell>
          <cell r="M10279" t="str">
            <v>国家贫困县</v>
          </cell>
          <cell r="N10279" t="str">
            <v>新建</v>
          </cell>
          <cell r="O10279" t="str">
            <v>奉家镇秦人社区九寨湖养猪场</v>
          </cell>
          <cell r="R10279" t="str">
            <v>0</v>
          </cell>
          <cell r="S10279" t="str">
            <v>6(5)</v>
          </cell>
          <cell r="T10279" t="str">
            <v>VZY4431322</v>
          </cell>
          <cell r="U10279">
            <v>0</v>
          </cell>
          <cell r="V10279">
            <v>2.58</v>
          </cell>
          <cell r="W10279">
            <v>2.58</v>
          </cell>
        </row>
        <row r="10280">
          <cell r="I10280" t="str">
            <v>奉家镇渠江源村基良生态养猪场产业路</v>
          </cell>
          <cell r="J10280" t="str">
            <v>1312F4313220180</v>
          </cell>
          <cell r="K10280" t="str">
            <v>资源产业路</v>
          </cell>
          <cell r="L10280" t="str">
            <v>一类地区</v>
          </cell>
          <cell r="M10280" t="str">
            <v>国家贫困县</v>
          </cell>
          <cell r="N10280" t="str">
            <v>新建</v>
          </cell>
          <cell r="O10280" t="str">
            <v>奉家镇渠江源村基良生态养猪场</v>
          </cell>
          <cell r="R10280" t="str">
            <v>0</v>
          </cell>
          <cell r="S10280" t="str">
            <v>6</v>
          </cell>
          <cell r="T10280" t="str">
            <v>VH40431322</v>
          </cell>
          <cell r="U10280">
            <v>0</v>
          </cell>
          <cell r="V10280">
            <v>1.22</v>
          </cell>
          <cell r="W10280">
            <v>1.22</v>
          </cell>
        </row>
        <row r="10281">
          <cell r="I10281" t="str">
            <v>奉家镇渠江源村友石生态养猪场产业路</v>
          </cell>
          <cell r="J10281" t="str">
            <v>1312F4313220179</v>
          </cell>
          <cell r="K10281" t="str">
            <v>资源产业路</v>
          </cell>
          <cell r="L10281" t="str">
            <v>一类地区</v>
          </cell>
          <cell r="M10281" t="str">
            <v>国家贫困县</v>
          </cell>
          <cell r="N10281" t="str">
            <v>升级改造（提质改造）</v>
          </cell>
          <cell r="O10281" t="str">
            <v>奉家镇渠江源友石生态养猪场</v>
          </cell>
          <cell r="R10281" t="str">
            <v>4.5</v>
          </cell>
          <cell r="S10281" t="str">
            <v>6</v>
          </cell>
          <cell r="T10281" t="str">
            <v>CMBK431322</v>
          </cell>
          <cell r="U10281">
            <v>0</v>
          </cell>
          <cell r="V10281">
            <v>2</v>
          </cell>
          <cell r="W10281">
            <v>2</v>
          </cell>
        </row>
        <row r="10282">
          <cell r="I10282" t="str">
            <v>奉家镇渠江源紫晶生态养猪场产业路</v>
          </cell>
          <cell r="J10282" t="str">
            <v>1312F4313220156</v>
          </cell>
          <cell r="K10282" t="str">
            <v>资源产业路</v>
          </cell>
          <cell r="L10282" t="str">
            <v>一类地区</v>
          </cell>
          <cell r="M10282" t="str">
            <v>国家贫困县</v>
          </cell>
          <cell r="N10282" t="str">
            <v>新建</v>
          </cell>
          <cell r="O10282" t="str">
            <v>奉家镇渠江源紫晶生态养猪场</v>
          </cell>
          <cell r="R10282" t="str">
            <v>0</v>
          </cell>
          <cell r="S10282" t="str">
            <v>6</v>
          </cell>
          <cell r="T10282" t="str">
            <v>VH38431322</v>
          </cell>
          <cell r="U10282">
            <v>0</v>
          </cell>
          <cell r="V10282">
            <v>1.65</v>
          </cell>
          <cell r="W10282">
            <v>1.65</v>
          </cell>
        </row>
        <row r="10283">
          <cell r="I10283" t="str">
            <v>湖南崇山农林综合开发有限公司经果林产业园路</v>
          </cell>
          <cell r="J10283" t="str">
            <v>1312F4313220075</v>
          </cell>
          <cell r="K10283" t="str">
            <v>资源产业路</v>
          </cell>
          <cell r="L10283" t="str">
            <v>一类地区</v>
          </cell>
          <cell r="M10283" t="str">
            <v>国家贫困县</v>
          </cell>
          <cell r="N10283" t="str">
            <v>新建</v>
          </cell>
          <cell r="O10283" t="str">
            <v>湖南崇山农林综合开发有限公司经果林产业园</v>
          </cell>
          <cell r="R10283" t="str">
            <v>3.5</v>
          </cell>
          <cell r="S10283" t="str">
            <v>6</v>
          </cell>
          <cell r="T10283" t="str">
            <v>无</v>
          </cell>
          <cell r="U10283">
            <v>0</v>
          </cell>
          <cell r="V10283">
            <v>2.4500000000000002</v>
          </cell>
          <cell r="W10283">
            <v>2.4500000000000002</v>
          </cell>
        </row>
        <row r="10284">
          <cell r="I10284" t="str">
            <v>湖南红鹏生态农业开发有限公司经果林产业园路</v>
          </cell>
          <cell r="J10284" t="str">
            <v>1312F4313220041</v>
          </cell>
          <cell r="K10284" t="str">
            <v>资源产业路</v>
          </cell>
          <cell r="L10284" t="str">
            <v>一类地区</v>
          </cell>
          <cell r="M10284" t="str">
            <v>国家贫困县</v>
          </cell>
          <cell r="N10284" t="str">
            <v>新建</v>
          </cell>
          <cell r="O10284" t="str">
            <v>湖南红鹏生态农业开发有限公司经果林产业园</v>
          </cell>
          <cell r="R10284" t="str">
            <v>0</v>
          </cell>
          <cell r="S10284" t="str">
            <v>6(4.5)</v>
          </cell>
          <cell r="T10284" t="str">
            <v>ZZ04431322</v>
          </cell>
          <cell r="U10284">
            <v>0</v>
          </cell>
          <cell r="V10284">
            <v>1.86</v>
          </cell>
          <cell r="W10284">
            <v>1.86</v>
          </cell>
        </row>
        <row r="10285">
          <cell r="I10285" t="str">
            <v>湖南坤德文化旅游开发公司种植养殖休闲产业园路</v>
          </cell>
          <cell r="J10285" t="str">
            <v>1312F4313220098</v>
          </cell>
          <cell r="K10285" t="str">
            <v>资源产业路</v>
          </cell>
          <cell r="L10285" t="str">
            <v>一类地区</v>
          </cell>
          <cell r="M10285" t="str">
            <v>国家贫困县</v>
          </cell>
          <cell r="N10285" t="str">
            <v>新建</v>
          </cell>
          <cell r="O10285" t="str">
            <v>湖南坤德文化旅游开发公司种植养殖休闲产业园</v>
          </cell>
          <cell r="R10285" t="str">
            <v>0</v>
          </cell>
          <cell r="S10285" t="str">
            <v>6</v>
          </cell>
          <cell r="T10285" t="str">
            <v>V38V431322</v>
          </cell>
          <cell r="U10285">
            <v>0</v>
          </cell>
          <cell r="V10285">
            <v>1.65</v>
          </cell>
          <cell r="W10285">
            <v>1.65</v>
          </cell>
        </row>
        <row r="10286">
          <cell r="I10286" t="str">
            <v>湖南牛王农业生态园产业路</v>
          </cell>
          <cell r="J10286" t="str">
            <v>1312F4313220186</v>
          </cell>
          <cell r="K10286" t="str">
            <v>资源产业路</v>
          </cell>
          <cell r="L10286" t="str">
            <v>一类地区</v>
          </cell>
          <cell r="M10286" t="str">
            <v>国家贫困县</v>
          </cell>
          <cell r="N10286" t="str">
            <v>新建</v>
          </cell>
          <cell r="O10286" t="str">
            <v>湖南牛王农业生态园</v>
          </cell>
          <cell r="R10286" t="str">
            <v>0</v>
          </cell>
          <cell r="S10286" t="str">
            <v>6(5)</v>
          </cell>
          <cell r="T10286" t="str">
            <v>VZY5431322</v>
          </cell>
          <cell r="U10286">
            <v>0</v>
          </cell>
          <cell r="V10286">
            <v>3.5</v>
          </cell>
          <cell r="W10286">
            <v>3.5</v>
          </cell>
        </row>
        <row r="10287">
          <cell r="I10287" t="str">
            <v>湖南省茶仔山综合农业开发有限公司新化维山黑老虎生态园路</v>
          </cell>
          <cell r="J10287" t="str">
            <v>1312F4313220094</v>
          </cell>
          <cell r="K10287" t="str">
            <v>资源产业路</v>
          </cell>
          <cell r="L10287" t="str">
            <v>一类地区</v>
          </cell>
          <cell r="M10287" t="str">
            <v>国家贫困县</v>
          </cell>
          <cell r="N10287" t="str">
            <v>升级改造（提质改造）</v>
          </cell>
          <cell r="O10287" t="str">
            <v>湖南省茶仔山综合农业开发有限公司新化维山黑老虎生态园</v>
          </cell>
          <cell r="R10287" t="str">
            <v>0</v>
          </cell>
          <cell r="S10287" t="str">
            <v>6</v>
          </cell>
          <cell r="T10287" t="str">
            <v>C70K431322</v>
          </cell>
          <cell r="U10287">
            <v>0</v>
          </cell>
          <cell r="V10287">
            <v>0.88500000000000001</v>
          </cell>
          <cell r="W10287">
            <v>0.88500000000000001</v>
          </cell>
        </row>
        <row r="10288">
          <cell r="I10288" t="str">
            <v>湖南省登成生态农业发展有限公司登成生态农业产业园路</v>
          </cell>
          <cell r="J10288" t="str">
            <v>1312F4313220119</v>
          </cell>
          <cell r="K10288" t="str">
            <v>资源产业路</v>
          </cell>
          <cell r="L10288" t="str">
            <v>一类地区</v>
          </cell>
          <cell r="M10288" t="str">
            <v>国家贫困县</v>
          </cell>
          <cell r="N10288" t="str">
            <v>新建</v>
          </cell>
          <cell r="O10288" t="str">
            <v>湖南省登成生态农业发展有限公司登成生态农业产业园</v>
          </cell>
          <cell r="R10288" t="str">
            <v>0</v>
          </cell>
          <cell r="S10288" t="str">
            <v>6(4.5)</v>
          </cell>
          <cell r="T10288" t="str">
            <v>VZA2431322</v>
          </cell>
          <cell r="U10288">
            <v>0</v>
          </cell>
          <cell r="V10288">
            <v>0.7</v>
          </cell>
          <cell r="W10288">
            <v>0.7</v>
          </cell>
        </row>
        <row r="10289">
          <cell r="I10289" t="str">
            <v>湖南省佳牧养殖有限责任公司养猪产业园路</v>
          </cell>
          <cell r="J10289" t="str">
            <v>1312F4313220038</v>
          </cell>
          <cell r="K10289" t="str">
            <v>资源产业路</v>
          </cell>
          <cell r="L10289" t="str">
            <v>一类地区</v>
          </cell>
          <cell r="M10289" t="str">
            <v>国家贫困县</v>
          </cell>
          <cell r="N10289" t="str">
            <v>升级改造（提质改造）</v>
          </cell>
          <cell r="O10289" t="str">
            <v>湖南省佳牧养殖有限责任公司养猪产业园</v>
          </cell>
          <cell r="R10289" t="str">
            <v>4.5</v>
          </cell>
          <cell r="S10289" t="str">
            <v>6</v>
          </cell>
          <cell r="T10289" t="str">
            <v>Y132431322</v>
          </cell>
          <cell r="U10289">
            <v>8.9220000000000006</v>
          </cell>
          <cell r="V10289">
            <v>11.023999999999999</v>
          </cell>
          <cell r="W10289">
            <v>2.1019999999999999</v>
          </cell>
        </row>
        <row r="10290">
          <cell r="I10290" t="str">
            <v>湖南省渠江薄片茶业有限公司渠江薄片茶叶特色产业园路</v>
          </cell>
          <cell r="J10290" t="str">
            <v>1312F4313220143</v>
          </cell>
          <cell r="K10290" t="str">
            <v>资源产业路</v>
          </cell>
          <cell r="L10290" t="str">
            <v>一类地区</v>
          </cell>
          <cell r="M10290" t="str">
            <v>国家贫困县</v>
          </cell>
          <cell r="N10290" t="str">
            <v>新建</v>
          </cell>
          <cell r="O10290" t="str">
            <v>湖南省渠江薄片茶业有限公司渠江薄片茶叶特色产业园</v>
          </cell>
          <cell r="R10290" t="str">
            <v>0</v>
          </cell>
          <cell r="S10290" t="str">
            <v>6</v>
          </cell>
          <cell r="T10290" t="str">
            <v>V4U7431322</v>
          </cell>
          <cell r="U10290">
            <v>0</v>
          </cell>
          <cell r="V10290">
            <v>1.49</v>
          </cell>
          <cell r="W10290">
            <v>1.49</v>
          </cell>
        </row>
        <row r="10291">
          <cell r="I10291" t="str">
            <v>湖南省新化县伟星竹木制品有限公司产业路</v>
          </cell>
          <cell r="J10291" t="str">
            <v>1312F4313220023</v>
          </cell>
          <cell r="K10291" t="str">
            <v>资源产业路</v>
          </cell>
          <cell r="L10291" t="str">
            <v>一类地区</v>
          </cell>
          <cell r="M10291" t="str">
            <v>国家贫困县</v>
          </cell>
          <cell r="N10291" t="str">
            <v>新建</v>
          </cell>
          <cell r="O10291" t="str">
            <v>湖南省新化县伟星竹木制品有限公司</v>
          </cell>
          <cell r="R10291" t="str">
            <v>0</v>
          </cell>
          <cell r="S10291" t="str">
            <v>6</v>
          </cell>
          <cell r="T10291" t="str">
            <v>CF08431322</v>
          </cell>
          <cell r="U10291">
            <v>0</v>
          </cell>
          <cell r="V10291">
            <v>1</v>
          </cell>
          <cell r="W10291">
            <v>1</v>
          </cell>
        </row>
        <row r="10292">
          <cell r="I10292" t="str">
            <v>湖南实干生态农业开发有限公司养猪产业园路</v>
          </cell>
          <cell r="J10292" t="str">
            <v>1312F4313220107</v>
          </cell>
          <cell r="K10292" t="str">
            <v>资源产业路</v>
          </cell>
          <cell r="L10292" t="str">
            <v>一类地区</v>
          </cell>
          <cell r="M10292" t="str">
            <v>国家贫困县</v>
          </cell>
          <cell r="N10292" t="str">
            <v>升级改造（提质改造）</v>
          </cell>
          <cell r="O10292" t="str">
            <v>湖南实干生态农业开发有限公司养猪产业园</v>
          </cell>
          <cell r="R10292" t="str">
            <v>3.5</v>
          </cell>
          <cell r="S10292" t="str">
            <v>6</v>
          </cell>
          <cell r="T10292" t="str">
            <v>C411431322</v>
          </cell>
          <cell r="U10292">
            <v>0</v>
          </cell>
          <cell r="V10292">
            <v>1.7629999999999999</v>
          </cell>
          <cell r="W10292">
            <v>1.7629999999999999</v>
          </cell>
        </row>
        <row r="10293">
          <cell r="I10293" t="str">
            <v>湖南王爷山食品股份有限公司农业品加工产业路</v>
          </cell>
          <cell r="J10293" t="str">
            <v>1312F4313220061</v>
          </cell>
          <cell r="K10293" t="str">
            <v>资源产业路</v>
          </cell>
          <cell r="L10293" t="str">
            <v>一类地区</v>
          </cell>
          <cell r="M10293" t="str">
            <v>国家贫困县</v>
          </cell>
          <cell r="N10293" t="str">
            <v>升级改造（提质改造）</v>
          </cell>
          <cell r="O10293" t="str">
            <v>湖南王爷山食品股份有限公司农业品加工产业园</v>
          </cell>
          <cell r="R10293" t="str">
            <v>3.5</v>
          </cell>
          <cell r="S10293" t="str">
            <v>6</v>
          </cell>
          <cell r="T10293" t="str">
            <v>C299431322</v>
          </cell>
          <cell r="U10293">
            <v>0</v>
          </cell>
          <cell r="V10293">
            <v>0.84</v>
          </cell>
          <cell r="W10293">
            <v>0.84</v>
          </cell>
        </row>
        <row r="10294">
          <cell r="I10294" t="str">
            <v>湖南永熙生态农业开发有限公司麦坳康养中药材产业园路</v>
          </cell>
          <cell r="J10294" t="str">
            <v>1312F4313220081</v>
          </cell>
          <cell r="K10294" t="str">
            <v>资源产业路</v>
          </cell>
          <cell r="L10294" t="str">
            <v>一类地区</v>
          </cell>
          <cell r="M10294" t="str">
            <v>国家贫困县</v>
          </cell>
          <cell r="N10294" t="str">
            <v>升级改造（提质改造）</v>
          </cell>
          <cell r="O10294" t="str">
            <v>湖南永熙生态农业开发有限公司麦坳康养中药材产业园</v>
          </cell>
          <cell r="R10294" t="str">
            <v>3.5</v>
          </cell>
          <cell r="S10294" t="str">
            <v>6(4.5)</v>
          </cell>
          <cell r="T10294" t="str">
            <v>CL18431322</v>
          </cell>
          <cell r="U10294">
            <v>0</v>
          </cell>
          <cell r="V10294">
            <v>1.833</v>
          </cell>
          <cell r="W10294">
            <v>1.833</v>
          </cell>
        </row>
        <row r="10295">
          <cell r="I10295" t="str">
            <v>湖南月光茶业科技发展有限公司茶叶产业园路</v>
          </cell>
          <cell r="J10295" t="str">
            <v>1312F4313220142</v>
          </cell>
          <cell r="K10295" t="str">
            <v>资源产业路</v>
          </cell>
          <cell r="L10295" t="str">
            <v>一类地区</v>
          </cell>
          <cell r="M10295" t="str">
            <v>国家贫困县</v>
          </cell>
          <cell r="N10295" t="str">
            <v>升级改造（提质改造）</v>
          </cell>
          <cell r="O10295" t="str">
            <v>湖南月光茶业科技发展有限公司茶叶产业园</v>
          </cell>
          <cell r="R10295" t="str">
            <v>4.5</v>
          </cell>
          <cell r="S10295" t="str">
            <v>6</v>
          </cell>
          <cell r="T10295" t="str">
            <v>CMFX431322</v>
          </cell>
          <cell r="U10295">
            <v>0</v>
          </cell>
          <cell r="V10295">
            <v>1.65</v>
          </cell>
          <cell r="W10295">
            <v>1.65</v>
          </cell>
        </row>
        <row r="10296">
          <cell r="I10296" t="str">
            <v>湖南众翔农业生态产业示范园产业路</v>
          </cell>
          <cell r="J10296" t="str">
            <v>1312F4313220244</v>
          </cell>
          <cell r="K10296" t="str">
            <v>资源产业路</v>
          </cell>
          <cell r="L10296" t="str">
            <v>一类地区</v>
          </cell>
          <cell r="M10296" t="str">
            <v>国家贫困县</v>
          </cell>
          <cell r="N10296" t="str">
            <v>新建</v>
          </cell>
          <cell r="O10296" t="str">
            <v>湖南众翔农业生态产业示范园产业园</v>
          </cell>
          <cell r="R10296" t="str">
            <v>0</v>
          </cell>
          <cell r="S10296" t="str">
            <v>6(5)</v>
          </cell>
          <cell r="T10296" t="str">
            <v>V3Y2431322</v>
          </cell>
          <cell r="U10296">
            <v>0</v>
          </cell>
          <cell r="V10296">
            <v>1.8</v>
          </cell>
          <cell r="W10296">
            <v>1.8</v>
          </cell>
        </row>
        <row r="10297">
          <cell r="I10297" t="str">
            <v>湖南紫金茶叶科技开发有限公司渠江红茶园路</v>
          </cell>
          <cell r="J10297" t="str">
            <v>1312F4313220111</v>
          </cell>
          <cell r="K10297" t="str">
            <v>资源产业路</v>
          </cell>
          <cell r="L10297" t="str">
            <v>一类地区</v>
          </cell>
          <cell r="M10297" t="str">
            <v>国家贫困县</v>
          </cell>
          <cell r="N10297" t="str">
            <v>新建</v>
          </cell>
          <cell r="O10297" t="str">
            <v>湖南紫金茶叶科技开发有限公司渠江红茶园</v>
          </cell>
          <cell r="R10297" t="str">
            <v>4.5</v>
          </cell>
          <cell r="S10297" t="str">
            <v>6</v>
          </cell>
          <cell r="T10297" t="str">
            <v>VH25431322</v>
          </cell>
          <cell r="U10297">
            <v>0</v>
          </cell>
          <cell r="V10297">
            <v>1.76</v>
          </cell>
          <cell r="W10297">
            <v>1.76</v>
          </cell>
        </row>
        <row r="10298">
          <cell r="I10298" t="str">
            <v>吉庆佛国花园田园产业路</v>
          </cell>
          <cell r="J10298" t="str">
            <v>1312F4313220200</v>
          </cell>
          <cell r="K10298" t="str">
            <v>资源产业路</v>
          </cell>
          <cell r="L10298" t="str">
            <v>一类地区</v>
          </cell>
          <cell r="M10298" t="str">
            <v>国家贫困县</v>
          </cell>
          <cell r="N10298" t="str">
            <v>新建</v>
          </cell>
          <cell r="O10298" t="str">
            <v>吉庆佛国花园田园产业园</v>
          </cell>
          <cell r="R10298" t="str">
            <v>0</v>
          </cell>
          <cell r="S10298" t="str">
            <v>6(5)</v>
          </cell>
          <cell r="T10298" t="str">
            <v>V25K431322</v>
          </cell>
          <cell r="U10298">
            <v>0</v>
          </cell>
          <cell r="V10298">
            <v>7.4</v>
          </cell>
          <cell r="W10298">
            <v>7.4</v>
          </cell>
        </row>
        <row r="10299">
          <cell r="I10299" t="str">
            <v>吉庆油溪桥生态产业基地公路</v>
          </cell>
          <cell r="J10299" t="str">
            <v>1312F4313220183</v>
          </cell>
          <cell r="K10299" t="str">
            <v>资源产业路</v>
          </cell>
          <cell r="L10299" t="str">
            <v>一类地区</v>
          </cell>
          <cell r="M10299" t="str">
            <v>国家贫困县</v>
          </cell>
          <cell r="N10299" t="str">
            <v>新建</v>
          </cell>
          <cell r="O10299" t="str">
            <v>油溪桥生态产业基地产业园</v>
          </cell>
          <cell r="R10299" t="str">
            <v>0</v>
          </cell>
          <cell r="S10299" t="str">
            <v>6</v>
          </cell>
          <cell r="T10299" t="str">
            <v>V54N431322</v>
          </cell>
          <cell r="U10299">
            <v>0</v>
          </cell>
          <cell r="V10299">
            <v>1.91</v>
          </cell>
          <cell r="W10299">
            <v>1.91</v>
          </cell>
        </row>
        <row r="10300">
          <cell r="I10300" t="str">
            <v>吉庆镇老塘冲村家喜黄桃种植基地产业路</v>
          </cell>
          <cell r="J10300" t="str">
            <v>1312F4313220203</v>
          </cell>
          <cell r="K10300" t="str">
            <v>资源产业路</v>
          </cell>
          <cell r="L10300" t="str">
            <v>一类地区</v>
          </cell>
          <cell r="M10300" t="str">
            <v>国家贫困县</v>
          </cell>
          <cell r="N10300" t="str">
            <v>升级改造（提质改造）</v>
          </cell>
          <cell r="O10300" t="str">
            <v>吉庆镇老塘冲村家喜黄桃种植基地产业园</v>
          </cell>
          <cell r="R10300" t="str">
            <v>3.5</v>
          </cell>
          <cell r="S10300" t="str">
            <v>6(5)</v>
          </cell>
          <cell r="T10300" t="str">
            <v>C14I431322</v>
          </cell>
          <cell r="U10300">
            <v>0</v>
          </cell>
          <cell r="V10300">
            <v>3.6629999999999998</v>
          </cell>
          <cell r="W10300">
            <v>3.6629999999999998</v>
          </cell>
        </row>
        <row r="10301">
          <cell r="I10301" t="str">
            <v>吉庆镇上水田村新兴生态养猪场产业路</v>
          </cell>
          <cell r="J10301" t="str">
            <v>1312F4313220211</v>
          </cell>
          <cell r="K10301" t="str">
            <v>资源产业路</v>
          </cell>
          <cell r="L10301" t="str">
            <v>一类地区</v>
          </cell>
          <cell r="M10301" t="str">
            <v>国家贫困县</v>
          </cell>
          <cell r="N10301" t="str">
            <v>升级改造（提质改造）</v>
          </cell>
          <cell r="O10301" t="str">
            <v>吉庆镇上水田村新兴生态养猪场产业园</v>
          </cell>
          <cell r="R10301" t="str">
            <v>3.5</v>
          </cell>
          <cell r="S10301" t="str">
            <v>6(5)</v>
          </cell>
          <cell r="T10301" t="str">
            <v>Y007431322</v>
          </cell>
          <cell r="U10301">
            <v>0</v>
          </cell>
          <cell r="V10301">
            <v>7.0910000000000002</v>
          </cell>
          <cell r="W10301">
            <v>7.0910000000000002</v>
          </cell>
        </row>
        <row r="10302">
          <cell r="I10302" t="str">
            <v>吉庆镇油溪桥村戴家排产业基地公路</v>
          </cell>
          <cell r="J10302" t="str">
            <v>1312F4313220184</v>
          </cell>
          <cell r="K10302" t="str">
            <v>资源产业路</v>
          </cell>
          <cell r="L10302" t="str">
            <v>一类地区</v>
          </cell>
          <cell r="M10302" t="str">
            <v>国家贫困县</v>
          </cell>
          <cell r="N10302" t="str">
            <v>升级改造（提质改造）</v>
          </cell>
          <cell r="O10302" t="str">
            <v>吉庆镇油溪桥村戴家排产业基地水果产业园</v>
          </cell>
          <cell r="R10302" t="str">
            <v>5</v>
          </cell>
          <cell r="S10302" t="str">
            <v>6</v>
          </cell>
          <cell r="T10302" t="str">
            <v>Y646431322</v>
          </cell>
          <cell r="U10302">
            <v>0</v>
          </cell>
          <cell r="V10302">
            <v>0.89200000000000002</v>
          </cell>
          <cell r="W10302">
            <v>0.89200000000000002</v>
          </cell>
        </row>
        <row r="10303">
          <cell r="I10303" t="str">
            <v>金凤乡滑板村湖生生态养猪场产业园路</v>
          </cell>
          <cell r="J10303" t="str">
            <v>1312F4313220153</v>
          </cell>
          <cell r="K10303" t="str">
            <v>资源产业路</v>
          </cell>
          <cell r="L10303" t="str">
            <v>一类地区</v>
          </cell>
          <cell r="M10303" t="str">
            <v>国家贫困县</v>
          </cell>
          <cell r="N10303" t="str">
            <v>新建</v>
          </cell>
          <cell r="O10303" t="str">
            <v>金凤乡滑板村湖生生态养猪场</v>
          </cell>
          <cell r="R10303" t="str">
            <v>3.5</v>
          </cell>
          <cell r="S10303" t="str">
            <v>6</v>
          </cell>
          <cell r="T10303" t="str">
            <v>C703431322</v>
          </cell>
          <cell r="U10303">
            <v>0</v>
          </cell>
          <cell r="V10303">
            <v>6.26</v>
          </cell>
          <cell r="W10303">
            <v>6.26</v>
          </cell>
        </row>
        <row r="10304">
          <cell r="I10304" t="str">
            <v>金凤乡金凤村国仲茶业基地产业路</v>
          </cell>
          <cell r="J10304" t="str">
            <v>1312F4313220236</v>
          </cell>
          <cell r="K10304" t="str">
            <v>资源产业路</v>
          </cell>
          <cell r="L10304" t="str">
            <v>一类地区</v>
          </cell>
          <cell r="M10304" t="str">
            <v>国家贫困县</v>
          </cell>
          <cell r="N10304" t="str">
            <v>新建</v>
          </cell>
          <cell r="O10304" t="str">
            <v>金凤乡金凤村国仲茶业基地产业园</v>
          </cell>
          <cell r="R10304" t="str">
            <v>0</v>
          </cell>
          <cell r="S10304" t="str">
            <v>6(5)</v>
          </cell>
          <cell r="T10304" t="str">
            <v>V6C4431322</v>
          </cell>
          <cell r="U10304">
            <v>0</v>
          </cell>
          <cell r="V10304">
            <v>6.5</v>
          </cell>
          <cell r="W10304">
            <v>6.5</v>
          </cell>
        </row>
        <row r="10305">
          <cell r="I10305" t="str">
            <v>金凤乡岩山湾村运来生态养猪场产业路</v>
          </cell>
          <cell r="J10305" t="str">
            <v>1312F4313220174</v>
          </cell>
          <cell r="K10305" t="str">
            <v>资源产业路</v>
          </cell>
          <cell r="L10305" t="str">
            <v>一类地区</v>
          </cell>
          <cell r="M10305" t="str">
            <v>国家贫困县</v>
          </cell>
          <cell r="N10305" t="str">
            <v>升级改造（提质改造）</v>
          </cell>
          <cell r="O10305" t="str">
            <v>金凤乡岩山湾村运来生态养猪场</v>
          </cell>
          <cell r="R10305" t="str">
            <v>3.5</v>
          </cell>
          <cell r="S10305" t="str">
            <v>6</v>
          </cell>
          <cell r="T10305" t="str">
            <v>CF08431322</v>
          </cell>
          <cell r="U10305">
            <v>0</v>
          </cell>
          <cell r="V10305">
            <v>4.875</v>
          </cell>
          <cell r="W10305">
            <v>4.875</v>
          </cell>
        </row>
        <row r="10306">
          <cell r="I10306" t="str">
            <v>科头乡石章村东景山生态农庄产业路</v>
          </cell>
          <cell r="J10306" t="str">
            <v>1312F4313220085</v>
          </cell>
          <cell r="K10306" t="str">
            <v>资源产业路</v>
          </cell>
          <cell r="L10306" t="str">
            <v>一类地区</v>
          </cell>
          <cell r="M10306" t="str">
            <v>国家贫困县</v>
          </cell>
          <cell r="N10306" t="str">
            <v>新建</v>
          </cell>
          <cell r="O10306" t="str">
            <v>科头乡石章村东景山生态农庄</v>
          </cell>
          <cell r="R10306" t="str">
            <v>1.5</v>
          </cell>
          <cell r="S10306" t="str">
            <v>6</v>
          </cell>
          <cell r="T10306" t="str">
            <v>V373431322</v>
          </cell>
          <cell r="U10306">
            <v>0</v>
          </cell>
          <cell r="V10306">
            <v>1</v>
          </cell>
          <cell r="W10306">
            <v>1</v>
          </cell>
        </row>
        <row r="10307">
          <cell r="I10307" t="str">
            <v>琅塘镇杨木洲梅罗杨梅基地产业路</v>
          </cell>
          <cell r="J10307" t="str">
            <v>1312F4313220080</v>
          </cell>
          <cell r="K10307" t="str">
            <v>资源产业路</v>
          </cell>
          <cell r="L10307" t="str">
            <v>一类地区</v>
          </cell>
          <cell r="M10307" t="str">
            <v>国家贫困县</v>
          </cell>
          <cell r="N10307" t="str">
            <v>升级改造（提质改造）</v>
          </cell>
          <cell r="O10307" t="str">
            <v>琅塘镇杨木洲梅罗杨梅基地</v>
          </cell>
          <cell r="R10307" t="str">
            <v>3.5</v>
          </cell>
          <cell r="S10307" t="str">
            <v>6</v>
          </cell>
          <cell r="T10307" t="str">
            <v>C77O431322</v>
          </cell>
          <cell r="U10307">
            <v>0</v>
          </cell>
          <cell r="V10307">
            <v>1.534</v>
          </cell>
          <cell r="W10307">
            <v>1.534</v>
          </cell>
        </row>
        <row r="10308">
          <cell r="I10308" t="str">
            <v>琅塘镇袁家坊水果种植专业合作社产业路</v>
          </cell>
          <cell r="J10308" t="str">
            <v>1312F4313220084</v>
          </cell>
          <cell r="K10308" t="str">
            <v>资源产业路</v>
          </cell>
          <cell r="L10308" t="str">
            <v>一类地区</v>
          </cell>
          <cell r="M10308" t="str">
            <v>国家贫困县</v>
          </cell>
          <cell r="N10308" t="str">
            <v>新建</v>
          </cell>
          <cell r="O10308" t="str">
            <v>琅塘镇袁家坊水果种植专业合作社</v>
          </cell>
          <cell r="R10308" t="str">
            <v>0</v>
          </cell>
          <cell r="S10308" t="str">
            <v>6(4.5)</v>
          </cell>
          <cell r="T10308" t="str">
            <v>VZY6431322</v>
          </cell>
          <cell r="U10308">
            <v>0</v>
          </cell>
          <cell r="V10308">
            <v>1.1000000000000001</v>
          </cell>
          <cell r="W10308">
            <v>1.1000000000000001</v>
          </cell>
        </row>
        <row r="10309">
          <cell r="I10309" t="str">
            <v>娄底德人乳业休闲观光牧场产业路</v>
          </cell>
          <cell r="J10309" t="str">
            <v>1312F4313220152</v>
          </cell>
          <cell r="K10309" t="str">
            <v>资源产业路</v>
          </cell>
          <cell r="L10309" t="str">
            <v>一类地区</v>
          </cell>
          <cell r="M10309" t="str">
            <v>国家贫困县</v>
          </cell>
          <cell r="N10309" t="str">
            <v>新建</v>
          </cell>
          <cell r="O10309" t="str">
            <v>娄底德人乳业休闲观光牧场</v>
          </cell>
          <cell r="R10309" t="str">
            <v>0</v>
          </cell>
          <cell r="S10309" t="str">
            <v>6(4.5)</v>
          </cell>
          <cell r="T10309" t="str">
            <v>V08X431322</v>
          </cell>
          <cell r="U10309">
            <v>0</v>
          </cell>
          <cell r="V10309">
            <v>0.99</v>
          </cell>
          <cell r="W10309">
            <v>0.99</v>
          </cell>
        </row>
        <row r="10310">
          <cell r="I10310" t="str">
            <v>娄底市兴隆坳牛业养殖有限公司养牛基地产业路</v>
          </cell>
          <cell r="J10310" t="str">
            <v>1312F4313220126</v>
          </cell>
          <cell r="K10310" t="str">
            <v>资源产业路</v>
          </cell>
          <cell r="L10310" t="str">
            <v>一类地区</v>
          </cell>
          <cell r="M10310" t="str">
            <v>国家贫困县</v>
          </cell>
          <cell r="N10310" t="str">
            <v>新建</v>
          </cell>
          <cell r="O10310" t="str">
            <v>娄底市兴隆坳牛业养殖有限公司养牛基地</v>
          </cell>
          <cell r="R10310" t="str">
            <v>0</v>
          </cell>
          <cell r="S10310" t="str">
            <v>6(4.5)</v>
          </cell>
          <cell r="T10310" t="str">
            <v>VD27431322</v>
          </cell>
          <cell r="U10310">
            <v>0</v>
          </cell>
          <cell r="V10310">
            <v>4.3499999999999996</v>
          </cell>
          <cell r="W10310">
            <v>4.3499999999999996</v>
          </cell>
        </row>
        <row r="10311">
          <cell r="I10311" t="str">
            <v>炉观镇横岭村征宇油茶林基地产业路</v>
          </cell>
          <cell r="J10311" t="str">
            <v>1312F4313220010</v>
          </cell>
          <cell r="K10311" t="str">
            <v>资源产业路</v>
          </cell>
          <cell r="L10311" t="str">
            <v>一类地区</v>
          </cell>
          <cell r="M10311" t="str">
            <v>国家贫困县</v>
          </cell>
          <cell r="N10311" t="str">
            <v>新建</v>
          </cell>
          <cell r="O10311" t="str">
            <v>炉观镇横岭村征宇油茶林基地</v>
          </cell>
          <cell r="R10311" t="str">
            <v>0</v>
          </cell>
          <cell r="S10311" t="str">
            <v>6(4.5)</v>
          </cell>
          <cell r="T10311" t="str">
            <v>VK68431322</v>
          </cell>
          <cell r="U10311">
            <v>0</v>
          </cell>
          <cell r="V10311">
            <v>0.87</v>
          </cell>
          <cell r="W10311">
            <v>0.87</v>
          </cell>
        </row>
        <row r="10312">
          <cell r="I10312" t="str">
            <v>炉观镇九龙村林川食品基地产业路</v>
          </cell>
          <cell r="J10312" t="str">
            <v>1312F4313220249</v>
          </cell>
          <cell r="K10312" t="str">
            <v>资源产业路</v>
          </cell>
          <cell r="L10312" t="str">
            <v>一类地区</v>
          </cell>
          <cell r="M10312" t="str">
            <v>国家贫困县</v>
          </cell>
          <cell r="N10312" t="str">
            <v>新建</v>
          </cell>
          <cell r="O10312" t="str">
            <v>炉观镇九龙村林川食品基地</v>
          </cell>
          <cell r="R10312" t="str">
            <v>0</v>
          </cell>
          <cell r="S10312" t="str">
            <v>6(5)</v>
          </cell>
          <cell r="T10312" t="str">
            <v>VK97431322</v>
          </cell>
          <cell r="U10312">
            <v>0</v>
          </cell>
          <cell r="V10312">
            <v>2.6</v>
          </cell>
          <cell r="W10312">
            <v>2.6</v>
          </cell>
        </row>
        <row r="10313">
          <cell r="I10313" t="str">
            <v>炉观镇九坪村玉盛生态养猪场产业路</v>
          </cell>
          <cell r="J10313" t="str">
            <v>1312F4313220190</v>
          </cell>
          <cell r="K10313" t="str">
            <v>资源产业路</v>
          </cell>
          <cell r="L10313" t="str">
            <v>一类地区</v>
          </cell>
          <cell r="M10313" t="str">
            <v>国家贫困县</v>
          </cell>
          <cell r="N10313" t="str">
            <v>新建</v>
          </cell>
          <cell r="O10313" t="str">
            <v>炉观镇九坪村玉盛生态养猪场</v>
          </cell>
          <cell r="R10313" t="str">
            <v>0</v>
          </cell>
          <cell r="S10313" t="str">
            <v>6(5)</v>
          </cell>
          <cell r="T10313" t="str">
            <v>V330431322</v>
          </cell>
          <cell r="U10313">
            <v>0</v>
          </cell>
          <cell r="V10313">
            <v>0.65</v>
          </cell>
          <cell r="W10313">
            <v>0.65</v>
          </cell>
        </row>
        <row r="10314">
          <cell r="I10314" t="str">
            <v>炉观镇茅茨园村中药材种植产业路</v>
          </cell>
          <cell r="J10314" t="str">
            <v>1312F4313220226</v>
          </cell>
          <cell r="K10314" t="str">
            <v>资源产业路</v>
          </cell>
          <cell r="L10314" t="str">
            <v>一类地区</v>
          </cell>
          <cell r="M10314" t="str">
            <v>国家贫困县</v>
          </cell>
          <cell r="N10314" t="str">
            <v>升级改造（提质改造）</v>
          </cell>
          <cell r="O10314" t="str">
            <v>炉观镇茅茨园村中药材种植产业园</v>
          </cell>
          <cell r="R10314" t="str">
            <v>4.5</v>
          </cell>
          <cell r="S10314" t="str">
            <v>6(5)</v>
          </cell>
          <cell r="T10314" t="str">
            <v>Y072431322</v>
          </cell>
          <cell r="U10314">
            <v>0</v>
          </cell>
          <cell r="V10314">
            <v>12</v>
          </cell>
          <cell r="W10314">
            <v>12</v>
          </cell>
        </row>
        <row r="10315">
          <cell r="I10315" t="str">
            <v>炉观镇跳石村种养基地产业路</v>
          </cell>
          <cell r="J10315" t="str">
            <v>1312F4313220248</v>
          </cell>
          <cell r="K10315" t="str">
            <v>资源产业路</v>
          </cell>
          <cell r="L10315" t="str">
            <v>一类地区</v>
          </cell>
          <cell r="M10315" t="str">
            <v>国家贫困县</v>
          </cell>
          <cell r="N10315" t="str">
            <v>新建</v>
          </cell>
          <cell r="O10315" t="str">
            <v>炉观镇跳石村种养基地</v>
          </cell>
          <cell r="R10315" t="str">
            <v>0</v>
          </cell>
          <cell r="S10315" t="str">
            <v>6(5)</v>
          </cell>
          <cell r="T10315" t="str">
            <v>VZA5431322</v>
          </cell>
          <cell r="U10315">
            <v>0</v>
          </cell>
          <cell r="V10315">
            <v>1</v>
          </cell>
          <cell r="W10315">
            <v>1</v>
          </cell>
        </row>
        <row r="10316">
          <cell r="I10316" t="str">
            <v>炉观镇欣荣村新盛油茶等种植基地产业路</v>
          </cell>
          <cell r="J10316" t="str">
            <v>1312F4313220167</v>
          </cell>
          <cell r="K10316" t="str">
            <v>资源产业路</v>
          </cell>
          <cell r="L10316" t="str">
            <v>一类地区</v>
          </cell>
          <cell r="M10316" t="str">
            <v>国家贫困县</v>
          </cell>
          <cell r="N10316" t="str">
            <v>新建</v>
          </cell>
          <cell r="O10316" t="str">
            <v>炉观镇欣荣村新盛油茶等种植基地</v>
          </cell>
          <cell r="R10316" t="str">
            <v>0</v>
          </cell>
          <cell r="S10316" t="str">
            <v>6</v>
          </cell>
          <cell r="T10316" t="str">
            <v>VZY7431322</v>
          </cell>
          <cell r="U10316">
            <v>0</v>
          </cell>
          <cell r="V10316">
            <v>2.16</v>
          </cell>
          <cell r="W10316">
            <v>2.16</v>
          </cell>
        </row>
        <row r="10317">
          <cell r="I10317" t="str">
            <v>罗贝尔大道无形九仙湖养心谷产业路</v>
          </cell>
          <cell r="J10317" t="str">
            <v>1312F4313220171</v>
          </cell>
          <cell r="K10317" t="str">
            <v>资源产业路</v>
          </cell>
          <cell r="L10317" t="str">
            <v>一类地区</v>
          </cell>
          <cell r="M10317" t="str">
            <v>国家贫困县</v>
          </cell>
          <cell r="N10317" t="str">
            <v>新建</v>
          </cell>
          <cell r="O10317" t="str">
            <v>罗贝尔大道无形九仙湖养心谷</v>
          </cell>
          <cell r="R10317" t="str">
            <v>0</v>
          </cell>
          <cell r="S10317" t="str">
            <v>6(5)</v>
          </cell>
          <cell r="T10317" t="str">
            <v>VIAU431322</v>
          </cell>
          <cell r="U10317">
            <v>0</v>
          </cell>
          <cell r="V10317">
            <v>4.5</v>
          </cell>
          <cell r="W10317">
            <v>4.5</v>
          </cell>
        </row>
        <row r="10318">
          <cell r="I10318" t="str">
            <v>孟公镇桥头村主导产业种养业项目产业路</v>
          </cell>
          <cell r="J10318" t="str">
            <v>1312F4313220019</v>
          </cell>
          <cell r="K10318" t="str">
            <v>资源产业路</v>
          </cell>
          <cell r="L10318" t="str">
            <v>一类地区</v>
          </cell>
          <cell r="M10318" t="str">
            <v>国家贫困县</v>
          </cell>
          <cell r="N10318" t="str">
            <v>升级改造（提质改造）</v>
          </cell>
          <cell r="O10318" t="str">
            <v>孟公镇桥头村主导产业种养业项目</v>
          </cell>
          <cell r="R10318" t="str">
            <v>3.5</v>
          </cell>
          <cell r="S10318" t="str">
            <v>6</v>
          </cell>
          <cell r="T10318" t="str">
            <v>C010431322</v>
          </cell>
          <cell r="U10318">
            <v>0</v>
          </cell>
          <cell r="V10318">
            <v>0.89900000000000002</v>
          </cell>
          <cell r="W10318">
            <v>0.89900000000000002</v>
          </cell>
        </row>
        <row r="10319">
          <cell r="I10319" t="str">
            <v>孟公镇月塘湘宏水稻种植专业合作社产业路</v>
          </cell>
          <cell r="J10319" t="str">
            <v>1312F4313220223</v>
          </cell>
          <cell r="K10319" t="str">
            <v>资源产业路</v>
          </cell>
          <cell r="L10319" t="str">
            <v>一类地区</v>
          </cell>
          <cell r="M10319" t="str">
            <v>国家贫困县</v>
          </cell>
          <cell r="N10319" t="str">
            <v>升级改造（提质改造）</v>
          </cell>
          <cell r="O10319" t="str">
            <v>孟公镇月塘湘宏水稻种植专业合作社产业园</v>
          </cell>
          <cell r="R10319" t="str">
            <v>4.5</v>
          </cell>
          <cell r="S10319" t="str">
            <v>6(5)</v>
          </cell>
          <cell r="T10319" t="str">
            <v>X153431322</v>
          </cell>
          <cell r="U10319">
            <v>13.968</v>
          </cell>
          <cell r="V10319">
            <v>18.148</v>
          </cell>
          <cell r="W10319">
            <v>4.18</v>
          </cell>
        </row>
        <row r="10320">
          <cell r="I10320" t="str">
            <v>荣华乡荣华村天鹅氹油茶基地产业路</v>
          </cell>
          <cell r="J10320" t="str">
            <v>1312F4313220011</v>
          </cell>
          <cell r="K10320" t="str">
            <v>资源产业路</v>
          </cell>
          <cell r="L10320" t="str">
            <v>一类地区</v>
          </cell>
          <cell r="M10320" t="str">
            <v>国家贫困县</v>
          </cell>
          <cell r="N10320" t="str">
            <v>新建</v>
          </cell>
          <cell r="O10320" t="str">
            <v>荣华乡荣华村天鹅氹油茶基地</v>
          </cell>
          <cell r="R10320" t="str">
            <v>0</v>
          </cell>
          <cell r="S10320" t="str">
            <v>6</v>
          </cell>
          <cell r="T10320" t="str">
            <v>V152431322</v>
          </cell>
          <cell r="U10320">
            <v>0</v>
          </cell>
          <cell r="V10320">
            <v>3.23</v>
          </cell>
          <cell r="W10320">
            <v>3.23</v>
          </cell>
        </row>
        <row r="10321">
          <cell r="I10321" t="str">
            <v>桑梓镇大田村富民生态养殖场产业路</v>
          </cell>
          <cell r="J10321" t="str">
            <v>1312F4313220148</v>
          </cell>
          <cell r="K10321" t="str">
            <v>资源产业路</v>
          </cell>
          <cell r="L10321" t="str">
            <v>一类地区</v>
          </cell>
          <cell r="M10321" t="str">
            <v>国家贫困县</v>
          </cell>
          <cell r="N10321" t="str">
            <v>升级改造（提质改造）</v>
          </cell>
          <cell r="O10321" t="str">
            <v>桑梓镇大田村富民生态养殖场</v>
          </cell>
          <cell r="R10321" t="str">
            <v>4.5</v>
          </cell>
          <cell r="S10321" t="str">
            <v>6</v>
          </cell>
          <cell r="T10321" t="str">
            <v>C17K431322</v>
          </cell>
          <cell r="U10321">
            <v>0</v>
          </cell>
          <cell r="V10321">
            <v>2.4049999999999998</v>
          </cell>
          <cell r="W10321">
            <v>2.4049999999999998</v>
          </cell>
        </row>
        <row r="10322">
          <cell r="I10322" t="str">
            <v>桑梓镇集云村茶山油茶林基地产业路</v>
          </cell>
          <cell r="J10322" t="str">
            <v>1312F4313220166</v>
          </cell>
          <cell r="K10322" t="str">
            <v>资源产业路</v>
          </cell>
          <cell r="L10322" t="str">
            <v>一类地区</v>
          </cell>
          <cell r="M10322" t="str">
            <v>国家贫困县</v>
          </cell>
          <cell r="N10322" t="str">
            <v>升级改造（提质改造）</v>
          </cell>
          <cell r="O10322" t="str">
            <v>桑梓镇集云村茶山油茶林基地</v>
          </cell>
          <cell r="R10322" t="str">
            <v>3.5</v>
          </cell>
          <cell r="S10322" t="str">
            <v>6</v>
          </cell>
          <cell r="T10322" t="str">
            <v>CI95431322</v>
          </cell>
          <cell r="U10322">
            <v>0</v>
          </cell>
          <cell r="V10322">
            <v>4.67</v>
          </cell>
          <cell r="W10322">
            <v>4.67</v>
          </cell>
        </row>
        <row r="10323">
          <cell r="I10323" t="str">
            <v>桑梓镇架桥村绿色种养基地产业路</v>
          </cell>
          <cell r="J10323" t="str">
            <v>1312F4313220242</v>
          </cell>
          <cell r="K10323" t="str">
            <v>资源产业路</v>
          </cell>
          <cell r="L10323" t="str">
            <v>一类地区</v>
          </cell>
          <cell r="M10323" t="str">
            <v>国家贫困县</v>
          </cell>
          <cell r="N10323" t="str">
            <v>新建</v>
          </cell>
          <cell r="O10323" t="str">
            <v>桑梓镇架桥村绿色种养基地产业园</v>
          </cell>
          <cell r="R10323" t="str">
            <v>0</v>
          </cell>
          <cell r="S10323" t="str">
            <v>6(5)</v>
          </cell>
          <cell r="T10323" t="str">
            <v>VEZ2431322</v>
          </cell>
          <cell r="U10323">
            <v>0</v>
          </cell>
          <cell r="V10323">
            <v>3</v>
          </cell>
          <cell r="W10323">
            <v>3</v>
          </cell>
        </row>
        <row r="10324">
          <cell r="I10324" t="str">
            <v>桑梓镇尖山涧村曾家岭养猪产业路</v>
          </cell>
          <cell r="J10324" t="str">
            <v>1312F4313220009</v>
          </cell>
          <cell r="K10324" t="str">
            <v>资源产业路</v>
          </cell>
          <cell r="L10324" t="str">
            <v>一类地区</v>
          </cell>
          <cell r="M10324" t="str">
            <v>国家贫困县</v>
          </cell>
          <cell r="N10324" t="str">
            <v>升级改造（提质改造）</v>
          </cell>
          <cell r="O10324" t="str">
            <v>桑梓镇尖山涧村曾家岭养猪场</v>
          </cell>
          <cell r="R10324" t="str">
            <v>3.5</v>
          </cell>
          <cell r="S10324" t="str">
            <v>6</v>
          </cell>
          <cell r="T10324" t="str">
            <v>Y137431322</v>
          </cell>
          <cell r="U10324">
            <v>0</v>
          </cell>
          <cell r="V10324">
            <v>1.1000000000000001</v>
          </cell>
          <cell r="W10324">
            <v>1.1000000000000001</v>
          </cell>
        </row>
        <row r="10325">
          <cell r="I10325" t="str">
            <v>桑梓镇金桥村惠华油茶林基地产业路</v>
          </cell>
          <cell r="J10325" t="str">
            <v>1312F4313220012</v>
          </cell>
          <cell r="K10325" t="str">
            <v>资源产业路</v>
          </cell>
          <cell r="L10325" t="str">
            <v>一类地区</v>
          </cell>
          <cell r="M10325" t="str">
            <v>国家贫困县</v>
          </cell>
          <cell r="N10325" t="str">
            <v>升级改造（提质改造）</v>
          </cell>
          <cell r="O10325" t="str">
            <v>桑梓镇金桥村惠华油茶林基地</v>
          </cell>
          <cell r="R10325" t="str">
            <v>3.5</v>
          </cell>
          <cell r="S10325" t="str">
            <v>6</v>
          </cell>
          <cell r="T10325" t="str">
            <v>C76J431322</v>
          </cell>
          <cell r="U10325">
            <v>0</v>
          </cell>
          <cell r="V10325">
            <v>0.71599999999999997</v>
          </cell>
          <cell r="W10325">
            <v>0.71599999999999997</v>
          </cell>
        </row>
        <row r="10326">
          <cell r="I10326" t="str">
            <v>桑梓镇金桥村九阳生态养猪产业路</v>
          </cell>
          <cell r="J10326" t="str">
            <v>1312F4313220032</v>
          </cell>
          <cell r="K10326" t="str">
            <v>资源产业路</v>
          </cell>
          <cell r="L10326" t="str">
            <v>一类地区</v>
          </cell>
          <cell r="M10326" t="str">
            <v>国家贫困县</v>
          </cell>
          <cell r="N10326" t="str">
            <v>新建</v>
          </cell>
          <cell r="O10326" t="str">
            <v>桑梓镇金桥村九阳生态养猪场</v>
          </cell>
          <cell r="R10326" t="str">
            <v>0</v>
          </cell>
          <cell r="S10326" t="str">
            <v>6</v>
          </cell>
          <cell r="T10326" t="str">
            <v>VFZ8431322</v>
          </cell>
          <cell r="U10326">
            <v>0</v>
          </cell>
          <cell r="V10326">
            <v>2.2999999999999998</v>
          </cell>
          <cell r="W10326">
            <v>2.2999999999999998</v>
          </cell>
        </row>
        <row r="10327">
          <cell r="I10327" t="str">
            <v>桑梓镇宋家桥村新建养殖场产业路</v>
          </cell>
          <cell r="J10327" t="str">
            <v>1312F4313220133</v>
          </cell>
          <cell r="K10327" t="str">
            <v>资源产业路</v>
          </cell>
          <cell r="L10327" t="str">
            <v>一类地区</v>
          </cell>
          <cell r="M10327" t="str">
            <v>国家贫困县</v>
          </cell>
          <cell r="N10327" t="str">
            <v>升级改造（提质改造）</v>
          </cell>
          <cell r="O10327" t="str">
            <v>桑梓镇宋家桥村新建养殖场</v>
          </cell>
          <cell r="R10327" t="str">
            <v>5</v>
          </cell>
          <cell r="S10327" t="str">
            <v>6</v>
          </cell>
          <cell r="T10327" t="str">
            <v>Y642431322</v>
          </cell>
          <cell r="U10327">
            <v>0</v>
          </cell>
          <cell r="V10327">
            <v>2.085</v>
          </cell>
          <cell r="W10327">
            <v>2.085</v>
          </cell>
        </row>
        <row r="10328">
          <cell r="I10328" t="str">
            <v>桑梓镇新兴村维星油茶基地产业路</v>
          </cell>
          <cell r="J10328" t="str">
            <v>1312F4313220004</v>
          </cell>
          <cell r="K10328" t="str">
            <v>资源产业路</v>
          </cell>
          <cell r="L10328" t="str">
            <v>一类地区</v>
          </cell>
          <cell r="M10328" t="str">
            <v>国家贫困县</v>
          </cell>
          <cell r="N10328" t="str">
            <v>升级改造（提质改造）</v>
          </cell>
          <cell r="O10328" t="str">
            <v>桑梓镇新兴村维星油茶基地</v>
          </cell>
          <cell r="R10328" t="str">
            <v>3.5</v>
          </cell>
          <cell r="S10328" t="str">
            <v>6</v>
          </cell>
          <cell r="T10328" t="str">
            <v>CT87431322</v>
          </cell>
          <cell r="U10328">
            <v>0</v>
          </cell>
          <cell r="V10328">
            <v>1.45</v>
          </cell>
          <cell r="W10328">
            <v>1.45</v>
          </cell>
        </row>
        <row r="10329">
          <cell r="I10329" t="str">
            <v>桑梓镇新兴村亿龙种植产业路</v>
          </cell>
          <cell r="J10329" t="str">
            <v>1312F4313220233</v>
          </cell>
          <cell r="K10329" t="str">
            <v>资源产业路</v>
          </cell>
          <cell r="L10329" t="str">
            <v>一类地区</v>
          </cell>
          <cell r="M10329" t="str">
            <v>国家贫困县</v>
          </cell>
          <cell r="N10329" t="str">
            <v>新建</v>
          </cell>
          <cell r="O10329" t="str">
            <v>桑梓镇新兴村亿龙种植产业园</v>
          </cell>
          <cell r="R10329" t="str">
            <v>0</v>
          </cell>
          <cell r="S10329" t="str">
            <v>6(5)</v>
          </cell>
          <cell r="T10329" t="str">
            <v>VGG2431322</v>
          </cell>
          <cell r="U10329">
            <v>0</v>
          </cell>
          <cell r="V10329">
            <v>1.2</v>
          </cell>
          <cell r="W10329">
            <v>1.2</v>
          </cell>
        </row>
        <row r="10330">
          <cell r="I10330" t="str">
            <v>桑梓镇云玉村大旺种植产业路</v>
          </cell>
          <cell r="J10330" t="str">
            <v>1312F4313220235</v>
          </cell>
          <cell r="K10330" t="str">
            <v>资源产业路</v>
          </cell>
          <cell r="L10330" t="str">
            <v>一类地区</v>
          </cell>
          <cell r="M10330" t="str">
            <v>国家贫困县</v>
          </cell>
          <cell r="N10330" t="str">
            <v>新建</v>
          </cell>
          <cell r="O10330" t="str">
            <v>桑梓镇云玉村大旺种植产业园</v>
          </cell>
          <cell r="R10330" t="str">
            <v>0</v>
          </cell>
          <cell r="S10330" t="str">
            <v>6(5)</v>
          </cell>
          <cell r="T10330" t="str">
            <v>CP21431322</v>
          </cell>
          <cell r="U10330">
            <v>0</v>
          </cell>
          <cell r="V10330">
            <v>5</v>
          </cell>
          <cell r="W10330">
            <v>5</v>
          </cell>
        </row>
        <row r="10331">
          <cell r="I10331" t="str">
            <v>桑梓镇硐沙村绿色种养产业路</v>
          </cell>
          <cell r="J10331" t="str">
            <v>1312F4313220234</v>
          </cell>
          <cell r="K10331" t="str">
            <v>资源产业路</v>
          </cell>
          <cell r="L10331" t="str">
            <v>一类地区</v>
          </cell>
          <cell r="M10331" t="str">
            <v>国家贫困县</v>
          </cell>
          <cell r="N10331" t="str">
            <v>新建</v>
          </cell>
          <cell r="O10331" t="str">
            <v>桑梓镇硐沙村绿色种养产业园</v>
          </cell>
          <cell r="R10331" t="str">
            <v>0</v>
          </cell>
          <cell r="S10331" t="str">
            <v>6(5)</v>
          </cell>
          <cell r="T10331" t="str">
            <v>VDZ8431322</v>
          </cell>
          <cell r="U10331">
            <v>0</v>
          </cell>
          <cell r="V10331">
            <v>1.1000000000000001</v>
          </cell>
          <cell r="W10331">
            <v>1.1000000000000001</v>
          </cell>
        </row>
        <row r="10332">
          <cell r="I10332" t="str">
            <v>上梅街道办事处红旗新村本元油茶林种植基地产业路</v>
          </cell>
          <cell r="J10332" t="str">
            <v>1312F4313220182</v>
          </cell>
          <cell r="K10332" t="str">
            <v>资源产业路</v>
          </cell>
          <cell r="L10332" t="str">
            <v>一类地区</v>
          </cell>
          <cell r="M10332" t="str">
            <v>国家贫困县</v>
          </cell>
          <cell r="N10332" t="str">
            <v>新建</v>
          </cell>
          <cell r="O10332" t="str">
            <v>上梅街道办事处红旗新村本元油茶林种植基地</v>
          </cell>
          <cell r="R10332" t="str">
            <v>0</v>
          </cell>
          <cell r="S10332" t="str">
            <v>6</v>
          </cell>
          <cell r="T10332" t="str">
            <v>V4D7431322</v>
          </cell>
          <cell r="U10332">
            <v>0</v>
          </cell>
          <cell r="V10332">
            <v>0.4</v>
          </cell>
          <cell r="W10332">
            <v>0.4</v>
          </cell>
        </row>
        <row r="10333">
          <cell r="I10333" t="str">
            <v>上梅街道红旗新村康农水果种植产业路</v>
          </cell>
          <cell r="J10333" t="str">
            <v>1312F4313220227</v>
          </cell>
          <cell r="K10333" t="str">
            <v>资源产业路</v>
          </cell>
          <cell r="L10333" t="str">
            <v>一类地区</v>
          </cell>
          <cell r="M10333" t="str">
            <v>国家贫困县</v>
          </cell>
          <cell r="N10333" t="str">
            <v>新建</v>
          </cell>
          <cell r="O10333" t="str">
            <v>上梅街道红旗新村康农水果种植产业园</v>
          </cell>
          <cell r="R10333" t="str">
            <v>0</v>
          </cell>
          <cell r="S10333" t="str">
            <v>6(5)</v>
          </cell>
          <cell r="T10333" t="str">
            <v>C038431322</v>
          </cell>
          <cell r="U10333">
            <v>0</v>
          </cell>
          <cell r="V10333">
            <v>2.9</v>
          </cell>
          <cell r="W10333">
            <v>2.9</v>
          </cell>
        </row>
        <row r="10334">
          <cell r="I10334" t="str">
            <v>上梅镇新渡村民泰油茶种植基地产业路</v>
          </cell>
          <cell r="J10334" t="str">
            <v>1312F4313220003</v>
          </cell>
          <cell r="K10334" t="str">
            <v>资源产业路</v>
          </cell>
          <cell r="L10334" t="str">
            <v>一类地区</v>
          </cell>
          <cell r="M10334" t="str">
            <v>国家贫困县</v>
          </cell>
          <cell r="N10334" t="str">
            <v>升级改造（提质改造）</v>
          </cell>
          <cell r="O10334" t="str">
            <v>上梅镇新渡村民泰油茶种植基地</v>
          </cell>
          <cell r="R10334" t="str">
            <v>0</v>
          </cell>
          <cell r="S10334" t="str">
            <v>6</v>
          </cell>
          <cell r="T10334" t="str">
            <v>C043431322</v>
          </cell>
          <cell r="U10334">
            <v>0</v>
          </cell>
          <cell r="V10334">
            <v>0.79</v>
          </cell>
          <cell r="W10334">
            <v>0.79</v>
          </cell>
        </row>
        <row r="10335">
          <cell r="I10335" t="str">
            <v>生态养牛基地产业路</v>
          </cell>
          <cell r="J10335" t="str">
            <v>1312F4313220162</v>
          </cell>
          <cell r="K10335" t="str">
            <v>资源产业路</v>
          </cell>
          <cell r="L10335" t="str">
            <v>一类地区</v>
          </cell>
          <cell r="M10335" t="str">
            <v>国家贫困县</v>
          </cell>
          <cell r="N10335" t="str">
            <v>升级改造（提质改造）</v>
          </cell>
          <cell r="O10335" t="str">
            <v>生态养牛基地</v>
          </cell>
          <cell r="R10335" t="str">
            <v>4.5</v>
          </cell>
          <cell r="S10335" t="str">
            <v>6</v>
          </cell>
          <cell r="T10335" t="str">
            <v>CJ25431322</v>
          </cell>
          <cell r="U10335">
            <v>0</v>
          </cell>
          <cell r="V10335">
            <v>3.0169999999999999</v>
          </cell>
          <cell r="W10335">
            <v>3.0169999999999999</v>
          </cell>
        </row>
        <row r="10336">
          <cell r="I10336" t="str">
            <v>石冲口镇白石岭村白石岭生态养猪场产业路</v>
          </cell>
          <cell r="J10336" t="str">
            <v>1312F4313220218</v>
          </cell>
          <cell r="K10336" t="str">
            <v>资源产业路</v>
          </cell>
          <cell r="L10336" t="str">
            <v>一类地区</v>
          </cell>
          <cell r="M10336" t="str">
            <v>国家贫困县</v>
          </cell>
          <cell r="N10336" t="str">
            <v>新建</v>
          </cell>
          <cell r="O10336" t="str">
            <v>石冲口镇白石岭村白石岭生态养猪场产业园</v>
          </cell>
          <cell r="R10336" t="str">
            <v>0</v>
          </cell>
          <cell r="S10336" t="str">
            <v>6(5)</v>
          </cell>
          <cell r="T10336" t="str">
            <v>V3G1431322</v>
          </cell>
          <cell r="U10336">
            <v>0</v>
          </cell>
          <cell r="V10336">
            <v>3</v>
          </cell>
          <cell r="W10336">
            <v>3</v>
          </cell>
        </row>
        <row r="10337">
          <cell r="I10337" t="str">
            <v>石冲口镇福众村油茶林种植基地产业路</v>
          </cell>
          <cell r="J10337" t="str">
            <v>1312F4313220015</v>
          </cell>
          <cell r="K10337" t="str">
            <v>资源产业路</v>
          </cell>
          <cell r="L10337" t="str">
            <v>一类地区</v>
          </cell>
          <cell r="M10337" t="str">
            <v>国家贫困县</v>
          </cell>
          <cell r="N10337" t="str">
            <v>升级改造（提质改造）</v>
          </cell>
          <cell r="O10337" t="str">
            <v>石冲口镇福众村油茶林种植基地</v>
          </cell>
          <cell r="R10337" t="str">
            <v>4.5</v>
          </cell>
          <cell r="S10337" t="str">
            <v>6</v>
          </cell>
          <cell r="T10337" t="str">
            <v>Y084431322</v>
          </cell>
          <cell r="U10337">
            <v>0</v>
          </cell>
          <cell r="V10337">
            <v>3.25</v>
          </cell>
          <cell r="W10337">
            <v>3.25</v>
          </cell>
        </row>
        <row r="10338">
          <cell r="I10338" t="str">
            <v>石冲口镇梅溪村新建养殖场产业路</v>
          </cell>
          <cell r="J10338" t="str">
            <v>1312F4313220134</v>
          </cell>
          <cell r="K10338" t="str">
            <v>资源产业路</v>
          </cell>
          <cell r="L10338" t="str">
            <v>一类地区</v>
          </cell>
          <cell r="M10338" t="str">
            <v>国家贫困县</v>
          </cell>
          <cell r="N10338" t="str">
            <v>升级改造（提质改造）</v>
          </cell>
          <cell r="O10338" t="str">
            <v>石冲口镇梅溪村新建养殖场</v>
          </cell>
          <cell r="R10338" t="str">
            <v>5</v>
          </cell>
          <cell r="S10338" t="str">
            <v>6</v>
          </cell>
          <cell r="T10338" t="str">
            <v>Y340431322</v>
          </cell>
          <cell r="U10338">
            <v>0</v>
          </cell>
          <cell r="V10338">
            <v>2.6720000000000002</v>
          </cell>
          <cell r="W10338">
            <v>2.6720000000000002</v>
          </cell>
        </row>
        <row r="10339">
          <cell r="I10339" t="str">
            <v>石冲口镇石笋铺村振邦油茶基地产业路</v>
          </cell>
          <cell r="J10339" t="str">
            <v>1312F4313220014</v>
          </cell>
          <cell r="K10339" t="str">
            <v>资源产业路</v>
          </cell>
          <cell r="L10339" t="str">
            <v>一类地区</v>
          </cell>
          <cell r="M10339" t="str">
            <v>国家贫困县</v>
          </cell>
          <cell r="N10339" t="str">
            <v>升级改造（提质改造）</v>
          </cell>
          <cell r="O10339" t="str">
            <v>石冲口镇石笋铺村振邦油茶基地</v>
          </cell>
          <cell r="R10339" t="str">
            <v>3.5</v>
          </cell>
          <cell r="S10339" t="str">
            <v>6</v>
          </cell>
          <cell r="T10339" t="str">
            <v>C963431322</v>
          </cell>
          <cell r="U10339">
            <v>0</v>
          </cell>
          <cell r="V10339">
            <v>3.2</v>
          </cell>
          <cell r="W10339">
            <v>3.2</v>
          </cell>
        </row>
        <row r="10340">
          <cell r="I10340" t="str">
            <v>水车镇长石村富民生态养猪场产业路</v>
          </cell>
          <cell r="J10340" t="str">
            <v>1312F4313220130</v>
          </cell>
          <cell r="K10340" t="str">
            <v>资源产业路</v>
          </cell>
          <cell r="L10340" t="str">
            <v>一类地区</v>
          </cell>
          <cell r="M10340" t="str">
            <v>国家贫困县</v>
          </cell>
          <cell r="N10340" t="str">
            <v>新建</v>
          </cell>
          <cell r="O10340" t="str">
            <v>水车镇长石村富民生态养猪场</v>
          </cell>
          <cell r="R10340" t="str">
            <v>0</v>
          </cell>
          <cell r="S10340" t="str">
            <v>6</v>
          </cell>
          <cell r="T10340" t="str">
            <v>VD09431322</v>
          </cell>
          <cell r="U10340">
            <v>0</v>
          </cell>
          <cell r="V10340">
            <v>2.2999999999999998</v>
          </cell>
          <cell r="W10340">
            <v>2.2999999999999998</v>
          </cell>
        </row>
        <row r="10341">
          <cell r="I10341" t="str">
            <v>天门乡长峰村鸿达生态养猪场产业路</v>
          </cell>
          <cell r="J10341" t="str">
            <v>1312F4313220194</v>
          </cell>
          <cell r="K10341" t="str">
            <v>资源产业路</v>
          </cell>
          <cell r="L10341" t="str">
            <v>一类地区</v>
          </cell>
          <cell r="M10341" t="str">
            <v>国家贫困县</v>
          </cell>
          <cell r="N10341" t="str">
            <v>新建</v>
          </cell>
          <cell r="O10341" t="str">
            <v>天门乡长峰村鸿达生态养猪场产业园</v>
          </cell>
          <cell r="R10341" t="str">
            <v>0</v>
          </cell>
          <cell r="S10341" t="str">
            <v>6(5)</v>
          </cell>
          <cell r="T10341" t="str">
            <v>V2A4431322</v>
          </cell>
          <cell r="U10341">
            <v>0</v>
          </cell>
          <cell r="V10341">
            <v>4</v>
          </cell>
          <cell r="W10341">
            <v>4</v>
          </cell>
        </row>
        <row r="10342">
          <cell r="I10342" t="str">
            <v>天门乡大山村弥猴桃等种植基地产业路</v>
          </cell>
          <cell r="J10342" t="str">
            <v>1312F4313220176</v>
          </cell>
          <cell r="K10342" t="str">
            <v>资源产业路</v>
          </cell>
          <cell r="L10342" t="str">
            <v>一类地区</v>
          </cell>
          <cell r="M10342" t="str">
            <v>国家贫困县</v>
          </cell>
          <cell r="N10342" t="str">
            <v>新建</v>
          </cell>
          <cell r="O10342" t="str">
            <v>天门乡大山村弥猴桃等种植基地</v>
          </cell>
          <cell r="R10342" t="str">
            <v>0</v>
          </cell>
          <cell r="S10342" t="str">
            <v>6(5)</v>
          </cell>
          <cell r="T10342" t="str">
            <v>V4A2431322</v>
          </cell>
          <cell r="U10342">
            <v>0</v>
          </cell>
          <cell r="V10342">
            <v>2.8</v>
          </cell>
          <cell r="W10342">
            <v>2.8</v>
          </cell>
        </row>
        <row r="10343">
          <cell r="I10343" t="str">
            <v>天门乡大山村玉绿油茶等种植基地产业路</v>
          </cell>
          <cell r="J10343" t="str">
            <v>1312F4313220172</v>
          </cell>
          <cell r="K10343" t="str">
            <v>资源产业路</v>
          </cell>
          <cell r="L10343" t="str">
            <v>一类地区</v>
          </cell>
          <cell r="M10343" t="str">
            <v>国家贫困县</v>
          </cell>
          <cell r="N10343" t="str">
            <v>升级改造（提质改造）</v>
          </cell>
          <cell r="O10343" t="str">
            <v>天门乡大山村玉绿油茶等种植基地</v>
          </cell>
          <cell r="S10343" t="str">
            <v>6</v>
          </cell>
          <cell r="T10343" t="str">
            <v>Y727431322</v>
          </cell>
          <cell r="U10343">
            <v>0</v>
          </cell>
          <cell r="V10343">
            <v>8.4329999999999998</v>
          </cell>
          <cell r="W10343">
            <v>10.077</v>
          </cell>
        </row>
        <row r="10344">
          <cell r="I10344" t="str">
            <v>天门乡天门村盛姿种植基地产业路</v>
          </cell>
          <cell r="J10344" t="str">
            <v>1312F4313220013</v>
          </cell>
          <cell r="K10344" t="str">
            <v>资源产业路</v>
          </cell>
          <cell r="L10344" t="str">
            <v>一类地区</v>
          </cell>
          <cell r="M10344" t="str">
            <v>国家贫困县</v>
          </cell>
          <cell r="N10344" t="str">
            <v>新建</v>
          </cell>
          <cell r="O10344" t="str">
            <v>天门乡天门村盛姿种植基地</v>
          </cell>
          <cell r="R10344" t="str">
            <v>0</v>
          </cell>
          <cell r="S10344" t="str">
            <v>6</v>
          </cell>
          <cell r="T10344" t="str">
            <v>VZA8431322</v>
          </cell>
          <cell r="U10344">
            <v>0</v>
          </cell>
          <cell r="V10344">
            <v>3</v>
          </cell>
          <cell r="W10344">
            <v>3</v>
          </cell>
        </row>
        <row r="10345">
          <cell r="I10345" t="str">
            <v>田坪镇南石村百博生态养猪场产业路</v>
          </cell>
          <cell r="J10345" t="str">
            <v>1312F4313220246</v>
          </cell>
          <cell r="K10345" t="str">
            <v>资源产业路</v>
          </cell>
          <cell r="L10345" t="str">
            <v>一类地区</v>
          </cell>
          <cell r="M10345" t="str">
            <v>国家贫困县</v>
          </cell>
          <cell r="N10345" t="str">
            <v>新建</v>
          </cell>
          <cell r="O10345" t="str">
            <v>田坪镇南石村百博生态养猪场</v>
          </cell>
          <cell r="R10345" t="str">
            <v>0</v>
          </cell>
          <cell r="S10345" t="str">
            <v>6(5)</v>
          </cell>
          <cell r="T10345" t="str">
            <v>V85G431322</v>
          </cell>
          <cell r="U10345">
            <v>0</v>
          </cell>
          <cell r="V10345">
            <v>0.5</v>
          </cell>
          <cell r="W10345">
            <v>0.5</v>
          </cell>
        </row>
        <row r="10346">
          <cell r="I10346" t="str">
            <v>田坪镇日辉村琛威油茶种植基地产业路</v>
          </cell>
          <cell r="J10346" t="str">
            <v>1312F4313220140</v>
          </cell>
          <cell r="K10346" t="str">
            <v>资源产业路</v>
          </cell>
          <cell r="L10346" t="str">
            <v>一类地区</v>
          </cell>
          <cell r="M10346" t="str">
            <v>国家贫困县</v>
          </cell>
          <cell r="N10346" t="str">
            <v>升级改造（提质改造）</v>
          </cell>
          <cell r="O10346" t="str">
            <v>田坪镇日辉村琛威油茶种植基地</v>
          </cell>
          <cell r="R10346" t="str">
            <v>4.5</v>
          </cell>
          <cell r="S10346" t="str">
            <v>6</v>
          </cell>
          <cell r="T10346" t="str">
            <v>Y521431322</v>
          </cell>
          <cell r="U10346">
            <v>0</v>
          </cell>
          <cell r="V10346">
            <v>2.113</v>
          </cell>
          <cell r="W10346">
            <v>2.113</v>
          </cell>
        </row>
        <row r="10347">
          <cell r="I10347" t="str">
            <v>田坪镇双江村四宝龙油茶等种植基地产业路</v>
          </cell>
          <cell r="J10347" t="str">
            <v>1312F4313220002</v>
          </cell>
          <cell r="K10347" t="str">
            <v>资源产业路</v>
          </cell>
          <cell r="L10347" t="str">
            <v>一类地区</v>
          </cell>
          <cell r="M10347" t="str">
            <v>国家贫困县</v>
          </cell>
          <cell r="N10347" t="str">
            <v>升级改造（提质改造）</v>
          </cell>
          <cell r="O10347" t="str">
            <v>田坪镇双江村四宝龙油茶等种植基地</v>
          </cell>
          <cell r="R10347" t="str">
            <v>5</v>
          </cell>
          <cell r="S10347" t="str">
            <v>6</v>
          </cell>
          <cell r="T10347" t="str">
            <v>Y065431322</v>
          </cell>
          <cell r="U10347">
            <v>0</v>
          </cell>
          <cell r="V10347">
            <v>7.8</v>
          </cell>
          <cell r="W10347">
            <v>7.8</v>
          </cell>
        </row>
        <row r="10348">
          <cell r="I10348" t="str">
            <v>维山乡黄古村黄古排生态种养基地产业路</v>
          </cell>
          <cell r="J10348" t="str">
            <v>1312F4313220202</v>
          </cell>
          <cell r="K10348" t="str">
            <v>资源产业路</v>
          </cell>
          <cell r="L10348" t="str">
            <v>一类地区</v>
          </cell>
          <cell r="M10348" t="str">
            <v>国家贫困县</v>
          </cell>
          <cell r="N10348" t="str">
            <v>新建</v>
          </cell>
          <cell r="O10348" t="str">
            <v>维山乡黄古村黄古排生态种养基地产业园</v>
          </cell>
          <cell r="R10348" t="str">
            <v>0</v>
          </cell>
          <cell r="S10348" t="str">
            <v>6(5)</v>
          </cell>
          <cell r="T10348" t="str">
            <v>V67Y431322</v>
          </cell>
          <cell r="U10348">
            <v>0</v>
          </cell>
          <cell r="V10348">
            <v>1.6</v>
          </cell>
          <cell r="W10348">
            <v>1.6</v>
          </cell>
        </row>
        <row r="10349">
          <cell r="I10349" t="str">
            <v>温塘镇王家村吉财油茶等种植基地产业路</v>
          </cell>
          <cell r="J10349" t="str">
            <v>1312F4313220181</v>
          </cell>
          <cell r="K10349" t="str">
            <v>资源产业路</v>
          </cell>
          <cell r="L10349" t="str">
            <v>一类地区</v>
          </cell>
          <cell r="M10349" t="str">
            <v>国家贫困县</v>
          </cell>
          <cell r="N10349" t="str">
            <v>新建</v>
          </cell>
          <cell r="O10349" t="str">
            <v>温塘镇王家村吉财油茶等种植基地</v>
          </cell>
          <cell r="R10349" t="str">
            <v>0</v>
          </cell>
          <cell r="S10349" t="str">
            <v>6</v>
          </cell>
          <cell r="T10349" t="str">
            <v>V583431322</v>
          </cell>
          <cell r="U10349">
            <v>0</v>
          </cell>
          <cell r="V10349">
            <v>2.8</v>
          </cell>
          <cell r="W10349">
            <v>2.8</v>
          </cell>
        </row>
        <row r="10350">
          <cell r="I10350" t="str">
            <v>温塘镇星火村香山茶油基地产业路</v>
          </cell>
          <cell r="J10350" t="str">
            <v>1312F4313220008</v>
          </cell>
          <cell r="K10350" t="str">
            <v>资源产业路</v>
          </cell>
          <cell r="L10350" t="str">
            <v>一类地区</v>
          </cell>
          <cell r="M10350" t="str">
            <v>国家贫困县</v>
          </cell>
          <cell r="N10350" t="str">
            <v>升级改造（提质改造）</v>
          </cell>
          <cell r="O10350" t="str">
            <v>温塘镇星火村香山茶油基地</v>
          </cell>
          <cell r="R10350" t="str">
            <v>3.5</v>
          </cell>
          <cell r="S10350" t="str">
            <v>6</v>
          </cell>
          <cell r="T10350" t="str">
            <v>CD78431322</v>
          </cell>
          <cell r="U10350">
            <v>0</v>
          </cell>
          <cell r="V10350">
            <v>0.92600000000000005</v>
          </cell>
          <cell r="W10350">
            <v>0.92600000000000005</v>
          </cell>
        </row>
        <row r="10351">
          <cell r="I10351" t="str">
            <v>温塘镇永溪村桃树坳油茶林基地产业路</v>
          </cell>
          <cell r="J10351" t="str">
            <v>1312F4313220006</v>
          </cell>
          <cell r="K10351" t="str">
            <v>资源产业路</v>
          </cell>
          <cell r="L10351" t="str">
            <v>一类地区</v>
          </cell>
          <cell r="M10351" t="str">
            <v>国家贫困县</v>
          </cell>
          <cell r="N10351" t="str">
            <v>新建</v>
          </cell>
          <cell r="O10351" t="str">
            <v>温塘镇永溪村桃树坳油茶林基地</v>
          </cell>
          <cell r="R10351" t="str">
            <v>0</v>
          </cell>
          <cell r="S10351" t="str">
            <v>6</v>
          </cell>
          <cell r="T10351" t="str">
            <v>VZA9431322</v>
          </cell>
          <cell r="U10351">
            <v>0</v>
          </cell>
          <cell r="V10351">
            <v>1.47</v>
          </cell>
          <cell r="W10351">
            <v>1.47</v>
          </cell>
        </row>
        <row r="10352">
          <cell r="I10352" t="str">
            <v>温塘镇晏家村油茶基地产业路</v>
          </cell>
          <cell r="J10352" t="str">
            <v>1312F4313220021</v>
          </cell>
          <cell r="K10352" t="str">
            <v>资源产业路</v>
          </cell>
          <cell r="L10352" t="str">
            <v>一类地区</v>
          </cell>
          <cell r="M10352" t="str">
            <v>国家贫困县</v>
          </cell>
          <cell r="N10352" t="str">
            <v>新建</v>
          </cell>
          <cell r="O10352" t="str">
            <v>温塘镇晏家村油茶基地产业园</v>
          </cell>
          <cell r="R10352" t="str">
            <v>0</v>
          </cell>
          <cell r="S10352" t="str">
            <v>6(4.5)</v>
          </cell>
          <cell r="T10352" t="str">
            <v>V72P431322</v>
          </cell>
          <cell r="U10352">
            <v>0</v>
          </cell>
          <cell r="V10352">
            <v>0.73</v>
          </cell>
          <cell r="W10352">
            <v>0.73</v>
          </cell>
        </row>
        <row r="10353">
          <cell r="I10353" t="str">
            <v>西河镇河西村牲猪养殖场建设项目产业路</v>
          </cell>
          <cell r="J10353" t="str">
            <v>1312F4313220096</v>
          </cell>
          <cell r="K10353" t="str">
            <v>资源产业路</v>
          </cell>
          <cell r="L10353" t="str">
            <v>一类地区</v>
          </cell>
          <cell r="M10353" t="str">
            <v>国家贫困县</v>
          </cell>
          <cell r="N10353" t="str">
            <v>新建</v>
          </cell>
          <cell r="O10353" t="str">
            <v>西河镇河西村牲猪养殖场建设项目</v>
          </cell>
          <cell r="R10353" t="str">
            <v>0</v>
          </cell>
          <cell r="S10353" t="str">
            <v>6</v>
          </cell>
          <cell r="T10353" t="str">
            <v>VT38431322</v>
          </cell>
          <cell r="U10353">
            <v>0</v>
          </cell>
          <cell r="V10353">
            <v>1.56</v>
          </cell>
          <cell r="W10353">
            <v>1.56</v>
          </cell>
        </row>
        <row r="10354">
          <cell r="I10354" t="str">
            <v>西河镇青石村友斌养猪产业路</v>
          </cell>
          <cell r="J10354" t="str">
            <v>1312F4313220239</v>
          </cell>
          <cell r="K10354" t="str">
            <v>资源产业路</v>
          </cell>
          <cell r="L10354" t="str">
            <v>一类地区</v>
          </cell>
          <cell r="M10354" t="str">
            <v>国家贫困县</v>
          </cell>
          <cell r="N10354" t="str">
            <v>新建</v>
          </cell>
          <cell r="O10354" t="str">
            <v>西河镇青石村友斌养猪产业园</v>
          </cell>
          <cell r="R10354" t="str">
            <v>0</v>
          </cell>
          <cell r="S10354" t="str">
            <v>6(5)</v>
          </cell>
          <cell r="T10354" t="str">
            <v>VU23431322</v>
          </cell>
          <cell r="U10354">
            <v>0</v>
          </cell>
          <cell r="V10354">
            <v>1.7</v>
          </cell>
          <cell r="W10354">
            <v>1.7</v>
          </cell>
        </row>
        <row r="10355">
          <cell r="I10355" t="str">
            <v>西河镇双龙村双龙油茶林基地产业路</v>
          </cell>
          <cell r="J10355" t="str">
            <v>1312F4313220016</v>
          </cell>
          <cell r="K10355" t="str">
            <v>资源产业路</v>
          </cell>
          <cell r="L10355" t="str">
            <v>一类地区</v>
          </cell>
          <cell r="M10355" t="str">
            <v>国家贫困县</v>
          </cell>
          <cell r="N10355" t="str">
            <v>升级改造（提质改造）</v>
          </cell>
          <cell r="O10355" t="str">
            <v>西河镇双龙村双龙油茶林基地</v>
          </cell>
          <cell r="R10355" t="str">
            <v>3.5</v>
          </cell>
          <cell r="S10355" t="str">
            <v>6</v>
          </cell>
          <cell r="T10355" t="str">
            <v>C198431322</v>
          </cell>
          <cell r="U10355">
            <v>0.80100000000000005</v>
          </cell>
          <cell r="V10355">
            <v>1.8109999999999999</v>
          </cell>
          <cell r="W10355">
            <v>1.01</v>
          </cell>
        </row>
        <row r="10356">
          <cell r="I10356" t="str">
            <v>新化辉妹子蒿草种植专业合作社蒿草产业园路</v>
          </cell>
          <cell r="J10356" t="str">
            <v>1312F4313220101</v>
          </cell>
          <cell r="K10356" t="str">
            <v>资源产业路</v>
          </cell>
          <cell r="L10356" t="str">
            <v>一类地区</v>
          </cell>
          <cell r="M10356" t="str">
            <v>国家贫困县</v>
          </cell>
          <cell r="N10356" t="str">
            <v>升级改造（提质改造）</v>
          </cell>
          <cell r="O10356" t="str">
            <v>新化辉妹子蒿草种植专业合作社蒿草产业园</v>
          </cell>
          <cell r="R10356" t="str">
            <v>3.5</v>
          </cell>
          <cell r="S10356" t="str">
            <v>6</v>
          </cell>
          <cell r="T10356" t="str">
            <v>CG66431322</v>
          </cell>
          <cell r="U10356">
            <v>0</v>
          </cell>
          <cell r="V10356">
            <v>0.48499999999999999</v>
          </cell>
          <cell r="W10356">
            <v>0.48499999999999999</v>
          </cell>
        </row>
        <row r="10357">
          <cell r="I10357" t="str">
            <v>新化金凤峡旅游度假产业路</v>
          </cell>
          <cell r="J10357" t="str">
            <v>1312F4313220229</v>
          </cell>
          <cell r="K10357" t="str">
            <v>资源产业路</v>
          </cell>
          <cell r="L10357" t="str">
            <v>一类地区</v>
          </cell>
          <cell r="M10357" t="str">
            <v>国家贫困县</v>
          </cell>
          <cell r="N10357" t="str">
            <v>新建</v>
          </cell>
          <cell r="O10357" t="str">
            <v>新化金凤峡旅游度假产业园</v>
          </cell>
          <cell r="R10357" t="str">
            <v>0</v>
          </cell>
          <cell r="S10357" t="str">
            <v>6(5)</v>
          </cell>
          <cell r="T10357" t="str">
            <v>V1C6431322</v>
          </cell>
          <cell r="U10357">
            <v>0</v>
          </cell>
          <cell r="V10357">
            <v>8</v>
          </cell>
          <cell r="W10357">
            <v>8</v>
          </cell>
        </row>
        <row r="10358">
          <cell r="I10358" t="str">
            <v>新化县曹家镇旺盛养猪产业园路</v>
          </cell>
          <cell r="J10358" t="str">
            <v>1312F4313220055</v>
          </cell>
          <cell r="K10358" t="str">
            <v>资源产业路</v>
          </cell>
          <cell r="L10358" t="str">
            <v>一类地区</v>
          </cell>
          <cell r="M10358" t="str">
            <v>国家贫困县</v>
          </cell>
          <cell r="N10358" t="str">
            <v>新建</v>
          </cell>
          <cell r="O10358" t="str">
            <v>新化县曹家镇旺盛养猪产业园</v>
          </cell>
          <cell r="R10358" t="str">
            <v>0</v>
          </cell>
          <cell r="S10358" t="str">
            <v>6</v>
          </cell>
          <cell r="T10358" t="str">
            <v>V7N3431322</v>
          </cell>
          <cell r="U10358">
            <v>0</v>
          </cell>
          <cell r="V10358">
            <v>1.1499999999999999</v>
          </cell>
          <cell r="W10358">
            <v>1.1499999999999999</v>
          </cell>
        </row>
        <row r="10359">
          <cell r="I10359" t="str">
            <v>新化县曹家镇中先养猪产业园路</v>
          </cell>
          <cell r="J10359" t="str">
            <v>1312F4313220058</v>
          </cell>
          <cell r="K10359" t="str">
            <v>资源产业路</v>
          </cell>
          <cell r="L10359" t="str">
            <v>一类地区</v>
          </cell>
          <cell r="M10359" t="str">
            <v>国家贫困县</v>
          </cell>
          <cell r="N10359" t="str">
            <v>新建</v>
          </cell>
          <cell r="O10359" t="str">
            <v>新化县曹家镇中先养猪产业园</v>
          </cell>
          <cell r="R10359" t="str">
            <v>0</v>
          </cell>
          <cell r="S10359" t="str">
            <v>6</v>
          </cell>
          <cell r="T10359" t="str">
            <v>ZV88431322</v>
          </cell>
          <cell r="U10359">
            <v>0</v>
          </cell>
          <cell r="V10359">
            <v>0.57999999999999996</v>
          </cell>
          <cell r="W10359">
            <v>0.57999999999999996</v>
          </cell>
        </row>
        <row r="10360">
          <cell r="I10360" t="str">
            <v>新化县长岭猕猴桃种植专业合作社湘源中优栗产业园路</v>
          </cell>
          <cell r="J10360" t="str">
            <v>1312F4313220070</v>
          </cell>
          <cell r="K10360" t="str">
            <v>资源产业路</v>
          </cell>
          <cell r="L10360" t="str">
            <v>一类地区</v>
          </cell>
          <cell r="M10360" t="str">
            <v>国家贫困县</v>
          </cell>
          <cell r="N10360" t="str">
            <v>新建</v>
          </cell>
          <cell r="O10360" t="str">
            <v>新化县长岭猕猴桃种植专业合作社湘源中优栗产业园</v>
          </cell>
          <cell r="R10360" t="str">
            <v>0</v>
          </cell>
          <cell r="S10360" t="str">
            <v>6(4.5)</v>
          </cell>
          <cell r="T10360" t="str">
            <v>V5Z8431322</v>
          </cell>
          <cell r="U10360">
            <v>0</v>
          </cell>
          <cell r="V10360">
            <v>0.35</v>
          </cell>
          <cell r="W10360">
            <v>0.35</v>
          </cell>
        </row>
        <row r="10361">
          <cell r="I10361" t="str">
            <v>新化县车田江养牛专业合作社产业路</v>
          </cell>
          <cell r="J10361" t="str">
            <v>1312F4313220207</v>
          </cell>
          <cell r="K10361" t="str">
            <v>资源产业路</v>
          </cell>
          <cell r="L10361" t="str">
            <v>一类地区</v>
          </cell>
          <cell r="M10361" t="str">
            <v>国家贫困县</v>
          </cell>
          <cell r="N10361" t="str">
            <v>新建</v>
          </cell>
          <cell r="O10361" t="str">
            <v>新化县车田江养牛专业合作社产业园</v>
          </cell>
          <cell r="R10361" t="str">
            <v>0</v>
          </cell>
          <cell r="S10361" t="str">
            <v>6(5)</v>
          </cell>
          <cell r="T10361" t="str">
            <v>V147431322</v>
          </cell>
          <cell r="U10361">
            <v>0</v>
          </cell>
          <cell r="V10361">
            <v>1.6</v>
          </cell>
          <cell r="W10361">
            <v>1.6</v>
          </cell>
        </row>
        <row r="10362">
          <cell r="I10362" t="str">
            <v>新化县楚怡生态农业发展有限公司产业路</v>
          </cell>
          <cell r="J10362" t="str">
            <v>1312F4313220018</v>
          </cell>
          <cell r="K10362" t="str">
            <v>资源产业路</v>
          </cell>
          <cell r="L10362" t="str">
            <v>一类地区</v>
          </cell>
          <cell r="M10362" t="str">
            <v>国家贫困县</v>
          </cell>
          <cell r="N10362" t="str">
            <v>升级改造（提质改造）</v>
          </cell>
          <cell r="O10362" t="str">
            <v>新化县楚怡生态农业发展有限公司</v>
          </cell>
          <cell r="R10362" t="str">
            <v>3.5</v>
          </cell>
          <cell r="S10362" t="str">
            <v>6</v>
          </cell>
          <cell r="T10362" t="str">
            <v>C119431322</v>
          </cell>
          <cell r="U10362">
            <v>0</v>
          </cell>
          <cell r="V10362">
            <v>1.7170000000000001</v>
          </cell>
          <cell r="W10362">
            <v>1.7170000000000001</v>
          </cell>
        </row>
        <row r="10363">
          <cell r="I10363" t="str">
            <v>新化县川坳白茶种植专业合作社茶叶产业园路</v>
          </cell>
          <cell r="J10363" t="str">
            <v>1312F4313220102</v>
          </cell>
          <cell r="K10363" t="str">
            <v>资源产业路</v>
          </cell>
          <cell r="L10363" t="str">
            <v>一类地区</v>
          </cell>
          <cell r="M10363" t="str">
            <v>国家贫困县</v>
          </cell>
          <cell r="N10363" t="str">
            <v>升级改造（提质改造）</v>
          </cell>
          <cell r="O10363" t="str">
            <v>新化县川坳白茶种植专业合作社茶叶产业园</v>
          </cell>
          <cell r="R10363" t="str">
            <v>3.5</v>
          </cell>
          <cell r="S10363" t="str">
            <v>6</v>
          </cell>
          <cell r="T10363" t="str">
            <v>C84I431322</v>
          </cell>
          <cell r="U10363">
            <v>0</v>
          </cell>
          <cell r="V10363">
            <v>4.5999999999999996</v>
          </cell>
          <cell r="W10363">
            <v>4.5999999999999996</v>
          </cell>
        </row>
        <row r="10364">
          <cell r="I10364" t="str">
            <v>新化县春园养猪专业合作社养猪产业园路</v>
          </cell>
          <cell r="J10364" t="str">
            <v>1312F4313220054</v>
          </cell>
          <cell r="K10364" t="str">
            <v>资源产业路</v>
          </cell>
          <cell r="L10364" t="str">
            <v>一类地区</v>
          </cell>
          <cell r="M10364" t="str">
            <v>国家贫困县</v>
          </cell>
          <cell r="N10364" t="str">
            <v>升级改造（提质改造）</v>
          </cell>
          <cell r="O10364" t="str">
            <v>新化县春园养猪专业合作社养猪产业园</v>
          </cell>
          <cell r="R10364" t="str">
            <v>3.5</v>
          </cell>
          <cell r="S10364" t="str">
            <v>6</v>
          </cell>
          <cell r="T10364" t="str">
            <v>c898431322</v>
          </cell>
          <cell r="U10364">
            <v>0</v>
          </cell>
          <cell r="V10364">
            <v>0.86</v>
          </cell>
          <cell r="W10364">
            <v>0.86</v>
          </cell>
        </row>
        <row r="10365">
          <cell r="I10365" t="str">
            <v>新化县慈姑岭生态家庭农场经果林产业园路</v>
          </cell>
          <cell r="J10365" t="str">
            <v>1312F4313220090</v>
          </cell>
          <cell r="K10365" t="str">
            <v>资源产业路</v>
          </cell>
          <cell r="L10365" t="str">
            <v>一类地区</v>
          </cell>
          <cell r="M10365" t="str">
            <v>国家贫困县</v>
          </cell>
          <cell r="N10365" t="str">
            <v>新建</v>
          </cell>
          <cell r="O10365" t="str">
            <v>新化县慈姑岭生态家庭农场经果林产业园</v>
          </cell>
          <cell r="R10365" t="str">
            <v>0</v>
          </cell>
          <cell r="S10365" t="str">
            <v>6(4.5)</v>
          </cell>
          <cell r="T10365" t="str">
            <v>VZA2431322</v>
          </cell>
          <cell r="U10365">
            <v>0</v>
          </cell>
          <cell r="V10365">
            <v>0.7</v>
          </cell>
          <cell r="W10365">
            <v>0.7</v>
          </cell>
        </row>
        <row r="10366">
          <cell r="I10366" t="str">
            <v>新化县大田养猪专业合作社养猪产业园路</v>
          </cell>
          <cell r="J10366" t="str">
            <v>1312F4313220039</v>
          </cell>
          <cell r="K10366" t="str">
            <v>资源产业路</v>
          </cell>
          <cell r="L10366" t="str">
            <v>一类地区</v>
          </cell>
          <cell r="M10366" t="str">
            <v>国家贫困县</v>
          </cell>
          <cell r="N10366" t="str">
            <v>升级改造（提质改造）</v>
          </cell>
          <cell r="O10366" t="str">
            <v>新化县大田养猪专业合作社养猪产业园</v>
          </cell>
          <cell r="R10366" t="str">
            <v>3.5</v>
          </cell>
          <cell r="S10366" t="str">
            <v>6</v>
          </cell>
          <cell r="T10366" t="str">
            <v>CYAL431322</v>
          </cell>
          <cell r="U10366">
            <v>0</v>
          </cell>
          <cell r="V10366">
            <v>1.151</v>
          </cell>
          <cell r="W10366">
            <v>1.151</v>
          </cell>
        </row>
        <row r="10367">
          <cell r="I10367" t="str">
            <v>新化县东溪山里种养专业合作社黄精种植产业园路</v>
          </cell>
          <cell r="J10367" t="str">
            <v>1312F4313220118</v>
          </cell>
          <cell r="K10367" t="str">
            <v>资源产业路</v>
          </cell>
          <cell r="L10367" t="str">
            <v>一类地区</v>
          </cell>
          <cell r="M10367" t="str">
            <v>国家贫困县</v>
          </cell>
          <cell r="N10367" t="str">
            <v>升级改造（提质改造）</v>
          </cell>
          <cell r="O10367" t="str">
            <v>新化县东溪山里种养专业合作社黄精种植产业园</v>
          </cell>
          <cell r="R10367" t="str">
            <v>3.5</v>
          </cell>
          <cell r="S10367" t="str">
            <v>6</v>
          </cell>
          <cell r="T10367" t="str">
            <v>Y133431322</v>
          </cell>
          <cell r="U10367">
            <v>0</v>
          </cell>
          <cell r="V10367">
            <v>2.4740000000000002</v>
          </cell>
          <cell r="W10367">
            <v>2.4740000000000002</v>
          </cell>
        </row>
        <row r="10368">
          <cell r="I10368" t="str">
            <v>新化县峰福种养专业合作社中药材产业园路</v>
          </cell>
          <cell r="J10368" t="str">
            <v>1312F4313220052</v>
          </cell>
          <cell r="K10368" t="str">
            <v>资源产业路</v>
          </cell>
          <cell r="L10368" t="str">
            <v>一类地区</v>
          </cell>
          <cell r="M10368" t="str">
            <v>国家贫困县</v>
          </cell>
          <cell r="N10368" t="str">
            <v>新建</v>
          </cell>
          <cell r="O10368" t="str">
            <v>新化县峰福种养专业合作社中药材产业园</v>
          </cell>
          <cell r="R10368" t="str">
            <v>0</v>
          </cell>
          <cell r="S10368" t="str">
            <v>6</v>
          </cell>
          <cell r="T10368" t="str">
            <v>VZY8431322</v>
          </cell>
          <cell r="U10368">
            <v>0</v>
          </cell>
          <cell r="V10368">
            <v>6.2</v>
          </cell>
          <cell r="W10368">
            <v>6.2</v>
          </cell>
        </row>
        <row r="10369">
          <cell r="I10369" t="str">
            <v>新化县奉家镇长茅界农场车厘子产业园路</v>
          </cell>
          <cell r="J10369" t="str">
            <v>1312F4313220044</v>
          </cell>
          <cell r="K10369" t="str">
            <v>资源产业路</v>
          </cell>
          <cell r="L10369" t="str">
            <v>一类地区</v>
          </cell>
          <cell r="M10369" t="str">
            <v>国家贫困县</v>
          </cell>
          <cell r="N10369" t="str">
            <v>新建</v>
          </cell>
          <cell r="O10369" t="str">
            <v>新化县奉家镇长茅界农场车厘子产业园</v>
          </cell>
          <cell r="R10369" t="str">
            <v>0</v>
          </cell>
          <cell r="S10369" t="str">
            <v>6</v>
          </cell>
          <cell r="T10369" t="str">
            <v>VK16431322</v>
          </cell>
          <cell r="U10369">
            <v>0</v>
          </cell>
          <cell r="V10369">
            <v>11.21</v>
          </cell>
          <cell r="W10369">
            <v>11.21</v>
          </cell>
        </row>
        <row r="10370">
          <cell r="I10370" t="str">
            <v>新化县奉家镇横南中药材种植专业合作社中药材产业园路</v>
          </cell>
          <cell r="J10370" t="str">
            <v>1312F4313220035</v>
          </cell>
          <cell r="K10370" t="str">
            <v>资源产业路</v>
          </cell>
          <cell r="L10370" t="str">
            <v>一类地区</v>
          </cell>
          <cell r="M10370" t="str">
            <v>国家贫困县</v>
          </cell>
          <cell r="N10370" t="str">
            <v>路面改善</v>
          </cell>
          <cell r="O10370" t="str">
            <v>新化县奉家镇横南中药材种植专业合作社中药材产业园</v>
          </cell>
          <cell r="R10370" t="str">
            <v>3.5</v>
          </cell>
          <cell r="S10370" t="str">
            <v>6(5)</v>
          </cell>
          <cell r="T10370" t="str">
            <v>C753431322</v>
          </cell>
          <cell r="U10370">
            <v>0</v>
          </cell>
          <cell r="V10370">
            <v>1.2</v>
          </cell>
          <cell r="W10370">
            <v>1.2</v>
          </cell>
        </row>
        <row r="10371">
          <cell r="I10371" t="str">
            <v>新化县鼓城岭水果种植专业合作社经果林产业园路</v>
          </cell>
          <cell r="J10371" t="str">
            <v>1312F4313220105</v>
          </cell>
          <cell r="K10371" t="str">
            <v>资源产业路</v>
          </cell>
          <cell r="L10371" t="str">
            <v>一类地区</v>
          </cell>
          <cell r="M10371" t="str">
            <v>国家贫困县</v>
          </cell>
          <cell r="N10371" t="str">
            <v>升级改造（提质改造）</v>
          </cell>
          <cell r="O10371" t="str">
            <v>新化县鼓城岭水果种植专业合作社</v>
          </cell>
          <cell r="R10371" t="str">
            <v>3.5</v>
          </cell>
          <cell r="S10371" t="str">
            <v>6</v>
          </cell>
          <cell r="T10371" t="str">
            <v>C12D431322</v>
          </cell>
          <cell r="U10371">
            <v>0</v>
          </cell>
          <cell r="V10371">
            <v>1.9019999999999999</v>
          </cell>
          <cell r="W10371">
            <v>1.9019999999999999</v>
          </cell>
        </row>
        <row r="10372">
          <cell r="I10372" t="str">
            <v>新化县瓜卢山茶叶种植专业合作社茶叶茶叶园路</v>
          </cell>
          <cell r="J10372" t="str">
            <v>1312F4313220025</v>
          </cell>
          <cell r="K10372" t="str">
            <v>资源产业路</v>
          </cell>
          <cell r="L10372" t="str">
            <v>一类地区</v>
          </cell>
          <cell r="M10372" t="str">
            <v>国家贫困县</v>
          </cell>
          <cell r="N10372" t="str">
            <v>新建</v>
          </cell>
          <cell r="O10372" t="str">
            <v>新化县瓜卢山茶叶种植专业合作社茶叶园</v>
          </cell>
          <cell r="R10372" t="str">
            <v>0</v>
          </cell>
          <cell r="S10372" t="str">
            <v>6(4.5)</v>
          </cell>
          <cell r="T10372" t="str">
            <v>VH39431322</v>
          </cell>
          <cell r="U10372">
            <v>0</v>
          </cell>
          <cell r="V10372">
            <v>1.36</v>
          </cell>
          <cell r="W10372">
            <v>1.36</v>
          </cell>
        </row>
        <row r="10373">
          <cell r="I10373" t="str">
            <v>新化县官渡中药材种植专业合作社中药材产业园路</v>
          </cell>
          <cell r="J10373" t="str">
            <v>1312F4313220089</v>
          </cell>
          <cell r="K10373" t="str">
            <v>资源产业路</v>
          </cell>
          <cell r="L10373" t="str">
            <v>一类地区</v>
          </cell>
          <cell r="M10373" t="str">
            <v>国家贫困县</v>
          </cell>
          <cell r="N10373" t="str">
            <v>升级改造（提质改造）</v>
          </cell>
          <cell r="O10373" t="str">
            <v>新化县官渡中药材种植专业合作社中药材产业园</v>
          </cell>
          <cell r="R10373" t="str">
            <v>3.5</v>
          </cell>
          <cell r="S10373" t="str">
            <v>6</v>
          </cell>
          <cell r="T10373" t="str">
            <v>CC71431322</v>
          </cell>
          <cell r="U10373">
            <v>0</v>
          </cell>
          <cell r="V10373">
            <v>0.749</v>
          </cell>
          <cell r="W10373">
            <v>0.749</v>
          </cell>
        </row>
        <row r="10374">
          <cell r="I10374" t="str">
            <v>新化县光明养牛专业合作社养牛产业园路</v>
          </cell>
          <cell r="J10374" t="str">
            <v>1312F4313220073</v>
          </cell>
          <cell r="K10374" t="str">
            <v>资源产业路</v>
          </cell>
          <cell r="L10374" t="str">
            <v>一类地区</v>
          </cell>
          <cell r="M10374" t="str">
            <v>国家贫困县</v>
          </cell>
          <cell r="N10374" t="str">
            <v>升级改造（提质改造）</v>
          </cell>
          <cell r="O10374" t="str">
            <v>新化县光明养牛专业合作社养牛产业园</v>
          </cell>
          <cell r="R10374" t="str">
            <v>3.5</v>
          </cell>
          <cell r="S10374" t="str">
            <v>6</v>
          </cell>
          <cell r="T10374" t="str">
            <v>CX81431322</v>
          </cell>
          <cell r="U10374">
            <v>0</v>
          </cell>
          <cell r="V10374">
            <v>1.8640000000000001</v>
          </cell>
          <cell r="W10374">
            <v>1.8640000000000001</v>
          </cell>
        </row>
        <row r="10375">
          <cell r="I10375" t="str">
            <v>新化县光明油茶种植专业合作社产业路</v>
          </cell>
          <cell r="J10375" t="str">
            <v>1312F4313220210</v>
          </cell>
          <cell r="K10375" t="str">
            <v>资源产业路</v>
          </cell>
          <cell r="L10375" t="str">
            <v>一类地区</v>
          </cell>
          <cell r="M10375" t="str">
            <v>国家贫困县</v>
          </cell>
          <cell r="N10375" t="str">
            <v>新建</v>
          </cell>
          <cell r="O10375" t="str">
            <v>新化县光明油茶种植专业合作社产业园</v>
          </cell>
          <cell r="R10375" t="str">
            <v>0</v>
          </cell>
          <cell r="S10375" t="str">
            <v>6(5)</v>
          </cell>
          <cell r="T10375" t="str">
            <v>V6C6431322</v>
          </cell>
          <cell r="U10375">
            <v>0</v>
          </cell>
          <cell r="V10375">
            <v>6.9</v>
          </cell>
          <cell r="W10375">
            <v>6.9</v>
          </cell>
        </row>
        <row r="10376">
          <cell r="I10376" t="str">
            <v>新化县横溪猕猴桃、中药材专业合作社产业园路</v>
          </cell>
          <cell r="J10376" t="str">
            <v>1312F4313220215</v>
          </cell>
          <cell r="K10376" t="str">
            <v>资源产业路</v>
          </cell>
          <cell r="L10376" t="str">
            <v>一类地区</v>
          </cell>
          <cell r="M10376" t="str">
            <v>国家贫困县</v>
          </cell>
          <cell r="N10376" t="str">
            <v>新建</v>
          </cell>
          <cell r="O10376" t="str">
            <v>新化县横溪猕猴桃、中药材专业合作社产业园</v>
          </cell>
          <cell r="R10376" t="str">
            <v>0</v>
          </cell>
          <cell r="S10376" t="str">
            <v>6(5)</v>
          </cell>
          <cell r="T10376" t="str">
            <v>ZV68431322</v>
          </cell>
          <cell r="U10376">
            <v>0</v>
          </cell>
          <cell r="V10376">
            <v>4.5</v>
          </cell>
          <cell r="W10376">
            <v>4.5</v>
          </cell>
        </row>
        <row r="10377">
          <cell r="I10377" t="str">
            <v>新化县恒升种养合作社产业路</v>
          </cell>
          <cell r="J10377" t="str">
            <v>1312F4313220209</v>
          </cell>
          <cell r="K10377" t="str">
            <v>资源产业路</v>
          </cell>
          <cell r="L10377" t="str">
            <v>一类地区</v>
          </cell>
          <cell r="M10377" t="str">
            <v>国家贫困县</v>
          </cell>
          <cell r="N10377" t="str">
            <v>新建</v>
          </cell>
          <cell r="O10377" t="str">
            <v>新化县恒升种养合作社产业园</v>
          </cell>
          <cell r="R10377" t="str">
            <v>0</v>
          </cell>
          <cell r="S10377" t="str">
            <v>6(5)</v>
          </cell>
          <cell r="T10377" t="str">
            <v>VGG8431322</v>
          </cell>
          <cell r="U10377">
            <v>0</v>
          </cell>
          <cell r="V10377">
            <v>1.86</v>
          </cell>
          <cell r="W10377">
            <v>1.86</v>
          </cell>
        </row>
        <row r="10378">
          <cell r="I10378" t="str">
            <v>新化县鸿发农业发展有限公司基地产业路</v>
          </cell>
          <cell r="J10378" t="str">
            <v>1312F4313220169</v>
          </cell>
          <cell r="K10378" t="str">
            <v>资源产业路</v>
          </cell>
          <cell r="L10378" t="str">
            <v>一类地区</v>
          </cell>
          <cell r="M10378" t="str">
            <v>国家贫困县</v>
          </cell>
          <cell r="N10378" t="str">
            <v>新建</v>
          </cell>
          <cell r="O10378" t="str">
            <v>新化县鸿发农业发展有限公司基地</v>
          </cell>
          <cell r="R10378" t="str">
            <v>0</v>
          </cell>
          <cell r="S10378" t="str">
            <v>6</v>
          </cell>
          <cell r="T10378" t="str">
            <v>VZY9431322</v>
          </cell>
          <cell r="U10378">
            <v>0</v>
          </cell>
          <cell r="V10378">
            <v>1.54</v>
          </cell>
          <cell r="W10378">
            <v>1.54</v>
          </cell>
        </row>
        <row r="10379">
          <cell r="I10379" t="str">
            <v>新化县鸿华生态农场产业路</v>
          </cell>
          <cell r="J10379" t="str">
            <v>1312F4313220165</v>
          </cell>
          <cell r="K10379" t="str">
            <v>资源产业路</v>
          </cell>
          <cell r="L10379" t="str">
            <v>一类地区</v>
          </cell>
          <cell r="M10379" t="str">
            <v>国家贫困县</v>
          </cell>
          <cell r="N10379" t="str">
            <v>升级改造（提质改造）</v>
          </cell>
          <cell r="O10379" t="str">
            <v>新化县鸿华生态农场</v>
          </cell>
          <cell r="R10379" t="str">
            <v>4.5</v>
          </cell>
          <cell r="S10379" t="str">
            <v>6</v>
          </cell>
          <cell r="T10379" t="str">
            <v>Y695431322</v>
          </cell>
          <cell r="U10379">
            <v>0</v>
          </cell>
          <cell r="V10379">
            <v>2.1030000000000002</v>
          </cell>
          <cell r="W10379">
            <v>2.1030000000000002</v>
          </cell>
        </row>
        <row r="10380">
          <cell r="I10380" t="str">
            <v>新化县鸿图中药材种植专业合作社中药材产业园路</v>
          </cell>
          <cell r="J10380" t="str">
            <v>1312F4313220093</v>
          </cell>
          <cell r="K10380" t="str">
            <v>资源产业路</v>
          </cell>
          <cell r="L10380" t="str">
            <v>一类地区</v>
          </cell>
          <cell r="M10380" t="str">
            <v>国家贫困县</v>
          </cell>
          <cell r="N10380" t="str">
            <v>升级改造（提质改造）</v>
          </cell>
          <cell r="O10380" t="str">
            <v>新化县鸿图中药材种植专业合作社中药材产业园</v>
          </cell>
          <cell r="R10380" t="str">
            <v>3.5</v>
          </cell>
          <cell r="S10380" t="str">
            <v>6</v>
          </cell>
          <cell r="T10380" t="str">
            <v>C40F431322</v>
          </cell>
          <cell r="U10380">
            <v>0</v>
          </cell>
          <cell r="V10380">
            <v>1.5029999999999999</v>
          </cell>
          <cell r="W10380">
            <v>1.5029999999999999</v>
          </cell>
        </row>
        <row r="10381">
          <cell r="I10381" t="str">
            <v>新化县黄冲里种养专业合作社产业路</v>
          </cell>
          <cell r="J10381" t="str">
            <v>1312F4313220163</v>
          </cell>
          <cell r="K10381" t="str">
            <v>资源产业路</v>
          </cell>
          <cell r="L10381" t="str">
            <v>一类地区</v>
          </cell>
          <cell r="M10381" t="str">
            <v>国家贫困县</v>
          </cell>
          <cell r="N10381" t="str">
            <v>新建</v>
          </cell>
          <cell r="O10381" t="str">
            <v>新化县黄冲里种养专业合作社产业园</v>
          </cell>
          <cell r="R10381" t="str">
            <v>0</v>
          </cell>
          <cell r="S10381" t="str">
            <v>6(4.5)</v>
          </cell>
          <cell r="T10381" t="str">
            <v>VWAY431322</v>
          </cell>
          <cell r="U10381">
            <v>0</v>
          </cell>
          <cell r="V10381">
            <v>0.66</v>
          </cell>
          <cell r="W10381">
            <v>0.66</v>
          </cell>
        </row>
        <row r="10382">
          <cell r="I10382" t="str">
            <v>新化县吉龙山农业开发有限公司地肤子、稻田养鱼产业园路</v>
          </cell>
          <cell r="J10382" t="str">
            <v>1312F4313220056</v>
          </cell>
          <cell r="K10382" t="str">
            <v>资源产业路</v>
          </cell>
          <cell r="L10382" t="str">
            <v>一类地区</v>
          </cell>
          <cell r="M10382" t="str">
            <v>国家贫困县</v>
          </cell>
          <cell r="N10382" t="str">
            <v>升级改造（提质改造）</v>
          </cell>
          <cell r="O10382" t="str">
            <v>新化县吉龙山农业开发有限公司地肤子、稻田养鱼产业园</v>
          </cell>
          <cell r="R10382" t="str">
            <v>3.5</v>
          </cell>
          <cell r="S10382" t="str">
            <v>6</v>
          </cell>
          <cell r="T10382" t="str">
            <v>Y140431322</v>
          </cell>
          <cell r="U10382">
            <v>0</v>
          </cell>
          <cell r="V10382">
            <v>0.96499999999999997</v>
          </cell>
          <cell r="W10382">
            <v>0.96499999999999997</v>
          </cell>
        </row>
        <row r="10383">
          <cell r="I10383" t="str">
            <v>新化县吉祥杨梅种植专业合作社杨梅产业园路</v>
          </cell>
          <cell r="J10383" t="str">
            <v>1312F4313220164</v>
          </cell>
          <cell r="K10383" t="str">
            <v>资源产业路</v>
          </cell>
          <cell r="L10383" t="str">
            <v>一类地区</v>
          </cell>
          <cell r="M10383" t="str">
            <v>国家贫困县</v>
          </cell>
          <cell r="N10383" t="str">
            <v>升级改造（提质改造）</v>
          </cell>
          <cell r="O10383" t="str">
            <v>新化县吉祥杨梅种植专业合作社杨梅产业园</v>
          </cell>
          <cell r="R10383" t="str">
            <v>3.5</v>
          </cell>
          <cell r="S10383" t="str">
            <v>6</v>
          </cell>
          <cell r="T10383" t="str">
            <v>CP11431322</v>
          </cell>
          <cell r="U10383">
            <v>0</v>
          </cell>
          <cell r="V10383">
            <v>1.226</v>
          </cell>
          <cell r="W10383">
            <v>1.226</v>
          </cell>
        </row>
        <row r="10384">
          <cell r="I10384" t="str">
            <v>新化县佳信养殖场养猪产业路</v>
          </cell>
          <cell r="J10384" t="str">
            <v>1312F4313220059</v>
          </cell>
          <cell r="K10384" t="str">
            <v>资源产业路</v>
          </cell>
          <cell r="L10384" t="str">
            <v>一类地区</v>
          </cell>
          <cell r="M10384" t="str">
            <v>国家贫困县</v>
          </cell>
          <cell r="N10384" t="str">
            <v>新建</v>
          </cell>
          <cell r="O10384" t="str">
            <v>新化县佳信养殖场养猪产业园</v>
          </cell>
          <cell r="R10384" t="str">
            <v>3.5</v>
          </cell>
          <cell r="S10384" t="str">
            <v>6</v>
          </cell>
          <cell r="T10384" t="str">
            <v>C75C431322</v>
          </cell>
          <cell r="U10384">
            <v>0</v>
          </cell>
          <cell r="V10384">
            <v>1.52</v>
          </cell>
          <cell r="W10384">
            <v>1.52</v>
          </cell>
        </row>
        <row r="10385">
          <cell r="I10385" t="str">
            <v>新化县金架种养专业合作社产业路</v>
          </cell>
          <cell r="J10385" t="str">
            <v>1312F4313220219</v>
          </cell>
          <cell r="K10385" t="str">
            <v>资源产业路</v>
          </cell>
          <cell r="L10385" t="str">
            <v>一类地区</v>
          </cell>
          <cell r="M10385" t="str">
            <v>国家贫困县</v>
          </cell>
          <cell r="N10385" t="str">
            <v>新建</v>
          </cell>
          <cell r="O10385" t="str">
            <v>新化县金架种养专业合作社产业园</v>
          </cell>
          <cell r="R10385" t="str">
            <v>0</v>
          </cell>
          <cell r="S10385" t="str">
            <v>6(5)</v>
          </cell>
          <cell r="T10385" t="str">
            <v>V9C3431322</v>
          </cell>
          <cell r="U10385">
            <v>0</v>
          </cell>
          <cell r="V10385">
            <v>3</v>
          </cell>
          <cell r="W10385">
            <v>3</v>
          </cell>
        </row>
        <row r="10386">
          <cell r="I10386" t="str">
            <v>新化县金竹坪藏香猪养殖基地产业路</v>
          </cell>
          <cell r="J10386" t="str">
            <v>1312F4313220022</v>
          </cell>
          <cell r="K10386" t="str">
            <v>资源产业路</v>
          </cell>
          <cell r="L10386" t="str">
            <v>一类地区</v>
          </cell>
          <cell r="M10386" t="str">
            <v>国家贫困县</v>
          </cell>
          <cell r="N10386" t="str">
            <v>新建</v>
          </cell>
          <cell r="O10386" t="str">
            <v>新化县金竹坪藏香猪养殖基地</v>
          </cell>
          <cell r="R10386" t="str">
            <v>4.5</v>
          </cell>
          <cell r="S10386" t="str">
            <v>6</v>
          </cell>
          <cell r="T10386" t="str">
            <v>C684431322</v>
          </cell>
          <cell r="U10386">
            <v>0</v>
          </cell>
          <cell r="V10386">
            <v>4.49</v>
          </cell>
          <cell r="W10386">
            <v>4.49</v>
          </cell>
        </row>
        <row r="10387">
          <cell r="I10387" t="str">
            <v>新化县京新生态农场种植、养殖产业园路</v>
          </cell>
          <cell r="J10387" t="str">
            <v>1312F4313220062</v>
          </cell>
          <cell r="K10387" t="str">
            <v>资源产业路</v>
          </cell>
          <cell r="L10387" t="str">
            <v>一类地区</v>
          </cell>
          <cell r="M10387" t="str">
            <v>国家贫困县</v>
          </cell>
          <cell r="N10387" t="str">
            <v>新建</v>
          </cell>
          <cell r="O10387" t="str">
            <v>新化县京新生态农场种植、养殖产业园</v>
          </cell>
          <cell r="R10387" t="str">
            <v>0</v>
          </cell>
          <cell r="S10387" t="str">
            <v>6</v>
          </cell>
          <cell r="T10387" t="str">
            <v>VZA0431322</v>
          </cell>
          <cell r="U10387">
            <v>0</v>
          </cell>
          <cell r="V10387">
            <v>0.31</v>
          </cell>
          <cell r="W10387">
            <v>0.31</v>
          </cell>
        </row>
        <row r="10388">
          <cell r="I10388" t="str">
            <v>新化县科头乡科头制砂场产业路</v>
          </cell>
          <cell r="J10388" t="str">
            <v>1312F4313220132</v>
          </cell>
          <cell r="K10388" t="str">
            <v>资源产业路</v>
          </cell>
          <cell r="L10388" t="str">
            <v>一类地区</v>
          </cell>
          <cell r="M10388" t="str">
            <v>国家贫困县</v>
          </cell>
          <cell r="N10388" t="str">
            <v>升级改造（提质改造）</v>
          </cell>
          <cell r="O10388" t="str">
            <v>新化县科头乡科头制砂场</v>
          </cell>
          <cell r="R10388" t="str">
            <v>3.5</v>
          </cell>
          <cell r="S10388" t="str">
            <v>6</v>
          </cell>
          <cell r="T10388" t="str">
            <v>C895431322</v>
          </cell>
          <cell r="U10388">
            <v>0</v>
          </cell>
          <cell r="V10388">
            <v>1.571</v>
          </cell>
          <cell r="W10388">
            <v>1.571</v>
          </cell>
        </row>
        <row r="10389">
          <cell r="I10389" t="str">
            <v>新化县黎明梅溪冲经果林合作社产业路</v>
          </cell>
          <cell r="J10389" t="str">
            <v>1312F4313220238</v>
          </cell>
          <cell r="K10389" t="str">
            <v>资源产业路</v>
          </cell>
          <cell r="L10389" t="str">
            <v>一类地区</v>
          </cell>
          <cell r="M10389" t="str">
            <v>国家贫困县</v>
          </cell>
          <cell r="N10389" t="str">
            <v>新建</v>
          </cell>
          <cell r="O10389" t="str">
            <v>新化县黎明梅溪冲经果林合作社产业园</v>
          </cell>
          <cell r="R10389" t="str">
            <v>0</v>
          </cell>
          <cell r="S10389" t="str">
            <v>6(5)</v>
          </cell>
          <cell r="T10389" t="str">
            <v>VVE9431322</v>
          </cell>
          <cell r="U10389">
            <v>0</v>
          </cell>
          <cell r="V10389">
            <v>2</v>
          </cell>
          <cell r="W10389">
            <v>2</v>
          </cell>
        </row>
        <row r="10390">
          <cell r="I10390" t="str">
            <v>新化县力长信种养专业合作社家禽、家畜养殖产业园路</v>
          </cell>
          <cell r="J10390" t="str">
            <v>1312F4313220053</v>
          </cell>
          <cell r="K10390" t="str">
            <v>资源产业路</v>
          </cell>
          <cell r="L10390" t="str">
            <v>一类地区</v>
          </cell>
          <cell r="M10390" t="str">
            <v>国家贫困县</v>
          </cell>
          <cell r="N10390" t="str">
            <v>新建</v>
          </cell>
          <cell r="O10390" t="str">
            <v>新化县力长信种养专业合作社家禽、家畜养殖产业园</v>
          </cell>
          <cell r="R10390" t="str">
            <v>0</v>
          </cell>
          <cell r="S10390" t="str">
            <v>6(4.5)</v>
          </cell>
          <cell r="T10390" t="str">
            <v>V306431322</v>
          </cell>
          <cell r="U10390">
            <v>0</v>
          </cell>
          <cell r="V10390">
            <v>1.2</v>
          </cell>
          <cell r="W10390">
            <v>1.2</v>
          </cell>
        </row>
        <row r="10391">
          <cell r="I10391" t="str">
            <v>新化县莲田中药材种植专业合作社中药材产业园路</v>
          </cell>
          <cell r="J10391" t="str">
            <v>1312F4313220106</v>
          </cell>
          <cell r="K10391" t="str">
            <v>资源产业路</v>
          </cell>
          <cell r="L10391" t="str">
            <v>一类地区</v>
          </cell>
          <cell r="M10391" t="str">
            <v>国家贫困县</v>
          </cell>
          <cell r="N10391" t="str">
            <v>升级改造（提质改造）</v>
          </cell>
          <cell r="O10391" t="str">
            <v>新化县莲田中药材种植专业合作社中药材产业园</v>
          </cell>
          <cell r="R10391" t="str">
            <v>1.21</v>
          </cell>
          <cell r="S10391" t="str">
            <v>6</v>
          </cell>
          <cell r="T10391" t="str">
            <v>Y093431322</v>
          </cell>
          <cell r="U10391">
            <v>0</v>
          </cell>
          <cell r="V10391">
            <v>1.21</v>
          </cell>
          <cell r="W10391">
            <v>1.21</v>
          </cell>
        </row>
        <row r="10392">
          <cell r="I10392" t="str">
            <v>新化县林下养牛专业合作社养牛产业园路</v>
          </cell>
          <cell r="J10392" t="str">
            <v>1312F4313220146</v>
          </cell>
          <cell r="K10392" t="str">
            <v>资源产业路</v>
          </cell>
          <cell r="L10392" t="str">
            <v>一类地区</v>
          </cell>
          <cell r="M10392" t="str">
            <v>国家贫困县</v>
          </cell>
          <cell r="N10392" t="str">
            <v>新建</v>
          </cell>
          <cell r="O10392" t="str">
            <v>新化县林下养牛专业合作社养牛产业园</v>
          </cell>
          <cell r="R10392" t="str">
            <v>0</v>
          </cell>
          <cell r="S10392" t="str">
            <v>6</v>
          </cell>
          <cell r="T10392" t="str">
            <v>V867431322</v>
          </cell>
          <cell r="U10392">
            <v>0</v>
          </cell>
          <cell r="V10392">
            <v>3.19</v>
          </cell>
          <cell r="W10392">
            <v>3.19</v>
          </cell>
        </row>
        <row r="10393">
          <cell r="I10393" t="str">
            <v>新化县琉璃塘水果种植专业合作社水果产业园路</v>
          </cell>
          <cell r="J10393" t="str">
            <v>1312F4313220158</v>
          </cell>
          <cell r="K10393" t="str">
            <v>资源产业路</v>
          </cell>
          <cell r="L10393" t="str">
            <v>一类地区</v>
          </cell>
          <cell r="M10393" t="str">
            <v>国家贫困县</v>
          </cell>
          <cell r="N10393" t="str">
            <v>新建</v>
          </cell>
          <cell r="O10393" t="str">
            <v>新化县琉璃塘水果种植专业合作社水果产业园</v>
          </cell>
          <cell r="R10393" t="str">
            <v>0</v>
          </cell>
          <cell r="S10393" t="str">
            <v>6</v>
          </cell>
          <cell r="T10393" t="str">
            <v>ZZ48431322</v>
          </cell>
          <cell r="U10393">
            <v>0</v>
          </cell>
          <cell r="V10393">
            <v>3.47</v>
          </cell>
          <cell r="W10393">
            <v>3.47</v>
          </cell>
        </row>
        <row r="10394">
          <cell r="I10394" t="str">
            <v>新化县龙湾村蜜桔专业合作社产业路</v>
          </cell>
          <cell r="J10394" t="str">
            <v>1312F4313220216</v>
          </cell>
          <cell r="K10394" t="str">
            <v>资源产业路</v>
          </cell>
          <cell r="L10394" t="str">
            <v>一类地区</v>
          </cell>
          <cell r="M10394" t="str">
            <v>国家贫困县</v>
          </cell>
          <cell r="N10394" t="str">
            <v>新建</v>
          </cell>
          <cell r="O10394" t="str">
            <v>新化县龙湾村蜜桔专业合作社产业园</v>
          </cell>
          <cell r="R10394" t="str">
            <v>0</v>
          </cell>
          <cell r="S10394" t="str">
            <v>6(5)</v>
          </cell>
          <cell r="T10394" t="str">
            <v>VXFD431322</v>
          </cell>
          <cell r="U10394">
            <v>0</v>
          </cell>
          <cell r="V10394">
            <v>4</v>
          </cell>
          <cell r="W10394">
            <v>4</v>
          </cell>
        </row>
        <row r="10395">
          <cell r="I10395" t="str">
            <v>新化县炉观镇万寿桥产业路</v>
          </cell>
          <cell r="J10395" t="str">
            <v>1312F4313220237</v>
          </cell>
          <cell r="K10395" t="str">
            <v>资源产业路</v>
          </cell>
          <cell r="L10395" t="str">
            <v>一类地区</v>
          </cell>
          <cell r="M10395" t="str">
            <v>国家贫困县</v>
          </cell>
          <cell r="N10395" t="str">
            <v>新建</v>
          </cell>
          <cell r="O10395" t="str">
            <v>新化县炉观镇万寿桥产业园</v>
          </cell>
          <cell r="R10395" t="str">
            <v>0</v>
          </cell>
          <cell r="S10395" t="str">
            <v>6(5)</v>
          </cell>
          <cell r="T10395" t="str">
            <v>VP60431322</v>
          </cell>
          <cell r="U10395">
            <v>0</v>
          </cell>
          <cell r="V10395">
            <v>1</v>
          </cell>
          <cell r="W10395">
            <v>1</v>
          </cell>
        </row>
        <row r="10396">
          <cell r="I10396" t="str">
            <v>新化县绿林蔬菜种植专业合作社蔬菜产业园路</v>
          </cell>
          <cell r="J10396" t="str">
            <v>1312F4313220100</v>
          </cell>
          <cell r="K10396" t="str">
            <v>资源产业路</v>
          </cell>
          <cell r="L10396" t="str">
            <v>一类地区</v>
          </cell>
          <cell r="M10396" t="str">
            <v>国家贫困县</v>
          </cell>
          <cell r="N10396" t="str">
            <v>新建</v>
          </cell>
          <cell r="O10396" t="str">
            <v>新化县绿林蔬菜种植专业合作社蔬菜产业园</v>
          </cell>
          <cell r="R10396" t="str">
            <v>0</v>
          </cell>
          <cell r="S10396" t="str">
            <v>6(4.5)</v>
          </cell>
          <cell r="T10396" t="str">
            <v>V65X431322</v>
          </cell>
          <cell r="U10396">
            <v>0</v>
          </cell>
          <cell r="V10396">
            <v>0.87</v>
          </cell>
          <cell r="W10396">
            <v>0.87</v>
          </cell>
        </row>
        <row r="10397">
          <cell r="I10397" t="str">
            <v>新化县梅户界种植专业合作社茶叶产业园路</v>
          </cell>
          <cell r="J10397" t="str">
            <v>1312F4313220135</v>
          </cell>
          <cell r="K10397" t="str">
            <v>资源产业路</v>
          </cell>
          <cell r="L10397" t="str">
            <v>一类地区</v>
          </cell>
          <cell r="M10397" t="str">
            <v>国家贫困县</v>
          </cell>
          <cell r="N10397" t="str">
            <v>升级改造（提质改造）</v>
          </cell>
          <cell r="O10397" t="str">
            <v>新化县梅户界种植专业合作社茶叶产业园</v>
          </cell>
          <cell r="R10397" t="str">
            <v>3.5</v>
          </cell>
          <cell r="S10397" t="str">
            <v>6</v>
          </cell>
          <cell r="T10397" t="str">
            <v>C700431322</v>
          </cell>
          <cell r="U10397">
            <v>0</v>
          </cell>
          <cell r="V10397">
            <v>0.72</v>
          </cell>
          <cell r="W10397">
            <v>0.72</v>
          </cell>
        </row>
        <row r="10398">
          <cell r="I10398" t="str">
            <v>新化县梅山涵茶叶种植专业合作社茶叶产业园路</v>
          </cell>
          <cell r="J10398" t="str">
            <v>1312F4313220147</v>
          </cell>
          <cell r="K10398" t="str">
            <v>资源产业路</v>
          </cell>
          <cell r="L10398" t="str">
            <v>一类地区</v>
          </cell>
          <cell r="M10398" t="str">
            <v>国家贫困县</v>
          </cell>
          <cell r="N10398" t="str">
            <v>升级改造（提质改造）</v>
          </cell>
          <cell r="O10398" t="str">
            <v>新化县梅山涵茶叶种植专业合作社茶叶产业园</v>
          </cell>
          <cell r="R10398" t="str">
            <v>0</v>
          </cell>
          <cell r="S10398" t="str">
            <v>6</v>
          </cell>
          <cell r="T10398" t="str">
            <v>C46K431322</v>
          </cell>
          <cell r="U10398">
            <v>0</v>
          </cell>
          <cell r="V10398">
            <v>0.52900000000000003</v>
          </cell>
          <cell r="W10398">
            <v>0.52900000000000003</v>
          </cell>
        </row>
        <row r="10399">
          <cell r="I10399" t="str">
            <v>新化县梅山李子种植专业合作社李子产业园路</v>
          </cell>
          <cell r="J10399" t="str">
            <v>1312F4313220028</v>
          </cell>
          <cell r="K10399" t="str">
            <v>资源产业路</v>
          </cell>
          <cell r="L10399" t="str">
            <v>一类地区</v>
          </cell>
          <cell r="M10399" t="str">
            <v>国家贫困县</v>
          </cell>
          <cell r="N10399" t="str">
            <v>新建</v>
          </cell>
          <cell r="O10399" t="str">
            <v>新化县梅山李子种植专业合作社李子产业园</v>
          </cell>
          <cell r="R10399" t="str">
            <v>0</v>
          </cell>
          <cell r="S10399" t="str">
            <v>6</v>
          </cell>
          <cell r="T10399" t="str">
            <v>ZV15431322</v>
          </cell>
          <cell r="U10399">
            <v>0</v>
          </cell>
          <cell r="V10399">
            <v>0.93</v>
          </cell>
          <cell r="W10399">
            <v>0.93</v>
          </cell>
        </row>
        <row r="10400">
          <cell r="I10400" t="str">
            <v>新化县南都花果山生态农庄产业路</v>
          </cell>
          <cell r="J10400" t="str">
            <v>1312F4313220213</v>
          </cell>
          <cell r="K10400" t="str">
            <v>资源产业路</v>
          </cell>
          <cell r="L10400" t="str">
            <v>一类地区</v>
          </cell>
          <cell r="M10400" t="str">
            <v>国家贫困县</v>
          </cell>
          <cell r="N10400" t="str">
            <v>新建</v>
          </cell>
          <cell r="O10400" t="str">
            <v>新化县南都花果山生态农庄产业园</v>
          </cell>
          <cell r="R10400" t="str">
            <v>0</v>
          </cell>
          <cell r="S10400" t="str">
            <v>6(5)</v>
          </cell>
          <cell r="T10400" t="str">
            <v>C45C431322</v>
          </cell>
          <cell r="U10400">
            <v>0</v>
          </cell>
          <cell r="V10400">
            <v>3.6</v>
          </cell>
          <cell r="W10400">
            <v>3.6</v>
          </cell>
        </row>
        <row r="10401">
          <cell r="I10401" t="str">
            <v>新化县坪烟生态农业综合开发有限公司水果茶叶产业路</v>
          </cell>
          <cell r="J10401" t="str">
            <v>1312F4313220103</v>
          </cell>
          <cell r="K10401" t="str">
            <v>资源产业路</v>
          </cell>
          <cell r="L10401" t="str">
            <v>一类地区</v>
          </cell>
          <cell r="M10401" t="str">
            <v>国家贫困县</v>
          </cell>
          <cell r="N10401" t="str">
            <v>升级改造（提质改造）</v>
          </cell>
          <cell r="O10401" t="str">
            <v>新化县坪烟生态农业综合开发有限公司水果茶叶产业园</v>
          </cell>
          <cell r="R10401" t="str">
            <v>3.5</v>
          </cell>
          <cell r="S10401" t="str">
            <v>6(5)</v>
          </cell>
          <cell r="T10401" t="str">
            <v>ZH39431322</v>
          </cell>
          <cell r="U10401">
            <v>0</v>
          </cell>
          <cell r="V10401">
            <v>2.5</v>
          </cell>
          <cell r="W10401">
            <v>2.5</v>
          </cell>
        </row>
        <row r="10402">
          <cell r="I10402" t="str">
            <v>新化县青山养牛专业合作社养牛产业园路</v>
          </cell>
          <cell r="J10402" t="str">
            <v>1312F4313220104</v>
          </cell>
          <cell r="K10402" t="str">
            <v>资源产业路</v>
          </cell>
          <cell r="L10402" t="str">
            <v>一类地区</v>
          </cell>
          <cell r="M10402" t="str">
            <v>国家贫困县</v>
          </cell>
          <cell r="N10402" t="str">
            <v>新建</v>
          </cell>
          <cell r="O10402" t="str">
            <v>新化县青山养牛专业合作社养牛产业园</v>
          </cell>
          <cell r="R10402" t="str">
            <v>0</v>
          </cell>
          <cell r="S10402" t="str">
            <v>6</v>
          </cell>
          <cell r="T10402" t="str">
            <v>VSZ1431322</v>
          </cell>
          <cell r="U10402">
            <v>0</v>
          </cell>
          <cell r="V10402">
            <v>0.5</v>
          </cell>
          <cell r="W10402">
            <v>0.5</v>
          </cell>
        </row>
        <row r="10403">
          <cell r="I10403" t="str">
            <v>新化县青云志生态农业科技有限公司经果林产业园路</v>
          </cell>
          <cell r="J10403" t="str">
            <v>1312F4313220110</v>
          </cell>
          <cell r="K10403" t="str">
            <v>资源产业路</v>
          </cell>
          <cell r="L10403" t="str">
            <v>一类地区</v>
          </cell>
          <cell r="M10403" t="str">
            <v>国家贫困县</v>
          </cell>
          <cell r="N10403" t="str">
            <v>升级改造（提质改造）</v>
          </cell>
          <cell r="O10403" t="str">
            <v>新化县青云志生态农业科技有限公司经果林产业园</v>
          </cell>
          <cell r="R10403" t="str">
            <v>3.5</v>
          </cell>
          <cell r="S10403" t="str">
            <v>6</v>
          </cell>
          <cell r="T10403" t="str">
            <v>Y725431322</v>
          </cell>
          <cell r="U10403">
            <v>0</v>
          </cell>
          <cell r="V10403">
            <v>1.9019999999999999</v>
          </cell>
          <cell r="W10403">
            <v>1.9019999999999999</v>
          </cell>
        </row>
        <row r="10404">
          <cell r="I10404" t="str">
            <v>新化县荣华蜜柚种植专业合作社蜜柚产业园路</v>
          </cell>
          <cell r="J10404" t="str">
            <v>1312F4313220091</v>
          </cell>
          <cell r="K10404" t="str">
            <v>资源产业路</v>
          </cell>
          <cell r="L10404" t="str">
            <v>一类地区</v>
          </cell>
          <cell r="M10404" t="str">
            <v>国家贫困县</v>
          </cell>
          <cell r="N10404" t="str">
            <v>新建</v>
          </cell>
          <cell r="O10404" t="str">
            <v>新化县荣华蜜柚种植专业合作社蜜柚产业园</v>
          </cell>
          <cell r="R10404" t="str">
            <v>0</v>
          </cell>
          <cell r="S10404" t="str">
            <v>6(4.5)</v>
          </cell>
          <cell r="T10404" t="str">
            <v>VVB2431322</v>
          </cell>
          <cell r="U10404">
            <v>0</v>
          </cell>
          <cell r="V10404">
            <v>0.62</v>
          </cell>
          <cell r="W10404">
            <v>0.62</v>
          </cell>
        </row>
        <row r="10405">
          <cell r="I10405" t="str">
            <v>新化县盛荣种养专业合作社产业路</v>
          </cell>
          <cell r="J10405" t="str">
            <v>1312F4313220240</v>
          </cell>
          <cell r="K10405" t="str">
            <v>资源产业路</v>
          </cell>
          <cell r="L10405" t="str">
            <v>一类地区</v>
          </cell>
          <cell r="M10405" t="str">
            <v>国家贫困县</v>
          </cell>
          <cell r="N10405" t="str">
            <v>新建</v>
          </cell>
          <cell r="O10405" t="str">
            <v>新化县盛荣种养专业合作社产业园</v>
          </cell>
          <cell r="R10405" t="str">
            <v>0</v>
          </cell>
          <cell r="S10405" t="str">
            <v>6(5)</v>
          </cell>
          <cell r="T10405" t="str">
            <v>V75V431322</v>
          </cell>
          <cell r="U10405">
            <v>0</v>
          </cell>
          <cell r="V10405">
            <v>2.6</v>
          </cell>
          <cell r="W10405">
            <v>2.6</v>
          </cell>
        </row>
        <row r="10406">
          <cell r="I10406" t="str">
            <v>新化县狮子岩猕猴桃种植专业合作社猕猴桃产业园路</v>
          </cell>
          <cell r="J10406" t="str">
            <v>1312F4313220114</v>
          </cell>
          <cell r="K10406" t="str">
            <v>资源产业路</v>
          </cell>
          <cell r="L10406" t="str">
            <v>一类地区</v>
          </cell>
          <cell r="M10406" t="str">
            <v>国家贫困县</v>
          </cell>
          <cell r="N10406" t="str">
            <v>升级改造（提质改造）</v>
          </cell>
          <cell r="O10406" t="str">
            <v>新化县狮子岩猕猴桃种植专业合作社猕猴桃产业园</v>
          </cell>
          <cell r="R10406" t="str">
            <v>4.5</v>
          </cell>
          <cell r="S10406" t="str">
            <v>6</v>
          </cell>
          <cell r="T10406" t="str">
            <v>Y135431322</v>
          </cell>
          <cell r="U10406">
            <v>0</v>
          </cell>
          <cell r="V10406">
            <v>3.73</v>
          </cell>
          <cell r="W10406">
            <v>3.73</v>
          </cell>
        </row>
        <row r="10407">
          <cell r="I10407" t="str">
            <v>新化县十里铺水果种植专业合作社水果产业园路</v>
          </cell>
          <cell r="J10407" t="str">
            <v>1312F4313220024</v>
          </cell>
          <cell r="K10407" t="str">
            <v>资源产业路</v>
          </cell>
          <cell r="L10407" t="str">
            <v>一类地区</v>
          </cell>
          <cell r="M10407" t="str">
            <v>国家贫困县</v>
          </cell>
          <cell r="N10407" t="str">
            <v>新建</v>
          </cell>
          <cell r="O10407" t="str">
            <v>新化县十里铺水果种植专业合作社水果产业园</v>
          </cell>
          <cell r="R10407" t="str">
            <v>3.5</v>
          </cell>
          <cell r="S10407" t="str">
            <v>6</v>
          </cell>
          <cell r="T10407" t="str">
            <v>C71A431322</v>
          </cell>
          <cell r="U10407">
            <v>0</v>
          </cell>
          <cell r="V10407">
            <v>1.083</v>
          </cell>
          <cell r="W10407">
            <v>1.083</v>
          </cell>
        </row>
        <row r="10408">
          <cell r="I10408" t="str">
            <v>新化县石板山油茶林种植专业合作社产业路</v>
          </cell>
          <cell r="J10408" t="str">
            <v>1312F4313220222</v>
          </cell>
          <cell r="K10408" t="str">
            <v>资源产业路</v>
          </cell>
          <cell r="L10408" t="str">
            <v>一类地区</v>
          </cell>
          <cell r="M10408" t="str">
            <v>国家贫困县</v>
          </cell>
          <cell r="N10408" t="str">
            <v>新建</v>
          </cell>
          <cell r="O10408" t="str">
            <v>新化县石板山油茶林种植专业合作社产业园</v>
          </cell>
          <cell r="R10408" t="str">
            <v>3.5</v>
          </cell>
          <cell r="S10408" t="str">
            <v>6(5)</v>
          </cell>
          <cell r="T10408" t="str">
            <v>Y686431322</v>
          </cell>
          <cell r="U10408">
            <v>0</v>
          </cell>
          <cell r="V10408">
            <v>5</v>
          </cell>
          <cell r="W10408">
            <v>5</v>
          </cell>
        </row>
        <row r="10409">
          <cell r="I10409" t="str">
            <v>新化县双更坳养殖专业合作社家畜养殖产业园路</v>
          </cell>
          <cell r="J10409" t="str">
            <v>1312F4313220066</v>
          </cell>
          <cell r="K10409" t="str">
            <v>资源产业路</v>
          </cell>
          <cell r="L10409" t="str">
            <v>一类地区</v>
          </cell>
          <cell r="M10409" t="str">
            <v>国家贫困县</v>
          </cell>
          <cell r="N10409" t="str">
            <v>新建</v>
          </cell>
          <cell r="O10409" t="str">
            <v>新化县双更坳养殖专业合作社家畜养殖产业园</v>
          </cell>
          <cell r="R10409" t="str">
            <v>0</v>
          </cell>
          <cell r="S10409" t="str">
            <v>6</v>
          </cell>
          <cell r="T10409" t="str">
            <v>VU40431322</v>
          </cell>
          <cell r="U10409">
            <v>0</v>
          </cell>
          <cell r="V10409">
            <v>3.91</v>
          </cell>
          <cell r="W10409">
            <v>3.91</v>
          </cell>
        </row>
        <row r="10410">
          <cell r="I10410" t="str">
            <v>新化县水江农业科技发展有限公司观音山种养休闲产业园路</v>
          </cell>
          <cell r="J10410" t="str">
            <v>1312F4313220034</v>
          </cell>
          <cell r="K10410" t="str">
            <v>资源产业路</v>
          </cell>
          <cell r="L10410" t="str">
            <v>一类地区</v>
          </cell>
          <cell r="M10410" t="str">
            <v>国家贫困县</v>
          </cell>
          <cell r="N10410" t="str">
            <v>新建</v>
          </cell>
          <cell r="O10410" t="str">
            <v>新化县水江农业科技发展有限公司观音山种养休闲产业园</v>
          </cell>
          <cell r="R10410" t="str">
            <v>0</v>
          </cell>
          <cell r="S10410" t="str">
            <v>6</v>
          </cell>
          <cell r="T10410" t="str">
            <v>V3P2431322</v>
          </cell>
          <cell r="U10410">
            <v>0</v>
          </cell>
          <cell r="V10410">
            <v>2.68</v>
          </cell>
          <cell r="W10410">
            <v>2.68</v>
          </cell>
        </row>
        <row r="10411">
          <cell r="I10411" t="str">
            <v>新化县顺丰茶业有限公司茶叶产业园路</v>
          </cell>
          <cell r="J10411" t="str">
            <v>1312F4313220097</v>
          </cell>
          <cell r="K10411" t="str">
            <v>资源产业路</v>
          </cell>
          <cell r="L10411" t="str">
            <v>一类地区</v>
          </cell>
          <cell r="M10411" t="str">
            <v>国家贫困县</v>
          </cell>
          <cell r="N10411" t="str">
            <v>升级改造（提质改造）</v>
          </cell>
          <cell r="O10411" t="str">
            <v>新化县顺丰茶业有限公司茶叶产业园</v>
          </cell>
          <cell r="R10411" t="str">
            <v>3.5</v>
          </cell>
          <cell r="S10411" t="str">
            <v>6</v>
          </cell>
          <cell r="T10411" t="str">
            <v>CD09431322</v>
          </cell>
          <cell r="U10411">
            <v>0</v>
          </cell>
          <cell r="V10411">
            <v>0.65700000000000003</v>
          </cell>
          <cell r="W10411">
            <v>0.65700000000000003</v>
          </cell>
        </row>
        <row r="10412">
          <cell r="I10412" t="str">
            <v>新化县松山绿色农业发展有限公司油茶产业园路</v>
          </cell>
          <cell r="J10412" t="str">
            <v>1312F4313220109</v>
          </cell>
          <cell r="K10412" t="str">
            <v>资源产业路</v>
          </cell>
          <cell r="L10412" t="str">
            <v>一类地区</v>
          </cell>
          <cell r="M10412" t="str">
            <v>国家贫困县</v>
          </cell>
          <cell r="N10412" t="str">
            <v>升级改造（提质改造）</v>
          </cell>
          <cell r="O10412" t="str">
            <v>新化县松山绿色农业发展有限公司油茶产业园</v>
          </cell>
          <cell r="R10412" t="str">
            <v>3.5</v>
          </cell>
          <cell r="S10412" t="str">
            <v>6</v>
          </cell>
          <cell r="T10412" t="str">
            <v>C21B431322</v>
          </cell>
          <cell r="U10412">
            <v>0</v>
          </cell>
          <cell r="V10412">
            <v>0.99</v>
          </cell>
          <cell r="W10412">
            <v>0.99</v>
          </cell>
        </row>
        <row r="10413">
          <cell r="I10413" t="str">
            <v>新化县太公石佛农林开发有限公司利民药旅产业园路</v>
          </cell>
          <cell r="J10413" t="str">
            <v>1312F4313220031</v>
          </cell>
          <cell r="K10413" t="str">
            <v>资源产业路</v>
          </cell>
          <cell r="L10413" t="str">
            <v>一类地区</v>
          </cell>
          <cell r="M10413" t="str">
            <v>国家贫困县</v>
          </cell>
          <cell r="N10413" t="str">
            <v>新建</v>
          </cell>
          <cell r="O10413" t="str">
            <v>新化县太公石佛农林开发有限公司利民药旅产业园</v>
          </cell>
          <cell r="R10413" t="str">
            <v>0</v>
          </cell>
          <cell r="S10413" t="str">
            <v>6(4.5)</v>
          </cell>
          <cell r="T10413" t="str">
            <v>VQ65431322</v>
          </cell>
          <cell r="U10413">
            <v>0</v>
          </cell>
          <cell r="V10413">
            <v>1.19</v>
          </cell>
          <cell r="W10413">
            <v>1.19</v>
          </cell>
        </row>
        <row r="10414">
          <cell r="I10414" t="str">
            <v>新化县桃花坳油茶种植专业合作社基地产业路</v>
          </cell>
          <cell r="J10414" t="str">
            <v>1312F4313220188</v>
          </cell>
          <cell r="K10414" t="str">
            <v>资源产业路</v>
          </cell>
          <cell r="L10414" t="str">
            <v>一类地区</v>
          </cell>
          <cell r="M10414" t="str">
            <v>国家贫困县</v>
          </cell>
          <cell r="N10414" t="str">
            <v>新建</v>
          </cell>
          <cell r="O10414" t="str">
            <v>新化县桃花坳油茶种植专业合作社基地</v>
          </cell>
          <cell r="R10414" t="str">
            <v>0</v>
          </cell>
          <cell r="S10414" t="str">
            <v>6(5)</v>
          </cell>
          <cell r="T10414" t="str">
            <v>ZV47431322</v>
          </cell>
          <cell r="U10414">
            <v>0</v>
          </cell>
          <cell r="V10414">
            <v>4.26</v>
          </cell>
          <cell r="W10414">
            <v>4.26</v>
          </cell>
        </row>
        <row r="10415">
          <cell r="I10415" t="str">
            <v>新化县天长第九茶叶种植专业合作社茶叶产业路</v>
          </cell>
          <cell r="J10415" t="str">
            <v>1312F4313220115</v>
          </cell>
          <cell r="K10415" t="str">
            <v>资源产业路</v>
          </cell>
          <cell r="L10415" t="str">
            <v>一类地区</v>
          </cell>
          <cell r="M10415" t="str">
            <v>国家贫困县</v>
          </cell>
          <cell r="N10415" t="str">
            <v>新建</v>
          </cell>
          <cell r="O10415" t="str">
            <v>新化县天长第九茶叶种植专业合作社茶叶产业园</v>
          </cell>
          <cell r="R10415" t="str">
            <v>0</v>
          </cell>
          <cell r="S10415" t="str">
            <v>6</v>
          </cell>
          <cell r="T10415" t="str">
            <v>V2A6431322</v>
          </cell>
          <cell r="U10415">
            <v>0</v>
          </cell>
          <cell r="V10415">
            <v>3.3250000000000002</v>
          </cell>
          <cell r="W10415">
            <v>3.3250000000000002</v>
          </cell>
        </row>
        <row r="10416">
          <cell r="I10416" t="str">
            <v>新化县天龙峰中药材产业园路</v>
          </cell>
          <cell r="J10416" t="str">
            <v>1312F4313220030</v>
          </cell>
          <cell r="K10416" t="str">
            <v>资源产业路</v>
          </cell>
          <cell r="L10416" t="str">
            <v>一类地区</v>
          </cell>
          <cell r="M10416" t="str">
            <v>国家贫困县</v>
          </cell>
          <cell r="N10416" t="str">
            <v>升级改造（提质改造）</v>
          </cell>
          <cell r="O10416" t="str">
            <v>新化县天龙峰中药材产业园</v>
          </cell>
          <cell r="R10416" t="str">
            <v>3.5</v>
          </cell>
          <cell r="S10416" t="str">
            <v>6(4.5)</v>
          </cell>
          <cell r="T10416" t="str">
            <v>C989431322</v>
          </cell>
          <cell r="U10416">
            <v>0</v>
          </cell>
          <cell r="V10416">
            <v>1.8819999999999999</v>
          </cell>
          <cell r="W10416">
            <v>1.8819999999999999</v>
          </cell>
        </row>
        <row r="10417">
          <cell r="I10417" t="str">
            <v>新化县天龙山红豆杉生态园红豆杉产业园路</v>
          </cell>
          <cell r="J10417" t="str">
            <v>1312F4313220092</v>
          </cell>
          <cell r="K10417" t="str">
            <v>资源产业路</v>
          </cell>
          <cell r="L10417" t="str">
            <v>一类地区</v>
          </cell>
          <cell r="M10417" t="str">
            <v>国家贫困县</v>
          </cell>
          <cell r="N10417" t="str">
            <v>升级改造（提质改造）</v>
          </cell>
          <cell r="O10417" t="str">
            <v>新化县天龙山红豆杉生态园红豆杉产业园</v>
          </cell>
          <cell r="R10417" t="str">
            <v>5</v>
          </cell>
          <cell r="S10417" t="str">
            <v>6</v>
          </cell>
          <cell r="T10417" t="str">
            <v>Y535431322</v>
          </cell>
          <cell r="U10417">
            <v>0</v>
          </cell>
          <cell r="V10417">
            <v>3.17</v>
          </cell>
          <cell r="W10417">
            <v>3.17</v>
          </cell>
        </row>
        <row r="10418">
          <cell r="I10418" t="str">
            <v>新化县天门香有机茶业有限公司茶叶产业园路</v>
          </cell>
          <cell r="J10418" t="str">
            <v>1312F4313220113</v>
          </cell>
          <cell r="K10418" t="str">
            <v>资源产业路</v>
          </cell>
          <cell r="L10418" t="str">
            <v>一类地区</v>
          </cell>
          <cell r="M10418" t="str">
            <v>国家贫困县</v>
          </cell>
          <cell r="N10418" t="str">
            <v>升级改造（提质改造）</v>
          </cell>
          <cell r="O10418" t="str">
            <v>新化县天门香有机茶业有限公司茶叶产业园</v>
          </cell>
          <cell r="R10418" t="str">
            <v>4.5</v>
          </cell>
          <cell r="S10418" t="str">
            <v>6</v>
          </cell>
          <cell r="T10418" t="str">
            <v>CY24431322</v>
          </cell>
          <cell r="U10418">
            <v>0</v>
          </cell>
          <cell r="V10418">
            <v>2.9140000000000001</v>
          </cell>
          <cell r="W10418">
            <v>2.9140000000000001</v>
          </cell>
        </row>
        <row r="10419">
          <cell r="I10419" t="str">
            <v>新化县天鹏生态园开发有限公司梅山悠悠情茶特色产业园路</v>
          </cell>
          <cell r="J10419" t="str">
            <v>1312F4313220145</v>
          </cell>
          <cell r="K10419" t="str">
            <v>资源产业路</v>
          </cell>
          <cell r="L10419" t="str">
            <v>一类地区</v>
          </cell>
          <cell r="M10419" t="str">
            <v>国家贫困县</v>
          </cell>
          <cell r="N10419" t="str">
            <v>新建</v>
          </cell>
          <cell r="O10419" t="str">
            <v>新化县天鹏生态园开发有限公司梅山悠悠情茶特色产业园</v>
          </cell>
          <cell r="R10419" t="str">
            <v>4.5</v>
          </cell>
          <cell r="S10419" t="str">
            <v>6</v>
          </cell>
          <cell r="T10419" t="str">
            <v>C083431322</v>
          </cell>
          <cell r="U10419">
            <v>0</v>
          </cell>
          <cell r="V10419">
            <v>1.32</v>
          </cell>
          <cell r="W10419">
            <v>1.32</v>
          </cell>
        </row>
        <row r="10420">
          <cell r="I10420" t="str">
            <v>新化县天鹏生态园梅山悠悠情茶特色产业路</v>
          </cell>
          <cell r="J10420" t="str">
            <v>1312F4313220196</v>
          </cell>
          <cell r="K10420" t="str">
            <v>资源产业路</v>
          </cell>
          <cell r="L10420" t="str">
            <v>一类地区</v>
          </cell>
          <cell r="M10420" t="str">
            <v>国家贫困县</v>
          </cell>
          <cell r="N10420" t="str">
            <v>新建</v>
          </cell>
          <cell r="O10420" t="str">
            <v>新化县天鹏生态园梅山悠悠情茶特色产业园</v>
          </cell>
          <cell r="R10420" t="str">
            <v>0</v>
          </cell>
          <cell r="S10420" t="str">
            <v>6(5)</v>
          </cell>
          <cell r="T10420" t="str">
            <v>V3F4431322</v>
          </cell>
          <cell r="U10420">
            <v>0</v>
          </cell>
          <cell r="V10420">
            <v>2.2000000000000002</v>
          </cell>
          <cell r="W10420">
            <v>2.2000000000000002</v>
          </cell>
        </row>
        <row r="10421">
          <cell r="I10421" t="str">
            <v>新化县天子山生态农业产业融合园路</v>
          </cell>
          <cell r="J10421" t="str">
            <v>1312F4313220117</v>
          </cell>
          <cell r="K10421" t="str">
            <v>资源产业路</v>
          </cell>
          <cell r="L10421" t="str">
            <v>一类地区</v>
          </cell>
          <cell r="M10421" t="str">
            <v>国家贫困县</v>
          </cell>
          <cell r="N10421" t="str">
            <v>新建</v>
          </cell>
          <cell r="O10421" t="str">
            <v>新化县天子山生态农业产业融合园</v>
          </cell>
          <cell r="R10421" t="str">
            <v>0</v>
          </cell>
          <cell r="S10421" t="str">
            <v>6(4.5)</v>
          </cell>
          <cell r="T10421" t="str">
            <v>V5U8431322</v>
          </cell>
          <cell r="U10421">
            <v>0</v>
          </cell>
          <cell r="V10421">
            <v>0.76</v>
          </cell>
          <cell r="W10421">
            <v>0.76</v>
          </cell>
        </row>
        <row r="10422">
          <cell r="I10422" t="str">
            <v>新化县天鑫塘生态养殖专业合作社产业路</v>
          </cell>
          <cell r="J10422" t="str">
            <v>1312F4313220206</v>
          </cell>
          <cell r="K10422" t="str">
            <v>资源产业路</v>
          </cell>
          <cell r="L10422" t="str">
            <v>一类地区</v>
          </cell>
          <cell r="M10422" t="str">
            <v>国家贫困县</v>
          </cell>
          <cell r="N10422" t="str">
            <v>新建</v>
          </cell>
          <cell r="O10422" t="str">
            <v>新化县天鑫塘生态养殖专业合作社产业园</v>
          </cell>
          <cell r="R10422" t="str">
            <v>0</v>
          </cell>
          <cell r="S10422" t="str">
            <v>6(5)</v>
          </cell>
          <cell r="T10422" t="str">
            <v>V607431322</v>
          </cell>
          <cell r="U10422">
            <v>0</v>
          </cell>
          <cell r="V10422">
            <v>0.6</v>
          </cell>
          <cell r="W10422">
            <v>0.6</v>
          </cell>
        </row>
        <row r="10423">
          <cell r="I10423" t="str">
            <v>新化县田园水稻种植专业合作社产业路</v>
          </cell>
          <cell r="J10423" t="str">
            <v>1312F4313220231</v>
          </cell>
          <cell r="K10423" t="str">
            <v>资源产业路</v>
          </cell>
          <cell r="L10423" t="str">
            <v>一类地区</v>
          </cell>
          <cell r="M10423" t="str">
            <v>国家贫困县</v>
          </cell>
          <cell r="N10423" t="str">
            <v>新建</v>
          </cell>
          <cell r="O10423" t="str">
            <v>新化县田园水稻种植专业合作社产业园</v>
          </cell>
          <cell r="R10423" t="str">
            <v>0</v>
          </cell>
          <cell r="S10423" t="str">
            <v>6(5)</v>
          </cell>
          <cell r="T10423" t="str">
            <v>V35A431322</v>
          </cell>
          <cell r="U10423">
            <v>0</v>
          </cell>
          <cell r="V10423">
            <v>0.6</v>
          </cell>
          <cell r="W10423">
            <v>0.6</v>
          </cell>
        </row>
        <row r="10424">
          <cell r="I10424" t="str">
            <v>新化县桐凤山溪源养牛专业合作社产业路</v>
          </cell>
          <cell r="J10424" t="str">
            <v>1312F4313220197</v>
          </cell>
          <cell r="K10424" t="str">
            <v>资源产业路</v>
          </cell>
          <cell r="L10424" t="str">
            <v>一类地区</v>
          </cell>
          <cell r="M10424" t="str">
            <v>国家贫困县</v>
          </cell>
          <cell r="N10424" t="str">
            <v>新建</v>
          </cell>
          <cell r="O10424" t="str">
            <v>新化县桐凤山溪源养牛专业合作社产业园</v>
          </cell>
          <cell r="R10424" t="str">
            <v>0</v>
          </cell>
          <cell r="S10424" t="str">
            <v>6(5)</v>
          </cell>
          <cell r="T10424" t="str">
            <v>VA79431322</v>
          </cell>
          <cell r="U10424">
            <v>0</v>
          </cell>
          <cell r="V10424">
            <v>3</v>
          </cell>
          <cell r="W10424">
            <v>3</v>
          </cell>
        </row>
        <row r="10425">
          <cell r="I10425" t="str">
            <v>新化县同富蔬菜种植基地产业路</v>
          </cell>
          <cell r="J10425" t="str">
            <v>1312F4313220154</v>
          </cell>
          <cell r="K10425" t="str">
            <v>资源产业路</v>
          </cell>
          <cell r="L10425" t="str">
            <v>一类地区</v>
          </cell>
          <cell r="M10425" t="str">
            <v>国家贫困县</v>
          </cell>
          <cell r="N10425" t="str">
            <v>新建</v>
          </cell>
          <cell r="O10425" t="str">
            <v>新化县同富蔬菜种植基地</v>
          </cell>
          <cell r="R10425" t="str">
            <v>0</v>
          </cell>
          <cell r="S10425" t="str">
            <v>6</v>
          </cell>
          <cell r="T10425" t="str">
            <v>V3J6431322</v>
          </cell>
          <cell r="U10425">
            <v>0</v>
          </cell>
          <cell r="V10425">
            <v>1.54</v>
          </cell>
          <cell r="W10425">
            <v>1.54</v>
          </cell>
        </row>
        <row r="10426">
          <cell r="I10426" t="str">
            <v>新化县团大种植专业合作社水果产业园路</v>
          </cell>
          <cell r="J10426" t="str">
            <v>1312F4313220121</v>
          </cell>
          <cell r="K10426" t="str">
            <v>资源产业路</v>
          </cell>
          <cell r="L10426" t="str">
            <v>一类地区</v>
          </cell>
          <cell r="M10426" t="str">
            <v>国家贫困县</v>
          </cell>
          <cell r="N10426" t="str">
            <v>新建</v>
          </cell>
          <cell r="O10426" t="str">
            <v>新化县团大种植专业合作社水果产业园</v>
          </cell>
          <cell r="R10426" t="str">
            <v>0</v>
          </cell>
          <cell r="S10426" t="str">
            <v>6(4.5)</v>
          </cell>
          <cell r="T10426" t="str">
            <v>V9E2431322</v>
          </cell>
          <cell r="U10426">
            <v>0</v>
          </cell>
          <cell r="V10426">
            <v>1.2</v>
          </cell>
          <cell r="W10426">
            <v>1.2</v>
          </cell>
        </row>
        <row r="10427">
          <cell r="I10427" t="str">
            <v>新化县万农农业专业合作社家畜养殖产业路</v>
          </cell>
          <cell r="J10427" t="str">
            <v>1312F4313220050</v>
          </cell>
          <cell r="K10427" t="str">
            <v>资源产业路</v>
          </cell>
          <cell r="L10427" t="str">
            <v>一类地区</v>
          </cell>
          <cell r="M10427" t="str">
            <v>国家贫困县</v>
          </cell>
          <cell r="N10427" t="str">
            <v>升级改造（提质改造）</v>
          </cell>
          <cell r="O10427" t="str">
            <v>新化县万农农业专业合作社家畜养殖产业园</v>
          </cell>
          <cell r="R10427" t="str">
            <v>5</v>
          </cell>
          <cell r="S10427" t="str">
            <v>6</v>
          </cell>
          <cell r="T10427" t="str">
            <v>Y065431322</v>
          </cell>
          <cell r="U10427">
            <v>0</v>
          </cell>
          <cell r="V10427">
            <v>0.81799999999999995</v>
          </cell>
          <cell r="W10427">
            <v>0.81799999999999995</v>
          </cell>
        </row>
        <row r="10428">
          <cell r="I10428" t="str">
            <v>新化县王家村养猪产业园路</v>
          </cell>
          <cell r="J10428" t="str">
            <v>1312F4313220086</v>
          </cell>
          <cell r="K10428" t="str">
            <v>资源产业路</v>
          </cell>
          <cell r="L10428" t="str">
            <v>一类地区</v>
          </cell>
          <cell r="M10428" t="str">
            <v>国家贫困县</v>
          </cell>
          <cell r="N10428" t="str">
            <v>升级改造（提质改造）</v>
          </cell>
          <cell r="O10428" t="str">
            <v>新化县王家村养猪产业园</v>
          </cell>
          <cell r="R10428" t="str">
            <v>3.5</v>
          </cell>
          <cell r="S10428" t="str">
            <v>6</v>
          </cell>
          <cell r="T10428" t="str">
            <v>CD71431322</v>
          </cell>
          <cell r="U10428">
            <v>0</v>
          </cell>
          <cell r="V10428">
            <v>2.16</v>
          </cell>
          <cell r="W10428">
            <v>2.16</v>
          </cell>
        </row>
        <row r="10429">
          <cell r="I10429" t="str">
            <v>新化县维山乡闵家院种养专业合作社经果林产业路</v>
          </cell>
          <cell r="J10429" t="str">
            <v>1312F4313220116</v>
          </cell>
          <cell r="K10429" t="str">
            <v>资源产业路</v>
          </cell>
          <cell r="L10429" t="str">
            <v>一类地区</v>
          </cell>
          <cell r="M10429" t="str">
            <v>国家贫困县</v>
          </cell>
          <cell r="N10429" t="str">
            <v>新建</v>
          </cell>
          <cell r="O10429" t="str">
            <v>新化县维山乡闵家院种养专业合作社经果林产业园</v>
          </cell>
          <cell r="R10429" t="str">
            <v>0</v>
          </cell>
          <cell r="S10429" t="str">
            <v>6</v>
          </cell>
          <cell r="T10429" t="str">
            <v>ZC13431322</v>
          </cell>
          <cell r="U10429">
            <v>0</v>
          </cell>
          <cell r="V10429">
            <v>1.35</v>
          </cell>
          <cell r="W10429">
            <v>1.35</v>
          </cell>
        </row>
        <row r="10430">
          <cell r="I10430" t="str">
            <v>新化县文田镇坪树村新顺和农产品种植及加工基地产业路</v>
          </cell>
          <cell r="J10430" t="str">
            <v>1312F4313220120</v>
          </cell>
          <cell r="K10430" t="str">
            <v>资源产业路</v>
          </cell>
          <cell r="L10430" t="str">
            <v>一类地区</v>
          </cell>
          <cell r="M10430" t="str">
            <v>国家贫困县</v>
          </cell>
          <cell r="N10430" t="str">
            <v>新建</v>
          </cell>
          <cell r="O10430" t="str">
            <v>新化县文田镇坪树村新顺和农产品种植及加工基地</v>
          </cell>
          <cell r="R10430" t="str">
            <v>0</v>
          </cell>
          <cell r="S10430" t="str">
            <v>6(4.5)</v>
          </cell>
          <cell r="T10430" t="str">
            <v>VE04431322</v>
          </cell>
          <cell r="U10430">
            <v>0</v>
          </cell>
          <cell r="V10430">
            <v>1.82</v>
          </cell>
          <cell r="W10430">
            <v>1.82</v>
          </cell>
        </row>
        <row r="10431">
          <cell r="I10431" t="str">
            <v>新化县希冀种养专业合作社家畜养殖产业园路</v>
          </cell>
          <cell r="J10431" t="str">
            <v>1312F4313220049</v>
          </cell>
          <cell r="K10431" t="str">
            <v>资源产业路</v>
          </cell>
          <cell r="L10431" t="str">
            <v>一类地区</v>
          </cell>
          <cell r="M10431" t="str">
            <v>国家贫困县</v>
          </cell>
          <cell r="N10431" t="str">
            <v>升级改造（提质改造）</v>
          </cell>
          <cell r="O10431" t="str">
            <v>新化县希冀种养专业合作社家畜养殖产业园</v>
          </cell>
          <cell r="R10431" t="str">
            <v>0</v>
          </cell>
          <cell r="S10431" t="str">
            <v>6</v>
          </cell>
          <cell r="T10431" t="str">
            <v>CH10431322</v>
          </cell>
          <cell r="U10431">
            <v>0</v>
          </cell>
          <cell r="V10431">
            <v>1.766</v>
          </cell>
          <cell r="W10431">
            <v>1.766</v>
          </cell>
        </row>
        <row r="10432">
          <cell r="I10432" t="str">
            <v>新化县湘丰生态农业开发有限公司种植、养殖产业园路</v>
          </cell>
          <cell r="J10432" t="str">
            <v>1312F4313220043</v>
          </cell>
          <cell r="K10432" t="str">
            <v>资源产业路</v>
          </cell>
          <cell r="L10432" t="str">
            <v>一类地区</v>
          </cell>
          <cell r="M10432" t="str">
            <v>国家贫困县</v>
          </cell>
          <cell r="N10432" t="str">
            <v>升级改造（提质改造）</v>
          </cell>
          <cell r="O10432" t="str">
            <v>新化县湘丰生态农业开发有限公司种植、养殖产业</v>
          </cell>
          <cell r="R10432" t="str">
            <v>5</v>
          </cell>
          <cell r="S10432" t="str">
            <v>6</v>
          </cell>
          <cell r="T10432" t="str">
            <v>Y099431322</v>
          </cell>
          <cell r="U10432">
            <v>0</v>
          </cell>
          <cell r="V10432">
            <v>6.4390000000000001</v>
          </cell>
          <cell r="W10432">
            <v>6.4390000000000001</v>
          </cell>
        </row>
        <row r="10433">
          <cell r="I10433" t="str">
            <v>新化县湘桥油茶种植专业合作社油茶产业园路</v>
          </cell>
          <cell r="J10433" t="str">
            <v>1312F4313220138</v>
          </cell>
          <cell r="K10433" t="str">
            <v>资源产业路</v>
          </cell>
          <cell r="L10433" t="str">
            <v>一类地区</v>
          </cell>
          <cell r="M10433" t="str">
            <v>国家贫困县</v>
          </cell>
          <cell r="N10433" t="str">
            <v>新建</v>
          </cell>
          <cell r="O10433" t="str">
            <v>新化县湘桥油茶种植专业合作社油茶产业园</v>
          </cell>
          <cell r="R10433" t="str">
            <v>0</v>
          </cell>
          <cell r="S10433" t="str">
            <v>6</v>
          </cell>
          <cell r="T10433" t="str">
            <v>ZH38431322</v>
          </cell>
          <cell r="U10433">
            <v>0</v>
          </cell>
          <cell r="V10433">
            <v>4.17</v>
          </cell>
          <cell r="W10433">
            <v>4.17</v>
          </cell>
        </row>
        <row r="10434">
          <cell r="I10434" t="str">
            <v>新化县湘鑫农业综合有限公司种植养殖产业园路</v>
          </cell>
          <cell r="J10434" t="str">
            <v>1312F4313220037</v>
          </cell>
          <cell r="K10434" t="str">
            <v>资源产业路</v>
          </cell>
          <cell r="L10434" t="str">
            <v>一类地区</v>
          </cell>
          <cell r="M10434" t="str">
            <v>国家贫困县</v>
          </cell>
          <cell r="N10434" t="str">
            <v>升级改造（提质改造）</v>
          </cell>
          <cell r="O10434" t="str">
            <v>新化县湘鑫农业综合有限公司种植养殖产业园</v>
          </cell>
          <cell r="R10434" t="str">
            <v>0</v>
          </cell>
          <cell r="S10434" t="str">
            <v>6</v>
          </cell>
          <cell r="T10434" t="str">
            <v>C68J431322</v>
          </cell>
          <cell r="U10434">
            <v>0</v>
          </cell>
          <cell r="V10434">
            <v>0.73599999999999999</v>
          </cell>
          <cell r="W10434">
            <v>0.73599999999999999</v>
          </cell>
        </row>
        <row r="10435">
          <cell r="I10435" t="str">
            <v>新化县小康养羊专业合作社产业路</v>
          </cell>
          <cell r="J10435" t="str">
            <v>1312F4313220221</v>
          </cell>
          <cell r="K10435" t="str">
            <v>资源产业路</v>
          </cell>
          <cell r="L10435" t="str">
            <v>一类地区</v>
          </cell>
          <cell r="M10435" t="str">
            <v>国家贫困县</v>
          </cell>
          <cell r="N10435" t="str">
            <v>新建</v>
          </cell>
          <cell r="O10435" t="str">
            <v>新化县小康养羊专业合作社产业园</v>
          </cell>
          <cell r="R10435" t="str">
            <v>0</v>
          </cell>
          <cell r="S10435" t="str">
            <v>6(5)</v>
          </cell>
          <cell r="T10435" t="str">
            <v>VH46431322</v>
          </cell>
          <cell r="U10435">
            <v>0</v>
          </cell>
          <cell r="V10435">
            <v>2.7</v>
          </cell>
          <cell r="W10435">
            <v>2.7</v>
          </cell>
        </row>
        <row r="10436">
          <cell r="I10436" t="str">
            <v>新化县小洋养牛专业合作社黑牛养殖产业园路</v>
          </cell>
          <cell r="J10436" t="str">
            <v>1312F4313220072</v>
          </cell>
          <cell r="K10436" t="str">
            <v>资源产业路</v>
          </cell>
          <cell r="L10436" t="str">
            <v>一类地区</v>
          </cell>
          <cell r="M10436" t="str">
            <v>国家贫困县</v>
          </cell>
          <cell r="N10436" t="str">
            <v>新建</v>
          </cell>
          <cell r="O10436" t="str">
            <v>新化县小洋养牛专业合作社黑牛养殖产业园</v>
          </cell>
          <cell r="R10436" t="str">
            <v>0</v>
          </cell>
          <cell r="S10436" t="str">
            <v>6</v>
          </cell>
          <cell r="T10436" t="str">
            <v>V9N8431322</v>
          </cell>
          <cell r="U10436">
            <v>0</v>
          </cell>
          <cell r="V10436">
            <v>0.72</v>
          </cell>
          <cell r="W10436">
            <v>0.72</v>
          </cell>
        </row>
        <row r="10437">
          <cell r="I10437" t="str">
            <v>新化县新都栀子种植专业合作社栀子产业园路</v>
          </cell>
          <cell r="J10437" t="str">
            <v>1312F4313220088</v>
          </cell>
          <cell r="K10437" t="str">
            <v>资源产业路</v>
          </cell>
          <cell r="L10437" t="str">
            <v>一类地区</v>
          </cell>
          <cell r="M10437" t="str">
            <v>国家贫困县</v>
          </cell>
          <cell r="N10437" t="str">
            <v>升级改造（提质改造）</v>
          </cell>
          <cell r="O10437" t="str">
            <v>新化县新都栀子种植专业合作社栀子产业园</v>
          </cell>
          <cell r="R10437" t="str">
            <v>0</v>
          </cell>
          <cell r="S10437" t="str">
            <v>6</v>
          </cell>
          <cell r="T10437" t="str">
            <v>C918431322</v>
          </cell>
          <cell r="U10437">
            <v>0</v>
          </cell>
          <cell r="V10437">
            <v>2.1549999999999998</v>
          </cell>
          <cell r="W10437">
            <v>2.1549999999999998</v>
          </cell>
        </row>
        <row r="10438">
          <cell r="I10438" t="str">
            <v>新化县新松农业有限公司种养产业园路</v>
          </cell>
          <cell r="J10438" t="str">
            <v>1312F4313220157</v>
          </cell>
          <cell r="K10438" t="str">
            <v>资源产业路</v>
          </cell>
          <cell r="L10438" t="str">
            <v>一类地区</v>
          </cell>
          <cell r="M10438" t="str">
            <v>国家贫困县</v>
          </cell>
          <cell r="N10438" t="str">
            <v>升级改造（提质改造）</v>
          </cell>
          <cell r="O10438" t="str">
            <v>新化县新松农业有限公司种养产业园</v>
          </cell>
          <cell r="R10438" t="str">
            <v>3.5</v>
          </cell>
          <cell r="S10438" t="str">
            <v>6</v>
          </cell>
          <cell r="T10438" t="str">
            <v>CM41431322</v>
          </cell>
          <cell r="U10438">
            <v>0</v>
          </cell>
          <cell r="V10438">
            <v>1.71</v>
          </cell>
          <cell r="W10438">
            <v>1.71</v>
          </cell>
        </row>
        <row r="10439">
          <cell r="I10439" t="str">
            <v>新化县兴发休闲生态有限公司种植、养殖产业园路</v>
          </cell>
          <cell r="J10439" t="str">
            <v>1312F4313220051</v>
          </cell>
          <cell r="K10439" t="str">
            <v>资源产业路</v>
          </cell>
          <cell r="L10439" t="str">
            <v>一类地区</v>
          </cell>
          <cell r="M10439" t="str">
            <v>国家贫困县</v>
          </cell>
          <cell r="N10439" t="str">
            <v>升级改造（提质改造）</v>
          </cell>
          <cell r="O10439" t="str">
            <v>新化县兴发休闲生态有限公司种植、养殖产业园</v>
          </cell>
          <cell r="R10439" t="str">
            <v>3.5</v>
          </cell>
          <cell r="S10439" t="str">
            <v>6</v>
          </cell>
          <cell r="T10439" t="str">
            <v>Y718431322</v>
          </cell>
          <cell r="U10439">
            <v>0</v>
          </cell>
          <cell r="V10439">
            <v>1.98</v>
          </cell>
          <cell r="W10439">
            <v>1.98</v>
          </cell>
        </row>
        <row r="10440">
          <cell r="I10440" t="str">
            <v>新化县兴乐生态养猪专业合作社家禽养殖产业园路</v>
          </cell>
          <cell r="J10440" t="str">
            <v>1312F4313220033</v>
          </cell>
          <cell r="K10440" t="str">
            <v>资源产业路</v>
          </cell>
          <cell r="L10440" t="str">
            <v>一类地区</v>
          </cell>
          <cell r="M10440" t="str">
            <v>国家贫困县</v>
          </cell>
          <cell r="N10440" t="str">
            <v>升级改造（提质改造）</v>
          </cell>
          <cell r="O10440" t="str">
            <v>新化县兴乐生态养猪专业合作社家禽养殖产业园</v>
          </cell>
          <cell r="R10440" t="str">
            <v>3.5</v>
          </cell>
          <cell r="S10440" t="str">
            <v>6</v>
          </cell>
          <cell r="T10440" t="str">
            <v>c716431322</v>
          </cell>
          <cell r="U10440">
            <v>0</v>
          </cell>
          <cell r="V10440">
            <v>1.6</v>
          </cell>
          <cell r="W10440">
            <v>1.6</v>
          </cell>
        </row>
        <row r="10441">
          <cell r="I10441" t="str">
            <v>新化县兴农水果种植专业合作社经果林产业园路</v>
          </cell>
          <cell r="J10441" t="str">
            <v>1312F4313220108</v>
          </cell>
          <cell r="K10441" t="str">
            <v>资源产业路</v>
          </cell>
          <cell r="L10441" t="str">
            <v>一类地区</v>
          </cell>
          <cell r="M10441" t="str">
            <v>国家贫困县</v>
          </cell>
          <cell r="N10441" t="str">
            <v>新建</v>
          </cell>
          <cell r="O10441" t="str">
            <v>新化县兴农水果种植专业合作社经果林产业园</v>
          </cell>
          <cell r="R10441" t="str">
            <v>0</v>
          </cell>
          <cell r="S10441" t="str">
            <v>6(4.5)</v>
          </cell>
          <cell r="T10441" t="str">
            <v>VY63431322</v>
          </cell>
          <cell r="U10441">
            <v>0</v>
          </cell>
          <cell r="V10441">
            <v>0.43</v>
          </cell>
          <cell r="W10441">
            <v>0.43</v>
          </cell>
        </row>
        <row r="10442">
          <cell r="I10442" t="str">
            <v>新化县兄弟油茶种植专业合作社种植基地产业路</v>
          </cell>
          <cell r="J10442" t="str">
            <v>1312F4313220187</v>
          </cell>
          <cell r="K10442" t="str">
            <v>资源产业路</v>
          </cell>
          <cell r="L10442" t="str">
            <v>一类地区</v>
          </cell>
          <cell r="M10442" t="str">
            <v>国家贫困县</v>
          </cell>
          <cell r="N10442" t="str">
            <v>升级改造（提质改造）</v>
          </cell>
          <cell r="O10442" t="str">
            <v>新化县兄弟油茶种植专业合作社种植基地</v>
          </cell>
          <cell r="R10442" t="str">
            <v>3.5</v>
          </cell>
          <cell r="S10442" t="str">
            <v>6(5)</v>
          </cell>
          <cell r="T10442" t="str">
            <v>C421431322</v>
          </cell>
          <cell r="U10442">
            <v>0</v>
          </cell>
          <cell r="V10442">
            <v>3.2</v>
          </cell>
          <cell r="W10442">
            <v>3.2</v>
          </cell>
        </row>
        <row r="10443">
          <cell r="I10443" t="str">
            <v>新化县雅天门生态风景大世界产业路</v>
          </cell>
          <cell r="J10443" t="str">
            <v>1312F4313220199</v>
          </cell>
          <cell r="K10443" t="str">
            <v>资源产业路</v>
          </cell>
          <cell r="L10443" t="str">
            <v>一类地区</v>
          </cell>
          <cell r="M10443" t="str">
            <v>国家贫困县</v>
          </cell>
          <cell r="N10443" t="str">
            <v>新建</v>
          </cell>
          <cell r="O10443" t="str">
            <v>新化县雅天门生态风景大世界产业园</v>
          </cell>
          <cell r="R10443" t="str">
            <v>0</v>
          </cell>
          <cell r="S10443" t="str">
            <v>6(5)</v>
          </cell>
          <cell r="T10443" t="str">
            <v>V3A9431322</v>
          </cell>
          <cell r="U10443">
            <v>0</v>
          </cell>
          <cell r="V10443">
            <v>9.6</v>
          </cell>
          <cell r="W10443">
            <v>9.6</v>
          </cell>
        </row>
        <row r="10444">
          <cell r="I10444" t="str">
            <v>新化县岩儒山胡椒种植专业合作社山胡椒产业园路</v>
          </cell>
          <cell r="J10444" t="str">
            <v>1312F4313220027</v>
          </cell>
          <cell r="K10444" t="str">
            <v>资源产业路</v>
          </cell>
          <cell r="L10444" t="str">
            <v>一类地区</v>
          </cell>
          <cell r="M10444" t="str">
            <v>国家贫困县</v>
          </cell>
          <cell r="N10444" t="str">
            <v>升级改造（提质改造）</v>
          </cell>
          <cell r="O10444" t="str">
            <v>新化县岩儒山胡椒种植专业合作社山胡椒产业园</v>
          </cell>
          <cell r="R10444" t="str">
            <v>3.5</v>
          </cell>
          <cell r="S10444" t="str">
            <v>6</v>
          </cell>
          <cell r="T10444" t="str">
            <v>CG22431322</v>
          </cell>
          <cell r="U10444">
            <v>0</v>
          </cell>
          <cell r="V10444">
            <v>3.6030000000000002</v>
          </cell>
          <cell r="W10444">
            <v>3.6030000000000002</v>
          </cell>
        </row>
        <row r="10445">
          <cell r="I10445" t="str">
            <v>新化县药食同源健康食品综合开发项目产业路</v>
          </cell>
          <cell r="J10445" t="str">
            <v>1312F4313220095</v>
          </cell>
          <cell r="K10445" t="str">
            <v>资源产业路</v>
          </cell>
          <cell r="L10445" t="str">
            <v>一类地区</v>
          </cell>
          <cell r="M10445" t="str">
            <v>国家贫困县</v>
          </cell>
          <cell r="N10445" t="str">
            <v>升级改造（提质改造）</v>
          </cell>
          <cell r="O10445" t="str">
            <v>新化县药食同源健康食品综合开发项目</v>
          </cell>
          <cell r="R10445" t="str">
            <v>3.5</v>
          </cell>
          <cell r="S10445" t="str">
            <v>6</v>
          </cell>
          <cell r="T10445" t="str">
            <v>C90C431322</v>
          </cell>
          <cell r="U10445">
            <v>0</v>
          </cell>
          <cell r="V10445">
            <v>2.0059999999999998</v>
          </cell>
          <cell r="W10445">
            <v>2.0059999999999998</v>
          </cell>
        </row>
        <row r="10446">
          <cell r="I10446" t="str">
            <v>新化县一鸣山鸡养殖农民专业合作社家畜养殖产业园路</v>
          </cell>
          <cell r="J10446" t="str">
            <v>1312F4313220064</v>
          </cell>
          <cell r="K10446" t="str">
            <v>资源产业路</v>
          </cell>
          <cell r="L10446" t="str">
            <v>一类地区</v>
          </cell>
          <cell r="M10446" t="str">
            <v>国家贫困县</v>
          </cell>
          <cell r="N10446" t="str">
            <v>升级改造（提质改造）</v>
          </cell>
          <cell r="O10446" t="str">
            <v>新化县一鸣山鸡养殖农民专业合作社家畜养殖产业园</v>
          </cell>
          <cell r="R10446" t="str">
            <v>3.5</v>
          </cell>
          <cell r="S10446" t="str">
            <v>6</v>
          </cell>
          <cell r="T10446" t="str">
            <v>CA79431322</v>
          </cell>
          <cell r="U10446">
            <v>0</v>
          </cell>
          <cell r="V10446">
            <v>2.6190000000000002</v>
          </cell>
          <cell r="W10446">
            <v>2.6190000000000002</v>
          </cell>
        </row>
        <row r="10447">
          <cell r="I10447" t="str">
            <v>新化县永盛家庭农场家畜养殖产业园路</v>
          </cell>
          <cell r="J10447" t="str">
            <v>1312F4313220046</v>
          </cell>
          <cell r="K10447" t="str">
            <v>资源产业路</v>
          </cell>
          <cell r="L10447" t="str">
            <v>一类地区</v>
          </cell>
          <cell r="M10447" t="str">
            <v>国家贫困县</v>
          </cell>
          <cell r="N10447" t="str">
            <v>升级改造（提质改造）</v>
          </cell>
          <cell r="O10447" t="str">
            <v>新化县永盛家庭农场家畜养殖产业园</v>
          </cell>
          <cell r="R10447" t="str">
            <v>3.5</v>
          </cell>
          <cell r="S10447" t="str">
            <v>6</v>
          </cell>
          <cell r="T10447" t="str">
            <v>C86B431322</v>
          </cell>
          <cell r="U10447">
            <v>0</v>
          </cell>
          <cell r="V10447">
            <v>0.65700000000000003</v>
          </cell>
          <cell r="W10447">
            <v>0.65700000000000003</v>
          </cell>
        </row>
        <row r="10448">
          <cell r="I10448" t="str">
            <v>新化县永溪茶叶种植专业合作社茶叶产业路</v>
          </cell>
          <cell r="J10448" t="str">
            <v>1312F4313220078</v>
          </cell>
          <cell r="K10448" t="str">
            <v>资源产业路</v>
          </cell>
          <cell r="L10448" t="str">
            <v>一类地区</v>
          </cell>
          <cell r="M10448" t="str">
            <v>国家贫困县</v>
          </cell>
          <cell r="N10448" t="str">
            <v>升级改造（提质改造）</v>
          </cell>
          <cell r="O10448" t="str">
            <v>新化县永溪茶叶种植专业合作社茶叶产业园</v>
          </cell>
          <cell r="R10448" t="str">
            <v>3.5</v>
          </cell>
          <cell r="S10448" t="str">
            <v>6</v>
          </cell>
          <cell r="T10448" t="str">
            <v>CU20431322</v>
          </cell>
          <cell r="U10448">
            <v>0</v>
          </cell>
          <cell r="V10448">
            <v>2.3090000000000002</v>
          </cell>
          <cell r="W10448">
            <v>2.3090000000000002</v>
          </cell>
        </row>
        <row r="10449">
          <cell r="I10449" t="str">
            <v>新化县永兴家庭农场家禽养殖产业园路</v>
          </cell>
          <cell r="J10449" t="str">
            <v>1312F4313220065</v>
          </cell>
          <cell r="K10449" t="str">
            <v>资源产业路</v>
          </cell>
          <cell r="L10449" t="str">
            <v>一类地区</v>
          </cell>
          <cell r="M10449" t="str">
            <v>国家贫困县</v>
          </cell>
          <cell r="N10449" t="str">
            <v>新建</v>
          </cell>
          <cell r="O10449" t="str">
            <v>新化县永兴家庭农场家禽养殖产业园</v>
          </cell>
          <cell r="R10449" t="str">
            <v>2</v>
          </cell>
          <cell r="S10449" t="str">
            <v>6</v>
          </cell>
          <cell r="T10449" t="str">
            <v>V43J431322</v>
          </cell>
          <cell r="U10449">
            <v>0</v>
          </cell>
          <cell r="V10449">
            <v>1.78</v>
          </cell>
          <cell r="W10449">
            <v>1.78</v>
          </cell>
        </row>
        <row r="10450">
          <cell r="I10450" t="str">
            <v>新化县油溪乡刘吉岭养殖基地产业路</v>
          </cell>
          <cell r="J10450" t="str">
            <v>1312F4313220122</v>
          </cell>
          <cell r="K10450" t="str">
            <v>资源产业路</v>
          </cell>
          <cell r="L10450" t="str">
            <v>一类地区</v>
          </cell>
          <cell r="M10450" t="str">
            <v>国家贫困县</v>
          </cell>
          <cell r="N10450" t="str">
            <v>新建</v>
          </cell>
          <cell r="O10450" t="str">
            <v>新化县油溪乡刘吉岭养殖基地</v>
          </cell>
          <cell r="R10450" t="str">
            <v>0</v>
          </cell>
          <cell r="S10450" t="str">
            <v>6</v>
          </cell>
          <cell r="T10450" t="str">
            <v>V3W5431322</v>
          </cell>
          <cell r="U10450">
            <v>0</v>
          </cell>
          <cell r="V10450">
            <v>2.76</v>
          </cell>
          <cell r="W10450">
            <v>2.76</v>
          </cell>
        </row>
        <row r="10451">
          <cell r="I10451" t="str">
            <v>新化县誉赢农业开发有限公司基地产业路</v>
          </cell>
          <cell r="J10451" t="str">
            <v>1312F4313220170</v>
          </cell>
          <cell r="K10451" t="str">
            <v>资源产业路</v>
          </cell>
          <cell r="L10451" t="str">
            <v>一类地区</v>
          </cell>
          <cell r="M10451" t="str">
            <v>国家贫困县</v>
          </cell>
          <cell r="N10451" t="str">
            <v>新建</v>
          </cell>
          <cell r="O10451" t="str">
            <v>新化县誉赢农业开发有限公司基地</v>
          </cell>
          <cell r="R10451" t="str">
            <v>3.5</v>
          </cell>
          <cell r="S10451" t="str">
            <v>6</v>
          </cell>
          <cell r="T10451" t="str">
            <v>CB92431322</v>
          </cell>
          <cell r="U10451">
            <v>0</v>
          </cell>
          <cell r="V10451">
            <v>0.4</v>
          </cell>
          <cell r="W10451">
            <v>0.4</v>
          </cell>
        </row>
        <row r="10452">
          <cell r="I10452" t="str">
            <v>新化县振兴种养专业合作社养殖产业园路</v>
          </cell>
          <cell r="J10452" t="str">
            <v>1312F4313220071</v>
          </cell>
          <cell r="K10452" t="str">
            <v>资源产业路</v>
          </cell>
          <cell r="L10452" t="str">
            <v>一类地区</v>
          </cell>
          <cell r="M10452" t="str">
            <v>国家贫困县</v>
          </cell>
          <cell r="N10452" t="str">
            <v>新建</v>
          </cell>
          <cell r="O10452" t="str">
            <v>新化县振兴种养专业合作社养殖产业园</v>
          </cell>
          <cell r="R10452" t="str">
            <v>0</v>
          </cell>
          <cell r="S10452" t="str">
            <v>6</v>
          </cell>
          <cell r="T10452" t="str">
            <v>V3P9431322</v>
          </cell>
          <cell r="U10452">
            <v>0</v>
          </cell>
          <cell r="V10452">
            <v>0.48</v>
          </cell>
          <cell r="W10452">
            <v>0.48</v>
          </cell>
        </row>
        <row r="10453">
          <cell r="I10453" t="str">
            <v>新化县资水种养专业合作社产业路</v>
          </cell>
          <cell r="J10453" t="str">
            <v>1312F4313220217</v>
          </cell>
          <cell r="K10453" t="str">
            <v>资源产业路</v>
          </cell>
          <cell r="L10453" t="str">
            <v>一类地区</v>
          </cell>
          <cell r="M10453" t="str">
            <v>国家贫困县</v>
          </cell>
          <cell r="N10453" t="str">
            <v>新建</v>
          </cell>
          <cell r="O10453" t="str">
            <v>新化县资水种养专业合作社产业园</v>
          </cell>
          <cell r="R10453" t="str">
            <v>0</v>
          </cell>
          <cell r="S10453" t="str">
            <v>6(5)</v>
          </cell>
          <cell r="T10453" t="str">
            <v>V85X431322</v>
          </cell>
          <cell r="U10453">
            <v>0</v>
          </cell>
          <cell r="V10453">
            <v>2.7</v>
          </cell>
          <cell r="W10453">
            <v>2.7</v>
          </cell>
        </row>
        <row r="10454">
          <cell r="I10454" t="str">
            <v>新化县坐石华锋养殖场家畜养殖产业园路</v>
          </cell>
          <cell r="J10454" t="str">
            <v>1312F4313220069</v>
          </cell>
          <cell r="K10454" t="str">
            <v>资源产业路</v>
          </cell>
          <cell r="L10454" t="str">
            <v>一类地区</v>
          </cell>
          <cell r="M10454" t="str">
            <v>国家贫困县</v>
          </cell>
          <cell r="N10454" t="str">
            <v>新建</v>
          </cell>
          <cell r="O10454" t="str">
            <v>新化县坐石华锋养殖场家畜养殖产业园</v>
          </cell>
          <cell r="R10454" t="str">
            <v>0</v>
          </cell>
          <cell r="S10454" t="str">
            <v>6</v>
          </cell>
          <cell r="T10454" t="str">
            <v>VZY0431322</v>
          </cell>
          <cell r="U10454">
            <v>0</v>
          </cell>
          <cell r="V10454">
            <v>0.5</v>
          </cell>
          <cell r="W10454">
            <v>0.5</v>
          </cell>
        </row>
        <row r="10455">
          <cell r="I10455" t="str">
            <v>新化县芙蓉寨农林科技开发有限公司中药材产业园路</v>
          </cell>
          <cell r="J10455" t="str">
            <v>1312F4313220029</v>
          </cell>
          <cell r="K10455" t="str">
            <v>资源产业路</v>
          </cell>
          <cell r="L10455" t="str">
            <v>一类地区</v>
          </cell>
          <cell r="M10455" t="str">
            <v>国家贫困县</v>
          </cell>
          <cell r="N10455" t="str">
            <v>新建</v>
          </cell>
          <cell r="O10455" t="str">
            <v>新化县芙蓉寨农林科技开发有限公司中药材产业园</v>
          </cell>
          <cell r="R10455" t="str">
            <v>0</v>
          </cell>
          <cell r="S10455" t="str">
            <v>6(4.5)</v>
          </cell>
          <cell r="T10455" t="str">
            <v>V24W431322</v>
          </cell>
          <cell r="U10455">
            <v>0</v>
          </cell>
          <cell r="V10455">
            <v>0.97</v>
          </cell>
          <cell r="W10455">
            <v>0.97</v>
          </cell>
        </row>
        <row r="10456">
          <cell r="I10456" t="str">
            <v>新化县梓青种植专业合作社产业路</v>
          </cell>
          <cell r="J10456" t="str">
            <v>1312F4313220214</v>
          </cell>
          <cell r="K10456" t="str">
            <v>资源产业路</v>
          </cell>
          <cell r="L10456" t="str">
            <v>一类地区</v>
          </cell>
          <cell r="M10456" t="str">
            <v>国家贫困县</v>
          </cell>
          <cell r="N10456" t="str">
            <v>新建</v>
          </cell>
          <cell r="O10456" t="str">
            <v>新化县梓青种植专业合作社产业园</v>
          </cell>
          <cell r="R10456" t="str">
            <v>0</v>
          </cell>
          <cell r="S10456" t="str">
            <v>6(5)</v>
          </cell>
          <cell r="T10456" t="str">
            <v>V67Z431322</v>
          </cell>
          <cell r="U10456">
            <v>0</v>
          </cell>
          <cell r="V10456">
            <v>0.9</v>
          </cell>
          <cell r="W10456">
            <v>0.9</v>
          </cell>
        </row>
        <row r="10457">
          <cell r="I10457" t="str">
            <v>新化亿家利红木家具有限公司产业路</v>
          </cell>
          <cell r="J10457" t="str">
            <v>1312F4313220192</v>
          </cell>
          <cell r="K10457" t="str">
            <v>资源产业路</v>
          </cell>
          <cell r="L10457" t="str">
            <v>一类地区</v>
          </cell>
          <cell r="M10457" t="str">
            <v>国家贫困县</v>
          </cell>
          <cell r="N10457" t="str">
            <v>新建</v>
          </cell>
          <cell r="O10457" t="str">
            <v>新化亿家利红木家具有限公司产业园</v>
          </cell>
          <cell r="R10457" t="str">
            <v>0</v>
          </cell>
          <cell r="S10457" t="str">
            <v>6(5)</v>
          </cell>
          <cell r="T10457" t="str">
            <v>VA74431322</v>
          </cell>
          <cell r="U10457">
            <v>0</v>
          </cell>
          <cell r="V10457">
            <v>5</v>
          </cell>
          <cell r="W10457">
            <v>5</v>
          </cell>
        </row>
        <row r="10458">
          <cell r="I10458" t="str">
            <v>野合谷寒茶基地产业路</v>
          </cell>
          <cell r="J10458" t="str">
            <v>1312F4313220112</v>
          </cell>
          <cell r="K10458" t="str">
            <v>资源产业路</v>
          </cell>
          <cell r="L10458" t="str">
            <v>一类地区</v>
          </cell>
          <cell r="M10458" t="str">
            <v>国家贫困县</v>
          </cell>
          <cell r="N10458" t="str">
            <v>新建</v>
          </cell>
          <cell r="O10458" t="str">
            <v>野合谷寒茶基地</v>
          </cell>
          <cell r="R10458" t="str">
            <v>0</v>
          </cell>
          <cell r="S10458" t="str">
            <v>6</v>
          </cell>
          <cell r="T10458" t="str">
            <v>VZY1431322</v>
          </cell>
          <cell r="U10458">
            <v>0</v>
          </cell>
          <cell r="V10458">
            <v>2.2000000000000002</v>
          </cell>
          <cell r="W10458">
            <v>2.2000000000000002</v>
          </cell>
        </row>
        <row r="10459">
          <cell r="I10459" t="str">
            <v>医用油茶林基地产业路</v>
          </cell>
          <cell r="J10459" t="str">
            <v>1312F4313220020</v>
          </cell>
          <cell r="K10459" t="str">
            <v>资源产业路</v>
          </cell>
          <cell r="L10459" t="str">
            <v>一类地区</v>
          </cell>
          <cell r="M10459" t="str">
            <v>国家贫困县</v>
          </cell>
          <cell r="N10459" t="str">
            <v>升级改造（提质改造）</v>
          </cell>
          <cell r="O10459" t="str">
            <v>医用油茶林基地</v>
          </cell>
          <cell r="R10459" t="str">
            <v>3.5</v>
          </cell>
          <cell r="S10459" t="str">
            <v>6(4.5)</v>
          </cell>
          <cell r="T10459" t="str">
            <v>C983431322</v>
          </cell>
          <cell r="U10459">
            <v>0</v>
          </cell>
          <cell r="V10459">
            <v>1.9370000000000001</v>
          </cell>
          <cell r="W10459">
            <v>1.9370000000000001</v>
          </cell>
        </row>
        <row r="10460">
          <cell r="I10460" t="str">
            <v>油溪乡大新岭村油茶基地产业路</v>
          </cell>
          <cell r="J10460" t="str">
            <v>1312F4313220124</v>
          </cell>
          <cell r="K10460" t="str">
            <v>资源产业路</v>
          </cell>
          <cell r="L10460" t="str">
            <v>一类地区</v>
          </cell>
          <cell r="M10460" t="str">
            <v>国家贫困县</v>
          </cell>
          <cell r="N10460" t="str">
            <v>升级改造（提质改造）</v>
          </cell>
          <cell r="O10460" t="str">
            <v>油溪乡大新岭村油茶基地</v>
          </cell>
          <cell r="R10460" t="str">
            <v>5</v>
          </cell>
          <cell r="S10460" t="str">
            <v>6</v>
          </cell>
          <cell r="T10460" t="str">
            <v>Y095431322</v>
          </cell>
          <cell r="U10460">
            <v>0</v>
          </cell>
          <cell r="V10460">
            <v>3.2160000000000002</v>
          </cell>
          <cell r="W10460">
            <v>3.2160000000000002</v>
          </cell>
        </row>
        <row r="10461">
          <cell r="I10461" t="str">
            <v>油溪乡龙塘村天泰生态养猪场产业路</v>
          </cell>
          <cell r="J10461" t="str">
            <v>1312F4313220149</v>
          </cell>
          <cell r="K10461" t="str">
            <v>资源产业路</v>
          </cell>
          <cell r="L10461" t="str">
            <v>一类地区</v>
          </cell>
          <cell r="M10461" t="str">
            <v>国家贫困县</v>
          </cell>
          <cell r="N10461" t="str">
            <v>新建</v>
          </cell>
          <cell r="O10461" t="str">
            <v>油溪乡龙塘村天泰生态养猪场</v>
          </cell>
          <cell r="R10461" t="str">
            <v>3.5</v>
          </cell>
          <cell r="S10461" t="str">
            <v>6</v>
          </cell>
          <cell r="T10461" t="str">
            <v>C017431322</v>
          </cell>
          <cell r="U10461">
            <v>0</v>
          </cell>
          <cell r="V10461">
            <v>1.42</v>
          </cell>
          <cell r="W10461">
            <v>1.42</v>
          </cell>
        </row>
        <row r="10462">
          <cell r="I10462" t="str">
            <v>油溪乡中家庄村惠明油茶基地产业路</v>
          </cell>
          <cell r="J10462" t="str">
            <v>1312F4313220151</v>
          </cell>
          <cell r="K10462" t="str">
            <v>资源产业路</v>
          </cell>
          <cell r="L10462" t="str">
            <v>一类地区</v>
          </cell>
          <cell r="M10462" t="str">
            <v>国家贫困县</v>
          </cell>
          <cell r="N10462" t="str">
            <v>新建</v>
          </cell>
          <cell r="O10462" t="str">
            <v>油溪乡中家庄村惠明油茶基地</v>
          </cell>
          <cell r="R10462" t="str">
            <v>0</v>
          </cell>
          <cell r="S10462" t="str">
            <v>6</v>
          </cell>
          <cell r="T10462" t="str">
            <v>ZC30431322</v>
          </cell>
          <cell r="U10462">
            <v>0</v>
          </cell>
          <cell r="V10462">
            <v>2.2599999999999998</v>
          </cell>
          <cell r="W10462">
            <v>2.2599999999999998</v>
          </cell>
        </row>
        <row r="10463">
          <cell r="I10463" t="str">
            <v>游家镇道田村养鸡场产业路</v>
          </cell>
          <cell r="J10463" t="str">
            <v>1312F4313220191</v>
          </cell>
          <cell r="K10463" t="str">
            <v>资源产业路</v>
          </cell>
          <cell r="L10463" t="str">
            <v>一类地区</v>
          </cell>
          <cell r="M10463" t="str">
            <v>国家贫困县</v>
          </cell>
          <cell r="N10463" t="str">
            <v>新建</v>
          </cell>
          <cell r="O10463" t="str">
            <v>游家镇道田村养鸡场产业园</v>
          </cell>
          <cell r="R10463" t="str">
            <v>0</v>
          </cell>
          <cell r="S10463" t="str">
            <v>6(5)</v>
          </cell>
          <cell r="T10463" t="str">
            <v>VZA7431322</v>
          </cell>
          <cell r="U10463">
            <v>0</v>
          </cell>
          <cell r="V10463">
            <v>0.75</v>
          </cell>
          <cell r="W10463">
            <v>0.75</v>
          </cell>
        </row>
        <row r="10464">
          <cell r="I10464" t="str">
            <v>游家镇利民村台粤农林生态养猪场产业路</v>
          </cell>
          <cell r="J10464" t="str">
            <v>1312F4313220128</v>
          </cell>
          <cell r="K10464" t="str">
            <v>资源产业路</v>
          </cell>
          <cell r="L10464" t="str">
            <v>一类地区</v>
          </cell>
          <cell r="M10464" t="str">
            <v>国家贫困县</v>
          </cell>
          <cell r="N10464" t="str">
            <v>升级改造（提质改造）</v>
          </cell>
          <cell r="O10464" t="str">
            <v>游家镇利民村台粤农林生态养猪场</v>
          </cell>
          <cell r="R10464" t="str">
            <v>4.5</v>
          </cell>
          <cell r="S10464" t="str">
            <v>6</v>
          </cell>
          <cell r="T10464" t="str">
            <v>C153431322</v>
          </cell>
          <cell r="U10464">
            <v>0</v>
          </cell>
          <cell r="V10464">
            <v>2.35</v>
          </cell>
          <cell r="W10464">
            <v>2.35</v>
          </cell>
        </row>
        <row r="10465">
          <cell r="I10465" t="str">
            <v>游家镇同丰村会光村油茶种植基地产业路</v>
          </cell>
          <cell r="J10465" t="str">
            <v>1312F4313220161</v>
          </cell>
          <cell r="K10465" t="str">
            <v>资源产业路</v>
          </cell>
          <cell r="L10465" t="str">
            <v>一类地区</v>
          </cell>
          <cell r="M10465" t="str">
            <v>国家贫困县</v>
          </cell>
          <cell r="N10465" t="str">
            <v>新建</v>
          </cell>
          <cell r="O10465" t="str">
            <v>游家镇同丰村会光村油茶种植基地</v>
          </cell>
          <cell r="R10465" t="str">
            <v>0</v>
          </cell>
          <cell r="S10465" t="str">
            <v>6</v>
          </cell>
          <cell r="T10465" t="str">
            <v>ZZ91431322</v>
          </cell>
          <cell r="U10465">
            <v>0</v>
          </cell>
          <cell r="V10465">
            <v>3.2</v>
          </cell>
          <cell r="W10465">
            <v>3.2</v>
          </cell>
        </row>
        <row r="10466">
          <cell r="I10466" t="str">
            <v>游家镇西苑村欣荣油茶基地产业路</v>
          </cell>
          <cell r="J10466" t="str">
            <v>1312F4313220007</v>
          </cell>
          <cell r="K10466" t="str">
            <v>资源产业路</v>
          </cell>
          <cell r="L10466" t="str">
            <v>一类地区</v>
          </cell>
          <cell r="M10466" t="str">
            <v>国家贫困县</v>
          </cell>
          <cell r="N10466" t="str">
            <v>新建</v>
          </cell>
          <cell r="O10466" t="str">
            <v>游家镇西苑村欣荣油茶基地</v>
          </cell>
          <cell r="R10466" t="str">
            <v>0</v>
          </cell>
          <cell r="S10466" t="str">
            <v>6</v>
          </cell>
          <cell r="T10466" t="str">
            <v>VR65431322</v>
          </cell>
          <cell r="U10466">
            <v>0</v>
          </cell>
          <cell r="V10466">
            <v>0.95</v>
          </cell>
          <cell r="W10466">
            <v>0.95</v>
          </cell>
        </row>
        <row r="10467">
          <cell r="I10467" t="str">
            <v>游家镇永安村湘宏生态养鸡场产业路</v>
          </cell>
          <cell r="J10467" t="str">
            <v>1312F4313220131</v>
          </cell>
          <cell r="K10467" t="str">
            <v>资源产业路</v>
          </cell>
          <cell r="L10467" t="str">
            <v>一类地区</v>
          </cell>
          <cell r="M10467" t="str">
            <v>国家贫困县</v>
          </cell>
          <cell r="N10467" t="str">
            <v>升级改造（提质改造）</v>
          </cell>
          <cell r="O10467" t="str">
            <v>游家镇永安村湘宏生态养鸡场</v>
          </cell>
          <cell r="R10467" t="str">
            <v>3.5</v>
          </cell>
          <cell r="S10467" t="str">
            <v>6</v>
          </cell>
          <cell r="T10467" t="str">
            <v>C24A431322</v>
          </cell>
          <cell r="U10467">
            <v>0</v>
          </cell>
          <cell r="V10467">
            <v>1.18</v>
          </cell>
          <cell r="W10467">
            <v>1.18</v>
          </cell>
        </row>
        <row r="10468">
          <cell r="I10468" t="str">
            <v>游家镇振兴村招云农牧养猪场产业路</v>
          </cell>
          <cell r="J10468" t="str">
            <v>1312F4313220185</v>
          </cell>
          <cell r="K10468" t="str">
            <v>资源产业路</v>
          </cell>
          <cell r="L10468" t="str">
            <v>一类地区</v>
          </cell>
          <cell r="M10468" t="str">
            <v>国家贫困县</v>
          </cell>
          <cell r="N10468" t="str">
            <v>新建</v>
          </cell>
          <cell r="O10468" t="str">
            <v>游家镇振兴村招云农牧养猪场</v>
          </cell>
          <cell r="R10468" t="str">
            <v>0</v>
          </cell>
          <cell r="S10468" t="str">
            <v>6(5)</v>
          </cell>
          <cell r="T10468" t="str">
            <v>V430431322</v>
          </cell>
          <cell r="U10468">
            <v>0</v>
          </cell>
          <cell r="V10468">
            <v>3.22</v>
          </cell>
          <cell r="W10468">
            <v>3.22</v>
          </cell>
        </row>
        <row r="10469">
          <cell r="I10469" t="str">
            <v>游家镇瑜鸿农业贡柚产业路</v>
          </cell>
          <cell r="J10469" t="str">
            <v>1312F4313220212</v>
          </cell>
          <cell r="K10469" t="str">
            <v>资源产业路</v>
          </cell>
          <cell r="L10469" t="str">
            <v>一类地区</v>
          </cell>
          <cell r="M10469" t="str">
            <v>国家贫困县</v>
          </cell>
          <cell r="N10469" t="str">
            <v>新建</v>
          </cell>
          <cell r="O10469" t="str">
            <v>游家镇瑜鸿农业贡柚产业园</v>
          </cell>
          <cell r="R10469" t="str">
            <v>0</v>
          </cell>
          <cell r="S10469" t="str">
            <v>6(5)</v>
          </cell>
          <cell r="T10469" t="str">
            <v>VS29431322</v>
          </cell>
          <cell r="U10469">
            <v>0</v>
          </cell>
          <cell r="V10469">
            <v>1.3</v>
          </cell>
          <cell r="W10469">
            <v>1.3</v>
          </cell>
        </row>
        <row r="10470">
          <cell r="I10470" t="str">
            <v>月弓桥种养基地产业路</v>
          </cell>
          <cell r="J10470" t="str">
            <v>1312F4313220232</v>
          </cell>
          <cell r="K10470" t="str">
            <v>资源产业路</v>
          </cell>
          <cell r="L10470" t="str">
            <v>一类地区</v>
          </cell>
          <cell r="M10470" t="str">
            <v>国家贫困县</v>
          </cell>
          <cell r="N10470" t="str">
            <v>新建</v>
          </cell>
          <cell r="O10470" t="str">
            <v>月弓桥种养基地产业园</v>
          </cell>
          <cell r="R10470" t="str">
            <v>0</v>
          </cell>
          <cell r="S10470" t="str">
            <v>6(5)</v>
          </cell>
          <cell r="T10470" t="str">
            <v>ZZ38431322</v>
          </cell>
          <cell r="U10470">
            <v>0</v>
          </cell>
          <cell r="V10470">
            <v>2.8</v>
          </cell>
          <cell r="W10470">
            <v>2.8</v>
          </cell>
        </row>
        <row r="10471">
          <cell r="I10471" t="str">
            <v>坐石乡桃树村特色种养结合建设项目产业路</v>
          </cell>
          <cell r="J10471" t="str">
            <v>1312F4313220067</v>
          </cell>
          <cell r="K10471" t="str">
            <v>资源产业路</v>
          </cell>
          <cell r="L10471" t="str">
            <v>一类地区</v>
          </cell>
          <cell r="M10471" t="str">
            <v>国家贫困县</v>
          </cell>
          <cell r="N10471" t="str">
            <v>升级改造（提质改造）</v>
          </cell>
          <cell r="O10471" t="str">
            <v>坐石乡桃树村特色种养结合建设项目</v>
          </cell>
          <cell r="R10471" t="str">
            <v>3.5</v>
          </cell>
          <cell r="S10471" t="str">
            <v>6</v>
          </cell>
          <cell r="T10471" t="str">
            <v>CB28431322</v>
          </cell>
          <cell r="U10471">
            <v>0</v>
          </cell>
          <cell r="V10471">
            <v>2.262</v>
          </cell>
          <cell r="W10471">
            <v>2.262</v>
          </cell>
        </row>
        <row r="10472">
          <cell r="I10472" t="str">
            <v>圳上镇懂易村老潭油茶林基地产业路</v>
          </cell>
          <cell r="J10472" t="str">
            <v>1312F4313220017</v>
          </cell>
          <cell r="K10472" t="str">
            <v>资源产业路</v>
          </cell>
          <cell r="L10472" t="str">
            <v>一类地区</v>
          </cell>
          <cell r="M10472" t="str">
            <v>国家贫困县</v>
          </cell>
          <cell r="N10472" t="str">
            <v>升级改造（提质改造）</v>
          </cell>
          <cell r="O10472" t="str">
            <v>圳上镇懂易村老潭油茶林基地</v>
          </cell>
          <cell r="R10472" t="str">
            <v>3.5</v>
          </cell>
          <cell r="S10472" t="str">
            <v>6</v>
          </cell>
          <cell r="T10472" t="str">
            <v>CS75431322</v>
          </cell>
          <cell r="U10472">
            <v>0</v>
          </cell>
          <cell r="V10472">
            <v>1.61</v>
          </cell>
          <cell r="W10472">
            <v>1.61</v>
          </cell>
        </row>
        <row r="10473">
          <cell r="I10473" t="str">
            <v>圳上镇黄溪村方老冲油茶林基地产业路</v>
          </cell>
          <cell r="J10473" t="str">
            <v>1312F4313220141</v>
          </cell>
          <cell r="K10473" t="str">
            <v>资源产业路</v>
          </cell>
          <cell r="L10473" t="str">
            <v>一类地区</v>
          </cell>
          <cell r="M10473" t="str">
            <v>国家贫困县</v>
          </cell>
          <cell r="N10473" t="str">
            <v>新建</v>
          </cell>
          <cell r="O10473" t="str">
            <v>圳上镇黄溪村方老冲油茶林基地</v>
          </cell>
          <cell r="R10473" t="str">
            <v>0</v>
          </cell>
          <cell r="S10473" t="str">
            <v>6</v>
          </cell>
          <cell r="T10473" t="str">
            <v>VWAX431322</v>
          </cell>
          <cell r="U10473">
            <v>0</v>
          </cell>
          <cell r="V10473">
            <v>1.8280000000000001</v>
          </cell>
          <cell r="W10473">
            <v>1.8280000000000001</v>
          </cell>
        </row>
        <row r="10474">
          <cell r="I10474" t="str">
            <v>圳上镇黄溪村兴平种植基地产业路</v>
          </cell>
          <cell r="J10474" t="str">
            <v>1312F4313220001</v>
          </cell>
          <cell r="K10474" t="str">
            <v>资源产业路</v>
          </cell>
          <cell r="L10474" t="str">
            <v>一类地区</v>
          </cell>
          <cell r="M10474" t="str">
            <v>国家贫困县</v>
          </cell>
          <cell r="N10474" t="str">
            <v>升级改造（提质改造）</v>
          </cell>
          <cell r="O10474" t="str">
            <v>圳上镇黄溪村兴平种植基地</v>
          </cell>
          <cell r="R10474" t="str">
            <v>3.5</v>
          </cell>
          <cell r="S10474" t="str">
            <v>6</v>
          </cell>
          <cell r="T10474" t="str">
            <v>CF65431322</v>
          </cell>
          <cell r="U10474">
            <v>0</v>
          </cell>
          <cell r="V10474">
            <v>1.37</v>
          </cell>
          <cell r="W10474">
            <v>1.37</v>
          </cell>
        </row>
        <row r="10475">
          <cell r="I10475" t="str">
            <v>槎溪镇源竹村胜余生态养猪养殖连接路</v>
          </cell>
          <cell r="J10475" t="str">
            <v>1312F4313220241</v>
          </cell>
          <cell r="K10475" t="str">
            <v>资源产业路</v>
          </cell>
          <cell r="L10475" t="str">
            <v>一类地区</v>
          </cell>
          <cell r="M10475" t="str">
            <v>国家贫困县</v>
          </cell>
          <cell r="N10475" t="str">
            <v>新建</v>
          </cell>
          <cell r="O10475" t="str">
            <v>槎溪镇源竹村胜余生态养猪养园</v>
          </cell>
          <cell r="R10475" t="str">
            <v>0</v>
          </cell>
          <cell r="S10475" t="str">
            <v>6(5)</v>
          </cell>
          <cell r="T10475" t="str">
            <v>VC87431322</v>
          </cell>
          <cell r="U10475">
            <v>0</v>
          </cell>
          <cell r="V10475">
            <v>3</v>
          </cell>
          <cell r="W10475">
            <v>3</v>
          </cell>
        </row>
        <row r="10476">
          <cell r="I10476" t="str">
            <v>槎溪镇源竹村药材基地产业路</v>
          </cell>
          <cell r="J10476" t="str">
            <v>1312F4313220225</v>
          </cell>
          <cell r="K10476" t="str">
            <v>资源产业路</v>
          </cell>
          <cell r="L10476" t="str">
            <v>一类地区</v>
          </cell>
          <cell r="M10476" t="str">
            <v>国家贫困县</v>
          </cell>
          <cell r="N10476" t="str">
            <v>新建</v>
          </cell>
          <cell r="O10476" t="str">
            <v>槎溪镇源竹村药材基地产业园</v>
          </cell>
          <cell r="R10476" t="str">
            <v>0</v>
          </cell>
          <cell r="S10476" t="str">
            <v>6(5)</v>
          </cell>
          <cell r="T10476" t="str">
            <v>VC69431322</v>
          </cell>
          <cell r="U10476">
            <v>0</v>
          </cell>
          <cell r="V10476">
            <v>3</v>
          </cell>
          <cell r="W10476">
            <v>3</v>
          </cell>
        </row>
        <row r="10477">
          <cell r="I10477" t="str">
            <v>潮盛生态林业发展有限公司产业路</v>
          </cell>
          <cell r="J10477" t="str">
            <v>1312F4313810046</v>
          </cell>
          <cell r="K10477" t="str">
            <v>资源产业路</v>
          </cell>
          <cell r="L10477" t="str">
            <v>二类地区</v>
          </cell>
          <cell r="M10477"/>
          <cell r="N10477" t="str">
            <v>新建</v>
          </cell>
          <cell r="O10477" t="str">
            <v>潮盛生态林业发展有限公司</v>
          </cell>
          <cell r="R10477" t="str">
            <v>3.5</v>
          </cell>
          <cell r="S10477" t="str">
            <v>6</v>
          </cell>
          <cell r="T10477" t="str">
            <v>无</v>
          </cell>
          <cell r="U10477">
            <v>0</v>
          </cell>
          <cell r="V10477">
            <v>3</v>
          </cell>
          <cell r="W10477">
            <v>3</v>
          </cell>
        </row>
        <row r="10478">
          <cell r="I10478" t="str">
            <v>大冲砖场产业路</v>
          </cell>
          <cell r="J10478" t="str">
            <v>1312F4313810102</v>
          </cell>
          <cell r="K10478" t="str">
            <v>资源产业路</v>
          </cell>
          <cell r="L10478" t="str">
            <v>二类地区</v>
          </cell>
          <cell r="M10478"/>
          <cell r="N10478" t="str">
            <v>新建</v>
          </cell>
          <cell r="O10478" t="str">
            <v>大冲砖场</v>
          </cell>
          <cell r="R10478" t="str">
            <v>3.5</v>
          </cell>
          <cell r="S10478" t="str">
            <v>6</v>
          </cell>
          <cell r="T10478" t="str">
            <v>无</v>
          </cell>
          <cell r="U10478">
            <v>0</v>
          </cell>
          <cell r="V10478">
            <v>1.5</v>
          </cell>
          <cell r="W10478">
            <v>1.5</v>
          </cell>
        </row>
        <row r="10479">
          <cell r="I10479" t="str">
            <v>和生源葡萄基地产业路</v>
          </cell>
          <cell r="J10479" t="str">
            <v>1312F4313810034</v>
          </cell>
          <cell r="K10479" t="str">
            <v>资源产业路</v>
          </cell>
          <cell r="L10479" t="str">
            <v>二类地区</v>
          </cell>
          <cell r="M10479"/>
          <cell r="N10479" t="str">
            <v>新建</v>
          </cell>
          <cell r="O10479" t="str">
            <v>和生源葡萄基地</v>
          </cell>
          <cell r="R10479" t="str">
            <v>3.5</v>
          </cell>
          <cell r="S10479" t="str">
            <v>6</v>
          </cell>
          <cell r="T10479" t="str">
            <v>无</v>
          </cell>
          <cell r="U10479">
            <v>0</v>
          </cell>
          <cell r="V10479">
            <v>3</v>
          </cell>
          <cell r="W10479">
            <v>3</v>
          </cell>
        </row>
        <row r="10480">
          <cell r="I10480" t="str">
            <v>惠源建材有限公司产业路</v>
          </cell>
          <cell r="J10480" t="str">
            <v>1312F4313810166</v>
          </cell>
          <cell r="K10480" t="str">
            <v>资源产业路</v>
          </cell>
          <cell r="L10480" t="str">
            <v>二类地区</v>
          </cell>
          <cell r="M10480"/>
          <cell r="N10480" t="str">
            <v>新建</v>
          </cell>
          <cell r="O10480" t="str">
            <v>惠源建材有限公司产业园</v>
          </cell>
          <cell r="R10480" t="str">
            <v>3.5</v>
          </cell>
          <cell r="S10480" t="str">
            <v>6</v>
          </cell>
          <cell r="T10480" t="str">
            <v>无</v>
          </cell>
          <cell r="U10480">
            <v>0</v>
          </cell>
          <cell r="V10480">
            <v>1.5</v>
          </cell>
          <cell r="W10480">
            <v>1.5</v>
          </cell>
        </row>
        <row r="10481">
          <cell r="I10481" t="str">
            <v>汇美天下园林绿化公司产业连接路</v>
          </cell>
          <cell r="J10481" t="str">
            <v>1312F4313810110</v>
          </cell>
          <cell r="K10481" t="str">
            <v>资源产业路</v>
          </cell>
          <cell r="L10481" t="str">
            <v>二类地区</v>
          </cell>
          <cell r="M10481"/>
          <cell r="N10481" t="str">
            <v>新建</v>
          </cell>
          <cell r="O10481" t="str">
            <v>汇美天下园林绿化公司</v>
          </cell>
          <cell r="R10481" t="str">
            <v>3.5</v>
          </cell>
          <cell r="S10481" t="str">
            <v>6</v>
          </cell>
          <cell r="T10481" t="str">
            <v>无</v>
          </cell>
          <cell r="U10481">
            <v>0</v>
          </cell>
          <cell r="V10481">
            <v>6</v>
          </cell>
          <cell r="W10481">
            <v>6</v>
          </cell>
        </row>
        <row r="10482">
          <cell r="I10482" t="str">
            <v>佳龙生态农业发展有限公司产业路</v>
          </cell>
          <cell r="J10482" t="str">
            <v>1312F4313810169</v>
          </cell>
          <cell r="K10482" t="str">
            <v>资源产业路</v>
          </cell>
          <cell r="L10482" t="str">
            <v>二类地区</v>
          </cell>
          <cell r="M10482"/>
          <cell r="N10482" t="str">
            <v>新建</v>
          </cell>
          <cell r="O10482" t="str">
            <v>佳龙生态农业发展有限公司</v>
          </cell>
          <cell r="R10482" t="str">
            <v>3.5</v>
          </cell>
          <cell r="S10482" t="str">
            <v>6</v>
          </cell>
          <cell r="T10482" t="str">
            <v>无</v>
          </cell>
          <cell r="U10482">
            <v>0</v>
          </cell>
          <cell r="V10482">
            <v>2.5</v>
          </cell>
          <cell r="W10482">
            <v>2.5</v>
          </cell>
        </row>
        <row r="10483">
          <cell r="I10483" t="str">
            <v>金顶农业发展有限公司产业路</v>
          </cell>
          <cell r="J10483" t="str">
            <v>1312F4313810116</v>
          </cell>
          <cell r="K10483" t="str">
            <v>资源产业路</v>
          </cell>
          <cell r="L10483" t="str">
            <v>二类地区</v>
          </cell>
          <cell r="M10483"/>
          <cell r="N10483" t="str">
            <v>新建</v>
          </cell>
          <cell r="O10483" t="str">
            <v>金顶农业发展有限公司</v>
          </cell>
          <cell r="R10483" t="str">
            <v>3.5</v>
          </cell>
          <cell r="S10483" t="str">
            <v>6</v>
          </cell>
          <cell r="T10483" t="str">
            <v>无</v>
          </cell>
          <cell r="U10483">
            <v>0</v>
          </cell>
          <cell r="V10483">
            <v>3</v>
          </cell>
          <cell r="W10483">
            <v>3</v>
          </cell>
        </row>
        <row r="10484">
          <cell r="I10484" t="str">
            <v>矿办盛源恒丰农业合作社产业路</v>
          </cell>
          <cell r="J10484" t="str">
            <v>1312F4313810170</v>
          </cell>
          <cell r="K10484" t="str">
            <v>资源产业路</v>
          </cell>
          <cell r="L10484" t="str">
            <v>二类地区</v>
          </cell>
          <cell r="M10484"/>
          <cell r="O10484" t="str">
            <v>湖南盛源恒丰农业综合开发股份有限公司</v>
          </cell>
          <cell r="R10484" t="str">
            <v>3.5</v>
          </cell>
          <cell r="S10484" t="str">
            <v>6</v>
          </cell>
          <cell r="T10484" t="str">
            <v>无</v>
          </cell>
          <cell r="U10484">
            <v>0</v>
          </cell>
          <cell r="V10484">
            <v>4.5</v>
          </cell>
          <cell r="W10484">
            <v>4.5</v>
          </cell>
        </row>
        <row r="10485">
          <cell r="I10485" t="str">
            <v>坤泰建筑材料有限公司产业路</v>
          </cell>
          <cell r="J10485" t="str">
            <v>1312F4313810165</v>
          </cell>
          <cell r="K10485" t="str">
            <v>资源产业路</v>
          </cell>
          <cell r="L10485" t="str">
            <v>二类地区</v>
          </cell>
          <cell r="M10485"/>
          <cell r="N10485" t="str">
            <v>新建</v>
          </cell>
          <cell r="O10485" t="str">
            <v>坤泰建筑材料有限公司产业园</v>
          </cell>
          <cell r="R10485" t="str">
            <v>3.5</v>
          </cell>
          <cell r="S10485" t="str">
            <v>6</v>
          </cell>
          <cell r="T10485" t="str">
            <v>无</v>
          </cell>
          <cell r="U10485">
            <v>0</v>
          </cell>
          <cell r="V10485">
            <v>3</v>
          </cell>
          <cell r="W10485">
            <v>3</v>
          </cell>
        </row>
        <row r="10486">
          <cell r="I10486" t="str">
            <v>冷水江市次中养猪场产业路</v>
          </cell>
          <cell r="J10486" t="str">
            <v>1312F4313810049</v>
          </cell>
          <cell r="K10486" t="str">
            <v>资源产业路</v>
          </cell>
          <cell r="L10486" t="str">
            <v>二类地区</v>
          </cell>
          <cell r="M10486"/>
          <cell r="N10486" t="str">
            <v>新建</v>
          </cell>
          <cell r="O10486" t="str">
            <v>冷水江市次中养猪场</v>
          </cell>
          <cell r="R10486" t="str">
            <v>3.5</v>
          </cell>
          <cell r="S10486" t="str">
            <v>6</v>
          </cell>
          <cell r="T10486" t="str">
            <v>无</v>
          </cell>
          <cell r="U10486">
            <v>0</v>
          </cell>
          <cell r="V10486">
            <v>1.5</v>
          </cell>
          <cell r="W10486">
            <v>1.5</v>
          </cell>
        </row>
        <row r="10487">
          <cell r="I10487" t="str">
            <v>冷水江市德程果蔬种植专业合作社产业路</v>
          </cell>
          <cell r="J10487" t="str">
            <v>1312F4313810174</v>
          </cell>
          <cell r="K10487" t="str">
            <v>资源产业路</v>
          </cell>
          <cell r="L10487" t="str">
            <v>二类地区</v>
          </cell>
          <cell r="M10487"/>
          <cell r="O10487" t="str">
            <v>冷水江市德程果蔬种植专业合作社</v>
          </cell>
          <cell r="R10487" t="str">
            <v>3.5</v>
          </cell>
          <cell r="S10487" t="str">
            <v>6</v>
          </cell>
          <cell r="T10487" t="str">
            <v>无</v>
          </cell>
          <cell r="U10487">
            <v>0</v>
          </cell>
          <cell r="V10487">
            <v>2</v>
          </cell>
          <cell r="W10487">
            <v>2</v>
          </cell>
        </row>
        <row r="10488">
          <cell r="I10488" t="str">
            <v>冷水江市贵鸿生态农业发展有限公司产业路</v>
          </cell>
          <cell r="J10488" t="str">
            <v>1312F4313810097</v>
          </cell>
          <cell r="K10488" t="str">
            <v>资源产业路</v>
          </cell>
          <cell r="L10488" t="str">
            <v>二类地区</v>
          </cell>
          <cell r="M10488"/>
          <cell r="N10488" t="str">
            <v>新建</v>
          </cell>
          <cell r="O10488" t="str">
            <v>冷水江市贵鸿生态农业发展有限公司</v>
          </cell>
          <cell r="R10488" t="str">
            <v>3.5</v>
          </cell>
          <cell r="S10488" t="str">
            <v>6</v>
          </cell>
          <cell r="T10488" t="str">
            <v>无</v>
          </cell>
          <cell r="U10488">
            <v>0</v>
          </cell>
          <cell r="V10488">
            <v>3</v>
          </cell>
          <cell r="W10488">
            <v>3</v>
          </cell>
        </row>
        <row r="10489">
          <cell r="I10489" t="str">
            <v>冷水江市合坪林木种植专业合作社产业路</v>
          </cell>
          <cell r="J10489" t="str">
            <v>1312F4313810111</v>
          </cell>
          <cell r="K10489" t="str">
            <v>资源产业路</v>
          </cell>
          <cell r="L10489" t="str">
            <v>二类地区</v>
          </cell>
          <cell r="M10489"/>
          <cell r="N10489" t="str">
            <v>新建</v>
          </cell>
          <cell r="O10489" t="str">
            <v>合坪林业种植专业合作社</v>
          </cell>
          <cell r="R10489" t="str">
            <v>3.5</v>
          </cell>
          <cell r="S10489" t="str">
            <v>6</v>
          </cell>
          <cell r="T10489" t="str">
            <v>无</v>
          </cell>
          <cell r="U10489">
            <v>0</v>
          </cell>
          <cell r="V10489">
            <v>4</v>
          </cell>
          <cell r="W10489">
            <v>4</v>
          </cell>
        </row>
        <row r="10490">
          <cell r="I10490" t="str">
            <v>冷水江市吉田杨梅种植专业合作社产业路</v>
          </cell>
          <cell r="J10490" t="str">
            <v>1312F4313810073</v>
          </cell>
          <cell r="K10490" t="str">
            <v>资源产业路</v>
          </cell>
          <cell r="L10490" t="str">
            <v>二类地区</v>
          </cell>
          <cell r="M10490"/>
          <cell r="N10490" t="str">
            <v>新建</v>
          </cell>
          <cell r="O10490" t="str">
            <v>冷水江市吉田杨梅种植专业合作社</v>
          </cell>
          <cell r="R10490" t="str">
            <v>3.5</v>
          </cell>
          <cell r="S10490" t="str">
            <v>6</v>
          </cell>
          <cell r="T10490" t="str">
            <v>无</v>
          </cell>
          <cell r="U10490">
            <v>0</v>
          </cell>
          <cell r="V10490">
            <v>3</v>
          </cell>
          <cell r="W10490">
            <v>3</v>
          </cell>
        </row>
        <row r="10491">
          <cell r="I10491" t="str">
            <v>冷水江市金满园农业综合开发有限公司产业路</v>
          </cell>
          <cell r="J10491" t="str">
            <v>1312F4313810175</v>
          </cell>
          <cell r="K10491" t="str">
            <v>资源产业路</v>
          </cell>
          <cell r="L10491" t="str">
            <v>二类地区</v>
          </cell>
          <cell r="M10491"/>
          <cell r="O10491" t="str">
            <v>冷水江市金满园农业综合开发有限公司</v>
          </cell>
          <cell r="R10491" t="str">
            <v>3.5</v>
          </cell>
          <cell r="S10491" t="str">
            <v>6</v>
          </cell>
          <cell r="T10491" t="str">
            <v>无</v>
          </cell>
          <cell r="U10491">
            <v>0</v>
          </cell>
          <cell r="V10491">
            <v>1.6</v>
          </cell>
          <cell r="W10491">
            <v>1.6</v>
          </cell>
        </row>
        <row r="10492">
          <cell r="I10492" t="str">
            <v>冷水江市金泉油茶基地产业路</v>
          </cell>
          <cell r="J10492" t="str">
            <v>1312F4313810098</v>
          </cell>
          <cell r="K10492" t="str">
            <v>资源产业路</v>
          </cell>
          <cell r="L10492" t="str">
            <v>二类地区</v>
          </cell>
          <cell r="M10492"/>
          <cell r="N10492" t="str">
            <v>新建</v>
          </cell>
          <cell r="O10492" t="str">
            <v>冷水江市金泉油茶基地</v>
          </cell>
          <cell r="R10492" t="str">
            <v>3.5</v>
          </cell>
          <cell r="S10492" t="str">
            <v>6</v>
          </cell>
          <cell r="T10492" t="str">
            <v>无</v>
          </cell>
          <cell r="U10492">
            <v>0</v>
          </cell>
          <cell r="V10492">
            <v>1.1000000000000001</v>
          </cell>
          <cell r="W10492">
            <v>1.1000000000000001</v>
          </cell>
        </row>
        <row r="10493">
          <cell r="I10493" t="str">
            <v>冷水江市井湾春天生态农业有限公司连接路</v>
          </cell>
          <cell r="J10493" t="str">
            <v>1312F4313810092</v>
          </cell>
          <cell r="K10493" t="str">
            <v>资源产业路</v>
          </cell>
          <cell r="L10493" t="str">
            <v>二类地区</v>
          </cell>
          <cell r="M10493"/>
          <cell r="N10493" t="str">
            <v>新建</v>
          </cell>
          <cell r="O10493" t="str">
            <v>冷水江市井湾春天生态农业有限公司</v>
          </cell>
          <cell r="R10493" t="str">
            <v>3.5</v>
          </cell>
          <cell r="S10493" t="str">
            <v>6</v>
          </cell>
          <cell r="T10493" t="str">
            <v>无</v>
          </cell>
          <cell r="U10493">
            <v>0</v>
          </cell>
          <cell r="V10493">
            <v>7.5</v>
          </cell>
          <cell r="W10493">
            <v>7.5</v>
          </cell>
        </row>
        <row r="10494">
          <cell r="I10494" t="str">
            <v>冷水江市景宜果业公司产业路</v>
          </cell>
          <cell r="J10494" t="str">
            <v>1312F4313810080</v>
          </cell>
          <cell r="K10494" t="str">
            <v>资源产业路</v>
          </cell>
          <cell r="L10494" t="str">
            <v>二类地区</v>
          </cell>
          <cell r="M10494"/>
          <cell r="N10494" t="str">
            <v>新建</v>
          </cell>
          <cell r="O10494" t="str">
            <v>冷水江市景宜果业公司</v>
          </cell>
          <cell r="R10494" t="str">
            <v>3.5</v>
          </cell>
          <cell r="S10494" t="str">
            <v>6</v>
          </cell>
          <cell r="T10494" t="str">
            <v>无</v>
          </cell>
          <cell r="U10494">
            <v>0</v>
          </cell>
          <cell r="V10494">
            <v>2.2000000000000002</v>
          </cell>
          <cell r="W10494">
            <v>2.2000000000000002</v>
          </cell>
        </row>
        <row r="10495">
          <cell r="I10495" t="str">
            <v>冷水江市俊峰农业发展有限公司产业路</v>
          </cell>
          <cell r="J10495" t="str">
            <v>1312F4313810043</v>
          </cell>
          <cell r="K10495" t="str">
            <v>资源产业路</v>
          </cell>
          <cell r="L10495" t="str">
            <v>二类地区</v>
          </cell>
          <cell r="M10495"/>
          <cell r="N10495" t="str">
            <v>新建</v>
          </cell>
          <cell r="O10495" t="str">
            <v>冷水江市俊峰农业发展有限公司</v>
          </cell>
          <cell r="R10495" t="str">
            <v>3.5</v>
          </cell>
          <cell r="S10495" t="str">
            <v>6</v>
          </cell>
          <cell r="T10495" t="str">
            <v>无</v>
          </cell>
          <cell r="U10495">
            <v>0</v>
          </cell>
          <cell r="V10495">
            <v>6</v>
          </cell>
          <cell r="W10495">
            <v>6</v>
          </cell>
        </row>
        <row r="10496">
          <cell r="I10496" t="str">
            <v>冷水江市群盛农业发展有限公司产业路</v>
          </cell>
          <cell r="J10496" t="str">
            <v>1312F4313810171</v>
          </cell>
          <cell r="K10496" t="str">
            <v>资源产业路</v>
          </cell>
          <cell r="L10496" t="str">
            <v>二类地区</v>
          </cell>
          <cell r="M10496"/>
          <cell r="O10496" t="str">
            <v>冷水江市群盛农业发展有限公司</v>
          </cell>
          <cell r="R10496" t="str">
            <v>3.5</v>
          </cell>
          <cell r="S10496" t="str">
            <v>6</v>
          </cell>
          <cell r="T10496" t="str">
            <v>无</v>
          </cell>
          <cell r="U10496">
            <v>0</v>
          </cell>
          <cell r="V10496">
            <v>2.5</v>
          </cell>
          <cell r="W10496">
            <v>2.5</v>
          </cell>
        </row>
        <row r="10497">
          <cell r="I10497" t="str">
            <v>冷水江市易园果蔬种植专业合作社产业路</v>
          </cell>
          <cell r="J10497" t="str">
            <v>1312F4313810172</v>
          </cell>
          <cell r="K10497" t="str">
            <v>资源产业路</v>
          </cell>
          <cell r="L10497" t="str">
            <v>二类地区</v>
          </cell>
          <cell r="M10497"/>
          <cell r="O10497" t="str">
            <v>冷水江市易园果蔬种植专业合作社</v>
          </cell>
          <cell r="R10497" t="str">
            <v>3.5</v>
          </cell>
          <cell r="S10497" t="str">
            <v>6</v>
          </cell>
          <cell r="T10497" t="str">
            <v>无</v>
          </cell>
          <cell r="U10497">
            <v>0</v>
          </cell>
          <cell r="V10497">
            <v>2</v>
          </cell>
          <cell r="W10497">
            <v>2</v>
          </cell>
        </row>
        <row r="10498">
          <cell r="I10498" t="str">
            <v>龙盘山农林科技开发有限公司产业连接路</v>
          </cell>
          <cell r="J10498" t="str">
            <v>1312F4313810128</v>
          </cell>
          <cell r="K10498" t="str">
            <v>资源产业路</v>
          </cell>
          <cell r="L10498" t="str">
            <v>二类地区</v>
          </cell>
          <cell r="M10498"/>
          <cell r="N10498" t="str">
            <v>新建</v>
          </cell>
          <cell r="O10498" t="str">
            <v>龙盘山农林科技开发有限公司</v>
          </cell>
          <cell r="R10498" t="str">
            <v>3.5</v>
          </cell>
          <cell r="S10498" t="str">
            <v>6</v>
          </cell>
          <cell r="T10498" t="str">
            <v>无</v>
          </cell>
          <cell r="U10498">
            <v>0</v>
          </cell>
          <cell r="V10498">
            <v>4.2</v>
          </cell>
          <cell r="W10498">
            <v>4.2</v>
          </cell>
        </row>
        <row r="10499">
          <cell r="I10499" t="str">
            <v>娄底舜和养牛专业合作社连接路</v>
          </cell>
          <cell r="J10499" t="str">
            <v>1312F4313810072</v>
          </cell>
          <cell r="K10499" t="str">
            <v>资源产业路</v>
          </cell>
          <cell r="L10499" t="str">
            <v>二类地区</v>
          </cell>
          <cell r="M10499"/>
          <cell r="N10499" t="str">
            <v>新建</v>
          </cell>
          <cell r="O10499" t="str">
            <v>娄底舜和养牛专业合作社</v>
          </cell>
          <cell r="R10499" t="str">
            <v>3.5</v>
          </cell>
          <cell r="S10499" t="str">
            <v>6</v>
          </cell>
          <cell r="T10499" t="str">
            <v>无</v>
          </cell>
          <cell r="U10499">
            <v>0</v>
          </cell>
          <cell r="V10499">
            <v>3</v>
          </cell>
          <cell r="W10499">
            <v>3</v>
          </cell>
        </row>
        <row r="10500">
          <cell r="I10500" t="str">
            <v>南宫园艺场产业路(丰禾农业科技发展有限公司)</v>
          </cell>
          <cell r="J10500" t="str">
            <v>1312F4313810053</v>
          </cell>
          <cell r="K10500" t="str">
            <v>资源产业路</v>
          </cell>
          <cell r="L10500" t="str">
            <v>二类地区</v>
          </cell>
          <cell r="M10500"/>
          <cell r="N10500" t="str">
            <v>新建</v>
          </cell>
          <cell r="O10500" t="str">
            <v>冷水江市南宫园艺场</v>
          </cell>
          <cell r="R10500" t="str">
            <v>3.5</v>
          </cell>
          <cell r="S10500" t="str">
            <v>6</v>
          </cell>
          <cell r="T10500" t="str">
            <v>无</v>
          </cell>
          <cell r="U10500">
            <v>0</v>
          </cell>
          <cell r="V10500">
            <v>2</v>
          </cell>
          <cell r="W10500">
            <v>2</v>
          </cell>
        </row>
        <row r="10501">
          <cell r="I10501" t="str">
            <v>瑞生源生态杨梅产业园连接路</v>
          </cell>
          <cell r="J10501" t="str">
            <v>1312F4313810002</v>
          </cell>
          <cell r="K10501" t="str">
            <v>资源产业路</v>
          </cell>
          <cell r="L10501" t="str">
            <v>二类地区</v>
          </cell>
          <cell r="M10501"/>
          <cell r="N10501" t="str">
            <v>新建</v>
          </cell>
          <cell r="O10501" t="str">
            <v>瑞生源生态杨梅产业园</v>
          </cell>
          <cell r="R10501" t="str">
            <v>3.5</v>
          </cell>
          <cell r="S10501" t="str">
            <v>6</v>
          </cell>
          <cell r="T10501" t="str">
            <v>无</v>
          </cell>
          <cell r="U10501">
            <v>0</v>
          </cell>
          <cell r="V10501">
            <v>10</v>
          </cell>
          <cell r="W10501">
            <v>10</v>
          </cell>
        </row>
        <row r="10502">
          <cell r="I10502" t="str">
            <v>上鸿生态农业发展有限公司产业路</v>
          </cell>
          <cell r="J10502" t="str">
            <v>1312F4313810011</v>
          </cell>
          <cell r="K10502" t="str">
            <v>资源产业路</v>
          </cell>
          <cell r="L10502" t="str">
            <v>二类地区</v>
          </cell>
          <cell r="M10502"/>
          <cell r="N10502" t="str">
            <v>新建</v>
          </cell>
          <cell r="O10502" t="str">
            <v>上鸿生态农业发展有限公司</v>
          </cell>
          <cell r="R10502" t="str">
            <v>3.5</v>
          </cell>
          <cell r="S10502" t="str">
            <v>6</v>
          </cell>
          <cell r="T10502" t="str">
            <v>无</v>
          </cell>
          <cell r="U10502">
            <v>0</v>
          </cell>
          <cell r="V10502">
            <v>1.6</v>
          </cell>
          <cell r="W10502">
            <v>1.6</v>
          </cell>
        </row>
        <row r="10503">
          <cell r="I10503" t="str">
            <v>神农葡萄种植合作社产业路</v>
          </cell>
          <cell r="J10503" t="str">
            <v>1312F4313810061</v>
          </cell>
          <cell r="K10503" t="str">
            <v>资源产业路</v>
          </cell>
          <cell r="L10503" t="str">
            <v>二类地区</v>
          </cell>
          <cell r="M10503"/>
          <cell r="N10503" t="str">
            <v>新建</v>
          </cell>
          <cell r="O10503" t="str">
            <v>神农葡萄种植合作社</v>
          </cell>
          <cell r="R10503" t="str">
            <v>3.5</v>
          </cell>
          <cell r="S10503" t="str">
            <v>6</v>
          </cell>
          <cell r="T10503" t="str">
            <v>无</v>
          </cell>
          <cell r="U10503">
            <v>0</v>
          </cell>
          <cell r="V10503">
            <v>3</v>
          </cell>
          <cell r="W10503">
            <v>3</v>
          </cell>
        </row>
        <row r="10504">
          <cell r="I10504" t="str">
            <v>水云峰农业科技有限公司黄桃基地产业路</v>
          </cell>
          <cell r="J10504" t="str">
            <v>1312F4313810059</v>
          </cell>
          <cell r="K10504" t="str">
            <v>资源产业路</v>
          </cell>
          <cell r="L10504" t="str">
            <v>二类地区</v>
          </cell>
          <cell r="M10504"/>
          <cell r="N10504" t="str">
            <v>新建</v>
          </cell>
          <cell r="O10504" t="str">
            <v>水云峰农业科技有限公司黄桃基地</v>
          </cell>
          <cell r="R10504" t="str">
            <v>3.5</v>
          </cell>
          <cell r="S10504" t="str">
            <v>6</v>
          </cell>
          <cell r="T10504" t="str">
            <v>无</v>
          </cell>
          <cell r="U10504">
            <v>0</v>
          </cell>
          <cell r="V10504">
            <v>5</v>
          </cell>
          <cell r="W10504">
            <v>5</v>
          </cell>
        </row>
        <row r="10505">
          <cell r="I10505" t="str">
            <v>水云峰农业科技有限公司种植基地产业路</v>
          </cell>
          <cell r="J10505" t="str">
            <v>1312F4313810065</v>
          </cell>
          <cell r="K10505" t="str">
            <v>资源产业路</v>
          </cell>
          <cell r="L10505" t="str">
            <v>二类地区</v>
          </cell>
          <cell r="M10505"/>
          <cell r="N10505" t="str">
            <v>新建</v>
          </cell>
          <cell r="O10505" t="str">
            <v>水云峰农业科技有限公司种植基地</v>
          </cell>
          <cell r="R10505" t="str">
            <v>3.5</v>
          </cell>
          <cell r="S10505" t="str">
            <v>6</v>
          </cell>
          <cell r="T10505" t="str">
            <v>无</v>
          </cell>
          <cell r="U10505">
            <v>0</v>
          </cell>
          <cell r="V10505">
            <v>5</v>
          </cell>
          <cell r="W10505">
            <v>5</v>
          </cell>
        </row>
        <row r="10506">
          <cell r="I10506" t="str">
            <v>铁山湾养鸡专业合作社产业路（冷水江市锁英家庭农场）</v>
          </cell>
          <cell r="J10506" t="str">
            <v>1312F4313810020</v>
          </cell>
          <cell r="K10506" t="str">
            <v>资源产业路</v>
          </cell>
          <cell r="L10506" t="str">
            <v>二类地区</v>
          </cell>
          <cell r="M10506"/>
          <cell r="N10506" t="str">
            <v>新建</v>
          </cell>
          <cell r="O10506" t="str">
            <v>铁山湾养鸡专业合作社</v>
          </cell>
          <cell r="R10506" t="str">
            <v>3.5</v>
          </cell>
          <cell r="S10506" t="str">
            <v>6</v>
          </cell>
          <cell r="T10506" t="str">
            <v>无</v>
          </cell>
          <cell r="U10506">
            <v>0</v>
          </cell>
          <cell r="V10506">
            <v>2</v>
          </cell>
          <cell r="W10506">
            <v>2</v>
          </cell>
        </row>
        <row r="10507">
          <cell r="I10507" t="str">
            <v>团博贸易有限公司产业连接路</v>
          </cell>
          <cell r="J10507" t="str">
            <v>1312F4313810130</v>
          </cell>
          <cell r="K10507" t="str">
            <v>资源产业路</v>
          </cell>
          <cell r="L10507" t="str">
            <v>二类地区</v>
          </cell>
          <cell r="M10507"/>
          <cell r="N10507" t="str">
            <v>新建</v>
          </cell>
          <cell r="O10507" t="str">
            <v>团博贸易有限公司</v>
          </cell>
          <cell r="R10507" t="str">
            <v>3.5</v>
          </cell>
          <cell r="S10507" t="str">
            <v>6</v>
          </cell>
          <cell r="T10507" t="str">
            <v>无</v>
          </cell>
          <cell r="U10507">
            <v>0</v>
          </cell>
          <cell r="V10507">
            <v>4</v>
          </cell>
          <cell r="W10507">
            <v>4</v>
          </cell>
        </row>
        <row r="10508">
          <cell r="I10508" t="str">
            <v>五能农业开发有限公司产业路</v>
          </cell>
          <cell r="J10508" t="str">
            <v>1312F4313810129</v>
          </cell>
          <cell r="K10508" t="str">
            <v>资源产业路</v>
          </cell>
          <cell r="L10508" t="str">
            <v>二类地区</v>
          </cell>
          <cell r="M10508"/>
          <cell r="N10508" t="str">
            <v>新建</v>
          </cell>
          <cell r="O10508" t="str">
            <v>五能农业开发有限公司</v>
          </cell>
          <cell r="R10508" t="str">
            <v>3.5</v>
          </cell>
          <cell r="S10508" t="str">
            <v>6</v>
          </cell>
          <cell r="T10508" t="str">
            <v>无</v>
          </cell>
          <cell r="U10508">
            <v>0</v>
          </cell>
          <cell r="V10508">
            <v>6</v>
          </cell>
          <cell r="W10508">
            <v>6</v>
          </cell>
        </row>
        <row r="10509">
          <cell r="I10509" t="str">
            <v>旭祥农业发展有限公司产业路</v>
          </cell>
          <cell r="J10509" t="str">
            <v>1312F4313810125</v>
          </cell>
          <cell r="K10509" t="str">
            <v>资源产业路</v>
          </cell>
          <cell r="L10509" t="str">
            <v>二类地区</v>
          </cell>
          <cell r="M10509"/>
          <cell r="N10509" t="str">
            <v>新建</v>
          </cell>
          <cell r="O10509" t="str">
            <v>旭祥农业发展有限公司</v>
          </cell>
          <cell r="R10509" t="str">
            <v>3.5</v>
          </cell>
          <cell r="S10509" t="str">
            <v>6</v>
          </cell>
          <cell r="T10509" t="str">
            <v>无</v>
          </cell>
          <cell r="U10509">
            <v>0</v>
          </cell>
          <cell r="V10509">
            <v>5</v>
          </cell>
          <cell r="W10509">
            <v>5</v>
          </cell>
        </row>
        <row r="10510">
          <cell r="I10510" t="str">
            <v>永发种养专业合作社产业路</v>
          </cell>
          <cell r="J10510" t="str">
            <v>1312F4313810173</v>
          </cell>
          <cell r="K10510" t="str">
            <v>资源产业路</v>
          </cell>
          <cell r="L10510" t="str">
            <v>二类地区</v>
          </cell>
          <cell r="M10510"/>
          <cell r="O10510" t="str">
            <v>冷水江市中连乡岩里永发种养专业合作社</v>
          </cell>
          <cell r="R10510" t="str">
            <v>3.5</v>
          </cell>
          <cell r="S10510" t="str">
            <v>6</v>
          </cell>
          <cell r="T10510" t="str">
            <v>无</v>
          </cell>
          <cell r="U10510">
            <v>0</v>
          </cell>
          <cell r="V10510">
            <v>3</v>
          </cell>
          <cell r="W10510">
            <v>3</v>
          </cell>
        </row>
        <row r="10511">
          <cell r="I10511" t="str">
            <v>玉友林九江观光农业园产业路</v>
          </cell>
          <cell r="J10511" t="str">
            <v>1312F4313810063</v>
          </cell>
          <cell r="K10511" t="str">
            <v>资源产业路</v>
          </cell>
          <cell r="L10511" t="str">
            <v>二类地区</v>
          </cell>
          <cell r="M10511"/>
          <cell r="N10511" t="str">
            <v>新建</v>
          </cell>
          <cell r="O10511" t="str">
            <v>玉友林九江观光农业园</v>
          </cell>
          <cell r="R10511" t="str">
            <v>3.5</v>
          </cell>
          <cell r="S10511" t="str">
            <v>6</v>
          </cell>
          <cell r="T10511" t="str">
            <v>无</v>
          </cell>
          <cell r="U10511">
            <v>0</v>
          </cell>
          <cell r="V10511">
            <v>4</v>
          </cell>
          <cell r="W10511">
            <v>4</v>
          </cell>
        </row>
        <row r="10512">
          <cell r="I10512" t="str">
            <v>玉友林龙居崖观光农业园产业路</v>
          </cell>
          <cell r="J10512" t="str">
            <v>1312F4313810062</v>
          </cell>
          <cell r="K10512" t="str">
            <v>资源产业路</v>
          </cell>
          <cell r="L10512" t="str">
            <v>二类地区</v>
          </cell>
          <cell r="M10512"/>
          <cell r="N10512" t="str">
            <v>新建</v>
          </cell>
          <cell r="O10512" t="str">
            <v>玉友林龙居崖观光农业园</v>
          </cell>
          <cell r="R10512" t="str">
            <v>3.5</v>
          </cell>
          <cell r="S10512" t="str">
            <v>6</v>
          </cell>
          <cell r="T10512" t="str">
            <v>无</v>
          </cell>
          <cell r="U10512">
            <v>0</v>
          </cell>
          <cell r="V10512">
            <v>4</v>
          </cell>
          <cell r="W10512">
            <v>4</v>
          </cell>
        </row>
        <row r="10513">
          <cell r="I10513" t="str">
            <v>展翼生态农业发展有限公司产业路</v>
          </cell>
          <cell r="J10513" t="str">
            <v>1312F4313810041</v>
          </cell>
          <cell r="K10513" t="str">
            <v>资源产业路</v>
          </cell>
          <cell r="L10513" t="str">
            <v>二类地区</v>
          </cell>
          <cell r="M10513"/>
          <cell r="N10513" t="str">
            <v>新建</v>
          </cell>
          <cell r="O10513" t="str">
            <v>展翼生态农业发展有限公司</v>
          </cell>
          <cell r="R10513" t="str">
            <v>3.5</v>
          </cell>
          <cell r="S10513" t="str">
            <v>6</v>
          </cell>
          <cell r="T10513" t="str">
            <v>无</v>
          </cell>
          <cell r="U10513">
            <v>0</v>
          </cell>
          <cell r="V10513">
            <v>2</v>
          </cell>
          <cell r="W10513">
            <v>2</v>
          </cell>
        </row>
        <row r="10514">
          <cell r="I10514" t="str">
            <v>泗元家庭农庄产业路</v>
          </cell>
          <cell r="J10514" t="str">
            <v>1312F4313810047</v>
          </cell>
          <cell r="K10514" t="str">
            <v>资源产业路</v>
          </cell>
          <cell r="L10514" t="str">
            <v>二类地区</v>
          </cell>
          <cell r="M10514"/>
          <cell r="N10514" t="str">
            <v>新建</v>
          </cell>
          <cell r="O10514" t="str">
            <v>泗元家庭农庄</v>
          </cell>
          <cell r="R10514" t="str">
            <v>3.5</v>
          </cell>
          <cell r="S10514" t="str">
            <v>6</v>
          </cell>
          <cell r="T10514" t="str">
            <v>无</v>
          </cell>
          <cell r="U10514">
            <v>0</v>
          </cell>
          <cell r="V10514">
            <v>4</v>
          </cell>
          <cell r="W10514">
            <v>4</v>
          </cell>
        </row>
        <row r="10515">
          <cell r="I10515" t="str">
            <v>鑫瀚农业公司柚子产业园区产业连接路</v>
          </cell>
          <cell r="J10515" t="str">
            <v>1312F4313810117</v>
          </cell>
          <cell r="K10515" t="str">
            <v>资源产业路</v>
          </cell>
          <cell r="L10515" t="str">
            <v>二类地区</v>
          </cell>
          <cell r="M10515"/>
          <cell r="N10515" t="str">
            <v>新建</v>
          </cell>
          <cell r="O10515" t="str">
            <v>鑫瀚农业公司柚子产业园区</v>
          </cell>
          <cell r="R10515" t="str">
            <v>3.5</v>
          </cell>
          <cell r="S10515" t="str">
            <v>6</v>
          </cell>
          <cell r="T10515" t="str">
            <v>无</v>
          </cell>
          <cell r="U10515">
            <v>0</v>
          </cell>
          <cell r="V10515">
            <v>6.5</v>
          </cell>
          <cell r="W10515">
            <v>6.5</v>
          </cell>
        </row>
        <row r="10516">
          <cell r="I10516" t="str">
            <v>CD79水库_油榨公路涟源市运清种养殖专业产业园</v>
          </cell>
          <cell r="J10516" t="str">
            <v>1312F4313820174</v>
          </cell>
          <cell r="K10516" t="str">
            <v>资源产业路</v>
          </cell>
          <cell r="L10516" t="str">
            <v>一类地区</v>
          </cell>
          <cell r="M10516" t="str">
            <v>国家贫困县</v>
          </cell>
          <cell r="N10516" t="str">
            <v>升级改造（提质改造）</v>
          </cell>
          <cell r="O10516" t="str">
            <v>涟源市运清种养殖专业产业园</v>
          </cell>
          <cell r="R10516" t="str">
            <v>3.5</v>
          </cell>
          <cell r="S10516" t="str">
            <v>6</v>
          </cell>
          <cell r="T10516" t="str">
            <v>CD79431382</v>
          </cell>
          <cell r="U10516">
            <v>0</v>
          </cell>
          <cell r="V10516">
            <v>0.625</v>
          </cell>
          <cell r="W10516">
            <v>0.625</v>
          </cell>
        </row>
        <row r="10517">
          <cell r="I10517" t="str">
            <v>Y138铜盆-柳坪公路湖南利强农业综合开发产业园</v>
          </cell>
          <cell r="J10517" t="str">
            <v>1312F4313820173</v>
          </cell>
          <cell r="K10517" t="str">
            <v>资源产业路</v>
          </cell>
          <cell r="L10517" t="str">
            <v>一类地区</v>
          </cell>
          <cell r="M10517" t="str">
            <v>国家贫困县</v>
          </cell>
          <cell r="N10517" t="str">
            <v>升级改造（提质改造）</v>
          </cell>
          <cell r="O10517" t="str">
            <v>湖南省利强农业综合开发产业园</v>
          </cell>
          <cell r="R10517" t="str">
            <v>3.5</v>
          </cell>
          <cell r="S10517" t="str">
            <v>6</v>
          </cell>
          <cell r="T10517" t="str">
            <v>Y138431382</v>
          </cell>
          <cell r="U10517">
            <v>6.4009999999999998</v>
          </cell>
          <cell r="V10517">
            <v>8.0009999999999994</v>
          </cell>
          <cell r="W10517">
            <v>1.6</v>
          </cell>
        </row>
        <row r="10518">
          <cell r="I10518" t="str">
            <v>白马镇金银花基地公路</v>
          </cell>
          <cell r="J10518" t="str">
            <v>Z50B431382</v>
          </cell>
          <cell r="K10518" t="str">
            <v>资源产业路</v>
          </cell>
          <cell r="L10518" t="str">
            <v>一类地区</v>
          </cell>
          <cell r="M10518" t="str">
            <v>国家贫困县</v>
          </cell>
          <cell r="N10518" t="str">
            <v>新建</v>
          </cell>
          <cell r="O10518" t="str">
            <v>涟源市白马镇桃子村金银花基地</v>
          </cell>
          <cell r="R10518" t="str">
            <v>3.5</v>
          </cell>
          <cell r="S10518" t="str">
            <v>6</v>
          </cell>
          <cell r="T10518" t="str">
            <v>Z50B431382</v>
          </cell>
          <cell r="U10518">
            <v>0</v>
          </cell>
          <cell r="V10518">
            <v>2.5</v>
          </cell>
          <cell r="W10518">
            <v>2.5</v>
          </cell>
        </row>
        <row r="10519">
          <cell r="I10519" t="str">
            <v>大水至桂新公路</v>
          </cell>
          <cell r="J10519" t="str">
            <v>1312F4313820218</v>
          </cell>
          <cell r="K10519" t="str">
            <v>资源产业路</v>
          </cell>
          <cell r="L10519" t="str">
            <v>一类地区</v>
          </cell>
          <cell r="M10519" t="str">
            <v>国家贫困县</v>
          </cell>
          <cell r="N10519" t="str">
            <v>新建</v>
          </cell>
          <cell r="O10519" t="str">
            <v>油茶林200 亩项目</v>
          </cell>
          <cell r="R10519" t="str">
            <v>0</v>
          </cell>
          <cell r="S10519" t="str">
            <v>6</v>
          </cell>
          <cell r="T10519" t="str">
            <v>无</v>
          </cell>
          <cell r="U10519">
            <v>0</v>
          </cell>
          <cell r="V10519">
            <v>0.84</v>
          </cell>
          <cell r="W10519">
            <v>0.84</v>
          </cell>
        </row>
        <row r="10520">
          <cell r="I10520" t="str">
            <v>大众农业综合产业园连接路</v>
          </cell>
          <cell r="J10520" t="str">
            <v>1312F4313820194</v>
          </cell>
          <cell r="K10520" t="str">
            <v>资源产业路</v>
          </cell>
          <cell r="L10520" t="str">
            <v>一类地区</v>
          </cell>
          <cell r="M10520" t="str">
            <v>国家贫困县</v>
          </cell>
          <cell r="N10520" t="str">
            <v>升级改造（提质改造）</v>
          </cell>
          <cell r="O10520" t="str">
            <v>大众农业综合产业</v>
          </cell>
          <cell r="R10520" t="str">
            <v>5</v>
          </cell>
          <cell r="S10520" t="str">
            <v>6</v>
          </cell>
          <cell r="T10520" t="str">
            <v>VY16431382</v>
          </cell>
          <cell r="U10520">
            <v>0</v>
          </cell>
          <cell r="V10520">
            <v>2</v>
          </cell>
          <cell r="W10520">
            <v>2</v>
          </cell>
        </row>
        <row r="10521">
          <cell r="I10521" t="str">
            <v>大众山至涟源市良盛养殖基地连接路</v>
          </cell>
          <cell r="J10521" t="str">
            <v>1312F4313820035</v>
          </cell>
          <cell r="K10521" t="str">
            <v>资源产业路</v>
          </cell>
          <cell r="L10521" t="str">
            <v>一类地区</v>
          </cell>
          <cell r="M10521" t="str">
            <v>国家贫困县</v>
          </cell>
          <cell r="N10521" t="str">
            <v>新建</v>
          </cell>
          <cell r="O10521" t="str">
            <v>涟源市良盛养殖基地</v>
          </cell>
          <cell r="R10521" t="str">
            <v>3.5</v>
          </cell>
          <cell r="S10521" t="str">
            <v>6</v>
          </cell>
          <cell r="T10521" t="str">
            <v>V688431382</v>
          </cell>
          <cell r="U10521">
            <v>0</v>
          </cell>
          <cell r="V10521">
            <v>3.3</v>
          </cell>
          <cell r="W10521">
            <v>3.3</v>
          </cell>
        </row>
        <row r="10522">
          <cell r="I10522" t="str">
            <v>方塘至天华实业连接路</v>
          </cell>
          <cell r="J10522" t="str">
            <v>1312F4313820026</v>
          </cell>
          <cell r="K10522" t="str">
            <v>资源产业路</v>
          </cell>
          <cell r="L10522" t="str">
            <v>一类地区</v>
          </cell>
          <cell r="M10522" t="str">
            <v>国家贫困县</v>
          </cell>
          <cell r="N10522" t="str">
            <v>新建</v>
          </cell>
          <cell r="O10522" t="str">
            <v>涟源市天华实业产业园</v>
          </cell>
          <cell r="R10522" t="str">
            <v>3.5</v>
          </cell>
          <cell r="S10522" t="str">
            <v>6</v>
          </cell>
          <cell r="T10522" t="str">
            <v>CZ13431382</v>
          </cell>
          <cell r="U10522">
            <v>0</v>
          </cell>
          <cell r="V10522">
            <v>0.42</v>
          </cell>
          <cell r="W10522">
            <v>0.42</v>
          </cell>
        </row>
        <row r="10523">
          <cell r="I10523" t="str">
            <v>枫坪镇球树村铁龙科技园连接路</v>
          </cell>
          <cell r="J10523" t="str">
            <v>1312F4313820073</v>
          </cell>
          <cell r="K10523" t="str">
            <v>资源产业路</v>
          </cell>
          <cell r="L10523" t="str">
            <v>一类地区</v>
          </cell>
          <cell r="M10523" t="str">
            <v>国家贫困县</v>
          </cell>
          <cell r="N10523" t="str">
            <v>新建</v>
          </cell>
          <cell r="O10523" t="str">
            <v>枫坪镇球树村铁龙科技园基地</v>
          </cell>
          <cell r="R10523" t="str">
            <v>3.5</v>
          </cell>
          <cell r="S10523" t="str">
            <v>6</v>
          </cell>
          <cell r="T10523" t="str">
            <v>VI28431382</v>
          </cell>
          <cell r="U10523">
            <v>0</v>
          </cell>
          <cell r="V10523">
            <v>1.7</v>
          </cell>
          <cell r="W10523">
            <v>1.7</v>
          </cell>
        </row>
        <row r="10524">
          <cell r="I10524" t="str">
            <v>荷塘镇桥头村油茶林种植基地连接路</v>
          </cell>
          <cell r="J10524" t="str">
            <v>1312F4313820049</v>
          </cell>
          <cell r="K10524" t="str">
            <v>资源产业路</v>
          </cell>
          <cell r="L10524" t="str">
            <v>一类地区</v>
          </cell>
          <cell r="M10524" t="str">
            <v>国家贫困县</v>
          </cell>
          <cell r="N10524" t="str">
            <v>新建</v>
          </cell>
          <cell r="O10524" t="str">
            <v>荷塘镇桥头村油茶种植基地</v>
          </cell>
          <cell r="R10524" t="str">
            <v>4.5</v>
          </cell>
          <cell r="S10524" t="str">
            <v>6</v>
          </cell>
          <cell r="T10524" t="str">
            <v>X193431382</v>
          </cell>
          <cell r="U10524">
            <v>0</v>
          </cell>
          <cell r="V10524">
            <v>5.641</v>
          </cell>
          <cell r="W10524">
            <v>5.641</v>
          </cell>
        </row>
        <row r="10525">
          <cell r="I10525" t="str">
            <v>荷叶水库－桑椹果种植基地连接路</v>
          </cell>
          <cell r="J10525" t="str">
            <v>VD82431382</v>
          </cell>
          <cell r="K10525" t="str">
            <v>资源产业路</v>
          </cell>
          <cell r="L10525" t="str">
            <v>一类地区</v>
          </cell>
          <cell r="M10525" t="str">
            <v>国家贫困县</v>
          </cell>
          <cell r="N10525" t="str">
            <v>新建</v>
          </cell>
          <cell r="O10525" t="str">
            <v>涟源市桑椹果种植基地</v>
          </cell>
          <cell r="R10525" t="str">
            <v>3.5</v>
          </cell>
          <cell r="S10525" t="str">
            <v>6</v>
          </cell>
          <cell r="T10525" t="str">
            <v>VD82431382</v>
          </cell>
          <cell r="U10525">
            <v>0</v>
          </cell>
          <cell r="V10525">
            <v>1.1499999999999999</v>
          </cell>
          <cell r="W10525">
            <v>1.1499999999999999</v>
          </cell>
        </row>
        <row r="10526">
          <cell r="I10526" t="str">
            <v>湖南宝禽农业交易市场公路</v>
          </cell>
          <cell r="J10526" t="str">
            <v>1312F4313820255</v>
          </cell>
          <cell r="K10526" t="str">
            <v>资源产业路</v>
          </cell>
          <cell r="L10526" t="str">
            <v>一类地区</v>
          </cell>
          <cell r="M10526" t="str">
            <v>国家贫困县</v>
          </cell>
          <cell r="N10526" t="str">
            <v>新建</v>
          </cell>
          <cell r="O10526" t="str">
            <v>湖南省宝禽农业交易市场</v>
          </cell>
          <cell r="R10526" t="str">
            <v>3</v>
          </cell>
          <cell r="S10526" t="str">
            <v>6</v>
          </cell>
          <cell r="T10526" t="str">
            <v>VM76431382</v>
          </cell>
          <cell r="U10526">
            <v>0</v>
          </cell>
          <cell r="V10526">
            <v>0.4</v>
          </cell>
          <cell r="W10526">
            <v>0.4</v>
          </cell>
        </row>
        <row r="10527">
          <cell r="I10527" t="str">
            <v>湖南佳程牧业生猪养殖基地连接路</v>
          </cell>
          <cell r="J10527" t="str">
            <v>X228431382</v>
          </cell>
          <cell r="K10527" t="str">
            <v>资源产业路</v>
          </cell>
          <cell r="L10527" t="str">
            <v>一类地区</v>
          </cell>
          <cell r="M10527" t="str">
            <v>国家贫困县</v>
          </cell>
          <cell r="N10527" t="str">
            <v>新建</v>
          </cell>
          <cell r="O10527" t="str">
            <v>涟源市湖南佳程牧业有限公司佳程生猪养殖特色产业园</v>
          </cell>
          <cell r="R10527" t="str">
            <v>4.5</v>
          </cell>
          <cell r="S10527" t="str">
            <v>6</v>
          </cell>
          <cell r="T10527" t="str">
            <v>X228431382</v>
          </cell>
          <cell r="U10527">
            <v>0</v>
          </cell>
          <cell r="V10527">
            <v>7</v>
          </cell>
          <cell r="W10527">
            <v>7</v>
          </cell>
        </row>
        <row r="10528">
          <cell r="I10528" t="str">
            <v>湖南聚德农业养殖基地连接路</v>
          </cell>
          <cell r="J10528" t="str">
            <v>1312F4313820054</v>
          </cell>
          <cell r="K10528" t="str">
            <v>资源产业路</v>
          </cell>
          <cell r="L10528" t="str">
            <v>一类地区</v>
          </cell>
          <cell r="M10528" t="str">
            <v>国家贫困县</v>
          </cell>
          <cell r="N10528" t="str">
            <v>新建</v>
          </cell>
          <cell r="O10528" t="str">
            <v>湖南聚德农业科技养殖基地</v>
          </cell>
          <cell r="R10528" t="str">
            <v>3.5</v>
          </cell>
          <cell r="S10528" t="str">
            <v>6</v>
          </cell>
          <cell r="T10528" t="str">
            <v>VS31431382</v>
          </cell>
          <cell r="U10528">
            <v>0</v>
          </cell>
          <cell r="V10528">
            <v>0.23</v>
          </cell>
          <cell r="W10528">
            <v>0.23</v>
          </cell>
        </row>
        <row r="10529">
          <cell r="I10529" t="str">
            <v>湖南农博生物科技产业园连接路</v>
          </cell>
          <cell r="J10529" t="str">
            <v>1312F4313820052</v>
          </cell>
          <cell r="K10529" t="str">
            <v>资源产业路</v>
          </cell>
          <cell r="L10529" t="str">
            <v>一类地区</v>
          </cell>
          <cell r="M10529" t="str">
            <v>国家贫困县</v>
          </cell>
          <cell r="N10529" t="str">
            <v>新建</v>
          </cell>
          <cell r="O10529" t="str">
            <v>湖南省农博生物科技产业园区</v>
          </cell>
          <cell r="R10529" t="str">
            <v>3.5</v>
          </cell>
          <cell r="S10529" t="str">
            <v>6(4.5)</v>
          </cell>
          <cell r="T10529" t="str">
            <v>CL94431382</v>
          </cell>
          <cell r="U10529">
            <v>0.126</v>
          </cell>
          <cell r="V10529">
            <v>1.32</v>
          </cell>
          <cell r="W10529">
            <v>1.194</v>
          </cell>
        </row>
        <row r="10530">
          <cell r="I10530" t="str">
            <v>湖南山尖峰黑山羊养殖专业合作社连接路</v>
          </cell>
          <cell r="J10530" t="str">
            <v>1312F4313820204</v>
          </cell>
          <cell r="K10530" t="str">
            <v>资源产业路</v>
          </cell>
          <cell r="L10530" t="str">
            <v>一类地区</v>
          </cell>
          <cell r="M10530" t="str">
            <v>国家贫困县</v>
          </cell>
          <cell r="N10530" t="str">
            <v>新建</v>
          </cell>
          <cell r="O10530" t="str">
            <v>湖南山尖峰黑山羊养殖园</v>
          </cell>
          <cell r="R10530" t="str">
            <v>3.5</v>
          </cell>
          <cell r="S10530" t="str">
            <v>6</v>
          </cell>
          <cell r="T10530" t="str">
            <v>VY36431382</v>
          </cell>
          <cell r="U10530">
            <v>0</v>
          </cell>
          <cell r="V10530">
            <v>1.9</v>
          </cell>
          <cell r="W10530">
            <v>1.9</v>
          </cell>
        </row>
        <row r="10531">
          <cell r="I10531" t="str">
            <v>湖南省春露农业科技农业种养殖基地公路</v>
          </cell>
          <cell r="J10531" t="str">
            <v>1312F4313820246</v>
          </cell>
          <cell r="K10531" t="str">
            <v>资源产业路</v>
          </cell>
          <cell r="L10531" t="str">
            <v>一类地区</v>
          </cell>
          <cell r="M10531" t="str">
            <v>国家贫困县</v>
          </cell>
          <cell r="N10531" t="str">
            <v>新建</v>
          </cell>
          <cell r="O10531" t="str">
            <v>湖南省春露农业科技农业种养殖基地</v>
          </cell>
          <cell r="R10531" t="str">
            <v>3.5</v>
          </cell>
          <cell r="S10531" t="str">
            <v>6</v>
          </cell>
          <cell r="T10531" t="str">
            <v>VM67431382</v>
          </cell>
          <cell r="U10531">
            <v>0</v>
          </cell>
          <cell r="V10531">
            <v>1.1000000000000001</v>
          </cell>
          <cell r="W10531">
            <v>1.1000000000000001</v>
          </cell>
        </row>
        <row r="10532">
          <cell r="I10532" t="str">
            <v>湖南省飞宏农业产业基地连接路</v>
          </cell>
          <cell r="J10532" t="str">
            <v>1312F4313820043</v>
          </cell>
          <cell r="K10532" t="str">
            <v>资源产业路</v>
          </cell>
          <cell r="L10532" t="str">
            <v>一类地区</v>
          </cell>
          <cell r="M10532" t="str">
            <v>国家贫困县</v>
          </cell>
          <cell r="N10532" t="str">
            <v>新建</v>
          </cell>
          <cell r="O10532" t="str">
            <v>湖南省飞宏农业产业基地</v>
          </cell>
          <cell r="R10532" t="str">
            <v>3.5</v>
          </cell>
          <cell r="S10532" t="str">
            <v>6</v>
          </cell>
          <cell r="T10532" t="str">
            <v>V137431382</v>
          </cell>
          <cell r="U10532">
            <v>0</v>
          </cell>
          <cell r="V10532">
            <v>4</v>
          </cell>
          <cell r="W10532">
            <v>4</v>
          </cell>
        </row>
        <row r="10533">
          <cell r="I10533" t="str">
            <v>湖南省富田桥游浆豆制品基地连接路</v>
          </cell>
          <cell r="J10533" t="str">
            <v>1312F4313820047</v>
          </cell>
          <cell r="K10533" t="str">
            <v>资源产业路</v>
          </cell>
          <cell r="L10533" t="str">
            <v>一类地区</v>
          </cell>
          <cell r="M10533" t="str">
            <v>国家贫困县</v>
          </cell>
          <cell r="N10533" t="str">
            <v>升级改造（提质改造）</v>
          </cell>
          <cell r="O10533" t="str">
            <v>湖南省富田桥游浆豆制品生产基地</v>
          </cell>
          <cell r="R10533" t="str">
            <v>3.5</v>
          </cell>
          <cell r="S10533" t="str">
            <v>6</v>
          </cell>
          <cell r="T10533" t="str">
            <v>C447431382</v>
          </cell>
          <cell r="U10533">
            <v>0</v>
          </cell>
          <cell r="V10533">
            <v>1.31</v>
          </cell>
          <cell r="W10533">
            <v>1.31</v>
          </cell>
        </row>
        <row r="10534">
          <cell r="I10534" t="str">
            <v>湖南省金丝林农业科技发展有限公司连接路</v>
          </cell>
          <cell r="J10534" t="str">
            <v>1312F4313820219</v>
          </cell>
          <cell r="K10534" t="str">
            <v>资源产业路</v>
          </cell>
          <cell r="L10534" t="str">
            <v>一类地区</v>
          </cell>
          <cell r="M10534" t="str">
            <v>国家贫困县</v>
          </cell>
          <cell r="N10534" t="str">
            <v>其他</v>
          </cell>
          <cell r="O10534" t="str">
            <v>湖南省金丝林农业科技发展公司</v>
          </cell>
          <cell r="R10534" t="str">
            <v>3.5</v>
          </cell>
          <cell r="S10534" t="str">
            <v>6</v>
          </cell>
          <cell r="T10534" t="str">
            <v>VY09431382</v>
          </cell>
          <cell r="U10534">
            <v>0</v>
          </cell>
          <cell r="V10534">
            <v>3.1</v>
          </cell>
          <cell r="W10534">
            <v>3.1</v>
          </cell>
        </row>
        <row r="10535">
          <cell r="I10535" t="str">
            <v>湖南省金丝林农业养猪场连接路</v>
          </cell>
          <cell r="J10535" t="str">
            <v>1312F4313820102</v>
          </cell>
          <cell r="K10535" t="str">
            <v>资源产业路</v>
          </cell>
          <cell r="L10535" t="str">
            <v>一类地区</v>
          </cell>
          <cell r="M10535" t="str">
            <v>国家贫困县</v>
          </cell>
          <cell r="N10535" t="str">
            <v>新建</v>
          </cell>
          <cell r="O10535" t="str">
            <v>湖南省金丝林农业养猪基地</v>
          </cell>
          <cell r="R10535" t="str">
            <v>3.5</v>
          </cell>
          <cell r="S10535" t="str">
            <v>6</v>
          </cell>
          <cell r="T10535" t="str">
            <v>VF78431382</v>
          </cell>
          <cell r="U10535">
            <v>0</v>
          </cell>
          <cell r="V10535">
            <v>0.6</v>
          </cell>
          <cell r="W10535">
            <v>0.6</v>
          </cell>
        </row>
        <row r="10536">
          <cell r="I10536" t="str">
            <v>湖南省聚英生态农牧养殖园连接路</v>
          </cell>
          <cell r="J10536" t="str">
            <v>1312F4313820031</v>
          </cell>
          <cell r="K10536" t="str">
            <v>资源产业路</v>
          </cell>
          <cell r="L10536" t="str">
            <v>一类地区</v>
          </cell>
          <cell r="M10536" t="str">
            <v>国家贫困县</v>
          </cell>
          <cell r="N10536" t="str">
            <v>新建</v>
          </cell>
          <cell r="O10536" t="str">
            <v>湖南聚英生态农牧养殖园</v>
          </cell>
          <cell r="R10536" t="str">
            <v>3.5</v>
          </cell>
          <cell r="S10536" t="str">
            <v>6</v>
          </cell>
          <cell r="T10536" t="str">
            <v>VQ88431382</v>
          </cell>
          <cell r="U10536">
            <v>0</v>
          </cell>
          <cell r="V10536">
            <v>1.2</v>
          </cell>
          <cell r="W10536">
            <v>1.2</v>
          </cell>
        </row>
        <row r="10537">
          <cell r="I10537" t="str">
            <v>湖南省涟源市日新种养殖基地连接路</v>
          </cell>
          <cell r="J10537" t="str">
            <v>1312F4313820067</v>
          </cell>
          <cell r="K10537" t="str">
            <v>资源产业路</v>
          </cell>
          <cell r="L10537" t="str">
            <v>一类地区</v>
          </cell>
          <cell r="M10537" t="str">
            <v>国家贫困县</v>
          </cell>
          <cell r="N10537" t="str">
            <v>升级改造（提质改造）</v>
          </cell>
          <cell r="O10537" t="str">
            <v>湖南省涟源市日新种养鸡基地</v>
          </cell>
          <cell r="R10537" t="str">
            <v>3.5</v>
          </cell>
          <cell r="S10537" t="str">
            <v>6</v>
          </cell>
          <cell r="T10537" t="str">
            <v>C58E431382</v>
          </cell>
          <cell r="U10537">
            <v>0</v>
          </cell>
          <cell r="V10537">
            <v>1.5</v>
          </cell>
          <cell r="W10537">
            <v>1.5</v>
          </cell>
        </row>
        <row r="10538">
          <cell r="I10538" t="str">
            <v>湖南省文清农业种养殖基地连接路</v>
          </cell>
          <cell r="J10538" t="str">
            <v>1312F4313820149</v>
          </cell>
          <cell r="K10538" t="str">
            <v>资源产业路</v>
          </cell>
          <cell r="L10538" t="str">
            <v>一类地区</v>
          </cell>
          <cell r="M10538" t="str">
            <v>国家贫困县</v>
          </cell>
          <cell r="N10538" t="str">
            <v>新建</v>
          </cell>
          <cell r="O10538" t="str">
            <v>湖南省文清农业种养殖产业园</v>
          </cell>
          <cell r="R10538" t="str">
            <v>5</v>
          </cell>
          <cell r="S10538" t="str">
            <v>6</v>
          </cell>
          <cell r="T10538" t="str">
            <v>Y140431382</v>
          </cell>
          <cell r="U10538">
            <v>0</v>
          </cell>
          <cell r="V10538">
            <v>1.2430000000000001</v>
          </cell>
          <cell r="W10538">
            <v>1.2430000000000001</v>
          </cell>
        </row>
        <row r="10539">
          <cell r="I10539" t="str">
            <v>湖南省宇城农业科技蓝莓种植园连接路</v>
          </cell>
          <cell r="J10539" t="str">
            <v>1312F4313820051</v>
          </cell>
          <cell r="K10539" t="str">
            <v>资源产业路</v>
          </cell>
          <cell r="L10539" t="str">
            <v>一类地区</v>
          </cell>
          <cell r="M10539" t="str">
            <v>国家贫困县</v>
          </cell>
          <cell r="N10539" t="str">
            <v>升级改造（提质改造）</v>
          </cell>
          <cell r="O10539" t="str">
            <v>湖南省宇城农业蓝莓产业基地</v>
          </cell>
          <cell r="R10539" t="str">
            <v>3.5</v>
          </cell>
          <cell r="S10539" t="str">
            <v>6</v>
          </cell>
          <cell r="T10539" t="str">
            <v>VG28431382</v>
          </cell>
          <cell r="U10539">
            <v>0</v>
          </cell>
          <cell r="V10539">
            <v>2</v>
          </cell>
          <cell r="W10539">
            <v>2</v>
          </cell>
        </row>
        <row r="10540">
          <cell r="I10540" t="str">
            <v>湖南省湄江湖生物技术种植基地连接路</v>
          </cell>
          <cell r="J10540" t="str">
            <v>1312F4313820046</v>
          </cell>
          <cell r="K10540" t="str">
            <v>资源产业路</v>
          </cell>
          <cell r="L10540" t="str">
            <v>一类地区</v>
          </cell>
          <cell r="M10540" t="str">
            <v>国家贫困县</v>
          </cell>
          <cell r="N10540" t="str">
            <v>新建</v>
          </cell>
          <cell r="O10540" t="str">
            <v>湖南省湄江湖生物技术种植园</v>
          </cell>
          <cell r="R10540" t="str">
            <v>3.5</v>
          </cell>
          <cell r="S10540" t="str">
            <v>6</v>
          </cell>
          <cell r="T10540" t="str">
            <v>VI18431382</v>
          </cell>
          <cell r="U10540">
            <v>0</v>
          </cell>
          <cell r="V10540">
            <v>1.5</v>
          </cell>
          <cell r="W10540">
            <v>1.5</v>
          </cell>
        </row>
        <row r="10541">
          <cell r="I10541" t="str">
            <v>湖南省玳玳盛生态种养殖基地连接路</v>
          </cell>
          <cell r="J10541" t="str">
            <v>1312F4313820117</v>
          </cell>
          <cell r="K10541" t="str">
            <v>资源产业路</v>
          </cell>
          <cell r="L10541" t="str">
            <v>一类地区</v>
          </cell>
          <cell r="M10541" t="str">
            <v>国家贫困县</v>
          </cell>
          <cell r="N10541" t="str">
            <v>新建</v>
          </cell>
          <cell r="O10541" t="str">
            <v>湖南省玳玳盛生态种养殖园</v>
          </cell>
          <cell r="R10541" t="str">
            <v>3.5</v>
          </cell>
          <cell r="S10541" t="str">
            <v>6</v>
          </cell>
          <cell r="T10541" t="str">
            <v>VI59431382</v>
          </cell>
          <cell r="U10541">
            <v>0</v>
          </cell>
          <cell r="V10541">
            <v>1.5</v>
          </cell>
          <cell r="W10541">
            <v>1.5</v>
          </cell>
        </row>
        <row r="10542">
          <cell r="I10542" t="str">
            <v>湖南天华实业公司连接路</v>
          </cell>
          <cell r="J10542" t="str">
            <v>1312F4313820254</v>
          </cell>
          <cell r="K10542" t="str">
            <v>资源产业路</v>
          </cell>
          <cell r="L10542" t="str">
            <v>一类地区</v>
          </cell>
          <cell r="M10542" t="str">
            <v>国家贫困县</v>
          </cell>
          <cell r="N10542" t="str">
            <v>其他</v>
          </cell>
          <cell r="O10542" t="str">
            <v>湖南天华实业有限公司</v>
          </cell>
          <cell r="R10542" t="str">
            <v>3</v>
          </cell>
          <cell r="S10542" t="str">
            <v>6</v>
          </cell>
          <cell r="T10542" t="str">
            <v>VY33431382</v>
          </cell>
          <cell r="U10542">
            <v>0</v>
          </cell>
          <cell r="V10542">
            <v>1.8</v>
          </cell>
          <cell r="W10542">
            <v>1.8</v>
          </cell>
        </row>
        <row r="10543">
          <cell r="I10543" t="str">
            <v>湖南壹冠桑葚产业园区公路</v>
          </cell>
          <cell r="J10543" t="str">
            <v>1312F4313820018</v>
          </cell>
          <cell r="K10543" t="str">
            <v>资源产业路</v>
          </cell>
          <cell r="L10543" t="str">
            <v>一类地区</v>
          </cell>
          <cell r="M10543" t="str">
            <v>国家贫困县</v>
          </cell>
          <cell r="N10543" t="str">
            <v>新建</v>
          </cell>
          <cell r="O10543" t="str">
            <v>湖南壹冠桑葚产业园区产业园</v>
          </cell>
          <cell r="R10543" t="str">
            <v>3.5</v>
          </cell>
          <cell r="S10543" t="str">
            <v>6</v>
          </cell>
          <cell r="T10543" t="str">
            <v>V79B431382</v>
          </cell>
          <cell r="U10543">
            <v>0</v>
          </cell>
          <cell r="V10543">
            <v>0.63</v>
          </cell>
          <cell r="W10543">
            <v>0.63</v>
          </cell>
        </row>
        <row r="10544">
          <cell r="I10544" t="str">
            <v>湖南益润达生态农业养殖基地连接路</v>
          </cell>
          <cell r="J10544" t="str">
            <v>1312F4313820114</v>
          </cell>
          <cell r="K10544" t="str">
            <v>资源产业路</v>
          </cell>
          <cell r="L10544" t="str">
            <v>一类地区</v>
          </cell>
          <cell r="M10544" t="str">
            <v>国家贫困县</v>
          </cell>
          <cell r="N10544" t="str">
            <v>新建</v>
          </cell>
          <cell r="O10544" t="str">
            <v>湖南益润达生态农业养殖园</v>
          </cell>
          <cell r="R10544" t="str">
            <v>3.5</v>
          </cell>
          <cell r="S10544" t="str">
            <v>6</v>
          </cell>
          <cell r="T10544" t="str">
            <v>VI57431382</v>
          </cell>
          <cell r="U10544">
            <v>0</v>
          </cell>
          <cell r="V10544">
            <v>1</v>
          </cell>
          <cell r="W10544">
            <v>1</v>
          </cell>
        </row>
        <row r="10545">
          <cell r="I10545" t="str">
            <v>湖南鑫福农业科技养殖基地连接路</v>
          </cell>
          <cell r="J10545" t="str">
            <v>1312F4313820058</v>
          </cell>
          <cell r="K10545" t="str">
            <v>资源产业路</v>
          </cell>
          <cell r="L10545" t="str">
            <v>一类地区</v>
          </cell>
          <cell r="M10545" t="str">
            <v>国家贫困县</v>
          </cell>
          <cell r="N10545" t="str">
            <v>新建</v>
          </cell>
          <cell r="O10545" t="str">
            <v>湖南鑫福农科技养殖产业园</v>
          </cell>
          <cell r="R10545" t="str">
            <v>3.5</v>
          </cell>
          <cell r="S10545" t="str">
            <v>6</v>
          </cell>
          <cell r="T10545" t="str">
            <v>VI22431382</v>
          </cell>
          <cell r="U10545">
            <v>0</v>
          </cell>
          <cell r="V10545">
            <v>1.3</v>
          </cell>
          <cell r="W10545">
            <v>1.3</v>
          </cell>
        </row>
        <row r="10546">
          <cell r="I10546" t="str">
            <v>花屋组-祥兴公司连接路</v>
          </cell>
          <cell r="J10546" t="str">
            <v>1312F4313820029</v>
          </cell>
          <cell r="K10546" t="str">
            <v>资源产业路</v>
          </cell>
          <cell r="L10546" t="str">
            <v>一类地区</v>
          </cell>
          <cell r="M10546" t="str">
            <v>国家贫困县</v>
          </cell>
          <cell r="N10546" t="str">
            <v>新建</v>
          </cell>
          <cell r="O10546" t="str">
            <v>涟源市祥兴农林科技油茶产业园</v>
          </cell>
          <cell r="R10546" t="str">
            <v>3.5</v>
          </cell>
          <cell r="S10546" t="str">
            <v>6</v>
          </cell>
          <cell r="T10546" t="str">
            <v>VQ53431382</v>
          </cell>
          <cell r="U10546">
            <v>0</v>
          </cell>
          <cell r="V10546">
            <v>1.31</v>
          </cell>
          <cell r="W10546">
            <v>1.31</v>
          </cell>
        </row>
        <row r="10547">
          <cell r="I10547" t="str">
            <v>恢木坳至三裕生态养殖基地连接路</v>
          </cell>
          <cell r="J10547" t="str">
            <v>1312F4313820038</v>
          </cell>
          <cell r="K10547" t="str">
            <v>资源产业路</v>
          </cell>
          <cell r="L10547" t="str">
            <v>一类地区</v>
          </cell>
          <cell r="M10547" t="str">
            <v>国家贫困县</v>
          </cell>
          <cell r="N10547" t="str">
            <v>新建</v>
          </cell>
          <cell r="O10547" t="str">
            <v>娄底市三裕生态农业养殖基地</v>
          </cell>
          <cell r="R10547" t="str">
            <v>3.5</v>
          </cell>
          <cell r="S10547" t="str">
            <v>6</v>
          </cell>
          <cell r="T10547" t="str">
            <v>Z02B431382</v>
          </cell>
          <cell r="U10547">
            <v>0</v>
          </cell>
          <cell r="V10547">
            <v>2.5</v>
          </cell>
          <cell r="W10547">
            <v>2.5</v>
          </cell>
        </row>
        <row r="10548">
          <cell r="I10548" t="str">
            <v>金臻特色经济产业园公路</v>
          </cell>
          <cell r="J10548" t="str">
            <v>1312F4313820258</v>
          </cell>
          <cell r="K10548" t="str">
            <v>资源产业路</v>
          </cell>
          <cell r="L10548" t="str">
            <v>一类地区</v>
          </cell>
          <cell r="M10548" t="str">
            <v>国家贫困县</v>
          </cell>
          <cell r="N10548" t="str">
            <v>新建</v>
          </cell>
          <cell r="O10548" t="str">
            <v>金臻特色经济产业园</v>
          </cell>
          <cell r="R10548" t="str">
            <v>3.5</v>
          </cell>
          <cell r="S10548" t="str">
            <v>6</v>
          </cell>
          <cell r="T10548" t="str">
            <v>VM83431382</v>
          </cell>
          <cell r="U10548">
            <v>0</v>
          </cell>
          <cell r="V10548">
            <v>0.6</v>
          </cell>
          <cell r="W10548">
            <v>0.6</v>
          </cell>
        </row>
        <row r="10549">
          <cell r="I10549" t="str">
            <v>锦地至井家连接路</v>
          </cell>
          <cell r="J10549" t="str">
            <v>1312F4313820021</v>
          </cell>
          <cell r="K10549" t="str">
            <v>资源产业路</v>
          </cell>
          <cell r="L10549" t="str">
            <v>一类地区</v>
          </cell>
          <cell r="M10549" t="str">
            <v>国家贫困县</v>
          </cell>
          <cell r="N10549" t="str">
            <v>新建</v>
          </cell>
          <cell r="O10549" t="str">
            <v>湖南锦地现代农业科技养殖基地</v>
          </cell>
          <cell r="R10549" t="str">
            <v>3.5</v>
          </cell>
          <cell r="S10549" t="str">
            <v>6</v>
          </cell>
          <cell r="T10549" t="str">
            <v>Y409431382</v>
          </cell>
          <cell r="U10549">
            <v>0</v>
          </cell>
          <cell r="V10549">
            <v>0.77</v>
          </cell>
          <cell r="W10549">
            <v>0.76700000000000002</v>
          </cell>
        </row>
        <row r="10550">
          <cell r="I10550" t="str">
            <v>连源市湘牧养牛专业合作社连接路</v>
          </cell>
          <cell r="J10550" t="str">
            <v>1312F4313820207</v>
          </cell>
          <cell r="K10550" t="str">
            <v>资源产业路</v>
          </cell>
          <cell r="L10550" t="str">
            <v>一类地区</v>
          </cell>
          <cell r="M10550" t="str">
            <v>国家贫困县</v>
          </cell>
          <cell r="N10550" t="str">
            <v>其他</v>
          </cell>
          <cell r="O10550" t="str">
            <v>连源市湘牧养牛合作社</v>
          </cell>
          <cell r="R10550" t="str">
            <v>3</v>
          </cell>
          <cell r="S10550" t="str">
            <v>6</v>
          </cell>
          <cell r="T10550" t="str">
            <v>VY04431382</v>
          </cell>
          <cell r="U10550">
            <v>0</v>
          </cell>
          <cell r="V10550">
            <v>1.1000000000000001</v>
          </cell>
          <cell r="W10550">
            <v>1.1000000000000001</v>
          </cell>
        </row>
        <row r="10551">
          <cell r="I10551" t="str">
            <v>涟源李子湾农业基地连接路</v>
          </cell>
          <cell r="J10551" t="str">
            <v>1312F4313820022</v>
          </cell>
          <cell r="K10551" t="str">
            <v>资源产业路</v>
          </cell>
          <cell r="L10551" t="str">
            <v>一类地区</v>
          </cell>
          <cell r="M10551" t="str">
            <v>国家贫困县</v>
          </cell>
          <cell r="N10551" t="str">
            <v>新建</v>
          </cell>
          <cell r="O10551" t="str">
            <v>涟源市李子湾农业产业园</v>
          </cell>
          <cell r="R10551" t="str">
            <v>3.5</v>
          </cell>
          <cell r="S10551" t="str">
            <v>6</v>
          </cell>
          <cell r="T10551" t="str">
            <v>VA50431382</v>
          </cell>
          <cell r="U10551">
            <v>0</v>
          </cell>
          <cell r="V10551">
            <v>3.98</v>
          </cell>
          <cell r="W10551">
            <v>3.98</v>
          </cell>
        </row>
        <row r="10552">
          <cell r="I10552" t="str">
            <v>涟源市安平镇三爱养殖场连接路</v>
          </cell>
          <cell r="J10552" t="str">
            <v>1312F4313820154</v>
          </cell>
          <cell r="K10552" t="str">
            <v>资源产业路</v>
          </cell>
          <cell r="L10552" t="str">
            <v>一类地区</v>
          </cell>
          <cell r="M10552" t="str">
            <v>国家贫困县</v>
          </cell>
          <cell r="N10552" t="str">
            <v>新建</v>
          </cell>
          <cell r="O10552" t="str">
            <v>涟源市安平镇三爱养殖产业园</v>
          </cell>
          <cell r="R10552" t="str">
            <v>3.5</v>
          </cell>
          <cell r="S10552" t="str">
            <v>6(4.5)</v>
          </cell>
          <cell r="T10552" t="str">
            <v>VA08431382</v>
          </cell>
          <cell r="U10552">
            <v>0</v>
          </cell>
          <cell r="V10552">
            <v>0.55000000000000004</v>
          </cell>
          <cell r="W10552">
            <v>0.55000000000000004</v>
          </cell>
        </row>
        <row r="10553">
          <cell r="I10553" t="str">
            <v>涟源市白马洪田养殖基地连接路</v>
          </cell>
          <cell r="J10553" t="str">
            <v>1312F4313820153</v>
          </cell>
          <cell r="K10553" t="str">
            <v>资源产业路</v>
          </cell>
          <cell r="L10553" t="str">
            <v>一类地区</v>
          </cell>
          <cell r="M10553" t="str">
            <v>国家贫困县</v>
          </cell>
          <cell r="N10553" t="str">
            <v>新建</v>
          </cell>
          <cell r="O10553" t="str">
            <v>涟源市白马洪田养殖产业园</v>
          </cell>
          <cell r="R10553" t="str">
            <v>3.5</v>
          </cell>
          <cell r="S10553" t="str">
            <v>6</v>
          </cell>
          <cell r="T10553" t="str">
            <v>VA67431382</v>
          </cell>
          <cell r="U10553">
            <v>0</v>
          </cell>
          <cell r="V10553">
            <v>2.5</v>
          </cell>
          <cell r="W10553">
            <v>2.5</v>
          </cell>
        </row>
        <row r="10554">
          <cell r="I10554" t="str">
            <v>涟源市柏兴种养殖专业合作社连接路</v>
          </cell>
          <cell r="J10554" t="str">
            <v>1312F4313820230</v>
          </cell>
          <cell r="K10554" t="str">
            <v>资源产业路</v>
          </cell>
          <cell r="L10554" t="str">
            <v>一类地区</v>
          </cell>
          <cell r="M10554" t="str">
            <v>国家贫困县</v>
          </cell>
          <cell r="N10554" t="str">
            <v>新建</v>
          </cell>
          <cell r="O10554" t="str">
            <v>涟源市柏兴种养殖基地</v>
          </cell>
          <cell r="R10554" t="str">
            <v>4</v>
          </cell>
          <cell r="S10554" t="str">
            <v>6</v>
          </cell>
          <cell r="T10554" t="str">
            <v>VC30431382</v>
          </cell>
          <cell r="U10554">
            <v>0</v>
          </cell>
          <cell r="V10554">
            <v>3.4</v>
          </cell>
          <cell r="W10554">
            <v>3.4</v>
          </cell>
        </row>
        <row r="10555">
          <cell r="I10555" t="str">
            <v>涟源市邦盛生态种养殖基地连接路</v>
          </cell>
          <cell r="J10555" t="str">
            <v>1312F4313820140</v>
          </cell>
          <cell r="K10555" t="str">
            <v>资源产业路</v>
          </cell>
          <cell r="L10555" t="str">
            <v>一类地区</v>
          </cell>
          <cell r="M10555" t="str">
            <v>国家贫困县</v>
          </cell>
          <cell r="N10555" t="str">
            <v>新建</v>
          </cell>
          <cell r="O10555" t="str">
            <v>涟源市邦盛生态种养殖产业园</v>
          </cell>
          <cell r="R10555" t="str">
            <v>3.5</v>
          </cell>
          <cell r="S10555" t="str">
            <v>6(4.5)</v>
          </cell>
          <cell r="T10555" t="str">
            <v>VI72431382</v>
          </cell>
          <cell r="U10555">
            <v>0</v>
          </cell>
          <cell r="V10555">
            <v>1.5</v>
          </cell>
          <cell r="W10555">
            <v>1.5</v>
          </cell>
        </row>
        <row r="10556">
          <cell r="I10556" t="str">
            <v>涟源市曹溪种养殖基地连接路</v>
          </cell>
          <cell r="J10556" t="str">
            <v>1312F4313820077</v>
          </cell>
          <cell r="K10556" t="str">
            <v>资源产业路</v>
          </cell>
          <cell r="L10556" t="str">
            <v>一类地区</v>
          </cell>
          <cell r="M10556" t="str">
            <v>国家贫困县</v>
          </cell>
          <cell r="N10556" t="str">
            <v>新建</v>
          </cell>
          <cell r="O10556" t="str">
            <v>涟源市曹溪种养殖产业园</v>
          </cell>
          <cell r="R10556" t="str">
            <v>3.5</v>
          </cell>
          <cell r="S10556" t="str">
            <v>6</v>
          </cell>
          <cell r="T10556" t="str">
            <v>VS43431382</v>
          </cell>
          <cell r="U10556">
            <v>0</v>
          </cell>
          <cell r="V10556">
            <v>0.6</v>
          </cell>
          <cell r="W10556">
            <v>0.6</v>
          </cell>
        </row>
        <row r="10557">
          <cell r="I10557" t="str">
            <v>涟源市成丰种猪繁养殖基地连接路</v>
          </cell>
          <cell r="J10557" t="str">
            <v>1312F4313820083</v>
          </cell>
          <cell r="K10557" t="str">
            <v>资源产业路</v>
          </cell>
          <cell r="L10557" t="str">
            <v>一类地区</v>
          </cell>
          <cell r="M10557" t="str">
            <v>国家贫困县</v>
          </cell>
          <cell r="N10557" t="str">
            <v>升级改造（提质改造）</v>
          </cell>
          <cell r="O10557" t="str">
            <v>涟源市成丰种猪繁养殖产业园</v>
          </cell>
          <cell r="R10557" t="str">
            <v>3.5</v>
          </cell>
          <cell r="S10557" t="str">
            <v>6</v>
          </cell>
          <cell r="T10557" t="str">
            <v>C136431382</v>
          </cell>
          <cell r="U10557">
            <v>0</v>
          </cell>
          <cell r="V10557">
            <v>0.56000000000000005</v>
          </cell>
          <cell r="W10557">
            <v>0.56000000000000005</v>
          </cell>
        </row>
        <row r="10558">
          <cell r="I10558" t="str">
            <v>涟源市翠远生态农业基地公路</v>
          </cell>
          <cell r="J10558" t="str">
            <v>1312F4313820250</v>
          </cell>
          <cell r="K10558" t="str">
            <v>资源产业路</v>
          </cell>
          <cell r="L10558" t="str">
            <v>一类地区</v>
          </cell>
          <cell r="M10558" t="str">
            <v>国家贫困县</v>
          </cell>
          <cell r="N10558" t="str">
            <v>新建</v>
          </cell>
          <cell r="O10558" t="str">
            <v>涟源市翠远生态农业基地</v>
          </cell>
          <cell r="R10558" t="str">
            <v>3.5</v>
          </cell>
          <cell r="S10558" t="str">
            <v>6</v>
          </cell>
          <cell r="T10558" t="str">
            <v>VM71431382</v>
          </cell>
          <cell r="U10558">
            <v>0</v>
          </cell>
          <cell r="V10558">
            <v>0.9</v>
          </cell>
          <cell r="W10558">
            <v>0.9</v>
          </cell>
        </row>
        <row r="10559">
          <cell r="I10559" t="str">
            <v>涟源市达明农业综合开发养殖基地连接路</v>
          </cell>
          <cell r="J10559" t="str">
            <v>1312F4313820099</v>
          </cell>
          <cell r="K10559" t="str">
            <v>资源产业路</v>
          </cell>
          <cell r="L10559" t="str">
            <v>一类地区</v>
          </cell>
          <cell r="M10559" t="str">
            <v>国家贫困县</v>
          </cell>
          <cell r="N10559" t="str">
            <v>新建</v>
          </cell>
          <cell r="O10559" t="str">
            <v>涟源市达明农业综合开发养殖产业园</v>
          </cell>
          <cell r="R10559" t="str">
            <v>3.5</v>
          </cell>
          <cell r="S10559" t="str">
            <v>6</v>
          </cell>
          <cell r="T10559" t="str">
            <v>Y131431382</v>
          </cell>
          <cell r="U10559">
            <v>0</v>
          </cell>
          <cell r="V10559">
            <v>1</v>
          </cell>
          <cell r="W10559">
            <v>1</v>
          </cell>
        </row>
        <row r="10560">
          <cell r="I10560" t="str">
            <v>涟源市大河边农业产业园区公路</v>
          </cell>
          <cell r="J10560" t="str">
            <v>1312F4313820017</v>
          </cell>
          <cell r="K10560" t="str">
            <v>资源产业路</v>
          </cell>
          <cell r="L10560" t="str">
            <v>一类地区</v>
          </cell>
          <cell r="M10560" t="str">
            <v>国家贫困县</v>
          </cell>
          <cell r="N10560" t="str">
            <v>新建</v>
          </cell>
          <cell r="O10560" t="str">
            <v>涟源市大河边柑橘产业园</v>
          </cell>
          <cell r="R10560" t="str">
            <v>3.5</v>
          </cell>
          <cell r="S10560" t="str">
            <v>6</v>
          </cell>
          <cell r="T10560" t="str">
            <v>VI07431382</v>
          </cell>
          <cell r="U10560">
            <v>0</v>
          </cell>
          <cell r="V10560">
            <v>1.8</v>
          </cell>
          <cell r="W10560">
            <v>1.8</v>
          </cell>
        </row>
        <row r="10561">
          <cell r="I10561" t="str">
            <v>涟源市大龙农业种养殖基地连接路</v>
          </cell>
          <cell r="J10561" t="str">
            <v>1312F4313820164</v>
          </cell>
          <cell r="K10561" t="str">
            <v>资源产业路</v>
          </cell>
          <cell r="L10561" t="str">
            <v>一类地区</v>
          </cell>
          <cell r="M10561" t="str">
            <v>国家贫困县</v>
          </cell>
          <cell r="N10561" t="str">
            <v>新建</v>
          </cell>
          <cell r="O10561" t="str">
            <v>涟源市大龙农业种养殖合作社</v>
          </cell>
          <cell r="R10561" t="str">
            <v>3.5</v>
          </cell>
          <cell r="S10561" t="str">
            <v>6(4.5)</v>
          </cell>
          <cell r="T10561" t="str">
            <v>VA20431382</v>
          </cell>
          <cell r="U10561">
            <v>0</v>
          </cell>
          <cell r="V10561">
            <v>1.35</v>
          </cell>
          <cell r="W10561">
            <v>1.35</v>
          </cell>
        </row>
        <row r="10562">
          <cell r="I10562" t="str">
            <v>涟源市洞泉养殖基地连接路</v>
          </cell>
          <cell r="J10562" t="str">
            <v>1312F4313820133</v>
          </cell>
          <cell r="K10562" t="str">
            <v>资源产业路</v>
          </cell>
          <cell r="L10562" t="str">
            <v>一类地区</v>
          </cell>
          <cell r="M10562" t="str">
            <v>国家贫困县</v>
          </cell>
          <cell r="N10562" t="str">
            <v>新建</v>
          </cell>
          <cell r="O10562" t="str">
            <v>涟源市洞泉养殖产业园</v>
          </cell>
          <cell r="R10562" t="str">
            <v>3.5</v>
          </cell>
          <cell r="S10562" t="str">
            <v>6</v>
          </cell>
          <cell r="T10562" t="str">
            <v>VI68431382</v>
          </cell>
          <cell r="U10562">
            <v>0</v>
          </cell>
          <cell r="V10562">
            <v>0.8</v>
          </cell>
          <cell r="W10562">
            <v>0.8</v>
          </cell>
        </row>
        <row r="10563">
          <cell r="I10563" t="str">
            <v>涟源市斗笠山风调雨顺养猪场连接路</v>
          </cell>
          <cell r="J10563" t="str">
            <v>1312F4313820105</v>
          </cell>
          <cell r="K10563" t="str">
            <v>资源产业路</v>
          </cell>
          <cell r="L10563" t="str">
            <v>一类地区</v>
          </cell>
          <cell r="M10563" t="str">
            <v>国家贫困县</v>
          </cell>
          <cell r="N10563" t="str">
            <v>新建</v>
          </cell>
          <cell r="O10563" t="str">
            <v>涟源市斗笠山风调雨顺养猪基地</v>
          </cell>
          <cell r="R10563" t="str">
            <v>3.5</v>
          </cell>
          <cell r="S10563" t="str">
            <v>6</v>
          </cell>
          <cell r="T10563" t="str">
            <v>VI49431382</v>
          </cell>
          <cell r="U10563">
            <v>0</v>
          </cell>
          <cell r="V10563">
            <v>0.7</v>
          </cell>
          <cell r="W10563">
            <v>0.7</v>
          </cell>
        </row>
        <row r="10564">
          <cell r="I10564" t="str">
            <v>涟源市发红种养殖基地连接路</v>
          </cell>
          <cell r="J10564" t="str">
            <v>1312F4313820128</v>
          </cell>
          <cell r="K10564" t="str">
            <v>资源产业路</v>
          </cell>
          <cell r="L10564" t="str">
            <v>一类地区</v>
          </cell>
          <cell r="M10564" t="str">
            <v>国家贫困县</v>
          </cell>
          <cell r="N10564" t="str">
            <v>升级改造（提质改造）</v>
          </cell>
          <cell r="O10564" t="str">
            <v>涟源市发红种养殖产业园</v>
          </cell>
          <cell r="R10564" t="str">
            <v>3.5</v>
          </cell>
          <cell r="S10564" t="str">
            <v>6</v>
          </cell>
          <cell r="T10564" t="str">
            <v>C33J431382</v>
          </cell>
          <cell r="U10564">
            <v>0</v>
          </cell>
          <cell r="V10564">
            <v>1.2</v>
          </cell>
          <cell r="W10564">
            <v>1.2</v>
          </cell>
        </row>
        <row r="10565">
          <cell r="I10565" t="str">
            <v>涟源市芬腾种养殖基地连接路</v>
          </cell>
          <cell r="J10565" t="str">
            <v>1312F4313820007</v>
          </cell>
          <cell r="K10565" t="str">
            <v>资源产业路</v>
          </cell>
          <cell r="L10565" t="str">
            <v>一类地区</v>
          </cell>
          <cell r="M10565" t="str">
            <v>国家贫困县</v>
          </cell>
          <cell r="N10565" t="str">
            <v>新建</v>
          </cell>
          <cell r="O10565" t="str">
            <v>涟源市芬腾种养殖园</v>
          </cell>
          <cell r="R10565" t="str">
            <v>3.5</v>
          </cell>
          <cell r="S10565" t="str">
            <v>6</v>
          </cell>
          <cell r="T10565" t="str">
            <v>C66K431382</v>
          </cell>
          <cell r="U10565">
            <v>0</v>
          </cell>
          <cell r="V10565">
            <v>1.3</v>
          </cell>
          <cell r="W10565">
            <v>1.3</v>
          </cell>
        </row>
        <row r="10566">
          <cell r="I10566" t="str">
            <v>涟源市丰秋生态种植基础连接路</v>
          </cell>
          <cell r="J10566" t="str">
            <v>1312F4313820209</v>
          </cell>
          <cell r="K10566" t="str">
            <v>资源产业路</v>
          </cell>
          <cell r="L10566" t="str">
            <v>一类地区</v>
          </cell>
          <cell r="M10566" t="str">
            <v>国家贫困县</v>
          </cell>
          <cell r="N10566" t="str">
            <v>其他</v>
          </cell>
          <cell r="O10566" t="str">
            <v>涟源市丰秋生态种养殖专业</v>
          </cell>
          <cell r="R10566" t="str">
            <v>3.5</v>
          </cell>
          <cell r="S10566" t="str">
            <v>6</v>
          </cell>
          <cell r="T10566" t="str">
            <v>VY19431382</v>
          </cell>
          <cell r="U10566">
            <v>0</v>
          </cell>
          <cell r="V10566">
            <v>2.5</v>
          </cell>
          <cell r="W10566">
            <v>2.5</v>
          </cell>
        </row>
        <row r="10567">
          <cell r="I10567" t="str">
            <v>涟源市枫木贡茶种植基地公路</v>
          </cell>
          <cell r="J10567" t="str">
            <v>1312F4313820012</v>
          </cell>
          <cell r="K10567" t="str">
            <v>资源产业路</v>
          </cell>
          <cell r="L10567" t="str">
            <v>一类地区</v>
          </cell>
          <cell r="M10567" t="str">
            <v>国家贫困县</v>
          </cell>
          <cell r="N10567" t="str">
            <v>新建</v>
          </cell>
          <cell r="O10567" t="str">
            <v>涟源市枫木贡茶种植基地</v>
          </cell>
          <cell r="R10567" t="str">
            <v>3.5</v>
          </cell>
          <cell r="S10567" t="str">
            <v>6</v>
          </cell>
          <cell r="T10567" t="str">
            <v>VA52431382</v>
          </cell>
          <cell r="U10567">
            <v>0</v>
          </cell>
          <cell r="V10567">
            <v>0.91</v>
          </cell>
          <cell r="W10567">
            <v>1.65</v>
          </cell>
        </row>
        <row r="10568">
          <cell r="I10568" t="str">
            <v>涟源市凤凰岭农业发展有限公司产业路</v>
          </cell>
          <cell r="J10568" t="str">
            <v>1312F4313820191</v>
          </cell>
          <cell r="K10568" t="str">
            <v>资源产业路</v>
          </cell>
          <cell r="L10568" t="str">
            <v>一类地区</v>
          </cell>
          <cell r="M10568" t="str">
            <v>国家贫困县</v>
          </cell>
          <cell r="N10568" t="str">
            <v>升级改造（提质改造）</v>
          </cell>
          <cell r="O10568" t="str">
            <v>涟源市凤凰岭农业发展有限公司</v>
          </cell>
          <cell r="R10568" t="str">
            <v>5</v>
          </cell>
          <cell r="S10568" t="str">
            <v>6</v>
          </cell>
          <cell r="T10568" t="str">
            <v>VY24431382</v>
          </cell>
          <cell r="U10568">
            <v>0</v>
          </cell>
          <cell r="V10568">
            <v>1.8</v>
          </cell>
          <cell r="W10568">
            <v>1.8</v>
          </cell>
        </row>
        <row r="10569">
          <cell r="I10569" t="str">
            <v>涟源市富丰种养殖专业合作社连接路</v>
          </cell>
          <cell r="J10569" t="str">
            <v>1312F4313820221</v>
          </cell>
          <cell r="K10569" t="str">
            <v>资源产业路</v>
          </cell>
          <cell r="L10569" t="str">
            <v>一类地区</v>
          </cell>
          <cell r="M10569" t="str">
            <v>国家贫困县</v>
          </cell>
          <cell r="N10569" t="str">
            <v>其他</v>
          </cell>
          <cell r="O10569" t="str">
            <v>涟源市富丰种养殖基地</v>
          </cell>
          <cell r="R10569" t="str">
            <v>4</v>
          </cell>
          <cell r="S10569" t="str">
            <v>6</v>
          </cell>
          <cell r="T10569" t="str">
            <v>VY13431383</v>
          </cell>
          <cell r="U10569">
            <v>0</v>
          </cell>
          <cell r="V10569">
            <v>1.2</v>
          </cell>
          <cell r="W10569">
            <v>1.2</v>
          </cell>
        </row>
        <row r="10570">
          <cell r="I10570" t="str">
            <v>涟源市高旺农业磨刀坳跑山鸡养殖场连接路</v>
          </cell>
          <cell r="J10570" t="str">
            <v>1312F4313820160</v>
          </cell>
          <cell r="K10570" t="str">
            <v>资源产业路</v>
          </cell>
          <cell r="L10570" t="str">
            <v>一类地区</v>
          </cell>
          <cell r="M10570" t="str">
            <v>国家贫困县</v>
          </cell>
          <cell r="N10570" t="str">
            <v>新建</v>
          </cell>
          <cell r="O10570" t="str">
            <v>涟源市高旺农业磨刀坳跑山鸡养殖产业园</v>
          </cell>
          <cell r="R10570" t="str">
            <v>3.5</v>
          </cell>
          <cell r="S10570" t="str">
            <v>6(4.5)</v>
          </cell>
          <cell r="T10570" t="str">
            <v>CR49431382</v>
          </cell>
          <cell r="U10570">
            <v>0</v>
          </cell>
          <cell r="V10570">
            <v>1.04</v>
          </cell>
          <cell r="W10570">
            <v>1.04</v>
          </cell>
        </row>
        <row r="10571">
          <cell r="I10571" t="str">
            <v>涟源市隔山种养殖专业合作社公路</v>
          </cell>
          <cell r="J10571" t="str">
            <v>1312F4313820195</v>
          </cell>
          <cell r="K10571" t="str">
            <v>资源产业路</v>
          </cell>
          <cell r="L10571" t="str">
            <v>一类地区</v>
          </cell>
          <cell r="M10571" t="str">
            <v>国家贫困县</v>
          </cell>
          <cell r="N10571" t="str">
            <v>升级改造（提质改造）</v>
          </cell>
          <cell r="O10571" t="str">
            <v>涟源市隔山种养殖专业合作社</v>
          </cell>
          <cell r="R10571" t="str">
            <v>3.5</v>
          </cell>
          <cell r="S10571" t="str">
            <v>6</v>
          </cell>
          <cell r="T10571" t="str">
            <v>VC16431382</v>
          </cell>
          <cell r="U10571">
            <v>0</v>
          </cell>
          <cell r="V10571">
            <v>1</v>
          </cell>
          <cell r="W10571">
            <v>1</v>
          </cell>
        </row>
        <row r="10572">
          <cell r="I10572" t="str">
            <v>涟源市古塘福林果业种植农民专业产业基地连接路</v>
          </cell>
          <cell r="J10572" t="str">
            <v>1312F4313820176</v>
          </cell>
          <cell r="K10572" t="str">
            <v>资源产业路</v>
          </cell>
          <cell r="L10572" t="str">
            <v>一类地区</v>
          </cell>
          <cell r="M10572" t="str">
            <v>国家贫困县</v>
          </cell>
          <cell r="N10572" t="str">
            <v>新建</v>
          </cell>
          <cell r="O10572" t="str">
            <v>涟源市古塘福林果业种植农民专业产业园</v>
          </cell>
          <cell r="R10572" t="str">
            <v>3.5</v>
          </cell>
          <cell r="S10572" t="str">
            <v>6</v>
          </cell>
          <cell r="T10572" t="str">
            <v>VA53431382</v>
          </cell>
          <cell r="U10572">
            <v>0</v>
          </cell>
          <cell r="V10572">
            <v>0.71</v>
          </cell>
          <cell r="W10572">
            <v>0.71</v>
          </cell>
        </row>
        <row r="10573">
          <cell r="I10573" t="str">
            <v>涟源市果香园农业综合专业合作社连接路</v>
          </cell>
          <cell r="J10573" t="str">
            <v>1312F4313820163</v>
          </cell>
          <cell r="K10573" t="str">
            <v>资源产业路</v>
          </cell>
          <cell r="L10573" t="str">
            <v>一类地区</v>
          </cell>
          <cell r="M10573" t="str">
            <v>国家贫困县</v>
          </cell>
          <cell r="N10573" t="str">
            <v>其他</v>
          </cell>
          <cell r="O10573" t="str">
            <v>涟源市果香园农业综合专业种植园</v>
          </cell>
          <cell r="R10573" t="str">
            <v>3.5</v>
          </cell>
          <cell r="S10573" t="str">
            <v>6(4.5)</v>
          </cell>
          <cell r="T10573" t="str">
            <v>X207431382</v>
          </cell>
          <cell r="U10573">
            <v>0</v>
          </cell>
          <cell r="V10573">
            <v>2.2999999999999998</v>
          </cell>
          <cell r="W10573">
            <v>2.2999999999999998</v>
          </cell>
        </row>
        <row r="10574">
          <cell r="I10574" t="str">
            <v>涟源市海雄种养殖基地公路</v>
          </cell>
          <cell r="J10574" t="str">
            <v>1312F4313820187</v>
          </cell>
          <cell r="K10574" t="str">
            <v>资源产业路</v>
          </cell>
          <cell r="L10574" t="str">
            <v>一类地区</v>
          </cell>
          <cell r="M10574" t="str">
            <v>国家贫困县</v>
          </cell>
          <cell r="N10574" t="str">
            <v>升级改造（提质改造）</v>
          </cell>
          <cell r="O10574" t="str">
            <v>涟源市海雄种养殖产业园</v>
          </cell>
          <cell r="R10574" t="str">
            <v>4</v>
          </cell>
          <cell r="S10574" t="str">
            <v>6</v>
          </cell>
          <cell r="T10574" t="str">
            <v>VC01431382</v>
          </cell>
          <cell r="U10574">
            <v>0</v>
          </cell>
          <cell r="V10574">
            <v>2.2000000000000002</v>
          </cell>
          <cell r="W10574">
            <v>2.2000000000000002</v>
          </cell>
        </row>
        <row r="10575">
          <cell r="I10575" t="str">
            <v>涟源市荷塘镇益群农业基地公路</v>
          </cell>
          <cell r="J10575" t="str">
            <v>1312F4313820198</v>
          </cell>
          <cell r="K10575" t="str">
            <v>资源产业路</v>
          </cell>
          <cell r="L10575" t="str">
            <v>一类地区</v>
          </cell>
          <cell r="M10575" t="str">
            <v>国家贫困县</v>
          </cell>
          <cell r="N10575" t="str">
            <v>升级改造（提质改造）</v>
          </cell>
          <cell r="O10575" t="str">
            <v>涟源市荷塘镇益群农业基地</v>
          </cell>
          <cell r="R10575" t="str">
            <v>5</v>
          </cell>
          <cell r="S10575" t="str">
            <v>6</v>
          </cell>
          <cell r="T10575" t="str">
            <v>VC26431382</v>
          </cell>
          <cell r="U10575">
            <v>0</v>
          </cell>
          <cell r="V10575">
            <v>1</v>
          </cell>
          <cell r="W10575">
            <v>1</v>
          </cell>
        </row>
        <row r="10576">
          <cell r="I10576" t="str">
            <v>涟源市和裕圣丰养殖基地连接路</v>
          </cell>
          <cell r="J10576" t="str">
            <v>1312F4313820056</v>
          </cell>
          <cell r="K10576" t="str">
            <v>资源产业路</v>
          </cell>
          <cell r="L10576" t="str">
            <v>一类地区</v>
          </cell>
          <cell r="M10576" t="str">
            <v>国家贫困县</v>
          </cell>
          <cell r="N10576" t="str">
            <v>新建</v>
          </cell>
          <cell r="O10576" t="str">
            <v>涟源市和裕圣丰养殖产业园</v>
          </cell>
          <cell r="R10576" t="str">
            <v>3.5</v>
          </cell>
          <cell r="S10576" t="str">
            <v>6</v>
          </cell>
          <cell r="T10576" t="str">
            <v>VI21431382</v>
          </cell>
          <cell r="U10576">
            <v>0</v>
          </cell>
          <cell r="V10576">
            <v>0.76</v>
          </cell>
          <cell r="W10576">
            <v>0.76</v>
          </cell>
        </row>
        <row r="10577">
          <cell r="I10577" t="str">
            <v>涟源市合鑫种养殖专业产业园公路</v>
          </cell>
          <cell r="J10577" t="str">
            <v>1312F4313820141</v>
          </cell>
          <cell r="K10577" t="str">
            <v>资源产业路</v>
          </cell>
          <cell r="L10577" t="str">
            <v>一类地区</v>
          </cell>
          <cell r="M10577" t="str">
            <v>国家贫困县</v>
          </cell>
          <cell r="N10577" t="str">
            <v>新建</v>
          </cell>
          <cell r="O10577" t="str">
            <v>涟源市合鑫种养殖专业产业园</v>
          </cell>
          <cell r="R10577" t="str">
            <v>3</v>
          </cell>
          <cell r="S10577" t="str">
            <v>6</v>
          </cell>
          <cell r="T10577" t="str">
            <v>VI73431382</v>
          </cell>
          <cell r="U10577">
            <v>0</v>
          </cell>
          <cell r="V10577">
            <v>1.1000000000000001</v>
          </cell>
          <cell r="W10577">
            <v>1.1000000000000001</v>
          </cell>
        </row>
        <row r="10578">
          <cell r="I10578" t="str">
            <v>涟源市河西村硕泰种植基地连接路</v>
          </cell>
          <cell r="J10578" t="str">
            <v>1312F4313820041</v>
          </cell>
          <cell r="K10578" t="str">
            <v>资源产业路</v>
          </cell>
          <cell r="L10578" t="str">
            <v>一类地区</v>
          </cell>
          <cell r="M10578" t="str">
            <v>国家贫困县</v>
          </cell>
          <cell r="N10578" t="str">
            <v>新建</v>
          </cell>
          <cell r="O10578" t="str">
            <v>涟源市河西村硕泰种植基地公路</v>
          </cell>
          <cell r="R10578" t="str">
            <v>3.5</v>
          </cell>
          <cell r="S10578" t="str">
            <v>6</v>
          </cell>
          <cell r="T10578" t="str">
            <v>VV18431382</v>
          </cell>
          <cell r="U10578">
            <v>0</v>
          </cell>
          <cell r="V10578">
            <v>3</v>
          </cell>
          <cell r="W10578">
            <v>3</v>
          </cell>
        </row>
        <row r="10579">
          <cell r="I10579" t="str">
            <v>涟源市恒祥农业产业基地连接路</v>
          </cell>
          <cell r="J10579" t="str">
            <v>1312F4313820027</v>
          </cell>
          <cell r="K10579" t="str">
            <v>资源产业路</v>
          </cell>
          <cell r="L10579" t="str">
            <v>一类地区</v>
          </cell>
          <cell r="M10579" t="str">
            <v>国家贫困县</v>
          </cell>
          <cell r="N10579" t="str">
            <v>新建</v>
          </cell>
          <cell r="O10579" t="str">
            <v>涟源市恒祥农业产业园</v>
          </cell>
          <cell r="R10579" t="str">
            <v>3.5</v>
          </cell>
          <cell r="S10579" t="str">
            <v>6(4.5)</v>
          </cell>
          <cell r="T10579" t="str">
            <v>CJ55431382</v>
          </cell>
          <cell r="U10579">
            <v>0</v>
          </cell>
          <cell r="V10579">
            <v>1.3819999999999999</v>
          </cell>
          <cell r="W10579">
            <v>1.3819999999999999</v>
          </cell>
        </row>
        <row r="10580">
          <cell r="I10580" t="str">
            <v>涟源市鸿盛种养殖基地公路</v>
          </cell>
          <cell r="J10580" t="str">
            <v>1312F4313820202</v>
          </cell>
          <cell r="K10580" t="str">
            <v>资源产业路</v>
          </cell>
          <cell r="L10580" t="str">
            <v>一类地区</v>
          </cell>
          <cell r="M10580" t="str">
            <v>国家贫困县</v>
          </cell>
          <cell r="N10580" t="str">
            <v>升级改造（提质改造）</v>
          </cell>
          <cell r="O10580" t="str">
            <v>涟源市鸿盛种养殖园</v>
          </cell>
          <cell r="R10580" t="str">
            <v>5</v>
          </cell>
          <cell r="S10580" t="str">
            <v>6</v>
          </cell>
          <cell r="T10580" t="str">
            <v>VC13431382</v>
          </cell>
          <cell r="U10580">
            <v>0</v>
          </cell>
          <cell r="V10580">
            <v>3</v>
          </cell>
          <cell r="W10580">
            <v>3</v>
          </cell>
        </row>
        <row r="10581">
          <cell r="I10581" t="str">
            <v>涟源市鸿运养殖基地连接路</v>
          </cell>
          <cell r="J10581" t="str">
            <v>1312F4313820120</v>
          </cell>
          <cell r="K10581" t="str">
            <v>资源产业路</v>
          </cell>
          <cell r="L10581" t="str">
            <v>一类地区</v>
          </cell>
          <cell r="M10581" t="str">
            <v>国家贫困县</v>
          </cell>
          <cell r="N10581" t="str">
            <v>新建</v>
          </cell>
          <cell r="O10581" t="str">
            <v>涟源市鸿运养殖产业园</v>
          </cell>
          <cell r="R10581" t="str">
            <v>3.5</v>
          </cell>
          <cell r="S10581" t="str">
            <v>6(4.5)</v>
          </cell>
          <cell r="T10581" t="str">
            <v>V482431382</v>
          </cell>
          <cell r="U10581">
            <v>0</v>
          </cell>
          <cell r="V10581">
            <v>8.1</v>
          </cell>
          <cell r="W10581">
            <v>8.1</v>
          </cell>
        </row>
        <row r="10582">
          <cell r="I10582" t="str">
            <v>涟源市红青水果种植专业合作社连接路</v>
          </cell>
          <cell r="J10582" t="str">
            <v>1312F4313820224</v>
          </cell>
          <cell r="K10582" t="str">
            <v>资源产业路</v>
          </cell>
          <cell r="L10582" t="str">
            <v>一类地区</v>
          </cell>
          <cell r="M10582" t="str">
            <v>国家贫困县</v>
          </cell>
          <cell r="N10582" t="str">
            <v>新建</v>
          </cell>
          <cell r="O10582" t="str">
            <v>涟源市红青水果种植园</v>
          </cell>
          <cell r="R10582" t="str">
            <v>4</v>
          </cell>
          <cell r="S10582" t="str">
            <v>6</v>
          </cell>
          <cell r="T10582" t="str">
            <v>VC06431382</v>
          </cell>
          <cell r="U10582">
            <v>0</v>
          </cell>
          <cell r="V10582">
            <v>1.8</v>
          </cell>
          <cell r="W10582">
            <v>1.8</v>
          </cell>
        </row>
        <row r="10583">
          <cell r="I10583" t="str">
            <v>涟源市红星特优水果种植基地园区公路</v>
          </cell>
          <cell r="J10583" t="str">
            <v>1312F4313820013</v>
          </cell>
          <cell r="K10583" t="str">
            <v>资源产业路</v>
          </cell>
          <cell r="L10583" t="str">
            <v>一类地区</v>
          </cell>
          <cell r="M10583" t="str">
            <v>国家贫困县</v>
          </cell>
          <cell r="N10583" t="str">
            <v>新建</v>
          </cell>
          <cell r="O10583" t="str">
            <v>涟源市红星特优水果种植基地</v>
          </cell>
          <cell r="R10583" t="str">
            <v>3.5</v>
          </cell>
          <cell r="S10583" t="str">
            <v>6</v>
          </cell>
          <cell r="T10583" t="str">
            <v>VI23431382</v>
          </cell>
          <cell r="U10583">
            <v>0</v>
          </cell>
          <cell r="V10583">
            <v>0.8</v>
          </cell>
          <cell r="W10583">
            <v>0.8</v>
          </cell>
        </row>
        <row r="10584">
          <cell r="I10584" t="str">
            <v>涟源市华晟种养殖基地连接路</v>
          </cell>
          <cell r="J10584" t="str">
            <v>1312F4313820131</v>
          </cell>
          <cell r="K10584" t="str">
            <v>资源产业路</v>
          </cell>
          <cell r="L10584" t="str">
            <v>一类地区</v>
          </cell>
          <cell r="M10584" t="str">
            <v>国家贫困县</v>
          </cell>
          <cell r="N10584" t="str">
            <v>新建</v>
          </cell>
          <cell r="O10584" t="str">
            <v>涟源市华晟种养殖产业园</v>
          </cell>
          <cell r="R10584" t="str">
            <v>3.5</v>
          </cell>
          <cell r="S10584" t="str">
            <v>6</v>
          </cell>
          <cell r="T10584" t="str">
            <v>VI66431382</v>
          </cell>
          <cell r="U10584">
            <v>0</v>
          </cell>
          <cell r="V10584">
            <v>0.7</v>
          </cell>
          <cell r="W10584">
            <v>0.7</v>
          </cell>
        </row>
        <row r="10585">
          <cell r="I10585" t="str">
            <v>涟源市健园种养殖专业合作社连接路</v>
          </cell>
          <cell r="J10585" t="str">
            <v>1312F4313820228</v>
          </cell>
          <cell r="K10585" t="str">
            <v>资源产业路</v>
          </cell>
          <cell r="L10585" t="str">
            <v>一类地区</v>
          </cell>
          <cell r="M10585" t="str">
            <v>国家贫困县</v>
          </cell>
          <cell r="N10585" t="str">
            <v>新建</v>
          </cell>
          <cell r="O10585" t="str">
            <v>涟源市健园种养殖基地</v>
          </cell>
          <cell r="R10585" t="str">
            <v>4</v>
          </cell>
          <cell r="S10585" t="str">
            <v>6</v>
          </cell>
          <cell r="T10585" t="str">
            <v>VC23431382</v>
          </cell>
          <cell r="U10585">
            <v>0</v>
          </cell>
          <cell r="V10585">
            <v>3.3</v>
          </cell>
          <cell r="W10585">
            <v>3.3</v>
          </cell>
        </row>
        <row r="10586">
          <cell r="I10586" t="str">
            <v>涟源市建美种养殖专业合作社公路</v>
          </cell>
          <cell r="J10586" t="str">
            <v>1312F4313820185</v>
          </cell>
          <cell r="K10586" t="str">
            <v>资源产业路</v>
          </cell>
          <cell r="L10586" t="str">
            <v>一类地区</v>
          </cell>
          <cell r="M10586" t="str">
            <v>国家贫困县</v>
          </cell>
          <cell r="N10586" t="str">
            <v>升级改造（提质改造）</v>
          </cell>
          <cell r="O10586" t="str">
            <v>涟源市建美种养殖专业合作社</v>
          </cell>
          <cell r="R10586" t="str">
            <v>4</v>
          </cell>
          <cell r="S10586" t="str">
            <v>6</v>
          </cell>
          <cell r="T10586" t="str">
            <v>VY27431382</v>
          </cell>
          <cell r="U10586">
            <v>0</v>
          </cell>
          <cell r="V10586">
            <v>2.8</v>
          </cell>
          <cell r="W10586">
            <v>2.8</v>
          </cell>
        </row>
        <row r="10587">
          <cell r="I10587" t="str">
            <v>涟源市浆溪村中药材种植基地公路</v>
          </cell>
          <cell r="J10587" t="str">
            <v>1312F4313820196</v>
          </cell>
          <cell r="K10587" t="str">
            <v>资源产业路</v>
          </cell>
          <cell r="L10587" t="str">
            <v>一类地区</v>
          </cell>
          <cell r="M10587" t="str">
            <v>国家贫困县</v>
          </cell>
          <cell r="N10587" t="str">
            <v>升级改造（提质改造）</v>
          </cell>
          <cell r="O10587" t="str">
            <v>涟源市浆溪村中药材种植</v>
          </cell>
          <cell r="R10587" t="str">
            <v>3.5</v>
          </cell>
          <cell r="S10587" t="str">
            <v>6</v>
          </cell>
          <cell r="T10587" t="str">
            <v>VC17431382</v>
          </cell>
          <cell r="U10587">
            <v>0</v>
          </cell>
          <cell r="V10587">
            <v>8</v>
          </cell>
          <cell r="W10587">
            <v>8</v>
          </cell>
        </row>
        <row r="10588">
          <cell r="I10588" t="str">
            <v>涟源市金牛种养殖基地公路</v>
          </cell>
          <cell r="J10588" t="str">
            <v>1312F4313820244</v>
          </cell>
          <cell r="K10588" t="str">
            <v>资源产业路</v>
          </cell>
          <cell r="L10588" t="str">
            <v>一类地区</v>
          </cell>
          <cell r="M10588" t="str">
            <v>国家贫困县</v>
          </cell>
          <cell r="N10588" t="str">
            <v>新建</v>
          </cell>
          <cell r="O10588" t="str">
            <v>涟源市金牛种养殖基地</v>
          </cell>
          <cell r="R10588" t="str">
            <v>4</v>
          </cell>
          <cell r="S10588" t="str">
            <v>6</v>
          </cell>
          <cell r="T10588" t="str">
            <v>VM66431382</v>
          </cell>
          <cell r="U10588">
            <v>0</v>
          </cell>
          <cell r="V10588">
            <v>1.5</v>
          </cell>
          <cell r="W10588">
            <v>1.5</v>
          </cell>
        </row>
        <row r="10589">
          <cell r="I10589" t="str">
            <v>涟源市金石镇大山养殖基地连接路</v>
          </cell>
          <cell r="J10589" t="str">
            <v>1312F4313820126</v>
          </cell>
          <cell r="K10589" t="str">
            <v>资源产业路</v>
          </cell>
          <cell r="L10589" t="str">
            <v>一类地区</v>
          </cell>
          <cell r="M10589" t="str">
            <v>国家贫困县</v>
          </cell>
          <cell r="N10589" t="str">
            <v>新建</v>
          </cell>
          <cell r="O10589" t="str">
            <v>涟源市金石镇大山养殖产业园</v>
          </cell>
          <cell r="R10589" t="str">
            <v>3.5</v>
          </cell>
          <cell r="S10589" t="str">
            <v>6</v>
          </cell>
          <cell r="T10589" t="str">
            <v>VD51431382</v>
          </cell>
          <cell r="U10589">
            <v>0</v>
          </cell>
          <cell r="V10589">
            <v>1.7</v>
          </cell>
          <cell r="W10589">
            <v>1.7</v>
          </cell>
        </row>
        <row r="10590">
          <cell r="I10590" t="str">
            <v>涟源市金珠种养殖专业合作社连接路</v>
          </cell>
          <cell r="J10590" t="str">
            <v>1312F4313820212</v>
          </cell>
          <cell r="K10590" t="str">
            <v>资源产业路</v>
          </cell>
          <cell r="L10590" t="str">
            <v>一类地区</v>
          </cell>
          <cell r="M10590" t="str">
            <v>国家贫困县</v>
          </cell>
          <cell r="N10590" t="str">
            <v>其他</v>
          </cell>
          <cell r="O10590" t="str">
            <v>涟源市金珠种养殖园</v>
          </cell>
          <cell r="R10590" t="str">
            <v>3</v>
          </cell>
          <cell r="S10590" t="str">
            <v>6</v>
          </cell>
          <cell r="T10590" t="str">
            <v>VC07431382</v>
          </cell>
          <cell r="U10590">
            <v>0</v>
          </cell>
          <cell r="V10590">
            <v>1</v>
          </cell>
          <cell r="W10590">
            <v>1</v>
          </cell>
        </row>
        <row r="10591">
          <cell r="I10591" t="str">
            <v>涟源市锦程种植基地连接路</v>
          </cell>
          <cell r="J10591" t="str">
            <v>1312F4313820156</v>
          </cell>
          <cell r="K10591" t="str">
            <v>资源产业路</v>
          </cell>
          <cell r="L10591" t="str">
            <v>一类地区</v>
          </cell>
          <cell r="M10591" t="str">
            <v>国家贫困县</v>
          </cell>
          <cell r="N10591" t="str">
            <v>新建</v>
          </cell>
          <cell r="O10591" t="str">
            <v>涟源市锦程种植产业园</v>
          </cell>
          <cell r="R10591" t="str">
            <v>1</v>
          </cell>
          <cell r="S10591" t="str">
            <v>6(4.5)</v>
          </cell>
          <cell r="T10591" t="str">
            <v>VA10431382</v>
          </cell>
          <cell r="U10591">
            <v>0</v>
          </cell>
          <cell r="V10591">
            <v>8</v>
          </cell>
          <cell r="W10591">
            <v>8</v>
          </cell>
        </row>
        <row r="10592">
          <cell r="I10592" t="str">
            <v>涟源市锦鹏种植专业合作社连接路</v>
          </cell>
          <cell r="J10592" t="str">
            <v>1312F4313820227</v>
          </cell>
          <cell r="K10592" t="str">
            <v>资源产业路</v>
          </cell>
          <cell r="L10592" t="str">
            <v>一类地区</v>
          </cell>
          <cell r="M10592" t="str">
            <v>国家贫困县</v>
          </cell>
          <cell r="N10592" t="str">
            <v>新建</v>
          </cell>
          <cell r="O10592" t="str">
            <v>涟源市锦鹏种植专业合作社柑橘、白茶种植园</v>
          </cell>
          <cell r="R10592" t="str">
            <v>4</v>
          </cell>
          <cell r="S10592" t="str">
            <v>6</v>
          </cell>
          <cell r="T10592" t="str">
            <v>VY15431382</v>
          </cell>
          <cell r="U10592">
            <v>0</v>
          </cell>
          <cell r="V10592">
            <v>4.4000000000000004</v>
          </cell>
          <cell r="W10592">
            <v>4.4000000000000004</v>
          </cell>
        </row>
        <row r="10593">
          <cell r="I10593" t="str">
            <v>涟源市井皮冲种养殖基地连接路</v>
          </cell>
          <cell r="J10593" t="str">
            <v>1312F4313820094</v>
          </cell>
          <cell r="K10593" t="str">
            <v>资源产业路</v>
          </cell>
          <cell r="L10593" t="str">
            <v>一类地区</v>
          </cell>
          <cell r="M10593" t="str">
            <v>国家贫困县</v>
          </cell>
          <cell r="N10593" t="str">
            <v>新建</v>
          </cell>
          <cell r="O10593" t="str">
            <v>涟源市井皮冲种养殖基地产业园</v>
          </cell>
          <cell r="R10593" t="str">
            <v>3.5</v>
          </cell>
          <cell r="S10593" t="str">
            <v>6</v>
          </cell>
          <cell r="T10593" t="str">
            <v>VI41431382</v>
          </cell>
          <cell r="U10593">
            <v>0</v>
          </cell>
          <cell r="V10593">
            <v>0.65</v>
          </cell>
          <cell r="W10593">
            <v>0.65</v>
          </cell>
        </row>
        <row r="10594">
          <cell r="I10594" t="str">
            <v>涟源市玖玖红种养殖基地公路</v>
          </cell>
          <cell r="J10594" t="str">
            <v>1312F4313820158</v>
          </cell>
          <cell r="K10594" t="str">
            <v>资源产业路</v>
          </cell>
          <cell r="L10594" t="str">
            <v>一类地区</v>
          </cell>
          <cell r="M10594" t="str">
            <v>国家贫困县</v>
          </cell>
          <cell r="N10594" t="str">
            <v>路面改善</v>
          </cell>
          <cell r="O10594" t="str">
            <v>涟源市玖玖红种养殖产业园</v>
          </cell>
          <cell r="S10594" t="str">
            <v>6</v>
          </cell>
          <cell r="T10594" t="str">
            <v>C675431382</v>
          </cell>
          <cell r="U10594">
            <v>0</v>
          </cell>
          <cell r="V10594">
            <v>2.1</v>
          </cell>
          <cell r="W10594">
            <v>2.1</v>
          </cell>
        </row>
        <row r="10595">
          <cell r="I10595" t="str">
            <v>涟源市久航种养殖养猪基地连接路</v>
          </cell>
          <cell r="J10595" t="str">
            <v>1312F4313820068</v>
          </cell>
          <cell r="K10595" t="str">
            <v>资源产业路</v>
          </cell>
          <cell r="L10595" t="str">
            <v>一类地区</v>
          </cell>
          <cell r="M10595" t="str">
            <v>国家贫困县</v>
          </cell>
          <cell r="N10595" t="str">
            <v>新建</v>
          </cell>
          <cell r="O10595" t="str">
            <v>涟源市久航种养殖养猪产业园</v>
          </cell>
          <cell r="R10595" t="str">
            <v>3.5</v>
          </cell>
          <cell r="S10595" t="str">
            <v>6</v>
          </cell>
          <cell r="T10595" t="str">
            <v>VI27431382</v>
          </cell>
          <cell r="U10595">
            <v>0</v>
          </cell>
          <cell r="V10595">
            <v>1.1000000000000001</v>
          </cell>
          <cell r="W10595">
            <v>1.1000000000000001</v>
          </cell>
        </row>
        <row r="10596">
          <cell r="I10596" t="str">
            <v>涟源市聚乾种养殖湘中黑牛基地连接路</v>
          </cell>
          <cell r="J10596" t="str">
            <v>1312F4313820078</v>
          </cell>
          <cell r="K10596" t="str">
            <v>资源产业路</v>
          </cell>
          <cell r="L10596" t="str">
            <v>一类地区</v>
          </cell>
          <cell r="M10596" t="str">
            <v>国家贫困县</v>
          </cell>
          <cell r="N10596" t="str">
            <v>新建</v>
          </cell>
          <cell r="O10596" t="str">
            <v>涟源市聚乾种养殖湘中黑牛产业园</v>
          </cell>
          <cell r="R10596" t="str">
            <v>3.5</v>
          </cell>
          <cell r="S10596" t="str">
            <v>6</v>
          </cell>
          <cell r="T10596" t="str">
            <v>C68A431382</v>
          </cell>
          <cell r="U10596">
            <v>0</v>
          </cell>
          <cell r="V10596">
            <v>0.54400000000000004</v>
          </cell>
          <cell r="W10596">
            <v>0.54400000000000004</v>
          </cell>
        </row>
        <row r="10597">
          <cell r="I10597" t="str">
            <v>涟源市科农农牧服务有限公司良溪养殖场连接路</v>
          </cell>
          <cell r="J10597" t="str">
            <v>1312F4313820069</v>
          </cell>
          <cell r="K10597" t="str">
            <v>资源产业路</v>
          </cell>
          <cell r="L10597" t="str">
            <v>一类地区</v>
          </cell>
          <cell r="M10597" t="str">
            <v>国家贫困县</v>
          </cell>
          <cell r="N10597" t="str">
            <v>升级改造（提质改造）</v>
          </cell>
          <cell r="O10597" t="str">
            <v>涟源市科农农牧服务有限公司良溪养殖产业园</v>
          </cell>
          <cell r="R10597" t="str">
            <v>3.5</v>
          </cell>
          <cell r="S10597" t="str">
            <v>6</v>
          </cell>
          <cell r="T10597" t="str">
            <v>C241431382</v>
          </cell>
          <cell r="U10597">
            <v>0</v>
          </cell>
          <cell r="V10597">
            <v>1.6</v>
          </cell>
          <cell r="W10597">
            <v>1.6</v>
          </cell>
        </row>
        <row r="10598">
          <cell r="I10598" t="str">
            <v>涟源市李海养殖基地连接路</v>
          </cell>
          <cell r="J10598" t="str">
            <v>1312F4313820136</v>
          </cell>
          <cell r="K10598" t="str">
            <v>资源产业路</v>
          </cell>
          <cell r="L10598" t="str">
            <v>一类地区</v>
          </cell>
          <cell r="M10598" t="str">
            <v>国家贫困县</v>
          </cell>
          <cell r="N10598" t="str">
            <v>新建</v>
          </cell>
          <cell r="O10598" t="str">
            <v>涟源市李海养殖产业园</v>
          </cell>
          <cell r="R10598" t="str">
            <v>3.5</v>
          </cell>
          <cell r="S10598" t="str">
            <v>6</v>
          </cell>
          <cell r="T10598" t="str">
            <v>VI70431382</v>
          </cell>
          <cell r="U10598">
            <v>0</v>
          </cell>
          <cell r="V10598">
            <v>0.6</v>
          </cell>
          <cell r="W10598">
            <v>0.6</v>
          </cell>
        </row>
        <row r="10599">
          <cell r="I10599" t="str">
            <v>涟源市立长种养殖专业中药材和果树示范基地连接路</v>
          </cell>
          <cell r="J10599" t="str">
            <v>1312F4313820109</v>
          </cell>
          <cell r="K10599" t="str">
            <v>资源产业路</v>
          </cell>
          <cell r="L10599" t="str">
            <v>一类地区</v>
          </cell>
          <cell r="M10599" t="str">
            <v>国家贫困县</v>
          </cell>
          <cell r="N10599" t="str">
            <v>升级改造（提质改造）</v>
          </cell>
          <cell r="O10599" t="str">
            <v>涟源市立长种养殖中药材和果树示范产业园</v>
          </cell>
          <cell r="R10599" t="str">
            <v>3.5</v>
          </cell>
          <cell r="S10599" t="str">
            <v>6</v>
          </cell>
          <cell r="T10599" t="str">
            <v>VY35431382</v>
          </cell>
          <cell r="U10599">
            <v>0</v>
          </cell>
          <cell r="V10599">
            <v>3</v>
          </cell>
          <cell r="W10599">
            <v>3</v>
          </cell>
        </row>
        <row r="10600">
          <cell r="I10600" t="str">
            <v>涟源市涟喜农业种植基地连接路</v>
          </cell>
          <cell r="J10600" t="str">
            <v>1312F4313820064</v>
          </cell>
          <cell r="K10600" t="str">
            <v>资源产业路</v>
          </cell>
          <cell r="L10600" t="str">
            <v>一类地区</v>
          </cell>
          <cell r="M10600" t="str">
            <v>国家贫困县</v>
          </cell>
          <cell r="N10600" t="str">
            <v>新建</v>
          </cell>
          <cell r="O10600" t="str">
            <v>涟源市涟喜农业种植产业园</v>
          </cell>
          <cell r="R10600" t="str">
            <v>3.5</v>
          </cell>
          <cell r="S10600" t="str">
            <v>6</v>
          </cell>
          <cell r="T10600" t="str">
            <v>VI26431382</v>
          </cell>
          <cell r="U10600">
            <v>0</v>
          </cell>
          <cell r="V10600">
            <v>1.3</v>
          </cell>
          <cell r="W10600">
            <v>1.3</v>
          </cell>
        </row>
        <row r="10601">
          <cell r="I10601" t="str">
            <v>涟源市龙塘镇志向养殖基地连接路</v>
          </cell>
          <cell r="J10601" t="str">
            <v>1312F4313820093</v>
          </cell>
          <cell r="K10601" t="str">
            <v>资源产业路</v>
          </cell>
          <cell r="L10601" t="str">
            <v>一类地区</v>
          </cell>
          <cell r="M10601" t="str">
            <v>国家贫困县</v>
          </cell>
          <cell r="N10601" t="str">
            <v>新建</v>
          </cell>
          <cell r="O10601" t="str">
            <v>涟源市龙塘镇志向养殖基地产业园</v>
          </cell>
          <cell r="R10601" t="str">
            <v>3.5</v>
          </cell>
          <cell r="S10601" t="str">
            <v>6</v>
          </cell>
          <cell r="T10601" t="str">
            <v>VI40431382</v>
          </cell>
          <cell r="U10601">
            <v>0</v>
          </cell>
          <cell r="V10601">
            <v>2.2000000000000002</v>
          </cell>
          <cell r="W10601">
            <v>2.2000000000000002</v>
          </cell>
        </row>
        <row r="10602">
          <cell r="I10602" t="str">
            <v>涟源市龙牙种养殖基地公路</v>
          </cell>
          <cell r="J10602" t="str">
            <v>1312F4313820184</v>
          </cell>
          <cell r="K10602" t="str">
            <v>资源产业路</v>
          </cell>
          <cell r="L10602" t="str">
            <v>一类地区</v>
          </cell>
          <cell r="M10602" t="str">
            <v>国家贫困县</v>
          </cell>
          <cell r="N10602" t="str">
            <v>升级改造（提质改造）</v>
          </cell>
          <cell r="O10602" t="str">
            <v>龙牙种养殖基地</v>
          </cell>
          <cell r="R10602" t="str">
            <v>4</v>
          </cell>
          <cell r="S10602" t="str">
            <v>6</v>
          </cell>
          <cell r="T10602" t="str">
            <v>C058541482</v>
          </cell>
          <cell r="U10602">
            <v>0</v>
          </cell>
          <cell r="V10602">
            <v>2.4279999999999999</v>
          </cell>
          <cell r="W10602">
            <v>2.4279999999999999</v>
          </cell>
        </row>
        <row r="10603">
          <cell r="I10603" t="str">
            <v>涟源市隆康畜牧有限公司连接路</v>
          </cell>
          <cell r="J10603" t="str">
            <v>1312F4313820205</v>
          </cell>
          <cell r="K10603" t="str">
            <v>资源产业路</v>
          </cell>
          <cell r="L10603" t="str">
            <v>一类地区</v>
          </cell>
          <cell r="M10603" t="str">
            <v>国家贫困县</v>
          </cell>
          <cell r="N10603" t="str">
            <v>其他</v>
          </cell>
          <cell r="O10603" t="str">
            <v>涟源市隆康畜牧公司</v>
          </cell>
          <cell r="R10603" t="str">
            <v>3.5</v>
          </cell>
          <cell r="S10603" t="str">
            <v>6</v>
          </cell>
          <cell r="T10603" t="str">
            <v>C52J431382</v>
          </cell>
          <cell r="U10603">
            <v>0</v>
          </cell>
          <cell r="V10603">
            <v>0.92</v>
          </cell>
          <cell r="W10603">
            <v>0.92</v>
          </cell>
        </row>
        <row r="10604">
          <cell r="I10604" t="str">
            <v>涟源市卢记生态种养殖专业合作社公路</v>
          </cell>
          <cell r="J10604" t="str">
            <v>1312F4313820189</v>
          </cell>
          <cell r="K10604" t="str">
            <v>资源产业路</v>
          </cell>
          <cell r="L10604" t="str">
            <v>一类地区</v>
          </cell>
          <cell r="M10604" t="str">
            <v>国家贫困县</v>
          </cell>
          <cell r="N10604" t="str">
            <v>升级改造（提质改造）</v>
          </cell>
          <cell r="O10604" t="str">
            <v>涟源市卢记生态种养殖专业合作社</v>
          </cell>
          <cell r="R10604" t="str">
            <v>5.5</v>
          </cell>
          <cell r="S10604" t="str">
            <v>6</v>
          </cell>
          <cell r="T10604" t="str">
            <v>VY23431382</v>
          </cell>
          <cell r="U10604">
            <v>0</v>
          </cell>
          <cell r="V10604">
            <v>2.52</v>
          </cell>
          <cell r="W10604">
            <v>2.52</v>
          </cell>
        </row>
        <row r="10605">
          <cell r="I10605" t="str">
            <v>涟源市路路兴种养殖专业合作社</v>
          </cell>
          <cell r="J10605" t="str">
            <v>1312F4313820225</v>
          </cell>
          <cell r="K10605" t="str">
            <v>资源产业路</v>
          </cell>
          <cell r="L10605" t="str">
            <v>一类地区</v>
          </cell>
          <cell r="M10605" t="str">
            <v>国家贫困县</v>
          </cell>
          <cell r="N10605" t="str">
            <v>其他</v>
          </cell>
          <cell r="O10605" t="str">
            <v>路路兴种养殖专业合作社</v>
          </cell>
          <cell r="R10605" t="str">
            <v>4.5</v>
          </cell>
          <cell r="S10605" t="str">
            <v>6</v>
          </cell>
          <cell r="T10605" t="str">
            <v>Y065431382</v>
          </cell>
          <cell r="U10605">
            <v>0.497</v>
          </cell>
          <cell r="V10605">
            <v>3.4969999999999999</v>
          </cell>
          <cell r="W10605">
            <v>3</v>
          </cell>
        </row>
        <row r="10606">
          <cell r="I10606" t="str">
            <v>涟源市绿盛种养殖专业合作社连接路</v>
          </cell>
          <cell r="J10606" t="str">
            <v>1312F4313820170</v>
          </cell>
          <cell r="K10606" t="str">
            <v>资源产业路</v>
          </cell>
          <cell r="L10606" t="str">
            <v>一类地区</v>
          </cell>
          <cell r="M10606" t="str">
            <v>国家贫困县</v>
          </cell>
          <cell r="N10606" t="str">
            <v>新建</v>
          </cell>
          <cell r="O10606" t="str">
            <v>涟源市绿盛种养殖园</v>
          </cell>
          <cell r="R10606" t="str">
            <v>3.5</v>
          </cell>
          <cell r="S10606" t="str">
            <v>6</v>
          </cell>
          <cell r="T10606" t="str">
            <v>VA25431382</v>
          </cell>
          <cell r="U10606">
            <v>0</v>
          </cell>
          <cell r="V10606">
            <v>0.63</v>
          </cell>
          <cell r="W10606">
            <v>0.63</v>
          </cell>
        </row>
        <row r="10607">
          <cell r="I10607" t="str">
            <v>涟源市绿怡源农业种养殖基地公路</v>
          </cell>
          <cell r="J10607" t="str">
            <v>1312F4313820259</v>
          </cell>
          <cell r="K10607" t="str">
            <v>资源产业路</v>
          </cell>
          <cell r="L10607" t="str">
            <v>一类地区</v>
          </cell>
          <cell r="M10607" t="str">
            <v>国家贫困县</v>
          </cell>
          <cell r="N10607" t="str">
            <v>新建</v>
          </cell>
          <cell r="O10607" t="str">
            <v>涟源市绿怡源种养殖基地</v>
          </cell>
          <cell r="R10607" t="str">
            <v>3.5</v>
          </cell>
          <cell r="S10607" t="str">
            <v>6</v>
          </cell>
          <cell r="T10607" t="str">
            <v>VM85431382</v>
          </cell>
          <cell r="U10607">
            <v>0</v>
          </cell>
          <cell r="V10607">
            <v>0.9</v>
          </cell>
          <cell r="W10607">
            <v>0.9</v>
          </cell>
        </row>
        <row r="10608">
          <cell r="I10608" t="str">
            <v>涟源市满意种养殖基地连接路</v>
          </cell>
          <cell r="J10608" t="str">
            <v>1312F4313820257</v>
          </cell>
          <cell r="K10608" t="str">
            <v>资源产业路</v>
          </cell>
          <cell r="L10608" t="str">
            <v>一类地区</v>
          </cell>
          <cell r="M10608" t="str">
            <v>国家贫困县</v>
          </cell>
          <cell r="N10608" t="str">
            <v>新建</v>
          </cell>
          <cell r="O10608" t="str">
            <v>涟源市满意种养殖基地</v>
          </cell>
          <cell r="R10608" t="str">
            <v>3.5</v>
          </cell>
          <cell r="S10608" t="str">
            <v>6</v>
          </cell>
          <cell r="T10608" t="str">
            <v>VM82431382</v>
          </cell>
          <cell r="U10608">
            <v>0</v>
          </cell>
          <cell r="V10608">
            <v>2.5</v>
          </cell>
          <cell r="W10608">
            <v>2.5</v>
          </cell>
        </row>
        <row r="10609">
          <cell r="I10609" t="str">
            <v>涟源市美向生态养殖基地连接路</v>
          </cell>
          <cell r="J10609" t="str">
            <v>1312F4313820090</v>
          </cell>
          <cell r="K10609" t="str">
            <v>资源产业路</v>
          </cell>
          <cell r="L10609" t="str">
            <v>一类地区</v>
          </cell>
          <cell r="M10609" t="str">
            <v>国家贫困县</v>
          </cell>
          <cell r="N10609" t="str">
            <v>新建</v>
          </cell>
          <cell r="O10609" t="str">
            <v>涟源市美向生态养殖基地产业园</v>
          </cell>
          <cell r="R10609" t="str">
            <v>3.5</v>
          </cell>
          <cell r="S10609" t="str">
            <v>6</v>
          </cell>
          <cell r="T10609" t="str">
            <v>Y152431382</v>
          </cell>
          <cell r="U10609">
            <v>0</v>
          </cell>
          <cell r="V10609">
            <v>0.8</v>
          </cell>
          <cell r="W10609">
            <v>0.8</v>
          </cell>
        </row>
        <row r="10610">
          <cell r="I10610" t="str">
            <v>涟源市南芙生态水果基地连接路</v>
          </cell>
          <cell r="J10610" t="str">
            <v>1312F4313820014</v>
          </cell>
          <cell r="K10610" t="str">
            <v>资源产业路</v>
          </cell>
          <cell r="L10610" t="str">
            <v>一类地区</v>
          </cell>
          <cell r="M10610" t="str">
            <v>国家贫困县</v>
          </cell>
          <cell r="N10610" t="str">
            <v>新建</v>
          </cell>
          <cell r="O10610" t="str">
            <v>涟源市南芙生态农业水果种植基地</v>
          </cell>
          <cell r="R10610" t="str">
            <v>3.5</v>
          </cell>
          <cell r="S10610" t="str">
            <v>6</v>
          </cell>
          <cell r="T10610" t="str">
            <v>V006431382</v>
          </cell>
          <cell r="U10610">
            <v>0</v>
          </cell>
          <cell r="V10610">
            <v>3</v>
          </cell>
          <cell r="W10610">
            <v>3</v>
          </cell>
        </row>
        <row r="10611">
          <cell r="I10611" t="str">
            <v>涟源市鹏涛牧业养殖基地连接路</v>
          </cell>
          <cell r="J10611" t="str">
            <v>1312F4313820087</v>
          </cell>
          <cell r="K10611" t="str">
            <v>资源产业路</v>
          </cell>
          <cell r="L10611" t="str">
            <v>一类地区</v>
          </cell>
          <cell r="M10611" t="str">
            <v>国家贫困县</v>
          </cell>
          <cell r="N10611" t="str">
            <v>新建</v>
          </cell>
          <cell r="O10611" t="str">
            <v>涟源市鹏涛牧业养殖</v>
          </cell>
          <cell r="R10611" t="str">
            <v>3.5</v>
          </cell>
          <cell r="S10611" t="str">
            <v>6</v>
          </cell>
          <cell r="T10611" t="str">
            <v>V544431382</v>
          </cell>
          <cell r="U10611">
            <v>0</v>
          </cell>
          <cell r="V10611">
            <v>1.7</v>
          </cell>
          <cell r="W10611">
            <v>1.7</v>
          </cell>
        </row>
        <row r="10612">
          <cell r="I10612" t="str">
            <v>涟源市平康水稻种植基地公路</v>
          </cell>
          <cell r="J10612" t="str">
            <v>1312F4313820030</v>
          </cell>
          <cell r="K10612" t="str">
            <v>资源产业路</v>
          </cell>
          <cell r="L10612" t="str">
            <v>一类地区</v>
          </cell>
          <cell r="M10612" t="str">
            <v>国家贫困县</v>
          </cell>
          <cell r="N10612" t="str">
            <v>新建</v>
          </cell>
          <cell r="O10612" t="str">
            <v>涟源市平康种植产业园</v>
          </cell>
          <cell r="R10612" t="str">
            <v>3.5</v>
          </cell>
          <cell r="S10612" t="str">
            <v>6(4.5)</v>
          </cell>
          <cell r="T10612" t="str">
            <v>VI10431382</v>
          </cell>
          <cell r="U10612">
            <v>0</v>
          </cell>
          <cell r="V10612">
            <v>1.5</v>
          </cell>
          <cell r="W10612">
            <v>1.5</v>
          </cell>
        </row>
        <row r="10613">
          <cell r="I10613" t="str">
            <v>涟源市强军种养殖专业合作社连接路</v>
          </cell>
          <cell r="J10613" t="str">
            <v>1312F4313820222</v>
          </cell>
          <cell r="K10613" t="str">
            <v>资源产业路</v>
          </cell>
          <cell r="L10613" t="str">
            <v>一类地区</v>
          </cell>
          <cell r="M10613" t="str">
            <v>国家贫困县</v>
          </cell>
          <cell r="N10613" t="str">
            <v>其他</v>
          </cell>
          <cell r="O10613" t="str">
            <v>涟源市强军种养殖基地</v>
          </cell>
          <cell r="R10613" t="str">
            <v>4</v>
          </cell>
          <cell r="S10613" t="str">
            <v>6</v>
          </cell>
          <cell r="T10613" t="str">
            <v>VY14431384</v>
          </cell>
          <cell r="U10613">
            <v>0</v>
          </cell>
          <cell r="V10613">
            <v>0.7</v>
          </cell>
          <cell r="W10613">
            <v>0.7</v>
          </cell>
        </row>
        <row r="10614">
          <cell r="I10614" t="str">
            <v>涟源市桥头河镇百军种植基地连接路</v>
          </cell>
          <cell r="J10614" t="str">
            <v>1312F4313820055</v>
          </cell>
          <cell r="K10614" t="str">
            <v>资源产业路</v>
          </cell>
          <cell r="L10614" t="str">
            <v>一类地区</v>
          </cell>
          <cell r="M10614" t="str">
            <v>国家贫困县</v>
          </cell>
          <cell r="N10614" t="str">
            <v>新建</v>
          </cell>
          <cell r="O10614" t="str">
            <v>涟源市桥头河镇百军种植产业园</v>
          </cell>
          <cell r="R10614" t="str">
            <v>3.5</v>
          </cell>
          <cell r="S10614" t="str">
            <v>6</v>
          </cell>
          <cell r="T10614" t="str">
            <v>CM26431382</v>
          </cell>
          <cell r="U10614">
            <v>0</v>
          </cell>
          <cell r="V10614">
            <v>1.22</v>
          </cell>
          <cell r="W10614">
            <v>1.22</v>
          </cell>
        </row>
        <row r="10615">
          <cell r="I10615" t="str">
            <v>涟源市钦腾种养殖专业合作社连接路</v>
          </cell>
          <cell r="J10615" t="str">
            <v>1312F4313820208</v>
          </cell>
          <cell r="K10615" t="str">
            <v>资源产业路</v>
          </cell>
          <cell r="L10615" t="str">
            <v>一类地区</v>
          </cell>
          <cell r="M10615" t="str">
            <v>国家贫困县</v>
          </cell>
          <cell r="N10615" t="str">
            <v>其他</v>
          </cell>
          <cell r="O10615" t="str">
            <v>涟源市钦腾种养殖</v>
          </cell>
          <cell r="R10615" t="str">
            <v>3</v>
          </cell>
          <cell r="S10615" t="str">
            <v>6</v>
          </cell>
          <cell r="T10615" t="str">
            <v>VY05431382</v>
          </cell>
          <cell r="U10615">
            <v>0</v>
          </cell>
          <cell r="V10615">
            <v>4.7</v>
          </cell>
          <cell r="W10615">
            <v>4.7</v>
          </cell>
        </row>
        <row r="10616">
          <cell r="I10616" t="str">
            <v>涟源市群鑫种养殖基地连接路</v>
          </cell>
          <cell r="J10616" t="str">
            <v>1312F4313820001</v>
          </cell>
          <cell r="K10616" t="str">
            <v>资源产业路</v>
          </cell>
          <cell r="L10616" t="str">
            <v>一类地区</v>
          </cell>
          <cell r="M10616" t="str">
            <v>国家贫困县</v>
          </cell>
          <cell r="N10616" t="str">
            <v>新建</v>
          </cell>
          <cell r="O10616" t="str">
            <v>涟源市群鑫种养殖产业园</v>
          </cell>
          <cell r="S10616" t="str">
            <v>6</v>
          </cell>
          <cell r="T10616" t="str">
            <v>Y110431382</v>
          </cell>
          <cell r="U10616">
            <v>2.4129999999999998</v>
          </cell>
          <cell r="V10616">
            <v>4.4130000000000003</v>
          </cell>
          <cell r="W10616">
            <v>2.0099999999999998</v>
          </cell>
        </row>
        <row r="10617">
          <cell r="I10617" t="str">
            <v>涟源市润发种养殖基地连接路</v>
          </cell>
          <cell r="J10617" t="str">
            <v>1312F4313820116</v>
          </cell>
          <cell r="K10617" t="str">
            <v>资源产业路</v>
          </cell>
          <cell r="L10617" t="str">
            <v>一类地区</v>
          </cell>
          <cell r="M10617" t="str">
            <v>国家贫困县</v>
          </cell>
          <cell r="N10617" t="str">
            <v>新建</v>
          </cell>
          <cell r="O10617" t="str">
            <v>涟源市润发种养殖产业园</v>
          </cell>
          <cell r="R10617" t="str">
            <v>3.5</v>
          </cell>
          <cell r="S10617" t="str">
            <v>6</v>
          </cell>
          <cell r="T10617" t="str">
            <v>VI60431382</v>
          </cell>
          <cell r="U10617">
            <v>0</v>
          </cell>
          <cell r="V10617">
            <v>2.8</v>
          </cell>
          <cell r="W10617">
            <v>2.8</v>
          </cell>
        </row>
        <row r="10618">
          <cell r="I10618" t="str">
            <v>涟源市三联种养殖基地连接路</v>
          </cell>
          <cell r="J10618" t="str">
            <v>1312F4313820088</v>
          </cell>
          <cell r="K10618" t="str">
            <v>资源产业路</v>
          </cell>
          <cell r="L10618" t="str">
            <v>一类地区</v>
          </cell>
          <cell r="M10618" t="str">
            <v>国家贫困县</v>
          </cell>
          <cell r="N10618" t="str">
            <v>新建</v>
          </cell>
          <cell r="O10618" t="str">
            <v>涟源市三联种养殖基地产业园</v>
          </cell>
          <cell r="R10618" t="str">
            <v>3.5</v>
          </cell>
          <cell r="S10618" t="str">
            <v>6</v>
          </cell>
          <cell r="T10618" t="str">
            <v>Z92A431382</v>
          </cell>
          <cell r="U10618">
            <v>0.70399999999999996</v>
          </cell>
          <cell r="V10618">
            <v>2.2040000000000002</v>
          </cell>
          <cell r="W10618">
            <v>1.5</v>
          </cell>
        </row>
        <row r="10619">
          <cell r="I10619" t="str">
            <v>涟源市生命链酒业基地连接路</v>
          </cell>
          <cell r="J10619" t="str">
            <v>1312F4313820161</v>
          </cell>
          <cell r="K10619" t="str">
            <v>资源产业路</v>
          </cell>
          <cell r="L10619" t="str">
            <v>一类地区</v>
          </cell>
          <cell r="M10619" t="str">
            <v>国家贫困县</v>
          </cell>
          <cell r="N10619" t="str">
            <v>新建</v>
          </cell>
          <cell r="O10619" t="str">
            <v>涟源市生命链酒业产业园</v>
          </cell>
          <cell r="R10619" t="str">
            <v>3.5</v>
          </cell>
          <cell r="S10619" t="str">
            <v>6</v>
          </cell>
          <cell r="T10619" t="str">
            <v>C605431382</v>
          </cell>
          <cell r="U10619">
            <v>0</v>
          </cell>
          <cell r="V10619">
            <v>0.52</v>
          </cell>
          <cell r="W10619">
            <v>0.51700000000000002</v>
          </cell>
        </row>
        <row r="10620">
          <cell r="I10620" t="str">
            <v>涟源市盛鸿种植专业合作社连接路</v>
          </cell>
          <cell r="J10620" t="str">
            <v>1312F4313820213</v>
          </cell>
          <cell r="K10620" t="str">
            <v>资源产业路</v>
          </cell>
          <cell r="L10620" t="str">
            <v>一类地区</v>
          </cell>
          <cell r="M10620" t="str">
            <v>国家贫困县</v>
          </cell>
          <cell r="N10620" t="str">
            <v>新建</v>
          </cell>
          <cell r="O10620" t="str">
            <v>涟源市盛鸿种植专业合作园</v>
          </cell>
          <cell r="R10620" t="str">
            <v>4</v>
          </cell>
          <cell r="S10620" t="str">
            <v>6</v>
          </cell>
          <cell r="T10620" t="str">
            <v>Z642431382</v>
          </cell>
          <cell r="U10620">
            <v>0</v>
          </cell>
          <cell r="V10620">
            <v>1.4119999999999999</v>
          </cell>
          <cell r="W10620">
            <v>1.4119999999999999</v>
          </cell>
        </row>
        <row r="10621">
          <cell r="I10621" t="str">
            <v>涟源市诗乐农业生猪养殖基地连接路</v>
          </cell>
          <cell r="J10621" t="str">
            <v>1312F4313820110</v>
          </cell>
          <cell r="K10621" t="str">
            <v>资源产业路</v>
          </cell>
          <cell r="L10621" t="str">
            <v>一类地区</v>
          </cell>
          <cell r="M10621" t="str">
            <v>国家贫困县</v>
          </cell>
          <cell r="N10621" t="str">
            <v>新建</v>
          </cell>
          <cell r="O10621" t="str">
            <v>涟源市诗乐农业生猪养殖场</v>
          </cell>
          <cell r="R10621" t="str">
            <v>3.5</v>
          </cell>
          <cell r="S10621" t="str">
            <v>6</v>
          </cell>
          <cell r="T10621" t="str">
            <v>CF81431382</v>
          </cell>
          <cell r="U10621">
            <v>0</v>
          </cell>
          <cell r="V10621">
            <v>0.31</v>
          </cell>
          <cell r="W10621">
            <v>0.31</v>
          </cell>
        </row>
        <row r="10622">
          <cell r="I10622" t="str">
            <v>涟源市石亭合作社种养专业合作社连接路</v>
          </cell>
          <cell r="J10622" t="str">
            <v>1312F4313820203</v>
          </cell>
          <cell r="K10622" t="str">
            <v>资源产业路</v>
          </cell>
          <cell r="L10622" t="str">
            <v>一类地区</v>
          </cell>
          <cell r="M10622" t="str">
            <v>国家贫困县</v>
          </cell>
          <cell r="N10622" t="str">
            <v>新建</v>
          </cell>
          <cell r="O10622" t="str">
            <v>涟源市石亭种养园</v>
          </cell>
          <cell r="R10622" t="str">
            <v>4</v>
          </cell>
          <cell r="S10622" t="str">
            <v>6</v>
          </cell>
          <cell r="T10622" t="str">
            <v>YB65431382</v>
          </cell>
          <cell r="U10622">
            <v>0</v>
          </cell>
          <cell r="V10622">
            <v>0.63</v>
          </cell>
          <cell r="W10622">
            <v>0.63</v>
          </cell>
        </row>
        <row r="10623">
          <cell r="I10623" t="str">
            <v>涟源市实竹山生态农业养殖基地连接路</v>
          </cell>
          <cell r="J10623" t="str">
            <v>1312F4313820107</v>
          </cell>
          <cell r="K10623" t="str">
            <v>资源产业路</v>
          </cell>
          <cell r="L10623" t="str">
            <v>一类地区</v>
          </cell>
          <cell r="M10623" t="str">
            <v>国家贫困县</v>
          </cell>
          <cell r="N10623" t="str">
            <v>新建</v>
          </cell>
          <cell r="O10623" t="str">
            <v>涟源市实竹山生态农业养殖场</v>
          </cell>
          <cell r="R10623" t="str">
            <v>3</v>
          </cell>
          <cell r="S10623" t="str">
            <v>6</v>
          </cell>
          <cell r="T10623" t="str">
            <v>VI50431382</v>
          </cell>
          <cell r="U10623">
            <v>0</v>
          </cell>
          <cell r="V10623">
            <v>1.5</v>
          </cell>
          <cell r="W10623">
            <v>1.5</v>
          </cell>
        </row>
        <row r="10624">
          <cell r="I10624" t="str">
            <v>涟源市双建种养殖基地连接路</v>
          </cell>
          <cell r="J10624" t="str">
            <v>1312F4313820089</v>
          </cell>
          <cell r="K10624" t="str">
            <v>资源产业路</v>
          </cell>
          <cell r="L10624" t="str">
            <v>一类地区</v>
          </cell>
          <cell r="M10624" t="str">
            <v>国家贫困县</v>
          </cell>
          <cell r="N10624" t="str">
            <v>新建</v>
          </cell>
          <cell r="O10624" t="str">
            <v>涟源市双建种养殖基地产业园</v>
          </cell>
          <cell r="R10624" t="str">
            <v>3.5</v>
          </cell>
          <cell r="S10624" t="str">
            <v>6</v>
          </cell>
          <cell r="T10624" t="str">
            <v>Y154431382</v>
          </cell>
          <cell r="U10624">
            <v>0</v>
          </cell>
          <cell r="V10624">
            <v>2.7</v>
          </cell>
          <cell r="W10624">
            <v>2.7</v>
          </cell>
        </row>
        <row r="10625">
          <cell r="I10625" t="str">
            <v>涟源市水口山东标准化产业园公路</v>
          </cell>
          <cell r="J10625" t="str">
            <v>1312F4313820178</v>
          </cell>
          <cell r="K10625" t="str">
            <v>资源产业路</v>
          </cell>
          <cell r="L10625" t="str">
            <v>一类地区</v>
          </cell>
          <cell r="M10625" t="str">
            <v>国家贫困县</v>
          </cell>
          <cell r="N10625" t="str">
            <v>新建</v>
          </cell>
          <cell r="O10625" t="str">
            <v>涟源市水口山东标准化产业园</v>
          </cell>
          <cell r="R10625" t="str">
            <v>2</v>
          </cell>
          <cell r="S10625" t="str">
            <v>6</v>
          </cell>
          <cell r="T10625" t="str">
            <v>VY20431382</v>
          </cell>
          <cell r="U10625">
            <v>0</v>
          </cell>
          <cell r="V10625">
            <v>3.8</v>
          </cell>
          <cell r="W10625">
            <v>3.8</v>
          </cell>
        </row>
        <row r="10626">
          <cell r="I10626" t="str">
            <v>涟源市顺合种养殖基地连接路</v>
          </cell>
          <cell r="J10626" t="str">
            <v>1312F4313820104</v>
          </cell>
          <cell r="K10626" t="str">
            <v>资源产业路</v>
          </cell>
          <cell r="L10626" t="str">
            <v>一类地区</v>
          </cell>
          <cell r="M10626" t="str">
            <v>国家贫困县</v>
          </cell>
          <cell r="N10626" t="str">
            <v>新建</v>
          </cell>
          <cell r="O10626" t="str">
            <v>涟源市顺合种养殖场</v>
          </cell>
          <cell r="R10626" t="str">
            <v>3.5</v>
          </cell>
          <cell r="S10626" t="str">
            <v>6</v>
          </cell>
          <cell r="T10626" t="str">
            <v>Y678431382</v>
          </cell>
          <cell r="U10626">
            <v>0</v>
          </cell>
          <cell r="V10626">
            <v>0.8</v>
          </cell>
          <cell r="W10626">
            <v>0.8</v>
          </cell>
        </row>
        <row r="10627">
          <cell r="I10627" t="str">
            <v>涟源市硕泰农业综合开发基地公路</v>
          </cell>
          <cell r="J10627" t="str">
            <v>1312F4313820188</v>
          </cell>
          <cell r="K10627" t="str">
            <v>资源产业路</v>
          </cell>
          <cell r="L10627" t="str">
            <v>一类地区</v>
          </cell>
          <cell r="M10627" t="str">
            <v>国家贫困县</v>
          </cell>
          <cell r="N10627" t="str">
            <v>升级改造（提质改造）</v>
          </cell>
          <cell r="O10627" t="str">
            <v>涟源市硕泰农业综合开发基地</v>
          </cell>
          <cell r="R10627" t="str">
            <v>3.5</v>
          </cell>
          <cell r="S10627" t="str">
            <v>6</v>
          </cell>
          <cell r="T10627" t="str">
            <v>VC02431382</v>
          </cell>
          <cell r="U10627">
            <v>0</v>
          </cell>
          <cell r="V10627">
            <v>0.8</v>
          </cell>
          <cell r="W10627">
            <v>0.8</v>
          </cell>
        </row>
        <row r="10628">
          <cell r="I10628" t="str">
            <v>涟源市松柏富民种植基地连接路</v>
          </cell>
          <cell r="J10628" t="str">
            <v>1312F4313820144</v>
          </cell>
          <cell r="K10628" t="str">
            <v>资源产业路</v>
          </cell>
          <cell r="L10628" t="str">
            <v>一类地区</v>
          </cell>
          <cell r="M10628" t="str">
            <v>国家贫困县</v>
          </cell>
          <cell r="N10628" t="str">
            <v>新建</v>
          </cell>
          <cell r="O10628" t="str">
            <v>涟源市松柏富民种植产业园</v>
          </cell>
          <cell r="R10628" t="str">
            <v>3.5</v>
          </cell>
          <cell r="S10628" t="str">
            <v>6</v>
          </cell>
          <cell r="T10628" t="str">
            <v>VA01431382</v>
          </cell>
          <cell r="U10628">
            <v>0</v>
          </cell>
          <cell r="V10628">
            <v>8.8000000000000007</v>
          </cell>
          <cell r="W10628">
            <v>8.8000000000000007</v>
          </cell>
        </row>
        <row r="10629">
          <cell r="I10629" t="str">
            <v>涟源市桃林生态农业养殖基地连接路</v>
          </cell>
          <cell r="J10629" t="str">
            <v>1312F4313820127</v>
          </cell>
          <cell r="K10629" t="str">
            <v>资源产业路</v>
          </cell>
          <cell r="L10629" t="str">
            <v>一类地区</v>
          </cell>
          <cell r="M10629" t="str">
            <v>国家贫困县</v>
          </cell>
          <cell r="N10629" t="str">
            <v>新建</v>
          </cell>
          <cell r="O10629" t="str">
            <v>涟源市桃林生态农业养殖产业园</v>
          </cell>
          <cell r="R10629" t="str">
            <v>3.5</v>
          </cell>
          <cell r="S10629" t="str">
            <v>6</v>
          </cell>
          <cell r="T10629" t="str">
            <v>VI63431382</v>
          </cell>
          <cell r="U10629">
            <v>0</v>
          </cell>
          <cell r="V10629">
            <v>0.9</v>
          </cell>
          <cell r="W10629">
            <v>0.9</v>
          </cell>
        </row>
        <row r="10630">
          <cell r="I10630" t="str">
            <v>涟源市腾胜种养殖基地连接路</v>
          </cell>
          <cell r="J10630" t="str">
            <v>1312F4313820086</v>
          </cell>
          <cell r="K10630" t="str">
            <v>资源产业路</v>
          </cell>
          <cell r="L10630" t="str">
            <v>一类地区</v>
          </cell>
          <cell r="M10630" t="str">
            <v>国家贫困县</v>
          </cell>
          <cell r="N10630" t="str">
            <v>新建</v>
          </cell>
          <cell r="O10630" t="str">
            <v>涟源市腾胜种养殖产业园</v>
          </cell>
          <cell r="R10630" t="str">
            <v>3.5</v>
          </cell>
          <cell r="S10630" t="str">
            <v>6</v>
          </cell>
          <cell r="T10630" t="str">
            <v>VI36431382</v>
          </cell>
          <cell r="U10630">
            <v>0</v>
          </cell>
          <cell r="V10630">
            <v>0.7</v>
          </cell>
          <cell r="W10630">
            <v>0.7</v>
          </cell>
        </row>
        <row r="10631">
          <cell r="I10631" t="str">
            <v>涟源市天磊农牧养殖基地公路</v>
          </cell>
          <cell r="J10631" t="str">
            <v>1312F4313820247</v>
          </cell>
          <cell r="K10631" t="str">
            <v>资源产业路</v>
          </cell>
          <cell r="L10631" t="str">
            <v>一类地区</v>
          </cell>
          <cell r="M10631" t="str">
            <v>国家贫困县</v>
          </cell>
          <cell r="N10631" t="str">
            <v>新建</v>
          </cell>
          <cell r="O10631" t="str">
            <v>涟源市天磊农牧养殖基地</v>
          </cell>
          <cell r="R10631" t="str">
            <v>3.5</v>
          </cell>
          <cell r="S10631" t="str">
            <v>6</v>
          </cell>
          <cell r="T10631" t="str">
            <v>VM68431382</v>
          </cell>
          <cell r="U10631">
            <v>0</v>
          </cell>
          <cell r="V10631">
            <v>1.85</v>
          </cell>
          <cell r="W10631">
            <v>1.85</v>
          </cell>
        </row>
        <row r="10632">
          <cell r="I10632" t="str">
            <v>涟源市天蓬种养殖基地公路</v>
          </cell>
          <cell r="J10632" t="str">
            <v>1312F4313820193</v>
          </cell>
          <cell r="K10632" t="str">
            <v>资源产业路</v>
          </cell>
          <cell r="L10632" t="str">
            <v>一类地区</v>
          </cell>
          <cell r="M10632" t="str">
            <v>国家贫困县</v>
          </cell>
          <cell r="N10632" t="str">
            <v>升级改造（提质改造）</v>
          </cell>
          <cell r="O10632" t="str">
            <v>涟源市天蓬种养殖基地</v>
          </cell>
          <cell r="R10632" t="str">
            <v>3.5</v>
          </cell>
          <cell r="S10632" t="str">
            <v>6</v>
          </cell>
          <cell r="T10632" t="str">
            <v>VC12431382</v>
          </cell>
          <cell r="U10632">
            <v>0</v>
          </cell>
          <cell r="V10632">
            <v>7.5</v>
          </cell>
          <cell r="W10632">
            <v>7.5</v>
          </cell>
        </row>
        <row r="10633">
          <cell r="I10633" t="str">
            <v>涟源市万达牧业基地连接路</v>
          </cell>
          <cell r="J10633" t="str">
            <v>1312F4313820137</v>
          </cell>
          <cell r="K10633" t="str">
            <v>资源产业路</v>
          </cell>
          <cell r="L10633" t="str">
            <v>一类地区</v>
          </cell>
          <cell r="M10633" t="str">
            <v>国家贫困县</v>
          </cell>
          <cell r="N10633" t="str">
            <v>新建</v>
          </cell>
          <cell r="O10633" t="str">
            <v>涟源市万达牧业产业园</v>
          </cell>
          <cell r="R10633" t="str">
            <v>3.5</v>
          </cell>
          <cell r="S10633" t="str">
            <v>6(4.5)</v>
          </cell>
          <cell r="T10633" t="str">
            <v>VI71431382</v>
          </cell>
          <cell r="U10633">
            <v>0</v>
          </cell>
          <cell r="V10633">
            <v>0.6</v>
          </cell>
          <cell r="W10633">
            <v>0.6</v>
          </cell>
        </row>
        <row r="10634">
          <cell r="I10634" t="str">
            <v>涟源市旺源种养殖产业园连接路（VA59段）</v>
          </cell>
          <cell r="J10634" t="str">
            <v>1312F4313820139</v>
          </cell>
          <cell r="K10634" t="str">
            <v>资源产业路</v>
          </cell>
          <cell r="L10634" t="str">
            <v>一类地区</v>
          </cell>
          <cell r="M10634" t="str">
            <v>国家贫困县</v>
          </cell>
          <cell r="N10634" t="str">
            <v>新建</v>
          </cell>
          <cell r="O10634" t="str">
            <v>涟源市旺源种养殖产业园</v>
          </cell>
          <cell r="R10634" t="str">
            <v>3.5</v>
          </cell>
          <cell r="S10634" t="str">
            <v>6</v>
          </cell>
          <cell r="T10634" t="str">
            <v>VA59431382</v>
          </cell>
          <cell r="U10634">
            <v>0</v>
          </cell>
          <cell r="V10634">
            <v>2</v>
          </cell>
          <cell r="W10634">
            <v>2</v>
          </cell>
        </row>
        <row r="10635">
          <cell r="I10635" t="str">
            <v>涟源市旺源种养殖产业园连接路（VZ99段）</v>
          </cell>
          <cell r="J10635" t="str">
            <v>131201F4313820001</v>
          </cell>
          <cell r="K10635" t="str">
            <v>资源产业路</v>
          </cell>
          <cell r="L10635" t="str">
            <v>一类地区</v>
          </cell>
          <cell r="M10635" t="str">
            <v>国家贫困县</v>
          </cell>
          <cell r="N10635" t="str">
            <v>升级改造（提质改造）</v>
          </cell>
          <cell r="O10635" t="str">
            <v>涟源市旺源种养殖产业园</v>
          </cell>
          <cell r="R10635" t="str">
            <v>3</v>
          </cell>
          <cell r="S10635" t="str">
            <v>6</v>
          </cell>
          <cell r="T10635" t="str">
            <v>VZ99431382</v>
          </cell>
          <cell r="U10635">
            <v>0</v>
          </cell>
          <cell r="V10635">
            <v>4.5</v>
          </cell>
          <cell r="W10635">
            <v>4.5</v>
          </cell>
        </row>
        <row r="10636">
          <cell r="I10636" t="str">
            <v>涟源市望升生态种养殖专业合作社连接路</v>
          </cell>
          <cell r="J10636" t="str">
            <v>1312F4313820229</v>
          </cell>
          <cell r="K10636" t="str">
            <v>资源产业路</v>
          </cell>
          <cell r="L10636" t="str">
            <v>一类地区</v>
          </cell>
          <cell r="M10636" t="str">
            <v>国家贫困县</v>
          </cell>
          <cell r="N10636" t="str">
            <v>新建</v>
          </cell>
          <cell r="O10636" t="str">
            <v>涟源市望升生态种养殖园</v>
          </cell>
          <cell r="R10636" t="str">
            <v>4</v>
          </cell>
          <cell r="S10636" t="str">
            <v>6</v>
          </cell>
          <cell r="T10636" t="str">
            <v>VC24431382</v>
          </cell>
          <cell r="U10636">
            <v>0</v>
          </cell>
          <cell r="V10636">
            <v>2</v>
          </cell>
          <cell r="W10636">
            <v>2</v>
          </cell>
        </row>
        <row r="10637">
          <cell r="I10637" t="str">
            <v>涟源市桅子村种植基地连接路</v>
          </cell>
          <cell r="J10637" t="str">
            <v>1312F4313820113</v>
          </cell>
          <cell r="K10637" t="str">
            <v>资源产业路</v>
          </cell>
          <cell r="L10637" t="str">
            <v>一类地区</v>
          </cell>
          <cell r="M10637" t="str">
            <v>国家贫困县</v>
          </cell>
          <cell r="N10637" t="str">
            <v>新建</v>
          </cell>
          <cell r="O10637" t="str">
            <v>涟源市桅子村种植产业园</v>
          </cell>
          <cell r="R10637" t="str">
            <v>3.5</v>
          </cell>
          <cell r="S10637" t="str">
            <v>6</v>
          </cell>
          <cell r="T10637" t="str">
            <v>CB95431382</v>
          </cell>
          <cell r="U10637">
            <v>0</v>
          </cell>
          <cell r="V10637">
            <v>1.107</v>
          </cell>
          <cell r="W10637">
            <v>1.107</v>
          </cell>
        </row>
        <row r="10638">
          <cell r="I10638" t="str">
            <v>涟源市吴长江猪场连接路</v>
          </cell>
          <cell r="J10638" t="str">
            <v>1312F4313820118</v>
          </cell>
          <cell r="K10638" t="str">
            <v>资源产业路</v>
          </cell>
          <cell r="L10638" t="str">
            <v>一类地区</v>
          </cell>
          <cell r="M10638" t="str">
            <v>国家贫困县</v>
          </cell>
          <cell r="N10638" t="str">
            <v>新建</v>
          </cell>
          <cell r="O10638" t="str">
            <v>涟源市吴长江猪场养殖基地</v>
          </cell>
          <cell r="R10638" t="str">
            <v>3.5</v>
          </cell>
          <cell r="S10638" t="str">
            <v>6</v>
          </cell>
          <cell r="T10638" t="str">
            <v>VU48431382</v>
          </cell>
          <cell r="U10638">
            <v>0</v>
          </cell>
          <cell r="V10638">
            <v>1.2</v>
          </cell>
          <cell r="W10638">
            <v>1.2</v>
          </cell>
        </row>
        <row r="10639">
          <cell r="I10639" t="str">
            <v>涟源市喜美种养殖基地连接路</v>
          </cell>
          <cell r="J10639" t="str">
            <v>1312F4313820009</v>
          </cell>
          <cell r="K10639" t="str">
            <v>资源产业路</v>
          </cell>
          <cell r="L10639" t="str">
            <v>一类地区</v>
          </cell>
          <cell r="M10639" t="str">
            <v>国家贫困县</v>
          </cell>
          <cell r="N10639" t="str">
            <v>新建</v>
          </cell>
          <cell r="O10639" t="str">
            <v>涟源市喜美水果种植基地</v>
          </cell>
          <cell r="R10639" t="str">
            <v>3.5</v>
          </cell>
          <cell r="S10639" t="str">
            <v>6(5)</v>
          </cell>
          <cell r="T10639" t="str">
            <v>C361431382</v>
          </cell>
          <cell r="U10639">
            <v>0</v>
          </cell>
          <cell r="V10639">
            <v>2</v>
          </cell>
          <cell r="W10639">
            <v>2</v>
          </cell>
        </row>
        <row r="10640">
          <cell r="I10640" t="str">
            <v>涟源市咸秀村农耕文化旅游研学基地公路</v>
          </cell>
          <cell r="J10640" t="str">
            <v>1312F4313820179</v>
          </cell>
          <cell r="K10640" t="str">
            <v>资源产业路</v>
          </cell>
          <cell r="L10640" t="str">
            <v>一类地区</v>
          </cell>
          <cell r="M10640" t="str">
            <v>国家贫困县</v>
          </cell>
          <cell r="N10640" t="str">
            <v>升级改造（提质改造）</v>
          </cell>
          <cell r="O10640" t="str">
            <v>涟源市咸秀村农耕文化旅游研学基地</v>
          </cell>
          <cell r="R10640" t="str">
            <v>3.5</v>
          </cell>
          <cell r="S10640" t="str">
            <v>6</v>
          </cell>
          <cell r="T10640" t="str">
            <v>VC18431382</v>
          </cell>
          <cell r="U10640">
            <v>0</v>
          </cell>
          <cell r="V10640">
            <v>2.5</v>
          </cell>
          <cell r="W10640">
            <v>2.5</v>
          </cell>
        </row>
        <row r="10641">
          <cell r="I10641" t="str">
            <v>涟源市宪平种养殖基地公路</v>
          </cell>
          <cell r="J10641" t="str">
            <v>1312F4313820180</v>
          </cell>
          <cell r="K10641" t="str">
            <v>资源产业路</v>
          </cell>
          <cell r="L10641" t="str">
            <v>一类地区</v>
          </cell>
          <cell r="M10641" t="str">
            <v>国家贫困县</v>
          </cell>
          <cell r="N10641" t="str">
            <v>升级改造（提质改造）</v>
          </cell>
          <cell r="O10641" t="str">
            <v>涟源市宪平种养殖基地</v>
          </cell>
          <cell r="R10641" t="str">
            <v>3.5</v>
          </cell>
          <cell r="S10641" t="str">
            <v>6</v>
          </cell>
          <cell r="T10641" t="str">
            <v>VC20431382</v>
          </cell>
          <cell r="U10641">
            <v>0</v>
          </cell>
          <cell r="V10641">
            <v>0.5</v>
          </cell>
          <cell r="W10641">
            <v>0.5</v>
          </cell>
        </row>
        <row r="10642">
          <cell r="I10642" t="str">
            <v>涟源市湘富种养殖基地公路</v>
          </cell>
          <cell r="J10642" t="str">
            <v>1312F4313820199</v>
          </cell>
          <cell r="K10642" t="str">
            <v>资源产业路</v>
          </cell>
          <cell r="L10642" t="str">
            <v>一类地区</v>
          </cell>
          <cell r="M10642" t="str">
            <v>国家贫困县</v>
          </cell>
          <cell r="N10642" t="str">
            <v>升级改造（提质改造）</v>
          </cell>
          <cell r="O10642" t="str">
            <v>涟源市湘富种养殖基地</v>
          </cell>
          <cell r="R10642" t="str">
            <v>5</v>
          </cell>
          <cell r="S10642" t="str">
            <v>6</v>
          </cell>
          <cell r="T10642" t="str">
            <v>VC27431382</v>
          </cell>
          <cell r="U10642">
            <v>0</v>
          </cell>
          <cell r="V10642">
            <v>1.2</v>
          </cell>
          <cell r="W10642">
            <v>1.2</v>
          </cell>
        </row>
        <row r="10643">
          <cell r="I10643" t="str">
            <v>涟源市湘美种养殖基地连接路</v>
          </cell>
          <cell r="J10643" t="str">
            <v>1312F4313820151</v>
          </cell>
          <cell r="K10643" t="str">
            <v>资源产业路</v>
          </cell>
          <cell r="L10643" t="str">
            <v>一类地区</v>
          </cell>
          <cell r="M10643" t="str">
            <v>国家贫困县</v>
          </cell>
          <cell r="N10643" t="str">
            <v>新建</v>
          </cell>
          <cell r="O10643" t="str">
            <v>涟源市湘美种养殖产业园</v>
          </cell>
          <cell r="R10643" t="str">
            <v>3.5</v>
          </cell>
          <cell r="S10643" t="str">
            <v>6</v>
          </cell>
          <cell r="T10643" t="str">
            <v>VA06431382</v>
          </cell>
          <cell r="U10643">
            <v>0</v>
          </cell>
          <cell r="V10643">
            <v>0.9</v>
          </cell>
          <cell r="W10643">
            <v>0.9</v>
          </cell>
        </row>
        <row r="10644">
          <cell r="I10644" t="str">
            <v>涟源市湘浙白茶基地公路</v>
          </cell>
          <cell r="J10644" t="str">
            <v>1312F4313820028</v>
          </cell>
          <cell r="K10644" t="str">
            <v>资源产业路</v>
          </cell>
          <cell r="L10644" t="str">
            <v>一类地区</v>
          </cell>
          <cell r="M10644" t="str">
            <v>国家贫困县</v>
          </cell>
          <cell r="N10644" t="str">
            <v>新建</v>
          </cell>
          <cell r="O10644" t="str">
            <v>涟源市湘浙茶叶种植基地</v>
          </cell>
          <cell r="R10644" t="str">
            <v>3.5</v>
          </cell>
          <cell r="S10644" t="str">
            <v>6</v>
          </cell>
          <cell r="T10644" t="str">
            <v>C711431382</v>
          </cell>
          <cell r="U10644">
            <v>0</v>
          </cell>
          <cell r="V10644">
            <v>1.0940000000000001</v>
          </cell>
          <cell r="W10644">
            <v>1.0940000000000001</v>
          </cell>
        </row>
        <row r="10645">
          <cell r="I10645" t="str">
            <v>涟源市祥嫂生态养殖场连接路</v>
          </cell>
          <cell r="J10645" t="str">
            <v>1312F4313820138</v>
          </cell>
          <cell r="K10645" t="str">
            <v>资源产业路</v>
          </cell>
          <cell r="L10645" t="str">
            <v>一类地区</v>
          </cell>
          <cell r="M10645" t="str">
            <v>国家贫困县</v>
          </cell>
          <cell r="N10645" t="str">
            <v>新建</v>
          </cell>
          <cell r="O10645" t="str">
            <v>涟源市祥嫂生态养殖产业园</v>
          </cell>
          <cell r="R10645" t="str">
            <v>3.5</v>
          </cell>
          <cell r="S10645" t="str">
            <v>6(4.5)</v>
          </cell>
          <cell r="T10645" t="str">
            <v>V303431382</v>
          </cell>
          <cell r="U10645">
            <v>0</v>
          </cell>
          <cell r="V10645">
            <v>1.6</v>
          </cell>
          <cell r="W10645">
            <v>1.6</v>
          </cell>
        </row>
        <row r="10646">
          <cell r="I10646" t="str">
            <v>涟源市祥鑫种养殖基地连接路</v>
          </cell>
          <cell r="J10646" t="str">
            <v>1312F4313820002</v>
          </cell>
          <cell r="K10646" t="str">
            <v>资源产业路</v>
          </cell>
          <cell r="L10646" t="str">
            <v>一类地区</v>
          </cell>
          <cell r="M10646" t="str">
            <v>国家贫困县</v>
          </cell>
          <cell r="N10646" t="str">
            <v>新建</v>
          </cell>
          <cell r="O10646" t="str">
            <v>涟源市祥鑫种养殖产业园</v>
          </cell>
          <cell r="R10646" t="str">
            <v>3.5</v>
          </cell>
          <cell r="S10646" t="str">
            <v>6</v>
          </cell>
          <cell r="T10646" t="str">
            <v>V60D431382</v>
          </cell>
          <cell r="U10646">
            <v>0</v>
          </cell>
          <cell r="V10646">
            <v>2.1</v>
          </cell>
          <cell r="W10646">
            <v>2.1</v>
          </cell>
        </row>
        <row r="10647">
          <cell r="I10647" t="str">
            <v>涟源市向日养鸡基地连接路</v>
          </cell>
          <cell r="J10647" t="str">
            <v>1312F4313820063</v>
          </cell>
          <cell r="K10647" t="str">
            <v>资源产业路</v>
          </cell>
          <cell r="L10647" t="str">
            <v>一类地区</v>
          </cell>
          <cell r="M10647" t="str">
            <v>国家贫困县</v>
          </cell>
          <cell r="N10647" t="str">
            <v>新建</v>
          </cell>
          <cell r="O10647" t="str">
            <v>涟源市向日养鸡产业园</v>
          </cell>
          <cell r="R10647" t="str">
            <v>3.5</v>
          </cell>
          <cell r="S10647" t="str">
            <v>6</v>
          </cell>
          <cell r="T10647" t="str">
            <v>V96E431382</v>
          </cell>
          <cell r="U10647">
            <v>0</v>
          </cell>
          <cell r="V10647">
            <v>0.8</v>
          </cell>
          <cell r="W10647">
            <v>0.8</v>
          </cell>
        </row>
        <row r="10648">
          <cell r="I10648" t="str">
            <v>涟源市新恒种养殖场连接路</v>
          </cell>
          <cell r="J10648" t="str">
            <v>1312F4313820192</v>
          </cell>
          <cell r="K10648" t="str">
            <v>资源产业路</v>
          </cell>
          <cell r="L10648" t="str">
            <v>一类地区</v>
          </cell>
          <cell r="M10648" t="str">
            <v>国家贫困县</v>
          </cell>
          <cell r="N10648" t="str">
            <v>升级改造（提质改造）</v>
          </cell>
          <cell r="O10648" t="str">
            <v>涟源市新恒种养殖专业合作社</v>
          </cell>
          <cell r="R10648" t="str">
            <v>3.5</v>
          </cell>
          <cell r="S10648" t="str">
            <v>6</v>
          </cell>
          <cell r="T10648" t="str">
            <v>VY25431382</v>
          </cell>
          <cell r="U10648">
            <v>0</v>
          </cell>
          <cell r="V10648">
            <v>1.8</v>
          </cell>
          <cell r="W10648">
            <v>1.8</v>
          </cell>
        </row>
        <row r="10649">
          <cell r="I10649" t="str">
            <v>涟源市星湘特色种植基地连接路</v>
          </cell>
          <cell r="J10649" t="str">
            <v>1312F4313820122</v>
          </cell>
          <cell r="K10649" t="str">
            <v>资源产业路</v>
          </cell>
          <cell r="L10649" t="str">
            <v>一类地区</v>
          </cell>
          <cell r="M10649" t="str">
            <v>国家贫困县</v>
          </cell>
          <cell r="N10649" t="str">
            <v>新建</v>
          </cell>
          <cell r="O10649" t="str">
            <v>涟源市星湘特色种植产业园</v>
          </cell>
          <cell r="R10649" t="str">
            <v>3.5</v>
          </cell>
          <cell r="S10649" t="str">
            <v>6</v>
          </cell>
          <cell r="T10649" t="str">
            <v>C30B431382</v>
          </cell>
          <cell r="U10649">
            <v>0</v>
          </cell>
          <cell r="V10649">
            <v>0.68</v>
          </cell>
          <cell r="W10649">
            <v>0.68</v>
          </cell>
        </row>
        <row r="10650">
          <cell r="I10650" t="str">
            <v>涟源市兴家村兴鑫农业科技园连接路</v>
          </cell>
          <cell r="J10650" t="str">
            <v>1312F4313820123</v>
          </cell>
          <cell r="K10650" t="str">
            <v>资源产业路</v>
          </cell>
          <cell r="L10650" t="str">
            <v>一类地区</v>
          </cell>
          <cell r="M10650" t="str">
            <v>国家贫困县</v>
          </cell>
          <cell r="N10650" t="str">
            <v>新建</v>
          </cell>
          <cell r="O10650" t="str">
            <v>涟源市兴家村兴鑫农业科技产业园</v>
          </cell>
          <cell r="R10650" t="str">
            <v>3.5</v>
          </cell>
          <cell r="S10650" t="str">
            <v>6</v>
          </cell>
          <cell r="T10650" t="str">
            <v>C37C431382</v>
          </cell>
          <cell r="U10650">
            <v>0</v>
          </cell>
          <cell r="V10650">
            <v>0.8</v>
          </cell>
          <cell r="W10650">
            <v>0.8</v>
          </cell>
        </row>
        <row r="10651">
          <cell r="I10651" t="str">
            <v>涟源市兴民种养殖基地连接路</v>
          </cell>
          <cell r="J10651" t="str">
            <v>1312F4313820085</v>
          </cell>
          <cell r="K10651" t="str">
            <v>资源产业路</v>
          </cell>
          <cell r="L10651" t="str">
            <v>一类地区</v>
          </cell>
          <cell r="M10651" t="str">
            <v>国家贫困县</v>
          </cell>
          <cell r="N10651" t="str">
            <v>新建</v>
          </cell>
          <cell r="O10651" t="str">
            <v>涟源市兴民种肉牛养殖基地</v>
          </cell>
          <cell r="R10651" t="str">
            <v>3.5</v>
          </cell>
          <cell r="S10651" t="str">
            <v>6</v>
          </cell>
          <cell r="T10651" t="str">
            <v>VI35431382</v>
          </cell>
          <cell r="U10651">
            <v>0</v>
          </cell>
          <cell r="V10651">
            <v>0.8</v>
          </cell>
          <cell r="W10651">
            <v>0.8</v>
          </cell>
        </row>
        <row r="10652">
          <cell r="I10652" t="str">
            <v>涟源市雄文种植产业园连接路</v>
          </cell>
          <cell r="J10652" t="str">
            <v>1312F4313820020</v>
          </cell>
          <cell r="K10652" t="str">
            <v>资源产业路</v>
          </cell>
          <cell r="L10652" t="str">
            <v>一类地区</v>
          </cell>
          <cell r="M10652" t="str">
            <v>国家贫困县</v>
          </cell>
          <cell r="N10652" t="str">
            <v>新建</v>
          </cell>
          <cell r="O10652" t="str">
            <v>涟源市雄文种植专业</v>
          </cell>
          <cell r="R10652" t="str">
            <v>3.5</v>
          </cell>
          <cell r="S10652" t="str">
            <v>6</v>
          </cell>
          <cell r="T10652" t="str">
            <v>Y028431382</v>
          </cell>
          <cell r="U10652">
            <v>0</v>
          </cell>
          <cell r="V10652">
            <v>3.5</v>
          </cell>
          <cell r="W10652">
            <v>3.5</v>
          </cell>
        </row>
        <row r="10653">
          <cell r="I10653" t="str">
            <v>涟源市熊庚种养殖基地连接路</v>
          </cell>
          <cell r="J10653" t="str">
            <v>1312F4313820119</v>
          </cell>
          <cell r="K10653" t="str">
            <v>资源产业路</v>
          </cell>
          <cell r="L10653" t="str">
            <v>一类地区</v>
          </cell>
          <cell r="M10653" t="str">
            <v>国家贫困县</v>
          </cell>
          <cell r="N10653" t="str">
            <v>升级改造（提质改造）</v>
          </cell>
          <cell r="O10653" t="str">
            <v>涟源市熊庚种养殖产业园</v>
          </cell>
          <cell r="R10653" t="str">
            <v>3.5</v>
          </cell>
          <cell r="S10653" t="str">
            <v>6</v>
          </cell>
          <cell r="T10653" t="str">
            <v>VA77431382</v>
          </cell>
          <cell r="U10653">
            <v>0</v>
          </cell>
          <cell r="V10653">
            <v>15</v>
          </cell>
          <cell r="W10653">
            <v>15</v>
          </cell>
        </row>
        <row r="10654">
          <cell r="I10654" t="str">
            <v>涟源市旭兴种植专业合作连接路</v>
          </cell>
          <cell r="J10654" t="str">
            <v>1312F4313820234</v>
          </cell>
          <cell r="K10654" t="str">
            <v>资源产业路</v>
          </cell>
          <cell r="L10654" t="str">
            <v>一类地区</v>
          </cell>
          <cell r="M10654" t="str">
            <v>国家贫困县</v>
          </cell>
          <cell r="N10654" t="str">
            <v>其他</v>
          </cell>
          <cell r="O10654" t="str">
            <v>涟源市旭兴种植专业合作社</v>
          </cell>
          <cell r="R10654" t="str">
            <v>3</v>
          </cell>
          <cell r="S10654" t="str">
            <v>6</v>
          </cell>
          <cell r="T10654" t="str">
            <v>CN26431382</v>
          </cell>
          <cell r="U10654">
            <v>0</v>
          </cell>
          <cell r="V10654">
            <v>1</v>
          </cell>
          <cell r="W10654">
            <v>1</v>
          </cell>
        </row>
        <row r="10655">
          <cell r="I10655" t="str">
            <v>涟源市轩哲种养殖场连接路</v>
          </cell>
          <cell r="J10655" t="str">
            <v>1312F4313820008</v>
          </cell>
          <cell r="K10655" t="str">
            <v>资源产业路</v>
          </cell>
          <cell r="L10655" t="str">
            <v>一类地区</v>
          </cell>
          <cell r="M10655" t="str">
            <v>国家贫困县</v>
          </cell>
          <cell r="N10655" t="str">
            <v>路面改善</v>
          </cell>
          <cell r="O10655" t="str">
            <v>涟源市轩哲种养殖基地</v>
          </cell>
          <cell r="R10655" t="str">
            <v>3.5</v>
          </cell>
          <cell r="S10655" t="str">
            <v>6</v>
          </cell>
          <cell r="T10655" t="str">
            <v>CE17431382</v>
          </cell>
          <cell r="U10655">
            <v>0</v>
          </cell>
          <cell r="V10655">
            <v>1.5</v>
          </cell>
          <cell r="W10655">
            <v>1.5</v>
          </cell>
        </row>
        <row r="10656">
          <cell r="I10656" t="str">
            <v>涟源市亿鑫矿业原矿产业园连接路</v>
          </cell>
          <cell r="J10656" t="str">
            <v>1312F4313820177</v>
          </cell>
          <cell r="K10656" t="str">
            <v>资源产业路</v>
          </cell>
          <cell r="L10656" t="str">
            <v>一类地区</v>
          </cell>
          <cell r="M10656" t="str">
            <v>国家贫困县</v>
          </cell>
          <cell r="N10656" t="str">
            <v>新建</v>
          </cell>
          <cell r="O10656" t="str">
            <v>涟源市亿鑫矿业原矿产业园</v>
          </cell>
          <cell r="R10656" t="str">
            <v>2</v>
          </cell>
          <cell r="S10656" t="str">
            <v>6</v>
          </cell>
          <cell r="T10656" t="str">
            <v>VA90431382</v>
          </cell>
          <cell r="U10656">
            <v>0</v>
          </cell>
          <cell r="V10656">
            <v>4.5</v>
          </cell>
          <cell r="W10656">
            <v>4.5</v>
          </cell>
        </row>
        <row r="10657">
          <cell r="I10657" t="str">
            <v>涟源市印溪生态养殖基地连接路</v>
          </cell>
          <cell r="J10657" t="str">
            <v>1312F4313820066</v>
          </cell>
          <cell r="K10657" t="str">
            <v>资源产业路</v>
          </cell>
          <cell r="L10657" t="str">
            <v>一类地区</v>
          </cell>
          <cell r="M10657" t="str">
            <v>国家贫困县</v>
          </cell>
          <cell r="N10657" t="str">
            <v>新建</v>
          </cell>
          <cell r="O10657" t="str">
            <v>涟源市印溪生态种养殖产业园</v>
          </cell>
          <cell r="R10657" t="str">
            <v>3.5</v>
          </cell>
          <cell r="S10657" t="str">
            <v>6</v>
          </cell>
          <cell r="T10657" t="str">
            <v>VI25431382</v>
          </cell>
          <cell r="U10657">
            <v>0</v>
          </cell>
          <cell r="V10657">
            <v>1.3</v>
          </cell>
          <cell r="W10657">
            <v>1.3</v>
          </cell>
        </row>
        <row r="10658">
          <cell r="I10658" t="str">
            <v>涟源市勇平种养殖专业合作社连接路</v>
          </cell>
          <cell r="J10658" t="str">
            <v>1312F4313820211</v>
          </cell>
          <cell r="K10658" t="str">
            <v>资源产业路</v>
          </cell>
          <cell r="L10658" t="str">
            <v>一类地区</v>
          </cell>
          <cell r="M10658" t="str">
            <v>国家贫困县</v>
          </cell>
          <cell r="N10658" t="str">
            <v>其他</v>
          </cell>
          <cell r="O10658" t="str">
            <v>涟源市勇平种养殖园</v>
          </cell>
          <cell r="R10658" t="str">
            <v>3</v>
          </cell>
          <cell r="S10658" t="str">
            <v>6</v>
          </cell>
          <cell r="T10658" t="str">
            <v>VC10431382</v>
          </cell>
          <cell r="U10658">
            <v>0</v>
          </cell>
          <cell r="V10658">
            <v>1.1000000000000001</v>
          </cell>
          <cell r="W10658">
            <v>1.1000000000000001</v>
          </cell>
        </row>
        <row r="10659">
          <cell r="I10659" t="str">
            <v>涟源市玉凤生态养殖基地连接路</v>
          </cell>
          <cell r="J10659" t="str">
            <v>1312F4313820097</v>
          </cell>
          <cell r="K10659" t="str">
            <v>资源产业路</v>
          </cell>
          <cell r="L10659" t="str">
            <v>一类地区</v>
          </cell>
          <cell r="M10659" t="str">
            <v>国家贫困县</v>
          </cell>
          <cell r="N10659" t="str">
            <v>新建</v>
          </cell>
          <cell r="O10659" t="str">
            <v>涟源市玉凤生态养殖基地产业园</v>
          </cell>
          <cell r="R10659" t="str">
            <v>3.5</v>
          </cell>
          <cell r="S10659" t="str">
            <v>6</v>
          </cell>
          <cell r="T10659" t="str">
            <v>V043431382</v>
          </cell>
          <cell r="U10659">
            <v>0</v>
          </cell>
          <cell r="V10659">
            <v>0.5</v>
          </cell>
          <cell r="W10659">
            <v>0.5</v>
          </cell>
        </row>
        <row r="10660">
          <cell r="I10660" t="str">
            <v>涟源市裕建种养殖基地公路</v>
          </cell>
          <cell r="J10660" t="str">
            <v>1312F4313820253</v>
          </cell>
          <cell r="K10660" t="str">
            <v>资源产业路</v>
          </cell>
          <cell r="L10660" t="str">
            <v>一类地区</v>
          </cell>
          <cell r="M10660" t="str">
            <v>国家贫困县</v>
          </cell>
          <cell r="N10660" t="str">
            <v>新建</v>
          </cell>
          <cell r="O10660" t="str">
            <v>涟源市裕建种养殖基地</v>
          </cell>
          <cell r="R10660" t="str">
            <v>3.5</v>
          </cell>
          <cell r="S10660" t="str">
            <v>6</v>
          </cell>
          <cell r="T10660" t="str">
            <v>VM75431382</v>
          </cell>
          <cell r="U10660">
            <v>0</v>
          </cell>
          <cell r="V10660">
            <v>0.8</v>
          </cell>
          <cell r="W10660">
            <v>0.8</v>
          </cell>
        </row>
        <row r="10661">
          <cell r="I10661" t="str">
            <v>涟源市远博种养植专业合作社连接路</v>
          </cell>
          <cell r="J10661" t="str">
            <v>1312F4313820223</v>
          </cell>
          <cell r="K10661" t="str">
            <v>资源产业路</v>
          </cell>
          <cell r="L10661" t="str">
            <v>一类地区</v>
          </cell>
          <cell r="M10661" t="str">
            <v>国家贫困县</v>
          </cell>
          <cell r="N10661" t="str">
            <v>新建</v>
          </cell>
          <cell r="O10661" t="str">
            <v>涟源市远博种养植</v>
          </cell>
          <cell r="R10661" t="str">
            <v>4</v>
          </cell>
          <cell r="S10661" t="str">
            <v>6</v>
          </cell>
          <cell r="T10661" t="str">
            <v>VC05431382</v>
          </cell>
          <cell r="U10661">
            <v>0</v>
          </cell>
          <cell r="V10661">
            <v>0.8</v>
          </cell>
          <cell r="W10661">
            <v>0.8</v>
          </cell>
        </row>
        <row r="10662">
          <cell r="I10662" t="str">
            <v>涟源市远方生态养牛基地连接路</v>
          </cell>
          <cell r="J10662" t="str">
            <v>1312F4313820048</v>
          </cell>
          <cell r="K10662" t="str">
            <v>资源产业路</v>
          </cell>
          <cell r="L10662" t="str">
            <v>一类地区</v>
          </cell>
          <cell r="M10662" t="str">
            <v>国家贫困县</v>
          </cell>
          <cell r="N10662" t="str">
            <v>升级改造（提质改造）</v>
          </cell>
          <cell r="O10662" t="str">
            <v>涟源市远方生态农业养牛基地</v>
          </cell>
          <cell r="R10662" t="str">
            <v>3.5</v>
          </cell>
          <cell r="S10662" t="str">
            <v>6</v>
          </cell>
          <cell r="T10662" t="str">
            <v>C48A431382</v>
          </cell>
          <cell r="U10662">
            <v>0</v>
          </cell>
          <cell r="V10662">
            <v>0.434</v>
          </cell>
          <cell r="W10662">
            <v>0.434</v>
          </cell>
        </row>
        <row r="10663">
          <cell r="I10663" t="str">
            <v>涟源市张古老生态产业基地连接路</v>
          </cell>
          <cell r="J10663" t="str">
            <v>1312F4313820044</v>
          </cell>
          <cell r="K10663" t="str">
            <v>资源产业路</v>
          </cell>
          <cell r="L10663" t="str">
            <v>一类地区</v>
          </cell>
          <cell r="M10663" t="str">
            <v>国家贫困县</v>
          </cell>
          <cell r="N10663" t="str">
            <v>新建</v>
          </cell>
          <cell r="O10663" t="str">
            <v>张古老生态农庄观光旅游区</v>
          </cell>
          <cell r="R10663" t="str">
            <v>3.5</v>
          </cell>
          <cell r="S10663" t="str">
            <v>6</v>
          </cell>
          <cell r="T10663" t="str">
            <v>VA57431382</v>
          </cell>
          <cell r="U10663">
            <v>0</v>
          </cell>
          <cell r="V10663">
            <v>1.8</v>
          </cell>
          <cell r="W10663">
            <v>1.8</v>
          </cell>
        </row>
        <row r="10664">
          <cell r="I10664" t="str">
            <v>涟源市振湘扶贫种植基地连接路</v>
          </cell>
          <cell r="J10664" t="str">
            <v>1312F4313820059</v>
          </cell>
          <cell r="K10664" t="str">
            <v>资源产业路</v>
          </cell>
          <cell r="L10664" t="str">
            <v>一类地区</v>
          </cell>
          <cell r="M10664" t="str">
            <v>国家贫困县</v>
          </cell>
          <cell r="N10664" t="str">
            <v>新建</v>
          </cell>
          <cell r="O10664" t="str">
            <v>涟源市振湘扶贫产业园</v>
          </cell>
          <cell r="R10664" t="str">
            <v>3.5</v>
          </cell>
          <cell r="S10664" t="str">
            <v>6</v>
          </cell>
          <cell r="T10664" t="str">
            <v>C21H431382</v>
          </cell>
          <cell r="U10664">
            <v>0</v>
          </cell>
          <cell r="V10664">
            <v>0.97099999999999997</v>
          </cell>
          <cell r="W10664">
            <v>0.97099999999999997</v>
          </cell>
        </row>
        <row r="10665">
          <cell r="I10665" t="str">
            <v>涟源市致良知种养殖基地连接路</v>
          </cell>
          <cell r="J10665" t="str">
            <v>1312F4313820115</v>
          </cell>
          <cell r="K10665" t="str">
            <v>资源产业路</v>
          </cell>
          <cell r="L10665" t="str">
            <v>一类地区</v>
          </cell>
          <cell r="M10665" t="str">
            <v>国家贫困县</v>
          </cell>
          <cell r="N10665" t="str">
            <v>新建</v>
          </cell>
          <cell r="O10665" t="str">
            <v>涟源市致良知种养殖产业园</v>
          </cell>
          <cell r="R10665" t="str">
            <v>3.5</v>
          </cell>
          <cell r="S10665" t="str">
            <v>6</v>
          </cell>
          <cell r="T10665" t="str">
            <v>VI58431382</v>
          </cell>
          <cell r="U10665">
            <v>0</v>
          </cell>
          <cell r="V10665">
            <v>3</v>
          </cell>
          <cell r="W10665">
            <v>3</v>
          </cell>
        </row>
        <row r="10666">
          <cell r="I10666" t="str">
            <v>涟源市智丰农业发展有限公司连接路</v>
          </cell>
          <cell r="J10666" t="str">
            <v>1312F4313820206</v>
          </cell>
          <cell r="K10666" t="str">
            <v>资源产业路</v>
          </cell>
          <cell r="L10666" t="str">
            <v>一类地区</v>
          </cell>
          <cell r="M10666" t="str">
            <v>国家贫困县</v>
          </cell>
          <cell r="N10666" t="str">
            <v>其他</v>
          </cell>
          <cell r="O10666" t="str">
            <v>涟源市智丰农业发展公司</v>
          </cell>
          <cell r="R10666" t="str">
            <v>3.5</v>
          </cell>
          <cell r="S10666" t="str">
            <v>6</v>
          </cell>
          <cell r="T10666" t="str">
            <v>X205431382</v>
          </cell>
          <cell r="U10666">
            <v>0</v>
          </cell>
          <cell r="V10666">
            <v>3.5</v>
          </cell>
          <cell r="W10666">
            <v>3.5</v>
          </cell>
        </row>
        <row r="10667">
          <cell r="I10667" t="str">
            <v>涟源市中石亿源养猪场连接路</v>
          </cell>
          <cell r="J10667" t="str">
            <v>1312F4313820210</v>
          </cell>
          <cell r="K10667" t="str">
            <v>资源产业路</v>
          </cell>
          <cell r="L10667" t="str">
            <v>一类地区</v>
          </cell>
          <cell r="M10667" t="str">
            <v>国家贫困县</v>
          </cell>
          <cell r="N10667" t="str">
            <v>其他</v>
          </cell>
          <cell r="O10667" t="str">
            <v>涟源市中石亿源养猪合作社</v>
          </cell>
          <cell r="R10667" t="str">
            <v>3</v>
          </cell>
          <cell r="S10667" t="str">
            <v>6</v>
          </cell>
          <cell r="T10667" t="str">
            <v>VY06431382</v>
          </cell>
          <cell r="U10667">
            <v>0</v>
          </cell>
          <cell r="V10667">
            <v>0.4</v>
          </cell>
          <cell r="W10667">
            <v>0.4</v>
          </cell>
        </row>
        <row r="10668">
          <cell r="I10668" t="str">
            <v>涟源市众群种养殖专业合作社连接路</v>
          </cell>
          <cell r="J10668" t="str">
            <v>1312F4313820235</v>
          </cell>
          <cell r="K10668" t="str">
            <v>资源产业路</v>
          </cell>
          <cell r="L10668" t="str">
            <v>一类地区</v>
          </cell>
          <cell r="M10668" t="str">
            <v>国家贫困县</v>
          </cell>
          <cell r="N10668" t="str">
            <v>新建</v>
          </cell>
          <cell r="O10668" t="str">
            <v>涟源市众群种养殖基地建设</v>
          </cell>
          <cell r="R10668" t="str">
            <v>4</v>
          </cell>
          <cell r="S10668" t="str">
            <v>6</v>
          </cell>
          <cell r="T10668" t="str">
            <v>VY26431382</v>
          </cell>
          <cell r="U10668">
            <v>0</v>
          </cell>
          <cell r="V10668">
            <v>1.5</v>
          </cell>
          <cell r="W10668">
            <v>1.5</v>
          </cell>
        </row>
        <row r="10669">
          <cell r="I10669" t="str">
            <v>涟源市紫龙腾农业油茶基地连接路</v>
          </cell>
          <cell r="J10669" t="str">
            <v>1312F4313820010</v>
          </cell>
          <cell r="K10669" t="str">
            <v>资源产业路</v>
          </cell>
          <cell r="L10669" t="str">
            <v>一类地区</v>
          </cell>
          <cell r="M10669" t="str">
            <v>国家贫困县</v>
          </cell>
          <cell r="N10669" t="str">
            <v>新建</v>
          </cell>
          <cell r="O10669" t="str">
            <v>涟源市紫龙腾农业油茶种植基地</v>
          </cell>
          <cell r="R10669" t="str">
            <v>3.5</v>
          </cell>
          <cell r="S10669" t="str">
            <v>6(4.5)</v>
          </cell>
          <cell r="T10669" t="str">
            <v>V23M431382</v>
          </cell>
          <cell r="U10669">
            <v>0</v>
          </cell>
          <cell r="V10669">
            <v>1.5</v>
          </cell>
          <cell r="W10669">
            <v>1.5</v>
          </cell>
        </row>
        <row r="10670">
          <cell r="I10670" t="str">
            <v>涟源市浣英养殖基地连接路</v>
          </cell>
          <cell r="J10670" t="str">
            <v>1312F4313820098</v>
          </cell>
          <cell r="K10670" t="str">
            <v>资源产业路</v>
          </cell>
          <cell r="L10670" t="str">
            <v>一类地区</v>
          </cell>
          <cell r="M10670" t="str">
            <v>国家贫困县</v>
          </cell>
          <cell r="N10670" t="str">
            <v>新建</v>
          </cell>
          <cell r="O10670" t="str">
            <v>涟源市浣英养殖基地园区</v>
          </cell>
          <cell r="R10670" t="str">
            <v>3.5</v>
          </cell>
          <cell r="S10670" t="str">
            <v>6</v>
          </cell>
          <cell r="T10670" t="str">
            <v>CI89431382</v>
          </cell>
          <cell r="U10670">
            <v>0</v>
          </cell>
          <cell r="V10670">
            <v>0.40300000000000002</v>
          </cell>
          <cell r="W10670">
            <v>0.40300000000000002</v>
          </cell>
        </row>
        <row r="10671">
          <cell r="I10671" t="str">
            <v>涟源市玮乐种养殖基地连接路</v>
          </cell>
          <cell r="J10671" t="str">
            <v>1312F4313820062</v>
          </cell>
          <cell r="K10671" t="str">
            <v>资源产业路</v>
          </cell>
          <cell r="L10671" t="str">
            <v>一类地区</v>
          </cell>
          <cell r="M10671" t="str">
            <v>国家贫困县</v>
          </cell>
          <cell r="N10671" t="str">
            <v>新建</v>
          </cell>
          <cell r="O10671" t="str">
            <v>涟源市玮乐种养殖基地</v>
          </cell>
          <cell r="R10671" t="str">
            <v>3.5</v>
          </cell>
          <cell r="S10671" t="str">
            <v>6</v>
          </cell>
          <cell r="T10671" t="str">
            <v>VP92431382</v>
          </cell>
          <cell r="U10671">
            <v>0</v>
          </cell>
          <cell r="V10671">
            <v>3.6</v>
          </cell>
          <cell r="W10671">
            <v>3.6</v>
          </cell>
        </row>
        <row r="10672">
          <cell r="I10672" t="str">
            <v>涟源市琦凯生态养殖基地连接路</v>
          </cell>
          <cell r="J10672" t="str">
            <v>1312F4313820103</v>
          </cell>
          <cell r="K10672" t="str">
            <v>资源产业路</v>
          </cell>
          <cell r="L10672" t="str">
            <v>一类地区</v>
          </cell>
          <cell r="M10672" t="str">
            <v>国家贫困县</v>
          </cell>
          <cell r="N10672" t="str">
            <v>升级改造（提质改造）</v>
          </cell>
          <cell r="O10672" t="str">
            <v>涟源市琦凯生态养殖养猪基地</v>
          </cell>
          <cell r="R10672" t="str">
            <v>3.5</v>
          </cell>
          <cell r="S10672" t="str">
            <v>6</v>
          </cell>
          <cell r="T10672" t="str">
            <v>Z52B431382</v>
          </cell>
          <cell r="U10672">
            <v>0</v>
          </cell>
          <cell r="V10672">
            <v>1.1000000000000001</v>
          </cell>
          <cell r="W10672">
            <v>1.1000000000000001</v>
          </cell>
        </row>
        <row r="10673">
          <cell r="I10673" t="str">
            <v>涟源市梓树坪牧业湘中黑牛养殖基地连接路</v>
          </cell>
          <cell r="J10673" t="str">
            <v>1312F4313820096</v>
          </cell>
          <cell r="K10673" t="str">
            <v>资源产业路</v>
          </cell>
          <cell r="L10673" t="str">
            <v>一类地区</v>
          </cell>
          <cell r="M10673" t="str">
            <v>国家贫困县</v>
          </cell>
          <cell r="N10673" t="str">
            <v>新建</v>
          </cell>
          <cell r="O10673" t="str">
            <v>涟源市梓树坪牧业湘中黑牛养殖基地产业园</v>
          </cell>
          <cell r="R10673" t="str">
            <v>3.5</v>
          </cell>
          <cell r="S10673" t="str">
            <v>6(5)</v>
          </cell>
          <cell r="T10673" t="str">
            <v>VI46431382</v>
          </cell>
          <cell r="U10673">
            <v>0</v>
          </cell>
          <cell r="V10673">
            <v>3.3</v>
          </cell>
          <cell r="W10673">
            <v>3.3</v>
          </cell>
        </row>
        <row r="10674">
          <cell r="I10674" t="str">
            <v>涟源市鑫骏檀种养殖专业合作社连接路</v>
          </cell>
          <cell r="J10674" t="str">
            <v>1312F4313820182</v>
          </cell>
          <cell r="K10674" t="str">
            <v>资源产业路</v>
          </cell>
          <cell r="L10674" t="str">
            <v>一类地区</v>
          </cell>
          <cell r="M10674" t="str">
            <v>国家贫困县</v>
          </cell>
          <cell r="N10674" t="str">
            <v>升级改造（提质改造）</v>
          </cell>
          <cell r="O10674" t="str">
            <v>涟源市鑫骏檀种养殖场</v>
          </cell>
          <cell r="R10674" t="str">
            <v>3.5</v>
          </cell>
          <cell r="S10674" t="str">
            <v>6</v>
          </cell>
          <cell r="T10674" t="str">
            <v>VC29431382</v>
          </cell>
          <cell r="U10674">
            <v>0</v>
          </cell>
          <cell r="V10674">
            <v>1.8</v>
          </cell>
          <cell r="W10674">
            <v>1.8</v>
          </cell>
        </row>
        <row r="10675">
          <cell r="I10675" t="str">
            <v>涟源双亮农业科技产业基地连接路</v>
          </cell>
          <cell r="J10675" t="str">
            <v>1312F4313820155</v>
          </cell>
          <cell r="K10675" t="str">
            <v>资源产业路</v>
          </cell>
          <cell r="L10675" t="str">
            <v>一类地区</v>
          </cell>
          <cell r="M10675" t="str">
            <v>国家贫困县</v>
          </cell>
          <cell r="N10675" t="str">
            <v>新建</v>
          </cell>
          <cell r="O10675" t="str">
            <v>涟源双亮农业科技产业园</v>
          </cell>
          <cell r="R10675" t="str">
            <v>3.5</v>
          </cell>
          <cell r="S10675" t="str">
            <v>6</v>
          </cell>
          <cell r="T10675" t="str">
            <v>CE93431382</v>
          </cell>
          <cell r="U10675">
            <v>0</v>
          </cell>
          <cell r="V10675">
            <v>3.1</v>
          </cell>
          <cell r="W10675">
            <v>3.1</v>
          </cell>
        </row>
        <row r="10676">
          <cell r="I10676" t="str">
            <v>娄底市常瑞生态产业园公路</v>
          </cell>
          <cell r="J10676" t="str">
            <v>1312F4313820004</v>
          </cell>
          <cell r="K10676" t="str">
            <v>资源产业路</v>
          </cell>
          <cell r="L10676" t="str">
            <v>一类地区</v>
          </cell>
          <cell r="M10676" t="str">
            <v>国家贫困县</v>
          </cell>
          <cell r="N10676" t="str">
            <v>新建</v>
          </cell>
          <cell r="O10676" t="str">
            <v>娄底市常瑞生态产业园</v>
          </cell>
          <cell r="R10676" t="str">
            <v>3.5</v>
          </cell>
          <cell r="S10676" t="str">
            <v>6</v>
          </cell>
          <cell r="T10676" t="str">
            <v>VR78431382</v>
          </cell>
          <cell r="U10676">
            <v>0</v>
          </cell>
          <cell r="V10676">
            <v>2</v>
          </cell>
          <cell r="W10676">
            <v>2</v>
          </cell>
        </row>
        <row r="10677">
          <cell r="I10677" t="str">
            <v>娄底市孙水河谷农业开发有限责任公司连接路</v>
          </cell>
          <cell r="J10677" t="str">
            <v>1312F4313820220</v>
          </cell>
          <cell r="K10677" t="str">
            <v>资源产业路</v>
          </cell>
          <cell r="L10677" t="str">
            <v>一类地区</v>
          </cell>
          <cell r="M10677" t="str">
            <v>国家贫困县</v>
          </cell>
          <cell r="N10677" t="str">
            <v>新建</v>
          </cell>
          <cell r="O10677" t="str">
            <v>娄底市孙水河谷农业</v>
          </cell>
          <cell r="R10677" t="str">
            <v>3.5</v>
          </cell>
          <cell r="S10677" t="str">
            <v>6</v>
          </cell>
          <cell r="T10677" t="str">
            <v>VY11431382</v>
          </cell>
          <cell r="U10677">
            <v>0</v>
          </cell>
          <cell r="V10677">
            <v>1</v>
          </cell>
          <cell r="W10677">
            <v>1</v>
          </cell>
        </row>
        <row r="10678">
          <cell r="I10678" t="str">
            <v>娄底天星岭养殖园区专用公路</v>
          </cell>
          <cell r="J10678" t="str">
            <v>1312F4313820033</v>
          </cell>
          <cell r="K10678" t="str">
            <v>资源产业路</v>
          </cell>
          <cell r="L10678" t="str">
            <v>一类地区</v>
          </cell>
          <cell r="M10678" t="str">
            <v>国家贫困县</v>
          </cell>
          <cell r="N10678" t="str">
            <v>新建</v>
          </cell>
          <cell r="O10678" t="str">
            <v>娄底天星岭养殖基地</v>
          </cell>
          <cell r="R10678" t="str">
            <v>3.5</v>
          </cell>
          <cell r="S10678" t="str">
            <v>7</v>
          </cell>
          <cell r="T10678" t="str">
            <v>VI12431382</v>
          </cell>
          <cell r="U10678">
            <v>0</v>
          </cell>
          <cell r="V10678">
            <v>5</v>
          </cell>
          <cell r="W10678">
            <v>5</v>
          </cell>
        </row>
        <row r="10679">
          <cell r="I10679" t="str">
            <v>七星街镇聚鑫种养殖专业合作社公路</v>
          </cell>
          <cell r="J10679" t="str">
            <v>1312F4313820201</v>
          </cell>
          <cell r="K10679" t="str">
            <v>资源产业路</v>
          </cell>
          <cell r="L10679" t="str">
            <v>一类地区</v>
          </cell>
          <cell r="M10679" t="str">
            <v>国家贫困县</v>
          </cell>
          <cell r="N10679" t="str">
            <v>升级改造（提质改造）</v>
          </cell>
          <cell r="O10679" t="str">
            <v>聚鑫种养殖专业合作社</v>
          </cell>
          <cell r="R10679" t="str">
            <v>5</v>
          </cell>
          <cell r="S10679" t="str">
            <v>6</v>
          </cell>
          <cell r="T10679" t="str">
            <v>V077431382</v>
          </cell>
          <cell r="U10679">
            <v>0</v>
          </cell>
          <cell r="V10679">
            <v>5.0999999999999996</v>
          </cell>
          <cell r="W10679">
            <v>5.0999999999999996</v>
          </cell>
        </row>
        <row r="10680">
          <cell r="I10680" t="str">
            <v>三甲乡葡萄产业园连接路</v>
          </cell>
          <cell r="J10680" t="str">
            <v>1312F4313820034</v>
          </cell>
          <cell r="K10680" t="str">
            <v>资源产业路</v>
          </cell>
          <cell r="L10680" t="str">
            <v>一类地区</v>
          </cell>
          <cell r="M10680" t="str">
            <v>国家贫困县</v>
          </cell>
          <cell r="N10680" t="str">
            <v>新建</v>
          </cell>
          <cell r="O10680" t="str">
            <v>涟源市三甲乡新玉峰村葡萄产业园</v>
          </cell>
          <cell r="R10680" t="str">
            <v>3.5</v>
          </cell>
          <cell r="S10680" t="str">
            <v>6</v>
          </cell>
          <cell r="T10680" t="str">
            <v>VI13431382</v>
          </cell>
          <cell r="U10680">
            <v>0</v>
          </cell>
          <cell r="V10680">
            <v>6.1</v>
          </cell>
          <cell r="W10680">
            <v>6.1</v>
          </cell>
        </row>
        <row r="10681">
          <cell r="I10681" t="str">
            <v>石门村同富农业经果林基地连接路</v>
          </cell>
          <cell r="J10681" t="str">
            <v>1312F4313820025</v>
          </cell>
          <cell r="K10681" t="str">
            <v>资源产业路</v>
          </cell>
          <cell r="L10681" t="str">
            <v>一类地区</v>
          </cell>
          <cell r="M10681" t="str">
            <v>国家贫困县</v>
          </cell>
          <cell r="N10681" t="str">
            <v>新建</v>
          </cell>
          <cell r="O10681" t="str">
            <v>石门村同富农业经果园基地</v>
          </cell>
          <cell r="R10681" t="str">
            <v>3.5</v>
          </cell>
          <cell r="S10681" t="str">
            <v>6</v>
          </cell>
          <cell r="T10681" t="str">
            <v>CD31431382</v>
          </cell>
          <cell r="U10681">
            <v>0</v>
          </cell>
          <cell r="V10681">
            <v>2.8</v>
          </cell>
          <cell r="W10681">
            <v>2.8</v>
          </cell>
        </row>
        <row r="10682">
          <cell r="I10682" t="str">
            <v>水泉村农庆祥种养殖基地公路</v>
          </cell>
          <cell r="J10682" t="str">
            <v>1312F4313820183</v>
          </cell>
          <cell r="K10682" t="str">
            <v>资源产业路</v>
          </cell>
          <cell r="L10682" t="str">
            <v>一类地区</v>
          </cell>
          <cell r="M10682" t="str">
            <v>国家贫困县</v>
          </cell>
          <cell r="N10682" t="str">
            <v>其他</v>
          </cell>
          <cell r="O10682" t="str">
            <v>涟源市农庆祥种养殖基地</v>
          </cell>
          <cell r="R10682" t="str">
            <v>4</v>
          </cell>
          <cell r="S10682" t="str">
            <v>6</v>
          </cell>
          <cell r="T10682" t="str">
            <v>VC22431382</v>
          </cell>
          <cell r="U10682">
            <v>0</v>
          </cell>
          <cell r="V10682">
            <v>1.8</v>
          </cell>
          <cell r="W10682">
            <v>1.8</v>
          </cell>
        </row>
        <row r="10683">
          <cell r="I10683" t="str">
            <v>松树桥到大崇山休闲农业基地连接路</v>
          </cell>
          <cell r="J10683" t="str">
            <v>1312F4313820024</v>
          </cell>
          <cell r="K10683" t="str">
            <v>资源产业路</v>
          </cell>
          <cell r="L10683" t="str">
            <v>一类地区</v>
          </cell>
          <cell r="M10683" t="str">
            <v>国家贫困县</v>
          </cell>
          <cell r="N10683" t="str">
            <v>新建</v>
          </cell>
          <cell r="O10683" t="str">
            <v>石门村大崇山休闲农业基地</v>
          </cell>
          <cell r="R10683" t="str">
            <v>3.5</v>
          </cell>
          <cell r="S10683" t="str">
            <v>6</v>
          </cell>
          <cell r="T10683" t="str">
            <v>C052431382</v>
          </cell>
          <cell r="U10683">
            <v>0</v>
          </cell>
          <cell r="V10683">
            <v>0.44</v>
          </cell>
          <cell r="W10683">
            <v>0.438</v>
          </cell>
        </row>
        <row r="10684">
          <cell r="I10684" t="str">
            <v>檀木桥至双秋牧业养殖基地连接路</v>
          </cell>
          <cell r="J10684" t="str">
            <v>1312F4313820039</v>
          </cell>
          <cell r="K10684" t="str">
            <v>资源产业路</v>
          </cell>
          <cell r="L10684" t="str">
            <v>一类地区</v>
          </cell>
          <cell r="M10684" t="str">
            <v>国家贫困县</v>
          </cell>
          <cell r="N10684" t="str">
            <v>新建</v>
          </cell>
          <cell r="O10684" t="str">
            <v>双秋牧业养猪基地</v>
          </cell>
          <cell r="R10684" t="str">
            <v>3.5</v>
          </cell>
          <cell r="S10684" t="str">
            <v>6</v>
          </cell>
          <cell r="T10684" t="str">
            <v>C517431382</v>
          </cell>
          <cell r="U10684">
            <v>0</v>
          </cell>
          <cell r="V10684">
            <v>0.94499999999999995</v>
          </cell>
          <cell r="W10684">
            <v>0.94499999999999995</v>
          </cell>
        </row>
        <row r="10685">
          <cell r="I10685" t="str">
            <v>塘冲村新中组——古泉村大坳组——G354娄底大道连接路</v>
          </cell>
          <cell r="J10685" t="str">
            <v>1312F4313820217</v>
          </cell>
          <cell r="K10685" t="str">
            <v>资源产业路</v>
          </cell>
          <cell r="L10685" t="str">
            <v>一类地区</v>
          </cell>
          <cell r="M10685" t="str">
            <v>国家贫困县</v>
          </cell>
          <cell r="N10685" t="str">
            <v>新建</v>
          </cell>
          <cell r="O10685" t="str">
            <v>家禽养殖基地</v>
          </cell>
          <cell r="R10685" t="str">
            <v>0</v>
          </cell>
          <cell r="S10685" t="str">
            <v>6</v>
          </cell>
          <cell r="T10685" t="str">
            <v>无</v>
          </cell>
          <cell r="U10685">
            <v>0</v>
          </cell>
          <cell r="V10685">
            <v>3.16</v>
          </cell>
          <cell r="W10685">
            <v>3.16</v>
          </cell>
        </row>
        <row r="10686">
          <cell r="I10686" t="str">
            <v>天华牧业基地公路</v>
          </cell>
          <cell r="J10686" t="str">
            <v>1312F4313820186</v>
          </cell>
          <cell r="K10686" t="str">
            <v>资源产业路</v>
          </cell>
          <cell r="L10686" t="str">
            <v>一类地区</v>
          </cell>
          <cell r="M10686" t="str">
            <v>国家贫困县</v>
          </cell>
          <cell r="N10686" t="str">
            <v>升级改造（提质改造）</v>
          </cell>
          <cell r="O10686" t="str">
            <v>湖南天华牧业基地</v>
          </cell>
          <cell r="R10686" t="str">
            <v>4</v>
          </cell>
          <cell r="S10686" t="str">
            <v>6</v>
          </cell>
          <cell r="T10686" t="str">
            <v>VY22431382</v>
          </cell>
          <cell r="U10686">
            <v>0</v>
          </cell>
          <cell r="V10686">
            <v>1.8</v>
          </cell>
          <cell r="W10686">
            <v>1.8</v>
          </cell>
        </row>
        <row r="10687">
          <cell r="I10687" t="str">
            <v>天柱山禽业基地公路</v>
          </cell>
          <cell r="J10687" t="str">
            <v>1312F4313820181</v>
          </cell>
          <cell r="K10687" t="str">
            <v>资源产业路</v>
          </cell>
          <cell r="L10687" t="str">
            <v>一类地区</v>
          </cell>
          <cell r="M10687" t="str">
            <v>国家贫困县</v>
          </cell>
          <cell r="N10687" t="str">
            <v>升级改造（提质改造）</v>
          </cell>
          <cell r="O10687" t="str">
            <v>湖南天柱山禽业综合开发有限公司</v>
          </cell>
          <cell r="R10687" t="str">
            <v>4</v>
          </cell>
          <cell r="S10687" t="str">
            <v>6</v>
          </cell>
          <cell r="T10687" t="str">
            <v>Y113431382</v>
          </cell>
          <cell r="U10687">
            <v>0</v>
          </cell>
          <cell r="V10687">
            <v>2.5</v>
          </cell>
          <cell r="W10687">
            <v>2.5</v>
          </cell>
        </row>
        <row r="10688">
          <cell r="I10688" t="str">
            <v>湘中黑牛养殖基地连接路</v>
          </cell>
          <cell r="J10688" t="str">
            <v>1312F4313820042</v>
          </cell>
          <cell r="K10688" t="str">
            <v>资源产业路</v>
          </cell>
          <cell r="L10688" t="str">
            <v>一类地区</v>
          </cell>
          <cell r="M10688" t="str">
            <v>国家贫困县</v>
          </cell>
          <cell r="N10688" t="str">
            <v>新建</v>
          </cell>
          <cell r="O10688" t="str">
            <v>涟源市宏良湘中黑牛养殖基地</v>
          </cell>
          <cell r="R10688" t="str">
            <v>3.5</v>
          </cell>
          <cell r="S10688" t="str">
            <v>6</v>
          </cell>
          <cell r="T10688" t="str">
            <v>VI15431382</v>
          </cell>
          <cell r="U10688">
            <v>0</v>
          </cell>
          <cell r="V10688">
            <v>2.2000000000000002</v>
          </cell>
          <cell r="W10688">
            <v>2.2000000000000002</v>
          </cell>
        </row>
        <row r="10689">
          <cell r="I10689" t="str">
            <v>新建旺牧生态养殖场连接路</v>
          </cell>
          <cell r="J10689" t="str">
            <v>1312F4313820071</v>
          </cell>
          <cell r="K10689" t="str">
            <v>资源产业路</v>
          </cell>
          <cell r="L10689" t="str">
            <v>一类地区</v>
          </cell>
          <cell r="M10689" t="str">
            <v>国家贫困县</v>
          </cell>
          <cell r="N10689" t="str">
            <v>新建</v>
          </cell>
          <cell r="O10689" t="str">
            <v>新建旺牧生态养殖场产业园</v>
          </cell>
          <cell r="S10689" t="str">
            <v>6</v>
          </cell>
          <cell r="T10689" t="str">
            <v>VA57431382</v>
          </cell>
          <cell r="U10689">
            <v>0</v>
          </cell>
          <cell r="V10689">
            <v>0.4</v>
          </cell>
          <cell r="W10689">
            <v>2</v>
          </cell>
        </row>
        <row r="10690">
          <cell r="I10690" t="str">
            <v>燕已到新光公路</v>
          </cell>
          <cell r="J10690" t="str">
            <v>1312F4313820215</v>
          </cell>
          <cell r="K10690" t="str">
            <v>资源产业路</v>
          </cell>
          <cell r="L10690" t="str">
            <v>一类地区</v>
          </cell>
          <cell r="M10690" t="str">
            <v>国家贫困县</v>
          </cell>
          <cell r="N10690" t="str">
            <v>新建</v>
          </cell>
          <cell r="O10690" t="str">
            <v>500 亩油茶林基地及家禽养殖基地</v>
          </cell>
          <cell r="R10690" t="str">
            <v>0</v>
          </cell>
          <cell r="S10690" t="str">
            <v>6</v>
          </cell>
          <cell r="T10690" t="str">
            <v>无</v>
          </cell>
          <cell r="U10690">
            <v>0</v>
          </cell>
          <cell r="V10690">
            <v>0.69</v>
          </cell>
          <cell r="W10690">
            <v>0.68799999999999994</v>
          </cell>
        </row>
        <row r="10691">
          <cell r="I10691" t="str">
            <v>杨市镇千年电商园连接路</v>
          </cell>
          <cell r="J10691" t="str">
            <v>1312F4313820053</v>
          </cell>
          <cell r="K10691" t="str">
            <v>资源产业路</v>
          </cell>
          <cell r="L10691" t="str">
            <v>一类地区</v>
          </cell>
          <cell r="M10691" t="str">
            <v>国家贫困县</v>
          </cell>
          <cell r="N10691" t="str">
            <v>新建</v>
          </cell>
          <cell r="O10691" t="str">
            <v>杨市镇千年电商</v>
          </cell>
          <cell r="R10691" t="str">
            <v>3.5</v>
          </cell>
          <cell r="S10691" t="str">
            <v>6</v>
          </cell>
          <cell r="T10691" t="str">
            <v>VI19431382</v>
          </cell>
          <cell r="U10691">
            <v>0</v>
          </cell>
          <cell r="V10691">
            <v>2</v>
          </cell>
          <cell r="W10691">
            <v>2</v>
          </cell>
        </row>
        <row r="10692">
          <cell r="I10692" t="str">
            <v>园艺场至忠庄养殖基地连接路</v>
          </cell>
          <cell r="J10692" t="str">
            <v>1312F4313820036</v>
          </cell>
          <cell r="K10692" t="str">
            <v>资源产业路</v>
          </cell>
          <cell r="L10692" t="str">
            <v>一类地区</v>
          </cell>
          <cell r="M10692" t="str">
            <v>国家贫困县</v>
          </cell>
          <cell r="N10692" t="str">
            <v>新建</v>
          </cell>
          <cell r="O10692" t="str">
            <v>涟源市忠庄养殖基地</v>
          </cell>
          <cell r="R10692" t="str">
            <v>3.5</v>
          </cell>
          <cell r="S10692" t="str">
            <v>6(4.5)</v>
          </cell>
          <cell r="T10692" t="str">
            <v>VS56431382</v>
          </cell>
          <cell r="U10692">
            <v>0</v>
          </cell>
          <cell r="V10692">
            <v>1.3</v>
          </cell>
          <cell r="W10692">
            <v>1.3</v>
          </cell>
        </row>
        <row r="10693">
          <cell r="I10693" t="str">
            <v>运贵岭柑橘特色产业园区公路</v>
          </cell>
          <cell r="J10693" t="str">
            <v>1312F4313820005</v>
          </cell>
          <cell r="K10693" t="str">
            <v>资源产业路</v>
          </cell>
          <cell r="L10693" t="str">
            <v>一类地区</v>
          </cell>
          <cell r="M10693" t="str">
            <v>国家贫困县</v>
          </cell>
          <cell r="N10693" t="str">
            <v>新建</v>
          </cell>
          <cell r="O10693" t="str">
            <v>湖南运贵生态农业柑橘特色产业园</v>
          </cell>
          <cell r="R10693" t="str">
            <v>3.5</v>
          </cell>
          <cell r="S10693" t="str">
            <v>6(5)</v>
          </cell>
          <cell r="T10693" t="str">
            <v>X203431382</v>
          </cell>
          <cell r="U10693">
            <v>0</v>
          </cell>
          <cell r="V10693">
            <v>6.5</v>
          </cell>
          <cell r="W10693">
            <v>6.5</v>
          </cell>
        </row>
        <row r="10694">
          <cell r="I10694" t="str">
            <v>湄江生态鳄鱼繁育基地公路</v>
          </cell>
          <cell r="J10694" t="str">
            <v>1312F4313820003</v>
          </cell>
          <cell r="K10694" t="str">
            <v>资源产业路</v>
          </cell>
          <cell r="L10694" t="str">
            <v>一类地区</v>
          </cell>
          <cell r="M10694" t="str">
            <v>国家贫困县</v>
          </cell>
          <cell r="N10694" t="str">
            <v>新建</v>
          </cell>
          <cell r="O10694" t="str">
            <v>湄江生态鳄鱼繁育基地</v>
          </cell>
          <cell r="R10694" t="str">
            <v>3.5</v>
          </cell>
          <cell r="S10694" t="str">
            <v>6</v>
          </cell>
          <cell r="T10694" t="str">
            <v>VI00431382</v>
          </cell>
          <cell r="U10694">
            <v>0</v>
          </cell>
          <cell r="V10694">
            <v>0.7</v>
          </cell>
          <cell r="W10694">
            <v>0.7</v>
          </cell>
        </row>
        <row r="10695">
          <cell r="I10695" t="str">
            <v>枧埠至仁盛农业基地连接路</v>
          </cell>
          <cell r="J10695" t="str">
            <v>1312F4313820040</v>
          </cell>
          <cell r="K10695" t="str">
            <v>资源产业路</v>
          </cell>
          <cell r="L10695" t="str">
            <v>一类地区</v>
          </cell>
          <cell r="M10695" t="str">
            <v>国家贫困县</v>
          </cell>
          <cell r="N10695" t="str">
            <v>新建</v>
          </cell>
          <cell r="O10695" t="str">
            <v>涟源仁盛农业种植基地</v>
          </cell>
          <cell r="R10695" t="str">
            <v>3.5</v>
          </cell>
          <cell r="S10695" t="str">
            <v>6</v>
          </cell>
          <cell r="T10695" t="str">
            <v>Y209431382</v>
          </cell>
          <cell r="U10695">
            <v>0</v>
          </cell>
          <cell r="V10695">
            <v>4.8</v>
          </cell>
          <cell r="W10695">
            <v>4.8</v>
          </cell>
        </row>
        <row r="10696">
          <cell r="I10696" t="str">
            <v>X023至樊家连接路</v>
          </cell>
          <cell r="J10696" t="str">
            <v>1327F4313020015</v>
          </cell>
          <cell r="K10696" t="str">
            <v>新村与撤并村便捷连通</v>
          </cell>
          <cell r="L10696" t="str">
            <v>二类地区</v>
          </cell>
          <cell r="M10696"/>
          <cell r="N10696" t="str">
            <v>新建</v>
          </cell>
          <cell r="O10696" t="str">
            <v xml:space="preserve">百亩村	</v>
          </cell>
          <cell r="P10696" t="str">
            <v>无路</v>
          </cell>
          <cell r="R10696" t="str">
            <v>0</v>
          </cell>
          <cell r="S10696" t="str">
            <v>3.5</v>
          </cell>
          <cell r="T10696" t="str">
            <v>无</v>
          </cell>
          <cell r="U10696">
            <v>0</v>
          </cell>
          <cell r="V10696">
            <v>2</v>
          </cell>
          <cell r="W10696">
            <v>2</v>
          </cell>
        </row>
        <row r="10697">
          <cell r="I10697" t="str">
            <v>茶场—二组连接路</v>
          </cell>
          <cell r="J10697" t="str">
            <v>1327F4313020005</v>
          </cell>
          <cell r="K10697" t="str">
            <v>新村与撤并村便捷连通</v>
          </cell>
          <cell r="L10697" t="str">
            <v>二类地区</v>
          </cell>
          <cell r="M10697"/>
          <cell r="N10697" t="str">
            <v>升级改造（提质改造）</v>
          </cell>
          <cell r="O10697" t="str">
            <v>云山村</v>
          </cell>
          <cell r="P10697" t="str">
            <v>等外公路</v>
          </cell>
          <cell r="R10697" t="str">
            <v>3</v>
          </cell>
          <cell r="S10697" t="str">
            <v>3.5</v>
          </cell>
          <cell r="T10697" t="str">
            <v>无</v>
          </cell>
          <cell r="U10697">
            <v>0</v>
          </cell>
          <cell r="V10697">
            <v>0.45</v>
          </cell>
          <cell r="W10697">
            <v>0.45</v>
          </cell>
        </row>
        <row r="10698">
          <cell r="I10698" t="str">
            <v>大河边—杨水线	连接路</v>
          </cell>
          <cell r="J10698" t="str">
            <v>1327F4313020010</v>
          </cell>
          <cell r="K10698" t="str">
            <v>新村与撤并村便捷连通</v>
          </cell>
          <cell r="L10698" t="str">
            <v>二类地区</v>
          </cell>
          <cell r="M10698"/>
          <cell r="N10698" t="str">
            <v>升级改造（提质改造）</v>
          </cell>
          <cell r="O10698" t="str">
            <v xml:space="preserve">腾跃村	</v>
          </cell>
          <cell r="P10698" t="str">
            <v>等外公路</v>
          </cell>
          <cell r="R10698" t="str">
            <v>3.2</v>
          </cell>
          <cell r="S10698" t="str">
            <v>3.5</v>
          </cell>
          <cell r="T10698" t="str">
            <v>C56A431202</v>
          </cell>
          <cell r="U10698">
            <v>0</v>
          </cell>
          <cell r="V10698">
            <v>0.6</v>
          </cell>
          <cell r="W10698">
            <v>0.6</v>
          </cell>
        </row>
        <row r="10699">
          <cell r="I10699" t="str">
            <v>虎形山-潘塘水库连接路</v>
          </cell>
          <cell r="J10699" t="str">
            <v>1327F4313020021</v>
          </cell>
          <cell r="K10699" t="str">
            <v>新村与撤并村便捷连通</v>
          </cell>
          <cell r="L10699" t="str">
            <v>二类地区</v>
          </cell>
          <cell r="M10699"/>
          <cell r="N10699" t="str">
            <v>升级改造（提质改造）</v>
          </cell>
          <cell r="O10699" t="str">
            <v>新禾村</v>
          </cell>
          <cell r="P10699" t="str">
            <v>等外公路</v>
          </cell>
          <cell r="R10699" t="str">
            <v>3</v>
          </cell>
          <cell r="S10699" t="str">
            <v>3.5</v>
          </cell>
          <cell r="T10699" t="str">
            <v>无</v>
          </cell>
          <cell r="U10699">
            <v>0</v>
          </cell>
          <cell r="V10699">
            <v>0.72</v>
          </cell>
          <cell r="W10699">
            <v>0.72</v>
          </cell>
        </row>
        <row r="10700">
          <cell r="I10700" t="str">
            <v>金华—三桥	连接路</v>
          </cell>
          <cell r="J10700" t="str">
            <v>1327F4313020008</v>
          </cell>
          <cell r="K10700" t="str">
            <v>新村与撤并村便捷连通</v>
          </cell>
          <cell r="L10700" t="str">
            <v>二类地区</v>
          </cell>
          <cell r="M10700"/>
          <cell r="N10700" t="str">
            <v>升级改造（提质改造）</v>
          </cell>
          <cell r="O10700" t="str">
            <v xml:space="preserve">云华村	</v>
          </cell>
          <cell r="P10700" t="str">
            <v>等外公路</v>
          </cell>
          <cell r="R10700" t="str">
            <v>3</v>
          </cell>
          <cell r="S10700" t="str">
            <v>3.5</v>
          </cell>
          <cell r="T10700" t="str">
            <v>CQ05431302</v>
          </cell>
          <cell r="U10700">
            <v>0</v>
          </cell>
          <cell r="V10700">
            <v>0.74</v>
          </cell>
          <cell r="W10700">
            <v>0.74</v>
          </cell>
        </row>
        <row r="10701">
          <cell r="I10701" t="str">
            <v>栗冲至三工区	连接路</v>
          </cell>
          <cell r="J10701" t="str">
            <v>1327F4313020016</v>
          </cell>
          <cell r="K10701" t="str">
            <v>新村与撤并村便捷连通</v>
          </cell>
          <cell r="L10701" t="str">
            <v>二类地区</v>
          </cell>
          <cell r="M10701"/>
          <cell r="N10701" t="str">
            <v>升级改造（提质改造）</v>
          </cell>
          <cell r="O10701" t="str">
            <v xml:space="preserve">同福村	</v>
          </cell>
          <cell r="P10701" t="str">
            <v>四级公路</v>
          </cell>
          <cell r="R10701" t="str">
            <v>3</v>
          </cell>
          <cell r="S10701" t="str">
            <v>3.5</v>
          </cell>
          <cell r="T10701" t="str">
            <v>Y671431202</v>
          </cell>
          <cell r="U10701">
            <v>0</v>
          </cell>
          <cell r="V10701">
            <v>0.56999999999999995</v>
          </cell>
          <cell r="W10701">
            <v>0.56999999999999995</v>
          </cell>
        </row>
        <row r="10702">
          <cell r="I10702" t="str">
            <v>庙坳上至蒿子组	连接路</v>
          </cell>
          <cell r="J10702" t="str">
            <v>1327F4313020018</v>
          </cell>
          <cell r="K10702" t="str">
            <v>新村与撤并村便捷连通</v>
          </cell>
          <cell r="L10702" t="str">
            <v>二类地区</v>
          </cell>
          <cell r="M10702"/>
          <cell r="N10702" t="str">
            <v>升级改造（提质改造）</v>
          </cell>
          <cell r="O10702" t="str">
            <v xml:space="preserve">清桥村	</v>
          </cell>
          <cell r="P10702" t="str">
            <v>等外公路</v>
          </cell>
          <cell r="R10702" t="str">
            <v>3</v>
          </cell>
          <cell r="S10702" t="str">
            <v>3.5</v>
          </cell>
          <cell r="T10702" t="str">
            <v>无</v>
          </cell>
          <cell r="U10702">
            <v>0</v>
          </cell>
          <cell r="V10702">
            <v>0.8</v>
          </cell>
          <cell r="W10702">
            <v>0.8</v>
          </cell>
        </row>
        <row r="10703">
          <cell r="I10703" t="str">
            <v>青山冲—张家冲连接路</v>
          </cell>
          <cell r="J10703" t="str">
            <v>1327F4313020006</v>
          </cell>
          <cell r="K10703" t="str">
            <v>新村与撤并村便捷连通</v>
          </cell>
          <cell r="L10703" t="str">
            <v>二类地区</v>
          </cell>
          <cell r="M10703"/>
          <cell r="N10703" t="str">
            <v>新建</v>
          </cell>
          <cell r="O10703" t="str">
            <v xml:space="preserve">红土村	</v>
          </cell>
          <cell r="P10703" t="str">
            <v>等外公路</v>
          </cell>
          <cell r="R10703" t="str">
            <v>2</v>
          </cell>
          <cell r="S10703" t="str">
            <v>3.5</v>
          </cell>
          <cell r="T10703" t="str">
            <v>无</v>
          </cell>
          <cell r="U10703">
            <v>0</v>
          </cell>
          <cell r="V10703">
            <v>0.95</v>
          </cell>
          <cell r="W10703">
            <v>0.95</v>
          </cell>
        </row>
        <row r="10704">
          <cell r="I10704" t="str">
            <v>十四组—三组连接路</v>
          </cell>
          <cell r="J10704" t="str">
            <v>1327F4313020003</v>
          </cell>
          <cell r="K10704" t="str">
            <v>新村与撤并村便捷连通</v>
          </cell>
          <cell r="L10704" t="str">
            <v>二类地区</v>
          </cell>
          <cell r="M10704"/>
          <cell r="N10704" t="str">
            <v>升级改造（提质改造）</v>
          </cell>
          <cell r="O10704" t="str">
            <v>云山村</v>
          </cell>
          <cell r="P10704" t="str">
            <v>等外公路</v>
          </cell>
          <cell r="R10704" t="str">
            <v>3</v>
          </cell>
          <cell r="S10704" t="str">
            <v>3.5</v>
          </cell>
          <cell r="T10704" t="str">
            <v>无</v>
          </cell>
          <cell r="U10704">
            <v>0</v>
          </cell>
          <cell r="V10704">
            <v>0.68</v>
          </cell>
          <cell r="W10704">
            <v>0.68</v>
          </cell>
        </row>
        <row r="10705">
          <cell r="I10705" t="str">
            <v>十组—十一组连接路</v>
          </cell>
          <cell r="J10705" t="str">
            <v>1327F4313020004</v>
          </cell>
          <cell r="K10705" t="str">
            <v>新村与撤并村便捷连通</v>
          </cell>
          <cell r="L10705" t="str">
            <v>二类地区</v>
          </cell>
          <cell r="M10705"/>
          <cell r="N10705" t="str">
            <v>升级改造（提质改造）</v>
          </cell>
          <cell r="O10705" t="str">
            <v>云山村</v>
          </cell>
          <cell r="P10705" t="str">
            <v>无路</v>
          </cell>
          <cell r="R10705" t="str">
            <v>3</v>
          </cell>
          <cell r="S10705" t="str">
            <v>3.5</v>
          </cell>
          <cell r="T10705" t="str">
            <v>cv63431302</v>
          </cell>
          <cell r="U10705">
            <v>0</v>
          </cell>
          <cell r="V10705">
            <v>0.36</v>
          </cell>
          <cell r="W10705">
            <v>0.36</v>
          </cell>
        </row>
        <row r="10706">
          <cell r="I10706" t="str">
            <v>石山湾—曾家湾连接路</v>
          </cell>
          <cell r="J10706" t="str">
            <v>1327F4313020013</v>
          </cell>
          <cell r="K10706" t="str">
            <v>新村与撤并村便捷连通</v>
          </cell>
          <cell r="L10706" t="str">
            <v>二类地区</v>
          </cell>
          <cell r="M10706"/>
          <cell r="N10706" t="str">
            <v>升级改造（提质改造）</v>
          </cell>
          <cell r="O10706" t="str">
            <v>新田村</v>
          </cell>
          <cell r="P10706" t="str">
            <v>等外公路</v>
          </cell>
          <cell r="R10706" t="str">
            <v>3</v>
          </cell>
          <cell r="S10706" t="str">
            <v>3.5</v>
          </cell>
          <cell r="T10706" t="str">
            <v>无</v>
          </cell>
          <cell r="U10706">
            <v>0</v>
          </cell>
          <cell r="V10706">
            <v>0.6</v>
          </cell>
          <cell r="W10706">
            <v>0.6</v>
          </cell>
        </row>
        <row r="10707">
          <cell r="I10707" t="str">
            <v>石狮湾—西家冲连接路</v>
          </cell>
          <cell r="J10707" t="str">
            <v>1327F4313020011</v>
          </cell>
          <cell r="K10707" t="str">
            <v>新村与撤并村便捷连通</v>
          </cell>
          <cell r="L10707" t="str">
            <v>二类地区</v>
          </cell>
          <cell r="M10707"/>
          <cell r="N10707" t="str">
            <v>升级改造（提质改造）</v>
          </cell>
          <cell r="O10707" t="str">
            <v xml:space="preserve">禾花村	</v>
          </cell>
          <cell r="P10707" t="str">
            <v>等外公路</v>
          </cell>
          <cell r="R10707" t="str">
            <v>3</v>
          </cell>
          <cell r="S10707" t="str">
            <v>3.5</v>
          </cell>
          <cell r="T10707" t="str">
            <v>无</v>
          </cell>
          <cell r="U10707">
            <v>0</v>
          </cell>
          <cell r="V10707">
            <v>0.92</v>
          </cell>
          <cell r="W10707">
            <v>0.92</v>
          </cell>
        </row>
        <row r="10708">
          <cell r="I10708" t="str">
            <v>托毛冲—吴家塘	连接路</v>
          </cell>
          <cell r="J10708" t="str">
            <v>1327F4313020007</v>
          </cell>
          <cell r="K10708" t="str">
            <v>新村与撤并村便捷连通</v>
          </cell>
          <cell r="L10708" t="str">
            <v>二类地区</v>
          </cell>
          <cell r="M10708"/>
          <cell r="N10708" t="str">
            <v>升级改造（提质改造）</v>
          </cell>
          <cell r="O10708" t="str">
            <v xml:space="preserve">石脚村	</v>
          </cell>
          <cell r="P10708" t="str">
            <v>等外公路</v>
          </cell>
          <cell r="R10708" t="str">
            <v>2</v>
          </cell>
          <cell r="S10708" t="str">
            <v>3.5</v>
          </cell>
          <cell r="T10708" t="str">
            <v>无</v>
          </cell>
          <cell r="U10708">
            <v>0</v>
          </cell>
          <cell r="V10708">
            <v>0.62</v>
          </cell>
          <cell r="W10708">
            <v>0.62</v>
          </cell>
        </row>
        <row r="10709">
          <cell r="I10709" t="str">
            <v>五水湾至鸡公仑	连接路</v>
          </cell>
          <cell r="J10709" t="str">
            <v>1327F4313020019</v>
          </cell>
          <cell r="K10709" t="str">
            <v>新村与撤并村便捷连通</v>
          </cell>
          <cell r="L10709" t="str">
            <v>二类地区</v>
          </cell>
          <cell r="M10709"/>
          <cell r="N10709" t="str">
            <v>升级改造（提质改造）</v>
          </cell>
          <cell r="O10709" t="str">
            <v xml:space="preserve">万家村		</v>
          </cell>
          <cell r="P10709" t="str">
            <v>等外公路</v>
          </cell>
          <cell r="R10709" t="str">
            <v>3</v>
          </cell>
          <cell r="S10709" t="str">
            <v>3.5</v>
          </cell>
          <cell r="T10709" t="str">
            <v>无</v>
          </cell>
          <cell r="U10709">
            <v>0</v>
          </cell>
          <cell r="V10709">
            <v>2.6</v>
          </cell>
          <cell r="W10709">
            <v>2.6</v>
          </cell>
        </row>
        <row r="10710">
          <cell r="I10710" t="str">
            <v>小杨—双杨小学连接路</v>
          </cell>
          <cell r="J10710" t="str">
            <v>1327F4313020002</v>
          </cell>
          <cell r="K10710" t="str">
            <v>新村与撤并村便捷连通</v>
          </cell>
          <cell r="L10710" t="str">
            <v>二类地区</v>
          </cell>
          <cell r="M10710"/>
          <cell r="N10710" t="str">
            <v>升级改造（提质改造）</v>
          </cell>
          <cell r="O10710" t="str">
            <v>杨才村</v>
          </cell>
          <cell r="P10710" t="str">
            <v>等外公路</v>
          </cell>
          <cell r="R10710" t="str">
            <v>3</v>
          </cell>
          <cell r="S10710" t="str">
            <v>3.5</v>
          </cell>
          <cell r="T10710" t="str">
            <v>无</v>
          </cell>
          <cell r="U10710">
            <v>0</v>
          </cell>
          <cell r="V10710">
            <v>1.2</v>
          </cell>
          <cell r="W10710">
            <v>1.2</v>
          </cell>
        </row>
        <row r="10711">
          <cell r="I10711" t="str">
            <v>谢志组至新屋组	连接路</v>
          </cell>
          <cell r="J10711" t="str">
            <v>1327F4313020017</v>
          </cell>
          <cell r="K10711" t="str">
            <v>新村与撤并村便捷连通</v>
          </cell>
          <cell r="L10711" t="str">
            <v>二类地区</v>
          </cell>
          <cell r="M10711"/>
          <cell r="N10711" t="str">
            <v>升级改造（提质改造）</v>
          </cell>
          <cell r="O10711" t="str">
            <v xml:space="preserve">集和村	</v>
          </cell>
          <cell r="P10711" t="str">
            <v>等外公路</v>
          </cell>
          <cell r="R10711" t="str">
            <v>3</v>
          </cell>
          <cell r="S10711" t="str">
            <v>4.5</v>
          </cell>
          <cell r="T10711" t="str">
            <v>无</v>
          </cell>
          <cell r="U10711">
            <v>0</v>
          </cell>
          <cell r="V10711">
            <v>0.7</v>
          </cell>
          <cell r="W10711">
            <v>0.7</v>
          </cell>
        </row>
        <row r="10712">
          <cell r="I10712" t="str">
            <v>新禾中学—张家台连接路</v>
          </cell>
          <cell r="J10712" t="str">
            <v>1327F4313020001</v>
          </cell>
          <cell r="K10712" t="str">
            <v>新村与撤并村便捷连通</v>
          </cell>
          <cell r="L10712" t="str">
            <v>二类地区</v>
          </cell>
          <cell r="M10712"/>
          <cell r="N10712" t="str">
            <v>升级改造（提质改造）</v>
          </cell>
          <cell r="O10712" t="str">
            <v>杨才村</v>
          </cell>
          <cell r="P10712" t="str">
            <v>含多个等级</v>
          </cell>
          <cell r="R10712" t="str">
            <v>3.2</v>
          </cell>
          <cell r="S10712" t="str">
            <v>3.5</v>
          </cell>
          <cell r="T10712" t="str">
            <v>无</v>
          </cell>
          <cell r="U10712">
            <v>0</v>
          </cell>
          <cell r="V10712">
            <v>0.69</v>
          </cell>
          <cell r="W10712">
            <v>0.69</v>
          </cell>
        </row>
        <row r="10713">
          <cell r="I10713" t="str">
            <v>新建小学—周观大塘	连接路</v>
          </cell>
          <cell r="J10713" t="str">
            <v>1327F4313020009</v>
          </cell>
          <cell r="K10713" t="str">
            <v>新村与撤并村便捷连通</v>
          </cell>
          <cell r="L10713" t="str">
            <v>二类地区</v>
          </cell>
          <cell r="M10713"/>
          <cell r="N10713" t="str">
            <v>升级改造（提质改造）</v>
          </cell>
          <cell r="O10713" t="str">
            <v xml:space="preserve">周观村	</v>
          </cell>
          <cell r="P10713" t="str">
            <v>等外公路</v>
          </cell>
          <cell r="R10713" t="str">
            <v>3</v>
          </cell>
          <cell r="S10713" t="str">
            <v>3.5</v>
          </cell>
          <cell r="T10713" t="str">
            <v>Z84A431302</v>
          </cell>
          <cell r="U10713">
            <v>0</v>
          </cell>
          <cell r="V10713">
            <v>3.5</v>
          </cell>
          <cell r="W10713">
            <v>3.5</v>
          </cell>
        </row>
        <row r="10714">
          <cell r="I10714" t="str">
            <v>沿河风光带至上马滩连接路</v>
          </cell>
          <cell r="J10714" t="str">
            <v>1327F4313020014</v>
          </cell>
          <cell r="K10714" t="str">
            <v>新村与撤并村便捷连通</v>
          </cell>
          <cell r="L10714" t="str">
            <v>二类地区</v>
          </cell>
          <cell r="M10714"/>
          <cell r="N10714" t="str">
            <v>升级改造（提质改造）</v>
          </cell>
          <cell r="O10714" t="str">
            <v>水洞底村</v>
          </cell>
          <cell r="P10714" t="str">
            <v>等外公路</v>
          </cell>
          <cell r="R10714" t="str">
            <v>2.5</v>
          </cell>
          <cell r="S10714" t="str">
            <v>3.5</v>
          </cell>
          <cell r="T10714" t="str">
            <v>无</v>
          </cell>
          <cell r="U10714">
            <v>0</v>
          </cell>
          <cell r="V10714">
            <v>1.04</v>
          </cell>
          <cell r="W10714">
            <v>1.04</v>
          </cell>
        </row>
        <row r="10715">
          <cell r="I10715" t="str">
            <v>元埠潭—台洲头连接路</v>
          </cell>
          <cell r="J10715" t="str">
            <v>1327F4313020022</v>
          </cell>
          <cell r="K10715" t="str">
            <v>新村与撤并村便捷连通</v>
          </cell>
          <cell r="L10715" t="str">
            <v>二类地区</v>
          </cell>
          <cell r="M10715"/>
          <cell r="N10715" t="str">
            <v>新建</v>
          </cell>
          <cell r="O10715" t="str">
            <v>红土村</v>
          </cell>
          <cell r="P10715" t="str">
            <v>等外公路</v>
          </cell>
          <cell r="R10715" t="str">
            <v>2</v>
          </cell>
          <cell r="S10715" t="str">
            <v>4</v>
          </cell>
          <cell r="T10715" t="str">
            <v>无</v>
          </cell>
          <cell r="U10715">
            <v>0</v>
          </cell>
          <cell r="V10715">
            <v>1.08</v>
          </cell>
          <cell r="W10715">
            <v>1.08</v>
          </cell>
        </row>
        <row r="10716">
          <cell r="I10716" t="str">
            <v>中心水库—周家冲连接路</v>
          </cell>
          <cell r="J10716" t="str">
            <v>1327F4313020020</v>
          </cell>
          <cell r="K10716" t="str">
            <v>新村与撤并村便捷连通</v>
          </cell>
          <cell r="L10716" t="str">
            <v>二类地区</v>
          </cell>
          <cell r="M10716"/>
          <cell r="N10716" t="str">
            <v>升级改造（提质改造）</v>
          </cell>
          <cell r="O10716" t="str">
            <v>石脚村</v>
          </cell>
          <cell r="P10716" t="str">
            <v>等外公路</v>
          </cell>
          <cell r="R10716" t="str">
            <v>3</v>
          </cell>
          <cell r="S10716" t="str">
            <v>3.5</v>
          </cell>
          <cell r="T10716" t="str">
            <v>无</v>
          </cell>
          <cell r="U10716">
            <v>0</v>
          </cell>
          <cell r="V10716">
            <v>0.79</v>
          </cell>
          <cell r="W10716">
            <v>0.79</v>
          </cell>
        </row>
        <row r="10717">
          <cell r="I10717" t="str">
            <v>竹山湾—樟树下	连接路</v>
          </cell>
          <cell r="J10717" t="str">
            <v>1327F4313020012</v>
          </cell>
          <cell r="K10717" t="str">
            <v>新村与撤并村便捷连通</v>
          </cell>
          <cell r="L10717" t="str">
            <v>二类地区</v>
          </cell>
          <cell r="M10717"/>
          <cell r="N10717" t="str">
            <v>升级改造（提质改造）</v>
          </cell>
          <cell r="O10717" t="str">
            <v xml:space="preserve">凤冠村	</v>
          </cell>
          <cell r="P10717" t="str">
            <v>等外公路</v>
          </cell>
          <cell r="R10717" t="str">
            <v>3</v>
          </cell>
          <cell r="S10717" t="str">
            <v>3.5</v>
          </cell>
          <cell r="T10717" t="str">
            <v>无</v>
          </cell>
          <cell r="U10717">
            <v>0</v>
          </cell>
          <cell r="V10717">
            <v>1.1599999999999999</v>
          </cell>
          <cell r="W10717">
            <v>1.1599999999999999</v>
          </cell>
        </row>
        <row r="10718">
          <cell r="I10718" t="str">
            <v>G234-X010连接路</v>
          </cell>
          <cell r="J10718" t="str">
            <v>1327F4313210021</v>
          </cell>
          <cell r="K10718" t="str">
            <v>新村与撤并村便捷连通</v>
          </cell>
          <cell r="L10718" t="str">
            <v>二类地区</v>
          </cell>
          <cell r="M10718" t="str">
            <v>省级贫困县</v>
          </cell>
          <cell r="N10718" t="str">
            <v>升级改造（提质改造）</v>
          </cell>
          <cell r="O10718" t="str">
            <v>铁马山村</v>
          </cell>
          <cell r="P10718" t="str">
            <v>四级公路</v>
          </cell>
          <cell r="R10718" t="str">
            <v>3.5</v>
          </cell>
          <cell r="S10718" t="str">
            <v>6</v>
          </cell>
          <cell r="T10718" t="str">
            <v>C789431321</v>
          </cell>
          <cell r="U10718">
            <v>0</v>
          </cell>
          <cell r="V10718">
            <v>0.72699999999999998</v>
          </cell>
          <cell r="W10718">
            <v>0.72699999999999998</v>
          </cell>
        </row>
        <row r="10719">
          <cell r="I10719" t="str">
            <v>G234-山坡顶连接路</v>
          </cell>
          <cell r="J10719" t="str">
            <v>1327F4313210011</v>
          </cell>
          <cell r="K10719" t="str">
            <v>新村与撤并村便捷连通</v>
          </cell>
          <cell r="L10719" t="str">
            <v>二类地区</v>
          </cell>
          <cell r="M10719" t="str">
            <v>省级贫困县</v>
          </cell>
          <cell r="N10719" t="str">
            <v>新建</v>
          </cell>
          <cell r="O10719" t="str">
            <v>华喜村</v>
          </cell>
          <cell r="R10719" t="str">
            <v>0</v>
          </cell>
          <cell r="S10719" t="str">
            <v>3.5</v>
          </cell>
          <cell r="T10719" t="str">
            <v>无</v>
          </cell>
          <cell r="U10719">
            <v>0</v>
          </cell>
          <cell r="V10719">
            <v>0.8</v>
          </cell>
          <cell r="W10719">
            <v>0.8</v>
          </cell>
        </row>
        <row r="10720">
          <cell r="I10720" t="str">
            <v>S234-桥岭组连接路</v>
          </cell>
          <cell r="J10720" t="str">
            <v>1327F4313210183</v>
          </cell>
          <cell r="K10720" t="str">
            <v>新村与撤并村便捷连通</v>
          </cell>
          <cell r="L10720" t="str">
            <v>二类地区</v>
          </cell>
          <cell r="M10720" t="str">
            <v>省级贫困县</v>
          </cell>
          <cell r="N10720" t="str">
            <v>新建</v>
          </cell>
          <cell r="O10720" t="str">
            <v>檀金村</v>
          </cell>
          <cell r="P10720" t="str">
            <v>等外公路</v>
          </cell>
          <cell r="R10720" t="str">
            <v>0</v>
          </cell>
          <cell r="S10720" t="str">
            <v>3.5</v>
          </cell>
          <cell r="T10720" t="str">
            <v>无</v>
          </cell>
          <cell r="U10720">
            <v>0</v>
          </cell>
          <cell r="V10720">
            <v>0.68</v>
          </cell>
          <cell r="W10720">
            <v>0.68</v>
          </cell>
        </row>
        <row r="10721">
          <cell r="I10721" t="str">
            <v>S234-石湾组连接路</v>
          </cell>
          <cell r="J10721" t="str">
            <v>1327F4313210175</v>
          </cell>
          <cell r="K10721" t="str">
            <v>新村与撤并村便捷连通</v>
          </cell>
          <cell r="L10721" t="str">
            <v>二类地区</v>
          </cell>
          <cell r="M10721" t="str">
            <v>省级贫困县</v>
          </cell>
          <cell r="N10721" t="str">
            <v>新建</v>
          </cell>
          <cell r="O10721" t="str">
            <v>檀金村</v>
          </cell>
          <cell r="P10721" t="str">
            <v>等外公路</v>
          </cell>
          <cell r="R10721" t="str">
            <v>0</v>
          </cell>
          <cell r="S10721" t="str">
            <v>3.5</v>
          </cell>
          <cell r="T10721" t="str">
            <v>无</v>
          </cell>
          <cell r="U10721">
            <v>0</v>
          </cell>
          <cell r="V10721">
            <v>0.49</v>
          </cell>
          <cell r="W10721">
            <v>0.49</v>
          </cell>
        </row>
        <row r="10722">
          <cell r="I10722" t="str">
            <v>S333-白安连接路</v>
          </cell>
          <cell r="J10722" t="str">
            <v>1327F4313210003</v>
          </cell>
          <cell r="K10722" t="str">
            <v>新村与撤并村便捷连通</v>
          </cell>
          <cell r="L10722" t="str">
            <v>二类地区</v>
          </cell>
          <cell r="M10722" t="str">
            <v>省级贫困县</v>
          </cell>
          <cell r="N10722" t="str">
            <v>新建</v>
          </cell>
          <cell r="O10722" t="str">
            <v>红星村</v>
          </cell>
          <cell r="R10722" t="str">
            <v>0</v>
          </cell>
          <cell r="S10722" t="str">
            <v>3.5</v>
          </cell>
          <cell r="T10722" t="str">
            <v>无</v>
          </cell>
          <cell r="U10722">
            <v>0</v>
          </cell>
          <cell r="V10722">
            <v>1.9</v>
          </cell>
          <cell r="W10722">
            <v>1.9</v>
          </cell>
        </row>
        <row r="10723">
          <cell r="I10723" t="str">
            <v>X017-腊树连接路</v>
          </cell>
          <cell r="J10723" t="str">
            <v>1327F4313210172</v>
          </cell>
          <cell r="K10723" t="str">
            <v>新村与撤并村便捷连通</v>
          </cell>
          <cell r="L10723" t="str">
            <v>二类地区</v>
          </cell>
          <cell r="M10723" t="str">
            <v>省级贫困县</v>
          </cell>
          <cell r="N10723" t="str">
            <v>新建</v>
          </cell>
          <cell r="O10723" t="str">
            <v>石牛山社区</v>
          </cell>
          <cell r="P10723" t="str">
            <v>等外公路</v>
          </cell>
          <cell r="R10723" t="str">
            <v>0</v>
          </cell>
          <cell r="S10723" t="str">
            <v>3.5</v>
          </cell>
          <cell r="T10723" t="str">
            <v>无</v>
          </cell>
          <cell r="U10723">
            <v>0</v>
          </cell>
          <cell r="V10723">
            <v>0.21</v>
          </cell>
          <cell r="W10723">
            <v>0.21</v>
          </cell>
        </row>
        <row r="10724">
          <cell r="I10724" t="str">
            <v>X017-庆冲连接路</v>
          </cell>
          <cell r="J10724" t="str">
            <v>1327F4313210169</v>
          </cell>
          <cell r="K10724" t="str">
            <v>新村与撤并村便捷连通</v>
          </cell>
          <cell r="L10724" t="str">
            <v>二类地区</v>
          </cell>
          <cell r="M10724" t="str">
            <v>省级贫困县</v>
          </cell>
          <cell r="N10724" t="str">
            <v>新建</v>
          </cell>
          <cell r="O10724" t="str">
            <v>石牛山社区</v>
          </cell>
          <cell r="P10724" t="str">
            <v>等外公路</v>
          </cell>
          <cell r="R10724" t="str">
            <v>0</v>
          </cell>
          <cell r="S10724" t="str">
            <v>3.5</v>
          </cell>
          <cell r="T10724" t="str">
            <v>无</v>
          </cell>
          <cell r="U10724">
            <v>0</v>
          </cell>
          <cell r="V10724">
            <v>0.28000000000000003</v>
          </cell>
          <cell r="W10724">
            <v>0.28000000000000003</v>
          </cell>
        </row>
        <row r="10725">
          <cell r="I10725" t="str">
            <v>安子组-石竹组连接路</v>
          </cell>
          <cell r="J10725" t="str">
            <v>1327F4313210186</v>
          </cell>
          <cell r="K10725" t="str">
            <v>新村与撤并村便捷连通</v>
          </cell>
          <cell r="L10725" t="str">
            <v>二类地区</v>
          </cell>
          <cell r="M10725" t="str">
            <v>省级贫困县</v>
          </cell>
          <cell r="N10725" t="str">
            <v>新建</v>
          </cell>
          <cell r="O10725" t="str">
            <v>泥湾村</v>
          </cell>
          <cell r="P10725" t="str">
            <v>等外公路</v>
          </cell>
          <cell r="R10725" t="str">
            <v>0</v>
          </cell>
          <cell r="S10725" t="str">
            <v>3.5</v>
          </cell>
          <cell r="T10725" t="str">
            <v>无</v>
          </cell>
          <cell r="U10725">
            <v>0</v>
          </cell>
          <cell r="V10725">
            <v>0.62</v>
          </cell>
          <cell r="W10725">
            <v>0.62</v>
          </cell>
        </row>
        <row r="10726">
          <cell r="I10726" t="str">
            <v>八一-康家连接路</v>
          </cell>
          <cell r="J10726" t="str">
            <v>1327F4313210152</v>
          </cell>
          <cell r="K10726" t="str">
            <v>新村与撤并村便捷连通</v>
          </cell>
          <cell r="L10726" t="str">
            <v>二类地区</v>
          </cell>
          <cell r="M10726" t="str">
            <v>省级贫困县</v>
          </cell>
          <cell r="N10726" t="str">
            <v>新建</v>
          </cell>
          <cell r="O10726" t="str">
            <v>石坝村</v>
          </cell>
          <cell r="P10726" t="str">
            <v>等外公路</v>
          </cell>
          <cell r="R10726" t="str">
            <v>0</v>
          </cell>
          <cell r="S10726" t="str">
            <v>3.5</v>
          </cell>
          <cell r="T10726" t="str">
            <v>无</v>
          </cell>
          <cell r="U10726">
            <v>0</v>
          </cell>
          <cell r="V10726">
            <v>0.42</v>
          </cell>
          <cell r="W10726">
            <v>0.42</v>
          </cell>
        </row>
        <row r="10727">
          <cell r="I10727" t="str">
            <v>宝公塘-何家连接路</v>
          </cell>
          <cell r="J10727" t="str">
            <v>1327F4313210103</v>
          </cell>
          <cell r="K10727" t="str">
            <v>新村与撤并村便捷连通</v>
          </cell>
          <cell r="L10727" t="str">
            <v>二类地区</v>
          </cell>
          <cell r="M10727" t="str">
            <v>省级贫困县</v>
          </cell>
          <cell r="N10727" t="str">
            <v>新建</v>
          </cell>
          <cell r="O10727" t="str">
            <v>洋潭新村</v>
          </cell>
          <cell r="P10727" t="str">
            <v>等外公路</v>
          </cell>
          <cell r="R10727" t="str">
            <v>0</v>
          </cell>
          <cell r="S10727" t="str">
            <v>3.5</v>
          </cell>
          <cell r="T10727" t="str">
            <v>无</v>
          </cell>
          <cell r="U10727">
            <v>0</v>
          </cell>
          <cell r="V10727">
            <v>1.53</v>
          </cell>
          <cell r="W10727">
            <v>1.53</v>
          </cell>
        </row>
        <row r="10728">
          <cell r="I10728" t="str">
            <v>本立堂-腊树铺连接路</v>
          </cell>
          <cell r="J10728" t="str">
            <v>1327F4313210160</v>
          </cell>
          <cell r="K10728" t="str">
            <v>新村与撤并村便捷连通</v>
          </cell>
          <cell r="L10728" t="str">
            <v>二类地区</v>
          </cell>
          <cell r="M10728" t="str">
            <v>省级贫困县</v>
          </cell>
          <cell r="N10728" t="str">
            <v>新建</v>
          </cell>
          <cell r="O10728" t="str">
            <v>龙王村</v>
          </cell>
          <cell r="P10728" t="str">
            <v>等外公路</v>
          </cell>
          <cell r="R10728" t="str">
            <v>0</v>
          </cell>
          <cell r="S10728" t="str">
            <v>3.5</v>
          </cell>
          <cell r="T10728" t="str">
            <v>无</v>
          </cell>
          <cell r="U10728">
            <v>0</v>
          </cell>
          <cell r="V10728">
            <v>0.4</v>
          </cell>
          <cell r="W10728">
            <v>0.4</v>
          </cell>
        </row>
        <row r="10729">
          <cell r="I10729" t="str">
            <v>本仁组-邹家组连接路</v>
          </cell>
          <cell r="J10729" t="str">
            <v>1327F4313210079</v>
          </cell>
          <cell r="K10729" t="str">
            <v>新村与撤并村便捷连通</v>
          </cell>
          <cell r="L10729" t="str">
            <v>二类地区</v>
          </cell>
          <cell r="M10729" t="str">
            <v>省级贫困县</v>
          </cell>
          <cell r="N10729" t="str">
            <v>新建</v>
          </cell>
          <cell r="O10729" t="str">
            <v>罗家坝村</v>
          </cell>
          <cell r="P10729" t="str">
            <v>等外公路</v>
          </cell>
          <cell r="R10729" t="str">
            <v>0</v>
          </cell>
          <cell r="S10729" t="str">
            <v>3.5</v>
          </cell>
          <cell r="T10729" t="str">
            <v>无</v>
          </cell>
          <cell r="U10729">
            <v>0</v>
          </cell>
          <cell r="V10729">
            <v>1.78</v>
          </cell>
          <cell r="W10729">
            <v>1.78</v>
          </cell>
        </row>
        <row r="10730">
          <cell r="I10730" t="str">
            <v>布家-布家连接路</v>
          </cell>
          <cell r="J10730" t="str">
            <v>1327F4313210058</v>
          </cell>
          <cell r="K10730" t="str">
            <v>新村与撤并村便捷连通</v>
          </cell>
          <cell r="L10730" t="str">
            <v>二类地区</v>
          </cell>
          <cell r="M10730" t="str">
            <v>省级贫困县</v>
          </cell>
          <cell r="N10730" t="str">
            <v>升级改造（提质改造）</v>
          </cell>
          <cell r="O10730" t="str">
            <v>泥湾村</v>
          </cell>
          <cell r="P10730" t="str">
            <v>四级公路</v>
          </cell>
          <cell r="R10730" t="str">
            <v>3.5</v>
          </cell>
          <cell r="S10730" t="str">
            <v>6</v>
          </cell>
          <cell r="T10730" t="str">
            <v>C967431321</v>
          </cell>
          <cell r="U10730">
            <v>0</v>
          </cell>
          <cell r="V10730">
            <v>1.573</v>
          </cell>
          <cell r="W10730">
            <v>1.573</v>
          </cell>
        </row>
        <row r="10731">
          <cell r="I10731" t="str">
            <v>侧面虎-大托学校连接路</v>
          </cell>
          <cell r="J10731" t="str">
            <v>1327F4313210122</v>
          </cell>
          <cell r="K10731" t="str">
            <v>新村与撤并村便捷连通</v>
          </cell>
          <cell r="L10731" t="str">
            <v>二类地区</v>
          </cell>
          <cell r="M10731" t="str">
            <v>省级贫困县</v>
          </cell>
          <cell r="N10731" t="str">
            <v>新建</v>
          </cell>
          <cell r="O10731" t="str">
            <v>大托村</v>
          </cell>
          <cell r="P10731" t="str">
            <v>等外公路</v>
          </cell>
          <cell r="R10731" t="str">
            <v>0</v>
          </cell>
          <cell r="S10731" t="str">
            <v>3.5</v>
          </cell>
          <cell r="T10731" t="str">
            <v>无</v>
          </cell>
          <cell r="U10731">
            <v>0</v>
          </cell>
          <cell r="V10731">
            <v>0.49</v>
          </cell>
          <cell r="W10731">
            <v>0.49</v>
          </cell>
        </row>
        <row r="10732">
          <cell r="I10732" t="str">
            <v>叉路口-康家连接路</v>
          </cell>
          <cell r="J10732" t="str">
            <v>1327F4313210068</v>
          </cell>
          <cell r="K10732" t="str">
            <v>新村与撤并村便捷连通</v>
          </cell>
          <cell r="L10732" t="str">
            <v>二类地区</v>
          </cell>
          <cell r="M10732" t="str">
            <v>省级贫困县</v>
          </cell>
          <cell r="N10732" t="str">
            <v>新建</v>
          </cell>
          <cell r="O10732" t="str">
            <v>坳头山村</v>
          </cell>
          <cell r="R10732" t="str">
            <v>0</v>
          </cell>
          <cell r="S10732" t="str">
            <v>3.5</v>
          </cell>
          <cell r="T10732" t="str">
            <v>无</v>
          </cell>
          <cell r="U10732">
            <v>0</v>
          </cell>
          <cell r="V10732">
            <v>0.5</v>
          </cell>
          <cell r="W10732">
            <v>0.5</v>
          </cell>
        </row>
        <row r="10733">
          <cell r="I10733" t="str">
            <v>叉路口-县道连接路</v>
          </cell>
          <cell r="J10733" t="str">
            <v>1327F4313210061</v>
          </cell>
          <cell r="K10733" t="str">
            <v>新村与撤并村便捷连通</v>
          </cell>
          <cell r="L10733" t="str">
            <v>二类地区</v>
          </cell>
          <cell r="M10733" t="str">
            <v>省级贫困县</v>
          </cell>
          <cell r="N10733" t="str">
            <v>新建</v>
          </cell>
          <cell r="O10733" t="str">
            <v>井元村</v>
          </cell>
          <cell r="P10733" t="str">
            <v>四级公路</v>
          </cell>
          <cell r="R10733" t="str">
            <v>0</v>
          </cell>
          <cell r="S10733" t="str">
            <v>3.5</v>
          </cell>
          <cell r="T10733" t="str">
            <v>CY64431321</v>
          </cell>
          <cell r="U10733">
            <v>0</v>
          </cell>
          <cell r="V10733">
            <v>0.4</v>
          </cell>
          <cell r="W10733">
            <v>0.4</v>
          </cell>
        </row>
        <row r="10734">
          <cell r="I10734" t="str">
            <v>茶枫公路-西冲安置区连接路</v>
          </cell>
          <cell r="J10734" t="str">
            <v>1327F4313210051</v>
          </cell>
          <cell r="K10734" t="str">
            <v>新村与撤并村便捷连通</v>
          </cell>
          <cell r="L10734" t="str">
            <v>二类地区</v>
          </cell>
          <cell r="M10734" t="str">
            <v>省级贫困县</v>
          </cell>
          <cell r="N10734" t="str">
            <v>新建</v>
          </cell>
          <cell r="O10734" t="str">
            <v>茶冲村</v>
          </cell>
          <cell r="P10734" t="str">
            <v>等外公路</v>
          </cell>
          <cell r="R10734" t="str">
            <v>0</v>
          </cell>
          <cell r="S10734" t="str">
            <v>3.5</v>
          </cell>
          <cell r="T10734" t="str">
            <v>无</v>
          </cell>
          <cell r="U10734">
            <v>0</v>
          </cell>
          <cell r="V10734">
            <v>0.9</v>
          </cell>
          <cell r="W10734">
            <v>0.9</v>
          </cell>
        </row>
        <row r="10735">
          <cell r="I10735" t="str">
            <v>长故-平台连接路</v>
          </cell>
          <cell r="J10735" t="str">
            <v>1327F4313210145</v>
          </cell>
          <cell r="K10735" t="str">
            <v>新村与撤并村便捷连通</v>
          </cell>
          <cell r="L10735" t="str">
            <v>二类地区</v>
          </cell>
          <cell r="M10735" t="str">
            <v>省级贫困县</v>
          </cell>
          <cell r="N10735" t="str">
            <v>新建</v>
          </cell>
          <cell r="O10735" t="str">
            <v>花桥村</v>
          </cell>
          <cell r="P10735" t="str">
            <v>无路</v>
          </cell>
          <cell r="R10735" t="str">
            <v>0</v>
          </cell>
          <cell r="S10735" t="str">
            <v>3.5</v>
          </cell>
          <cell r="T10735" t="str">
            <v>无</v>
          </cell>
          <cell r="U10735">
            <v>0</v>
          </cell>
          <cell r="V10735">
            <v>0.7</v>
          </cell>
          <cell r="W10735">
            <v>0.7</v>
          </cell>
        </row>
        <row r="10736">
          <cell r="I10736" t="str">
            <v>长毛公-新塘水库连接路</v>
          </cell>
          <cell r="J10736" t="str">
            <v>1327F4313210088</v>
          </cell>
          <cell r="K10736" t="str">
            <v>新村与撤并村便捷连通</v>
          </cell>
          <cell r="L10736" t="str">
            <v>二类地区</v>
          </cell>
          <cell r="M10736" t="str">
            <v>省级贫困县</v>
          </cell>
          <cell r="N10736" t="str">
            <v>新建</v>
          </cell>
          <cell r="O10736" t="str">
            <v>石门村</v>
          </cell>
          <cell r="P10736" t="str">
            <v>等外公路</v>
          </cell>
          <cell r="R10736" t="str">
            <v>0</v>
          </cell>
          <cell r="S10736" t="str">
            <v>3.5</v>
          </cell>
          <cell r="T10736" t="str">
            <v>无</v>
          </cell>
          <cell r="U10736">
            <v>0</v>
          </cell>
          <cell r="V10736">
            <v>0.33</v>
          </cell>
          <cell r="W10736">
            <v>0.33</v>
          </cell>
        </row>
        <row r="10737">
          <cell r="I10737" t="str">
            <v>程家组-石板组连接路</v>
          </cell>
          <cell r="J10737" t="str">
            <v>1327F4313210043</v>
          </cell>
          <cell r="K10737" t="str">
            <v>新村与撤并村便捷连通</v>
          </cell>
          <cell r="L10737" t="str">
            <v>二类地区</v>
          </cell>
          <cell r="M10737" t="str">
            <v>省级贫困县</v>
          </cell>
          <cell r="N10737" t="str">
            <v>新建</v>
          </cell>
          <cell r="O10737" t="str">
            <v>仙女殿村</v>
          </cell>
          <cell r="P10737" t="str">
            <v>等外公路</v>
          </cell>
          <cell r="R10737" t="str">
            <v>0</v>
          </cell>
          <cell r="S10737" t="str">
            <v>3.5</v>
          </cell>
          <cell r="T10737" t="str">
            <v>无</v>
          </cell>
          <cell r="U10737">
            <v>0</v>
          </cell>
          <cell r="V10737">
            <v>1.1000000000000001</v>
          </cell>
          <cell r="W10737">
            <v>1.1000000000000001</v>
          </cell>
        </row>
        <row r="10738">
          <cell r="I10738" t="str">
            <v>刺木山-对家湾连接路</v>
          </cell>
          <cell r="J10738" t="str">
            <v>1327F4313210100</v>
          </cell>
          <cell r="K10738" t="str">
            <v>新村与撤并村便捷连通</v>
          </cell>
          <cell r="L10738" t="str">
            <v>二类地区</v>
          </cell>
          <cell r="M10738" t="str">
            <v>省级贫困县</v>
          </cell>
          <cell r="N10738" t="str">
            <v>新建</v>
          </cell>
          <cell r="O10738" t="str">
            <v>金联村</v>
          </cell>
          <cell r="R10738" t="str">
            <v>0</v>
          </cell>
          <cell r="S10738" t="str">
            <v>3.5</v>
          </cell>
          <cell r="T10738" t="str">
            <v>无</v>
          </cell>
          <cell r="U10738">
            <v>0</v>
          </cell>
          <cell r="V10738">
            <v>0.2</v>
          </cell>
          <cell r="W10738">
            <v>0.2</v>
          </cell>
        </row>
        <row r="10739">
          <cell r="I10739" t="str">
            <v>村部-大名组连接路</v>
          </cell>
          <cell r="J10739" t="str">
            <v>1327F4313210042</v>
          </cell>
          <cell r="K10739" t="str">
            <v>新村与撤并村便捷连通</v>
          </cell>
          <cell r="L10739" t="str">
            <v>二类地区</v>
          </cell>
          <cell r="M10739" t="str">
            <v>省级贫困县</v>
          </cell>
          <cell r="N10739" t="str">
            <v>升级改造（提质改造）</v>
          </cell>
          <cell r="O10739" t="str">
            <v>大马冲村</v>
          </cell>
          <cell r="P10739" t="str">
            <v>四级公路</v>
          </cell>
          <cell r="R10739" t="str">
            <v>0</v>
          </cell>
          <cell r="S10739" t="str">
            <v>4.5</v>
          </cell>
          <cell r="T10739" t="str">
            <v>无</v>
          </cell>
          <cell r="U10739">
            <v>0</v>
          </cell>
          <cell r="V10739">
            <v>0.55000000000000004</v>
          </cell>
          <cell r="W10739">
            <v>0.55000000000000004</v>
          </cell>
        </row>
        <row r="10740">
          <cell r="I10740" t="str">
            <v>村部-毛塘组连接路</v>
          </cell>
          <cell r="J10740" t="str">
            <v>1327F4313210129</v>
          </cell>
          <cell r="K10740" t="str">
            <v>新村与撤并村便捷连通</v>
          </cell>
          <cell r="L10740" t="str">
            <v>二类地区</v>
          </cell>
          <cell r="M10740" t="str">
            <v>省级贫困县</v>
          </cell>
          <cell r="N10740" t="str">
            <v>新建</v>
          </cell>
          <cell r="O10740" t="str">
            <v>巡胜村</v>
          </cell>
          <cell r="P10740" t="str">
            <v>等外公路</v>
          </cell>
          <cell r="R10740" t="str">
            <v>0</v>
          </cell>
          <cell r="S10740" t="str">
            <v>3.5</v>
          </cell>
          <cell r="T10740" t="str">
            <v>Y040431321</v>
          </cell>
          <cell r="U10740">
            <v>0</v>
          </cell>
          <cell r="V10740">
            <v>0.21</v>
          </cell>
          <cell r="W10740">
            <v>0.21</v>
          </cell>
        </row>
        <row r="10741">
          <cell r="I10741" t="str">
            <v>村部-排头畲连接路</v>
          </cell>
          <cell r="J10741" t="str">
            <v>1327F4313210168</v>
          </cell>
          <cell r="K10741" t="str">
            <v>新村与撤并村便捷连通</v>
          </cell>
          <cell r="L10741" t="str">
            <v>二类地区</v>
          </cell>
          <cell r="M10741" t="str">
            <v>省级贫困县</v>
          </cell>
          <cell r="N10741" t="str">
            <v>新建</v>
          </cell>
          <cell r="O10741" t="str">
            <v>十字铺村</v>
          </cell>
          <cell r="P10741" t="str">
            <v>等外公路</v>
          </cell>
          <cell r="R10741" t="str">
            <v>0</v>
          </cell>
          <cell r="S10741" t="str">
            <v>3.5</v>
          </cell>
          <cell r="T10741" t="str">
            <v>无</v>
          </cell>
          <cell r="U10741">
            <v>0</v>
          </cell>
          <cell r="V10741">
            <v>0.25</v>
          </cell>
          <cell r="W10741">
            <v>0.25</v>
          </cell>
        </row>
        <row r="10742">
          <cell r="I10742" t="str">
            <v>村部-永兴福连接路</v>
          </cell>
          <cell r="J10742" t="str">
            <v>1327F4313210205</v>
          </cell>
          <cell r="K10742" t="str">
            <v>新村与撤并村便捷连通</v>
          </cell>
          <cell r="L10742" t="str">
            <v>二类地区</v>
          </cell>
          <cell r="M10742" t="str">
            <v>省级贫困县</v>
          </cell>
          <cell r="N10742" t="str">
            <v>新建</v>
          </cell>
          <cell r="O10742" t="str">
            <v>铜梁村</v>
          </cell>
          <cell r="P10742" t="str">
            <v>等外公路</v>
          </cell>
          <cell r="R10742" t="str">
            <v>0</v>
          </cell>
          <cell r="S10742" t="str">
            <v>3.5</v>
          </cell>
          <cell r="T10742" t="str">
            <v>无</v>
          </cell>
          <cell r="U10742">
            <v>0</v>
          </cell>
          <cell r="V10742">
            <v>0.33</v>
          </cell>
          <cell r="W10742">
            <v>0.33</v>
          </cell>
        </row>
        <row r="10743">
          <cell r="I10743" t="str">
            <v>村道-合心组连接路</v>
          </cell>
          <cell r="J10743" t="str">
            <v>1327F4313210134</v>
          </cell>
          <cell r="K10743" t="str">
            <v>新村与撤并村便捷连通</v>
          </cell>
          <cell r="L10743" t="str">
            <v>二类地区</v>
          </cell>
          <cell r="M10743" t="str">
            <v>省级贫困县</v>
          </cell>
          <cell r="N10743" t="str">
            <v>新建</v>
          </cell>
          <cell r="O10743" t="str">
            <v>金桥村</v>
          </cell>
          <cell r="P10743" t="str">
            <v>等外公路</v>
          </cell>
          <cell r="R10743" t="str">
            <v>0</v>
          </cell>
          <cell r="S10743" t="str">
            <v>3.5</v>
          </cell>
          <cell r="T10743" t="str">
            <v>无</v>
          </cell>
          <cell r="U10743">
            <v>0</v>
          </cell>
          <cell r="V10743">
            <v>0.15</v>
          </cell>
          <cell r="W10743">
            <v>0.15</v>
          </cell>
        </row>
        <row r="10744">
          <cell r="I10744" t="str">
            <v>村道-老屋组连接路</v>
          </cell>
          <cell r="J10744" t="str">
            <v>1327F4313210025</v>
          </cell>
          <cell r="K10744" t="str">
            <v>新村与撤并村便捷连通</v>
          </cell>
          <cell r="L10744" t="str">
            <v>二类地区</v>
          </cell>
          <cell r="M10744" t="str">
            <v>省级贫困县</v>
          </cell>
          <cell r="N10744" t="str">
            <v>新建</v>
          </cell>
          <cell r="O10744" t="str">
            <v>台洲村</v>
          </cell>
          <cell r="R10744" t="str">
            <v>0</v>
          </cell>
          <cell r="S10744" t="str">
            <v>3.5</v>
          </cell>
          <cell r="T10744" t="str">
            <v>无</v>
          </cell>
          <cell r="U10744">
            <v>0</v>
          </cell>
          <cell r="V10744">
            <v>0.3</v>
          </cell>
          <cell r="W10744">
            <v>0.3</v>
          </cell>
        </row>
        <row r="10745">
          <cell r="I10745" t="str">
            <v>村道-栗新组连接路</v>
          </cell>
          <cell r="J10745" t="str">
            <v>1327F4313210124</v>
          </cell>
          <cell r="K10745" t="str">
            <v>新村与撤并村便捷连通</v>
          </cell>
          <cell r="L10745" t="str">
            <v>二类地区</v>
          </cell>
          <cell r="M10745" t="str">
            <v>省级贫困县</v>
          </cell>
          <cell r="N10745" t="str">
            <v>新建</v>
          </cell>
          <cell r="O10745" t="str">
            <v>长来村</v>
          </cell>
          <cell r="P10745" t="str">
            <v>等外公路</v>
          </cell>
          <cell r="R10745" t="str">
            <v>0</v>
          </cell>
          <cell r="S10745" t="str">
            <v>3.5</v>
          </cell>
          <cell r="T10745" t="str">
            <v>无</v>
          </cell>
          <cell r="U10745">
            <v>0</v>
          </cell>
          <cell r="V10745">
            <v>0.17</v>
          </cell>
          <cell r="W10745">
            <v>0.17</v>
          </cell>
        </row>
        <row r="10746">
          <cell r="I10746" t="str">
            <v>村道-台上连接路</v>
          </cell>
          <cell r="J10746" t="str">
            <v>1327F4313210177</v>
          </cell>
          <cell r="K10746" t="str">
            <v>新村与撤并村便捷连通</v>
          </cell>
          <cell r="L10746" t="str">
            <v>二类地区</v>
          </cell>
          <cell r="M10746" t="str">
            <v>省级贫困县</v>
          </cell>
          <cell r="N10746" t="str">
            <v>新建</v>
          </cell>
          <cell r="O10746" t="str">
            <v>双连村</v>
          </cell>
          <cell r="P10746" t="str">
            <v>等外公路</v>
          </cell>
          <cell r="R10746" t="str">
            <v>0</v>
          </cell>
          <cell r="S10746" t="str">
            <v>3.5</v>
          </cell>
          <cell r="T10746" t="str">
            <v>无</v>
          </cell>
          <cell r="U10746">
            <v>0</v>
          </cell>
          <cell r="V10746">
            <v>0.18</v>
          </cell>
          <cell r="W10746">
            <v>0.18</v>
          </cell>
        </row>
        <row r="10747">
          <cell r="I10747" t="str">
            <v>村道-新塘连接路</v>
          </cell>
          <cell r="J10747" t="str">
            <v>1327F4313210123</v>
          </cell>
          <cell r="K10747" t="str">
            <v>新村与撤并村便捷连通</v>
          </cell>
          <cell r="L10747" t="str">
            <v>二类地区</v>
          </cell>
          <cell r="M10747" t="str">
            <v>省级贫困县</v>
          </cell>
          <cell r="N10747" t="str">
            <v>新建</v>
          </cell>
          <cell r="O10747" t="str">
            <v>合心村</v>
          </cell>
          <cell r="P10747" t="str">
            <v>等外公路</v>
          </cell>
          <cell r="R10747" t="str">
            <v>0</v>
          </cell>
          <cell r="S10747" t="str">
            <v>3.5</v>
          </cell>
          <cell r="T10747" t="str">
            <v>无</v>
          </cell>
          <cell r="U10747">
            <v>0</v>
          </cell>
          <cell r="V10747">
            <v>0.09</v>
          </cell>
          <cell r="W10747">
            <v>0.09</v>
          </cell>
        </row>
        <row r="10748">
          <cell r="I10748" t="str">
            <v>村道-幸福组连接路</v>
          </cell>
          <cell r="J10748" t="str">
            <v>1327F4313210029</v>
          </cell>
          <cell r="K10748" t="str">
            <v>新村与撤并村便捷连通</v>
          </cell>
          <cell r="L10748" t="str">
            <v>二类地区</v>
          </cell>
          <cell r="M10748" t="str">
            <v>省级贫困县</v>
          </cell>
          <cell r="N10748" t="str">
            <v>新建</v>
          </cell>
          <cell r="O10748" t="str">
            <v>台洲村</v>
          </cell>
          <cell r="R10748" t="str">
            <v>0</v>
          </cell>
          <cell r="S10748" t="str">
            <v>3.5</v>
          </cell>
          <cell r="T10748" t="str">
            <v>无</v>
          </cell>
          <cell r="U10748">
            <v>0</v>
          </cell>
          <cell r="V10748">
            <v>0.5</v>
          </cell>
          <cell r="W10748">
            <v>0.5</v>
          </cell>
        </row>
        <row r="10749">
          <cell r="I10749" t="str">
            <v>存厚堂-龙狮堂连接路</v>
          </cell>
          <cell r="J10749" t="str">
            <v>1327F4313210013</v>
          </cell>
          <cell r="K10749" t="str">
            <v>新村与撤并村便捷连通</v>
          </cell>
          <cell r="L10749" t="str">
            <v>二类地区</v>
          </cell>
          <cell r="M10749" t="str">
            <v>省级贫困县</v>
          </cell>
          <cell r="N10749" t="str">
            <v>新建</v>
          </cell>
          <cell r="O10749" t="str">
            <v>扶搓村</v>
          </cell>
          <cell r="R10749" t="str">
            <v>0</v>
          </cell>
          <cell r="S10749" t="str">
            <v>3.5</v>
          </cell>
          <cell r="T10749" t="str">
            <v>无</v>
          </cell>
          <cell r="U10749">
            <v>0</v>
          </cell>
          <cell r="V10749">
            <v>0.9</v>
          </cell>
          <cell r="W10749">
            <v>0.9</v>
          </cell>
        </row>
        <row r="10750">
          <cell r="I10750" t="str">
            <v>大坝-云岭屋连接路</v>
          </cell>
          <cell r="J10750" t="str">
            <v>1327F4313210005</v>
          </cell>
          <cell r="K10750" t="str">
            <v>新村与撤并村便捷连通</v>
          </cell>
          <cell r="L10750" t="str">
            <v>二类地区</v>
          </cell>
          <cell r="M10750" t="str">
            <v>省级贫困县</v>
          </cell>
          <cell r="N10750" t="str">
            <v>新建</v>
          </cell>
          <cell r="O10750" t="str">
            <v>大坝村</v>
          </cell>
          <cell r="R10750" t="str">
            <v>0</v>
          </cell>
          <cell r="S10750" t="str">
            <v>3.5</v>
          </cell>
          <cell r="T10750" t="str">
            <v>无</v>
          </cell>
          <cell r="U10750">
            <v>0</v>
          </cell>
          <cell r="V10750">
            <v>0.4</v>
          </cell>
          <cell r="W10750">
            <v>0.4</v>
          </cell>
        </row>
        <row r="10751">
          <cell r="I10751" t="str">
            <v>大坝市场-芳盛堂连接路</v>
          </cell>
          <cell r="J10751" t="str">
            <v>1327F4313210004</v>
          </cell>
          <cell r="K10751" t="str">
            <v>新村与撤并村便捷连通</v>
          </cell>
          <cell r="L10751" t="str">
            <v>二类地区</v>
          </cell>
          <cell r="M10751" t="str">
            <v>省级贫困县</v>
          </cell>
          <cell r="N10751" t="str">
            <v>新建</v>
          </cell>
          <cell r="O10751" t="str">
            <v>大坝村</v>
          </cell>
          <cell r="P10751" t="str">
            <v>四级公路</v>
          </cell>
          <cell r="R10751" t="str">
            <v>0</v>
          </cell>
          <cell r="S10751" t="str">
            <v>3.5</v>
          </cell>
          <cell r="T10751" t="str">
            <v>CA73431321</v>
          </cell>
          <cell r="U10751">
            <v>0</v>
          </cell>
          <cell r="V10751">
            <v>1.764</v>
          </cell>
          <cell r="W10751">
            <v>1.764</v>
          </cell>
        </row>
        <row r="10752">
          <cell r="I10752" t="str">
            <v>大丰塅-林家组连接路</v>
          </cell>
          <cell r="J10752" t="str">
            <v>1327F4313210105</v>
          </cell>
          <cell r="K10752" t="str">
            <v>新村与撤并村便捷连通</v>
          </cell>
          <cell r="L10752" t="str">
            <v>二类地区</v>
          </cell>
          <cell r="M10752" t="str">
            <v>省级贫困县</v>
          </cell>
          <cell r="N10752" t="str">
            <v>新建</v>
          </cell>
          <cell r="O10752" t="str">
            <v>大丰塅村</v>
          </cell>
          <cell r="P10752" t="str">
            <v>等外公路</v>
          </cell>
          <cell r="R10752" t="str">
            <v>0</v>
          </cell>
          <cell r="S10752" t="str">
            <v>3.5</v>
          </cell>
          <cell r="T10752" t="str">
            <v>无</v>
          </cell>
          <cell r="U10752">
            <v>0</v>
          </cell>
          <cell r="V10752">
            <v>0.42</v>
          </cell>
          <cell r="W10752">
            <v>0.42</v>
          </cell>
        </row>
        <row r="10753">
          <cell r="I10753" t="str">
            <v>大水-竹元组连接路</v>
          </cell>
          <cell r="J10753" t="str">
            <v>1327F4313210176</v>
          </cell>
          <cell r="K10753" t="str">
            <v>新村与撤并村便捷连通</v>
          </cell>
          <cell r="L10753" t="str">
            <v>二类地区</v>
          </cell>
          <cell r="M10753" t="str">
            <v>省级贫困县</v>
          </cell>
          <cell r="N10753" t="str">
            <v>新建</v>
          </cell>
          <cell r="O10753" t="str">
            <v>同来村</v>
          </cell>
          <cell r="P10753" t="str">
            <v>等外公路</v>
          </cell>
          <cell r="R10753" t="str">
            <v>0</v>
          </cell>
          <cell r="S10753" t="str">
            <v>3.5</v>
          </cell>
          <cell r="T10753" t="str">
            <v>无</v>
          </cell>
          <cell r="U10753">
            <v>0</v>
          </cell>
          <cell r="V10753">
            <v>0.86</v>
          </cell>
          <cell r="W10753">
            <v>0.86</v>
          </cell>
        </row>
        <row r="10754">
          <cell r="I10754" t="str">
            <v>大塘冲-新盛堂连接路</v>
          </cell>
          <cell r="J10754" t="str">
            <v>1327F4313210012</v>
          </cell>
          <cell r="K10754" t="str">
            <v>新村与撤并村便捷连通</v>
          </cell>
          <cell r="L10754" t="str">
            <v>二类地区</v>
          </cell>
          <cell r="M10754" t="str">
            <v>省级贫困县</v>
          </cell>
          <cell r="N10754" t="str">
            <v>新建</v>
          </cell>
          <cell r="O10754" t="str">
            <v>华喜村</v>
          </cell>
          <cell r="R10754" t="str">
            <v>0</v>
          </cell>
          <cell r="S10754" t="str">
            <v>3.5</v>
          </cell>
          <cell r="T10754" t="str">
            <v>无</v>
          </cell>
          <cell r="U10754">
            <v>0</v>
          </cell>
          <cell r="V10754">
            <v>0.4</v>
          </cell>
          <cell r="W10754">
            <v>0.4</v>
          </cell>
        </row>
        <row r="10755">
          <cell r="I10755" t="str">
            <v>大塘公路-汪家组</v>
          </cell>
          <cell r="J10755" t="str">
            <v>1327F4313210159</v>
          </cell>
          <cell r="K10755" t="str">
            <v>新村与撤并村便捷连通</v>
          </cell>
          <cell r="L10755" t="str">
            <v>二类地区</v>
          </cell>
          <cell r="M10755" t="str">
            <v>省级贫困县</v>
          </cell>
          <cell r="N10755" t="str">
            <v>新建</v>
          </cell>
          <cell r="O10755" t="str">
            <v>双金村</v>
          </cell>
          <cell r="P10755" t="str">
            <v>等外公路</v>
          </cell>
          <cell r="R10755" t="str">
            <v>0</v>
          </cell>
          <cell r="S10755" t="str">
            <v>3.5</v>
          </cell>
          <cell r="T10755" t="str">
            <v>无</v>
          </cell>
          <cell r="U10755">
            <v>0</v>
          </cell>
          <cell r="V10755">
            <v>0.72</v>
          </cell>
          <cell r="W10755">
            <v>0.72</v>
          </cell>
        </row>
        <row r="10756">
          <cell r="I10756" t="str">
            <v>大托里-流水湾连接路</v>
          </cell>
          <cell r="J10756" t="str">
            <v>1327F4313210086</v>
          </cell>
          <cell r="K10756" t="str">
            <v>新村与撤并村便捷连通</v>
          </cell>
          <cell r="L10756" t="str">
            <v>二类地区</v>
          </cell>
          <cell r="M10756" t="str">
            <v>省级贫困县</v>
          </cell>
          <cell r="N10756" t="str">
            <v>新建</v>
          </cell>
          <cell r="O10756" t="str">
            <v>尖石村</v>
          </cell>
          <cell r="P10756" t="str">
            <v>等外公路</v>
          </cell>
          <cell r="R10756" t="str">
            <v>0</v>
          </cell>
          <cell r="S10756" t="str">
            <v>3.5</v>
          </cell>
          <cell r="T10756" t="str">
            <v>无</v>
          </cell>
          <cell r="U10756">
            <v>0</v>
          </cell>
          <cell r="V10756">
            <v>0.28000000000000003</v>
          </cell>
          <cell r="W10756">
            <v>0.28000000000000003</v>
          </cell>
        </row>
        <row r="10757">
          <cell r="I10757" t="str">
            <v>邓露生屋-Y278连接路</v>
          </cell>
          <cell r="J10757" t="str">
            <v>1327F4313210190</v>
          </cell>
          <cell r="K10757" t="str">
            <v>新村与撤并村便捷连通</v>
          </cell>
          <cell r="L10757" t="str">
            <v>二类地区</v>
          </cell>
          <cell r="M10757" t="str">
            <v>省级贫困县</v>
          </cell>
          <cell r="N10757" t="str">
            <v>新建</v>
          </cell>
          <cell r="O10757" t="str">
            <v>三东村</v>
          </cell>
          <cell r="P10757" t="str">
            <v>四级公路</v>
          </cell>
          <cell r="R10757" t="str">
            <v>0</v>
          </cell>
          <cell r="S10757" t="str">
            <v>3.5</v>
          </cell>
          <cell r="T10757" t="str">
            <v>C463431321</v>
          </cell>
          <cell r="U10757">
            <v>0</v>
          </cell>
          <cell r="V10757">
            <v>0.84199999999999997</v>
          </cell>
          <cell r="W10757">
            <v>0.84199999999999997</v>
          </cell>
        </row>
        <row r="10758">
          <cell r="I10758" t="str">
            <v>丁家组—注中组连接路</v>
          </cell>
          <cell r="J10758" t="str">
            <v>1327F4313210113</v>
          </cell>
          <cell r="K10758" t="str">
            <v>新村与撤并村便捷连通</v>
          </cell>
          <cell r="L10758" t="str">
            <v>二类地区</v>
          </cell>
          <cell r="M10758" t="str">
            <v>省级贫困县</v>
          </cell>
          <cell r="N10758" t="str">
            <v>新建</v>
          </cell>
          <cell r="O10758" t="str">
            <v>龙泉村</v>
          </cell>
          <cell r="P10758" t="str">
            <v>四级公路</v>
          </cell>
          <cell r="R10758" t="str">
            <v>0</v>
          </cell>
          <cell r="S10758" t="str">
            <v>3.5</v>
          </cell>
          <cell r="T10758" t="str">
            <v>Y490431321</v>
          </cell>
          <cell r="U10758">
            <v>0</v>
          </cell>
          <cell r="V10758">
            <v>2.5</v>
          </cell>
          <cell r="W10758">
            <v>2.5</v>
          </cell>
        </row>
        <row r="10759">
          <cell r="I10759" t="str">
            <v>东风－北冲连接路</v>
          </cell>
          <cell r="J10759" t="str">
            <v>1327F4313210040</v>
          </cell>
          <cell r="K10759" t="str">
            <v>新村与撤并村便捷连通</v>
          </cell>
          <cell r="L10759" t="str">
            <v>二类地区</v>
          </cell>
          <cell r="M10759" t="str">
            <v>省级贫困县</v>
          </cell>
          <cell r="N10759" t="str">
            <v>新建</v>
          </cell>
          <cell r="O10759" t="str">
            <v>东风村</v>
          </cell>
          <cell r="P10759" t="str">
            <v>等外公路</v>
          </cell>
          <cell r="R10759" t="str">
            <v>0</v>
          </cell>
          <cell r="S10759" t="str">
            <v>3.5</v>
          </cell>
          <cell r="T10759" t="str">
            <v>无</v>
          </cell>
          <cell r="U10759">
            <v>0</v>
          </cell>
          <cell r="V10759">
            <v>1.3</v>
          </cell>
          <cell r="W10759">
            <v>1.3</v>
          </cell>
        </row>
        <row r="10760">
          <cell r="I10760" t="str">
            <v>斗大组-村部连接路</v>
          </cell>
          <cell r="J10760" t="str">
            <v>1327F4313210073</v>
          </cell>
          <cell r="K10760" t="str">
            <v>新村与撤并村便捷连通</v>
          </cell>
          <cell r="L10760" t="str">
            <v>二类地区</v>
          </cell>
          <cell r="M10760" t="str">
            <v>省级贫困县</v>
          </cell>
          <cell r="N10760" t="str">
            <v>新建</v>
          </cell>
          <cell r="O10760" t="str">
            <v>栖凤村</v>
          </cell>
          <cell r="P10760" t="str">
            <v>等外公路</v>
          </cell>
          <cell r="R10760" t="str">
            <v>0</v>
          </cell>
          <cell r="S10760" t="str">
            <v>3.5</v>
          </cell>
          <cell r="T10760" t="str">
            <v>无</v>
          </cell>
          <cell r="U10760">
            <v>0</v>
          </cell>
          <cell r="V10760">
            <v>0.85</v>
          </cell>
          <cell r="W10760">
            <v>0.85</v>
          </cell>
        </row>
        <row r="10761">
          <cell r="I10761" t="str">
            <v>翻仑-大树连接路</v>
          </cell>
          <cell r="J10761" t="str">
            <v>1327F4313210137</v>
          </cell>
          <cell r="K10761" t="str">
            <v>新村与撤并村便捷连通</v>
          </cell>
          <cell r="L10761" t="str">
            <v>二类地区</v>
          </cell>
          <cell r="M10761" t="str">
            <v>省级贫困县</v>
          </cell>
          <cell r="N10761" t="str">
            <v>新建</v>
          </cell>
          <cell r="O10761" t="str">
            <v>熬头村</v>
          </cell>
          <cell r="P10761" t="str">
            <v>等外公路</v>
          </cell>
          <cell r="R10761" t="str">
            <v>0</v>
          </cell>
          <cell r="S10761" t="str">
            <v>3.5</v>
          </cell>
          <cell r="T10761" t="str">
            <v>无</v>
          </cell>
          <cell r="U10761">
            <v>0</v>
          </cell>
          <cell r="V10761">
            <v>0.44</v>
          </cell>
          <cell r="W10761">
            <v>0.44</v>
          </cell>
        </row>
        <row r="10762">
          <cell r="I10762" t="str">
            <v>方田坳-碧井冲连接路</v>
          </cell>
          <cell r="J10762" t="str">
            <v>1327F4313210108</v>
          </cell>
          <cell r="K10762" t="str">
            <v>新村与撤并村便捷连通</v>
          </cell>
          <cell r="L10762" t="str">
            <v>二类地区</v>
          </cell>
          <cell r="M10762" t="str">
            <v>省级贫困县</v>
          </cell>
          <cell r="N10762" t="str">
            <v>新建</v>
          </cell>
          <cell r="O10762" t="str">
            <v>石江村</v>
          </cell>
          <cell r="P10762" t="str">
            <v>等外公路</v>
          </cell>
          <cell r="R10762" t="str">
            <v>0</v>
          </cell>
          <cell r="S10762" t="str">
            <v>3.5</v>
          </cell>
          <cell r="T10762" t="str">
            <v>无</v>
          </cell>
          <cell r="U10762">
            <v>0</v>
          </cell>
          <cell r="V10762">
            <v>1.1000000000000001</v>
          </cell>
          <cell r="W10762">
            <v>1.1000000000000001</v>
          </cell>
        </row>
        <row r="10763">
          <cell r="I10763" t="str">
            <v>坟山-水口连接路</v>
          </cell>
          <cell r="J10763" t="str">
            <v>1327F4313210182</v>
          </cell>
          <cell r="K10763" t="str">
            <v>新村与撤并村便捷连通</v>
          </cell>
          <cell r="L10763" t="str">
            <v>二类地区</v>
          </cell>
          <cell r="M10763" t="str">
            <v>省级贫困县</v>
          </cell>
          <cell r="N10763" t="str">
            <v>新建</v>
          </cell>
          <cell r="O10763" t="str">
            <v>塘星村</v>
          </cell>
          <cell r="P10763" t="str">
            <v>等外公路</v>
          </cell>
          <cell r="R10763" t="str">
            <v>0</v>
          </cell>
          <cell r="S10763" t="str">
            <v>3.5</v>
          </cell>
          <cell r="T10763" t="str">
            <v>无</v>
          </cell>
          <cell r="U10763">
            <v>0</v>
          </cell>
          <cell r="V10763">
            <v>0.41</v>
          </cell>
          <cell r="W10763">
            <v>0.41</v>
          </cell>
        </row>
        <row r="10764">
          <cell r="I10764" t="str">
            <v>风格组-刘家冲连接路</v>
          </cell>
          <cell r="J10764" t="str">
            <v>1327F4313210091</v>
          </cell>
          <cell r="K10764" t="str">
            <v>新村与撤并村便捷连通</v>
          </cell>
          <cell r="L10764" t="str">
            <v>二类地区</v>
          </cell>
          <cell r="M10764" t="str">
            <v>省级贫困县</v>
          </cell>
          <cell r="N10764" t="str">
            <v>新建</v>
          </cell>
          <cell r="O10764" t="str">
            <v>红联村</v>
          </cell>
          <cell r="P10764" t="str">
            <v>四级公路</v>
          </cell>
          <cell r="R10764" t="str">
            <v>0</v>
          </cell>
          <cell r="S10764" t="str">
            <v>3.5</v>
          </cell>
          <cell r="T10764" t="str">
            <v>无</v>
          </cell>
          <cell r="U10764">
            <v>0</v>
          </cell>
          <cell r="V10764">
            <v>0.6</v>
          </cell>
          <cell r="W10764">
            <v>0.6</v>
          </cell>
        </row>
        <row r="10765">
          <cell r="I10765" t="str">
            <v>富托-大塘连接路</v>
          </cell>
          <cell r="J10765" t="str">
            <v>1327F4313210022</v>
          </cell>
          <cell r="K10765" t="str">
            <v>新村与撤并村便捷连通</v>
          </cell>
          <cell r="L10765" t="str">
            <v>二类地区</v>
          </cell>
          <cell r="M10765" t="str">
            <v>省级贫困县</v>
          </cell>
          <cell r="N10765" t="str">
            <v>新建</v>
          </cell>
          <cell r="O10765" t="str">
            <v>富托村</v>
          </cell>
          <cell r="P10765" t="str">
            <v>四级公路</v>
          </cell>
          <cell r="R10765" t="str">
            <v>0</v>
          </cell>
          <cell r="S10765" t="str">
            <v>3.5</v>
          </cell>
          <cell r="T10765" t="str">
            <v>无</v>
          </cell>
          <cell r="U10765">
            <v>0</v>
          </cell>
          <cell r="V10765">
            <v>0.47</v>
          </cell>
          <cell r="W10765">
            <v>0.47</v>
          </cell>
        </row>
        <row r="10766">
          <cell r="I10766" t="str">
            <v>高娄-高娄冲连接路</v>
          </cell>
          <cell r="J10766" t="str">
            <v>1327F4313210221</v>
          </cell>
          <cell r="K10766" t="str">
            <v>新村与撤并村便捷连通</v>
          </cell>
          <cell r="L10766" t="str">
            <v>二类地区</v>
          </cell>
          <cell r="M10766" t="str">
            <v>省级贫困县</v>
          </cell>
          <cell r="N10766" t="str">
            <v>新建</v>
          </cell>
          <cell r="O10766" t="str">
            <v>神山村</v>
          </cell>
          <cell r="P10766" t="str">
            <v>等外公路</v>
          </cell>
          <cell r="R10766" t="str">
            <v>0</v>
          </cell>
          <cell r="S10766" t="str">
            <v>3.5</v>
          </cell>
          <cell r="T10766" t="str">
            <v>无</v>
          </cell>
          <cell r="U10766">
            <v>0</v>
          </cell>
          <cell r="V10766">
            <v>0.11</v>
          </cell>
          <cell r="W10766">
            <v>0.11</v>
          </cell>
        </row>
        <row r="10767">
          <cell r="I10767" t="str">
            <v>高山寺-荷叶连接路</v>
          </cell>
          <cell r="J10767" t="str">
            <v>1327F4313210167</v>
          </cell>
          <cell r="K10767" t="str">
            <v>新村与撤并村便捷连通</v>
          </cell>
          <cell r="L10767" t="str">
            <v>二类地区</v>
          </cell>
          <cell r="M10767" t="str">
            <v>省级贫困县</v>
          </cell>
          <cell r="N10767" t="str">
            <v>新建</v>
          </cell>
          <cell r="O10767" t="str">
            <v>天津村</v>
          </cell>
          <cell r="P10767" t="str">
            <v>等外公路</v>
          </cell>
          <cell r="R10767" t="str">
            <v>0</v>
          </cell>
          <cell r="S10767" t="str">
            <v>4.5</v>
          </cell>
          <cell r="T10767" t="str">
            <v>无</v>
          </cell>
          <cell r="U10767">
            <v>0</v>
          </cell>
          <cell r="V10767">
            <v>0.91</v>
          </cell>
          <cell r="W10767">
            <v>0.91</v>
          </cell>
        </row>
        <row r="10768">
          <cell r="I10768" t="str">
            <v>更生组-松树组连接路</v>
          </cell>
          <cell r="J10768" t="str">
            <v>1327F4313210170</v>
          </cell>
          <cell r="K10768" t="str">
            <v>新村与撤并村便捷连通</v>
          </cell>
          <cell r="L10768" t="str">
            <v>二类地区</v>
          </cell>
          <cell r="M10768" t="str">
            <v>省级贫困县</v>
          </cell>
          <cell r="N10768" t="str">
            <v>新建</v>
          </cell>
          <cell r="O10768" t="str">
            <v>城坪桥村</v>
          </cell>
          <cell r="P10768" t="str">
            <v>等外公路</v>
          </cell>
          <cell r="R10768" t="str">
            <v>0</v>
          </cell>
          <cell r="S10768" t="str">
            <v>3.5</v>
          </cell>
          <cell r="T10768" t="str">
            <v>无</v>
          </cell>
          <cell r="U10768">
            <v>0</v>
          </cell>
          <cell r="V10768">
            <v>0.52</v>
          </cell>
          <cell r="W10768">
            <v>0.52</v>
          </cell>
        </row>
        <row r="10769">
          <cell r="I10769" t="str">
            <v>公屋地坪-石竹托连接路</v>
          </cell>
          <cell r="J10769" t="str">
            <v>1327F4313210104</v>
          </cell>
          <cell r="K10769" t="str">
            <v>新村与撤并村便捷连通</v>
          </cell>
          <cell r="L10769" t="str">
            <v>二类地区</v>
          </cell>
          <cell r="M10769" t="str">
            <v>省级贫困县</v>
          </cell>
          <cell r="N10769" t="str">
            <v>新建</v>
          </cell>
          <cell r="O10769" t="str">
            <v>柿心村</v>
          </cell>
          <cell r="R10769" t="str">
            <v>0</v>
          </cell>
          <cell r="S10769" t="str">
            <v>3.5</v>
          </cell>
          <cell r="T10769" t="str">
            <v>无</v>
          </cell>
          <cell r="U10769">
            <v>0</v>
          </cell>
          <cell r="V10769">
            <v>0.6</v>
          </cell>
          <cell r="W10769">
            <v>0.6</v>
          </cell>
        </row>
        <row r="10770">
          <cell r="I10770" t="str">
            <v>古木组-刘家冲连接路</v>
          </cell>
          <cell r="J10770" t="str">
            <v>1327F4313210096</v>
          </cell>
          <cell r="K10770" t="str">
            <v>新村与撤并村便捷连通</v>
          </cell>
          <cell r="L10770" t="str">
            <v>二类地区</v>
          </cell>
          <cell r="M10770" t="str">
            <v>省级贫困县</v>
          </cell>
          <cell r="N10770" t="str">
            <v>新建</v>
          </cell>
          <cell r="O10770" t="str">
            <v>金湖村</v>
          </cell>
          <cell r="R10770" t="str">
            <v>0</v>
          </cell>
          <cell r="S10770" t="str">
            <v>3.5</v>
          </cell>
          <cell r="T10770" t="str">
            <v>无</v>
          </cell>
          <cell r="U10770">
            <v>0</v>
          </cell>
          <cell r="V10770">
            <v>0.8</v>
          </cell>
          <cell r="W10770">
            <v>0.8</v>
          </cell>
        </row>
        <row r="10771">
          <cell r="I10771" t="str">
            <v>关家-新园连接路</v>
          </cell>
          <cell r="J10771" t="str">
            <v>1327F4313210047</v>
          </cell>
          <cell r="K10771" t="str">
            <v>新村与撤并村便捷连通</v>
          </cell>
          <cell r="L10771" t="str">
            <v>二类地区</v>
          </cell>
          <cell r="M10771" t="str">
            <v>省级贫困县</v>
          </cell>
          <cell r="N10771" t="str">
            <v>新建</v>
          </cell>
          <cell r="O10771" t="str">
            <v>常汉村</v>
          </cell>
          <cell r="P10771" t="str">
            <v>四级公路</v>
          </cell>
          <cell r="R10771" t="str">
            <v>0</v>
          </cell>
          <cell r="S10771" t="str">
            <v>3.5</v>
          </cell>
          <cell r="T10771" t="str">
            <v>C603431321</v>
          </cell>
          <cell r="U10771">
            <v>0</v>
          </cell>
          <cell r="V10771">
            <v>0.54</v>
          </cell>
          <cell r="W10771">
            <v>0.54</v>
          </cell>
        </row>
        <row r="10772">
          <cell r="I10772" t="str">
            <v>观音殿-阳家屋连接路</v>
          </cell>
          <cell r="J10772" t="str">
            <v>1327F4313210023</v>
          </cell>
          <cell r="K10772" t="str">
            <v>新村与撤并村便捷连通</v>
          </cell>
          <cell r="L10772" t="str">
            <v>二类地区</v>
          </cell>
          <cell r="M10772" t="str">
            <v>省级贫困县</v>
          </cell>
          <cell r="N10772" t="str">
            <v>新建</v>
          </cell>
          <cell r="O10772" t="str">
            <v>黄田凼村</v>
          </cell>
          <cell r="R10772" t="str">
            <v>0</v>
          </cell>
          <cell r="S10772" t="str">
            <v>3.5</v>
          </cell>
          <cell r="T10772" t="str">
            <v>无</v>
          </cell>
          <cell r="U10772">
            <v>0</v>
          </cell>
          <cell r="V10772">
            <v>1.2</v>
          </cell>
          <cell r="W10772">
            <v>1.2</v>
          </cell>
        </row>
        <row r="10773">
          <cell r="I10773" t="str">
            <v>光冲组-村部连接路</v>
          </cell>
          <cell r="J10773" t="str">
            <v>1327F4313210120</v>
          </cell>
          <cell r="K10773" t="str">
            <v>新村与撤并村便捷连通</v>
          </cell>
          <cell r="L10773" t="str">
            <v>二类地区</v>
          </cell>
          <cell r="M10773" t="str">
            <v>省级贫困县</v>
          </cell>
          <cell r="N10773" t="str">
            <v>新建</v>
          </cell>
          <cell r="O10773" t="str">
            <v>杉林山村</v>
          </cell>
          <cell r="P10773" t="str">
            <v>等外公路</v>
          </cell>
          <cell r="R10773" t="str">
            <v>0</v>
          </cell>
          <cell r="S10773" t="str">
            <v>3.5</v>
          </cell>
          <cell r="T10773" t="str">
            <v>无</v>
          </cell>
          <cell r="U10773">
            <v>0</v>
          </cell>
          <cell r="V10773">
            <v>0.48</v>
          </cell>
          <cell r="W10773">
            <v>0.48</v>
          </cell>
        </row>
        <row r="10774">
          <cell r="I10774" t="str">
            <v>光景-柏青连接路</v>
          </cell>
          <cell r="J10774" t="str">
            <v>1327F4313210151</v>
          </cell>
          <cell r="K10774" t="str">
            <v>新村与撤并村便捷连通</v>
          </cell>
          <cell r="L10774" t="str">
            <v>二类地区</v>
          </cell>
          <cell r="M10774" t="str">
            <v>省级贫困县</v>
          </cell>
          <cell r="N10774" t="str">
            <v>新建</v>
          </cell>
          <cell r="O10774" t="str">
            <v>水府庙村</v>
          </cell>
          <cell r="P10774" t="str">
            <v>等外公路</v>
          </cell>
          <cell r="R10774" t="str">
            <v>0</v>
          </cell>
          <cell r="S10774" t="str">
            <v>3.5</v>
          </cell>
          <cell r="T10774" t="str">
            <v>无</v>
          </cell>
          <cell r="U10774">
            <v>0</v>
          </cell>
          <cell r="V10774">
            <v>0.18</v>
          </cell>
          <cell r="W10774">
            <v>0.18</v>
          </cell>
        </row>
        <row r="10775">
          <cell r="I10775" t="str">
            <v>郭家屋里-从德自水桥连接路</v>
          </cell>
          <cell r="J10775" t="str">
            <v>1327F4313210125</v>
          </cell>
          <cell r="K10775" t="str">
            <v>新村与撤并村便捷连通</v>
          </cell>
          <cell r="L10775" t="str">
            <v>二类地区</v>
          </cell>
          <cell r="M10775" t="str">
            <v>省级贫困县</v>
          </cell>
          <cell r="N10775" t="str">
            <v>新建</v>
          </cell>
          <cell r="O10775" t="str">
            <v>新德村</v>
          </cell>
          <cell r="P10775" t="str">
            <v>等外公路</v>
          </cell>
          <cell r="R10775" t="str">
            <v>0</v>
          </cell>
          <cell r="S10775" t="str">
            <v>3.5</v>
          </cell>
          <cell r="T10775" t="str">
            <v>无</v>
          </cell>
          <cell r="U10775">
            <v>0</v>
          </cell>
          <cell r="V10775">
            <v>0.79</v>
          </cell>
          <cell r="W10775">
            <v>0.79</v>
          </cell>
        </row>
        <row r="10776">
          <cell r="I10776" t="str">
            <v>国道-永泉堂组连接路</v>
          </cell>
          <cell r="J10776" t="str">
            <v>1327F4313210209</v>
          </cell>
          <cell r="K10776" t="str">
            <v>新村与撤并村便捷连通</v>
          </cell>
          <cell r="L10776" t="str">
            <v>二类地区</v>
          </cell>
          <cell r="M10776" t="str">
            <v>省级贫困县</v>
          </cell>
          <cell r="N10776" t="str">
            <v>新建</v>
          </cell>
          <cell r="O10776" t="str">
            <v>界峰村</v>
          </cell>
          <cell r="P10776" t="str">
            <v>等外公路</v>
          </cell>
          <cell r="R10776" t="str">
            <v>0</v>
          </cell>
          <cell r="S10776" t="str">
            <v>5</v>
          </cell>
          <cell r="T10776" t="str">
            <v>无</v>
          </cell>
          <cell r="U10776">
            <v>0</v>
          </cell>
          <cell r="V10776">
            <v>1.6</v>
          </cell>
          <cell r="W10776">
            <v>1.6</v>
          </cell>
        </row>
        <row r="10777">
          <cell r="I10777" t="str">
            <v>荷叶塘-猪场连接路</v>
          </cell>
          <cell r="J10777" t="str">
            <v>1327F4313210149</v>
          </cell>
          <cell r="K10777" t="str">
            <v>新村与撤并村便捷连通</v>
          </cell>
          <cell r="L10777" t="str">
            <v>二类地区</v>
          </cell>
          <cell r="M10777" t="str">
            <v>省级贫困县</v>
          </cell>
          <cell r="N10777" t="str">
            <v>新建</v>
          </cell>
          <cell r="O10777" t="str">
            <v>高光塅村</v>
          </cell>
          <cell r="P10777" t="str">
            <v>等外公路</v>
          </cell>
          <cell r="R10777" t="str">
            <v>0</v>
          </cell>
          <cell r="S10777" t="str">
            <v>3.5</v>
          </cell>
          <cell r="T10777" t="str">
            <v>无</v>
          </cell>
          <cell r="U10777">
            <v>0</v>
          </cell>
          <cell r="V10777">
            <v>0.72</v>
          </cell>
          <cell r="W10777">
            <v>0.72</v>
          </cell>
        </row>
        <row r="10778">
          <cell r="I10778" t="str">
            <v>合心-中心连接路</v>
          </cell>
          <cell r="J10778" t="str">
            <v>1327F4313210064</v>
          </cell>
          <cell r="K10778" t="str">
            <v>新村与撤并村便捷连通</v>
          </cell>
          <cell r="L10778" t="str">
            <v>二类地区</v>
          </cell>
          <cell r="M10778" t="str">
            <v>省级贫困县</v>
          </cell>
          <cell r="N10778" t="str">
            <v>新建</v>
          </cell>
          <cell r="O10778" t="str">
            <v>合心村</v>
          </cell>
          <cell r="P10778" t="str">
            <v>四级公路</v>
          </cell>
          <cell r="R10778" t="str">
            <v>0</v>
          </cell>
          <cell r="S10778" t="str">
            <v>3.5</v>
          </cell>
          <cell r="T10778" t="str">
            <v>无</v>
          </cell>
          <cell r="U10778">
            <v>0</v>
          </cell>
          <cell r="V10778">
            <v>0.35</v>
          </cell>
          <cell r="W10778">
            <v>0.35</v>
          </cell>
        </row>
        <row r="10779">
          <cell r="I10779" t="str">
            <v>贺家堂-安仁堂连接路</v>
          </cell>
          <cell r="J10779" t="str">
            <v>1327F4313210070</v>
          </cell>
          <cell r="K10779" t="str">
            <v>新村与撤并村便捷连通</v>
          </cell>
          <cell r="L10779" t="str">
            <v>二类地区</v>
          </cell>
          <cell r="M10779" t="str">
            <v>省级贫困县</v>
          </cell>
          <cell r="N10779" t="str">
            <v>新建</v>
          </cell>
          <cell r="O10779" t="str">
            <v>崇宜村</v>
          </cell>
          <cell r="P10779" t="str">
            <v>等外公路</v>
          </cell>
          <cell r="R10779" t="str">
            <v>0</v>
          </cell>
          <cell r="S10779" t="str">
            <v>3.5</v>
          </cell>
          <cell r="T10779" t="str">
            <v>C228431321</v>
          </cell>
          <cell r="U10779">
            <v>0.96099999999999997</v>
          </cell>
          <cell r="V10779">
            <v>1.9610000000000001</v>
          </cell>
          <cell r="W10779">
            <v>1</v>
          </cell>
        </row>
        <row r="10780">
          <cell r="I10780" t="str">
            <v>贺家湾-杨家连接路</v>
          </cell>
          <cell r="J10780" t="str">
            <v>1327F4313210212</v>
          </cell>
          <cell r="K10780" t="str">
            <v>新村与撤并村便捷连通</v>
          </cell>
          <cell r="L10780" t="str">
            <v>二类地区</v>
          </cell>
          <cell r="M10780" t="str">
            <v>省级贫困县</v>
          </cell>
          <cell r="N10780" t="str">
            <v>新建</v>
          </cell>
          <cell r="O10780" t="str">
            <v>界峰村</v>
          </cell>
          <cell r="P10780" t="str">
            <v>等外公路</v>
          </cell>
          <cell r="R10780" t="str">
            <v>0</v>
          </cell>
          <cell r="S10780" t="str">
            <v>3.5</v>
          </cell>
          <cell r="T10780" t="str">
            <v>无</v>
          </cell>
          <cell r="U10780">
            <v>0</v>
          </cell>
          <cell r="V10780">
            <v>0.39</v>
          </cell>
          <cell r="W10780">
            <v>0.39</v>
          </cell>
        </row>
        <row r="10781">
          <cell r="I10781" t="str">
            <v>贺水-人行连接路</v>
          </cell>
          <cell r="J10781" t="str">
            <v>1327F4313210154</v>
          </cell>
          <cell r="K10781" t="str">
            <v>新村与撤并村便捷连通</v>
          </cell>
          <cell r="L10781" t="str">
            <v>二类地区</v>
          </cell>
          <cell r="M10781" t="str">
            <v>省级贫困县</v>
          </cell>
          <cell r="N10781" t="str">
            <v>新建</v>
          </cell>
          <cell r="O10781" t="str">
            <v>生机村</v>
          </cell>
          <cell r="P10781" t="str">
            <v>等外公路</v>
          </cell>
          <cell r="R10781" t="str">
            <v>0</v>
          </cell>
          <cell r="S10781" t="str">
            <v>3.5</v>
          </cell>
          <cell r="T10781" t="str">
            <v>无</v>
          </cell>
          <cell r="U10781">
            <v>0</v>
          </cell>
          <cell r="V10781">
            <v>0.8</v>
          </cell>
          <cell r="W10781">
            <v>0.8</v>
          </cell>
        </row>
        <row r="10782">
          <cell r="I10782" t="str">
            <v>横骑-拱石连接路</v>
          </cell>
          <cell r="J10782" t="str">
            <v>1327F4313210200</v>
          </cell>
          <cell r="K10782" t="str">
            <v>新村与撤并村便捷连通</v>
          </cell>
          <cell r="L10782" t="str">
            <v>二类地区</v>
          </cell>
          <cell r="M10782" t="str">
            <v>省级贫困县</v>
          </cell>
          <cell r="N10782" t="str">
            <v>新建</v>
          </cell>
          <cell r="O10782" t="str">
            <v>荷塘村</v>
          </cell>
          <cell r="P10782" t="str">
            <v>等外公路</v>
          </cell>
          <cell r="R10782" t="str">
            <v>0</v>
          </cell>
          <cell r="S10782" t="str">
            <v>3.5</v>
          </cell>
          <cell r="T10782" t="str">
            <v>无</v>
          </cell>
          <cell r="U10782">
            <v>0</v>
          </cell>
          <cell r="V10782">
            <v>0.48</v>
          </cell>
          <cell r="W10782">
            <v>0.48</v>
          </cell>
        </row>
        <row r="10783">
          <cell r="I10783" t="str">
            <v>红旗-村部连接路</v>
          </cell>
          <cell r="J10783" t="str">
            <v>1327F4313210146</v>
          </cell>
          <cell r="K10783" t="str">
            <v>新村与撤并村便捷连通</v>
          </cell>
          <cell r="L10783" t="str">
            <v>二类地区</v>
          </cell>
          <cell r="M10783" t="str">
            <v>省级贫困县</v>
          </cell>
          <cell r="N10783" t="str">
            <v>新建</v>
          </cell>
          <cell r="O10783" t="str">
            <v>合塘村</v>
          </cell>
          <cell r="P10783" t="str">
            <v>等外公路</v>
          </cell>
          <cell r="R10783" t="str">
            <v>0</v>
          </cell>
          <cell r="S10783" t="str">
            <v>3.5</v>
          </cell>
          <cell r="T10783" t="str">
            <v>无</v>
          </cell>
          <cell r="U10783">
            <v>0</v>
          </cell>
          <cell r="V10783">
            <v>0.35</v>
          </cell>
          <cell r="W10783">
            <v>0.35</v>
          </cell>
        </row>
        <row r="10784">
          <cell r="I10784" t="str">
            <v>红旗-怀炉连接路</v>
          </cell>
          <cell r="J10784" t="str">
            <v>1327F4313210027</v>
          </cell>
          <cell r="K10784" t="str">
            <v>新村与撤并村便捷连通</v>
          </cell>
          <cell r="L10784" t="str">
            <v>二类地区</v>
          </cell>
          <cell r="M10784" t="str">
            <v>省级贫困县</v>
          </cell>
          <cell r="N10784" t="str">
            <v>新建</v>
          </cell>
          <cell r="O10784" t="str">
            <v>大石玉村</v>
          </cell>
          <cell r="P10784" t="str">
            <v>等外公路</v>
          </cell>
          <cell r="R10784" t="str">
            <v>0</v>
          </cell>
          <cell r="S10784" t="str">
            <v>3.5</v>
          </cell>
          <cell r="T10784" t="str">
            <v>无</v>
          </cell>
          <cell r="U10784">
            <v>0</v>
          </cell>
          <cell r="V10784">
            <v>1.02</v>
          </cell>
          <cell r="W10784">
            <v>1.02</v>
          </cell>
        </row>
        <row r="10785">
          <cell r="I10785" t="str">
            <v>华国-井湾连接路</v>
          </cell>
          <cell r="J10785" t="str">
            <v>1327F4313210144</v>
          </cell>
          <cell r="K10785" t="str">
            <v>新村与撤并村便捷连通</v>
          </cell>
          <cell r="L10785" t="str">
            <v>二类地区</v>
          </cell>
          <cell r="M10785" t="str">
            <v>省级贫困县</v>
          </cell>
          <cell r="N10785" t="str">
            <v>新建</v>
          </cell>
          <cell r="O10785" t="str">
            <v>欧源村</v>
          </cell>
          <cell r="P10785" t="str">
            <v>等外公路</v>
          </cell>
          <cell r="R10785" t="str">
            <v>0</v>
          </cell>
          <cell r="S10785" t="str">
            <v>3.5</v>
          </cell>
          <cell r="T10785" t="str">
            <v>无</v>
          </cell>
          <cell r="U10785">
            <v>0</v>
          </cell>
          <cell r="V10785">
            <v>0.75</v>
          </cell>
          <cell r="W10785">
            <v>0.75</v>
          </cell>
        </row>
        <row r="10786">
          <cell r="I10786" t="str">
            <v>华新-邓家组连接路</v>
          </cell>
          <cell r="J10786" t="str">
            <v>1327F4313210052</v>
          </cell>
          <cell r="K10786" t="str">
            <v>新村与撤并村便捷连通</v>
          </cell>
          <cell r="L10786" t="str">
            <v>二类地区</v>
          </cell>
          <cell r="M10786" t="str">
            <v>省级贫困县</v>
          </cell>
          <cell r="N10786" t="str">
            <v>新建</v>
          </cell>
          <cell r="O10786" t="str">
            <v>华新村</v>
          </cell>
          <cell r="R10786" t="str">
            <v>0</v>
          </cell>
          <cell r="S10786" t="str">
            <v>3.5</v>
          </cell>
          <cell r="T10786" t="str">
            <v>无</v>
          </cell>
          <cell r="U10786">
            <v>0</v>
          </cell>
          <cell r="V10786">
            <v>0.8</v>
          </cell>
          <cell r="W10786">
            <v>0.8</v>
          </cell>
        </row>
        <row r="10787">
          <cell r="I10787" t="str">
            <v>黄龙学校-毛公冲连接路</v>
          </cell>
          <cell r="J10787" t="str">
            <v>1327F4313210060</v>
          </cell>
          <cell r="K10787" t="str">
            <v>新村与撤并村便捷连通</v>
          </cell>
          <cell r="L10787" t="str">
            <v>二类地区</v>
          </cell>
          <cell r="M10787" t="str">
            <v>省级贫困县</v>
          </cell>
          <cell r="N10787" t="str">
            <v>新建</v>
          </cell>
          <cell r="O10787" t="str">
            <v>和旺村</v>
          </cell>
          <cell r="P10787" t="str">
            <v>四级公路</v>
          </cell>
          <cell r="R10787" t="str">
            <v>0</v>
          </cell>
          <cell r="S10787" t="str">
            <v>3.5</v>
          </cell>
          <cell r="T10787" t="str">
            <v>Y923431321</v>
          </cell>
          <cell r="U10787">
            <v>0</v>
          </cell>
          <cell r="V10787">
            <v>1.56</v>
          </cell>
          <cell r="W10787">
            <v>1.56</v>
          </cell>
        </row>
        <row r="10788">
          <cell r="I10788" t="str">
            <v>黄藤-益新村连接路</v>
          </cell>
          <cell r="J10788" t="str">
            <v>1327F4313210093</v>
          </cell>
          <cell r="K10788" t="str">
            <v>新村与撤并村便捷连通</v>
          </cell>
          <cell r="L10788" t="str">
            <v>二类地区</v>
          </cell>
          <cell r="M10788" t="str">
            <v>省级贫困县</v>
          </cell>
          <cell r="N10788" t="str">
            <v>新建</v>
          </cell>
          <cell r="O10788" t="str">
            <v>黄藤村</v>
          </cell>
          <cell r="R10788" t="str">
            <v>0</v>
          </cell>
          <cell r="S10788" t="str">
            <v>3.5</v>
          </cell>
          <cell r="T10788" t="str">
            <v>无</v>
          </cell>
          <cell r="U10788">
            <v>0</v>
          </cell>
          <cell r="V10788">
            <v>0.22800000000000001</v>
          </cell>
          <cell r="W10788">
            <v>0.22800000000000001</v>
          </cell>
        </row>
        <row r="10789">
          <cell r="I10789" t="str">
            <v>建新组-荷叶塘连接路</v>
          </cell>
          <cell r="J10789" t="str">
            <v>1327F4313210050</v>
          </cell>
          <cell r="K10789" t="str">
            <v>新村与撤并村便捷连通</v>
          </cell>
          <cell r="L10789" t="str">
            <v>二类地区</v>
          </cell>
          <cell r="M10789" t="str">
            <v>省级贫困县</v>
          </cell>
          <cell r="N10789" t="str">
            <v>新建</v>
          </cell>
          <cell r="O10789" t="str">
            <v>新龙团村</v>
          </cell>
          <cell r="P10789" t="str">
            <v>等外公路</v>
          </cell>
          <cell r="R10789" t="str">
            <v>0</v>
          </cell>
          <cell r="S10789" t="str">
            <v>3.5</v>
          </cell>
          <cell r="T10789" t="str">
            <v>无</v>
          </cell>
          <cell r="U10789">
            <v>0</v>
          </cell>
          <cell r="V10789">
            <v>0.4</v>
          </cell>
          <cell r="W10789">
            <v>0.4</v>
          </cell>
        </row>
        <row r="10790">
          <cell r="I10790" t="str">
            <v>降头-廖家连接路</v>
          </cell>
          <cell r="J10790" t="str">
            <v>1327F4313210184</v>
          </cell>
          <cell r="K10790" t="str">
            <v>新村与撤并村便捷连通</v>
          </cell>
          <cell r="L10790" t="str">
            <v>二类地区</v>
          </cell>
          <cell r="M10790" t="str">
            <v>省级贫困县</v>
          </cell>
          <cell r="N10790" t="str">
            <v>新建</v>
          </cell>
          <cell r="O10790" t="str">
            <v>同德村</v>
          </cell>
          <cell r="P10790" t="str">
            <v>等外公路</v>
          </cell>
          <cell r="R10790" t="str">
            <v>0</v>
          </cell>
          <cell r="S10790" t="str">
            <v>3.5</v>
          </cell>
          <cell r="T10790" t="str">
            <v>无</v>
          </cell>
          <cell r="U10790">
            <v>0</v>
          </cell>
          <cell r="V10790">
            <v>0.38</v>
          </cell>
          <cell r="W10790">
            <v>0.38</v>
          </cell>
        </row>
        <row r="10791">
          <cell r="I10791" t="str">
            <v>金沙村-对门铺连接路</v>
          </cell>
          <cell r="J10791" t="str">
            <v>1327F4313210010</v>
          </cell>
          <cell r="K10791" t="str">
            <v>新村与撤并村便捷连通</v>
          </cell>
          <cell r="L10791" t="str">
            <v>二类地区</v>
          </cell>
          <cell r="M10791" t="str">
            <v>省级贫困县</v>
          </cell>
          <cell r="N10791" t="str">
            <v>新建</v>
          </cell>
          <cell r="O10791" t="str">
            <v>洲上桥村</v>
          </cell>
          <cell r="R10791" t="str">
            <v>0</v>
          </cell>
          <cell r="S10791" t="str">
            <v>3.5</v>
          </cell>
          <cell r="T10791" t="str">
            <v>无</v>
          </cell>
          <cell r="U10791">
            <v>0</v>
          </cell>
          <cell r="V10791">
            <v>0.9</v>
          </cell>
          <cell r="W10791">
            <v>0.9</v>
          </cell>
        </row>
        <row r="10792">
          <cell r="I10792" t="str">
            <v>金鑫-凡平连接路</v>
          </cell>
          <cell r="J10792" t="str">
            <v>1327F4313210203</v>
          </cell>
          <cell r="K10792" t="str">
            <v>新村与撤并村便捷连通</v>
          </cell>
          <cell r="L10792" t="str">
            <v>二类地区</v>
          </cell>
          <cell r="M10792" t="str">
            <v>省级贫困县</v>
          </cell>
          <cell r="N10792" t="str">
            <v>新建</v>
          </cell>
          <cell r="O10792" t="str">
            <v>金鑫村</v>
          </cell>
          <cell r="P10792" t="str">
            <v>等外公路</v>
          </cell>
          <cell r="R10792" t="str">
            <v>0</v>
          </cell>
          <cell r="S10792" t="str">
            <v>3.5</v>
          </cell>
          <cell r="T10792" t="str">
            <v>无</v>
          </cell>
          <cell r="U10792">
            <v>0</v>
          </cell>
          <cell r="V10792">
            <v>0.25</v>
          </cell>
          <cell r="W10792">
            <v>0.25</v>
          </cell>
        </row>
        <row r="10793">
          <cell r="I10793" t="str">
            <v>进山排-石山连接路</v>
          </cell>
          <cell r="J10793" t="str">
            <v>1327F4313210084</v>
          </cell>
          <cell r="K10793" t="str">
            <v>新村与撤并村便捷连通</v>
          </cell>
          <cell r="L10793" t="str">
            <v>二类地区</v>
          </cell>
          <cell r="M10793" t="str">
            <v>省级贫困县</v>
          </cell>
          <cell r="N10793" t="str">
            <v>新建</v>
          </cell>
          <cell r="O10793" t="str">
            <v>石门村</v>
          </cell>
          <cell r="P10793" t="str">
            <v>等外公路</v>
          </cell>
          <cell r="R10793" t="str">
            <v>0</v>
          </cell>
          <cell r="S10793" t="str">
            <v>3.5</v>
          </cell>
          <cell r="T10793" t="str">
            <v>无</v>
          </cell>
          <cell r="U10793">
            <v>0</v>
          </cell>
          <cell r="V10793">
            <v>0.21</v>
          </cell>
          <cell r="W10793">
            <v>0.21</v>
          </cell>
        </row>
        <row r="10794">
          <cell r="I10794" t="str">
            <v>九峰-周家连接路</v>
          </cell>
          <cell r="J10794" t="str">
            <v>1327F4313210180</v>
          </cell>
          <cell r="K10794" t="str">
            <v>新村与撤并村便捷连通</v>
          </cell>
          <cell r="L10794" t="str">
            <v>二类地区</v>
          </cell>
          <cell r="M10794" t="str">
            <v>省级贫困县</v>
          </cell>
          <cell r="N10794" t="str">
            <v>新建</v>
          </cell>
          <cell r="O10794" t="str">
            <v>上两丝村</v>
          </cell>
          <cell r="P10794" t="str">
            <v>等外公路</v>
          </cell>
          <cell r="R10794" t="str">
            <v>0</v>
          </cell>
          <cell r="S10794" t="str">
            <v>3.5</v>
          </cell>
          <cell r="T10794" t="str">
            <v>无</v>
          </cell>
          <cell r="U10794">
            <v>0</v>
          </cell>
          <cell r="V10794">
            <v>1.7</v>
          </cell>
          <cell r="W10794">
            <v>1.7</v>
          </cell>
        </row>
        <row r="10795">
          <cell r="I10795" t="str">
            <v>腊树铺-刘家连接路</v>
          </cell>
          <cell r="J10795" t="str">
            <v>1327F4313210085</v>
          </cell>
          <cell r="K10795" t="str">
            <v>新村与撤并村便捷连通</v>
          </cell>
          <cell r="L10795" t="str">
            <v>二类地区</v>
          </cell>
          <cell r="M10795" t="str">
            <v>省级贫困县</v>
          </cell>
          <cell r="N10795" t="str">
            <v>新建</v>
          </cell>
          <cell r="O10795" t="str">
            <v>龙头村</v>
          </cell>
          <cell r="P10795" t="str">
            <v>四级公路</v>
          </cell>
          <cell r="R10795" t="str">
            <v>0</v>
          </cell>
          <cell r="S10795" t="str">
            <v>3.5</v>
          </cell>
          <cell r="T10795" t="str">
            <v>CX06431321</v>
          </cell>
          <cell r="U10795">
            <v>0</v>
          </cell>
          <cell r="V10795">
            <v>0.47399999999999998</v>
          </cell>
          <cell r="W10795">
            <v>0.47399999999999998</v>
          </cell>
        </row>
        <row r="10796">
          <cell r="I10796" t="str">
            <v>腊树堂-学堂组连接路</v>
          </cell>
          <cell r="J10796" t="str">
            <v>1327F4313210112</v>
          </cell>
          <cell r="K10796" t="str">
            <v>新村与撤并村便捷连通</v>
          </cell>
          <cell r="L10796" t="str">
            <v>二类地区</v>
          </cell>
          <cell r="M10796" t="str">
            <v>省级贫困县</v>
          </cell>
          <cell r="N10796" t="str">
            <v>新建</v>
          </cell>
          <cell r="O10796" t="str">
            <v>联吉村</v>
          </cell>
          <cell r="P10796" t="str">
            <v>四级公路</v>
          </cell>
          <cell r="R10796" t="str">
            <v>0</v>
          </cell>
          <cell r="S10796" t="str">
            <v>3.5</v>
          </cell>
          <cell r="T10796" t="str">
            <v>无</v>
          </cell>
          <cell r="U10796">
            <v>0</v>
          </cell>
          <cell r="V10796">
            <v>1.18</v>
          </cell>
          <cell r="W10796">
            <v>1.18</v>
          </cell>
        </row>
        <row r="10797">
          <cell r="I10797" t="str">
            <v>榔树-平原连接路</v>
          </cell>
          <cell r="J10797" t="str">
            <v>1327F4313210092</v>
          </cell>
          <cell r="K10797" t="str">
            <v>新村与撤并村便捷连通</v>
          </cell>
          <cell r="L10797" t="str">
            <v>二类地区</v>
          </cell>
          <cell r="M10797" t="str">
            <v>省级贫困县</v>
          </cell>
          <cell r="N10797" t="str">
            <v>新建</v>
          </cell>
          <cell r="O10797" t="str">
            <v>石门村</v>
          </cell>
          <cell r="P10797" t="str">
            <v>等外公路</v>
          </cell>
          <cell r="R10797" t="str">
            <v>0</v>
          </cell>
          <cell r="S10797" t="str">
            <v>3.5</v>
          </cell>
          <cell r="T10797" t="str">
            <v>无</v>
          </cell>
          <cell r="U10797">
            <v>0</v>
          </cell>
          <cell r="V10797">
            <v>0.27</v>
          </cell>
          <cell r="W10797">
            <v>0.27</v>
          </cell>
        </row>
        <row r="10798">
          <cell r="I10798" t="str">
            <v>劳田公路乔泽组-合塘组</v>
          </cell>
          <cell r="J10798" t="str">
            <v>1327F4313210062</v>
          </cell>
          <cell r="K10798" t="str">
            <v>新村与撤并村便捷连通</v>
          </cell>
          <cell r="L10798" t="str">
            <v>二类地区</v>
          </cell>
          <cell r="M10798" t="str">
            <v>省级贫困县</v>
          </cell>
          <cell r="N10798" t="str">
            <v>新建</v>
          </cell>
          <cell r="O10798" t="str">
            <v>同新村</v>
          </cell>
          <cell r="P10798" t="str">
            <v>等外公路</v>
          </cell>
          <cell r="R10798" t="str">
            <v>0</v>
          </cell>
          <cell r="S10798" t="str">
            <v>3.5</v>
          </cell>
          <cell r="T10798" t="str">
            <v>无</v>
          </cell>
          <cell r="U10798">
            <v>0</v>
          </cell>
          <cell r="V10798">
            <v>1.5</v>
          </cell>
          <cell r="W10798">
            <v>1.5</v>
          </cell>
        </row>
        <row r="10799">
          <cell r="I10799" t="str">
            <v>老屋堂-上京连接路</v>
          </cell>
          <cell r="J10799" t="str">
            <v>1327F4313210136</v>
          </cell>
          <cell r="K10799" t="str">
            <v>新村与撤并村便捷连通</v>
          </cell>
          <cell r="L10799" t="str">
            <v>二类地区</v>
          </cell>
          <cell r="M10799" t="str">
            <v>省级贫困县</v>
          </cell>
          <cell r="N10799" t="str">
            <v>新建</v>
          </cell>
          <cell r="O10799" t="str">
            <v>熬头村</v>
          </cell>
          <cell r="P10799" t="str">
            <v>等外公路</v>
          </cell>
          <cell r="R10799" t="str">
            <v>0</v>
          </cell>
          <cell r="S10799" t="str">
            <v>3.5</v>
          </cell>
          <cell r="T10799" t="str">
            <v>无</v>
          </cell>
          <cell r="U10799">
            <v>0</v>
          </cell>
          <cell r="V10799">
            <v>0.33</v>
          </cell>
          <cell r="W10799">
            <v>0.33</v>
          </cell>
        </row>
        <row r="10800">
          <cell r="I10800" t="str">
            <v>老屋组-石竹连接路</v>
          </cell>
          <cell r="J10800" t="str">
            <v>1327F4313210074</v>
          </cell>
          <cell r="K10800" t="str">
            <v>新村与撤并村便捷连通</v>
          </cell>
          <cell r="L10800" t="str">
            <v>二类地区</v>
          </cell>
          <cell r="M10800" t="str">
            <v>省级贫困县</v>
          </cell>
          <cell r="N10800" t="str">
            <v>新建</v>
          </cell>
          <cell r="O10800" t="str">
            <v>泥湾村</v>
          </cell>
          <cell r="P10800" t="str">
            <v>等外公路</v>
          </cell>
          <cell r="R10800" t="str">
            <v>0</v>
          </cell>
          <cell r="S10800" t="str">
            <v>3.5</v>
          </cell>
          <cell r="T10800" t="str">
            <v>无</v>
          </cell>
          <cell r="U10800">
            <v>0</v>
          </cell>
          <cell r="V10800">
            <v>0.74</v>
          </cell>
          <cell r="W10800">
            <v>0.74</v>
          </cell>
        </row>
        <row r="10801">
          <cell r="I10801" t="str">
            <v>老叶-白马小学连接路</v>
          </cell>
          <cell r="J10801" t="str">
            <v>1327F4313210044</v>
          </cell>
          <cell r="K10801" t="str">
            <v>新村与撤并村便捷连通</v>
          </cell>
          <cell r="L10801" t="str">
            <v>二类地区</v>
          </cell>
          <cell r="M10801" t="str">
            <v>省级贫困县</v>
          </cell>
          <cell r="N10801" t="str">
            <v>新建</v>
          </cell>
          <cell r="O10801" t="str">
            <v>梅子坳村</v>
          </cell>
          <cell r="P10801" t="str">
            <v>等外公路</v>
          </cell>
          <cell r="R10801" t="str">
            <v>0</v>
          </cell>
          <cell r="S10801" t="str">
            <v>3.5</v>
          </cell>
          <cell r="T10801" t="str">
            <v>无</v>
          </cell>
          <cell r="U10801">
            <v>0</v>
          </cell>
          <cell r="V10801">
            <v>0.76</v>
          </cell>
          <cell r="W10801">
            <v>0.76</v>
          </cell>
        </row>
        <row r="10802">
          <cell r="I10802" t="str">
            <v>栗家组-洋荆村界连接路</v>
          </cell>
          <cell r="J10802" t="str">
            <v>1327F4313210063</v>
          </cell>
          <cell r="K10802" t="str">
            <v>新村与撤并村便捷连通</v>
          </cell>
          <cell r="L10802" t="str">
            <v>二类地区</v>
          </cell>
          <cell r="M10802" t="str">
            <v>省级贫困县</v>
          </cell>
          <cell r="N10802" t="str">
            <v>新建</v>
          </cell>
          <cell r="O10802" t="str">
            <v>何家村</v>
          </cell>
          <cell r="P10802" t="str">
            <v>等外公路</v>
          </cell>
          <cell r="R10802" t="str">
            <v>0</v>
          </cell>
          <cell r="S10802" t="str">
            <v>3.5</v>
          </cell>
          <cell r="T10802" t="str">
            <v>无</v>
          </cell>
          <cell r="U10802">
            <v>0</v>
          </cell>
          <cell r="V10802">
            <v>0.64200000000000002</v>
          </cell>
          <cell r="W10802">
            <v>0.64200000000000002</v>
          </cell>
        </row>
        <row r="10803">
          <cell r="I10803" t="str">
            <v>栗山-锁石连接路</v>
          </cell>
          <cell r="J10803" t="str">
            <v>1327F4313210181</v>
          </cell>
          <cell r="K10803" t="str">
            <v>新村与撤并村便捷连通</v>
          </cell>
          <cell r="L10803" t="str">
            <v>二类地区</v>
          </cell>
          <cell r="M10803" t="str">
            <v>省级贫困县</v>
          </cell>
          <cell r="N10803" t="str">
            <v>新建</v>
          </cell>
          <cell r="O10803" t="str">
            <v>塘星村</v>
          </cell>
          <cell r="P10803" t="str">
            <v>等外公路</v>
          </cell>
          <cell r="R10803" t="str">
            <v>0</v>
          </cell>
          <cell r="S10803" t="str">
            <v>3.5</v>
          </cell>
          <cell r="T10803" t="str">
            <v>无</v>
          </cell>
          <cell r="U10803">
            <v>0</v>
          </cell>
          <cell r="V10803">
            <v>0.44</v>
          </cell>
          <cell r="W10803">
            <v>0.44</v>
          </cell>
        </row>
        <row r="10804">
          <cell r="I10804" t="str">
            <v>联石庙-横冲连接路</v>
          </cell>
          <cell r="J10804" t="str">
            <v>1327F4313210075</v>
          </cell>
          <cell r="K10804" t="str">
            <v>新村与撤并村便捷连通</v>
          </cell>
          <cell r="L10804" t="str">
            <v>二类地区</v>
          </cell>
          <cell r="M10804" t="str">
            <v>省级贫困县</v>
          </cell>
          <cell r="N10804" t="str">
            <v>新建</v>
          </cell>
          <cell r="O10804" t="str">
            <v>联石村</v>
          </cell>
          <cell r="P10804" t="str">
            <v>等外公路</v>
          </cell>
          <cell r="R10804" t="str">
            <v>0</v>
          </cell>
          <cell r="S10804" t="str">
            <v>3.5</v>
          </cell>
          <cell r="T10804" t="str">
            <v>无</v>
          </cell>
          <cell r="U10804">
            <v>0</v>
          </cell>
          <cell r="V10804">
            <v>0.45800000000000002</v>
          </cell>
          <cell r="W10804">
            <v>0.45800000000000002</v>
          </cell>
        </row>
        <row r="10805">
          <cell r="I10805" t="str">
            <v>刘家-毛家冲连接路</v>
          </cell>
          <cell r="J10805" t="str">
            <v>1327F4313210162</v>
          </cell>
          <cell r="K10805" t="str">
            <v>新村与撤并村便捷连通</v>
          </cell>
          <cell r="L10805" t="str">
            <v>二类地区</v>
          </cell>
          <cell r="M10805" t="str">
            <v>省级贫困县</v>
          </cell>
          <cell r="N10805" t="str">
            <v>新建</v>
          </cell>
          <cell r="O10805" t="str">
            <v>龙王村</v>
          </cell>
          <cell r="P10805" t="str">
            <v>等外公路</v>
          </cell>
          <cell r="R10805" t="str">
            <v>0</v>
          </cell>
          <cell r="S10805" t="str">
            <v>3.5</v>
          </cell>
          <cell r="T10805" t="str">
            <v>无</v>
          </cell>
          <cell r="U10805">
            <v>0</v>
          </cell>
          <cell r="V10805">
            <v>0.14000000000000001</v>
          </cell>
          <cell r="W10805">
            <v>0.14000000000000001</v>
          </cell>
        </row>
        <row r="10806">
          <cell r="I10806" t="str">
            <v>刘家组-担水连接路</v>
          </cell>
          <cell r="J10806" t="str">
            <v>1327F4313210065</v>
          </cell>
          <cell r="K10806" t="str">
            <v>新村与撤并村便捷连通</v>
          </cell>
          <cell r="L10806" t="str">
            <v>二类地区</v>
          </cell>
          <cell r="M10806" t="str">
            <v>省级贫困县</v>
          </cell>
          <cell r="N10806" t="str">
            <v>新建</v>
          </cell>
          <cell r="O10806" t="str">
            <v>金田村</v>
          </cell>
          <cell r="P10806" t="str">
            <v>等外公路</v>
          </cell>
          <cell r="R10806" t="str">
            <v>0</v>
          </cell>
          <cell r="S10806" t="str">
            <v>3.5</v>
          </cell>
          <cell r="T10806" t="str">
            <v>无</v>
          </cell>
          <cell r="U10806">
            <v>0</v>
          </cell>
          <cell r="V10806">
            <v>0.73599999999999999</v>
          </cell>
          <cell r="W10806">
            <v>0.73599999999999999</v>
          </cell>
        </row>
        <row r="10807">
          <cell r="I10807" t="str">
            <v>龙目组-龙目桥连接路</v>
          </cell>
          <cell r="J10807" t="str">
            <v>1327F4313210082</v>
          </cell>
          <cell r="K10807" t="str">
            <v>新村与撤并村便捷连通</v>
          </cell>
          <cell r="L10807" t="str">
            <v>二类地区</v>
          </cell>
          <cell r="M10807" t="str">
            <v>省级贫困县</v>
          </cell>
          <cell r="N10807" t="str">
            <v>新建</v>
          </cell>
          <cell r="O10807" t="str">
            <v>新龙团村</v>
          </cell>
          <cell r="P10807" t="str">
            <v>等外公路</v>
          </cell>
          <cell r="R10807" t="str">
            <v>0</v>
          </cell>
          <cell r="S10807" t="str">
            <v>3.5</v>
          </cell>
          <cell r="T10807" t="str">
            <v>无</v>
          </cell>
          <cell r="U10807">
            <v>0</v>
          </cell>
          <cell r="V10807">
            <v>0.23799999999999999</v>
          </cell>
          <cell r="W10807">
            <v>0.23799999999999999</v>
          </cell>
        </row>
        <row r="10808">
          <cell r="I10808" t="str">
            <v>罗家-石录连接路</v>
          </cell>
          <cell r="J10808" t="str">
            <v>1327F4313210165</v>
          </cell>
          <cell r="K10808" t="str">
            <v>新村与撤并村便捷连通</v>
          </cell>
          <cell r="L10808" t="str">
            <v>二类地区</v>
          </cell>
          <cell r="M10808" t="str">
            <v>省级贫困县</v>
          </cell>
          <cell r="N10808" t="str">
            <v>新建</v>
          </cell>
          <cell r="O10808" t="str">
            <v>璜壁堂村</v>
          </cell>
          <cell r="P10808" t="str">
            <v>等外公路</v>
          </cell>
          <cell r="R10808" t="str">
            <v>0</v>
          </cell>
          <cell r="S10808" t="str">
            <v>3.5</v>
          </cell>
          <cell r="T10808" t="str">
            <v>无</v>
          </cell>
          <cell r="U10808">
            <v>0</v>
          </cell>
          <cell r="V10808">
            <v>0.32</v>
          </cell>
          <cell r="W10808">
            <v>0.32</v>
          </cell>
        </row>
        <row r="10809">
          <cell r="I10809" t="str">
            <v>马王冲-和平桥连接路</v>
          </cell>
          <cell r="J10809" t="str">
            <v>1327F4313210194</v>
          </cell>
          <cell r="K10809" t="str">
            <v>新村与撤并村便捷连通</v>
          </cell>
          <cell r="L10809" t="str">
            <v>二类地区</v>
          </cell>
          <cell r="M10809" t="str">
            <v>省级贫困县</v>
          </cell>
          <cell r="N10809" t="str">
            <v>新建</v>
          </cell>
          <cell r="O10809" t="str">
            <v>两头塘村</v>
          </cell>
          <cell r="P10809" t="str">
            <v>四级公路</v>
          </cell>
          <cell r="R10809" t="str">
            <v>0</v>
          </cell>
          <cell r="S10809" t="str">
            <v>3.5</v>
          </cell>
          <cell r="T10809" t="str">
            <v>Y364431321</v>
          </cell>
          <cell r="U10809">
            <v>0</v>
          </cell>
          <cell r="V10809">
            <v>1.61</v>
          </cell>
          <cell r="W10809">
            <v>1.61</v>
          </cell>
        </row>
        <row r="10810">
          <cell r="I10810" t="str">
            <v>毛畲-毛畲连接路</v>
          </cell>
          <cell r="J10810" t="str">
            <v>1327F4313210148</v>
          </cell>
          <cell r="K10810" t="str">
            <v>新村与撤并村便捷连通</v>
          </cell>
          <cell r="L10810" t="str">
            <v>二类地区</v>
          </cell>
          <cell r="M10810" t="str">
            <v>省级贫困县</v>
          </cell>
          <cell r="N10810" t="str">
            <v>新建</v>
          </cell>
          <cell r="O10810" t="str">
            <v>万年村</v>
          </cell>
          <cell r="P10810" t="str">
            <v>等外公路</v>
          </cell>
          <cell r="R10810" t="str">
            <v>0</v>
          </cell>
          <cell r="S10810" t="str">
            <v>3.5</v>
          </cell>
          <cell r="T10810" t="str">
            <v>无</v>
          </cell>
          <cell r="U10810">
            <v>0</v>
          </cell>
          <cell r="V10810">
            <v>0.33</v>
          </cell>
          <cell r="W10810">
            <v>0.33</v>
          </cell>
        </row>
        <row r="10811">
          <cell r="I10811" t="str">
            <v>泥鱼桥-曾氏祖坟连接路</v>
          </cell>
          <cell r="J10811" t="str">
            <v>1327F4313210090</v>
          </cell>
          <cell r="K10811" t="str">
            <v>新村与撤并村便捷连通</v>
          </cell>
          <cell r="L10811" t="str">
            <v>二类地区</v>
          </cell>
          <cell r="M10811" t="str">
            <v>省级贫困县</v>
          </cell>
          <cell r="N10811" t="str">
            <v>新建</v>
          </cell>
          <cell r="O10811" t="str">
            <v>金鸡村</v>
          </cell>
          <cell r="P10811" t="str">
            <v>等外公路</v>
          </cell>
          <cell r="R10811" t="str">
            <v>0</v>
          </cell>
          <cell r="S10811" t="str">
            <v>3.5</v>
          </cell>
          <cell r="T10811" t="str">
            <v>无</v>
          </cell>
          <cell r="U10811">
            <v>0</v>
          </cell>
          <cell r="V10811">
            <v>0.27100000000000002</v>
          </cell>
          <cell r="W10811">
            <v>0.27100000000000002</v>
          </cell>
        </row>
        <row r="10812">
          <cell r="I10812" t="str">
            <v>彭建容屋-谭新平连接路</v>
          </cell>
          <cell r="J10812" t="str">
            <v>1327F4313210196</v>
          </cell>
          <cell r="K10812" t="str">
            <v>新村与撤并村便捷连通</v>
          </cell>
          <cell r="L10812" t="str">
            <v>二类地区</v>
          </cell>
          <cell r="M10812" t="str">
            <v>省级贫困县</v>
          </cell>
          <cell r="N10812" t="str">
            <v>新建</v>
          </cell>
          <cell r="O10812" t="str">
            <v>华新村</v>
          </cell>
          <cell r="P10812" t="str">
            <v>等外公路</v>
          </cell>
          <cell r="R10812" t="str">
            <v>0</v>
          </cell>
          <cell r="S10812" t="str">
            <v>3.5</v>
          </cell>
          <cell r="T10812" t="str">
            <v>无</v>
          </cell>
          <cell r="U10812">
            <v>0</v>
          </cell>
          <cell r="V10812">
            <v>0.65</v>
          </cell>
          <cell r="W10812">
            <v>0.65</v>
          </cell>
        </row>
        <row r="10813">
          <cell r="I10813" t="str">
            <v>彭建文屋-枫木连接路</v>
          </cell>
          <cell r="J10813" t="str">
            <v>1327F4313210133</v>
          </cell>
          <cell r="K10813" t="str">
            <v>新村与撤并村便捷连通</v>
          </cell>
          <cell r="L10813" t="str">
            <v>二类地区</v>
          </cell>
          <cell r="M10813" t="str">
            <v>省级贫困县</v>
          </cell>
          <cell r="N10813" t="str">
            <v>新建</v>
          </cell>
          <cell r="O10813" t="str">
            <v>金桥村</v>
          </cell>
          <cell r="P10813" t="str">
            <v>等外公路</v>
          </cell>
          <cell r="R10813" t="str">
            <v>0</v>
          </cell>
          <cell r="S10813" t="str">
            <v>3.5</v>
          </cell>
          <cell r="T10813" t="str">
            <v>无</v>
          </cell>
          <cell r="U10813">
            <v>0</v>
          </cell>
          <cell r="V10813">
            <v>0.23</v>
          </cell>
          <cell r="W10813">
            <v>0.23</v>
          </cell>
        </row>
        <row r="10814">
          <cell r="I10814" t="str">
            <v>朋心-界牌连接路</v>
          </cell>
          <cell r="J10814" t="str">
            <v>1327F4313210095</v>
          </cell>
          <cell r="K10814" t="str">
            <v>新村与撤并村便捷连通</v>
          </cell>
          <cell r="L10814" t="str">
            <v>二类地区</v>
          </cell>
          <cell r="M10814" t="str">
            <v>省级贫困县</v>
          </cell>
          <cell r="N10814" t="str">
            <v>新建</v>
          </cell>
          <cell r="O10814" t="str">
            <v>梅仑山村</v>
          </cell>
          <cell r="P10814" t="str">
            <v>等外公路</v>
          </cell>
          <cell r="R10814" t="str">
            <v>0</v>
          </cell>
          <cell r="S10814" t="str">
            <v>3.5</v>
          </cell>
          <cell r="T10814" t="str">
            <v>无</v>
          </cell>
          <cell r="U10814">
            <v>0</v>
          </cell>
          <cell r="V10814">
            <v>0.26</v>
          </cell>
          <cell r="W10814">
            <v>0.26</v>
          </cell>
        </row>
        <row r="10815">
          <cell r="I10815" t="str">
            <v>七房头-村部连接路</v>
          </cell>
          <cell r="J10815" t="str">
            <v>1327F4313210102</v>
          </cell>
          <cell r="K10815" t="str">
            <v>新村与撤并村便捷连通</v>
          </cell>
          <cell r="L10815" t="str">
            <v>二类地区</v>
          </cell>
          <cell r="M10815" t="str">
            <v>省级贫困县</v>
          </cell>
          <cell r="N10815" t="str">
            <v>新建</v>
          </cell>
          <cell r="O10815" t="str">
            <v>赛田村</v>
          </cell>
          <cell r="R10815" t="str">
            <v>0</v>
          </cell>
          <cell r="S10815" t="str">
            <v>3.5</v>
          </cell>
          <cell r="T10815" t="str">
            <v>无</v>
          </cell>
          <cell r="U10815">
            <v>0</v>
          </cell>
          <cell r="V10815">
            <v>0.1</v>
          </cell>
          <cell r="W10815">
            <v>0.1</v>
          </cell>
        </row>
        <row r="10816">
          <cell r="I10816" t="str">
            <v>青山组—中坝组连接路</v>
          </cell>
          <cell r="J10816" t="str">
            <v>1327F4313210114</v>
          </cell>
          <cell r="K10816" t="str">
            <v>新村与撤并村便捷连通</v>
          </cell>
          <cell r="L10816" t="str">
            <v>二类地区</v>
          </cell>
          <cell r="M10816" t="str">
            <v>省级贫困县</v>
          </cell>
          <cell r="N10816" t="str">
            <v>新建</v>
          </cell>
          <cell r="O10816" t="str">
            <v>湄水桥村</v>
          </cell>
          <cell r="R10816" t="str">
            <v>0</v>
          </cell>
          <cell r="S10816" t="str">
            <v>3.5</v>
          </cell>
          <cell r="T10816" t="str">
            <v>无</v>
          </cell>
          <cell r="U10816">
            <v>0</v>
          </cell>
          <cell r="V10816">
            <v>0.6</v>
          </cell>
          <cell r="W10816">
            <v>0.6</v>
          </cell>
        </row>
        <row r="10817">
          <cell r="I10817" t="str">
            <v>清德堂-清泉堂连接路</v>
          </cell>
          <cell r="J10817" t="str">
            <v>1327F4313210210</v>
          </cell>
          <cell r="K10817" t="str">
            <v>新村与撤并村便捷连通</v>
          </cell>
          <cell r="L10817" t="str">
            <v>二类地区</v>
          </cell>
          <cell r="M10817" t="str">
            <v>省级贫困县</v>
          </cell>
          <cell r="N10817" t="str">
            <v>新建</v>
          </cell>
          <cell r="O10817" t="str">
            <v>界峰村</v>
          </cell>
          <cell r="P10817" t="str">
            <v>等外公路</v>
          </cell>
          <cell r="R10817" t="str">
            <v>0</v>
          </cell>
          <cell r="S10817" t="str">
            <v>4.5</v>
          </cell>
          <cell r="T10817" t="str">
            <v>无</v>
          </cell>
          <cell r="U10817">
            <v>0</v>
          </cell>
          <cell r="V10817">
            <v>0.33</v>
          </cell>
          <cell r="W10817">
            <v>0.33</v>
          </cell>
        </row>
        <row r="10818">
          <cell r="I10818" t="str">
            <v>清靖-枫树连接路</v>
          </cell>
          <cell r="J10818" t="str">
            <v>1327F4313210138</v>
          </cell>
          <cell r="K10818" t="str">
            <v>新村与撤并村便捷连通</v>
          </cell>
          <cell r="L10818" t="str">
            <v>二类地区</v>
          </cell>
          <cell r="M10818" t="str">
            <v>省级贫困县</v>
          </cell>
          <cell r="N10818" t="str">
            <v>新建</v>
          </cell>
          <cell r="O10818" t="str">
            <v>清靖村</v>
          </cell>
          <cell r="P10818" t="str">
            <v>等外公路</v>
          </cell>
          <cell r="R10818" t="str">
            <v>0</v>
          </cell>
          <cell r="S10818" t="str">
            <v>3.5</v>
          </cell>
          <cell r="T10818" t="str">
            <v>无</v>
          </cell>
          <cell r="U10818">
            <v>0</v>
          </cell>
          <cell r="V10818">
            <v>0.48</v>
          </cell>
          <cell r="W10818">
            <v>0.48</v>
          </cell>
        </row>
        <row r="10819">
          <cell r="I10819" t="str">
            <v>清靖-洲台连接路</v>
          </cell>
          <cell r="J10819" t="str">
            <v>1327F4313210139</v>
          </cell>
          <cell r="K10819" t="str">
            <v>新村与撤并村便捷连通</v>
          </cell>
          <cell r="L10819" t="str">
            <v>二类地区</v>
          </cell>
          <cell r="M10819" t="str">
            <v>省级贫困县</v>
          </cell>
          <cell r="N10819" t="str">
            <v>新建</v>
          </cell>
          <cell r="O10819" t="str">
            <v>清靖村</v>
          </cell>
          <cell r="P10819" t="str">
            <v>等外公路</v>
          </cell>
          <cell r="R10819" t="str">
            <v>0</v>
          </cell>
          <cell r="S10819" t="str">
            <v>3.5</v>
          </cell>
          <cell r="T10819" t="str">
            <v>无</v>
          </cell>
          <cell r="U10819">
            <v>0</v>
          </cell>
          <cell r="V10819">
            <v>0.21</v>
          </cell>
          <cell r="W10819">
            <v>0.21</v>
          </cell>
        </row>
        <row r="10820">
          <cell r="I10820" t="str">
            <v>清靖-坳冲连接路</v>
          </cell>
          <cell r="J10820" t="str">
            <v>1327F4313210140</v>
          </cell>
          <cell r="K10820" t="str">
            <v>新村与撤并村便捷连通</v>
          </cell>
          <cell r="L10820" t="str">
            <v>二类地区</v>
          </cell>
          <cell r="M10820" t="str">
            <v>省级贫困县</v>
          </cell>
          <cell r="N10820" t="str">
            <v>新建</v>
          </cell>
          <cell r="O10820" t="str">
            <v>清靖村</v>
          </cell>
          <cell r="P10820" t="str">
            <v>四级公路</v>
          </cell>
          <cell r="R10820" t="str">
            <v>0</v>
          </cell>
          <cell r="S10820" t="str">
            <v>3.5</v>
          </cell>
          <cell r="T10820" t="str">
            <v>C909431321</v>
          </cell>
          <cell r="U10820">
            <v>0</v>
          </cell>
          <cell r="V10820">
            <v>0.25</v>
          </cell>
          <cell r="W10820">
            <v>0.25</v>
          </cell>
        </row>
        <row r="10821">
          <cell r="I10821" t="str">
            <v>清泉堂-夏家村连接路</v>
          </cell>
          <cell r="J10821" t="str">
            <v>1327F4313210213</v>
          </cell>
          <cell r="K10821" t="str">
            <v>新村与撤并村便捷连通</v>
          </cell>
          <cell r="L10821" t="str">
            <v>二类地区</v>
          </cell>
          <cell r="M10821" t="str">
            <v>省级贫困县</v>
          </cell>
          <cell r="N10821" t="str">
            <v>新建</v>
          </cell>
          <cell r="O10821" t="str">
            <v>界峰村</v>
          </cell>
          <cell r="P10821" t="str">
            <v>等外公路</v>
          </cell>
          <cell r="R10821" t="str">
            <v>0</v>
          </cell>
          <cell r="S10821" t="str">
            <v>3.5</v>
          </cell>
          <cell r="T10821" t="str">
            <v>无</v>
          </cell>
          <cell r="U10821">
            <v>0</v>
          </cell>
          <cell r="V10821">
            <v>0.39</v>
          </cell>
          <cell r="W10821">
            <v>0.39</v>
          </cell>
        </row>
        <row r="10822">
          <cell r="I10822" t="str">
            <v>清泉堂-忠厚堂连接路</v>
          </cell>
          <cell r="J10822" t="str">
            <v>1327F4313210214</v>
          </cell>
          <cell r="K10822" t="str">
            <v>新村与撤并村便捷连通</v>
          </cell>
          <cell r="L10822" t="str">
            <v>二类地区</v>
          </cell>
          <cell r="M10822" t="str">
            <v>省级贫困县</v>
          </cell>
          <cell r="N10822" t="str">
            <v>新建</v>
          </cell>
          <cell r="O10822" t="str">
            <v>界峰村</v>
          </cell>
          <cell r="P10822" t="str">
            <v>等外公路</v>
          </cell>
          <cell r="R10822" t="str">
            <v>0</v>
          </cell>
          <cell r="S10822" t="str">
            <v>3.5</v>
          </cell>
          <cell r="T10822" t="str">
            <v>无</v>
          </cell>
          <cell r="U10822">
            <v>0</v>
          </cell>
          <cell r="V10822">
            <v>0.35</v>
          </cell>
          <cell r="W10822">
            <v>0.35</v>
          </cell>
        </row>
        <row r="10823">
          <cell r="I10823" t="str">
            <v>清屋塘-合心祖山连接路</v>
          </cell>
          <cell r="J10823" t="str">
            <v>1327F4313210078</v>
          </cell>
          <cell r="K10823" t="str">
            <v>新村与撤并村便捷连通</v>
          </cell>
          <cell r="L10823" t="str">
            <v>二类地区</v>
          </cell>
          <cell r="M10823" t="str">
            <v>省级贫困县</v>
          </cell>
          <cell r="N10823" t="str">
            <v>新建</v>
          </cell>
          <cell r="O10823" t="str">
            <v>新红星村</v>
          </cell>
          <cell r="P10823" t="str">
            <v>四级公路</v>
          </cell>
          <cell r="R10823" t="str">
            <v>0</v>
          </cell>
          <cell r="S10823" t="str">
            <v>3.5</v>
          </cell>
          <cell r="T10823" t="str">
            <v>C068431321</v>
          </cell>
          <cell r="U10823">
            <v>0</v>
          </cell>
          <cell r="V10823">
            <v>0.52500000000000002</v>
          </cell>
          <cell r="W10823">
            <v>0.52500000000000002</v>
          </cell>
        </row>
        <row r="10824">
          <cell r="I10824" t="str">
            <v>泉塘-龙井连接路</v>
          </cell>
          <cell r="J10824" t="str">
            <v>1327F4313210127</v>
          </cell>
          <cell r="K10824" t="str">
            <v>新村与撤并村便捷连通</v>
          </cell>
          <cell r="L10824" t="str">
            <v>二类地区</v>
          </cell>
          <cell r="M10824" t="str">
            <v>省级贫困县</v>
          </cell>
          <cell r="N10824" t="str">
            <v>新建</v>
          </cell>
          <cell r="O10824" t="str">
            <v>荆塘村</v>
          </cell>
          <cell r="P10824" t="str">
            <v>四级公路</v>
          </cell>
          <cell r="R10824" t="str">
            <v>0</v>
          </cell>
          <cell r="S10824" t="str">
            <v>3.5</v>
          </cell>
          <cell r="T10824" t="str">
            <v>无</v>
          </cell>
          <cell r="U10824">
            <v>0</v>
          </cell>
          <cell r="V10824">
            <v>0.66</v>
          </cell>
          <cell r="W10824">
            <v>0.66</v>
          </cell>
        </row>
        <row r="10825">
          <cell r="I10825" t="str">
            <v>泉塘边-上达堂连接路</v>
          </cell>
          <cell r="J10825" t="str">
            <v>1327F4313210118</v>
          </cell>
          <cell r="K10825" t="str">
            <v>新村与撤并村便捷连通</v>
          </cell>
          <cell r="L10825" t="str">
            <v>二类地区</v>
          </cell>
          <cell r="M10825" t="str">
            <v>省级贫困县</v>
          </cell>
          <cell r="N10825" t="str">
            <v>新建</v>
          </cell>
          <cell r="O10825" t="str">
            <v>大坝村</v>
          </cell>
          <cell r="P10825" t="str">
            <v>等外公路</v>
          </cell>
          <cell r="R10825" t="str">
            <v>0</v>
          </cell>
          <cell r="S10825" t="str">
            <v>3.5</v>
          </cell>
          <cell r="T10825" t="str">
            <v>无</v>
          </cell>
          <cell r="U10825">
            <v>0</v>
          </cell>
          <cell r="V10825">
            <v>0.44</v>
          </cell>
          <cell r="W10825">
            <v>0.44</v>
          </cell>
        </row>
        <row r="10826">
          <cell r="I10826" t="str">
            <v>仁塘组—梦家台上连接路</v>
          </cell>
          <cell r="J10826" t="str">
            <v>1327F4313210107</v>
          </cell>
          <cell r="K10826" t="str">
            <v>新村与撤并村便捷连通</v>
          </cell>
          <cell r="L10826" t="str">
            <v>二类地区</v>
          </cell>
          <cell r="M10826" t="str">
            <v>省级贫困县</v>
          </cell>
          <cell r="N10826" t="str">
            <v>新建</v>
          </cell>
          <cell r="O10826" t="str">
            <v>岳家村</v>
          </cell>
          <cell r="R10826" t="str">
            <v>0</v>
          </cell>
          <cell r="S10826" t="str">
            <v>3.5</v>
          </cell>
          <cell r="T10826" t="str">
            <v>无</v>
          </cell>
          <cell r="U10826">
            <v>0</v>
          </cell>
          <cell r="V10826">
            <v>0.6</v>
          </cell>
          <cell r="W10826">
            <v>0.6</v>
          </cell>
        </row>
        <row r="10827">
          <cell r="I10827" t="str">
            <v>沙塘四组-一组连接路</v>
          </cell>
          <cell r="J10827" t="str">
            <v>1327F4313210188</v>
          </cell>
          <cell r="K10827" t="str">
            <v>新村与撤并村便捷连通</v>
          </cell>
          <cell r="L10827" t="str">
            <v>二类地区</v>
          </cell>
          <cell r="M10827" t="str">
            <v>省级贫困县</v>
          </cell>
          <cell r="N10827" t="str">
            <v>新建</v>
          </cell>
          <cell r="O10827" t="str">
            <v>沙塘村</v>
          </cell>
          <cell r="P10827" t="str">
            <v>等外公路</v>
          </cell>
          <cell r="R10827" t="str">
            <v>0</v>
          </cell>
          <cell r="S10827" t="str">
            <v>3.5</v>
          </cell>
          <cell r="T10827" t="str">
            <v>无</v>
          </cell>
          <cell r="U10827">
            <v>0</v>
          </cell>
          <cell r="V10827">
            <v>0.51</v>
          </cell>
          <cell r="W10827">
            <v>0.51</v>
          </cell>
        </row>
        <row r="10828">
          <cell r="I10828" t="str">
            <v>山口-长丰连接路</v>
          </cell>
          <cell r="J10828" t="str">
            <v>1327F4313210158</v>
          </cell>
          <cell r="K10828" t="str">
            <v>新村与撤并村便捷连通</v>
          </cell>
          <cell r="L10828" t="str">
            <v>二类地区</v>
          </cell>
          <cell r="M10828" t="str">
            <v>省级贫困县</v>
          </cell>
          <cell r="N10828" t="str">
            <v>升级改造（提质改造）</v>
          </cell>
          <cell r="O10828" t="str">
            <v>山口湾村</v>
          </cell>
          <cell r="P10828" t="str">
            <v>四级公路</v>
          </cell>
          <cell r="R10828" t="str">
            <v>0</v>
          </cell>
          <cell r="S10828" t="str">
            <v>3.5</v>
          </cell>
          <cell r="T10828" t="str">
            <v>无</v>
          </cell>
          <cell r="U10828">
            <v>0</v>
          </cell>
          <cell r="V10828">
            <v>2.0699999999999998</v>
          </cell>
          <cell r="W10828">
            <v>2.0699999999999998</v>
          </cell>
        </row>
        <row r="10829">
          <cell r="I10829" t="str">
            <v>山竹-江河里连接路</v>
          </cell>
          <cell r="J10829" t="str">
            <v>1327F4313210174</v>
          </cell>
          <cell r="K10829" t="str">
            <v>新村与撤并村便捷连通</v>
          </cell>
          <cell r="L10829" t="str">
            <v>二类地区</v>
          </cell>
          <cell r="M10829" t="str">
            <v>省级贫困县</v>
          </cell>
          <cell r="N10829" t="str">
            <v>新建</v>
          </cell>
          <cell r="O10829" t="str">
            <v>中心村</v>
          </cell>
          <cell r="P10829" t="str">
            <v>等外公路</v>
          </cell>
          <cell r="R10829" t="str">
            <v>0</v>
          </cell>
          <cell r="S10829" t="str">
            <v>3.5</v>
          </cell>
          <cell r="T10829" t="str">
            <v>无</v>
          </cell>
          <cell r="U10829">
            <v>0</v>
          </cell>
          <cell r="V10829">
            <v>0.17</v>
          </cell>
          <cell r="W10829">
            <v>0.17</v>
          </cell>
        </row>
        <row r="10830">
          <cell r="I10830" t="str">
            <v>善塘茶山-丁家连接路</v>
          </cell>
          <cell r="J10830" t="str">
            <v>1327F4313210192</v>
          </cell>
          <cell r="K10830" t="str">
            <v>新村与撤并村便捷连通</v>
          </cell>
          <cell r="L10830" t="str">
            <v>二类地区</v>
          </cell>
          <cell r="M10830" t="str">
            <v>省级贫困县</v>
          </cell>
          <cell r="N10830" t="str">
            <v>新建</v>
          </cell>
          <cell r="O10830" t="str">
            <v>善塘村</v>
          </cell>
          <cell r="P10830" t="str">
            <v>等外公路</v>
          </cell>
          <cell r="R10830" t="str">
            <v>0</v>
          </cell>
          <cell r="S10830" t="str">
            <v>3.5</v>
          </cell>
          <cell r="T10830" t="str">
            <v>无</v>
          </cell>
          <cell r="U10830">
            <v>0</v>
          </cell>
          <cell r="V10830">
            <v>0.71</v>
          </cell>
          <cell r="W10830">
            <v>0.71</v>
          </cell>
        </row>
        <row r="10831">
          <cell r="I10831" t="str">
            <v>上两丝-九峰生态农场连接路</v>
          </cell>
          <cell r="J10831" t="str">
            <v>1327F4313210204</v>
          </cell>
          <cell r="K10831" t="str">
            <v>新村与撤并村便捷连通</v>
          </cell>
          <cell r="L10831" t="str">
            <v>二类地区</v>
          </cell>
          <cell r="M10831" t="str">
            <v>省级贫困县</v>
          </cell>
          <cell r="N10831" t="str">
            <v>新建</v>
          </cell>
          <cell r="O10831" t="str">
            <v>上两丝村</v>
          </cell>
          <cell r="P10831" t="str">
            <v>等外公路</v>
          </cell>
          <cell r="R10831" t="str">
            <v>0</v>
          </cell>
          <cell r="S10831" t="str">
            <v>3.5</v>
          </cell>
          <cell r="T10831" t="str">
            <v>无</v>
          </cell>
          <cell r="U10831">
            <v>0</v>
          </cell>
          <cell r="V10831">
            <v>0.66</v>
          </cell>
          <cell r="W10831">
            <v>0.66</v>
          </cell>
        </row>
        <row r="10832">
          <cell r="I10832" t="str">
            <v>省道-大吉学校连接路</v>
          </cell>
          <cell r="J10832" t="str">
            <v>1327F4313210080</v>
          </cell>
          <cell r="K10832" t="str">
            <v>新村与撤并村便捷连通</v>
          </cell>
          <cell r="L10832" t="str">
            <v>二类地区</v>
          </cell>
          <cell r="M10832" t="str">
            <v>省级贫困县</v>
          </cell>
          <cell r="N10832" t="str">
            <v>新建</v>
          </cell>
          <cell r="O10832" t="str">
            <v>嘉禾村</v>
          </cell>
          <cell r="R10832" t="str">
            <v>0</v>
          </cell>
          <cell r="S10832" t="str">
            <v>3.5</v>
          </cell>
          <cell r="T10832" t="str">
            <v>无</v>
          </cell>
          <cell r="U10832">
            <v>0</v>
          </cell>
          <cell r="V10832">
            <v>0.2</v>
          </cell>
          <cell r="W10832">
            <v>0.2</v>
          </cell>
        </row>
        <row r="10833">
          <cell r="I10833" t="str">
            <v>省道-明德堂连接路</v>
          </cell>
          <cell r="J10833" t="str">
            <v>1327F4313210081</v>
          </cell>
          <cell r="K10833" t="str">
            <v>新村与撤并村便捷连通</v>
          </cell>
          <cell r="L10833" t="str">
            <v>二类地区</v>
          </cell>
          <cell r="M10833" t="str">
            <v>省级贫困县</v>
          </cell>
          <cell r="N10833" t="str">
            <v>新建</v>
          </cell>
          <cell r="O10833" t="str">
            <v>罗家坝村</v>
          </cell>
          <cell r="P10833" t="str">
            <v>四级公路</v>
          </cell>
          <cell r="R10833" t="str">
            <v>0</v>
          </cell>
          <cell r="S10833" t="str">
            <v>5</v>
          </cell>
          <cell r="T10833" t="str">
            <v>无</v>
          </cell>
          <cell r="U10833">
            <v>0</v>
          </cell>
          <cell r="V10833">
            <v>0.2</v>
          </cell>
          <cell r="W10833">
            <v>0.2</v>
          </cell>
        </row>
        <row r="10834">
          <cell r="I10834" t="str">
            <v>石鼓塘-自意林场连接路</v>
          </cell>
          <cell r="J10834" t="str">
            <v>1327F4313210191</v>
          </cell>
          <cell r="K10834" t="str">
            <v>新村与撤并村便捷连通</v>
          </cell>
          <cell r="L10834" t="str">
            <v>二类地区</v>
          </cell>
          <cell r="M10834" t="str">
            <v>省级贫困县</v>
          </cell>
          <cell r="N10834" t="str">
            <v>新建</v>
          </cell>
          <cell r="O10834" t="str">
            <v>东合村</v>
          </cell>
          <cell r="P10834" t="str">
            <v>等外公路</v>
          </cell>
          <cell r="R10834" t="str">
            <v>0</v>
          </cell>
          <cell r="S10834" t="str">
            <v>3.5</v>
          </cell>
          <cell r="T10834" t="str">
            <v>无</v>
          </cell>
          <cell r="U10834">
            <v>0</v>
          </cell>
          <cell r="V10834">
            <v>1.05</v>
          </cell>
          <cell r="W10834">
            <v>1.05</v>
          </cell>
        </row>
        <row r="10835">
          <cell r="I10835" t="str">
            <v>石塘-寺冲连接路</v>
          </cell>
          <cell r="J10835" t="str">
            <v>1327F4313210041</v>
          </cell>
          <cell r="K10835" t="str">
            <v>新村与撤并村便捷连通</v>
          </cell>
          <cell r="L10835" t="str">
            <v>二类地区</v>
          </cell>
          <cell r="M10835" t="str">
            <v>省级贫困县</v>
          </cell>
          <cell r="N10835" t="str">
            <v>新建</v>
          </cell>
          <cell r="O10835" t="str">
            <v>中兴村</v>
          </cell>
          <cell r="P10835" t="str">
            <v>四级公路</v>
          </cell>
          <cell r="R10835" t="str">
            <v>0</v>
          </cell>
          <cell r="S10835" t="str">
            <v>3.5</v>
          </cell>
          <cell r="T10835" t="str">
            <v>CE61431321</v>
          </cell>
          <cell r="U10835">
            <v>0</v>
          </cell>
          <cell r="V10835">
            <v>0.65</v>
          </cell>
          <cell r="W10835">
            <v>0.65</v>
          </cell>
        </row>
        <row r="10836">
          <cell r="I10836" t="str">
            <v>石塘-宋家连接路</v>
          </cell>
          <cell r="J10836" t="str">
            <v>1327F4313210069</v>
          </cell>
          <cell r="K10836" t="str">
            <v>新村与撤并村便捷连通</v>
          </cell>
          <cell r="L10836" t="str">
            <v>二类地区</v>
          </cell>
          <cell r="M10836" t="str">
            <v>省级贫困县</v>
          </cell>
          <cell r="N10836" t="str">
            <v>新建</v>
          </cell>
          <cell r="O10836" t="str">
            <v>合塘村</v>
          </cell>
          <cell r="R10836" t="str">
            <v>0</v>
          </cell>
          <cell r="S10836" t="str">
            <v>3.5</v>
          </cell>
          <cell r="T10836" t="str">
            <v>无</v>
          </cell>
          <cell r="U10836">
            <v>0</v>
          </cell>
          <cell r="V10836">
            <v>0.5</v>
          </cell>
          <cell r="W10836">
            <v>0.5</v>
          </cell>
        </row>
        <row r="10837">
          <cell r="I10837" t="str">
            <v>石望组-新村部连接路</v>
          </cell>
          <cell r="J10837" t="str">
            <v>1327F4313210131</v>
          </cell>
          <cell r="K10837" t="str">
            <v>新村与撤并村便捷连通</v>
          </cell>
          <cell r="L10837" t="str">
            <v>二类地区</v>
          </cell>
          <cell r="M10837" t="str">
            <v>省级贫困县</v>
          </cell>
          <cell r="N10837" t="str">
            <v>新建</v>
          </cell>
          <cell r="O10837" t="str">
            <v>茶园坳村</v>
          </cell>
          <cell r="P10837" t="str">
            <v>等外公路</v>
          </cell>
          <cell r="R10837" t="str">
            <v>0</v>
          </cell>
          <cell r="S10837" t="str">
            <v>3.5</v>
          </cell>
          <cell r="T10837" t="str">
            <v>无</v>
          </cell>
          <cell r="U10837">
            <v>0</v>
          </cell>
          <cell r="V10837">
            <v>0.59</v>
          </cell>
          <cell r="W10837">
            <v>0.59</v>
          </cell>
        </row>
        <row r="10838">
          <cell r="I10838" t="str">
            <v>石坳-金边连接路</v>
          </cell>
          <cell r="J10838" t="str">
            <v>1327F4313210218</v>
          </cell>
          <cell r="K10838" t="str">
            <v>新村与撤并村便捷连通</v>
          </cell>
          <cell r="L10838" t="str">
            <v>二类地区</v>
          </cell>
          <cell r="M10838" t="str">
            <v>省级贫困县</v>
          </cell>
          <cell r="N10838" t="str">
            <v>新建</v>
          </cell>
          <cell r="O10838" t="str">
            <v>神山村</v>
          </cell>
          <cell r="P10838" t="str">
            <v>等外公路</v>
          </cell>
          <cell r="R10838" t="str">
            <v>0</v>
          </cell>
          <cell r="S10838" t="str">
            <v>3.5</v>
          </cell>
          <cell r="T10838" t="str">
            <v>无</v>
          </cell>
          <cell r="U10838">
            <v>0</v>
          </cell>
          <cell r="V10838">
            <v>0.27</v>
          </cell>
          <cell r="W10838">
            <v>0.27</v>
          </cell>
        </row>
        <row r="10839">
          <cell r="I10839" t="str">
            <v>双安塘-龙潭井连接路</v>
          </cell>
          <cell r="J10839" t="str">
            <v>1327F4313210161</v>
          </cell>
          <cell r="K10839" t="str">
            <v>新村与撤并村便捷连通</v>
          </cell>
          <cell r="L10839" t="str">
            <v>二类地区</v>
          </cell>
          <cell r="M10839" t="str">
            <v>省级贫困县</v>
          </cell>
          <cell r="N10839" t="str">
            <v>新建</v>
          </cell>
          <cell r="O10839" t="str">
            <v>岩石村</v>
          </cell>
          <cell r="P10839" t="str">
            <v>等外公路</v>
          </cell>
          <cell r="R10839" t="str">
            <v>0</v>
          </cell>
          <cell r="S10839" t="str">
            <v>3.5</v>
          </cell>
          <cell r="T10839" t="str">
            <v>无</v>
          </cell>
          <cell r="U10839">
            <v>0</v>
          </cell>
          <cell r="V10839">
            <v>0.84</v>
          </cell>
          <cell r="W10839">
            <v>0.84</v>
          </cell>
        </row>
        <row r="10840">
          <cell r="I10840" t="str">
            <v>双峰县杏子铺镇宣峰村克思组至新建组连接路</v>
          </cell>
          <cell r="J10840" t="str">
            <v>1327F4313210222</v>
          </cell>
          <cell r="K10840" t="str">
            <v>新村与撤并村便捷连通</v>
          </cell>
          <cell r="L10840" t="str">
            <v>二类地区</v>
          </cell>
          <cell r="M10840" t="str">
            <v>省级贫困县</v>
          </cell>
          <cell r="N10840" t="str">
            <v>升级改造（提质改造）</v>
          </cell>
          <cell r="O10840" t="str">
            <v>宣峰村</v>
          </cell>
          <cell r="P10840" t="str">
            <v>四级公路</v>
          </cell>
          <cell r="R10840" t="str">
            <v>0</v>
          </cell>
          <cell r="S10840" t="str">
            <v>3.5</v>
          </cell>
          <cell r="T10840" t="str">
            <v>CE50431321</v>
          </cell>
          <cell r="U10840">
            <v>0</v>
          </cell>
          <cell r="V10840">
            <v>1.05</v>
          </cell>
          <cell r="W10840">
            <v>1.05</v>
          </cell>
        </row>
        <row r="10841">
          <cell r="I10841" t="str">
            <v>双桥-子花连接路</v>
          </cell>
          <cell r="J10841" t="str">
            <v>1327F4313210141</v>
          </cell>
          <cell r="K10841" t="str">
            <v>新村与撤并村便捷连通</v>
          </cell>
          <cell r="L10841" t="str">
            <v>二类地区</v>
          </cell>
          <cell r="M10841" t="str">
            <v>省级贫困县</v>
          </cell>
          <cell r="N10841" t="str">
            <v>新建</v>
          </cell>
          <cell r="O10841" t="str">
            <v>双桥村</v>
          </cell>
          <cell r="P10841" t="str">
            <v>等外公路</v>
          </cell>
          <cell r="R10841" t="str">
            <v>0</v>
          </cell>
          <cell r="S10841" t="str">
            <v>3.5</v>
          </cell>
          <cell r="T10841" t="str">
            <v>无</v>
          </cell>
          <cell r="U10841">
            <v>0</v>
          </cell>
          <cell r="V10841">
            <v>0.28999999999999998</v>
          </cell>
          <cell r="W10841">
            <v>0.28999999999999998</v>
          </cell>
        </row>
        <row r="10842">
          <cell r="I10842" t="str">
            <v>双树-竹山连接路</v>
          </cell>
          <cell r="J10842" t="str">
            <v>1327F4313210178</v>
          </cell>
          <cell r="K10842" t="str">
            <v>新村与撤并村便捷连通</v>
          </cell>
          <cell r="L10842" t="str">
            <v>二类地区</v>
          </cell>
          <cell r="M10842" t="str">
            <v>省级贫困县</v>
          </cell>
          <cell r="N10842" t="str">
            <v>新建</v>
          </cell>
          <cell r="O10842" t="str">
            <v>洪星村</v>
          </cell>
          <cell r="P10842" t="str">
            <v>四级公路</v>
          </cell>
          <cell r="R10842" t="str">
            <v>0</v>
          </cell>
          <cell r="S10842" t="str">
            <v>3.5</v>
          </cell>
          <cell r="T10842" t="str">
            <v>CB36431321</v>
          </cell>
          <cell r="U10842">
            <v>0</v>
          </cell>
          <cell r="V10842">
            <v>0.11</v>
          </cell>
          <cell r="W10842">
            <v>0.11</v>
          </cell>
        </row>
        <row r="10843">
          <cell r="I10843" t="str">
            <v>水府庙-磨山冲连接路</v>
          </cell>
          <cell r="J10843" t="str">
            <v>1327F4313210053</v>
          </cell>
          <cell r="K10843" t="str">
            <v>新村与撤并村便捷连通</v>
          </cell>
          <cell r="L10843" t="str">
            <v>二类地区</v>
          </cell>
          <cell r="M10843" t="str">
            <v>省级贫困县</v>
          </cell>
          <cell r="N10843" t="str">
            <v>新建</v>
          </cell>
          <cell r="O10843" t="str">
            <v>水府庙村</v>
          </cell>
          <cell r="P10843" t="str">
            <v>等外公路</v>
          </cell>
          <cell r="R10843" t="str">
            <v>0</v>
          </cell>
          <cell r="S10843" t="str">
            <v>3.5</v>
          </cell>
          <cell r="T10843" t="str">
            <v>C408431321</v>
          </cell>
          <cell r="U10843">
            <v>0</v>
          </cell>
          <cell r="V10843">
            <v>1.3</v>
          </cell>
          <cell r="W10843">
            <v>1.3</v>
          </cell>
        </row>
        <row r="10844">
          <cell r="I10844" t="str">
            <v>四方堂-下丰家铺连接路</v>
          </cell>
          <cell r="J10844" t="str">
            <v>1327F4313210115</v>
          </cell>
          <cell r="K10844" t="str">
            <v>新村与撤并村便捷连通</v>
          </cell>
          <cell r="L10844" t="str">
            <v>二类地区</v>
          </cell>
          <cell r="M10844" t="str">
            <v>省级贫困县</v>
          </cell>
          <cell r="N10844" t="str">
            <v>新建</v>
          </cell>
          <cell r="O10844" t="str">
            <v>金紫峰村</v>
          </cell>
          <cell r="P10844" t="str">
            <v>等外公路</v>
          </cell>
          <cell r="R10844" t="str">
            <v>0</v>
          </cell>
          <cell r="S10844" t="str">
            <v>3.5</v>
          </cell>
          <cell r="T10844" t="str">
            <v>无</v>
          </cell>
          <cell r="U10844">
            <v>0</v>
          </cell>
          <cell r="V10844">
            <v>1.32</v>
          </cell>
          <cell r="W10844">
            <v>1.32</v>
          </cell>
        </row>
        <row r="10845">
          <cell r="I10845" t="str">
            <v>松柏组-甘泉组连接路</v>
          </cell>
          <cell r="J10845" t="str">
            <v>1327F4313210116</v>
          </cell>
          <cell r="K10845" t="str">
            <v>新村与撤并村便捷连通</v>
          </cell>
          <cell r="L10845" t="str">
            <v>二类地区</v>
          </cell>
          <cell r="M10845" t="str">
            <v>省级贫困县</v>
          </cell>
          <cell r="N10845" t="str">
            <v>新建</v>
          </cell>
          <cell r="O10845" t="str">
            <v>大石玉村</v>
          </cell>
          <cell r="P10845" t="str">
            <v>等外公路</v>
          </cell>
          <cell r="R10845" t="str">
            <v>0</v>
          </cell>
          <cell r="S10845" t="str">
            <v>3.5</v>
          </cell>
          <cell r="T10845" t="str">
            <v>无</v>
          </cell>
          <cell r="U10845">
            <v>0</v>
          </cell>
          <cell r="V10845">
            <v>0.3</v>
          </cell>
          <cell r="W10845">
            <v>0.3</v>
          </cell>
        </row>
        <row r="10846">
          <cell r="I10846" t="str">
            <v>松庄-文家连接路</v>
          </cell>
          <cell r="J10846" t="str">
            <v>1327F4313210156</v>
          </cell>
          <cell r="K10846" t="str">
            <v>新村与撤并村便捷连通</v>
          </cell>
          <cell r="L10846" t="str">
            <v>二类地区</v>
          </cell>
          <cell r="M10846" t="str">
            <v>省级贫困县</v>
          </cell>
          <cell r="N10846" t="str">
            <v>新建</v>
          </cell>
          <cell r="O10846" t="str">
            <v>松柏村</v>
          </cell>
          <cell r="P10846" t="str">
            <v>等外公路</v>
          </cell>
          <cell r="R10846" t="str">
            <v>0</v>
          </cell>
          <cell r="S10846" t="str">
            <v>3.5</v>
          </cell>
          <cell r="T10846" t="str">
            <v>无</v>
          </cell>
          <cell r="U10846">
            <v>0</v>
          </cell>
          <cell r="V10846">
            <v>0.56000000000000005</v>
          </cell>
          <cell r="W10846">
            <v>0.56000000000000005</v>
          </cell>
        </row>
        <row r="10847">
          <cell r="I10847" t="str">
            <v>太平中学-太平水厂连接路</v>
          </cell>
          <cell r="J10847" t="str">
            <v>1327F4313210135</v>
          </cell>
          <cell r="K10847" t="str">
            <v>新村与撤并村便捷连通</v>
          </cell>
          <cell r="L10847" t="str">
            <v>二类地区</v>
          </cell>
          <cell r="M10847" t="str">
            <v>省级贫困县</v>
          </cell>
          <cell r="N10847" t="str">
            <v>新建</v>
          </cell>
          <cell r="O10847" t="str">
            <v>太平寺村</v>
          </cell>
          <cell r="P10847" t="str">
            <v>等外公路</v>
          </cell>
          <cell r="R10847" t="str">
            <v>0</v>
          </cell>
          <cell r="S10847" t="str">
            <v>3.5</v>
          </cell>
          <cell r="T10847" t="str">
            <v>无</v>
          </cell>
          <cell r="U10847">
            <v>0</v>
          </cell>
          <cell r="V10847">
            <v>1.06</v>
          </cell>
          <cell r="W10847">
            <v>1.06</v>
          </cell>
        </row>
        <row r="10848">
          <cell r="I10848" t="str">
            <v>太平组-连塘连接路</v>
          </cell>
          <cell r="J10848" t="str">
            <v>1327F4313210008</v>
          </cell>
          <cell r="K10848" t="str">
            <v>新村与撤并村便捷连通</v>
          </cell>
          <cell r="L10848" t="str">
            <v>二类地区</v>
          </cell>
          <cell r="M10848" t="str">
            <v>省级贫困县</v>
          </cell>
          <cell r="N10848" t="str">
            <v>升级改造（提质改造）</v>
          </cell>
          <cell r="O10848" t="str">
            <v>龙王村</v>
          </cell>
          <cell r="P10848" t="str">
            <v>四级公路</v>
          </cell>
          <cell r="R10848" t="str">
            <v>0</v>
          </cell>
          <cell r="S10848" t="str">
            <v>3.5</v>
          </cell>
          <cell r="T10848" t="str">
            <v>无</v>
          </cell>
          <cell r="U10848">
            <v>0</v>
          </cell>
          <cell r="V10848">
            <v>0.8</v>
          </cell>
          <cell r="W10848">
            <v>0.8</v>
          </cell>
        </row>
        <row r="10849">
          <cell r="I10849" t="str">
            <v>谭家-朝枫公路</v>
          </cell>
          <cell r="J10849" t="str">
            <v>1327F4313210195</v>
          </cell>
          <cell r="K10849" t="str">
            <v>新村与撤并村便捷连通</v>
          </cell>
          <cell r="L10849" t="str">
            <v>二类地区</v>
          </cell>
          <cell r="M10849" t="str">
            <v>省级贫困县</v>
          </cell>
          <cell r="N10849" t="str">
            <v>新建</v>
          </cell>
          <cell r="O10849" t="str">
            <v>大枫村</v>
          </cell>
          <cell r="P10849" t="str">
            <v>四级公路</v>
          </cell>
          <cell r="R10849" t="str">
            <v>0</v>
          </cell>
          <cell r="S10849" t="str">
            <v>3.5</v>
          </cell>
          <cell r="T10849" t="str">
            <v>CD16431321</v>
          </cell>
          <cell r="U10849">
            <v>0</v>
          </cell>
          <cell r="V10849">
            <v>0.54</v>
          </cell>
          <cell r="W10849">
            <v>0.54</v>
          </cell>
        </row>
        <row r="10850">
          <cell r="I10850" t="str">
            <v>塘边-和平乇连接路</v>
          </cell>
          <cell r="J10850" t="str">
            <v>1327F4313210087</v>
          </cell>
          <cell r="K10850" t="str">
            <v>新村与撤并村便捷连通</v>
          </cell>
          <cell r="L10850" t="str">
            <v>二类地区</v>
          </cell>
          <cell r="M10850" t="str">
            <v>省级贫困县</v>
          </cell>
          <cell r="N10850" t="str">
            <v>新建</v>
          </cell>
          <cell r="O10850" t="str">
            <v>龙头村</v>
          </cell>
          <cell r="P10850" t="str">
            <v>四级公路</v>
          </cell>
          <cell r="R10850" t="str">
            <v>0</v>
          </cell>
          <cell r="S10850" t="str">
            <v>3.5</v>
          </cell>
          <cell r="T10850" t="str">
            <v>C68I431321</v>
          </cell>
          <cell r="U10850">
            <v>0</v>
          </cell>
          <cell r="V10850">
            <v>0.72699999999999998</v>
          </cell>
          <cell r="W10850">
            <v>0.72699999999999998</v>
          </cell>
        </row>
        <row r="10851">
          <cell r="I10851" t="str">
            <v>堂角里-郭文清连接路</v>
          </cell>
          <cell r="J10851" t="str">
            <v>1327F4313210201</v>
          </cell>
          <cell r="K10851" t="str">
            <v>新村与撤并村便捷连通</v>
          </cell>
          <cell r="L10851" t="str">
            <v>二类地区</v>
          </cell>
          <cell r="M10851" t="str">
            <v>省级贫困县</v>
          </cell>
          <cell r="N10851" t="str">
            <v>新建</v>
          </cell>
          <cell r="O10851" t="str">
            <v>八湾村</v>
          </cell>
          <cell r="P10851" t="str">
            <v>等外公路</v>
          </cell>
          <cell r="R10851" t="str">
            <v>0</v>
          </cell>
          <cell r="S10851" t="str">
            <v>3.5</v>
          </cell>
          <cell r="T10851" t="str">
            <v>无</v>
          </cell>
          <cell r="U10851">
            <v>0</v>
          </cell>
          <cell r="V10851">
            <v>0.11</v>
          </cell>
          <cell r="W10851">
            <v>0.11</v>
          </cell>
        </row>
        <row r="10852">
          <cell r="I10852" t="str">
            <v>天津-泮田连接路</v>
          </cell>
          <cell r="J10852" t="str">
            <v>1327F4313210034</v>
          </cell>
          <cell r="K10852" t="str">
            <v>新村与撤并村便捷连通</v>
          </cell>
          <cell r="L10852" t="str">
            <v>二类地区</v>
          </cell>
          <cell r="M10852" t="str">
            <v>省级贫困县</v>
          </cell>
          <cell r="N10852" t="str">
            <v>新建</v>
          </cell>
          <cell r="O10852" t="str">
            <v>天津村</v>
          </cell>
          <cell r="P10852" t="str">
            <v>等外公路</v>
          </cell>
          <cell r="R10852" t="str">
            <v>0</v>
          </cell>
          <cell r="S10852" t="str">
            <v>3.5</v>
          </cell>
          <cell r="T10852" t="str">
            <v>无</v>
          </cell>
          <cell r="U10852">
            <v>0</v>
          </cell>
          <cell r="V10852">
            <v>0.86599999999999999</v>
          </cell>
          <cell r="W10852">
            <v>0.86599999999999999</v>
          </cell>
        </row>
        <row r="10853">
          <cell r="I10853" t="str">
            <v>铁家塘-高家组连接路</v>
          </cell>
          <cell r="J10853" t="str">
            <v>1327F4313210111</v>
          </cell>
          <cell r="K10853" t="str">
            <v>新村与撤并村便捷连通</v>
          </cell>
          <cell r="L10853" t="str">
            <v>二类地区</v>
          </cell>
          <cell r="M10853" t="str">
            <v>省级贫困县</v>
          </cell>
          <cell r="N10853" t="str">
            <v>新建</v>
          </cell>
          <cell r="O10853" t="str">
            <v>梓桥村</v>
          </cell>
          <cell r="P10853" t="str">
            <v>等外公路</v>
          </cell>
          <cell r="R10853" t="str">
            <v>0</v>
          </cell>
          <cell r="S10853" t="str">
            <v>3.5</v>
          </cell>
          <cell r="T10853" t="str">
            <v>无</v>
          </cell>
          <cell r="U10853">
            <v>0</v>
          </cell>
          <cell r="V10853">
            <v>0.41</v>
          </cell>
          <cell r="W10853">
            <v>0.41</v>
          </cell>
        </row>
        <row r="10854">
          <cell r="I10854" t="str">
            <v>桐子塘-新塘组连接路</v>
          </cell>
          <cell r="J10854" t="str">
            <v>1327F4313210117</v>
          </cell>
          <cell r="K10854" t="str">
            <v>新村与撤并村便捷连通</v>
          </cell>
          <cell r="L10854" t="str">
            <v>二类地区</v>
          </cell>
          <cell r="M10854" t="str">
            <v>省级贫困县</v>
          </cell>
          <cell r="N10854" t="str">
            <v>新建</v>
          </cell>
          <cell r="O10854" t="str">
            <v>水口庙村</v>
          </cell>
          <cell r="P10854" t="str">
            <v>等外公路</v>
          </cell>
          <cell r="R10854" t="str">
            <v>0</v>
          </cell>
          <cell r="S10854" t="str">
            <v>3.5</v>
          </cell>
          <cell r="T10854" t="str">
            <v>无</v>
          </cell>
          <cell r="U10854">
            <v>0</v>
          </cell>
          <cell r="V10854">
            <v>0.7</v>
          </cell>
          <cell r="W10854">
            <v>0.7</v>
          </cell>
        </row>
        <row r="10855">
          <cell r="I10855" t="str">
            <v>同丰桥-左国丰屋连接路</v>
          </cell>
          <cell r="J10855" t="str">
            <v>1327F4313210208</v>
          </cell>
          <cell r="K10855" t="str">
            <v>新村与撤并村便捷连通</v>
          </cell>
          <cell r="L10855" t="str">
            <v>二类地区</v>
          </cell>
          <cell r="M10855" t="str">
            <v>省级贫困县</v>
          </cell>
          <cell r="N10855" t="str">
            <v>新建</v>
          </cell>
          <cell r="O10855" t="str">
            <v>铜梁村</v>
          </cell>
          <cell r="P10855" t="str">
            <v>等外公路</v>
          </cell>
          <cell r="R10855" t="str">
            <v>0</v>
          </cell>
          <cell r="S10855" t="str">
            <v>3.5</v>
          </cell>
          <cell r="T10855" t="str">
            <v>无</v>
          </cell>
          <cell r="U10855">
            <v>0</v>
          </cell>
          <cell r="V10855">
            <v>0.17</v>
          </cell>
          <cell r="W10855">
            <v>0.17</v>
          </cell>
        </row>
        <row r="10856">
          <cell r="I10856" t="str">
            <v>同心-新屋连接路</v>
          </cell>
          <cell r="J10856" t="str">
            <v>1327F4313210217</v>
          </cell>
          <cell r="K10856" t="str">
            <v>新村与撤并村便捷连通</v>
          </cell>
          <cell r="L10856" t="str">
            <v>二类地区</v>
          </cell>
          <cell r="M10856" t="str">
            <v>省级贫困县</v>
          </cell>
          <cell r="N10856" t="str">
            <v>新建</v>
          </cell>
          <cell r="O10856" t="str">
            <v>神山村</v>
          </cell>
          <cell r="P10856" t="str">
            <v>等外公路</v>
          </cell>
          <cell r="R10856" t="str">
            <v>0</v>
          </cell>
          <cell r="S10856" t="str">
            <v>3.5</v>
          </cell>
          <cell r="T10856" t="str">
            <v>无</v>
          </cell>
          <cell r="U10856">
            <v>0</v>
          </cell>
          <cell r="V10856">
            <v>0.42</v>
          </cell>
          <cell r="W10856">
            <v>0.42</v>
          </cell>
        </row>
        <row r="10857">
          <cell r="I10857" t="str">
            <v>同意组-东合村部连接路</v>
          </cell>
          <cell r="J10857" t="str">
            <v>1327F4313210189</v>
          </cell>
          <cell r="K10857" t="str">
            <v>新村与撤并村便捷连通</v>
          </cell>
          <cell r="L10857" t="str">
            <v>二类地区</v>
          </cell>
          <cell r="M10857" t="str">
            <v>省级贫困县</v>
          </cell>
          <cell r="N10857" t="str">
            <v>新建</v>
          </cell>
          <cell r="O10857" t="str">
            <v>东合村</v>
          </cell>
          <cell r="P10857" t="str">
            <v>等外公路</v>
          </cell>
          <cell r="R10857" t="str">
            <v>0</v>
          </cell>
          <cell r="S10857" t="str">
            <v>3.5</v>
          </cell>
          <cell r="T10857" t="str">
            <v>无</v>
          </cell>
          <cell r="U10857">
            <v>0</v>
          </cell>
          <cell r="V10857">
            <v>0.38</v>
          </cell>
          <cell r="W10857">
            <v>0.38</v>
          </cell>
        </row>
        <row r="10858">
          <cell r="I10858" t="str">
            <v>同子-吊楼连接路</v>
          </cell>
          <cell r="J10858" t="str">
            <v>1327F4313210101</v>
          </cell>
          <cell r="K10858" t="str">
            <v>新村与撤并村便捷连通</v>
          </cell>
          <cell r="L10858" t="str">
            <v>二类地区</v>
          </cell>
          <cell r="M10858" t="str">
            <v>省级贫困县</v>
          </cell>
          <cell r="N10858" t="str">
            <v>新建</v>
          </cell>
          <cell r="O10858" t="str">
            <v>万年村</v>
          </cell>
          <cell r="P10858" t="str">
            <v>等外公路</v>
          </cell>
          <cell r="R10858" t="str">
            <v>0</v>
          </cell>
          <cell r="S10858" t="str">
            <v>3.5</v>
          </cell>
          <cell r="T10858" t="str">
            <v>无</v>
          </cell>
          <cell r="U10858">
            <v>0</v>
          </cell>
          <cell r="V10858">
            <v>0.57999999999999996</v>
          </cell>
          <cell r="W10858">
            <v>0.57999999999999996</v>
          </cell>
        </row>
        <row r="10859">
          <cell r="I10859" t="str">
            <v>团结-善德堂连接路</v>
          </cell>
          <cell r="J10859" t="str">
            <v>1327F4313210026</v>
          </cell>
          <cell r="K10859" t="str">
            <v>新村与撤并村便捷连通</v>
          </cell>
          <cell r="L10859" t="str">
            <v>二类地区</v>
          </cell>
          <cell r="M10859" t="str">
            <v>省级贫困县</v>
          </cell>
          <cell r="N10859" t="str">
            <v>新建</v>
          </cell>
          <cell r="O10859" t="str">
            <v>台洲村</v>
          </cell>
          <cell r="P10859" t="str">
            <v>无路</v>
          </cell>
          <cell r="R10859" t="str">
            <v>0</v>
          </cell>
          <cell r="S10859" t="str">
            <v>3.5</v>
          </cell>
          <cell r="T10859" t="str">
            <v>无</v>
          </cell>
          <cell r="U10859">
            <v>0</v>
          </cell>
          <cell r="V10859">
            <v>0.9</v>
          </cell>
          <cell r="W10859">
            <v>0.9</v>
          </cell>
        </row>
        <row r="10860">
          <cell r="I10860" t="str">
            <v>团结组-马山组连接路</v>
          </cell>
          <cell r="J10860" t="str">
            <v>1327F4313210166</v>
          </cell>
          <cell r="K10860" t="str">
            <v>新村与撤并村便捷连通</v>
          </cell>
          <cell r="L10860" t="str">
            <v>二类地区</v>
          </cell>
          <cell r="M10860" t="str">
            <v>省级贫困县</v>
          </cell>
          <cell r="N10860" t="str">
            <v>新建</v>
          </cell>
          <cell r="O10860" t="str">
            <v>钟鼓村</v>
          </cell>
          <cell r="P10860" t="str">
            <v>等外公路</v>
          </cell>
          <cell r="R10860" t="str">
            <v>0</v>
          </cell>
          <cell r="S10860" t="str">
            <v>3.5</v>
          </cell>
          <cell r="T10860" t="str">
            <v>无</v>
          </cell>
          <cell r="U10860">
            <v>0</v>
          </cell>
          <cell r="V10860">
            <v>0.46</v>
          </cell>
          <cell r="W10860">
            <v>0.46</v>
          </cell>
        </row>
        <row r="10861">
          <cell r="I10861" t="str">
            <v>托塘-竹山连接路</v>
          </cell>
          <cell r="J10861" t="str">
            <v>1327F4313210036</v>
          </cell>
          <cell r="K10861" t="str">
            <v>新村与撤并村便捷连通</v>
          </cell>
          <cell r="L10861" t="str">
            <v>二类地区</v>
          </cell>
          <cell r="M10861" t="str">
            <v>省级贫困县</v>
          </cell>
          <cell r="N10861" t="str">
            <v>新建</v>
          </cell>
          <cell r="O10861" t="str">
            <v>湾洲村</v>
          </cell>
          <cell r="P10861" t="str">
            <v>四级公路</v>
          </cell>
          <cell r="R10861" t="str">
            <v>0</v>
          </cell>
          <cell r="S10861" t="str">
            <v>3.5</v>
          </cell>
          <cell r="T10861" t="str">
            <v>无</v>
          </cell>
          <cell r="U10861">
            <v>0</v>
          </cell>
          <cell r="V10861">
            <v>0.8</v>
          </cell>
          <cell r="W10861">
            <v>0.8</v>
          </cell>
        </row>
        <row r="10862">
          <cell r="I10862" t="str">
            <v>瓦窑-深山堂连接路</v>
          </cell>
          <cell r="J10862" t="str">
            <v>1327F4313210006</v>
          </cell>
          <cell r="K10862" t="str">
            <v>新村与撤并村便捷连通</v>
          </cell>
          <cell r="L10862" t="str">
            <v>二类地区</v>
          </cell>
          <cell r="M10862" t="str">
            <v>省级贫困县</v>
          </cell>
          <cell r="N10862" t="str">
            <v>新建</v>
          </cell>
          <cell r="O10862" t="str">
            <v>扶搓村</v>
          </cell>
          <cell r="R10862" t="str">
            <v>0</v>
          </cell>
          <cell r="S10862" t="str">
            <v>3.5</v>
          </cell>
          <cell r="T10862" t="str">
            <v>无</v>
          </cell>
          <cell r="U10862">
            <v>0</v>
          </cell>
          <cell r="V10862">
            <v>1.2</v>
          </cell>
          <cell r="W10862">
            <v>1.2</v>
          </cell>
        </row>
        <row r="10863">
          <cell r="I10863" t="str">
            <v>万兴-枫树连接路</v>
          </cell>
          <cell r="J10863" t="str">
            <v>1327F4313210150</v>
          </cell>
          <cell r="K10863" t="str">
            <v>新村与撤并村便捷连通</v>
          </cell>
          <cell r="L10863" t="str">
            <v>二类地区</v>
          </cell>
          <cell r="M10863" t="str">
            <v>省级贫困县</v>
          </cell>
          <cell r="N10863" t="str">
            <v>新建</v>
          </cell>
          <cell r="O10863" t="str">
            <v>洪泉村</v>
          </cell>
          <cell r="P10863" t="str">
            <v>等外公路</v>
          </cell>
          <cell r="R10863" t="str">
            <v>0</v>
          </cell>
          <cell r="S10863" t="str">
            <v>3.5</v>
          </cell>
          <cell r="T10863" t="str">
            <v>无</v>
          </cell>
          <cell r="U10863">
            <v>0</v>
          </cell>
          <cell r="V10863">
            <v>1.05</v>
          </cell>
          <cell r="W10863">
            <v>1.05</v>
          </cell>
        </row>
        <row r="10864">
          <cell r="I10864" t="str">
            <v>王冲坪-先进组连接路</v>
          </cell>
          <cell r="J10864" t="str">
            <v>1327F4313210211</v>
          </cell>
          <cell r="K10864" t="str">
            <v>新村与撤并村便捷连通</v>
          </cell>
          <cell r="L10864" t="str">
            <v>二类地区</v>
          </cell>
          <cell r="M10864" t="str">
            <v>省级贫困县</v>
          </cell>
          <cell r="N10864" t="str">
            <v>新建</v>
          </cell>
          <cell r="O10864" t="str">
            <v>界峰村</v>
          </cell>
          <cell r="P10864" t="str">
            <v>等外公路</v>
          </cell>
          <cell r="R10864" t="str">
            <v>0</v>
          </cell>
          <cell r="S10864" t="str">
            <v>3.5</v>
          </cell>
          <cell r="T10864" t="str">
            <v>无</v>
          </cell>
          <cell r="U10864">
            <v>0</v>
          </cell>
          <cell r="V10864">
            <v>0.26</v>
          </cell>
          <cell r="W10864">
            <v>0.26</v>
          </cell>
        </row>
        <row r="10865">
          <cell r="I10865" t="str">
            <v>王土坝-龙王大井连接路</v>
          </cell>
          <cell r="J10865" t="str">
            <v>1327F4313210019</v>
          </cell>
          <cell r="K10865" t="str">
            <v>新村与撤并村便捷连通</v>
          </cell>
          <cell r="L10865" t="str">
            <v>二类地区</v>
          </cell>
          <cell r="M10865" t="str">
            <v>省级贫困县</v>
          </cell>
          <cell r="N10865" t="str">
            <v>新建</v>
          </cell>
          <cell r="O10865" t="str">
            <v>龙王村</v>
          </cell>
          <cell r="P10865" t="str">
            <v>等外公路</v>
          </cell>
          <cell r="R10865" t="str">
            <v>0</v>
          </cell>
          <cell r="S10865" t="str">
            <v>3.5</v>
          </cell>
          <cell r="T10865" t="str">
            <v>无</v>
          </cell>
          <cell r="U10865">
            <v>0</v>
          </cell>
          <cell r="V10865">
            <v>1.325</v>
          </cell>
          <cell r="W10865">
            <v>1.325</v>
          </cell>
        </row>
        <row r="10866">
          <cell r="I10866" t="str">
            <v>屋子冲-对塘组连接路</v>
          </cell>
          <cell r="J10866" t="str">
            <v>1327F4313210028</v>
          </cell>
          <cell r="K10866" t="str">
            <v>新村与撤并村便捷连通</v>
          </cell>
          <cell r="L10866" t="str">
            <v>二类地区</v>
          </cell>
          <cell r="M10866" t="str">
            <v>省级贫困县</v>
          </cell>
          <cell r="N10866" t="str">
            <v>新建</v>
          </cell>
          <cell r="O10866" t="str">
            <v>台洲村</v>
          </cell>
          <cell r="R10866" t="str">
            <v>0</v>
          </cell>
          <cell r="S10866" t="str">
            <v>3.5</v>
          </cell>
          <cell r="T10866" t="str">
            <v>无</v>
          </cell>
          <cell r="U10866">
            <v>0</v>
          </cell>
          <cell r="V10866">
            <v>0.8</v>
          </cell>
          <cell r="W10866">
            <v>0.8</v>
          </cell>
        </row>
        <row r="10867">
          <cell r="I10867" t="str">
            <v>五星-羊鼓堂组连接路</v>
          </cell>
          <cell r="J10867" t="str">
            <v>1327F4313210130</v>
          </cell>
          <cell r="K10867" t="str">
            <v>新村与撤并村便捷连通</v>
          </cell>
          <cell r="L10867" t="str">
            <v>二类地区</v>
          </cell>
          <cell r="M10867" t="str">
            <v>省级贫困县</v>
          </cell>
          <cell r="N10867" t="str">
            <v>新建</v>
          </cell>
          <cell r="O10867" t="str">
            <v>五星村</v>
          </cell>
          <cell r="P10867" t="str">
            <v>等外公路</v>
          </cell>
          <cell r="R10867" t="str">
            <v>0</v>
          </cell>
          <cell r="S10867" t="str">
            <v>3.5</v>
          </cell>
          <cell r="T10867" t="str">
            <v>无</v>
          </cell>
          <cell r="U10867">
            <v>0</v>
          </cell>
          <cell r="V10867">
            <v>0.4</v>
          </cell>
          <cell r="W10867">
            <v>0.4</v>
          </cell>
        </row>
        <row r="10868">
          <cell r="I10868" t="str">
            <v>细屋-狮院连接路</v>
          </cell>
          <cell r="J10868" t="str">
            <v>1327F4313210197</v>
          </cell>
          <cell r="K10868" t="str">
            <v>新村与撤并村便捷连通</v>
          </cell>
          <cell r="L10868" t="str">
            <v>二类地区</v>
          </cell>
          <cell r="M10868" t="str">
            <v>省级贫困县</v>
          </cell>
          <cell r="N10868" t="str">
            <v>新建</v>
          </cell>
          <cell r="O10868" t="str">
            <v>象形村</v>
          </cell>
          <cell r="P10868" t="str">
            <v>四级公路</v>
          </cell>
          <cell r="R10868" t="str">
            <v>0</v>
          </cell>
          <cell r="S10868" t="str">
            <v>3.5</v>
          </cell>
          <cell r="T10868" t="str">
            <v>无</v>
          </cell>
          <cell r="U10868">
            <v>0</v>
          </cell>
          <cell r="V10868">
            <v>1.61</v>
          </cell>
          <cell r="W10868">
            <v>1.61</v>
          </cell>
        </row>
        <row r="10869">
          <cell r="I10869" t="str">
            <v>峡山-厚德连接路</v>
          </cell>
          <cell r="J10869" t="str">
            <v>1327F4313210071</v>
          </cell>
          <cell r="K10869" t="str">
            <v>新村与撤并村便捷连通</v>
          </cell>
          <cell r="L10869" t="str">
            <v>二类地区</v>
          </cell>
          <cell r="M10869" t="str">
            <v>省级贫困县</v>
          </cell>
          <cell r="N10869" t="str">
            <v>新建</v>
          </cell>
          <cell r="O10869" t="str">
            <v>峡山村</v>
          </cell>
          <cell r="R10869" t="str">
            <v>0</v>
          </cell>
          <cell r="S10869" t="str">
            <v>3.5</v>
          </cell>
          <cell r="T10869" t="str">
            <v>无</v>
          </cell>
          <cell r="U10869">
            <v>0</v>
          </cell>
          <cell r="V10869">
            <v>0.5</v>
          </cell>
          <cell r="W10869">
            <v>0.5</v>
          </cell>
        </row>
        <row r="10870">
          <cell r="I10870" t="str">
            <v>下塘-犀牛渡连接路</v>
          </cell>
          <cell r="J10870" t="str">
            <v>1327F4313210048</v>
          </cell>
          <cell r="K10870" t="str">
            <v>新村与撤并村便捷连通</v>
          </cell>
          <cell r="L10870" t="str">
            <v>二类地区</v>
          </cell>
          <cell r="M10870" t="str">
            <v>省级贫困县</v>
          </cell>
          <cell r="N10870" t="str">
            <v>新建</v>
          </cell>
          <cell r="O10870" t="str">
            <v>新犀村</v>
          </cell>
          <cell r="P10870" t="str">
            <v>等外公路</v>
          </cell>
          <cell r="R10870" t="str">
            <v>0</v>
          </cell>
          <cell r="S10870" t="str">
            <v>3.5</v>
          </cell>
          <cell r="T10870" t="str">
            <v>无</v>
          </cell>
          <cell r="U10870">
            <v>0</v>
          </cell>
          <cell r="V10870">
            <v>0.75</v>
          </cell>
          <cell r="W10870">
            <v>0.75</v>
          </cell>
        </row>
        <row r="10871">
          <cell r="I10871" t="str">
            <v>下湾-欧源学校连接路</v>
          </cell>
          <cell r="J10871" t="str">
            <v>1327F4313210066</v>
          </cell>
          <cell r="K10871" t="str">
            <v>新村与撤并村便捷连通</v>
          </cell>
          <cell r="L10871" t="str">
            <v>二类地区</v>
          </cell>
          <cell r="M10871" t="str">
            <v>省级贫困县</v>
          </cell>
          <cell r="N10871" t="str">
            <v>新建</v>
          </cell>
          <cell r="O10871" t="str">
            <v>欧源村</v>
          </cell>
          <cell r="R10871" t="str">
            <v>0</v>
          </cell>
          <cell r="S10871" t="str">
            <v>3.5</v>
          </cell>
          <cell r="T10871" t="str">
            <v>无</v>
          </cell>
          <cell r="U10871">
            <v>0</v>
          </cell>
          <cell r="V10871">
            <v>1</v>
          </cell>
          <cell r="W10871">
            <v>1</v>
          </cell>
        </row>
        <row r="10872">
          <cell r="I10872" t="str">
            <v>先锋-石屋冲连接路</v>
          </cell>
          <cell r="J10872" t="str">
            <v>1327F4313210072</v>
          </cell>
          <cell r="K10872" t="str">
            <v>新村与撤并村便捷连通</v>
          </cell>
          <cell r="L10872" t="str">
            <v>二类地区</v>
          </cell>
          <cell r="M10872" t="str">
            <v>省级贫困县</v>
          </cell>
          <cell r="N10872" t="str">
            <v>新建</v>
          </cell>
          <cell r="O10872" t="str">
            <v>田心村</v>
          </cell>
          <cell r="R10872" t="str">
            <v>0</v>
          </cell>
          <cell r="S10872" t="str">
            <v>3.5</v>
          </cell>
          <cell r="T10872" t="str">
            <v>无</v>
          </cell>
          <cell r="U10872">
            <v>0</v>
          </cell>
          <cell r="V10872">
            <v>0.7</v>
          </cell>
          <cell r="W10872">
            <v>0.7</v>
          </cell>
        </row>
        <row r="10873">
          <cell r="I10873" t="str">
            <v>仙女殿-沙子山连接路</v>
          </cell>
          <cell r="J10873" t="str">
            <v>1327F4313210046</v>
          </cell>
          <cell r="K10873" t="str">
            <v>新村与撤并村便捷连通</v>
          </cell>
          <cell r="L10873" t="str">
            <v>二类地区</v>
          </cell>
          <cell r="M10873" t="str">
            <v>省级贫困县</v>
          </cell>
          <cell r="N10873" t="str">
            <v>新建</v>
          </cell>
          <cell r="O10873" t="str">
            <v>仙女殿村</v>
          </cell>
          <cell r="P10873" t="str">
            <v>等外公路</v>
          </cell>
          <cell r="R10873" t="str">
            <v>0</v>
          </cell>
          <cell r="S10873" t="str">
            <v>3.5</v>
          </cell>
          <cell r="T10873" t="str">
            <v>无</v>
          </cell>
          <cell r="U10873">
            <v>0</v>
          </cell>
          <cell r="V10873">
            <v>0.38200000000000001</v>
          </cell>
          <cell r="W10873">
            <v>0.38200000000000001</v>
          </cell>
        </row>
        <row r="10874">
          <cell r="I10874" t="str">
            <v>仙女殿-石排组连接路</v>
          </cell>
          <cell r="J10874" t="str">
            <v>1327F4313210045</v>
          </cell>
          <cell r="K10874" t="str">
            <v>新村与撤并村便捷连通</v>
          </cell>
          <cell r="L10874" t="str">
            <v>二类地区</v>
          </cell>
          <cell r="M10874" t="str">
            <v>省级贫困县</v>
          </cell>
          <cell r="N10874" t="str">
            <v>新建</v>
          </cell>
          <cell r="O10874" t="str">
            <v>仙女殿村</v>
          </cell>
          <cell r="P10874" t="str">
            <v>等外公路</v>
          </cell>
          <cell r="R10874" t="str">
            <v>0</v>
          </cell>
          <cell r="S10874" t="str">
            <v>3.5</v>
          </cell>
          <cell r="T10874" t="str">
            <v>无</v>
          </cell>
          <cell r="U10874">
            <v>0</v>
          </cell>
          <cell r="V10874">
            <v>0.68600000000000005</v>
          </cell>
          <cell r="W10874">
            <v>0.68600000000000005</v>
          </cell>
        </row>
        <row r="10875">
          <cell r="I10875" t="str">
            <v>县道-鞍子水库连接路</v>
          </cell>
          <cell r="J10875" t="str">
            <v>1327F4313210057</v>
          </cell>
          <cell r="K10875" t="str">
            <v>新村与撤并村便捷连通</v>
          </cell>
          <cell r="L10875" t="str">
            <v>二类地区</v>
          </cell>
          <cell r="M10875" t="str">
            <v>省级贫困县</v>
          </cell>
          <cell r="N10875" t="str">
            <v>新建</v>
          </cell>
          <cell r="O10875" t="str">
            <v>月龙村</v>
          </cell>
          <cell r="R10875" t="str">
            <v>0</v>
          </cell>
          <cell r="S10875" t="str">
            <v>3.5</v>
          </cell>
          <cell r="T10875" t="str">
            <v>无</v>
          </cell>
          <cell r="U10875">
            <v>0</v>
          </cell>
          <cell r="V10875">
            <v>0.9</v>
          </cell>
          <cell r="W10875">
            <v>0.9</v>
          </cell>
        </row>
        <row r="10876">
          <cell r="I10876" t="str">
            <v>县道-大坝冲连接路</v>
          </cell>
          <cell r="J10876" t="str">
            <v>1327F4313210099</v>
          </cell>
          <cell r="K10876" t="str">
            <v>新村与撤并村便捷连通</v>
          </cell>
          <cell r="L10876" t="str">
            <v>二类地区</v>
          </cell>
          <cell r="M10876" t="str">
            <v>省级贫困县</v>
          </cell>
          <cell r="N10876" t="str">
            <v>新建</v>
          </cell>
          <cell r="O10876" t="str">
            <v>星辉村</v>
          </cell>
          <cell r="P10876" t="str">
            <v>等外公路</v>
          </cell>
          <cell r="R10876" t="str">
            <v>0</v>
          </cell>
          <cell r="S10876" t="str">
            <v>3.5</v>
          </cell>
          <cell r="T10876" t="str">
            <v>无</v>
          </cell>
          <cell r="U10876">
            <v>0</v>
          </cell>
          <cell r="V10876">
            <v>0.5</v>
          </cell>
          <cell r="W10876">
            <v>0.5</v>
          </cell>
        </row>
        <row r="10877">
          <cell r="I10877" t="str">
            <v>县道-大塘湾连接路</v>
          </cell>
          <cell r="J10877" t="str">
            <v>1327F4313210033</v>
          </cell>
          <cell r="K10877" t="str">
            <v>新村与撤并村便捷连通</v>
          </cell>
          <cell r="L10877" t="str">
            <v>二类地区</v>
          </cell>
          <cell r="M10877" t="str">
            <v>省级贫困县</v>
          </cell>
          <cell r="N10877" t="str">
            <v>新建</v>
          </cell>
          <cell r="O10877" t="str">
            <v>三石村</v>
          </cell>
          <cell r="R10877" t="str">
            <v>0</v>
          </cell>
          <cell r="S10877" t="str">
            <v>3.5</v>
          </cell>
          <cell r="T10877" t="str">
            <v>无</v>
          </cell>
          <cell r="U10877">
            <v>0</v>
          </cell>
          <cell r="V10877">
            <v>0.2</v>
          </cell>
          <cell r="W10877">
            <v>0.2</v>
          </cell>
        </row>
        <row r="10878">
          <cell r="I10878" t="str">
            <v>县道-马蹄井连接路</v>
          </cell>
          <cell r="J10878" t="str">
            <v>1327F4313210038</v>
          </cell>
          <cell r="K10878" t="str">
            <v>新村与撤并村便捷连通</v>
          </cell>
          <cell r="L10878" t="str">
            <v>二类地区</v>
          </cell>
          <cell r="M10878" t="str">
            <v>省级贫困县</v>
          </cell>
          <cell r="N10878" t="str">
            <v>新建</v>
          </cell>
          <cell r="O10878" t="str">
            <v>芒担石村</v>
          </cell>
          <cell r="R10878" t="str">
            <v>0</v>
          </cell>
          <cell r="S10878" t="str">
            <v>3.5</v>
          </cell>
          <cell r="T10878" t="str">
            <v>无</v>
          </cell>
          <cell r="U10878">
            <v>0</v>
          </cell>
          <cell r="V10878">
            <v>0.2</v>
          </cell>
          <cell r="W10878">
            <v>0.2</v>
          </cell>
        </row>
        <row r="10879">
          <cell r="I10879" t="str">
            <v>县道-石头湾连接路</v>
          </cell>
          <cell r="J10879" t="str">
            <v>1327F4313210032</v>
          </cell>
          <cell r="K10879" t="str">
            <v>新村与撤并村便捷连通</v>
          </cell>
          <cell r="L10879" t="str">
            <v>二类地区</v>
          </cell>
          <cell r="M10879" t="str">
            <v>省级贫困县</v>
          </cell>
          <cell r="N10879" t="str">
            <v>新建</v>
          </cell>
          <cell r="O10879" t="str">
            <v>三石村</v>
          </cell>
          <cell r="R10879" t="str">
            <v>0</v>
          </cell>
          <cell r="S10879" t="str">
            <v>3.5</v>
          </cell>
          <cell r="T10879" t="str">
            <v>无</v>
          </cell>
          <cell r="U10879">
            <v>0</v>
          </cell>
          <cell r="V10879">
            <v>0.15</v>
          </cell>
          <cell r="W10879">
            <v>0.15</v>
          </cell>
        </row>
        <row r="10880">
          <cell r="I10880" t="str">
            <v>乡道-长冲组连接路</v>
          </cell>
          <cell r="J10880" t="str">
            <v>1327F4313210106</v>
          </cell>
          <cell r="K10880" t="str">
            <v>新村与撤并村便捷连通</v>
          </cell>
          <cell r="L10880" t="str">
            <v>二类地区</v>
          </cell>
          <cell r="M10880" t="str">
            <v>省级贫困县</v>
          </cell>
          <cell r="N10880" t="str">
            <v>新建</v>
          </cell>
          <cell r="O10880" t="str">
            <v>街埠头村</v>
          </cell>
          <cell r="P10880" t="str">
            <v>等外公路</v>
          </cell>
          <cell r="R10880" t="str">
            <v>0</v>
          </cell>
          <cell r="S10880" t="str">
            <v>3.5</v>
          </cell>
          <cell r="T10880" t="str">
            <v>CI03431321</v>
          </cell>
          <cell r="U10880">
            <v>0</v>
          </cell>
          <cell r="V10880">
            <v>0.38</v>
          </cell>
          <cell r="W10880">
            <v>0.38</v>
          </cell>
        </row>
        <row r="10881">
          <cell r="I10881" t="str">
            <v>乡道-杏子虎塘连接路</v>
          </cell>
          <cell r="J10881" t="str">
            <v>1327F4313210094</v>
          </cell>
          <cell r="K10881" t="str">
            <v>新村与撤并村便捷连通</v>
          </cell>
          <cell r="L10881" t="str">
            <v>二类地区</v>
          </cell>
          <cell r="M10881" t="str">
            <v>省级贫困县</v>
          </cell>
          <cell r="N10881" t="str">
            <v>新建</v>
          </cell>
          <cell r="O10881" t="str">
            <v>三河村</v>
          </cell>
          <cell r="P10881" t="str">
            <v>等外公路</v>
          </cell>
          <cell r="R10881" t="str">
            <v>0</v>
          </cell>
          <cell r="S10881" t="str">
            <v>4.5</v>
          </cell>
          <cell r="T10881" t="str">
            <v>无</v>
          </cell>
          <cell r="U10881">
            <v>0</v>
          </cell>
          <cell r="V10881">
            <v>0.53</v>
          </cell>
          <cell r="W10881">
            <v>0.53</v>
          </cell>
        </row>
        <row r="10882">
          <cell r="I10882" t="str">
            <v>乡道-永胜组连接路</v>
          </cell>
          <cell r="J10882" t="str">
            <v>1327F4313210089</v>
          </cell>
          <cell r="K10882" t="str">
            <v>新村与撤并村便捷连通</v>
          </cell>
          <cell r="L10882" t="str">
            <v>二类地区</v>
          </cell>
          <cell r="M10882" t="str">
            <v>省级贫困县</v>
          </cell>
          <cell r="N10882" t="str">
            <v>新建</v>
          </cell>
          <cell r="O10882" t="str">
            <v>梅龙山村</v>
          </cell>
          <cell r="P10882" t="str">
            <v>等外公路</v>
          </cell>
          <cell r="R10882" t="str">
            <v>0</v>
          </cell>
          <cell r="S10882" t="str">
            <v>3.5</v>
          </cell>
          <cell r="T10882" t="str">
            <v>无</v>
          </cell>
          <cell r="U10882">
            <v>0</v>
          </cell>
          <cell r="V10882">
            <v>0.72</v>
          </cell>
          <cell r="W10882">
            <v>0.72</v>
          </cell>
        </row>
        <row r="10883">
          <cell r="I10883" t="str">
            <v>响水胜利-九龙村连接路</v>
          </cell>
          <cell r="J10883" t="str">
            <v>1327F4313210185</v>
          </cell>
          <cell r="K10883" t="str">
            <v>新村与撤并村便捷连通</v>
          </cell>
          <cell r="L10883" t="str">
            <v>二类地区</v>
          </cell>
          <cell r="M10883" t="str">
            <v>省级贫困县</v>
          </cell>
          <cell r="N10883" t="str">
            <v>新建</v>
          </cell>
          <cell r="O10883" t="str">
            <v>善塘村</v>
          </cell>
          <cell r="P10883" t="str">
            <v>等外公路</v>
          </cell>
          <cell r="R10883" t="str">
            <v>0</v>
          </cell>
          <cell r="S10883" t="str">
            <v>3.5</v>
          </cell>
          <cell r="T10883" t="str">
            <v>无</v>
          </cell>
          <cell r="U10883">
            <v>0</v>
          </cell>
          <cell r="V10883">
            <v>1.1200000000000001</v>
          </cell>
          <cell r="W10883">
            <v>1.1200000000000001</v>
          </cell>
        </row>
        <row r="10884">
          <cell r="I10884" t="str">
            <v>小水-暗冲连接路</v>
          </cell>
          <cell r="J10884" t="str">
            <v>1327F4313210039</v>
          </cell>
          <cell r="K10884" t="str">
            <v>新村与撤并村便捷连通</v>
          </cell>
          <cell r="L10884" t="str">
            <v>二类地区</v>
          </cell>
          <cell r="M10884" t="str">
            <v>省级贫困县</v>
          </cell>
          <cell r="N10884" t="str">
            <v>新建</v>
          </cell>
          <cell r="O10884" t="str">
            <v>祥云村</v>
          </cell>
          <cell r="P10884" t="str">
            <v>四级公路</v>
          </cell>
          <cell r="R10884" t="str">
            <v>0</v>
          </cell>
          <cell r="S10884" t="str">
            <v>3.5</v>
          </cell>
          <cell r="T10884" t="str">
            <v>C637431321</v>
          </cell>
          <cell r="U10884">
            <v>0</v>
          </cell>
          <cell r="V10884">
            <v>0.7</v>
          </cell>
          <cell r="W10884">
            <v>0.7</v>
          </cell>
        </row>
        <row r="10885">
          <cell r="I10885" t="str">
            <v>肖家-村部连接路</v>
          </cell>
          <cell r="J10885" t="str">
            <v>1327F4313210153</v>
          </cell>
          <cell r="K10885" t="str">
            <v>新村与撤并村便捷连通</v>
          </cell>
          <cell r="L10885" t="str">
            <v>二类地区</v>
          </cell>
          <cell r="M10885" t="str">
            <v>省级贫困县</v>
          </cell>
          <cell r="N10885" t="str">
            <v>新建</v>
          </cell>
          <cell r="O10885" t="str">
            <v>坳头山村</v>
          </cell>
          <cell r="P10885" t="str">
            <v>等外公路</v>
          </cell>
          <cell r="R10885" t="str">
            <v>0</v>
          </cell>
          <cell r="S10885" t="str">
            <v>3.5</v>
          </cell>
          <cell r="T10885" t="str">
            <v>无</v>
          </cell>
          <cell r="U10885">
            <v>0</v>
          </cell>
          <cell r="V10885">
            <v>0.57999999999999996</v>
          </cell>
          <cell r="W10885">
            <v>0.57999999999999996</v>
          </cell>
        </row>
        <row r="10886">
          <cell r="I10886" t="str">
            <v>谢家湾-老屋湾连接路</v>
          </cell>
          <cell r="J10886" t="str">
            <v>1327F4313210083</v>
          </cell>
          <cell r="K10886" t="str">
            <v>新村与撤并村便捷连通</v>
          </cell>
          <cell r="L10886" t="str">
            <v>二类地区</v>
          </cell>
          <cell r="M10886" t="str">
            <v>省级贫困县</v>
          </cell>
          <cell r="N10886" t="str">
            <v>新建</v>
          </cell>
          <cell r="O10886" t="str">
            <v>石门村</v>
          </cell>
          <cell r="P10886" t="str">
            <v>四级公路</v>
          </cell>
          <cell r="R10886" t="str">
            <v>0</v>
          </cell>
          <cell r="S10886" t="str">
            <v>3.5</v>
          </cell>
          <cell r="T10886" t="str">
            <v>无</v>
          </cell>
          <cell r="U10886">
            <v>0</v>
          </cell>
          <cell r="V10886">
            <v>0.12</v>
          </cell>
          <cell r="W10886">
            <v>0.12</v>
          </cell>
        </row>
        <row r="10887">
          <cell r="I10887" t="str">
            <v>新开-衡阳连接路</v>
          </cell>
          <cell r="J10887" t="str">
            <v>1327F4313210163</v>
          </cell>
          <cell r="K10887" t="str">
            <v>新村与撤并村便捷连通</v>
          </cell>
          <cell r="L10887" t="str">
            <v>二类地区</v>
          </cell>
          <cell r="M10887" t="str">
            <v>省级贫困县</v>
          </cell>
          <cell r="N10887" t="str">
            <v>新建</v>
          </cell>
          <cell r="O10887" t="str">
            <v>合源村</v>
          </cell>
          <cell r="P10887" t="str">
            <v>四级公路</v>
          </cell>
          <cell r="R10887" t="str">
            <v>0</v>
          </cell>
          <cell r="S10887" t="str">
            <v>3.5</v>
          </cell>
          <cell r="T10887" t="str">
            <v>无</v>
          </cell>
          <cell r="U10887">
            <v>0</v>
          </cell>
          <cell r="V10887">
            <v>1.39</v>
          </cell>
          <cell r="W10887">
            <v>1.39</v>
          </cell>
        </row>
        <row r="10888">
          <cell r="I10888" t="str">
            <v>新铺-狮子山连接路</v>
          </cell>
          <cell r="J10888" t="str">
            <v>1327F4313210147</v>
          </cell>
          <cell r="K10888" t="str">
            <v>新村与撤并村便捷连通</v>
          </cell>
          <cell r="L10888" t="str">
            <v>二类地区</v>
          </cell>
          <cell r="M10888" t="str">
            <v>省级贫困县</v>
          </cell>
          <cell r="N10888" t="str">
            <v>新建</v>
          </cell>
          <cell r="O10888" t="str">
            <v>长湾村</v>
          </cell>
          <cell r="P10888" t="str">
            <v>等外公路</v>
          </cell>
          <cell r="R10888" t="str">
            <v>0</v>
          </cell>
          <cell r="S10888" t="str">
            <v>3.5</v>
          </cell>
          <cell r="T10888" t="str">
            <v>无</v>
          </cell>
          <cell r="U10888">
            <v>0</v>
          </cell>
          <cell r="V10888">
            <v>0.46</v>
          </cell>
          <cell r="W10888">
            <v>0.46</v>
          </cell>
        </row>
        <row r="10889">
          <cell r="I10889" t="str">
            <v>新铺组-阳家组连接路</v>
          </cell>
          <cell r="J10889" t="str">
            <v>1327F4313210128</v>
          </cell>
          <cell r="K10889" t="str">
            <v>新村与撤并村便捷连通</v>
          </cell>
          <cell r="L10889" t="str">
            <v>二类地区</v>
          </cell>
          <cell r="M10889" t="str">
            <v>省级贫困县</v>
          </cell>
          <cell r="N10889" t="str">
            <v>新建</v>
          </cell>
          <cell r="O10889" t="str">
            <v>巡胜村</v>
          </cell>
          <cell r="P10889" t="str">
            <v>等外公路</v>
          </cell>
          <cell r="R10889" t="str">
            <v>0</v>
          </cell>
          <cell r="S10889" t="str">
            <v>3.5</v>
          </cell>
          <cell r="T10889" t="str">
            <v>无</v>
          </cell>
          <cell r="U10889">
            <v>0</v>
          </cell>
          <cell r="V10889">
            <v>0.45</v>
          </cell>
          <cell r="W10889">
            <v>0.45</v>
          </cell>
        </row>
        <row r="10890">
          <cell r="I10890" t="str">
            <v>新塘-洪星连接路</v>
          </cell>
          <cell r="J10890" t="str">
            <v>1327F4313210014</v>
          </cell>
          <cell r="K10890" t="str">
            <v>新村与撤并村便捷连通</v>
          </cell>
          <cell r="L10890" t="str">
            <v>二类地区</v>
          </cell>
          <cell r="M10890" t="str">
            <v>省级贫困县</v>
          </cell>
          <cell r="N10890" t="str">
            <v>新建</v>
          </cell>
          <cell r="O10890" t="str">
            <v>溪口村</v>
          </cell>
          <cell r="R10890" t="str">
            <v>0</v>
          </cell>
          <cell r="S10890" t="str">
            <v>3.5</v>
          </cell>
          <cell r="T10890" t="str">
            <v>无</v>
          </cell>
          <cell r="U10890">
            <v>0</v>
          </cell>
          <cell r="V10890">
            <v>0.8</v>
          </cell>
          <cell r="W10890">
            <v>0.8</v>
          </cell>
        </row>
        <row r="10891">
          <cell r="I10891" t="str">
            <v>新塘-石塘连接路</v>
          </cell>
          <cell r="J10891" t="str">
            <v>1327F4313210016</v>
          </cell>
          <cell r="K10891" t="str">
            <v>新村与撤并村便捷连通</v>
          </cell>
          <cell r="L10891" t="str">
            <v>二类地区</v>
          </cell>
          <cell r="M10891" t="str">
            <v>省级贫困县</v>
          </cell>
          <cell r="N10891" t="str">
            <v>新建</v>
          </cell>
          <cell r="O10891" t="str">
            <v>溪口村</v>
          </cell>
          <cell r="R10891" t="str">
            <v>0</v>
          </cell>
          <cell r="S10891" t="str">
            <v>3.5</v>
          </cell>
          <cell r="T10891" t="str">
            <v>无</v>
          </cell>
          <cell r="U10891">
            <v>0</v>
          </cell>
          <cell r="V10891">
            <v>0.7</v>
          </cell>
          <cell r="W10891">
            <v>0.7</v>
          </cell>
        </row>
        <row r="10892">
          <cell r="I10892" t="str">
            <v>新屋组-李家组连接路</v>
          </cell>
          <cell r="J10892" t="str">
            <v>1327F4313210171</v>
          </cell>
          <cell r="K10892" t="str">
            <v>新村与撤并村便捷连通</v>
          </cell>
          <cell r="L10892" t="str">
            <v>二类地区</v>
          </cell>
          <cell r="M10892" t="str">
            <v>省级贫困县</v>
          </cell>
          <cell r="N10892" t="str">
            <v>新建</v>
          </cell>
          <cell r="O10892" t="str">
            <v>松坪村</v>
          </cell>
          <cell r="P10892" t="str">
            <v>等外公路</v>
          </cell>
          <cell r="R10892" t="str">
            <v>0</v>
          </cell>
          <cell r="S10892" t="str">
            <v>3.5</v>
          </cell>
          <cell r="T10892" t="str">
            <v>无</v>
          </cell>
          <cell r="U10892">
            <v>0</v>
          </cell>
          <cell r="V10892">
            <v>0.3</v>
          </cell>
          <cell r="W10892">
            <v>0.3</v>
          </cell>
        </row>
        <row r="10893">
          <cell r="I10893" t="str">
            <v>星球-清泉连接路</v>
          </cell>
          <cell r="J10893" t="str">
            <v>1327F4313210202</v>
          </cell>
          <cell r="K10893" t="str">
            <v>新村与撤并村便捷连通</v>
          </cell>
          <cell r="L10893" t="str">
            <v>二类地区</v>
          </cell>
          <cell r="M10893" t="str">
            <v>省级贫困县</v>
          </cell>
          <cell r="N10893" t="str">
            <v>新建</v>
          </cell>
          <cell r="O10893" t="str">
            <v>新球村</v>
          </cell>
          <cell r="P10893" t="str">
            <v>等外公路</v>
          </cell>
          <cell r="R10893" t="str">
            <v>0</v>
          </cell>
          <cell r="S10893" t="str">
            <v>3.5</v>
          </cell>
          <cell r="T10893" t="str">
            <v>无</v>
          </cell>
          <cell r="U10893">
            <v>0</v>
          </cell>
          <cell r="V10893">
            <v>0.5</v>
          </cell>
          <cell r="W10893">
            <v>0.5</v>
          </cell>
        </row>
        <row r="10894">
          <cell r="I10894" t="str">
            <v>杏子虎塘-水石连接路</v>
          </cell>
          <cell r="J10894" t="str">
            <v>1327F4313210097</v>
          </cell>
          <cell r="K10894" t="str">
            <v>新村与撤并村便捷连通</v>
          </cell>
          <cell r="L10894" t="str">
            <v>二类地区</v>
          </cell>
          <cell r="M10894" t="str">
            <v>省级贫困县</v>
          </cell>
          <cell r="N10894" t="str">
            <v>新建</v>
          </cell>
          <cell r="O10894" t="str">
            <v>水石村</v>
          </cell>
          <cell r="P10894" t="str">
            <v>等外公路</v>
          </cell>
          <cell r="R10894" t="str">
            <v>0</v>
          </cell>
          <cell r="S10894" t="str">
            <v>3.5</v>
          </cell>
          <cell r="T10894" t="str">
            <v>无</v>
          </cell>
          <cell r="U10894">
            <v>0</v>
          </cell>
          <cell r="V10894">
            <v>0.33</v>
          </cell>
          <cell r="W10894">
            <v>0.33</v>
          </cell>
        </row>
        <row r="10895">
          <cell r="I10895" t="str">
            <v>徐立文家-杨家组连接路</v>
          </cell>
          <cell r="J10895" t="str">
            <v>1327F4313210157</v>
          </cell>
          <cell r="K10895" t="str">
            <v>新村与撤并村便捷连通</v>
          </cell>
          <cell r="L10895" t="str">
            <v>二类地区</v>
          </cell>
          <cell r="M10895" t="str">
            <v>省级贫困县</v>
          </cell>
          <cell r="N10895" t="str">
            <v>新建</v>
          </cell>
          <cell r="O10895" t="str">
            <v>城东村</v>
          </cell>
          <cell r="P10895" t="str">
            <v>等外公路</v>
          </cell>
          <cell r="R10895" t="str">
            <v>0</v>
          </cell>
          <cell r="S10895" t="str">
            <v>3.5</v>
          </cell>
          <cell r="T10895" t="str">
            <v>无</v>
          </cell>
          <cell r="U10895">
            <v>0</v>
          </cell>
          <cell r="V10895">
            <v>0.61</v>
          </cell>
          <cell r="W10895">
            <v>0.61</v>
          </cell>
        </row>
        <row r="10896">
          <cell r="I10896" t="str">
            <v>宣丰-锂鱼塘连接路</v>
          </cell>
          <cell r="J10896" t="str">
            <v>1327F4313210110</v>
          </cell>
          <cell r="K10896" t="str">
            <v>新村与撤并村便捷连通</v>
          </cell>
          <cell r="L10896" t="str">
            <v>二类地区</v>
          </cell>
          <cell r="M10896" t="str">
            <v>省级贫困县</v>
          </cell>
          <cell r="N10896" t="str">
            <v>新建</v>
          </cell>
          <cell r="O10896" t="str">
            <v>宣峰村</v>
          </cell>
          <cell r="P10896" t="str">
            <v>等外公路</v>
          </cell>
          <cell r="R10896" t="str">
            <v>0</v>
          </cell>
          <cell r="S10896" t="str">
            <v>3.5</v>
          </cell>
          <cell r="T10896" t="str">
            <v>无</v>
          </cell>
          <cell r="U10896">
            <v>0</v>
          </cell>
          <cell r="V10896">
            <v>0.28000000000000003</v>
          </cell>
          <cell r="W10896">
            <v>0.28000000000000003</v>
          </cell>
        </row>
        <row r="10897">
          <cell r="I10897" t="str">
            <v>巡民加油站-巡司连接路</v>
          </cell>
          <cell r="J10897" t="str">
            <v>1327F4313210055</v>
          </cell>
          <cell r="K10897" t="str">
            <v>新村与撤并村便捷连通</v>
          </cell>
          <cell r="L10897" t="str">
            <v>二类地区</v>
          </cell>
          <cell r="M10897" t="str">
            <v>省级贫困县</v>
          </cell>
          <cell r="N10897" t="str">
            <v>新建</v>
          </cell>
          <cell r="O10897" t="str">
            <v>巡胜村</v>
          </cell>
          <cell r="P10897" t="str">
            <v>等外公路</v>
          </cell>
          <cell r="R10897" t="str">
            <v>0</v>
          </cell>
          <cell r="S10897" t="str">
            <v>3.5</v>
          </cell>
          <cell r="T10897" t="str">
            <v>无</v>
          </cell>
          <cell r="U10897">
            <v>0</v>
          </cell>
          <cell r="V10897">
            <v>0.64300000000000002</v>
          </cell>
          <cell r="W10897">
            <v>0.64300000000000002</v>
          </cell>
        </row>
        <row r="10898">
          <cell r="I10898" t="str">
            <v>丫卜组—白石组连接路</v>
          </cell>
          <cell r="J10898" t="str">
            <v>1327F4313210109</v>
          </cell>
          <cell r="K10898" t="str">
            <v>新村与撤并村便捷连通</v>
          </cell>
          <cell r="L10898" t="str">
            <v>二类地区</v>
          </cell>
          <cell r="M10898" t="str">
            <v>省级贫困县</v>
          </cell>
          <cell r="N10898" t="str">
            <v>新建</v>
          </cell>
          <cell r="O10898" t="str">
            <v>金鸡坳村</v>
          </cell>
          <cell r="R10898" t="str">
            <v>0</v>
          </cell>
          <cell r="S10898" t="str">
            <v>3.5</v>
          </cell>
          <cell r="T10898" t="str">
            <v>无</v>
          </cell>
          <cell r="U10898">
            <v>0</v>
          </cell>
          <cell r="V10898">
            <v>0.85</v>
          </cell>
          <cell r="W10898">
            <v>0.85</v>
          </cell>
        </row>
        <row r="10899">
          <cell r="I10899" t="str">
            <v>严乔-石坝连接路</v>
          </cell>
          <cell r="J10899" t="str">
            <v>1327F4313210155</v>
          </cell>
          <cell r="K10899" t="str">
            <v>新村与撤并村便捷连通</v>
          </cell>
          <cell r="L10899" t="str">
            <v>二类地区</v>
          </cell>
          <cell r="M10899" t="str">
            <v>省级贫困县</v>
          </cell>
          <cell r="N10899" t="str">
            <v>新建</v>
          </cell>
          <cell r="O10899" t="str">
            <v>峡山村</v>
          </cell>
          <cell r="P10899" t="str">
            <v>等外公路</v>
          </cell>
          <cell r="R10899" t="str">
            <v>0</v>
          </cell>
          <cell r="S10899" t="str">
            <v>3.5</v>
          </cell>
          <cell r="T10899" t="str">
            <v>无</v>
          </cell>
          <cell r="U10899">
            <v>0</v>
          </cell>
          <cell r="V10899">
            <v>0.55000000000000004</v>
          </cell>
          <cell r="W10899">
            <v>0.55000000000000004</v>
          </cell>
        </row>
        <row r="10900">
          <cell r="I10900" t="str">
            <v>杨家-罗家连接路</v>
          </cell>
          <cell r="J10900" t="str">
            <v>1327F4313210173</v>
          </cell>
          <cell r="K10900" t="str">
            <v>新村与撤并村便捷连通</v>
          </cell>
          <cell r="L10900" t="str">
            <v>二类地区</v>
          </cell>
          <cell r="M10900" t="str">
            <v>省级贫困县</v>
          </cell>
          <cell r="N10900" t="str">
            <v>新建</v>
          </cell>
          <cell r="O10900" t="str">
            <v>炭山村</v>
          </cell>
          <cell r="P10900" t="str">
            <v>等外公路</v>
          </cell>
          <cell r="R10900" t="str">
            <v>0</v>
          </cell>
          <cell r="S10900" t="str">
            <v>3.5</v>
          </cell>
          <cell r="T10900" t="str">
            <v>无</v>
          </cell>
          <cell r="U10900">
            <v>0</v>
          </cell>
          <cell r="V10900">
            <v>0.52</v>
          </cell>
          <cell r="W10900">
            <v>0.52</v>
          </cell>
        </row>
        <row r="10901">
          <cell r="I10901" t="str">
            <v>杨梅-穆如堂连接路</v>
          </cell>
          <cell r="J10901" t="str">
            <v>1327F4313210007</v>
          </cell>
          <cell r="K10901" t="str">
            <v>新村与撤并村便捷连通</v>
          </cell>
          <cell r="L10901" t="str">
            <v>二类地区</v>
          </cell>
          <cell r="M10901" t="str">
            <v>省级贫困县</v>
          </cell>
          <cell r="N10901" t="str">
            <v>新建</v>
          </cell>
          <cell r="O10901" t="str">
            <v>扶搓村</v>
          </cell>
          <cell r="R10901" t="str">
            <v>0</v>
          </cell>
          <cell r="S10901" t="str">
            <v>3.5</v>
          </cell>
          <cell r="T10901" t="str">
            <v>无</v>
          </cell>
          <cell r="U10901">
            <v>0</v>
          </cell>
          <cell r="V10901">
            <v>1.5</v>
          </cell>
          <cell r="W10901">
            <v>1.5</v>
          </cell>
        </row>
        <row r="10902">
          <cell r="I10902" t="str">
            <v>杨四-分水岭连接路</v>
          </cell>
          <cell r="J10902" t="str">
            <v>1327F4313210054</v>
          </cell>
          <cell r="K10902" t="str">
            <v>新村与撤并村便捷连通</v>
          </cell>
          <cell r="L10902" t="str">
            <v>二类地区</v>
          </cell>
          <cell r="M10902" t="str">
            <v>省级贫困县</v>
          </cell>
          <cell r="N10902" t="str">
            <v>新建</v>
          </cell>
          <cell r="O10902" t="str">
            <v>黄河村</v>
          </cell>
          <cell r="R10902" t="str">
            <v>0</v>
          </cell>
          <cell r="S10902" t="str">
            <v>3.5</v>
          </cell>
          <cell r="T10902" t="str">
            <v>无</v>
          </cell>
          <cell r="U10902">
            <v>0</v>
          </cell>
          <cell r="V10902">
            <v>1</v>
          </cell>
          <cell r="W10902">
            <v>1</v>
          </cell>
        </row>
        <row r="10903">
          <cell r="I10903" t="str">
            <v>腰冲-寄宿制学校连接路</v>
          </cell>
          <cell r="J10903" t="str">
            <v>1327F4313210059</v>
          </cell>
          <cell r="K10903" t="str">
            <v>新村与撤并村便捷连通</v>
          </cell>
          <cell r="L10903" t="str">
            <v>二类地区</v>
          </cell>
          <cell r="M10903" t="str">
            <v>省级贫困县</v>
          </cell>
          <cell r="N10903" t="str">
            <v>新建</v>
          </cell>
          <cell r="O10903" t="str">
            <v>民实村</v>
          </cell>
          <cell r="P10903" t="str">
            <v>四级公路</v>
          </cell>
          <cell r="R10903" t="str">
            <v>0</v>
          </cell>
          <cell r="S10903" t="str">
            <v>3.5</v>
          </cell>
          <cell r="T10903" t="str">
            <v>CM17431321</v>
          </cell>
          <cell r="U10903">
            <v>0</v>
          </cell>
          <cell r="V10903">
            <v>0.74</v>
          </cell>
          <cell r="W10903">
            <v>0.74</v>
          </cell>
        </row>
        <row r="10904">
          <cell r="I10904" t="str">
            <v>叶从生-戴家组连接路</v>
          </cell>
          <cell r="J10904" t="str">
            <v>1327F4313210198</v>
          </cell>
          <cell r="K10904" t="str">
            <v>新村与撤并村便捷连通</v>
          </cell>
          <cell r="L10904" t="str">
            <v>二类地区</v>
          </cell>
          <cell r="M10904" t="str">
            <v>省级贫困县</v>
          </cell>
          <cell r="N10904" t="str">
            <v>新建</v>
          </cell>
          <cell r="O10904" t="str">
            <v>岩泉村</v>
          </cell>
          <cell r="P10904" t="str">
            <v>等外公路</v>
          </cell>
          <cell r="R10904" t="str">
            <v>0</v>
          </cell>
          <cell r="S10904" t="str">
            <v>3.5</v>
          </cell>
          <cell r="T10904" t="str">
            <v>无</v>
          </cell>
          <cell r="U10904">
            <v>0</v>
          </cell>
          <cell r="V10904">
            <v>0.89</v>
          </cell>
          <cell r="W10904">
            <v>0.89</v>
          </cell>
        </row>
        <row r="10905">
          <cell r="I10905" t="str">
            <v>揖家-八十亭连接路</v>
          </cell>
          <cell r="J10905" t="str">
            <v>1327F4313210067</v>
          </cell>
          <cell r="K10905" t="str">
            <v>新村与撤并村便捷连通</v>
          </cell>
          <cell r="L10905" t="str">
            <v>二类地区</v>
          </cell>
          <cell r="M10905" t="str">
            <v>省级贫困县</v>
          </cell>
          <cell r="N10905" t="str">
            <v>新建</v>
          </cell>
          <cell r="O10905" t="str">
            <v>明义村</v>
          </cell>
          <cell r="P10905" t="str">
            <v>等外公路</v>
          </cell>
          <cell r="R10905" t="str">
            <v>0</v>
          </cell>
          <cell r="S10905" t="str">
            <v>3.5</v>
          </cell>
          <cell r="T10905" t="str">
            <v>无</v>
          </cell>
          <cell r="U10905">
            <v>0</v>
          </cell>
          <cell r="V10905">
            <v>0.89</v>
          </cell>
          <cell r="W10905">
            <v>0.89</v>
          </cell>
        </row>
        <row r="10906">
          <cell r="I10906" t="str">
            <v>易家-郑家连接路</v>
          </cell>
          <cell r="J10906" t="str">
            <v>1327F4313210031</v>
          </cell>
          <cell r="K10906" t="str">
            <v>新村与撤并村便捷连通</v>
          </cell>
          <cell r="L10906" t="str">
            <v>二类地区</v>
          </cell>
          <cell r="M10906" t="str">
            <v>省级贫困县</v>
          </cell>
          <cell r="N10906" t="str">
            <v>新建</v>
          </cell>
          <cell r="O10906" t="str">
            <v>横城村</v>
          </cell>
          <cell r="P10906" t="str">
            <v>四级公路</v>
          </cell>
          <cell r="R10906" t="str">
            <v>0</v>
          </cell>
          <cell r="S10906" t="str">
            <v>3.5</v>
          </cell>
          <cell r="T10906" t="str">
            <v>C04F431321</v>
          </cell>
          <cell r="U10906">
            <v>0</v>
          </cell>
          <cell r="V10906">
            <v>1.2</v>
          </cell>
          <cell r="W10906">
            <v>1.2</v>
          </cell>
        </row>
        <row r="10907">
          <cell r="I10907" t="str">
            <v>印子-跃进连接路</v>
          </cell>
          <cell r="J10907" t="str">
            <v>1327F4313210219</v>
          </cell>
          <cell r="K10907" t="str">
            <v>新村与撤并村便捷连通</v>
          </cell>
          <cell r="L10907" t="str">
            <v>二类地区</v>
          </cell>
          <cell r="M10907" t="str">
            <v>省级贫困县</v>
          </cell>
          <cell r="N10907" t="str">
            <v>新建</v>
          </cell>
          <cell r="O10907" t="str">
            <v>神山村</v>
          </cell>
          <cell r="P10907" t="str">
            <v>等外公路</v>
          </cell>
          <cell r="R10907" t="str">
            <v>0</v>
          </cell>
          <cell r="S10907" t="str">
            <v>3.5</v>
          </cell>
          <cell r="T10907" t="str">
            <v>无</v>
          </cell>
          <cell r="U10907">
            <v>0</v>
          </cell>
          <cell r="V10907">
            <v>0.23</v>
          </cell>
          <cell r="W10907">
            <v>0.23</v>
          </cell>
        </row>
        <row r="10908">
          <cell r="I10908" t="str">
            <v>永和堂-李丽金屋连接路</v>
          </cell>
          <cell r="J10908" t="str">
            <v>1327F4313210207</v>
          </cell>
          <cell r="K10908" t="str">
            <v>新村与撤并村便捷连通</v>
          </cell>
          <cell r="L10908" t="str">
            <v>二类地区</v>
          </cell>
          <cell r="M10908" t="str">
            <v>省级贫困县</v>
          </cell>
          <cell r="N10908" t="str">
            <v>新建</v>
          </cell>
          <cell r="O10908" t="str">
            <v>铜梁村</v>
          </cell>
          <cell r="P10908" t="str">
            <v>等外公路</v>
          </cell>
          <cell r="R10908" t="str">
            <v>0</v>
          </cell>
          <cell r="S10908" t="str">
            <v>3.5</v>
          </cell>
          <cell r="T10908" t="str">
            <v>无</v>
          </cell>
          <cell r="U10908">
            <v>0</v>
          </cell>
          <cell r="V10908">
            <v>0.48</v>
          </cell>
          <cell r="W10908">
            <v>0.48</v>
          </cell>
        </row>
        <row r="10909">
          <cell r="I10909" t="str">
            <v>尤榨组-草炉组连接路</v>
          </cell>
          <cell r="J10909" t="str">
            <v>1327F4313210126</v>
          </cell>
          <cell r="K10909" t="str">
            <v>新村与撤并村便捷连通</v>
          </cell>
          <cell r="L10909" t="str">
            <v>二类地区</v>
          </cell>
          <cell r="M10909" t="str">
            <v>省级贫困县</v>
          </cell>
          <cell r="N10909" t="str">
            <v>新建</v>
          </cell>
          <cell r="O10909" t="str">
            <v>新德村</v>
          </cell>
          <cell r="P10909" t="str">
            <v>四级公路</v>
          </cell>
          <cell r="R10909" t="str">
            <v>0</v>
          </cell>
          <cell r="S10909" t="str">
            <v>3.5</v>
          </cell>
          <cell r="T10909" t="str">
            <v>CD47431321</v>
          </cell>
          <cell r="U10909">
            <v>0</v>
          </cell>
          <cell r="V10909">
            <v>0.35</v>
          </cell>
          <cell r="W10909">
            <v>0.35</v>
          </cell>
        </row>
        <row r="10910">
          <cell r="I10910" t="str">
            <v>油茶山-会马组连接路</v>
          </cell>
          <cell r="J10910" t="str">
            <v>1327F4313210119</v>
          </cell>
          <cell r="K10910" t="str">
            <v>新村与撤并村便捷连通</v>
          </cell>
          <cell r="L10910" t="str">
            <v>二类地区</v>
          </cell>
          <cell r="M10910" t="str">
            <v>省级贫困县</v>
          </cell>
          <cell r="N10910" t="str">
            <v>新建</v>
          </cell>
          <cell r="O10910" t="str">
            <v>洲上桥村</v>
          </cell>
          <cell r="P10910" t="str">
            <v>等外公路</v>
          </cell>
          <cell r="R10910" t="str">
            <v>0</v>
          </cell>
          <cell r="S10910" t="str">
            <v>3.5</v>
          </cell>
          <cell r="T10910" t="str">
            <v>无</v>
          </cell>
          <cell r="U10910">
            <v>0</v>
          </cell>
          <cell r="V10910">
            <v>0.56000000000000005</v>
          </cell>
          <cell r="W10910">
            <v>0.56000000000000005</v>
          </cell>
        </row>
        <row r="10911">
          <cell r="I10911" t="str">
            <v>余家町-清泉唐连接路</v>
          </cell>
          <cell r="J10911" t="str">
            <v>1327F4313210009</v>
          </cell>
          <cell r="K10911" t="str">
            <v>新村与撤并村便捷连通</v>
          </cell>
          <cell r="L10911" t="str">
            <v>二类地区</v>
          </cell>
          <cell r="M10911" t="str">
            <v>省级贫困县</v>
          </cell>
          <cell r="N10911" t="str">
            <v>新建</v>
          </cell>
          <cell r="O10911" t="str">
            <v>珠江村</v>
          </cell>
          <cell r="R10911" t="str">
            <v>0</v>
          </cell>
          <cell r="S10911" t="str">
            <v>3.5</v>
          </cell>
          <cell r="T10911" t="str">
            <v>无</v>
          </cell>
          <cell r="U10911">
            <v>0</v>
          </cell>
          <cell r="V10911">
            <v>1.5</v>
          </cell>
          <cell r="W10911">
            <v>1.5</v>
          </cell>
        </row>
        <row r="10912">
          <cell r="I10912" t="str">
            <v>玉美公祠-大元里连接路</v>
          </cell>
          <cell r="J10912" t="str">
            <v>1327F4313210215</v>
          </cell>
          <cell r="K10912" t="str">
            <v>新村与撤并村便捷连通</v>
          </cell>
          <cell r="L10912" t="str">
            <v>二类地区</v>
          </cell>
          <cell r="M10912" t="str">
            <v>省级贫困县</v>
          </cell>
          <cell r="N10912" t="str">
            <v>新建</v>
          </cell>
          <cell r="O10912" t="str">
            <v>界峰村</v>
          </cell>
          <cell r="P10912" t="str">
            <v>等外公路</v>
          </cell>
          <cell r="R10912" t="str">
            <v>0</v>
          </cell>
          <cell r="S10912" t="str">
            <v>3.5</v>
          </cell>
          <cell r="T10912" t="str">
            <v>无</v>
          </cell>
          <cell r="U10912">
            <v>0</v>
          </cell>
          <cell r="V10912">
            <v>0.11</v>
          </cell>
          <cell r="W10912">
            <v>0.11</v>
          </cell>
        </row>
        <row r="10913">
          <cell r="I10913" t="str">
            <v>喻家-北极连接路</v>
          </cell>
          <cell r="J10913" t="str">
            <v>1327F4313210098</v>
          </cell>
          <cell r="K10913" t="str">
            <v>新村与撤并村便捷连通</v>
          </cell>
          <cell r="L10913" t="str">
            <v>二类地区</v>
          </cell>
          <cell r="M10913" t="str">
            <v>省级贫困县</v>
          </cell>
          <cell r="N10913" t="str">
            <v>新建</v>
          </cell>
          <cell r="O10913" t="str">
            <v>柏溪村</v>
          </cell>
          <cell r="P10913" t="str">
            <v>等外公路</v>
          </cell>
          <cell r="R10913" t="str">
            <v>0</v>
          </cell>
          <cell r="S10913" t="str">
            <v>3.5</v>
          </cell>
          <cell r="T10913" t="str">
            <v>无</v>
          </cell>
          <cell r="U10913">
            <v>0</v>
          </cell>
          <cell r="V10913">
            <v>2.16</v>
          </cell>
          <cell r="W10913">
            <v>2.16</v>
          </cell>
        </row>
        <row r="10914">
          <cell r="I10914" t="str">
            <v>院墙-新屋场连接路</v>
          </cell>
          <cell r="J10914" t="str">
            <v>1327F4313210018</v>
          </cell>
          <cell r="K10914" t="str">
            <v>新村与撤并村便捷连通</v>
          </cell>
          <cell r="L10914" t="str">
            <v>二类地区</v>
          </cell>
          <cell r="M10914" t="str">
            <v>省级贫困县</v>
          </cell>
          <cell r="N10914" t="str">
            <v>新建</v>
          </cell>
          <cell r="O10914" t="str">
            <v>石塘塅村</v>
          </cell>
          <cell r="P10914" t="str">
            <v>无路</v>
          </cell>
          <cell r="R10914" t="str">
            <v>0</v>
          </cell>
          <cell r="S10914" t="str">
            <v>3.5</v>
          </cell>
          <cell r="T10914" t="str">
            <v>无</v>
          </cell>
          <cell r="U10914">
            <v>0</v>
          </cell>
          <cell r="V10914">
            <v>0.4</v>
          </cell>
          <cell r="W10914">
            <v>0.4</v>
          </cell>
        </row>
        <row r="10915">
          <cell r="I10915" t="str">
            <v>月形山-村部连接路</v>
          </cell>
          <cell r="J10915" t="str">
            <v>1327F4313210077</v>
          </cell>
          <cell r="K10915" t="str">
            <v>新村与撤并村便捷连通</v>
          </cell>
          <cell r="L10915" t="str">
            <v>二类地区</v>
          </cell>
          <cell r="M10915" t="str">
            <v>省级贫困县</v>
          </cell>
          <cell r="N10915" t="str">
            <v>新建</v>
          </cell>
          <cell r="O10915" t="str">
            <v>龙头村</v>
          </cell>
          <cell r="P10915" t="str">
            <v>等外公路</v>
          </cell>
          <cell r="R10915" t="str">
            <v>0</v>
          </cell>
          <cell r="S10915" t="str">
            <v>3.5</v>
          </cell>
          <cell r="T10915" t="str">
            <v>无</v>
          </cell>
          <cell r="U10915">
            <v>0</v>
          </cell>
          <cell r="V10915">
            <v>0.67</v>
          </cell>
          <cell r="W10915">
            <v>0.67</v>
          </cell>
        </row>
        <row r="10916">
          <cell r="I10916" t="str">
            <v>枣子屋堂-道坪路口连接路</v>
          </cell>
          <cell r="J10916" t="str">
            <v>1327F4313210206</v>
          </cell>
          <cell r="K10916" t="str">
            <v>新村与撤并村便捷连通</v>
          </cell>
          <cell r="L10916" t="str">
            <v>二类地区</v>
          </cell>
          <cell r="M10916" t="str">
            <v>省级贫困县</v>
          </cell>
          <cell r="N10916" t="str">
            <v>新建</v>
          </cell>
          <cell r="O10916" t="str">
            <v>铜梁村</v>
          </cell>
          <cell r="P10916" t="str">
            <v>等外公路</v>
          </cell>
          <cell r="R10916" t="str">
            <v>0</v>
          </cell>
          <cell r="S10916" t="str">
            <v>3.5</v>
          </cell>
          <cell r="T10916" t="str">
            <v>无</v>
          </cell>
          <cell r="U10916">
            <v>0</v>
          </cell>
          <cell r="V10916">
            <v>0.48</v>
          </cell>
          <cell r="W10916">
            <v>0.48</v>
          </cell>
        </row>
        <row r="10917">
          <cell r="I10917" t="str">
            <v>增新-西冲组连接路</v>
          </cell>
          <cell r="J10917" t="str">
            <v>1327F4313210132</v>
          </cell>
          <cell r="K10917" t="str">
            <v>新村与撤并村便捷连通</v>
          </cell>
          <cell r="L10917" t="str">
            <v>二类地区</v>
          </cell>
          <cell r="M10917" t="str">
            <v>省级贫困县</v>
          </cell>
          <cell r="N10917" t="str">
            <v>新建</v>
          </cell>
          <cell r="O10917" t="str">
            <v>增新村</v>
          </cell>
          <cell r="P10917" t="str">
            <v>等外公路</v>
          </cell>
          <cell r="R10917" t="str">
            <v>0</v>
          </cell>
          <cell r="S10917" t="str">
            <v>3.5</v>
          </cell>
          <cell r="T10917" t="str">
            <v>无</v>
          </cell>
          <cell r="U10917">
            <v>0</v>
          </cell>
          <cell r="V10917">
            <v>0.48</v>
          </cell>
          <cell r="W10917">
            <v>0.48</v>
          </cell>
        </row>
        <row r="10918">
          <cell r="I10918" t="str">
            <v>寨子山-五一连接路</v>
          </cell>
          <cell r="J10918" t="str">
            <v>1327F4313210049</v>
          </cell>
          <cell r="K10918" t="str">
            <v>新村与撤并村便捷连通</v>
          </cell>
          <cell r="L10918" t="str">
            <v>二类地区</v>
          </cell>
          <cell r="M10918" t="str">
            <v>省级贫困县</v>
          </cell>
          <cell r="N10918" t="str">
            <v>新建</v>
          </cell>
          <cell r="O10918" t="str">
            <v>寨子山村</v>
          </cell>
          <cell r="P10918" t="str">
            <v>四级公路</v>
          </cell>
          <cell r="R10918" t="str">
            <v>0</v>
          </cell>
          <cell r="S10918" t="str">
            <v>3.5</v>
          </cell>
          <cell r="T10918" t="str">
            <v>无</v>
          </cell>
          <cell r="U10918">
            <v>0</v>
          </cell>
          <cell r="V10918">
            <v>0.28000000000000003</v>
          </cell>
          <cell r="W10918">
            <v>0.28000000000000003</v>
          </cell>
        </row>
        <row r="10919">
          <cell r="I10919" t="str">
            <v>周家-马段湾连接路</v>
          </cell>
          <cell r="J10919" t="str">
            <v>1327F4313210179</v>
          </cell>
          <cell r="K10919" t="str">
            <v>新村与撤并村便捷连通</v>
          </cell>
          <cell r="L10919" t="str">
            <v>二类地区</v>
          </cell>
          <cell r="M10919" t="str">
            <v>省级贫困县</v>
          </cell>
          <cell r="N10919" t="str">
            <v>新建</v>
          </cell>
          <cell r="O10919" t="str">
            <v>同来村</v>
          </cell>
          <cell r="P10919" t="str">
            <v>四级公路</v>
          </cell>
          <cell r="R10919" t="str">
            <v>0</v>
          </cell>
          <cell r="S10919" t="str">
            <v>3.5</v>
          </cell>
          <cell r="T10919" t="str">
            <v>无</v>
          </cell>
          <cell r="U10919">
            <v>0</v>
          </cell>
          <cell r="V10919">
            <v>0.77</v>
          </cell>
          <cell r="W10919">
            <v>0.77</v>
          </cell>
        </row>
        <row r="10920">
          <cell r="I10920" t="str">
            <v>珠目-山脑上连接路</v>
          </cell>
          <cell r="J10920" t="str">
            <v>1327F4313210223</v>
          </cell>
          <cell r="K10920" t="str">
            <v>新村与撤并村便捷连通</v>
          </cell>
          <cell r="L10920" t="str">
            <v>二类地区</v>
          </cell>
          <cell r="M10920" t="str">
            <v>省级贫困县</v>
          </cell>
          <cell r="N10920" t="str">
            <v>新建</v>
          </cell>
          <cell r="O10920" t="str">
            <v>金门村</v>
          </cell>
          <cell r="P10920" t="str">
            <v>无路</v>
          </cell>
          <cell r="R10920" t="str">
            <v>0</v>
          </cell>
          <cell r="S10920" t="str">
            <v>3.5</v>
          </cell>
          <cell r="T10920" t="str">
            <v>无</v>
          </cell>
          <cell r="U10920">
            <v>0</v>
          </cell>
          <cell r="V10920">
            <v>0.2</v>
          </cell>
          <cell r="W10920">
            <v>0.2</v>
          </cell>
        </row>
        <row r="10921">
          <cell r="I10921" t="str">
            <v>朱家-和家连接路</v>
          </cell>
          <cell r="J10921" t="str">
            <v>1327F4313210220</v>
          </cell>
          <cell r="K10921" t="str">
            <v>新村与撤并村便捷连通</v>
          </cell>
          <cell r="L10921" t="str">
            <v>二类地区</v>
          </cell>
          <cell r="M10921" t="str">
            <v>省级贫困县</v>
          </cell>
          <cell r="N10921" t="str">
            <v>新建</v>
          </cell>
          <cell r="O10921" t="str">
            <v>神山村</v>
          </cell>
          <cell r="P10921" t="str">
            <v>等外公路</v>
          </cell>
          <cell r="R10921" t="str">
            <v>0</v>
          </cell>
          <cell r="S10921" t="str">
            <v>3.5</v>
          </cell>
          <cell r="T10921" t="str">
            <v>无</v>
          </cell>
          <cell r="U10921">
            <v>0</v>
          </cell>
          <cell r="V10921">
            <v>0.15</v>
          </cell>
          <cell r="W10921">
            <v>0.15</v>
          </cell>
        </row>
        <row r="10922">
          <cell r="I10922" t="str">
            <v>朱家组-李木组连接路</v>
          </cell>
          <cell r="J10922" t="str">
            <v>1327F4313210121</v>
          </cell>
          <cell r="K10922" t="str">
            <v>新村与撤并村便捷连通</v>
          </cell>
          <cell r="L10922" t="str">
            <v>二类地区</v>
          </cell>
          <cell r="M10922" t="str">
            <v>省级贫困县</v>
          </cell>
          <cell r="N10922" t="str">
            <v>新建</v>
          </cell>
          <cell r="O10922" t="str">
            <v>红星村</v>
          </cell>
          <cell r="P10922" t="str">
            <v>四级公路</v>
          </cell>
          <cell r="R10922" t="str">
            <v>0</v>
          </cell>
          <cell r="S10922" t="str">
            <v>3.5</v>
          </cell>
          <cell r="T10922" t="str">
            <v>无</v>
          </cell>
          <cell r="U10922">
            <v>0</v>
          </cell>
          <cell r="V10922">
            <v>0.78</v>
          </cell>
          <cell r="W10922">
            <v>0.78</v>
          </cell>
        </row>
        <row r="10923">
          <cell r="I10923" t="str">
            <v>竹山组-铁家组连接路</v>
          </cell>
          <cell r="J10923" t="str">
            <v>1327F4313210216</v>
          </cell>
          <cell r="K10923" t="str">
            <v>新村与撤并村便捷连通</v>
          </cell>
          <cell r="L10923" t="str">
            <v>二类地区</v>
          </cell>
          <cell r="M10923" t="str">
            <v>省级贫困县</v>
          </cell>
          <cell r="N10923" t="str">
            <v>新建</v>
          </cell>
          <cell r="O10923" t="str">
            <v>宣峰村</v>
          </cell>
          <cell r="P10923" t="str">
            <v>等外公路</v>
          </cell>
          <cell r="R10923" t="str">
            <v>0</v>
          </cell>
          <cell r="S10923" t="str">
            <v>3.5</v>
          </cell>
          <cell r="T10923" t="str">
            <v>无</v>
          </cell>
          <cell r="U10923">
            <v>0</v>
          </cell>
          <cell r="V10923">
            <v>0.89</v>
          </cell>
          <cell r="W10923">
            <v>0.89</v>
          </cell>
        </row>
        <row r="10924">
          <cell r="I10924" t="str">
            <v>主道-石登堂连接路</v>
          </cell>
          <cell r="J10924" t="str">
            <v>1327F4313210002</v>
          </cell>
          <cell r="K10924" t="str">
            <v>新村与撤并村便捷连通</v>
          </cell>
          <cell r="L10924" t="str">
            <v>二类地区</v>
          </cell>
          <cell r="M10924" t="str">
            <v>省级贫困县</v>
          </cell>
          <cell r="N10924" t="str">
            <v>新建</v>
          </cell>
          <cell r="O10924" t="str">
            <v>仁山村</v>
          </cell>
          <cell r="P10924" t="str">
            <v>无路</v>
          </cell>
          <cell r="R10924" t="str">
            <v>0</v>
          </cell>
          <cell r="S10924" t="str">
            <v>3.5</v>
          </cell>
          <cell r="T10924" t="str">
            <v>无</v>
          </cell>
          <cell r="U10924">
            <v>0</v>
          </cell>
          <cell r="V10924">
            <v>0.3</v>
          </cell>
          <cell r="W10924">
            <v>0.3</v>
          </cell>
        </row>
        <row r="10925">
          <cell r="I10925" t="str">
            <v>主道-朱家屋连接路</v>
          </cell>
          <cell r="J10925" t="str">
            <v>1327F4313210017</v>
          </cell>
          <cell r="K10925" t="str">
            <v>新村与撤并村便捷连通</v>
          </cell>
          <cell r="L10925" t="str">
            <v>二类地区</v>
          </cell>
          <cell r="M10925" t="str">
            <v>省级贫困县</v>
          </cell>
          <cell r="N10925" t="str">
            <v>新建</v>
          </cell>
          <cell r="O10925" t="str">
            <v>石塘塅村</v>
          </cell>
          <cell r="P10925" t="str">
            <v>无路</v>
          </cell>
          <cell r="R10925" t="str">
            <v>0</v>
          </cell>
          <cell r="S10925" t="str">
            <v>3.5</v>
          </cell>
          <cell r="T10925" t="str">
            <v>无</v>
          </cell>
          <cell r="U10925">
            <v>0</v>
          </cell>
          <cell r="V10925">
            <v>0.2</v>
          </cell>
          <cell r="W10925">
            <v>0.2</v>
          </cell>
        </row>
        <row r="10926">
          <cell r="I10926" t="str">
            <v>主干道-下水塘连接路</v>
          </cell>
          <cell r="J10926" t="str">
            <v>1327F4313210035</v>
          </cell>
          <cell r="K10926" t="str">
            <v>新村与撤并村便捷连通</v>
          </cell>
          <cell r="L10926" t="str">
            <v>二类地区</v>
          </cell>
          <cell r="M10926" t="str">
            <v>省级贫困县</v>
          </cell>
          <cell r="N10926" t="str">
            <v>新建</v>
          </cell>
          <cell r="O10926" t="str">
            <v>珠江村</v>
          </cell>
          <cell r="R10926" t="str">
            <v>0</v>
          </cell>
          <cell r="S10926" t="str">
            <v>3.5</v>
          </cell>
          <cell r="T10926" t="str">
            <v>无</v>
          </cell>
          <cell r="U10926">
            <v>0</v>
          </cell>
          <cell r="V10926">
            <v>0.5</v>
          </cell>
          <cell r="W10926">
            <v>0.5</v>
          </cell>
        </row>
        <row r="10927">
          <cell r="I10927" t="str">
            <v>主干道-一组连接路</v>
          </cell>
          <cell r="J10927" t="str">
            <v>1327F4313210037</v>
          </cell>
          <cell r="K10927" t="str">
            <v>新村与撤并村便捷连通</v>
          </cell>
          <cell r="L10927" t="str">
            <v>二类地区</v>
          </cell>
          <cell r="M10927" t="str">
            <v>省级贫困县</v>
          </cell>
          <cell r="N10927" t="str">
            <v>新建</v>
          </cell>
          <cell r="O10927" t="str">
            <v>芒担石村</v>
          </cell>
          <cell r="R10927" t="str">
            <v>0</v>
          </cell>
          <cell r="S10927" t="str">
            <v>3.5</v>
          </cell>
          <cell r="T10927" t="str">
            <v>无</v>
          </cell>
          <cell r="U10927">
            <v>0</v>
          </cell>
          <cell r="V10927">
            <v>0.8</v>
          </cell>
          <cell r="W10927">
            <v>0.8</v>
          </cell>
        </row>
        <row r="10928">
          <cell r="I10928" t="str">
            <v>祝盛塘-荷叶塘连接路</v>
          </cell>
          <cell r="J10928" t="str">
            <v>1327F4313210030</v>
          </cell>
          <cell r="K10928" t="str">
            <v>新村与撤并村便捷连通</v>
          </cell>
          <cell r="L10928" t="str">
            <v>二类地区</v>
          </cell>
          <cell r="M10928" t="str">
            <v>省级贫困县</v>
          </cell>
          <cell r="N10928" t="str">
            <v>新建</v>
          </cell>
          <cell r="O10928" t="str">
            <v>黄龙村</v>
          </cell>
          <cell r="P10928" t="str">
            <v>四级公路</v>
          </cell>
          <cell r="R10928" t="str">
            <v>0</v>
          </cell>
          <cell r="S10928" t="str">
            <v>3.5</v>
          </cell>
          <cell r="T10928" t="str">
            <v>无</v>
          </cell>
          <cell r="U10928">
            <v>0</v>
          </cell>
          <cell r="V10928">
            <v>0.45700000000000002</v>
          </cell>
          <cell r="W10928">
            <v>0.45700000000000002</v>
          </cell>
        </row>
        <row r="10929">
          <cell r="I10929" t="str">
            <v>砖厂-灯塔学校连接路</v>
          </cell>
          <cell r="J10929" t="str">
            <v>1327F4313210164</v>
          </cell>
          <cell r="K10929" t="str">
            <v>新村与撤并村便捷连通</v>
          </cell>
          <cell r="L10929" t="str">
            <v>二类地区</v>
          </cell>
          <cell r="M10929" t="str">
            <v>省级贫困县</v>
          </cell>
          <cell r="N10929" t="str">
            <v>新建</v>
          </cell>
          <cell r="O10929" t="str">
            <v>井元村</v>
          </cell>
          <cell r="P10929" t="str">
            <v>等外公路</v>
          </cell>
          <cell r="R10929" t="str">
            <v>0</v>
          </cell>
          <cell r="S10929" t="str">
            <v>3.5</v>
          </cell>
          <cell r="T10929" t="str">
            <v>无</v>
          </cell>
          <cell r="U10929">
            <v>0</v>
          </cell>
          <cell r="V10929">
            <v>0.43</v>
          </cell>
          <cell r="W10929">
            <v>0.43</v>
          </cell>
        </row>
        <row r="10930">
          <cell r="I10930" t="str">
            <v>子山-步升连接路</v>
          </cell>
          <cell r="J10930" t="str">
            <v>1327F4313210142</v>
          </cell>
          <cell r="K10930" t="str">
            <v>新村与撤并村便捷连通</v>
          </cell>
          <cell r="L10930" t="str">
            <v>二类地区</v>
          </cell>
          <cell r="M10930" t="str">
            <v>省级贫困县</v>
          </cell>
          <cell r="N10930" t="str">
            <v>新建</v>
          </cell>
          <cell r="O10930" t="str">
            <v>新湖村</v>
          </cell>
          <cell r="P10930" t="str">
            <v>等外公路</v>
          </cell>
          <cell r="R10930" t="str">
            <v>0</v>
          </cell>
          <cell r="S10930" t="str">
            <v>3.5</v>
          </cell>
          <cell r="T10930" t="str">
            <v>无</v>
          </cell>
          <cell r="U10930">
            <v>0</v>
          </cell>
          <cell r="V10930">
            <v>0.3</v>
          </cell>
          <cell r="W10930">
            <v>0.3</v>
          </cell>
        </row>
        <row r="10931">
          <cell r="I10931" t="str">
            <v>蒿子冲-蒿子冲连接路</v>
          </cell>
          <cell r="J10931" t="str">
            <v>1327F4313210001</v>
          </cell>
          <cell r="K10931" t="str">
            <v>新村与撤并村便捷连通</v>
          </cell>
          <cell r="L10931" t="str">
            <v>二类地区</v>
          </cell>
          <cell r="M10931" t="str">
            <v>省级贫困县</v>
          </cell>
          <cell r="N10931" t="str">
            <v>新建</v>
          </cell>
          <cell r="O10931" t="str">
            <v>仁山村</v>
          </cell>
          <cell r="P10931" t="str">
            <v>无路</v>
          </cell>
          <cell r="R10931" t="str">
            <v>0</v>
          </cell>
          <cell r="S10931" t="str">
            <v>3.5</v>
          </cell>
          <cell r="T10931" t="str">
            <v>无</v>
          </cell>
          <cell r="U10931">
            <v>0</v>
          </cell>
          <cell r="V10931">
            <v>0.6</v>
          </cell>
          <cell r="W10931">
            <v>0.6</v>
          </cell>
        </row>
        <row r="10932">
          <cell r="I10932" t="str">
            <v>蒿子坪-香花连接路</v>
          </cell>
          <cell r="J10932" t="str">
            <v>1327F4313210076</v>
          </cell>
          <cell r="K10932" t="str">
            <v>新村与撤并村便捷连通</v>
          </cell>
          <cell r="L10932" t="str">
            <v>二类地区</v>
          </cell>
          <cell r="M10932" t="str">
            <v>省级贫困县</v>
          </cell>
          <cell r="N10932" t="str">
            <v>新建</v>
          </cell>
          <cell r="O10932" t="str">
            <v>燕岩村</v>
          </cell>
          <cell r="P10932" t="str">
            <v>四级公路</v>
          </cell>
          <cell r="R10932" t="str">
            <v>0</v>
          </cell>
          <cell r="S10932" t="str">
            <v>3.5</v>
          </cell>
          <cell r="T10932" t="str">
            <v>C662431321</v>
          </cell>
          <cell r="U10932">
            <v>0</v>
          </cell>
          <cell r="V10932">
            <v>0.9</v>
          </cell>
          <cell r="W10932">
            <v>0.9</v>
          </cell>
        </row>
        <row r="10933">
          <cell r="I10933" t="str">
            <v>梓山-熊背塘连接路</v>
          </cell>
          <cell r="J10933" t="str">
            <v>1327F4313210143</v>
          </cell>
          <cell r="K10933" t="str">
            <v>新村与撤并村便捷连通</v>
          </cell>
          <cell r="L10933" t="str">
            <v>二类地区</v>
          </cell>
          <cell r="M10933" t="str">
            <v>省级贫困县</v>
          </cell>
          <cell r="N10933" t="str">
            <v>新建</v>
          </cell>
          <cell r="O10933" t="str">
            <v>新湖村</v>
          </cell>
          <cell r="P10933" t="str">
            <v>等外公路</v>
          </cell>
          <cell r="R10933" t="str">
            <v>0</v>
          </cell>
          <cell r="S10933" t="str">
            <v>3.5</v>
          </cell>
          <cell r="T10933" t="str">
            <v>无</v>
          </cell>
          <cell r="U10933">
            <v>0</v>
          </cell>
          <cell r="V10933">
            <v>0.26</v>
          </cell>
          <cell r="W10933">
            <v>0.26</v>
          </cell>
        </row>
        <row r="10934">
          <cell r="I10934" t="str">
            <v>梓田友爱-石峰水竹连接路</v>
          </cell>
          <cell r="J10934" t="str">
            <v>1327F4313210187</v>
          </cell>
          <cell r="K10934" t="str">
            <v>新村与撤并村便捷连通</v>
          </cell>
          <cell r="L10934" t="str">
            <v>二类地区</v>
          </cell>
          <cell r="M10934" t="str">
            <v>省级贫困县</v>
          </cell>
          <cell r="N10934" t="str">
            <v>新建</v>
          </cell>
          <cell r="O10934" t="str">
            <v>梓田村</v>
          </cell>
          <cell r="P10934" t="str">
            <v>四级公路</v>
          </cell>
          <cell r="R10934" t="str">
            <v>0</v>
          </cell>
          <cell r="S10934" t="str">
            <v>3.5</v>
          </cell>
          <cell r="T10934" t="str">
            <v>无</v>
          </cell>
          <cell r="U10934">
            <v>0</v>
          </cell>
          <cell r="V10934">
            <v>1.25</v>
          </cell>
          <cell r="W10934">
            <v>1.25</v>
          </cell>
        </row>
        <row r="10935">
          <cell r="I10935" t="str">
            <v>祠堂-黄州连接路</v>
          </cell>
          <cell r="J10935" t="str">
            <v>1327F4313210193</v>
          </cell>
          <cell r="K10935" t="str">
            <v>新村与撤并村便捷连通</v>
          </cell>
          <cell r="L10935" t="str">
            <v>二类地区</v>
          </cell>
          <cell r="M10935" t="str">
            <v>省级贫困县</v>
          </cell>
          <cell r="N10935" t="str">
            <v>新建</v>
          </cell>
          <cell r="O10935" t="str">
            <v>松江村</v>
          </cell>
          <cell r="P10935" t="str">
            <v>等外公路</v>
          </cell>
          <cell r="R10935" t="str">
            <v>0</v>
          </cell>
          <cell r="S10935" t="str">
            <v>3.5</v>
          </cell>
          <cell r="T10935" t="str">
            <v>无</v>
          </cell>
          <cell r="U10935">
            <v>0</v>
          </cell>
          <cell r="V10935">
            <v>0.41</v>
          </cell>
          <cell r="W10935">
            <v>0.41</v>
          </cell>
        </row>
        <row r="10936">
          <cell r="I10936" t="str">
            <v>螃蟹咀-蒋古组连接路</v>
          </cell>
          <cell r="J10936" t="str">
            <v>1327F4313210199</v>
          </cell>
          <cell r="K10936" t="str">
            <v>新村与撤并村便捷连通</v>
          </cell>
          <cell r="L10936" t="str">
            <v>二类地区</v>
          </cell>
          <cell r="M10936" t="str">
            <v>省级贫困县</v>
          </cell>
          <cell r="N10936" t="str">
            <v>新建</v>
          </cell>
          <cell r="O10936" t="str">
            <v>双鱼村</v>
          </cell>
          <cell r="P10936" t="str">
            <v>等外公路</v>
          </cell>
          <cell r="R10936" t="str">
            <v>0</v>
          </cell>
          <cell r="S10936" t="str">
            <v>3.5</v>
          </cell>
          <cell r="T10936" t="str">
            <v>无</v>
          </cell>
          <cell r="U10936">
            <v>0</v>
          </cell>
          <cell r="V10936">
            <v>0.21</v>
          </cell>
          <cell r="W10936">
            <v>0.21</v>
          </cell>
        </row>
        <row r="10937">
          <cell r="I10937" t="str">
            <v>1.2组至2组刘铁君连接路</v>
          </cell>
          <cell r="J10937" t="str">
            <v>1327F4313220002</v>
          </cell>
          <cell r="K10937" t="str">
            <v>新村与撤并村便捷连通</v>
          </cell>
          <cell r="L10937" t="str">
            <v>一类地区</v>
          </cell>
          <cell r="M10937" t="str">
            <v>国家贫困县</v>
          </cell>
          <cell r="N10937" t="str">
            <v>新建</v>
          </cell>
          <cell r="O10937" t="str">
            <v>红星村</v>
          </cell>
          <cell r="P10937" t="str">
            <v>等外公路</v>
          </cell>
          <cell r="R10937" t="str">
            <v>2</v>
          </cell>
          <cell r="S10937" t="str">
            <v>3.5</v>
          </cell>
          <cell r="T10937" t="str">
            <v>VW78431322</v>
          </cell>
          <cell r="U10937">
            <v>0.2</v>
          </cell>
          <cell r="V10937">
            <v>0.436</v>
          </cell>
          <cell r="W10937">
            <v>0.23599999999999999</v>
          </cell>
        </row>
        <row r="10938">
          <cell r="I10938" t="str">
            <v>11组肖力彪至邹三新连接路</v>
          </cell>
          <cell r="J10938" t="str">
            <v>1327F4313220003</v>
          </cell>
          <cell r="K10938" t="str">
            <v>新村与撤并村便捷连通</v>
          </cell>
          <cell r="L10938" t="str">
            <v>一类地区</v>
          </cell>
          <cell r="M10938" t="str">
            <v>国家贫困县</v>
          </cell>
          <cell r="N10938" t="str">
            <v>新建</v>
          </cell>
          <cell r="O10938" t="str">
            <v>双源村</v>
          </cell>
          <cell r="P10938" t="str">
            <v>等外公路</v>
          </cell>
          <cell r="R10938" t="str">
            <v>2</v>
          </cell>
          <cell r="S10938" t="str">
            <v>3.5</v>
          </cell>
          <cell r="T10938" t="str">
            <v>V825431322</v>
          </cell>
          <cell r="U10938">
            <v>0</v>
          </cell>
          <cell r="V10938">
            <v>0.78800000000000003</v>
          </cell>
          <cell r="W10938">
            <v>0.78800000000000003</v>
          </cell>
        </row>
        <row r="10939">
          <cell r="I10939" t="str">
            <v>12组陈远召家至7组方吉槐家连接路</v>
          </cell>
          <cell r="J10939" t="str">
            <v>1327F4313220004</v>
          </cell>
          <cell r="K10939" t="str">
            <v>新村与撤并村便捷连通</v>
          </cell>
          <cell r="L10939" t="str">
            <v>一类地区</v>
          </cell>
          <cell r="M10939" t="str">
            <v>国家贫困县</v>
          </cell>
          <cell r="N10939" t="str">
            <v>新建</v>
          </cell>
          <cell r="O10939" t="str">
            <v>黄溪村</v>
          </cell>
          <cell r="P10939" t="str">
            <v>等外公路</v>
          </cell>
          <cell r="R10939" t="str">
            <v>2</v>
          </cell>
          <cell r="S10939" t="str">
            <v>3.5</v>
          </cell>
          <cell r="T10939" t="str">
            <v>V159431322</v>
          </cell>
          <cell r="U10939">
            <v>0</v>
          </cell>
          <cell r="V10939">
            <v>1.0029999999999999</v>
          </cell>
          <cell r="W10939">
            <v>1.0029999999999999</v>
          </cell>
        </row>
        <row r="10940">
          <cell r="I10940" t="str">
            <v>12组至13组潜溪坑至大湾村坳坪办公室连接路</v>
          </cell>
          <cell r="J10940" t="str">
            <v>1327F4313220005</v>
          </cell>
          <cell r="K10940" t="str">
            <v>新村与撤并村便捷连通</v>
          </cell>
          <cell r="L10940" t="str">
            <v>一类地区</v>
          </cell>
          <cell r="M10940" t="str">
            <v>国家贫困县</v>
          </cell>
          <cell r="N10940" t="str">
            <v>新建</v>
          </cell>
          <cell r="O10940" t="str">
            <v>光辉村</v>
          </cell>
          <cell r="P10940" t="str">
            <v>无路</v>
          </cell>
          <cell r="R10940" t="str">
            <v>2</v>
          </cell>
          <cell r="S10940" t="str">
            <v>3.5</v>
          </cell>
          <cell r="T10940" t="str">
            <v>V8B9431322</v>
          </cell>
          <cell r="U10940">
            <v>0</v>
          </cell>
          <cell r="V10940">
            <v>1.6910000000000001</v>
          </cell>
          <cell r="W10940">
            <v>1.6910000000000001</v>
          </cell>
        </row>
        <row r="10941">
          <cell r="I10941" t="str">
            <v>13组至11组连接路</v>
          </cell>
          <cell r="J10941" t="str">
            <v>1327F4313220006</v>
          </cell>
          <cell r="K10941" t="str">
            <v>新村与撤并村便捷连通</v>
          </cell>
          <cell r="L10941" t="str">
            <v>一类地区</v>
          </cell>
          <cell r="M10941" t="str">
            <v>国家贫困县</v>
          </cell>
          <cell r="N10941" t="str">
            <v>新建</v>
          </cell>
          <cell r="O10941" t="str">
            <v>魏家村</v>
          </cell>
          <cell r="P10941" t="str">
            <v>等外公路</v>
          </cell>
          <cell r="R10941" t="str">
            <v>2</v>
          </cell>
          <cell r="S10941" t="str">
            <v>3.5</v>
          </cell>
          <cell r="T10941" t="str">
            <v>VZB2431322</v>
          </cell>
          <cell r="U10941">
            <v>0</v>
          </cell>
          <cell r="V10941">
            <v>0.441</v>
          </cell>
          <cell r="W10941">
            <v>0.441</v>
          </cell>
        </row>
        <row r="10942">
          <cell r="I10942" t="str">
            <v>16组杨笃娇至杨尊艳连接路</v>
          </cell>
          <cell r="J10942" t="str">
            <v>1327F4313220007</v>
          </cell>
          <cell r="K10942" t="str">
            <v>新村与撤并村便捷连通</v>
          </cell>
          <cell r="L10942" t="str">
            <v>一类地区</v>
          </cell>
          <cell r="M10942" t="str">
            <v>国家贫困县</v>
          </cell>
          <cell r="N10942" t="str">
            <v>新建</v>
          </cell>
          <cell r="O10942" t="str">
            <v>皇海垅村</v>
          </cell>
          <cell r="P10942" t="str">
            <v>等外公路</v>
          </cell>
          <cell r="R10942" t="str">
            <v>2</v>
          </cell>
          <cell r="S10942" t="str">
            <v>3.5</v>
          </cell>
          <cell r="T10942" t="str">
            <v>VP88431322</v>
          </cell>
          <cell r="U10942">
            <v>0</v>
          </cell>
          <cell r="V10942">
            <v>0.32600000000000001</v>
          </cell>
          <cell r="W10942">
            <v>0.32600000000000001</v>
          </cell>
        </row>
        <row r="10943">
          <cell r="I10943" t="str">
            <v>17组杨家宝至李光伍家连接路</v>
          </cell>
          <cell r="J10943" t="str">
            <v>1327F4313220008</v>
          </cell>
          <cell r="K10943" t="str">
            <v>新村与撤并村便捷连通</v>
          </cell>
          <cell r="L10943" t="str">
            <v>一类地区</v>
          </cell>
          <cell r="M10943" t="str">
            <v>国家贫困县</v>
          </cell>
          <cell r="N10943" t="str">
            <v>新建</v>
          </cell>
          <cell r="O10943" t="str">
            <v>皇海垅村</v>
          </cell>
          <cell r="P10943" t="str">
            <v>无路</v>
          </cell>
          <cell r="R10943" t="str">
            <v>2</v>
          </cell>
          <cell r="S10943" t="str">
            <v>3.5</v>
          </cell>
          <cell r="T10943" t="str">
            <v>VSPX431322</v>
          </cell>
          <cell r="U10943">
            <v>0</v>
          </cell>
          <cell r="V10943">
            <v>0.34100000000000003</v>
          </cell>
          <cell r="W10943">
            <v>0.34100000000000003</v>
          </cell>
        </row>
        <row r="10944">
          <cell r="I10944" t="str">
            <v>22组-24组连接路</v>
          </cell>
          <cell r="J10944" t="str">
            <v>1327F4313220009</v>
          </cell>
          <cell r="K10944" t="str">
            <v>新村与撤并村便捷连通</v>
          </cell>
          <cell r="L10944" t="str">
            <v>一类地区</v>
          </cell>
          <cell r="M10944" t="str">
            <v>国家贫困县</v>
          </cell>
          <cell r="N10944" t="str">
            <v>新建</v>
          </cell>
          <cell r="O10944" t="str">
            <v>南中村</v>
          </cell>
          <cell r="P10944" t="str">
            <v>无路</v>
          </cell>
          <cell r="R10944" t="str">
            <v>2</v>
          </cell>
          <cell r="S10944" t="str">
            <v>3.5</v>
          </cell>
          <cell r="T10944" t="str">
            <v>V765431322</v>
          </cell>
          <cell r="U10944">
            <v>0</v>
          </cell>
          <cell r="V10944">
            <v>1.3360000000000001</v>
          </cell>
          <cell r="W10944">
            <v>1.3360000000000001</v>
          </cell>
        </row>
        <row r="10945">
          <cell r="I10945" t="str">
            <v>2组蔡玉贤至1组蔡若忠连接路</v>
          </cell>
          <cell r="J10945" t="str">
            <v>1327F4313220010</v>
          </cell>
          <cell r="K10945" t="str">
            <v>新村与撤并村便捷连通</v>
          </cell>
          <cell r="L10945" t="str">
            <v>一类地区</v>
          </cell>
          <cell r="M10945" t="str">
            <v>国家贫困县</v>
          </cell>
          <cell r="N10945" t="str">
            <v>新建</v>
          </cell>
          <cell r="O10945" t="str">
            <v>向荣村</v>
          </cell>
          <cell r="P10945" t="str">
            <v>无路</v>
          </cell>
          <cell r="R10945" t="str">
            <v>2</v>
          </cell>
          <cell r="S10945" t="str">
            <v>3.5</v>
          </cell>
          <cell r="T10945" t="str">
            <v>VZB3431322</v>
          </cell>
          <cell r="U10945">
            <v>0</v>
          </cell>
          <cell r="V10945">
            <v>0.34499999999999997</v>
          </cell>
          <cell r="W10945">
            <v>0.34499999999999997</v>
          </cell>
        </row>
        <row r="10946">
          <cell r="I10946" t="str">
            <v>4.5.6.7组桑温公路至张立农至杨万珍连接路</v>
          </cell>
          <cell r="J10946" t="str">
            <v>1327F4313220011</v>
          </cell>
          <cell r="K10946" t="str">
            <v>新村与撤并村便捷连通</v>
          </cell>
          <cell r="L10946" t="str">
            <v>一类地区</v>
          </cell>
          <cell r="M10946" t="str">
            <v>国家贫困县</v>
          </cell>
          <cell r="N10946" t="str">
            <v>新建</v>
          </cell>
          <cell r="O10946" t="str">
            <v>火星村</v>
          </cell>
          <cell r="P10946" t="str">
            <v>无路</v>
          </cell>
          <cell r="R10946" t="str">
            <v>2</v>
          </cell>
          <cell r="S10946" t="str">
            <v>3.5</v>
          </cell>
          <cell r="T10946" t="str">
            <v>VKA5431322</v>
          </cell>
          <cell r="U10946">
            <v>0</v>
          </cell>
          <cell r="V10946">
            <v>0.84399999999999997</v>
          </cell>
          <cell r="W10946">
            <v>0.84399999999999997</v>
          </cell>
        </row>
        <row r="10947">
          <cell r="I10947" t="str">
            <v>4组-安置点连接路</v>
          </cell>
          <cell r="J10947" t="str">
            <v>1327F4313220012</v>
          </cell>
          <cell r="K10947" t="str">
            <v>新村与撤并村便捷连通</v>
          </cell>
          <cell r="L10947" t="str">
            <v>一类地区</v>
          </cell>
          <cell r="M10947" t="str">
            <v>国家贫困县</v>
          </cell>
          <cell r="N10947" t="str">
            <v>新建</v>
          </cell>
          <cell r="O10947" t="str">
            <v>小熊山村</v>
          </cell>
          <cell r="P10947" t="str">
            <v>无路</v>
          </cell>
          <cell r="R10947" t="str">
            <v>2</v>
          </cell>
          <cell r="S10947" t="str">
            <v>3.5</v>
          </cell>
          <cell r="T10947" t="str">
            <v>V68E431322</v>
          </cell>
          <cell r="U10947">
            <v>0</v>
          </cell>
          <cell r="V10947">
            <v>0.36</v>
          </cell>
          <cell r="W10947">
            <v>0.36</v>
          </cell>
        </row>
        <row r="10948">
          <cell r="I10948" t="str">
            <v>5组-18组连接路</v>
          </cell>
          <cell r="J10948" t="str">
            <v>1327F4313220013</v>
          </cell>
          <cell r="K10948" t="str">
            <v>新村与撤并村便捷连通</v>
          </cell>
          <cell r="L10948" t="str">
            <v>一类地区</v>
          </cell>
          <cell r="M10948" t="str">
            <v>国家贫困县</v>
          </cell>
          <cell r="N10948" t="str">
            <v>新建</v>
          </cell>
          <cell r="O10948" t="str">
            <v>余田村</v>
          </cell>
          <cell r="P10948" t="str">
            <v>无路</v>
          </cell>
          <cell r="R10948" t="str">
            <v>2</v>
          </cell>
          <cell r="S10948" t="str">
            <v>3.5</v>
          </cell>
          <cell r="T10948" t="str">
            <v>V8M5431322</v>
          </cell>
          <cell r="U10948">
            <v>0</v>
          </cell>
          <cell r="V10948">
            <v>0.38900000000000001</v>
          </cell>
          <cell r="W10948">
            <v>0.38900000000000001</v>
          </cell>
        </row>
        <row r="10949">
          <cell r="I10949" t="str">
            <v>7组-10组连接路</v>
          </cell>
          <cell r="J10949" t="str">
            <v>1327F4313220014</v>
          </cell>
          <cell r="K10949" t="str">
            <v>新村与撤并村便捷连通</v>
          </cell>
          <cell r="L10949" t="str">
            <v>一类地区</v>
          </cell>
          <cell r="M10949" t="str">
            <v>国家贫困县</v>
          </cell>
          <cell r="N10949" t="str">
            <v>新建</v>
          </cell>
          <cell r="O10949" t="str">
            <v>小熊山村</v>
          </cell>
          <cell r="P10949" t="str">
            <v>无路</v>
          </cell>
          <cell r="R10949" t="str">
            <v>2</v>
          </cell>
          <cell r="S10949" t="str">
            <v>3.5</v>
          </cell>
          <cell r="T10949" t="str">
            <v>VZB4431322</v>
          </cell>
          <cell r="U10949">
            <v>0</v>
          </cell>
          <cell r="V10949">
            <v>0.311</v>
          </cell>
          <cell r="W10949">
            <v>0.311</v>
          </cell>
        </row>
        <row r="10950">
          <cell r="I10950" t="str">
            <v>C415延长线</v>
          </cell>
          <cell r="J10950" t="str">
            <v>1327F4313220128</v>
          </cell>
          <cell r="K10950" t="str">
            <v>新村与撤并村便捷连通</v>
          </cell>
          <cell r="L10950" t="str">
            <v>一类地区</v>
          </cell>
          <cell r="M10950" t="str">
            <v>国家贫困县</v>
          </cell>
          <cell r="N10950" t="str">
            <v>新建</v>
          </cell>
          <cell r="O10950" t="str">
            <v>经济开发区勤俭村</v>
          </cell>
          <cell r="P10950" t="str">
            <v>无路</v>
          </cell>
          <cell r="R10950" t="str">
            <v>2</v>
          </cell>
          <cell r="S10950" t="str">
            <v>3.5</v>
          </cell>
          <cell r="T10950" t="str">
            <v>V44C431322</v>
          </cell>
          <cell r="U10950">
            <v>0</v>
          </cell>
          <cell r="V10950">
            <v>0.32300000000000001</v>
          </cell>
          <cell r="W10950">
            <v>0.32300000000000001</v>
          </cell>
        </row>
        <row r="10951">
          <cell r="I10951" t="str">
            <v>C940延长线</v>
          </cell>
          <cell r="J10951" t="str">
            <v>1327F4313220131</v>
          </cell>
          <cell r="K10951" t="str">
            <v>新村与撤并村便捷连通</v>
          </cell>
          <cell r="L10951" t="str">
            <v>一类地区</v>
          </cell>
          <cell r="M10951" t="str">
            <v>国家贫困县</v>
          </cell>
          <cell r="N10951" t="str">
            <v>新建</v>
          </cell>
          <cell r="O10951" t="str">
            <v>横岭村</v>
          </cell>
          <cell r="P10951" t="str">
            <v>无路</v>
          </cell>
          <cell r="R10951" t="str">
            <v>2</v>
          </cell>
          <cell r="S10951" t="str">
            <v>3.5</v>
          </cell>
          <cell r="T10951" t="str">
            <v>VU41431322</v>
          </cell>
          <cell r="U10951">
            <v>0</v>
          </cell>
          <cell r="V10951">
            <v>0.42799999999999999</v>
          </cell>
          <cell r="W10951">
            <v>0.42799999999999999</v>
          </cell>
        </row>
        <row r="10952">
          <cell r="I10952" t="str">
            <v>CE29延长线</v>
          </cell>
          <cell r="J10952" t="str">
            <v>1327F4313220130</v>
          </cell>
          <cell r="K10952" t="str">
            <v>新村与撤并村便捷连通</v>
          </cell>
          <cell r="L10952" t="str">
            <v>一类地区</v>
          </cell>
          <cell r="M10952" t="str">
            <v>国家贫困县</v>
          </cell>
          <cell r="N10952" t="str">
            <v>新建</v>
          </cell>
          <cell r="O10952" t="str">
            <v>白岩塘村</v>
          </cell>
          <cell r="P10952" t="str">
            <v>无路</v>
          </cell>
          <cell r="R10952" t="str">
            <v>2</v>
          </cell>
          <cell r="S10952" t="str">
            <v>3.5</v>
          </cell>
          <cell r="T10952" t="str">
            <v>V466431322</v>
          </cell>
          <cell r="U10952">
            <v>0</v>
          </cell>
          <cell r="V10952">
            <v>0.63</v>
          </cell>
          <cell r="W10952">
            <v>0.63</v>
          </cell>
        </row>
        <row r="10953">
          <cell r="I10953" t="str">
            <v>CK30延长线</v>
          </cell>
          <cell r="J10953" t="str">
            <v>1327F4313220122</v>
          </cell>
          <cell r="K10953" t="str">
            <v>新村与撤并村便捷连通</v>
          </cell>
          <cell r="L10953" t="str">
            <v>一类地区</v>
          </cell>
          <cell r="M10953" t="str">
            <v>国家贫困县</v>
          </cell>
          <cell r="N10953" t="str">
            <v>新建</v>
          </cell>
          <cell r="O10953" t="str">
            <v>玉溪村</v>
          </cell>
          <cell r="P10953" t="str">
            <v>无路</v>
          </cell>
          <cell r="R10953" t="str">
            <v>2</v>
          </cell>
          <cell r="S10953" t="str">
            <v>3.5</v>
          </cell>
          <cell r="T10953" t="str">
            <v>V473431322</v>
          </cell>
          <cell r="U10953">
            <v>0</v>
          </cell>
          <cell r="V10953">
            <v>0.82199999999999995</v>
          </cell>
          <cell r="W10953">
            <v>0.82199999999999995</v>
          </cell>
        </row>
        <row r="10954">
          <cell r="I10954" t="str">
            <v>CU19延长线</v>
          </cell>
          <cell r="J10954" t="str">
            <v>1327F4313220115</v>
          </cell>
          <cell r="K10954" t="str">
            <v>新村与撤并村便捷连通</v>
          </cell>
          <cell r="L10954" t="str">
            <v>一类地区</v>
          </cell>
          <cell r="M10954" t="str">
            <v>国家贫困县</v>
          </cell>
          <cell r="N10954" t="str">
            <v>新建</v>
          </cell>
          <cell r="O10954" t="str">
            <v>新范溪村</v>
          </cell>
          <cell r="P10954" t="str">
            <v>无路</v>
          </cell>
          <cell r="R10954" t="str">
            <v>2</v>
          </cell>
          <cell r="S10954" t="str">
            <v>3.5</v>
          </cell>
          <cell r="T10954" t="str">
            <v>V2EE431322</v>
          </cell>
          <cell r="U10954">
            <v>0</v>
          </cell>
          <cell r="V10954">
            <v>0.216</v>
          </cell>
          <cell r="W10954">
            <v>0.216</v>
          </cell>
        </row>
        <row r="10955">
          <cell r="I10955" t="str">
            <v>S225线周穆红家至四组段瑞平家连接路</v>
          </cell>
          <cell r="J10955" t="str">
            <v>1327F4313220015</v>
          </cell>
          <cell r="K10955" t="str">
            <v>新村与撤并村便捷连通</v>
          </cell>
          <cell r="L10955" t="str">
            <v>一类地区</v>
          </cell>
          <cell r="M10955" t="str">
            <v>国家贫困县</v>
          </cell>
          <cell r="N10955" t="str">
            <v>新建</v>
          </cell>
          <cell r="O10955" t="str">
            <v>陈家山村</v>
          </cell>
          <cell r="P10955" t="str">
            <v>无路</v>
          </cell>
          <cell r="R10955" t="str">
            <v>2</v>
          </cell>
          <cell r="S10955" t="str">
            <v>3.5</v>
          </cell>
          <cell r="T10955" t="str">
            <v>VS58431322</v>
          </cell>
          <cell r="U10955">
            <v>0</v>
          </cell>
          <cell r="V10955">
            <v>0.34200000000000003</v>
          </cell>
          <cell r="W10955">
            <v>0.34200000000000003</v>
          </cell>
        </row>
        <row r="10956">
          <cell r="I10956" t="str">
            <v>Y039延长线</v>
          </cell>
          <cell r="J10956" t="str">
            <v>1327F4313220150</v>
          </cell>
          <cell r="K10956" t="str">
            <v>新村与撤并村便捷连通</v>
          </cell>
          <cell r="L10956" t="str">
            <v>一类地区</v>
          </cell>
          <cell r="M10956" t="str">
            <v>国家贫困县</v>
          </cell>
          <cell r="N10956" t="str">
            <v>新建</v>
          </cell>
          <cell r="O10956" t="str">
            <v>坪油村</v>
          </cell>
          <cell r="P10956" t="str">
            <v>无路</v>
          </cell>
          <cell r="R10956" t="str">
            <v>2</v>
          </cell>
          <cell r="S10956" t="str">
            <v>3.5</v>
          </cell>
          <cell r="T10956" t="str">
            <v>VFF8431322</v>
          </cell>
          <cell r="U10956">
            <v>0</v>
          </cell>
          <cell r="V10956">
            <v>0.66300000000000003</v>
          </cell>
          <cell r="W10956">
            <v>0.66300000000000003</v>
          </cell>
        </row>
        <row r="10957">
          <cell r="I10957" t="str">
            <v>Y127延长线</v>
          </cell>
          <cell r="J10957" t="str">
            <v>1327F4313220137</v>
          </cell>
          <cell r="K10957" t="str">
            <v>新村与撤并村便捷连通</v>
          </cell>
          <cell r="L10957" t="str">
            <v>一类地区</v>
          </cell>
          <cell r="M10957" t="str">
            <v>国家贫困县</v>
          </cell>
          <cell r="N10957" t="str">
            <v>新建</v>
          </cell>
          <cell r="O10957" t="str">
            <v>桐凤村</v>
          </cell>
          <cell r="P10957" t="str">
            <v>无路</v>
          </cell>
          <cell r="R10957" t="str">
            <v>2</v>
          </cell>
          <cell r="S10957" t="str">
            <v>3.5</v>
          </cell>
          <cell r="T10957" t="str">
            <v>VT37431322</v>
          </cell>
          <cell r="U10957">
            <v>0</v>
          </cell>
          <cell r="V10957">
            <v>0.56299999999999994</v>
          </cell>
          <cell r="W10957">
            <v>0.56299999999999994</v>
          </cell>
        </row>
        <row r="10958">
          <cell r="I10958" t="str">
            <v>Y662延长线</v>
          </cell>
          <cell r="J10958" t="str">
            <v>1327F4313220133</v>
          </cell>
          <cell r="K10958" t="str">
            <v>新村与撤并村便捷连通</v>
          </cell>
          <cell r="L10958" t="str">
            <v>一类地区</v>
          </cell>
          <cell r="M10958" t="str">
            <v>国家贫困县</v>
          </cell>
          <cell r="N10958" t="str">
            <v>新建</v>
          </cell>
          <cell r="O10958" t="str">
            <v>天龙山村</v>
          </cell>
          <cell r="P10958" t="str">
            <v>无路</v>
          </cell>
          <cell r="R10958" t="str">
            <v>2</v>
          </cell>
          <cell r="S10958" t="str">
            <v>3.5</v>
          </cell>
          <cell r="T10958" t="str">
            <v>VU08431322</v>
          </cell>
          <cell r="U10958">
            <v>0</v>
          </cell>
          <cell r="V10958">
            <v>0.46700000000000003</v>
          </cell>
          <cell r="W10958">
            <v>0.46700000000000003</v>
          </cell>
        </row>
        <row r="10959">
          <cell r="I10959" t="str">
            <v>Y686延长线</v>
          </cell>
          <cell r="J10959" t="str">
            <v>1327F4313220136</v>
          </cell>
          <cell r="K10959" t="str">
            <v>新村与撤并村便捷连通</v>
          </cell>
          <cell r="L10959" t="str">
            <v>一类地区</v>
          </cell>
          <cell r="M10959" t="str">
            <v>国家贫困县</v>
          </cell>
          <cell r="N10959" t="str">
            <v>新建</v>
          </cell>
          <cell r="O10959" t="str">
            <v>同利村</v>
          </cell>
          <cell r="P10959" t="str">
            <v>无路</v>
          </cell>
          <cell r="R10959" t="str">
            <v>2</v>
          </cell>
          <cell r="S10959" t="str">
            <v>3.5</v>
          </cell>
          <cell r="T10959" t="str">
            <v>V521431322</v>
          </cell>
          <cell r="U10959">
            <v>0</v>
          </cell>
          <cell r="V10959">
            <v>1.647</v>
          </cell>
          <cell r="W10959">
            <v>1.647</v>
          </cell>
        </row>
        <row r="10960">
          <cell r="I10960" t="str">
            <v>八分杨至九分杨连接路</v>
          </cell>
          <cell r="J10960" t="str">
            <v>1327F4313220016</v>
          </cell>
          <cell r="K10960" t="str">
            <v>新村与撤并村便捷连通</v>
          </cell>
          <cell r="L10960" t="str">
            <v>一类地区</v>
          </cell>
          <cell r="M10960" t="str">
            <v>国家贫困县</v>
          </cell>
          <cell r="N10960" t="str">
            <v>新建</v>
          </cell>
          <cell r="O10960" t="str">
            <v>红星村</v>
          </cell>
          <cell r="P10960" t="str">
            <v>无路</v>
          </cell>
          <cell r="R10960" t="str">
            <v>2</v>
          </cell>
          <cell r="S10960" t="str">
            <v>3.5</v>
          </cell>
          <cell r="T10960" t="str">
            <v>VW79431322</v>
          </cell>
          <cell r="U10960">
            <v>0</v>
          </cell>
          <cell r="V10960">
            <v>0.438</v>
          </cell>
          <cell r="W10960">
            <v>0.438</v>
          </cell>
        </row>
        <row r="10961">
          <cell r="I10961" t="str">
            <v>白芦村至白家岭村一组连接路</v>
          </cell>
          <cell r="J10961" t="str">
            <v>1327F4313220116</v>
          </cell>
          <cell r="K10961" t="str">
            <v>新村与撤并村便捷连通</v>
          </cell>
          <cell r="L10961" t="str">
            <v>一类地区</v>
          </cell>
          <cell r="M10961" t="str">
            <v>国家贫困县</v>
          </cell>
          <cell r="N10961" t="str">
            <v>新建</v>
          </cell>
          <cell r="O10961" t="str">
            <v>兴白村</v>
          </cell>
          <cell r="P10961" t="str">
            <v>无路</v>
          </cell>
          <cell r="R10961" t="str">
            <v>2</v>
          </cell>
          <cell r="S10961" t="str">
            <v>3.5</v>
          </cell>
          <cell r="T10961" t="str">
            <v>V2W2431322</v>
          </cell>
          <cell r="U10961">
            <v>0</v>
          </cell>
          <cell r="V10961">
            <v>2.9540000000000002</v>
          </cell>
          <cell r="W10961">
            <v>2.9540000000000002</v>
          </cell>
        </row>
        <row r="10962">
          <cell r="I10962" t="str">
            <v>柏湾里村茶园里-进柏岭连接路</v>
          </cell>
          <cell r="J10962" t="str">
            <v>1327F4313220119</v>
          </cell>
          <cell r="K10962" t="str">
            <v>新村与撤并村便捷连通</v>
          </cell>
          <cell r="L10962" t="str">
            <v>一类地区</v>
          </cell>
          <cell r="M10962" t="str">
            <v>国家贫困县</v>
          </cell>
          <cell r="N10962" t="str">
            <v>新建</v>
          </cell>
          <cell r="O10962" t="str">
            <v>华山村</v>
          </cell>
          <cell r="P10962" t="str">
            <v>无路</v>
          </cell>
          <cell r="R10962" t="str">
            <v>2</v>
          </cell>
          <cell r="S10962" t="str">
            <v>3.5</v>
          </cell>
          <cell r="T10962" t="str">
            <v>ZH09431322</v>
          </cell>
          <cell r="U10962">
            <v>0</v>
          </cell>
          <cell r="V10962">
            <v>0.873</v>
          </cell>
          <cell r="W10962">
            <v>0.873</v>
          </cell>
        </row>
        <row r="10963">
          <cell r="I10963" t="str">
            <v>半山村老木凼组-展恩凼组连接路</v>
          </cell>
          <cell r="J10963" t="str">
            <v>1327F4313220153</v>
          </cell>
          <cell r="K10963" t="str">
            <v>新村与撤并村便捷连通</v>
          </cell>
          <cell r="L10963" t="str">
            <v>一类地区</v>
          </cell>
          <cell r="M10963" t="str">
            <v>国家贫困县</v>
          </cell>
          <cell r="N10963" t="str">
            <v>新建</v>
          </cell>
          <cell r="O10963" t="str">
            <v>永丰村</v>
          </cell>
          <cell r="P10963" t="str">
            <v>无路</v>
          </cell>
          <cell r="R10963" t="str">
            <v>2</v>
          </cell>
          <cell r="S10963" t="str">
            <v>3.5</v>
          </cell>
          <cell r="T10963" t="str">
            <v>V7M4431322</v>
          </cell>
          <cell r="U10963">
            <v>0</v>
          </cell>
          <cell r="V10963">
            <v>0.74199999999999999</v>
          </cell>
          <cell r="W10963">
            <v>0.74199999999999999</v>
          </cell>
        </row>
        <row r="10964">
          <cell r="I10964" t="str">
            <v>毕胜光屋至竹山冲环库公路</v>
          </cell>
          <cell r="J10964" t="str">
            <v>1327F4313220017</v>
          </cell>
          <cell r="K10964" t="str">
            <v>新村与撤并村便捷连通</v>
          </cell>
          <cell r="L10964" t="str">
            <v>一类地区</v>
          </cell>
          <cell r="M10964" t="str">
            <v>国家贫困县</v>
          </cell>
          <cell r="N10964" t="str">
            <v>升级改造（提质改造）</v>
          </cell>
          <cell r="O10964" t="str">
            <v>梅花洞村</v>
          </cell>
          <cell r="P10964" t="str">
            <v>等外公路</v>
          </cell>
          <cell r="R10964" t="str">
            <v>3.5</v>
          </cell>
          <cell r="S10964" t="str">
            <v>4.5</v>
          </cell>
          <cell r="T10964" t="str">
            <v>Y129431322</v>
          </cell>
          <cell r="U10964">
            <v>2.5139999999999998</v>
          </cell>
          <cell r="V10964">
            <v>5.5149999999999997</v>
          </cell>
          <cell r="W10964">
            <v>3.0009999999999999</v>
          </cell>
        </row>
        <row r="10965">
          <cell r="I10965" t="str">
            <v>曹后妙家至康高兴家连接路</v>
          </cell>
          <cell r="J10965" t="str">
            <v>1327F4313220018</v>
          </cell>
          <cell r="K10965" t="str">
            <v>新村与撤并村便捷连通</v>
          </cell>
          <cell r="L10965" t="str">
            <v>一类地区</v>
          </cell>
          <cell r="M10965" t="str">
            <v>国家贫困县</v>
          </cell>
          <cell r="N10965" t="str">
            <v>新建</v>
          </cell>
          <cell r="O10965" t="str">
            <v>象茶村</v>
          </cell>
          <cell r="P10965" t="str">
            <v>无路</v>
          </cell>
          <cell r="R10965" t="str">
            <v>2</v>
          </cell>
          <cell r="S10965" t="str">
            <v>3.5</v>
          </cell>
          <cell r="T10965" t="str">
            <v>V318431322</v>
          </cell>
          <cell r="U10965">
            <v>0</v>
          </cell>
          <cell r="V10965">
            <v>0.83699999999999997</v>
          </cell>
          <cell r="W10965">
            <v>0.83699999999999997</v>
          </cell>
        </row>
        <row r="10966">
          <cell r="I10966" t="str">
            <v>曹运新至曹新平连接路</v>
          </cell>
          <cell r="J10966" t="str">
            <v>1327F4313220019</v>
          </cell>
          <cell r="K10966" t="str">
            <v>新村与撤并村便捷连通</v>
          </cell>
          <cell r="L10966" t="str">
            <v>一类地区</v>
          </cell>
          <cell r="M10966" t="str">
            <v>国家贫困县</v>
          </cell>
          <cell r="N10966" t="str">
            <v>新建</v>
          </cell>
          <cell r="O10966" t="str">
            <v>新坪村</v>
          </cell>
          <cell r="P10966" t="str">
            <v>无路</v>
          </cell>
          <cell r="R10966" t="str">
            <v>2</v>
          </cell>
          <cell r="S10966" t="str">
            <v>3.5</v>
          </cell>
          <cell r="T10966" t="str">
            <v>V71U431322</v>
          </cell>
          <cell r="U10966">
            <v>0</v>
          </cell>
          <cell r="V10966">
            <v>0.497</v>
          </cell>
          <cell r="W10966">
            <v>0.497</v>
          </cell>
        </row>
        <row r="10967">
          <cell r="I10967" t="str">
            <v>曹真田石桥5组至曹运专家连接路</v>
          </cell>
          <cell r="J10967" t="str">
            <v>1327F4313220020</v>
          </cell>
          <cell r="K10967" t="str">
            <v>新村与撤并村便捷连通</v>
          </cell>
          <cell r="L10967" t="str">
            <v>一类地区</v>
          </cell>
          <cell r="M10967" t="str">
            <v>国家贫困县</v>
          </cell>
          <cell r="N10967" t="str">
            <v>新建</v>
          </cell>
          <cell r="O10967" t="str">
            <v>石桥村</v>
          </cell>
          <cell r="P10967" t="str">
            <v>无路</v>
          </cell>
          <cell r="R10967" t="str">
            <v>2</v>
          </cell>
          <cell r="S10967" t="str">
            <v>3.5</v>
          </cell>
          <cell r="T10967" t="str">
            <v>V48U431322</v>
          </cell>
          <cell r="U10967">
            <v>0</v>
          </cell>
          <cell r="V10967">
            <v>0.18</v>
          </cell>
          <cell r="W10967">
            <v>0.18</v>
          </cell>
        </row>
        <row r="10968">
          <cell r="I10968" t="str">
            <v>岔路口至村中心连接路</v>
          </cell>
          <cell r="J10968" t="str">
            <v>1327F4313220108</v>
          </cell>
          <cell r="K10968" t="str">
            <v>新村与撤并村便捷连通</v>
          </cell>
          <cell r="L10968" t="str">
            <v>一类地区</v>
          </cell>
          <cell r="M10968" t="str">
            <v>国家贫困县</v>
          </cell>
          <cell r="N10968" t="str">
            <v>新建</v>
          </cell>
          <cell r="O10968" t="str">
            <v>红旗新村</v>
          </cell>
          <cell r="P10968" t="str">
            <v>无路</v>
          </cell>
          <cell r="R10968" t="str">
            <v>2</v>
          </cell>
          <cell r="S10968" t="str">
            <v>3.5</v>
          </cell>
          <cell r="T10968" t="str">
            <v>V047431322</v>
          </cell>
          <cell r="U10968">
            <v>0</v>
          </cell>
          <cell r="V10968">
            <v>0.372</v>
          </cell>
          <cell r="W10968">
            <v>0.372</v>
          </cell>
        </row>
        <row r="10969">
          <cell r="I10969" t="str">
            <v>长奉公路至七组刘曙光家</v>
          </cell>
          <cell r="J10969" t="str">
            <v>1327F4313220104</v>
          </cell>
          <cell r="K10969" t="str">
            <v>新村与撤并村便捷连通</v>
          </cell>
          <cell r="L10969" t="str">
            <v>一类地区</v>
          </cell>
          <cell r="M10969" t="str">
            <v>国家贫困县</v>
          </cell>
          <cell r="N10969" t="str">
            <v>新建</v>
          </cell>
          <cell r="O10969" t="str">
            <v>大山村</v>
          </cell>
          <cell r="P10969" t="str">
            <v>无路</v>
          </cell>
          <cell r="R10969" t="str">
            <v>2</v>
          </cell>
          <cell r="S10969" t="str">
            <v>3.5</v>
          </cell>
          <cell r="T10969" t="str">
            <v>V1A1431322</v>
          </cell>
          <cell r="U10969">
            <v>0</v>
          </cell>
          <cell r="V10969">
            <v>0.30499999999999999</v>
          </cell>
          <cell r="W10969">
            <v>0.30499999999999999</v>
          </cell>
        </row>
        <row r="10970">
          <cell r="I10970" t="str">
            <v>长寨主路至刘让修屋</v>
          </cell>
          <cell r="J10970" t="str">
            <v>1327F4313220105</v>
          </cell>
          <cell r="K10970" t="str">
            <v>新村与撤并村便捷连通</v>
          </cell>
          <cell r="L10970" t="str">
            <v>一类地区</v>
          </cell>
          <cell r="M10970" t="str">
            <v>国家贫困县</v>
          </cell>
          <cell r="N10970" t="str">
            <v>新建</v>
          </cell>
          <cell r="O10970" t="str">
            <v>长寨村</v>
          </cell>
          <cell r="P10970" t="str">
            <v>无路</v>
          </cell>
          <cell r="R10970" t="str">
            <v>2</v>
          </cell>
          <cell r="S10970" t="str">
            <v>3.5</v>
          </cell>
          <cell r="T10970" t="str">
            <v>V5Z5431322</v>
          </cell>
          <cell r="U10970">
            <v>0</v>
          </cell>
          <cell r="V10970">
            <v>0.39500000000000002</v>
          </cell>
          <cell r="W10970">
            <v>0.39500000000000002</v>
          </cell>
        </row>
        <row r="10971">
          <cell r="I10971" t="str">
            <v>陈满满至5组罗石娟连接路</v>
          </cell>
          <cell r="J10971" t="str">
            <v>1327F4313220023</v>
          </cell>
          <cell r="K10971" t="str">
            <v>新村与撤并村便捷连通</v>
          </cell>
          <cell r="L10971" t="str">
            <v>一类地区</v>
          </cell>
          <cell r="M10971" t="str">
            <v>国家贫困县</v>
          </cell>
          <cell r="N10971" t="str">
            <v>新建</v>
          </cell>
          <cell r="O10971" t="str">
            <v>半山街村</v>
          </cell>
          <cell r="P10971" t="str">
            <v>无路</v>
          </cell>
          <cell r="R10971" t="str">
            <v>2</v>
          </cell>
          <cell r="S10971" t="str">
            <v>3.5</v>
          </cell>
          <cell r="T10971" t="str">
            <v>V964431322</v>
          </cell>
          <cell r="U10971">
            <v>0</v>
          </cell>
          <cell r="V10971">
            <v>0.378</v>
          </cell>
          <cell r="W10971">
            <v>0.378</v>
          </cell>
        </row>
        <row r="10972">
          <cell r="I10972" t="str">
            <v>陈友宗至陈兵连接路</v>
          </cell>
          <cell r="J10972" t="str">
            <v>1327F4313220024</v>
          </cell>
          <cell r="K10972" t="str">
            <v>新村与撤并村便捷连通</v>
          </cell>
          <cell r="L10972" t="str">
            <v>一类地区</v>
          </cell>
          <cell r="M10972" t="str">
            <v>国家贫困县</v>
          </cell>
          <cell r="N10972" t="str">
            <v>新建</v>
          </cell>
          <cell r="O10972" t="str">
            <v>付家村</v>
          </cell>
          <cell r="P10972" t="str">
            <v>无路</v>
          </cell>
          <cell r="R10972" t="str">
            <v>2</v>
          </cell>
          <cell r="S10972" t="str">
            <v>3.5</v>
          </cell>
          <cell r="T10972" t="str">
            <v>VW71431322</v>
          </cell>
          <cell r="U10972">
            <v>0</v>
          </cell>
          <cell r="V10972">
            <v>0.379</v>
          </cell>
          <cell r="W10972">
            <v>0.379</v>
          </cell>
        </row>
        <row r="10973">
          <cell r="I10973" t="str">
            <v>赤竹村杏子界-桐子村方家楼组连接路</v>
          </cell>
          <cell r="J10973" t="str">
            <v>1327F4313220114</v>
          </cell>
          <cell r="K10973" t="str">
            <v>新村与撤并村便捷连通</v>
          </cell>
          <cell r="L10973" t="str">
            <v>一类地区</v>
          </cell>
          <cell r="M10973" t="str">
            <v>国家贫困县</v>
          </cell>
          <cell r="N10973" t="str">
            <v>新建</v>
          </cell>
          <cell r="O10973" t="str">
            <v>罗盛教村</v>
          </cell>
          <cell r="P10973" t="str">
            <v>无路</v>
          </cell>
          <cell r="R10973" t="str">
            <v>2</v>
          </cell>
          <cell r="S10973" t="str">
            <v>3.5</v>
          </cell>
          <cell r="T10973" t="str">
            <v>V28E431322</v>
          </cell>
          <cell r="U10973">
            <v>0</v>
          </cell>
          <cell r="V10973">
            <v>1.9670000000000001</v>
          </cell>
          <cell r="W10973">
            <v>1.9670000000000001</v>
          </cell>
        </row>
        <row r="10974">
          <cell r="I10974" t="str">
            <v>崇山叉路口至车山塘渔场连接路</v>
          </cell>
          <cell r="J10974" t="str">
            <v>1327F4313220118</v>
          </cell>
          <cell r="K10974" t="str">
            <v>新村与撤并村便捷连通</v>
          </cell>
          <cell r="L10974" t="str">
            <v>一类地区</v>
          </cell>
          <cell r="M10974" t="str">
            <v>国家贫困县</v>
          </cell>
          <cell r="N10974" t="str">
            <v>升级改造（提质改造）</v>
          </cell>
          <cell r="O10974" t="str">
            <v>崇山村</v>
          </cell>
          <cell r="P10974" t="str">
            <v>无路</v>
          </cell>
          <cell r="R10974" t="str">
            <v>2</v>
          </cell>
          <cell r="S10974" t="str">
            <v>3.5</v>
          </cell>
          <cell r="T10974" t="str">
            <v>ZH08431322</v>
          </cell>
          <cell r="U10974">
            <v>0</v>
          </cell>
          <cell r="V10974">
            <v>0.65200000000000002</v>
          </cell>
          <cell r="W10974">
            <v>0.65200000000000002</v>
          </cell>
        </row>
        <row r="10975">
          <cell r="I10975" t="str">
            <v>船仓组-六家山组连接路</v>
          </cell>
          <cell r="J10975" t="str">
            <v>1327F4313220109</v>
          </cell>
          <cell r="K10975" t="str">
            <v>新村与撤并村便捷连通</v>
          </cell>
          <cell r="L10975" t="str">
            <v>一类地区</v>
          </cell>
          <cell r="M10975" t="str">
            <v>国家贫困县</v>
          </cell>
          <cell r="N10975" t="str">
            <v>新建</v>
          </cell>
          <cell r="O10975" t="str">
            <v>六丰村</v>
          </cell>
          <cell r="P10975" t="str">
            <v>无路</v>
          </cell>
          <cell r="R10975" t="str">
            <v>2</v>
          </cell>
          <cell r="S10975" t="str">
            <v>3.5</v>
          </cell>
          <cell r="T10975" t="str">
            <v>V05E431322</v>
          </cell>
          <cell r="U10975">
            <v>0</v>
          </cell>
          <cell r="V10975">
            <v>0.78900000000000003</v>
          </cell>
          <cell r="W10975">
            <v>0.78900000000000003</v>
          </cell>
        </row>
        <row r="10976">
          <cell r="I10976" t="str">
            <v>村道至十八组连接路</v>
          </cell>
          <cell r="J10976" t="str">
            <v>1327F4313220025</v>
          </cell>
          <cell r="K10976" t="str">
            <v>新村与撤并村便捷连通</v>
          </cell>
          <cell r="L10976" t="str">
            <v>一类地区</v>
          </cell>
          <cell r="M10976" t="str">
            <v>国家贫困县</v>
          </cell>
          <cell r="N10976" t="str">
            <v>升级改造（提质改造）</v>
          </cell>
          <cell r="O10976" t="str">
            <v>半山街村</v>
          </cell>
          <cell r="P10976" t="str">
            <v>等外公路</v>
          </cell>
          <cell r="R10976" t="str">
            <v>3</v>
          </cell>
          <cell r="S10976" t="str">
            <v>3.5</v>
          </cell>
          <cell r="T10976" t="str">
            <v>C89C431322</v>
          </cell>
          <cell r="U10976">
            <v>2.1120000000000001</v>
          </cell>
          <cell r="V10976">
            <v>3.3660000000000001</v>
          </cell>
          <cell r="W10976">
            <v>1.254</v>
          </cell>
        </row>
        <row r="10977">
          <cell r="I10977" t="str">
            <v>大环院里-有余村满屋组连接路</v>
          </cell>
          <cell r="J10977" t="str">
            <v>1327F4313220112</v>
          </cell>
          <cell r="K10977" t="str">
            <v>新村与撤并村便捷连通</v>
          </cell>
          <cell r="L10977" t="str">
            <v>一类地区</v>
          </cell>
          <cell r="M10977" t="str">
            <v>国家贫困县</v>
          </cell>
          <cell r="N10977" t="str">
            <v>新建</v>
          </cell>
          <cell r="O10977" t="str">
            <v>子余村</v>
          </cell>
          <cell r="P10977" t="str">
            <v>无路</v>
          </cell>
          <cell r="R10977" t="str">
            <v>2</v>
          </cell>
          <cell r="S10977" t="str">
            <v>3.5</v>
          </cell>
          <cell r="T10977" t="str">
            <v>V16F431322</v>
          </cell>
          <cell r="U10977">
            <v>0</v>
          </cell>
          <cell r="V10977">
            <v>0.84599999999999997</v>
          </cell>
          <cell r="W10977">
            <v>0.84599999999999997</v>
          </cell>
        </row>
        <row r="10978">
          <cell r="I10978" t="str">
            <v>大龙至古塘连接路</v>
          </cell>
          <cell r="J10978" t="str">
            <v>1327F4313220026</v>
          </cell>
          <cell r="K10978" t="str">
            <v>新村与撤并村便捷连通</v>
          </cell>
          <cell r="L10978" t="str">
            <v>一类地区</v>
          </cell>
          <cell r="M10978" t="str">
            <v>国家贫困县</v>
          </cell>
          <cell r="N10978" t="str">
            <v>新建</v>
          </cell>
          <cell r="O10978" t="str">
            <v>大龙村</v>
          </cell>
          <cell r="P10978" t="str">
            <v>四级公路</v>
          </cell>
          <cell r="R10978" t="str">
            <v>2</v>
          </cell>
          <cell r="S10978" t="str">
            <v>3.5</v>
          </cell>
          <cell r="T10978" t="str">
            <v>VS03431322</v>
          </cell>
          <cell r="U10978">
            <v>0</v>
          </cell>
          <cell r="V10978">
            <v>1.8180000000000001</v>
          </cell>
          <cell r="W10978">
            <v>1.8180000000000001</v>
          </cell>
        </row>
        <row r="10979">
          <cell r="I10979" t="str">
            <v>大山13组至毛家村3组连接路</v>
          </cell>
          <cell r="J10979" t="str">
            <v>1327F4313220027</v>
          </cell>
          <cell r="K10979" t="str">
            <v>新村与撤并村便捷连通</v>
          </cell>
          <cell r="L10979" t="str">
            <v>一类地区</v>
          </cell>
          <cell r="M10979" t="str">
            <v>国家贫困县</v>
          </cell>
          <cell r="N10979" t="str">
            <v>新建</v>
          </cell>
          <cell r="O10979" t="str">
            <v>大山村</v>
          </cell>
          <cell r="P10979" t="str">
            <v>无路</v>
          </cell>
          <cell r="R10979" t="str">
            <v>2</v>
          </cell>
          <cell r="S10979" t="str">
            <v>3.5</v>
          </cell>
          <cell r="T10979" t="str">
            <v>V4A2431322</v>
          </cell>
          <cell r="U10979">
            <v>0</v>
          </cell>
          <cell r="V10979">
            <v>1.21</v>
          </cell>
          <cell r="W10979">
            <v>1.21</v>
          </cell>
        </row>
        <row r="10980">
          <cell r="I10980" t="str">
            <v>大油坪组-张义场组连接路</v>
          </cell>
          <cell r="J10980" t="str">
            <v>1327F4313220110</v>
          </cell>
          <cell r="K10980" t="str">
            <v>新村与撤并村便捷连通</v>
          </cell>
          <cell r="L10980" t="str">
            <v>一类地区</v>
          </cell>
          <cell r="M10980" t="str">
            <v>国家贫困县</v>
          </cell>
          <cell r="N10980" t="str">
            <v>新建</v>
          </cell>
          <cell r="O10980" t="str">
            <v>六华村</v>
          </cell>
          <cell r="P10980" t="str">
            <v>无路</v>
          </cell>
          <cell r="R10980" t="str">
            <v>2</v>
          </cell>
          <cell r="S10980" t="str">
            <v>3.5</v>
          </cell>
          <cell r="T10980" t="str">
            <v>V14M431322</v>
          </cell>
          <cell r="U10980">
            <v>0</v>
          </cell>
          <cell r="V10980">
            <v>0.93500000000000005</v>
          </cell>
          <cell r="W10980">
            <v>0.93500000000000005</v>
          </cell>
        </row>
        <row r="10981">
          <cell r="I10981" t="str">
            <v>大皂村至盐井凼组扶纪华连接路</v>
          </cell>
          <cell r="J10981" t="str">
            <v>1327F4313220028</v>
          </cell>
          <cell r="K10981" t="str">
            <v>新村与撤并村便捷连通</v>
          </cell>
          <cell r="L10981" t="str">
            <v>一类地区</v>
          </cell>
          <cell r="M10981" t="str">
            <v>国家贫困县</v>
          </cell>
          <cell r="N10981" t="str">
            <v>新建</v>
          </cell>
          <cell r="O10981" t="str">
            <v>大皂村</v>
          </cell>
          <cell r="P10981" t="str">
            <v>无路</v>
          </cell>
          <cell r="R10981" t="str">
            <v>2</v>
          </cell>
          <cell r="S10981" t="str">
            <v>3.5</v>
          </cell>
          <cell r="T10981" t="str">
            <v>VKA0431322</v>
          </cell>
          <cell r="U10981">
            <v>0</v>
          </cell>
          <cell r="V10981">
            <v>2.0920000000000001</v>
          </cell>
          <cell r="W10981">
            <v>2.0920000000000001</v>
          </cell>
        </row>
        <row r="10982">
          <cell r="I10982" t="str">
            <v>丁家冲院落公路</v>
          </cell>
          <cell r="J10982" t="str">
            <v>1327F4313220029</v>
          </cell>
          <cell r="K10982" t="str">
            <v>新村与撤并村便捷连通</v>
          </cell>
          <cell r="L10982" t="str">
            <v>一类地区</v>
          </cell>
          <cell r="M10982" t="str">
            <v>国家贫困县</v>
          </cell>
          <cell r="N10982" t="str">
            <v>新建</v>
          </cell>
          <cell r="O10982" t="str">
            <v>集星村</v>
          </cell>
          <cell r="P10982" t="str">
            <v>无路</v>
          </cell>
          <cell r="R10982" t="str">
            <v>2</v>
          </cell>
          <cell r="S10982" t="str">
            <v>3.5</v>
          </cell>
          <cell r="T10982" t="str">
            <v>V644431322</v>
          </cell>
          <cell r="U10982">
            <v>0</v>
          </cell>
          <cell r="V10982">
            <v>0.192</v>
          </cell>
          <cell r="W10982">
            <v>0.192</v>
          </cell>
        </row>
        <row r="10983">
          <cell r="I10983" t="str">
            <v>东方红村-鸠鸡坪连接路</v>
          </cell>
          <cell r="J10983" t="str">
            <v>1327F4313220157</v>
          </cell>
          <cell r="K10983" t="str">
            <v>新村与撤并村便捷连通</v>
          </cell>
          <cell r="L10983" t="str">
            <v>一类地区</v>
          </cell>
          <cell r="M10983" t="str">
            <v>国家贫困县</v>
          </cell>
          <cell r="N10983" t="str">
            <v>新建</v>
          </cell>
          <cell r="O10983" t="str">
            <v>东方红村</v>
          </cell>
          <cell r="P10983" t="str">
            <v>无路</v>
          </cell>
          <cell r="R10983" t="str">
            <v>2</v>
          </cell>
          <cell r="S10983" t="str">
            <v>3.5</v>
          </cell>
          <cell r="T10983" t="str">
            <v>V6A2431322</v>
          </cell>
          <cell r="U10983">
            <v>0</v>
          </cell>
          <cell r="V10983">
            <v>3.2919999999999998</v>
          </cell>
          <cell r="W10983">
            <v>3.2919999999999998</v>
          </cell>
        </row>
        <row r="10984">
          <cell r="I10984" t="str">
            <v>东溪村球树湾卢本建屋至卢本平屋连接路</v>
          </cell>
          <cell r="J10984" t="str">
            <v>1327F4313220030</v>
          </cell>
          <cell r="K10984" t="str">
            <v>新村与撤并村便捷连通</v>
          </cell>
          <cell r="L10984" t="str">
            <v>一类地区</v>
          </cell>
          <cell r="M10984" t="str">
            <v>国家贫困县</v>
          </cell>
          <cell r="N10984" t="str">
            <v>新建</v>
          </cell>
          <cell r="O10984" t="str">
            <v>东溪村</v>
          </cell>
          <cell r="P10984" t="str">
            <v>无路</v>
          </cell>
          <cell r="R10984" t="str">
            <v>2</v>
          </cell>
          <cell r="S10984" t="str">
            <v>3.5</v>
          </cell>
          <cell r="T10984" t="str">
            <v>VB78431322</v>
          </cell>
          <cell r="U10984">
            <v>0</v>
          </cell>
          <cell r="V10984">
            <v>0.42899999999999999</v>
          </cell>
          <cell r="W10984">
            <v>0.42899999999999999</v>
          </cell>
        </row>
        <row r="10985">
          <cell r="I10985" t="str">
            <v>董家井超市至蔡巩坚连接路</v>
          </cell>
          <cell r="J10985" t="str">
            <v>1327F4313220031</v>
          </cell>
          <cell r="K10985" t="str">
            <v>新村与撤并村便捷连通</v>
          </cell>
          <cell r="L10985" t="str">
            <v>一类地区</v>
          </cell>
          <cell r="M10985" t="str">
            <v>国家贫困县</v>
          </cell>
          <cell r="N10985" t="str">
            <v>新建</v>
          </cell>
          <cell r="O10985" t="str">
            <v>向荣村</v>
          </cell>
          <cell r="P10985" t="str">
            <v>无路</v>
          </cell>
          <cell r="R10985" t="str">
            <v>2</v>
          </cell>
          <cell r="S10985" t="str">
            <v>3.5</v>
          </cell>
          <cell r="T10985" t="str">
            <v>VEB8431322</v>
          </cell>
          <cell r="U10985">
            <v>0</v>
          </cell>
          <cell r="V10985">
            <v>0.51600000000000001</v>
          </cell>
          <cell r="W10985">
            <v>0.51600000000000001</v>
          </cell>
        </row>
        <row r="10986">
          <cell r="I10986" t="str">
            <v>洞下村双龙桥组-西边村稗冲组连接路</v>
          </cell>
          <cell r="J10986" t="str">
            <v>1327F4313220134</v>
          </cell>
          <cell r="K10986" t="str">
            <v>新村与撤并村便捷连通</v>
          </cell>
          <cell r="L10986" t="str">
            <v>一类地区</v>
          </cell>
          <cell r="M10986" t="str">
            <v>国家贫困县</v>
          </cell>
          <cell r="N10986" t="str">
            <v>新建</v>
          </cell>
          <cell r="O10986" t="str">
            <v>光明村</v>
          </cell>
          <cell r="P10986" t="str">
            <v>无路</v>
          </cell>
          <cell r="R10986" t="str">
            <v>2</v>
          </cell>
          <cell r="S10986" t="str">
            <v>3.5</v>
          </cell>
          <cell r="T10986" t="str">
            <v>V50A431322</v>
          </cell>
          <cell r="U10986">
            <v>0</v>
          </cell>
          <cell r="V10986">
            <v>0.6</v>
          </cell>
          <cell r="W10986">
            <v>0.6</v>
          </cell>
        </row>
        <row r="10987">
          <cell r="I10987" t="str">
            <v>二组何本丁至六组连接路</v>
          </cell>
          <cell r="J10987" t="str">
            <v>1327F4313220032</v>
          </cell>
          <cell r="K10987" t="str">
            <v>新村与撤并村便捷连通</v>
          </cell>
          <cell r="L10987" t="str">
            <v>一类地区</v>
          </cell>
          <cell r="M10987" t="str">
            <v>国家贫困县</v>
          </cell>
          <cell r="N10987" t="str">
            <v>新建</v>
          </cell>
          <cell r="O10987" t="str">
            <v>三江村</v>
          </cell>
          <cell r="P10987" t="str">
            <v>无路</v>
          </cell>
          <cell r="R10987" t="str">
            <v>2</v>
          </cell>
          <cell r="S10987" t="str">
            <v>3.5</v>
          </cell>
          <cell r="T10987" t="str">
            <v>V81A431322</v>
          </cell>
          <cell r="U10987">
            <v>0</v>
          </cell>
          <cell r="V10987">
            <v>0.221</v>
          </cell>
          <cell r="W10987">
            <v>0.221</v>
          </cell>
        </row>
        <row r="10988">
          <cell r="I10988" t="str">
            <v>二组刘元娇家到刘国书家连接路</v>
          </cell>
          <cell r="J10988" t="str">
            <v>1327F4313220033</v>
          </cell>
          <cell r="K10988" t="str">
            <v>新村与撤并村便捷连通</v>
          </cell>
          <cell r="L10988" t="str">
            <v>一类地区</v>
          </cell>
          <cell r="M10988" t="str">
            <v>国家贫困县</v>
          </cell>
          <cell r="N10988" t="str">
            <v>新建</v>
          </cell>
          <cell r="O10988" t="str">
            <v>青石村</v>
          </cell>
          <cell r="P10988" t="str">
            <v>无路</v>
          </cell>
          <cell r="R10988" t="str">
            <v>2</v>
          </cell>
          <cell r="S10988" t="str">
            <v>3.5</v>
          </cell>
          <cell r="T10988" t="str">
            <v>VZB5431322</v>
          </cell>
          <cell r="U10988">
            <v>0</v>
          </cell>
          <cell r="V10988">
            <v>0.51500000000000001</v>
          </cell>
          <cell r="W10988">
            <v>0.51500000000000001</v>
          </cell>
        </row>
        <row r="10989">
          <cell r="I10989" t="str">
            <v>二组潘传光至二组潘国胜连接路</v>
          </cell>
          <cell r="J10989" t="str">
            <v>1327F4313220034</v>
          </cell>
          <cell r="K10989" t="str">
            <v>新村与撤并村便捷连通</v>
          </cell>
          <cell r="L10989" t="str">
            <v>一类地区</v>
          </cell>
          <cell r="M10989" t="str">
            <v>国家贫困县</v>
          </cell>
          <cell r="N10989" t="str">
            <v>新建</v>
          </cell>
          <cell r="O10989" t="str">
            <v>新塘村</v>
          </cell>
          <cell r="P10989" t="str">
            <v>无路</v>
          </cell>
          <cell r="R10989" t="str">
            <v>2</v>
          </cell>
          <cell r="S10989" t="str">
            <v>3.5</v>
          </cell>
          <cell r="T10989" t="str">
            <v>V2F4431322</v>
          </cell>
          <cell r="U10989">
            <v>0</v>
          </cell>
          <cell r="V10989">
            <v>0.755</v>
          </cell>
          <cell r="W10989">
            <v>0.755</v>
          </cell>
        </row>
        <row r="10990">
          <cell r="I10990" t="str">
            <v>枫林片三四组吴继华至吴培连接路</v>
          </cell>
          <cell r="J10990" t="str">
            <v>1327F4313220035</v>
          </cell>
          <cell r="K10990" t="str">
            <v>新村与撤并村便捷连通</v>
          </cell>
          <cell r="L10990" t="str">
            <v>一类地区</v>
          </cell>
          <cell r="M10990" t="str">
            <v>国家贫困县</v>
          </cell>
          <cell r="N10990" t="str">
            <v>新建</v>
          </cell>
          <cell r="O10990" t="str">
            <v>枫林新村</v>
          </cell>
          <cell r="P10990" t="str">
            <v>无路</v>
          </cell>
          <cell r="R10990" t="str">
            <v>2</v>
          </cell>
          <cell r="S10990" t="str">
            <v>3.5</v>
          </cell>
          <cell r="T10990" t="str">
            <v>VT0X431322</v>
          </cell>
          <cell r="U10990">
            <v>0</v>
          </cell>
          <cell r="V10990">
            <v>0.67400000000000004</v>
          </cell>
          <cell r="W10990">
            <v>0.67400000000000004</v>
          </cell>
        </row>
        <row r="10991">
          <cell r="I10991" t="str">
            <v>枫林片谭做新至王春洪家连接路</v>
          </cell>
          <cell r="J10991" t="str">
            <v>1327F4313220036</v>
          </cell>
          <cell r="K10991" t="str">
            <v>新村与撤并村便捷连通</v>
          </cell>
          <cell r="L10991" t="str">
            <v>一类地区</v>
          </cell>
          <cell r="M10991" t="str">
            <v>国家贫困县</v>
          </cell>
          <cell r="N10991" t="str">
            <v>新建</v>
          </cell>
          <cell r="O10991" t="str">
            <v>枫林新村</v>
          </cell>
          <cell r="P10991" t="str">
            <v>无路</v>
          </cell>
          <cell r="R10991" t="str">
            <v>2</v>
          </cell>
          <cell r="S10991" t="str">
            <v>3.5</v>
          </cell>
          <cell r="T10991" t="str">
            <v>VZB1431322</v>
          </cell>
          <cell r="U10991">
            <v>0</v>
          </cell>
          <cell r="V10991">
            <v>0.26600000000000001</v>
          </cell>
          <cell r="W10991">
            <v>0.26600000000000001</v>
          </cell>
        </row>
        <row r="10992">
          <cell r="I10992" t="str">
            <v>枫木村石山湾组-杉木冲村黎家排组连接路</v>
          </cell>
          <cell r="J10992" t="str">
            <v>1327F4313220111</v>
          </cell>
          <cell r="K10992" t="str">
            <v>新村与撤并村便捷连通</v>
          </cell>
          <cell r="L10992" t="str">
            <v>一类地区</v>
          </cell>
          <cell r="M10992" t="str">
            <v>国家贫困县</v>
          </cell>
          <cell r="N10992" t="str">
            <v>新建</v>
          </cell>
          <cell r="O10992" t="str">
            <v>枫木村</v>
          </cell>
          <cell r="P10992" t="str">
            <v>无路</v>
          </cell>
          <cell r="R10992" t="str">
            <v>2</v>
          </cell>
          <cell r="S10992" t="str">
            <v>3.5</v>
          </cell>
          <cell r="T10992" t="str">
            <v>V15K431322</v>
          </cell>
          <cell r="U10992">
            <v>0</v>
          </cell>
          <cell r="V10992">
            <v>2.2480000000000002</v>
          </cell>
          <cell r="W10992">
            <v>2.2480000000000002</v>
          </cell>
        </row>
        <row r="10993">
          <cell r="I10993" t="str">
            <v>福燕组-松树岭连接路</v>
          </cell>
          <cell r="J10993" t="str">
            <v>1327F4313220154</v>
          </cell>
          <cell r="K10993" t="str">
            <v>新村与撤并村便捷连通</v>
          </cell>
          <cell r="L10993" t="str">
            <v>一类地区</v>
          </cell>
          <cell r="M10993" t="str">
            <v>国家贫困县</v>
          </cell>
          <cell r="N10993" t="str">
            <v>新建</v>
          </cell>
          <cell r="O10993" t="str">
            <v>龙盛村</v>
          </cell>
          <cell r="P10993" t="str">
            <v>无路</v>
          </cell>
          <cell r="R10993" t="str">
            <v>2</v>
          </cell>
          <cell r="S10993" t="str">
            <v>3.5</v>
          </cell>
          <cell r="T10993" t="str">
            <v>V742431322</v>
          </cell>
          <cell r="U10993">
            <v>0</v>
          </cell>
          <cell r="V10993">
            <v>0.70499999999999996</v>
          </cell>
          <cell r="W10993">
            <v>0.70499999999999996</v>
          </cell>
        </row>
        <row r="10994">
          <cell r="I10994" t="str">
            <v>付家四组到俄天公路</v>
          </cell>
          <cell r="J10994" t="str">
            <v>1327F4313220037</v>
          </cell>
          <cell r="K10994" t="str">
            <v>新村与撤并村便捷连通</v>
          </cell>
          <cell r="L10994" t="str">
            <v>一类地区</v>
          </cell>
          <cell r="M10994" t="str">
            <v>国家贫困县</v>
          </cell>
          <cell r="N10994" t="str">
            <v>升级改造（提质改造）</v>
          </cell>
          <cell r="O10994" t="str">
            <v>付家村</v>
          </cell>
          <cell r="P10994" t="str">
            <v>无路</v>
          </cell>
          <cell r="R10994" t="str">
            <v>2</v>
          </cell>
          <cell r="S10994" t="str">
            <v>3.5</v>
          </cell>
          <cell r="T10994" t="str">
            <v>CJ05431322</v>
          </cell>
          <cell r="U10994">
            <v>0</v>
          </cell>
          <cell r="V10994">
            <v>0.42199999999999999</v>
          </cell>
          <cell r="W10994">
            <v>0.42199999999999999</v>
          </cell>
        </row>
        <row r="10995">
          <cell r="I10995" t="str">
            <v>高仓坝至陆庆军老屋连接路</v>
          </cell>
          <cell r="J10995" t="str">
            <v>1327F4313220038</v>
          </cell>
          <cell r="K10995" t="str">
            <v>新村与撤并村便捷连通</v>
          </cell>
          <cell r="L10995" t="str">
            <v>一类地区</v>
          </cell>
          <cell r="M10995" t="str">
            <v>国家贫困县</v>
          </cell>
          <cell r="N10995" t="str">
            <v>新建</v>
          </cell>
          <cell r="O10995" t="str">
            <v>小门村</v>
          </cell>
          <cell r="P10995" t="str">
            <v>无路</v>
          </cell>
          <cell r="R10995" t="str">
            <v>2</v>
          </cell>
          <cell r="S10995" t="str">
            <v>3.5</v>
          </cell>
          <cell r="T10995" t="str">
            <v>VY34431322</v>
          </cell>
          <cell r="U10995">
            <v>0</v>
          </cell>
          <cell r="V10995">
            <v>0.51100000000000001</v>
          </cell>
          <cell r="W10995">
            <v>0.51100000000000001</v>
          </cell>
        </row>
        <row r="10996">
          <cell r="I10996" t="str">
            <v>高德初至杨南英连接路</v>
          </cell>
          <cell r="J10996" t="str">
            <v>1327F4313220039</v>
          </cell>
          <cell r="K10996" t="str">
            <v>新村与撤并村便捷连通</v>
          </cell>
          <cell r="L10996" t="str">
            <v>一类地区</v>
          </cell>
          <cell r="M10996" t="str">
            <v>国家贫困县</v>
          </cell>
          <cell r="N10996" t="str">
            <v>新建</v>
          </cell>
          <cell r="O10996" t="str">
            <v>皇海垅村</v>
          </cell>
          <cell r="P10996" t="str">
            <v>无路</v>
          </cell>
          <cell r="R10996" t="str">
            <v>2</v>
          </cell>
          <cell r="S10996" t="str">
            <v>3.5</v>
          </cell>
          <cell r="T10996" t="str">
            <v>VP90431322</v>
          </cell>
          <cell r="U10996">
            <v>0</v>
          </cell>
          <cell r="V10996">
            <v>0.53800000000000003</v>
          </cell>
          <cell r="W10996">
            <v>0.53800000000000003</v>
          </cell>
        </row>
        <row r="10997">
          <cell r="I10997" t="str">
            <v>龚平和家至段思应家连接路</v>
          </cell>
          <cell r="J10997" t="str">
            <v>1327F4313220040</v>
          </cell>
          <cell r="K10997" t="str">
            <v>新村与撤并村便捷连通</v>
          </cell>
          <cell r="L10997" t="str">
            <v>一类地区</v>
          </cell>
          <cell r="M10997" t="str">
            <v>国家贫困县</v>
          </cell>
          <cell r="N10997" t="str">
            <v>新建</v>
          </cell>
          <cell r="O10997" t="str">
            <v>新泉村</v>
          </cell>
          <cell r="P10997" t="str">
            <v>无路</v>
          </cell>
          <cell r="R10997" t="str">
            <v>2</v>
          </cell>
          <cell r="S10997" t="str">
            <v>3.5</v>
          </cell>
          <cell r="T10997" t="str">
            <v>V74E431322</v>
          </cell>
          <cell r="U10997">
            <v>0</v>
          </cell>
          <cell r="V10997">
            <v>1</v>
          </cell>
          <cell r="W10997">
            <v>1</v>
          </cell>
        </row>
        <row r="10998">
          <cell r="I10998" t="str">
            <v>郭家村村部-段家连接路</v>
          </cell>
          <cell r="J10998" t="str">
            <v>1327F4313220132</v>
          </cell>
          <cell r="K10998" t="str">
            <v>新村与撤并村便捷连通</v>
          </cell>
          <cell r="L10998" t="str">
            <v>一类地区</v>
          </cell>
          <cell r="M10998" t="str">
            <v>国家贫困县</v>
          </cell>
          <cell r="N10998" t="str">
            <v>新建</v>
          </cell>
          <cell r="O10998" t="str">
            <v>光明村</v>
          </cell>
          <cell r="P10998" t="str">
            <v>无路</v>
          </cell>
          <cell r="R10998" t="str">
            <v>2</v>
          </cell>
          <cell r="S10998" t="str">
            <v>3.5</v>
          </cell>
          <cell r="T10998" t="str">
            <v>V49S431322</v>
          </cell>
          <cell r="U10998">
            <v>0</v>
          </cell>
          <cell r="V10998">
            <v>0.376</v>
          </cell>
          <cell r="W10998">
            <v>0.376</v>
          </cell>
        </row>
        <row r="10999">
          <cell r="I10999" t="str">
            <v>何小勇屋至胡慧清屋连接路</v>
          </cell>
          <cell r="J10999" t="str">
            <v>1327F4313220041</v>
          </cell>
          <cell r="K10999" t="str">
            <v>新村与撤并村便捷连通</v>
          </cell>
          <cell r="L10999" t="str">
            <v>一类地区</v>
          </cell>
          <cell r="M10999" t="str">
            <v>国家贫困县</v>
          </cell>
          <cell r="N10999" t="str">
            <v>升级改造（提质改造）</v>
          </cell>
          <cell r="O10999" t="str">
            <v>旧县村</v>
          </cell>
          <cell r="P10999" t="str">
            <v>无路</v>
          </cell>
          <cell r="R10999" t="str">
            <v>3</v>
          </cell>
          <cell r="S10999" t="str">
            <v>3.5</v>
          </cell>
          <cell r="T10999" t="str">
            <v>CS62431322</v>
          </cell>
          <cell r="U10999">
            <v>0</v>
          </cell>
          <cell r="V10999">
            <v>0.53800000000000003</v>
          </cell>
          <cell r="W10999">
            <v>0.53800000000000003</v>
          </cell>
        </row>
        <row r="11000">
          <cell r="I11000" t="str">
            <v>横版冲至安化檀树村连接路</v>
          </cell>
          <cell r="J11000" t="str">
            <v>1327F4313220042</v>
          </cell>
          <cell r="K11000" t="str">
            <v>新村与撤并村便捷连通</v>
          </cell>
          <cell r="L11000" t="str">
            <v>一类地区</v>
          </cell>
          <cell r="M11000" t="str">
            <v>国家贫困县</v>
          </cell>
          <cell r="N11000" t="str">
            <v>新建</v>
          </cell>
          <cell r="O11000" t="str">
            <v>万龙村</v>
          </cell>
          <cell r="P11000" t="str">
            <v>无路</v>
          </cell>
          <cell r="R11000" t="str">
            <v>2</v>
          </cell>
          <cell r="S11000" t="str">
            <v>3.5</v>
          </cell>
          <cell r="T11000" t="str">
            <v>V20J431322</v>
          </cell>
          <cell r="U11000">
            <v>0.106</v>
          </cell>
          <cell r="V11000">
            <v>0.74199999999999999</v>
          </cell>
          <cell r="W11000">
            <v>0.63600000000000001</v>
          </cell>
        </row>
        <row r="11001">
          <cell r="I11001" t="str">
            <v>横江电站至横南老村部连接路</v>
          </cell>
          <cell r="J11001" t="str">
            <v>1327F4313220043</v>
          </cell>
          <cell r="K11001" t="str">
            <v>新村与撤并村便捷连通</v>
          </cell>
          <cell r="L11001" t="str">
            <v>一类地区</v>
          </cell>
          <cell r="M11001" t="str">
            <v>国家贫困县</v>
          </cell>
          <cell r="N11001" t="str">
            <v>升级改造（提质改造）</v>
          </cell>
          <cell r="O11001" t="str">
            <v>横南村</v>
          </cell>
          <cell r="P11001" t="str">
            <v>无路</v>
          </cell>
          <cell r="R11001" t="str">
            <v>3</v>
          </cell>
          <cell r="S11001" t="str">
            <v>3.5</v>
          </cell>
          <cell r="T11001" t="str">
            <v>C753431322</v>
          </cell>
          <cell r="U11001">
            <v>3.988</v>
          </cell>
          <cell r="V11001">
            <v>6.9690000000000003</v>
          </cell>
          <cell r="W11001">
            <v>2.9809999999999999</v>
          </cell>
        </row>
        <row r="11002">
          <cell r="I11002" t="str">
            <v>红星至付家连接路</v>
          </cell>
          <cell r="J11002" t="str">
            <v>1327F4313220044</v>
          </cell>
          <cell r="K11002" t="str">
            <v>新村与撤并村便捷连通</v>
          </cell>
          <cell r="L11002" t="str">
            <v>一类地区</v>
          </cell>
          <cell r="M11002" t="str">
            <v>国家贫困县</v>
          </cell>
          <cell r="N11002" t="str">
            <v>新建</v>
          </cell>
          <cell r="O11002" t="str">
            <v>红星村</v>
          </cell>
          <cell r="P11002" t="str">
            <v>无路</v>
          </cell>
          <cell r="R11002" t="str">
            <v>2</v>
          </cell>
          <cell r="S11002" t="str">
            <v>3.5</v>
          </cell>
          <cell r="T11002" t="str">
            <v>VW84431322</v>
          </cell>
          <cell r="U11002">
            <v>0</v>
          </cell>
          <cell r="V11002">
            <v>1.276</v>
          </cell>
          <cell r="W11002">
            <v>1.276</v>
          </cell>
        </row>
        <row r="11003">
          <cell r="I11003" t="str">
            <v>花泥台上至花泥片5、8组连接路</v>
          </cell>
          <cell r="J11003" t="str">
            <v>1327F4313220045</v>
          </cell>
          <cell r="K11003" t="str">
            <v>新村与撤并村便捷连通</v>
          </cell>
          <cell r="L11003" t="str">
            <v>一类地区</v>
          </cell>
          <cell r="M11003" t="str">
            <v>国家贫困县</v>
          </cell>
          <cell r="N11003" t="str">
            <v>升级改造（提质改造）</v>
          </cell>
          <cell r="O11003" t="str">
            <v>明星村</v>
          </cell>
          <cell r="P11003" t="str">
            <v>等外公路</v>
          </cell>
          <cell r="R11003" t="str">
            <v>3</v>
          </cell>
          <cell r="S11003" t="str">
            <v>3.5</v>
          </cell>
          <cell r="T11003" t="str">
            <v>C279431322</v>
          </cell>
          <cell r="U11003">
            <v>0.55400000000000005</v>
          </cell>
          <cell r="V11003">
            <v>1.6850000000000001</v>
          </cell>
          <cell r="W11003">
            <v>1.131</v>
          </cell>
        </row>
        <row r="11004">
          <cell r="I11004" t="str">
            <v>回心凼-道堂冲连接路</v>
          </cell>
          <cell r="J11004" t="str">
            <v>1327F4313220145</v>
          </cell>
          <cell r="K11004" t="str">
            <v>新村与撤并村便捷连通</v>
          </cell>
          <cell r="L11004" t="str">
            <v>一类地区</v>
          </cell>
          <cell r="M11004" t="str">
            <v>国家贫困县</v>
          </cell>
          <cell r="N11004" t="str">
            <v>新建</v>
          </cell>
          <cell r="O11004" t="str">
            <v>道田村</v>
          </cell>
          <cell r="P11004" t="str">
            <v>无路</v>
          </cell>
          <cell r="R11004" t="str">
            <v>2</v>
          </cell>
          <cell r="S11004" t="str">
            <v>3.5</v>
          </cell>
          <cell r="T11004" t="str">
            <v>VP34431322</v>
          </cell>
          <cell r="U11004">
            <v>0</v>
          </cell>
          <cell r="V11004">
            <v>0.81499999999999995</v>
          </cell>
          <cell r="W11004">
            <v>0.81499999999999995</v>
          </cell>
        </row>
        <row r="11005">
          <cell r="I11005" t="str">
            <v>建军岭组连接路</v>
          </cell>
          <cell r="J11005" t="str">
            <v>1327F4313220046</v>
          </cell>
          <cell r="K11005" t="str">
            <v>新村与撤并村便捷连通</v>
          </cell>
          <cell r="L11005" t="str">
            <v>一类地区</v>
          </cell>
          <cell r="M11005" t="str">
            <v>国家贫困县</v>
          </cell>
          <cell r="N11005" t="str">
            <v>新建</v>
          </cell>
          <cell r="O11005" t="str">
            <v>联民村</v>
          </cell>
          <cell r="P11005" t="str">
            <v>无路</v>
          </cell>
          <cell r="R11005" t="str">
            <v>2</v>
          </cell>
          <cell r="S11005" t="str">
            <v>3.5</v>
          </cell>
          <cell r="T11005" t="str">
            <v>VEE7431322</v>
          </cell>
          <cell r="U11005">
            <v>0</v>
          </cell>
          <cell r="V11005">
            <v>0.46400000000000002</v>
          </cell>
          <cell r="W11005">
            <v>0.46400000000000002</v>
          </cell>
        </row>
        <row r="11006">
          <cell r="I11006" t="str">
            <v>江边组-高速桥连接路</v>
          </cell>
          <cell r="J11006" t="str">
            <v>1327F4313220158</v>
          </cell>
          <cell r="K11006" t="str">
            <v>新村与撤并村便捷连通</v>
          </cell>
          <cell r="L11006" t="str">
            <v>一类地区</v>
          </cell>
          <cell r="M11006" t="str">
            <v>国家贫困县</v>
          </cell>
          <cell r="N11006" t="str">
            <v>新建</v>
          </cell>
          <cell r="O11006" t="str">
            <v>精华村</v>
          </cell>
          <cell r="P11006" t="str">
            <v>无路</v>
          </cell>
          <cell r="R11006" t="str">
            <v>2</v>
          </cell>
          <cell r="S11006" t="str">
            <v>3.5</v>
          </cell>
          <cell r="T11006" t="str">
            <v>V698431322</v>
          </cell>
          <cell r="U11006">
            <v>0</v>
          </cell>
          <cell r="V11006">
            <v>0.316</v>
          </cell>
          <cell r="W11006">
            <v>0.316</v>
          </cell>
        </row>
        <row r="11007">
          <cell r="I11007" t="str">
            <v>精华村湾里组-友爱村四组连接路</v>
          </cell>
          <cell r="J11007" t="str">
            <v>1327F4313220156</v>
          </cell>
          <cell r="K11007" t="str">
            <v>新村与撤并村便捷连通</v>
          </cell>
          <cell r="L11007" t="str">
            <v>一类地区</v>
          </cell>
          <cell r="M11007" t="str">
            <v>国家贫困县</v>
          </cell>
          <cell r="N11007" t="str">
            <v>新建</v>
          </cell>
          <cell r="O11007" t="str">
            <v>精华村</v>
          </cell>
          <cell r="P11007" t="str">
            <v>无路</v>
          </cell>
          <cell r="R11007" t="str">
            <v>2</v>
          </cell>
          <cell r="S11007" t="str">
            <v>3.5</v>
          </cell>
          <cell r="T11007" t="str">
            <v>V702431322</v>
          </cell>
          <cell r="U11007">
            <v>0</v>
          </cell>
          <cell r="V11007">
            <v>0.38100000000000001</v>
          </cell>
          <cell r="W11007">
            <v>0.38100000000000001</v>
          </cell>
        </row>
        <row r="11008">
          <cell r="I11008" t="str">
            <v>康喜然至康继东连接路</v>
          </cell>
          <cell r="J11008" t="str">
            <v>1327F4313220047</v>
          </cell>
          <cell r="K11008" t="str">
            <v>新村与撤并村便捷连通</v>
          </cell>
          <cell r="L11008" t="str">
            <v>一类地区</v>
          </cell>
          <cell r="M11008" t="str">
            <v>国家贫困县</v>
          </cell>
          <cell r="N11008" t="str">
            <v>新建</v>
          </cell>
          <cell r="O11008" t="str">
            <v>田坪村</v>
          </cell>
          <cell r="P11008" t="str">
            <v>无路</v>
          </cell>
          <cell r="R11008" t="str">
            <v>2</v>
          </cell>
          <cell r="S11008" t="str">
            <v>3.5</v>
          </cell>
          <cell r="T11008" t="str">
            <v>V162431322</v>
          </cell>
          <cell r="U11008">
            <v>0</v>
          </cell>
          <cell r="V11008">
            <v>0.22700000000000001</v>
          </cell>
          <cell r="W11008">
            <v>0.22700000000000001</v>
          </cell>
        </row>
        <row r="11009">
          <cell r="I11009" t="str">
            <v>烂水库至油茶基地连接路</v>
          </cell>
          <cell r="J11009" t="str">
            <v>1327F4313220048</v>
          </cell>
          <cell r="K11009" t="str">
            <v>新村与撤并村便捷连通</v>
          </cell>
          <cell r="L11009" t="str">
            <v>一类地区</v>
          </cell>
          <cell r="M11009" t="str">
            <v>国家贫困县</v>
          </cell>
          <cell r="N11009" t="str">
            <v>新建</v>
          </cell>
          <cell r="O11009" t="str">
            <v>金桥村</v>
          </cell>
          <cell r="P11009" t="str">
            <v>无路</v>
          </cell>
          <cell r="R11009" t="str">
            <v>2</v>
          </cell>
          <cell r="S11009" t="str">
            <v>3.5</v>
          </cell>
          <cell r="T11009" t="str">
            <v>VFZ9431322</v>
          </cell>
          <cell r="U11009">
            <v>0</v>
          </cell>
          <cell r="V11009">
            <v>1.613</v>
          </cell>
          <cell r="W11009">
            <v>1.613</v>
          </cell>
        </row>
        <row r="11010">
          <cell r="I11010" t="str">
            <v>老虎陷组至砖墙院组连接路</v>
          </cell>
          <cell r="J11010" t="str">
            <v>1327F4313220049</v>
          </cell>
          <cell r="K11010" t="str">
            <v>新村与撤并村便捷连通</v>
          </cell>
          <cell r="L11010" t="str">
            <v>一类地区</v>
          </cell>
          <cell r="M11010" t="str">
            <v>国家贫困县</v>
          </cell>
          <cell r="N11010" t="str">
            <v>新建</v>
          </cell>
          <cell r="O11010" t="str">
            <v>联民村</v>
          </cell>
          <cell r="P11010" t="str">
            <v>无路</v>
          </cell>
          <cell r="R11010" t="str">
            <v>2</v>
          </cell>
          <cell r="S11010" t="str">
            <v>3.5</v>
          </cell>
          <cell r="T11010" t="str">
            <v>VEE3431322</v>
          </cell>
          <cell r="U11010">
            <v>0</v>
          </cell>
          <cell r="V11010">
            <v>0.58399999999999996</v>
          </cell>
          <cell r="W11010">
            <v>0.58399999999999996</v>
          </cell>
        </row>
        <row r="11011">
          <cell r="I11011" t="str">
            <v>老乡政府至11组王平义连接路</v>
          </cell>
          <cell r="J11011" t="str">
            <v>1327F4313220050</v>
          </cell>
          <cell r="K11011" t="str">
            <v>新村与撤并村便捷连通</v>
          </cell>
          <cell r="L11011" t="str">
            <v>一类地区</v>
          </cell>
          <cell r="M11011" t="str">
            <v>国家贫困县</v>
          </cell>
          <cell r="N11011" t="str">
            <v>升级改造（提质改造）</v>
          </cell>
          <cell r="O11011" t="str">
            <v>马田村</v>
          </cell>
          <cell r="P11011" t="str">
            <v>无路</v>
          </cell>
          <cell r="R11011" t="str">
            <v>3</v>
          </cell>
          <cell r="S11011" t="str">
            <v>3.5</v>
          </cell>
          <cell r="T11011" t="str">
            <v>Y054431322</v>
          </cell>
          <cell r="U11011">
            <v>1.113</v>
          </cell>
          <cell r="V11011">
            <v>2.0950000000000002</v>
          </cell>
          <cell r="W11011">
            <v>0.98199999999999998</v>
          </cell>
        </row>
        <row r="11012">
          <cell r="I11012" t="str">
            <v>雷巴井至双河村连接路</v>
          </cell>
          <cell r="J11012" t="str">
            <v>1327F4313220051</v>
          </cell>
          <cell r="K11012" t="str">
            <v>新村与撤并村便捷连通</v>
          </cell>
          <cell r="L11012" t="str">
            <v>一类地区</v>
          </cell>
          <cell r="M11012" t="str">
            <v>国家贫困县</v>
          </cell>
          <cell r="N11012" t="str">
            <v>升级改造（提质改造）</v>
          </cell>
          <cell r="O11012" t="str">
            <v>对家村</v>
          </cell>
          <cell r="P11012" t="str">
            <v>无路</v>
          </cell>
          <cell r="R11012" t="str">
            <v>3</v>
          </cell>
          <cell r="S11012" t="str">
            <v>3.5</v>
          </cell>
          <cell r="T11012" t="str">
            <v>C261431322</v>
          </cell>
          <cell r="U11012">
            <v>0.49299999999999999</v>
          </cell>
          <cell r="V11012">
            <v>2.5950000000000002</v>
          </cell>
          <cell r="W11012">
            <v>2.1019999999999999</v>
          </cell>
        </row>
        <row r="11013">
          <cell r="I11013" t="str">
            <v>李丁美至蔡文中连接路</v>
          </cell>
          <cell r="J11013" t="str">
            <v>1327F4313220052</v>
          </cell>
          <cell r="K11013" t="str">
            <v>新村与撤并村便捷连通</v>
          </cell>
          <cell r="L11013" t="str">
            <v>一类地区</v>
          </cell>
          <cell r="M11013" t="str">
            <v>国家贫困县</v>
          </cell>
          <cell r="N11013" t="str">
            <v>新建</v>
          </cell>
          <cell r="O11013" t="str">
            <v>枫林新村</v>
          </cell>
          <cell r="P11013" t="str">
            <v>无路</v>
          </cell>
          <cell r="R11013" t="str">
            <v>2</v>
          </cell>
          <cell r="S11013" t="str">
            <v>3.5</v>
          </cell>
          <cell r="T11013" t="str">
            <v>V3D3431322</v>
          </cell>
          <cell r="U11013">
            <v>0</v>
          </cell>
          <cell r="V11013">
            <v>0.82599999999999996</v>
          </cell>
          <cell r="W11013">
            <v>0.82599999999999996</v>
          </cell>
        </row>
        <row r="11014">
          <cell r="I11014" t="str">
            <v>栗山学校至大塘冲连接路</v>
          </cell>
          <cell r="J11014" t="str">
            <v>1327F4313220053</v>
          </cell>
          <cell r="K11014" t="str">
            <v>新村与撤并村便捷连通</v>
          </cell>
          <cell r="L11014" t="str">
            <v>一类地区</v>
          </cell>
          <cell r="M11014" t="str">
            <v>国家贫困县</v>
          </cell>
          <cell r="N11014" t="str">
            <v>升级改造（提质改造）</v>
          </cell>
          <cell r="O11014" t="str">
            <v>栗山坪村</v>
          </cell>
          <cell r="R11014" t="str">
            <v>2</v>
          </cell>
          <cell r="S11014" t="str">
            <v>3.5</v>
          </cell>
          <cell r="T11014" t="str">
            <v>C439431322</v>
          </cell>
          <cell r="U11014">
            <v>2.226</v>
          </cell>
          <cell r="V11014">
            <v>2.4660000000000002</v>
          </cell>
          <cell r="W11014">
            <v>0.24</v>
          </cell>
        </row>
        <row r="11015">
          <cell r="I11015" t="str">
            <v>刘家院-回心凼连接路</v>
          </cell>
          <cell r="J11015" t="str">
            <v>1327F4313220146</v>
          </cell>
          <cell r="K11015" t="str">
            <v>新村与撤并村便捷连通</v>
          </cell>
          <cell r="L11015" t="str">
            <v>一类地区</v>
          </cell>
          <cell r="M11015" t="str">
            <v>国家贫困县</v>
          </cell>
          <cell r="N11015" t="str">
            <v>新建</v>
          </cell>
          <cell r="O11015" t="str">
            <v>道田村</v>
          </cell>
          <cell r="P11015" t="str">
            <v>无路</v>
          </cell>
          <cell r="R11015" t="str">
            <v>2</v>
          </cell>
          <cell r="S11015" t="str">
            <v>3.5</v>
          </cell>
          <cell r="T11015" t="str">
            <v>VP31431322</v>
          </cell>
          <cell r="U11015">
            <v>0</v>
          </cell>
          <cell r="V11015">
            <v>1.508</v>
          </cell>
          <cell r="W11015">
            <v>1.508</v>
          </cell>
        </row>
        <row r="11016">
          <cell r="I11016" t="str">
            <v>刘家院村-西荡院组连接路</v>
          </cell>
          <cell r="J11016" t="str">
            <v>1327F4313220141</v>
          </cell>
          <cell r="K11016" t="str">
            <v>新村与撤并村便捷连通</v>
          </cell>
          <cell r="L11016" t="str">
            <v>一类地区</v>
          </cell>
          <cell r="M11016" t="str">
            <v>国家贫困县</v>
          </cell>
          <cell r="N11016" t="str">
            <v>新建</v>
          </cell>
          <cell r="O11016" t="str">
            <v>西苑村</v>
          </cell>
          <cell r="P11016" t="str">
            <v>无路</v>
          </cell>
          <cell r="R11016" t="str">
            <v>2</v>
          </cell>
          <cell r="S11016" t="str">
            <v>3.5</v>
          </cell>
          <cell r="T11016" t="str">
            <v>VR65431322</v>
          </cell>
          <cell r="U11016">
            <v>0</v>
          </cell>
          <cell r="V11016">
            <v>0.96699999999999997</v>
          </cell>
          <cell r="W11016">
            <v>0.96699999999999997</v>
          </cell>
        </row>
        <row r="11017">
          <cell r="I11017" t="str">
            <v>刘建华至高庄片命天岭组连接路</v>
          </cell>
          <cell r="J11017" t="str">
            <v>1327F4313220054</v>
          </cell>
          <cell r="K11017" t="str">
            <v>新村与撤并村便捷连通</v>
          </cell>
          <cell r="L11017" t="str">
            <v>一类地区</v>
          </cell>
          <cell r="M11017" t="str">
            <v>国家贫困县</v>
          </cell>
          <cell r="N11017" t="str">
            <v>新建</v>
          </cell>
          <cell r="O11017" t="str">
            <v>高湘村</v>
          </cell>
          <cell r="P11017" t="str">
            <v>无路</v>
          </cell>
          <cell r="R11017" t="str">
            <v>2</v>
          </cell>
          <cell r="S11017" t="str">
            <v>3.5</v>
          </cell>
          <cell r="T11017" t="str">
            <v>V1H2431322</v>
          </cell>
          <cell r="U11017">
            <v>0</v>
          </cell>
          <cell r="V11017">
            <v>0.26600000000000001</v>
          </cell>
          <cell r="W11017">
            <v>0.26600000000000001</v>
          </cell>
        </row>
        <row r="11018">
          <cell r="I11018" t="str">
            <v>刘南中至李光发连接路</v>
          </cell>
          <cell r="J11018" t="str">
            <v>1327F4313220055</v>
          </cell>
          <cell r="K11018" t="str">
            <v>新村与撤并村便捷连通</v>
          </cell>
          <cell r="L11018" t="str">
            <v>一类地区</v>
          </cell>
          <cell r="M11018" t="str">
            <v>国家贫困县</v>
          </cell>
          <cell r="N11018" t="str">
            <v>新建</v>
          </cell>
          <cell r="O11018" t="str">
            <v>润民村</v>
          </cell>
          <cell r="P11018" t="str">
            <v>无路</v>
          </cell>
          <cell r="R11018" t="str">
            <v>2</v>
          </cell>
          <cell r="S11018" t="str">
            <v>3.5</v>
          </cell>
          <cell r="T11018" t="str">
            <v>VR09431322</v>
          </cell>
          <cell r="U11018">
            <v>0</v>
          </cell>
          <cell r="V11018">
            <v>0.61599999999999999</v>
          </cell>
          <cell r="W11018">
            <v>0.61599999999999999</v>
          </cell>
        </row>
        <row r="11019">
          <cell r="I11019" t="str">
            <v>刘助文至刘助放连接路</v>
          </cell>
          <cell r="J11019" t="str">
            <v>1327F4313220056</v>
          </cell>
          <cell r="K11019" t="str">
            <v>新村与撤并村便捷连通</v>
          </cell>
          <cell r="L11019" t="str">
            <v>一类地区</v>
          </cell>
          <cell r="M11019" t="str">
            <v>国家贫困县</v>
          </cell>
          <cell r="N11019" t="str">
            <v>新建</v>
          </cell>
          <cell r="O11019" t="str">
            <v>对家村</v>
          </cell>
          <cell r="P11019" t="str">
            <v>无路</v>
          </cell>
          <cell r="R11019" t="str">
            <v>2</v>
          </cell>
          <cell r="S11019" t="str">
            <v>3.5</v>
          </cell>
          <cell r="T11019" t="str">
            <v>VV00431322</v>
          </cell>
          <cell r="U11019">
            <v>0</v>
          </cell>
          <cell r="V11019">
            <v>0.17399999999999999</v>
          </cell>
          <cell r="W11019">
            <v>0.17399999999999999</v>
          </cell>
        </row>
        <row r="11020">
          <cell r="I11020" t="str">
            <v>六竹村-陶家桥村连接路</v>
          </cell>
          <cell r="J11020" t="str">
            <v>1327F4313220159</v>
          </cell>
          <cell r="K11020" t="str">
            <v>新村与撤并村便捷连通</v>
          </cell>
          <cell r="L11020" t="str">
            <v>一类地区</v>
          </cell>
          <cell r="M11020" t="str">
            <v>国家贫困县</v>
          </cell>
          <cell r="N11020" t="str">
            <v>新建</v>
          </cell>
          <cell r="O11020" t="str">
            <v>精华村</v>
          </cell>
          <cell r="P11020" t="str">
            <v>无路</v>
          </cell>
          <cell r="R11020" t="str">
            <v>2</v>
          </cell>
          <cell r="S11020" t="str">
            <v>3.5</v>
          </cell>
          <cell r="T11020" t="str">
            <v>V695431322</v>
          </cell>
          <cell r="U11020">
            <v>0</v>
          </cell>
          <cell r="V11020">
            <v>0.66800000000000004</v>
          </cell>
          <cell r="W11020">
            <v>0.66800000000000004</v>
          </cell>
        </row>
        <row r="11021">
          <cell r="I11021" t="str">
            <v>龙岩洞村-上升村连接路</v>
          </cell>
          <cell r="J11021" t="str">
            <v>1327F4313220152</v>
          </cell>
          <cell r="K11021" t="str">
            <v>新村与撤并村便捷连通</v>
          </cell>
          <cell r="L11021" t="str">
            <v>一类地区</v>
          </cell>
          <cell r="M11021" t="str">
            <v>国家贫困县</v>
          </cell>
          <cell r="N11021" t="str">
            <v>新建</v>
          </cell>
          <cell r="O11021" t="str">
            <v>上龙村</v>
          </cell>
          <cell r="P11021" t="str">
            <v>无路</v>
          </cell>
          <cell r="R11021" t="str">
            <v>2</v>
          </cell>
          <cell r="S11021" t="str">
            <v>3.5</v>
          </cell>
          <cell r="T11021" t="str">
            <v>V803431322</v>
          </cell>
          <cell r="U11021">
            <v>0</v>
          </cell>
          <cell r="V11021">
            <v>1.9139999999999999</v>
          </cell>
          <cell r="W11021">
            <v>1.9139999999999999</v>
          </cell>
        </row>
        <row r="11022">
          <cell r="I11022" t="str">
            <v>码头至17组邹同保连接路</v>
          </cell>
          <cell r="J11022" t="str">
            <v>1327F4313220058</v>
          </cell>
          <cell r="K11022" t="str">
            <v>新村与撤并村便捷连通</v>
          </cell>
          <cell r="L11022" t="str">
            <v>一类地区</v>
          </cell>
          <cell r="M11022" t="str">
            <v>国家贫困县</v>
          </cell>
          <cell r="N11022" t="str">
            <v>新建</v>
          </cell>
          <cell r="O11022" t="str">
            <v>半山街村</v>
          </cell>
          <cell r="P11022" t="str">
            <v>无路</v>
          </cell>
          <cell r="R11022" t="str">
            <v>2</v>
          </cell>
          <cell r="S11022" t="str">
            <v>3.5</v>
          </cell>
          <cell r="T11022" t="str">
            <v>V962431322</v>
          </cell>
          <cell r="U11022">
            <v>0</v>
          </cell>
          <cell r="V11022">
            <v>0.76400000000000001</v>
          </cell>
          <cell r="W11022">
            <v>0.76400000000000001</v>
          </cell>
        </row>
        <row r="11023">
          <cell r="I11023" t="str">
            <v>麦禾岭-山底冲组连接路</v>
          </cell>
          <cell r="J11023" t="str">
            <v>1327F4313220135</v>
          </cell>
          <cell r="K11023" t="str">
            <v>新村与撤并村便捷连通</v>
          </cell>
          <cell r="L11023" t="str">
            <v>一类地区</v>
          </cell>
          <cell r="M11023" t="str">
            <v>国家贫困县</v>
          </cell>
          <cell r="N11023" t="str">
            <v>新建</v>
          </cell>
          <cell r="O11023" t="str">
            <v>湖田村</v>
          </cell>
          <cell r="P11023" t="str">
            <v>无路</v>
          </cell>
          <cell r="R11023" t="str">
            <v>2</v>
          </cell>
          <cell r="S11023" t="str">
            <v>3.5</v>
          </cell>
          <cell r="T11023" t="str">
            <v>VT46431322</v>
          </cell>
          <cell r="U11023">
            <v>0</v>
          </cell>
          <cell r="V11023">
            <v>1.474</v>
          </cell>
          <cell r="W11023">
            <v>1.474</v>
          </cell>
        </row>
        <row r="11024">
          <cell r="I11024" t="str">
            <v>蛮子岭组张先永至刘克友家连接路</v>
          </cell>
          <cell r="J11024" t="str">
            <v>1327F4313220059</v>
          </cell>
          <cell r="K11024" t="str">
            <v>新村与撤并村便捷连通</v>
          </cell>
          <cell r="L11024" t="str">
            <v>一类地区</v>
          </cell>
          <cell r="M11024" t="str">
            <v>国家贫困县</v>
          </cell>
          <cell r="N11024" t="str">
            <v>新建</v>
          </cell>
          <cell r="O11024" t="str">
            <v>金溪村</v>
          </cell>
          <cell r="P11024" t="str">
            <v>无路</v>
          </cell>
          <cell r="R11024" t="str">
            <v>2</v>
          </cell>
          <cell r="S11024" t="str">
            <v>3.5</v>
          </cell>
          <cell r="T11024" t="str">
            <v>VCC8431322</v>
          </cell>
          <cell r="U11024">
            <v>0</v>
          </cell>
          <cell r="V11024">
            <v>0.82199999999999995</v>
          </cell>
          <cell r="W11024">
            <v>0.82199999999999995</v>
          </cell>
        </row>
        <row r="11025">
          <cell r="I11025" t="str">
            <v>满田公路至峡山口连接路</v>
          </cell>
          <cell r="J11025" t="str">
            <v>1327F4313220060</v>
          </cell>
          <cell r="K11025" t="str">
            <v>新村与撤并村便捷连通</v>
          </cell>
          <cell r="L11025" t="str">
            <v>一类地区</v>
          </cell>
          <cell r="M11025" t="str">
            <v>国家贫困县</v>
          </cell>
          <cell r="N11025" t="str">
            <v>改建</v>
          </cell>
          <cell r="O11025" t="str">
            <v>满竹村</v>
          </cell>
          <cell r="P11025" t="str">
            <v>无路</v>
          </cell>
          <cell r="R11025" t="str">
            <v>2</v>
          </cell>
          <cell r="S11025" t="str">
            <v>3.5</v>
          </cell>
          <cell r="T11025" t="str">
            <v>CT98431322</v>
          </cell>
          <cell r="U11025">
            <v>0</v>
          </cell>
          <cell r="V11025">
            <v>0.439</v>
          </cell>
          <cell r="W11025">
            <v>0.439</v>
          </cell>
        </row>
        <row r="11026">
          <cell r="I11026" t="str">
            <v>梅树村至平江村（新桥连线）连接路</v>
          </cell>
          <cell r="J11026" t="str">
            <v>1327F4313220149</v>
          </cell>
          <cell r="K11026" t="str">
            <v>新村与撤并村便捷连通</v>
          </cell>
          <cell r="L11026" t="str">
            <v>一类地区</v>
          </cell>
          <cell r="M11026" t="str">
            <v>国家贫困县</v>
          </cell>
          <cell r="N11026" t="str">
            <v>新建</v>
          </cell>
          <cell r="O11026" t="str">
            <v>梅树村</v>
          </cell>
          <cell r="P11026" t="str">
            <v>无路</v>
          </cell>
          <cell r="R11026" t="str">
            <v>2</v>
          </cell>
          <cell r="S11026" t="str">
            <v>3.5</v>
          </cell>
          <cell r="T11026" t="str">
            <v>VM47431322</v>
          </cell>
          <cell r="U11026">
            <v>0</v>
          </cell>
          <cell r="V11026">
            <v>0.27800000000000002</v>
          </cell>
          <cell r="W11026">
            <v>0.27800000000000002</v>
          </cell>
        </row>
        <row r="11027">
          <cell r="I11027" t="str">
            <v>美华公路（二期）</v>
          </cell>
          <cell r="J11027" t="str">
            <v>1327F4313220062</v>
          </cell>
          <cell r="K11027" t="str">
            <v>新村与撤并村便捷连通</v>
          </cell>
          <cell r="L11027" t="str">
            <v>一类地区</v>
          </cell>
          <cell r="M11027" t="str">
            <v>国家贫困县</v>
          </cell>
          <cell r="N11027" t="str">
            <v>升级改造（提质改造）</v>
          </cell>
          <cell r="O11027" t="str">
            <v>田坪村</v>
          </cell>
          <cell r="R11027" t="str">
            <v>2</v>
          </cell>
          <cell r="S11027" t="str">
            <v>3.5</v>
          </cell>
          <cell r="T11027" t="str">
            <v>CB37431322</v>
          </cell>
          <cell r="U11027">
            <v>0</v>
          </cell>
          <cell r="V11027">
            <v>0.34799999999999998</v>
          </cell>
          <cell r="W11027">
            <v>0.34799999999999998</v>
          </cell>
        </row>
        <row r="11028">
          <cell r="I11028" t="str">
            <v>美华公路（三期）</v>
          </cell>
          <cell r="J11028" t="str">
            <v>1327F4313220063</v>
          </cell>
          <cell r="K11028" t="str">
            <v>新村与撤并村便捷连通</v>
          </cell>
          <cell r="L11028" t="str">
            <v>一类地区</v>
          </cell>
          <cell r="M11028" t="str">
            <v>国家贫困县</v>
          </cell>
          <cell r="N11028" t="str">
            <v>新建</v>
          </cell>
          <cell r="O11028" t="str">
            <v>田坪村</v>
          </cell>
          <cell r="P11028" t="str">
            <v>无路</v>
          </cell>
          <cell r="R11028" t="str">
            <v>2</v>
          </cell>
          <cell r="S11028" t="str">
            <v>3.5</v>
          </cell>
          <cell r="T11028" t="str">
            <v>V91H431322</v>
          </cell>
          <cell r="U11028">
            <v>0</v>
          </cell>
          <cell r="V11028">
            <v>1.6040000000000001</v>
          </cell>
          <cell r="W11028">
            <v>1.6040000000000001</v>
          </cell>
        </row>
        <row r="11029">
          <cell r="I11029" t="str">
            <v>美华公路（一期）</v>
          </cell>
          <cell r="J11029" t="str">
            <v>1327F4313220061</v>
          </cell>
          <cell r="K11029" t="str">
            <v>新村与撤并村便捷连通</v>
          </cell>
          <cell r="L11029" t="str">
            <v>一类地区</v>
          </cell>
          <cell r="M11029" t="str">
            <v>国家贫困县</v>
          </cell>
          <cell r="N11029" t="str">
            <v>升级改造（提质改造）</v>
          </cell>
          <cell r="O11029" t="str">
            <v>田坪村</v>
          </cell>
          <cell r="P11029" t="str">
            <v>无路</v>
          </cell>
          <cell r="R11029" t="str">
            <v>2</v>
          </cell>
          <cell r="S11029" t="str">
            <v>3.5</v>
          </cell>
          <cell r="T11029" t="str">
            <v>C376431322</v>
          </cell>
          <cell r="U11029">
            <v>0.96</v>
          </cell>
          <cell r="V11029">
            <v>1.3049999999999999</v>
          </cell>
          <cell r="W11029">
            <v>0.34499999999999997</v>
          </cell>
        </row>
        <row r="11030">
          <cell r="I11030" t="str">
            <v>木架堂水库至忠孝堂三组连接路</v>
          </cell>
          <cell r="J11030" t="str">
            <v>1327F4313220064</v>
          </cell>
          <cell r="K11030" t="str">
            <v>新村与撤并村便捷连通</v>
          </cell>
          <cell r="L11030" t="str">
            <v>一类地区</v>
          </cell>
          <cell r="M11030" t="str">
            <v>国家贫困县</v>
          </cell>
          <cell r="N11030" t="str">
            <v>新建</v>
          </cell>
          <cell r="O11030" t="str">
            <v>忠孝堂村</v>
          </cell>
          <cell r="P11030" t="str">
            <v>无路</v>
          </cell>
          <cell r="R11030" t="str">
            <v>2</v>
          </cell>
          <cell r="S11030" t="str">
            <v>3.5</v>
          </cell>
          <cell r="T11030" t="str">
            <v>V607431322</v>
          </cell>
          <cell r="U11030">
            <v>0</v>
          </cell>
          <cell r="V11030">
            <v>0.76400000000000001</v>
          </cell>
          <cell r="W11030">
            <v>0.76400000000000001</v>
          </cell>
        </row>
        <row r="11031">
          <cell r="I11031" t="str">
            <v>木龙村村委会1组至10组肖祥林连接路</v>
          </cell>
          <cell r="J11031" t="str">
            <v>1327F4313220065</v>
          </cell>
          <cell r="K11031" t="str">
            <v>新村与撤并村便捷连通</v>
          </cell>
          <cell r="L11031" t="str">
            <v>一类地区</v>
          </cell>
          <cell r="M11031" t="str">
            <v>国家贫困县</v>
          </cell>
          <cell r="N11031" t="str">
            <v>新建</v>
          </cell>
          <cell r="O11031" t="str">
            <v>木龙村</v>
          </cell>
          <cell r="P11031" t="str">
            <v>无路</v>
          </cell>
          <cell r="R11031" t="str">
            <v>2</v>
          </cell>
          <cell r="S11031" t="str">
            <v>3.5</v>
          </cell>
          <cell r="T11031" t="str">
            <v>VF48431322</v>
          </cell>
          <cell r="U11031">
            <v>0</v>
          </cell>
          <cell r="V11031">
            <v>0.626</v>
          </cell>
          <cell r="W11031">
            <v>0.626</v>
          </cell>
        </row>
        <row r="11032">
          <cell r="I11032" t="str">
            <v>木起冲湾公路（二期）</v>
          </cell>
          <cell r="J11032" t="str">
            <v>1327F4313220067</v>
          </cell>
          <cell r="K11032" t="str">
            <v>新村与撤并村便捷连通</v>
          </cell>
          <cell r="L11032" t="str">
            <v>一类地区</v>
          </cell>
          <cell r="M11032" t="str">
            <v>国家贫困县</v>
          </cell>
          <cell r="N11032" t="str">
            <v>新建</v>
          </cell>
          <cell r="O11032" t="str">
            <v>永胜村</v>
          </cell>
          <cell r="P11032" t="str">
            <v>无路</v>
          </cell>
          <cell r="R11032" t="str">
            <v>2</v>
          </cell>
          <cell r="S11032" t="str">
            <v>3.5</v>
          </cell>
          <cell r="T11032" t="str">
            <v>ZV05431322</v>
          </cell>
          <cell r="U11032">
            <v>0</v>
          </cell>
          <cell r="V11032">
            <v>0.34899999999999998</v>
          </cell>
          <cell r="W11032">
            <v>0.34899999999999998</v>
          </cell>
        </row>
        <row r="11033">
          <cell r="I11033" t="str">
            <v>木起冲湾公路（一期）</v>
          </cell>
          <cell r="J11033" t="str">
            <v>1327F4313220066</v>
          </cell>
          <cell r="K11033" t="str">
            <v>新村与撤并村便捷连通</v>
          </cell>
          <cell r="L11033" t="str">
            <v>一类地区</v>
          </cell>
          <cell r="M11033" t="str">
            <v>国家贫困县</v>
          </cell>
          <cell r="N11033" t="str">
            <v>升级改造（提质改造）</v>
          </cell>
          <cell r="O11033" t="str">
            <v>永胜村</v>
          </cell>
          <cell r="P11033" t="str">
            <v>无路</v>
          </cell>
          <cell r="R11033" t="str">
            <v>2</v>
          </cell>
          <cell r="S11033" t="str">
            <v>3.5</v>
          </cell>
          <cell r="T11033" t="str">
            <v>C61M431322</v>
          </cell>
          <cell r="U11033">
            <v>0</v>
          </cell>
          <cell r="V11033">
            <v>0.255</v>
          </cell>
          <cell r="W11033">
            <v>0.255</v>
          </cell>
        </row>
        <row r="11034">
          <cell r="I11034" t="str">
            <v>木山村-曾家村连接路</v>
          </cell>
          <cell r="J11034" t="str">
            <v>1327F4313220123</v>
          </cell>
          <cell r="K11034" t="str">
            <v>新村与撤并村便捷连通</v>
          </cell>
          <cell r="L11034" t="str">
            <v>一类地区</v>
          </cell>
          <cell r="M11034" t="str">
            <v>国家贫困县</v>
          </cell>
          <cell r="N11034" t="str">
            <v>新建</v>
          </cell>
          <cell r="O11034" t="str">
            <v>木山新村</v>
          </cell>
          <cell r="P11034" t="str">
            <v>无路</v>
          </cell>
          <cell r="R11034" t="str">
            <v>2</v>
          </cell>
          <cell r="S11034" t="str">
            <v>3.5</v>
          </cell>
          <cell r="T11034" t="str">
            <v>V6J5431322</v>
          </cell>
          <cell r="U11034">
            <v>0</v>
          </cell>
          <cell r="V11034">
            <v>0.85799999999999998</v>
          </cell>
          <cell r="W11034">
            <v>0.85799999999999998</v>
          </cell>
        </row>
        <row r="11035">
          <cell r="I11035" t="str">
            <v>木枧溪村-栗新村连接路</v>
          </cell>
          <cell r="J11035" t="str">
            <v>1327F4313220121</v>
          </cell>
          <cell r="K11035" t="str">
            <v>新村与撤并村便捷连通</v>
          </cell>
          <cell r="L11035" t="str">
            <v>一类地区</v>
          </cell>
          <cell r="M11035" t="str">
            <v>国家贫困县</v>
          </cell>
          <cell r="N11035" t="str">
            <v>新建</v>
          </cell>
          <cell r="O11035" t="str">
            <v>玉溪村</v>
          </cell>
          <cell r="P11035" t="str">
            <v>无路</v>
          </cell>
          <cell r="R11035" t="str">
            <v>2</v>
          </cell>
          <cell r="S11035" t="str">
            <v>3.5</v>
          </cell>
          <cell r="T11035" t="str">
            <v>V6P5431322</v>
          </cell>
          <cell r="U11035">
            <v>0</v>
          </cell>
          <cell r="V11035">
            <v>1.1319999999999999</v>
          </cell>
          <cell r="W11035">
            <v>1.1319999999999999</v>
          </cell>
        </row>
        <row r="11036">
          <cell r="I11036" t="str">
            <v>南坐公路至温井组</v>
          </cell>
          <cell r="J11036" t="str">
            <v>1327F4313220068</v>
          </cell>
          <cell r="K11036" t="str">
            <v>新村与撤并村便捷连通</v>
          </cell>
          <cell r="L11036" t="str">
            <v>一类地区</v>
          </cell>
          <cell r="M11036" t="str">
            <v>国家贫困县</v>
          </cell>
          <cell r="N11036" t="str">
            <v>新建</v>
          </cell>
          <cell r="O11036" t="str">
            <v>金桥村</v>
          </cell>
          <cell r="P11036" t="str">
            <v>无路</v>
          </cell>
          <cell r="R11036" t="str">
            <v>2</v>
          </cell>
          <cell r="S11036" t="str">
            <v>3.5</v>
          </cell>
          <cell r="T11036" t="str">
            <v>VHZ1431322</v>
          </cell>
          <cell r="U11036">
            <v>0</v>
          </cell>
          <cell r="V11036">
            <v>1.53</v>
          </cell>
          <cell r="W11036">
            <v>1.53</v>
          </cell>
        </row>
        <row r="11037">
          <cell r="I11037" t="str">
            <v>潘新辉至潘新艳连接路</v>
          </cell>
          <cell r="J11037" t="str">
            <v>1327F4313220069</v>
          </cell>
          <cell r="K11037" t="str">
            <v>新村与撤并村便捷连通</v>
          </cell>
          <cell r="L11037" t="str">
            <v>一类地区</v>
          </cell>
          <cell r="M11037" t="str">
            <v>国家贫困县</v>
          </cell>
          <cell r="N11037" t="str">
            <v>新建</v>
          </cell>
          <cell r="O11037" t="str">
            <v>枫林新村</v>
          </cell>
          <cell r="P11037" t="str">
            <v>无路</v>
          </cell>
          <cell r="R11037" t="str">
            <v>2</v>
          </cell>
          <cell r="S11037" t="str">
            <v>3.5</v>
          </cell>
          <cell r="T11037" t="str">
            <v>V4D2431322</v>
          </cell>
          <cell r="U11037">
            <v>0</v>
          </cell>
          <cell r="V11037">
            <v>0.49399999999999999</v>
          </cell>
          <cell r="W11037">
            <v>0.49399999999999999</v>
          </cell>
        </row>
        <row r="11038">
          <cell r="I11038" t="str">
            <v>彭满凡至谢永平连接路</v>
          </cell>
          <cell r="J11038" t="str">
            <v>1327F4313220070</v>
          </cell>
          <cell r="K11038" t="str">
            <v>新村与撤并村便捷连通</v>
          </cell>
          <cell r="L11038" t="str">
            <v>一类地区</v>
          </cell>
          <cell r="M11038" t="str">
            <v>国家贫困县</v>
          </cell>
          <cell r="N11038" t="str">
            <v>新建</v>
          </cell>
          <cell r="O11038" t="str">
            <v>彭家村</v>
          </cell>
          <cell r="P11038" t="str">
            <v>无路</v>
          </cell>
          <cell r="R11038" t="str">
            <v>2</v>
          </cell>
          <cell r="S11038" t="str">
            <v>3.5</v>
          </cell>
          <cell r="T11038" t="str">
            <v>VFF1431322</v>
          </cell>
          <cell r="U11038">
            <v>0</v>
          </cell>
          <cell r="V11038">
            <v>0.56499999999999995</v>
          </cell>
          <cell r="W11038">
            <v>0.56499999999999995</v>
          </cell>
        </row>
        <row r="11039">
          <cell r="I11039" t="str">
            <v>彭小忠至茶身冲邹理初连接路</v>
          </cell>
          <cell r="J11039" t="str">
            <v>1327F4313220071</v>
          </cell>
          <cell r="K11039" t="str">
            <v>新村与撤并村便捷连通</v>
          </cell>
          <cell r="L11039" t="str">
            <v>一类地区</v>
          </cell>
          <cell r="M11039" t="str">
            <v>国家贫困县</v>
          </cell>
          <cell r="N11039" t="str">
            <v>新建</v>
          </cell>
          <cell r="O11039" t="str">
            <v>朝香村</v>
          </cell>
          <cell r="P11039" t="str">
            <v>无路</v>
          </cell>
          <cell r="R11039" t="str">
            <v>2</v>
          </cell>
          <cell r="S11039" t="str">
            <v>3.5</v>
          </cell>
          <cell r="T11039" t="str">
            <v>ZD06431322</v>
          </cell>
          <cell r="U11039">
            <v>0</v>
          </cell>
          <cell r="V11039">
            <v>0.41399999999999998</v>
          </cell>
          <cell r="W11039">
            <v>0.41399999999999998</v>
          </cell>
        </row>
        <row r="11040">
          <cell r="I11040" t="str">
            <v>秦家华至6组邹家岭连接路</v>
          </cell>
          <cell r="J11040" t="str">
            <v>1327F4313220072</v>
          </cell>
          <cell r="K11040" t="str">
            <v>新村与撤并村便捷连通</v>
          </cell>
          <cell r="L11040" t="str">
            <v>一类地区</v>
          </cell>
          <cell r="M11040" t="str">
            <v>国家贫困县</v>
          </cell>
          <cell r="N11040" t="str">
            <v>升级改造（提质改造）</v>
          </cell>
          <cell r="O11040" t="str">
            <v>中心村</v>
          </cell>
          <cell r="P11040" t="str">
            <v>无路</v>
          </cell>
          <cell r="R11040" t="str">
            <v>2</v>
          </cell>
          <cell r="S11040" t="str">
            <v>3.5</v>
          </cell>
          <cell r="T11040" t="str">
            <v>C874431322</v>
          </cell>
          <cell r="U11040">
            <v>1.9419999999999999</v>
          </cell>
          <cell r="V11040">
            <v>2.3570000000000002</v>
          </cell>
          <cell r="W11040">
            <v>0.41499999999999998</v>
          </cell>
        </row>
        <row r="11041">
          <cell r="I11041" t="str">
            <v>青龙水库至肖龙冲连接路</v>
          </cell>
          <cell r="J11041" t="str">
            <v>1327F4313220073</v>
          </cell>
          <cell r="K11041" t="str">
            <v>新村与撤并村便捷连通</v>
          </cell>
          <cell r="L11041" t="str">
            <v>一类地区</v>
          </cell>
          <cell r="M11041" t="str">
            <v>国家贫困县</v>
          </cell>
          <cell r="N11041" t="str">
            <v>新建</v>
          </cell>
          <cell r="O11041" t="str">
            <v>芬街村</v>
          </cell>
          <cell r="P11041" t="str">
            <v>无路</v>
          </cell>
          <cell r="R11041" t="str">
            <v>2</v>
          </cell>
          <cell r="S11041" t="str">
            <v>3.5</v>
          </cell>
          <cell r="T11041" t="str">
            <v>ZZ84431322</v>
          </cell>
          <cell r="U11041">
            <v>0</v>
          </cell>
          <cell r="V11041">
            <v>0.83299999999999996</v>
          </cell>
          <cell r="W11041">
            <v>0.83299999999999996</v>
          </cell>
        </row>
        <row r="11042">
          <cell r="I11042" t="str">
            <v>青山水库向庆平屋至向庆长屋连接路</v>
          </cell>
          <cell r="J11042" t="str">
            <v>1327F4313220074</v>
          </cell>
          <cell r="K11042" t="str">
            <v>新村与撤并村便捷连通</v>
          </cell>
          <cell r="L11042" t="str">
            <v>一类地区</v>
          </cell>
          <cell r="M11042" t="str">
            <v>国家贫困县</v>
          </cell>
          <cell r="N11042" t="str">
            <v>新建</v>
          </cell>
          <cell r="O11042" t="str">
            <v>青丰村</v>
          </cell>
          <cell r="R11042" t="str">
            <v>2</v>
          </cell>
          <cell r="S11042" t="str">
            <v>3.5</v>
          </cell>
          <cell r="T11042" t="str">
            <v>VGG0431322</v>
          </cell>
          <cell r="U11042">
            <v>0</v>
          </cell>
          <cell r="V11042">
            <v>0.32200000000000001</v>
          </cell>
          <cell r="W11042">
            <v>0.32200000000000001</v>
          </cell>
        </row>
        <row r="11043">
          <cell r="I11043" t="str">
            <v>日新-鹅羊连接路</v>
          </cell>
          <cell r="J11043" t="str">
            <v>1327F4313220127</v>
          </cell>
          <cell r="K11043" t="str">
            <v>新村与撤并村便捷连通</v>
          </cell>
          <cell r="L11043" t="str">
            <v>一类地区</v>
          </cell>
          <cell r="M11043" t="str">
            <v>国家贫困县</v>
          </cell>
          <cell r="N11043" t="str">
            <v>新建</v>
          </cell>
          <cell r="O11043" t="str">
            <v>新俄岭村</v>
          </cell>
          <cell r="P11043" t="str">
            <v>无路</v>
          </cell>
          <cell r="R11043" t="str">
            <v>2</v>
          </cell>
          <cell r="S11043" t="str">
            <v>3.5</v>
          </cell>
          <cell r="T11043" t="str">
            <v>VY88431322</v>
          </cell>
          <cell r="U11043">
            <v>0</v>
          </cell>
          <cell r="V11043">
            <v>0.60899999999999999</v>
          </cell>
          <cell r="W11043">
            <v>0.60899999999999999</v>
          </cell>
        </row>
        <row r="11044">
          <cell r="I11044" t="str">
            <v>上车村-六竹村溪口边连接路</v>
          </cell>
          <cell r="J11044" t="str">
            <v>1327F4313220155</v>
          </cell>
          <cell r="K11044" t="str">
            <v>新村与撤并村便捷连通</v>
          </cell>
          <cell r="L11044" t="str">
            <v>一类地区</v>
          </cell>
          <cell r="M11044" t="str">
            <v>国家贫困县</v>
          </cell>
          <cell r="N11044" t="str">
            <v>新建</v>
          </cell>
          <cell r="O11044" t="str">
            <v>精华村</v>
          </cell>
          <cell r="P11044" t="str">
            <v>无路</v>
          </cell>
          <cell r="R11044" t="str">
            <v>2</v>
          </cell>
          <cell r="S11044" t="str">
            <v>3.5</v>
          </cell>
          <cell r="T11044" t="str">
            <v>VZB6431322</v>
          </cell>
          <cell r="U11044">
            <v>0</v>
          </cell>
          <cell r="V11044">
            <v>0.626</v>
          </cell>
          <cell r="W11044">
            <v>0.626</v>
          </cell>
        </row>
        <row r="11045">
          <cell r="I11045" t="str">
            <v>十组川龙坳至十四组黄民仁连接路</v>
          </cell>
          <cell r="J11045" t="str">
            <v>1327F4313220075</v>
          </cell>
          <cell r="K11045" t="str">
            <v>新村与撤并村便捷连通</v>
          </cell>
          <cell r="L11045" t="str">
            <v>一类地区</v>
          </cell>
          <cell r="M11045" t="str">
            <v>国家贫困县</v>
          </cell>
          <cell r="N11045" t="str">
            <v>新建</v>
          </cell>
          <cell r="O11045" t="str">
            <v>栗兴村</v>
          </cell>
          <cell r="P11045" t="str">
            <v>无路</v>
          </cell>
          <cell r="R11045" t="str">
            <v>2</v>
          </cell>
          <cell r="S11045" t="str">
            <v>3.5</v>
          </cell>
          <cell r="T11045" t="str">
            <v>VQ82431322</v>
          </cell>
          <cell r="U11045">
            <v>0</v>
          </cell>
          <cell r="V11045">
            <v>3.4950000000000001</v>
          </cell>
          <cell r="W11045">
            <v>3.4950000000000001</v>
          </cell>
        </row>
        <row r="11046">
          <cell r="I11046" t="str">
            <v>十组唐孝西到十二组唐建凡连接路</v>
          </cell>
          <cell r="J11046" t="str">
            <v>1327F4313220076</v>
          </cell>
          <cell r="K11046" t="str">
            <v>新村与撤并村便捷连通</v>
          </cell>
          <cell r="L11046" t="str">
            <v>一类地区</v>
          </cell>
          <cell r="M11046" t="str">
            <v>国家贫困县</v>
          </cell>
          <cell r="N11046" t="str">
            <v>新建</v>
          </cell>
          <cell r="O11046" t="str">
            <v>塘平村</v>
          </cell>
          <cell r="P11046" t="str">
            <v>无路</v>
          </cell>
          <cell r="R11046" t="str">
            <v>2</v>
          </cell>
          <cell r="S11046" t="str">
            <v>3.5</v>
          </cell>
          <cell r="T11046" t="str">
            <v>VY05431322</v>
          </cell>
          <cell r="U11046">
            <v>0</v>
          </cell>
          <cell r="V11046">
            <v>0.66900000000000004</v>
          </cell>
          <cell r="W11046">
            <v>0.66900000000000004</v>
          </cell>
        </row>
        <row r="11047">
          <cell r="I11047" t="str">
            <v>蔬菜基地运输公路</v>
          </cell>
          <cell r="J11047" t="str">
            <v>1327F4313220078</v>
          </cell>
          <cell r="K11047" t="str">
            <v>新村与撤并村便捷连通</v>
          </cell>
          <cell r="L11047" t="str">
            <v>一类地区</v>
          </cell>
          <cell r="M11047" t="str">
            <v>国家贫困县</v>
          </cell>
          <cell r="N11047" t="str">
            <v>新建</v>
          </cell>
          <cell r="O11047" t="str">
            <v>永胜村</v>
          </cell>
          <cell r="P11047" t="str">
            <v>无路</v>
          </cell>
          <cell r="R11047" t="str">
            <v>2</v>
          </cell>
          <cell r="S11047" t="str">
            <v>3.5</v>
          </cell>
          <cell r="T11047" t="str">
            <v>ZV78431322</v>
          </cell>
          <cell r="U11047">
            <v>0</v>
          </cell>
          <cell r="V11047">
            <v>0.34</v>
          </cell>
          <cell r="W11047">
            <v>0.34</v>
          </cell>
        </row>
        <row r="11048">
          <cell r="I11048" t="str">
            <v>水库岔路口至陈善忠家连接路（二期）</v>
          </cell>
          <cell r="J11048" t="str">
            <v>1327F4313220107</v>
          </cell>
          <cell r="K11048" t="str">
            <v>新村与撤并村便捷连通</v>
          </cell>
          <cell r="L11048" t="str">
            <v>一类地区</v>
          </cell>
          <cell r="M11048" t="str">
            <v>国家贫困县</v>
          </cell>
          <cell r="N11048" t="str">
            <v>升级改造（提质改造）</v>
          </cell>
          <cell r="O11048" t="str">
            <v>田家村</v>
          </cell>
          <cell r="P11048" t="str">
            <v>等外公路</v>
          </cell>
          <cell r="R11048" t="str">
            <v>2</v>
          </cell>
          <cell r="S11048" t="str">
            <v>3.5</v>
          </cell>
          <cell r="T11048" t="str">
            <v>CN39431322</v>
          </cell>
          <cell r="U11048">
            <v>0</v>
          </cell>
          <cell r="V11048">
            <v>0.75900000000000001</v>
          </cell>
          <cell r="W11048">
            <v>0.75900000000000001</v>
          </cell>
        </row>
        <row r="11049">
          <cell r="I11049" t="str">
            <v>水库岔路口至陈善忠家连接路（一期）</v>
          </cell>
          <cell r="J11049" t="str">
            <v>1327F4313220079</v>
          </cell>
          <cell r="K11049" t="str">
            <v>新村与撤并村便捷连通</v>
          </cell>
          <cell r="L11049" t="str">
            <v>一类地区</v>
          </cell>
          <cell r="M11049" t="str">
            <v>国家贫困县</v>
          </cell>
          <cell r="N11049" t="str">
            <v>升级改造（提质改造）</v>
          </cell>
          <cell r="O11049" t="str">
            <v>田家村</v>
          </cell>
          <cell r="P11049" t="str">
            <v>无路</v>
          </cell>
          <cell r="R11049" t="str">
            <v>2</v>
          </cell>
          <cell r="S11049" t="str">
            <v>3.5</v>
          </cell>
          <cell r="T11049" t="str">
            <v>CU62431322</v>
          </cell>
          <cell r="U11049">
            <v>0</v>
          </cell>
          <cell r="V11049">
            <v>0.54200000000000004</v>
          </cell>
          <cell r="W11049">
            <v>0.54200000000000004</v>
          </cell>
        </row>
        <row r="11050">
          <cell r="I11050" t="str">
            <v>水库堤上至六组连接路</v>
          </cell>
          <cell r="J11050" t="str">
            <v>1327F4313220080</v>
          </cell>
          <cell r="K11050" t="str">
            <v>新村与撤并村便捷连通</v>
          </cell>
          <cell r="L11050" t="str">
            <v>一类地区</v>
          </cell>
          <cell r="M11050" t="str">
            <v>国家贫困县</v>
          </cell>
          <cell r="N11050" t="str">
            <v>新建</v>
          </cell>
          <cell r="O11050" t="str">
            <v>青丰村</v>
          </cell>
          <cell r="P11050" t="str">
            <v>无路</v>
          </cell>
          <cell r="R11050" t="str">
            <v>2</v>
          </cell>
          <cell r="S11050" t="str">
            <v>3.5</v>
          </cell>
          <cell r="T11050" t="str">
            <v>VGG5431322</v>
          </cell>
          <cell r="U11050">
            <v>0</v>
          </cell>
          <cell r="V11050">
            <v>0.28399999999999997</v>
          </cell>
          <cell r="W11050">
            <v>0.28399999999999997</v>
          </cell>
        </row>
        <row r="11051">
          <cell r="I11051" t="str">
            <v>四组叉路口至6组夏宋清屋连接路</v>
          </cell>
          <cell r="J11051" t="str">
            <v>1327F4313220081</v>
          </cell>
          <cell r="K11051" t="str">
            <v>新村与撤并村便捷连通</v>
          </cell>
          <cell r="L11051" t="str">
            <v>一类地区</v>
          </cell>
          <cell r="M11051" t="str">
            <v>国家贫困县</v>
          </cell>
          <cell r="N11051" t="str">
            <v>新建</v>
          </cell>
          <cell r="O11051" t="str">
            <v>土坪村</v>
          </cell>
          <cell r="P11051" t="str">
            <v>无路</v>
          </cell>
          <cell r="R11051" t="str">
            <v>2</v>
          </cell>
          <cell r="S11051" t="str">
            <v>3.5</v>
          </cell>
          <cell r="T11051" t="str">
            <v>V8B7431322</v>
          </cell>
          <cell r="U11051">
            <v>0</v>
          </cell>
          <cell r="V11051">
            <v>1.1160000000000001</v>
          </cell>
          <cell r="W11051">
            <v>1.1160000000000001</v>
          </cell>
        </row>
        <row r="11052">
          <cell r="I11052" t="str">
            <v>塘冲组-杨家组连接路</v>
          </cell>
          <cell r="J11052" t="str">
            <v>1327F4313220142</v>
          </cell>
          <cell r="K11052" t="str">
            <v>新村与撤并村便捷连通</v>
          </cell>
          <cell r="L11052" t="str">
            <v>一类地区</v>
          </cell>
          <cell r="M11052" t="str">
            <v>国家贫困县</v>
          </cell>
          <cell r="N11052" t="str">
            <v>新建</v>
          </cell>
          <cell r="O11052" t="str">
            <v>红星村</v>
          </cell>
          <cell r="P11052" t="str">
            <v>无路</v>
          </cell>
          <cell r="R11052" t="str">
            <v>2</v>
          </cell>
          <cell r="S11052" t="str">
            <v>3.5</v>
          </cell>
          <cell r="T11052" t="str">
            <v>V636431322</v>
          </cell>
          <cell r="U11052">
            <v>0</v>
          </cell>
          <cell r="V11052">
            <v>0.55700000000000005</v>
          </cell>
          <cell r="W11052">
            <v>0.55700000000000005</v>
          </cell>
        </row>
        <row r="11053">
          <cell r="I11053" t="str">
            <v>塘角冲水库至姜松清屋连接路（二期）</v>
          </cell>
          <cell r="J11053" t="str">
            <v>1327F4313220085</v>
          </cell>
          <cell r="K11053" t="str">
            <v>新村与撤并村便捷连通</v>
          </cell>
          <cell r="L11053" t="str">
            <v>一类地区</v>
          </cell>
          <cell r="M11053" t="str">
            <v>国家贫困县</v>
          </cell>
          <cell r="N11053" t="str">
            <v>新建</v>
          </cell>
          <cell r="O11053" t="str">
            <v>集中村</v>
          </cell>
          <cell r="P11053" t="str">
            <v>无路</v>
          </cell>
          <cell r="R11053" t="str">
            <v>2</v>
          </cell>
          <cell r="S11053" t="str">
            <v>3.5</v>
          </cell>
          <cell r="T11053" t="str">
            <v>V37D431322</v>
          </cell>
          <cell r="U11053">
            <v>0</v>
          </cell>
          <cell r="V11053">
            <v>0.246</v>
          </cell>
          <cell r="W11053">
            <v>0.246</v>
          </cell>
        </row>
        <row r="11054">
          <cell r="I11054" t="str">
            <v>塘角冲水库至姜松清屋连接路（一期）</v>
          </cell>
          <cell r="J11054" t="str">
            <v>1327F4313220083</v>
          </cell>
          <cell r="K11054" t="str">
            <v>新村与撤并村便捷连通</v>
          </cell>
          <cell r="L11054" t="str">
            <v>一类地区</v>
          </cell>
          <cell r="M11054" t="str">
            <v>国家贫困县</v>
          </cell>
          <cell r="N11054" t="str">
            <v>升级改造（提质改造）</v>
          </cell>
          <cell r="O11054" t="str">
            <v>集中村</v>
          </cell>
          <cell r="P11054" t="str">
            <v>无路</v>
          </cell>
          <cell r="R11054" t="str">
            <v>2</v>
          </cell>
          <cell r="S11054" t="str">
            <v>3.5</v>
          </cell>
          <cell r="T11054" t="str">
            <v>C51J431322</v>
          </cell>
          <cell r="U11054">
            <v>0</v>
          </cell>
          <cell r="V11054">
            <v>0.47199999999999998</v>
          </cell>
          <cell r="W11054">
            <v>0.47199999999999998</v>
          </cell>
        </row>
        <row r="11055">
          <cell r="I11055" t="str">
            <v>唐友凡到唐华中连接路</v>
          </cell>
          <cell r="J11055" t="str">
            <v>1327F4313220082</v>
          </cell>
          <cell r="K11055" t="str">
            <v>新村与撤并村便捷连通</v>
          </cell>
          <cell r="L11055" t="str">
            <v>一类地区</v>
          </cell>
          <cell r="M11055" t="str">
            <v>国家贫困县</v>
          </cell>
          <cell r="N11055" t="str">
            <v>新建</v>
          </cell>
          <cell r="O11055" t="str">
            <v>塘平村</v>
          </cell>
          <cell r="P11055" t="str">
            <v>无路</v>
          </cell>
          <cell r="R11055" t="str">
            <v>2</v>
          </cell>
          <cell r="S11055" t="str">
            <v>3.5</v>
          </cell>
          <cell r="T11055" t="str">
            <v>VY04431322</v>
          </cell>
          <cell r="U11055">
            <v>0</v>
          </cell>
          <cell r="V11055">
            <v>0.47299999999999998</v>
          </cell>
          <cell r="W11055">
            <v>0.47299999999999998</v>
          </cell>
        </row>
        <row r="11056">
          <cell r="I11056" t="str">
            <v>桃源岭公路</v>
          </cell>
          <cell r="J11056" t="str">
            <v>1327F4313220086</v>
          </cell>
          <cell r="K11056" t="str">
            <v>新村与撤并村便捷连通</v>
          </cell>
          <cell r="L11056" t="str">
            <v>一类地区</v>
          </cell>
          <cell r="M11056" t="str">
            <v>国家贫困县</v>
          </cell>
          <cell r="N11056" t="str">
            <v>升级改造（提质改造）</v>
          </cell>
          <cell r="O11056" t="str">
            <v>田坪村</v>
          </cell>
          <cell r="P11056" t="str">
            <v>无路</v>
          </cell>
          <cell r="R11056" t="str">
            <v>2</v>
          </cell>
          <cell r="S11056" t="str">
            <v>3.5</v>
          </cell>
          <cell r="T11056" t="str">
            <v>VZB7431322</v>
          </cell>
          <cell r="U11056">
            <v>0</v>
          </cell>
          <cell r="V11056">
            <v>1.4770000000000001</v>
          </cell>
          <cell r="W11056">
            <v>1.4770000000000001</v>
          </cell>
        </row>
        <row r="11057">
          <cell r="I11057" t="str">
            <v>田果村塔山-牛头山连接路</v>
          </cell>
          <cell r="J11057" t="str">
            <v>1327F4313220117</v>
          </cell>
          <cell r="K11057" t="str">
            <v>新村与撤并村便捷连通</v>
          </cell>
          <cell r="L11057" t="str">
            <v>一类地区</v>
          </cell>
          <cell r="M11057" t="str">
            <v>国家贫困县</v>
          </cell>
          <cell r="N11057" t="str">
            <v>新建</v>
          </cell>
          <cell r="O11057" t="str">
            <v>田果村</v>
          </cell>
          <cell r="P11057" t="str">
            <v>无路</v>
          </cell>
          <cell r="R11057" t="str">
            <v>2</v>
          </cell>
          <cell r="S11057" t="str">
            <v>3.5</v>
          </cell>
          <cell r="T11057" t="str">
            <v>V2Z2431322</v>
          </cell>
          <cell r="U11057">
            <v>0</v>
          </cell>
          <cell r="V11057">
            <v>1.087</v>
          </cell>
          <cell r="W11057">
            <v>1.087</v>
          </cell>
        </row>
        <row r="11058">
          <cell r="I11058" t="str">
            <v>田螺湾组连接路</v>
          </cell>
          <cell r="J11058" t="str">
            <v>1327F4313220087</v>
          </cell>
          <cell r="K11058" t="str">
            <v>新村与撤并村便捷连通</v>
          </cell>
          <cell r="L11058" t="str">
            <v>一类地区</v>
          </cell>
          <cell r="M11058" t="str">
            <v>国家贫困县</v>
          </cell>
          <cell r="N11058" t="str">
            <v>新建</v>
          </cell>
          <cell r="O11058" t="str">
            <v>新泉村</v>
          </cell>
          <cell r="P11058" t="str">
            <v>无路</v>
          </cell>
          <cell r="R11058" t="str">
            <v>2</v>
          </cell>
          <cell r="S11058" t="str">
            <v>3.5</v>
          </cell>
          <cell r="T11058" t="str">
            <v>V74E431322</v>
          </cell>
          <cell r="U11058">
            <v>0</v>
          </cell>
          <cell r="V11058">
            <v>1.367</v>
          </cell>
          <cell r="W11058">
            <v>1.367</v>
          </cell>
        </row>
        <row r="11059">
          <cell r="I11059" t="str">
            <v>田坪村民主组路</v>
          </cell>
          <cell r="J11059" t="str">
            <v>1327F4313220151</v>
          </cell>
          <cell r="K11059" t="str">
            <v>新村与撤并村便捷连通</v>
          </cell>
          <cell r="L11059" t="str">
            <v>一类地区</v>
          </cell>
          <cell r="M11059" t="str">
            <v>国家贫困县</v>
          </cell>
          <cell r="N11059" t="str">
            <v>新建</v>
          </cell>
          <cell r="O11059" t="str">
            <v>田坪村</v>
          </cell>
          <cell r="P11059" t="str">
            <v>无路</v>
          </cell>
          <cell r="R11059" t="str">
            <v>2</v>
          </cell>
          <cell r="S11059" t="str">
            <v>3.5</v>
          </cell>
          <cell r="T11059" t="str">
            <v>V93H431322</v>
          </cell>
          <cell r="U11059">
            <v>0</v>
          </cell>
          <cell r="V11059">
            <v>0.54800000000000004</v>
          </cell>
          <cell r="W11059">
            <v>0.54800000000000004</v>
          </cell>
        </row>
        <row r="11060">
          <cell r="I11060" t="str">
            <v>王家冲组-铁路边连接路</v>
          </cell>
          <cell r="J11060" t="str">
            <v>1327F4313220113</v>
          </cell>
          <cell r="K11060" t="str">
            <v>新村与撤并村便捷连通</v>
          </cell>
          <cell r="L11060" t="str">
            <v>一类地区</v>
          </cell>
          <cell r="M11060" t="str">
            <v>国家贫困县</v>
          </cell>
          <cell r="N11060" t="str">
            <v>新建</v>
          </cell>
          <cell r="O11060" t="str">
            <v>鸿兴村</v>
          </cell>
          <cell r="P11060" t="str">
            <v>无路</v>
          </cell>
          <cell r="R11060" t="str">
            <v>2</v>
          </cell>
          <cell r="S11060" t="str">
            <v>3.5</v>
          </cell>
          <cell r="T11060" t="str">
            <v>V1D9431322</v>
          </cell>
          <cell r="U11060">
            <v>0</v>
          </cell>
          <cell r="V11060">
            <v>0.99399999999999999</v>
          </cell>
          <cell r="W11060">
            <v>0.99399999999999999</v>
          </cell>
        </row>
        <row r="11061">
          <cell r="I11061" t="str">
            <v>王艳玲屋至李国军屋连接路</v>
          </cell>
          <cell r="J11061" t="str">
            <v>1327F4313220088</v>
          </cell>
          <cell r="K11061" t="str">
            <v>新村与撤并村便捷连通</v>
          </cell>
          <cell r="L11061" t="str">
            <v>一类地区</v>
          </cell>
          <cell r="M11061" t="str">
            <v>国家贫困县</v>
          </cell>
          <cell r="N11061" t="str">
            <v>升级改造（提质改造）</v>
          </cell>
          <cell r="O11061" t="str">
            <v>扶竹村</v>
          </cell>
          <cell r="P11061" t="str">
            <v>无路</v>
          </cell>
          <cell r="R11061" t="str">
            <v>2</v>
          </cell>
          <cell r="S11061" t="str">
            <v>3.5</v>
          </cell>
          <cell r="T11061" t="str">
            <v>C95I431322</v>
          </cell>
          <cell r="U11061">
            <v>0</v>
          </cell>
          <cell r="V11061">
            <v>0.81299999999999994</v>
          </cell>
          <cell r="W11061">
            <v>0.81299999999999994</v>
          </cell>
        </row>
        <row r="11062">
          <cell r="I11062" t="str">
            <v>维山乡青树村冲头至青山连接路</v>
          </cell>
          <cell r="J11062" t="str">
            <v>1327F4313220057</v>
          </cell>
          <cell r="K11062" t="str">
            <v>新村与撤并村便捷连通</v>
          </cell>
          <cell r="L11062" t="str">
            <v>一类地区</v>
          </cell>
          <cell r="M11062" t="str">
            <v>国家贫困县</v>
          </cell>
          <cell r="N11062" t="str">
            <v>升级改造（提质改造）</v>
          </cell>
          <cell r="O11062" t="str">
            <v>青树村</v>
          </cell>
          <cell r="P11062" t="str">
            <v>四级公路</v>
          </cell>
          <cell r="R11062" t="str">
            <v>4.5</v>
          </cell>
          <cell r="S11062" t="str">
            <v>6</v>
          </cell>
          <cell r="T11062" t="str">
            <v>C45C431322</v>
          </cell>
          <cell r="U11062">
            <v>0</v>
          </cell>
          <cell r="V11062">
            <v>3.7</v>
          </cell>
          <cell r="W11062">
            <v>3.7</v>
          </cell>
        </row>
        <row r="11063">
          <cell r="I11063" t="str">
            <v>温上组洪口里院连接路</v>
          </cell>
          <cell r="J11063" t="str">
            <v>1327F4313220089</v>
          </cell>
          <cell r="K11063" t="str">
            <v>新村与撤并村便捷连通</v>
          </cell>
          <cell r="L11063" t="str">
            <v>一类地区</v>
          </cell>
          <cell r="M11063" t="str">
            <v>国家贫困县</v>
          </cell>
          <cell r="N11063" t="str">
            <v>新建</v>
          </cell>
          <cell r="O11063" t="str">
            <v>长排村</v>
          </cell>
          <cell r="P11063" t="str">
            <v>无路</v>
          </cell>
          <cell r="R11063" t="str">
            <v>2</v>
          </cell>
          <cell r="S11063" t="str">
            <v>3.5</v>
          </cell>
          <cell r="T11063" t="str">
            <v>V67N431322</v>
          </cell>
          <cell r="U11063">
            <v>0</v>
          </cell>
          <cell r="V11063">
            <v>0.66500000000000004</v>
          </cell>
          <cell r="W11063">
            <v>0.66500000000000004</v>
          </cell>
        </row>
        <row r="11064">
          <cell r="I11064" t="str">
            <v>吴家院-村委会连接路</v>
          </cell>
          <cell r="J11064" t="str">
            <v>1327F4313220090</v>
          </cell>
          <cell r="K11064" t="str">
            <v>新村与撤并村便捷连通</v>
          </cell>
          <cell r="L11064" t="str">
            <v>一类地区</v>
          </cell>
          <cell r="M11064" t="str">
            <v>国家贫困县</v>
          </cell>
          <cell r="N11064" t="str">
            <v>新建</v>
          </cell>
          <cell r="O11064" t="str">
            <v>南中村</v>
          </cell>
          <cell r="P11064" t="str">
            <v>无路</v>
          </cell>
          <cell r="R11064" t="str">
            <v>2</v>
          </cell>
          <cell r="S11064" t="str">
            <v>3.5</v>
          </cell>
          <cell r="T11064" t="str">
            <v>V771431322</v>
          </cell>
          <cell r="U11064">
            <v>0</v>
          </cell>
          <cell r="V11064">
            <v>0.38300000000000001</v>
          </cell>
          <cell r="W11064">
            <v>0.38300000000000001</v>
          </cell>
        </row>
        <row r="11065">
          <cell r="I11065" t="str">
            <v>吴忠顺至刘石刚连接路</v>
          </cell>
          <cell r="J11065" t="str">
            <v>1327F4313220091</v>
          </cell>
          <cell r="K11065" t="str">
            <v>新村与撤并村便捷连通</v>
          </cell>
          <cell r="L11065" t="str">
            <v>一类地区</v>
          </cell>
          <cell r="M11065" t="str">
            <v>国家贫困县</v>
          </cell>
          <cell r="N11065" t="str">
            <v>新建</v>
          </cell>
          <cell r="O11065" t="str">
            <v>长排村</v>
          </cell>
          <cell r="P11065" t="str">
            <v>无路</v>
          </cell>
          <cell r="R11065" t="str">
            <v>2</v>
          </cell>
          <cell r="S11065" t="str">
            <v>3.5</v>
          </cell>
          <cell r="T11065" t="str">
            <v>V71N431322</v>
          </cell>
          <cell r="U11065">
            <v>0</v>
          </cell>
          <cell r="V11065">
            <v>0.61799999999999999</v>
          </cell>
          <cell r="W11065">
            <v>0.61799999999999999</v>
          </cell>
        </row>
        <row r="11066">
          <cell r="I11066" t="str">
            <v>西北湾组-炭末塘组连接路</v>
          </cell>
          <cell r="J11066" t="str">
            <v>1327F4313220144</v>
          </cell>
          <cell r="K11066" t="str">
            <v>新村与撤并村便捷连通</v>
          </cell>
          <cell r="L11066" t="str">
            <v>一类地区</v>
          </cell>
          <cell r="M11066" t="str">
            <v>国家贫困县</v>
          </cell>
          <cell r="N11066" t="str">
            <v>新建</v>
          </cell>
          <cell r="O11066" t="str">
            <v>建丰村</v>
          </cell>
          <cell r="P11066" t="str">
            <v>无路</v>
          </cell>
          <cell r="R11066" t="str">
            <v>2</v>
          </cell>
          <cell r="S11066" t="str">
            <v>3.5</v>
          </cell>
          <cell r="T11066" t="str">
            <v>VQ36431322</v>
          </cell>
          <cell r="U11066">
            <v>0</v>
          </cell>
          <cell r="V11066">
            <v>1.3129999999999999</v>
          </cell>
          <cell r="W11066">
            <v>1.3129999999999999</v>
          </cell>
        </row>
        <row r="11067">
          <cell r="I11067" t="str">
            <v>小桃村曾家院四组-接龙桥连接路</v>
          </cell>
          <cell r="J11067" t="str">
            <v>1327F4313220129</v>
          </cell>
          <cell r="K11067" t="str">
            <v>新村与撤并村便捷连通</v>
          </cell>
          <cell r="L11067" t="str">
            <v>一类地区</v>
          </cell>
          <cell r="M11067" t="str">
            <v>国家贫困县</v>
          </cell>
          <cell r="N11067" t="str">
            <v>新建</v>
          </cell>
          <cell r="O11067" t="str">
            <v>小水村</v>
          </cell>
          <cell r="P11067" t="str">
            <v>无路</v>
          </cell>
          <cell r="R11067" t="str">
            <v>2</v>
          </cell>
          <cell r="S11067" t="str">
            <v>3.5</v>
          </cell>
          <cell r="T11067" t="str">
            <v>VV68431322</v>
          </cell>
          <cell r="U11067">
            <v>0</v>
          </cell>
          <cell r="V11067">
            <v>0.73799999999999999</v>
          </cell>
          <cell r="W11067">
            <v>0.73799999999999999</v>
          </cell>
        </row>
        <row r="11068">
          <cell r="I11068" t="str">
            <v>小熊猫幼儿园至2组袁育海连接路</v>
          </cell>
          <cell r="J11068" t="str">
            <v>1327F4313220092</v>
          </cell>
          <cell r="K11068" t="str">
            <v>新村与撤并村便捷连通</v>
          </cell>
          <cell r="L11068" t="str">
            <v>一类地区</v>
          </cell>
          <cell r="M11068" t="str">
            <v>国家贫困县</v>
          </cell>
          <cell r="N11068" t="str">
            <v>新建</v>
          </cell>
          <cell r="O11068" t="str">
            <v>星月村</v>
          </cell>
          <cell r="P11068" t="str">
            <v>无路</v>
          </cell>
          <cell r="R11068" t="str">
            <v>2</v>
          </cell>
          <cell r="S11068" t="str">
            <v>3.5</v>
          </cell>
          <cell r="T11068" t="str">
            <v>V1F8431322</v>
          </cell>
          <cell r="U11068">
            <v>0</v>
          </cell>
          <cell r="V11068">
            <v>0.36299999999999999</v>
          </cell>
          <cell r="W11068">
            <v>0.36299999999999999</v>
          </cell>
        </row>
        <row r="11069">
          <cell r="I11069" t="str">
            <v>肖家湾组-光坑组连接路</v>
          </cell>
          <cell r="J11069" t="str">
            <v>1327F4313220138</v>
          </cell>
          <cell r="K11069" t="str">
            <v>新村与撤并村便捷连通</v>
          </cell>
          <cell r="L11069" t="str">
            <v>一类地区</v>
          </cell>
          <cell r="M11069" t="str">
            <v>国家贫困县</v>
          </cell>
          <cell r="N11069" t="str">
            <v>新建</v>
          </cell>
          <cell r="O11069" t="str">
            <v>苍溪村</v>
          </cell>
          <cell r="P11069" t="str">
            <v>无路</v>
          </cell>
          <cell r="R11069" t="str">
            <v>2</v>
          </cell>
          <cell r="S11069" t="str">
            <v>3.5</v>
          </cell>
          <cell r="T11069" t="str">
            <v>V574431322</v>
          </cell>
          <cell r="U11069">
            <v>0</v>
          </cell>
          <cell r="V11069">
            <v>2.101</v>
          </cell>
          <cell r="W11069">
            <v>2.101</v>
          </cell>
        </row>
        <row r="11070">
          <cell r="I11070" t="str">
            <v>肖四东到胡伟元家连接路</v>
          </cell>
          <cell r="J11070" t="str">
            <v>1327F4313220093</v>
          </cell>
          <cell r="K11070" t="str">
            <v>新村与撤并村便捷连通</v>
          </cell>
          <cell r="L11070" t="str">
            <v>一类地区</v>
          </cell>
          <cell r="M11070" t="str">
            <v>国家贫困县</v>
          </cell>
          <cell r="N11070" t="str">
            <v>新建</v>
          </cell>
          <cell r="O11070" t="str">
            <v>半山街村</v>
          </cell>
          <cell r="P11070" t="str">
            <v>无路</v>
          </cell>
          <cell r="R11070" t="str">
            <v>2</v>
          </cell>
          <cell r="S11070" t="str">
            <v>3.5</v>
          </cell>
          <cell r="T11070" t="str">
            <v>V963431322</v>
          </cell>
          <cell r="U11070">
            <v>0</v>
          </cell>
          <cell r="V11070">
            <v>0.56499999999999995</v>
          </cell>
          <cell r="W11070">
            <v>0.56499999999999995</v>
          </cell>
        </row>
        <row r="11071">
          <cell r="I11071" t="str">
            <v>新塘村新路湾路</v>
          </cell>
          <cell r="J11071" t="str">
            <v>1327F4313220139</v>
          </cell>
          <cell r="K11071" t="str">
            <v>新村与撤并村便捷连通</v>
          </cell>
          <cell r="L11071" t="str">
            <v>一类地区</v>
          </cell>
          <cell r="M11071" t="str">
            <v>国家贫困县</v>
          </cell>
          <cell r="N11071" t="str">
            <v>新建</v>
          </cell>
          <cell r="O11071" t="str">
            <v>新井冲村</v>
          </cell>
          <cell r="P11071" t="str">
            <v>无路</v>
          </cell>
          <cell r="R11071" t="str">
            <v>2</v>
          </cell>
          <cell r="S11071" t="str">
            <v>3.5</v>
          </cell>
          <cell r="T11071" t="str">
            <v>VR93431322</v>
          </cell>
          <cell r="U11071">
            <v>0</v>
          </cell>
          <cell r="V11071">
            <v>0.74</v>
          </cell>
          <cell r="W11071">
            <v>0.74</v>
          </cell>
        </row>
        <row r="11072">
          <cell r="I11072" t="str">
            <v>徐家台组-横板桥连接路</v>
          </cell>
          <cell r="J11072" t="str">
            <v>1327F4313220143</v>
          </cell>
          <cell r="K11072" t="str">
            <v>新村与撤并村便捷连通</v>
          </cell>
          <cell r="L11072" t="str">
            <v>一类地区</v>
          </cell>
          <cell r="M11072" t="str">
            <v>国家贫困县</v>
          </cell>
          <cell r="N11072" t="str">
            <v>新建</v>
          </cell>
          <cell r="O11072" t="str">
            <v>曹家村</v>
          </cell>
          <cell r="P11072" t="str">
            <v>无路</v>
          </cell>
          <cell r="R11072" t="str">
            <v>2</v>
          </cell>
          <cell r="S11072" t="str">
            <v>3.5</v>
          </cell>
          <cell r="T11072" t="str">
            <v>VR63431322</v>
          </cell>
          <cell r="U11072">
            <v>0</v>
          </cell>
          <cell r="V11072">
            <v>1.7629999999999999</v>
          </cell>
          <cell r="W11072">
            <v>1.7629999999999999</v>
          </cell>
        </row>
        <row r="11073">
          <cell r="I11073" t="str">
            <v>许家沙子湾至罗益生屋连接路</v>
          </cell>
          <cell r="J11073" t="str">
            <v>1327F4313220094</v>
          </cell>
          <cell r="K11073" t="str">
            <v>新村与撤并村便捷连通</v>
          </cell>
          <cell r="L11073" t="str">
            <v>一类地区</v>
          </cell>
          <cell r="M11073" t="str">
            <v>国家贫困县</v>
          </cell>
          <cell r="N11073" t="str">
            <v>新建</v>
          </cell>
          <cell r="O11073" t="str">
            <v>秦人社区</v>
          </cell>
          <cell r="P11073" t="str">
            <v>无路</v>
          </cell>
          <cell r="R11073" t="str">
            <v>2</v>
          </cell>
          <cell r="S11073" t="str">
            <v>3.5</v>
          </cell>
          <cell r="T11073" t="str">
            <v>VMFM431322</v>
          </cell>
          <cell r="U11073">
            <v>0</v>
          </cell>
          <cell r="V11073">
            <v>1.669</v>
          </cell>
          <cell r="W11073">
            <v>1.669</v>
          </cell>
        </row>
        <row r="11074">
          <cell r="I11074" t="str">
            <v>烟竹村楼冲里连线</v>
          </cell>
          <cell r="J11074" t="str">
            <v>1327F4313220125</v>
          </cell>
          <cell r="K11074" t="str">
            <v>新村与撤并村便捷连通</v>
          </cell>
          <cell r="L11074" t="str">
            <v>一类地区</v>
          </cell>
          <cell r="M11074" t="str">
            <v>国家贫困县</v>
          </cell>
          <cell r="N11074" t="str">
            <v>新建</v>
          </cell>
          <cell r="O11074" t="str">
            <v>麻水塘村</v>
          </cell>
          <cell r="P11074" t="str">
            <v>无路</v>
          </cell>
          <cell r="R11074" t="str">
            <v>2</v>
          </cell>
          <cell r="S11074" t="str">
            <v>3.5</v>
          </cell>
          <cell r="T11074" t="str">
            <v>V39G431322</v>
          </cell>
          <cell r="U11074">
            <v>0</v>
          </cell>
          <cell r="V11074">
            <v>0.34699999999999998</v>
          </cell>
          <cell r="W11074">
            <v>0.34699999999999998</v>
          </cell>
        </row>
        <row r="11075">
          <cell r="I11075" t="str">
            <v>沿河公路</v>
          </cell>
          <cell r="J11075" t="str">
            <v>1327F4313220084</v>
          </cell>
          <cell r="K11075" t="str">
            <v>新村与撤并村便捷连通</v>
          </cell>
          <cell r="L11075" t="str">
            <v>一类地区</v>
          </cell>
          <cell r="M11075" t="str">
            <v>国家贫困县</v>
          </cell>
          <cell r="N11075" t="str">
            <v>新建</v>
          </cell>
          <cell r="O11075" t="str">
            <v>杨家边村</v>
          </cell>
          <cell r="P11075" t="str">
            <v>无路</v>
          </cell>
          <cell r="R11075" t="str">
            <v>2</v>
          </cell>
          <cell r="S11075" t="str">
            <v>3.5</v>
          </cell>
          <cell r="T11075" t="str">
            <v>VA90431322</v>
          </cell>
          <cell r="U11075">
            <v>0</v>
          </cell>
          <cell r="V11075">
            <v>3.3650000000000002</v>
          </cell>
          <cell r="W11075">
            <v>3.3650000000000002</v>
          </cell>
        </row>
        <row r="11076">
          <cell r="I11076" t="str">
            <v>杨禾塘猪场至曾家岭晒谷坡连接路</v>
          </cell>
          <cell r="J11076" t="str">
            <v>1327F4313220097</v>
          </cell>
          <cell r="K11076" t="str">
            <v>新村与撤并村便捷连通</v>
          </cell>
          <cell r="L11076" t="str">
            <v>一类地区</v>
          </cell>
          <cell r="M11076" t="str">
            <v>国家贫困县</v>
          </cell>
          <cell r="N11076" t="str">
            <v>新建</v>
          </cell>
          <cell r="O11076" t="str">
            <v>满圣塘村</v>
          </cell>
          <cell r="P11076" t="str">
            <v>无路</v>
          </cell>
          <cell r="R11076" t="str">
            <v>2</v>
          </cell>
          <cell r="S11076" t="str">
            <v>3.5</v>
          </cell>
          <cell r="T11076" t="str">
            <v>VPZ3431322</v>
          </cell>
          <cell r="U11076">
            <v>0</v>
          </cell>
          <cell r="V11076">
            <v>1.3049999999999999</v>
          </cell>
          <cell r="W11076">
            <v>1.3049999999999999</v>
          </cell>
        </row>
        <row r="11077">
          <cell r="I11077" t="str">
            <v>一组杨福成至三组何修长连接路</v>
          </cell>
          <cell r="J11077" t="str">
            <v>1327F4313220098</v>
          </cell>
          <cell r="K11077" t="str">
            <v>新村与撤并村便捷连通</v>
          </cell>
          <cell r="L11077" t="str">
            <v>一类地区</v>
          </cell>
          <cell r="M11077" t="str">
            <v>国家贫困县</v>
          </cell>
          <cell r="N11077" t="str">
            <v>新建</v>
          </cell>
          <cell r="O11077" t="str">
            <v>三江村</v>
          </cell>
          <cell r="P11077" t="str">
            <v>无路</v>
          </cell>
          <cell r="R11077" t="str">
            <v>2</v>
          </cell>
          <cell r="S11077" t="str">
            <v>3.5</v>
          </cell>
          <cell r="T11077" t="str">
            <v>VM75431322</v>
          </cell>
          <cell r="U11077">
            <v>0</v>
          </cell>
          <cell r="V11077">
            <v>0.53200000000000003</v>
          </cell>
          <cell r="W11077">
            <v>0.53200000000000003</v>
          </cell>
        </row>
        <row r="11078">
          <cell r="I11078" t="str">
            <v>永丰桥居民点-将军石连接路</v>
          </cell>
          <cell r="J11078" t="str">
            <v>1327F4313220147</v>
          </cell>
          <cell r="K11078" t="str">
            <v>新村与撤并村便捷连通</v>
          </cell>
          <cell r="L11078" t="str">
            <v>一类地区</v>
          </cell>
          <cell r="M11078" t="str">
            <v>国家贫困县</v>
          </cell>
          <cell r="N11078" t="str">
            <v>新建</v>
          </cell>
          <cell r="O11078" t="str">
            <v>永丰桥村</v>
          </cell>
          <cell r="P11078" t="str">
            <v>无路</v>
          </cell>
          <cell r="R11078" t="str">
            <v>2</v>
          </cell>
          <cell r="S11078" t="str">
            <v>3.5</v>
          </cell>
          <cell r="T11078" t="str">
            <v>VN81431322</v>
          </cell>
          <cell r="U11078">
            <v>0</v>
          </cell>
          <cell r="V11078">
            <v>2.556</v>
          </cell>
          <cell r="W11078">
            <v>2.556</v>
          </cell>
        </row>
        <row r="11079">
          <cell r="I11079" t="str">
            <v>余全文家至余法民家连接路（二期）</v>
          </cell>
          <cell r="J11079" t="str">
            <v>1327F4313220100</v>
          </cell>
          <cell r="K11079" t="str">
            <v>新村与撤并村便捷连通</v>
          </cell>
          <cell r="L11079" t="str">
            <v>一类地区</v>
          </cell>
          <cell r="M11079" t="str">
            <v>国家贫困县</v>
          </cell>
          <cell r="N11079" t="str">
            <v>新建</v>
          </cell>
          <cell r="O11079" t="str">
            <v>长排村</v>
          </cell>
          <cell r="P11079" t="str">
            <v>无路</v>
          </cell>
          <cell r="R11079" t="str">
            <v>2</v>
          </cell>
          <cell r="S11079" t="str">
            <v>3.5</v>
          </cell>
          <cell r="T11079" t="str">
            <v>VZB8431322</v>
          </cell>
          <cell r="U11079">
            <v>0</v>
          </cell>
          <cell r="V11079">
            <v>0.114</v>
          </cell>
          <cell r="W11079">
            <v>0.114</v>
          </cell>
        </row>
        <row r="11080">
          <cell r="I11080" t="str">
            <v>余全文家至余法民家连接路（一期）</v>
          </cell>
          <cell r="J11080" t="str">
            <v>1327F4313220099</v>
          </cell>
          <cell r="K11080" t="str">
            <v>新村与撤并村便捷连通</v>
          </cell>
          <cell r="L11080" t="str">
            <v>一类地区</v>
          </cell>
          <cell r="M11080" t="str">
            <v>国家贫困县</v>
          </cell>
          <cell r="N11080" t="str">
            <v>升级改造（提质改造）</v>
          </cell>
          <cell r="O11080" t="str">
            <v>长排村</v>
          </cell>
          <cell r="P11080" t="str">
            <v>无路</v>
          </cell>
          <cell r="R11080" t="str">
            <v>2</v>
          </cell>
          <cell r="S11080" t="str">
            <v>3.5</v>
          </cell>
          <cell r="T11080" t="str">
            <v>C40I431322</v>
          </cell>
          <cell r="U11080">
            <v>0</v>
          </cell>
          <cell r="V11080">
            <v>0.432</v>
          </cell>
          <cell r="W11080">
            <v>0.432</v>
          </cell>
        </row>
        <row r="11081">
          <cell r="I11081" t="str">
            <v>源竹一组戴家冲公路</v>
          </cell>
          <cell r="J11081" t="str">
            <v>1327F4313220101</v>
          </cell>
          <cell r="K11081" t="str">
            <v>新村与撤并村便捷连通</v>
          </cell>
          <cell r="L11081" t="str">
            <v>一类地区</v>
          </cell>
          <cell r="M11081" t="str">
            <v>国家贫困县</v>
          </cell>
          <cell r="N11081" t="str">
            <v>新建</v>
          </cell>
          <cell r="O11081" t="str">
            <v>源竹村</v>
          </cell>
          <cell r="P11081" t="str">
            <v>无路</v>
          </cell>
          <cell r="R11081" t="str">
            <v>2</v>
          </cell>
          <cell r="S11081" t="str">
            <v>3.5</v>
          </cell>
          <cell r="T11081" t="str">
            <v>VB56431322</v>
          </cell>
          <cell r="U11081">
            <v>0</v>
          </cell>
          <cell r="V11081">
            <v>1.127</v>
          </cell>
          <cell r="W11081">
            <v>1.127</v>
          </cell>
        </row>
        <row r="11082">
          <cell r="I11082" t="str">
            <v>曾庆洪家至曾余良家连接路</v>
          </cell>
          <cell r="J11082" t="str">
            <v>1327F4313220021</v>
          </cell>
          <cell r="K11082" t="str">
            <v>新村与撤并村便捷连通</v>
          </cell>
          <cell r="L11082" t="str">
            <v>一类地区</v>
          </cell>
          <cell r="M11082" t="str">
            <v>国家贫困县</v>
          </cell>
          <cell r="N11082" t="str">
            <v>新建</v>
          </cell>
          <cell r="O11082" t="str">
            <v>永丰村</v>
          </cell>
          <cell r="P11082" t="str">
            <v>无路</v>
          </cell>
          <cell r="R11082" t="str">
            <v>2</v>
          </cell>
          <cell r="S11082" t="str">
            <v>3.5</v>
          </cell>
          <cell r="T11082" t="str">
            <v>V1M5431322</v>
          </cell>
          <cell r="U11082">
            <v>0</v>
          </cell>
          <cell r="V11082">
            <v>2.1429999999999998</v>
          </cell>
          <cell r="W11082">
            <v>2.1429999999999998</v>
          </cell>
        </row>
        <row r="11083">
          <cell r="I11083" t="str">
            <v>曾首军至曾国良，人字型岔路</v>
          </cell>
          <cell r="J11083" t="str">
            <v>1327F4313220022</v>
          </cell>
          <cell r="K11083" t="str">
            <v>新村与撤并村便捷连通</v>
          </cell>
          <cell r="L11083" t="str">
            <v>一类地区</v>
          </cell>
          <cell r="M11083" t="str">
            <v>国家贫困县</v>
          </cell>
          <cell r="N11083" t="str">
            <v>新建</v>
          </cell>
          <cell r="O11083" t="str">
            <v>洪大村</v>
          </cell>
          <cell r="P11083" t="str">
            <v>无路</v>
          </cell>
          <cell r="R11083" t="str">
            <v>2</v>
          </cell>
          <cell r="S11083" t="str">
            <v>3.5</v>
          </cell>
          <cell r="T11083" t="str">
            <v>V8D8431322</v>
          </cell>
          <cell r="U11083">
            <v>0</v>
          </cell>
          <cell r="V11083">
            <v>0.59199999999999997</v>
          </cell>
          <cell r="W11083">
            <v>0.59199999999999997</v>
          </cell>
        </row>
        <row r="11084">
          <cell r="I11084" t="str">
            <v>樟木桥公路</v>
          </cell>
          <cell r="J11084" t="str">
            <v>1327F4313220102</v>
          </cell>
          <cell r="K11084" t="str">
            <v>新村与撤并村便捷连通</v>
          </cell>
          <cell r="L11084" t="str">
            <v>一类地区</v>
          </cell>
          <cell r="M11084" t="str">
            <v>国家贫困县</v>
          </cell>
          <cell r="N11084" t="str">
            <v>新建</v>
          </cell>
          <cell r="O11084" t="str">
            <v>红星村</v>
          </cell>
          <cell r="P11084" t="str">
            <v>无路</v>
          </cell>
          <cell r="R11084" t="str">
            <v>2</v>
          </cell>
          <cell r="S11084" t="str">
            <v>3.5</v>
          </cell>
          <cell r="T11084" t="str">
            <v>VW80431322</v>
          </cell>
          <cell r="U11084">
            <v>0</v>
          </cell>
          <cell r="V11084">
            <v>0.32300000000000001</v>
          </cell>
          <cell r="W11084">
            <v>0.32300000000000001</v>
          </cell>
        </row>
        <row r="11085">
          <cell r="I11085" t="str">
            <v>樟树下组黑禾冲至莫福滩连接路</v>
          </cell>
          <cell r="J11085" t="str">
            <v>1327F4313220103</v>
          </cell>
          <cell r="K11085" t="str">
            <v>新村与撤并村便捷连通</v>
          </cell>
          <cell r="L11085" t="str">
            <v>一类地区</v>
          </cell>
          <cell r="M11085" t="str">
            <v>国家贫困县</v>
          </cell>
          <cell r="N11085" t="str">
            <v>新建</v>
          </cell>
          <cell r="O11085" t="str">
            <v>联民村</v>
          </cell>
          <cell r="P11085" t="str">
            <v>无路</v>
          </cell>
          <cell r="R11085" t="str">
            <v>2</v>
          </cell>
          <cell r="S11085" t="str">
            <v>3.5</v>
          </cell>
          <cell r="T11085" t="str">
            <v>VEE1431322</v>
          </cell>
          <cell r="U11085">
            <v>0</v>
          </cell>
          <cell r="V11085">
            <v>0.57999999999999996</v>
          </cell>
          <cell r="W11085">
            <v>0.57999999999999996</v>
          </cell>
        </row>
        <row r="11086">
          <cell r="I11086" t="str">
            <v>张家排组-坝冲组连接路</v>
          </cell>
          <cell r="J11086" t="str">
            <v>1327F4313220148</v>
          </cell>
          <cell r="K11086" t="str">
            <v>新村与撤并村便捷连通</v>
          </cell>
          <cell r="L11086" t="str">
            <v>一类地区</v>
          </cell>
          <cell r="M11086" t="str">
            <v>国家贫困县</v>
          </cell>
          <cell r="N11086" t="str">
            <v>新建</v>
          </cell>
          <cell r="O11086" t="str">
            <v>小田村</v>
          </cell>
          <cell r="P11086" t="str">
            <v>无路</v>
          </cell>
          <cell r="R11086" t="str">
            <v>2</v>
          </cell>
          <cell r="S11086" t="str">
            <v>3.5</v>
          </cell>
          <cell r="T11086" t="str">
            <v>VN57431322</v>
          </cell>
          <cell r="U11086">
            <v>0</v>
          </cell>
          <cell r="V11086">
            <v>0.83499999999999996</v>
          </cell>
          <cell r="W11086">
            <v>0.83499999999999996</v>
          </cell>
        </row>
        <row r="11087">
          <cell r="I11087" t="str">
            <v>中间院组阳正中至侯周先连接路</v>
          </cell>
          <cell r="J11087" t="str">
            <v>1327F4313220106</v>
          </cell>
          <cell r="K11087" t="str">
            <v>新村与撤并村便捷连通</v>
          </cell>
          <cell r="L11087" t="str">
            <v>一类地区</v>
          </cell>
          <cell r="M11087" t="str">
            <v>国家贫困县</v>
          </cell>
          <cell r="N11087" t="str">
            <v>新建</v>
          </cell>
          <cell r="O11087" t="str">
            <v>火星村</v>
          </cell>
          <cell r="P11087" t="str">
            <v>无路</v>
          </cell>
          <cell r="R11087" t="str">
            <v>2</v>
          </cell>
          <cell r="S11087" t="str">
            <v>3.5</v>
          </cell>
          <cell r="T11087" t="str">
            <v>VZB9431322</v>
          </cell>
          <cell r="U11087">
            <v>0</v>
          </cell>
          <cell r="V11087">
            <v>0.19</v>
          </cell>
          <cell r="W11087">
            <v>0.19</v>
          </cell>
        </row>
        <row r="11088">
          <cell r="I11088" t="str">
            <v>周家村-S236连接路</v>
          </cell>
          <cell r="J11088" t="str">
            <v>1327F4313220124</v>
          </cell>
          <cell r="K11088" t="str">
            <v>新村与撤并村便捷连通</v>
          </cell>
          <cell r="L11088" t="str">
            <v>一类地区</v>
          </cell>
          <cell r="M11088" t="str">
            <v>国家贫困县</v>
          </cell>
          <cell r="N11088" t="str">
            <v>新建</v>
          </cell>
          <cell r="O11088" t="str">
            <v>小洋村</v>
          </cell>
          <cell r="P11088" t="str">
            <v>无路</v>
          </cell>
          <cell r="R11088" t="str">
            <v>2</v>
          </cell>
          <cell r="S11088" t="str">
            <v>3.5</v>
          </cell>
          <cell r="T11088" t="str">
            <v>V1P4431322</v>
          </cell>
          <cell r="U11088">
            <v>0</v>
          </cell>
          <cell r="V11088">
            <v>0.98099999999999998</v>
          </cell>
          <cell r="W11088">
            <v>0.98099999999999998</v>
          </cell>
        </row>
        <row r="11089">
          <cell r="I11089" t="str">
            <v>周家村雷王田-高枧冲村洪立垴里连接路</v>
          </cell>
          <cell r="J11089" t="str">
            <v>1327F4313220126</v>
          </cell>
          <cell r="K11089" t="str">
            <v>新村与撤并村便捷连通</v>
          </cell>
          <cell r="L11089" t="str">
            <v>一类地区</v>
          </cell>
          <cell r="M11089" t="str">
            <v>国家贫困县</v>
          </cell>
          <cell r="N11089" t="str">
            <v>新建</v>
          </cell>
          <cell r="O11089" t="str">
            <v>白岩岭村</v>
          </cell>
          <cell r="P11089" t="str">
            <v>无路</v>
          </cell>
          <cell r="R11089" t="str">
            <v>2</v>
          </cell>
          <cell r="S11089" t="str">
            <v>3.5</v>
          </cell>
          <cell r="T11089" t="str">
            <v>V30V431322</v>
          </cell>
          <cell r="U11089">
            <v>0</v>
          </cell>
          <cell r="V11089">
            <v>3.7469999999999999</v>
          </cell>
          <cell r="W11089">
            <v>3.7469999999999999</v>
          </cell>
        </row>
        <row r="11090">
          <cell r="I11090" t="str">
            <v>白马洪泉村至茅塘村公路</v>
          </cell>
          <cell r="J11090" t="str">
            <v>1327F4313820022</v>
          </cell>
          <cell r="K11090" t="str">
            <v>新村与撤并村便捷连通</v>
          </cell>
          <cell r="L11090" t="str">
            <v>一类地区</v>
          </cell>
          <cell r="M11090" t="str">
            <v>国家贫困县</v>
          </cell>
          <cell r="N11090" t="str">
            <v>新建</v>
          </cell>
          <cell r="O11090" t="str">
            <v>洪泉村</v>
          </cell>
          <cell r="P11090" t="str">
            <v>四级公路</v>
          </cell>
          <cell r="R11090" t="str">
            <v>3</v>
          </cell>
          <cell r="S11090" t="str">
            <v>3.5</v>
          </cell>
          <cell r="T11090" t="str">
            <v>VW19431382</v>
          </cell>
          <cell r="U11090">
            <v>0</v>
          </cell>
          <cell r="V11090">
            <v>0.8</v>
          </cell>
          <cell r="W11090">
            <v>0.8</v>
          </cell>
        </row>
        <row r="11091">
          <cell r="I11091" t="str">
            <v>长荣-六甲连接路</v>
          </cell>
          <cell r="J11091" t="str">
            <v>1327F4313820024</v>
          </cell>
          <cell r="K11091" t="str">
            <v>新村与撤并村便捷连通</v>
          </cell>
          <cell r="L11091" t="str">
            <v>一类地区</v>
          </cell>
          <cell r="M11091" t="str">
            <v>国家贫困县</v>
          </cell>
          <cell r="N11091" t="str">
            <v>新建</v>
          </cell>
          <cell r="O11091" t="str">
            <v>六甲村</v>
          </cell>
          <cell r="P11091" t="str">
            <v>四级公路</v>
          </cell>
          <cell r="R11091" t="str">
            <v>3</v>
          </cell>
          <cell r="S11091" t="str">
            <v>3.5</v>
          </cell>
          <cell r="T11091" t="str">
            <v>VW23431382</v>
          </cell>
          <cell r="U11091">
            <v>0</v>
          </cell>
          <cell r="V11091">
            <v>0.75</v>
          </cell>
          <cell r="W11091">
            <v>0.75</v>
          </cell>
        </row>
        <row r="11092">
          <cell r="I11092" t="str">
            <v>崇木至株木连接路</v>
          </cell>
          <cell r="J11092" t="str">
            <v>1327F4313820003</v>
          </cell>
          <cell r="K11092" t="str">
            <v>新村与撤并村便捷连通</v>
          </cell>
          <cell r="L11092" t="str">
            <v>一类地区</v>
          </cell>
          <cell r="M11092" t="str">
            <v>国家贫困县</v>
          </cell>
          <cell r="N11092" t="str">
            <v>新建</v>
          </cell>
          <cell r="O11092" t="str">
            <v>崇木村</v>
          </cell>
          <cell r="P11092" t="str">
            <v>等外公路</v>
          </cell>
          <cell r="R11092" t="str">
            <v>3</v>
          </cell>
          <cell r="S11092" t="str">
            <v>3.5</v>
          </cell>
          <cell r="T11092" t="str">
            <v>VW02431382</v>
          </cell>
          <cell r="U11092">
            <v>0</v>
          </cell>
          <cell r="V11092">
            <v>0.45</v>
          </cell>
          <cell r="W11092">
            <v>0.45</v>
          </cell>
        </row>
        <row r="11093">
          <cell r="I11093" t="str">
            <v>大八线至龙泉寺连接路</v>
          </cell>
          <cell r="J11093" t="str">
            <v>1327F4313820005</v>
          </cell>
          <cell r="K11093" t="str">
            <v>新村与撤并村便捷连通</v>
          </cell>
          <cell r="L11093" t="str">
            <v>一类地区</v>
          </cell>
          <cell r="M11093" t="str">
            <v>国家贫困县</v>
          </cell>
          <cell r="N11093" t="str">
            <v>新改建</v>
          </cell>
          <cell r="O11093" t="str">
            <v>衖子口村</v>
          </cell>
          <cell r="P11093" t="str">
            <v>等外公路</v>
          </cell>
          <cell r="R11093" t="str">
            <v>3</v>
          </cell>
          <cell r="S11093" t="str">
            <v>3.5</v>
          </cell>
          <cell r="T11093" t="str">
            <v>VW05431382</v>
          </cell>
          <cell r="U11093">
            <v>0</v>
          </cell>
          <cell r="V11093">
            <v>1.21</v>
          </cell>
          <cell r="W11093">
            <v>1.21</v>
          </cell>
        </row>
        <row r="11094">
          <cell r="I11094" t="str">
            <v>大毛组-杏皮组连接路</v>
          </cell>
          <cell r="J11094" t="str">
            <v>1327F4313820020</v>
          </cell>
          <cell r="K11094" t="str">
            <v>新村与撤并村便捷连通</v>
          </cell>
          <cell r="L11094" t="str">
            <v>一类地区</v>
          </cell>
          <cell r="M11094" t="str">
            <v>国家贫困县</v>
          </cell>
          <cell r="N11094" t="str">
            <v>新建</v>
          </cell>
          <cell r="O11094" t="str">
            <v>双田村</v>
          </cell>
          <cell r="P11094" t="str">
            <v>等外公路</v>
          </cell>
          <cell r="R11094" t="str">
            <v>3</v>
          </cell>
          <cell r="S11094" t="str">
            <v>3.5</v>
          </cell>
          <cell r="T11094" t="str">
            <v>VW17431382</v>
          </cell>
          <cell r="U11094">
            <v>0</v>
          </cell>
          <cell r="V11094">
            <v>1</v>
          </cell>
          <cell r="W11094">
            <v>1</v>
          </cell>
        </row>
        <row r="11095">
          <cell r="I11095" t="str">
            <v>渡改桥至村办公室连接路</v>
          </cell>
          <cell r="J11095" t="str">
            <v>1327F4313820012</v>
          </cell>
          <cell r="K11095" t="str">
            <v>新村与撤并村便捷连通</v>
          </cell>
          <cell r="L11095" t="str">
            <v>一类地区</v>
          </cell>
          <cell r="M11095" t="str">
            <v>国家贫困县</v>
          </cell>
          <cell r="N11095" t="str">
            <v>新建</v>
          </cell>
          <cell r="O11095" t="str">
            <v>大湾里村</v>
          </cell>
          <cell r="P11095" t="str">
            <v>等外公路</v>
          </cell>
          <cell r="R11095" t="str">
            <v>3</v>
          </cell>
          <cell r="S11095" t="str">
            <v>3.5</v>
          </cell>
          <cell r="T11095" t="str">
            <v>VW11431382</v>
          </cell>
          <cell r="U11095">
            <v>0</v>
          </cell>
          <cell r="V11095">
            <v>0.68</v>
          </cell>
          <cell r="W11095">
            <v>0.68</v>
          </cell>
        </row>
        <row r="11096">
          <cell r="I11096" t="str">
            <v>富田至干山连接路</v>
          </cell>
          <cell r="J11096" t="str">
            <v>1327F4313820007</v>
          </cell>
          <cell r="K11096" t="str">
            <v>新村与撤并村便捷连通</v>
          </cell>
          <cell r="L11096" t="str">
            <v>一类地区</v>
          </cell>
          <cell r="M11096" t="str">
            <v>国家贫困县</v>
          </cell>
          <cell r="N11096" t="str">
            <v>新建</v>
          </cell>
          <cell r="O11096" t="str">
            <v>富田桥村</v>
          </cell>
          <cell r="P11096" t="str">
            <v>等外公路</v>
          </cell>
          <cell r="R11096" t="str">
            <v>3</v>
          </cell>
          <cell r="S11096" t="str">
            <v>3.5</v>
          </cell>
          <cell r="T11096" t="str">
            <v>VW07431382</v>
          </cell>
          <cell r="U11096">
            <v>0</v>
          </cell>
          <cell r="V11096">
            <v>0.75</v>
          </cell>
          <cell r="W11096">
            <v>0.75</v>
          </cell>
        </row>
        <row r="11097">
          <cell r="I11097" t="str">
            <v>锦联村锦地至界边连接路</v>
          </cell>
          <cell r="J11097" t="str">
            <v>1327F4313820011</v>
          </cell>
          <cell r="K11097" t="str">
            <v>新村与撤并村便捷连通</v>
          </cell>
          <cell r="L11097" t="str">
            <v>一类地区</v>
          </cell>
          <cell r="M11097" t="str">
            <v>国家贫困县</v>
          </cell>
          <cell r="N11097" t="str">
            <v>新改建</v>
          </cell>
          <cell r="O11097" t="str">
            <v>锦联村</v>
          </cell>
          <cell r="P11097" t="str">
            <v>四级公路</v>
          </cell>
          <cell r="R11097" t="str">
            <v>3</v>
          </cell>
          <cell r="S11097" t="str">
            <v>3.5</v>
          </cell>
          <cell r="T11097" t="str">
            <v>CJ15431382</v>
          </cell>
          <cell r="U11097">
            <v>0</v>
          </cell>
          <cell r="V11097">
            <v>0.6</v>
          </cell>
          <cell r="W11097">
            <v>0.6</v>
          </cell>
        </row>
        <row r="11098">
          <cell r="I11098" t="str">
            <v>井春至高桥连接路</v>
          </cell>
          <cell r="J11098" t="str">
            <v>1327F4313820015</v>
          </cell>
          <cell r="K11098" t="str">
            <v>新村与撤并村便捷连通</v>
          </cell>
          <cell r="L11098" t="str">
            <v>一类地区</v>
          </cell>
          <cell r="M11098" t="str">
            <v>国家贫困县</v>
          </cell>
          <cell r="N11098" t="str">
            <v>新建</v>
          </cell>
          <cell r="O11098" t="str">
            <v>湘思村</v>
          </cell>
          <cell r="P11098" t="str">
            <v>四级公路</v>
          </cell>
          <cell r="R11098" t="str">
            <v>3</v>
          </cell>
          <cell r="S11098" t="str">
            <v>3.5</v>
          </cell>
          <cell r="T11098" t="str">
            <v>C64A431382</v>
          </cell>
          <cell r="U11098">
            <v>0</v>
          </cell>
          <cell r="V11098">
            <v>0.95</v>
          </cell>
          <cell r="W11098">
            <v>0.95</v>
          </cell>
        </row>
        <row r="11099">
          <cell r="I11099" t="str">
            <v>龙湾新村湴冲至瓦丘连接路</v>
          </cell>
          <cell r="J11099" t="str">
            <v>1327F4313820010</v>
          </cell>
          <cell r="K11099" t="str">
            <v>新村与撤并村便捷连通</v>
          </cell>
          <cell r="L11099" t="str">
            <v>一类地区</v>
          </cell>
          <cell r="M11099" t="str">
            <v>国家贫困县</v>
          </cell>
          <cell r="N11099" t="str">
            <v>新建</v>
          </cell>
          <cell r="O11099" t="str">
            <v>龙湾新村</v>
          </cell>
          <cell r="P11099" t="str">
            <v>等外公路</v>
          </cell>
          <cell r="R11099" t="str">
            <v>3</v>
          </cell>
          <cell r="S11099" t="str">
            <v>3.5</v>
          </cell>
          <cell r="T11099" t="str">
            <v>VW10431382</v>
          </cell>
          <cell r="U11099">
            <v>0</v>
          </cell>
          <cell r="V11099">
            <v>2</v>
          </cell>
          <cell r="W11099">
            <v>2</v>
          </cell>
        </row>
        <row r="11100">
          <cell r="I11100" t="str">
            <v>彭家祠堂至茶亭子村部连接路</v>
          </cell>
          <cell r="J11100" t="str">
            <v>1327F4313820016</v>
          </cell>
          <cell r="K11100" t="str">
            <v>新村与撤并村便捷连通</v>
          </cell>
          <cell r="L11100" t="str">
            <v>一类地区</v>
          </cell>
          <cell r="M11100" t="str">
            <v>国家贫困县</v>
          </cell>
          <cell r="N11100" t="str">
            <v>新建</v>
          </cell>
          <cell r="O11100" t="str">
            <v>茶亭子村</v>
          </cell>
          <cell r="P11100" t="str">
            <v>等外公路</v>
          </cell>
          <cell r="R11100" t="str">
            <v>3</v>
          </cell>
          <cell r="S11100" t="str">
            <v>3.5</v>
          </cell>
          <cell r="T11100" t="str">
            <v>VW14431382</v>
          </cell>
          <cell r="U11100">
            <v>0</v>
          </cell>
          <cell r="V11100">
            <v>0.5</v>
          </cell>
          <cell r="W11100">
            <v>0.5</v>
          </cell>
        </row>
        <row r="11101">
          <cell r="I11101" t="str">
            <v>七组至七组连接路</v>
          </cell>
          <cell r="J11101" t="str">
            <v>1327F4313820023</v>
          </cell>
          <cell r="K11101" t="str">
            <v>新村与撤并村便捷连通</v>
          </cell>
          <cell r="L11101" t="str">
            <v>一类地区</v>
          </cell>
          <cell r="M11101" t="str">
            <v>国家贫困县</v>
          </cell>
          <cell r="N11101" t="str">
            <v>新建</v>
          </cell>
          <cell r="O11101" t="str">
            <v>隔山村</v>
          </cell>
          <cell r="P11101" t="str">
            <v>等外公路</v>
          </cell>
          <cell r="R11101" t="str">
            <v>3</v>
          </cell>
          <cell r="S11101" t="str">
            <v>3.5</v>
          </cell>
          <cell r="T11101" t="str">
            <v>V98I431382</v>
          </cell>
          <cell r="U11101">
            <v>0</v>
          </cell>
          <cell r="V11101">
            <v>0.99399999999999999</v>
          </cell>
          <cell r="W11101">
            <v>0.99399999999999999</v>
          </cell>
        </row>
        <row r="11102">
          <cell r="I11102" t="str">
            <v>青名村至同心村连接路</v>
          </cell>
          <cell r="J11102" t="str">
            <v>1327F4313820021</v>
          </cell>
          <cell r="K11102" t="str">
            <v>新村与撤并村便捷连通</v>
          </cell>
          <cell r="L11102" t="str">
            <v>一类地区</v>
          </cell>
          <cell r="M11102" t="str">
            <v>国家贫困县</v>
          </cell>
          <cell r="N11102" t="str">
            <v>新建</v>
          </cell>
          <cell r="O11102" t="str">
            <v>石珠岭村</v>
          </cell>
          <cell r="P11102" t="str">
            <v>等外公路</v>
          </cell>
          <cell r="R11102" t="str">
            <v>3</v>
          </cell>
          <cell r="S11102" t="str">
            <v>3.5</v>
          </cell>
          <cell r="T11102" t="str">
            <v>VW21431382</v>
          </cell>
          <cell r="U11102">
            <v>0</v>
          </cell>
          <cell r="V11102">
            <v>0.6</v>
          </cell>
          <cell r="W11102">
            <v>0.6</v>
          </cell>
        </row>
        <row r="11103">
          <cell r="I11103" t="str">
            <v>群联至竹檀连接路</v>
          </cell>
          <cell r="J11103" t="str">
            <v>1327F4313820026</v>
          </cell>
          <cell r="K11103" t="str">
            <v>新村与撤并村便捷连通</v>
          </cell>
          <cell r="L11103" t="str">
            <v>一类地区</v>
          </cell>
          <cell r="M11103" t="str">
            <v>国家贫困县</v>
          </cell>
          <cell r="N11103" t="str">
            <v>新建</v>
          </cell>
          <cell r="O11103" t="str">
            <v>竹檀村</v>
          </cell>
          <cell r="P11103" t="str">
            <v>等外公路</v>
          </cell>
          <cell r="R11103" t="str">
            <v>3</v>
          </cell>
          <cell r="S11103" t="str">
            <v>3.5</v>
          </cell>
          <cell r="T11103" t="str">
            <v>VW25431382</v>
          </cell>
          <cell r="U11103">
            <v>0</v>
          </cell>
          <cell r="V11103">
            <v>1.5</v>
          </cell>
          <cell r="W11103">
            <v>1.5</v>
          </cell>
        </row>
        <row r="11104">
          <cell r="I11104" t="str">
            <v>沙塘-山塘连接路</v>
          </cell>
          <cell r="J11104" t="str">
            <v>1327F4313820018</v>
          </cell>
          <cell r="K11104" t="str">
            <v>新村与撤并村便捷连通</v>
          </cell>
          <cell r="L11104" t="str">
            <v>一类地区</v>
          </cell>
          <cell r="M11104" t="str">
            <v>国家贫困县</v>
          </cell>
          <cell r="N11104" t="str">
            <v>新建</v>
          </cell>
          <cell r="O11104" t="str">
            <v>山茂村</v>
          </cell>
          <cell r="P11104" t="str">
            <v>等外公路</v>
          </cell>
          <cell r="R11104" t="str">
            <v>3</v>
          </cell>
          <cell r="S11104" t="str">
            <v>3.5</v>
          </cell>
          <cell r="T11104" t="str">
            <v>VW15431382</v>
          </cell>
          <cell r="U11104">
            <v>0</v>
          </cell>
          <cell r="V11104">
            <v>1.5</v>
          </cell>
          <cell r="W11104">
            <v>1.5</v>
          </cell>
        </row>
        <row r="11105">
          <cell r="I11105" t="str">
            <v>水泉至石校连接路</v>
          </cell>
          <cell r="J11105" t="str">
            <v>1327F4313820025</v>
          </cell>
          <cell r="K11105" t="str">
            <v>新村与撤并村便捷连通</v>
          </cell>
          <cell r="L11105" t="str">
            <v>一类地区</v>
          </cell>
          <cell r="M11105" t="str">
            <v>国家贫困县</v>
          </cell>
          <cell r="N11105" t="str">
            <v>新建</v>
          </cell>
          <cell r="O11105" t="str">
            <v>水泉村</v>
          </cell>
          <cell r="P11105" t="str">
            <v>等外公路</v>
          </cell>
          <cell r="R11105" t="str">
            <v>3</v>
          </cell>
          <cell r="S11105" t="str">
            <v>3.5</v>
          </cell>
          <cell r="T11105" t="str">
            <v>VW24431382</v>
          </cell>
          <cell r="U11105">
            <v>0</v>
          </cell>
          <cell r="V11105">
            <v>0.75</v>
          </cell>
          <cell r="W11105">
            <v>0.75</v>
          </cell>
        </row>
        <row r="11106">
          <cell r="I11106" t="str">
            <v>晚房村至罗克村连通公路</v>
          </cell>
          <cell r="J11106" t="str">
            <v>1327F4313820001</v>
          </cell>
          <cell r="K11106" t="str">
            <v>新村与撤并村便捷连通</v>
          </cell>
          <cell r="L11106" t="str">
            <v>一类地区</v>
          </cell>
          <cell r="M11106" t="str">
            <v>国家贫困县</v>
          </cell>
          <cell r="N11106" t="str">
            <v>新建</v>
          </cell>
          <cell r="O11106" t="str">
            <v>中兴村</v>
          </cell>
          <cell r="P11106" t="str">
            <v>等外公路</v>
          </cell>
          <cell r="R11106" t="str">
            <v>3</v>
          </cell>
          <cell r="S11106" t="str">
            <v>3.5</v>
          </cell>
          <cell r="T11106" t="str">
            <v>VW01431382</v>
          </cell>
          <cell r="U11106">
            <v>0</v>
          </cell>
          <cell r="V11106">
            <v>2.1</v>
          </cell>
          <cell r="W11106">
            <v>2.1</v>
          </cell>
        </row>
        <row r="11107">
          <cell r="I11107" t="str">
            <v>梧团至梅林新村部连接路</v>
          </cell>
          <cell r="J11107" t="str">
            <v>1327F4313820014</v>
          </cell>
          <cell r="K11107" t="str">
            <v>新村与撤并村便捷连通</v>
          </cell>
          <cell r="L11107" t="str">
            <v>一类地区</v>
          </cell>
          <cell r="M11107" t="str">
            <v>国家贫困县</v>
          </cell>
          <cell r="N11107" t="str">
            <v>新建</v>
          </cell>
          <cell r="O11107" t="str">
            <v>梅林港村</v>
          </cell>
          <cell r="P11107" t="str">
            <v>四级公路</v>
          </cell>
          <cell r="R11107" t="str">
            <v>3</v>
          </cell>
          <cell r="S11107" t="str">
            <v>3.5</v>
          </cell>
          <cell r="T11107" t="str">
            <v>VW13431382</v>
          </cell>
          <cell r="U11107">
            <v>0</v>
          </cell>
          <cell r="V11107">
            <v>0.52500000000000002</v>
          </cell>
          <cell r="W11107">
            <v>0.52500000000000002</v>
          </cell>
        </row>
        <row r="11108">
          <cell r="I11108" t="str">
            <v>谢家组至群益组公路</v>
          </cell>
          <cell r="J11108" t="str">
            <v>1327F4313820006</v>
          </cell>
          <cell r="K11108" t="str">
            <v>新村与撤并村便捷连通</v>
          </cell>
          <cell r="L11108" t="str">
            <v>一类地区</v>
          </cell>
          <cell r="M11108" t="str">
            <v>国家贫困县</v>
          </cell>
          <cell r="N11108" t="str">
            <v>新建</v>
          </cell>
          <cell r="O11108" t="str">
            <v>罗家桥村</v>
          </cell>
          <cell r="P11108" t="str">
            <v>四级公路</v>
          </cell>
          <cell r="R11108" t="str">
            <v>3</v>
          </cell>
          <cell r="S11108" t="str">
            <v>3.5</v>
          </cell>
          <cell r="T11108" t="str">
            <v>VW06431382</v>
          </cell>
          <cell r="U11108">
            <v>0</v>
          </cell>
          <cell r="V11108">
            <v>0.6</v>
          </cell>
          <cell r="W11108">
            <v>0.6</v>
          </cell>
        </row>
        <row r="11109">
          <cell r="I11109" t="str">
            <v>友谊至观桥村连接路</v>
          </cell>
          <cell r="J11109" t="str">
            <v>1327F4313820004</v>
          </cell>
          <cell r="K11109" t="str">
            <v>新村与撤并村便捷连通</v>
          </cell>
          <cell r="L11109" t="str">
            <v>一类地区</v>
          </cell>
          <cell r="M11109" t="str">
            <v>国家贫困县</v>
          </cell>
          <cell r="N11109" t="str">
            <v>新建</v>
          </cell>
          <cell r="O11109" t="str">
            <v>观桥村</v>
          </cell>
          <cell r="P11109" t="str">
            <v>等外公路</v>
          </cell>
          <cell r="R11109" t="str">
            <v>3</v>
          </cell>
          <cell r="S11109" t="str">
            <v>3.5</v>
          </cell>
          <cell r="T11109" t="str">
            <v>VW04431382</v>
          </cell>
          <cell r="U11109">
            <v>0</v>
          </cell>
          <cell r="V11109">
            <v>1.2</v>
          </cell>
          <cell r="W11109">
            <v>1.2</v>
          </cell>
        </row>
        <row r="11110">
          <cell r="I11110" t="str">
            <v>原光华村与原灌溪连通公路</v>
          </cell>
          <cell r="J11110" t="str">
            <v>1327F4313820019</v>
          </cell>
          <cell r="K11110" t="str">
            <v>新村与撤并村便捷连通</v>
          </cell>
          <cell r="L11110" t="str">
            <v>一类地区</v>
          </cell>
          <cell r="M11110" t="str">
            <v>国家贫困县</v>
          </cell>
          <cell r="N11110" t="str">
            <v>新建</v>
          </cell>
          <cell r="O11110" t="str">
            <v>灌溪村</v>
          </cell>
          <cell r="P11110" t="str">
            <v>等外公路</v>
          </cell>
          <cell r="R11110" t="str">
            <v>3</v>
          </cell>
          <cell r="S11110" t="str">
            <v>3.5</v>
          </cell>
          <cell r="T11110" t="str">
            <v>VW16431382</v>
          </cell>
          <cell r="U11110">
            <v>0</v>
          </cell>
          <cell r="V11110">
            <v>0.4</v>
          </cell>
          <cell r="W11110">
            <v>0.4</v>
          </cell>
        </row>
        <row r="11111">
          <cell r="I11111" t="str">
            <v>原泉塘村老屋组至原王家村洪福组连接公路</v>
          </cell>
          <cell r="J11111" t="str">
            <v>1327F4313820008</v>
          </cell>
          <cell r="K11111" t="str">
            <v>新村与撤并村便捷连通</v>
          </cell>
          <cell r="L11111" t="str">
            <v>一类地区</v>
          </cell>
          <cell r="M11111" t="str">
            <v>国家贫困县</v>
          </cell>
          <cell r="N11111" t="str">
            <v>新建</v>
          </cell>
          <cell r="O11111" t="str">
            <v>泉塘村</v>
          </cell>
          <cell r="P11111" t="str">
            <v>等外公路</v>
          </cell>
          <cell r="R11111" t="str">
            <v>3</v>
          </cell>
          <cell r="S11111" t="str">
            <v>3.5</v>
          </cell>
          <cell r="T11111" t="str">
            <v>VW08431382</v>
          </cell>
          <cell r="U11111">
            <v>0</v>
          </cell>
          <cell r="V11111">
            <v>0.6</v>
          </cell>
          <cell r="W11111">
            <v>0.6</v>
          </cell>
        </row>
        <row r="11112">
          <cell r="I11112" t="str">
            <v>原泉塘村老屋组至原王家村洪福组连通连接路</v>
          </cell>
          <cell r="J11112" t="str">
            <v>1327F4313820009</v>
          </cell>
          <cell r="K11112" t="str">
            <v>新村与撤并村便捷连通</v>
          </cell>
          <cell r="L11112" t="str">
            <v>一类地区</v>
          </cell>
          <cell r="M11112" t="str">
            <v>国家贫困县</v>
          </cell>
          <cell r="N11112" t="str">
            <v>新建</v>
          </cell>
          <cell r="O11112" t="str">
            <v>泉塘村</v>
          </cell>
          <cell r="P11112" t="str">
            <v>等外公路</v>
          </cell>
          <cell r="R11112" t="str">
            <v>3</v>
          </cell>
          <cell r="S11112" t="str">
            <v>3.5</v>
          </cell>
          <cell r="T11112" t="str">
            <v>VW09431382</v>
          </cell>
          <cell r="U11112">
            <v>0</v>
          </cell>
          <cell r="V11112">
            <v>0.8</v>
          </cell>
          <cell r="W11112">
            <v>0.8</v>
          </cell>
        </row>
        <row r="11113">
          <cell r="I11113" t="str">
            <v>原温溪村至道童村部连接路</v>
          </cell>
          <cell r="J11113" t="str">
            <v>1327F4313820017</v>
          </cell>
          <cell r="K11113" t="str">
            <v>新村与撤并村便捷连通</v>
          </cell>
          <cell r="L11113" t="str">
            <v>一类地区</v>
          </cell>
          <cell r="M11113" t="str">
            <v>国家贫困县</v>
          </cell>
          <cell r="N11113" t="str">
            <v>新建</v>
          </cell>
          <cell r="O11113" t="str">
            <v>道童村</v>
          </cell>
          <cell r="P11113" t="str">
            <v>四级公路</v>
          </cell>
          <cell r="R11113" t="str">
            <v>3</v>
          </cell>
          <cell r="S11113" t="str">
            <v>3.5</v>
          </cell>
          <cell r="T11113" t="str">
            <v>VW20431382</v>
          </cell>
          <cell r="U11113">
            <v>0</v>
          </cell>
          <cell r="V11113">
            <v>1.1000000000000001</v>
          </cell>
          <cell r="W11113">
            <v>1.1000000000000001</v>
          </cell>
        </row>
        <row r="11114">
          <cell r="I11114" t="str">
            <v>浙口七组至毛塘湾五组连接路</v>
          </cell>
          <cell r="J11114" t="str">
            <v>1327F4313820002</v>
          </cell>
          <cell r="K11114" t="str">
            <v>新村与撤并村便捷连通</v>
          </cell>
          <cell r="L11114" t="str">
            <v>一类地区</v>
          </cell>
          <cell r="M11114" t="str">
            <v>国家贫困县</v>
          </cell>
          <cell r="N11114" t="str">
            <v>新建</v>
          </cell>
          <cell r="O11114" t="str">
            <v>毛塘湾村</v>
          </cell>
          <cell r="P11114" t="str">
            <v>等外公路</v>
          </cell>
          <cell r="R11114" t="str">
            <v>3</v>
          </cell>
          <cell r="S11114" t="str">
            <v>3.5</v>
          </cell>
          <cell r="T11114" t="str">
            <v>VW02431382</v>
          </cell>
          <cell r="U11114">
            <v>0</v>
          </cell>
          <cell r="V11114">
            <v>0.3</v>
          </cell>
          <cell r="W11114">
            <v>0.3</v>
          </cell>
        </row>
        <row r="11115">
          <cell r="I11115" t="str">
            <v>正德组至龙凼村部连接路</v>
          </cell>
          <cell r="J11115" t="str">
            <v>1327F4313820013</v>
          </cell>
          <cell r="K11115" t="str">
            <v>新村与撤并村便捷连通</v>
          </cell>
          <cell r="L11115" t="str">
            <v>一类地区</v>
          </cell>
          <cell r="M11115" t="str">
            <v>国家贫困县</v>
          </cell>
          <cell r="N11115" t="str">
            <v>新建</v>
          </cell>
          <cell r="O11115" t="str">
            <v>龙凼村</v>
          </cell>
          <cell r="P11115" t="str">
            <v>四级公路</v>
          </cell>
          <cell r="R11115" t="str">
            <v>3</v>
          </cell>
          <cell r="S11115" t="str">
            <v>3.5</v>
          </cell>
          <cell r="T11115" t="str">
            <v>VW12431382</v>
          </cell>
          <cell r="U11115">
            <v>0</v>
          </cell>
          <cell r="V11115">
            <v>1.1000000000000001</v>
          </cell>
          <cell r="W11115">
            <v>1.1000000000000001</v>
          </cell>
        </row>
        <row r="11116">
          <cell r="I11116" t="str">
            <v>泸溪县潭溪镇至丹青公路提质改造</v>
          </cell>
          <cell r="J11116" t="str">
            <v>1316F4331010001</v>
          </cell>
          <cell r="K11116" t="str">
            <v>乡镇通三级（路面宽7米）及以上农村公路</v>
          </cell>
          <cell r="L11116" t="str">
            <v>一类地区</v>
          </cell>
          <cell r="M11116" t="str">
            <v>国家贫困县</v>
          </cell>
          <cell r="N11116" t="str">
            <v>改扩建</v>
          </cell>
          <cell r="O11116" t="str">
            <v>丹青镇</v>
          </cell>
          <cell r="P11116" t="str">
            <v>四级公路</v>
          </cell>
          <cell r="Q11116" t="str">
            <v>三级公路</v>
          </cell>
          <cell r="T11116" t="str">
            <v>X005433101</v>
          </cell>
          <cell r="U11116">
            <v>0</v>
          </cell>
          <cell r="V11116">
            <v>16.04</v>
          </cell>
          <cell r="W11116">
            <v>16.04</v>
          </cell>
        </row>
        <row r="11117">
          <cell r="I11117" t="str">
            <v>吉首市太平镇通三级公路</v>
          </cell>
          <cell r="J11117" t="str">
            <v>1316F4331010005</v>
          </cell>
          <cell r="K11117" t="str">
            <v>乡镇通三级（路面宽7米）及以上农村公路</v>
          </cell>
          <cell r="L11117" t="str">
            <v>一类地区</v>
          </cell>
          <cell r="M11117" t="str">
            <v>国家贫困县</v>
          </cell>
          <cell r="N11117" t="str">
            <v>新建</v>
          </cell>
          <cell r="O11117" t="str">
            <v>太平镇</v>
          </cell>
          <cell r="P11117" t="str">
            <v>等外公路</v>
          </cell>
          <cell r="Q11117" t="str">
            <v>三级公路</v>
          </cell>
          <cell r="T11117" t="str">
            <v>X078433101</v>
          </cell>
          <cell r="U11117">
            <v>0</v>
          </cell>
          <cell r="V11117">
            <v>18</v>
          </cell>
          <cell r="W11117">
            <v>18</v>
          </cell>
        </row>
        <row r="11118">
          <cell r="I11118" t="str">
            <v>X005泸溪县达岚—吕家坪公路</v>
          </cell>
          <cell r="J11118" t="str">
            <v>1316F4331220002</v>
          </cell>
          <cell r="K11118" t="str">
            <v>乡镇通三级（路面宽7米）及以上农村公路</v>
          </cell>
          <cell r="L11118" t="str">
            <v>一类地区</v>
          </cell>
          <cell r="M11118" t="str">
            <v>国家贫困县</v>
          </cell>
          <cell r="N11118" t="str">
            <v>新建</v>
          </cell>
          <cell r="O11118" t="str">
            <v>石榴坪乡</v>
          </cell>
          <cell r="P11118" t="str">
            <v>四级公路</v>
          </cell>
          <cell r="Q11118" t="str">
            <v>二级公路</v>
          </cell>
          <cell r="T11118" t="str">
            <v>X005433122</v>
          </cell>
          <cell r="U11118">
            <v>0</v>
          </cell>
          <cell r="V11118">
            <v>21</v>
          </cell>
          <cell r="W11118">
            <v>21</v>
          </cell>
        </row>
        <row r="11119">
          <cell r="I11119" t="str">
            <v>X009泸溪县解放岩乡妹儿溪—猫儿口公路</v>
          </cell>
          <cell r="J11119" t="str">
            <v>1316F4331220004</v>
          </cell>
          <cell r="K11119" t="str">
            <v>乡镇通三级（路面宽7米）及以上农村公路</v>
          </cell>
          <cell r="L11119" t="str">
            <v>一类地区</v>
          </cell>
          <cell r="M11119" t="str">
            <v>国家贫困县</v>
          </cell>
          <cell r="N11119" t="str">
            <v>改扩建</v>
          </cell>
          <cell r="O11119" t="str">
            <v>解放岩乡</v>
          </cell>
          <cell r="P11119" t="str">
            <v>四级公路</v>
          </cell>
          <cell r="Q11119" t="str">
            <v>三级公路</v>
          </cell>
          <cell r="T11119" t="str">
            <v>X010433122</v>
          </cell>
          <cell r="U11119">
            <v>0</v>
          </cell>
          <cell r="V11119">
            <v>17</v>
          </cell>
          <cell r="W11119">
            <v>17</v>
          </cell>
        </row>
        <row r="11120">
          <cell r="I11120" t="str">
            <v>林峰乡</v>
          </cell>
          <cell r="J11120" t="str">
            <v>1316F4331230005</v>
          </cell>
          <cell r="K11120" t="str">
            <v>乡镇通三级（路面宽7米）及以上农村公路</v>
          </cell>
          <cell r="L11120" t="str">
            <v>一类地区</v>
          </cell>
          <cell r="M11120" t="str">
            <v>国家贫困县</v>
          </cell>
          <cell r="N11120" t="str">
            <v>改扩建</v>
          </cell>
          <cell r="O11120" t="str">
            <v>林峰乡</v>
          </cell>
          <cell r="P11120" t="str">
            <v>四级公路</v>
          </cell>
          <cell r="Q11120" t="str">
            <v>三级公路</v>
          </cell>
          <cell r="T11120" t="str">
            <v>X095433123</v>
          </cell>
          <cell r="U11120">
            <v>0</v>
          </cell>
          <cell r="V11120">
            <v>16.899999999999999</v>
          </cell>
          <cell r="W11120">
            <v>16.899999999999999</v>
          </cell>
        </row>
        <row r="11121">
          <cell r="I11121" t="str">
            <v>新场镇</v>
          </cell>
          <cell r="J11121" t="str">
            <v>1316F4331230004</v>
          </cell>
          <cell r="K11121" t="str">
            <v>乡镇通三级（路面宽7米）及以上农村公路</v>
          </cell>
          <cell r="L11121" t="str">
            <v>一类地区</v>
          </cell>
          <cell r="M11121" t="str">
            <v>国家贫困县</v>
          </cell>
          <cell r="N11121" t="str">
            <v>改扩建</v>
          </cell>
          <cell r="O11121" t="str">
            <v>新场镇</v>
          </cell>
          <cell r="P11121" t="str">
            <v>四级公路</v>
          </cell>
          <cell r="Q11121" t="str">
            <v>三级公路</v>
          </cell>
          <cell r="T11121" t="str">
            <v>X052433123</v>
          </cell>
          <cell r="U11121">
            <v>0</v>
          </cell>
          <cell r="V11121">
            <v>9.98</v>
          </cell>
          <cell r="W11121">
            <v>9.98</v>
          </cell>
        </row>
        <row r="11122">
          <cell r="I11122" t="str">
            <v>补抽乡通三级公路</v>
          </cell>
          <cell r="J11122" t="str">
            <v>1316F4331240091</v>
          </cell>
          <cell r="K11122" t="str">
            <v>乡镇通三级（路面宽7米）及以上农村公路</v>
          </cell>
          <cell r="L11122" t="str">
            <v>一类地区</v>
          </cell>
          <cell r="M11122" t="str">
            <v>国家贫困县</v>
          </cell>
          <cell r="N11122" t="str">
            <v>改扩建</v>
          </cell>
          <cell r="O11122" t="str">
            <v>补抽乡</v>
          </cell>
          <cell r="P11122" t="str">
            <v>四级公路</v>
          </cell>
          <cell r="Q11122" t="str">
            <v>三级公路</v>
          </cell>
          <cell r="T11122" t="str">
            <v>X036433124</v>
          </cell>
          <cell r="U11122">
            <v>0</v>
          </cell>
          <cell r="V11122">
            <v>19</v>
          </cell>
          <cell r="W11122">
            <v>19</v>
          </cell>
        </row>
        <row r="11123">
          <cell r="I11123" t="str">
            <v>湘西机场至长乐道路工程</v>
          </cell>
          <cell r="J11123" t="str">
            <v>1316F4331240089</v>
          </cell>
          <cell r="K11123" t="str">
            <v>乡镇通三级（路面宽7米）及以上农村公路</v>
          </cell>
          <cell r="L11123" t="str">
            <v>一类地区</v>
          </cell>
          <cell r="M11123" t="str">
            <v>国家贫困县</v>
          </cell>
          <cell r="N11123" t="str">
            <v>改扩建</v>
          </cell>
          <cell r="O11123" t="str">
            <v>长乐乡</v>
          </cell>
          <cell r="P11123" t="str">
            <v>四级公路</v>
          </cell>
          <cell r="Q11123" t="str">
            <v>三级公路</v>
          </cell>
          <cell r="T11123" t="str">
            <v>Y999433124</v>
          </cell>
          <cell r="U11123">
            <v>0</v>
          </cell>
          <cell r="V11123">
            <v>9</v>
          </cell>
          <cell r="W11123">
            <v>9</v>
          </cell>
        </row>
        <row r="11124">
          <cell r="I11124" t="str">
            <v>X002保靖县普戎镇至县城公路</v>
          </cell>
          <cell r="J11124" t="str">
            <v>1316F4331250001</v>
          </cell>
          <cell r="K11124" t="str">
            <v>乡镇通三级（路面宽7米）及以上农村公路</v>
          </cell>
          <cell r="L11124" t="str">
            <v>一类地区</v>
          </cell>
          <cell r="M11124" t="str">
            <v>国家贫困县</v>
          </cell>
          <cell r="N11124" t="str">
            <v>改扩建</v>
          </cell>
          <cell r="O11124" t="str">
            <v>普戎镇</v>
          </cell>
          <cell r="P11124" t="str">
            <v>四级公路</v>
          </cell>
          <cell r="Q11124" t="str">
            <v>二级公路</v>
          </cell>
          <cell r="T11124" t="str">
            <v>X002433125</v>
          </cell>
          <cell r="U11124">
            <v>0</v>
          </cell>
          <cell r="V11124">
            <v>22.15</v>
          </cell>
          <cell r="W11124">
            <v>22.15</v>
          </cell>
        </row>
        <row r="11125">
          <cell r="I11125" t="str">
            <v>X047保靖县毛沟镇至县城公路</v>
          </cell>
          <cell r="J11125" t="str">
            <v>1316F4331250002</v>
          </cell>
          <cell r="K11125" t="str">
            <v>乡镇通三级（路面宽7米）及以上农村公路</v>
          </cell>
          <cell r="L11125" t="str">
            <v>一类地区</v>
          </cell>
          <cell r="M11125" t="str">
            <v>国家贫困县</v>
          </cell>
          <cell r="N11125" t="str">
            <v>改扩建</v>
          </cell>
          <cell r="O11125" t="str">
            <v>毛沟镇</v>
          </cell>
          <cell r="P11125" t="str">
            <v>四级公路</v>
          </cell>
          <cell r="Q11125" t="str">
            <v>二级公路</v>
          </cell>
          <cell r="T11125" t="str">
            <v>X047433125</v>
          </cell>
          <cell r="U11125">
            <v>0</v>
          </cell>
          <cell r="V11125">
            <v>29.54</v>
          </cell>
          <cell r="W11125">
            <v>29.54</v>
          </cell>
        </row>
        <row r="11126">
          <cell r="I11126" t="str">
            <v>保靖县葫芦老毛坪至古丈默戎镇公路</v>
          </cell>
          <cell r="J11126" t="str">
            <v>1316F4331250003</v>
          </cell>
          <cell r="K11126" t="str">
            <v>乡镇通三级（路面宽7米）及以上农村公路</v>
          </cell>
          <cell r="L11126" t="str">
            <v>一类地区</v>
          </cell>
          <cell r="M11126" t="str">
            <v>国家贫困县</v>
          </cell>
          <cell r="N11126" t="str">
            <v>改扩建</v>
          </cell>
          <cell r="O11126" t="str">
            <v>葫芦镇</v>
          </cell>
          <cell r="P11126" t="str">
            <v>四级公路</v>
          </cell>
          <cell r="Q11126" t="str">
            <v>二级公路</v>
          </cell>
          <cell r="T11126" t="str">
            <v>X003433125</v>
          </cell>
          <cell r="U11126">
            <v>0</v>
          </cell>
          <cell r="V11126">
            <v>4</v>
          </cell>
          <cell r="W11126">
            <v>4</v>
          </cell>
        </row>
        <row r="11127">
          <cell r="I11127" t="str">
            <v>断龙山镇通三级公路</v>
          </cell>
          <cell r="J11127" t="str">
            <v>1316F4331260004</v>
          </cell>
          <cell r="K11127" t="str">
            <v>乡镇通三级（路面宽7米）及以上农村公路</v>
          </cell>
          <cell r="L11127" t="str">
            <v>一类地区</v>
          </cell>
          <cell r="M11127" t="str">
            <v>国家贫困县</v>
          </cell>
          <cell r="O11127" t="str">
            <v>断龙山镇</v>
          </cell>
          <cell r="P11127" t="str">
            <v>四级公路</v>
          </cell>
          <cell r="Q11127" t="str">
            <v>三级公路</v>
          </cell>
          <cell r="T11127" t="str">
            <v>X025433126</v>
          </cell>
          <cell r="U11127">
            <v>0</v>
          </cell>
          <cell r="V11127">
            <v>11</v>
          </cell>
          <cell r="W11127">
            <v>11</v>
          </cell>
        </row>
        <row r="11128">
          <cell r="I11128" t="str">
            <v>李家洞至高望界公路</v>
          </cell>
          <cell r="J11128" t="str">
            <v>1316F4331260001</v>
          </cell>
          <cell r="K11128" t="str">
            <v>乡镇通三级（路面宽7米）及以上农村公路</v>
          </cell>
          <cell r="L11128" t="str">
            <v>一类地区</v>
          </cell>
          <cell r="M11128" t="str">
            <v>国家贫困县</v>
          </cell>
          <cell r="N11128" t="str">
            <v>改扩建</v>
          </cell>
          <cell r="O11128" t="str">
            <v>高峰镇</v>
          </cell>
          <cell r="P11128" t="str">
            <v>四级公路</v>
          </cell>
          <cell r="Q11128" t="str">
            <v>三级公路</v>
          </cell>
          <cell r="T11128" t="str">
            <v>X001433126</v>
          </cell>
          <cell r="U11128">
            <v>0</v>
          </cell>
          <cell r="V11128">
            <v>17.725000000000001</v>
          </cell>
          <cell r="W11128">
            <v>17.725000000000001</v>
          </cell>
        </row>
        <row r="11129">
          <cell r="I11129" t="str">
            <v>龙鼻加油站至坪坝镇公路</v>
          </cell>
          <cell r="J11129" t="str">
            <v>1316F4331260002</v>
          </cell>
          <cell r="K11129" t="str">
            <v>乡镇通三级（路面宽7米）及以上农村公路</v>
          </cell>
          <cell r="L11129" t="str">
            <v>一类地区</v>
          </cell>
          <cell r="M11129" t="str">
            <v>国家贫困县</v>
          </cell>
          <cell r="N11129" t="str">
            <v>改扩建</v>
          </cell>
          <cell r="O11129" t="str">
            <v>坪坝镇</v>
          </cell>
          <cell r="P11129" t="str">
            <v>四级公路</v>
          </cell>
          <cell r="Q11129" t="str">
            <v>三级公路</v>
          </cell>
          <cell r="T11129" t="str">
            <v>Y999433126</v>
          </cell>
          <cell r="U11129">
            <v>0</v>
          </cell>
          <cell r="V11129">
            <v>20.635999999999999</v>
          </cell>
          <cell r="W11129">
            <v>20.635999999999999</v>
          </cell>
        </row>
        <row r="11130">
          <cell r="I11130" t="str">
            <v>西眉至车坪</v>
          </cell>
          <cell r="J11130" t="str">
            <v>1316F4331270009</v>
          </cell>
          <cell r="K11130" t="str">
            <v>乡镇通三级（路面宽7米）及以上农村公路</v>
          </cell>
          <cell r="L11130" t="str">
            <v>一类地区</v>
          </cell>
          <cell r="M11130" t="str">
            <v>国家贫困县</v>
          </cell>
          <cell r="N11130" t="str">
            <v>改扩建</v>
          </cell>
          <cell r="O11130" t="str">
            <v>车坪乡</v>
          </cell>
          <cell r="P11130" t="str">
            <v>四级公路</v>
          </cell>
          <cell r="Q11130" t="str">
            <v>三级公路</v>
          </cell>
          <cell r="T11130" t="str">
            <v>X018433127</v>
          </cell>
          <cell r="U11130">
            <v>0</v>
          </cell>
          <cell r="V11130">
            <v>11.18</v>
          </cell>
          <cell r="W11130">
            <v>11.18</v>
          </cell>
        </row>
        <row r="11131">
          <cell r="I11131" t="str">
            <v>盐井乡八万坡经两岔乡湖坝村、朵砂村至龙山县龙车乡花桥村</v>
          </cell>
          <cell r="J11131" t="str">
            <v>1316F4331270012</v>
          </cell>
          <cell r="K11131" t="str">
            <v>乡镇通三级（路面宽7米）及以上农村公路</v>
          </cell>
          <cell r="L11131" t="str">
            <v>一类地区</v>
          </cell>
          <cell r="M11131" t="str">
            <v>国家贫困县</v>
          </cell>
          <cell r="N11131" t="str">
            <v>改扩建</v>
          </cell>
          <cell r="O11131" t="str">
            <v>两岔乡</v>
          </cell>
          <cell r="P11131" t="str">
            <v>四级公路</v>
          </cell>
          <cell r="Q11131" t="str">
            <v>三级公路</v>
          </cell>
          <cell r="T11131" t="str">
            <v>X021433127</v>
          </cell>
          <cell r="U11131">
            <v>0</v>
          </cell>
          <cell r="V11131">
            <v>13</v>
          </cell>
          <cell r="W11131">
            <v>13</v>
          </cell>
        </row>
        <row r="11132">
          <cell r="I11132" t="str">
            <v>永顺青坪至卓湖（永茂）公路</v>
          </cell>
          <cell r="J11132" t="str">
            <v>1316F4331270007</v>
          </cell>
          <cell r="K11132" t="str">
            <v>乡镇通三级（路面宽7米）及以上农村公路</v>
          </cell>
          <cell r="L11132" t="str">
            <v>一类地区</v>
          </cell>
          <cell r="M11132" t="str">
            <v>国家贫困县</v>
          </cell>
          <cell r="N11132" t="str">
            <v>改扩建</v>
          </cell>
          <cell r="O11132" t="str">
            <v>永茂镇</v>
          </cell>
          <cell r="P11132" t="str">
            <v>四级公路</v>
          </cell>
          <cell r="Q11132" t="str">
            <v>三级公路</v>
          </cell>
          <cell r="T11132" t="str">
            <v>X023433127</v>
          </cell>
          <cell r="U11132">
            <v>0</v>
          </cell>
          <cell r="V11132">
            <v>9.5</v>
          </cell>
          <cell r="W11132">
            <v>9.5</v>
          </cell>
        </row>
        <row r="11133">
          <cell r="I11133" t="str">
            <v>永顺县伴湖（龙永高速首车互通）经两岔至盐井公路</v>
          </cell>
          <cell r="J11133" t="str">
            <v>1316F4331270003</v>
          </cell>
          <cell r="K11133" t="str">
            <v>乡镇通三级（路面宽7米）及以上农村公路</v>
          </cell>
          <cell r="L11133" t="str">
            <v>一类地区</v>
          </cell>
          <cell r="M11133" t="str">
            <v>国家贫困县</v>
          </cell>
          <cell r="N11133" t="str">
            <v>改扩建</v>
          </cell>
          <cell r="O11133" t="str">
            <v>首车镇</v>
          </cell>
          <cell r="P11133" t="str">
            <v>四级公路</v>
          </cell>
          <cell r="Q11133" t="str">
            <v>二级公路</v>
          </cell>
          <cell r="T11133" t="str">
            <v>X019433127</v>
          </cell>
          <cell r="U11133">
            <v>4.5</v>
          </cell>
          <cell r="V11133">
            <v>19</v>
          </cell>
          <cell r="W11133">
            <v>14.5</v>
          </cell>
        </row>
        <row r="11134">
          <cell r="I11134" t="str">
            <v>永顺县大坝至对山公路</v>
          </cell>
          <cell r="J11134" t="str">
            <v>1316F4331270006</v>
          </cell>
          <cell r="K11134" t="str">
            <v>乡镇通三级（路面宽7米）及以上农村公路</v>
          </cell>
          <cell r="L11134" t="str">
            <v>一类地区</v>
          </cell>
          <cell r="M11134" t="str">
            <v>国家贫困县</v>
          </cell>
          <cell r="N11134" t="str">
            <v>改扩建</v>
          </cell>
          <cell r="O11134" t="str">
            <v>对山乡</v>
          </cell>
          <cell r="P11134" t="str">
            <v>四级公路</v>
          </cell>
          <cell r="Q11134" t="str">
            <v>三级公路</v>
          </cell>
          <cell r="T11134" t="str">
            <v>X022433127</v>
          </cell>
          <cell r="U11134">
            <v>0</v>
          </cell>
          <cell r="V11134">
            <v>23.838999999999999</v>
          </cell>
          <cell r="W11134">
            <v>23.838999999999999</v>
          </cell>
        </row>
        <row r="11135">
          <cell r="I11135" t="str">
            <v>永顺县分水岭至朗溪（明溪）公路</v>
          </cell>
          <cell r="J11135" t="str">
            <v>1316F4331270001</v>
          </cell>
          <cell r="K11135" t="str">
            <v>乡镇通三级（路面宽7米）及以上农村公路</v>
          </cell>
          <cell r="L11135" t="str">
            <v>一类地区</v>
          </cell>
          <cell r="M11135" t="str">
            <v>国家贫困县</v>
          </cell>
          <cell r="N11135" t="str">
            <v>改扩建</v>
          </cell>
          <cell r="O11135" t="str">
            <v>朗溪乡</v>
          </cell>
          <cell r="P11135" t="str">
            <v>四级公路</v>
          </cell>
          <cell r="Q11135" t="str">
            <v>三级公路</v>
          </cell>
          <cell r="T11135" t="str">
            <v>X027433127</v>
          </cell>
          <cell r="U11135">
            <v>0</v>
          </cell>
          <cell r="V11135">
            <v>21.954999999999998</v>
          </cell>
          <cell r="W11135">
            <v>21.954999999999998</v>
          </cell>
        </row>
        <row r="11136">
          <cell r="I11136" t="str">
            <v>永顺县高坪经松柏至羊峰公路</v>
          </cell>
          <cell r="J11136" t="str">
            <v>1316F4331270002</v>
          </cell>
          <cell r="K11136" t="str">
            <v>乡镇通三级（路面宽7米）及以上农村公路</v>
          </cell>
          <cell r="L11136" t="str">
            <v>一类地区</v>
          </cell>
          <cell r="M11136" t="str">
            <v>国家贫困县</v>
          </cell>
          <cell r="N11136" t="str">
            <v>改扩建</v>
          </cell>
          <cell r="O11136" t="str">
            <v>松柏镇</v>
          </cell>
          <cell r="P11136" t="str">
            <v>四级公路</v>
          </cell>
          <cell r="Q11136" t="str">
            <v>三级公路</v>
          </cell>
          <cell r="T11136" t="str">
            <v>X020433127</v>
          </cell>
          <cell r="U11136">
            <v>0</v>
          </cell>
          <cell r="V11136">
            <v>13</v>
          </cell>
          <cell r="W11136">
            <v>13</v>
          </cell>
        </row>
        <row r="11137">
          <cell r="I11137" t="str">
            <v>永顺县观音至万民公路</v>
          </cell>
          <cell r="J11137" t="str">
            <v>1316F4331270008</v>
          </cell>
          <cell r="K11137" t="str">
            <v>乡镇通三级（路面宽7米）及以上农村公路</v>
          </cell>
          <cell r="L11137" t="str">
            <v>一类地区</v>
          </cell>
          <cell r="M11137" t="str">
            <v>国家贫困县</v>
          </cell>
          <cell r="N11137" t="str">
            <v>改扩建</v>
          </cell>
          <cell r="O11137" t="str">
            <v>万民乡</v>
          </cell>
          <cell r="P11137" t="str">
            <v>四级公路</v>
          </cell>
          <cell r="Q11137" t="str">
            <v>二级公路</v>
          </cell>
          <cell r="T11137" t="str">
            <v>X004433127</v>
          </cell>
          <cell r="U11137">
            <v>0</v>
          </cell>
          <cell r="V11137">
            <v>6.2130000000000001</v>
          </cell>
          <cell r="W11137">
            <v>6.2130000000000001</v>
          </cell>
        </row>
        <row r="11138">
          <cell r="I11138" t="str">
            <v>永顺县杉木村经毛坝至砂坝公路</v>
          </cell>
          <cell r="J11138" t="str">
            <v>1316F4331270004</v>
          </cell>
          <cell r="K11138" t="str">
            <v>乡镇通三级（路面宽7米）及以上农村公路</v>
          </cell>
          <cell r="L11138" t="str">
            <v>一类地区</v>
          </cell>
          <cell r="M11138" t="str">
            <v>国家贫困县</v>
          </cell>
          <cell r="N11138" t="str">
            <v>改扩建</v>
          </cell>
          <cell r="O11138" t="str">
            <v>毛坝乡</v>
          </cell>
          <cell r="P11138" t="str">
            <v>四级公路</v>
          </cell>
          <cell r="Q11138" t="str">
            <v>三级公路</v>
          </cell>
          <cell r="T11138" t="str">
            <v>X005433127</v>
          </cell>
          <cell r="U11138">
            <v>0</v>
          </cell>
          <cell r="V11138">
            <v>17.341000000000001</v>
          </cell>
          <cell r="W11138">
            <v>17.341000000000001</v>
          </cell>
        </row>
        <row r="11139">
          <cell r="I11139" t="str">
            <v>吉首市恰比河旅游公路（狮子庵至恰比）</v>
          </cell>
          <cell r="J11139" t="str">
            <v>131301F4331010007</v>
          </cell>
          <cell r="K11139" t="str">
            <v>通景公路</v>
          </cell>
          <cell r="L11139" t="str">
            <v>一类地区</v>
          </cell>
          <cell r="M11139" t="str">
            <v>国家贫困县</v>
          </cell>
          <cell r="N11139" t="str">
            <v>升级改造（提质改造）</v>
          </cell>
          <cell r="O11139" t="str">
            <v>坪年村、补点村、中黄村传统村落</v>
          </cell>
          <cell r="R11139" t="str">
            <v>4.5</v>
          </cell>
          <cell r="S11139" t="str">
            <v>6</v>
          </cell>
          <cell r="T11139" t="str">
            <v>X077433101</v>
          </cell>
          <cell r="U11139">
            <v>0</v>
          </cell>
          <cell r="V11139">
            <v>15</v>
          </cell>
          <cell r="W11139">
            <v>15</v>
          </cell>
        </row>
        <row r="11140">
          <cell r="I11140" t="str">
            <v>吉首市城江旅游公路（三岔坪至勤丰）</v>
          </cell>
          <cell r="J11140" t="str">
            <v>131301F4331010012</v>
          </cell>
          <cell r="K11140" t="str">
            <v>通景公路</v>
          </cell>
          <cell r="L11140" t="str">
            <v>一类地区</v>
          </cell>
          <cell r="M11140" t="str">
            <v>国家贫困县</v>
          </cell>
          <cell r="N11140" t="str">
            <v>升级改造（提质改造）</v>
          </cell>
          <cell r="O11140" t="str">
            <v>城江片区现代农业观光园</v>
          </cell>
          <cell r="R11140" t="str">
            <v>4.5</v>
          </cell>
          <cell r="S11140" t="str">
            <v>6</v>
          </cell>
          <cell r="T11140" t="str">
            <v>C020433101</v>
          </cell>
          <cell r="U11140">
            <v>0</v>
          </cell>
          <cell r="V11140">
            <v>2.2000000000000002</v>
          </cell>
          <cell r="W11140">
            <v>2.2000000000000002</v>
          </cell>
        </row>
        <row r="11141">
          <cell r="I11141" t="str">
            <v>吉首市长坪至工班公路</v>
          </cell>
          <cell r="J11141" t="str">
            <v>131302F4331010011</v>
          </cell>
          <cell r="K11141" t="str">
            <v>通景公路</v>
          </cell>
          <cell r="L11141" t="str">
            <v>一类地区</v>
          </cell>
          <cell r="M11141" t="str">
            <v>国家贫困县</v>
          </cell>
          <cell r="N11141" t="str">
            <v>新建</v>
          </cell>
          <cell r="O11141" t="str">
            <v>馨园旅游山庄</v>
          </cell>
          <cell r="R11141" t="str">
            <v>0</v>
          </cell>
          <cell r="S11141" t="str">
            <v>6</v>
          </cell>
          <cell r="T11141" t="str">
            <v>Y031433101</v>
          </cell>
          <cell r="U11141">
            <v>0</v>
          </cell>
          <cell r="V11141">
            <v>4.5</v>
          </cell>
          <cell r="W11141">
            <v>4.5</v>
          </cell>
        </row>
        <row r="11142">
          <cell r="I11142" t="str">
            <v>吉首市马坳村至马滚坡公路</v>
          </cell>
          <cell r="J11142" t="str">
            <v>131302F4331010012</v>
          </cell>
          <cell r="K11142" t="str">
            <v>通景公路</v>
          </cell>
          <cell r="L11142" t="str">
            <v>一类地区</v>
          </cell>
          <cell r="M11142" t="str">
            <v>国家贫困县</v>
          </cell>
          <cell r="N11142" t="str">
            <v>升级改造（提质改造）</v>
          </cell>
          <cell r="O11142" t="str">
            <v>西郊公园（长坪健身坡）</v>
          </cell>
          <cell r="R11142" t="str">
            <v>3.5</v>
          </cell>
          <cell r="S11142" t="str">
            <v>6</v>
          </cell>
          <cell r="T11142" t="str">
            <v>Y031433101</v>
          </cell>
          <cell r="U11142">
            <v>0</v>
          </cell>
          <cell r="V11142">
            <v>1.5</v>
          </cell>
          <cell r="W11142">
            <v>1.5</v>
          </cell>
        </row>
        <row r="11143">
          <cell r="I11143" t="str">
            <v>吉首市红枫公园旅游公路</v>
          </cell>
          <cell r="J11143" t="str">
            <v>131302F4331010001</v>
          </cell>
          <cell r="K11143" t="str">
            <v>通景公路</v>
          </cell>
          <cell r="L11143" t="str">
            <v>一类地区</v>
          </cell>
          <cell r="M11143" t="str">
            <v>国家贫困县</v>
          </cell>
          <cell r="N11143" t="str">
            <v>升级改造（提质改造）</v>
          </cell>
          <cell r="O11143" t="str">
            <v>红山公园</v>
          </cell>
          <cell r="R11143" t="str">
            <v>3.5</v>
          </cell>
          <cell r="S11143" t="str">
            <v>6</v>
          </cell>
          <cell r="T11143" t="str">
            <v>Z020433101</v>
          </cell>
          <cell r="U11143">
            <v>0</v>
          </cell>
          <cell r="V11143">
            <v>6</v>
          </cell>
          <cell r="W11143">
            <v>6</v>
          </cell>
        </row>
        <row r="11144">
          <cell r="I11144" t="str">
            <v>吉首市司马河流域生态旅游公路</v>
          </cell>
          <cell r="J11144" t="str">
            <v>131301F4331010008</v>
          </cell>
          <cell r="K11144" t="str">
            <v>通景公路</v>
          </cell>
          <cell r="L11144" t="str">
            <v>一类地区</v>
          </cell>
          <cell r="M11144" t="str">
            <v>国家贫困县</v>
          </cell>
          <cell r="N11144" t="str">
            <v>升级改造（提质改造）</v>
          </cell>
          <cell r="O11144" t="str">
            <v>司马河旅游区</v>
          </cell>
          <cell r="R11144" t="str">
            <v>3.5</v>
          </cell>
          <cell r="S11144" t="str">
            <v>6</v>
          </cell>
          <cell r="T11144" t="str">
            <v>X078433101</v>
          </cell>
          <cell r="U11144">
            <v>0</v>
          </cell>
          <cell r="V11144">
            <v>22</v>
          </cell>
          <cell r="W11144">
            <v>22</v>
          </cell>
        </row>
        <row r="11145">
          <cell r="I11145" t="str">
            <v>吉首市湘西黄金茶隘口核心产区生态旅游路（隘口至夯坨）</v>
          </cell>
          <cell r="J11145" t="str">
            <v>131301F4331010005</v>
          </cell>
          <cell r="K11145" t="str">
            <v>通景公路</v>
          </cell>
          <cell r="L11145" t="str">
            <v>一类地区</v>
          </cell>
          <cell r="M11145" t="str">
            <v>国家贫困县</v>
          </cell>
          <cell r="N11145" t="str">
            <v>升级改造（提质改造）</v>
          </cell>
          <cell r="O11145" t="str">
            <v>隘口乡村旅游示范村</v>
          </cell>
          <cell r="R11145" t="str">
            <v>3.5</v>
          </cell>
          <cell r="S11145" t="str">
            <v>6</v>
          </cell>
          <cell r="T11145" t="str">
            <v>C023433101</v>
          </cell>
          <cell r="U11145">
            <v>0</v>
          </cell>
          <cell r="V11145">
            <v>15</v>
          </cell>
          <cell r="W11145">
            <v>15</v>
          </cell>
        </row>
        <row r="11146">
          <cell r="I11146" t="str">
            <v>吉首市矮寨镇大兴寨水库旅游公路（大兴至联团）</v>
          </cell>
          <cell r="J11146" t="str">
            <v>131302F4331010015</v>
          </cell>
          <cell r="K11146" t="str">
            <v>通景公路</v>
          </cell>
          <cell r="L11146" t="str">
            <v>一类地区</v>
          </cell>
          <cell r="M11146" t="str">
            <v>国家贫困县</v>
          </cell>
          <cell r="N11146" t="str">
            <v>升级改造（提质改造）</v>
          </cell>
          <cell r="O11146" t="str">
            <v>联团村传统村落</v>
          </cell>
          <cell r="R11146" t="str">
            <v>0</v>
          </cell>
          <cell r="S11146" t="str">
            <v>6</v>
          </cell>
          <cell r="T11146" t="str">
            <v>C304433101</v>
          </cell>
          <cell r="U11146">
            <v>0</v>
          </cell>
          <cell r="V11146">
            <v>3.8</v>
          </cell>
          <cell r="W11146">
            <v>3.8</v>
          </cell>
        </row>
        <row r="11147">
          <cell r="I11147" t="str">
            <v>吉首市司马河流域生态旅游公路（G352线至冷寨河）</v>
          </cell>
          <cell r="J11147" t="str">
            <v>131302F4331010017</v>
          </cell>
          <cell r="K11147" t="str">
            <v>通景公路</v>
          </cell>
          <cell r="L11147" t="str">
            <v>一类地区</v>
          </cell>
          <cell r="M11147" t="str">
            <v>国家贫困县</v>
          </cell>
          <cell r="N11147" t="str">
            <v>新建</v>
          </cell>
          <cell r="O11147" t="str">
            <v>省级乡村旅游重点村隘口村</v>
          </cell>
          <cell r="R11147" t="str">
            <v>3.5</v>
          </cell>
          <cell r="S11147" t="str">
            <v>6</v>
          </cell>
          <cell r="T11147" t="str">
            <v>Y019433101</v>
          </cell>
          <cell r="U11147">
            <v>0</v>
          </cell>
          <cell r="V11147">
            <v>4.9000000000000004</v>
          </cell>
          <cell r="W11147">
            <v>4.9000000000000004</v>
          </cell>
        </row>
        <row r="11148">
          <cell r="I11148" t="str">
            <v>吉首市峡谷星空旅游路</v>
          </cell>
          <cell r="J11148" t="str">
            <v>131302F4331010016</v>
          </cell>
          <cell r="K11148" t="str">
            <v>通景公路</v>
          </cell>
          <cell r="L11148" t="str">
            <v>一类地区</v>
          </cell>
          <cell r="M11148" t="str">
            <v>国家贫困县</v>
          </cell>
          <cell r="N11148" t="str">
            <v>新建</v>
          </cell>
          <cell r="O11148" t="str">
            <v>矮寨特色小镇</v>
          </cell>
          <cell r="R11148" t="str">
            <v>0</v>
          </cell>
          <cell r="S11148" t="str">
            <v>6</v>
          </cell>
          <cell r="T11148" t="str">
            <v>无</v>
          </cell>
          <cell r="U11148">
            <v>0</v>
          </cell>
          <cell r="V11148">
            <v>1.8</v>
          </cell>
          <cell r="W11148">
            <v>1.8</v>
          </cell>
        </row>
        <row r="11149">
          <cell r="I11149" t="str">
            <v>X079泸溪县黄连溪—小章公路</v>
          </cell>
          <cell r="J11149" t="str">
            <v>131301F4331220004</v>
          </cell>
          <cell r="K11149" t="str">
            <v>通景公路</v>
          </cell>
          <cell r="L11149" t="str">
            <v>一类地区</v>
          </cell>
          <cell r="M11149" t="str">
            <v>国家贫困县</v>
          </cell>
          <cell r="N11149" t="str">
            <v>升级改造（提质改造）</v>
          </cell>
          <cell r="O11149" t="str">
            <v>中国传统古村落新寨坪村</v>
          </cell>
          <cell r="R11149" t="str">
            <v>4.5</v>
          </cell>
          <cell r="S11149" t="str">
            <v>6</v>
          </cell>
          <cell r="T11149" t="str">
            <v>X079433122</v>
          </cell>
          <cell r="U11149">
            <v>0</v>
          </cell>
          <cell r="V11149">
            <v>18</v>
          </cell>
          <cell r="W11149">
            <v>18</v>
          </cell>
        </row>
        <row r="11150">
          <cell r="I11150" t="str">
            <v>（沿）S320武溪镇—凤凰木江坪慢行旅游公路</v>
          </cell>
          <cell r="J11150" t="str">
            <v>131301F4331220008</v>
          </cell>
          <cell r="K11150" t="str">
            <v>通景公路</v>
          </cell>
          <cell r="L11150" t="str">
            <v>一类地区</v>
          </cell>
          <cell r="M11150" t="str">
            <v>国家贫困县</v>
          </cell>
          <cell r="N11150" t="str">
            <v>新建</v>
          </cell>
          <cell r="O11150" t="str">
            <v>浦市古镇旅游景区、沅江风光带景区</v>
          </cell>
          <cell r="R11150" t="str">
            <v>3.5</v>
          </cell>
          <cell r="S11150" t="str">
            <v>6(4.5)</v>
          </cell>
          <cell r="T11150" t="str">
            <v>无</v>
          </cell>
          <cell r="U11150">
            <v>0</v>
          </cell>
          <cell r="V11150">
            <v>100</v>
          </cell>
          <cell r="W11150">
            <v>100</v>
          </cell>
        </row>
        <row r="11151">
          <cell r="I11151" t="str">
            <v>岩门古堡景区连接路</v>
          </cell>
          <cell r="J11151" t="str">
            <v>13130201F4331220002</v>
          </cell>
          <cell r="K11151" t="str">
            <v>通景公路</v>
          </cell>
          <cell r="L11151" t="str">
            <v>一类地区</v>
          </cell>
          <cell r="M11151" t="str">
            <v>国家贫困县</v>
          </cell>
          <cell r="N11151" t="str">
            <v>升级改造（提质改造）</v>
          </cell>
          <cell r="O11151" t="str">
            <v>岩门古堡景区</v>
          </cell>
          <cell r="R11151" t="str">
            <v>4.5</v>
          </cell>
          <cell r="S11151" t="str">
            <v>6</v>
          </cell>
          <cell r="T11151" t="str">
            <v>X083433122</v>
          </cell>
          <cell r="U11151">
            <v>0</v>
          </cell>
          <cell r="V11151">
            <v>1.4810000000000001</v>
          </cell>
          <cell r="W11151">
            <v>1.4810000000000001</v>
          </cell>
        </row>
        <row r="11152">
          <cell r="I11152" t="str">
            <v>Y032大坪新场—舒家塘—黄合工班连接路</v>
          </cell>
          <cell r="J11152" t="str">
            <v>13130201F4331230017</v>
          </cell>
          <cell r="K11152" t="str">
            <v>通景公路</v>
          </cell>
          <cell r="L11152" t="str">
            <v>一类地区</v>
          </cell>
          <cell r="M11152" t="str">
            <v>国家贫困县</v>
          </cell>
          <cell r="N11152" t="str">
            <v>新建</v>
          </cell>
          <cell r="O11152" t="str">
            <v>舒家塘</v>
          </cell>
          <cell r="R11152" t="str">
            <v>4.5</v>
          </cell>
          <cell r="S11152" t="str">
            <v>7.5</v>
          </cell>
          <cell r="T11152" t="str">
            <v>无</v>
          </cell>
          <cell r="U11152">
            <v>0</v>
          </cell>
          <cell r="V11152">
            <v>6.694</v>
          </cell>
          <cell r="W11152">
            <v>6.694</v>
          </cell>
        </row>
        <row r="11153">
          <cell r="I11153" t="str">
            <v>飞水谷景区连接路</v>
          </cell>
          <cell r="J11153" t="str">
            <v>131302F4331230002</v>
          </cell>
          <cell r="K11153" t="str">
            <v>通景公路</v>
          </cell>
          <cell r="L11153" t="str">
            <v>一类地区</v>
          </cell>
          <cell r="M11153" t="str">
            <v>国家贫困县</v>
          </cell>
          <cell r="O11153" t="str">
            <v>飞水谷景区</v>
          </cell>
          <cell r="R11153" t="str">
            <v>6</v>
          </cell>
          <cell r="S11153" t="str">
            <v>6.5</v>
          </cell>
          <cell r="T11153" t="str">
            <v>X097433123</v>
          </cell>
          <cell r="U11153">
            <v>0</v>
          </cell>
          <cell r="V11153">
            <v>3.8</v>
          </cell>
          <cell r="W11153">
            <v>3.7949999999999999</v>
          </cell>
        </row>
        <row r="11154">
          <cell r="I11154" t="str">
            <v>禾库崇寨—解放村—吉信高塘旅游支线连接路</v>
          </cell>
          <cell r="J11154" t="str">
            <v>13130201F4331230020</v>
          </cell>
          <cell r="K11154" t="str">
            <v>通景公路</v>
          </cell>
          <cell r="L11154" t="str">
            <v>一类地区</v>
          </cell>
          <cell r="M11154" t="str">
            <v>国家贫困县</v>
          </cell>
          <cell r="N11154" t="str">
            <v>新建</v>
          </cell>
          <cell r="O11154" t="str">
            <v>高塘</v>
          </cell>
          <cell r="R11154" t="str">
            <v>0</v>
          </cell>
          <cell r="S11154" t="str">
            <v>7.5</v>
          </cell>
          <cell r="T11154" t="str">
            <v>无</v>
          </cell>
          <cell r="U11154">
            <v>0</v>
          </cell>
          <cell r="V11154">
            <v>3.1920000000000002</v>
          </cell>
          <cell r="W11154">
            <v>3.1920000000000002</v>
          </cell>
        </row>
        <row r="11155">
          <cell r="I11155" t="str">
            <v>禾库天星寨—天星山—高山—旯都洋旅游支线连接路</v>
          </cell>
          <cell r="J11155" t="str">
            <v>13130201F4331230012</v>
          </cell>
          <cell r="K11155" t="str">
            <v>通景公路</v>
          </cell>
          <cell r="L11155" t="str">
            <v>一类地区</v>
          </cell>
          <cell r="M11155" t="str">
            <v>国家贫困县</v>
          </cell>
          <cell r="N11155" t="str">
            <v>新建</v>
          </cell>
          <cell r="O11155" t="str">
            <v>天星山国家地质公园</v>
          </cell>
          <cell r="R11155" t="str">
            <v>0</v>
          </cell>
          <cell r="S11155" t="str">
            <v>7.5</v>
          </cell>
          <cell r="T11155" t="str">
            <v>无</v>
          </cell>
          <cell r="U11155">
            <v>0</v>
          </cell>
          <cell r="V11155">
            <v>12</v>
          </cell>
          <cell r="W11155">
            <v>12</v>
          </cell>
        </row>
        <row r="11156">
          <cell r="I11156" t="str">
            <v>腊尔山乌巢河大桥头—鼓丈平旅游支线连接路</v>
          </cell>
          <cell r="J11156" t="str">
            <v>13130201F4331230021</v>
          </cell>
          <cell r="K11156" t="str">
            <v>通景公路</v>
          </cell>
          <cell r="L11156" t="str">
            <v>一类地区</v>
          </cell>
          <cell r="M11156" t="str">
            <v>国家贫困县</v>
          </cell>
          <cell r="N11156" t="str">
            <v>新建</v>
          </cell>
          <cell r="O11156" t="str">
            <v>鼓丈平</v>
          </cell>
          <cell r="R11156" t="str">
            <v>3.5</v>
          </cell>
          <cell r="S11156" t="str">
            <v>7.5</v>
          </cell>
          <cell r="T11156" t="str">
            <v>无</v>
          </cell>
          <cell r="U11156">
            <v>0</v>
          </cell>
          <cell r="V11156">
            <v>6.2210000000000001</v>
          </cell>
          <cell r="W11156">
            <v>6.2210000000000001</v>
          </cell>
        </row>
        <row r="11157">
          <cell r="I11157" t="str">
            <v>龙塘河—松桃县正大乡旅游支线（跨省旅游公路）</v>
          </cell>
          <cell r="J11157" t="str">
            <v>13130201F4331230018</v>
          </cell>
          <cell r="K11157" t="str">
            <v>通景公路</v>
          </cell>
          <cell r="L11157" t="str">
            <v>一类地区</v>
          </cell>
          <cell r="M11157" t="str">
            <v>国家贫困县</v>
          </cell>
          <cell r="N11157" t="str">
            <v>新建</v>
          </cell>
          <cell r="O11157" t="str">
            <v>正大乡茶园</v>
          </cell>
          <cell r="R11157" t="str">
            <v>4.5</v>
          </cell>
          <cell r="S11157" t="str">
            <v>7.5</v>
          </cell>
          <cell r="T11157" t="str">
            <v>无</v>
          </cell>
          <cell r="U11157">
            <v>0</v>
          </cell>
          <cell r="V11157">
            <v>6.8869999999999996</v>
          </cell>
          <cell r="W11157">
            <v>6.8869999999999996</v>
          </cell>
        </row>
        <row r="11158">
          <cell r="I11158" t="str">
            <v>苗人谷景区连接路（凤凰古城-湘西机场连接线）</v>
          </cell>
          <cell r="J11158" t="str">
            <v>13130201F4331230001</v>
          </cell>
          <cell r="K11158" t="str">
            <v>通景公路</v>
          </cell>
          <cell r="L11158" t="str">
            <v>一类地区</v>
          </cell>
          <cell r="M11158" t="str">
            <v>国家贫困县</v>
          </cell>
          <cell r="N11158" t="str">
            <v>新建</v>
          </cell>
          <cell r="O11158" t="str">
            <v>苗人谷景区</v>
          </cell>
          <cell r="R11158" t="str">
            <v>4.5</v>
          </cell>
          <cell r="S11158" t="str">
            <v>7.5</v>
          </cell>
          <cell r="T11158" t="str">
            <v>X092433123</v>
          </cell>
          <cell r="U11158">
            <v>0</v>
          </cell>
          <cell r="V11158">
            <v>35</v>
          </cell>
          <cell r="W11158">
            <v>35</v>
          </cell>
        </row>
        <row r="11159">
          <cell r="I11159" t="str">
            <v>苗人谷景区连接路（廖家桥-地潭江-早岗旅游公路）</v>
          </cell>
          <cell r="J11159" t="str">
            <v>131301F4331230001</v>
          </cell>
          <cell r="K11159" t="str">
            <v>通景公路</v>
          </cell>
          <cell r="L11159" t="str">
            <v>一类地区</v>
          </cell>
          <cell r="M11159" t="str">
            <v>国家贫困县</v>
          </cell>
          <cell r="N11159" t="str">
            <v>新建</v>
          </cell>
          <cell r="O11159" t="str">
            <v>苗人谷景区</v>
          </cell>
          <cell r="R11159" t="str">
            <v>0</v>
          </cell>
          <cell r="S11159" t="str">
            <v>6.5</v>
          </cell>
          <cell r="T11159" t="str">
            <v>无</v>
          </cell>
          <cell r="U11159">
            <v>0</v>
          </cell>
          <cell r="V11159">
            <v>23</v>
          </cell>
          <cell r="W11159">
            <v>23</v>
          </cell>
        </row>
        <row r="11160">
          <cell r="I11160" t="str">
            <v>苗人谷景区连接路（苗人谷-S256连接线）</v>
          </cell>
          <cell r="J11160" t="str">
            <v>131302F4331230001</v>
          </cell>
          <cell r="K11160" t="str">
            <v>通景公路</v>
          </cell>
          <cell r="L11160" t="str">
            <v>一类地区</v>
          </cell>
          <cell r="M11160" t="str">
            <v>国家贫困县</v>
          </cell>
          <cell r="N11160" t="str">
            <v>新建</v>
          </cell>
          <cell r="O11160" t="str">
            <v>苗人谷景区</v>
          </cell>
          <cell r="R11160" t="str">
            <v>0</v>
          </cell>
          <cell r="S11160" t="str">
            <v>6.5</v>
          </cell>
          <cell r="T11160" t="str">
            <v>无</v>
          </cell>
          <cell r="U11160">
            <v>0</v>
          </cell>
          <cell r="V11160">
            <v>1</v>
          </cell>
          <cell r="W11160">
            <v>1</v>
          </cell>
        </row>
        <row r="11161">
          <cell r="I11161" t="str">
            <v>山江镇苗人谷-老家寨景区连接路</v>
          </cell>
          <cell r="J11161" t="str">
            <v>13130201F4331230013</v>
          </cell>
          <cell r="K11161" t="str">
            <v>通景公路</v>
          </cell>
          <cell r="L11161" t="str">
            <v>一类地区</v>
          </cell>
          <cell r="M11161" t="str">
            <v>国家贫困县</v>
          </cell>
          <cell r="N11161" t="str">
            <v>新建</v>
          </cell>
          <cell r="O11161" t="str">
            <v>山江镇苗人谷-老家寨景区</v>
          </cell>
          <cell r="R11161" t="str">
            <v>4.5</v>
          </cell>
          <cell r="S11161" t="str">
            <v>6.5</v>
          </cell>
          <cell r="T11161" t="str">
            <v>C208433123</v>
          </cell>
          <cell r="U11161">
            <v>0</v>
          </cell>
          <cell r="V11161">
            <v>1.62</v>
          </cell>
          <cell r="W11161">
            <v>1.621</v>
          </cell>
        </row>
        <row r="11162">
          <cell r="I11162" t="str">
            <v>塘寨—洞脚—高大不峡旅游支线连接路</v>
          </cell>
          <cell r="J11162" t="str">
            <v>13130201F4331230005</v>
          </cell>
          <cell r="K11162" t="str">
            <v>通景公路</v>
          </cell>
          <cell r="L11162" t="str">
            <v>一类地区</v>
          </cell>
          <cell r="M11162" t="str">
            <v>国家贫困县</v>
          </cell>
          <cell r="N11162" t="str">
            <v>新建</v>
          </cell>
          <cell r="O11162" t="str">
            <v>山门洞国家地质公园</v>
          </cell>
          <cell r="R11162" t="str">
            <v>4.5</v>
          </cell>
          <cell r="S11162" t="str">
            <v>7.5</v>
          </cell>
          <cell r="T11162" t="str">
            <v>无</v>
          </cell>
          <cell r="U11162">
            <v>0</v>
          </cell>
          <cell r="V11162">
            <v>10</v>
          </cell>
          <cell r="W11162">
            <v>10</v>
          </cell>
        </row>
        <row r="11163">
          <cell r="I11163" t="str">
            <v>天龙峡连接路（地潭江—满江—天龙峡旅游支线）</v>
          </cell>
          <cell r="J11163" t="str">
            <v>13130201F4331230004</v>
          </cell>
          <cell r="K11163" t="str">
            <v>通景公路</v>
          </cell>
          <cell r="L11163" t="str">
            <v>一类地区</v>
          </cell>
          <cell r="M11163" t="str">
            <v>国家贫困县</v>
          </cell>
          <cell r="N11163" t="str">
            <v>升级改造（提质改造）</v>
          </cell>
          <cell r="O11163" t="str">
            <v>天龙峡</v>
          </cell>
          <cell r="R11163" t="str">
            <v>4.5</v>
          </cell>
          <cell r="S11163" t="str">
            <v>7.5</v>
          </cell>
          <cell r="T11163" t="str">
            <v>无</v>
          </cell>
          <cell r="U11163">
            <v>0</v>
          </cell>
          <cell r="V11163">
            <v>16</v>
          </cell>
          <cell r="W11163">
            <v>16</v>
          </cell>
        </row>
        <row r="11164">
          <cell r="I11164" t="str">
            <v>天龙峡连接路（林坳路口—扭仁—天龙峡旅游支线）</v>
          </cell>
          <cell r="J11164" t="str">
            <v>13130201F4331230019</v>
          </cell>
          <cell r="K11164" t="str">
            <v>通景公路</v>
          </cell>
          <cell r="L11164" t="str">
            <v>一类地区</v>
          </cell>
          <cell r="M11164" t="str">
            <v>国家贫困县</v>
          </cell>
          <cell r="N11164" t="str">
            <v>升级改造（提质改造）</v>
          </cell>
          <cell r="O11164" t="str">
            <v>天龙峡</v>
          </cell>
          <cell r="R11164" t="str">
            <v>4.5</v>
          </cell>
          <cell r="S11164" t="str">
            <v>7.5</v>
          </cell>
          <cell r="T11164" t="str">
            <v>无</v>
          </cell>
          <cell r="U11164">
            <v>0</v>
          </cell>
          <cell r="V11164">
            <v>2.302</v>
          </cell>
          <cell r="W11164">
            <v>2.302</v>
          </cell>
        </row>
        <row r="11165">
          <cell r="I11165" t="str">
            <v>竹山苗寨连接路（千云－老洞－扭仁－拉毫旅游支线2）</v>
          </cell>
          <cell r="J11165" t="str">
            <v>13130201F4331230022</v>
          </cell>
          <cell r="K11165" t="str">
            <v>通景公路</v>
          </cell>
          <cell r="L11165" t="str">
            <v>一类地区</v>
          </cell>
          <cell r="M11165" t="str">
            <v>国家贫困县</v>
          </cell>
          <cell r="N11165" t="str">
            <v>新建</v>
          </cell>
          <cell r="O11165" t="str">
            <v>竹山苗寨</v>
          </cell>
          <cell r="R11165" t="str">
            <v>4.5</v>
          </cell>
          <cell r="S11165" t="str">
            <v>7.5</v>
          </cell>
          <cell r="T11165" t="str">
            <v>无</v>
          </cell>
          <cell r="U11165">
            <v>0</v>
          </cell>
          <cell r="V11165">
            <v>6.1360000000000001</v>
          </cell>
          <cell r="W11165">
            <v>6.1360000000000001</v>
          </cell>
        </row>
        <row r="11166">
          <cell r="I11166" t="str">
            <v>竹山苗寨连接路（胜花—竹山旅游支线1）</v>
          </cell>
          <cell r="J11166" t="str">
            <v>13130201F4331230003</v>
          </cell>
          <cell r="K11166" t="str">
            <v>通景公路</v>
          </cell>
          <cell r="L11166" t="str">
            <v>一类地区</v>
          </cell>
          <cell r="M11166" t="str">
            <v>国家贫困县</v>
          </cell>
          <cell r="N11166" t="str">
            <v>新建</v>
          </cell>
          <cell r="O11166" t="str">
            <v>竹山苗寨</v>
          </cell>
          <cell r="R11166" t="str">
            <v>4.5</v>
          </cell>
          <cell r="S11166" t="str">
            <v>7.5</v>
          </cell>
          <cell r="T11166" t="str">
            <v>无</v>
          </cell>
          <cell r="U11166">
            <v>0</v>
          </cell>
          <cell r="V11166">
            <v>10</v>
          </cell>
          <cell r="W11166">
            <v>10</v>
          </cell>
        </row>
        <row r="11167">
          <cell r="I11167" t="str">
            <v>C141大兴村公路</v>
          </cell>
          <cell r="J11167" t="str">
            <v>131302F4331240023</v>
          </cell>
          <cell r="K11167" t="str">
            <v>通景公路</v>
          </cell>
          <cell r="L11167" t="str">
            <v>一类地区</v>
          </cell>
          <cell r="M11167" t="str">
            <v>国家贫困县</v>
          </cell>
          <cell r="N11167" t="str">
            <v>升级改造（提质改造）</v>
          </cell>
          <cell r="O11167" t="str">
            <v>花垣县石栏镇大兴村传统村落</v>
          </cell>
          <cell r="R11167" t="str">
            <v>3.5</v>
          </cell>
          <cell r="S11167" t="str">
            <v>6</v>
          </cell>
          <cell r="T11167" t="str">
            <v>C141433124</v>
          </cell>
          <cell r="U11167">
            <v>0</v>
          </cell>
          <cell r="V11167">
            <v>1.387</v>
          </cell>
          <cell r="W11167">
            <v>1.387</v>
          </cell>
        </row>
        <row r="11168">
          <cell r="I11168" t="str">
            <v>C233桃子村公路</v>
          </cell>
          <cell r="J11168" t="str">
            <v>131302F4331240027</v>
          </cell>
          <cell r="K11168" t="str">
            <v>通景公路</v>
          </cell>
          <cell r="L11168" t="str">
            <v>一类地区</v>
          </cell>
          <cell r="M11168" t="str">
            <v>国家贫困县</v>
          </cell>
          <cell r="N11168" t="str">
            <v>升级改造（提质改造）</v>
          </cell>
          <cell r="O11168" t="str">
            <v>花垣县补抽乡桃子村传统村落</v>
          </cell>
          <cell r="R11168" t="str">
            <v>3.5</v>
          </cell>
          <cell r="S11168" t="str">
            <v>6</v>
          </cell>
          <cell r="T11168" t="str">
            <v>C233433124</v>
          </cell>
          <cell r="U11168">
            <v>0</v>
          </cell>
          <cell r="V11168">
            <v>3.15</v>
          </cell>
          <cell r="W11168">
            <v>3.15</v>
          </cell>
        </row>
        <row r="11169">
          <cell r="I11169" t="str">
            <v>C300花垣县边城—茶洞通景公路</v>
          </cell>
          <cell r="J11169" t="str">
            <v>131302F4331240001</v>
          </cell>
          <cell r="K11169" t="str">
            <v>通景公路</v>
          </cell>
          <cell r="L11169" t="str">
            <v>一类地区</v>
          </cell>
          <cell r="M11169" t="str">
            <v>国家贫困县</v>
          </cell>
          <cell r="N11169" t="str">
            <v>升级改造（提质改造）</v>
          </cell>
          <cell r="O11169" t="str">
            <v>边城茶洞旅游景区</v>
          </cell>
          <cell r="R11169" t="str">
            <v>4.5</v>
          </cell>
          <cell r="S11169" t="str">
            <v>8</v>
          </cell>
          <cell r="T11169" t="str">
            <v>X066433124</v>
          </cell>
          <cell r="U11169">
            <v>0</v>
          </cell>
          <cell r="V11169">
            <v>19</v>
          </cell>
          <cell r="W11169">
            <v>19</v>
          </cell>
        </row>
        <row r="11170">
          <cell r="I11170" t="str">
            <v>Y006至扪岱村公路</v>
          </cell>
          <cell r="J11170" t="str">
            <v>131302F4331240012</v>
          </cell>
          <cell r="K11170" t="str">
            <v>通景公路</v>
          </cell>
          <cell r="L11170" t="str">
            <v>一类地区</v>
          </cell>
          <cell r="M11170" t="str">
            <v>国家贫困县</v>
          </cell>
          <cell r="N11170" t="str">
            <v>升级改造（提质改造）</v>
          </cell>
          <cell r="O11170" t="str">
            <v>花垣县雅酉镇扪岱村传统村落</v>
          </cell>
          <cell r="R11170" t="str">
            <v>4.5</v>
          </cell>
          <cell r="S11170" t="str">
            <v>6</v>
          </cell>
          <cell r="T11170" t="str">
            <v>C393433124</v>
          </cell>
          <cell r="U11170">
            <v>0</v>
          </cell>
          <cell r="V11170">
            <v>0.3</v>
          </cell>
          <cell r="W11170">
            <v>0.3</v>
          </cell>
        </row>
        <row r="11171">
          <cell r="I11171" t="str">
            <v>Y021十八洞村公路</v>
          </cell>
          <cell r="J11171" t="str">
            <v>131302F4331240032</v>
          </cell>
          <cell r="K11171" t="str">
            <v>通景公路</v>
          </cell>
          <cell r="L11171" t="str">
            <v>一类地区</v>
          </cell>
          <cell r="M11171" t="str">
            <v>国家贫困县</v>
          </cell>
          <cell r="N11171" t="str">
            <v>升级改造（提质改造）</v>
          </cell>
          <cell r="O11171" t="str">
            <v>花垣县双龙镇十八洞村</v>
          </cell>
          <cell r="R11171" t="str">
            <v>4.5</v>
          </cell>
          <cell r="S11171" t="str">
            <v>6</v>
          </cell>
          <cell r="T11171" t="str">
            <v>Y021433124</v>
          </cell>
          <cell r="U11171">
            <v>0</v>
          </cell>
          <cell r="V11171">
            <v>2</v>
          </cell>
          <cell r="W11171">
            <v>2</v>
          </cell>
        </row>
        <row r="11172">
          <cell r="I11172" t="str">
            <v>Y044磨老村公路</v>
          </cell>
          <cell r="J11172" t="str">
            <v>131302F4331240030</v>
          </cell>
          <cell r="K11172" t="str">
            <v>通景公路</v>
          </cell>
          <cell r="L11172" t="str">
            <v>一类地区</v>
          </cell>
          <cell r="M11172" t="str">
            <v>国家贫困县</v>
          </cell>
          <cell r="N11172" t="str">
            <v>升级改造（提质改造）</v>
          </cell>
          <cell r="O11172" t="str">
            <v>花垣县边城镇磨老村传统村落</v>
          </cell>
          <cell r="R11172" t="str">
            <v>4.5</v>
          </cell>
          <cell r="S11172" t="str">
            <v>6</v>
          </cell>
          <cell r="T11172" t="str">
            <v>Y044433124</v>
          </cell>
          <cell r="U11172">
            <v>0</v>
          </cell>
          <cell r="V11172">
            <v>3.91</v>
          </cell>
          <cell r="W11172">
            <v>3.91</v>
          </cell>
        </row>
        <row r="11173">
          <cell r="I11173" t="str">
            <v>花垣县补抽乡牛角村经尖朵朵至大卡村道路工程</v>
          </cell>
          <cell r="J11173" t="str">
            <v>13130201F4331240004</v>
          </cell>
          <cell r="K11173" t="str">
            <v>通景公路</v>
          </cell>
          <cell r="L11173" t="str">
            <v>一类地区</v>
          </cell>
          <cell r="M11173" t="str">
            <v>国家贫困县</v>
          </cell>
          <cell r="N11173" t="str">
            <v>新建</v>
          </cell>
          <cell r="O11173" t="str">
            <v>尖朵朵瀑布</v>
          </cell>
          <cell r="R11173" t="str">
            <v>4.5</v>
          </cell>
          <cell r="S11173" t="str">
            <v>6</v>
          </cell>
          <cell r="T11173" t="str">
            <v>无</v>
          </cell>
          <cell r="U11173">
            <v>0</v>
          </cell>
          <cell r="V11173">
            <v>8.1</v>
          </cell>
          <cell r="W11173">
            <v>8.1</v>
          </cell>
        </row>
        <row r="11174">
          <cell r="I11174" t="str">
            <v>花垣县神笔生态度假村（花垣县神笔生态文化有限责任公司）通景路</v>
          </cell>
          <cell r="J11174" t="str">
            <v>13130201F4331240003</v>
          </cell>
          <cell r="K11174" t="str">
            <v>通景公路</v>
          </cell>
          <cell r="L11174" t="str">
            <v>一类地区</v>
          </cell>
          <cell r="M11174" t="str">
            <v>国家贫困县</v>
          </cell>
          <cell r="N11174" t="str">
            <v>升级改造（提质改造）</v>
          </cell>
          <cell r="O11174" t="str">
            <v>神笔生态度假村（花垣县神笔生态文化有限责任公司）</v>
          </cell>
          <cell r="R11174" t="str">
            <v>3.5</v>
          </cell>
          <cell r="S11174" t="str">
            <v>6</v>
          </cell>
          <cell r="T11174" t="str">
            <v>无</v>
          </cell>
          <cell r="U11174">
            <v>0</v>
          </cell>
          <cell r="V11174">
            <v>2.1539999999999999</v>
          </cell>
          <cell r="W11174">
            <v>2.1539999999999999</v>
          </cell>
        </row>
        <row r="11175">
          <cell r="I11175" t="str">
            <v>花垣县雅酉镇友谊桥至德榜公路</v>
          </cell>
          <cell r="J11175" t="str">
            <v>13130201F4331240002</v>
          </cell>
          <cell r="K11175" t="str">
            <v>通景公路</v>
          </cell>
          <cell r="L11175" t="str">
            <v>一类地区</v>
          </cell>
          <cell r="M11175" t="str">
            <v>国家贫困县</v>
          </cell>
          <cell r="N11175" t="str">
            <v>升级改造（提质改造）</v>
          </cell>
          <cell r="O11175" t="str">
            <v>湘西自治州花垣县雅酉镇五斗村</v>
          </cell>
          <cell r="R11175" t="str">
            <v>4</v>
          </cell>
          <cell r="S11175" t="str">
            <v>6</v>
          </cell>
          <cell r="T11175" t="str">
            <v>无</v>
          </cell>
          <cell r="U11175">
            <v>0</v>
          </cell>
          <cell r="V11175">
            <v>3.9460000000000002</v>
          </cell>
          <cell r="W11175">
            <v>3.9460000000000002</v>
          </cell>
        </row>
        <row r="11176">
          <cell r="I11176" t="str">
            <v>保靖县吕洞山镇大峰冲公路改造工程</v>
          </cell>
          <cell r="J11176" t="str">
            <v>131302F4331250003</v>
          </cell>
          <cell r="K11176" t="str">
            <v>通景公路</v>
          </cell>
          <cell r="L11176" t="str">
            <v>一类地区</v>
          </cell>
          <cell r="M11176" t="str">
            <v>国家贫困县</v>
          </cell>
          <cell r="N11176" t="str">
            <v>升级改造（提质改造）</v>
          </cell>
          <cell r="O11176" t="str">
            <v>大峰冲指环瀑布景点</v>
          </cell>
          <cell r="R11176" t="str">
            <v>3.5</v>
          </cell>
          <cell r="S11176" t="str">
            <v>6</v>
          </cell>
          <cell r="T11176" t="str">
            <v>C024433125</v>
          </cell>
          <cell r="U11176">
            <v>0</v>
          </cell>
          <cell r="V11176">
            <v>1.62</v>
          </cell>
          <cell r="W11176">
            <v>1.62</v>
          </cell>
        </row>
        <row r="11177">
          <cell r="I11177" t="str">
            <v>保靖县府库村红石海至S318连接线公路</v>
          </cell>
          <cell r="J11177" t="str">
            <v>131302F4331250001</v>
          </cell>
          <cell r="K11177" t="str">
            <v>通景公路</v>
          </cell>
          <cell r="L11177" t="str">
            <v>一类地区</v>
          </cell>
          <cell r="M11177" t="str">
            <v>国家贫困县</v>
          </cell>
          <cell r="N11177" t="str">
            <v>升级改造（提质改造）</v>
          </cell>
          <cell r="O11177" t="str">
            <v>保靖县红石海公园</v>
          </cell>
          <cell r="R11177" t="str">
            <v>4.5</v>
          </cell>
          <cell r="S11177" t="str">
            <v>6.5</v>
          </cell>
          <cell r="T11177" t="str">
            <v>V691433125</v>
          </cell>
          <cell r="U11177">
            <v>0</v>
          </cell>
          <cell r="V11177">
            <v>3.88</v>
          </cell>
          <cell r="W11177">
            <v>3.88</v>
          </cell>
        </row>
        <row r="11178">
          <cell r="I11178" t="str">
            <v>保靖县吕洞山镇自行车绿道公路</v>
          </cell>
          <cell r="J11178" t="str">
            <v>131302F4331250012</v>
          </cell>
          <cell r="K11178" t="str">
            <v>通景公路</v>
          </cell>
          <cell r="L11178" t="str">
            <v>一类地区</v>
          </cell>
          <cell r="M11178" t="str">
            <v>国家贫困县</v>
          </cell>
          <cell r="N11178" t="str">
            <v>新建</v>
          </cell>
          <cell r="O11178" t="str">
            <v>保靖县吕洞山景区</v>
          </cell>
          <cell r="R11178" t="str">
            <v>0</v>
          </cell>
          <cell r="S11178" t="str">
            <v>6</v>
          </cell>
          <cell r="T11178" t="str">
            <v>无</v>
          </cell>
          <cell r="U11178">
            <v>0</v>
          </cell>
          <cell r="V11178">
            <v>5.51</v>
          </cell>
          <cell r="W11178">
            <v>5.51</v>
          </cell>
        </row>
        <row r="11179">
          <cell r="I11179" t="str">
            <v>保靖县普戎镇至波溪公路改造工程</v>
          </cell>
          <cell r="J11179" t="str">
            <v>131301F4331250003</v>
          </cell>
          <cell r="K11179" t="str">
            <v>通景公路</v>
          </cell>
          <cell r="L11179" t="str">
            <v>一类地区</v>
          </cell>
          <cell r="M11179" t="str">
            <v>国家贫困县</v>
          </cell>
          <cell r="N11179" t="str">
            <v>升级改造（提质改造）</v>
          </cell>
          <cell r="O11179" t="str">
            <v>普戎革命老区</v>
          </cell>
          <cell r="R11179" t="str">
            <v>4.5</v>
          </cell>
          <cell r="S11179" t="str">
            <v>6.5</v>
          </cell>
          <cell r="T11179" t="str">
            <v>X046433125</v>
          </cell>
          <cell r="U11179">
            <v>0</v>
          </cell>
          <cell r="V11179">
            <v>6.4</v>
          </cell>
          <cell r="W11179">
            <v>6.4</v>
          </cell>
        </row>
        <row r="11180">
          <cell r="I11180" t="str">
            <v>保靖县捧车河人体漂流公路</v>
          </cell>
          <cell r="J11180" t="str">
            <v>131302F4331250009</v>
          </cell>
          <cell r="K11180" t="str">
            <v>通景公路</v>
          </cell>
          <cell r="L11180" t="str">
            <v>一类地区</v>
          </cell>
          <cell r="M11180" t="str">
            <v>国家贫困县</v>
          </cell>
          <cell r="N11180" t="str">
            <v>升级改造（提质改造）</v>
          </cell>
          <cell r="O11180" t="str">
            <v>捧车河人体漂流景区</v>
          </cell>
          <cell r="R11180" t="str">
            <v>4.5</v>
          </cell>
          <cell r="S11180" t="str">
            <v>6.5</v>
          </cell>
          <cell r="T11180" t="str">
            <v>无</v>
          </cell>
          <cell r="U11180">
            <v>0</v>
          </cell>
          <cell r="V11180">
            <v>2</v>
          </cell>
          <cell r="W11180">
            <v>2</v>
          </cell>
        </row>
        <row r="11181">
          <cell r="I11181" t="str">
            <v>保靖县葫芦镇四十八湾村至黄金村公路</v>
          </cell>
          <cell r="J11181" t="str">
            <v>131301F4331250001</v>
          </cell>
          <cell r="K11181" t="str">
            <v>通景公路</v>
          </cell>
          <cell r="L11181" t="str">
            <v>一类地区</v>
          </cell>
          <cell r="M11181" t="str">
            <v>国家贫困县</v>
          </cell>
          <cell r="N11181" t="str">
            <v>升级改造（提质改造）</v>
          </cell>
          <cell r="O11181" t="str">
            <v>保靖黄金茶古茶园景点</v>
          </cell>
          <cell r="R11181" t="str">
            <v>3.5</v>
          </cell>
          <cell r="S11181" t="str">
            <v>6</v>
          </cell>
          <cell r="T11181" t="str">
            <v>C098433125</v>
          </cell>
          <cell r="U11181">
            <v>0</v>
          </cell>
          <cell r="V11181">
            <v>8.14</v>
          </cell>
          <cell r="W11181">
            <v>8.14</v>
          </cell>
        </row>
        <row r="11182">
          <cell r="I11182" t="str">
            <v>陇木峒景区连接路</v>
          </cell>
          <cell r="J11182" t="str">
            <v>131302F4331250013</v>
          </cell>
          <cell r="K11182" t="str">
            <v>通景公路</v>
          </cell>
          <cell r="L11182" t="str">
            <v>一类地区</v>
          </cell>
          <cell r="M11182" t="str">
            <v>国家贫困县</v>
          </cell>
          <cell r="O11182" t="str">
            <v>陇木峒景区</v>
          </cell>
          <cell r="R11182" t="str">
            <v>4.5</v>
          </cell>
          <cell r="S11182" t="str">
            <v>6.5</v>
          </cell>
          <cell r="T11182" t="str">
            <v>X001433125</v>
          </cell>
          <cell r="U11182">
            <v>0</v>
          </cell>
          <cell r="V11182">
            <v>14.212999999999999</v>
          </cell>
          <cell r="W11182">
            <v>14.212999999999999</v>
          </cell>
        </row>
        <row r="11183">
          <cell r="I11183" t="str">
            <v>草潭村至洞溪村公路</v>
          </cell>
          <cell r="J11183" t="str">
            <v>131301F4331260001</v>
          </cell>
          <cell r="K11183" t="str">
            <v>通景公路</v>
          </cell>
          <cell r="L11183" t="str">
            <v>一类地区</v>
          </cell>
          <cell r="M11183" t="str">
            <v>国家贫困县</v>
          </cell>
          <cell r="N11183" t="str">
            <v>新建</v>
          </cell>
          <cell r="O11183" t="str">
            <v>传统村落洞溪村</v>
          </cell>
          <cell r="R11183" t="str">
            <v>4.5</v>
          </cell>
          <cell r="S11183" t="str">
            <v>6</v>
          </cell>
          <cell r="T11183" t="str">
            <v>Y024433126</v>
          </cell>
          <cell r="U11183">
            <v>0</v>
          </cell>
          <cell r="V11183">
            <v>9.6229999999999993</v>
          </cell>
          <cell r="W11183">
            <v>9.6229999999999993</v>
          </cell>
        </row>
        <row r="11184">
          <cell r="I11184" t="str">
            <v>大亮坡至沾潭公路</v>
          </cell>
          <cell r="J11184" t="str">
            <v>131302F4331260002</v>
          </cell>
          <cell r="K11184" t="str">
            <v>通景公路</v>
          </cell>
          <cell r="L11184" t="str">
            <v>一类地区</v>
          </cell>
          <cell r="M11184" t="str">
            <v>国家贫困县</v>
          </cell>
          <cell r="N11184" t="str">
            <v>升级改造（提质改造）</v>
          </cell>
          <cell r="O11184" t="str">
            <v>沾潭村</v>
          </cell>
          <cell r="R11184" t="str">
            <v>4.5</v>
          </cell>
          <cell r="S11184" t="str">
            <v>6</v>
          </cell>
          <cell r="T11184" t="str">
            <v>C066433126</v>
          </cell>
          <cell r="U11184">
            <v>0</v>
          </cell>
          <cell r="V11184">
            <v>1.7190000000000001</v>
          </cell>
          <cell r="W11184">
            <v>1.7190000000000001</v>
          </cell>
        </row>
        <row r="11185">
          <cell r="I11185" t="str">
            <v>古丈红石林景区公路项目</v>
          </cell>
          <cell r="J11185" t="str">
            <v>131301F4331260003</v>
          </cell>
          <cell r="K11185" t="str">
            <v>通景公路</v>
          </cell>
          <cell r="L11185" t="str">
            <v>一类地区</v>
          </cell>
          <cell r="M11185" t="str">
            <v>国家贫困县</v>
          </cell>
          <cell r="N11185" t="str">
            <v>新建</v>
          </cell>
          <cell r="O11185" t="str">
            <v>红石林景区</v>
          </cell>
          <cell r="R11185" t="str">
            <v>0</v>
          </cell>
          <cell r="S11185" t="str">
            <v>6.5</v>
          </cell>
          <cell r="T11185" t="str">
            <v>无</v>
          </cell>
          <cell r="U11185">
            <v>0</v>
          </cell>
          <cell r="V11185">
            <v>10.695</v>
          </cell>
          <cell r="W11185">
            <v>10.695</v>
          </cell>
        </row>
        <row r="11186">
          <cell r="I11186" t="str">
            <v>古丈县古丈青竹山农庄（古丈青竹山茶业有限公司）通景路</v>
          </cell>
          <cell r="J11186" t="str">
            <v>13130201F4331260006</v>
          </cell>
          <cell r="K11186" t="str">
            <v>通景公路</v>
          </cell>
          <cell r="L11186" t="str">
            <v>一类地区</v>
          </cell>
          <cell r="M11186" t="str">
            <v>国家贫困县</v>
          </cell>
          <cell r="N11186" t="str">
            <v>新建</v>
          </cell>
          <cell r="O11186" t="str">
            <v>古丈青竹山农庄（古丈青竹山茶业有限公司）</v>
          </cell>
          <cell r="R11186" t="str">
            <v>3.5</v>
          </cell>
          <cell r="S11186" t="str">
            <v>6</v>
          </cell>
          <cell r="T11186" t="str">
            <v>无</v>
          </cell>
          <cell r="U11186">
            <v>0</v>
          </cell>
          <cell r="V11186">
            <v>0.53400000000000003</v>
          </cell>
          <cell r="W11186">
            <v>0.53400000000000003</v>
          </cell>
        </row>
        <row r="11187">
          <cell r="I11187" t="str">
            <v>古丈县湘西自治州古丈县墨戎镇九龙村通景路</v>
          </cell>
          <cell r="J11187" t="str">
            <v>13130201F4331260007</v>
          </cell>
          <cell r="K11187" t="str">
            <v>通景公路</v>
          </cell>
          <cell r="L11187" t="str">
            <v>一类地区</v>
          </cell>
          <cell r="M11187" t="str">
            <v>国家贫困县</v>
          </cell>
          <cell r="N11187" t="str">
            <v>升级改造（提质改造）</v>
          </cell>
          <cell r="O11187" t="str">
            <v>湘西自治州古丈县墨戎镇九龙村</v>
          </cell>
          <cell r="R11187" t="str">
            <v>5.5</v>
          </cell>
          <cell r="S11187" t="str">
            <v>6.5</v>
          </cell>
          <cell r="T11187" t="str">
            <v>Y998433126</v>
          </cell>
          <cell r="U11187">
            <v>0</v>
          </cell>
          <cell r="V11187">
            <v>8.7989999999999995</v>
          </cell>
          <cell r="W11187">
            <v>8.7989999999999995</v>
          </cell>
        </row>
        <row r="11188">
          <cell r="I11188" t="str">
            <v>古丈县坐龙峡景区通景路</v>
          </cell>
          <cell r="J11188" t="str">
            <v>13130201F4331260009</v>
          </cell>
          <cell r="K11188" t="str">
            <v>通景公路</v>
          </cell>
          <cell r="L11188" t="str">
            <v>一类地区</v>
          </cell>
          <cell r="M11188" t="str">
            <v>国家贫困县</v>
          </cell>
          <cell r="N11188" t="str">
            <v>升级改造（提质改造）</v>
          </cell>
          <cell r="O11188" t="str">
            <v>坐龙峡景区</v>
          </cell>
          <cell r="R11188" t="str">
            <v>5</v>
          </cell>
          <cell r="S11188" t="str">
            <v>6</v>
          </cell>
          <cell r="T11188" t="str">
            <v>X025433126</v>
          </cell>
          <cell r="U11188">
            <v>0</v>
          </cell>
          <cell r="V11188">
            <v>7.3719999999999999</v>
          </cell>
          <cell r="W11188">
            <v>7.3719999999999999</v>
          </cell>
        </row>
        <row r="11189">
          <cell r="I11189" t="str">
            <v>红石林村至老司岩公路</v>
          </cell>
          <cell r="J11189" t="str">
            <v>131302F4331260003</v>
          </cell>
          <cell r="K11189" t="str">
            <v>通景公路</v>
          </cell>
          <cell r="L11189" t="str">
            <v>一类地区</v>
          </cell>
          <cell r="M11189" t="str">
            <v>国家贫困县</v>
          </cell>
          <cell r="N11189" t="str">
            <v>新建</v>
          </cell>
          <cell r="O11189" t="str">
            <v>老司岩村</v>
          </cell>
          <cell r="R11189" t="str">
            <v>2.5</v>
          </cell>
          <cell r="S11189" t="str">
            <v>6</v>
          </cell>
          <cell r="T11189" t="str">
            <v>无</v>
          </cell>
          <cell r="U11189">
            <v>0</v>
          </cell>
          <cell r="V11189">
            <v>2</v>
          </cell>
          <cell r="W11189">
            <v>2</v>
          </cell>
        </row>
        <row r="11190">
          <cell r="I11190" t="str">
            <v>李家村连接路（（排达牛至李家公路）</v>
          </cell>
          <cell r="J11190" t="str">
            <v>131302F4331260009</v>
          </cell>
          <cell r="K11190" t="str">
            <v>通景公路</v>
          </cell>
          <cell r="L11190" t="str">
            <v>一类地区</v>
          </cell>
          <cell r="M11190" t="str">
            <v>国家贫困县</v>
          </cell>
          <cell r="N11190" t="str">
            <v>升级改造（提质改造）</v>
          </cell>
          <cell r="O11190" t="str">
            <v>李家村</v>
          </cell>
          <cell r="R11190" t="str">
            <v>0</v>
          </cell>
          <cell r="S11190" t="str">
            <v>6</v>
          </cell>
          <cell r="T11190" t="str">
            <v>无</v>
          </cell>
          <cell r="U11190">
            <v>0</v>
          </cell>
          <cell r="V11190">
            <v>1.5</v>
          </cell>
          <cell r="W11190">
            <v>1.5</v>
          </cell>
        </row>
        <row r="11191">
          <cell r="I11191" t="str">
            <v>李家村连接路（排料-李家村旅游公路）</v>
          </cell>
          <cell r="J11191" t="str">
            <v>13130201F4331260002</v>
          </cell>
          <cell r="K11191" t="str">
            <v>通景公路</v>
          </cell>
          <cell r="L11191" t="str">
            <v>一类地区</v>
          </cell>
          <cell r="M11191" t="str">
            <v>国家贫困县</v>
          </cell>
          <cell r="N11191" t="str">
            <v>新建</v>
          </cell>
          <cell r="O11191" t="str">
            <v>李家村</v>
          </cell>
          <cell r="R11191" t="str">
            <v>0</v>
          </cell>
          <cell r="S11191" t="str">
            <v>6</v>
          </cell>
          <cell r="T11191" t="str">
            <v>无</v>
          </cell>
          <cell r="U11191">
            <v>0</v>
          </cell>
          <cell r="V11191">
            <v>2.8</v>
          </cell>
          <cell r="W11191">
            <v>2.8</v>
          </cell>
        </row>
        <row r="11192">
          <cell r="I11192" t="str">
            <v>李家洞至三坪公路</v>
          </cell>
          <cell r="J11192" t="str">
            <v>131301F4331260004</v>
          </cell>
          <cell r="K11192" t="str">
            <v>通景公路</v>
          </cell>
          <cell r="L11192" t="str">
            <v>一类地区</v>
          </cell>
          <cell r="M11192" t="str">
            <v>国家贫困县</v>
          </cell>
          <cell r="N11192" t="str">
            <v>升级改造（提质改造）</v>
          </cell>
          <cell r="O11192" t="str">
            <v>三坪村</v>
          </cell>
          <cell r="R11192" t="str">
            <v>4.5</v>
          </cell>
          <cell r="S11192" t="str">
            <v>6</v>
          </cell>
          <cell r="T11192" t="str">
            <v>Y031433126</v>
          </cell>
          <cell r="U11192">
            <v>0</v>
          </cell>
          <cell r="V11192">
            <v>12.051</v>
          </cell>
          <cell r="W11192">
            <v>12.051</v>
          </cell>
        </row>
        <row r="11193">
          <cell r="I11193" t="str">
            <v>排口至宋家公路</v>
          </cell>
          <cell r="J11193" t="str">
            <v>131302F4331260013</v>
          </cell>
          <cell r="K11193" t="str">
            <v>通景公路</v>
          </cell>
          <cell r="L11193" t="str">
            <v>一类地区</v>
          </cell>
          <cell r="M11193" t="str">
            <v>国家贫困县</v>
          </cell>
          <cell r="N11193" t="str">
            <v>升级改造（提质改造）</v>
          </cell>
          <cell r="O11193" t="str">
            <v>宋家村</v>
          </cell>
          <cell r="R11193" t="str">
            <v>4.5</v>
          </cell>
          <cell r="S11193" t="str">
            <v>6</v>
          </cell>
          <cell r="T11193" t="str">
            <v>C039433126</v>
          </cell>
          <cell r="U11193">
            <v>0</v>
          </cell>
          <cell r="V11193">
            <v>2.5819999999999999</v>
          </cell>
          <cell r="W11193">
            <v>2.5819999999999999</v>
          </cell>
        </row>
        <row r="11194">
          <cell r="I11194" t="str">
            <v>宋家至排茹公路</v>
          </cell>
          <cell r="J11194" t="str">
            <v>131302F4331260012</v>
          </cell>
          <cell r="K11194" t="str">
            <v>通景公路</v>
          </cell>
          <cell r="L11194" t="str">
            <v>一类地区</v>
          </cell>
          <cell r="M11194" t="str">
            <v>国家贫困县</v>
          </cell>
          <cell r="N11194" t="str">
            <v>新建</v>
          </cell>
          <cell r="O11194" t="str">
            <v>排茹村</v>
          </cell>
          <cell r="R11194" t="str">
            <v>0</v>
          </cell>
          <cell r="S11194" t="str">
            <v>6</v>
          </cell>
          <cell r="T11194" t="str">
            <v>无</v>
          </cell>
          <cell r="U11194">
            <v>0</v>
          </cell>
          <cell r="V11194">
            <v>6</v>
          </cell>
          <cell r="W11194">
            <v>6</v>
          </cell>
        </row>
        <row r="11195">
          <cell r="I11195" t="str">
            <v>天桥山村至爬友旅游公路</v>
          </cell>
          <cell r="J11195" t="str">
            <v>1312F4331260146</v>
          </cell>
          <cell r="K11195" t="str">
            <v>通景公路</v>
          </cell>
          <cell r="L11195" t="str">
            <v>一类地区</v>
          </cell>
          <cell r="M11195" t="str">
            <v>国家贫困县</v>
          </cell>
          <cell r="N11195" t="str">
            <v>新建</v>
          </cell>
          <cell r="O11195" t="str">
            <v>天桥山</v>
          </cell>
          <cell r="R11195" t="str">
            <v>5</v>
          </cell>
          <cell r="S11195" t="str">
            <v>6</v>
          </cell>
          <cell r="T11195" t="str">
            <v>无</v>
          </cell>
          <cell r="U11195">
            <v>0</v>
          </cell>
          <cell r="V11195">
            <v>8</v>
          </cell>
          <cell r="W11195">
            <v>8</v>
          </cell>
        </row>
        <row r="11196">
          <cell r="I11196" t="str">
            <v>丫角山至凤鸣溪公路</v>
          </cell>
          <cell r="J11196" t="str">
            <v>131302F4331260014</v>
          </cell>
          <cell r="K11196" t="str">
            <v>通景公路</v>
          </cell>
          <cell r="L11196" t="str">
            <v>一类地区</v>
          </cell>
          <cell r="M11196" t="str">
            <v>国家贫困县</v>
          </cell>
          <cell r="N11196" t="str">
            <v>升级改造（提质改造）</v>
          </cell>
          <cell r="O11196" t="str">
            <v>丫角村</v>
          </cell>
          <cell r="R11196" t="str">
            <v>4.5</v>
          </cell>
          <cell r="S11196" t="str">
            <v>6</v>
          </cell>
          <cell r="T11196" t="str">
            <v>Y026433126</v>
          </cell>
          <cell r="U11196">
            <v>0</v>
          </cell>
          <cell r="V11196">
            <v>4</v>
          </cell>
          <cell r="W11196">
            <v>4</v>
          </cell>
        </row>
        <row r="11197">
          <cell r="I11197" t="str">
            <v>亚家对门寨至坪坝学校旅游公路</v>
          </cell>
          <cell r="J11197" t="str">
            <v>131302F4331260005</v>
          </cell>
          <cell r="K11197" t="str">
            <v>通景公路</v>
          </cell>
          <cell r="L11197" t="str">
            <v>一类地区</v>
          </cell>
          <cell r="M11197" t="str">
            <v>国家贫困县</v>
          </cell>
          <cell r="N11197" t="str">
            <v>新建</v>
          </cell>
          <cell r="O11197" t="str">
            <v>溪口村</v>
          </cell>
          <cell r="R11197" t="str">
            <v>0</v>
          </cell>
          <cell r="S11197" t="str">
            <v>6</v>
          </cell>
          <cell r="T11197" t="str">
            <v>无</v>
          </cell>
          <cell r="U11197">
            <v>0</v>
          </cell>
          <cell r="V11197">
            <v>4</v>
          </cell>
          <cell r="W11197">
            <v>4</v>
          </cell>
        </row>
        <row r="11198">
          <cell r="I11198" t="str">
            <v>长征国家文化公园（官坝村小泉孔至蚌蚌塘连接路）</v>
          </cell>
          <cell r="J11198" t="str">
            <v>131301F4331270019</v>
          </cell>
          <cell r="K11198" t="str">
            <v>通景公路</v>
          </cell>
          <cell r="L11198" t="str">
            <v>一类地区</v>
          </cell>
          <cell r="M11198" t="str">
            <v>国家贫困县</v>
          </cell>
          <cell r="N11198" t="str">
            <v>新建</v>
          </cell>
          <cell r="O11198" t="str">
            <v>长征国家文化公园永顺段</v>
          </cell>
          <cell r="R11198" t="str">
            <v>0</v>
          </cell>
          <cell r="S11198" t="str">
            <v>6</v>
          </cell>
          <cell r="T11198" t="str">
            <v>无</v>
          </cell>
          <cell r="U11198">
            <v>0</v>
          </cell>
          <cell r="V11198">
            <v>3</v>
          </cell>
          <cell r="W11198">
            <v>3</v>
          </cell>
        </row>
        <row r="11199">
          <cell r="I11199" t="str">
            <v>长征国家文化公园（杉木至毛坝连接路）</v>
          </cell>
          <cell r="J11199" t="str">
            <v>131301F4331270022</v>
          </cell>
          <cell r="K11199" t="str">
            <v>通景公路</v>
          </cell>
          <cell r="L11199" t="str">
            <v>一类地区</v>
          </cell>
          <cell r="M11199" t="str">
            <v>国家贫困县</v>
          </cell>
          <cell r="N11199" t="str">
            <v>升级改造（提质改造）</v>
          </cell>
          <cell r="O11199" t="str">
            <v>长征国家文化公园永顺段</v>
          </cell>
          <cell r="R11199" t="str">
            <v>5.5</v>
          </cell>
          <cell r="S11199" t="str">
            <v>6</v>
          </cell>
          <cell r="T11199" t="str">
            <v>X005433127</v>
          </cell>
          <cell r="U11199">
            <v>20.234999999999999</v>
          </cell>
          <cell r="V11199">
            <v>26.234999999999999</v>
          </cell>
          <cell r="W11199">
            <v>6</v>
          </cell>
        </row>
        <row r="11200">
          <cell r="I11200" t="str">
            <v>大坝-双凤-东鲁连接路</v>
          </cell>
          <cell r="J11200" t="str">
            <v>131301F4331270012</v>
          </cell>
          <cell r="K11200" t="str">
            <v>通景公路</v>
          </cell>
          <cell r="L11200" t="str">
            <v>一类地区</v>
          </cell>
          <cell r="M11200" t="str">
            <v>国家贫困县</v>
          </cell>
          <cell r="N11200" t="str">
            <v>升级改造（提质改造）</v>
          </cell>
          <cell r="O11200" t="str">
            <v>湘西土家族苗族自治州永顺县大坝乡双凤村</v>
          </cell>
          <cell r="R11200" t="str">
            <v>3.5</v>
          </cell>
          <cell r="S11200" t="str">
            <v>6</v>
          </cell>
          <cell r="T11200" t="str">
            <v>X022433127</v>
          </cell>
          <cell r="U11200">
            <v>0</v>
          </cell>
          <cell r="V11200">
            <v>16.5</v>
          </cell>
          <cell r="W11200">
            <v>16.5</v>
          </cell>
        </row>
        <row r="11201">
          <cell r="I11201" t="str">
            <v>老司城景区连接路（老司城万马归槽段）</v>
          </cell>
          <cell r="J11201" t="str">
            <v>131301F4331270017</v>
          </cell>
          <cell r="K11201" t="str">
            <v>通景公路</v>
          </cell>
          <cell r="L11201" t="str">
            <v>一类地区</v>
          </cell>
          <cell r="M11201" t="str">
            <v>国家贫困县</v>
          </cell>
          <cell r="N11201" t="str">
            <v>新建</v>
          </cell>
          <cell r="O11201" t="str">
            <v>老司城景区</v>
          </cell>
          <cell r="R11201" t="str">
            <v>0</v>
          </cell>
          <cell r="S11201" t="str">
            <v>6</v>
          </cell>
          <cell r="T11201" t="str">
            <v>无</v>
          </cell>
          <cell r="U11201">
            <v>0</v>
          </cell>
          <cell r="V11201">
            <v>2</v>
          </cell>
          <cell r="W11201">
            <v>2</v>
          </cell>
        </row>
        <row r="11202">
          <cell r="I11202" t="str">
            <v>老司城景区连接路（水厂至喻家堡段）</v>
          </cell>
          <cell r="J11202" t="str">
            <v>131301F4331270018</v>
          </cell>
          <cell r="K11202" t="str">
            <v>通景公路</v>
          </cell>
          <cell r="L11202" t="str">
            <v>一类地区</v>
          </cell>
          <cell r="M11202" t="str">
            <v>国家贫困县</v>
          </cell>
          <cell r="N11202" t="str">
            <v>新建</v>
          </cell>
          <cell r="O11202" t="str">
            <v>老司城景区</v>
          </cell>
          <cell r="R11202" t="str">
            <v>0</v>
          </cell>
          <cell r="S11202" t="str">
            <v>6</v>
          </cell>
          <cell r="T11202" t="str">
            <v>无</v>
          </cell>
          <cell r="U11202">
            <v>0</v>
          </cell>
          <cell r="V11202">
            <v>1.37</v>
          </cell>
          <cell r="W11202">
            <v>1.37</v>
          </cell>
        </row>
        <row r="11203">
          <cell r="I11203" t="str">
            <v>石堤镇大明村连接路（出坪至大明段）</v>
          </cell>
          <cell r="J11203" t="str">
            <v>131301F4331270015</v>
          </cell>
          <cell r="K11203" t="str">
            <v>通景公路</v>
          </cell>
          <cell r="L11203" t="str">
            <v>一类地区</v>
          </cell>
          <cell r="M11203" t="str">
            <v>国家贫困县</v>
          </cell>
          <cell r="N11203" t="str">
            <v>升级改造（提质改造）</v>
          </cell>
          <cell r="O11203" t="str">
            <v>石堤镇大明村</v>
          </cell>
          <cell r="R11203" t="str">
            <v>5</v>
          </cell>
          <cell r="S11203" t="str">
            <v>6.5</v>
          </cell>
          <cell r="T11203" t="str">
            <v>Y024433127</v>
          </cell>
          <cell r="U11203">
            <v>0</v>
          </cell>
          <cell r="V11203">
            <v>10.773</v>
          </cell>
          <cell r="W11203">
            <v>10.773</v>
          </cell>
        </row>
        <row r="11204">
          <cell r="I11204" t="str">
            <v>石堤镇大明村连接路（大明至驻马溪段）</v>
          </cell>
          <cell r="J11204" t="str">
            <v>131301F4331270016</v>
          </cell>
          <cell r="K11204" t="str">
            <v>通景公路</v>
          </cell>
          <cell r="L11204" t="str">
            <v>一类地区</v>
          </cell>
          <cell r="M11204" t="str">
            <v>国家贫困县</v>
          </cell>
          <cell r="N11204" t="str">
            <v>升级改造（提质改造）</v>
          </cell>
          <cell r="O11204" t="str">
            <v>石堤镇大明村</v>
          </cell>
          <cell r="R11204" t="str">
            <v>0</v>
          </cell>
          <cell r="S11204" t="str">
            <v>6</v>
          </cell>
          <cell r="T11204" t="str">
            <v>C036433127</v>
          </cell>
          <cell r="U11204">
            <v>0</v>
          </cell>
          <cell r="V11204">
            <v>9.0269999999999992</v>
          </cell>
          <cell r="W11204">
            <v>9.0269999999999992</v>
          </cell>
        </row>
        <row r="11205">
          <cell r="I11205" t="str">
            <v>永顺县湘西自治州永顺县灵溪镇大井村通景路</v>
          </cell>
          <cell r="J11205" t="str">
            <v>13130201F4331270003</v>
          </cell>
          <cell r="K11205" t="str">
            <v>通景公路</v>
          </cell>
          <cell r="L11205" t="str">
            <v>一类地区</v>
          </cell>
          <cell r="M11205" t="str">
            <v>国家贫困县</v>
          </cell>
          <cell r="N11205" t="str">
            <v>新建</v>
          </cell>
          <cell r="O11205" t="str">
            <v>湘西自治州永顺县灵溪镇大井村</v>
          </cell>
          <cell r="R11205" t="str">
            <v>0</v>
          </cell>
          <cell r="S11205" t="str">
            <v>6</v>
          </cell>
          <cell r="T11205" t="str">
            <v>无</v>
          </cell>
          <cell r="U11205">
            <v>0</v>
          </cell>
          <cell r="V11205">
            <v>8.5009999999999994</v>
          </cell>
          <cell r="W11205">
            <v>8.5009999999999994</v>
          </cell>
        </row>
        <row r="11206">
          <cell r="I11206" t="str">
            <v>永顺县湘西自治州永顺县灵溪镇爬出科村通景路</v>
          </cell>
          <cell r="J11206" t="str">
            <v>13130201F4331270004</v>
          </cell>
          <cell r="K11206" t="str">
            <v>通景公路</v>
          </cell>
          <cell r="L11206" t="str">
            <v>一类地区</v>
          </cell>
          <cell r="M11206" t="str">
            <v>国家贫困县</v>
          </cell>
          <cell r="N11206" t="str">
            <v>升级改造（提质改造）</v>
          </cell>
          <cell r="O11206" t="str">
            <v>湘西自治州永顺县灵溪镇爬出科村</v>
          </cell>
          <cell r="R11206" t="str">
            <v>3.5</v>
          </cell>
          <cell r="S11206" t="str">
            <v>6</v>
          </cell>
          <cell r="T11206" t="str">
            <v>X031433127</v>
          </cell>
          <cell r="U11206">
            <v>0</v>
          </cell>
          <cell r="V11206">
            <v>8.58</v>
          </cell>
          <cell r="W11206">
            <v>5.88</v>
          </cell>
        </row>
        <row r="11207">
          <cell r="I11207" t="str">
            <v>永顺县小溪自然保护区通景路</v>
          </cell>
          <cell r="J11207" t="str">
            <v>13130201F4331270002</v>
          </cell>
          <cell r="K11207" t="str">
            <v>通景公路</v>
          </cell>
          <cell r="L11207" t="str">
            <v>一类地区</v>
          </cell>
          <cell r="M11207" t="str">
            <v>国家贫困县</v>
          </cell>
          <cell r="N11207" t="str">
            <v>升级改造（提质改造）</v>
          </cell>
          <cell r="O11207" t="str">
            <v>小溪自然保护区</v>
          </cell>
          <cell r="R11207" t="str">
            <v>5</v>
          </cell>
          <cell r="S11207" t="str">
            <v>6</v>
          </cell>
          <cell r="T11207" t="str">
            <v>Y999433127</v>
          </cell>
          <cell r="U11207">
            <v>0</v>
          </cell>
          <cell r="V11207">
            <v>20.559000000000001</v>
          </cell>
          <cell r="W11207">
            <v>20.559000000000001</v>
          </cell>
        </row>
        <row r="11208">
          <cell r="I11208" t="str">
            <v>永顺县永顺县灵溪镇双凤村通景路</v>
          </cell>
          <cell r="J11208" t="str">
            <v>13130201F4331270005</v>
          </cell>
          <cell r="K11208" t="str">
            <v>通景公路</v>
          </cell>
          <cell r="L11208" t="str">
            <v>一类地区</v>
          </cell>
          <cell r="M11208" t="str">
            <v>国家贫困县</v>
          </cell>
          <cell r="N11208" t="str">
            <v>升级改造（提质改造）</v>
          </cell>
          <cell r="O11208" t="str">
            <v>永顺县灵溪镇双凤村</v>
          </cell>
          <cell r="R11208" t="str">
            <v>3.5</v>
          </cell>
          <cell r="S11208" t="str">
            <v>6</v>
          </cell>
          <cell r="T11208" t="str">
            <v>Y553433127</v>
          </cell>
          <cell r="U11208">
            <v>5.6440000000000001</v>
          </cell>
          <cell r="V11208">
            <v>8.9440000000000008</v>
          </cell>
          <cell r="W11208">
            <v>3.3</v>
          </cell>
        </row>
        <row r="11209">
          <cell r="I11209" t="str">
            <v>大安湘西之巅旅游路</v>
          </cell>
          <cell r="J11209" t="str">
            <v>131301F4331300002</v>
          </cell>
          <cell r="K11209" t="str">
            <v>通景公路</v>
          </cell>
          <cell r="L11209" t="str">
            <v>一类地区</v>
          </cell>
          <cell r="M11209" t="str">
            <v>国家贫困县</v>
          </cell>
          <cell r="N11209" t="str">
            <v>新建</v>
          </cell>
          <cell r="O11209" t="str">
            <v>龙山县大安湘西之巅</v>
          </cell>
          <cell r="R11209" t="str">
            <v>3.5</v>
          </cell>
          <cell r="S11209" t="str">
            <v>6</v>
          </cell>
          <cell r="T11209" t="str">
            <v>Y133433130</v>
          </cell>
          <cell r="U11209">
            <v>0</v>
          </cell>
          <cell r="V11209">
            <v>7.96</v>
          </cell>
          <cell r="W11209">
            <v>7.96</v>
          </cell>
        </row>
        <row r="11210">
          <cell r="I11210" t="str">
            <v>靛房至坡脚连接路</v>
          </cell>
          <cell r="J11210" t="str">
            <v>131302F4331300035</v>
          </cell>
          <cell r="K11210" t="str">
            <v>通景公路</v>
          </cell>
          <cell r="L11210" t="str">
            <v>一类地区</v>
          </cell>
          <cell r="M11210" t="str">
            <v>国家贫困县</v>
          </cell>
          <cell r="N11210" t="str">
            <v>路面改善</v>
          </cell>
          <cell r="O11210" t="str">
            <v>国家、省级“土家溜子之乡”坡脚</v>
          </cell>
          <cell r="R11210" t="str">
            <v>5</v>
          </cell>
          <cell r="S11210" t="str">
            <v>6</v>
          </cell>
          <cell r="T11210" t="str">
            <v>X023433130</v>
          </cell>
          <cell r="U11210">
            <v>0</v>
          </cell>
          <cell r="V11210">
            <v>13.315</v>
          </cell>
          <cell r="W11210">
            <v>13.315</v>
          </cell>
        </row>
        <row r="11211">
          <cell r="I11211" t="str">
            <v>里耶古城景区连接路（龙山县里耶八面山段）</v>
          </cell>
          <cell r="J11211" t="str">
            <v>131302F4331300028</v>
          </cell>
          <cell r="K11211" t="str">
            <v>通景公路</v>
          </cell>
          <cell r="L11211" t="str">
            <v>一类地区</v>
          </cell>
          <cell r="M11211" t="str">
            <v>国家贫困县</v>
          </cell>
          <cell r="N11211" t="str">
            <v>新建</v>
          </cell>
          <cell r="O11211" t="str">
            <v>里耶古城景区</v>
          </cell>
          <cell r="R11211" t="str">
            <v>0</v>
          </cell>
          <cell r="S11211" t="str">
            <v>6</v>
          </cell>
          <cell r="T11211" t="str">
            <v>无</v>
          </cell>
          <cell r="U11211">
            <v>0</v>
          </cell>
          <cell r="V11211">
            <v>48.66</v>
          </cell>
          <cell r="W11211">
            <v>48.66</v>
          </cell>
        </row>
        <row r="11212">
          <cell r="I11212" t="str">
            <v>里耶古城景区连接路（龙山县里耶镇八面山背子岩段）</v>
          </cell>
          <cell r="J11212" t="str">
            <v>131302F4331300005</v>
          </cell>
          <cell r="K11212" t="str">
            <v>通景公路</v>
          </cell>
          <cell r="L11212" t="str">
            <v>一类地区</v>
          </cell>
          <cell r="M11212" t="str">
            <v>国家贫困县</v>
          </cell>
          <cell r="N11212" t="str">
            <v>新建</v>
          </cell>
          <cell r="O11212" t="str">
            <v>里耶古城景区</v>
          </cell>
          <cell r="R11212" t="str">
            <v>0</v>
          </cell>
          <cell r="S11212" t="str">
            <v>6</v>
          </cell>
          <cell r="T11212" t="str">
            <v>无</v>
          </cell>
          <cell r="U11212">
            <v>0</v>
          </cell>
          <cell r="V11212">
            <v>1.22</v>
          </cell>
          <cell r="W11212">
            <v>1.22</v>
          </cell>
        </row>
        <row r="11213">
          <cell r="I11213" t="str">
            <v>里耶古城景区连接路（龙山县里耶镇八面山滑翔伞基地景区段）</v>
          </cell>
          <cell r="J11213" t="str">
            <v>131302F4331300001</v>
          </cell>
          <cell r="K11213" t="str">
            <v>通景公路</v>
          </cell>
          <cell r="L11213" t="str">
            <v>一类地区</v>
          </cell>
          <cell r="M11213" t="str">
            <v>国家贫困县</v>
          </cell>
          <cell r="N11213" t="str">
            <v>新建</v>
          </cell>
          <cell r="O11213" t="str">
            <v>里耶古城景区</v>
          </cell>
          <cell r="R11213" t="str">
            <v>0</v>
          </cell>
          <cell r="S11213" t="str">
            <v>6</v>
          </cell>
          <cell r="T11213" t="str">
            <v>无</v>
          </cell>
          <cell r="U11213">
            <v>0</v>
          </cell>
          <cell r="V11213">
            <v>1.41</v>
          </cell>
          <cell r="W11213">
            <v>1.41</v>
          </cell>
        </row>
        <row r="11214">
          <cell r="I11214" t="str">
            <v>里耶古城景区连接路（龙山县里耶镇八面山云顶之巅段）</v>
          </cell>
          <cell r="J11214" t="str">
            <v>131302F4331300004</v>
          </cell>
          <cell r="K11214" t="str">
            <v>通景公路</v>
          </cell>
          <cell r="L11214" t="str">
            <v>一类地区</v>
          </cell>
          <cell r="M11214" t="str">
            <v>国家贫困县</v>
          </cell>
          <cell r="N11214" t="str">
            <v>新建</v>
          </cell>
          <cell r="O11214" t="str">
            <v>里耶古城景区</v>
          </cell>
          <cell r="R11214" t="str">
            <v>3.5</v>
          </cell>
          <cell r="S11214" t="str">
            <v>6</v>
          </cell>
          <cell r="T11214" t="str">
            <v>无</v>
          </cell>
          <cell r="U11214">
            <v>0</v>
          </cell>
          <cell r="V11214">
            <v>1.01</v>
          </cell>
          <cell r="W11214">
            <v>1.01</v>
          </cell>
        </row>
        <row r="11215">
          <cell r="I11215" t="str">
            <v>里耶古城景区连接路（龙山县里耶镇八面山自生桥景区段）</v>
          </cell>
          <cell r="J11215" t="str">
            <v>131302F4331300002</v>
          </cell>
          <cell r="K11215" t="str">
            <v>通景公路</v>
          </cell>
          <cell r="L11215" t="str">
            <v>一类地区</v>
          </cell>
          <cell r="M11215" t="str">
            <v>国家贫困县</v>
          </cell>
          <cell r="N11215" t="str">
            <v>新建</v>
          </cell>
          <cell r="O11215" t="str">
            <v>里耶古城景区</v>
          </cell>
          <cell r="R11215" t="str">
            <v>0</v>
          </cell>
          <cell r="S11215" t="str">
            <v>6</v>
          </cell>
          <cell r="T11215" t="str">
            <v>无</v>
          </cell>
          <cell r="U11215">
            <v>0</v>
          </cell>
          <cell r="V11215">
            <v>0.62</v>
          </cell>
          <cell r="W11215">
            <v>0.62</v>
          </cell>
        </row>
        <row r="11216">
          <cell r="I11216" t="str">
            <v>里耶古镇景区连接路（龙山县里耶镇八面山燕子洞段）</v>
          </cell>
          <cell r="J11216" t="str">
            <v>131302F4331300003</v>
          </cell>
          <cell r="K11216" t="str">
            <v>通景公路</v>
          </cell>
          <cell r="L11216" t="str">
            <v>一类地区</v>
          </cell>
          <cell r="M11216" t="str">
            <v>国家贫困县</v>
          </cell>
          <cell r="N11216" t="str">
            <v>新建</v>
          </cell>
          <cell r="O11216" t="str">
            <v>里耶古镇景区</v>
          </cell>
          <cell r="R11216" t="str">
            <v>3.5</v>
          </cell>
          <cell r="S11216" t="str">
            <v>6</v>
          </cell>
          <cell r="T11216" t="str">
            <v>无</v>
          </cell>
          <cell r="U11216">
            <v>0</v>
          </cell>
          <cell r="V11216">
            <v>1.75</v>
          </cell>
          <cell r="W11216">
            <v>1.75</v>
          </cell>
        </row>
        <row r="11217">
          <cell r="I11217" t="str">
            <v>里耶吴家溪至八面山连接路</v>
          </cell>
          <cell r="J11217" t="str">
            <v>131301F4331300001</v>
          </cell>
          <cell r="K11217" t="str">
            <v>通景公路</v>
          </cell>
          <cell r="L11217" t="str">
            <v>一类地区</v>
          </cell>
          <cell r="M11217" t="str">
            <v>国家贫困县</v>
          </cell>
          <cell r="N11217" t="str">
            <v>升级改造（提质改造）</v>
          </cell>
          <cell r="O11217" t="str">
            <v>龙山县里耶镇八面山风景区</v>
          </cell>
          <cell r="R11217" t="str">
            <v>5</v>
          </cell>
          <cell r="S11217" t="str">
            <v>6.5</v>
          </cell>
          <cell r="T11217" t="str">
            <v>X008433130</v>
          </cell>
          <cell r="U11217">
            <v>0</v>
          </cell>
          <cell r="V11217">
            <v>33.4</v>
          </cell>
          <cell r="W11217">
            <v>33.4</v>
          </cell>
        </row>
        <row r="11218">
          <cell r="I11218" t="str">
            <v>里耶镇长春村通景路</v>
          </cell>
          <cell r="J11218" t="str">
            <v>131302F4331300008</v>
          </cell>
          <cell r="K11218" t="str">
            <v>通景公路</v>
          </cell>
          <cell r="L11218" t="str">
            <v>一类地区</v>
          </cell>
          <cell r="M11218" t="str">
            <v>国家贫困县</v>
          </cell>
          <cell r="N11218" t="str">
            <v>升级改造（提质改造）</v>
          </cell>
          <cell r="O11218" t="str">
            <v>龙山县里耶镇长春村</v>
          </cell>
          <cell r="S11218" t="str">
            <v>6</v>
          </cell>
          <cell r="T11218" t="str">
            <v>X008433130</v>
          </cell>
          <cell r="U11218">
            <v>0</v>
          </cell>
          <cell r="V11218">
            <v>3.37</v>
          </cell>
          <cell r="W11218">
            <v>3.37</v>
          </cell>
        </row>
        <row r="11219">
          <cell r="I11219" t="str">
            <v>龙山县茨岩塘景区红军兵工厂通景路</v>
          </cell>
          <cell r="J11219" t="str">
            <v>131302F4331300029</v>
          </cell>
          <cell r="K11219" t="str">
            <v>通景公路</v>
          </cell>
          <cell r="L11219" t="str">
            <v>一类地区</v>
          </cell>
          <cell r="M11219" t="str">
            <v>国家贫困县</v>
          </cell>
          <cell r="N11219" t="str">
            <v>升级改造（提质改造）</v>
          </cell>
          <cell r="O11219" t="str">
            <v>龙山县茨岩塘景区</v>
          </cell>
          <cell r="R11219" t="str">
            <v>3</v>
          </cell>
          <cell r="S11219" t="str">
            <v>6</v>
          </cell>
          <cell r="T11219" t="str">
            <v>无</v>
          </cell>
          <cell r="U11219">
            <v>0</v>
          </cell>
          <cell r="V11219">
            <v>1.65</v>
          </cell>
          <cell r="W11219">
            <v>1.65</v>
          </cell>
        </row>
        <row r="11220">
          <cell r="I11220" t="str">
            <v>龙山县红岩溪镇头车村大字沟通景路（Y068段）</v>
          </cell>
          <cell r="J11220" t="str">
            <v>131302F4331300015</v>
          </cell>
          <cell r="K11220" t="str">
            <v>通景公路</v>
          </cell>
          <cell r="L11220" t="str">
            <v>一类地区</v>
          </cell>
          <cell r="M11220" t="str">
            <v>国家贫困县</v>
          </cell>
          <cell r="N11220" t="str">
            <v>升级改造（提质改造）</v>
          </cell>
          <cell r="O11220" t="str">
            <v>龙山县红岩溪镇头车村大字沟</v>
          </cell>
          <cell r="R11220" t="str">
            <v>3.5</v>
          </cell>
          <cell r="S11220" t="str">
            <v>6</v>
          </cell>
          <cell r="T11220" t="str">
            <v>Y068433130</v>
          </cell>
          <cell r="U11220">
            <v>0</v>
          </cell>
          <cell r="V11220">
            <v>1.47</v>
          </cell>
          <cell r="W11220">
            <v>1.47</v>
          </cell>
        </row>
        <row r="11221">
          <cell r="I11221" t="str">
            <v>龙山县红岩溪镇头车村大字沟通景路（新建段）</v>
          </cell>
          <cell r="J11221" t="str">
            <v>131302F4331300016</v>
          </cell>
          <cell r="K11221" t="str">
            <v>通景公路</v>
          </cell>
          <cell r="L11221" t="str">
            <v>一类地区</v>
          </cell>
          <cell r="M11221" t="str">
            <v>国家贫困县</v>
          </cell>
          <cell r="N11221" t="str">
            <v>新建</v>
          </cell>
          <cell r="O11221" t="str">
            <v>龙山县红岩溪镇头车村大字沟</v>
          </cell>
          <cell r="R11221" t="str">
            <v>3.5</v>
          </cell>
          <cell r="S11221" t="str">
            <v>6</v>
          </cell>
          <cell r="T11221" t="str">
            <v>无</v>
          </cell>
          <cell r="U11221">
            <v>0</v>
          </cell>
          <cell r="V11221">
            <v>1.65</v>
          </cell>
          <cell r="W11221">
            <v>1.65</v>
          </cell>
        </row>
        <row r="11222">
          <cell r="I11222" t="str">
            <v>龙山县内溪乡五官村喇宗坡寨通景路</v>
          </cell>
          <cell r="J11222" t="str">
            <v>131302F4331300012</v>
          </cell>
          <cell r="K11222" t="str">
            <v>通景公路</v>
          </cell>
          <cell r="L11222" t="str">
            <v>一类地区</v>
          </cell>
          <cell r="M11222" t="str">
            <v>国家贫困县</v>
          </cell>
          <cell r="N11222" t="str">
            <v>新建</v>
          </cell>
          <cell r="O11222" t="str">
            <v>龙山县内溪乡五官村喇宗坡寨</v>
          </cell>
          <cell r="R11222" t="str">
            <v>3.5</v>
          </cell>
          <cell r="S11222" t="str">
            <v>6</v>
          </cell>
          <cell r="T11222" t="str">
            <v>无</v>
          </cell>
          <cell r="U11222">
            <v>0</v>
          </cell>
          <cell r="V11222">
            <v>2.02</v>
          </cell>
          <cell r="W11222">
            <v>2.02</v>
          </cell>
        </row>
        <row r="11223">
          <cell r="I11223" t="str">
            <v>龙山县太平山景区集散公路</v>
          </cell>
          <cell r="J11223" t="str">
            <v>131302F4331300033</v>
          </cell>
          <cell r="K11223" t="str">
            <v>通景公路</v>
          </cell>
          <cell r="L11223" t="str">
            <v>一类地区</v>
          </cell>
          <cell r="M11223" t="str">
            <v>国家贫困县</v>
          </cell>
          <cell r="N11223" t="str">
            <v>新建</v>
          </cell>
          <cell r="O11223" t="str">
            <v>龙山县太平山景区</v>
          </cell>
          <cell r="R11223" t="str">
            <v>0</v>
          </cell>
          <cell r="S11223" t="str">
            <v>7</v>
          </cell>
          <cell r="T11223" t="str">
            <v>无</v>
          </cell>
          <cell r="U11223">
            <v>0</v>
          </cell>
          <cell r="V11223">
            <v>2.98</v>
          </cell>
          <cell r="W11223">
            <v>2.98</v>
          </cell>
        </row>
        <row r="11224">
          <cell r="I11224" t="str">
            <v>龙山县太平山景区通景路</v>
          </cell>
          <cell r="J11224" t="str">
            <v>131302F4331300030</v>
          </cell>
          <cell r="K11224" t="str">
            <v>通景公路</v>
          </cell>
          <cell r="L11224" t="str">
            <v>一类地区</v>
          </cell>
          <cell r="M11224" t="str">
            <v>国家贫困县</v>
          </cell>
          <cell r="N11224" t="str">
            <v>升级改造（提质改造）</v>
          </cell>
          <cell r="O11224" t="str">
            <v>龙山县太平山景区</v>
          </cell>
          <cell r="S11224" t="str">
            <v>6</v>
          </cell>
          <cell r="T11224" t="str">
            <v>无</v>
          </cell>
          <cell r="U11224">
            <v>0</v>
          </cell>
          <cell r="V11224">
            <v>1.61</v>
          </cell>
          <cell r="W11224">
            <v>1.61</v>
          </cell>
        </row>
        <row r="11225">
          <cell r="I11225" t="str">
            <v>龙山县桐木村通景路</v>
          </cell>
          <cell r="J11225" t="str">
            <v>131302F4331300032</v>
          </cell>
          <cell r="K11225" t="str">
            <v>通景公路</v>
          </cell>
          <cell r="L11225" t="str">
            <v>一类地区</v>
          </cell>
          <cell r="M11225" t="str">
            <v>国家贫困县</v>
          </cell>
          <cell r="N11225" t="str">
            <v>升级改造（提质改造）</v>
          </cell>
          <cell r="O11225" t="str">
            <v>湘鄂川黔根据地省委旧址</v>
          </cell>
          <cell r="R11225" t="str">
            <v>4.5</v>
          </cell>
          <cell r="S11225" t="str">
            <v>6</v>
          </cell>
          <cell r="T11225" t="str">
            <v>C115433130</v>
          </cell>
          <cell r="U11225">
            <v>0</v>
          </cell>
          <cell r="V11225">
            <v>5.64</v>
          </cell>
          <cell r="W11225">
            <v>5.64</v>
          </cell>
        </row>
        <row r="11226">
          <cell r="I11226" t="str">
            <v>龙山县召市镇神州社区马洛沟通景路</v>
          </cell>
          <cell r="J11226" t="str">
            <v>131302F4331300010</v>
          </cell>
          <cell r="K11226" t="str">
            <v>通景公路</v>
          </cell>
          <cell r="L11226" t="str">
            <v>一类地区</v>
          </cell>
          <cell r="M11226" t="str">
            <v>国家贫困县</v>
          </cell>
          <cell r="N11226" t="str">
            <v>升级改造（提质改造）</v>
          </cell>
          <cell r="O11226" t="str">
            <v>龙山县召市镇神州社区马洛沟</v>
          </cell>
          <cell r="R11226" t="str">
            <v>3.5</v>
          </cell>
          <cell r="S11226" t="str">
            <v>6</v>
          </cell>
          <cell r="T11226" t="str">
            <v>C241433130</v>
          </cell>
          <cell r="U11226">
            <v>0</v>
          </cell>
          <cell r="V11226">
            <v>3.72</v>
          </cell>
          <cell r="W11226">
            <v>3.72</v>
          </cell>
        </row>
        <row r="11227">
          <cell r="I11227" t="str">
            <v>偏岩至猛西连接路</v>
          </cell>
          <cell r="J11227" t="str">
            <v>131301F4331300004</v>
          </cell>
          <cell r="K11227" t="str">
            <v>通景公路</v>
          </cell>
          <cell r="L11227" t="str">
            <v>一类地区</v>
          </cell>
          <cell r="M11227" t="str">
            <v>国家贫困县</v>
          </cell>
          <cell r="N11227" t="str">
            <v>路面改善</v>
          </cell>
          <cell r="O11227" t="str">
            <v>洛塔自然保护区</v>
          </cell>
          <cell r="R11227" t="str">
            <v>5</v>
          </cell>
          <cell r="S11227" t="str">
            <v>6</v>
          </cell>
          <cell r="T11227" t="str">
            <v>X022433130</v>
          </cell>
          <cell r="U11227">
            <v>0</v>
          </cell>
          <cell r="V11227">
            <v>12.051</v>
          </cell>
          <cell r="W11227">
            <v>12.051</v>
          </cell>
        </row>
        <row r="11228">
          <cell r="I11228" t="str">
            <v>他砂至靛房连接路</v>
          </cell>
          <cell r="J11228" t="str">
            <v>131302F4331300034</v>
          </cell>
          <cell r="K11228" t="str">
            <v>通景公路</v>
          </cell>
          <cell r="L11228" t="str">
            <v>一类地区</v>
          </cell>
          <cell r="M11228" t="str">
            <v>国家贫困县</v>
          </cell>
          <cell r="N11228" t="str">
            <v>路面改善</v>
          </cell>
          <cell r="O11228" t="str">
            <v>国家、省级民间艺术之乡靛房镇</v>
          </cell>
          <cell r="R11228" t="str">
            <v>5</v>
          </cell>
          <cell r="S11228" t="str">
            <v>6</v>
          </cell>
          <cell r="T11228" t="str">
            <v>X029433130</v>
          </cell>
          <cell r="U11228">
            <v>0</v>
          </cell>
          <cell r="V11228">
            <v>14.585000000000001</v>
          </cell>
          <cell r="W11228">
            <v>14.585000000000001</v>
          </cell>
        </row>
        <row r="11229">
          <cell r="I11229" t="str">
            <v>洞坪至磨刀岩村公路</v>
          </cell>
          <cell r="J11229" t="str">
            <v>131301F4331260006</v>
          </cell>
          <cell r="K11229" t="str">
            <v>旅游集散公路</v>
          </cell>
          <cell r="L11229" t="str">
            <v>一类地区</v>
          </cell>
          <cell r="M11229" t="str">
            <v>国家贫困县</v>
          </cell>
          <cell r="N11229" t="str">
            <v>升级改造（提质改造）</v>
          </cell>
          <cell r="O11229" t="str">
            <v>磨刀岩村</v>
          </cell>
          <cell r="R11229" t="str">
            <v>5</v>
          </cell>
          <cell r="S11229" t="str">
            <v>6</v>
          </cell>
          <cell r="T11229" t="str">
            <v>Y030433126</v>
          </cell>
          <cell r="U11229">
            <v>0</v>
          </cell>
          <cell r="V11229">
            <v>19</v>
          </cell>
          <cell r="W11229">
            <v>19</v>
          </cell>
        </row>
        <row r="11230">
          <cell r="I11230" t="str">
            <v>吉首市笔架山公路工程</v>
          </cell>
          <cell r="J11230" t="str">
            <v>131301F4331010010</v>
          </cell>
          <cell r="K11230" t="str">
            <v>资源产业路</v>
          </cell>
          <cell r="L11230" t="str">
            <v>一类地区</v>
          </cell>
          <cell r="M11230" t="str">
            <v>国家贫困县</v>
          </cell>
          <cell r="N11230" t="str">
            <v>新建</v>
          </cell>
          <cell r="O11230" t="str">
            <v>笔架山产业园</v>
          </cell>
          <cell r="R11230" t="str">
            <v>5</v>
          </cell>
          <cell r="S11230" t="str">
            <v>6.5</v>
          </cell>
          <cell r="T11230" t="str">
            <v>Z019433101</v>
          </cell>
          <cell r="U11230">
            <v>0</v>
          </cell>
          <cell r="V11230">
            <v>8</v>
          </cell>
          <cell r="W11230">
            <v>8</v>
          </cell>
        </row>
        <row r="11231">
          <cell r="I11231" t="str">
            <v>吉首市峒河街道振武营村农村公路提质改造工程</v>
          </cell>
          <cell r="J11231" t="str">
            <v>1312F4331010037</v>
          </cell>
          <cell r="K11231" t="str">
            <v>资源产业路</v>
          </cell>
          <cell r="L11231" t="str">
            <v>一类地区</v>
          </cell>
          <cell r="M11231" t="str">
            <v>国家贫困县</v>
          </cell>
          <cell r="N11231" t="str">
            <v>新建</v>
          </cell>
          <cell r="O11231" t="str">
            <v>振武营高标准农田</v>
          </cell>
          <cell r="R11231" t="str">
            <v>4.5</v>
          </cell>
          <cell r="S11231" t="str">
            <v>6</v>
          </cell>
          <cell r="T11231" t="str">
            <v>Y002433101</v>
          </cell>
          <cell r="U11231">
            <v>0</v>
          </cell>
          <cell r="V11231">
            <v>2.1</v>
          </cell>
          <cell r="W11231">
            <v>2.1</v>
          </cell>
        </row>
        <row r="11232">
          <cell r="I11232" t="str">
            <v>双塘水泥厂至乾麻线产业路</v>
          </cell>
          <cell r="J11232" t="str">
            <v>1312F4331010096</v>
          </cell>
          <cell r="K11232" t="str">
            <v>资源产业路</v>
          </cell>
          <cell r="L11232" t="str">
            <v>一类地区</v>
          </cell>
          <cell r="M11232" t="str">
            <v>国家贫困县</v>
          </cell>
          <cell r="N11232" t="str">
            <v>新建</v>
          </cell>
          <cell r="O11232" t="str">
            <v>双塘水泥厂至乾麻线产业区</v>
          </cell>
          <cell r="R11232" t="str">
            <v>4.5</v>
          </cell>
          <cell r="S11232" t="str">
            <v>6</v>
          </cell>
          <cell r="T11232" t="str">
            <v>无</v>
          </cell>
          <cell r="U11232">
            <v>0</v>
          </cell>
          <cell r="V11232">
            <v>12</v>
          </cell>
          <cell r="W11232">
            <v>12</v>
          </cell>
        </row>
        <row r="11233">
          <cell r="I11233" t="str">
            <v>王腊村—锦坪村产业路</v>
          </cell>
          <cell r="J11233" t="str">
            <v>1312F4331010075</v>
          </cell>
          <cell r="K11233" t="str">
            <v>资源产业路</v>
          </cell>
          <cell r="L11233" t="str">
            <v>一类地区</v>
          </cell>
          <cell r="M11233" t="str">
            <v>国家贫困县</v>
          </cell>
          <cell r="N11233" t="str">
            <v>路面改善</v>
          </cell>
          <cell r="O11233" t="str">
            <v>王腊村—锦坪村产业园</v>
          </cell>
          <cell r="R11233" t="str">
            <v>0</v>
          </cell>
          <cell r="S11233" t="str">
            <v>6</v>
          </cell>
          <cell r="T11233" t="str">
            <v>无</v>
          </cell>
          <cell r="U11233">
            <v>0</v>
          </cell>
          <cell r="V11233">
            <v>3.5</v>
          </cell>
          <cell r="W11233">
            <v>3.5</v>
          </cell>
        </row>
        <row r="11234">
          <cell r="I11234" t="str">
            <v>马颈坳桥六至太平青干公路</v>
          </cell>
          <cell r="J11234" t="str">
            <v>1312F4331010054</v>
          </cell>
          <cell r="K11234" t="str">
            <v>资源产业路</v>
          </cell>
          <cell r="L11234" t="str">
            <v>一类地区</v>
          </cell>
          <cell r="M11234" t="str">
            <v>国家贫困县</v>
          </cell>
          <cell r="N11234" t="str">
            <v>新建</v>
          </cell>
          <cell r="O11234" t="str">
            <v>马颈坳着落、青干茶叶种植园</v>
          </cell>
          <cell r="R11234" t="str">
            <v>0</v>
          </cell>
          <cell r="S11234" t="str">
            <v>6</v>
          </cell>
          <cell r="T11234" t="str">
            <v>Y009433101</v>
          </cell>
          <cell r="U11234">
            <v>0</v>
          </cell>
          <cell r="V11234">
            <v>3.5</v>
          </cell>
          <cell r="W11234">
            <v>3.5</v>
          </cell>
        </row>
        <row r="11235">
          <cell r="I11235" t="str">
            <v>阴上联盟园区路</v>
          </cell>
          <cell r="J11235" t="str">
            <v>1312F4331010104</v>
          </cell>
          <cell r="K11235" t="str">
            <v>资源产业路</v>
          </cell>
          <cell r="L11235" t="str">
            <v>一类地区</v>
          </cell>
          <cell r="M11235" t="str">
            <v>国家贫困县</v>
          </cell>
          <cell r="N11235" t="str">
            <v>新建</v>
          </cell>
          <cell r="O11235" t="str">
            <v>联盟片区</v>
          </cell>
          <cell r="R11235" t="str">
            <v>0</v>
          </cell>
          <cell r="S11235" t="str">
            <v>6</v>
          </cell>
          <cell r="T11235" t="str">
            <v>无</v>
          </cell>
          <cell r="U11235">
            <v>0</v>
          </cell>
          <cell r="V11235">
            <v>2.6</v>
          </cell>
          <cell r="W11235">
            <v>2.6</v>
          </cell>
        </row>
        <row r="11236">
          <cell r="I11236" t="str">
            <v>丹青镇卡坪至巴夭公路</v>
          </cell>
          <cell r="J11236" t="str">
            <v>1312F4331010057</v>
          </cell>
          <cell r="K11236" t="str">
            <v>资源产业路</v>
          </cell>
          <cell r="L11236" t="str">
            <v>一类地区</v>
          </cell>
          <cell r="M11236" t="str">
            <v>国家贫困县</v>
          </cell>
          <cell r="N11236" t="str">
            <v>新建</v>
          </cell>
          <cell r="O11236" t="str">
            <v>吉首市2019年丹青高标准农田</v>
          </cell>
          <cell r="R11236" t="str">
            <v>4.5</v>
          </cell>
          <cell r="S11236" t="str">
            <v>6.5</v>
          </cell>
          <cell r="T11236" t="str">
            <v>无</v>
          </cell>
          <cell r="U11236">
            <v>0</v>
          </cell>
          <cell r="V11236">
            <v>8</v>
          </cell>
          <cell r="W11236">
            <v>8</v>
          </cell>
        </row>
        <row r="11237">
          <cell r="I11237" t="str">
            <v>补戈养殖基地产业路</v>
          </cell>
          <cell r="J11237" t="str">
            <v>1312F4331010102</v>
          </cell>
          <cell r="K11237" t="str">
            <v>资源产业路</v>
          </cell>
          <cell r="L11237" t="str">
            <v>一类地区</v>
          </cell>
          <cell r="M11237" t="str">
            <v>国家贫困县</v>
          </cell>
          <cell r="N11237" t="str">
            <v>路面改善</v>
          </cell>
          <cell r="O11237" t="str">
            <v>补戈养殖场</v>
          </cell>
          <cell r="R11237" t="str">
            <v>0</v>
          </cell>
          <cell r="S11237" t="str">
            <v>6</v>
          </cell>
          <cell r="T11237" t="str">
            <v>无</v>
          </cell>
          <cell r="U11237">
            <v>0</v>
          </cell>
          <cell r="V11237">
            <v>2</v>
          </cell>
          <cell r="W11237">
            <v>2</v>
          </cell>
        </row>
        <row r="11238">
          <cell r="I11238" t="str">
            <v>勤丰1组至3组产业路</v>
          </cell>
          <cell r="J11238" t="str">
            <v>1312F4331010100</v>
          </cell>
          <cell r="K11238" t="str">
            <v>资源产业路</v>
          </cell>
          <cell r="L11238" t="str">
            <v>一类地区</v>
          </cell>
          <cell r="M11238" t="str">
            <v>国家贫困县</v>
          </cell>
          <cell r="N11238" t="str">
            <v>新建</v>
          </cell>
          <cell r="O11238" t="str">
            <v>勤丰产业园</v>
          </cell>
          <cell r="R11238" t="str">
            <v>0</v>
          </cell>
          <cell r="S11238" t="str">
            <v>6</v>
          </cell>
          <cell r="T11238" t="str">
            <v>无</v>
          </cell>
          <cell r="U11238">
            <v>0</v>
          </cell>
          <cell r="V11238">
            <v>2</v>
          </cell>
          <cell r="W11238">
            <v>2</v>
          </cell>
        </row>
        <row r="11239">
          <cell r="I11239" t="str">
            <v>矮寨镇云端茶叶茶叶路</v>
          </cell>
          <cell r="J11239" t="str">
            <v>1312F4331010097</v>
          </cell>
          <cell r="K11239" t="str">
            <v>资源产业路</v>
          </cell>
          <cell r="L11239" t="str">
            <v>一类地区</v>
          </cell>
          <cell r="M11239" t="str">
            <v>国家贫困县</v>
          </cell>
          <cell r="N11239" t="str">
            <v>新建</v>
          </cell>
          <cell r="O11239" t="str">
            <v>云端茶谷产业园</v>
          </cell>
          <cell r="R11239" t="str">
            <v>0</v>
          </cell>
          <cell r="S11239" t="str">
            <v>6</v>
          </cell>
          <cell r="T11239" t="str">
            <v>无</v>
          </cell>
          <cell r="U11239">
            <v>0</v>
          </cell>
          <cell r="V11239">
            <v>5</v>
          </cell>
          <cell r="W11239">
            <v>5</v>
          </cell>
        </row>
        <row r="11240">
          <cell r="I11240" t="str">
            <v>马颈坳镇米坡至太平镇深坳公路</v>
          </cell>
          <cell r="J11240" t="str">
            <v>1312F4331010045</v>
          </cell>
          <cell r="K11240" t="str">
            <v>资源产业路</v>
          </cell>
          <cell r="L11240" t="str">
            <v>一类地区</v>
          </cell>
          <cell r="M11240" t="str">
            <v>国家贫困县</v>
          </cell>
          <cell r="N11240" t="str">
            <v>新建</v>
          </cell>
          <cell r="O11240" t="str">
            <v>米坡产业园区</v>
          </cell>
          <cell r="R11240" t="str">
            <v>0</v>
          </cell>
          <cell r="S11240" t="str">
            <v>6</v>
          </cell>
          <cell r="T11240" t="str">
            <v>无</v>
          </cell>
          <cell r="U11240">
            <v>0</v>
          </cell>
          <cell r="V11240">
            <v>2</v>
          </cell>
          <cell r="W11240">
            <v>2</v>
          </cell>
        </row>
        <row r="11241">
          <cell r="I11241" t="str">
            <v>马颈坳紫新至排衫公路</v>
          </cell>
          <cell r="J11241" t="str">
            <v>1312F4331010047</v>
          </cell>
          <cell r="K11241" t="str">
            <v>资源产业路</v>
          </cell>
          <cell r="L11241" t="str">
            <v>一类地区</v>
          </cell>
          <cell r="M11241" t="str">
            <v>国家贫困县</v>
          </cell>
          <cell r="N11241" t="str">
            <v>新建</v>
          </cell>
          <cell r="O11241" t="str">
            <v>吉首市紫新高标准农田建设项目</v>
          </cell>
          <cell r="R11241" t="str">
            <v>5.5</v>
          </cell>
          <cell r="S11241" t="str">
            <v>6.5</v>
          </cell>
          <cell r="T11241" t="str">
            <v>无</v>
          </cell>
          <cell r="U11241">
            <v>0</v>
          </cell>
          <cell r="V11241">
            <v>6.5</v>
          </cell>
          <cell r="W11241">
            <v>6.5</v>
          </cell>
        </row>
        <row r="11242">
          <cell r="I11242" t="str">
            <v>深坳至红岩排产业路</v>
          </cell>
          <cell r="J11242" t="str">
            <v>1312F4331010084</v>
          </cell>
          <cell r="K11242" t="str">
            <v>资源产业路</v>
          </cell>
          <cell r="L11242" t="str">
            <v>一类地区</v>
          </cell>
          <cell r="M11242" t="str">
            <v>国家贫困县</v>
          </cell>
          <cell r="N11242" t="str">
            <v>路面改善</v>
          </cell>
          <cell r="O11242" t="str">
            <v>新华茶园</v>
          </cell>
          <cell r="R11242" t="str">
            <v>0</v>
          </cell>
          <cell r="S11242" t="str">
            <v>6</v>
          </cell>
          <cell r="T11242" t="str">
            <v>无</v>
          </cell>
          <cell r="U11242">
            <v>0</v>
          </cell>
          <cell r="V11242">
            <v>8</v>
          </cell>
          <cell r="W11242">
            <v>8</v>
          </cell>
        </row>
        <row r="11243">
          <cell r="I11243" t="str">
            <v>泸溪县潮地-溪头棋盘山连接路</v>
          </cell>
          <cell r="J11243" t="str">
            <v>1312F4331220367</v>
          </cell>
          <cell r="K11243" t="str">
            <v>资源产业路</v>
          </cell>
          <cell r="L11243" t="str">
            <v>一类地区</v>
          </cell>
          <cell r="M11243" t="str">
            <v>国家贫困县</v>
          </cell>
          <cell r="N11243" t="str">
            <v>升级改造（提质改造）</v>
          </cell>
          <cell r="O11243" t="str">
            <v>黄金茶万亩标准园</v>
          </cell>
          <cell r="R11243" t="str">
            <v>3.5</v>
          </cell>
          <cell r="S11243" t="str">
            <v>6(4.5)</v>
          </cell>
          <cell r="T11243" t="str">
            <v>无</v>
          </cell>
          <cell r="U11243">
            <v>0</v>
          </cell>
          <cell r="V11243">
            <v>6</v>
          </cell>
          <cell r="W11243">
            <v>6</v>
          </cell>
        </row>
        <row r="11244">
          <cell r="I11244" t="str">
            <v>泸溪县武堰村洞上-密灯连接路</v>
          </cell>
          <cell r="J11244" t="str">
            <v>1312F4331220368</v>
          </cell>
          <cell r="K11244" t="str">
            <v>资源产业路</v>
          </cell>
          <cell r="L11244" t="str">
            <v>一类地区</v>
          </cell>
          <cell r="M11244" t="str">
            <v>国家贫困县</v>
          </cell>
          <cell r="N11244" t="str">
            <v>新建</v>
          </cell>
          <cell r="O11244" t="str">
            <v>白茶万亩标准园</v>
          </cell>
          <cell r="R11244" t="str">
            <v>2.5</v>
          </cell>
          <cell r="S11244" t="str">
            <v>6(4.5)</v>
          </cell>
          <cell r="T11244" t="str">
            <v>无</v>
          </cell>
          <cell r="U11244">
            <v>0</v>
          </cell>
          <cell r="V11244">
            <v>10</v>
          </cell>
          <cell r="W11244">
            <v>10</v>
          </cell>
        </row>
        <row r="11245">
          <cell r="I11245" t="str">
            <v>庙门口-牛头湾连接路</v>
          </cell>
          <cell r="J11245" t="str">
            <v>1312F4331220369</v>
          </cell>
          <cell r="K11245" t="str">
            <v>资源产业路</v>
          </cell>
          <cell r="L11245" t="str">
            <v>一类地区</v>
          </cell>
          <cell r="M11245" t="str">
            <v>国家贫困县</v>
          </cell>
          <cell r="N11245" t="str">
            <v>新建</v>
          </cell>
          <cell r="O11245" t="str">
            <v>柑橘特色产业园</v>
          </cell>
          <cell r="R11245" t="str">
            <v>2</v>
          </cell>
          <cell r="S11245" t="str">
            <v>6(4.5)</v>
          </cell>
          <cell r="T11245" t="str">
            <v>无</v>
          </cell>
          <cell r="U11245">
            <v>0</v>
          </cell>
          <cell r="V11245">
            <v>2.2000000000000002</v>
          </cell>
          <cell r="W11245">
            <v>2.2000000000000002</v>
          </cell>
        </row>
        <row r="11246">
          <cell r="I11246" t="str">
            <v>迷迭香万亩示范基地连接路（七组产业路）</v>
          </cell>
          <cell r="J11246" t="str">
            <v>1312F4331220370</v>
          </cell>
          <cell r="K11246" t="str">
            <v>资源产业路</v>
          </cell>
          <cell r="L11246" t="str">
            <v>一类地区</v>
          </cell>
          <cell r="M11246" t="str">
            <v>国家贫困县</v>
          </cell>
          <cell r="N11246" t="str">
            <v>新建</v>
          </cell>
          <cell r="O11246" t="str">
            <v>迷迭香万亩示范基地</v>
          </cell>
          <cell r="R11246" t="str">
            <v>2</v>
          </cell>
          <cell r="S11246" t="str">
            <v>6(4.5)</v>
          </cell>
          <cell r="T11246" t="str">
            <v>无</v>
          </cell>
          <cell r="U11246">
            <v>0</v>
          </cell>
          <cell r="V11246">
            <v>0.5</v>
          </cell>
          <cell r="W11246">
            <v>0.5</v>
          </cell>
        </row>
        <row r="11247">
          <cell r="I11247" t="str">
            <v>迷迭香万亩示范基地连接路（岔路口-茅冲口）</v>
          </cell>
          <cell r="J11247" t="str">
            <v>1312F4331220371</v>
          </cell>
          <cell r="K11247" t="str">
            <v>资源产业路</v>
          </cell>
          <cell r="L11247" t="str">
            <v>一类地区</v>
          </cell>
          <cell r="M11247" t="str">
            <v>国家贫困县</v>
          </cell>
          <cell r="N11247" t="str">
            <v>新建</v>
          </cell>
          <cell r="O11247" t="str">
            <v>迷迭香万亩示范基地</v>
          </cell>
          <cell r="R11247" t="str">
            <v>2</v>
          </cell>
          <cell r="S11247" t="str">
            <v>6(4.5)</v>
          </cell>
          <cell r="T11247" t="str">
            <v>无</v>
          </cell>
          <cell r="U11247">
            <v>0</v>
          </cell>
          <cell r="V11247">
            <v>4</v>
          </cell>
          <cell r="W11247">
            <v>4</v>
          </cell>
        </row>
        <row r="11248">
          <cell r="I11248" t="str">
            <v>红相冲坳田—干田冲子告排连接路</v>
          </cell>
          <cell r="J11248" t="str">
            <v>1312F4331220366</v>
          </cell>
          <cell r="K11248" t="str">
            <v>资源产业路</v>
          </cell>
          <cell r="L11248" t="str">
            <v>一类地区</v>
          </cell>
          <cell r="M11248" t="str">
            <v>国家贫困县</v>
          </cell>
          <cell r="N11248" t="str">
            <v>升级改造（提质改造）</v>
          </cell>
          <cell r="O11248" t="str">
            <v>泸溪县洗溪镇塘食溪村池塘寨黄金茶万亩标准园</v>
          </cell>
          <cell r="R11248" t="str">
            <v>3.5</v>
          </cell>
          <cell r="S11248" t="str">
            <v>6(4.5)</v>
          </cell>
          <cell r="T11248" t="str">
            <v>无</v>
          </cell>
          <cell r="U11248">
            <v>0</v>
          </cell>
          <cell r="V11248">
            <v>1.8</v>
          </cell>
          <cell r="W11248">
            <v>1.8</v>
          </cell>
        </row>
        <row r="11249">
          <cell r="I11249" t="str">
            <v>泸溪县茶溪出溶口-岩寨产业路</v>
          </cell>
          <cell r="J11249" t="str">
            <v>1312F4331220178</v>
          </cell>
          <cell r="K11249" t="str">
            <v>资源产业路</v>
          </cell>
          <cell r="L11249" t="str">
            <v>一类地区</v>
          </cell>
          <cell r="M11249" t="str">
            <v>国家贫困县</v>
          </cell>
          <cell r="N11249" t="str">
            <v>新建</v>
          </cell>
          <cell r="O11249" t="str">
            <v>泸溪县洗溪镇岩寨村茶溪出溶口现代柑橘园</v>
          </cell>
          <cell r="R11249" t="str">
            <v>3.5</v>
          </cell>
          <cell r="S11249" t="str">
            <v>6(4.5)</v>
          </cell>
          <cell r="T11249" t="str">
            <v>无</v>
          </cell>
          <cell r="U11249">
            <v>0</v>
          </cell>
          <cell r="V11249">
            <v>2.8450000000000002</v>
          </cell>
          <cell r="W11249">
            <v>2.8450000000000002</v>
          </cell>
        </row>
        <row r="11250">
          <cell r="I11250" t="str">
            <v>泸溪县潮地水库岔口-水库边产业路</v>
          </cell>
          <cell r="J11250" t="str">
            <v>1312F4331220338</v>
          </cell>
          <cell r="K11250" t="str">
            <v>资源产业路</v>
          </cell>
          <cell r="L11250" t="str">
            <v>一类地区</v>
          </cell>
          <cell r="M11250" t="str">
            <v>国家贫困县</v>
          </cell>
          <cell r="N11250" t="str">
            <v>新建</v>
          </cell>
          <cell r="O11250" t="str">
            <v>泸溪县达岚镇潮地村万亩辣椒产业园</v>
          </cell>
          <cell r="R11250" t="str">
            <v>3.5</v>
          </cell>
          <cell r="S11250" t="str">
            <v>6(4.5)</v>
          </cell>
          <cell r="T11250" t="str">
            <v>无</v>
          </cell>
          <cell r="U11250">
            <v>0</v>
          </cell>
          <cell r="V11250">
            <v>0.78300000000000003</v>
          </cell>
          <cell r="W11250">
            <v>0.78300000000000003</v>
          </cell>
        </row>
        <row r="11251">
          <cell r="I11251" t="str">
            <v>泸溪县大烟坨坳上-红岩溶水库产业路</v>
          </cell>
          <cell r="J11251" t="str">
            <v>1312F4331220113</v>
          </cell>
          <cell r="K11251" t="str">
            <v>资源产业路</v>
          </cell>
          <cell r="L11251" t="str">
            <v>一类地区</v>
          </cell>
          <cell r="M11251" t="str">
            <v>国家贫困县</v>
          </cell>
          <cell r="N11251" t="str">
            <v>新建</v>
          </cell>
          <cell r="O11251" t="str">
            <v>泸溪县洗溪镇榔木溪村现代柑橘产业园</v>
          </cell>
          <cell r="R11251" t="str">
            <v>3.5</v>
          </cell>
          <cell r="S11251" t="str">
            <v>6(4.5)</v>
          </cell>
          <cell r="T11251" t="str">
            <v>无</v>
          </cell>
          <cell r="U11251">
            <v>0</v>
          </cell>
          <cell r="V11251">
            <v>0.70399999999999996</v>
          </cell>
          <cell r="W11251">
            <v>0.70399999999999996</v>
          </cell>
        </row>
        <row r="11252">
          <cell r="I11252" t="str">
            <v>泸溪县富农酒家-老寨产业路</v>
          </cell>
          <cell r="J11252" t="str">
            <v>1312F4331220055</v>
          </cell>
          <cell r="K11252" t="str">
            <v>资源产业路</v>
          </cell>
          <cell r="L11252" t="str">
            <v>一类地区</v>
          </cell>
          <cell r="M11252" t="str">
            <v>国家贫困县</v>
          </cell>
          <cell r="N11252" t="str">
            <v>新建</v>
          </cell>
          <cell r="O11252" t="str">
            <v>泸溪县武溪镇黑塘村老寨农业园</v>
          </cell>
          <cell r="R11252" t="str">
            <v>3.5</v>
          </cell>
          <cell r="S11252" t="str">
            <v>6(4.5)</v>
          </cell>
          <cell r="T11252" t="str">
            <v>C138433122</v>
          </cell>
          <cell r="U11252">
            <v>0</v>
          </cell>
          <cell r="V11252">
            <v>3.55</v>
          </cell>
          <cell r="W11252">
            <v>3.55</v>
          </cell>
        </row>
        <row r="11253">
          <cell r="I11253" t="str">
            <v>泸溪县红岩场-白岩场产业路</v>
          </cell>
          <cell r="J11253" t="str">
            <v>1312F4331220153</v>
          </cell>
          <cell r="K11253" t="str">
            <v>资源产业路</v>
          </cell>
          <cell r="L11253" t="str">
            <v>一类地区</v>
          </cell>
          <cell r="M11253" t="str">
            <v>国家贫困县</v>
          </cell>
          <cell r="N11253" t="str">
            <v>新建</v>
          </cell>
          <cell r="O11253" t="str">
            <v>泸溪县洗溪社区现代柑橘产业园</v>
          </cell>
          <cell r="R11253" t="str">
            <v>3.5</v>
          </cell>
          <cell r="S11253" t="str">
            <v>6(4.5)</v>
          </cell>
          <cell r="T11253" t="str">
            <v>无</v>
          </cell>
          <cell r="U11253">
            <v>0</v>
          </cell>
          <cell r="V11253">
            <v>0.83199999999999996</v>
          </cell>
          <cell r="W11253">
            <v>0.83199999999999996</v>
          </cell>
        </row>
        <row r="11254">
          <cell r="I11254" t="str">
            <v>泸溪县红岩楼屋-砂渡溪水库产业路</v>
          </cell>
          <cell r="J11254" t="str">
            <v>1312F4331220357</v>
          </cell>
          <cell r="K11254" t="str">
            <v>资源产业路</v>
          </cell>
          <cell r="L11254" t="str">
            <v>一类地区</v>
          </cell>
          <cell r="M11254" t="str">
            <v>国家贫困县</v>
          </cell>
          <cell r="N11254" t="str">
            <v>新建</v>
          </cell>
          <cell r="O11254" t="str">
            <v>泸溪县武溪镇红岩村黄金茶万亩标准园</v>
          </cell>
          <cell r="R11254" t="str">
            <v>3.5</v>
          </cell>
          <cell r="S11254" t="str">
            <v>6(4.5)</v>
          </cell>
          <cell r="T11254" t="str">
            <v>无</v>
          </cell>
          <cell r="U11254">
            <v>0</v>
          </cell>
          <cell r="V11254">
            <v>3.0720000000000001</v>
          </cell>
          <cell r="W11254">
            <v>3.0720000000000001</v>
          </cell>
        </row>
        <row r="11255">
          <cell r="I11255" t="str">
            <v>泸溪县鸡子潭村-鸡笼包产业路</v>
          </cell>
          <cell r="J11255" t="str">
            <v>1312F4331220111</v>
          </cell>
          <cell r="K11255" t="str">
            <v>资源产业路</v>
          </cell>
          <cell r="L11255" t="str">
            <v>一类地区</v>
          </cell>
          <cell r="M11255" t="str">
            <v>国家贫困县</v>
          </cell>
          <cell r="N11255" t="str">
            <v>新建</v>
          </cell>
          <cell r="O11255" t="str">
            <v>泸溪县洗溪镇鸡子潭村现代柑橘产业园</v>
          </cell>
          <cell r="R11255" t="str">
            <v>3.5</v>
          </cell>
          <cell r="S11255" t="str">
            <v>6(4.5)</v>
          </cell>
          <cell r="T11255" t="str">
            <v>无</v>
          </cell>
          <cell r="U11255">
            <v>0</v>
          </cell>
          <cell r="V11255">
            <v>0.58799999999999997</v>
          </cell>
          <cell r="W11255">
            <v>0.58799999999999997</v>
          </cell>
        </row>
        <row r="11256">
          <cell r="I11256" t="str">
            <v>泸溪县塘食溪水库-巴冲湾产业路</v>
          </cell>
          <cell r="J11256" t="str">
            <v>1312F4331220149</v>
          </cell>
          <cell r="K11256" t="str">
            <v>资源产业路</v>
          </cell>
          <cell r="L11256" t="str">
            <v>一类地区</v>
          </cell>
          <cell r="M11256" t="str">
            <v>国家贫困县</v>
          </cell>
          <cell r="N11256" t="str">
            <v>新建</v>
          </cell>
          <cell r="O11256" t="str">
            <v>泸溪县洗溪镇塘食溪村巴冲湾现代黄金茶产业园</v>
          </cell>
          <cell r="R11256" t="str">
            <v>3.5</v>
          </cell>
          <cell r="S11256" t="str">
            <v>6(4.5)</v>
          </cell>
          <cell r="T11256" t="str">
            <v>无</v>
          </cell>
          <cell r="U11256">
            <v>0</v>
          </cell>
          <cell r="V11256">
            <v>0.871</v>
          </cell>
          <cell r="W11256">
            <v>0.871</v>
          </cell>
        </row>
        <row r="11257">
          <cell r="I11257" t="str">
            <v>泸溪县岩寨路边-土冲垅产业路</v>
          </cell>
          <cell r="J11257" t="str">
            <v>1312F4331220343</v>
          </cell>
          <cell r="K11257" t="str">
            <v>资源产业路</v>
          </cell>
          <cell r="L11257" t="str">
            <v>一类地区</v>
          </cell>
          <cell r="M11257" t="str">
            <v>国家贫困县</v>
          </cell>
          <cell r="N11257" t="str">
            <v>新建</v>
          </cell>
          <cell r="O11257" t="str">
            <v>泸溪县达岚镇达岚社区土冲垅现代脐橙产业园</v>
          </cell>
          <cell r="R11257" t="str">
            <v>3.5</v>
          </cell>
          <cell r="S11257" t="str">
            <v>6(4.5)</v>
          </cell>
          <cell r="T11257" t="str">
            <v>无</v>
          </cell>
          <cell r="U11257">
            <v>0</v>
          </cell>
          <cell r="V11257">
            <v>0.27500000000000002</v>
          </cell>
          <cell r="W11257">
            <v>0.27500000000000002</v>
          </cell>
        </row>
        <row r="11258">
          <cell r="I11258" t="str">
            <v>泸溪县周家庄产业路</v>
          </cell>
          <cell r="J11258" t="str">
            <v>1312F4331220057</v>
          </cell>
          <cell r="K11258" t="str">
            <v>资源产业路</v>
          </cell>
          <cell r="L11258" t="str">
            <v>一类地区</v>
          </cell>
          <cell r="M11258" t="str">
            <v>国家贫困县</v>
          </cell>
          <cell r="N11258" t="str">
            <v>新建</v>
          </cell>
          <cell r="O11258" t="str">
            <v>泸溪县武溪镇黑塘村周家庄  农业园</v>
          </cell>
          <cell r="R11258" t="str">
            <v>3.5</v>
          </cell>
          <cell r="S11258" t="str">
            <v>6(4.5)</v>
          </cell>
          <cell r="T11258" t="str">
            <v>无</v>
          </cell>
          <cell r="U11258">
            <v>0</v>
          </cell>
          <cell r="V11258">
            <v>0.53</v>
          </cell>
          <cell r="W11258">
            <v>0.53</v>
          </cell>
        </row>
        <row r="11259">
          <cell r="I11259" t="str">
            <v xml:space="preserve"> 泸溪县学校-李家人产业路</v>
          </cell>
          <cell r="J11259" t="str">
            <v>1312F4331220038</v>
          </cell>
          <cell r="K11259" t="str">
            <v>资源产业路</v>
          </cell>
          <cell r="L11259" t="str">
            <v>一类地区</v>
          </cell>
          <cell r="M11259" t="str">
            <v>国家贫困县</v>
          </cell>
          <cell r="N11259" t="str">
            <v>新建</v>
          </cell>
          <cell r="O11259" t="str">
            <v>泸溪县兴隆场镇五里坪村现代农业产业园</v>
          </cell>
          <cell r="R11259" t="str">
            <v>3.5</v>
          </cell>
          <cell r="S11259" t="str">
            <v>6(4.5)</v>
          </cell>
          <cell r="T11259" t="str">
            <v>无</v>
          </cell>
          <cell r="U11259">
            <v>0</v>
          </cell>
          <cell r="V11259">
            <v>0.35599999999999998</v>
          </cell>
          <cell r="W11259">
            <v>0.35599999999999998</v>
          </cell>
        </row>
        <row r="11260">
          <cell r="I11260" t="str">
            <v>泸溪县阿山田-椿木冲水库产业路</v>
          </cell>
          <cell r="J11260" t="str">
            <v>1312F4331220175</v>
          </cell>
          <cell r="K11260" t="str">
            <v>资源产业路</v>
          </cell>
          <cell r="L11260" t="str">
            <v>一类地区</v>
          </cell>
          <cell r="M11260" t="str">
            <v>国家贫困县</v>
          </cell>
          <cell r="N11260" t="str">
            <v>新建</v>
          </cell>
          <cell r="O11260" t="str">
            <v>泸溪县洗溪镇岩寨村现代柑橘产业园</v>
          </cell>
          <cell r="R11260" t="str">
            <v>3.5</v>
          </cell>
          <cell r="S11260" t="str">
            <v>6(4.5)</v>
          </cell>
          <cell r="T11260" t="str">
            <v>无</v>
          </cell>
          <cell r="U11260">
            <v>0</v>
          </cell>
          <cell r="V11260">
            <v>0.65700000000000003</v>
          </cell>
          <cell r="W11260">
            <v>0.65700000000000003</v>
          </cell>
        </row>
        <row r="11261">
          <cell r="I11261" t="str">
            <v>泸溪县白浦路-牛场产业路</v>
          </cell>
          <cell r="J11261" t="str">
            <v>1312F4331220229</v>
          </cell>
          <cell r="K11261" t="str">
            <v>资源产业路</v>
          </cell>
          <cell r="L11261" t="str">
            <v>一类地区</v>
          </cell>
          <cell r="M11261" t="str">
            <v>国家贫困县</v>
          </cell>
          <cell r="N11261" t="str">
            <v>新建</v>
          </cell>
          <cell r="O11261" t="str">
            <v>泸溪县浦市镇麻溪口村现代柑橘特色产业园</v>
          </cell>
          <cell r="R11261" t="str">
            <v>3.5</v>
          </cell>
          <cell r="S11261" t="str">
            <v>6(4.5)</v>
          </cell>
          <cell r="T11261" t="str">
            <v>无</v>
          </cell>
          <cell r="U11261">
            <v>0</v>
          </cell>
          <cell r="V11261">
            <v>0.16400000000000001</v>
          </cell>
          <cell r="W11261">
            <v>0.16400000000000001</v>
          </cell>
        </row>
        <row r="11262">
          <cell r="I11262" t="str">
            <v>泸溪县白羊溪门口-细古球产业路</v>
          </cell>
          <cell r="J11262" t="str">
            <v>1312F4331220110</v>
          </cell>
          <cell r="K11262" t="str">
            <v>资源产业路</v>
          </cell>
          <cell r="L11262" t="str">
            <v>一类地区</v>
          </cell>
          <cell r="M11262" t="str">
            <v>国家贫困县</v>
          </cell>
          <cell r="N11262" t="str">
            <v>新建</v>
          </cell>
          <cell r="O11262" t="str">
            <v>泸溪县洗溪镇鸡子潭村迷迭香万亩标准园</v>
          </cell>
          <cell r="R11262" t="str">
            <v>3.5</v>
          </cell>
          <cell r="S11262" t="str">
            <v>6(4.5)</v>
          </cell>
          <cell r="T11262" t="str">
            <v>无</v>
          </cell>
          <cell r="U11262">
            <v>0</v>
          </cell>
          <cell r="V11262">
            <v>0.20799999999999999</v>
          </cell>
          <cell r="W11262">
            <v>0.20799999999999999</v>
          </cell>
        </row>
        <row r="11263">
          <cell r="I11263" t="str">
            <v>泸溪县板栗坪-小溪产业路</v>
          </cell>
          <cell r="J11263" t="str">
            <v>1312F4331220187</v>
          </cell>
          <cell r="K11263" t="str">
            <v>资源产业路</v>
          </cell>
          <cell r="L11263" t="str">
            <v>一类地区</v>
          </cell>
          <cell r="M11263" t="str">
            <v>国家贫困县</v>
          </cell>
          <cell r="N11263" t="str">
            <v>新建</v>
          </cell>
          <cell r="O11263" t="str">
            <v>泸溪县潭溪镇朱雀洞村万亩标准柑橘园</v>
          </cell>
          <cell r="R11263" t="str">
            <v>3.5</v>
          </cell>
          <cell r="S11263" t="str">
            <v>6(4.5)</v>
          </cell>
          <cell r="T11263" t="str">
            <v>无</v>
          </cell>
          <cell r="U11263">
            <v>0</v>
          </cell>
          <cell r="V11263">
            <v>0.76600000000000001</v>
          </cell>
          <cell r="W11263">
            <v>0.76600000000000001</v>
          </cell>
        </row>
        <row r="11264">
          <cell r="I11264" t="str">
            <v>泸溪县曹田-罗如照产业路</v>
          </cell>
          <cell r="J11264" t="str">
            <v>1312F4331220176</v>
          </cell>
          <cell r="K11264" t="str">
            <v>资源产业路</v>
          </cell>
          <cell r="L11264" t="str">
            <v>一类地区</v>
          </cell>
          <cell r="M11264" t="str">
            <v>国家贫困县</v>
          </cell>
          <cell r="N11264" t="str">
            <v>新建</v>
          </cell>
          <cell r="O11264" t="str">
            <v>泸溪县洗溪镇岩寨村曹田现代柑橘产业园</v>
          </cell>
          <cell r="R11264" t="str">
            <v>3.5</v>
          </cell>
          <cell r="S11264" t="str">
            <v>6(4.5)</v>
          </cell>
          <cell r="T11264" t="str">
            <v>无</v>
          </cell>
          <cell r="U11264">
            <v>0</v>
          </cell>
          <cell r="V11264">
            <v>0.39200000000000002</v>
          </cell>
          <cell r="W11264">
            <v>0.39200000000000002</v>
          </cell>
        </row>
        <row r="11265">
          <cell r="I11265" t="str">
            <v>泸溪县椿木冲桥-观光塔产业路</v>
          </cell>
          <cell r="J11265" t="str">
            <v>1312F4331220177</v>
          </cell>
          <cell r="K11265" t="str">
            <v>资源产业路</v>
          </cell>
          <cell r="L11265" t="str">
            <v>一类地区</v>
          </cell>
          <cell r="M11265" t="str">
            <v>国家贫困县</v>
          </cell>
          <cell r="N11265" t="str">
            <v>新建</v>
          </cell>
          <cell r="O11265" t="str">
            <v>泸溪县洗溪镇岩寨村椿木冲现代柑橘园</v>
          </cell>
          <cell r="R11265" t="str">
            <v>3.5</v>
          </cell>
          <cell r="S11265" t="str">
            <v>6(4.5)</v>
          </cell>
          <cell r="T11265" t="str">
            <v>无</v>
          </cell>
          <cell r="U11265">
            <v>0</v>
          </cell>
          <cell r="V11265">
            <v>0.316</v>
          </cell>
          <cell r="W11265">
            <v>0.316</v>
          </cell>
        </row>
        <row r="11266">
          <cell r="I11266" t="str">
            <v>泸溪县村部楼-水库产业路</v>
          </cell>
          <cell r="J11266" t="str">
            <v>1312F4331220272</v>
          </cell>
          <cell r="K11266" t="str">
            <v>资源产业路</v>
          </cell>
          <cell r="L11266" t="str">
            <v>一类地区</v>
          </cell>
          <cell r="M11266" t="str">
            <v>国家贫困县</v>
          </cell>
          <cell r="N11266" t="str">
            <v>新建</v>
          </cell>
          <cell r="O11266" t="str">
            <v>泸溪县浦市镇岩头山村现代农旅融合发展示范园</v>
          </cell>
          <cell r="R11266" t="str">
            <v>3.5</v>
          </cell>
          <cell r="S11266" t="str">
            <v>6(4.5)</v>
          </cell>
          <cell r="T11266" t="str">
            <v>无</v>
          </cell>
          <cell r="U11266">
            <v>0</v>
          </cell>
          <cell r="V11266">
            <v>0.86899999999999999</v>
          </cell>
          <cell r="W11266">
            <v>0.86899999999999999</v>
          </cell>
        </row>
        <row r="11267">
          <cell r="I11267" t="str">
            <v>泸溪县大坪坳-后洞产业路</v>
          </cell>
          <cell r="J11267" t="str">
            <v>1312F4331220274</v>
          </cell>
          <cell r="K11267" t="str">
            <v>资源产业路</v>
          </cell>
          <cell r="L11267" t="str">
            <v>一类地区</v>
          </cell>
          <cell r="M11267" t="str">
            <v>国家贫困县</v>
          </cell>
          <cell r="N11267" t="str">
            <v>新建</v>
          </cell>
          <cell r="O11267" t="str">
            <v>泸溪县浦市镇岩头山村大坪坳现代农业产业园</v>
          </cell>
          <cell r="R11267" t="str">
            <v>3.5</v>
          </cell>
          <cell r="S11267" t="str">
            <v>6(4.5)</v>
          </cell>
          <cell r="T11267" t="str">
            <v>无</v>
          </cell>
          <cell r="U11267">
            <v>0</v>
          </cell>
          <cell r="V11267">
            <v>0.55000000000000004</v>
          </cell>
          <cell r="W11267">
            <v>0.55000000000000004</v>
          </cell>
        </row>
        <row r="11268">
          <cell r="I11268" t="str">
            <v>泸溪县殿龙潭-先生坪产业路</v>
          </cell>
          <cell r="J11268" t="str">
            <v>1312F4331220150</v>
          </cell>
          <cell r="K11268" t="str">
            <v>资源产业路</v>
          </cell>
          <cell r="L11268" t="str">
            <v>一类地区</v>
          </cell>
          <cell r="M11268" t="str">
            <v>国家贫困县</v>
          </cell>
          <cell r="N11268" t="str">
            <v>新建</v>
          </cell>
          <cell r="O11268" t="str">
            <v>泸溪县洗溪镇塘食溪村黄金茶万亩标准园</v>
          </cell>
          <cell r="R11268" t="str">
            <v>3.5</v>
          </cell>
          <cell r="S11268" t="str">
            <v>6(4.5)</v>
          </cell>
          <cell r="T11268" t="str">
            <v>无</v>
          </cell>
          <cell r="U11268">
            <v>0</v>
          </cell>
          <cell r="V11268">
            <v>2.9649999999999999</v>
          </cell>
          <cell r="W11268">
            <v>2.9649999999999999</v>
          </cell>
        </row>
        <row r="11269">
          <cell r="I11269" t="str">
            <v>泸溪县洞上农田-马颈坡1产业路</v>
          </cell>
          <cell r="J11269" t="str">
            <v>1312F4331220062</v>
          </cell>
          <cell r="K11269" t="str">
            <v>资源产业路</v>
          </cell>
          <cell r="L11269" t="str">
            <v>一类地区</v>
          </cell>
          <cell r="M11269" t="str">
            <v>国家贫困县</v>
          </cell>
          <cell r="N11269" t="str">
            <v>新建</v>
          </cell>
          <cell r="O11269" t="str">
            <v>泸溪县小章乡白泥塘村现代柑橘产业园</v>
          </cell>
          <cell r="R11269" t="str">
            <v>3.5</v>
          </cell>
          <cell r="S11269" t="str">
            <v>6(4.5)</v>
          </cell>
          <cell r="T11269" t="str">
            <v>无</v>
          </cell>
          <cell r="U11269">
            <v>0</v>
          </cell>
          <cell r="V11269">
            <v>0.106</v>
          </cell>
          <cell r="W11269">
            <v>0.106</v>
          </cell>
        </row>
        <row r="11270">
          <cell r="I11270" t="str">
            <v>泸溪县洞上农田-马颈坡产业路</v>
          </cell>
          <cell r="J11270" t="str">
            <v>1312F4331220005</v>
          </cell>
          <cell r="K11270" t="str">
            <v>资源产业路</v>
          </cell>
          <cell r="L11270" t="str">
            <v>一类地区</v>
          </cell>
          <cell r="M11270" t="str">
            <v>国家贫困县</v>
          </cell>
          <cell r="N11270" t="str">
            <v>新建</v>
          </cell>
          <cell r="O11270" t="str">
            <v>泸溪县小章乡白泥塘村马颈坡现代农业产业园</v>
          </cell>
          <cell r="R11270" t="str">
            <v>3.5</v>
          </cell>
          <cell r="S11270" t="str">
            <v>6(4.5)</v>
          </cell>
          <cell r="T11270" t="str">
            <v>无</v>
          </cell>
          <cell r="U11270">
            <v>0</v>
          </cell>
          <cell r="V11270">
            <v>3.016</v>
          </cell>
          <cell r="W11270">
            <v>3.016</v>
          </cell>
        </row>
        <row r="11271">
          <cell r="I11271" t="str">
            <v>泸溪县陡岩山-红头垄产业路</v>
          </cell>
          <cell r="J11271" t="str">
            <v>1312F4331220197</v>
          </cell>
          <cell r="K11271" t="str">
            <v>资源产业路</v>
          </cell>
          <cell r="L11271" t="str">
            <v>一类地区</v>
          </cell>
          <cell r="M11271" t="str">
            <v>国家贫困县</v>
          </cell>
          <cell r="N11271" t="str">
            <v>新建</v>
          </cell>
          <cell r="O11271" t="str">
            <v>泸溪县浦市镇麻溪口村现代农旅融合发展产业园</v>
          </cell>
          <cell r="R11271" t="str">
            <v>3.5</v>
          </cell>
          <cell r="S11271" t="str">
            <v>6(4.5)</v>
          </cell>
          <cell r="T11271" t="str">
            <v>V641433122</v>
          </cell>
          <cell r="U11271">
            <v>0</v>
          </cell>
          <cell r="V11271">
            <v>0.28000000000000003</v>
          </cell>
          <cell r="W11271">
            <v>0.28000000000000003</v>
          </cell>
        </row>
        <row r="11272">
          <cell r="I11272" t="str">
            <v>泸溪县坟山田-岩林岭产业路</v>
          </cell>
          <cell r="J11272" t="str">
            <v>1312F4331220275</v>
          </cell>
          <cell r="K11272" t="str">
            <v>资源产业路</v>
          </cell>
          <cell r="L11272" t="str">
            <v>一类地区</v>
          </cell>
          <cell r="M11272" t="str">
            <v>国家贫困县</v>
          </cell>
          <cell r="N11272" t="str">
            <v>新建</v>
          </cell>
          <cell r="O11272" t="str">
            <v>泸溪县浦市镇岩头山村现代柑橘特色产业园</v>
          </cell>
          <cell r="R11272" t="str">
            <v>3.5</v>
          </cell>
          <cell r="S11272" t="str">
            <v>6(4.5)</v>
          </cell>
          <cell r="T11272" t="str">
            <v>无</v>
          </cell>
          <cell r="U11272">
            <v>0</v>
          </cell>
          <cell r="V11272">
            <v>1.9830000000000001</v>
          </cell>
          <cell r="W11272">
            <v>1.9830000000000001</v>
          </cell>
        </row>
        <row r="11273">
          <cell r="I11273" t="str">
            <v>泸溪县风家冲-子割排产业路</v>
          </cell>
          <cell r="J11273" t="str">
            <v>1312F4331220147</v>
          </cell>
          <cell r="K11273" t="str">
            <v>资源产业路</v>
          </cell>
          <cell r="L11273" t="str">
            <v>一类地区</v>
          </cell>
          <cell r="M11273" t="str">
            <v>国家贫困县</v>
          </cell>
          <cell r="N11273" t="str">
            <v>新建</v>
          </cell>
          <cell r="O11273" t="str">
            <v>泸溪县塘食溪村风家冲万亩黄金茶示范园</v>
          </cell>
          <cell r="R11273" t="str">
            <v>3.5</v>
          </cell>
          <cell r="S11273" t="str">
            <v>6(4.5)</v>
          </cell>
          <cell r="T11273" t="str">
            <v>无</v>
          </cell>
          <cell r="U11273">
            <v>0</v>
          </cell>
          <cell r="V11273">
            <v>0.96099999999999997</v>
          </cell>
          <cell r="W11273">
            <v>0.96099999999999997</v>
          </cell>
        </row>
        <row r="11274">
          <cell r="I11274" t="str">
            <v>泸溪县高子界-棚谷田产业路</v>
          </cell>
          <cell r="J11274" t="str">
            <v>1312F4331220179</v>
          </cell>
          <cell r="K11274" t="str">
            <v>资源产业路</v>
          </cell>
          <cell r="L11274" t="str">
            <v>一类地区</v>
          </cell>
          <cell r="M11274" t="str">
            <v>国家贫困县</v>
          </cell>
          <cell r="N11274" t="str">
            <v>新建</v>
          </cell>
          <cell r="O11274" t="str">
            <v>泸溪县洗溪镇岩寨村棚谷田现代柑橘产业园</v>
          </cell>
          <cell r="R11274" t="str">
            <v>3.5</v>
          </cell>
          <cell r="S11274" t="str">
            <v>6(4.5)</v>
          </cell>
          <cell r="T11274" t="str">
            <v>无</v>
          </cell>
          <cell r="U11274">
            <v>0</v>
          </cell>
          <cell r="V11274">
            <v>0.34599999999999997</v>
          </cell>
          <cell r="W11274">
            <v>0.34599999999999997</v>
          </cell>
        </row>
        <row r="11275">
          <cell r="I11275" t="str">
            <v>泸溪县规范洞-上黑冲产业路</v>
          </cell>
          <cell r="J11275" t="str">
            <v>1312F4331220321</v>
          </cell>
          <cell r="K11275" t="str">
            <v>资源产业路</v>
          </cell>
          <cell r="L11275" t="str">
            <v>一类地区</v>
          </cell>
          <cell r="M11275" t="str">
            <v>国家贫困县</v>
          </cell>
          <cell r="N11275" t="str">
            <v>新建</v>
          </cell>
          <cell r="O11275" t="str">
            <v>泸溪县达岚镇覃木阳村脐橙产业园</v>
          </cell>
          <cell r="R11275" t="str">
            <v>3.5</v>
          </cell>
          <cell r="S11275" t="str">
            <v>6(4.5)</v>
          </cell>
          <cell r="T11275" t="str">
            <v>V022433122</v>
          </cell>
          <cell r="U11275">
            <v>0</v>
          </cell>
          <cell r="V11275">
            <v>0.44600000000000001</v>
          </cell>
          <cell r="W11275">
            <v>0.44600000000000001</v>
          </cell>
        </row>
        <row r="11276">
          <cell r="I11276" t="str">
            <v>泸溪县画写坨-画写坨坳产业路</v>
          </cell>
          <cell r="J11276" t="str">
            <v>1312F4331220195</v>
          </cell>
          <cell r="K11276" t="str">
            <v>资源产业路</v>
          </cell>
          <cell r="L11276" t="str">
            <v>一类地区</v>
          </cell>
          <cell r="M11276" t="str">
            <v>国家贫困县</v>
          </cell>
          <cell r="N11276" t="str">
            <v>新建</v>
          </cell>
          <cell r="O11276" t="str">
            <v>泸溪县浦市镇麻溪口画写坨村现柑橘产业园</v>
          </cell>
          <cell r="R11276" t="str">
            <v>3.5</v>
          </cell>
          <cell r="S11276" t="str">
            <v>6(4.5)</v>
          </cell>
          <cell r="T11276" t="str">
            <v>V613433122</v>
          </cell>
          <cell r="U11276">
            <v>0</v>
          </cell>
          <cell r="V11276">
            <v>0.107</v>
          </cell>
          <cell r="W11276">
            <v>0.107</v>
          </cell>
        </row>
        <row r="11277">
          <cell r="I11277" t="str">
            <v>泸溪县黄谷垅-担水垅产业路</v>
          </cell>
          <cell r="J11277" t="str">
            <v>1312F4331220259</v>
          </cell>
          <cell r="K11277" t="str">
            <v>资源产业路</v>
          </cell>
          <cell r="L11277" t="str">
            <v>一类地区</v>
          </cell>
          <cell r="M11277" t="str">
            <v>国家贫困县</v>
          </cell>
          <cell r="N11277" t="str">
            <v>新建</v>
          </cell>
          <cell r="O11277" t="str">
            <v>泸溪县浦市镇马王溪村担水垅现代柑橘产业园</v>
          </cell>
          <cell r="R11277" t="str">
            <v>3.5</v>
          </cell>
          <cell r="S11277" t="str">
            <v>6(4.5)</v>
          </cell>
          <cell r="T11277" t="str">
            <v>无</v>
          </cell>
          <cell r="U11277">
            <v>0</v>
          </cell>
          <cell r="V11277">
            <v>0.71799999999999997</v>
          </cell>
          <cell r="W11277">
            <v>0.71799999999999997</v>
          </cell>
        </row>
        <row r="11278">
          <cell r="I11278" t="str">
            <v>泸溪县黄谷垅-黄谷垅上产业路</v>
          </cell>
          <cell r="J11278" t="str">
            <v>1312F4331220257</v>
          </cell>
          <cell r="K11278" t="str">
            <v>资源产业路</v>
          </cell>
          <cell r="L11278" t="str">
            <v>一类地区</v>
          </cell>
          <cell r="M11278" t="str">
            <v>国家贫困县</v>
          </cell>
          <cell r="N11278" t="str">
            <v>新建</v>
          </cell>
          <cell r="O11278" t="str">
            <v>泸溪县浦市镇马王溪村黄谷垅现代农业产业园</v>
          </cell>
          <cell r="R11278" t="str">
            <v>3.5</v>
          </cell>
          <cell r="S11278" t="str">
            <v>6(4.5)</v>
          </cell>
          <cell r="T11278" t="str">
            <v>无</v>
          </cell>
          <cell r="U11278">
            <v>0</v>
          </cell>
          <cell r="V11278">
            <v>0.74199999999999999</v>
          </cell>
          <cell r="W11278">
            <v>0.74199999999999999</v>
          </cell>
        </row>
        <row r="11279">
          <cell r="I11279" t="str">
            <v>泸溪县黄泥溪-卵毛冲产业路</v>
          </cell>
          <cell r="J11279" t="str">
            <v>1312F4331220109</v>
          </cell>
          <cell r="K11279" t="str">
            <v>资源产业路</v>
          </cell>
          <cell r="L11279" t="str">
            <v>一类地区</v>
          </cell>
          <cell r="M11279" t="str">
            <v>国家贫困县</v>
          </cell>
          <cell r="N11279" t="str">
            <v>新建</v>
          </cell>
          <cell r="O11279" t="str">
            <v>泸溪县洗溪镇鸡子潭村现代迷迭香产业园</v>
          </cell>
          <cell r="R11279" t="str">
            <v>3.5</v>
          </cell>
          <cell r="S11279" t="str">
            <v>6(4.5)</v>
          </cell>
          <cell r="T11279" t="str">
            <v>无</v>
          </cell>
          <cell r="U11279">
            <v>0</v>
          </cell>
          <cell r="V11279">
            <v>2.335</v>
          </cell>
          <cell r="W11279">
            <v>2.335</v>
          </cell>
        </row>
        <row r="11280">
          <cell r="I11280" t="str">
            <v>泸溪县黄正山-金银洞产业路</v>
          </cell>
          <cell r="J11280" t="str">
            <v>1312F4331220255</v>
          </cell>
          <cell r="K11280" t="str">
            <v>资源产业路</v>
          </cell>
          <cell r="L11280" t="str">
            <v>一类地区</v>
          </cell>
          <cell r="M11280" t="str">
            <v>国家贫困县</v>
          </cell>
          <cell r="N11280" t="str">
            <v>新建</v>
          </cell>
          <cell r="O11280" t="str">
            <v>泸溪县浦市镇马王溪村黄正山桑叶茶万亩标准产业园</v>
          </cell>
          <cell r="R11280" t="str">
            <v>3.5</v>
          </cell>
          <cell r="S11280" t="str">
            <v>6(4.5)</v>
          </cell>
          <cell r="T11280" t="str">
            <v>无</v>
          </cell>
          <cell r="U11280">
            <v>0</v>
          </cell>
          <cell r="V11280">
            <v>0.55000000000000004</v>
          </cell>
          <cell r="W11280">
            <v>0.55000000000000004</v>
          </cell>
        </row>
        <row r="11281">
          <cell r="I11281" t="str">
            <v>泸溪县黄正山-金银洞下产业路</v>
          </cell>
          <cell r="J11281" t="str">
            <v>1312F4331220256</v>
          </cell>
          <cell r="K11281" t="str">
            <v>资源产业路</v>
          </cell>
          <cell r="L11281" t="str">
            <v>一类地区</v>
          </cell>
          <cell r="M11281" t="str">
            <v>国家贫困县</v>
          </cell>
          <cell r="N11281" t="str">
            <v>新建</v>
          </cell>
          <cell r="O11281" t="str">
            <v>泸溪县浦市镇马王溪村金银洞现代农旅融合发展示范园</v>
          </cell>
          <cell r="R11281" t="str">
            <v>3.5</v>
          </cell>
          <cell r="S11281" t="str">
            <v>6(4.5)</v>
          </cell>
          <cell r="T11281" t="str">
            <v>无</v>
          </cell>
          <cell r="U11281">
            <v>0</v>
          </cell>
          <cell r="V11281">
            <v>0.34699999999999998</v>
          </cell>
          <cell r="W11281">
            <v>0.34699999999999998</v>
          </cell>
        </row>
        <row r="11282">
          <cell r="I11282" t="str">
            <v>泸溪县进山爬支线2产业路</v>
          </cell>
          <cell r="J11282" t="str">
            <v>1312F4331220160</v>
          </cell>
          <cell r="K11282" t="str">
            <v>资源产业路</v>
          </cell>
          <cell r="L11282" t="str">
            <v>一类地区</v>
          </cell>
          <cell r="M11282" t="str">
            <v>国家贫困县</v>
          </cell>
          <cell r="N11282" t="str">
            <v>新建</v>
          </cell>
          <cell r="O11282" t="str">
            <v>泸溪县潭溪镇小陂流村现代柑橘产业园</v>
          </cell>
          <cell r="R11282" t="str">
            <v>3.5</v>
          </cell>
          <cell r="S11282" t="str">
            <v>6(4.5)</v>
          </cell>
          <cell r="T11282" t="str">
            <v>无</v>
          </cell>
          <cell r="U11282">
            <v>0</v>
          </cell>
          <cell r="V11282">
            <v>0.57099999999999995</v>
          </cell>
          <cell r="W11282">
            <v>0.57099999999999995</v>
          </cell>
        </row>
        <row r="11283">
          <cell r="I11283" t="str">
            <v>泸溪县进山爬支线产业路</v>
          </cell>
          <cell r="J11283" t="str">
            <v>1312F4331220159</v>
          </cell>
          <cell r="K11283" t="str">
            <v>资源产业路</v>
          </cell>
          <cell r="L11283" t="str">
            <v>一类地区</v>
          </cell>
          <cell r="M11283" t="str">
            <v>国家贫困县</v>
          </cell>
          <cell r="N11283" t="str">
            <v>新建</v>
          </cell>
          <cell r="O11283" t="str">
            <v>泸溪县潭溪镇小陂流村万亩柑橘产业园</v>
          </cell>
          <cell r="R11283" t="str">
            <v>3.5</v>
          </cell>
          <cell r="S11283" t="str">
            <v>6(4.5)</v>
          </cell>
          <cell r="T11283" t="str">
            <v>无</v>
          </cell>
          <cell r="U11283">
            <v>0</v>
          </cell>
          <cell r="V11283">
            <v>0.13700000000000001</v>
          </cell>
          <cell r="W11283">
            <v>0.13700000000000001</v>
          </cell>
        </row>
        <row r="11284">
          <cell r="I11284" t="str">
            <v>泸溪县旧寨垅-黄谷垅产业路</v>
          </cell>
          <cell r="J11284" t="str">
            <v>1312F4331220258</v>
          </cell>
          <cell r="K11284" t="str">
            <v>资源产业路</v>
          </cell>
          <cell r="L11284" t="str">
            <v>一类地区</v>
          </cell>
          <cell r="M11284" t="str">
            <v>国家贫困县</v>
          </cell>
          <cell r="N11284" t="str">
            <v>新建</v>
          </cell>
          <cell r="O11284" t="str">
            <v>泸溪县浦市镇马王溪村现代农旅融合发展示范园</v>
          </cell>
          <cell r="R11284" t="str">
            <v>3.5</v>
          </cell>
          <cell r="S11284" t="str">
            <v>6(4.5)</v>
          </cell>
          <cell r="T11284" t="str">
            <v>无</v>
          </cell>
          <cell r="U11284">
            <v>0</v>
          </cell>
          <cell r="V11284">
            <v>0.81399999999999995</v>
          </cell>
          <cell r="W11284">
            <v>0.81399999999999995</v>
          </cell>
        </row>
        <row r="11285">
          <cell r="I11285" t="str">
            <v>泸溪县烤烟房-娃娃鱼基地产业路</v>
          </cell>
          <cell r="J11285" t="str">
            <v>1312F4331220186</v>
          </cell>
          <cell r="K11285" t="str">
            <v>资源产业路</v>
          </cell>
          <cell r="L11285" t="str">
            <v>一类地区</v>
          </cell>
          <cell r="M11285" t="str">
            <v>国家贫困县</v>
          </cell>
          <cell r="N11285" t="str">
            <v>新建</v>
          </cell>
          <cell r="O11285" t="str">
            <v>泸溪县潭溪镇朱雀洞村迷迭香万亩示范基地</v>
          </cell>
          <cell r="R11285" t="str">
            <v>3.5</v>
          </cell>
          <cell r="S11285" t="str">
            <v>6(4.5)</v>
          </cell>
          <cell r="T11285" t="str">
            <v>无</v>
          </cell>
          <cell r="U11285">
            <v>0</v>
          </cell>
          <cell r="V11285">
            <v>0.23400000000000001</v>
          </cell>
          <cell r="W11285">
            <v>0.23400000000000001</v>
          </cell>
        </row>
        <row r="11286">
          <cell r="I11286" t="str">
            <v>泸溪县雷坡恼-塘印上产业路</v>
          </cell>
          <cell r="J11286" t="str">
            <v>1312F4331220009</v>
          </cell>
          <cell r="K11286" t="str">
            <v>资源产业路</v>
          </cell>
          <cell r="L11286" t="str">
            <v>一类地区</v>
          </cell>
          <cell r="M11286" t="str">
            <v>国家贫困县</v>
          </cell>
          <cell r="N11286" t="str">
            <v>新建</v>
          </cell>
          <cell r="O11286" t="str">
            <v>泸溪县兴隆场镇彭总管村现代农业产业园</v>
          </cell>
          <cell r="R11286" t="str">
            <v>3.5</v>
          </cell>
          <cell r="S11286" t="str">
            <v>6(4.5)</v>
          </cell>
          <cell r="T11286" t="str">
            <v>无</v>
          </cell>
          <cell r="U11286">
            <v>0</v>
          </cell>
          <cell r="V11286">
            <v>0.44800000000000001</v>
          </cell>
          <cell r="W11286">
            <v>0.44800000000000001</v>
          </cell>
        </row>
        <row r="11287">
          <cell r="I11287" t="str">
            <v>泸溪县六队冲口-大溪塘坝产业路</v>
          </cell>
          <cell r="J11287" t="str">
            <v>1312F4331220157</v>
          </cell>
          <cell r="K11287" t="str">
            <v>资源产业路</v>
          </cell>
          <cell r="L11287" t="str">
            <v>一类地区</v>
          </cell>
          <cell r="M11287" t="str">
            <v>国家贫困县</v>
          </cell>
          <cell r="N11287" t="str">
            <v>新建</v>
          </cell>
          <cell r="O11287" t="str">
            <v>泸溪县潭溪镇小陂流村六队万亩标准柑橘园</v>
          </cell>
          <cell r="R11287" t="str">
            <v>3.5</v>
          </cell>
          <cell r="S11287" t="str">
            <v>6(4.5)</v>
          </cell>
          <cell r="T11287" t="str">
            <v>无</v>
          </cell>
          <cell r="U11287">
            <v>0</v>
          </cell>
          <cell r="V11287">
            <v>1.7609999999999999</v>
          </cell>
          <cell r="W11287">
            <v>1.7609999999999999</v>
          </cell>
        </row>
        <row r="11288">
          <cell r="I11288" t="str">
            <v>泸溪县马颈坳-头冲垅产业路</v>
          </cell>
          <cell r="J11288" t="str">
            <v>1312F4331220007</v>
          </cell>
          <cell r="K11288" t="str">
            <v>资源产业路</v>
          </cell>
          <cell r="L11288" t="str">
            <v>一类地区</v>
          </cell>
          <cell r="M11288" t="str">
            <v>国家贫困县</v>
          </cell>
          <cell r="N11288" t="str">
            <v>新建</v>
          </cell>
          <cell r="O11288" t="str">
            <v>泸溪县小章乡白泥塘村马颈坳现代柑橘产业园</v>
          </cell>
          <cell r="R11288" t="str">
            <v>3.5</v>
          </cell>
          <cell r="S11288" t="str">
            <v>6(4.5)</v>
          </cell>
          <cell r="T11288" t="str">
            <v>无</v>
          </cell>
          <cell r="U11288">
            <v>0</v>
          </cell>
          <cell r="V11288">
            <v>0.28599999999999998</v>
          </cell>
          <cell r="W11288">
            <v>0.28599999999999998</v>
          </cell>
        </row>
        <row r="11289">
          <cell r="I11289" t="str">
            <v>泸溪县恼坡岭-兴垅产业路</v>
          </cell>
          <cell r="J11289" t="str">
            <v>1312F4331220010</v>
          </cell>
          <cell r="K11289" t="str">
            <v>资源产业路</v>
          </cell>
          <cell r="L11289" t="str">
            <v>一类地区</v>
          </cell>
          <cell r="M11289" t="str">
            <v>国家贫困县</v>
          </cell>
          <cell r="N11289" t="str">
            <v>新建</v>
          </cell>
          <cell r="O11289" t="str">
            <v>泸溪县兴隆场镇彭总管村兴垅现代柑橘产业园</v>
          </cell>
          <cell r="R11289" t="str">
            <v>3.5</v>
          </cell>
          <cell r="S11289" t="str">
            <v>6(4.5)</v>
          </cell>
          <cell r="T11289" t="str">
            <v>无</v>
          </cell>
          <cell r="U11289">
            <v>0</v>
          </cell>
          <cell r="V11289">
            <v>0.54</v>
          </cell>
          <cell r="W11289">
            <v>0.54</v>
          </cell>
        </row>
        <row r="11290">
          <cell r="I11290" t="str">
            <v>泸溪县坡上-毛板坨产业路</v>
          </cell>
          <cell r="J11290" t="str">
            <v>1312F4331220350</v>
          </cell>
          <cell r="K11290" t="str">
            <v>资源产业路</v>
          </cell>
          <cell r="L11290" t="str">
            <v>一类地区</v>
          </cell>
          <cell r="M11290" t="str">
            <v>国家贫困县</v>
          </cell>
          <cell r="N11290" t="str">
            <v>新建</v>
          </cell>
          <cell r="O11290" t="str">
            <v>泸溪县达岚镇覃木阳村现代农旅融合发展示范园</v>
          </cell>
          <cell r="R11290" t="str">
            <v>3.5</v>
          </cell>
          <cell r="S11290" t="str">
            <v>6(4.5)</v>
          </cell>
          <cell r="T11290" t="str">
            <v>无</v>
          </cell>
          <cell r="U11290">
            <v>0</v>
          </cell>
          <cell r="V11290">
            <v>0.1</v>
          </cell>
          <cell r="W11290">
            <v>0.1</v>
          </cell>
        </row>
        <row r="11291">
          <cell r="I11291" t="str">
            <v>泸溪县坡头溪-进山爬产业路</v>
          </cell>
          <cell r="J11291" t="str">
            <v>1312F4331220158</v>
          </cell>
          <cell r="K11291" t="str">
            <v>资源产业路</v>
          </cell>
          <cell r="L11291" t="str">
            <v>一类地区</v>
          </cell>
          <cell r="M11291" t="str">
            <v>国家贫困县</v>
          </cell>
          <cell r="N11291" t="str">
            <v>新建</v>
          </cell>
          <cell r="O11291" t="str">
            <v>泸溪县潭溪镇小陂流村坡头溪柑橘园</v>
          </cell>
          <cell r="R11291" t="str">
            <v>3.5</v>
          </cell>
          <cell r="S11291" t="str">
            <v>6(4.5)</v>
          </cell>
          <cell r="T11291" t="str">
            <v>无</v>
          </cell>
          <cell r="U11291">
            <v>0</v>
          </cell>
          <cell r="V11291">
            <v>1.2789999999999999</v>
          </cell>
          <cell r="W11291">
            <v>1.2789999999999999</v>
          </cell>
        </row>
        <row r="11292">
          <cell r="I11292" t="str">
            <v>泸溪县桥岩上-溪口产业路</v>
          </cell>
          <cell r="J11292" t="str">
            <v>1312F4331220191</v>
          </cell>
          <cell r="K11292" t="str">
            <v>资源产业路</v>
          </cell>
          <cell r="L11292" t="str">
            <v>一类地区</v>
          </cell>
          <cell r="M11292" t="str">
            <v>国家贫困县</v>
          </cell>
          <cell r="N11292" t="str">
            <v>新建</v>
          </cell>
          <cell r="O11292" t="str">
            <v>泸溪县浦市镇麻溪口村溪口现代农旅融合发展产业园</v>
          </cell>
          <cell r="R11292" t="str">
            <v>3.5</v>
          </cell>
          <cell r="S11292" t="str">
            <v>6(4.5)</v>
          </cell>
          <cell r="T11292" t="str">
            <v>V604433122</v>
          </cell>
          <cell r="U11292">
            <v>0</v>
          </cell>
          <cell r="V11292">
            <v>0.26400000000000001</v>
          </cell>
          <cell r="W11292">
            <v>0.26400000000000001</v>
          </cell>
        </row>
        <row r="11293">
          <cell r="I11293" t="str">
            <v>泸溪县且鹏溪冲头支线产业路</v>
          </cell>
          <cell r="J11293" t="str">
            <v>1312F4331220172</v>
          </cell>
          <cell r="K11293" t="str">
            <v>资源产业路</v>
          </cell>
          <cell r="L11293" t="str">
            <v>一类地区</v>
          </cell>
          <cell r="M11293" t="str">
            <v>国家贫困县</v>
          </cell>
          <cell r="N11293" t="str">
            <v>新建</v>
          </cell>
          <cell r="O11293" t="str">
            <v>泸溪县潭溪镇兴隆寨村黄金茶万亩标准园</v>
          </cell>
          <cell r="R11293" t="str">
            <v>3.5</v>
          </cell>
          <cell r="S11293" t="str">
            <v>6(4.5)</v>
          </cell>
          <cell r="T11293" t="str">
            <v>无</v>
          </cell>
          <cell r="U11293">
            <v>0</v>
          </cell>
          <cell r="V11293">
            <v>0.49299999999999999</v>
          </cell>
          <cell r="W11293">
            <v>0.49299999999999999</v>
          </cell>
        </row>
        <row r="11294">
          <cell r="I11294" t="str">
            <v>泸溪县清水坳-林场产业路</v>
          </cell>
          <cell r="J11294" t="str">
            <v>1312F4331220044</v>
          </cell>
          <cell r="K11294" t="str">
            <v>资源产业路</v>
          </cell>
          <cell r="L11294" t="str">
            <v>一类地区</v>
          </cell>
          <cell r="M11294" t="str">
            <v>国家贫困县</v>
          </cell>
          <cell r="N11294" t="str">
            <v>新建</v>
          </cell>
          <cell r="O11294" t="str">
            <v>泸溪县兴隆场镇彭总管村清水坳现代农业产业园</v>
          </cell>
          <cell r="R11294" t="str">
            <v>3.5</v>
          </cell>
          <cell r="S11294" t="str">
            <v>6(4.5)</v>
          </cell>
          <cell r="T11294" t="str">
            <v>无</v>
          </cell>
          <cell r="U11294">
            <v>0</v>
          </cell>
          <cell r="V11294">
            <v>0.41899999999999998</v>
          </cell>
          <cell r="W11294">
            <v>0.41899999999999998</v>
          </cell>
        </row>
        <row r="11295">
          <cell r="I11295" t="str">
            <v>泸溪县琼阳坪-股皮冲产业路</v>
          </cell>
          <cell r="J11295" t="str">
            <v>1312F4331220266</v>
          </cell>
          <cell r="K11295" t="str">
            <v>资源产业路</v>
          </cell>
          <cell r="L11295" t="str">
            <v>一类地区</v>
          </cell>
          <cell r="M11295" t="str">
            <v>国家贫困县</v>
          </cell>
          <cell r="N11295" t="str">
            <v>新建</v>
          </cell>
          <cell r="O11295" t="str">
            <v>泸溪县浦市镇五果溜村琼阳坪现代农旅融合发展示范园</v>
          </cell>
          <cell r="R11295" t="str">
            <v>3.5</v>
          </cell>
          <cell r="S11295" t="str">
            <v>6(4.5)</v>
          </cell>
          <cell r="T11295" t="str">
            <v>无</v>
          </cell>
          <cell r="U11295">
            <v>0</v>
          </cell>
          <cell r="V11295">
            <v>0.23400000000000001</v>
          </cell>
          <cell r="W11295">
            <v>0.23400000000000001</v>
          </cell>
        </row>
        <row r="11296">
          <cell r="I11296" t="str">
            <v>泸溪县生产基地岔口-黄坡垅产业路</v>
          </cell>
          <cell r="J11296" t="str">
            <v>1312F4331220335</v>
          </cell>
          <cell r="K11296" t="str">
            <v>资源产业路</v>
          </cell>
          <cell r="L11296" t="str">
            <v>一类地区</v>
          </cell>
          <cell r="M11296" t="str">
            <v>国家贫困县</v>
          </cell>
          <cell r="N11296" t="str">
            <v>新建</v>
          </cell>
          <cell r="O11296" t="str">
            <v>泸溪县达岚镇潮地村黄坡垅现代万亩黄金茶产业园</v>
          </cell>
          <cell r="R11296" t="str">
            <v>3.5</v>
          </cell>
          <cell r="S11296" t="str">
            <v>6(4.5)</v>
          </cell>
          <cell r="T11296" t="str">
            <v>无</v>
          </cell>
          <cell r="U11296">
            <v>0</v>
          </cell>
          <cell r="V11296">
            <v>0.40799999999999997</v>
          </cell>
          <cell r="W11296">
            <v>0.40799999999999997</v>
          </cell>
        </row>
        <row r="11297">
          <cell r="I11297" t="str">
            <v>泸溪县水库大坝-合作社产业路</v>
          </cell>
          <cell r="J11297" t="str">
            <v>1312F4331220340</v>
          </cell>
          <cell r="K11297" t="str">
            <v>资源产业路</v>
          </cell>
          <cell r="L11297" t="str">
            <v>一类地区</v>
          </cell>
          <cell r="M11297" t="str">
            <v>国家贫困县</v>
          </cell>
          <cell r="N11297" t="str">
            <v>新建</v>
          </cell>
          <cell r="O11297" t="str">
            <v>泸溪县达岚镇潮地村辣椒产业园</v>
          </cell>
          <cell r="R11297" t="str">
            <v>3.5</v>
          </cell>
          <cell r="S11297" t="str">
            <v>6(4.5)</v>
          </cell>
          <cell r="T11297" t="str">
            <v>无</v>
          </cell>
          <cell r="U11297">
            <v>0</v>
          </cell>
          <cell r="V11297">
            <v>8.4000000000000005E-2</v>
          </cell>
          <cell r="W11297">
            <v>8.4000000000000005E-2</v>
          </cell>
        </row>
        <row r="11298">
          <cell r="I11298" t="str">
            <v>泸溪县水碾塘-阳寨产业路</v>
          </cell>
          <cell r="J11298" t="str">
            <v>1312F4331220002</v>
          </cell>
          <cell r="K11298" t="str">
            <v>资源产业路</v>
          </cell>
          <cell r="L11298" t="str">
            <v>一类地区</v>
          </cell>
          <cell r="M11298" t="str">
            <v>国家贫困县</v>
          </cell>
          <cell r="N11298" t="str">
            <v>新建</v>
          </cell>
          <cell r="O11298" t="str">
            <v>泸溪县小章乡瓦槽村阳寨万亩玻璃椒标准产业园</v>
          </cell>
          <cell r="R11298" t="str">
            <v>3.5</v>
          </cell>
          <cell r="S11298" t="str">
            <v>6(4.5)</v>
          </cell>
          <cell r="T11298" t="str">
            <v>无</v>
          </cell>
          <cell r="U11298">
            <v>0</v>
          </cell>
          <cell r="V11298">
            <v>0.183</v>
          </cell>
          <cell r="W11298">
            <v>0.183</v>
          </cell>
        </row>
        <row r="11299">
          <cell r="I11299" t="str">
            <v>泸溪县顺来屋-杨柳冲产业路</v>
          </cell>
          <cell r="J11299" t="str">
            <v>1312F4331220173</v>
          </cell>
          <cell r="K11299" t="str">
            <v>资源产业路</v>
          </cell>
          <cell r="L11299" t="str">
            <v>一类地区</v>
          </cell>
          <cell r="M11299" t="str">
            <v>国家贫困县</v>
          </cell>
          <cell r="N11299" t="str">
            <v>新建</v>
          </cell>
          <cell r="O11299" t="str">
            <v>泸溪县洗溪镇岩寨村杨柳冲现代柑橘产业园</v>
          </cell>
          <cell r="R11299" t="str">
            <v>3.5</v>
          </cell>
          <cell r="S11299" t="str">
            <v>6(4.5)</v>
          </cell>
          <cell r="T11299" t="str">
            <v>无</v>
          </cell>
          <cell r="U11299">
            <v>0</v>
          </cell>
          <cell r="V11299">
            <v>0.113</v>
          </cell>
          <cell r="W11299">
            <v>0.113</v>
          </cell>
        </row>
        <row r="11300">
          <cell r="I11300" t="str">
            <v>泸溪县塘坪路-晒合坪产业路</v>
          </cell>
          <cell r="J11300" t="str">
            <v>1312F4331220006</v>
          </cell>
          <cell r="K11300" t="str">
            <v>资源产业路</v>
          </cell>
          <cell r="L11300" t="str">
            <v>一类地区</v>
          </cell>
          <cell r="M11300" t="str">
            <v>国家贫困县</v>
          </cell>
          <cell r="N11300" t="str">
            <v>新建</v>
          </cell>
          <cell r="O11300" t="str">
            <v>泸溪县小章乡白泥塘村晒合坪现代柑橘园</v>
          </cell>
          <cell r="R11300" t="str">
            <v>3.5</v>
          </cell>
          <cell r="S11300" t="str">
            <v>6(4.5)</v>
          </cell>
          <cell r="T11300" t="str">
            <v>无</v>
          </cell>
          <cell r="U11300">
            <v>0</v>
          </cell>
          <cell r="V11300">
            <v>0.29499999999999998</v>
          </cell>
          <cell r="W11300">
            <v>0.29499999999999998</v>
          </cell>
        </row>
        <row r="11301">
          <cell r="I11301" t="str">
            <v>泸溪县田边-鱼塘产业路</v>
          </cell>
          <cell r="J11301" t="str">
            <v>1312F4331220265</v>
          </cell>
          <cell r="K11301" t="str">
            <v>资源产业路</v>
          </cell>
          <cell r="L11301" t="str">
            <v>一类地区</v>
          </cell>
          <cell r="M11301" t="str">
            <v>国家贫困县</v>
          </cell>
          <cell r="N11301" t="str">
            <v>新建</v>
          </cell>
          <cell r="O11301" t="str">
            <v>泸溪县浦市镇五果溜村田边现代农业产业园</v>
          </cell>
          <cell r="R11301" t="str">
            <v>3.5</v>
          </cell>
          <cell r="S11301" t="str">
            <v>6(4.5)</v>
          </cell>
          <cell r="T11301" t="str">
            <v>无</v>
          </cell>
          <cell r="U11301">
            <v>0</v>
          </cell>
          <cell r="V11301">
            <v>0.47299999999999998</v>
          </cell>
          <cell r="W11301">
            <v>0.47299999999999998</v>
          </cell>
        </row>
        <row r="11302">
          <cell r="I11302" t="str">
            <v>泸溪县土地堂-龙大坪产业路</v>
          </cell>
          <cell r="J11302" t="str">
            <v>1312F4331220146</v>
          </cell>
          <cell r="K11302" t="str">
            <v>资源产业路</v>
          </cell>
          <cell r="L11302" t="str">
            <v>一类地区</v>
          </cell>
          <cell r="M11302" t="str">
            <v>国家贫困县</v>
          </cell>
          <cell r="N11302" t="str">
            <v>新建</v>
          </cell>
          <cell r="O11302" t="str">
            <v>泸溪县洗溪镇塘食溪村土地堂现代黄金茶产业园</v>
          </cell>
          <cell r="R11302" t="str">
            <v>3.5</v>
          </cell>
          <cell r="S11302" t="str">
            <v>6(4.5)</v>
          </cell>
          <cell r="T11302" t="str">
            <v>无</v>
          </cell>
          <cell r="U11302">
            <v>0</v>
          </cell>
          <cell r="V11302">
            <v>0.42</v>
          </cell>
          <cell r="W11302">
            <v>0.42</v>
          </cell>
        </row>
        <row r="11303">
          <cell r="I11303" t="str">
            <v>泸溪县土桥溪-河边产业路</v>
          </cell>
          <cell r="J11303" t="str">
            <v>1312F4331220263</v>
          </cell>
          <cell r="K11303" t="str">
            <v>资源产业路</v>
          </cell>
          <cell r="L11303" t="str">
            <v>一类地区</v>
          </cell>
          <cell r="M11303" t="str">
            <v>国家贫困县</v>
          </cell>
          <cell r="N11303" t="str">
            <v>新建</v>
          </cell>
          <cell r="O11303" t="str">
            <v>泸溪县浦市镇五果溜村土桥溪现代农旅融合发展示范园</v>
          </cell>
          <cell r="R11303" t="str">
            <v>3.5</v>
          </cell>
          <cell r="S11303" t="str">
            <v>6(4.5)</v>
          </cell>
          <cell r="T11303" t="str">
            <v>无</v>
          </cell>
          <cell r="U11303">
            <v>0</v>
          </cell>
          <cell r="V11303">
            <v>0.39400000000000002</v>
          </cell>
          <cell r="W11303">
            <v>0.39400000000000002</v>
          </cell>
        </row>
        <row r="11304">
          <cell r="I11304" t="str">
            <v>泸溪县瓦田-瓦田林场产业路</v>
          </cell>
          <cell r="J11304" t="str">
            <v>1312F4331220209</v>
          </cell>
          <cell r="K11304" t="str">
            <v>资源产业路</v>
          </cell>
          <cell r="L11304" t="str">
            <v>一类地区</v>
          </cell>
          <cell r="M11304" t="str">
            <v>国家贫困县</v>
          </cell>
          <cell r="N11304" t="str">
            <v>新建</v>
          </cell>
          <cell r="O11304" t="str">
            <v>泸溪县浦市镇岩头山村现代农业产业园</v>
          </cell>
          <cell r="R11304" t="str">
            <v>3.5</v>
          </cell>
          <cell r="S11304" t="str">
            <v>6(4.5)</v>
          </cell>
          <cell r="T11304" t="str">
            <v>V565433122</v>
          </cell>
          <cell r="U11304">
            <v>0</v>
          </cell>
          <cell r="V11304">
            <v>1.5069999999999999</v>
          </cell>
          <cell r="W11304">
            <v>1.5069999999999999</v>
          </cell>
        </row>
        <row r="11305">
          <cell r="I11305" t="str">
            <v>泸溪县弯田-白果坳产业路</v>
          </cell>
          <cell r="J11305" t="str">
            <v>1312F4331220148</v>
          </cell>
          <cell r="K11305" t="str">
            <v>资源产业路</v>
          </cell>
          <cell r="L11305" t="str">
            <v>一类地区</v>
          </cell>
          <cell r="M11305" t="str">
            <v>国家贫困县</v>
          </cell>
          <cell r="N11305" t="str">
            <v>新建</v>
          </cell>
          <cell r="O11305" t="str">
            <v>泸溪县洗溪镇塘食溪村白果坳现代黄金茶产业园</v>
          </cell>
          <cell r="R11305" t="str">
            <v>3.5</v>
          </cell>
          <cell r="S11305" t="str">
            <v>6(4.5)</v>
          </cell>
          <cell r="T11305" t="str">
            <v>无</v>
          </cell>
          <cell r="U11305">
            <v>0</v>
          </cell>
          <cell r="V11305">
            <v>0.254</v>
          </cell>
          <cell r="W11305">
            <v>0.254</v>
          </cell>
        </row>
        <row r="11306">
          <cell r="I11306" t="str">
            <v>泸溪县围田-蓝叉产业路</v>
          </cell>
          <cell r="J11306" t="str">
            <v>1312F4331220112</v>
          </cell>
          <cell r="K11306" t="str">
            <v>资源产业路</v>
          </cell>
          <cell r="L11306" t="str">
            <v>一类地区</v>
          </cell>
          <cell r="M11306" t="str">
            <v>国家贫困县</v>
          </cell>
          <cell r="N11306" t="str">
            <v>新建</v>
          </cell>
          <cell r="O11306" t="str">
            <v>泸溪县洗溪镇鸡子潭村围田现代柑橘园</v>
          </cell>
          <cell r="R11306" t="str">
            <v>3.5</v>
          </cell>
          <cell r="S11306" t="str">
            <v>6(4.5)</v>
          </cell>
          <cell r="T11306" t="str">
            <v>无</v>
          </cell>
          <cell r="U11306">
            <v>0</v>
          </cell>
          <cell r="V11306">
            <v>0.28199999999999997</v>
          </cell>
          <cell r="W11306">
            <v>0.28199999999999997</v>
          </cell>
        </row>
        <row r="11307">
          <cell r="I11307" t="str">
            <v>泸溪县乌鸡坪-唐家人产业路</v>
          </cell>
          <cell r="J11307" t="str">
            <v>1312F4331220264</v>
          </cell>
          <cell r="K11307" t="str">
            <v>资源产业路</v>
          </cell>
          <cell r="L11307" t="str">
            <v>一类地区</v>
          </cell>
          <cell r="M11307" t="str">
            <v>国家贫困县</v>
          </cell>
          <cell r="N11307" t="str">
            <v>新建</v>
          </cell>
          <cell r="O11307" t="str">
            <v>泸溪县浦市镇五果溜村现代农旅融合发展示范园</v>
          </cell>
          <cell r="R11307" t="str">
            <v>3.5</v>
          </cell>
          <cell r="S11307" t="str">
            <v>6(4.5)</v>
          </cell>
          <cell r="T11307" t="str">
            <v>无</v>
          </cell>
          <cell r="U11307">
            <v>0</v>
          </cell>
          <cell r="V11307">
            <v>1.018</v>
          </cell>
          <cell r="W11307">
            <v>1.018</v>
          </cell>
        </row>
        <row r="11308">
          <cell r="I11308" t="str">
            <v>泸溪县吴木寨-寨上产业路</v>
          </cell>
          <cell r="J11308" t="str">
            <v>1312F4331220273</v>
          </cell>
          <cell r="K11308" t="str">
            <v>资源产业路</v>
          </cell>
          <cell r="L11308" t="str">
            <v>一类地区</v>
          </cell>
          <cell r="M11308" t="str">
            <v>国家贫困县</v>
          </cell>
          <cell r="N11308" t="str">
            <v>新建</v>
          </cell>
          <cell r="O11308" t="str">
            <v>泸溪县浦市镇岩头山村吴木寨现代柑橘产业园</v>
          </cell>
          <cell r="R11308" t="str">
            <v>3.5</v>
          </cell>
          <cell r="S11308" t="str">
            <v>6(4.5)</v>
          </cell>
          <cell r="T11308" t="str">
            <v>无</v>
          </cell>
          <cell r="U11308">
            <v>0</v>
          </cell>
          <cell r="V11308">
            <v>0.3</v>
          </cell>
          <cell r="W11308">
            <v>0.3</v>
          </cell>
        </row>
        <row r="11309">
          <cell r="I11309" t="str">
            <v>泸溪县乡道-郑家坡产业路</v>
          </cell>
          <cell r="J11309" t="str">
            <v>1312F4331220054</v>
          </cell>
          <cell r="K11309" t="str">
            <v>资源产业路</v>
          </cell>
          <cell r="L11309" t="str">
            <v>一类地区</v>
          </cell>
          <cell r="M11309" t="str">
            <v>国家贫困县</v>
          </cell>
          <cell r="N11309" t="str">
            <v>新建</v>
          </cell>
          <cell r="O11309" t="str">
            <v>泸溪县武溪镇黑塘村迷迭香现代产业园</v>
          </cell>
          <cell r="R11309" t="str">
            <v>3.5</v>
          </cell>
          <cell r="S11309" t="str">
            <v>6(4.5)</v>
          </cell>
          <cell r="T11309" t="str">
            <v>无</v>
          </cell>
          <cell r="U11309">
            <v>0</v>
          </cell>
          <cell r="V11309">
            <v>0.45200000000000001</v>
          </cell>
          <cell r="W11309">
            <v>0.45200000000000001</v>
          </cell>
        </row>
        <row r="11310">
          <cell r="I11310" t="str">
            <v>泸溪县新勇葡萄园产业路</v>
          </cell>
          <cell r="J11310" t="str">
            <v>1312F4331220059</v>
          </cell>
          <cell r="K11310" t="str">
            <v>资源产业路</v>
          </cell>
          <cell r="L11310" t="str">
            <v>一类地区</v>
          </cell>
          <cell r="M11310" t="str">
            <v>国家贫困县</v>
          </cell>
          <cell r="N11310" t="str">
            <v>新建</v>
          </cell>
          <cell r="O11310" t="str">
            <v>泸溪县武溪镇黑塘村新勇葡萄产业园</v>
          </cell>
          <cell r="R11310" t="str">
            <v>3.5</v>
          </cell>
          <cell r="S11310" t="str">
            <v>6(4.5)</v>
          </cell>
          <cell r="T11310" t="str">
            <v>无</v>
          </cell>
          <cell r="U11310">
            <v>0</v>
          </cell>
          <cell r="V11310">
            <v>0.308</v>
          </cell>
          <cell r="W11310">
            <v>0.308</v>
          </cell>
        </row>
        <row r="11311">
          <cell r="I11311" t="str">
            <v>泸溪县杨狗冲-猪场产业路</v>
          </cell>
          <cell r="J11311" t="str">
            <v>1312F4331220337</v>
          </cell>
          <cell r="K11311" t="str">
            <v>资源产业路</v>
          </cell>
          <cell r="L11311" t="str">
            <v>一类地区</v>
          </cell>
          <cell r="M11311" t="str">
            <v>国家贫困县</v>
          </cell>
          <cell r="N11311" t="str">
            <v>新建</v>
          </cell>
          <cell r="O11311" t="str">
            <v>泸溪县达岚镇潮地村杨狗冲现代辣椒产业园</v>
          </cell>
          <cell r="R11311" t="str">
            <v>3.5</v>
          </cell>
          <cell r="S11311" t="str">
            <v>6(4.5)</v>
          </cell>
          <cell r="T11311" t="str">
            <v>无</v>
          </cell>
          <cell r="U11311">
            <v>0</v>
          </cell>
          <cell r="V11311">
            <v>0.17899999999999999</v>
          </cell>
          <cell r="W11311">
            <v>0.17899999999999999</v>
          </cell>
        </row>
        <row r="11312">
          <cell r="I11312" t="str">
            <v>泸溪县杨辉三号葡萄园产业路</v>
          </cell>
          <cell r="J11312" t="str">
            <v>1312F4331220058</v>
          </cell>
          <cell r="K11312" t="str">
            <v>资源产业路</v>
          </cell>
          <cell r="L11312" t="str">
            <v>一类地区</v>
          </cell>
          <cell r="M11312" t="str">
            <v>国家贫困县</v>
          </cell>
          <cell r="N11312" t="str">
            <v>新建</v>
          </cell>
          <cell r="O11312" t="str">
            <v>泸溪县武溪镇黑塘村杨辉三号葡萄产业园</v>
          </cell>
          <cell r="R11312" t="str">
            <v>3.5</v>
          </cell>
          <cell r="S11312" t="str">
            <v>6(4.5)</v>
          </cell>
          <cell r="T11312" t="str">
            <v>无</v>
          </cell>
          <cell r="U11312">
            <v>0</v>
          </cell>
          <cell r="V11312">
            <v>0.22900000000000001</v>
          </cell>
          <cell r="W11312">
            <v>0.22900000000000001</v>
          </cell>
        </row>
        <row r="11313">
          <cell r="I11313" t="str">
            <v>泸溪县溢洪道-英岗坡产业路</v>
          </cell>
          <cell r="J11313" t="str">
            <v>1312F4331220339</v>
          </cell>
          <cell r="K11313" t="str">
            <v>资源产业路</v>
          </cell>
          <cell r="L11313" t="str">
            <v>一类地区</v>
          </cell>
          <cell r="M11313" t="str">
            <v>国家贫困县</v>
          </cell>
          <cell r="N11313" t="str">
            <v>新建</v>
          </cell>
          <cell r="O11313" t="str">
            <v>泸溪县达岚镇潮地村英岗坡现代脐橙产业园</v>
          </cell>
          <cell r="R11313" t="str">
            <v>3.5</v>
          </cell>
          <cell r="S11313" t="str">
            <v>6(4.5)</v>
          </cell>
          <cell r="T11313" t="str">
            <v>无</v>
          </cell>
          <cell r="U11313">
            <v>0</v>
          </cell>
          <cell r="V11313">
            <v>0.66700000000000004</v>
          </cell>
          <cell r="W11313">
            <v>0.66700000000000004</v>
          </cell>
        </row>
        <row r="11314">
          <cell r="I11314" t="str">
            <v>泸溪县张家湾-矿山产业路</v>
          </cell>
          <cell r="J11314" t="str">
            <v>1312F4331220210</v>
          </cell>
          <cell r="K11314" t="str">
            <v>资源产业路</v>
          </cell>
          <cell r="L11314" t="str">
            <v>一类地区</v>
          </cell>
          <cell r="M11314" t="str">
            <v>国家贫困县</v>
          </cell>
          <cell r="N11314" t="str">
            <v>新建</v>
          </cell>
          <cell r="O11314" t="str">
            <v>泸溪县浦市镇岩头山村张家湾现代柑橘园</v>
          </cell>
          <cell r="R11314" t="str">
            <v>3.5</v>
          </cell>
          <cell r="S11314" t="str">
            <v>6(4.5)</v>
          </cell>
          <cell r="T11314" t="str">
            <v>V506433122</v>
          </cell>
          <cell r="U11314">
            <v>0</v>
          </cell>
          <cell r="V11314">
            <v>0.30199999999999999</v>
          </cell>
          <cell r="W11314">
            <v>0.30199999999999999</v>
          </cell>
        </row>
        <row r="11315">
          <cell r="I11315" t="str">
            <v>泸溪县张知坳田-土地坳产业路</v>
          </cell>
          <cell r="J11315" t="str">
            <v>1312F4331220174</v>
          </cell>
          <cell r="K11315" t="str">
            <v>资源产业路</v>
          </cell>
          <cell r="L11315" t="str">
            <v>一类地区</v>
          </cell>
          <cell r="M11315" t="str">
            <v>国家贫困县</v>
          </cell>
          <cell r="N11315" t="str">
            <v>新建</v>
          </cell>
          <cell r="O11315" t="str">
            <v>泸溪县洗溪镇岩寨村土地坳现代柑橘园</v>
          </cell>
          <cell r="R11315" t="str">
            <v>3.5</v>
          </cell>
          <cell r="S11315" t="str">
            <v>6(4.5)</v>
          </cell>
          <cell r="T11315" t="str">
            <v>无</v>
          </cell>
          <cell r="U11315">
            <v>0</v>
          </cell>
          <cell r="V11315">
            <v>1.871</v>
          </cell>
          <cell r="W11315">
            <v>1.871</v>
          </cell>
        </row>
        <row r="11316">
          <cell r="I11316" t="str">
            <v>泸溪县主线-红浦水库产业路</v>
          </cell>
          <cell r="J11316" t="str">
            <v>1312F4331220353</v>
          </cell>
          <cell r="K11316" t="str">
            <v>资源产业路</v>
          </cell>
          <cell r="L11316" t="str">
            <v>一类地区</v>
          </cell>
          <cell r="M11316" t="str">
            <v>国家贫困县</v>
          </cell>
          <cell r="N11316" t="str">
            <v>新建</v>
          </cell>
          <cell r="O11316" t="str">
            <v>泸溪县达岚镇覃木阳村红浦水库现代农业产业园</v>
          </cell>
          <cell r="R11316" t="str">
            <v>3.5</v>
          </cell>
          <cell r="S11316" t="str">
            <v>6(4.5)</v>
          </cell>
          <cell r="T11316" t="str">
            <v>无</v>
          </cell>
          <cell r="U11316">
            <v>0</v>
          </cell>
          <cell r="V11316">
            <v>0.128</v>
          </cell>
          <cell r="W11316">
            <v>0.128</v>
          </cell>
        </row>
        <row r="11317">
          <cell r="I11317" t="str">
            <v>泸溪县主线-三根田产业路</v>
          </cell>
          <cell r="J11317" t="str">
            <v>1312F4331220351</v>
          </cell>
          <cell r="K11317" t="str">
            <v>资源产业路</v>
          </cell>
          <cell r="L11317" t="str">
            <v>一类地区</v>
          </cell>
          <cell r="M11317" t="str">
            <v>国家贫困县</v>
          </cell>
          <cell r="N11317" t="str">
            <v>新建</v>
          </cell>
          <cell r="O11317" t="str">
            <v>泸溪县达岚镇覃木阳村三根田现代黄金茶万亩标准园</v>
          </cell>
          <cell r="R11317" t="str">
            <v>3.5</v>
          </cell>
          <cell r="S11317" t="str">
            <v>6(4.5)</v>
          </cell>
          <cell r="T11317" t="str">
            <v>无</v>
          </cell>
          <cell r="U11317">
            <v>0</v>
          </cell>
          <cell r="V11317">
            <v>0.38400000000000001</v>
          </cell>
          <cell r="W11317">
            <v>0.38400000000000001</v>
          </cell>
        </row>
        <row r="11318">
          <cell r="I11318" t="str">
            <v>泸溪县主线-吸东龙产业路</v>
          </cell>
          <cell r="J11318" t="str">
            <v>1312F4331220352</v>
          </cell>
          <cell r="K11318" t="str">
            <v>资源产业路</v>
          </cell>
          <cell r="L11318" t="str">
            <v>一类地区</v>
          </cell>
          <cell r="M11318" t="str">
            <v>国家贫困县</v>
          </cell>
          <cell r="N11318" t="str">
            <v>新建</v>
          </cell>
          <cell r="O11318" t="str">
            <v>泸溪县达岚镇覃木阳村吸东龙现代脐橙产业园</v>
          </cell>
          <cell r="R11318" t="str">
            <v>3.5</v>
          </cell>
          <cell r="S11318" t="str">
            <v>6(4.5)</v>
          </cell>
          <cell r="T11318" t="str">
            <v>无</v>
          </cell>
          <cell r="U11318">
            <v>0</v>
          </cell>
          <cell r="V11318">
            <v>0.48299999999999998</v>
          </cell>
          <cell r="W11318">
            <v>0.48299999999999998</v>
          </cell>
        </row>
        <row r="11319">
          <cell r="I11319" t="str">
            <v>泸溪县桌子坪-巴金产业路</v>
          </cell>
          <cell r="J11319" t="str">
            <v>1312F4331220171</v>
          </cell>
          <cell r="K11319" t="str">
            <v>资源产业路</v>
          </cell>
          <cell r="L11319" t="str">
            <v>一类地区</v>
          </cell>
          <cell r="M11319" t="str">
            <v>国家贫困县</v>
          </cell>
          <cell r="N11319" t="str">
            <v>新建</v>
          </cell>
          <cell r="O11319" t="str">
            <v>泸溪县潭溪镇兴隆寨村现代柑橘特色产业园</v>
          </cell>
          <cell r="R11319" t="str">
            <v>3.5</v>
          </cell>
          <cell r="S11319" t="str">
            <v>6(4.5)</v>
          </cell>
          <cell r="T11319" t="str">
            <v>无</v>
          </cell>
          <cell r="U11319">
            <v>0</v>
          </cell>
          <cell r="V11319">
            <v>0.91500000000000004</v>
          </cell>
          <cell r="W11319">
            <v>0.91500000000000004</v>
          </cell>
        </row>
        <row r="11320">
          <cell r="I11320" t="str">
            <v>泸溪县坳门前-上田湾产业路</v>
          </cell>
          <cell r="J11320" t="str">
            <v>1312F4331220056</v>
          </cell>
          <cell r="K11320" t="str">
            <v>资源产业路</v>
          </cell>
          <cell r="L11320" t="str">
            <v>一类地区</v>
          </cell>
          <cell r="M11320" t="str">
            <v>国家贫困县</v>
          </cell>
          <cell r="N11320" t="str">
            <v>新建</v>
          </cell>
          <cell r="O11320" t="str">
            <v>泸溪县武溪镇黑塘村上田湾现代农业产业园</v>
          </cell>
          <cell r="R11320" t="str">
            <v>3.5</v>
          </cell>
          <cell r="S11320" t="str">
            <v>6(4.5)</v>
          </cell>
          <cell r="T11320" t="str">
            <v>无</v>
          </cell>
          <cell r="U11320">
            <v>0</v>
          </cell>
          <cell r="V11320">
            <v>1.111</v>
          </cell>
          <cell r="W11320">
            <v>1.111</v>
          </cell>
        </row>
        <row r="11321">
          <cell r="I11321" t="str">
            <v>泸溪县坳坪上-杨家岭产业路</v>
          </cell>
          <cell r="J11321" t="str">
            <v>1312F4331220193</v>
          </cell>
          <cell r="K11321" t="str">
            <v>资源产业路</v>
          </cell>
          <cell r="L11321" t="str">
            <v>一类地区</v>
          </cell>
          <cell r="M11321" t="str">
            <v>国家贫困县</v>
          </cell>
          <cell r="N11321" t="str">
            <v>新建</v>
          </cell>
          <cell r="O11321" t="str">
            <v>泸溪县浦市镇麻溪口村杨家岭现代农旅融合发展产业园</v>
          </cell>
          <cell r="R11321" t="str">
            <v>3.5</v>
          </cell>
          <cell r="S11321" t="str">
            <v>6(4.5)</v>
          </cell>
          <cell r="T11321" t="str">
            <v>C546433122</v>
          </cell>
          <cell r="U11321">
            <v>0</v>
          </cell>
          <cell r="V11321">
            <v>0.47699999999999998</v>
          </cell>
          <cell r="W11321">
            <v>0.47699999999999998</v>
          </cell>
        </row>
        <row r="11322">
          <cell r="I11322" t="str">
            <v>泸溪县坳上-大头拥产业路</v>
          </cell>
          <cell r="J11322" t="str">
            <v>1312F4331220231</v>
          </cell>
          <cell r="K11322" t="str">
            <v>资源产业路</v>
          </cell>
          <cell r="L11322" t="str">
            <v>一类地区</v>
          </cell>
          <cell r="M11322" t="str">
            <v>国家贫困县</v>
          </cell>
          <cell r="N11322" t="str">
            <v>新建</v>
          </cell>
          <cell r="O11322" t="str">
            <v>泸溪县浦市镇麻溪口村大头拥现代迷迭香产业园</v>
          </cell>
          <cell r="R11322" t="str">
            <v>3.5</v>
          </cell>
          <cell r="S11322" t="str">
            <v>6(4.5)</v>
          </cell>
          <cell r="T11322" t="str">
            <v>无</v>
          </cell>
          <cell r="U11322">
            <v>0</v>
          </cell>
          <cell r="V11322">
            <v>0.54900000000000004</v>
          </cell>
          <cell r="W11322">
            <v>0.54900000000000004</v>
          </cell>
        </row>
        <row r="11323">
          <cell r="I11323" t="str">
            <v>泸溪县猕猴桃基地-发电场产业路</v>
          </cell>
          <cell r="J11323" t="str">
            <v>1312F4331220233</v>
          </cell>
          <cell r="K11323" t="str">
            <v>资源产业路</v>
          </cell>
          <cell r="L11323" t="str">
            <v>一类地区</v>
          </cell>
          <cell r="M11323" t="str">
            <v>国家贫困县</v>
          </cell>
          <cell r="N11323" t="str">
            <v>新建</v>
          </cell>
          <cell r="O11323" t="str">
            <v>泸溪县浦市镇麻溪口村现代猕猴桃产业园</v>
          </cell>
          <cell r="R11323" t="str">
            <v>3.5</v>
          </cell>
          <cell r="S11323" t="str">
            <v>6(4.5)</v>
          </cell>
          <cell r="T11323" t="str">
            <v>无</v>
          </cell>
          <cell r="U11323">
            <v>0</v>
          </cell>
          <cell r="V11323">
            <v>0.114</v>
          </cell>
          <cell r="W11323">
            <v>0.114</v>
          </cell>
        </row>
        <row r="11324">
          <cell r="I11324" t="str">
            <v xml:space="preserve"> 泸溪县麻冲湾水库-鱼家垅产业路</v>
          </cell>
          <cell r="J11324" t="str">
            <v>1312F4331220053</v>
          </cell>
          <cell r="K11324" t="str">
            <v>资源产业路</v>
          </cell>
          <cell r="L11324" t="str">
            <v>一类地区</v>
          </cell>
          <cell r="M11324" t="str">
            <v>国家贫困县</v>
          </cell>
          <cell r="N11324" t="str">
            <v>新建</v>
          </cell>
          <cell r="O11324" t="str">
            <v>泸溪县兴隆场镇德堡村鱼家垅现代农业产业园</v>
          </cell>
          <cell r="R11324" t="str">
            <v>3.5</v>
          </cell>
          <cell r="S11324" t="str">
            <v>6(4.5)</v>
          </cell>
          <cell r="T11324" t="str">
            <v>无</v>
          </cell>
          <cell r="U11324">
            <v>0</v>
          </cell>
          <cell r="V11324">
            <v>0.108</v>
          </cell>
          <cell r="W11324">
            <v>0.108</v>
          </cell>
        </row>
        <row r="11325">
          <cell r="I11325" t="str">
            <v>泸溪县唐桥-冲头包产业路</v>
          </cell>
          <cell r="J11325" t="str">
            <v>1312F4331220052</v>
          </cell>
          <cell r="K11325" t="str">
            <v>资源产业路</v>
          </cell>
          <cell r="L11325" t="str">
            <v>一类地区</v>
          </cell>
          <cell r="M11325" t="str">
            <v>国家贫困县</v>
          </cell>
          <cell r="N11325" t="str">
            <v>新建</v>
          </cell>
          <cell r="O11325" t="str">
            <v>泸溪县兴隆场镇德堡村冲头包现代柑橘产业园</v>
          </cell>
          <cell r="R11325" t="str">
            <v>3.5</v>
          </cell>
          <cell r="S11325" t="str">
            <v>6(4.5)</v>
          </cell>
          <cell r="T11325" t="str">
            <v>无</v>
          </cell>
          <cell r="U11325">
            <v>0</v>
          </cell>
          <cell r="V11325">
            <v>0.46700000000000003</v>
          </cell>
          <cell r="W11325">
            <v>0.46700000000000003</v>
          </cell>
        </row>
        <row r="11326">
          <cell r="I11326" t="str">
            <v>泸溪县岩坳-过路溪产业路</v>
          </cell>
          <cell r="J11326" t="str">
            <v>1312F4331220043</v>
          </cell>
          <cell r="K11326" t="str">
            <v>资源产业路</v>
          </cell>
          <cell r="L11326" t="str">
            <v>一类地区</v>
          </cell>
          <cell r="M11326" t="str">
            <v>国家贫困县</v>
          </cell>
          <cell r="N11326" t="str">
            <v>新建</v>
          </cell>
          <cell r="O11326" t="str">
            <v>泸溪县兴隆场镇湖南省现代农业辣椒产业园</v>
          </cell>
          <cell r="R11326" t="str">
            <v>3.5</v>
          </cell>
          <cell r="S11326" t="str">
            <v>6(4.5)</v>
          </cell>
          <cell r="T11326" t="str">
            <v>无</v>
          </cell>
          <cell r="U11326">
            <v>0</v>
          </cell>
          <cell r="V11326">
            <v>2.3620000000000001</v>
          </cell>
          <cell r="W11326">
            <v>2.3620000000000001</v>
          </cell>
        </row>
        <row r="11327">
          <cell r="I11327" t="str">
            <v>泸溪县芭蕉坪后山-哦杂产业路</v>
          </cell>
          <cell r="J11327" t="str">
            <v>1312F4331220073</v>
          </cell>
          <cell r="K11327" t="str">
            <v>资源产业路</v>
          </cell>
          <cell r="L11327" t="str">
            <v>一类地区</v>
          </cell>
          <cell r="M11327" t="str">
            <v>国家贫困县</v>
          </cell>
          <cell r="N11327" t="str">
            <v>新建</v>
          </cell>
          <cell r="O11327" t="str">
            <v>泸溪县洗溪镇芭蕉坪村黄金茶万亩标准园</v>
          </cell>
          <cell r="R11327" t="str">
            <v>3.5</v>
          </cell>
          <cell r="S11327" t="str">
            <v>6(4.5)</v>
          </cell>
          <cell r="T11327" t="str">
            <v>无</v>
          </cell>
          <cell r="U11327">
            <v>0</v>
          </cell>
          <cell r="V11327">
            <v>1.7390000000000001</v>
          </cell>
          <cell r="W11327">
            <v>1.7390000000000001</v>
          </cell>
        </row>
        <row r="11328">
          <cell r="I11328" t="str">
            <v>泸溪县白泥冲-兰村小溪产业路</v>
          </cell>
          <cell r="J11328" t="str">
            <v>1312F4331220289</v>
          </cell>
          <cell r="K11328" t="str">
            <v>资源产业路</v>
          </cell>
          <cell r="L11328" t="str">
            <v>一类地区</v>
          </cell>
          <cell r="M11328" t="str">
            <v>国家贫困县</v>
          </cell>
          <cell r="N11328" t="str">
            <v>新建</v>
          </cell>
          <cell r="O11328" t="str">
            <v>泸溪县石榴坪乡兰村现代农旅融合发展产业园</v>
          </cell>
          <cell r="R11328" t="str">
            <v>3.5</v>
          </cell>
          <cell r="S11328" t="str">
            <v>6(4.5)</v>
          </cell>
          <cell r="T11328" t="str">
            <v>C524433122</v>
          </cell>
          <cell r="U11328">
            <v>0</v>
          </cell>
          <cell r="V11328">
            <v>2.956</v>
          </cell>
          <cell r="W11328">
            <v>2.956</v>
          </cell>
        </row>
        <row r="11329">
          <cell r="I11329" t="str">
            <v>泸溪县白岩头-黄垅产业路</v>
          </cell>
          <cell r="J11329" t="str">
            <v>1312F4331220203</v>
          </cell>
          <cell r="K11329" t="str">
            <v>资源产业路</v>
          </cell>
          <cell r="L11329" t="str">
            <v>一类地区</v>
          </cell>
          <cell r="M11329" t="str">
            <v>国家贫困县</v>
          </cell>
          <cell r="N11329" t="str">
            <v>新建</v>
          </cell>
          <cell r="O11329" t="str">
            <v>泸溪县浦市镇毛家滩村桑叶茶万亩标准园</v>
          </cell>
          <cell r="R11329" t="str">
            <v>3.5</v>
          </cell>
          <cell r="S11329" t="str">
            <v>6(4.5)</v>
          </cell>
          <cell r="T11329" t="str">
            <v>V125433122</v>
          </cell>
          <cell r="U11329">
            <v>0</v>
          </cell>
          <cell r="V11329">
            <v>0.627</v>
          </cell>
          <cell r="W11329">
            <v>0.627</v>
          </cell>
        </row>
        <row r="11330">
          <cell r="I11330" t="str">
            <v>泸溪县白坳-小冲垅水库产业路</v>
          </cell>
          <cell r="J11330" t="str">
            <v>1312F4331220349</v>
          </cell>
          <cell r="K11330" t="str">
            <v>资源产业路</v>
          </cell>
          <cell r="L11330" t="str">
            <v>一类地区</v>
          </cell>
          <cell r="M11330" t="str">
            <v>国家贫困县</v>
          </cell>
          <cell r="N11330" t="str">
            <v>新建</v>
          </cell>
          <cell r="O11330" t="str">
            <v>泸溪县达岚镇溪头村村黄金茶万亩标准园</v>
          </cell>
          <cell r="R11330" t="str">
            <v>3.5</v>
          </cell>
          <cell r="S11330" t="str">
            <v>6(4.5)</v>
          </cell>
          <cell r="T11330" t="str">
            <v>无</v>
          </cell>
          <cell r="U11330">
            <v>0</v>
          </cell>
          <cell r="V11330">
            <v>0.3</v>
          </cell>
          <cell r="W11330">
            <v>0.3</v>
          </cell>
        </row>
        <row r="11331">
          <cell r="I11331" t="str">
            <v>泸溪县板桥油坊-岩山背产业路</v>
          </cell>
          <cell r="J11331" t="str">
            <v>1312F4331220292</v>
          </cell>
          <cell r="K11331" t="str">
            <v>资源产业路</v>
          </cell>
          <cell r="L11331" t="str">
            <v>一类地区</v>
          </cell>
          <cell r="M11331" t="str">
            <v>国家贫困县</v>
          </cell>
          <cell r="N11331" t="str">
            <v>新建</v>
          </cell>
          <cell r="O11331" t="str">
            <v>泸溪县石榴坪乡兰村现代柑橘特色产业园</v>
          </cell>
          <cell r="R11331" t="str">
            <v>3.5</v>
          </cell>
          <cell r="S11331" t="str">
            <v>6(4.5)</v>
          </cell>
          <cell r="T11331" t="str">
            <v>C638433122</v>
          </cell>
          <cell r="U11331">
            <v>0</v>
          </cell>
          <cell r="V11331">
            <v>1.5389999999999999</v>
          </cell>
          <cell r="W11331">
            <v>1.5389999999999999</v>
          </cell>
        </row>
        <row r="11332">
          <cell r="I11332" t="str">
            <v>泸溪县半坡田-亮里齐产业路</v>
          </cell>
          <cell r="J11332" t="str">
            <v>1312F4331220162</v>
          </cell>
          <cell r="K11332" t="str">
            <v>资源产业路</v>
          </cell>
          <cell r="L11332" t="str">
            <v>一类地区</v>
          </cell>
          <cell r="M11332" t="str">
            <v>国家贫困县</v>
          </cell>
          <cell r="N11332" t="str">
            <v>新建</v>
          </cell>
          <cell r="O11332" t="str">
            <v>泸溪县潭溪镇小能溪村万亩柑橘产业园</v>
          </cell>
          <cell r="R11332" t="str">
            <v>3.5</v>
          </cell>
          <cell r="S11332" t="str">
            <v>6(4.5)</v>
          </cell>
          <cell r="T11332" t="str">
            <v>无</v>
          </cell>
          <cell r="U11332">
            <v>0</v>
          </cell>
          <cell r="V11332">
            <v>0.71099999999999997</v>
          </cell>
          <cell r="W11332">
            <v>0.71099999999999997</v>
          </cell>
        </row>
        <row r="11333">
          <cell r="I11333" t="str">
            <v>泸溪县剥炉冲-庄尚产业路</v>
          </cell>
          <cell r="J11333" t="str">
            <v>1312F4331220267</v>
          </cell>
          <cell r="K11333" t="str">
            <v>资源产业路</v>
          </cell>
          <cell r="L11333" t="str">
            <v>一类地区</v>
          </cell>
          <cell r="M11333" t="str">
            <v>国家贫困县</v>
          </cell>
          <cell r="N11333" t="str">
            <v>新建</v>
          </cell>
          <cell r="O11333" t="str">
            <v>泸溪县浦市镇麻垅村现代农业产业园</v>
          </cell>
          <cell r="R11333" t="str">
            <v>3.5</v>
          </cell>
          <cell r="S11333" t="str">
            <v>6(4.5)</v>
          </cell>
          <cell r="T11333" t="str">
            <v>无</v>
          </cell>
          <cell r="U11333">
            <v>0</v>
          </cell>
          <cell r="V11333">
            <v>0.60399999999999998</v>
          </cell>
          <cell r="W11333">
            <v>0.60399999999999998</v>
          </cell>
        </row>
        <row r="11334">
          <cell r="I11334" t="str">
            <v>泸溪县崩坎塘-养殖区产业路</v>
          </cell>
          <cell r="J11334" t="str">
            <v>1312F4331220084</v>
          </cell>
          <cell r="K11334" t="str">
            <v>资源产业路</v>
          </cell>
          <cell r="L11334" t="str">
            <v>一类地区</v>
          </cell>
          <cell r="M11334" t="str">
            <v>国家贫困县</v>
          </cell>
          <cell r="N11334" t="str">
            <v>新建</v>
          </cell>
          <cell r="O11334" t="str">
            <v>泸溪县潭溪镇大陂流村万亩柑橘产业园</v>
          </cell>
          <cell r="R11334" t="str">
            <v>3.5</v>
          </cell>
          <cell r="S11334" t="str">
            <v>6(4.5)</v>
          </cell>
          <cell r="T11334" t="str">
            <v>无</v>
          </cell>
          <cell r="U11334">
            <v>0</v>
          </cell>
          <cell r="V11334">
            <v>0.154</v>
          </cell>
          <cell r="W11334">
            <v>0.154</v>
          </cell>
        </row>
        <row r="11335">
          <cell r="I11335" t="str">
            <v>泸溪县茶木虎下寨-方天形产业路</v>
          </cell>
          <cell r="J11335" t="str">
            <v>1312F4331220143</v>
          </cell>
          <cell r="K11335" t="str">
            <v>资源产业路</v>
          </cell>
          <cell r="L11335" t="str">
            <v>一类地区</v>
          </cell>
          <cell r="M11335" t="str">
            <v>国家贫困县</v>
          </cell>
          <cell r="N11335" t="str">
            <v>新建</v>
          </cell>
          <cell r="O11335" t="str">
            <v>泸溪县潭溪镇且已村万亩柑橘产业园</v>
          </cell>
          <cell r="R11335" t="str">
            <v>3.5</v>
          </cell>
          <cell r="S11335" t="str">
            <v>6(4.5)</v>
          </cell>
          <cell r="T11335" t="str">
            <v>无</v>
          </cell>
          <cell r="U11335">
            <v>0</v>
          </cell>
          <cell r="V11335">
            <v>0.46400000000000002</v>
          </cell>
          <cell r="W11335">
            <v>0.46400000000000002</v>
          </cell>
        </row>
        <row r="11336">
          <cell r="I11336" t="str">
            <v>泸溪县岔口-光发电场产业路</v>
          </cell>
          <cell r="J11336" t="str">
            <v>1312F4331220262</v>
          </cell>
          <cell r="K11336" t="str">
            <v>资源产业路</v>
          </cell>
          <cell r="L11336" t="str">
            <v>一类地区</v>
          </cell>
          <cell r="M11336" t="str">
            <v>国家贫困县</v>
          </cell>
          <cell r="N11336" t="str">
            <v>新建</v>
          </cell>
          <cell r="O11336" t="str">
            <v>泸溪县浦市镇田家溪村现代农业产业园</v>
          </cell>
          <cell r="R11336" t="str">
            <v>3.5</v>
          </cell>
          <cell r="S11336" t="str">
            <v>6(4.5)</v>
          </cell>
          <cell r="T11336" t="str">
            <v>无</v>
          </cell>
          <cell r="U11336">
            <v>0</v>
          </cell>
          <cell r="V11336">
            <v>6.8000000000000005E-2</v>
          </cell>
          <cell r="W11336">
            <v>6.8000000000000005E-2</v>
          </cell>
        </row>
        <row r="11337">
          <cell r="I11337" t="str">
            <v>泸溪县昌棚坳-过桥溪溶产业路</v>
          </cell>
          <cell r="J11337" t="str">
            <v>1312F4331220097</v>
          </cell>
          <cell r="K11337" t="str">
            <v>资源产业路</v>
          </cell>
          <cell r="L11337" t="str">
            <v>一类地区</v>
          </cell>
          <cell r="M11337" t="str">
            <v>国家贫困县</v>
          </cell>
          <cell r="N11337" t="str">
            <v>新建</v>
          </cell>
          <cell r="O11337" t="str">
            <v>泸溪县洗溪镇杜家寨村迷迭香万亩示范基地</v>
          </cell>
          <cell r="R11337" t="str">
            <v>3.5</v>
          </cell>
          <cell r="S11337" t="str">
            <v>6(4.5)</v>
          </cell>
          <cell r="T11337" t="str">
            <v>无</v>
          </cell>
          <cell r="U11337">
            <v>0</v>
          </cell>
          <cell r="V11337">
            <v>1.056</v>
          </cell>
          <cell r="W11337">
            <v>1.056</v>
          </cell>
        </row>
        <row r="11338">
          <cell r="I11338" t="str">
            <v>泸溪县长塘坳-洞口水库产业路</v>
          </cell>
          <cell r="J11338" t="str">
            <v>1312F4331220023</v>
          </cell>
          <cell r="K11338" t="str">
            <v>资源产业路</v>
          </cell>
          <cell r="L11338" t="str">
            <v>一类地区</v>
          </cell>
          <cell r="M11338" t="str">
            <v>国家贫困县</v>
          </cell>
          <cell r="N11338" t="str">
            <v>新建</v>
          </cell>
          <cell r="O11338" t="str">
            <v>泸溪县小章乡小章村万亩玻璃椒产业园</v>
          </cell>
          <cell r="R11338" t="str">
            <v>3.5</v>
          </cell>
          <cell r="S11338" t="str">
            <v>6(4.5)</v>
          </cell>
          <cell r="T11338" t="str">
            <v>无</v>
          </cell>
          <cell r="U11338">
            <v>0</v>
          </cell>
          <cell r="V11338">
            <v>1.4339999999999999</v>
          </cell>
          <cell r="W11338">
            <v>1.4339999999999999</v>
          </cell>
        </row>
        <row r="11339">
          <cell r="I11339" t="str">
            <v>泸溪县长田-大排头溪田产业路</v>
          </cell>
          <cell r="J11339" t="str">
            <v>1312F4331220079</v>
          </cell>
          <cell r="K11339" t="str">
            <v>资源产业路</v>
          </cell>
          <cell r="L11339" t="str">
            <v>一类地区</v>
          </cell>
          <cell r="M11339" t="str">
            <v>国家贫困县</v>
          </cell>
          <cell r="N11339" t="str">
            <v>新建</v>
          </cell>
          <cell r="O11339" t="str">
            <v>泸溪县洗溪镇布条坪村现代柑橘产业园</v>
          </cell>
          <cell r="R11339" t="str">
            <v>3.5</v>
          </cell>
          <cell r="S11339" t="str">
            <v>6(4.5)</v>
          </cell>
          <cell r="T11339" t="str">
            <v>无</v>
          </cell>
          <cell r="U11339">
            <v>0</v>
          </cell>
          <cell r="V11339">
            <v>0.29799999999999999</v>
          </cell>
          <cell r="W11339">
            <v>0.29799999999999999</v>
          </cell>
        </row>
        <row r="11340">
          <cell r="I11340" t="str">
            <v>泸溪县长田-养猪场产业路</v>
          </cell>
          <cell r="J11340" t="str">
            <v>1312F4331220137</v>
          </cell>
          <cell r="K11340" t="str">
            <v>资源产业路</v>
          </cell>
          <cell r="L11340" t="str">
            <v>一类地区</v>
          </cell>
          <cell r="M11340" t="str">
            <v>国家贫困县</v>
          </cell>
          <cell r="N11340" t="str">
            <v>新建</v>
          </cell>
          <cell r="O11340" t="str">
            <v>泸溪县潭溪镇楠木冲村万亩标准柑橘园</v>
          </cell>
          <cell r="R11340" t="str">
            <v>3.5</v>
          </cell>
          <cell r="S11340" t="str">
            <v>6(4.5)</v>
          </cell>
          <cell r="T11340" t="str">
            <v>无</v>
          </cell>
          <cell r="U11340">
            <v>0</v>
          </cell>
          <cell r="V11340">
            <v>0.248</v>
          </cell>
          <cell r="W11340">
            <v>0.248</v>
          </cell>
        </row>
        <row r="11341">
          <cell r="I11341" t="str">
            <v>泸溪县陈家湾-川洞产业路</v>
          </cell>
          <cell r="J11341" t="str">
            <v>1312F4331220020</v>
          </cell>
          <cell r="K11341" t="str">
            <v>资源产业路</v>
          </cell>
          <cell r="L11341" t="str">
            <v>一类地区</v>
          </cell>
          <cell r="M11341" t="str">
            <v>国家贫困县</v>
          </cell>
          <cell r="N11341" t="str">
            <v>新建</v>
          </cell>
          <cell r="O11341" t="str">
            <v>泸溪县兴隆场镇武堰村白茶万亩标准园</v>
          </cell>
          <cell r="R11341" t="str">
            <v>3.5</v>
          </cell>
          <cell r="S11341" t="str">
            <v>6(4.5)</v>
          </cell>
          <cell r="T11341" t="str">
            <v>无</v>
          </cell>
          <cell r="U11341">
            <v>0</v>
          </cell>
          <cell r="V11341">
            <v>0.78</v>
          </cell>
          <cell r="W11341">
            <v>0.78</v>
          </cell>
        </row>
        <row r="11342">
          <cell r="I11342" t="str">
            <v>泸溪县冲火-老管冲水库产业路</v>
          </cell>
          <cell r="J11342" t="str">
            <v>1312F4331220254</v>
          </cell>
          <cell r="K11342" t="str">
            <v>资源产业路</v>
          </cell>
          <cell r="L11342" t="str">
            <v>一类地区</v>
          </cell>
          <cell r="M11342" t="str">
            <v>国家贫困县</v>
          </cell>
          <cell r="N11342" t="str">
            <v>新建</v>
          </cell>
          <cell r="O11342" t="str">
            <v>泸溪县浦市镇毛茂田村现代农旅融合发展示范园</v>
          </cell>
          <cell r="R11342" t="str">
            <v>3.5</v>
          </cell>
          <cell r="S11342" t="str">
            <v>6(4.5)</v>
          </cell>
          <cell r="T11342" t="str">
            <v>无</v>
          </cell>
          <cell r="U11342">
            <v>0</v>
          </cell>
          <cell r="V11342">
            <v>1.236</v>
          </cell>
          <cell r="W11342">
            <v>1.236</v>
          </cell>
        </row>
        <row r="11343">
          <cell r="I11343" t="str">
            <v>泸溪县刺树坳-抱肚田产业路</v>
          </cell>
          <cell r="J11343" t="str">
            <v>1312F4331220140</v>
          </cell>
          <cell r="K11343" t="str">
            <v>资源产业路</v>
          </cell>
          <cell r="L11343" t="str">
            <v>一类地区</v>
          </cell>
          <cell r="M11343" t="str">
            <v>国家贫困县</v>
          </cell>
          <cell r="N11343" t="str">
            <v>新建</v>
          </cell>
          <cell r="O11343" t="str">
            <v>泸溪县潭溪镇楠木冲村刺树坳现代柑橘产业园</v>
          </cell>
          <cell r="R11343" t="str">
            <v>3.5</v>
          </cell>
          <cell r="S11343" t="str">
            <v>6(4.5)</v>
          </cell>
          <cell r="T11343" t="str">
            <v>无</v>
          </cell>
          <cell r="U11343">
            <v>0</v>
          </cell>
          <cell r="V11343">
            <v>0.26100000000000001</v>
          </cell>
          <cell r="W11343">
            <v>0.26100000000000001</v>
          </cell>
        </row>
        <row r="11344">
          <cell r="I11344" t="str">
            <v>泸溪县刺树坳-毛头冲产业路</v>
          </cell>
          <cell r="J11344" t="str">
            <v>1312F4331220026</v>
          </cell>
          <cell r="K11344" t="str">
            <v>资源产业路</v>
          </cell>
          <cell r="L11344" t="str">
            <v>一类地区</v>
          </cell>
          <cell r="M11344" t="str">
            <v>国家贫困县</v>
          </cell>
          <cell r="N11344" t="str">
            <v>新建</v>
          </cell>
          <cell r="O11344" t="str">
            <v>泸溪县合水镇祖坟山村脐橙产业园</v>
          </cell>
          <cell r="R11344" t="str">
            <v>3.5</v>
          </cell>
          <cell r="S11344" t="str">
            <v>6(4.5)</v>
          </cell>
          <cell r="T11344" t="str">
            <v>无</v>
          </cell>
          <cell r="U11344">
            <v>0</v>
          </cell>
          <cell r="V11344">
            <v>0.32700000000000001</v>
          </cell>
          <cell r="W11344">
            <v>0.32700000000000001</v>
          </cell>
        </row>
        <row r="11345">
          <cell r="I11345" t="str">
            <v>泸溪县达力寨二组-扫尾田产业路</v>
          </cell>
          <cell r="J11345" t="str">
            <v>1312F4331220080</v>
          </cell>
          <cell r="K11345" t="str">
            <v>资源产业路</v>
          </cell>
          <cell r="L11345" t="str">
            <v>一类地区</v>
          </cell>
          <cell r="M11345" t="str">
            <v>国家贫困县</v>
          </cell>
          <cell r="N11345" t="str">
            <v>新建</v>
          </cell>
          <cell r="O11345" t="str">
            <v>泸溪县洗溪镇达力寨村现代柑橘产业园</v>
          </cell>
          <cell r="R11345" t="str">
            <v>3.5</v>
          </cell>
          <cell r="S11345" t="str">
            <v>6(4.5)</v>
          </cell>
          <cell r="T11345" t="str">
            <v>无</v>
          </cell>
          <cell r="U11345">
            <v>0</v>
          </cell>
          <cell r="V11345">
            <v>1.5549999999999999</v>
          </cell>
          <cell r="W11345">
            <v>1.5549999999999999</v>
          </cell>
        </row>
        <row r="11346">
          <cell r="I11346" t="str">
            <v>泸溪县达岚镇龙溪口村产业园区公路</v>
          </cell>
          <cell r="J11346" t="str">
            <v>1312,10313F4331220001</v>
          </cell>
          <cell r="K11346" t="str">
            <v>资源产业路</v>
          </cell>
          <cell r="L11346" t="str">
            <v>一类地区</v>
          </cell>
          <cell r="M11346" t="str">
            <v>国家贫困县</v>
          </cell>
          <cell r="N11346" t="str">
            <v>新建</v>
          </cell>
          <cell r="O11346" t="str">
            <v>泸溪县达岚镇龙溪口村脐橙产业园</v>
          </cell>
          <cell r="R11346" t="str">
            <v>4.5</v>
          </cell>
          <cell r="S11346" t="str">
            <v>6</v>
          </cell>
          <cell r="T11346" t="str">
            <v>无</v>
          </cell>
          <cell r="U11346">
            <v>0</v>
          </cell>
          <cell r="V11346">
            <v>11</v>
          </cell>
          <cell r="W11346">
            <v>11</v>
          </cell>
        </row>
        <row r="11347">
          <cell r="I11347" t="str">
            <v>泸溪县达岚坳-上公羊产业路</v>
          </cell>
          <cell r="J11347" t="str">
            <v>1312F4331220309</v>
          </cell>
          <cell r="K11347" t="str">
            <v>资源产业路</v>
          </cell>
          <cell r="L11347" t="str">
            <v>一类地区</v>
          </cell>
          <cell r="M11347" t="str">
            <v>国家贫困县</v>
          </cell>
          <cell r="N11347" t="str">
            <v>新建</v>
          </cell>
          <cell r="O11347" t="str">
            <v>泸溪县达岚镇伍德村现代柑橘产业园</v>
          </cell>
          <cell r="R11347" t="str">
            <v>3.5</v>
          </cell>
          <cell r="S11347" t="str">
            <v>6(4.5)</v>
          </cell>
          <cell r="T11347" t="str">
            <v>C01A433122</v>
          </cell>
          <cell r="U11347">
            <v>0</v>
          </cell>
          <cell r="V11347">
            <v>0.68400000000000005</v>
          </cell>
          <cell r="W11347">
            <v>0.68400000000000005</v>
          </cell>
        </row>
        <row r="11348">
          <cell r="I11348" t="str">
            <v>泸溪县大山生态农庄产业路</v>
          </cell>
          <cell r="J11348" t="str">
            <v>1312F4331220355</v>
          </cell>
          <cell r="K11348" t="str">
            <v>资源产业路</v>
          </cell>
          <cell r="L11348" t="str">
            <v>一类地区</v>
          </cell>
          <cell r="M11348" t="str">
            <v>国家贫困县</v>
          </cell>
          <cell r="N11348" t="str">
            <v>新建</v>
          </cell>
          <cell r="O11348" t="str">
            <v>泸溪县武溪镇红土溪村现代柑橘产业园</v>
          </cell>
          <cell r="R11348" t="str">
            <v>3.5</v>
          </cell>
          <cell r="S11348" t="str">
            <v>6(4.5)</v>
          </cell>
          <cell r="T11348" t="str">
            <v>无</v>
          </cell>
          <cell r="U11348">
            <v>0</v>
          </cell>
          <cell r="V11348">
            <v>0.249</v>
          </cell>
          <cell r="W11348">
            <v>0.249</v>
          </cell>
        </row>
        <row r="11349">
          <cell r="I11349" t="str">
            <v>泸溪县大树坳-养殖场产业路</v>
          </cell>
          <cell r="J11349" t="str">
            <v>1312F4331220102</v>
          </cell>
          <cell r="K11349" t="str">
            <v>资源产业路</v>
          </cell>
          <cell r="L11349" t="str">
            <v>一类地区</v>
          </cell>
          <cell r="M11349" t="str">
            <v>国家贫困县</v>
          </cell>
          <cell r="N11349" t="str">
            <v>新建</v>
          </cell>
          <cell r="O11349" t="str">
            <v>泸溪县武溪镇高大坪村黄金茶万亩标准园</v>
          </cell>
          <cell r="R11349" t="str">
            <v>3.5</v>
          </cell>
          <cell r="S11349" t="str">
            <v>6(4.5)</v>
          </cell>
          <cell r="T11349" t="str">
            <v>无</v>
          </cell>
          <cell r="U11349">
            <v>0</v>
          </cell>
          <cell r="V11349">
            <v>0.123</v>
          </cell>
          <cell r="W11349">
            <v>0.123</v>
          </cell>
        </row>
        <row r="11350">
          <cell r="I11350" t="str">
            <v>泸溪县大头坳-大头垅产业路</v>
          </cell>
          <cell r="J11350" t="str">
            <v>1312F4331220308</v>
          </cell>
          <cell r="K11350" t="str">
            <v>资源产业路</v>
          </cell>
          <cell r="L11350" t="str">
            <v>一类地区</v>
          </cell>
          <cell r="M11350" t="str">
            <v>国家贫困县</v>
          </cell>
          <cell r="N11350" t="str">
            <v>新建</v>
          </cell>
          <cell r="O11350" t="str">
            <v>泸溪县达岚镇伍德村大头坳现代农业产业园</v>
          </cell>
          <cell r="R11350" t="str">
            <v>3.5</v>
          </cell>
          <cell r="S11350" t="str">
            <v>6(4.5)</v>
          </cell>
          <cell r="T11350" t="str">
            <v>V036433122</v>
          </cell>
          <cell r="U11350">
            <v>0</v>
          </cell>
          <cell r="V11350">
            <v>0.151</v>
          </cell>
          <cell r="W11350">
            <v>0.151</v>
          </cell>
        </row>
        <row r="11351">
          <cell r="I11351" t="str">
            <v>泸溪县大岩洞-南头溪产业路</v>
          </cell>
          <cell r="J11351" t="str">
            <v>1312F4331220166</v>
          </cell>
          <cell r="K11351" t="str">
            <v>资源产业路</v>
          </cell>
          <cell r="L11351" t="str">
            <v>一类地区</v>
          </cell>
          <cell r="M11351" t="str">
            <v>国家贫困县</v>
          </cell>
          <cell r="N11351" t="str">
            <v>新建</v>
          </cell>
          <cell r="O11351" t="str">
            <v>泸溪县潭溪镇小能溪村南头溪万亩柑橘产业园</v>
          </cell>
          <cell r="R11351" t="str">
            <v>3.5</v>
          </cell>
          <cell r="S11351" t="str">
            <v>6(4.5)</v>
          </cell>
          <cell r="T11351" t="str">
            <v>无</v>
          </cell>
          <cell r="U11351">
            <v>0</v>
          </cell>
          <cell r="V11351">
            <v>0.94399999999999995</v>
          </cell>
          <cell r="W11351">
            <v>0.94399999999999995</v>
          </cell>
        </row>
        <row r="11352">
          <cell r="I11352" t="str">
            <v>泸溪县大坳田-求雨包产业路</v>
          </cell>
          <cell r="J11352" t="str">
            <v>1312F4331220132</v>
          </cell>
          <cell r="K11352" t="str">
            <v>资源产业路</v>
          </cell>
          <cell r="L11352" t="str">
            <v>一类地区</v>
          </cell>
          <cell r="M11352" t="str">
            <v>国家贫困县</v>
          </cell>
          <cell r="N11352" t="str">
            <v>新建</v>
          </cell>
          <cell r="O11352" t="str">
            <v>泸溪县潭溪镇楠木冲村大坳田现代柑橘产业园</v>
          </cell>
          <cell r="R11352" t="str">
            <v>3.5</v>
          </cell>
          <cell r="S11352" t="str">
            <v>6(4.5)</v>
          </cell>
          <cell r="T11352" t="str">
            <v>无</v>
          </cell>
          <cell r="U11352">
            <v>0</v>
          </cell>
          <cell r="V11352">
            <v>0.26600000000000001</v>
          </cell>
          <cell r="W11352">
            <v>0.26600000000000001</v>
          </cell>
        </row>
        <row r="11353">
          <cell r="I11353" t="str">
            <v>泸溪县倒坨-龙子平产业路</v>
          </cell>
          <cell r="J11353" t="str">
            <v>1312F4331220012</v>
          </cell>
          <cell r="K11353" t="str">
            <v>资源产业路</v>
          </cell>
          <cell r="L11353" t="str">
            <v>一类地区</v>
          </cell>
          <cell r="M11353" t="str">
            <v>国家贫困县</v>
          </cell>
          <cell r="N11353" t="str">
            <v>新建</v>
          </cell>
          <cell r="O11353" t="str">
            <v>泸溪县兴隆场镇岩坡村现代农业产业园</v>
          </cell>
          <cell r="R11353" t="str">
            <v>3.5</v>
          </cell>
          <cell r="S11353" t="str">
            <v>6(4.5)</v>
          </cell>
          <cell r="T11353" t="str">
            <v>无</v>
          </cell>
          <cell r="U11353">
            <v>0</v>
          </cell>
          <cell r="V11353">
            <v>0.47699999999999998</v>
          </cell>
          <cell r="W11353">
            <v>0.47699999999999998</v>
          </cell>
        </row>
        <row r="11354">
          <cell r="I11354" t="str">
            <v>泸溪县第二水源路产业路</v>
          </cell>
          <cell r="J11354" t="str">
            <v>1312F4331220356</v>
          </cell>
          <cell r="K11354" t="str">
            <v>资源产业路</v>
          </cell>
          <cell r="L11354" t="str">
            <v>一类地区</v>
          </cell>
          <cell r="M11354" t="str">
            <v>国家贫困县</v>
          </cell>
          <cell r="N11354" t="str">
            <v>新建</v>
          </cell>
          <cell r="O11354" t="str">
            <v>泸溪县武溪镇红岩村现代柑橘产业园</v>
          </cell>
          <cell r="R11354" t="str">
            <v>3.5</v>
          </cell>
          <cell r="S11354" t="str">
            <v>6(4.5)</v>
          </cell>
          <cell r="T11354" t="str">
            <v>无</v>
          </cell>
          <cell r="U11354">
            <v>0</v>
          </cell>
          <cell r="V11354">
            <v>1.038</v>
          </cell>
          <cell r="W11354">
            <v>1.038</v>
          </cell>
        </row>
        <row r="11355">
          <cell r="I11355" t="str">
            <v>泸溪县冬古坪-溶田产业路</v>
          </cell>
          <cell r="J11355" t="str">
            <v>1312F4331220106</v>
          </cell>
          <cell r="K11355" t="str">
            <v>资源产业路</v>
          </cell>
          <cell r="L11355" t="str">
            <v>一类地区</v>
          </cell>
          <cell r="M11355" t="str">
            <v>国家贫困县</v>
          </cell>
          <cell r="N11355" t="str">
            <v>新建</v>
          </cell>
          <cell r="O11355" t="str">
            <v>泸溪县洗溪镇红岩村冬古坪现代柑橘产业园</v>
          </cell>
          <cell r="R11355" t="str">
            <v>3.5</v>
          </cell>
          <cell r="S11355" t="str">
            <v>6(4.5)</v>
          </cell>
          <cell r="T11355" t="str">
            <v>无</v>
          </cell>
          <cell r="U11355">
            <v>0</v>
          </cell>
          <cell r="V11355">
            <v>0.55800000000000005</v>
          </cell>
          <cell r="W11355">
            <v>0.55800000000000005</v>
          </cell>
        </row>
        <row r="11356">
          <cell r="I11356" t="str">
            <v>泸溪县动干凹-上坳溏产业路</v>
          </cell>
          <cell r="J11356" t="str">
            <v>1312F4331220161</v>
          </cell>
          <cell r="K11356" t="str">
            <v>资源产业路</v>
          </cell>
          <cell r="L11356" t="str">
            <v>一类地区</v>
          </cell>
          <cell r="M11356" t="str">
            <v>国家贫困县</v>
          </cell>
          <cell r="N11356" t="str">
            <v>新建</v>
          </cell>
          <cell r="O11356" t="str">
            <v>泸溪县潭溪镇小能溪村桑叶茶万亩标准园</v>
          </cell>
          <cell r="R11356" t="str">
            <v>3.5</v>
          </cell>
          <cell r="S11356" t="str">
            <v>6(4.5)</v>
          </cell>
          <cell r="T11356" t="str">
            <v>无</v>
          </cell>
          <cell r="U11356">
            <v>0</v>
          </cell>
          <cell r="V11356">
            <v>0.63100000000000001</v>
          </cell>
          <cell r="W11356">
            <v>0.63100000000000001</v>
          </cell>
        </row>
        <row r="11357">
          <cell r="I11357" t="str">
            <v>泸溪县洞冲-坳上产业路</v>
          </cell>
          <cell r="J11357" t="str">
            <v>1312F4331220359</v>
          </cell>
          <cell r="K11357" t="str">
            <v>资源产业路</v>
          </cell>
          <cell r="L11357" t="str">
            <v>一类地区</v>
          </cell>
          <cell r="M11357" t="str">
            <v>国家贫困县</v>
          </cell>
          <cell r="N11357" t="str">
            <v>新建</v>
          </cell>
          <cell r="O11357" t="str">
            <v>泸溪县武溪镇五里洲村柑橘特色产业原</v>
          </cell>
          <cell r="R11357" t="str">
            <v>3.5</v>
          </cell>
          <cell r="S11357" t="str">
            <v>6(4.5)</v>
          </cell>
          <cell r="T11357" t="str">
            <v>无</v>
          </cell>
          <cell r="U11357">
            <v>0</v>
          </cell>
          <cell r="V11357">
            <v>2.9</v>
          </cell>
          <cell r="W11357">
            <v>2.9</v>
          </cell>
        </row>
        <row r="11358">
          <cell r="I11358" t="str">
            <v>泸溪县洞口上-亮洞产业路</v>
          </cell>
          <cell r="J11358" t="str">
            <v>1312F4331220364</v>
          </cell>
          <cell r="K11358" t="str">
            <v>资源产业路</v>
          </cell>
          <cell r="L11358" t="str">
            <v>一类地区</v>
          </cell>
          <cell r="M11358" t="str">
            <v>国家贫困县</v>
          </cell>
          <cell r="N11358" t="str">
            <v>新建</v>
          </cell>
          <cell r="O11358" t="str">
            <v>泸溪县兴隆场镇德堡村亮洞现代柑橘园</v>
          </cell>
          <cell r="R11358" t="str">
            <v>3.5</v>
          </cell>
          <cell r="S11358" t="str">
            <v>6(4.5)</v>
          </cell>
          <cell r="T11358" t="str">
            <v>无</v>
          </cell>
          <cell r="U11358">
            <v>0</v>
          </cell>
          <cell r="V11358">
            <v>0.66600000000000004</v>
          </cell>
          <cell r="W11358">
            <v>0.66600000000000004</v>
          </cell>
        </row>
        <row r="11359">
          <cell r="I11359" t="str">
            <v>泸溪县洞清坳-小化场产业路</v>
          </cell>
          <cell r="J11359" t="str">
            <v>1312F4331220168</v>
          </cell>
          <cell r="K11359" t="str">
            <v>资源产业路</v>
          </cell>
          <cell r="L11359" t="str">
            <v>一类地区</v>
          </cell>
          <cell r="M11359" t="str">
            <v>国家贫困县</v>
          </cell>
          <cell r="N11359" t="str">
            <v>新建</v>
          </cell>
          <cell r="O11359" t="str">
            <v>泸溪县潭溪镇新寨坪村万亩标准柑橘园</v>
          </cell>
          <cell r="R11359" t="str">
            <v>3.5</v>
          </cell>
          <cell r="S11359" t="str">
            <v>6(4.5)</v>
          </cell>
          <cell r="T11359" t="str">
            <v>无</v>
          </cell>
          <cell r="U11359">
            <v>0</v>
          </cell>
          <cell r="V11359">
            <v>8.1000000000000003E-2</v>
          </cell>
          <cell r="W11359">
            <v>8.1000000000000003E-2</v>
          </cell>
        </row>
        <row r="11360">
          <cell r="I11360" t="str">
            <v>泸溪县洞庭坡-岩门溪水库产业路</v>
          </cell>
          <cell r="J11360" t="str">
            <v>1312F4331220216</v>
          </cell>
          <cell r="K11360" t="str">
            <v>资源产业路</v>
          </cell>
          <cell r="L11360" t="str">
            <v>一类地区</v>
          </cell>
          <cell r="M11360" t="str">
            <v>国家贫困县</v>
          </cell>
          <cell r="N11360" t="str">
            <v>新建</v>
          </cell>
          <cell r="O11360" t="str">
            <v>泸溪县浦市镇岩门溪村现代柑橘特色产业园</v>
          </cell>
          <cell r="R11360" t="str">
            <v>3.5</v>
          </cell>
          <cell r="S11360" t="str">
            <v>6(4.5)</v>
          </cell>
          <cell r="T11360" t="str">
            <v>V588433122</v>
          </cell>
          <cell r="U11360">
            <v>0</v>
          </cell>
          <cell r="V11360">
            <v>0.67300000000000004</v>
          </cell>
          <cell r="W11360">
            <v>0.67300000000000004</v>
          </cell>
        </row>
        <row r="11361">
          <cell r="I11361" t="str">
            <v>泸溪县洞坳上-潭阴产业路</v>
          </cell>
          <cell r="J11361" t="str">
            <v>1312F4331220282</v>
          </cell>
          <cell r="K11361" t="str">
            <v>资源产业路</v>
          </cell>
          <cell r="L11361" t="str">
            <v>一类地区</v>
          </cell>
          <cell r="M11361" t="str">
            <v>国家贫困县</v>
          </cell>
          <cell r="N11361" t="str">
            <v>新建</v>
          </cell>
          <cell r="O11361" t="str">
            <v>泸溪县浦市镇岩门溪村洞坳上现代农业产业园</v>
          </cell>
          <cell r="R11361" t="str">
            <v>3.5</v>
          </cell>
          <cell r="S11361" t="str">
            <v>6(4.5)</v>
          </cell>
          <cell r="T11361" t="str">
            <v>无</v>
          </cell>
          <cell r="U11361">
            <v>0</v>
          </cell>
          <cell r="V11361">
            <v>0.42</v>
          </cell>
          <cell r="W11361">
            <v>0.42</v>
          </cell>
        </row>
        <row r="11362">
          <cell r="I11362" t="str">
            <v>泸溪县陡岩山-柑橘特色产业园路</v>
          </cell>
          <cell r="J11362" t="str">
            <v>1312F4331220360</v>
          </cell>
          <cell r="K11362" t="str">
            <v>资源产业路</v>
          </cell>
          <cell r="L11362" t="str">
            <v>一类地区</v>
          </cell>
          <cell r="M11362" t="str">
            <v>国家贫困县</v>
          </cell>
          <cell r="N11362" t="str">
            <v>新建</v>
          </cell>
          <cell r="O11362" t="str">
            <v>泸溪县椪柑有限公司柑橘特色产业园</v>
          </cell>
          <cell r="R11362" t="str">
            <v>3.5</v>
          </cell>
          <cell r="S11362" t="str">
            <v>6(4.5)</v>
          </cell>
          <cell r="T11362" t="str">
            <v>无</v>
          </cell>
          <cell r="U11362">
            <v>0</v>
          </cell>
          <cell r="V11362">
            <v>4.5999999999999996</v>
          </cell>
          <cell r="W11362">
            <v>4.5999999999999996</v>
          </cell>
        </row>
        <row r="11363">
          <cell r="I11363" t="str">
            <v>阿拉营镇黄合社区资源产业路</v>
          </cell>
          <cell r="J11363" t="str">
            <v>1312F4331230037</v>
          </cell>
          <cell r="K11363" t="str">
            <v>资源产业路</v>
          </cell>
          <cell r="L11363" t="str">
            <v>一类地区</v>
          </cell>
          <cell r="M11363" t="str">
            <v>国家贫困县</v>
          </cell>
          <cell r="N11363" t="str">
            <v>新建</v>
          </cell>
          <cell r="O11363" t="str">
            <v>阿拉营镇黄合社区产业园</v>
          </cell>
          <cell r="R11363" t="str">
            <v>0</v>
          </cell>
          <cell r="S11363" t="str">
            <v>6(4.5)</v>
          </cell>
          <cell r="T11363" t="str">
            <v>无</v>
          </cell>
          <cell r="U11363">
            <v>0</v>
          </cell>
          <cell r="V11363">
            <v>3.8</v>
          </cell>
          <cell r="W11363">
            <v>3.8</v>
          </cell>
        </row>
        <row r="11364">
          <cell r="I11364" t="str">
            <v>凤凰县落潮井镇生猪养殖标准化示范场项目连接路</v>
          </cell>
          <cell r="J11364" t="str">
            <v>1312F4331230031</v>
          </cell>
          <cell r="K11364" t="str">
            <v>资源产业路</v>
          </cell>
          <cell r="L11364" t="str">
            <v>一类地区</v>
          </cell>
          <cell r="M11364" t="str">
            <v>国家贫困县</v>
          </cell>
          <cell r="N11364" t="str">
            <v>路面改善</v>
          </cell>
          <cell r="O11364" t="str">
            <v>落潮井镇生猪养殖标准化示范场项目</v>
          </cell>
          <cell r="R11364" t="str">
            <v>5.5</v>
          </cell>
          <cell r="S11364" t="str">
            <v>6.5</v>
          </cell>
          <cell r="T11364" t="str">
            <v>无</v>
          </cell>
          <cell r="U11364">
            <v>0</v>
          </cell>
          <cell r="V11364">
            <v>1.32</v>
          </cell>
          <cell r="W11364">
            <v>1.32</v>
          </cell>
        </row>
        <row r="11365">
          <cell r="I11365" t="str">
            <v>凤凰县水打田五林村塘子垅东方希望养猪场产业道路基项目（二期）</v>
          </cell>
          <cell r="J11365" t="str">
            <v>1312F4331230041</v>
          </cell>
          <cell r="K11365" t="str">
            <v>资源产业路</v>
          </cell>
          <cell r="L11365" t="str">
            <v>一类地区</v>
          </cell>
          <cell r="M11365" t="str">
            <v>国家贫困县</v>
          </cell>
          <cell r="N11365" t="str">
            <v>新建</v>
          </cell>
          <cell r="O11365" t="str">
            <v>东方希望养殖场</v>
          </cell>
          <cell r="R11365" t="str">
            <v>0</v>
          </cell>
          <cell r="S11365" t="str">
            <v>6(5.5)</v>
          </cell>
          <cell r="T11365" t="str">
            <v>无</v>
          </cell>
          <cell r="U11365">
            <v>0</v>
          </cell>
          <cell r="V11365">
            <v>0.8</v>
          </cell>
          <cell r="W11365">
            <v>0.8</v>
          </cell>
        </row>
        <row r="11366">
          <cell r="I11366" t="str">
            <v>凤凰县水打田五林村塘子垅东方希望养猪场产业道路基项目（一期）</v>
          </cell>
          <cell r="J11366" t="str">
            <v>1312F4331230040</v>
          </cell>
          <cell r="K11366" t="str">
            <v>资源产业路</v>
          </cell>
          <cell r="L11366" t="str">
            <v>一类地区</v>
          </cell>
          <cell r="M11366" t="str">
            <v>国家贫困县</v>
          </cell>
          <cell r="N11366" t="str">
            <v>新建</v>
          </cell>
          <cell r="O11366" t="str">
            <v>东方希望养殖场</v>
          </cell>
          <cell r="R11366" t="str">
            <v>0</v>
          </cell>
          <cell r="S11366" t="str">
            <v>6(4.5)</v>
          </cell>
          <cell r="T11366" t="str">
            <v>无</v>
          </cell>
          <cell r="U11366">
            <v>0</v>
          </cell>
          <cell r="V11366">
            <v>0.85699999999999998</v>
          </cell>
          <cell r="W11366">
            <v>0.85699999999999998</v>
          </cell>
        </row>
        <row r="11367">
          <cell r="I11367" t="str">
            <v>高寨村资源产业路</v>
          </cell>
          <cell r="J11367" t="str">
            <v>1312F4331230002</v>
          </cell>
          <cell r="K11367" t="str">
            <v>资源产业路</v>
          </cell>
          <cell r="L11367" t="str">
            <v>一类地区</v>
          </cell>
          <cell r="M11367" t="str">
            <v>国家贫困县</v>
          </cell>
          <cell r="N11367" t="str">
            <v>新建</v>
          </cell>
          <cell r="O11367" t="str">
            <v>高寨村产业园</v>
          </cell>
          <cell r="R11367" t="str">
            <v>0</v>
          </cell>
          <cell r="S11367" t="str">
            <v>6(4.5)</v>
          </cell>
          <cell r="T11367" t="str">
            <v>无</v>
          </cell>
          <cell r="U11367">
            <v>0</v>
          </cell>
          <cell r="V11367">
            <v>5</v>
          </cell>
          <cell r="W11367">
            <v>5</v>
          </cell>
        </row>
        <row r="11368">
          <cell r="I11368" t="str">
            <v>火炉坪村资源产业路</v>
          </cell>
          <cell r="J11368" t="str">
            <v>1312F4331230021</v>
          </cell>
          <cell r="K11368" t="str">
            <v>资源产业路</v>
          </cell>
          <cell r="L11368" t="str">
            <v>一类地区</v>
          </cell>
          <cell r="M11368" t="str">
            <v>国家贫困县</v>
          </cell>
          <cell r="N11368" t="str">
            <v>新建</v>
          </cell>
          <cell r="O11368" t="str">
            <v>火炉坪村产业园</v>
          </cell>
          <cell r="R11368" t="str">
            <v>0</v>
          </cell>
          <cell r="S11368" t="str">
            <v>6(4.5)</v>
          </cell>
          <cell r="T11368" t="str">
            <v>无</v>
          </cell>
          <cell r="U11368">
            <v>0</v>
          </cell>
          <cell r="V11368">
            <v>3</v>
          </cell>
          <cell r="W11368">
            <v>3</v>
          </cell>
        </row>
        <row r="11369">
          <cell r="I11369" t="str">
            <v>龙潭村、庄上村资源产业路</v>
          </cell>
          <cell r="J11369" t="str">
            <v>1312F4331230003</v>
          </cell>
          <cell r="K11369" t="str">
            <v>资源产业路</v>
          </cell>
          <cell r="L11369" t="str">
            <v>一类地区</v>
          </cell>
          <cell r="M11369" t="str">
            <v>国家贫困县</v>
          </cell>
          <cell r="N11369" t="str">
            <v>新建</v>
          </cell>
          <cell r="O11369" t="str">
            <v>龙潭产业园</v>
          </cell>
          <cell r="R11369" t="str">
            <v>0</v>
          </cell>
          <cell r="S11369" t="str">
            <v>6(5)</v>
          </cell>
          <cell r="T11369" t="str">
            <v>无</v>
          </cell>
          <cell r="U11369">
            <v>0</v>
          </cell>
          <cell r="V11369">
            <v>10</v>
          </cell>
          <cell r="W11369">
            <v>10</v>
          </cell>
        </row>
        <row r="11370">
          <cell r="I11370" t="str">
            <v>满江村资源产业路</v>
          </cell>
          <cell r="J11370" t="str">
            <v>1312F4331230028</v>
          </cell>
          <cell r="K11370" t="str">
            <v>资源产业路</v>
          </cell>
          <cell r="L11370" t="str">
            <v>一类地区</v>
          </cell>
          <cell r="M11370" t="str">
            <v>国家贫困县</v>
          </cell>
          <cell r="N11370" t="str">
            <v>新建</v>
          </cell>
          <cell r="O11370" t="str">
            <v>满江村产业园</v>
          </cell>
          <cell r="R11370" t="str">
            <v>0</v>
          </cell>
          <cell r="S11370" t="str">
            <v>6(4.5)</v>
          </cell>
          <cell r="T11370" t="str">
            <v>无</v>
          </cell>
          <cell r="U11370">
            <v>0</v>
          </cell>
          <cell r="V11370">
            <v>12</v>
          </cell>
          <cell r="W11370">
            <v>12</v>
          </cell>
        </row>
        <row r="11371">
          <cell r="I11371" t="str">
            <v>新希望养猪场道路</v>
          </cell>
          <cell r="J11371" t="str">
            <v>1312F4331230039</v>
          </cell>
          <cell r="K11371" t="str">
            <v>资源产业路</v>
          </cell>
          <cell r="L11371" t="str">
            <v>一类地区</v>
          </cell>
          <cell r="M11371" t="str">
            <v>国家贫困县</v>
          </cell>
          <cell r="N11371" t="str">
            <v>新建</v>
          </cell>
          <cell r="O11371" t="str">
            <v>新希望养猪场</v>
          </cell>
          <cell r="R11371" t="str">
            <v>0</v>
          </cell>
          <cell r="S11371" t="str">
            <v>6(5.5)</v>
          </cell>
          <cell r="T11371" t="str">
            <v>无</v>
          </cell>
          <cell r="U11371">
            <v>0</v>
          </cell>
          <cell r="V11371">
            <v>13</v>
          </cell>
          <cell r="W11371">
            <v>13</v>
          </cell>
        </row>
        <row r="11372">
          <cell r="I11372" t="str">
            <v>岩板井社区资源产业路</v>
          </cell>
          <cell r="J11372" t="str">
            <v>1312F4331230025</v>
          </cell>
          <cell r="K11372" t="str">
            <v>资源产业路</v>
          </cell>
          <cell r="L11372" t="str">
            <v>一类地区</v>
          </cell>
          <cell r="M11372" t="str">
            <v>国家贫困县</v>
          </cell>
          <cell r="N11372" t="str">
            <v>新建</v>
          </cell>
          <cell r="O11372" t="str">
            <v>香炉山产业园</v>
          </cell>
          <cell r="R11372" t="str">
            <v>0</v>
          </cell>
          <cell r="S11372" t="str">
            <v>6(4.5)</v>
          </cell>
          <cell r="T11372" t="str">
            <v>无</v>
          </cell>
          <cell r="U11372">
            <v>0</v>
          </cell>
          <cell r="V11372">
            <v>3</v>
          </cell>
          <cell r="W11372">
            <v>3</v>
          </cell>
        </row>
        <row r="11373">
          <cell r="I11373" t="str">
            <v>竹山村资源产业路</v>
          </cell>
          <cell r="J11373" t="str">
            <v>1312F4331230026</v>
          </cell>
          <cell r="K11373" t="str">
            <v>资源产业路</v>
          </cell>
          <cell r="L11373" t="str">
            <v>一类地区</v>
          </cell>
          <cell r="M11373" t="str">
            <v>国家贫困县</v>
          </cell>
          <cell r="N11373" t="str">
            <v>新建</v>
          </cell>
          <cell r="O11373" t="str">
            <v>竹山产业园</v>
          </cell>
          <cell r="R11373" t="str">
            <v>0</v>
          </cell>
          <cell r="S11373" t="str">
            <v>6(4.5)</v>
          </cell>
          <cell r="T11373" t="str">
            <v>无</v>
          </cell>
          <cell r="U11373">
            <v>0</v>
          </cell>
          <cell r="V11373">
            <v>4</v>
          </cell>
          <cell r="W11373">
            <v>4</v>
          </cell>
        </row>
        <row r="11374">
          <cell r="I11374" t="str">
            <v>总兵营社区资源产业路</v>
          </cell>
          <cell r="J11374" t="str">
            <v>1312F4331230012</v>
          </cell>
          <cell r="K11374" t="str">
            <v>资源产业路</v>
          </cell>
          <cell r="L11374" t="str">
            <v>一类地区</v>
          </cell>
          <cell r="M11374" t="str">
            <v>国家贫困县</v>
          </cell>
          <cell r="N11374" t="str">
            <v>新建</v>
          </cell>
          <cell r="O11374" t="str">
            <v>总兵营产业园</v>
          </cell>
          <cell r="R11374" t="str">
            <v>0</v>
          </cell>
          <cell r="S11374" t="str">
            <v>6(4.5)</v>
          </cell>
          <cell r="T11374" t="str">
            <v>无</v>
          </cell>
          <cell r="U11374">
            <v>0</v>
          </cell>
          <cell r="V11374">
            <v>3</v>
          </cell>
          <cell r="W11374">
            <v>3</v>
          </cell>
        </row>
        <row r="11375">
          <cell r="I11375" t="str">
            <v>G319至花垣工业集中区连接路</v>
          </cell>
          <cell r="J11375" t="str">
            <v>1312F4331240027</v>
          </cell>
          <cell r="K11375" t="str">
            <v>资源产业路</v>
          </cell>
          <cell r="L11375" t="str">
            <v>一类地区</v>
          </cell>
          <cell r="M11375" t="str">
            <v>国家贫困县</v>
          </cell>
          <cell r="N11375" t="str">
            <v>新建</v>
          </cell>
          <cell r="O11375" t="str">
            <v>花垣工业集中区</v>
          </cell>
          <cell r="R11375" t="str">
            <v>0</v>
          </cell>
          <cell r="S11375" t="str">
            <v>12</v>
          </cell>
          <cell r="T11375" t="str">
            <v>无</v>
          </cell>
          <cell r="U11375">
            <v>0</v>
          </cell>
          <cell r="V11375">
            <v>3.48</v>
          </cell>
          <cell r="W11375">
            <v>3.48</v>
          </cell>
        </row>
        <row r="11376">
          <cell r="I11376" t="str">
            <v>边城镇搞河村产业路</v>
          </cell>
          <cell r="J11376" t="str">
            <v>1312F4331240056</v>
          </cell>
          <cell r="K11376" t="str">
            <v>资源产业路</v>
          </cell>
          <cell r="L11376" t="str">
            <v>一类地区</v>
          </cell>
          <cell r="M11376" t="str">
            <v>国家贫困县</v>
          </cell>
          <cell r="N11376" t="str">
            <v>新建</v>
          </cell>
          <cell r="O11376" t="str">
            <v>搞河柑橘产业园</v>
          </cell>
          <cell r="R11376" t="str">
            <v>3</v>
          </cell>
          <cell r="S11376" t="str">
            <v>6(4.5)</v>
          </cell>
          <cell r="T11376" t="str">
            <v>无</v>
          </cell>
          <cell r="U11376">
            <v>0</v>
          </cell>
          <cell r="V11376">
            <v>4.3</v>
          </cell>
          <cell r="W11376">
            <v>4.3</v>
          </cell>
        </row>
        <row r="11377">
          <cell r="I11377" t="str">
            <v>补抽乡大卡村产业道路</v>
          </cell>
          <cell r="J11377" t="str">
            <v>1312F4331240061</v>
          </cell>
          <cell r="K11377" t="str">
            <v>资源产业路</v>
          </cell>
          <cell r="L11377" t="str">
            <v>一类地区</v>
          </cell>
          <cell r="M11377" t="str">
            <v>国家贫困县</v>
          </cell>
          <cell r="N11377" t="str">
            <v>新建</v>
          </cell>
          <cell r="O11377" t="str">
            <v>大卡村茶叶产业园</v>
          </cell>
          <cell r="R11377" t="str">
            <v>3</v>
          </cell>
          <cell r="S11377" t="str">
            <v>6(4.5)</v>
          </cell>
          <cell r="T11377" t="str">
            <v>无</v>
          </cell>
          <cell r="U11377">
            <v>0</v>
          </cell>
          <cell r="V11377">
            <v>1.4</v>
          </cell>
          <cell r="W11377">
            <v>1.4</v>
          </cell>
        </row>
        <row r="11378">
          <cell r="I11378" t="str">
            <v>长乐乡长潭村8组至纳吾车产业道路工程</v>
          </cell>
          <cell r="J11378" t="str">
            <v>1312F4331240069</v>
          </cell>
          <cell r="K11378" t="str">
            <v>资源产业路</v>
          </cell>
          <cell r="L11378" t="str">
            <v>一类地区</v>
          </cell>
          <cell r="M11378" t="str">
            <v>国家贫困县</v>
          </cell>
          <cell r="N11378" t="str">
            <v>新建</v>
          </cell>
          <cell r="O11378" t="str">
            <v>长潭油茶产业园</v>
          </cell>
          <cell r="R11378" t="str">
            <v>2</v>
          </cell>
          <cell r="S11378" t="str">
            <v>6(4.5)</v>
          </cell>
          <cell r="T11378" t="str">
            <v>无</v>
          </cell>
          <cell r="U11378">
            <v>0</v>
          </cell>
          <cell r="V11378">
            <v>3.5</v>
          </cell>
          <cell r="W11378">
            <v>3.5</v>
          </cell>
        </row>
        <row r="11379">
          <cell r="I11379" t="str">
            <v>长乐乡纳吾车村产业路</v>
          </cell>
          <cell r="J11379" t="str">
            <v>1312F4331240054</v>
          </cell>
          <cell r="K11379" t="str">
            <v>资源产业路</v>
          </cell>
          <cell r="L11379" t="str">
            <v>一类地区</v>
          </cell>
          <cell r="M11379" t="str">
            <v>国家贫困县</v>
          </cell>
          <cell r="N11379" t="str">
            <v>新建</v>
          </cell>
          <cell r="O11379" t="str">
            <v>纳吾车油茶产业园</v>
          </cell>
          <cell r="R11379" t="str">
            <v>3</v>
          </cell>
          <cell r="S11379" t="str">
            <v>6(4.5)</v>
          </cell>
          <cell r="T11379" t="str">
            <v>无</v>
          </cell>
          <cell r="U11379">
            <v>0</v>
          </cell>
          <cell r="V11379">
            <v>3.3</v>
          </cell>
          <cell r="W11379">
            <v>3.3</v>
          </cell>
        </row>
        <row r="11380">
          <cell r="I11380" t="str">
            <v>长乐乡雅八溪村产业路</v>
          </cell>
          <cell r="J11380" t="str">
            <v>1312F4331240047</v>
          </cell>
          <cell r="K11380" t="str">
            <v>资源产业路</v>
          </cell>
          <cell r="L11380" t="str">
            <v>一类地区</v>
          </cell>
          <cell r="M11380" t="str">
            <v>国家贫困县</v>
          </cell>
          <cell r="N11380" t="str">
            <v>新建</v>
          </cell>
          <cell r="O11380" t="str">
            <v>鸭八溪油茶产业园</v>
          </cell>
          <cell r="R11380" t="str">
            <v>3.5</v>
          </cell>
          <cell r="S11380" t="str">
            <v>6(4.5)</v>
          </cell>
          <cell r="T11380" t="str">
            <v>无</v>
          </cell>
          <cell r="U11380">
            <v>0</v>
          </cell>
          <cell r="V11380">
            <v>2.5</v>
          </cell>
          <cell r="W11380">
            <v>2.5</v>
          </cell>
        </row>
        <row r="11381">
          <cell r="I11381" t="str">
            <v>湖南湘西国家农业科技园区连接路（G319至国家级农业园区段）</v>
          </cell>
          <cell r="J11381" t="str">
            <v>1312F4331240028</v>
          </cell>
          <cell r="K11381" t="str">
            <v>资源产业路</v>
          </cell>
          <cell r="L11381" t="str">
            <v>一类地区</v>
          </cell>
          <cell r="M11381" t="str">
            <v>国家贫困县</v>
          </cell>
          <cell r="N11381" t="str">
            <v>新建</v>
          </cell>
          <cell r="O11381" t="str">
            <v>湖南湘西国家农业科技园区</v>
          </cell>
          <cell r="R11381" t="str">
            <v>4.5</v>
          </cell>
          <cell r="S11381" t="str">
            <v>12</v>
          </cell>
          <cell r="T11381" t="str">
            <v>Y033433124</v>
          </cell>
          <cell r="U11381">
            <v>0</v>
          </cell>
          <cell r="V11381">
            <v>6.55</v>
          </cell>
          <cell r="W11381">
            <v>6.55</v>
          </cell>
        </row>
        <row r="11382">
          <cell r="I11382" t="str">
            <v>湖南湘西国家农业科技园区连接路（花垣国家级农业园区杠掰村乡村振兴旅游示范路段）</v>
          </cell>
          <cell r="J11382" t="str">
            <v>131201F4331240003</v>
          </cell>
          <cell r="K11382" t="str">
            <v>资源产业路</v>
          </cell>
          <cell r="L11382" t="str">
            <v>一类地区</v>
          </cell>
          <cell r="M11382" t="str">
            <v>国家贫困县</v>
          </cell>
          <cell r="N11382" t="str">
            <v>新建</v>
          </cell>
          <cell r="O11382" t="str">
            <v>湖南湘西国家农业科技园区</v>
          </cell>
          <cell r="R11382" t="str">
            <v>3.5</v>
          </cell>
          <cell r="S11382" t="str">
            <v>7</v>
          </cell>
          <cell r="T11382" t="str">
            <v>Y031433124</v>
          </cell>
          <cell r="U11382">
            <v>0</v>
          </cell>
          <cell r="V11382">
            <v>6.1</v>
          </cell>
          <cell r="W11382">
            <v>6.1</v>
          </cell>
        </row>
        <row r="11383">
          <cell r="I11383" t="str">
            <v>花垣县猫儿乡田湾村产业道路工程</v>
          </cell>
          <cell r="J11383" t="str">
            <v>1312F4331240064</v>
          </cell>
          <cell r="K11383" t="str">
            <v>资源产业路</v>
          </cell>
          <cell r="L11383" t="str">
            <v>一类地区</v>
          </cell>
          <cell r="M11383" t="str">
            <v>国家贫困县</v>
          </cell>
          <cell r="N11383" t="str">
            <v>新建</v>
          </cell>
          <cell r="O11383" t="str">
            <v>田湾茶叶产业园</v>
          </cell>
          <cell r="R11383" t="str">
            <v>3</v>
          </cell>
          <cell r="S11383" t="str">
            <v>6(4.5)</v>
          </cell>
          <cell r="T11383" t="str">
            <v>无</v>
          </cell>
          <cell r="U11383">
            <v>0</v>
          </cell>
          <cell r="V11383">
            <v>2</v>
          </cell>
          <cell r="W11383">
            <v>2</v>
          </cell>
        </row>
        <row r="11384">
          <cell r="I11384" t="str">
            <v>花垣县民乐镇巴傩山茶园产业路</v>
          </cell>
          <cell r="J11384" t="str">
            <v>1312F4331240065</v>
          </cell>
          <cell r="K11384" t="str">
            <v>资源产业路</v>
          </cell>
          <cell r="L11384" t="str">
            <v>一类地区</v>
          </cell>
          <cell r="M11384" t="str">
            <v>国家贫困县</v>
          </cell>
          <cell r="N11384" t="str">
            <v>升级改造（提质改造）</v>
          </cell>
          <cell r="O11384" t="str">
            <v>花垣县民乐镇巴傩山茶园</v>
          </cell>
          <cell r="R11384" t="str">
            <v>4.5</v>
          </cell>
          <cell r="S11384" t="str">
            <v>6</v>
          </cell>
          <cell r="T11384" t="str">
            <v>无</v>
          </cell>
          <cell r="U11384">
            <v>0</v>
          </cell>
          <cell r="V11384">
            <v>6</v>
          </cell>
          <cell r="W11384">
            <v>6</v>
          </cell>
        </row>
        <row r="11385">
          <cell r="I11385" t="str">
            <v>花垣县石栏镇朋岩村产业道路工程</v>
          </cell>
          <cell r="J11385" t="str">
            <v>1312F4331240059</v>
          </cell>
          <cell r="K11385" t="str">
            <v>资源产业路</v>
          </cell>
          <cell r="L11385" t="str">
            <v>一类地区</v>
          </cell>
          <cell r="M11385" t="str">
            <v>国家贫困县</v>
          </cell>
          <cell r="N11385" t="str">
            <v>新建</v>
          </cell>
          <cell r="O11385" t="str">
            <v>朋岩茶叶产业园</v>
          </cell>
          <cell r="R11385" t="str">
            <v>3</v>
          </cell>
          <cell r="S11385" t="str">
            <v>6(4.5)</v>
          </cell>
          <cell r="T11385" t="str">
            <v>无</v>
          </cell>
          <cell r="U11385">
            <v>0</v>
          </cell>
          <cell r="V11385">
            <v>0.8</v>
          </cell>
          <cell r="W11385">
            <v>0.8</v>
          </cell>
        </row>
        <row r="11386">
          <cell r="I11386" t="str">
            <v>花垣镇夯渡村产业道路</v>
          </cell>
          <cell r="J11386" t="str">
            <v>1312F4331240062</v>
          </cell>
          <cell r="K11386" t="str">
            <v>资源产业路</v>
          </cell>
          <cell r="L11386" t="str">
            <v>一类地区</v>
          </cell>
          <cell r="M11386" t="str">
            <v>国家贫困县</v>
          </cell>
          <cell r="N11386" t="str">
            <v>新建</v>
          </cell>
          <cell r="O11386" t="str">
            <v>夯渡村茶叶产业园</v>
          </cell>
          <cell r="R11386" t="str">
            <v>3</v>
          </cell>
          <cell r="S11386" t="str">
            <v>6(4.5)</v>
          </cell>
          <cell r="T11386" t="str">
            <v>无</v>
          </cell>
          <cell r="U11386">
            <v>0</v>
          </cell>
          <cell r="V11386">
            <v>2</v>
          </cell>
          <cell r="W11386">
            <v>2</v>
          </cell>
        </row>
        <row r="11387">
          <cell r="I11387" t="str">
            <v>花垣镇沙碧村产业路</v>
          </cell>
          <cell r="J11387" t="str">
            <v>1312F4331240045</v>
          </cell>
          <cell r="K11387" t="str">
            <v>资源产业路</v>
          </cell>
          <cell r="L11387" t="str">
            <v>一类地区</v>
          </cell>
          <cell r="M11387" t="str">
            <v>国家贫困县</v>
          </cell>
          <cell r="N11387" t="str">
            <v>新建</v>
          </cell>
          <cell r="O11387" t="str">
            <v>沙碧茶叶产业园</v>
          </cell>
          <cell r="R11387" t="str">
            <v>3</v>
          </cell>
          <cell r="S11387" t="str">
            <v>6(4.5)</v>
          </cell>
          <cell r="T11387" t="str">
            <v>无</v>
          </cell>
          <cell r="U11387">
            <v>0</v>
          </cell>
          <cell r="V11387">
            <v>2.2999999999999998</v>
          </cell>
          <cell r="W11387">
            <v>2.2999999999999998</v>
          </cell>
        </row>
        <row r="11388">
          <cell r="I11388" t="str">
            <v>吉久村产业道路硬化项目</v>
          </cell>
          <cell r="J11388" t="str">
            <v>1312F4331250087</v>
          </cell>
          <cell r="K11388" t="str">
            <v>资源产业路</v>
          </cell>
          <cell r="L11388" t="str">
            <v>一类地区</v>
          </cell>
          <cell r="M11388" t="str">
            <v>国家贫困县</v>
          </cell>
          <cell r="N11388" t="str">
            <v>新建</v>
          </cell>
          <cell r="O11388" t="str">
            <v>吉久茶叶产业园</v>
          </cell>
          <cell r="R11388" t="str">
            <v>3</v>
          </cell>
          <cell r="S11388" t="str">
            <v>6(4.5)</v>
          </cell>
          <cell r="T11388" t="str">
            <v>无</v>
          </cell>
          <cell r="U11388">
            <v>0</v>
          </cell>
          <cell r="V11388">
            <v>2.6</v>
          </cell>
          <cell r="W11388">
            <v>2.6</v>
          </cell>
        </row>
        <row r="11389">
          <cell r="I11389" t="str">
            <v>吉卫镇鸡司村产业路</v>
          </cell>
          <cell r="J11389" t="str">
            <v>1312F4331240050</v>
          </cell>
          <cell r="K11389" t="str">
            <v>资源产业路</v>
          </cell>
          <cell r="L11389" t="str">
            <v>一类地区</v>
          </cell>
          <cell r="M11389" t="str">
            <v>国家贫困县</v>
          </cell>
          <cell r="N11389" t="str">
            <v>新建</v>
          </cell>
          <cell r="O11389" t="str">
            <v>吉卫镇机司村产业发展茶园</v>
          </cell>
          <cell r="R11389" t="str">
            <v>3</v>
          </cell>
          <cell r="S11389" t="str">
            <v>6(4.5)</v>
          </cell>
          <cell r="T11389" t="str">
            <v>无</v>
          </cell>
          <cell r="U11389">
            <v>0</v>
          </cell>
          <cell r="V11389">
            <v>2.8</v>
          </cell>
          <cell r="W11389">
            <v>2.8</v>
          </cell>
        </row>
        <row r="11390">
          <cell r="I11390" t="str">
            <v>龙潭镇金溶村花海产业路</v>
          </cell>
          <cell r="J11390" t="str">
            <v>1312F4331240044</v>
          </cell>
          <cell r="K11390" t="str">
            <v>资源产业路</v>
          </cell>
          <cell r="L11390" t="str">
            <v>一类地区</v>
          </cell>
          <cell r="M11390" t="str">
            <v>国家贫困县</v>
          </cell>
          <cell r="N11390" t="str">
            <v>新建</v>
          </cell>
          <cell r="O11390" t="str">
            <v>金溶村茶叶产业园</v>
          </cell>
          <cell r="R11390" t="str">
            <v>3</v>
          </cell>
          <cell r="S11390" t="str">
            <v>6(4.5)</v>
          </cell>
          <cell r="T11390" t="str">
            <v>无</v>
          </cell>
          <cell r="U11390">
            <v>0</v>
          </cell>
          <cell r="V11390">
            <v>1.2</v>
          </cell>
          <cell r="W11390">
            <v>1.2</v>
          </cell>
        </row>
        <row r="11391">
          <cell r="I11391" t="str">
            <v>龙潭镇龙潭村产业道路工程</v>
          </cell>
          <cell r="J11391" t="str">
            <v>1312F4331240036</v>
          </cell>
          <cell r="K11391" t="str">
            <v>资源产业路</v>
          </cell>
          <cell r="L11391" t="str">
            <v>一类地区</v>
          </cell>
          <cell r="M11391" t="str">
            <v>国家贫困县</v>
          </cell>
          <cell r="N11391" t="str">
            <v>新建</v>
          </cell>
          <cell r="O11391" t="str">
            <v>龙潭茶叶产业园</v>
          </cell>
          <cell r="R11391" t="str">
            <v>4.5</v>
          </cell>
          <cell r="S11391" t="str">
            <v>6(5.5)</v>
          </cell>
          <cell r="T11391" t="str">
            <v>无</v>
          </cell>
          <cell r="U11391">
            <v>0</v>
          </cell>
          <cell r="V11391">
            <v>2.34</v>
          </cell>
          <cell r="W11391">
            <v>2.34</v>
          </cell>
        </row>
        <row r="11392">
          <cell r="I11392" t="str">
            <v>龙潭镇双坪村产业发展产业道工程</v>
          </cell>
          <cell r="J11392" t="str">
            <v>1312F4331240032</v>
          </cell>
          <cell r="K11392" t="str">
            <v>资源产业路</v>
          </cell>
          <cell r="L11392" t="str">
            <v>一类地区</v>
          </cell>
          <cell r="M11392" t="str">
            <v>国家贫困县</v>
          </cell>
          <cell r="N11392" t="str">
            <v>新建</v>
          </cell>
          <cell r="O11392" t="str">
            <v>双坪村茶叶产业园</v>
          </cell>
          <cell r="R11392" t="str">
            <v>3</v>
          </cell>
          <cell r="S11392" t="str">
            <v>6(4.5)</v>
          </cell>
          <cell r="T11392" t="str">
            <v>无</v>
          </cell>
          <cell r="U11392">
            <v>0</v>
          </cell>
          <cell r="V11392">
            <v>1</v>
          </cell>
          <cell r="W11392">
            <v>1</v>
          </cell>
        </row>
        <row r="11393">
          <cell r="I11393" t="str">
            <v>龙潭镇土地村产业道路</v>
          </cell>
          <cell r="J11393" t="str">
            <v>1312F4331240031</v>
          </cell>
          <cell r="K11393" t="str">
            <v>资源产业路</v>
          </cell>
          <cell r="L11393" t="str">
            <v>一类地区</v>
          </cell>
          <cell r="M11393" t="str">
            <v>国家贫困县</v>
          </cell>
          <cell r="N11393" t="str">
            <v>新建</v>
          </cell>
          <cell r="O11393" t="str">
            <v>土地村桑蚕产业园</v>
          </cell>
          <cell r="R11393" t="str">
            <v>3</v>
          </cell>
          <cell r="S11393" t="str">
            <v>6(4.5)</v>
          </cell>
          <cell r="T11393" t="str">
            <v>无</v>
          </cell>
          <cell r="U11393">
            <v>0</v>
          </cell>
          <cell r="V11393">
            <v>1</v>
          </cell>
          <cell r="W11393">
            <v>1</v>
          </cell>
        </row>
        <row r="11394">
          <cell r="I11394" t="str">
            <v>麻栗场文笔峰村产业路</v>
          </cell>
          <cell r="J11394" t="str">
            <v>1312F4331240042</v>
          </cell>
          <cell r="K11394" t="str">
            <v>资源产业路</v>
          </cell>
          <cell r="L11394" t="str">
            <v>一类地区</v>
          </cell>
          <cell r="M11394" t="str">
            <v>国家贫困县</v>
          </cell>
          <cell r="N11394" t="str">
            <v>新建</v>
          </cell>
          <cell r="O11394" t="str">
            <v>文笔峰村水稻产业园</v>
          </cell>
          <cell r="R11394" t="str">
            <v>3</v>
          </cell>
          <cell r="S11394" t="str">
            <v>6(4.5)</v>
          </cell>
          <cell r="T11394" t="str">
            <v>无</v>
          </cell>
          <cell r="U11394">
            <v>0</v>
          </cell>
          <cell r="V11394">
            <v>2.5</v>
          </cell>
          <cell r="W11394">
            <v>2.5</v>
          </cell>
        </row>
        <row r="11395">
          <cell r="I11395" t="str">
            <v>麻栗场镇各鱼村五组至新桥李家湾通组路硬化工程</v>
          </cell>
          <cell r="J11395" t="str">
            <v>1312F4331240033</v>
          </cell>
          <cell r="K11395" t="str">
            <v>资源产业路</v>
          </cell>
          <cell r="L11395" t="str">
            <v>一类地区</v>
          </cell>
          <cell r="M11395" t="str">
            <v>国家贫困县</v>
          </cell>
          <cell r="N11395" t="str">
            <v>新建</v>
          </cell>
          <cell r="O11395" t="str">
            <v>各鱼村茶叶产业园</v>
          </cell>
          <cell r="R11395" t="str">
            <v>3</v>
          </cell>
          <cell r="S11395" t="str">
            <v>6(4.5)</v>
          </cell>
          <cell r="T11395" t="str">
            <v>无</v>
          </cell>
          <cell r="U11395">
            <v>0</v>
          </cell>
          <cell r="V11395">
            <v>2</v>
          </cell>
          <cell r="W11395">
            <v>2</v>
          </cell>
        </row>
        <row r="11396">
          <cell r="I11396" t="str">
            <v>麻栗场镇金牛村至下子花产业路</v>
          </cell>
          <cell r="J11396" t="str">
            <v>1312F4331240066</v>
          </cell>
          <cell r="K11396" t="str">
            <v>资源产业路</v>
          </cell>
          <cell r="L11396" t="str">
            <v>一类地区</v>
          </cell>
          <cell r="M11396" t="str">
            <v>国家贫困县</v>
          </cell>
          <cell r="N11396" t="str">
            <v>新建</v>
          </cell>
          <cell r="O11396" t="str">
            <v>金牛茶叶产业园</v>
          </cell>
          <cell r="R11396" t="str">
            <v>3</v>
          </cell>
          <cell r="S11396" t="str">
            <v>6(4.5)</v>
          </cell>
          <cell r="T11396" t="str">
            <v>无</v>
          </cell>
          <cell r="U11396">
            <v>0</v>
          </cell>
          <cell r="V11396">
            <v>3.5</v>
          </cell>
          <cell r="W11396">
            <v>3.5</v>
          </cell>
        </row>
        <row r="11397">
          <cell r="I11397" t="str">
            <v>麻栗场镇溜豆村产业路</v>
          </cell>
          <cell r="J11397" t="str">
            <v>1312F4331240049</v>
          </cell>
          <cell r="K11397" t="str">
            <v>资源产业路</v>
          </cell>
          <cell r="L11397" t="str">
            <v>一类地区</v>
          </cell>
          <cell r="M11397" t="str">
            <v>国家贫困县</v>
          </cell>
          <cell r="N11397" t="str">
            <v>新建</v>
          </cell>
          <cell r="O11397" t="str">
            <v>溜豆村茶叶产业园</v>
          </cell>
          <cell r="R11397" t="str">
            <v>3</v>
          </cell>
          <cell r="S11397" t="str">
            <v>6(4.5)</v>
          </cell>
          <cell r="T11397" t="str">
            <v>无</v>
          </cell>
          <cell r="U11397">
            <v>0</v>
          </cell>
          <cell r="V11397">
            <v>3.5</v>
          </cell>
          <cell r="W11397">
            <v>3.5</v>
          </cell>
        </row>
        <row r="11398">
          <cell r="I11398" t="str">
            <v>麻栗场镇麻栗场村产业道路</v>
          </cell>
          <cell r="J11398" t="str">
            <v>1312F4331240063</v>
          </cell>
          <cell r="K11398" t="str">
            <v>资源产业路</v>
          </cell>
          <cell r="L11398" t="str">
            <v>一类地区</v>
          </cell>
          <cell r="M11398" t="str">
            <v>国家贫困县</v>
          </cell>
          <cell r="N11398" t="str">
            <v>新建</v>
          </cell>
          <cell r="O11398" t="str">
            <v>麻栗场村油茶产业园</v>
          </cell>
          <cell r="R11398" t="str">
            <v>3</v>
          </cell>
          <cell r="S11398" t="str">
            <v>6(4.5)</v>
          </cell>
          <cell r="T11398" t="str">
            <v>无</v>
          </cell>
          <cell r="U11398">
            <v>0</v>
          </cell>
          <cell r="V11398">
            <v>1.6</v>
          </cell>
          <cell r="W11398">
            <v>1.6</v>
          </cell>
        </row>
        <row r="11399">
          <cell r="I11399" t="str">
            <v>麻栗场镇沙科村产业路</v>
          </cell>
          <cell r="J11399" t="str">
            <v>1312F4331240041</v>
          </cell>
          <cell r="K11399" t="str">
            <v>资源产业路</v>
          </cell>
          <cell r="L11399" t="str">
            <v>一类地区</v>
          </cell>
          <cell r="M11399" t="str">
            <v>国家贫困县</v>
          </cell>
          <cell r="N11399" t="str">
            <v>新建</v>
          </cell>
          <cell r="O11399" t="str">
            <v>沙科村水稻产业园</v>
          </cell>
          <cell r="R11399" t="str">
            <v>3</v>
          </cell>
          <cell r="S11399" t="str">
            <v>6(4.5)</v>
          </cell>
          <cell r="T11399" t="str">
            <v>无</v>
          </cell>
          <cell r="U11399">
            <v>0</v>
          </cell>
          <cell r="V11399">
            <v>1.8</v>
          </cell>
          <cell r="W11399">
            <v>1.8</v>
          </cell>
        </row>
        <row r="11400">
          <cell r="I11400" t="str">
            <v>民乐加油站至桐木公路改造路面硬化</v>
          </cell>
          <cell r="J11400" t="str">
            <v>131201F4331240005</v>
          </cell>
          <cell r="K11400" t="str">
            <v>资源产业路</v>
          </cell>
          <cell r="L11400" t="str">
            <v>一类地区</v>
          </cell>
          <cell r="M11400" t="str">
            <v>国家贫困县</v>
          </cell>
          <cell r="N11400" t="str">
            <v>升级改造（提质改造）</v>
          </cell>
          <cell r="O11400" t="str">
            <v>民乐镇响水片区产业园</v>
          </cell>
          <cell r="R11400" t="str">
            <v>4.5</v>
          </cell>
          <cell r="S11400" t="str">
            <v>6</v>
          </cell>
          <cell r="T11400" t="str">
            <v>X066433124</v>
          </cell>
          <cell r="U11400">
            <v>0</v>
          </cell>
          <cell r="V11400">
            <v>10.33</v>
          </cell>
          <cell r="W11400">
            <v>10.33</v>
          </cell>
        </row>
        <row r="11401">
          <cell r="I11401" t="str">
            <v>民乐镇路桥村中排当至两河村老木山产业道路</v>
          </cell>
          <cell r="J11401" t="str">
            <v>1312F4331240060</v>
          </cell>
          <cell r="K11401" t="str">
            <v>资源产业路</v>
          </cell>
          <cell r="L11401" t="str">
            <v>一类地区</v>
          </cell>
          <cell r="M11401" t="str">
            <v>国家贫困县</v>
          </cell>
          <cell r="N11401" t="str">
            <v>新建</v>
          </cell>
          <cell r="O11401" t="str">
            <v>两河村茶叶产业园</v>
          </cell>
          <cell r="R11401" t="str">
            <v>3</v>
          </cell>
          <cell r="S11401" t="str">
            <v>6(4.5)</v>
          </cell>
          <cell r="T11401" t="str">
            <v>无</v>
          </cell>
          <cell r="U11401">
            <v>0</v>
          </cell>
          <cell r="V11401">
            <v>3.5</v>
          </cell>
          <cell r="W11401">
            <v>3.5</v>
          </cell>
        </row>
        <row r="11402">
          <cell r="I11402" t="str">
            <v>民乐镇桐木村产业道路</v>
          </cell>
          <cell r="J11402" t="str">
            <v>1312F4331240029</v>
          </cell>
          <cell r="K11402" t="str">
            <v>资源产业路</v>
          </cell>
          <cell r="L11402" t="str">
            <v>一类地区</v>
          </cell>
          <cell r="M11402" t="str">
            <v>国家贫困县</v>
          </cell>
          <cell r="N11402" t="str">
            <v>新建</v>
          </cell>
          <cell r="O11402" t="str">
            <v>桐木村茶叶产业园</v>
          </cell>
          <cell r="R11402" t="str">
            <v>3</v>
          </cell>
          <cell r="S11402" t="str">
            <v>6(4.5)</v>
          </cell>
          <cell r="T11402" t="str">
            <v>无</v>
          </cell>
          <cell r="U11402">
            <v>0</v>
          </cell>
          <cell r="V11402">
            <v>4.2</v>
          </cell>
          <cell r="W11402">
            <v>4.2</v>
          </cell>
        </row>
        <row r="11403">
          <cell r="I11403" t="str">
            <v>石栏镇猫儿坡村产业路</v>
          </cell>
          <cell r="J11403" t="str">
            <v>1312F4331240043</v>
          </cell>
          <cell r="K11403" t="str">
            <v>资源产业路</v>
          </cell>
          <cell r="L11403" t="str">
            <v>一类地区</v>
          </cell>
          <cell r="M11403" t="str">
            <v>国家贫困县</v>
          </cell>
          <cell r="N11403" t="str">
            <v>新建</v>
          </cell>
          <cell r="O11403" t="str">
            <v>猫儿坡茶叶产业园</v>
          </cell>
          <cell r="R11403" t="str">
            <v>3</v>
          </cell>
          <cell r="S11403" t="str">
            <v>6(4.5)</v>
          </cell>
          <cell r="T11403" t="str">
            <v>无</v>
          </cell>
          <cell r="U11403">
            <v>0</v>
          </cell>
          <cell r="V11403">
            <v>2.6</v>
          </cell>
          <cell r="W11403">
            <v>2.6</v>
          </cell>
        </row>
        <row r="11404">
          <cell r="I11404" t="str">
            <v>石栏镇磨子村4组至辽求村产业道路工程</v>
          </cell>
          <cell r="J11404" t="str">
            <v>1312F4331240068</v>
          </cell>
          <cell r="K11404" t="str">
            <v>资源产业路</v>
          </cell>
          <cell r="L11404" t="str">
            <v>一类地区</v>
          </cell>
          <cell r="M11404" t="str">
            <v>国家贫困县</v>
          </cell>
          <cell r="N11404" t="str">
            <v>新建</v>
          </cell>
          <cell r="O11404" t="str">
            <v>磨子茶叶产业园</v>
          </cell>
          <cell r="R11404" t="str">
            <v>3.5</v>
          </cell>
          <cell r="S11404" t="str">
            <v>6(4.5)</v>
          </cell>
          <cell r="T11404" t="str">
            <v>无</v>
          </cell>
          <cell r="U11404">
            <v>0</v>
          </cell>
          <cell r="V11404">
            <v>0.8</v>
          </cell>
          <cell r="W11404">
            <v>0.8</v>
          </cell>
        </row>
        <row r="11405">
          <cell r="I11405" t="str">
            <v>双龙镇鼓戎湖村产业道路工程</v>
          </cell>
          <cell r="J11405" t="str">
            <v>1327F4331240001</v>
          </cell>
          <cell r="K11405" t="str">
            <v>资源产业路</v>
          </cell>
          <cell r="L11405" t="str">
            <v>一类地区</v>
          </cell>
          <cell r="M11405" t="str">
            <v>国家贫困县</v>
          </cell>
          <cell r="N11405" t="str">
            <v>新建</v>
          </cell>
          <cell r="O11405" t="str">
            <v>鼓戎湖茶叶产业园</v>
          </cell>
          <cell r="R11405" t="str">
            <v>3</v>
          </cell>
          <cell r="S11405" t="str">
            <v>6(4.5)</v>
          </cell>
          <cell r="T11405" t="str">
            <v>无</v>
          </cell>
          <cell r="U11405">
            <v>0</v>
          </cell>
          <cell r="V11405">
            <v>1</v>
          </cell>
          <cell r="W11405">
            <v>1</v>
          </cell>
        </row>
        <row r="11406">
          <cell r="I11406" t="str">
            <v>双龙镇金龙村产业路</v>
          </cell>
          <cell r="J11406" t="str">
            <v>1312F4331240037</v>
          </cell>
          <cell r="K11406" t="str">
            <v>资源产业路</v>
          </cell>
          <cell r="L11406" t="str">
            <v>一类地区</v>
          </cell>
          <cell r="M11406" t="str">
            <v>国家贫困县</v>
          </cell>
          <cell r="N11406" t="str">
            <v>新建</v>
          </cell>
          <cell r="O11406" t="str">
            <v>金龙村茶叶产业园</v>
          </cell>
          <cell r="R11406" t="str">
            <v>3</v>
          </cell>
          <cell r="S11406" t="str">
            <v>6(4.5)</v>
          </cell>
          <cell r="T11406" t="str">
            <v>无</v>
          </cell>
          <cell r="U11406">
            <v>0</v>
          </cell>
          <cell r="V11406">
            <v>2.8</v>
          </cell>
          <cell r="W11406">
            <v>2.8</v>
          </cell>
        </row>
        <row r="11407">
          <cell r="I11407" t="str">
            <v>双龙镇雷公村至卧大召村产业道路工程</v>
          </cell>
          <cell r="J11407" t="str">
            <v>1312F4331240067</v>
          </cell>
          <cell r="K11407" t="str">
            <v>资源产业路</v>
          </cell>
          <cell r="L11407" t="str">
            <v>一类地区</v>
          </cell>
          <cell r="M11407" t="str">
            <v>国家贫困县</v>
          </cell>
          <cell r="N11407" t="str">
            <v>新建</v>
          </cell>
          <cell r="O11407" t="str">
            <v>卧大召茶叶产业园</v>
          </cell>
          <cell r="R11407" t="str">
            <v>2.5</v>
          </cell>
          <cell r="S11407" t="str">
            <v>6(4.5)</v>
          </cell>
          <cell r="T11407" t="str">
            <v>无</v>
          </cell>
          <cell r="U11407">
            <v>0</v>
          </cell>
          <cell r="V11407">
            <v>1.5</v>
          </cell>
          <cell r="W11407">
            <v>1.5</v>
          </cell>
        </row>
        <row r="11408">
          <cell r="I11408" t="str">
            <v>双龙镇龙孔村产业道路工程</v>
          </cell>
          <cell r="J11408" t="str">
            <v>1312F4331240057</v>
          </cell>
          <cell r="K11408" t="str">
            <v>资源产业路</v>
          </cell>
          <cell r="L11408" t="str">
            <v>一类地区</v>
          </cell>
          <cell r="M11408" t="str">
            <v>国家贫困县</v>
          </cell>
          <cell r="N11408" t="str">
            <v>新建</v>
          </cell>
          <cell r="O11408" t="str">
            <v>龙孔茶叶产业园</v>
          </cell>
          <cell r="R11408" t="str">
            <v>3</v>
          </cell>
          <cell r="S11408" t="str">
            <v>6(4.5)</v>
          </cell>
          <cell r="T11408" t="str">
            <v>无</v>
          </cell>
          <cell r="U11408">
            <v>0</v>
          </cell>
          <cell r="V11408">
            <v>1.36</v>
          </cell>
          <cell r="W11408">
            <v>1.36</v>
          </cell>
        </row>
        <row r="11409">
          <cell r="I11409" t="str">
            <v>双龙镇让烈村产业路</v>
          </cell>
          <cell r="J11409" t="str">
            <v>1312F4331240040</v>
          </cell>
          <cell r="K11409" t="str">
            <v>资源产业路</v>
          </cell>
          <cell r="L11409" t="str">
            <v>一类地区</v>
          </cell>
          <cell r="M11409" t="str">
            <v>国家贫困县</v>
          </cell>
          <cell r="N11409" t="str">
            <v>新建</v>
          </cell>
          <cell r="O11409" t="str">
            <v>让烈村茶叶产业园</v>
          </cell>
          <cell r="R11409" t="str">
            <v>3</v>
          </cell>
          <cell r="S11409" t="str">
            <v>6(4.5)</v>
          </cell>
          <cell r="T11409" t="str">
            <v>无</v>
          </cell>
          <cell r="U11409">
            <v>0</v>
          </cell>
          <cell r="V11409">
            <v>3.3</v>
          </cell>
          <cell r="W11409">
            <v>3.3</v>
          </cell>
        </row>
        <row r="11410">
          <cell r="I11410" t="str">
            <v>双龙镇岩锣村产业路</v>
          </cell>
          <cell r="J11410" t="str">
            <v>1312F4331240039</v>
          </cell>
          <cell r="K11410" t="str">
            <v>资源产业路</v>
          </cell>
          <cell r="L11410" t="str">
            <v>一类地区</v>
          </cell>
          <cell r="M11410" t="str">
            <v>国家贫困县</v>
          </cell>
          <cell r="N11410" t="str">
            <v>新建</v>
          </cell>
          <cell r="O11410" t="str">
            <v>岩锣村茶叶产业园</v>
          </cell>
          <cell r="R11410" t="str">
            <v>3</v>
          </cell>
          <cell r="S11410" t="str">
            <v>6(4.5)</v>
          </cell>
          <cell r="T11410" t="str">
            <v>无</v>
          </cell>
          <cell r="U11410">
            <v>0</v>
          </cell>
          <cell r="V11410">
            <v>3.5</v>
          </cell>
          <cell r="W11410">
            <v>3.5</v>
          </cell>
        </row>
        <row r="11411">
          <cell r="I11411" t="str">
            <v>双龙镇芷耳村产业路</v>
          </cell>
          <cell r="J11411" t="str">
            <v>1312F4331240038</v>
          </cell>
          <cell r="K11411" t="str">
            <v>资源产业路</v>
          </cell>
          <cell r="L11411" t="str">
            <v>一类地区</v>
          </cell>
          <cell r="M11411" t="str">
            <v>国家贫困县</v>
          </cell>
          <cell r="N11411" t="str">
            <v>新建</v>
          </cell>
          <cell r="O11411" t="str">
            <v>芷耳村茶叶产业园</v>
          </cell>
          <cell r="R11411" t="str">
            <v>3</v>
          </cell>
          <cell r="S11411" t="str">
            <v>6(4.5)</v>
          </cell>
          <cell r="T11411" t="str">
            <v>无</v>
          </cell>
          <cell r="U11411">
            <v>0</v>
          </cell>
          <cell r="V11411">
            <v>3.2</v>
          </cell>
          <cell r="W11411">
            <v>3.2</v>
          </cell>
        </row>
        <row r="11412">
          <cell r="I11412" t="str">
            <v>新桥至各鱼产业路</v>
          </cell>
          <cell r="J11412" t="str">
            <v>1312F4331240034</v>
          </cell>
          <cell r="K11412" t="str">
            <v>资源产业路</v>
          </cell>
          <cell r="L11412" t="str">
            <v>一类地区</v>
          </cell>
          <cell r="M11412" t="str">
            <v>国家贫困县</v>
          </cell>
          <cell r="N11412" t="str">
            <v>新建</v>
          </cell>
          <cell r="O11412" t="str">
            <v>各鱼村苹果桃产业园</v>
          </cell>
          <cell r="R11412" t="str">
            <v>3</v>
          </cell>
          <cell r="S11412" t="str">
            <v>6(4.5)</v>
          </cell>
          <cell r="T11412" t="str">
            <v>无</v>
          </cell>
          <cell r="U11412">
            <v>0</v>
          </cell>
          <cell r="V11412">
            <v>2.5</v>
          </cell>
          <cell r="W11412">
            <v>2.5</v>
          </cell>
        </row>
        <row r="11413">
          <cell r="I11413" t="str">
            <v>雅酉镇排腊村环红石林产业路硬化工程</v>
          </cell>
          <cell r="J11413" t="str">
            <v>1312F4331240053</v>
          </cell>
          <cell r="K11413" t="str">
            <v>资源产业路</v>
          </cell>
          <cell r="L11413" t="str">
            <v>一类地区</v>
          </cell>
          <cell r="M11413" t="str">
            <v>国家贫困县</v>
          </cell>
          <cell r="N11413" t="str">
            <v>新建</v>
          </cell>
          <cell r="O11413" t="str">
            <v>排腊茶叶产业园</v>
          </cell>
          <cell r="R11413" t="str">
            <v>3</v>
          </cell>
          <cell r="S11413" t="str">
            <v>6(5.5)</v>
          </cell>
          <cell r="T11413" t="str">
            <v>无</v>
          </cell>
          <cell r="U11413">
            <v>0</v>
          </cell>
          <cell r="V11413">
            <v>3.2</v>
          </cell>
          <cell r="W11413">
            <v>3.2</v>
          </cell>
        </row>
        <row r="11414">
          <cell r="I11414" t="str">
            <v>雅酉镇扪岱村产业路</v>
          </cell>
          <cell r="J11414" t="str">
            <v>1312F4331240052</v>
          </cell>
          <cell r="K11414" t="str">
            <v>资源产业路</v>
          </cell>
          <cell r="L11414" t="str">
            <v>一类地区</v>
          </cell>
          <cell r="M11414" t="str">
            <v>国家贫困县</v>
          </cell>
          <cell r="N11414" t="str">
            <v>新建</v>
          </cell>
          <cell r="O11414" t="str">
            <v>扪岱茶叶产业园</v>
          </cell>
          <cell r="R11414" t="str">
            <v>3</v>
          </cell>
          <cell r="S11414" t="str">
            <v>6(4.5)</v>
          </cell>
          <cell r="T11414" t="str">
            <v>无</v>
          </cell>
          <cell r="U11414">
            <v>0</v>
          </cell>
          <cell r="V11414">
            <v>3.6</v>
          </cell>
          <cell r="W11414">
            <v>3.6</v>
          </cell>
        </row>
        <row r="11415">
          <cell r="I11415" t="str">
            <v>紫霞村茶叶产业园（花垣国家级农业园区紫霞至金溶产业道路）</v>
          </cell>
          <cell r="J11415" t="str">
            <v>131201F4331240004</v>
          </cell>
          <cell r="K11415" t="str">
            <v>资源产业路</v>
          </cell>
          <cell r="L11415" t="str">
            <v>一类地区</v>
          </cell>
          <cell r="M11415" t="str">
            <v>国家贫困县</v>
          </cell>
          <cell r="N11415" t="str">
            <v>新建</v>
          </cell>
          <cell r="O11415" t="str">
            <v>紫霞村茶叶产业园</v>
          </cell>
          <cell r="R11415" t="str">
            <v>3.5</v>
          </cell>
          <cell r="S11415" t="str">
            <v>6</v>
          </cell>
          <cell r="T11415" t="str">
            <v>Y003433124</v>
          </cell>
          <cell r="U11415">
            <v>0</v>
          </cell>
          <cell r="V11415">
            <v>5.8</v>
          </cell>
          <cell r="W11415">
            <v>5.8</v>
          </cell>
        </row>
        <row r="11416">
          <cell r="I11416" t="str">
            <v>紫霞村茶叶产业园（花垣镇紫霞村产业道路）</v>
          </cell>
          <cell r="J11416" t="str">
            <v>1312F4331240030</v>
          </cell>
          <cell r="K11416" t="str">
            <v>资源产业路</v>
          </cell>
          <cell r="L11416" t="str">
            <v>一类地区</v>
          </cell>
          <cell r="M11416" t="str">
            <v>国家贫困县</v>
          </cell>
          <cell r="N11416" t="str">
            <v>新建</v>
          </cell>
          <cell r="O11416" t="str">
            <v>紫霞村茶叶产业园</v>
          </cell>
          <cell r="R11416" t="str">
            <v>3</v>
          </cell>
          <cell r="S11416" t="str">
            <v>6(4.5)</v>
          </cell>
          <cell r="T11416" t="str">
            <v>无</v>
          </cell>
          <cell r="U11416">
            <v>0</v>
          </cell>
          <cell r="V11416">
            <v>3.2</v>
          </cell>
          <cell r="W11416">
            <v>3.2</v>
          </cell>
        </row>
        <row r="11417">
          <cell r="I11417" t="str">
            <v>S253岩对岩至涂乍渡口码头公路提质改造工程</v>
          </cell>
          <cell r="J11417" t="str">
            <v>1312F4331250012</v>
          </cell>
          <cell r="K11417" t="str">
            <v>资源产业路</v>
          </cell>
          <cell r="L11417" t="str">
            <v>一类地区</v>
          </cell>
          <cell r="M11417" t="str">
            <v>国家贫困县</v>
          </cell>
          <cell r="N11417" t="str">
            <v>升级改造（提质改造）</v>
          </cell>
          <cell r="O11417" t="str">
            <v>保靖县长潭河乡花桥村产业园</v>
          </cell>
          <cell r="R11417" t="str">
            <v>4.5</v>
          </cell>
          <cell r="S11417" t="str">
            <v>6</v>
          </cell>
          <cell r="T11417" t="str">
            <v>无</v>
          </cell>
          <cell r="U11417">
            <v>0</v>
          </cell>
          <cell r="V11417">
            <v>19.46</v>
          </cell>
          <cell r="W11417">
            <v>19.46</v>
          </cell>
        </row>
        <row r="11418">
          <cell r="I11418" t="str">
            <v>保靖县坝木水厂至采石场公路</v>
          </cell>
          <cell r="J11418" t="str">
            <v>1312F4331250038</v>
          </cell>
          <cell r="K11418" t="str">
            <v>资源产业路</v>
          </cell>
          <cell r="L11418" t="str">
            <v>一类地区</v>
          </cell>
          <cell r="M11418" t="str">
            <v>国家贫困县</v>
          </cell>
          <cell r="N11418" t="str">
            <v>新建</v>
          </cell>
          <cell r="O11418" t="str">
            <v>保靖县清水坪镇坝木村万亩柑橘公路</v>
          </cell>
          <cell r="R11418" t="str">
            <v>3.5</v>
          </cell>
          <cell r="S11418" t="str">
            <v>6</v>
          </cell>
          <cell r="T11418" t="str">
            <v>无</v>
          </cell>
          <cell r="U11418">
            <v>0</v>
          </cell>
          <cell r="V11418">
            <v>5</v>
          </cell>
          <cell r="W11418">
            <v>5</v>
          </cell>
        </row>
        <row r="11419">
          <cell r="I11419" t="str">
            <v>保靖县白兴生猪养殖场公路改造工程</v>
          </cell>
          <cell r="J11419" t="str">
            <v>1312F4331250080</v>
          </cell>
          <cell r="K11419" t="str">
            <v>资源产业路</v>
          </cell>
          <cell r="L11419" t="str">
            <v>一类地区</v>
          </cell>
          <cell r="M11419" t="str">
            <v>国家贫困县</v>
          </cell>
          <cell r="N11419" t="str">
            <v>新建</v>
          </cell>
          <cell r="O11419" t="str">
            <v>保靖县白兴生猪养殖场产业园</v>
          </cell>
          <cell r="R11419" t="str">
            <v>0</v>
          </cell>
          <cell r="S11419" t="str">
            <v>6</v>
          </cell>
          <cell r="T11419" t="str">
            <v>无</v>
          </cell>
          <cell r="U11419">
            <v>0</v>
          </cell>
          <cell r="V11419">
            <v>0.94</v>
          </cell>
          <cell r="W11419">
            <v>0.94</v>
          </cell>
        </row>
        <row r="11420">
          <cell r="I11420" t="str">
            <v>保靖县波溪村玛瑙虎至官塘河林场公路改造工程</v>
          </cell>
          <cell r="J11420" t="str">
            <v>1312F4331250078</v>
          </cell>
          <cell r="K11420" t="str">
            <v>资源产业路</v>
          </cell>
          <cell r="L11420" t="str">
            <v>一类地区</v>
          </cell>
          <cell r="M11420" t="str">
            <v>国家贫困县</v>
          </cell>
          <cell r="N11420" t="str">
            <v>新建</v>
          </cell>
          <cell r="O11420" t="str">
            <v>保靖县波溪村玛瑙虎至官塘河林场茶叶产业园</v>
          </cell>
          <cell r="R11420" t="str">
            <v>4.5</v>
          </cell>
          <cell r="S11420" t="str">
            <v>6</v>
          </cell>
          <cell r="T11420" t="str">
            <v>C056433125</v>
          </cell>
          <cell r="U11420">
            <v>0</v>
          </cell>
          <cell r="V11420">
            <v>15.32</v>
          </cell>
          <cell r="W11420">
            <v>15.32</v>
          </cell>
        </row>
        <row r="11421">
          <cell r="I11421" t="str">
            <v>保靖县长潭河大白岩村生猪养殖场公路改造工程</v>
          </cell>
          <cell r="J11421" t="str">
            <v>1312F4331250071</v>
          </cell>
          <cell r="K11421" t="str">
            <v>资源产业路</v>
          </cell>
          <cell r="L11421" t="str">
            <v>一类地区</v>
          </cell>
          <cell r="M11421" t="str">
            <v>国家贫困县</v>
          </cell>
          <cell r="N11421" t="str">
            <v>新建</v>
          </cell>
          <cell r="O11421" t="str">
            <v>保靖县长潭河乡大白岩养猪场</v>
          </cell>
          <cell r="R11421" t="str">
            <v>3.5</v>
          </cell>
          <cell r="S11421" t="str">
            <v>6</v>
          </cell>
          <cell r="T11421" t="str">
            <v>无</v>
          </cell>
          <cell r="U11421">
            <v>0</v>
          </cell>
          <cell r="V11421">
            <v>3.67</v>
          </cell>
          <cell r="W11421">
            <v>3.67</v>
          </cell>
        </row>
        <row r="11422">
          <cell r="I11422" t="str">
            <v>保靖县复兴茶市至王家农业产业园道路</v>
          </cell>
          <cell r="J11422" t="str">
            <v>1312F4331250081</v>
          </cell>
          <cell r="K11422" t="str">
            <v>资源产业路</v>
          </cell>
          <cell r="L11422" t="str">
            <v>一类地区</v>
          </cell>
          <cell r="M11422" t="str">
            <v>国家贫困县</v>
          </cell>
          <cell r="N11422" t="str">
            <v>升级改造（提质改造）</v>
          </cell>
          <cell r="O11422" t="str">
            <v>保靖县复兴茶市至王家农业产业园</v>
          </cell>
          <cell r="R11422" t="str">
            <v>3.5</v>
          </cell>
          <cell r="S11422" t="str">
            <v>6</v>
          </cell>
          <cell r="T11422" t="str">
            <v>Y256433125</v>
          </cell>
          <cell r="U11422">
            <v>0</v>
          </cell>
          <cell r="V11422">
            <v>5.9</v>
          </cell>
          <cell r="W11422">
            <v>5.9</v>
          </cell>
        </row>
        <row r="11423">
          <cell r="I11423" t="str">
            <v>保靖县复兴镇大妥万亩油茶产业园公路改造工程</v>
          </cell>
          <cell r="J11423" t="str">
            <v>1312F4331250053</v>
          </cell>
          <cell r="K11423" t="str">
            <v>资源产业路</v>
          </cell>
          <cell r="L11423" t="str">
            <v>一类地区</v>
          </cell>
          <cell r="M11423" t="str">
            <v>国家贫困县</v>
          </cell>
          <cell r="N11423" t="str">
            <v>新建</v>
          </cell>
          <cell r="O11423" t="str">
            <v>保靖油茶万亩产业园</v>
          </cell>
          <cell r="R11423" t="str">
            <v>5.5</v>
          </cell>
          <cell r="S11423" t="str">
            <v>6</v>
          </cell>
          <cell r="T11423" t="str">
            <v>X043433125</v>
          </cell>
          <cell r="U11423">
            <v>0</v>
          </cell>
          <cell r="V11423">
            <v>11.96</v>
          </cell>
          <cell r="W11423">
            <v>11.96</v>
          </cell>
        </row>
        <row r="11424">
          <cell r="I11424" t="str">
            <v>保靖县复兴镇马王村猪场路公路改造工程</v>
          </cell>
          <cell r="J11424" t="str">
            <v>1312F4331250059</v>
          </cell>
          <cell r="K11424" t="str">
            <v>资源产业路</v>
          </cell>
          <cell r="L11424" t="str">
            <v>一类地区</v>
          </cell>
          <cell r="M11424" t="str">
            <v>国家贫困县</v>
          </cell>
          <cell r="N11424" t="str">
            <v>新建</v>
          </cell>
          <cell r="O11424" t="str">
            <v>保靖县复兴镇马王村养猪产业园</v>
          </cell>
          <cell r="R11424" t="str">
            <v>4.5</v>
          </cell>
          <cell r="S11424" t="str">
            <v>6</v>
          </cell>
          <cell r="T11424" t="str">
            <v>Y252433125</v>
          </cell>
          <cell r="U11424">
            <v>0</v>
          </cell>
          <cell r="V11424">
            <v>1.94</v>
          </cell>
          <cell r="W11424">
            <v>1.94</v>
          </cell>
        </row>
        <row r="11425">
          <cell r="I11425" t="str">
            <v>保靖县干塘至田家寨公路改造工程</v>
          </cell>
          <cell r="J11425" t="str">
            <v>1312F4331250065</v>
          </cell>
          <cell r="K11425" t="str">
            <v>资源产业路</v>
          </cell>
          <cell r="L11425" t="str">
            <v>一类地区</v>
          </cell>
          <cell r="M11425" t="str">
            <v>国家贫困县</v>
          </cell>
          <cell r="N11425" t="str">
            <v>新建</v>
          </cell>
          <cell r="O11425" t="str">
            <v>保靖县毛沟镇略水村干塘产业园</v>
          </cell>
          <cell r="R11425" t="str">
            <v>3.5</v>
          </cell>
          <cell r="S11425" t="str">
            <v>6(4.5)</v>
          </cell>
          <cell r="T11425" t="str">
            <v>C033433125</v>
          </cell>
          <cell r="U11425">
            <v>0</v>
          </cell>
          <cell r="V11425">
            <v>0.86</v>
          </cell>
          <cell r="W11425">
            <v>0.86</v>
          </cell>
        </row>
        <row r="11426">
          <cell r="I11426" t="str">
            <v>保靖县吉家堡至下码头公路改造工程</v>
          </cell>
          <cell r="J11426" t="str">
            <v>1312F4331250040</v>
          </cell>
          <cell r="K11426" t="str">
            <v>资源产业路</v>
          </cell>
          <cell r="L11426" t="str">
            <v>一类地区</v>
          </cell>
          <cell r="M11426" t="str">
            <v>国家贫困县</v>
          </cell>
          <cell r="N11426" t="str">
            <v>升级改造（提质改造）</v>
          </cell>
          <cell r="O11426" t="str">
            <v>保靖县吉家堡万亩柑橘产业园</v>
          </cell>
          <cell r="R11426" t="str">
            <v>3.5</v>
          </cell>
          <cell r="S11426" t="str">
            <v>6</v>
          </cell>
          <cell r="T11426" t="str">
            <v>C185433125</v>
          </cell>
          <cell r="U11426">
            <v>0</v>
          </cell>
          <cell r="V11426">
            <v>3.01</v>
          </cell>
          <cell r="W11426">
            <v>3.01</v>
          </cell>
        </row>
        <row r="11427">
          <cell r="I11427" t="str">
            <v>保靖县吕洞山傍海至隘口万亩黄金茶产业园公路</v>
          </cell>
          <cell r="J11427" t="str">
            <v>1312F4331250004</v>
          </cell>
          <cell r="K11427" t="str">
            <v>资源产业路</v>
          </cell>
          <cell r="L11427" t="str">
            <v>一类地区</v>
          </cell>
          <cell r="M11427" t="str">
            <v>国家贫困县</v>
          </cell>
          <cell r="N11427" t="str">
            <v>升级改造（提质改造）</v>
          </cell>
          <cell r="O11427" t="str">
            <v>保靖县葫芦镇万亩茶叶园示范区</v>
          </cell>
          <cell r="R11427" t="str">
            <v>4.5</v>
          </cell>
          <cell r="S11427" t="str">
            <v>6</v>
          </cell>
          <cell r="T11427" t="str">
            <v>无</v>
          </cell>
          <cell r="U11427">
            <v>0</v>
          </cell>
          <cell r="V11427">
            <v>7.35</v>
          </cell>
          <cell r="W11427">
            <v>7.35</v>
          </cell>
        </row>
        <row r="11428">
          <cell r="I11428" t="str">
            <v>保靖县吕洞山镇黄金村至矮坡至水夯公路改造工程</v>
          </cell>
          <cell r="J11428" t="str">
            <v>1312F4331250049</v>
          </cell>
          <cell r="K11428" t="str">
            <v>资源产业路</v>
          </cell>
          <cell r="L11428" t="str">
            <v>一类地区</v>
          </cell>
          <cell r="M11428" t="str">
            <v>国家贫困县</v>
          </cell>
          <cell r="N11428" t="str">
            <v>升级改造（提质改造）</v>
          </cell>
          <cell r="O11428" t="str">
            <v>保靖县吕洞山镇黄金村至矮坡茶叶产业园</v>
          </cell>
          <cell r="R11428" t="str">
            <v>4.5</v>
          </cell>
          <cell r="S11428" t="str">
            <v>6</v>
          </cell>
          <cell r="T11428" t="str">
            <v>Y294433125</v>
          </cell>
          <cell r="U11428">
            <v>0</v>
          </cell>
          <cell r="V11428">
            <v>5.44</v>
          </cell>
          <cell r="W11428">
            <v>5.44</v>
          </cell>
        </row>
        <row r="11429">
          <cell r="I11429" t="str">
            <v>保靖县吕洞山镇张湾村至西游村茶园公路改造工程</v>
          </cell>
          <cell r="J11429" t="str">
            <v>1312F4331250051</v>
          </cell>
          <cell r="K11429" t="str">
            <v>资源产业路</v>
          </cell>
          <cell r="L11429" t="str">
            <v>一类地区</v>
          </cell>
          <cell r="M11429" t="str">
            <v>国家贫困县</v>
          </cell>
          <cell r="N11429" t="str">
            <v>升级改造（提质改造）</v>
          </cell>
          <cell r="O11429" t="str">
            <v>保靖县张湾村茶叶产业园</v>
          </cell>
          <cell r="R11429" t="str">
            <v>4.5</v>
          </cell>
          <cell r="S11429" t="str">
            <v>6</v>
          </cell>
          <cell r="T11429" t="str">
            <v>C300433125</v>
          </cell>
          <cell r="U11429">
            <v>0</v>
          </cell>
          <cell r="V11429">
            <v>2.89</v>
          </cell>
          <cell r="W11429">
            <v>2.89</v>
          </cell>
        </row>
        <row r="11430">
          <cell r="I11430" t="str">
            <v>保靖县马鞍山林场公路硬化工程</v>
          </cell>
          <cell r="J11430" t="str">
            <v>1312F4331250019</v>
          </cell>
          <cell r="K11430" t="str">
            <v>资源产业路</v>
          </cell>
          <cell r="L11430" t="str">
            <v>一类地区</v>
          </cell>
          <cell r="M11430" t="str">
            <v>国家贫困县</v>
          </cell>
          <cell r="N11430" t="str">
            <v>新建</v>
          </cell>
          <cell r="O11430" t="str">
            <v>保靖县马鞍山林场产业园</v>
          </cell>
          <cell r="R11430" t="str">
            <v>3.5</v>
          </cell>
          <cell r="S11430" t="str">
            <v>6</v>
          </cell>
          <cell r="T11430" t="str">
            <v>无</v>
          </cell>
          <cell r="U11430">
            <v>0</v>
          </cell>
          <cell r="V11430">
            <v>7</v>
          </cell>
          <cell r="W11430">
            <v>7</v>
          </cell>
        </row>
        <row r="11431">
          <cell r="I11431" t="str">
            <v>保靖县普戎镇糯梯村至三联村油茶公路</v>
          </cell>
          <cell r="J11431" t="str">
            <v>131302F4331250010</v>
          </cell>
          <cell r="K11431" t="str">
            <v>资源产业路</v>
          </cell>
          <cell r="L11431" t="str">
            <v>一类地区</v>
          </cell>
          <cell r="M11431" t="str">
            <v>国家贫困县</v>
          </cell>
          <cell r="N11431" t="str">
            <v>新建</v>
          </cell>
          <cell r="O11431" t="str">
            <v>保靖县普戎镇糯梯村至三联村油茶产业园</v>
          </cell>
          <cell r="R11431" t="str">
            <v>4.5</v>
          </cell>
          <cell r="S11431" t="str">
            <v>6</v>
          </cell>
          <cell r="T11431" t="str">
            <v>无</v>
          </cell>
          <cell r="U11431">
            <v>0</v>
          </cell>
          <cell r="V11431">
            <v>5.78</v>
          </cell>
          <cell r="W11431">
            <v>5.78</v>
          </cell>
        </row>
        <row r="11432">
          <cell r="I11432" t="str">
            <v>保靖县普戎镇牙吾村至普戎人民政府公路改造工程</v>
          </cell>
          <cell r="J11432" t="str">
            <v>1312F4331250042</v>
          </cell>
          <cell r="K11432" t="str">
            <v>资源产业路</v>
          </cell>
          <cell r="L11432" t="str">
            <v>一类地区</v>
          </cell>
          <cell r="M11432" t="str">
            <v>国家贫困县</v>
          </cell>
          <cell r="N11432" t="str">
            <v>新建</v>
          </cell>
          <cell r="O11432" t="str">
            <v>保靖县普戎镇牙吾村产业园基地公路</v>
          </cell>
          <cell r="R11432" t="str">
            <v>5</v>
          </cell>
          <cell r="S11432" t="str">
            <v>6</v>
          </cell>
          <cell r="T11432" t="str">
            <v>无</v>
          </cell>
          <cell r="U11432">
            <v>0</v>
          </cell>
          <cell r="V11432">
            <v>7.32</v>
          </cell>
          <cell r="W11432">
            <v>7.32</v>
          </cell>
        </row>
        <row r="11433">
          <cell r="I11433" t="str">
            <v>保靖县迁陵镇牛角山至马尾松良种繁殖产业园公路</v>
          </cell>
          <cell r="J11433" t="str">
            <v>1312F4331250020</v>
          </cell>
          <cell r="K11433" t="str">
            <v>资源产业路</v>
          </cell>
          <cell r="L11433" t="str">
            <v>一类地区</v>
          </cell>
          <cell r="M11433" t="str">
            <v>国家贫困县</v>
          </cell>
          <cell r="N11433" t="str">
            <v>升级改造（提质改造）</v>
          </cell>
          <cell r="O11433" t="str">
            <v>保靖县马尾松二代良种繁殖基地产业园</v>
          </cell>
          <cell r="R11433" t="str">
            <v>3.5</v>
          </cell>
          <cell r="S11433" t="str">
            <v>6</v>
          </cell>
          <cell r="T11433" t="str">
            <v>无</v>
          </cell>
          <cell r="U11433">
            <v>0</v>
          </cell>
          <cell r="V11433">
            <v>3.06</v>
          </cell>
          <cell r="W11433">
            <v>3.06</v>
          </cell>
        </row>
        <row r="11434">
          <cell r="I11434" t="str">
            <v>保靖县迁陵镇新码头村利群养猪场公路</v>
          </cell>
          <cell r="J11434" t="str">
            <v>1312F4331250082</v>
          </cell>
          <cell r="K11434" t="str">
            <v>资源产业路</v>
          </cell>
          <cell r="L11434" t="str">
            <v>一类地区</v>
          </cell>
          <cell r="M11434" t="str">
            <v>国家贫困县</v>
          </cell>
          <cell r="N11434" t="str">
            <v>升级改造（提质改造）</v>
          </cell>
          <cell r="O11434" t="str">
            <v>保靖县迁陵镇新码头村利群养猪场园区</v>
          </cell>
          <cell r="R11434" t="str">
            <v>3.5</v>
          </cell>
          <cell r="S11434" t="str">
            <v>6</v>
          </cell>
          <cell r="T11434" t="str">
            <v>无</v>
          </cell>
          <cell r="U11434">
            <v>0</v>
          </cell>
          <cell r="V11434">
            <v>8.3699999999999992</v>
          </cell>
          <cell r="W11434">
            <v>8.3699999999999992</v>
          </cell>
        </row>
        <row r="11435">
          <cell r="I11435" t="str">
            <v>保靖县清水坪彭家寨至比耳兴隆公路</v>
          </cell>
          <cell r="J11435" t="str">
            <v>1312F4331250007</v>
          </cell>
          <cell r="K11435" t="str">
            <v>资源产业路</v>
          </cell>
          <cell r="L11435" t="str">
            <v>一类地区</v>
          </cell>
          <cell r="M11435" t="str">
            <v>国家贫困县</v>
          </cell>
          <cell r="N11435" t="str">
            <v>升级改造（提质改造）</v>
          </cell>
          <cell r="O11435" t="str">
            <v>保靖县彭家寨至比耳万亩柑橘产业园</v>
          </cell>
          <cell r="R11435" t="str">
            <v>4.5</v>
          </cell>
          <cell r="S11435" t="str">
            <v>6</v>
          </cell>
          <cell r="T11435" t="str">
            <v>X042433125</v>
          </cell>
          <cell r="U11435">
            <v>0</v>
          </cell>
          <cell r="V11435">
            <v>14.82</v>
          </cell>
          <cell r="W11435">
            <v>14.82</v>
          </cell>
        </row>
        <row r="11436">
          <cell r="I11436" t="str">
            <v>保靖县清水坪镇花里连接线至梁山村杉木树公路</v>
          </cell>
          <cell r="J11436" t="str">
            <v>1312F4331250084</v>
          </cell>
          <cell r="K11436" t="str">
            <v>资源产业路</v>
          </cell>
          <cell r="L11436" t="str">
            <v>一类地区</v>
          </cell>
          <cell r="M11436" t="str">
            <v>国家贫困县</v>
          </cell>
          <cell r="N11436" t="str">
            <v>升级改造（提质改造）</v>
          </cell>
          <cell r="O11436" t="str">
            <v>保靖县清水坪镇梁山村杉木树脐橙椪柑产业园</v>
          </cell>
          <cell r="R11436" t="str">
            <v>4.5</v>
          </cell>
          <cell r="S11436" t="str">
            <v>6.5</v>
          </cell>
          <cell r="T11436" t="str">
            <v>无</v>
          </cell>
          <cell r="U11436">
            <v>0</v>
          </cell>
          <cell r="V11436">
            <v>2.59</v>
          </cell>
          <cell r="W11436">
            <v>2.59</v>
          </cell>
        </row>
        <row r="11437">
          <cell r="I11437" t="str">
            <v>保靖县清水坪镇黄连村猪场公路改造工程</v>
          </cell>
          <cell r="J11437" t="str">
            <v>1312F4331250030</v>
          </cell>
          <cell r="K11437" t="str">
            <v>资源产业路</v>
          </cell>
          <cell r="L11437" t="str">
            <v>一类地区</v>
          </cell>
          <cell r="M11437" t="str">
            <v>国家贫困县</v>
          </cell>
          <cell r="N11437" t="str">
            <v>新建</v>
          </cell>
          <cell r="O11437" t="str">
            <v>保靖县清水坪镇百益养殖场公路</v>
          </cell>
          <cell r="R11437" t="str">
            <v>4.5</v>
          </cell>
          <cell r="S11437" t="str">
            <v>6</v>
          </cell>
          <cell r="T11437" t="str">
            <v>无</v>
          </cell>
          <cell r="U11437">
            <v>0</v>
          </cell>
          <cell r="V11437">
            <v>5.4</v>
          </cell>
          <cell r="W11437">
            <v>5.4</v>
          </cell>
        </row>
        <row r="11438">
          <cell r="I11438" t="str">
            <v>保靖县清水坪镇新寨村至坝木溪公路改造工程</v>
          </cell>
          <cell r="J11438" t="str">
            <v>1312F4331250034</v>
          </cell>
          <cell r="K11438" t="str">
            <v>资源产业路</v>
          </cell>
          <cell r="L11438" t="str">
            <v>一类地区</v>
          </cell>
          <cell r="M11438" t="str">
            <v>国家贫困县</v>
          </cell>
          <cell r="N11438" t="str">
            <v>新建</v>
          </cell>
          <cell r="O11438" t="str">
            <v>保靖县清水坪新寨至坝木万亩柑橘产业园</v>
          </cell>
          <cell r="R11438" t="str">
            <v>5</v>
          </cell>
          <cell r="S11438" t="str">
            <v>6</v>
          </cell>
          <cell r="T11438" t="str">
            <v>X048433125</v>
          </cell>
          <cell r="U11438">
            <v>0</v>
          </cell>
          <cell r="V11438">
            <v>7.5</v>
          </cell>
          <cell r="W11438">
            <v>7.5</v>
          </cell>
        </row>
        <row r="11439">
          <cell r="I11439" t="str">
            <v>保靖县田家村东森牧业生猪养殖场公路改造工程</v>
          </cell>
          <cell r="J11439" t="str">
            <v>1312F4331250075</v>
          </cell>
          <cell r="K11439" t="str">
            <v>资源产业路</v>
          </cell>
          <cell r="L11439" t="str">
            <v>一类地区</v>
          </cell>
          <cell r="M11439" t="str">
            <v>国家贫困县</v>
          </cell>
          <cell r="N11439" t="str">
            <v>新建</v>
          </cell>
          <cell r="O11439" t="str">
            <v>保靖县田家村东森牧业生猪养殖场</v>
          </cell>
          <cell r="R11439" t="str">
            <v>3.5</v>
          </cell>
          <cell r="S11439" t="str">
            <v>6</v>
          </cell>
          <cell r="T11439" t="str">
            <v>C173433125</v>
          </cell>
          <cell r="U11439">
            <v>0</v>
          </cell>
          <cell r="V11439">
            <v>1.29</v>
          </cell>
          <cell r="W11439">
            <v>1.29</v>
          </cell>
        </row>
        <row r="11440">
          <cell r="I11440" t="str">
            <v>保靖县阳朝乡马儿冲至古保连接线公路改造工程</v>
          </cell>
          <cell r="J11440" t="str">
            <v>1312F4331250043</v>
          </cell>
          <cell r="K11440" t="str">
            <v>资源产业路</v>
          </cell>
          <cell r="L11440" t="str">
            <v>一类地区</v>
          </cell>
          <cell r="M11440" t="str">
            <v>国家贫困县</v>
          </cell>
          <cell r="N11440" t="str">
            <v>新建</v>
          </cell>
          <cell r="O11440" t="str">
            <v>保靖县阳朝乡马儿冲鼎盛茶叶产业园</v>
          </cell>
          <cell r="R11440" t="str">
            <v>3.5</v>
          </cell>
          <cell r="S11440" t="str">
            <v>6</v>
          </cell>
          <cell r="T11440" t="str">
            <v>C071433125</v>
          </cell>
          <cell r="U11440">
            <v>0</v>
          </cell>
          <cell r="V11440">
            <v>2.86</v>
          </cell>
          <cell r="W11440">
            <v>2.86</v>
          </cell>
        </row>
        <row r="11441">
          <cell r="I11441" t="str">
            <v>保靖县阳朝至岩对岩公路</v>
          </cell>
          <cell r="J11441" t="str">
            <v>1312F4331250085</v>
          </cell>
          <cell r="K11441" t="str">
            <v>资源产业路</v>
          </cell>
          <cell r="L11441" t="str">
            <v>一类地区</v>
          </cell>
          <cell r="M11441" t="str">
            <v>国家贫困县</v>
          </cell>
          <cell r="N11441" t="str">
            <v>升级改造（提质改造）</v>
          </cell>
          <cell r="O11441" t="str">
            <v>阳朝乡产业园</v>
          </cell>
          <cell r="S11441" t="str">
            <v>6.5</v>
          </cell>
          <cell r="T11441" t="str">
            <v>Y280433125</v>
          </cell>
          <cell r="U11441">
            <v>0</v>
          </cell>
          <cell r="V11441">
            <v>8.7319999999999993</v>
          </cell>
          <cell r="W11441">
            <v>8.7319999999999993</v>
          </cell>
        </row>
        <row r="11442">
          <cell r="I11442" t="str">
            <v>保靖县以洵生猪养殖专业合作社公路改造工程</v>
          </cell>
          <cell r="J11442" t="str">
            <v>1312F4331250074</v>
          </cell>
          <cell r="K11442" t="str">
            <v>资源产业路</v>
          </cell>
          <cell r="L11442" t="str">
            <v>一类地区</v>
          </cell>
          <cell r="M11442" t="str">
            <v>国家贫困县</v>
          </cell>
          <cell r="N11442" t="str">
            <v>新建</v>
          </cell>
          <cell r="O11442" t="str">
            <v>保靖县毛沟镇以洵生态养猪公路</v>
          </cell>
          <cell r="R11442" t="str">
            <v>5.5</v>
          </cell>
          <cell r="S11442" t="str">
            <v>6</v>
          </cell>
          <cell r="T11442" t="str">
            <v>Y251433125</v>
          </cell>
          <cell r="U11442">
            <v>0</v>
          </cell>
          <cell r="V11442">
            <v>3.35</v>
          </cell>
          <cell r="W11442">
            <v>3.35</v>
          </cell>
        </row>
        <row r="11443">
          <cell r="I11443" t="str">
            <v>保靖县育群生态农业产业路公路改造工程</v>
          </cell>
          <cell r="J11443" t="str">
            <v>1312F4331250076</v>
          </cell>
          <cell r="K11443" t="str">
            <v>资源产业路</v>
          </cell>
          <cell r="L11443" t="str">
            <v>一类地区</v>
          </cell>
          <cell r="M11443" t="str">
            <v>国家贫困县</v>
          </cell>
          <cell r="N11443" t="str">
            <v>新建</v>
          </cell>
          <cell r="O11443" t="str">
            <v>保靖县育群生态农业产业园</v>
          </cell>
          <cell r="R11443" t="str">
            <v>3.5</v>
          </cell>
          <cell r="S11443" t="str">
            <v>6</v>
          </cell>
          <cell r="T11443" t="str">
            <v>无</v>
          </cell>
          <cell r="U11443">
            <v>0</v>
          </cell>
          <cell r="V11443">
            <v>2.46</v>
          </cell>
          <cell r="W11443">
            <v>2.46</v>
          </cell>
        </row>
        <row r="11444">
          <cell r="I11444" t="str">
            <v>复兴镇甘溪村至二组公路</v>
          </cell>
          <cell r="J11444" t="str">
            <v>1312F4331250086</v>
          </cell>
          <cell r="K11444" t="str">
            <v>资源产业路</v>
          </cell>
          <cell r="L11444" t="str">
            <v>一类地区</v>
          </cell>
          <cell r="M11444" t="str">
            <v>国家贫困县</v>
          </cell>
          <cell r="N11444" t="str">
            <v>升级改造（提质改造）</v>
          </cell>
          <cell r="O11444" t="str">
            <v>复兴镇万亩产业园</v>
          </cell>
          <cell r="R11444" t="str">
            <v>0</v>
          </cell>
          <cell r="S11444" t="str">
            <v>6(4.5)</v>
          </cell>
          <cell r="T11444" t="str">
            <v>无</v>
          </cell>
          <cell r="U11444">
            <v>0</v>
          </cell>
          <cell r="V11444">
            <v>5.6</v>
          </cell>
          <cell r="W11444">
            <v>5.6</v>
          </cell>
        </row>
        <row r="11445">
          <cell r="I11445" t="str">
            <v>利福猪场至209国道公路改造工程</v>
          </cell>
          <cell r="J11445" t="str">
            <v>1312F4331250025</v>
          </cell>
          <cell r="K11445" t="str">
            <v>资源产业路</v>
          </cell>
          <cell r="L11445" t="str">
            <v>一类地区</v>
          </cell>
          <cell r="M11445" t="str">
            <v>国家贫困县</v>
          </cell>
          <cell r="N11445" t="str">
            <v>新建</v>
          </cell>
          <cell r="O11445" t="str">
            <v>保靖县利湖养猪产业园</v>
          </cell>
          <cell r="R11445" t="str">
            <v>4.5</v>
          </cell>
          <cell r="S11445" t="str">
            <v>6</v>
          </cell>
          <cell r="T11445" t="str">
            <v>C120433125</v>
          </cell>
          <cell r="U11445">
            <v>0</v>
          </cell>
          <cell r="V11445">
            <v>2.72</v>
          </cell>
          <cell r="W11445">
            <v>2.72</v>
          </cell>
        </row>
        <row r="11446">
          <cell r="I11446" t="str">
            <v>古阳镇竹溪湾至南山茶叶产业园公路</v>
          </cell>
          <cell r="J11446" t="str">
            <v>1312F4331260153</v>
          </cell>
          <cell r="K11446" t="str">
            <v>资源产业路</v>
          </cell>
          <cell r="L11446" t="str">
            <v>一类地区</v>
          </cell>
          <cell r="M11446" t="str">
            <v>国家贫困县</v>
          </cell>
          <cell r="N11446" t="str">
            <v>新建</v>
          </cell>
          <cell r="O11446" t="str">
            <v>南山茶叶产业园</v>
          </cell>
          <cell r="R11446" t="str">
            <v>0</v>
          </cell>
          <cell r="S11446" t="str">
            <v>6</v>
          </cell>
          <cell r="T11446" t="str">
            <v>无</v>
          </cell>
          <cell r="U11446">
            <v>0</v>
          </cell>
          <cell r="V11446">
            <v>4</v>
          </cell>
          <cell r="W11446">
            <v>4</v>
          </cell>
        </row>
        <row r="11447">
          <cell r="I11447" t="str">
            <v>红石林村茶厂至吴烈枯猕猴桃产业园公路</v>
          </cell>
          <cell r="J11447" t="str">
            <v>1312F4331260065</v>
          </cell>
          <cell r="K11447" t="str">
            <v>资源产业路</v>
          </cell>
          <cell r="L11447" t="str">
            <v>一类地区</v>
          </cell>
          <cell r="M11447" t="str">
            <v>国家贫困县</v>
          </cell>
          <cell r="N11447" t="str">
            <v>升级改造（提质改造）</v>
          </cell>
          <cell r="O11447" t="str">
            <v>吴列枯猕猴桃产业园</v>
          </cell>
          <cell r="R11447" t="str">
            <v>3</v>
          </cell>
          <cell r="S11447" t="str">
            <v>6</v>
          </cell>
          <cell r="T11447" t="str">
            <v>无</v>
          </cell>
          <cell r="U11447">
            <v>0</v>
          </cell>
          <cell r="V11447">
            <v>2</v>
          </cell>
          <cell r="W11447">
            <v>2</v>
          </cell>
        </row>
        <row r="11448">
          <cell r="I11448" t="str">
            <v>会溪村培溪柑橘产业园公路</v>
          </cell>
          <cell r="J11448" t="str">
            <v>1312F4331260095</v>
          </cell>
          <cell r="K11448" t="str">
            <v>资源产业路</v>
          </cell>
          <cell r="L11448" t="str">
            <v>一类地区</v>
          </cell>
          <cell r="M11448" t="str">
            <v>国家贫困县</v>
          </cell>
          <cell r="N11448" t="str">
            <v>升级改造（提质改造）</v>
          </cell>
          <cell r="O11448" t="str">
            <v>培溪产业园</v>
          </cell>
          <cell r="R11448" t="str">
            <v>3</v>
          </cell>
          <cell r="S11448" t="str">
            <v>6</v>
          </cell>
          <cell r="T11448" t="str">
            <v>无</v>
          </cell>
          <cell r="U11448">
            <v>0</v>
          </cell>
          <cell r="V11448">
            <v>0.7</v>
          </cell>
          <cell r="W11448">
            <v>0.7</v>
          </cell>
        </row>
        <row r="11449">
          <cell r="I11449" t="str">
            <v>老司岩泽龙泡弥猴桃产业园公路</v>
          </cell>
          <cell r="J11449" t="str">
            <v>1312F4331260023</v>
          </cell>
          <cell r="K11449" t="str">
            <v>资源产业路</v>
          </cell>
          <cell r="L11449" t="str">
            <v>一类地区</v>
          </cell>
          <cell r="M11449" t="str">
            <v>国家贫困县</v>
          </cell>
          <cell r="N11449" t="str">
            <v>新建</v>
          </cell>
          <cell r="O11449" t="str">
            <v>老司岩猕猴桃产业园老司岩泽龙泡猕猴桃产业园</v>
          </cell>
          <cell r="R11449" t="str">
            <v>3</v>
          </cell>
          <cell r="S11449" t="str">
            <v>6(4.5)</v>
          </cell>
          <cell r="T11449" t="str">
            <v>无</v>
          </cell>
          <cell r="U11449">
            <v>0</v>
          </cell>
          <cell r="V11449">
            <v>2</v>
          </cell>
          <cell r="W11449">
            <v>2</v>
          </cell>
        </row>
        <row r="11450">
          <cell r="I11450" t="str">
            <v>两河口至竿竹溪产业园公路</v>
          </cell>
          <cell r="J11450" t="str">
            <v>1312F4331260172</v>
          </cell>
          <cell r="K11450" t="str">
            <v>资源产业路</v>
          </cell>
          <cell r="L11450" t="str">
            <v>一类地区</v>
          </cell>
          <cell r="M11450" t="str">
            <v>国家贫困县</v>
          </cell>
          <cell r="N11450" t="str">
            <v>升级改造（提质改造）</v>
          </cell>
          <cell r="O11450" t="str">
            <v>鲇溪村油茶药材产业园</v>
          </cell>
          <cell r="R11450" t="str">
            <v>4.5</v>
          </cell>
          <cell r="S11450" t="str">
            <v>6(5)</v>
          </cell>
          <cell r="T11450" t="str">
            <v>无</v>
          </cell>
          <cell r="U11450">
            <v>0</v>
          </cell>
          <cell r="V11450">
            <v>5.7</v>
          </cell>
          <cell r="W11450">
            <v>5.7</v>
          </cell>
        </row>
        <row r="11451">
          <cell r="I11451" t="str">
            <v>龙潭-竹溪湾连接路</v>
          </cell>
          <cell r="J11451" t="str">
            <v>1312F4331260001</v>
          </cell>
          <cell r="K11451" t="str">
            <v>资源产业路</v>
          </cell>
          <cell r="L11451" t="str">
            <v>一类地区</v>
          </cell>
          <cell r="M11451" t="str">
            <v>国家贫困县</v>
          </cell>
          <cell r="N11451" t="str">
            <v>新建</v>
          </cell>
          <cell r="O11451" t="str">
            <v>竹溪湾产业园</v>
          </cell>
          <cell r="R11451" t="str">
            <v>0</v>
          </cell>
          <cell r="S11451" t="str">
            <v>6(4.5)</v>
          </cell>
          <cell r="T11451" t="str">
            <v>无</v>
          </cell>
          <cell r="U11451">
            <v>0</v>
          </cell>
          <cell r="V11451">
            <v>5</v>
          </cell>
          <cell r="W11451">
            <v>5</v>
          </cell>
        </row>
        <row r="11452">
          <cell r="I11452" t="str">
            <v>龙王湖村青钱柳产业园公路</v>
          </cell>
          <cell r="J11452" t="str">
            <v>1312F4331260019</v>
          </cell>
          <cell r="K11452" t="str">
            <v>资源产业路</v>
          </cell>
          <cell r="L11452" t="str">
            <v>一类地区</v>
          </cell>
          <cell r="M11452" t="str">
            <v>国家贫困县</v>
          </cell>
          <cell r="N11452" t="str">
            <v>新建</v>
          </cell>
          <cell r="O11452" t="str">
            <v>青钱柳产业园</v>
          </cell>
          <cell r="R11452" t="str">
            <v>0</v>
          </cell>
          <cell r="S11452" t="str">
            <v>6</v>
          </cell>
          <cell r="T11452" t="str">
            <v>无</v>
          </cell>
          <cell r="U11452">
            <v>0</v>
          </cell>
          <cell r="V11452">
            <v>3</v>
          </cell>
          <cell r="W11452">
            <v>3</v>
          </cell>
        </row>
        <row r="11453">
          <cell r="I11453" t="str">
            <v>且茶村焦溪至牛儿山茶叶产业园公路</v>
          </cell>
          <cell r="J11453" t="str">
            <v>1312F4331260108</v>
          </cell>
          <cell r="K11453" t="str">
            <v>资源产业路</v>
          </cell>
          <cell r="L11453" t="str">
            <v>一类地区</v>
          </cell>
          <cell r="M11453" t="str">
            <v>国家贫困县</v>
          </cell>
          <cell r="N11453" t="str">
            <v>升级改造（提质改造）</v>
          </cell>
          <cell r="O11453" t="str">
            <v>牛儿山茶叶产业园</v>
          </cell>
          <cell r="R11453" t="str">
            <v>3.5</v>
          </cell>
          <cell r="S11453" t="str">
            <v>6</v>
          </cell>
          <cell r="T11453" t="str">
            <v>无</v>
          </cell>
          <cell r="U11453">
            <v>0</v>
          </cell>
          <cell r="V11453">
            <v>4.5</v>
          </cell>
          <cell r="W11453">
            <v>4.5</v>
          </cell>
        </row>
        <row r="11454">
          <cell r="I11454" t="str">
            <v>杨家河村杨米他猕猴产业园公路</v>
          </cell>
          <cell r="J11454" t="str">
            <v>1312F4331260157</v>
          </cell>
          <cell r="K11454" t="str">
            <v>资源产业路</v>
          </cell>
          <cell r="L11454" t="str">
            <v>一类地区</v>
          </cell>
          <cell r="M11454" t="str">
            <v>国家贫困县</v>
          </cell>
          <cell r="N11454" t="str">
            <v>升级改造（提质改造）</v>
          </cell>
          <cell r="O11454" t="str">
            <v>杨米他猕猴桃产业园</v>
          </cell>
          <cell r="R11454" t="str">
            <v>3</v>
          </cell>
          <cell r="S11454" t="str">
            <v>6</v>
          </cell>
          <cell r="T11454" t="str">
            <v>无</v>
          </cell>
          <cell r="U11454">
            <v>0</v>
          </cell>
          <cell r="V11454">
            <v>5</v>
          </cell>
          <cell r="W11454">
            <v>5</v>
          </cell>
        </row>
        <row r="11455">
          <cell r="I11455" t="str">
            <v>野竹村杉山茶叶产业园公路</v>
          </cell>
          <cell r="J11455" t="str">
            <v>1312F4331260106</v>
          </cell>
          <cell r="K11455" t="str">
            <v>资源产业路</v>
          </cell>
          <cell r="L11455" t="str">
            <v>一类地区</v>
          </cell>
          <cell r="M11455" t="str">
            <v>国家贫困县</v>
          </cell>
          <cell r="N11455" t="str">
            <v>升级改造（提质改造）</v>
          </cell>
          <cell r="O11455" t="str">
            <v>杉山产业园</v>
          </cell>
          <cell r="R11455" t="str">
            <v>3</v>
          </cell>
          <cell r="S11455" t="str">
            <v>6</v>
          </cell>
          <cell r="T11455" t="str">
            <v>无</v>
          </cell>
          <cell r="U11455">
            <v>0</v>
          </cell>
          <cell r="V11455">
            <v>3.5</v>
          </cell>
          <cell r="W11455">
            <v>3.5</v>
          </cell>
        </row>
        <row r="11456">
          <cell r="I11456" t="str">
            <v>坐龙峡上马路猕猴桃产业园公路</v>
          </cell>
          <cell r="J11456" t="str">
            <v>1312F4331260069</v>
          </cell>
          <cell r="K11456" t="str">
            <v>资源产业路</v>
          </cell>
          <cell r="L11456" t="str">
            <v>一类地区</v>
          </cell>
          <cell r="M11456" t="str">
            <v>国家贫困县</v>
          </cell>
          <cell r="N11456" t="str">
            <v>升级改造（提质改造）</v>
          </cell>
          <cell r="O11456" t="str">
            <v>坐龙峡猕猴桃产业园</v>
          </cell>
          <cell r="R11456" t="str">
            <v>3</v>
          </cell>
          <cell r="S11456" t="str">
            <v>6</v>
          </cell>
          <cell r="T11456" t="str">
            <v>无</v>
          </cell>
          <cell r="U11456">
            <v>0</v>
          </cell>
          <cell r="V11456">
            <v>1</v>
          </cell>
          <cell r="W11456">
            <v>1</v>
          </cell>
        </row>
        <row r="11457">
          <cell r="I11457" t="str">
            <v>枞树村黑潭冲-向坪茶叶产业园公路</v>
          </cell>
          <cell r="J11457" t="str">
            <v>1312F4331260008</v>
          </cell>
          <cell r="K11457" t="str">
            <v>资源产业路</v>
          </cell>
          <cell r="L11457" t="str">
            <v>一类地区</v>
          </cell>
          <cell r="M11457" t="str">
            <v>国家贫困县</v>
          </cell>
          <cell r="N11457" t="str">
            <v>新建</v>
          </cell>
          <cell r="O11457" t="str">
            <v>向坪茶叶产业园</v>
          </cell>
          <cell r="R11457" t="str">
            <v>0</v>
          </cell>
          <cell r="S11457" t="str">
            <v>6</v>
          </cell>
          <cell r="T11457" t="str">
            <v>无</v>
          </cell>
          <cell r="U11457">
            <v>0</v>
          </cell>
          <cell r="V11457">
            <v>4</v>
          </cell>
          <cell r="W11457">
            <v>4</v>
          </cell>
        </row>
        <row r="11458">
          <cell r="I11458" t="str">
            <v>宝石至砂土连接路</v>
          </cell>
          <cell r="J11458" t="str">
            <v>1312F4331270019</v>
          </cell>
          <cell r="K11458" t="str">
            <v>资源产业路</v>
          </cell>
          <cell r="L11458" t="str">
            <v>一类地区</v>
          </cell>
          <cell r="M11458" t="str">
            <v>国家贫困县</v>
          </cell>
          <cell r="N11458" t="str">
            <v>升级改造（提质改造）</v>
          </cell>
          <cell r="O11458" t="str">
            <v>湖南省永顺县现代农业产业园-宝石村产业园</v>
          </cell>
          <cell r="R11458" t="str">
            <v>0</v>
          </cell>
          <cell r="S11458" t="str">
            <v>6</v>
          </cell>
          <cell r="T11458" t="str">
            <v>无</v>
          </cell>
          <cell r="U11458">
            <v>0</v>
          </cell>
          <cell r="V11458">
            <v>8</v>
          </cell>
          <cell r="W11458">
            <v>8</v>
          </cell>
        </row>
        <row r="11459">
          <cell r="I11459" t="str">
            <v>碑烈湖-向家寨连接路</v>
          </cell>
          <cell r="J11459" t="str">
            <v>1312F4331270043</v>
          </cell>
          <cell r="K11459" t="str">
            <v>资源产业路</v>
          </cell>
          <cell r="L11459" t="str">
            <v>一类地区</v>
          </cell>
          <cell r="M11459" t="str">
            <v>国家贫困县</v>
          </cell>
          <cell r="N11459" t="str">
            <v>升级改造（提质改造）</v>
          </cell>
          <cell r="O11459" t="str">
            <v>湖南省永顺县现代农业产业园-首车镇产业园</v>
          </cell>
          <cell r="R11459" t="str">
            <v>0</v>
          </cell>
          <cell r="S11459" t="str">
            <v>6</v>
          </cell>
          <cell r="T11459" t="str">
            <v>无</v>
          </cell>
          <cell r="U11459">
            <v>0</v>
          </cell>
          <cell r="V11459">
            <v>3</v>
          </cell>
          <cell r="W11459">
            <v>3</v>
          </cell>
        </row>
        <row r="11460">
          <cell r="I11460" t="str">
            <v>茶园-大坝连接路</v>
          </cell>
          <cell r="J11460" t="str">
            <v>1312F4331270032</v>
          </cell>
          <cell r="K11460" t="str">
            <v>资源产业路</v>
          </cell>
          <cell r="L11460" t="str">
            <v>一类地区</v>
          </cell>
          <cell r="M11460" t="str">
            <v>国家贫困县</v>
          </cell>
          <cell r="N11460" t="str">
            <v>升级改造（提质改造）</v>
          </cell>
          <cell r="O11460" t="str">
            <v>湖南省永顺县现代农业产业园-茶园村产业园</v>
          </cell>
          <cell r="R11460" t="str">
            <v>3.5</v>
          </cell>
          <cell r="S11460" t="str">
            <v>6</v>
          </cell>
          <cell r="T11460" t="str">
            <v>C236433127</v>
          </cell>
          <cell r="U11460">
            <v>0.52400000000000002</v>
          </cell>
          <cell r="V11460">
            <v>3.024</v>
          </cell>
          <cell r="W11460">
            <v>2.5</v>
          </cell>
        </row>
        <row r="11461">
          <cell r="I11461" t="str">
            <v>大凹口至下列夕连接路</v>
          </cell>
          <cell r="J11461" t="str">
            <v>1312F4331270014</v>
          </cell>
          <cell r="K11461" t="str">
            <v>资源产业路</v>
          </cell>
          <cell r="L11461" t="str">
            <v>一类地区</v>
          </cell>
          <cell r="M11461" t="str">
            <v>国家贫困县</v>
          </cell>
          <cell r="N11461" t="str">
            <v>升级改造（提质改造）</v>
          </cell>
          <cell r="O11461" t="str">
            <v>湖南省永顺县现代农业产业园-芙蓉镇列夕乡产业园</v>
          </cell>
          <cell r="R11461" t="str">
            <v>3</v>
          </cell>
          <cell r="S11461" t="str">
            <v>6</v>
          </cell>
          <cell r="T11461" t="str">
            <v>Y504433127</v>
          </cell>
          <cell r="U11461">
            <v>0</v>
          </cell>
          <cell r="V11461">
            <v>3</v>
          </cell>
          <cell r="W11461">
            <v>3</v>
          </cell>
        </row>
        <row r="11462">
          <cell r="I11462" t="str">
            <v>洞坎-两岔连接路</v>
          </cell>
          <cell r="J11462" t="str">
            <v>1312F4331270039</v>
          </cell>
          <cell r="K11462" t="str">
            <v>资源产业路</v>
          </cell>
          <cell r="L11462" t="str">
            <v>一类地区</v>
          </cell>
          <cell r="M11462" t="str">
            <v>国家贫困县</v>
          </cell>
          <cell r="N11462" t="str">
            <v>升级改造（提质改造）</v>
          </cell>
          <cell r="O11462" t="str">
            <v>湖南省永顺县现代农业产业园-青坪镇产业园</v>
          </cell>
          <cell r="R11462" t="str">
            <v>3.5</v>
          </cell>
          <cell r="S11462" t="str">
            <v>6</v>
          </cell>
          <cell r="T11462" t="str">
            <v>CB34433127</v>
          </cell>
          <cell r="U11462">
            <v>0</v>
          </cell>
          <cell r="V11462">
            <v>12</v>
          </cell>
          <cell r="W11462">
            <v>12</v>
          </cell>
        </row>
        <row r="11463">
          <cell r="I11463" t="str">
            <v>朵砂至龙车连接路</v>
          </cell>
          <cell r="J11463" t="str">
            <v>1312F4331270015</v>
          </cell>
          <cell r="K11463" t="str">
            <v>资源产业路</v>
          </cell>
          <cell r="L11463" t="str">
            <v>一类地区</v>
          </cell>
          <cell r="M11463" t="str">
            <v>国家贫困县</v>
          </cell>
          <cell r="N11463" t="str">
            <v>升级改造（提质改造）</v>
          </cell>
          <cell r="O11463" t="str">
            <v>湖南省永顺县现代农业产业园-朵砂村产业园</v>
          </cell>
          <cell r="R11463" t="str">
            <v>0</v>
          </cell>
          <cell r="S11463" t="str">
            <v>6</v>
          </cell>
          <cell r="T11463" t="str">
            <v>无</v>
          </cell>
          <cell r="U11463">
            <v>0</v>
          </cell>
          <cell r="V11463">
            <v>10</v>
          </cell>
          <cell r="W11463">
            <v>10</v>
          </cell>
        </row>
        <row r="11464">
          <cell r="I11464" t="str">
            <v>二湾-海角溪连接路</v>
          </cell>
          <cell r="J11464" t="str">
            <v>1312F4331270038</v>
          </cell>
          <cell r="K11464" t="str">
            <v>资源产业路</v>
          </cell>
          <cell r="L11464" t="str">
            <v>一类地区</v>
          </cell>
          <cell r="M11464" t="str">
            <v>国家贫困县</v>
          </cell>
          <cell r="N11464" t="str">
            <v>升级改造（提质改造）</v>
          </cell>
          <cell r="O11464" t="str">
            <v>湖南省永顺县现代农业产业园-万民乡产业园</v>
          </cell>
          <cell r="R11464" t="str">
            <v>0</v>
          </cell>
          <cell r="S11464" t="str">
            <v>6</v>
          </cell>
          <cell r="T11464" t="str">
            <v>无</v>
          </cell>
          <cell r="U11464">
            <v>0</v>
          </cell>
          <cell r="V11464">
            <v>8.5</v>
          </cell>
          <cell r="W11464">
            <v>8.5</v>
          </cell>
        </row>
        <row r="11465">
          <cell r="I11465" t="str">
            <v>高速路口-三坪连接路</v>
          </cell>
          <cell r="J11465" t="str">
            <v>1312F4331270001</v>
          </cell>
          <cell r="K11465" t="str">
            <v>资源产业路</v>
          </cell>
          <cell r="L11465" t="str">
            <v>一类地区</v>
          </cell>
          <cell r="M11465" t="str">
            <v>国家贫困县</v>
          </cell>
          <cell r="N11465" t="str">
            <v>新建</v>
          </cell>
          <cell r="O11465" t="str">
            <v>湖南省永顺县现代农业产业园-石堤镇产业园</v>
          </cell>
          <cell r="R11465" t="str">
            <v>3.5</v>
          </cell>
          <cell r="S11465" t="str">
            <v>7</v>
          </cell>
          <cell r="T11465" t="str">
            <v>Y518433127</v>
          </cell>
          <cell r="U11465">
            <v>0</v>
          </cell>
          <cell r="V11465">
            <v>8.33</v>
          </cell>
          <cell r="W11465">
            <v>8.33</v>
          </cell>
        </row>
        <row r="11466">
          <cell r="I11466" t="str">
            <v>关坪-大米界连接路</v>
          </cell>
          <cell r="J11466" t="str">
            <v>1312F4331270040</v>
          </cell>
          <cell r="K11466" t="str">
            <v>资源产业路</v>
          </cell>
          <cell r="L11466" t="str">
            <v>一类地区</v>
          </cell>
          <cell r="M11466" t="str">
            <v>国家贫困县</v>
          </cell>
          <cell r="N11466" t="str">
            <v>升级改造（提质改造）</v>
          </cell>
          <cell r="O11466" t="str">
            <v>湖南省永顺县现代农业产业园-细砂坝乡产业园</v>
          </cell>
          <cell r="R11466" t="str">
            <v>0</v>
          </cell>
          <cell r="S11466" t="str">
            <v>6</v>
          </cell>
          <cell r="T11466" t="str">
            <v>无</v>
          </cell>
          <cell r="U11466">
            <v>0</v>
          </cell>
          <cell r="V11466">
            <v>9</v>
          </cell>
          <cell r="W11466">
            <v>9</v>
          </cell>
        </row>
        <row r="11467">
          <cell r="I11467" t="str">
            <v>湖南省永顺县现代农业产业园-高坪村产业园连接路（南华山至沙田组段）</v>
          </cell>
          <cell r="J11467" t="str">
            <v>1312F4331270026</v>
          </cell>
          <cell r="K11467" t="str">
            <v>资源产业路</v>
          </cell>
          <cell r="L11467" t="str">
            <v>一类地区</v>
          </cell>
          <cell r="M11467" t="str">
            <v>国家贫困县</v>
          </cell>
          <cell r="N11467" t="str">
            <v>新建</v>
          </cell>
          <cell r="O11467" t="str">
            <v>湖南省永顺县现代农业产业园-高坪乡产业园</v>
          </cell>
          <cell r="R11467" t="str">
            <v>3.5</v>
          </cell>
          <cell r="S11467" t="str">
            <v>6</v>
          </cell>
          <cell r="T11467" t="str">
            <v>C393433127</v>
          </cell>
          <cell r="U11467">
            <v>0</v>
          </cell>
          <cell r="V11467">
            <v>3.5</v>
          </cell>
          <cell r="W11467">
            <v>3.5</v>
          </cell>
        </row>
        <row r="11468">
          <cell r="I11468" t="str">
            <v>湖南省永顺县现代农业产业园-高坪村产业园连接路（沙田至铺上段）</v>
          </cell>
          <cell r="J11468" t="str">
            <v>1312F4331270028</v>
          </cell>
          <cell r="K11468" t="str">
            <v>资源产业路</v>
          </cell>
          <cell r="L11468" t="str">
            <v>一类地区</v>
          </cell>
          <cell r="M11468" t="str">
            <v>国家贫困县</v>
          </cell>
          <cell r="N11468" t="str">
            <v>新建</v>
          </cell>
          <cell r="O11468" t="str">
            <v>湖南省永顺县现代农业产业园-高坪村产业园</v>
          </cell>
          <cell r="R11468" t="str">
            <v>3.5</v>
          </cell>
          <cell r="S11468" t="str">
            <v>6</v>
          </cell>
          <cell r="T11468" t="str">
            <v>C393433127</v>
          </cell>
          <cell r="U11468">
            <v>1.218</v>
          </cell>
          <cell r="V11468">
            <v>3.4180000000000001</v>
          </cell>
          <cell r="W11468">
            <v>2.2000000000000002</v>
          </cell>
        </row>
        <row r="11469">
          <cell r="I11469" t="str">
            <v>湖南省永顺县现代农业产业园-两岔村产业园（朵砂至湖坝段）</v>
          </cell>
          <cell r="J11469" t="str">
            <v>1312F4331270036</v>
          </cell>
          <cell r="K11469" t="str">
            <v>资源产业路</v>
          </cell>
          <cell r="L11469" t="str">
            <v>一类地区</v>
          </cell>
          <cell r="M11469" t="str">
            <v>国家贫困县</v>
          </cell>
          <cell r="N11469" t="str">
            <v>升级改造（提质改造）</v>
          </cell>
          <cell r="O11469" t="str">
            <v>湖南省永顺县现代农业产业园-两岔乡产业园</v>
          </cell>
          <cell r="R11469" t="str">
            <v>0</v>
          </cell>
          <cell r="S11469" t="str">
            <v>6</v>
          </cell>
          <cell r="T11469" t="str">
            <v>无</v>
          </cell>
          <cell r="U11469">
            <v>0</v>
          </cell>
          <cell r="V11469">
            <v>8</v>
          </cell>
          <cell r="W11469">
            <v>8</v>
          </cell>
        </row>
        <row r="11470">
          <cell r="I11470" t="str">
            <v>湖南省永顺县现代农业产业园-两岔村产业园（两岔至曹家段）</v>
          </cell>
          <cell r="J11470" t="str">
            <v>1312F4331270016</v>
          </cell>
          <cell r="K11470" t="str">
            <v>资源产业路</v>
          </cell>
          <cell r="L11470" t="str">
            <v>一类地区</v>
          </cell>
          <cell r="M11470" t="str">
            <v>国家贫困县</v>
          </cell>
          <cell r="N11470" t="str">
            <v>升级改造（提质改造）</v>
          </cell>
          <cell r="O11470" t="str">
            <v>湖南省永顺县现代农业产业园-两岔村产业园</v>
          </cell>
          <cell r="R11470" t="str">
            <v>0</v>
          </cell>
          <cell r="S11470" t="str">
            <v>6</v>
          </cell>
          <cell r="T11470" t="str">
            <v>无</v>
          </cell>
          <cell r="U11470">
            <v>0</v>
          </cell>
          <cell r="V11470">
            <v>8</v>
          </cell>
          <cell r="W11470">
            <v>8</v>
          </cell>
        </row>
        <row r="11471">
          <cell r="I11471" t="str">
            <v>湖南省永顺县现代农业产业园-松柏镇产业园连接路（刘家坳至李家湾段）</v>
          </cell>
          <cell r="J11471" t="str">
            <v>1312F4331270029</v>
          </cell>
          <cell r="K11471" t="str">
            <v>资源产业路</v>
          </cell>
          <cell r="L11471" t="str">
            <v>一类地区</v>
          </cell>
          <cell r="M11471" t="str">
            <v>国家贫困县</v>
          </cell>
          <cell r="N11471" t="str">
            <v>新建</v>
          </cell>
          <cell r="O11471" t="str">
            <v>湖南省永顺县现代农业产业园-松柏镇产业园</v>
          </cell>
          <cell r="R11471" t="str">
            <v>3.5</v>
          </cell>
          <cell r="S11471" t="str">
            <v>6</v>
          </cell>
          <cell r="T11471" t="str">
            <v>C380433127</v>
          </cell>
          <cell r="U11471">
            <v>0</v>
          </cell>
          <cell r="V11471">
            <v>3.3</v>
          </cell>
          <cell r="W11471">
            <v>3.3</v>
          </cell>
        </row>
        <row r="11472">
          <cell r="I11472" t="str">
            <v>湖南省永顺县现代农业产业园-松柏镇产业园连接路（松柏水库-松展路段）</v>
          </cell>
          <cell r="J11472" t="str">
            <v>1312F4331270044</v>
          </cell>
          <cell r="K11472" t="str">
            <v>资源产业路</v>
          </cell>
          <cell r="L11472" t="str">
            <v>一类地区</v>
          </cell>
          <cell r="M11472" t="str">
            <v>国家贫困县</v>
          </cell>
          <cell r="N11472" t="str">
            <v>升级改造（提质改造）</v>
          </cell>
          <cell r="O11472" t="str">
            <v>湖南省永顺县现代农业产业园-松柏镇产业园</v>
          </cell>
          <cell r="R11472" t="str">
            <v>3.5</v>
          </cell>
          <cell r="S11472" t="str">
            <v>7</v>
          </cell>
          <cell r="T11472" t="str">
            <v>CB24433127</v>
          </cell>
          <cell r="U11472">
            <v>0</v>
          </cell>
          <cell r="V11472">
            <v>3.5</v>
          </cell>
          <cell r="W11472">
            <v>3.5</v>
          </cell>
        </row>
        <row r="11473">
          <cell r="I11473" t="str">
            <v>湖南省永顺县现代农业产业园连接路（G209至首车段）</v>
          </cell>
          <cell r="J11473" t="str">
            <v>1312F4331270049</v>
          </cell>
          <cell r="K11473" t="str">
            <v>资源产业路</v>
          </cell>
          <cell r="L11473" t="str">
            <v>一类地区</v>
          </cell>
          <cell r="M11473" t="str">
            <v>国家贫困县</v>
          </cell>
          <cell r="N11473" t="str">
            <v>升级改造（提质改造）</v>
          </cell>
          <cell r="O11473" t="str">
            <v>湖南省永顺县现代农业产业园</v>
          </cell>
          <cell r="R11473" t="str">
            <v>5.5</v>
          </cell>
          <cell r="S11473" t="str">
            <v>6</v>
          </cell>
          <cell r="T11473" t="str">
            <v>X019433127</v>
          </cell>
          <cell r="U11473">
            <v>0</v>
          </cell>
          <cell r="V11473">
            <v>4.5</v>
          </cell>
          <cell r="W11473">
            <v>4.5</v>
          </cell>
        </row>
        <row r="11474">
          <cell r="I11474" t="str">
            <v>湖南省永顺县现代农业产业园连接路（芭蕉湾-塘坊段）</v>
          </cell>
          <cell r="J11474" t="str">
            <v>1312F4331270052</v>
          </cell>
          <cell r="K11474" t="str">
            <v>资源产业路</v>
          </cell>
          <cell r="L11474" t="str">
            <v>一类地区</v>
          </cell>
          <cell r="M11474" t="str">
            <v>国家贫困县</v>
          </cell>
          <cell r="N11474" t="str">
            <v>新建</v>
          </cell>
          <cell r="O11474" t="str">
            <v>湖南省永顺县现代农业产业园</v>
          </cell>
          <cell r="R11474" t="str">
            <v>0</v>
          </cell>
          <cell r="S11474" t="str">
            <v>6</v>
          </cell>
          <cell r="T11474" t="str">
            <v>无</v>
          </cell>
          <cell r="U11474">
            <v>0</v>
          </cell>
          <cell r="V11474">
            <v>1.2</v>
          </cell>
          <cell r="W11474">
            <v>1.2</v>
          </cell>
        </row>
        <row r="11475">
          <cell r="I11475" t="str">
            <v>湖南省永顺县现代农业产业园连接路（百小寨至新场段）</v>
          </cell>
          <cell r="J11475" t="str">
            <v>1312F4331270056</v>
          </cell>
          <cell r="K11475" t="str">
            <v>资源产业路</v>
          </cell>
          <cell r="L11475" t="str">
            <v>一类地区</v>
          </cell>
          <cell r="M11475" t="str">
            <v>国家贫困县</v>
          </cell>
          <cell r="N11475" t="str">
            <v>新建</v>
          </cell>
          <cell r="O11475" t="str">
            <v>湖南省永顺县现代农业产业园</v>
          </cell>
          <cell r="R11475" t="str">
            <v>0</v>
          </cell>
          <cell r="S11475" t="str">
            <v>6</v>
          </cell>
          <cell r="T11475" t="str">
            <v>无</v>
          </cell>
          <cell r="U11475">
            <v>0</v>
          </cell>
          <cell r="V11475">
            <v>1.95</v>
          </cell>
          <cell r="W11475">
            <v>1.95</v>
          </cell>
        </row>
        <row r="11476">
          <cell r="I11476" t="str">
            <v>湖南省永顺县现代农业产业园连接路（村部-莫沟段）</v>
          </cell>
          <cell r="J11476" t="str">
            <v>1312F4331270054</v>
          </cell>
          <cell r="K11476" t="str">
            <v>资源产业路</v>
          </cell>
          <cell r="L11476" t="str">
            <v>一类地区</v>
          </cell>
          <cell r="M11476" t="str">
            <v>国家贫困县</v>
          </cell>
          <cell r="N11476" t="str">
            <v>新建</v>
          </cell>
          <cell r="O11476" t="str">
            <v>湖南省永顺县现代农业产业园</v>
          </cell>
          <cell r="R11476" t="str">
            <v>0</v>
          </cell>
          <cell r="S11476" t="str">
            <v>6</v>
          </cell>
          <cell r="T11476" t="str">
            <v>无</v>
          </cell>
          <cell r="U11476">
            <v>0</v>
          </cell>
          <cell r="V11476">
            <v>3.12</v>
          </cell>
          <cell r="W11476">
            <v>3.12</v>
          </cell>
        </row>
        <row r="11477">
          <cell r="I11477" t="str">
            <v>湖南省永顺县现代农业产业园连接路（洞坪村铁板桥至朱家沟段）</v>
          </cell>
          <cell r="J11477" t="str">
            <v>1312F4331270058</v>
          </cell>
          <cell r="K11477" t="str">
            <v>资源产业路</v>
          </cell>
          <cell r="L11477" t="str">
            <v>一类地区</v>
          </cell>
          <cell r="M11477" t="str">
            <v>国家贫困县</v>
          </cell>
          <cell r="N11477" t="str">
            <v>新建</v>
          </cell>
          <cell r="O11477" t="str">
            <v>湖南省永顺县现代农业产业园</v>
          </cell>
          <cell r="R11477" t="str">
            <v>0</v>
          </cell>
          <cell r="S11477" t="str">
            <v>6</v>
          </cell>
          <cell r="T11477" t="str">
            <v>无</v>
          </cell>
          <cell r="U11477">
            <v>0</v>
          </cell>
          <cell r="V11477">
            <v>1.74</v>
          </cell>
          <cell r="W11477">
            <v>1.74</v>
          </cell>
        </row>
        <row r="11478">
          <cell r="I11478" t="str">
            <v>湖南省永顺县现代农业产业园连接路（垃圾场发电段）</v>
          </cell>
          <cell r="J11478" t="str">
            <v>1312F4331270050</v>
          </cell>
          <cell r="K11478" t="str">
            <v>资源产业路</v>
          </cell>
          <cell r="L11478" t="str">
            <v>一类地区</v>
          </cell>
          <cell r="M11478" t="str">
            <v>国家贫困县</v>
          </cell>
          <cell r="N11478" t="str">
            <v>新建</v>
          </cell>
          <cell r="O11478" t="str">
            <v>湖南省永顺县现代农业产业园</v>
          </cell>
          <cell r="R11478" t="str">
            <v>0</v>
          </cell>
          <cell r="S11478" t="str">
            <v>6</v>
          </cell>
          <cell r="T11478" t="str">
            <v>无</v>
          </cell>
          <cell r="U11478">
            <v>0</v>
          </cell>
          <cell r="V11478">
            <v>2.89</v>
          </cell>
          <cell r="W11478">
            <v>2.89</v>
          </cell>
        </row>
        <row r="11479">
          <cell r="I11479" t="str">
            <v>湖南省永顺县现代农业产业园连接路（刘家坪-宋家坪段）</v>
          </cell>
          <cell r="J11479" t="str">
            <v>1312F4331270053</v>
          </cell>
          <cell r="K11479" t="str">
            <v>资源产业路</v>
          </cell>
          <cell r="L11479" t="str">
            <v>一类地区</v>
          </cell>
          <cell r="M11479" t="str">
            <v>国家贫困县</v>
          </cell>
          <cell r="N11479" t="str">
            <v>新建</v>
          </cell>
          <cell r="O11479" t="str">
            <v>湖南省永顺县现代农业产业园</v>
          </cell>
          <cell r="R11479" t="str">
            <v>0</v>
          </cell>
          <cell r="S11479" t="str">
            <v>6</v>
          </cell>
          <cell r="T11479" t="str">
            <v>无</v>
          </cell>
          <cell r="U11479">
            <v>0</v>
          </cell>
          <cell r="V11479">
            <v>1.52</v>
          </cell>
          <cell r="W11479">
            <v>1.52</v>
          </cell>
        </row>
        <row r="11480">
          <cell r="I11480" t="str">
            <v>湖南省永顺县现代农业产业园连接路（惹巴洞段）</v>
          </cell>
          <cell r="J11480" t="str">
            <v>1312F4331270059</v>
          </cell>
          <cell r="K11480" t="str">
            <v>资源产业路</v>
          </cell>
          <cell r="L11480" t="str">
            <v>一类地区</v>
          </cell>
          <cell r="M11480" t="str">
            <v>国家贫困县</v>
          </cell>
          <cell r="N11480" t="str">
            <v>新建</v>
          </cell>
          <cell r="O11480" t="str">
            <v>湖南省永顺县现代农业产业园</v>
          </cell>
          <cell r="R11480" t="str">
            <v>0</v>
          </cell>
          <cell r="S11480" t="str">
            <v>6</v>
          </cell>
          <cell r="T11480" t="str">
            <v>无</v>
          </cell>
          <cell r="U11480">
            <v>0</v>
          </cell>
          <cell r="V11480">
            <v>1.4790000000000001</v>
          </cell>
          <cell r="W11480">
            <v>1.4790000000000001</v>
          </cell>
        </row>
        <row r="11481">
          <cell r="I11481" t="str">
            <v>湖南省永顺县现代农业产业园连接路（土坝溪至斑竹井坳上段）</v>
          </cell>
          <cell r="J11481" t="str">
            <v>1312F4331270057</v>
          </cell>
          <cell r="K11481" t="str">
            <v>资源产业路</v>
          </cell>
          <cell r="L11481" t="str">
            <v>一类地区</v>
          </cell>
          <cell r="M11481" t="str">
            <v>国家贫困县</v>
          </cell>
          <cell r="N11481" t="str">
            <v>新建</v>
          </cell>
          <cell r="O11481" t="str">
            <v>湖南省永顺县现代农业产业园</v>
          </cell>
          <cell r="R11481" t="str">
            <v>0</v>
          </cell>
          <cell r="S11481" t="str">
            <v>6</v>
          </cell>
          <cell r="T11481" t="str">
            <v>无</v>
          </cell>
          <cell r="U11481">
            <v>0</v>
          </cell>
          <cell r="V11481">
            <v>2.94</v>
          </cell>
          <cell r="W11481">
            <v>2.94</v>
          </cell>
        </row>
        <row r="11482">
          <cell r="I11482" t="str">
            <v>湖南省永顺县现代农业产业园连接路（五组宁家湾至三组坝塘段）</v>
          </cell>
          <cell r="J11482" t="str">
            <v>1312F4331270055</v>
          </cell>
          <cell r="K11482" t="str">
            <v>资源产业路</v>
          </cell>
          <cell r="L11482" t="str">
            <v>一类地区</v>
          </cell>
          <cell r="M11482" t="str">
            <v>国家贫困县</v>
          </cell>
          <cell r="N11482" t="str">
            <v>新建</v>
          </cell>
          <cell r="O11482" t="str">
            <v>湖南省永顺县现代农业产业园</v>
          </cell>
          <cell r="R11482" t="str">
            <v>0</v>
          </cell>
          <cell r="S11482" t="str">
            <v>6</v>
          </cell>
          <cell r="T11482" t="str">
            <v>无</v>
          </cell>
          <cell r="U11482">
            <v>0</v>
          </cell>
          <cell r="V11482">
            <v>2.85</v>
          </cell>
          <cell r="W11482">
            <v>2.85</v>
          </cell>
        </row>
        <row r="11483">
          <cell r="I11483" t="str">
            <v>湖南省永顺县现代农业产业园连接路（下龙洞-落地村二组段）</v>
          </cell>
          <cell r="J11483" t="str">
            <v>1312F4331270060</v>
          </cell>
          <cell r="K11483" t="str">
            <v>资源产业路</v>
          </cell>
          <cell r="L11483" t="str">
            <v>一类地区</v>
          </cell>
          <cell r="M11483" t="str">
            <v>国家贫困县</v>
          </cell>
          <cell r="N11483" t="str">
            <v>新建</v>
          </cell>
          <cell r="O11483" t="str">
            <v>湖南省永顺县现代农业产业园</v>
          </cell>
          <cell r="R11483" t="str">
            <v>0</v>
          </cell>
          <cell r="S11483" t="str">
            <v>6</v>
          </cell>
          <cell r="T11483" t="str">
            <v>无</v>
          </cell>
          <cell r="U11483">
            <v>0</v>
          </cell>
          <cell r="V11483">
            <v>1.1419999999999999</v>
          </cell>
          <cell r="W11483">
            <v>1.1419999999999999</v>
          </cell>
        </row>
        <row r="11484">
          <cell r="I11484" t="str">
            <v>黄洞-羊毛连接路</v>
          </cell>
          <cell r="J11484" t="str">
            <v>1312F4331270035</v>
          </cell>
          <cell r="K11484" t="str">
            <v>资源产业路</v>
          </cell>
          <cell r="L11484" t="str">
            <v>一类地区</v>
          </cell>
          <cell r="M11484" t="str">
            <v>国家贫困县</v>
          </cell>
          <cell r="N11484" t="str">
            <v>升级改造（提质改造）</v>
          </cell>
          <cell r="O11484" t="str">
            <v>湖南省永顺县现代农业产业园-小溪镇产业园</v>
          </cell>
          <cell r="R11484" t="str">
            <v>4.5</v>
          </cell>
          <cell r="S11484" t="str">
            <v>6</v>
          </cell>
          <cell r="T11484" t="str">
            <v>C067433127</v>
          </cell>
          <cell r="U11484">
            <v>0</v>
          </cell>
          <cell r="V11484">
            <v>8.5</v>
          </cell>
          <cell r="W11484">
            <v>8.5</v>
          </cell>
        </row>
        <row r="11485">
          <cell r="I11485" t="str">
            <v>孔坪至搓丘连接路</v>
          </cell>
          <cell r="J11485" t="str">
            <v>1312F4331270030</v>
          </cell>
          <cell r="K11485" t="str">
            <v>资源产业路</v>
          </cell>
          <cell r="L11485" t="str">
            <v>一类地区</v>
          </cell>
          <cell r="M11485" t="str">
            <v>国家贫困县</v>
          </cell>
          <cell r="N11485" t="str">
            <v>新建</v>
          </cell>
          <cell r="O11485" t="str">
            <v>湖南省永顺县现代农业产业园-芙蓉镇产业园</v>
          </cell>
          <cell r="R11485" t="str">
            <v>3.5</v>
          </cell>
          <cell r="S11485" t="str">
            <v>6</v>
          </cell>
          <cell r="T11485" t="str">
            <v>C495433127</v>
          </cell>
          <cell r="U11485">
            <v>0</v>
          </cell>
          <cell r="V11485">
            <v>5.5</v>
          </cell>
          <cell r="W11485">
            <v>5.5</v>
          </cell>
        </row>
        <row r="11486">
          <cell r="I11486" t="str">
            <v>雷钵寨至茅坪连接路</v>
          </cell>
          <cell r="J11486" t="str">
            <v>1312F4331270005</v>
          </cell>
          <cell r="K11486" t="str">
            <v>资源产业路</v>
          </cell>
          <cell r="L11486" t="str">
            <v>一类地区</v>
          </cell>
          <cell r="M11486" t="str">
            <v>国家贫困县</v>
          </cell>
          <cell r="N11486" t="str">
            <v>升级改造（提质改造）</v>
          </cell>
          <cell r="O11486" t="str">
            <v>湖南省永顺县现代农业产业园-杉木村产业园</v>
          </cell>
          <cell r="R11486" t="str">
            <v>3.5</v>
          </cell>
          <cell r="S11486" t="str">
            <v>6</v>
          </cell>
          <cell r="T11486" t="str">
            <v>C465433127</v>
          </cell>
          <cell r="U11486">
            <v>0</v>
          </cell>
          <cell r="V11486">
            <v>42</v>
          </cell>
          <cell r="W11486">
            <v>42</v>
          </cell>
        </row>
        <row r="11487">
          <cell r="I11487" t="str">
            <v>毛坪-新立连接路</v>
          </cell>
          <cell r="J11487" t="str">
            <v>1312F4331270007</v>
          </cell>
          <cell r="K11487" t="str">
            <v>资源产业路</v>
          </cell>
          <cell r="L11487" t="str">
            <v>一类地区</v>
          </cell>
          <cell r="M11487" t="str">
            <v>国家贫困县</v>
          </cell>
          <cell r="N11487" t="str">
            <v>升级改造（提质改造）</v>
          </cell>
          <cell r="O11487" t="str">
            <v>湖南省永顺县现代农业产业园-毛坪村产业园</v>
          </cell>
          <cell r="R11487" t="str">
            <v>0</v>
          </cell>
          <cell r="S11487" t="str">
            <v>6</v>
          </cell>
          <cell r="T11487" t="str">
            <v>无</v>
          </cell>
          <cell r="U11487">
            <v>0</v>
          </cell>
          <cell r="V11487">
            <v>5</v>
          </cell>
          <cell r="W11487">
            <v>5</v>
          </cell>
        </row>
        <row r="11488">
          <cell r="I11488" t="str">
            <v>墨池-天堂连接路</v>
          </cell>
          <cell r="J11488" t="str">
            <v>1312F4331270031</v>
          </cell>
          <cell r="K11488" t="str">
            <v>资源产业路</v>
          </cell>
          <cell r="L11488" t="str">
            <v>一类地区</v>
          </cell>
          <cell r="M11488" t="str">
            <v>国家贫困县</v>
          </cell>
          <cell r="N11488" t="str">
            <v>升级改造（提质改造）</v>
          </cell>
          <cell r="O11488" t="str">
            <v>湖南省永顺县现代农业产业园-灵溪镇产业园</v>
          </cell>
          <cell r="R11488" t="str">
            <v>3.5</v>
          </cell>
          <cell r="S11488" t="str">
            <v>6</v>
          </cell>
          <cell r="T11488" t="str">
            <v>C63A433127</v>
          </cell>
          <cell r="U11488">
            <v>0.84599999999999997</v>
          </cell>
          <cell r="V11488">
            <v>2.3460000000000001</v>
          </cell>
          <cell r="W11488">
            <v>1.5</v>
          </cell>
        </row>
        <row r="11489">
          <cell r="I11489" t="str">
            <v>七角至润雅连接路</v>
          </cell>
          <cell r="J11489" t="str">
            <v>1312F4331270025</v>
          </cell>
          <cell r="K11489" t="str">
            <v>资源产业路</v>
          </cell>
          <cell r="L11489" t="str">
            <v>一类地区</v>
          </cell>
          <cell r="M11489" t="str">
            <v>国家贫困县</v>
          </cell>
          <cell r="N11489" t="str">
            <v>升级改造（提质改造）</v>
          </cell>
          <cell r="O11489" t="str">
            <v>湖南省永顺县现代农业产业园-润雅乡产业园</v>
          </cell>
          <cell r="R11489" t="str">
            <v>3.5</v>
          </cell>
          <cell r="S11489" t="str">
            <v>6</v>
          </cell>
          <cell r="T11489" t="str">
            <v>Y534433127</v>
          </cell>
          <cell r="U11489">
            <v>0</v>
          </cell>
          <cell r="V11489">
            <v>8</v>
          </cell>
          <cell r="W11489">
            <v>8</v>
          </cell>
        </row>
        <row r="11490">
          <cell r="I11490" t="str">
            <v>砂土至烈土坪连接路</v>
          </cell>
          <cell r="J11490" t="str">
            <v>1312F4331270018</v>
          </cell>
          <cell r="K11490" t="str">
            <v>资源产业路</v>
          </cell>
          <cell r="L11490" t="str">
            <v>一类地区</v>
          </cell>
          <cell r="M11490" t="str">
            <v>国家贫困县</v>
          </cell>
          <cell r="N11490" t="str">
            <v>升级改造（提质改造）</v>
          </cell>
          <cell r="O11490" t="str">
            <v>湖南省永顺县现代农业产业园-砂坝镇产业园</v>
          </cell>
          <cell r="R11490" t="str">
            <v>0</v>
          </cell>
          <cell r="S11490" t="str">
            <v>6</v>
          </cell>
          <cell r="T11490" t="str">
            <v>无</v>
          </cell>
          <cell r="U11490">
            <v>0</v>
          </cell>
          <cell r="V11490">
            <v>1.8</v>
          </cell>
          <cell r="W11490">
            <v>1.8</v>
          </cell>
        </row>
        <row r="11491">
          <cell r="I11491" t="str">
            <v>杉木-野竹连接路</v>
          </cell>
          <cell r="J11491" t="str">
            <v>1312F4331270006</v>
          </cell>
          <cell r="K11491" t="str">
            <v>资源产业路</v>
          </cell>
          <cell r="L11491" t="str">
            <v>一类地区</v>
          </cell>
          <cell r="M11491" t="str">
            <v>国家贫困县</v>
          </cell>
          <cell r="N11491" t="str">
            <v>升级改造（提质改造）</v>
          </cell>
          <cell r="O11491" t="str">
            <v>湖南省永顺县现代农业产业园-小溪镇杉木村产业园</v>
          </cell>
          <cell r="R11491" t="str">
            <v>0</v>
          </cell>
          <cell r="S11491" t="str">
            <v>6</v>
          </cell>
          <cell r="T11491" t="str">
            <v>无</v>
          </cell>
          <cell r="U11491">
            <v>0</v>
          </cell>
          <cell r="V11491">
            <v>20</v>
          </cell>
          <cell r="W11491">
            <v>20</v>
          </cell>
        </row>
        <row r="11492">
          <cell r="I11492" t="str">
            <v>松柏-羊峰山连接路</v>
          </cell>
          <cell r="J11492" t="str">
            <v>1312F4331270010</v>
          </cell>
          <cell r="K11492" t="str">
            <v>资源产业路</v>
          </cell>
          <cell r="L11492" t="str">
            <v>一类地区</v>
          </cell>
          <cell r="M11492" t="str">
            <v>国家贫困县</v>
          </cell>
          <cell r="N11492" t="str">
            <v>升级改造（提质改造）</v>
          </cell>
          <cell r="O11492" t="str">
            <v>湖南省永顺县现代农业产业园-坝溶村产业园</v>
          </cell>
          <cell r="R11492" t="str">
            <v>3.5</v>
          </cell>
          <cell r="S11492" t="str">
            <v>6</v>
          </cell>
          <cell r="T11492" t="str">
            <v>X041433127</v>
          </cell>
          <cell r="U11492">
            <v>0</v>
          </cell>
          <cell r="V11492">
            <v>19</v>
          </cell>
          <cell r="W11492">
            <v>19</v>
          </cell>
        </row>
        <row r="11493">
          <cell r="I11493" t="str">
            <v>形坡-铁厂连接路</v>
          </cell>
          <cell r="J11493" t="str">
            <v>1312F4331270042</v>
          </cell>
          <cell r="K11493" t="str">
            <v>资源产业路</v>
          </cell>
          <cell r="L11493" t="str">
            <v>一类地区</v>
          </cell>
          <cell r="M11493" t="str">
            <v>国家贫困县</v>
          </cell>
          <cell r="N11493" t="str">
            <v>升级改造（提质改造）</v>
          </cell>
          <cell r="O11493" t="str">
            <v>湖南省永顺县现代农业产业园-石堤镇团结村产业园</v>
          </cell>
          <cell r="R11493" t="str">
            <v>0</v>
          </cell>
          <cell r="S11493" t="str">
            <v>6</v>
          </cell>
          <cell r="T11493" t="str">
            <v>无</v>
          </cell>
          <cell r="U11493">
            <v>0</v>
          </cell>
          <cell r="V11493">
            <v>1.2</v>
          </cell>
          <cell r="W11493">
            <v>1.2</v>
          </cell>
        </row>
        <row r="11494">
          <cell r="I11494" t="str">
            <v>雅子溪-槟樃界连接路</v>
          </cell>
          <cell r="J11494" t="str">
            <v>1312F4331270041</v>
          </cell>
          <cell r="K11494" t="str">
            <v>资源产业路</v>
          </cell>
          <cell r="L11494" t="str">
            <v>一类地区</v>
          </cell>
          <cell r="M11494" t="str">
            <v>国家贫困县</v>
          </cell>
          <cell r="N11494" t="str">
            <v>升级改造（提质改造）</v>
          </cell>
          <cell r="O11494" t="str">
            <v>湖南省永顺县现代农业产业园-雅子溪产业园</v>
          </cell>
          <cell r="R11494" t="str">
            <v>0</v>
          </cell>
          <cell r="S11494" t="str">
            <v>6</v>
          </cell>
          <cell r="T11494" t="str">
            <v>无</v>
          </cell>
          <cell r="U11494">
            <v>0</v>
          </cell>
          <cell r="V11494">
            <v>12</v>
          </cell>
          <cell r="W11494">
            <v>12</v>
          </cell>
        </row>
        <row r="11495">
          <cell r="I11495" t="str">
            <v>9组至庙坪连接路</v>
          </cell>
          <cell r="J11495" t="str">
            <v>1312F4331300129</v>
          </cell>
          <cell r="K11495" t="str">
            <v>资源产业路</v>
          </cell>
          <cell r="L11495" t="str">
            <v>一类地区</v>
          </cell>
          <cell r="M11495" t="str">
            <v>国家贫困县</v>
          </cell>
          <cell r="N11495" t="str">
            <v>升级改造（提质改造）</v>
          </cell>
          <cell r="O11495" t="str">
            <v>龙山县东梅家庭农场</v>
          </cell>
          <cell r="R11495" t="str">
            <v>3</v>
          </cell>
          <cell r="S11495" t="str">
            <v>6(4.5)</v>
          </cell>
          <cell r="T11495" t="str">
            <v>无</v>
          </cell>
          <cell r="U11495">
            <v>0</v>
          </cell>
          <cell r="V11495">
            <v>3.65</v>
          </cell>
          <cell r="W11495">
            <v>3.653</v>
          </cell>
        </row>
        <row r="11496">
          <cell r="I11496" t="str">
            <v>变电站至坳上连接路</v>
          </cell>
          <cell r="J11496" t="str">
            <v>1312F4331300114</v>
          </cell>
          <cell r="K11496" t="str">
            <v>资源产业路</v>
          </cell>
          <cell r="L11496" t="str">
            <v>一类地区</v>
          </cell>
          <cell r="M11496" t="str">
            <v>国家贫困县</v>
          </cell>
          <cell r="N11496" t="str">
            <v>升级改造（提质改造）</v>
          </cell>
          <cell r="O11496" t="str">
            <v>龙山县国兴百合农民专业合作社</v>
          </cell>
          <cell r="R11496" t="str">
            <v>0</v>
          </cell>
          <cell r="S11496" t="str">
            <v>6(4.5)</v>
          </cell>
          <cell r="T11496" t="str">
            <v>无</v>
          </cell>
          <cell r="U11496">
            <v>0</v>
          </cell>
          <cell r="V11496">
            <v>0.42</v>
          </cell>
          <cell r="W11496">
            <v>0.42299999999999999</v>
          </cell>
        </row>
        <row r="11497">
          <cell r="I11497" t="str">
            <v>岔路口至铜壶沟连接路</v>
          </cell>
          <cell r="J11497" t="str">
            <v>1312F4331300099</v>
          </cell>
          <cell r="K11497" t="str">
            <v>资源产业路</v>
          </cell>
          <cell r="L11497" t="str">
            <v>一类地区</v>
          </cell>
          <cell r="M11497" t="str">
            <v>国家贫困县</v>
          </cell>
          <cell r="N11497" t="str">
            <v>升级改造（提质改造）</v>
          </cell>
          <cell r="O11497" t="str">
            <v>湖南龙山县庙堂堡油茶农民专业合作社</v>
          </cell>
          <cell r="R11497" t="str">
            <v>3</v>
          </cell>
          <cell r="S11497" t="str">
            <v>6(4.5)</v>
          </cell>
          <cell r="T11497" t="str">
            <v>无</v>
          </cell>
          <cell r="U11497">
            <v>0</v>
          </cell>
          <cell r="V11497">
            <v>2.57</v>
          </cell>
          <cell r="W11497">
            <v>2.5680000000000001</v>
          </cell>
        </row>
        <row r="11498">
          <cell r="I11498" t="str">
            <v>长湾至八沟湾连接路</v>
          </cell>
          <cell r="J11498" t="str">
            <v>1312F4331300090</v>
          </cell>
          <cell r="K11498" t="str">
            <v>资源产业路</v>
          </cell>
          <cell r="L11498" t="str">
            <v>一类地区</v>
          </cell>
          <cell r="M11498" t="str">
            <v>国家贫困县</v>
          </cell>
          <cell r="N11498" t="str">
            <v>升级改造（提质改造）</v>
          </cell>
          <cell r="O11498" t="str">
            <v>龙山县刘大姐土家特色食品有限公司</v>
          </cell>
          <cell r="R11498" t="str">
            <v>3</v>
          </cell>
          <cell r="S11498" t="str">
            <v>6(4.5)</v>
          </cell>
          <cell r="T11498" t="str">
            <v>无</v>
          </cell>
          <cell r="U11498">
            <v>0</v>
          </cell>
          <cell r="V11498">
            <v>2.08</v>
          </cell>
          <cell r="W11498">
            <v>2.0779999999999998</v>
          </cell>
        </row>
        <row r="11499">
          <cell r="I11499" t="str">
            <v>长湾至舒家垭连接路</v>
          </cell>
          <cell r="J11499" t="str">
            <v>1312F4331300094</v>
          </cell>
          <cell r="K11499" t="str">
            <v>资源产业路</v>
          </cell>
          <cell r="L11499" t="str">
            <v>一类地区</v>
          </cell>
          <cell r="M11499" t="str">
            <v>国家贫困县</v>
          </cell>
          <cell r="N11499" t="str">
            <v>升级改造（提质改造）</v>
          </cell>
          <cell r="O11499" t="str">
            <v>龙山县众泰中药材开发有限公司</v>
          </cell>
          <cell r="R11499" t="str">
            <v>3</v>
          </cell>
          <cell r="S11499" t="str">
            <v>6(4.5)</v>
          </cell>
          <cell r="T11499" t="str">
            <v>无</v>
          </cell>
          <cell r="U11499">
            <v>0</v>
          </cell>
          <cell r="V11499">
            <v>4.21</v>
          </cell>
          <cell r="W11499">
            <v>4.21</v>
          </cell>
        </row>
        <row r="11500">
          <cell r="I11500" t="str">
            <v>村部至黄泥塘连接路</v>
          </cell>
          <cell r="J11500" t="str">
            <v>1312F4331300106</v>
          </cell>
          <cell r="K11500" t="str">
            <v>资源产业路</v>
          </cell>
          <cell r="L11500" t="str">
            <v>一类地区</v>
          </cell>
          <cell r="M11500" t="str">
            <v>国家贫困县</v>
          </cell>
          <cell r="N11500" t="str">
            <v>升级改造（提质改造）</v>
          </cell>
          <cell r="O11500" t="str">
            <v>龙山县联山种养专业合作社</v>
          </cell>
          <cell r="R11500" t="str">
            <v>3</v>
          </cell>
          <cell r="S11500" t="str">
            <v>6(4.5)</v>
          </cell>
          <cell r="T11500" t="str">
            <v>无</v>
          </cell>
          <cell r="U11500">
            <v>0</v>
          </cell>
          <cell r="V11500">
            <v>1.66</v>
          </cell>
          <cell r="W11500">
            <v>1.663</v>
          </cell>
        </row>
        <row r="11501">
          <cell r="I11501" t="str">
            <v>村部至咱竹湖连接路</v>
          </cell>
          <cell r="J11501" t="str">
            <v>1312F4331300128</v>
          </cell>
          <cell r="K11501" t="str">
            <v>资源产业路</v>
          </cell>
          <cell r="L11501" t="str">
            <v>一类地区</v>
          </cell>
          <cell r="M11501" t="str">
            <v>国家贫困县</v>
          </cell>
          <cell r="N11501" t="str">
            <v>升级改造（提质改造）</v>
          </cell>
          <cell r="O11501" t="str">
            <v>龙山县滕龙种植专业合作社</v>
          </cell>
          <cell r="R11501" t="str">
            <v>3</v>
          </cell>
          <cell r="S11501" t="str">
            <v>6(4.5)</v>
          </cell>
          <cell r="T11501" t="str">
            <v>无</v>
          </cell>
          <cell r="U11501">
            <v>0</v>
          </cell>
          <cell r="V11501">
            <v>2.42</v>
          </cell>
          <cell r="W11501">
            <v>2.4169999999999998</v>
          </cell>
        </row>
        <row r="11502">
          <cell r="I11502" t="str">
            <v>大路边至称家垅</v>
          </cell>
          <cell r="J11502" t="str">
            <v>1312F4331300135</v>
          </cell>
          <cell r="K11502" t="str">
            <v>资源产业路</v>
          </cell>
          <cell r="L11502" t="str">
            <v>一类地区</v>
          </cell>
          <cell r="M11502" t="str">
            <v>国家贫困县</v>
          </cell>
          <cell r="N11502" t="str">
            <v>升级改造（提质改造）</v>
          </cell>
          <cell r="O11502" t="str">
            <v>龙山县青岗生态农业专业合作社</v>
          </cell>
          <cell r="R11502" t="str">
            <v>3</v>
          </cell>
          <cell r="S11502" t="str">
            <v>6(4.5)</v>
          </cell>
          <cell r="T11502" t="str">
            <v>无</v>
          </cell>
          <cell r="U11502">
            <v>0</v>
          </cell>
          <cell r="V11502">
            <v>1.4910000000000001</v>
          </cell>
          <cell r="W11502">
            <v>1.4910000000000001</v>
          </cell>
        </row>
        <row r="11503">
          <cell r="I11503" t="str">
            <v>杜家店至梅子树连接路</v>
          </cell>
          <cell r="J11503" t="str">
            <v>1312F4331300134</v>
          </cell>
          <cell r="K11503" t="str">
            <v>资源产业路</v>
          </cell>
          <cell r="L11503" t="str">
            <v>一类地区</v>
          </cell>
          <cell r="M11503" t="str">
            <v>国家贫困县</v>
          </cell>
          <cell r="N11503" t="str">
            <v>升级改造（提质改造）</v>
          </cell>
          <cell r="O11503" t="str">
            <v>龙山县桶车生态种植专业合作社</v>
          </cell>
          <cell r="R11503" t="str">
            <v>3</v>
          </cell>
          <cell r="S11503" t="str">
            <v>6(4.5)</v>
          </cell>
          <cell r="T11503" t="str">
            <v>无</v>
          </cell>
          <cell r="U11503">
            <v>0</v>
          </cell>
          <cell r="V11503">
            <v>0.62</v>
          </cell>
          <cell r="W11503">
            <v>0.62</v>
          </cell>
        </row>
        <row r="11504">
          <cell r="I11504" t="str">
            <v>高家洞至徐家湾连接路</v>
          </cell>
          <cell r="J11504" t="str">
            <v>1312F4331300088</v>
          </cell>
          <cell r="K11504" t="str">
            <v>资源产业路</v>
          </cell>
          <cell r="L11504" t="str">
            <v>一类地区</v>
          </cell>
          <cell r="M11504" t="str">
            <v>国家贫困县</v>
          </cell>
          <cell r="N11504" t="str">
            <v>升级改造（提质改造）</v>
          </cell>
          <cell r="O11504" t="str">
            <v>龙山县大安香农业开发有限公司</v>
          </cell>
          <cell r="R11504" t="str">
            <v>3.5</v>
          </cell>
          <cell r="S11504" t="str">
            <v>6(4.5)</v>
          </cell>
          <cell r="T11504" t="str">
            <v>无</v>
          </cell>
          <cell r="U11504">
            <v>0</v>
          </cell>
          <cell r="V11504">
            <v>1.45</v>
          </cell>
          <cell r="W11504">
            <v>1.4510000000000001</v>
          </cell>
        </row>
        <row r="11505">
          <cell r="I11505" t="str">
            <v>金线至矮土连接路</v>
          </cell>
          <cell r="J11505" t="str">
            <v>1312F4331300120</v>
          </cell>
          <cell r="K11505" t="str">
            <v>资源产业路</v>
          </cell>
          <cell r="L11505" t="str">
            <v>一类地区</v>
          </cell>
          <cell r="M11505" t="str">
            <v>国家贫困县</v>
          </cell>
          <cell r="N11505" t="str">
            <v>升级改造（提质改造）</v>
          </cell>
          <cell r="O11505" t="str">
            <v>龙山县丫口种养专业合作社</v>
          </cell>
          <cell r="R11505" t="str">
            <v>3.5</v>
          </cell>
          <cell r="S11505" t="str">
            <v>6(4.5)</v>
          </cell>
          <cell r="T11505" t="str">
            <v>无</v>
          </cell>
          <cell r="U11505">
            <v>0</v>
          </cell>
          <cell r="V11505">
            <v>6.6749999999999998</v>
          </cell>
          <cell r="W11505">
            <v>6.6749999999999998</v>
          </cell>
        </row>
        <row r="11506">
          <cell r="I11506" t="str">
            <v>金星至凉风洞连接路</v>
          </cell>
          <cell r="J11506" t="str">
            <v>1312F4331300112</v>
          </cell>
          <cell r="K11506" t="str">
            <v>资源产业路</v>
          </cell>
          <cell r="L11506" t="str">
            <v>一类地区</v>
          </cell>
          <cell r="M11506" t="str">
            <v>国家贫困县</v>
          </cell>
          <cell r="N11506" t="str">
            <v>新建</v>
          </cell>
          <cell r="O11506" t="str">
            <v>龙山县民爱油茶种植农民专业合作社</v>
          </cell>
          <cell r="R11506" t="str">
            <v>0</v>
          </cell>
          <cell r="S11506" t="str">
            <v>6(4.5)</v>
          </cell>
          <cell r="T11506" t="str">
            <v>无</v>
          </cell>
          <cell r="U11506">
            <v>0</v>
          </cell>
          <cell r="V11506">
            <v>1.3819999999999999</v>
          </cell>
          <cell r="W11506">
            <v>1.3819999999999999</v>
          </cell>
        </row>
        <row r="11507">
          <cell r="I11507" t="str">
            <v>兰家垭至黄家连接路</v>
          </cell>
          <cell r="J11507" t="str">
            <v>1312F4331300087</v>
          </cell>
          <cell r="K11507" t="str">
            <v>资源产业路</v>
          </cell>
          <cell r="L11507" t="str">
            <v>一类地区</v>
          </cell>
          <cell r="M11507" t="str">
            <v>国家贫困县</v>
          </cell>
          <cell r="N11507" t="str">
            <v>升级改造（提质改造）</v>
          </cell>
          <cell r="O11507" t="str">
            <v>龙山县绿盟种养农民专业合作社</v>
          </cell>
          <cell r="R11507" t="str">
            <v>3.5</v>
          </cell>
          <cell r="S11507" t="str">
            <v>6(4.5)</v>
          </cell>
          <cell r="T11507" t="str">
            <v>无</v>
          </cell>
          <cell r="U11507">
            <v>0</v>
          </cell>
          <cell r="V11507">
            <v>1.22</v>
          </cell>
          <cell r="W11507">
            <v>1.22</v>
          </cell>
        </row>
        <row r="11508">
          <cell r="I11508" t="str">
            <v>老村部至香缇园连接路</v>
          </cell>
          <cell r="J11508" t="str">
            <v>1312F4331300110</v>
          </cell>
          <cell r="K11508" t="str">
            <v>资源产业路</v>
          </cell>
          <cell r="L11508" t="str">
            <v>一类地区</v>
          </cell>
          <cell r="M11508" t="str">
            <v>国家贫困县</v>
          </cell>
          <cell r="N11508" t="str">
            <v>升级改造（提质改造）</v>
          </cell>
          <cell r="O11508" t="str">
            <v>龙山提香果种植家庭农场</v>
          </cell>
          <cell r="R11508" t="str">
            <v>3</v>
          </cell>
          <cell r="S11508" t="str">
            <v>6(4.5)</v>
          </cell>
          <cell r="T11508" t="str">
            <v>无</v>
          </cell>
          <cell r="U11508">
            <v>0</v>
          </cell>
          <cell r="V11508">
            <v>1.02</v>
          </cell>
          <cell r="W11508">
            <v>1.0209999999999999</v>
          </cell>
        </row>
        <row r="11509">
          <cell r="I11509" t="str">
            <v>老寨至文化山连接路</v>
          </cell>
          <cell r="J11509" t="str">
            <v>1312F4331300097</v>
          </cell>
          <cell r="K11509" t="str">
            <v>资源产业路</v>
          </cell>
          <cell r="L11509" t="str">
            <v>一类地区</v>
          </cell>
          <cell r="M11509" t="str">
            <v>国家贫困县</v>
          </cell>
          <cell r="N11509" t="str">
            <v>升级改造（提质改造）</v>
          </cell>
          <cell r="O11509" t="str">
            <v>龙山县湘健牧业有限公司</v>
          </cell>
          <cell r="R11509" t="str">
            <v>3</v>
          </cell>
          <cell r="S11509" t="str">
            <v>6(4.5)</v>
          </cell>
          <cell r="T11509" t="str">
            <v>无</v>
          </cell>
          <cell r="U11509">
            <v>0</v>
          </cell>
          <cell r="V11509">
            <v>2.68</v>
          </cell>
          <cell r="W11509">
            <v>2.6760000000000002</v>
          </cell>
        </row>
        <row r="11510">
          <cell r="I11510" t="str">
            <v>凉亭坳至永龙界连接路</v>
          </cell>
          <cell r="J11510" t="str">
            <v>1312F4331300007</v>
          </cell>
          <cell r="K11510" t="str">
            <v>资源产业路</v>
          </cell>
          <cell r="L11510" t="str">
            <v>一类地区</v>
          </cell>
          <cell r="M11510" t="str">
            <v>国家贫困县</v>
          </cell>
          <cell r="N11510" t="str">
            <v>新建</v>
          </cell>
          <cell r="O11510" t="str">
            <v>国家林业绿色特色产业基地农车园区</v>
          </cell>
          <cell r="R11510" t="str">
            <v>0</v>
          </cell>
          <cell r="S11510" t="str">
            <v>6</v>
          </cell>
          <cell r="T11510" t="str">
            <v>无</v>
          </cell>
          <cell r="U11510">
            <v>0</v>
          </cell>
          <cell r="V11510">
            <v>3.77</v>
          </cell>
          <cell r="W11510">
            <v>3.77</v>
          </cell>
        </row>
        <row r="11511">
          <cell r="I11511" t="str">
            <v>梁家寨至小溪沟连接路</v>
          </cell>
          <cell r="J11511" t="str">
            <v>1312F4331300102</v>
          </cell>
          <cell r="K11511" t="str">
            <v>资源产业路</v>
          </cell>
          <cell r="L11511" t="str">
            <v>一类地区</v>
          </cell>
          <cell r="M11511" t="str">
            <v>国家贫困县</v>
          </cell>
          <cell r="N11511" t="str">
            <v>升级改造（提质改造）</v>
          </cell>
          <cell r="O11511" t="str">
            <v>龙山县羽丰养鸡专业合作社</v>
          </cell>
          <cell r="R11511" t="str">
            <v>3.5</v>
          </cell>
          <cell r="S11511" t="str">
            <v>6(4.5)</v>
          </cell>
          <cell r="T11511" t="str">
            <v>无</v>
          </cell>
          <cell r="U11511">
            <v>0</v>
          </cell>
          <cell r="V11511">
            <v>1.29</v>
          </cell>
          <cell r="W11511">
            <v>1.29</v>
          </cell>
        </row>
        <row r="11512">
          <cell r="I11512" t="str">
            <v>两岔河至大井村部连接路</v>
          </cell>
          <cell r="J11512" t="str">
            <v>1312F4331300136</v>
          </cell>
          <cell r="K11512" t="str">
            <v>资源产业路</v>
          </cell>
          <cell r="L11512" t="str">
            <v>一类地区</v>
          </cell>
          <cell r="M11512" t="str">
            <v>国家贫困县</v>
          </cell>
          <cell r="N11512" t="str">
            <v>升级改造（提质改造）</v>
          </cell>
          <cell r="O11512" t="str">
            <v>湖南省湘西土家族苗族自治州龙山县洗洛镇大井村村部</v>
          </cell>
          <cell r="R11512" t="str">
            <v>3.5</v>
          </cell>
          <cell r="S11512" t="str">
            <v>6(4.5)</v>
          </cell>
          <cell r="T11512" t="str">
            <v>无</v>
          </cell>
          <cell r="U11512">
            <v>0</v>
          </cell>
          <cell r="V11512">
            <v>1.468</v>
          </cell>
          <cell r="W11512">
            <v>1.468</v>
          </cell>
        </row>
        <row r="11513">
          <cell r="I11513" t="str">
            <v>烈坝至烈士车连接路</v>
          </cell>
          <cell r="J11513" t="str">
            <v>1312F4331300125</v>
          </cell>
          <cell r="K11513" t="str">
            <v>资源产业路</v>
          </cell>
          <cell r="L11513" t="str">
            <v>一类地区</v>
          </cell>
          <cell r="M11513" t="str">
            <v>国家贫困县</v>
          </cell>
          <cell r="N11513" t="str">
            <v>升级改造（提质改造）</v>
          </cell>
          <cell r="O11513" t="str">
            <v>龙山县祥丰油茶种植专业合作社</v>
          </cell>
          <cell r="R11513" t="str">
            <v>3.5</v>
          </cell>
          <cell r="S11513" t="str">
            <v>6(4.5)</v>
          </cell>
          <cell r="T11513" t="str">
            <v>无</v>
          </cell>
          <cell r="U11513">
            <v>0</v>
          </cell>
          <cell r="V11513">
            <v>2.68</v>
          </cell>
          <cell r="W11513">
            <v>2.6829999999999998</v>
          </cell>
        </row>
        <row r="11514">
          <cell r="I11514" t="str">
            <v>龙山县百合出口基地产业区产业路</v>
          </cell>
          <cell r="J11514" t="str">
            <v>1312F4331300011</v>
          </cell>
          <cell r="K11514" t="str">
            <v>资源产业路</v>
          </cell>
          <cell r="L11514" t="str">
            <v>一类地区</v>
          </cell>
          <cell r="M11514" t="str">
            <v>国家贫困县</v>
          </cell>
          <cell r="N11514" t="str">
            <v>新建</v>
          </cell>
          <cell r="O11514" t="str">
            <v>百合出口基地产业区</v>
          </cell>
          <cell r="R11514" t="str">
            <v>3</v>
          </cell>
          <cell r="S11514" t="str">
            <v>6</v>
          </cell>
          <cell r="T11514" t="str">
            <v>无</v>
          </cell>
          <cell r="U11514">
            <v>0</v>
          </cell>
          <cell r="V11514">
            <v>1.87</v>
          </cell>
          <cell r="W11514">
            <v>1.87</v>
          </cell>
        </row>
        <row r="11515">
          <cell r="I11515" t="str">
            <v>龙山县五一脐橙农民专业合作社（金星至沙溪库连接路）</v>
          </cell>
          <cell r="J11515" t="str">
            <v>1312F4331300115</v>
          </cell>
          <cell r="K11515" t="str">
            <v>资源产业路</v>
          </cell>
          <cell r="L11515" t="str">
            <v>一类地区</v>
          </cell>
          <cell r="M11515" t="str">
            <v>国家贫困县</v>
          </cell>
          <cell r="N11515" t="str">
            <v>升级改造（提质改造）</v>
          </cell>
          <cell r="O11515" t="str">
            <v>龙山县五一脐橙农民专业合作社</v>
          </cell>
          <cell r="R11515" t="str">
            <v>3.5</v>
          </cell>
          <cell r="S11515" t="str">
            <v>6(4.5)</v>
          </cell>
          <cell r="T11515" t="str">
            <v>无</v>
          </cell>
          <cell r="U11515">
            <v>0</v>
          </cell>
          <cell r="V11515">
            <v>1.8009999999999999</v>
          </cell>
          <cell r="W11515">
            <v>1.8009999999999999</v>
          </cell>
        </row>
        <row r="11516">
          <cell r="I11516" t="str">
            <v>龙山县五一脐橙农民专业合作社（庆口桥至交椅山连接路）</v>
          </cell>
          <cell r="J11516" t="str">
            <v>1312F4331300130</v>
          </cell>
          <cell r="K11516" t="str">
            <v>资源产业路</v>
          </cell>
          <cell r="L11516" t="str">
            <v>一类地区</v>
          </cell>
          <cell r="M11516" t="str">
            <v>国家贫困县</v>
          </cell>
          <cell r="N11516" t="str">
            <v>升级改造（提质改造）</v>
          </cell>
          <cell r="O11516" t="str">
            <v>龙山县五一脐橙农民专业合作社</v>
          </cell>
          <cell r="R11516" t="str">
            <v>3.5</v>
          </cell>
          <cell r="S11516" t="str">
            <v>6(4.5)</v>
          </cell>
          <cell r="T11516" t="str">
            <v>无</v>
          </cell>
          <cell r="U11516">
            <v>0</v>
          </cell>
          <cell r="V11516">
            <v>2.0009999999999999</v>
          </cell>
          <cell r="W11516">
            <v>2.0009999999999999</v>
          </cell>
        </row>
        <row r="11517">
          <cell r="I11517" t="str">
            <v>罗家寨至周家寨连接路</v>
          </cell>
          <cell r="J11517" t="str">
            <v>1312F4331300093</v>
          </cell>
          <cell r="K11517" t="str">
            <v>资源产业路</v>
          </cell>
          <cell r="L11517" t="str">
            <v>一类地区</v>
          </cell>
          <cell r="M11517" t="str">
            <v>国家贫困县</v>
          </cell>
          <cell r="N11517" t="str">
            <v>升级改造（提质改造）</v>
          </cell>
          <cell r="O11517" t="str">
            <v>龙山亿果先百合开发有限公司</v>
          </cell>
          <cell r="R11517" t="str">
            <v>3</v>
          </cell>
          <cell r="S11517" t="str">
            <v>6(4.5)</v>
          </cell>
          <cell r="T11517" t="str">
            <v>无</v>
          </cell>
          <cell r="U11517">
            <v>0</v>
          </cell>
          <cell r="V11517">
            <v>4.2300000000000004</v>
          </cell>
          <cell r="W11517">
            <v>4.2290000000000001</v>
          </cell>
        </row>
        <row r="11518">
          <cell r="I11518" t="str">
            <v>锣鼓塘至邓家堡连接路</v>
          </cell>
          <cell r="J11518" t="str">
            <v>1312F4331300109</v>
          </cell>
          <cell r="K11518" t="str">
            <v>资源产业路</v>
          </cell>
          <cell r="L11518" t="str">
            <v>一类地区</v>
          </cell>
          <cell r="M11518" t="str">
            <v>国家贫困县</v>
          </cell>
          <cell r="N11518" t="str">
            <v>升级改造（提质改造）</v>
          </cell>
          <cell r="O11518" t="str">
            <v>龙山县益心百合专业合作社</v>
          </cell>
          <cell r="R11518" t="str">
            <v>3</v>
          </cell>
          <cell r="S11518" t="str">
            <v>6(4.5)</v>
          </cell>
          <cell r="T11518" t="str">
            <v>无</v>
          </cell>
          <cell r="U11518">
            <v>0</v>
          </cell>
          <cell r="V11518">
            <v>0.91</v>
          </cell>
          <cell r="W11518">
            <v>0.90600000000000003</v>
          </cell>
        </row>
        <row r="11519">
          <cell r="I11519" t="str">
            <v>马刀子至沿头沟连接路</v>
          </cell>
          <cell r="J11519" t="str">
            <v>1312F4331300124</v>
          </cell>
          <cell r="K11519" t="str">
            <v>资源产业路</v>
          </cell>
          <cell r="L11519" t="str">
            <v>一类地区</v>
          </cell>
          <cell r="M11519" t="str">
            <v>国家贫困县</v>
          </cell>
          <cell r="N11519" t="str">
            <v>升级改造（提质改造）</v>
          </cell>
          <cell r="O11519" t="str">
            <v>龙山县龙酉生态农业开发有限公司</v>
          </cell>
          <cell r="R11519" t="str">
            <v>3</v>
          </cell>
          <cell r="S11519" t="str">
            <v>6(4.5)</v>
          </cell>
          <cell r="T11519" t="str">
            <v>无</v>
          </cell>
          <cell r="U11519">
            <v>0</v>
          </cell>
          <cell r="V11519">
            <v>1.1000000000000001</v>
          </cell>
          <cell r="W11519">
            <v>1.1000000000000001</v>
          </cell>
        </row>
        <row r="11520">
          <cell r="I11520" t="str">
            <v>马儿洞-甘壁连接路</v>
          </cell>
          <cell r="J11520" t="str">
            <v>1312F4331300137</v>
          </cell>
          <cell r="K11520" t="str">
            <v>资源产业路</v>
          </cell>
          <cell r="L11520" t="str">
            <v>一类地区</v>
          </cell>
          <cell r="M11520" t="str">
            <v>国家贫困县</v>
          </cell>
          <cell r="N11520" t="str">
            <v>升级改造（提质改造）</v>
          </cell>
          <cell r="O11520" t="str">
            <v>龙山县祥胜农业农民专业合作社</v>
          </cell>
          <cell r="R11520" t="str">
            <v>3.5</v>
          </cell>
          <cell r="S11520" t="str">
            <v>6(4.5)</v>
          </cell>
          <cell r="T11520" t="str">
            <v>C007433130</v>
          </cell>
          <cell r="U11520">
            <v>0</v>
          </cell>
          <cell r="V11520">
            <v>1.72</v>
          </cell>
          <cell r="W11520">
            <v>1.72</v>
          </cell>
        </row>
        <row r="11521">
          <cell r="I11521" t="str">
            <v>马熊沟至脉龙连接路</v>
          </cell>
          <cell r="J11521" t="str">
            <v>1312F4331300111</v>
          </cell>
          <cell r="K11521" t="str">
            <v>资源产业路</v>
          </cell>
          <cell r="L11521" t="str">
            <v>一类地区</v>
          </cell>
          <cell r="M11521" t="str">
            <v>国家贫困县</v>
          </cell>
          <cell r="N11521" t="str">
            <v>新建</v>
          </cell>
          <cell r="O11521" t="str">
            <v>龙山县高庆油茶农民专业合作社</v>
          </cell>
          <cell r="R11521" t="str">
            <v>0</v>
          </cell>
          <cell r="S11521" t="str">
            <v>6(4.5)</v>
          </cell>
          <cell r="T11521" t="str">
            <v>无</v>
          </cell>
          <cell r="U11521">
            <v>0</v>
          </cell>
          <cell r="V11521">
            <v>6.05</v>
          </cell>
          <cell r="W11521">
            <v>6.0469999999999997</v>
          </cell>
        </row>
        <row r="11522">
          <cell r="I11522" t="str">
            <v>脉龙吉至东风连接路</v>
          </cell>
          <cell r="J11522" t="str">
            <v>1312F4331300095</v>
          </cell>
          <cell r="K11522" t="str">
            <v>资源产业路</v>
          </cell>
          <cell r="L11522" t="str">
            <v>一类地区</v>
          </cell>
          <cell r="M11522" t="str">
            <v>国家贫困县</v>
          </cell>
          <cell r="N11522" t="str">
            <v>升级改造（提质改造）</v>
          </cell>
          <cell r="O11522" t="str">
            <v>林杰黄金茶种植专业合作社</v>
          </cell>
          <cell r="R11522" t="str">
            <v>3.5</v>
          </cell>
          <cell r="S11522" t="str">
            <v>6(4.5)</v>
          </cell>
          <cell r="T11522" t="str">
            <v>无</v>
          </cell>
          <cell r="U11522">
            <v>0</v>
          </cell>
          <cell r="V11522">
            <v>5.48</v>
          </cell>
          <cell r="W11522">
            <v>5.4790000000000001</v>
          </cell>
        </row>
        <row r="11523">
          <cell r="I11523" t="str">
            <v>木鱼坪至翻身连接路</v>
          </cell>
          <cell r="J11523" t="str">
            <v>1312F4331300091</v>
          </cell>
          <cell r="K11523" t="str">
            <v>资源产业路</v>
          </cell>
          <cell r="L11523" t="str">
            <v>一类地区</v>
          </cell>
          <cell r="M11523" t="str">
            <v>国家贫困县</v>
          </cell>
          <cell r="N11523" t="str">
            <v>升级改造（提质改造）</v>
          </cell>
          <cell r="O11523" t="str">
            <v>龙山县大灵山风力发电站</v>
          </cell>
          <cell r="R11523" t="str">
            <v>4.5</v>
          </cell>
          <cell r="S11523" t="str">
            <v>6(5.5)</v>
          </cell>
          <cell r="T11523" t="str">
            <v>无</v>
          </cell>
          <cell r="U11523">
            <v>0</v>
          </cell>
          <cell r="V11523">
            <v>13.153</v>
          </cell>
          <cell r="W11523">
            <v>13.153</v>
          </cell>
        </row>
        <row r="11524">
          <cell r="I11524" t="str">
            <v>那宗坡至脐橙园连接路</v>
          </cell>
          <cell r="J11524" t="str">
            <v>1312F4331300127</v>
          </cell>
          <cell r="K11524" t="str">
            <v>资源产业路</v>
          </cell>
          <cell r="L11524" t="str">
            <v>一类地区</v>
          </cell>
          <cell r="M11524" t="str">
            <v>国家贫困县</v>
          </cell>
          <cell r="N11524" t="str">
            <v>升级改造（提质改造）</v>
          </cell>
          <cell r="O11524" t="str">
            <v>龙山县雨露油茶种植专业合作社</v>
          </cell>
          <cell r="R11524" t="str">
            <v>3.5</v>
          </cell>
          <cell r="S11524" t="str">
            <v>6(4.5)</v>
          </cell>
          <cell r="T11524" t="str">
            <v>无</v>
          </cell>
          <cell r="U11524">
            <v>0</v>
          </cell>
          <cell r="V11524">
            <v>2.387</v>
          </cell>
          <cell r="W11524">
            <v>2.387</v>
          </cell>
        </row>
        <row r="11525">
          <cell r="I11525" t="str">
            <v>牛拉场至何家湾连接路</v>
          </cell>
          <cell r="J11525" t="str">
            <v>1312F4331300133</v>
          </cell>
          <cell r="K11525" t="str">
            <v>资源产业路</v>
          </cell>
          <cell r="L11525" t="str">
            <v>一类地区</v>
          </cell>
          <cell r="M11525" t="str">
            <v>国家贫困县</v>
          </cell>
          <cell r="N11525" t="str">
            <v>升级改造（提质改造）</v>
          </cell>
          <cell r="O11525" t="str">
            <v>龙山县兴淋百合种植专业合作社</v>
          </cell>
          <cell r="R11525" t="str">
            <v>3.5</v>
          </cell>
          <cell r="S11525" t="str">
            <v>6(4.5)</v>
          </cell>
          <cell r="T11525" t="str">
            <v>无</v>
          </cell>
          <cell r="U11525">
            <v>0</v>
          </cell>
          <cell r="V11525">
            <v>0.53300000000000003</v>
          </cell>
          <cell r="W11525">
            <v>0.53300000000000003</v>
          </cell>
        </row>
        <row r="11526">
          <cell r="I11526" t="str">
            <v>彭家寨至胡家堡连接路</v>
          </cell>
          <cell r="J11526" t="str">
            <v>1312F4331300116</v>
          </cell>
          <cell r="K11526" t="str">
            <v>资源产业路</v>
          </cell>
          <cell r="L11526" t="str">
            <v>一类地区</v>
          </cell>
          <cell r="M11526" t="str">
            <v>国家贫困县</v>
          </cell>
          <cell r="N11526" t="str">
            <v>升级改造（提质改造）</v>
          </cell>
          <cell r="O11526" t="str">
            <v>龙山县陈红养殖专业合作社</v>
          </cell>
          <cell r="R11526" t="str">
            <v>3</v>
          </cell>
          <cell r="S11526" t="str">
            <v>6(4.5)</v>
          </cell>
          <cell r="T11526" t="str">
            <v>无</v>
          </cell>
          <cell r="U11526">
            <v>0</v>
          </cell>
          <cell r="V11526">
            <v>2.69</v>
          </cell>
          <cell r="W11526">
            <v>2.6880000000000002</v>
          </cell>
        </row>
        <row r="11527">
          <cell r="I11527" t="str">
            <v>彭家寨至马夫寨连接路</v>
          </cell>
          <cell r="J11527" t="str">
            <v>1312F4331300118</v>
          </cell>
          <cell r="K11527" t="str">
            <v>资源产业路</v>
          </cell>
          <cell r="L11527" t="str">
            <v>一类地区</v>
          </cell>
          <cell r="M11527" t="str">
            <v>国家贫困县</v>
          </cell>
          <cell r="N11527" t="str">
            <v>升级改造（提质改造）</v>
          </cell>
          <cell r="O11527" t="str">
            <v>龙山县青翠百合专业合作社</v>
          </cell>
          <cell r="R11527" t="str">
            <v>3</v>
          </cell>
          <cell r="S11527" t="str">
            <v>6(4.5)</v>
          </cell>
          <cell r="T11527" t="str">
            <v>无</v>
          </cell>
          <cell r="U11527">
            <v>0</v>
          </cell>
          <cell r="V11527">
            <v>1.1000000000000001</v>
          </cell>
          <cell r="W11527">
            <v>1.1000000000000001</v>
          </cell>
        </row>
        <row r="11528">
          <cell r="I11528" t="str">
            <v>彭家寨至五马槽连接路</v>
          </cell>
          <cell r="J11528" t="str">
            <v>1312F4331300100</v>
          </cell>
          <cell r="K11528" t="str">
            <v>资源产业路</v>
          </cell>
          <cell r="L11528" t="str">
            <v>一类地区</v>
          </cell>
          <cell r="M11528" t="str">
            <v>国家贫困县</v>
          </cell>
          <cell r="N11528" t="str">
            <v>升级改造（提质改造）</v>
          </cell>
          <cell r="O11528" t="str">
            <v>龙山县正河种植养殖专业合作社</v>
          </cell>
          <cell r="R11528" t="str">
            <v>3</v>
          </cell>
          <cell r="S11528" t="str">
            <v>6(4.5)</v>
          </cell>
          <cell r="T11528" t="str">
            <v>无</v>
          </cell>
          <cell r="U11528">
            <v>0</v>
          </cell>
          <cell r="V11528">
            <v>4.2</v>
          </cell>
          <cell r="W11528">
            <v>4.2</v>
          </cell>
        </row>
        <row r="11529">
          <cell r="I11529" t="str">
            <v>蒲家坳至基地连接路</v>
          </cell>
          <cell r="J11529" t="str">
            <v>1312F4331300117</v>
          </cell>
          <cell r="K11529" t="str">
            <v>资源产业路</v>
          </cell>
          <cell r="L11529" t="str">
            <v>一类地区</v>
          </cell>
          <cell r="M11529" t="str">
            <v>国家贫困县</v>
          </cell>
          <cell r="N11529" t="str">
            <v>升级改造（提质改造）</v>
          </cell>
          <cell r="O11529" t="str">
            <v>龙山县农湘源油茶种植专业合作社</v>
          </cell>
          <cell r="R11529" t="str">
            <v>3.5</v>
          </cell>
          <cell r="S11529" t="str">
            <v>6(4.5)</v>
          </cell>
          <cell r="T11529" t="str">
            <v>无</v>
          </cell>
          <cell r="U11529">
            <v>0</v>
          </cell>
          <cell r="V11529">
            <v>1.2669999999999999</v>
          </cell>
          <cell r="W11529">
            <v>1.2669999999999999</v>
          </cell>
        </row>
        <row r="11530">
          <cell r="I11530" t="str">
            <v>七组主路至龚家坡上</v>
          </cell>
          <cell r="J11530" t="str">
            <v>1312F4331300107</v>
          </cell>
          <cell r="K11530" t="str">
            <v>资源产业路</v>
          </cell>
          <cell r="L11530" t="str">
            <v>一类地区</v>
          </cell>
          <cell r="M11530" t="str">
            <v>国家贫困县</v>
          </cell>
          <cell r="N11530" t="str">
            <v>升级改造（提质改造）</v>
          </cell>
          <cell r="O11530" t="str">
            <v>龙山县垅耀家庭农场</v>
          </cell>
          <cell r="R11530" t="str">
            <v>3</v>
          </cell>
          <cell r="S11530" t="str">
            <v>6(4.5)</v>
          </cell>
          <cell r="T11530" t="str">
            <v>无</v>
          </cell>
          <cell r="U11530">
            <v>0</v>
          </cell>
          <cell r="V11530">
            <v>0.97</v>
          </cell>
          <cell r="W11530">
            <v>0.96599999999999997</v>
          </cell>
        </row>
        <row r="11531">
          <cell r="I11531" t="str">
            <v>热洞至鸡窝连接路</v>
          </cell>
          <cell r="J11531" t="str">
            <v>1312F4331300123</v>
          </cell>
          <cell r="K11531" t="str">
            <v>资源产业路</v>
          </cell>
          <cell r="L11531" t="str">
            <v>一类地区</v>
          </cell>
          <cell r="M11531" t="str">
            <v>国家贫困县</v>
          </cell>
          <cell r="N11531" t="str">
            <v>升级改造（提质改造）</v>
          </cell>
          <cell r="O11531" t="str">
            <v>龙山县裴家堡中际种养专业合作社镇</v>
          </cell>
          <cell r="R11531" t="str">
            <v>3</v>
          </cell>
          <cell r="S11531" t="str">
            <v>6(4.5)</v>
          </cell>
          <cell r="T11531" t="str">
            <v>无</v>
          </cell>
          <cell r="U11531">
            <v>0</v>
          </cell>
          <cell r="V11531">
            <v>2.1</v>
          </cell>
          <cell r="W11531">
            <v>2.101</v>
          </cell>
        </row>
        <row r="11532">
          <cell r="I11532" t="str">
            <v>三元至南北连接路</v>
          </cell>
          <cell r="J11532" t="str">
            <v>1312F4331300108</v>
          </cell>
          <cell r="K11532" t="str">
            <v>资源产业路</v>
          </cell>
          <cell r="L11532" t="str">
            <v>一类地区</v>
          </cell>
          <cell r="M11532" t="str">
            <v>国家贫困县</v>
          </cell>
          <cell r="N11532" t="str">
            <v>升级改造（提质改造）</v>
          </cell>
          <cell r="O11532" t="str">
            <v>龙山县武陵龙凤现代农业开发有限公司</v>
          </cell>
          <cell r="R11532" t="str">
            <v>5</v>
          </cell>
          <cell r="S11532" t="str">
            <v>6</v>
          </cell>
          <cell r="T11532" t="str">
            <v>X010433130</v>
          </cell>
          <cell r="U11532">
            <v>0</v>
          </cell>
          <cell r="V11532">
            <v>4.476</v>
          </cell>
          <cell r="W11532">
            <v>4.476</v>
          </cell>
        </row>
        <row r="11533">
          <cell r="I11533" t="str">
            <v>上寨至中寨连接路</v>
          </cell>
          <cell r="J11533" t="str">
            <v>1312F4331300101</v>
          </cell>
          <cell r="K11533" t="str">
            <v>资源产业路</v>
          </cell>
          <cell r="L11533" t="str">
            <v>一类地区</v>
          </cell>
          <cell r="M11533" t="str">
            <v>国家贫困县</v>
          </cell>
          <cell r="N11533" t="str">
            <v>升级改造（提质改造）</v>
          </cell>
          <cell r="O11533" t="str">
            <v>龙山县新旺家畜养殖专业合作社</v>
          </cell>
          <cell r="R11533" t="str">
            <v>3</v>
          </cell>
          <cell r="S11533" t="str">
            <v>6(4.5)</v>
          </cell>
          <cell r="T11533" t="str">
            <v>无</v>
          </cell>
          <cell r="U11533">
            <v>0</v>
          </cell>
          <cell r="V11533">
            <v>1.7</v>
          </cell>
          <cell r="W11533">
            <v>1.7</v>
          </cell>
        </row>
        <row r="11534">
          <cell r="I11534" t="str">
            <v>树碧生态农业开发有限公司产业路</v>
          </cell>
          <cell r="J11534" t="str">
            <v>1312F4331300041</v>
          </cell>
          <cell r="K11534" t="str">
            <v>资源产业路</v>
          </cell>
          <cell r="L11534" t="str">
            <v>一类地区</v>
          </cell>
          <cell r="M11534" t="str">
            <v>国家贫困县</v>
          </cell>
          <cell r="N11534" t="str">
            <v>新建</v>
          </cell>
          <cell r="O11534" t="str">
            <v>树碧生态农业开发有限公司</v>
          </cell>
          <cell r="R11534" t="str">
            <v>0</v>
          </cell>
          <cell r="S11534" t="str">
            <v>6</v>
          </cell>
          <cell r="T11534" t="str">
            <v>无</v>
          </cell>
          <cell r="U11534">
            <v>0</v>
          </cell>
          <cell r="V11534">
            <v>10.050000000000001</v>
          </cell>
          <cell r="W11534">
            <v>10.050000000000001</v>
          </cell>
        </row>
        <row r="11535">
          <cell r="I11535" t="str">
            <v>水库至蹬上连接路</v>
          </cell>
          <cell r="J11535" t="str">
            <v>1312F4331300119</v>
          </cell>
          <cell r="K11535" t="str">
            <v>资源产业路</v>
          </cell>
          <cell r="L11535" t="str">
            <v>一类地区</v>
          </cell>
          <cell r="M11535" t="str">
            <v>国家贫困县</v>
          </cell>
          <cell r="N11535" t="str">
            <v>升级改造（提质改造）</v>
          </cell>
          <cell r="O11535" t="str">
            <v>龙山县华鑫油茶专业合作社</v>
          </cell>
          <cell r="R11535" t="str">
            <v>3</v>
          </cell>
          <cell r="S11535" t="str">
            <v>6(4.5)</v>
          </cell>
          <cell r="T11535" t="str">
            <v>无</v>
          </cell>
          <cell r="U11535">
            <v>0</v>
          </cell>
          <cell r="V11535">
            <v>2</v>
          </cell>
          <cell r="W11535">
            <v>1.998</v>
          </cell>
        </row>
        <row r="11536">
          <cell r="I11536" t="str">
            <v>太平山牌坊至工业园连接路</v>
          </cell>
          <cell r="J11536" t="str">
            <v>1312F4331300001</v>
          </cell>
          <cell r="K11536" t="str">
            <v>资源产业路</v>
          </cell>
          <cell r="L11536" t="str">
            <v>一类地区</v>
          </cell>
          <cell r="M11536" t="str">
            <v>国家贫困县</v>
          </cell>
          <cell r="N11536" t="str">
            <v>新建</v>
          </cell>
          <cell r="O11536" t="str">
            <v>龙山工业集中区</v>
          </cell>
          <cell r="R11536" t="str">
            <v>0</v>
          </cell>
          <cell r="S11536" t="str">
            <v>14.5</v>
          </cell>
          <cell r="T11536" t="str">
            <v>无</v>
          </cell>
          <cell r="U11536">
            <v>0</v>
          </cell>
          <cell r="V11536">
            <v>4.4000000000000004</v>
          </cell>
          <cell r="W11536">
            <v>4.4000000000000004</v>
          </cell>
        </row>
        <row r="11537">
          <cell r="I11537" t="str">
            <v>塘坊坪至长坪连接路</v>
          </cell>
          <cell r="J11537" t="str">
            <v>1312F4331300002</v>
          </cell>
          <cell r="K11537" t="str">
            <v>资源产业路</v>
          </cell>
          <cell r="L11537" t="str">
            <v>一类地区</v>
          </cell>
          <cell r="M11537" t="str">
            <v>国家贫困县</v>
          </cell>
          <cell r="N11537" t="str">
            <v>新建</v>
          </cell>
          <cell r="O11537" t="str">
            <v>湖南省农业科技示范园凉水园区</v>
          </cell>
          <cell r="R11537" t="str">
            <v>0</v>
          </cell>
          <cell r="S11537" t="str">
            <v>6</v>
          </cell>
          <cell r="T11537" t="str">
            <v>无</v>
          </cell>
          <cell r="U11537">
            <v>0</v>
          </cell>
          <cell r="V11537">
            <v>6.6349999999999998</v>
          </cell>
          <cell r="W11537">
            <v>6.6349999999999998</v>
          </cell>
        </row>
        <row r="11538">
          <cell r="I11538" t="str">
            <v>桃子至葛家湾连接路</v>
          </cell>
          <cell r="J11538" t="str">
            <v>1312F4331300089</v>
          </cell>
          <cell r="K11538" t="str">
            <v>资源产业路</v>
          </cell>
          <cell r="L11538" t="str">
            <v>一类地区</v>
          </cell>
          <cell r="M11538" t="str">
            <v>国家贫困县</v>
          </cell>
          <cell r="N11538" t="str">
            <v>升级改造（提质改造）</v>
          </cell>
          <cell r="O11538" t="str">
            <v>龙山县桃子坪种养农民专业合作社</v>
          </cell>
          <cell r="R11538" t="str">
            <v>3.5</v>
          </cell>
          <cell r="S11538" t="str">
            <v>6(4.5)</v>
          </cell>
          <cell r="T11538" t="str">
            <v>无</v>
          </cell>
          <cell r="U11538">
            <v>0</v>
          </cell>
          <cell r="V11538">
            <v>0.74</v>
          </cell>
          <cell r="W11538">
            <v>0.73899999999999999</v>
          </cell>
        </row>
        <row r="11539">
          <cell r="I11539" t="str">
            <v>头车湖至哈里湖连接路</v>
          </cell>
          <cell r="J11539" t="str">
            <v>1312F4331300098</v>
          </cell>
          <cell r="K11539" t="str">
            <v>资源产业路</v>
          </cell>
          <cell r="L11539" t="str">
            <v>一类地区</v>
          </cell>
          <cell r="M11539" t="str">
            <v>国家贫困县</v>
          </cell>
          <cell r="N11539" t="str">
            <v>升级改造（提质改造）</v>
          </cell>
          <cell r="O11539" t="str">
            <v>龙山惠农农业开发专业合作社</v>
          </cell>
          <cell r="R11539" t="str">
            <v>3</v>
          </cell>
          <cell r="S11539" t="str">
            <v>6(4.5)</v>
          </cell>
          <cell r="T11539" t="str">
            <v>无</v>
          </cell>
          <cell r="U11539">
            <v>0</v>
          </cell>
          <cell r="V11539">
            <v>2.76</v>
          </cell>
          <cell r="W11539">
            <v>2.7629999999999999</v>
          </cell>
        </row>
        <row r="11540">
          <cell r="I11540" t="str">
            <v>土车沟至讨基坪连接路</v>
          </cell>
          <cell r="J11540" t="str">
            <v>1312F4331300131</v>
          </cell>
          <cell r="K11540" t="str">
            <v>资源产业路</v>
          </cell>
          <cell r="L11540" t="str">
            <v>一类地区</v>
          </cell>
          <cell r="M11540" t="str">
            <v>国家贫困县</v>
          </cell>
          <cell r="N11540" t="str">
            <v>新建</v>
          </cell>
          <cell r="O11540" t="str">
            <v>龙山县丹阳特色种植农民专业合作社</v>
          </cell>
          <cell r="R11540" t="str">
            <v>0</v>
          </cell>
          <cell r="S11540" t="str">
            <v>6(4.5)</v>
          </cell>
          <cell r="T11540" t="str">
            <v>无</v>
          </cell>
          <cell r="U11540">
            <v>0</v>
          </cell>
          <cell r="V11540">
            <v>6.51</v>
          </cell>
          <cell r="W11540">
            <v>6.5090000000000003</v>
          </cell>
        </row>
        <row r="11541">
          <cell r="I11541" t="str">
            <v>土地庙至马洛连接路</v>
          </cell>
          <cell r="J11541" t="str">
            <v>1312F4331300126</v>
          </cell>
          <cell r="K11541" t="str">
            <v>资源产业路</v>
          </cell>
          <cell r="L11541" t="str">
            <v>一类地区</v>
          </cell>
          <cell r="M11541" t="str">
            <v>国家贫困县</v>
          </cell>
          <cell r="N11541" t="str">
            <v>升级改造（提质改造）</v>
          </cell>
          <cell r="O11541" t="str">
            <v>龙山县里耶镇农林村经济合作社</v>
          </cell>
          <cell r="R11541" t="str">
            <v>3</v>
          </cell>
          <cell r="S11541" t="str">
            <v>6(4.5)</v>
          </cell>
          <cell r="T11541" t="str">
            <v>无</v>
          </cell>
          <cell r="U11541">
            <v>0</v>
          </cell>
          <cell r="V11541">
            <v>1.91</v>
          </cell>
          <cell r="W11541">
            <v>1.909</v>
          </cell>
        </row>
        <row r="11542">
          <cell r="I11542" t="str">
            <v>王家寨至彭家寨连接路</v>
          </cell>
          <cell r="J11542" t="str">
            <v>1312F4331300096</v>
          </cell>
          <cell r="K11542" t="str">
            <v>资源产业路</v>
          </cell>
          <cell r="L11542" t="str">
            <v>一类地区</v>
          </cell>
          <cell r="M11542" t="str">
            <v>国家贫困县</v>
          </cell>
          <cell r="N11542" t="str">
            <v>升级改造（提质改造）</v>
          </cell>
          <cell r="O11542" t="str">
            <v>龙山县洗车河镇鑫隆家庭农场</v>
          </cell>
          <cell r="R11542" t="str">
            <v>3</v>
          </cell>
          <cell r="S11542" t="str">
            <v>6(4.5)</v>
          </cell>
          <cell r="T11542" t="str">
            <v>无</v>
          </cell>
          <cell r="U11542">
            <v>0</v>
          </cell>
          <cell r="V11542">
            <v>1.44</v>
          </cell>
          <cell r="W11542">
            <v>1.4410000000000001</v>
          </cell>
        </row>
        <row r="11543">
          <cell r="I11543" t="str">
            <v>卫生室至二十台连接路</v>
          </cell>
          <cell r="J11543" t="str">
            <v>1312F4331300113</v>
          </cell>
          <cell r="K11543" t="str">
            <v>资源产业路</v>
          </cell>
          <cell r="L11543" t="str">
            <v>一类地区</v>
          </cell>
          <cell r="M11543" t="str">
            <v>国家贫困县</v>
          </cell>
          <cell r="N11543" t="str">
            <v>升级改造（提质改造）</v>
          </cell>
          <cell r="O11543" t="str">
            <v>龙山县芭蕉坨百合种植专业合作社</v>
          </cell>
          <cell r="R11543" t="str">
            <v>3</v>
          </cell>
          <cell r="S11543" t="str">
            <v>6(4.5)</v>
          </cell>
          <cell r="T11543" t="str">
            <v>无</v>
          </cell>
          <cell r="U11543">
            <v>0</v>
          </cell>
          <cell r="V11543">
            <v>2.04</v>
          </cell>
          <cell r="W11543">
            <v>2.0369999999999999</v>
          </cell>
        </row>
        <row r="11544">
          <cell r="I11544" t="str">
            <v>细车湖至白果台连接路</v>
          </cell>
          <cell r="J11544" t="str">
            <v>1312F4331300122</v>
          </cell>
          <cell r="K11544" t="str">
            <v>资源产业路</v>
          </cell>
          <cell r="L11544" t="str">
            <v>一类地区</v>
          </cell>
          <cell r="M11544" t="str">
            <v>国家贫困县</v>
          </cell>
          <cell r="N11544" t="str">
            <v>升级改造（提质改造）</v>
          </cell>
          <cell r="O11544" t="str">
            <v>湘西乡土情生态农业专业合作社</v>
          </cell>
          <cell r="R11544" t="str">
            <v>3.5</v>
          </cell>
          <cell r="S11544" t="str">
            <v>6(4.5)</v>
          </cell>
          <cell r="T11544" t="str">
            <v>无</v>
          </cell>
          <cell r="U11544">
            <v>0</v>
          </cell>
          <cell r="V11544">
            <v>4.4749999999999996</v>
          </cell>
          <cell r="W11544">
            <v>4.4749999999999996</v>
          </cell>
        </row>
        <row r="11545">
          <cell r="I11545" t="str">
            <v>下坪至腾家偏连接路</v>
          </cell>
          <cell r="J11545" t="str">
            <v>1312F4331300092</v>
          </cell>
          <cell r="K11545" t="str">
            <v>资源产业路</v>
          </cell>
          <cell r="L11545" t="str">
            <v>一类地区</v>
          </cell>
          <cell r="M11545" t="str">
            <v>国家贫困县</v>
          </cell>
          <cell r="N11545" t="str">
            <v>升级改造（提质改造）</v>
          </cell>
          <cell r="O11545" t="str">
            <v>龙山县金桂蜜蜂养殖农民专业合作社</v>
          </cell>
          <cell r="R11545" t="str">
            <v>3</v>
          </cell>
          <cell r="S11545" t="str">
            <v>6(4.5)</v>
          </cell>
          <cell r="T11545" t="str">
            <v>无</v>
          </cell>
          <cell r="U11545">
            <v>0</v>
          </cell>
          <cell r="V11545">
            <v>2.36</v>
          </cell>
          <cell r="W11545">
            <v>2.3639999999999999</v>
          </cell>
        </row>
        <row r="11546">
          <cell r="I11546" t="str">
            <v>岩冲至比耳连接路</v>
          </cell>
          <cell r="J11546" t="str">
            <v>1312F4331300121</v>
          </cell>
          <cell r="K11546" t="str">
            <v>资源产业路</v>
          </cell>
          <cell r="L11546" t="str">
            <v>一类地区</v>
          </cell>
          <cell r="M11546" t="str">
            <v>国家贫困县</v>
          </cell>
          <cell r="N11546" t="str">
            <v>升级改造（提质改造）</v>
          </cell>
          <cell r="O11546" t="str">
            <v>龙山县比耳脐橙专业合作社</v>
          </cell>
          <cell r="R11546" t="str">
            <v>4.5</v>
          </cell>
          <cell r="S11546" t="str">
            <v>6</v>
          </cell>
          <cell r="T11546" t="str">
            <v>Y050433130</v>
          </cell>
          <cell r="U11546">
            <v>0</v>
          </cell>
          <cell r="V11546">
            <v>9.6300000000000008</v>
          </cell>
          <cell r="W11546">
            <v>9.6300000000000008</v>
          </cell>
        </row>
        <row r="11547">
          <cell r="I11547" t="str">
            <v>岩门口特色种植专业合作社产业路</v>
          </cell>
          <cell r="J11547" t="str">
            <v>1312F4331300053</v>
          </cell>
          <cell r="K11547" t="str">
            <v>资源产业路</v>
          </cell>
          <cell r="L11547" t="str">
            <v>一类地区</v>
          </cell>
          <cell r="M11547" t="str">
            <v>国家贫困县</v>
          </cell>
          <cell r="N11547" t="str">
            <v>新建</v>
          </cell>
          <cell r="O11547" t="str">
            <v>龙山县岩门口特色种植专业合作社</v>
          </cell>
          <cell r="R11547" t="str">
            <v>0</v>
          </cell>
          <cell r="S11547" t="str">
            <v>6</v>
          </cell>
          <cell r="T11547" t="str">
            <v>无</v>
          </cell>
          <cell r="U11547">
            <v>0</v>
          </cell>
          <cell r="V11547">
            <v>2.11</v>
          </cell>
          <cell r="W11547">
            <v>2.11</v>
          </cell>
        </row>
        <row r="11548">
          <cell r="I11548" t="str">
            <v>岩门坡村油茶种植专业合作社产业路</v>
          </cell>
          <cell r="J11548" t="str">
            <v>1312F4331300048</v>
          </cell>
          <cell r="K11548" t="str">
            <v>资源产业路</v>
          </cell>
          <cell r="L11548" t="str">
            <v>一类地区</v>
          </cell>
          <cell r="M11548" t="str">
            <v>国家贫困县</v>
          </cell>
          <cell r="N11548" t="str">
            <v>新建</v>
          </cell>
          <cell r="O11548" t="str">
            <v>龙山县岩门坡村油茶种植专业合作社</v>
          </cell>
          <cell r="R11548" t="str">
            <v>0</v>
          </cell>
          <cell r="S11548" t="str">
            <v>6</v>
          </cell>
          <cell r="T11548" t="str">
            <v>无</v>
          </cell>
          <cell r="U11548">
            <v>0</v>
          </cell>
          <cell r="V11548">
            <v>2.5499999999999998</v>
          </cell>
          <cell r="W11548">
            <v>2.5499999999999998</v>
          </cell>
        </row>
        <row r="11549">
          <cell r="I11549" t="str">
            <v>野猫坎至龙堡坪连接路</v>
          </cell>
          <cell r="J11549" t="str">
            <v>1312F4331300138</v>
          </cell>
          <cell r="K11549" t="str">
            <v>资源产业路</v>
          </cell>
          <cell r="L11549" t="str">
            <v>一类地区</v>
          </cell>
          <cell r="M11549" t="str">
            <v>国家贫困县</v>
          </cell>
          <cell r="O11549" t="str">
            <v>龙山资农玄参专业合作社</v>
          </cell>
          <cell r="R11549" t="str">
            <v>3.5</v>
          </cell>
          <cell r="S11549" t="str">
            <v>6</v>
          </cell>
          <cell r="T11549" t="str">
            <v>无</v>
          </cell>
          <cell r="U11549">
            <v>0</v>
          </cell>
          <cell r="V11549">
            <v>1.8440000000000001</v>
          </cell>
          <cell r="W11549">
            <v>1.8440000000000001</v>
          </cell>
        </row>
        <row r="11550">
          <cell r="I11550" t="str">
            <v>医院至大包山连接路</v>
          </cell>
          <cell r="J11550" t="str">
            <v>1312F4331300105</v>
          </cell>
          <cell r="K11550" t="str">
            <v>资源产业路</v>
          </cell>
          <cell r="L11550" t="str">
            <v>一类地区</v>
          </cell>
          <cell r="M11550" t="str">
            <v>国家贫困县</v>
          </cell>
          <cell r="N11550" t="str">
            <v>升级改造（提质改造）</v>
          </cell>
          <cell r="O11550" t="str">
            <v>龙山县黑洞沟油茶种植专业合作社</v>
          </cell>
          <cell r="R11550" t="str">
            <v>3</v>
          </cell>
          <cell r="S11550" t="str">
            <v>6(4.5)</v>
          </cell>
          <cell r="T11550" t="str">
            <v>无</v>
          </cell>
          <cell r="U11550">
            <v>0</v>
          </cell>
          <cell r="V11550">
            <v>3.28</v>
          </cell>
          <cell r="W11550">
            <v>3.2770000000000001</v>
          </cell>
        </row>
        <row r="11551">
          <cell r="I11551" t="str">
            <v>玉河至卧龙连接路</v>
          </cell>
          <cell r="J11551" t="str">
            <v>1312F4331300132</v>
          </cell>
          <cell r="K11551" t="str">
            <v>资源产业路</v>
          </cell>
          <cell r="L11551" t="str">
            <v>一类地区</v>
          </cell>
          <cell r="M11551" t="str">
            <v>国家贫困县</v>
          </cell>
          <cell r="N11551" t="str">
            <v>升级改造（提质改造）</v>
          </cell>
          <cell r="O11551" t="str">
            <v>龙山友华百合农民专业合作社</v>
          </cell>
          <cell r="R11551" t="str">
            <v>3</v>
          </cell>
          <cell r="S11551" t="str">
            <v>6(4.5)</v>
          </cell>
          <cell r="T11551" t="str">
            <v>无</v>
          </cell>
          <cell r="U11551">
            <v>0</v>
          </cell>
          <cell r="V11551">
            <v>3.2149999999999999</v>
          </cell>
          <cell r="W11551">
            <v>3.2149999999999999</v>
          </cell>
        </row>
        <row r="11552">
          <cell r="I11552" t="str">
            <v>朱家台农业开发有限公司生猪养殖园产业路</v>
          </cell>
          <cell r="J11552" t="str">
            <v>1312F4331300017</v>
          </cell>
          <cell r="K11552" t="str">
            <v>资源产业路</v>
          </cell>
          <cell r="L11552" t="str">
            <v>一类地区</v>
          </cell>
          <cell r="M11552" t="str">
            <v>国家贫困县</v>
          </cell>
          <cell r="N11552" t="str">
            <v>新建</v>
          </cell>
          <cell r="O11552" t="str">
            <v>朱家台农业开发有限公司生猪养殖园</v>
          </cell>
          <cell r="R11552" t="str">
            <v>0</v>
          </cell>
          <cell r="S11552" t="str">
            <v>6</v>
          </cell>
          <cell r="T11552" t="str">
            <v>无</v>
          </cell>
          <cell r="U11552">
            <v>0</v>
          </cell>
          <cell r="V11552">
            <v>2.98</v>
          </cell>
          <cell r="W11552">
            <v>2.98</v>
          </cell>
        </row>
        <row r="11553">
          <cell r="I11553" t="str">
            <v>主路至冉家堡</v>
          </cell>
          <cell r="J11553" t="str">
            <v>1312F4331300104</v>
          </cell>
          <cell r="K11553" t="str">
            <v>资源产业路</v>
          </cell>
          <cell r="L11553" t="str">
            <v>一类地区</v>
          </cell>
          <cell r="M11553" t="str">
            <v>国家贫困县</v>
          </cell>
          <cell r="N11553" t="str">
            <v>升级改造（提质改造）</v>
          </cell>
          <cell r="O11553" t="str">
            <v>龙山县明鑫果蔬种植专业合作社</v>
          </cell>
          <cell r="R11553" t="str">
            <v>3</v>
          </cell>
          <cell r="S11553" t="str">
            <v>6(4.5)</v>
          </cell>
          <cell r="T11553" t="str">
            <v>无</v>
          </cell>
          <cell r="U11553">
            <v>0</v>
          </cell>
          <cell r="V11553">
            <v>1.45</v>
          </cell>
          <cell r="W11553">
            <v>1.45</v>
          </cell>
        </row>
        <row r="11554">
          <cell r="I11554" t="str">
            <v>隘口至林农连接路</v>
          </cell>
          <cell r="J11554" t="str">
            <v>1327F4331010003</v>
          </cell>
          <cell r="K11554" t="str">
            <v>新村与撤并村便捷连通</v>
          </cell>
          <cell r="L11554" t="str">
            <v>一类地区</v>
          </cell>
          <cell r="M11554" t="str">
            <v>国家贫困县</v>
          </cell>
          <cell r="N11554" t="str">
            <v>新建</v>
          </cell>
          <cell r="O11554" t="str">
            <v>隘口村</v>
          </cell>
          <cell r="P11554" t="str">
            <v>无路</v>
          </cell>
          <cell r="R11554" t="str">
            <v>0</v>
          </cell>
          <cell r="S11554" t="str">
            <v>3.5</v>
          </cell>
          <cell r="T11554" t="str">
            <v>无</v>
          </cell>
          <cell r="U11554">
            <v>0</v>
          </cell>
          <cell r="V11554">
            <v>7.5</v>
          </cell>
          <cell r="W11554">
            <v>7.5</v>
          </cell>
        </row>
        <row r="11555">
          <cell r="I11555" t="str">
            <v>高筹至补育连接路</v>
          </cell>
          <cell r="J11555" t="str">
            <v>1327F4331010001</v>
          </cell>
          <cell r="K11555" t="str">
            <v>新村与撤并村便捷连通</v>
          </cell>
          <cell r="L11555" t="str">
            <v>一类地区</v>
          </cell>
          <cell r="M11555" t="str">
            <v>国家贫困县</v>
          </cell>
          <cell r="N11555" t="str">
            <v>新建</v>
          </cell>
          <cell r="O11555" t="str">
            <v>金叶村</v>
          </cell>
          <cell r="P11555" t="str">
            <v>无路</v>
          </cell>
          <cell r="R11555" t="str">
            <v>0</v>
          </cell>
          <cell r="S11555" t="str">
            <v>3.5</v>
          </cell>
          <cell r="T11555" t="str">
            <v>无</v>
          </cell>
          <cell r="U11555">
            <v>0</v>
          </cell>
          <cell r="V11555">
            <v>3.8</v>
          </cell>
          <cell r="W11555">
            <v>3.8</v>
          </cell>
        </row>
        <row r="11556">
          <cell r="I11556" t="str">
            <v>联盟至富强连接路</v>
          </cell>
          <cell r="J11556" t="str">
            <v>1327F4331010007</v>
          </cell>
          <cell r="K11556" t="str">
            <v>新村与撤并村便捷连通</v>
          </cell>
          <cell r="L11556" t="str">
            <v>一类地区</v>
          </cell>
          <cell r="M11556" t="str">
            <v>国家贫困县</v>
          </cell>
          <cell r="N11556" t="str">
            <v>新建</v>
          </cell>
          <cell r="O11556" t="str">
            <v>富强村</v>
          </cell>
          <cell r="P11556" t="str">
            <v>无路</v>
          </cell>
          <cell r="R11556" t="str">
            <v>0</v>
          </cell>
          <cell r="S11556" t="str">
            <v>3.5</v>
          </cell>
          <cell r="T11556" t="str">
            <v>无</v>
          </cell>
          <cell r="U11556">
            <v>0</v>
          </cell>
          <cell r="V11556">
            <v>3</v>
          </cell>
          <cell r="W11556">
            <v>3</v>
          </cell>
        </row>
        <row r="11557">
          <cell r="I11557" t="str">
            <v>上老至白果坪连接路</v>
          </cell>
          <cell r="J11557" t="str">
            <v>1327F4331010008</v>
          </cell>
          <cell r="K11557" t="str">
            <v>新村与撤并村便捷连通</v>
          </cell>
          <cell r="L11557" t="str">
            <v>一类地区</v>
          </cell>
          <cell r="M11557" t="str">
            <v>国家贫困县</v>
          </cell>
          <cell r="N11557" t="str">
            <v>新建</v>
          </cell>
          <cell r="O11557" t="str">
            <v>上佬村</v>
          </cell>
          <cell r="P11557" t="str">
            <v>无路</v>
          </cell>
          <cell r="R11557" t="str">
            <v>0</v>
          </cell>
          <cell r="S11557" t="str">
            <v>3.5</v>
          </cell>
          <cell r="T11557" t="str">
            <v>无</v>
          </cell>
          <cell r="U11557">
            <v>0</v>
          </cell>
          <cell r="V11557">
            <v>2</v>
          </cell>
          <cell r="W11557">
            <v>2</v>
          </cell>
        </row>
        <row r="11558">
          <cell r="I11558" t="str">
            <v>紫金至排衫连接路</v>
          </cell>
          <cell r="J11558" t="str">
            <v>1327F4331010009</v>
          </cell>
          <cell r="K11558" t="str">
            <v>新村与撤并村便捷连通</v>
          </cell>
          <cell r="L11558" t="str">
            <v>一类地区</v>
          </cell>
          <cell r="M11558" t="str">
            <v>国家贫困县</v>
          </cell>
          <cell r="N11558" t="str">
            <v>新建</v>
          </cell>
          <cell r="O11558" t="str">
            <v>紫新村</v>
          </cell>
          <cell r="P11558" t="str">
            <v>无路</v>
          </cell>
          <cell r="R11558" t="str">
            <v>0</v>
          </cell>
          <cell r="S11558" t="str">
            <v>3.5</v>
          </cell>
          <cell r="T11558" t="str">
            <v>无</v>
          </cell>
          <cell r="U11558">
            <v>0</v>
          </cell>
          <cell r="V11558">
            <v>3</v>
          </cell>
          <cell r="W11558">
            <v>3</v>
          </cell>
        </row>
        <row r="11559">
          <cell r="I11559" t="str">
            <v>泸溪县合水镇横坡村杨家人组环村公路</v>
          </cell>
          <cell r="J11559" t="str">
            <v>1327F4331220003</v>
          </cell>
          <cell r="K11559" t="str">
            <v>新村与撤并村便捷连通</v>
          </cell>
          <cell r="L11559" t="str">
            <v>一类地区</v>
          </cell>
          <cell r="M11559" t="str">
            <v>国家贫困县</v>
          </cell>
          <cell r="N11559" t="str">
            <v>新建</v>
          </cell>
          <cell r="O11559" t="str">
            <v>横坡村</v>
          </cell>
          <cell r="P11559" t="str">
            <v>等外公路</v>
          </cell>
          <cell r="R11559" t="str">
            <v>3.5</v>
          </cell>
          <cell r="S11559" t="str">
            <v>4.5</v>
          </cell>
          <cell r="T11559" t="str">
            <v>无</v>
          </cell>
          <cell r="U11559">
            <v>0</v>
          </cell>
          <cell r="V11559">
            <v>4.43</v>
          </cell>
          <cell r="W11559">
            <v>4.43</v>
          </cell>
        </row>
        <row r="11560">
          <cell r="I11560" t="str">
            <v>泸溪县合水镇横坡村杨家人组纵树坡至金冲垅公路</v>
          </cell>
          <cell r="J11560" t="str">
            <v>1327F4331220002</v>
          </cell>
          <cell r="K11560" t="str">
            <v>新村与撤并村便捷连通</v>
          </cell>
          <cell r="L11560" t="str">
            <v>一类地区</v>
          </cell>
          <cell r="M11560" t="str">
            <v>国家贫困县</v>
          </cell>
          <cell r="N11560" t="str">
            <v>新建</v>
          </cell>
          <cell r="O11560" t="str">
            <v>横坡村</v>
          </cell>
          <cell r="P11560" t="str">
            <v>等外公路</v>
          </cell>
          <cell r="R11560" t="str">
            <v>3.5</v>
          </cell>
          <cell r="S11560" t="str">
            <v>3.5</v>
          </cell>
          <cell r="T11560" t="str">
            <v>C368433122</v>
          </cell>
          <cell r="U11560">
            <v>0</v>
          </cell>
          <cell r="V11560">
            <v>0.72</v>
          </cell>
          <cell r="W11560">
            <v>0.72</v>
          </cell>
        </row>
        <row r="11561">
          <cell r="I11561" t="str">
            <v>泸溪县合水镇木龙村清水冲组公路</v>
          </cell>
          <cell r="J11561" t="str">
            <v>1327F4331220006</v>
          </cell>
          <cell r="K11561" t="str">
            <v>新村与撤并村便捷连通</v>
          </cell>
          <cell r="L11561" t="str">
            <v>一类地区</v>
          </cell>
          <cell r="M11561" t="str">
            <v>国家贫困县</v>
          </cell>
          <cell r="N11561" t="str">
            <v>新建</v>
          </cell>
          <cell r="O11561" t="str">
            <v>木龙村</v>
          </cell>
          <cell r="P11561" t="str">
            <v>等外公路</v>
          </cell>
          <cell r="R11561" t="str">
            <v>3.5</v>
          </cell>
          <cell r="S11561" t="str">
            <v>4.5</v>
          </cell>
          <cell r="T11561" t="str">
            <v>无</v>
          </cell>
          <cell r="U11561">
            <v>0</v>
          </cell>
          <cell r="V11561">
            <v>2</v>
          </cell>
          <cell r="W11561">
            <v>2</v>
          </cell>
        </row>
        <row r="11562">
          <cell r="I11562" t="str">
            <v>泸溪县解放岩乡都蛮村村级公路</v>
          </cell>
          <cell r="J11562" t="str">
            <v>1327F4331220005</v>
          </cell>
          <cell r="K11562" t="str">
            <v>新村与撤并村便捷连通</v>
          </cell>
          <cell r="L11562" t="str">
            <v>一类地区</v>
          </cell>
          <cell r="M11562" t="str">
            <v>国家贫困县</v>
          </cell>
          <cell r="N11562" t="str">
            <v>新建</v>
          </cell>
          <cell r="O11562" t="str">
            <v>都蛮村</v>
          </cell>
          <cell r="R11562" t="str">
            <v>3.5</v>
          </cell>
          <cell r="S11562" t="str">
            <v>4.5</v>
          </cell>
          <cell r="T11562" t="str">
            <v>无</v>
          </cell>
          <cell r="U11562">
            <v>0</v>
          </cell>
          <cell r="V11562">
            <v>0.8</v>
          </cell>
          <cell r="W11562">
            <v>0.8</v>
          </cell>
        </row>
        <row r="11563">
          <cell r="I11563" t="str">
            <v>泸溪县解放岩乡和兴村黄腊坳公路</v>
          </cell>
          <cell r="J11563" t="str">
            <v>1327F4331220007</v>
          </cell>
          <cell r="K11563" t="str">
            <v>新村与撤并村便捷连通</v>
          </cell>
          <cell r="L11563" t="str">
            <v>一类地区</v>
          </cell>
          <cell r="M11563" t="str">
            <v>国家贫困县</v>
          </cell>
          <cell r="N11563" t="str">
            <v>新建</v>
          </cell>
          <cell r="O11563" t="str">
            <v>和兴村</v>
          </cell>
          <cell r="P11563" t="str">
            <v>等外公路</v>
          </cell>
          <cell r="R11563" t="str">
            <v>2</v>
          </cell>
          <cell r="S11563" t="str">
            <v>3.5</v>
          </cell>
          <cell r="T11563" t="str">
            <v>无</v>
          </cell>
          <cell r="U11563">
            <v>0</v>
          </cell>
          <cell r="V11563">
            <v>0.4</v>
          </cell>
          <cell r="W11563">
            <v>0.4</v>
          </cell>
        </row>
        <row r="11564">
          <cell r="I11564" t="str">
            <v>泸溪县浦市镇李家田村三岔口至后洞公路</v>
          </cell>
          <cell r="J11564" t="str">
            <v>1327F4331220001</v>
          </cell>
          <cell r="K11564" t="str">
            <v>新村与撤并村便捷连通</v>
          </cell>
          <cell r="L11564" t="str">
            <v>一类地区</v>
          </cell>
          <cell r="M11564" t="str">
            <v>国家贫困县</v>
          </cell>
          <cell r="N11564" t="str">
            <v>新建</v>
          </cell>
          <cell r="O11564" t="str">
            <v>李家田村</v>
          </cell>
          <cell r="P11564" t="str">
            <v>等外公路</v>
          </cell>
          <cell r="R11564" t="str">
            <v>3.5</v>
          </cell>
          <cell r="S11564" t="str">
            <v>4.5</v>
          </cell>
          <cell r="T11564" t="str">
            <v>C087433122</v>
          </cell>
          <cell r="U11564">
            <v>0</v>
          </cell>
          <cell r="V11564">
            <v>2.9</v>
          </cell>
          <cell r="W11564">
            <v>2.9</v>
          </cell>
        </row>
        <row r="11565">
          <cell r="I11565" t="str">
            <v>板交村村组道路</v>
          </cell>
          <cell r="J11565" t="str">
            <v>1327F4331230003</v>
          </cell>
          <cell r="K11565" t="str">
            <v>新村与撤并村便捷连通</v>
          </cell>
          <cell r="L11565" t="str">
            <v>一类地区</v>
          </cell>
          <cell r="M11565" t="str">
            <v>国家贫困县</v>
          </cell>
          <cell r="N11565" t="str">
            <v>升级改造（提质改造）</v>
          </cell>
          <cell r="O11565" t="str">
            <v>板交村</v>
          </cell>
          <cell r="P11565" t="str">
            <v>无路</v>
          </cell>
          <cell r="R11565" t="str">
            <v>0</v>
          </cell>
          <cell r="S11565" t="str">
            <v>4.5</v>
          </cell>
          <cell r="T11565" t="str">
            <v>无</v>
          </cell>
          <cell r="U11565">
            <v>0</v>
          </cell>
          <cell r="V11565">
            <v>1.9</v>
          </cell>
          <cell r="W11565">
            <v>1.9</v>
          </cell>
        </row>
        <row r="11566">
          <cell r="I11566" t="str">
            <v>板交村组道路硬化</v>
          </cell>
          <cell r="J11566" t="str">
            <v>1327F4331230005</v>
          </cell>
          <cell r="K11566" t="str">
            <v>新村与撤并村便捷连通</v>
          </cell>
          <cell r="L11566" t="str">
            <v>一类地区</v>
          </cell>
          <cell r="M11566" t="str">
            <v>国家贫困县</v>
          </cell>
          <cell r="N11566" t="str">
            <v>升级改造（提质改造）</v>
          </cell>
          <cell r="O11566" t="str">
            <v>板交村</v>
          </cell>
          <cell r="P11566" t="str">
            <v>无路</v>
          </cell>
          <cell r="R11566" t="str">
            <v>3.5</v>
          </cell>
          <cell r="S11566" t="str">
            <v>4.5</v>
          </cell>
          <cell r="T11566" t="str">
            <v>无</v>
          </cell>
          <cell r="U11566">
            <v>0</v>
          </cell>
          <cell r="V11566">
            <v>4.6390000000000002</v>
          </cell>
          <cell r="W11566">
            <v>4.6390000000000002</v>
          </cell>
        </row>
        <row r="11567">
          <cell r="I11567" t="str">
            <v>板新村村组道路硬化</v>
          </cell>
          <cell r="J11567" t="str">
            <v>1327F4331230006</v>
          </cell>
          <cell r="K11567" t="str">
            <v>新村与撤并村便捷连通</v>
          </cell>
          <cell r="L11567" t="str">
            <v>一类地区</v>
          </cell>
          <cell r="M11567" t="str">
            <v>国家贫困县</v>
          </cell>
          <cell r="N11567" t="str">
            <v>升级改造（提质改造）</v>
          </cell>
          <cell r="O11567" t="str">
            <v>板新村</v>
          </cell>
          <cell r="P11567" t="str">
            <v>无路</v>
          </cell>
          <cell r="R11567" t="str">
            <v>3.5</v>
          </cell>
          <cell r="S11567" t="str">
            <v>4.5</v>
          </cell>
          <cell r="T11567" t="str">
            <v>无</v>
          </cell>
          <cell r="U11567">
            <v>0</v>
          </cell>
          <cell r="V11567">
            <v>11.2</v>
          </cell>
          <cell r="W11567">
            <v>11.2</v>
          </cell>
        </row>
        <row r="11568">
          <cell r="I11568" t="str">
            <v>板新村组道路硬化</v>
          </cell>
          <cell r="J11568" t="str">
            <v>1327F4331230001</v>
          </cell>
          <cell r="K11568" t="str">
            <v>新村与撤并村便捷连通</v>
          </cell>
          <cell r="L11568" t="str">
            <v>一类地区</v>
          </cell>
          <cell r="M11568" t="str">
            <v>国家贫困县</v>
          </cell>
          <cell r="N11568" t="str">
            <v>升级改造（提质改造）</v>
          </cell>
          <cell r="O11568" t="str">
            <v>板新村</v>
          </cell>
          <cell r="P11568" t="str">
            <v>无路</v>
          </cell>
          <cell r="R11568" t="str">
            <v>0</v>
          </cell>
          <cell r="S11568" t="str">
            <v>4.5</v>
          </cell>
          <cell r="T11568" t="str">
            <v>无</v>
          </cell>
          <cell r="U11568">
            <v>0</v>
          </cell>
          <cell r="V11568">
            <v>2.2999999999999998</v>
          </cell>
          <cell r="W11568">
            <v>2.2999999999999998</v>
          </cell>
        </row>
        <row r="11569">
          <cell r="I11569" t="str">
            <v>流滚村村组道路</v>
          </cell>
          <cell r="J11569" t="str">
            <v>1327F4331230002</v>
          </cell>
          <cell r="K11569" t="str">
            <v>新村与撤并村便捷连通</v>
          </cell>
          <cell r="L11569" t="str">
            <v>一类地区</v>
          </cell>
          <cell r="M11569" t="str">
            <v>国家贫困县</v>
          </cell>
          <cell r="N11569" t="str">
            <v>升级改造（提质改造）</v>
          </cell>
          <cell r="O11569" t="str">
            <v>流滚村</v>
          </cell>
          <cell r="P11569" t="str">
            <v>无路</v>
          </cell>
          <cell r="R11569" t="str">
            <v>0</v>
          </cell>
          <cell r="S11569" t="str">
            <v>4.5</v>
          </cell>
          <cell r="T11569" t="str">
            <v>无</v>
          </cell>
          <cell r="U11569">
            <v>0</v>
          </cell>
          <cell r="V11569">
            <v>1.23</v>
          </cell>
          <cell r="W11569">
            <v>1.23</v>
          </cell>
        </row>
        <row r="11570">
          <cell r="I11570" t="str">
            <v>木江坪镇木江坪社区村组道路硬化</v>
          </cell>
          <cell r="J11570" t="str">
            <v>1327F4331230007</v>
          </cell>
          <cell r="K11570" t="str">
            <v>新村与撤并村便捷连通</v>
          </cell>
          <cell r="L11570" t="str">
            <v>一类地区</v>
          </cell>
          <cell r="M11570" t="str">
            <v>国家贫困县</v>
          </cell>
          <cell r="N11570" t="str">
            <v>升级改造（提质改造）</v>
          </cell>
          <cell r="O11570" t="str">
            <v>木江坪社区</v>
          </cell>
          <cell r="P11570" t="str">
            <v>无路</v>
          </cell>
          <cell r="R11570" t="str">
            <v>0</v>
          </cell>
          <cell r="S11570" t="str">
            <v>4.5</v>
          </cell>
          <cell r="T11570" t="str">
            <v>无</v>
          </cell>
          <cell r="U11570">
            <v>0</v>
          </cell>
          <cell r="V11570">
            <v>2.5</v>
          </cell>
          <cell r="W11570">
            <v>2.5</v>
          </cell>
        </row>
        <row r="11571">
          <cell r="I11571" t="str">
            <v>长乐乡谷坡村基础设施交通提质改造项目连接路</v>
          </cell>
          <cell r="J11571" t="str">
            <v>1327F4331240017</v>
          </cell>
          <cell r="K11571" t="str">
            <v>新村与撤并村便捷连通</v>
          </cell>
          <cell r="L11571" t="str">
            <v>一类地区</v>
          </cell>
          <cell r="M11571" t="str">
            <v>国家贫困县</v>
          </cell>
          <cell r="N11571" t="str">
            <v>升级改造（提质改造）</v>
          </cell>
          <cell r="O11571" t="str">
            <v>谷坡村</v>
          </cell>
          <cell r="P11571" t="str">
            <v>四级公路</v>
          </cell>
          <cell r="R11571" t="str">
            <v>3.5</v>
          </cell>
          <cell r="S11571" t="str">
            <v>4</v>
          </cell>
          <cell r="T11571" t="str">
            <v>无</v>
          </cell>
          <cell r="U11571">
            <v>0</v>
          </cell>
          <cell r="V11571">
            <v>2</v>
          </cell>
          <cell r="W11571">
            <v>2</v>
          </cell>
        </row>
        <row r="11572">
          <cell r="I11572" t="str">
            <v>长乐乡龙桥村米迫道路硬化工程</v>
          </cell>
          <cell r="J11572" t="str">
            <v>1327F4331240003</v>
          </cell>
          <cell r="K11572" t="str">
            <v>新村与撤并村便捷连通</v>
          </cell>
          <cell r="L11572" t="str">
            <v>一类地区</v>
          </cell>
          <cell r="M11572" t="str">
            <v>国家贫困县</v>
          </cell>
          <cell r="N11572" t="str">
            <v>升级改造（提质改造）</v>
          </cell>
          <cell r="O11572" t="str">
            <v>龙桥村</v>
          </cell>
          <cell r="P11572" t="str">
            <v>等外公路</v>
          </cell>
          <cell r="R11572" t="str">
            <v>3</v>
          </cell>
          <cell r="S11572" t="str">
            <v>4.5</v>
          </cell>
          <cell r="T11572" t="str">
            <v>无</v>
          </cell>
          <cell r="U11572">
            <v>0</v>
          </cell>
          <cell r="V11572">
            <v>1.5</v>
          </cell>
          <cell r="W11572">
            <v>1.5</v>
          </cell>
        </row>
        <row r="11573">
          <cell r="I11573" t="str">
            <v>花垣县长乐乡长潭村道路硬化工程</v>
          </cell>
          <cell r="J11573" t="str">
            <v>1327F4331240013</v>
          </cell>
          <cell r="K11573" t="str">
            <v>新村与撤并村便捷连通</v>
          </cell>
          <cell r="L11573" t="str">
            <v>一类地区</v>
          </cell>
          <cell r="M11573" t="str">
            <v>国家贫困县</v>
          </cell>
          <cell r="N11573" t="str">
            <v>升级改造（提质改造）</v>
          </cell>
          <cell r="O11573" t="str">
            <v>长潭村</v>
          </cell>
          <cell r="P11573" t="str">
            <v>等外公路</v>
          </cell>
          <cell r="R11573" t="str">
            <v>3</v>
          </cell>
          <cell r="S11573" t="str">
            <v>3.5</v>
          </cell>
          <cell r="T11573" t="str">
            <v>无</v>
          </cell>
          <cell r="U11573">
            <v>0</v>
          </cell>
          <cell r="V11573">
            <v>0.22</v>
          </cell>
          <cell r="W11573">
            <v>0.22</v>
          </cell>
        </row>
        <row r="11574">
          <cell r="I11574" t="str">
            <v>花垣县长乐乡打落坪村漩塘寨道路硬化工程</v>
          </cell>
          <cell r="J11574" t="str">
            <v>1327F4331240014</v>
          </cell>
          <cell r="K11574" t="str">
            <v>新村与撤并村便捷连通</v>
          </cell>
          <cell r="L11574" t="str">
            <v>一类地区</v>
          </cell>
          <cell r="M11574" t="str">
            <v>国家贫困县</v>
          </cell>
          <cell r="N11574" t="str">
            <v>升级改造（提质改造）</v>
          </cell>
          <cell r="O11574" t="str">
            <v>打落坪村</v>
          </cell>
          <cell r="P11574" t="str">
            <v>等外公路</v>
          </cell>
          <cell r="R11574" t="str">
            <v>3</v>
          </cell>
          <cell r="S11574" t="str">
            <v>3.5</v>
          </cell>
          <cell r="T11574" t="str">
            <v>无</v>
          </cell>
          <cell r="U11574">
            <v>0</v>
          </cell>
          <cell r="V11574">
            <v>0.65</v>
          </cell>
          <cell r="W11574">
            <v>0.65</v>
          </cell>
        </row>
        <row r="11575">
          <cell r="I11575" t="str">
            <v>花垣县花垣镇永丰村道路硬化工程</v>
          </cell>
          <cell r="J11575" t="str">
            <v>1327F4331240008</v>
          </cell>
          <cell r="K11575" t="str">
            <v>新村与撤并村便捷连通</v>
          </cell>
          <cell r="L11575" t="str">
            <v>一类地区</v>
          </cell>
          <cell r="M11575" t="str">
            <v>国家贫困县</v>
          </cell>
          <cell r="N11575" t="str">
            <v>升级改造（提质改造）</v>
          </cell>
          <cell r="O11575" t="str">
            <v>永丰村</v>
          </cell>
          <cell r="P11575" t="str">
            <v>等外公路</v>
          </cell>
          <cell r="R11575" t="str">
            <v>3</v>
          </cell>
          <cell r="S11575" t="str">
            <v>4.5</v>
          </cell>
          <cell r="T11575" t="str">
            <v>无</v>
          </cell>
          <cell r="U11575">
            <v>0</v>
          </cell>
          <cell r="V11575">
            <v>1</v>
          </cell>
          <cell r="W11575">
            <v>1</v>
          </cell>
        </row>
        <row r="11576">
          <cell r="I11576" t="str">
            <v>花垣县吉卫镇联龙村葫芦至过水道路工程</v>
          </cell>
          <cell r="J11576" t="str">
            <v>1327F4331240015</v>
          </cell>
          <cell r="K11576" t="str">
            <v>新村与撤并村便捷连通</v>
          </cell>
          <cell r="L11576" t="str">
            <v>一类地区</v>
          </cell>
          <cell r="M11576" t="str">
            <v>国家贫困县</v>
          </cell>
          <cell r="N11576" t="str">
            <v>新改建</v>
          </cell>
          <cell r="O11576" t="str">
            <v>联龙村</v>
          </cell>
          <cell r="P11576" t="str">
            <v>等外公路</v>
          </cell>
          <cell r="R11576" t="str">
            <v>3</v>
          </cell>
          <cell r="S11576" t="str">
            <v>4.5</v>
          </cell>
          <cell r="T11576" t="str">
            <v>无</v>
          </cell>
          <cell r="U11576">
            <v>0</v>
          </cell>
          <cell r="V11576">
            <v>2.2999999999999998</v>
          </cell>
          <cell r="W11576">
            <v>2.2999999999999998</v>
          </cell>
        </row>
        <row r="11577">
          <cell r="I11577" t="str">
            <v>花垣县麻栗场镇新科村道路硬化工程</v>
          </cell>
          <cell r="J11577" t="str">
            <v>1327F4331240011</v>
          </cell>
          <cell r="K11577" t="str">
            <v>新村与撤并村便捷连通</v>
          </cell>
          <cell r="L11577" t="str">
            <v>一类地区</v>
          </cell>
          <cell r="M11577" t="str">
            <v>国家贫困县</v>
          </cell>
          <cell r="N11577" t="str">
            <v>升级改造（提质改造）</v>
          </cell>
          <cell r="O11577" t="str">
            <v>新科村</v>
          </cell>
          <cell r="P11577" t="str">
            <v>等外公路</v>
          </cell>
          <cell r="R11577" t="str">
            <v>3</v>
          </cell>
          <cell r="S11577" t="str">
            <v>4</v>
          </cell>
          <cell r="T11577" t="str">
            <v>无</v>
          </cell>
          <cell r="U11577">
            <v>0</v>
          </cell>
          <cell r="V11577">
            <v>1.2</v>
          </cell>
          <cell r="W11577">
            <v>1.2</v>
          </cell>
        </row>
        <row r="11578">
          <cell r="I11578" t="str">
            <v>花垣县猫儿乡太阳山村路硬化工程</v>
          </cell>
          <cell r="J11578" t="str">
            <v>1327F4331240010</v>
          </cell>
          <cell r="K11578" t="str">
            <v>新村与撤并村便捷连通</v>
          </cell>
          <cell r="L11578" t="str">
            <v>一类地区</v>
          </cell>
          <cell r="M11578" t="str">
            <v>国家贫困县</v>
          </cell>
          <cell r="N11578" t="str">
            <v>升级改造（提质改造）</v>
          </cell>
          <cell r="O11578" t="str">
            <v>太阳山村</v>
          </cell>
          <cell r="P11578" t="str">
            <v>等外公路</v>
          </cell>
          <cell r="R11578" t="str">
            <v>3</v>
          </cell>
          <cell r="S11578" t="str">
            <v>4.5</v>
          </cell>
          <cell r="T11578" t="str">
            <v>无</v>
          </cell>
          <cell r="U11578">
            <v>0</v>
          </cell>
          <cell r="V11578">
            <v>1.5</v>
          </cell>
          <cell r="W11578">
            <v>1.5</v>
          </cell>
        </row>
        <row r="11579">
          <cell r="I11579" t="str">
            <v>花垣县石栏镇朋岩村道路工程</v>
          </cell>
          <cell r="J11579" t="str">
            <v>1327F4331240009</v>
          </cell>
          <cell r="K11579" t="str">
            <v>新村与撤并村便捷连通</v>
          </cell>
          <cell r="L11579" t="str">
            <v>一类地区</v>
          </cell>
          <cell r="M11579" t="str">
            <v>国家贫困县</v>
          </cell>
          <cell r="N11579" t="str">
            <v>升级改造（提质改造）</v>
          </cell>
          <cell r="O11579" t="str">
            <v>朋岩村</v>
          </cell>
          <cell r="P11579" t="str">
            <v>四级公路</v>
          </cell>
          <cell r="R11579" t="str">
            <v>3</v>
          </cell>
          <cell r="S11579" t="str">
            <v>4.5</v>
          </cell>
          <cell r="T11579" t="str">
            <v>无</v>
          </cell>
          <cell r="U11579">
            <v>0</v>
          </cell>
          <cell r="V11579">
            <v>0.8</v>
          </cell>
          <cell r="W11579">
            <v>0.8</v>
          </cell>
        </row>
        <row r="11580">
          <cell r="I11580" t="str">
            <v>花垣县石栏镇竹子村至子腊村公路路面工程</v>
          </cell>
          <cell r="J11580" t="str">
            <v>1327F4331240012</v>
          </cell>
          <cell r="K11580" t="str">
            <v>新村与撤并村便捷连通</v>
          </cell>
          <cell r="L11580" t="str">
            <v>一类地区</v>
          </cell>
          <cell r="M11580" t="str">
            <v>国家贫困县</v>
          </cell>
          <cell r="N11580" t="str">
            <v>升级改造（提质改造）</v>
          </cell>
          <cell r="O11580" t="str">
            <v>竹子村</v>
          </cell>
          <cell r="P11580" t="str">
            <v>等外公路</v>
          </cell>
          <cell r="R11580" t="str">
            <v>3</v>
          </cell>
          <cell r="S11580" t="str">
            <v>4.5</v>
          </cell>
          <cell r="T11580" t="str">
            <v>无</v>
          </cell>
          <cell r="U11580">
            <v>0</v>
          </cell>
          <cell r="V11580">
            <v>4.9000000000000004</v>
          </cell>
          <cell r="W11580">
            <v>4.9000000000000004</v>
          </cell>
        </row>
        <row r="11581">
          <cell r="I11581" t="str">
            <v>花垣县双龙镇董马库村道路提质改造工程</v>
          </cell>
          <cell r="J11581" t="str">
            <v>1327F4331240021</v>
          </cell>
          <cell r="K11581" t="str">
            <v>新村与撤并村便捷连通</v>
          </cell>
          <cell r="L11581" t="str">
            <v>一类地区</v>
          </cell>
          <cell r="M11581" t="str">
            <v>国家贫困县</v>
          </cell>
          <cell r="N11581" t="str">
            <v>升级改造（提质改造）</v>
          </cell>
          <cell r="O11581" t="str">
            <v>董马库村</v>
          </cell>
          <cell r="P11581" t="str">
            <v>等外公路</v>
          </cell>
          <cell r="R11581" t="str">
            <v>3</v>
          </cell>
          <cell r="S11581" t="str">
            <v>4</v>
          </cell>
          <cell r="T11581" t="str">
            <v>无</v>
          </cell>
          <cell r="U11581">
            <v>0</v>
          </cell>
          <cell r="V11581">
            <v>2.1</v>
          </cell>
          <cell r="W11581">
            <v>2.1</v>
          </cell>
        </row>
        <row r="11582">
          <cell r="I11582" t="str">
            <v>花垣县双龙镇鸡坡岭道路改造工程</v>
          </cell>
          <cell r="J11582" t="str">
            <v>1327F4331240020</v>
          </cell>
          <cell r="K11582" t="str">
            <v>新村与撤并村便捷连通</v>
          </cell>
          <cell r="L11582" t="str">
            <v>一类地区</v>
          </cell>
          <cell r="M11582" t="str">
            <v>国家贫困县</v>
          </cell>
          <cell r="N11582" t="str">
            <v>新改建</v>
          </cell>
          <cell r="O11582" t="str">
            <v>鸡坡岭</v>
          </cell>
          <cell r="P11582" t="str">
            <v>等外公路</v>
          </cell>
          <cell r="R11582" t="str">
            <v>3</v>
          </cell>
          <cell r="S11582" t="str">
            <v>4.5</v>
          </cell>
          <cell r="T11582" t="str">
            <v>无</v>
          </cell>
          <cell r="U11582">
            <v>0</v>
          </cell>
          <cell r="V11582">
            <v>3.48</v>
          </cell>
          <cell r="W11582">
            <v>3.48</v>
          </cell>
        </row>
        <row r="11583">
          <cell r="I11583" t="str">
            <v>花垣县双龙镇十八洞村张刀寨道路工程</v>
          </cell>
          <cell r="J11583" t="str">
            <v>1327F4331240016</v>
          </cell>
          <cell r="K11583" t="str">
            <v>新村与撤并村便捷连通</v>
          </cell>
          <cell r="L11583" t="str">
            <v>一类地区</v>
          </cell>
          <cell r="M11583" t="str">
            <v>国家贫困县</v>
          </cell>
          <cell r="N11583" t="str">
            <v>新建</v>
          </cell>
          <cell r="O11583" t="str">
            <v>十八洞村</v>
          </cell>
          <cell r="P11583" t="str">
            <v>无路</v>
          </cell>
          <cell r="R11583" t="str">
            <v>2</v>
          </cell>
          <cell r="S11583" t="str">
            <v>5.5</v>
          </cell>
          <cell r="T11583" t="str">
            <v>无</v>
          </cell>
          <cell r="U11583">
            <v>0</v>
          </cell>
          <cell r="V11583">
            <v>1.1299999999999999</v>
          </cell>
          <cell r="W11583">
            <v>1.1299999999999999</v>
          </cell>
        </row>
        <row r="11584">
          <cell r="I11584" t="str">
            <v>花垣县双龙镇岩锣村道路硬化工程</v>
          </cell>
          <cell r="J11584" t="str">
            <v>1327F4331240007</v>
          </cell>
          <cell r="K11584" t="str">
            <v>新村与撤并村便捷连通</v>
          </cell>
          <cell r="L11584" t="str">
            <v>一类地区</v>
          </cell>
          <cell r="M11584" t="str">
            <v>国家贫困县</v>
          </cell>
          <cell r="N11584" t="str">
            <v>升级改造（提质改造）</v>
          </cell>
          <cell r="O11584" t="str">
            <v>岩锣村</v>
          </cell>
          <cell r="P11584" t="str">
            <v>等外公路</v>
          </cell>
          <cell r="R11584" t="str">
            <v>3</v>
          </cell>
          <cell r="S11584" t="str">
            <v>4.5</v>
          </cell>
          <cell r="T11584" t="str">
            <v>无</v>
          </cell>
          <cell r="U11584">
            <v>0</v>
          </cell>
          <cell r="V11584">
            <v>1.1000000000000001</v>
          </cell>
          <cell r="W11584">
            <v>1.1000000000000001</v>
          </cell>
        </row>
        <row r="11585">
          <cell r="I11585" t="str">
            <v>花垣镇佳民村基础设施通组道路硬化工程</v>
          </cell>
          <cell r="J11585" t="str">
            <v>1327F4331240025</v>
          </cell>
          <cell r="K11585" t="str">
            <v>新村与撤并村便捷连通</v>
          </cell>
          <cell r="L11585" t="str">
            <v>一类地区</v>
          </cell>
          <cell r="M11585" t="str">
            <v>国家贫困县</v>
          </cell>
          <cell r="N11585" t="str">
            <v>升级改造（提质改造）</v>
          </cell>
          <cell r="O11585" t="str">
            <v>佳民村</v>
          </cell>
          <cell r="P11585" t="str">
            <v>四级公路</v>
          </cell>
          <cell r="R11585" t="str">
            <v>3</v>
          </cell>
          <cell r="S11585" t="str">
            <v>4</v>
          </cell>
          <cell r="T11585" t="str">
            <v>无</v>
          </cell>
          <cell r="U11585">
            <v>0</v>
          </cell>
          <cell r="V11585">
            <v>2</v>
          </cell>
          <cell r="W11585">
            <v>2</v>
          </cell>
        </row>
        <row r="11586">
          <cell r="I11586" t="str">
            <v>花垣镇老天坪村基础设施至谷坡村道路硬化工程</v>
          </cell>
          <cell r="J11586" t="str">
            <v>1327F4331240018</v>
          </cell>
          <cell r="K11586" t="str">
            <v>新村与撤并村便捷连通</v>
          </cell>
          <cell r="L11586" t="str">
            <v>一类地区</v>
          </cell>
          <cell r="M11586" t="str">
            <v>国家贫困县</v>
          </cell>
          <cell r="N11586" t="str">
            <v>升级改造（提质改造）</v>
          </cell>
          <cell r="O11586" t="str">
            <v>老天坪村</v>
          </cell>
          <cell r="P11586" t="str">
            <v>等外公路</v>
          </cell>
          <cell r="R11586" t="str">
            <v>3</v>
          </cell>
          <cell r="S11586" t="str">
            <v>4.5</v>
          </cell>
          <cell r="T11586" t="str">
            <v>无</v>
          </cell>
          <cell r="U11586">
            <v>0</v>
          </cell>
          <cell r="V11586">
            <v>1</v>
          </cell>
          <cell r="W11586">
            <v>1</v>
          </cell>
        </row>
        <row r="11587">
          <cell r="I11587" t="str">
            <v>花垣镇漏那村基础设施通组路硬化项目</v>
          </cell>
          <cell r="J11587" t="str">
            <v>1327F4331240024</v>
          </cell>
          <cell r="K11587" t="str">
            <v>新村与撤并村便捷连通</v>
          </cell>
          <cell r="L11587" t="str">
            <v>一类地区</v>
          </cell>
          <cell r="M11587" t="str">
            <v>国家贫困县</v>
          </cell>
          <cell r="N11587" t="str">
            <v>升级改造（提质改造）</v>
          </cell>
          <cell r="O11587" t="str">
            <v>漏那村</v>
          </cell>
          <cell r="P11587" t="str">
            <v>等外公路</v>
          </cell>
          <cell r="R11587" t="str">
            <v>3</v>
          </cell>
          <cell r="S11587" t="str">
            <v>4</v>
          </cell>
          <cell r="T11587" t="str">
            <v>无</v>
          </cell>
          <cell r="U11587">
            <v>0</v>
          </cell>
          <cell r="V11587">
            <v>1</v>
          </cell>
          <cell r="W11587">
            <v>1</v>
          </cell>
        </row>
        <row r="11588">
          <cell r="I11588" t="str">
            <v>花垣镇三角岩村通组路硬化工程</v>
          </cell>
          <cell r="J11588" t="str">
            <v>1327F4331240002</v>
          </cell>
          <cell r="K11588" t="str">
            <v>新村与撤并村便捷连通</v>
          </cell>
          <cell r="L11588" t="str">
            <v>一类地区</v>
          </cell>
          <cell r="M11588" t="str">
            <v>国家贫困县</v>
          </cell>
          <cell r="N11588" t="str">
            <v>升级改造（提质改造）</v>
          </cell>
          <cell r="O11588" t="str">
            <v>三角岩村</v>
          </cell>
          <cell r="P11588" t="str">
            <v>等外公路</v>
          </cell>
          <cell r="R11588" t="str">
            <v>3</v>
          </cell>
          <cell r="S11588" t="str">
            <v>3.5</v>
          </cell>
          <cell r="T11588" t="str">
            <v>无</v>
          </cell>
          <cell r="U11588">
            <v>0</v>
          </cell>
          <cell r="V11588">
            <v>0.6</v>
          </cell>
          <cell r="W11588">
            <v>0.6</v>
          </cell>
        </row>
        <row r="11589">
          <cell r="I11589" t="str">
            <v>吉卫镇联龙村至过水道路新建工程</v>
          </cell>
          <cell r="J11589" t="str">
            <v>1327F4331240005</v>
          </cell>
          <cell r="K11589" t="str">
            <v>新村与撤并村便捷连通</v>
          </cell>
          <cell r="L11589" t="str">
            <v>一类地区</v>
          </cell>
          <cell r="M11589" t="str">
            <v>国家贫困县</v>
          </cell>
          <cell r="N11589" t="str">
            <v>升级改造（提质改造）</v>
          </cell>
          <cell r="O11589" t="str">
            <v>联龙村</v>
          </cell>
          <cell r="P11589" t="str">
            <v>等外公路</v>
          </cell>
          <cell r="R11589" t="str">
            <v>3</v>
          </cell>
          <cell r="S11589" t="str">
            <v>4.5</v>
          </cell>
          <cell r="T11589" t="str">
            <v>无</v>
          </cell>
          <cell r="U11589">
            <v>0</v>
          </cell>
          <cell r="V11589">
            <v>1.6</v>
          </cell>
          <cell r="W11589">
            <v>1.6</v>
          </cell>
        </row>
        <row r="11590">
          <cell r="I11590" t="str">
            <v>麻栗场镇登高村至望高村联通道路</v>
          </cell>
          <cell r="J11590" t="str">
            <v>1327F4331240019</v>
          </cell>
          <cell r="K11590" t="str">
            <v>新村与撤并村便捷连通</v>
          </cell>
          <cell r="L11590" t="str">
            <v>一类地区</v>
          </cell>
          <cell r="M11590" t="str">
            <v>国家贫困县</v>
          </cell>
          <cell r="N11590" t="str">
            <v>升级改造（提质改造）</v>
          </cell>
          <cell r="O11590" t="str">
            <v>登高村</v>
          </cell>
          <cell r="P11590" t="str">
            <v>等外公路</v>
          </cell>
          <cell r="R11590" t="str">
            <v>3</v>
          </cell>
          <cell r="S11590" t="str">
            <v>4</v>
          </cell>
          <cell r="T11590" t="str">
            <v>无</v>
          </cell>
          <cell r="U11590">
            <v>0</v>
          </cell>
          <cell r="V11590">
            <v>0.46</v>
          </cell>
          <cell r="W11590">
            <v>0.46</v>
          </cell>
        </row>
        <row r="11591">
          <cell r="I11591" t="str">
            <v>麻栗场镇望高村至各鱼村基础设施联通公路</v>
          </cell>
          <cell r="J11591" t="str">
            <v>1327F4331240023</v>
          </cell>
          <cell r="K11591" t="str">
            <v>新村与撤并村便捷连通</v>
          </cell>
          <cell r="L11591" t="str">
            <v>一类地区</v>
          </cell>
          <cell r="M11591" t="str">
            <v>国家贫困县</v>
          </cell>
          <cell r="N11591" t="str">
            <v>升级改造（提质改造）</v>
          </cell>
          <cell r="O11591" t="str">
            <v>望高村</v>
          </cell>
          <cell r="P11591" t="str">
            <v>等外公路</v>
          </cell>
          <cell r="R11591" t="str">
            <v>3</v>
          </cell>
          <cell r="S11591" t="str">
            <v>4</v>
          </cell>
          <cell r="T11591" t="str">
            <v>无</v>
          </cell>
          <cell r="U11591">
            <v>0</v>
          </cell>
          <cell r="V11591">
            <v>0.46</v>
          </cell>
          <cell r="W11591">
            <v>0.46</v>
          </cell>
        </row>
        <row r="11592">
          <cell r="I11592" t="str">
            <v>保靖县毛沟镇拱桥村一组至科乐村上寨组公路路面硬化工程</v>
          </cell>
          <cell r="J11592" t="str">
            <v>1327F4331250015</v>
          </cell>
          <cell r="K11592" t="str">
            <v>新村与撤并村便捷连通</v>
          </cell>
          <cell r="L11592" t="str">
            <v>一类地区</v>
          </cell>
          <cell r="M11592" t="str">
            <v>国家贫困县</v>
          </cell>
          <cell r="N11592" t="str">
            <v>新建</v>
          </cell>
          <cell r="O11592" t="str">
            <v>拱桥村</v>
          </cell>
          <cell r="P11592" t="str">
            <v>等外公路</v>
          </cell>
          <cell r="R11592" t="str">
            <v>3</v>
          </cell>
          <cell r="S11592" t="str">
            <v>3.5</v>
          </cell>
          <cell r="T11592" t="str">
            <v>无</v>
          </cell>
          <cell r="U11592">
            <v>0</v>
          </cell>
          <cell r="V11592">
            <v>1.3</v>
          </cell>
          <cell r="W11592">
            <v>1.3</v>
          </cell>
        </row>
        <row r="11593">
          <cell r="I11593" t="str">
            <v>保靖县阳朝乡尧洞村巴基至车巴伍公路路面硬化工程</v>
          </cell>
          <cell r="J11593" t="str">
            <v>1327F4331250023</v>
          </cell>
          <cell r="K11593" t="str">
            <v>新村与撤并村便捷连通</v>
          </cell>
          <cell r="L11593" t="str">
            <v>一类地区</v>
          </cell>
          <cell r="M11593" t="str">
            <v>国家贫困县</v>
          </cell>
          <cell r="N11593" t="str">
            <v>新建</v>
          </cell>
          <cell r="O11593" t="str">
            <v>尧洞村</v>
          </cell>
          <cell r="P11593" t="str">
            <v>无路</v>
          </cell>
          <cell r="R11593" t="str">
            <v>0</v>
          </cell>
          <cell r="S11593" t="str">
            <v>4.5</v>
          </cell>
          <cell r="T11593" t="str">
            <v>无</v>
          </cell>
          <cell r="U11593">
            <v>0</v>
          </cell>
          <cell r="V11593">
            <v>5.66</v>
          </cell>
          <cell r="W11593">
            <v>5.66</v>
          </cell>
        </row>
        <row r="11594">
          <cell r="I11594" t="str">
            <v>比耳镇水坝村幸福至通丘公路改造工程</v>
          </cell>
          <cell r="J11594" t="str">
            <v>1327F4331250001</v>
          </cell>
          <cell r="K11594" t="str">
            <v>新村与撤并村便捷连通</v>
          </cell>
          <cell r="L11594" t="str">
            <v>一类地区</v>
          </cell>
          <cell r="M11594" t="str">
            <v>国家贫困县</v>
          </cell>
          <cell r="N11594" t="str">
            <v>新建</v>
          </cell>
          <cell r="O11594" t="str">
            <v>水坝村</v>
          </cell>
          <cell r="P11594" t="str">
            <v>等外公路</v>
          </cell>
          <cell r="R11594" t="str">
            <v>3.5</v>
          </cell>
          <cell r="S11594" t="str">
            <v>4.5</v>
          </cell>
          <cell r="T11594" t="str">
            <v>无</v>
          </cell>
          <cell r="U11594">
            <v>0</v>
          </cell>
          <cell r="V11594">
            <v>1</v>
          </cell>
          <cell r="W11594">
            <v>1</v>
          </cell>
        </row>
        <row r="11595">
          <cell r="I11595" t="str">
            <v>复兴镇门前村岩门水库至黄连冲公路改造工程</v>
          </cell>
          <cell r="J11595" t="str">
            <v>1327F4331250022</v>
          </cell>
          <cell r="K11595" t="str">
            <v>新村与撤并村便捷连通</v>
          </cell>
          <cell r="L11595" t="str">
            <v>一类地区</v>
          </cell>
          <cell r="M11595" t="str">
            <v>国家贫困县</v>
          </cell>
          <cell r="N11595" t="str">
            <v>新建</v>
          </cell>
          <cell r="O11595" t="str">
            <v>门前村</v>
          </cell>
          <cell r="R11595" t="str">
            <v>0</v>
          </cell>
          <cell r="S11595" t="str">
            <v>3.5</v>
          </cell>
          <cell r="T11595" t="str">
            <v>无</v>
          </cell>
          <cell r="U11595">
            <v>0</v>
          </cell>
          <cell r="V11595">
            <v>1.45</v>
          </cell>
          <cell r="W11595">
            <v>1.45</v>
          </cell>
        </row>
        <row r="11596">
          <cell r="I11596" t="str">
            <v>复兴镇山河村通组公路工程</v>
          </cell>
          <cell r="J11596" t="str">
            <v>1327F4331250021</v>
          </cell>
          <cell r="K11596" t="str">
            <v>新村与撤并村便捷连通</v>
          </cell>
          <cell r="L11596" t="str">
            <v>一类地区</v>
          </cell>
          <cell r="M11596" t="str">
            <v>国家贫困县</v>
          </cell>
          <cell r="N11596" t="str">
            <v>新建</v>
          </cell>
          <cell r="O11596" t="str">
            <v>山河村</v>
          </cell>
          <cell r="P11596" t="str">
            <v>无路</v>
          </cell>
          <cell r="R11596" t="str">
            <v>0</v>
          </cell>
          <cell r="S11596" t="str">
            <v>3.5</v>
          </cell>
          <cell r="T11596" t="str">
            <v>无</v>
          </cell>
          <cell r="U11596">
            <v>0</v>
          </cell>
          <cell r="V11596">
            <v>4.33</v>
          </cell>
          <cell r="W11596">
            <v>4.33</v>
          </cell>
        </row>
        <row r="11597">
          <cell r="I11597" t="str">
            <v>吕洞山镇茶岭村张湾组至立口组公路硬化</v>
          </cell>
          <cell r="J11597" t="str">
            <v>1327F4331250009</v>
          </cell>
          <cell r="K11597" t="str">
            <v>新村与撤并村便捷连通</v>
          </cell>
          <cell r="L11597" t="str">
            <v>一类地区</v>
          </cell>
          <cell r="M11597" t="str">
            <v>国家贫困县</v>
          </cell>
          <cell r="N11597" t="str">
            <v>新建</v>
          </cell>
          <cell r="O11597" t="str">
            <v>茶岭村</v>
          </cell>
          <cell r="R11597" t="str">
            <v>0</v>
          </cell>
          <cell r="S11597" t="str">
            <v>4.5</v>
          </cell>
          <cell r="T11597" t="str">
            <v>无</v>
          </cell>
          <cell r="U11597">
            <v>0</v>
          </cell>
          <cell r="V11597">
            <v>2.82</v>
          </cell>
          <cell r="W11597">
            <v>2.82</v>
          </cell>
        </row>
        <row r="11598">
          <cell r="I11598" t="str">
            <v>吕洞山镇丰塘夯仁伍至耳容公路改造工程</v>
          </cell>
          <cell r="J11598" t="str">
            <v>1327F4331250034</v>
          </cell>
          <cell r="K11598" t="str">
            <v>新村与撤并村便捷连通</v>
          </cell>
          <cell r="L11598" t="str">
            <v>一类地区</v>
          </cell>
          <cell r="M11598" t="str">
            <v>国家贫困县</v>
          </cell>
          <cell r="N11598" t="str">
            <v>新建</v>
          </cell>
          <cell r="O11598" t="str">
            <v>茶岭村</v>
          </cell>
          <cell r="P11598" t="str">
            <v>无路</v>
          </cell>
          <cell r="R11598" t="str">
            <v>0</v>
          </cell>
          <cell r="S11598" t="str">
            <v>3.5</v>
          </cell>
          <cell r="T11598" t="str">
            <v>无</v>
          </cell>
          <cell r="U11598">
            <v>0</v>
          </cell>
          <cell r="V11598">
            <v>2.75</v>
          </cell>
          <cell r="W11598">
            <v>2.75</v>
          </cell>
        </row>
        <row r="11599">
          <cell r="I11599" t="str">
            <v>普戎镇马吉村马吉至马吉河公路改造工程</v>
          </cell>
          <cell r="J11599" t="str">
            <v>1327F4331250006</v>
          </cell>
          <cell r="K11599" t="str">
            <v>新村与撤并村便捷连通</v>
          </cell>
          <cell r="L11599" t="str">
            <v>一类地区</v>
          </cell>
          <cell r="M11599" t="str">
            <v>国家贫困县</v>
          </cell>
          <cell r="N11599" t="str">
            <v>新建</v>
          </cell>
          <cell r="O11599" t="str">
            <v>糯梯村</v>
          </cell>
          <cell r="P11599" t="str">
            <v>等外公路</v>
          </cell>
          <cell r="R11599" t="str">
            <v>3.5</v>
          </cell>
          <cell r="S11599" t="str">
            <v>4.5</v>
          </cell>
          <cell r="T11599" t="str">
            <v>无</v>
          </cell>
          <cell r="U11599">
            <v>0</v>
          </cell>
          <cell r="V11599">
            <v>2.7</v>
          </cell>
          <cell r="W11599">
            <v>2.7</v>
          </cell>
        </row>
        <row r="11600">
          <cell r="I11600" t="str">
            <v>普戎镇下坝村马福至虎蹄河公路改造工程</v>
          </cell>
          <cell r="J11600" t="str">
            <v>1327F4331250033</v>
          </cell>
          <cell r="K11600" t="str">
            <v>新村与撤并村便捷连通</v>
          </cell>
          <cell r="L11600" t="str">
            <v>一类地区</v>
          </cell>
          <cell r="M11600" t="str">
            <v>国家贫困县</v>
          </cell>
          <cell r="N11600" t="str">
            <v>新建</v>
          </cell>
          <cell r="O11600" t="str">
            <v>下坝村</v>
          </cell>
          <cell r="P11600" t="str">
            <v>无路</v>
          </cell>
          <cell r="R11600" t="str">
            <v>3.5</v>
          </cell>
          <cell r="S11600" t="str">
            <v>4.5</v>
          </cell>
          <cell r="T11600" t="str">
            <v>无</v>
          </cell>
          <cell r="U11600">
            <v>0</v>
          </cell>
          <cell r="V11600">
            <v>3</v>
          </cell>
          <cell r="W11600">
            <v>3</v>
          </cell>
        </row>
        <row r="11601">
          <cell r="I11601" t="str">
            <v>普戎镇下坝村母车至块洞村小学公路改造工程</v>
          </cell>
          <cell r="J11601" t="str">
            <v>1327F4331250032</v>
          </cell>
          <cell r="K11601" t="str">
            <v>新村与撤并村便捷连通</v>
          </cell>
          <cell r="L11601" t="str">
            <v>一类地区</v>
          </cell>
          <cell r="M11601" t="str">
            <v>国家贫困县</v>
          </cell>
          <cell r="N11601" t="str">
            <v>新建</v>
          </cell>
          <cell r="O11601" t="str">
            <v>块洞村</v>
          </cell>
          <cell r="P11601" t="str">
            <v>无路</v>
          </cell>
          <cell r="R11601" t="str">
            <v>3.5</v>
          </cell>
          <cell r="S11601" t="str">
            <v>4.5</v>
          </cell>
          <cell r="T11601" t="str">
            <v>无</v>
          </cell>
          <cell r="U11601">
            <v>0</v>
          </cell>
          <cell r="V11601">
            <v>3</v>
          </cell>
          <cell r="W11601">
            <v>3</v>
          </cell>
        </row>
        <row r="11602">
          <cell r="I11602" t="str">
            <v>普戎镇牙吾至西库公路改造工程</v>
          </cell>
          <cell r="J11602" t="str">
            <v>1327F4331250008</v>
          </cell>
          <cell r="K11602" t="str">
            <v>新村与撤并村便捷连通</v>
          </cell>
          <cell r="L11602" t="str">
            <v>一类地区</v>
          </cell>
          <cell r="M11602" t="str">
            <v>国家贫困县</v>
          </cell>
          <cell r="N11602" t="str">
            <v>新建</v>
          </cell>
          <cell r="O11602" t="str">
            <v>牙吾村</v>
          </cell>
          <cell r="P11602" t="str">
            <v>等外公路</v>
          </cell>
          <cell r="R11602" t="str">
            <v>3.5</v>
          </cell>
          <cell r="S11602" t="str">
            <v>4.5</v>
          </cell>
          <cell r="T11602" t="str">
            <v>无</v>
          </cell>
          <cell r="U11602">
            <v>0</v>
          </cell>
          <cell r="V11602">
            <v>3.5</v>
          </cell>
          <cell r="W11602">
            <v>3.5</v>
          </cell>
        </row>
        <row r="11603">
          <cell r="I11603" t="str">
            <v>迁陵镇裁缝溪经枫香坡至洗溪湖连接路</v>
          </cell>
          <cell r="J11603" t="str">
            <v>1327F4331250026</v>
          </cell>
          <cell r="K11603" t="str">
            <v>新村与撤并村便捷连通</v>
          </cell>
          <cell r="L11603" t="str">
            <v>一类地区</v>
          </cell>
          <cell r="M11603" t="str">
            <v>国家贫困县</v>
          </cell>
          <cell r="N11603" t="str">
            <v>新建</v>
          </cell>
          <cell r="O11603" t="str">
            <v>踏梯村</v>
          </cell>
          <cell r="P11603" t="str">
            <v>无路</v>
          </cell>
          <cell r="R11603" t="str">
            <v>3.5</v>
          </cell>
          <cell r="S11603" t="str">
            <v>4.5</v>
          </cell>
          <cell r="T11603" t="str">
            <v>无</v>
          </cell>
          <cell r="U11603">
            <v>0</v>
          </cell>
          <cell r="V11603">
            <v>4.0999999999999996</v>
          </cell>
          <cell r="W11603">
            <v>4.0999999999999996</v>
          </cell>
        </row>
        <row r="11604">
          <cell r="I11604" t="str">
            <v>迁陵镇陡滩村西岱至撒珠公路改造工程</v>
          </cell>
          <cell r="J11604" t="str">
            <v>1327F4331250024</v>
          </cell>
          <cell r="K11604" t="str">
            <v>新村与撤并村便捷连通</v>
          </cell>
          <cell r="L11604" t="str">
            <v>一类地区</v>
          </cell>
          <cell r="M11604" t="str">
            <v>国家贫困县</v>
          </cell>
          <cell r="N11604" t="str">
            <v>新建</v>
          </cell>
          <cell r="O11604" t="str">
            <v>陡滩村</v>
          </cell>
          <cell r="P11604" t="str">
            <v>无路</v>
          </cell>
          <cell r="R11604" t="str">
            <v>3.5</v>
          </cell>
          <cell r="S11604" t="str">
            <v>4.5</v>
          </cell>
          <cell r="T11604" t="str">
            <v>无</v>
          </cell>
          <cell r="U11604">
            <v>0</v>
          </cell>
          <cell r="V11604">
            <v>4.5</v>
          </cell>
          <cell r="W11604">
            <v>4.5</v>
          </cell>
        </row>
        <row r="11605">
          <cell r="I11605" t="str">
            <v>迁陵镇洗溪湖至踏梯桥公路</v>
          </cell>
          <cell r="J11605" t="str">
            <v>1327F4331250027</v>
          </cell>
          <cell r="K11605" t="str">
            <v>新村与撤并村便捷连通</v>
          </cell>
          <cell r="L11605" t="str">
            <v>一类地区</v>
          </cell>
          <cell r="M11605" t="str">
            <v>国家贫困县</v>
          </cell>
          <cell r="N11605" t="str">
            <v>新建</v>
          </cell>
          <cell r="O11605" t="str">
            <v>踏梯村</v>
          </cell>
          <cell r="R11605" t="str">
            <v>3.5</v>
          </cell>
          <cell r="S11605" t="str">
            <v>4.5</v>
          </cell>
          <cell r="T11605" t="str">
            <v>无</v>
          </cell>
          <cell r="U11605">
            <v>0</v>
          </cell>
          <cell r="V11605">
            <v>1.39</v>
          </cell>
          <cell r="W11605">
            <v>1.39</v>
          </cell>
        </row>
        <row r="11606">
          <cell r="I11606" t="str">
            <v>清水坪镇清水坪村四湾溪至王二田公路改造工程</v>
          </cell>
          <cell r="J11606" t="str">
            <v>1327F4331250028</v>
          </cell>
          <cell r="K11606" t="str">
            <v>新村与撤并村便捷连通</v>
          </cell>
          <cell r="L11606" t="str">
            <v>一类地区</v>
          </cell>
          <cell r="M11606" t="str">
            <v>国家贫困县</v>
          </cell>
          <cell r="N11606" t="str">
            <v>新建</v>
          </cell>
          <cell r="O11606" t="str">
            <v>清水坪村</v>
          </cell>
          <cell r="P11606" t="str">
            <v>无路</v>
          </cell>
          <cell r="R11606" t="str">
            <v>0</v>
          </cell>
          <cell r="S11606" t="str">
            <v>3.5</v>
          </cell>
          <cell r="T11606" t="str">
            <v>无</v>
          </cell>
          <cell r="U11606">
            <v>0</v>
          </cell>
          <cell r="V11606">
            <v>3.92</v>
          </cell>
          <cell r="W11606">
            <v>3.92</v>
          </cell>
        </row>
        <row r="11607">
          <cell r="I11607" t="str">
            <v>清水镇梁山村五十二组至大堡组公路硬化</v>
          </cell>
          <cell r="J11607" t="str">
            <v>1327F4331250025</v>
          </cell>
          <cell r="K11607" t="str">
            <v>新村与撤并村便捷连通</v>
          </cell>
          <cell r="L11607" t="str">
            <v>一类地区</v>
          </cell>
          <cell r="M11607" t="str">
            <v>国家贫困县</v>
          </cell>
          <cell r="N11607" t="str">
            <v>新建</v>
          </cell>
          <cell r="O11607" t="str">
            <v>梁山村</v>
          </cell>
          <cell r="P11607" t="str">
            <v>无路</v>
          </cell>
          <cell r="R11607" t="str">
            <v>0</v>
          </cell>
          <cell r="S11607" t="str">
            <v>3.5</v>
          </cell>
          <cell r="T11607" t="str">
            <v>无</v>
          </cell>
          <cell r="U11607">
            <v>0</v>
          </cell>
          <cell r="V11607">
            <v>8.9600000000000009</v>
          </cell>
          <cell r="W11607">
            <v>8.9600000000000009</v>
          </cell>
        </row>
        <row r="11608">
          <cell r="I11608" t="str">
            <v>碗米坡镇拔茅村东洛组通组公路改造工程</v>
          </cell>
          <cell r="J11608" t="str">
            <v>1327F4331250016</v>
          </cell>
          <cell r="K11608" t="str">
            <v>新村与撤并村便捷连通</v>
          </cell>
          <cell r="L11608" t="str">
            <v>一类地区</v>
          </cell>
          <cell r="M11608" t="str">
            <v>国家贫困县</v>
          </cell>
          <cell r="N11608" t="str">
            <v>新建</v>
          </cell>
          <cell r="O11608" t="str">
            <v>拔茅村</v>
          </cell>
          <cell r="P11608" t="str">
            <v>无路</v>
          </cell>
          <cell r="R11608" t="str">
            <v>0</v>
          </cell>
          <cell r="S11608" t="str">
            <v>4.5</v>
          </cell>
          <cell r="T11608" t="str">
            <v>无</v>
          </cell>
          <cell r="U11608">
            <v>0</v>
          </cell>
          <cell r="V11608">
            <v>3.9</v>
          </cell>
          <cell r="W11608">
            <v>3.9</v>
          </cell>
        </row>
        <row r="11609">
          <cell r="I11609" t="str">
            <v>碗米坡镇白云山村母沙至搓比通组公路改造工程</v>
          </cell>
          <cell r="J11609" t="str">
            <v>1327F4331250019</v>
          </cell>
          <cell r="K11609" t="str">
            <v>新村与撤并村便捷连通</v>
          </cell>
          <cell r="L11609" t="str">
            <v>一类地区</v>
          </cell>
          <cell r="M11609" t="str">
            <v>国家贫困县</v>
          </cell>
          <cell r="N11609" t="str">
            <v>新建</v>
          </cell>
          <cell r="O11609" t="str">
            <v>白云山村</v>
          </cell>
          <cell r="P11609" t="str">
            <v>无路</v>
          </cell>
          <cell r="R11609" t="str">
            <v>0</v>
          </cell>
          <cell r="S11609" t="str">
            <v>3.5</v>
          </cell>
          <cell r="T11609" t="str">
            <v>无</v>
          </cell>
          <cell r="U11609">
            <v>0</v>
          </cell>
          <cell r="V11609">
            <v>2.5</v>
          </cell>
          <cell r="W11609">
            <v>2.5</v>
          </cell>
        </row>
        <row r="11610">
          <cell r="I11610" t="str">
            <v>断龙山镇龙王湖村先比条至胡家坪白捞公路工程</v>
          </cell>
          <cell r="J11610" t="str">
            <v>1327F4331260008</v>
          </cell>
          <cell r="K11610" t="str">
            <v>新村与撤并村便捷连通</v>
          </cell>
          <cell r="L11610" t="str">
            <v>一类地区</v>
          </cell>
          <cell r="M11610" t="str">
            <v>国家贫困县</v>
          </cell>
          <cell r="N11610" t="str">
            <v>新建</v>
          </cell>
          <cell r="O11610" t="str">
            <v>龙王湖村</v>
          </cell>
          <cell r="P11610" t="str">
            <v>无路</v>
          </cell>
          <cell r="R11610" t="str">
            <v>0</v>
          </cell>
          <cell r="S11610" t="str">
            <v>3.5</v>
          </cell>
          <cell r="T11610" t="str">
            <v>无</v>
          </cell>
          <cell r="U11610">
            <v>0</v>
          </cell>
          <cell r="V11610">
            <v>2</v>
          </cell>
          <cell r="W11610">
            <v>2</v>
          </cell>
        </row>
        <row r="11611">
          <cell r="I11611" t="str">
            <v>高峰镇石门寨村至鱼儿溪公路硬化工程</v>
          </cell>
          <cell r="J11611" t="str">
            <v>1327F4331260004</v>
          </cell>
          <cell r="K11611" t="str">
            <v>新村与撤并村便捷连通</v>
          </cell>
          <cell r="L11611" t="str">
            <v>一类地区</v>
          </cell>
          <cell r="M11611" t="str">
            <v>国家贫困县</v>
          </cell>
          <cell r="N11611" t="str">
            <v>新建</v>
          </cell>
          <cell r="O11611" t="str">
            <v>石门寨村</v>
          </cell>
          <cell r="P11611" t="str">
            <v>等外公路</v>
          </cell>
          <cell r="R11611" t="str">
            <v>3</v>
          </cell>
          <cell r="S11611" t="str">
            <v>3.5</v>
          </cell>
          <cell r="T11611" t="str">
            <v>无</v>
          </cell>
          <cell r="U11611">
            <v>0</v>
          </cell>
          <cell r="V11611">
            <v>4</v>
          </cell>
          <cell r="W11611">
            <v>4</v>
          </cell>
        </row>
        <row r="11612">
          <cell r="I11612" t="str">
            <v>红石林镇列溪至张家坡公路工程</v>
          </cell>
          <cell r="J11612" t="str">
            <v>1327F4331260005</v>
          </cell>
          <cell r="K11612" t="str">
            <v>新村与撤并村便捷连通</v>
          </cell>
          <cell r="L11612" t="str">
            <v>一类地区</v>
          </cell>
          <cell r="M11612" t="str">
            <v>国家贫困县</v>
          </cell>
          <cell r="N11612" t="str">
            <v>新建</v>
          </cell>
          <cell r="O11612" t="str">
            <v>坐龙峡村</v>
          </cell>
          <cell r="P11612" t="str">
            <v>无路</v>
          </cell>
          <cell r="R11612" t="str">
            <v>0</v>
          </cell>
          <cell r="S11612" t="str">
            <v>4.5</v>
          </cell>
          <cell r="T11612" t="str">
            <v>无</v>
          </cell>
          <cell r="U11612">
            <v>0</v>
          </cell>
          <cell r="V11612">
            <v>10</v>
          </cell>
          <cell r="W11612">
            <v>10</v>
          </cell>
        </row>
        <row r="11613">
          <cell r="I11613" t="str">
            <v>红石林镇小龙热至吴列枯公路工程</v>
          </cell>
          <cell r="J11613" t="str">
            <v>1327F4331260009</v>
          </cell>
          <cell r="K11613" t="str">
            <v>新村与撤并村便捷连通</v>
          </cell>
          <cell r="L11613" t="str">
            <v>一类地区</v>
          </cell>
          <cell r="M11613" t="str">
            <v>国家贫困县</v>
          </cell>
          <cell r="N11613" t="str">
            <v>新建</v>
          </cell>
          <cell r="O11613" t="str">
            <v>马达坪村</v>
          </cell>
          <cell r="P11613" t="str">
            <v>无路</v>
          </cell>
          <cell r="R11613" t="str">
            <v>0</v>
          </cell>
          <cell r="S11613" t="str">
            <v>3.5</v>
          </cell>
          <cell r="T11613" t="str">
            <v>无</v>
          </cell>
          <cell r="U11613">
            <v>0</v>
          </cell>
          <cell r="V11613">
            <v>4</v>
          </cell>
          <cell r="W11613">
            <v>4</v>
          </cell>
        </row>
        <row r="11614">
          <cell r="I11614" t="str">
            <v>坪坝镇对冲村至排抽公路硬化工程</v>
          </cell>
          <cell r="J11614" t="str">
            <v>1327F4331260001</v>
          </cell>
          <cell r="K11614" t="str">
            <v>新村与撤并村便捷连通</v>
          </cell>
          <cell r="L11614" t="str">
            <v>一类地区</v>
          </cell>
          <cell r="M11614" t="str">
            <v>国家贫困县</v>
          </cell>
          <cell r="N11614" t="str">
            <v>新建</v>
          </cell>
          <cell r="O11614" t="str">
            <v>对冲村</v>
          </cell>
          <cell r="P11614" t="str">
            <v>无路</v>
          </cell>
          <cell r="R11614" t="str">
            <v>0</v>
          </cell>
          <cell r="S11614" t="str">
            <v>3.5</v>
          </cell>
          <cell r="T11614" t="str">
            <v>无</v>
          </cell>
          <cell r="U11614">
            <v>0</v>
          </cell>
          <cell r="V11614">
            <v>6.5</v>
          </cell>
          <cell r="W11614">
            <v>6.5</v>
          </cell>
        </row>
        <row r="11615">
          <cell r="I11615" t="str">
            <v>坪坝镇溪口村至阿塔公路工程</v>
          </cell>
          <cell r="J11615" t="str">
            <v>1327F4331260007</v>
          </cell>
          <cell r="K11615" t="str">
            <v>新村与撤并村便捷连通</v>
          </cell>
          <cell r="L11615" t="str">
            <v>一类地区</v>
          </cell>
          <cell r="M11615" t="str">
            <v>国家贫困县</v>
          </cell>
          <cell r="N11615" t="str">
            <v>新建</v>
          </cell>
          <cell r="O11615" t="str">
            <v>溪口村</v>
          </cell>
          <cell r="P11615" t="str">
            <v>无路</v>
          </cell>
          <cell r="R11615" t="str">
            <v>0</v>
          </cell>
          <cell r="S11615" t="str">
            <v>3.5</v>
          </cell>
          <cell r="T11615" t="str">
            <v>无</v>
          </cell>
          <cell r="U11615">
            <v>0</v>
          </cell>
          <cell r="V11615">
            <v>2.5</v>
          </cell>
          <cell r="W11615">
            <v>2.5</v>
          </cell>
        </row>
        <row r="11616">
          <cell r="I11616" t="str">
            <v>上界牌至下西其公路硬化</v>
          </cell>
          <cell r="J11616" t="str">
            <v>1327F4331260003</v>
          </cell>
          <cell r="K11616" t="str">
            <v>新村与撤并村便捷连通</v>
          </cell>
          <cell r="L11616" t="str">
            <v>一类地区</v>
          </cell>
          <cell r="M11616" t="str">
            <v>国家贫困县</v>
          </cell>
          <cell r="N11616" t="str">
            <v>新建</v>
          </cell>
          <cell r="O11616" t="str">
            <v>田家洞村</v>
          </cell>
          <cell r="P11616" t="str">
            <v>等外公路</v>
          </cell>
          <cell r="R11616" t="str">
            <v>3</v>
          </cell>
          <cell r="S11616" t="str">
            <v>3.5</v>
          </cell>
          <cell r="T11616" t="str">
            <v>无</v>
          </cell>
          <cell r="U11616">
            <v>0</v>
          </cell>
          <cell r="V11616">
            <v>5</v>
          </cell>
          <cell r="W11616">
            <v>5</v>
          </cell>
        </row>
        <row r="11617">
          <cell r="I11617" t="str">
            <v>岩头寨镇白竹村-岩山公路硬化工程</v>
          </cell>
          <cell r="J11617" t="str">
            <v>1327F4331260006</v>
          </cell>
          <cell r="K11617" t="str">
            <v>新村与撤并村便捷连通</v>
          </cell>
          <cell r="L11617" t="str">
            <v>一类地区</v>
          </cell>
          <cell r="M11617" t="str">
            <v>国家贫困县</v>
          </cell>
          <cell r="N11617" t="str">
            <v>新建</v>
          </cell>
          <cell r="O11617" t="str">
            <v>白竹村</v>
          </cell>
          <cell r="P11617" t="str">
            <v>等外公路</v>
          </cell>
          <cell r="R11617" t="str">
            <v>3</v>
          </cell>
          <cell r="S11617" t="str">
            <v>4.5</v>
          </cell>
          <cell r="T11617" t="str">
            <v>无</v>
          </cell>
          <cell r="U11617">
            <v>0</v>
          </cell>
          <cell r="V11617">
            <v>5</v>
          </cell>
          <cell r="W11617">
            <v>5</v>
          </cell>
        </row>
        <row r="11618">
          <cell r="I11618" t="str">
            <v>岩头寨镇白竹至长冲公路硬化工程</v>
          </cell>
          <cell r="J11618" t="str">
            <v>1327F4331260010</v>
          </cell>
          <cell r="K11618" t="str">
            <v>新村与撤并村便捷连通</v>
          </cell>
          <cell r="L11618" t="str">
            <v>一类地区</v>
          </cell>
          <cell r="M11618" t="str">
            <v>国家贫困县</v>
          </cell>
          <cell r="N11618" t="str">
            <v>新建</v>
          </cell>
          <cell r="O11618" t="str">
            <v>白竹村</v>
          </cell>
          <cell r="P11618" t="str">
            <v>等外公路</v>
          </cell>
          <cell r="R11618" t="str">
            <v>3</v>
          </cell>
          <cell r="S11618" t="str">
            <v>3.5</v>
          </cell>
          <cell r="T11618" t="str">
            <v>无</v>
          </cell>
          <cell r="U11618">
            <v>0</v>
          </cell>
          <cell r="V11618">
            <v>2.5</v>
          </cell>
          <cell r="W11618">
            <v>2.5</v>
          </cell>
        </row>
        <row r="11619">
          <cell r="I11619" t="str">
            <v>白腊至马卡拉连接路</v>
          </cell>
          <cell r="J11619" t="str">
            <v>1327F4331270019</v>
          </cell>
          <cell r="K11619" t="str">
            <v>新村与撤并村便捷连通</v>
          </cell>
          <cell r="L11619" t="str">
            <v>一类地区</v>
          </cell>
          <cell r="M11619" t="str">
            <v>国家贫困县</v>
          </cell>
          <cell r="N11619" t="str">
            <v>新建</v>
          </cell>
          <cell r="O11619" t="str">
            <v>莲蓬村</v>
          </cell>
          <cell r="P11619" t="str">
            <v>无路</v>
          </cell>
          <cell r="R11619" t="str">
            <v>0</v>
          </cell>
          <cell r="S11619" t="str">
            <v>5</v>
          </cell>
          <cell r="T11619" t="str">
            <v>无</v>
          </cell>
          <cell r="U11619">
            <v>0</v>
          </cell>
          <cell r="V11619">
            <v>3.2</v>
          </cell>
          <cell r="W11619">
            <v>3.2</v>
          </cell>
        </row>
        <row r="11620">
          <cell r="I11620" t="str">
            <v>村部至谢铺连接路</v>
          </cell>
          <cell r="J11620" t="str">
            <v>1327F4331270021</v>
          </cell>
          <cell r="K11620" t="str">
            <v>新村与撤并村便捷连通</v>
          </cell>
          <cell r="L11620" t="str">
            <v>一类地区</v>
          </cell>
          <cell r="M11620" t="str">
            <v>国家贫困县</v>
          </cell>
          <cell r="N11620" t="str">
            <v>新建</v>
          </cell>
          <cell r="O11620" t="str">
            <v>司城村</v>
          </cell>
          <cell r="P11620" t="str">
            <v>无路</v>
          </cell>
          <cell r="R11620" t="str">
            <v>0</v>
          </cell>
          <cell r="S11620" t="str">
            <v>3.5</v>
          </cell>
          <cell r="T11620" t="str">
            <v>无</v>
          </cell>
          <cell r="U11620">
            <v>0</v>
          </cell>
          <cell r="V11620">
            <v>5.5</v>
          </cell>
          <cell r="W11620">
            <v>5.5</v>
          </cell>
        </row>
        <row r="11621">
          <cell r="I11621" t="str">
            <v>村道至可湖码头连接路</v>
          </cell>
          <cell r="J11621" t="str">
            <v>1327F4331270004</v>
          </cell>
          <cell r="K11621" t="str">
            <v>新村与撤并村便捷连通</v>
          </cell>
          <cell r="L11621" t="str">
            <v>一类地区</v>
          </cell>
          <cell r="M11621" t="str">
            <v>国家贫困县</v>
          </cell>
          <cell r="N11621" t="str">
            <v>新建</v>
          </cell>
          <cell r="O11621" t="str">
            <v>龙车村</v>
          </cell>
          <cell r="P11621" t="str">
            <v>无路</v>
          </cell>
          <cell r="R11621" t="str">
            <v>0</v>
          </cell>
          <cell r="S11621" t="str">
            <v>3.5</v>
          </cell>
          <cell r="T11621" t="str">
            <v>无</v>
          </cell>
          <cell r="U11621">
            <v>0</v>
          </cell>
          <cell r="V11621">
            <v>2.1</v>
          </cell>
          <cell r="W11621">
            <v>2.1</v>
          </cell>
        </row>
        <row r="11622">
          <cell r="I11622" t="str">
            <v>大湾至里园连接路</v>
          </cell>
          <cell r="J11622" t="str">
            <v>1327F4331270037</v>
          </cell>
          <cell r="K11622" t="str">
            <v>新村与撤并村便捷连通</v>
          </cell>
          <cell r="L11622" t="str">
            <v>一类地区</v>
          </cell>
          <cell r="M11622" t="str">
            <v>国家贫困县</v>
          </cell>
          <cell r="N11622" t="str">
            <v>新建</v>
          </cell>
          <cell r="O11622" t="str">
            <v>官坝村</v>
          </cell>
          <cell r="P11622" t="str">
            <v>无路</v>
          </cell>
          <cell r="R11622" t="str">
            <v>0</v>
          </cell>
          <cell r="S11622" t="str">
            <v>3.5</v>
          </cell>
          <cell r="T11622" t="str">
            <v>无</v>
          </cell>
          <cell r="U11622">
            <v>0</v>
          </cell>
          <cell r="V11622">
            <v>1.2</v>
          </cell>
          <cell r="W11622">
            <v>1.2</v>
          </cell>
        </row>
        <row r="11623">
          <cell r="I11623" t="str">
            <v>干洞至金钩坪连接路</v>
          </cell>
          <cell r="J11623" t="str">
            <v>1327F4331270040</v>
          </cell>
          <cell r="K11623" t="str">
            <v>新村与撤并村便捷连通</v>
          </cell>
          <cell r="L11623" t="str">
            <v>一类地区</v>
          </cell>
          <cell r="M11623" t="str">
            <v>国家贫困县</v>
          </cell>
          <cell r="N11623" t="str">
            <v>新建</v>
          </cell>
          <cell r="O11623" t="str">
            <v>西那社区</v>
          </cell>
          <cell r="P11623" t="str">
            <v>无路</v>
          </cell>
          <cell r="R11623" t="str">
            <v>0</v>
          </cell>
          <cell r="S11623" t="str">
            <v>3.5</v>
          </cell>
          <cell r="T11623" t="str">
            <v>无</v>
          </cell>
          <cell r="U11623">
            <v>0</v>
          </cell>
          <cell r="V11623">
            <v>3.4</v>
          </cell>
          <cell r="W11623">
            <v>3.4</v>
          </cell>
        </row>
        <row r="11624">
          <cell r="I11624" t="str">
            <v>高峰湖至麻风村连接路</v>
          </cell>
          <cell r="J11624" t="str">
            <v>1327F4331270027</v>
          </cell>
          <cell r="K11624" t="str">
            <v>新村与撤并村便捷连通</v>
          </cell>
          <cell r="L11624" t="str">
            <v>一类地区</v>
          </cell>
          <cell r="M11624" t="str">
            <v>国家贫困县</v>
          </cell>
          <cell r="N11624" t="str">
            <v>新建</v>
          </cell>
          <cell r="O11624" t="str">
            <v>泽树村</v>
          </cell>
          <cell r="P11624" t="str">
            <v>无路</v>
          </cell>
          <cell r="R11624" t="str">
            <v>0</v>
          </cell>
          <cell r="S11624" t="str">
            <v>3.5</v>
          </cell>
          <cell r="T11624" t="str">
            <v>无</v>
          </cell>
          <cell r="U11624">
            <v>0</v>
          </cell>
          <cell r="V11624">
            <v>2.9</v>
          </cell>
          <cell r="W11624">
            <v>2.9</v>
          </cell>
        </row>
        <row r="11625">
          <cell r="I11625" t="str">
            <v>高坪至后溶连接路</v>
          </cell>
          <cell r="J11625" t="str">
            <v>1327F4331270010</v>
          </cell>
          <cell r="K11625" t="str">
            <v>新村与撤并村便捷连通</v>
          </cell>
          <cell r="L11625" t="str">
            <v>一类地区</v>
          </cell>
          <cell r="M11625" t="str">
            <v>国家贫困县</v>
          </cell>
          <cell r="N11625" t="str">
            <v>新建</v>
          </cell>
          <cell r="O11625" t="str">
            <v>高坪村</v>
          </cell>
          <cell r="P11625" t="str">
            <v>无路</v>
          </cell>
          <cell r="R11625" t="str">
            <v>0</v>
          </cell>
          <cell r="S11625" t="str">
            <v>3.5</v>
          </cell>
          <cell r="T11625" t="str">
            <v>无</v>
          </cell>
          <cell r="U11625">
            <v>0</v>
          </cell>
          <cell r="V11625">
            <v>2.52</v>
          </cell>
          <cell r="W11625">
            <v>2.52</v>
          </cell>
        </row>
        <row r="11626">
          <cell r="I11626" t="str">
            <v>关兰组至雨联村连接路</v>
          </cell>
          <cell r="J11626" t="str">
            <v>1327F4331270012</v>
          </cell>
          <cell r="K11626" t="str">
            <v>新村与撤并村便捷连通</v>
          </cell>
          <cell r="L11626" t="str">
            <v>一类地区</v>
          </cell>
          <cell r="M11626" t="str">
            <v>国家贫困县</v>
          </cell>
          <cell r="N11626" t="str">
            <v>新建</v>
          </cell>
          <cell r="O11626" t="str">
            <v>合作村</v>
          </cell>
          <cell r="P11626" t="str">
            <v>无路</v>
          </cell>
          <cell r="R11626" t="str">
            <v>0</v>
          </cell>
          <cell r="S11626" t="str">
            <v>3.5</v>
          </cell>
          <cell r="T11626" t="str">
            <v>无</v>
          </cell>
          <cell r="U11626">
            <v>0</v>
          </cell>
          <cell r="V11626">
            <v>2.9</v>
          </cell>
          <cell r="W11626">
            <v>2.9</v>
          </cell>
        </row>
        <row r="11627">
          <cell r="I11627" t="str">
            <v>后寨至呀克槽连接路</v>
          </cell>
          <cell r="J11627" t="str">
            <v>1327F4331270007</v>
          </cell>
          <cell r="K11627" t="str">
            <v>新村与撤并村便捷连通</v>
          </cell>
          <cell r="L11627" t="str">
            <v>一类地区</v>
          </cell>
          <cell r="M11627" t="str">
            <v>国家贫困县</v>
          </cell>
          <cell r="N11627" t="str">
            <v>新建</v>
          </cell>
          <cell r="O11627" t="str">
            <v>昔车村</v>
          </cell>
          <cell r="P11627" t="str">
            <v>无路</v>
          </cell>
          <cell r="R11627" t="str">
            <v>0</v>
          </cell>
          <cell r="S11627" t="str">
            <v>3.5</v>
          </cell>
          <cell r="T11627" t="str">
            <v>无</v>
          </cell>
          <cell r="U11627">
            <v>0</v>
          </cell>
          <cell r="V11627">
            <v>2.2000000000000002</v>
          </cell>
          <cell r="W11627">
            <v>2.2000000000000002</v>
          </cell>
        </row>
        <row r="11628">
          <cell r="I11628" t="str">
            <v>胡家湾至科洞连接路</v>
          </cell>
          <cell r="J11628" t="str">
            <v>1327F4331270013</v>
          </cell>
          <cell r="K11628" t="str">
            <v>新村与撤并村便捷连通</v>
          </cell>
          <cell r="L11628" t="str">
            <v>一类地区</v>
          </cell>
          <cell r="M11628" t="str">
            <v>国家贫困县</v>
          </cell>
          <cell r="N11628" t="str">
            <v>新建</v>
          </cell>
          <cell r="O11628" t="str">
            <v>合作村</v>
          </cell>
          <cell r="P11628" t="str">
            <v>无路</v>
          </cell>
          <cell r="R11628" t="str">
            <v>0</v>
          </cell>
          <cell r="S11628" t="str">
            <v>4.5</v>
          </cell>
          <cell r="T11628" t="str">
            <v>无</v>
          </cell>
          <cell r="U11628">
            <v>0</v>
          </cell>
          <cell r="V11628">
            <v>3.1680000000000001</v>
          </cell>
          <cell r="W11628">
            <v>3.1680000000000001</v>
          </cell>
        </row>
        <row r="11629">
          <cell r="I11629" t="str">
            <v>鸡婆寨通组公路</v>
          </cell>
          <cell r="J11629" t="str">
            <v>1327F4331270041</v>
          </cell>
          <cell r="K11629" t="str">
            <v>新村与撤并村便捷连通</v>
          </cell>
          <cell r="L11629" t="str">
            <v>一类地区</v>
          </cell>
          <cell r="M11629" t="str">
            <v>国家贫困县</v>
          </cell>
          <cell r="N11629" t="str">
            <v>新建</v>
          </cell>
          <cell r="O11629" t="str">
            <v>西那社区</v>
          </cell>
          <cell r="P11629" t="str">
            <v>无路</v>
          </cell>
          <cell r="R11629" t="str">
            <v>0</v>
          </cell>
          <cell r="S11629" t="str">
            <v>3.5</v>
          </cell>
          <cell r="T11629" t="str">
            <v>无</v>
          </cell>
          <cell r="U11629">
            <v>0</v>
          </cell>
          <cell r="V11629">
            <v>1.6</v>
          </cell>
          <cell r="W11629">
            <v>1.6</v>
          </cell>
        </row>
        <row r="11630">
          <cell r="I11630" t="str">
            <v>马王至回龙眼连接路</v>
          </cell>
          <cell r="J11630" t="str">
            <v>1327F4331270039</v>
          </cell>
          <cell r="K11630" t="str">
            <v>新村与撤并村便捷连通</v>
          </cell>
          <cell r="L11630" t="str">
            <v>一类地区</v>
          </cell>
          <cell r="M11630" t="str">
            <v>国家贫困县</v>
          </cell>
          <cell r="N11630" t="str">
            <v>新建</v>
          </cell>
          <cell r="O11630" t="str">
            <v>尚家村</v>
          </cell>
          <cell r="P11630" t="str">
            <v>无路</v>
          </cell>
          <cell r="R11630" t="str">
            <v>0</v>
          </cell>
          <cell r="S11630" t="str">
            <v>3.5</v>
          </cell>
          <cell r="T11630" t="str">
            <v>无</v>
          </cell>
          <cell r="U11630">
            <v>0</v>
          </cell>
          <cell r="V11630">
            <v>1.76</v>
          </cell>
          <cell r="W11630">
            <v>1.76</v>
          </cell>
        </row>
        <row r="11631">
          <cell r="I11631" t="str">
            <v>朴实组公路</v>
          </cell>
          <cell r="J11631" t="str">
            <v>1327F4331270042</v>
          </cell>
          <cell r="K11631" t="str">
            <v>新村与撤并村便捷连通</v>
          </cell>
          <cell r="L11631" t="str">
            <v>一类地区</v>
          </cell>
          <cell r="M11631" t="str">
            <v>国家贫困县</v>
          </cell>
          <cell r="N11631" t="str">
            <v>新建</v>
          </cell>
          <cell r="O11631" t="str">
            <v>西那社区</v>
          </cell>
          <cell r="P11631" t="str">
            <v>无路</v>
          </cell>
          <cell r="R11631" t="str">
            <v>0</v>
          </cell>
          <cell r="S11631" t="str">
            <v>4.5</v>
          </cell>
          <cell r="T11631" t="str">
            <v>无</v>
          </cell>
          <cell r="U11631">
            <v>0</v>
          </cell>
          <cell r="V11631">
            <v>2.15</v>
          </cell>
          <cell r="W11631">
            <v>2.15</v>
          </cell>
        </row>
        <row r="11632">
          <cell r="I11632" t="str">
            <v>沙场至干槽连接路</v>
          </cell>
          <cell r="J11632" t="str">
            <v>1327F4331270005</v>
          </cell>
          <cell r="K11632" t="str">
            <v>新村与撤并村便捷连通</v>
          </cell>
          <cell r="L11632" t="str">
            <v>一类地区</v>
          </cell>
          <cell r="M11632" t="str">
            <v>国家贫困县</v>
          </cell>
          <cell r="N11632" t="str">
            <v>新建</v>
          </cell>
          <cell r="O11632" t="str">
            <v>龙溪村</v>
          </cell>
          <cell r="P11632" t="str">
            <v>无路</v>
          </cell>
          <cell r="R11632" t="str">
            <v>0</v>
          </cell>
          <cell r="S11632" t="str">
            <v>3.5</v>
          </cell>
          <cell r="T11632" t="str">
            <v>无</v>
          </cell>
          <cell r="U11632">
            <v>0</v>
          </cell>
          <cell r="V11632">
            <v>3.2879999999999998</v>
          </cell>
          <cell r="W11632">
            <v>3.2879999999999998</v>
          </cell>
        </row>
        <row r="11633">
          <cell r="I11633" t="str">
            <v>十里铺通组公路</v>
          </cell>
          <cell r="J11633" t="str">
            <v>1327F4331270017</v>
          </cell>
          <cell r="K11633" t="str">
            <v>新村与撤并村便捷连通</v>
          </cell>
          <cell r="L11633" t="str">
            <v>一类地区</v>
          </cell>
          <cell r="M11633" t="str">
            <v>国家贫困县</v>
          </cell>
          <cell r="N11633" t="str">
            <v>新建</v>
          </cell>
          <cell r="O11633" t="str">
            <v>连洞岗社区</v>
          </cell>
          <cell r="P11633" t="str">
            <v>无路</v>
          </cell>
          <cell r="R11633" t="str">
            <v>0</v>
          </cell>
          <cell r="S11633" t="str">
            <v>3.5</v>
          </cell>
          <cell r="T11633" t="str">
            <v>无</v>
          </cell>
          <cell r="U11633">
            <v>0</v>
          </cell>
          <cell r="V11633">
            <v>1.5</v>
          </cell>
          <cell r="W11633">
            <v>1.5</v>
          </cell>
        </row>
        <row r="11634">
          <cell r="I11634" t="str">
            <v>树启科至狮子头连接路</v>
          </cell>
          <cell r="J11634" t="str">
            <v>1327F4331270030</v>
          </cell>
          <cell r="K11634" t="str">
            <v>新村与撤并村便捷连通</v>
          </cell>
          <cell r="L11634" t="str">
            <v>一类地区</v>
          </cell>
          <cell r="M11634" t="str">
            <v>国家贫困县</v>
          </cell>
          <cell r="N11634" t="str">
            <v>新建</v>
          </cell>
          <cell r="O11634" t="str">
            <v>五官村</v>
          </cell>
          <cell r="P11634" t="str">
            <v>无路</v>
          </cell>
          <cell r="R11634" t="str">
            <v>0</v>
          </cell>
          <cell r="S11634" t="str">
            <v>3.5</v>
          </cell>
          <cell r="T11634" t="str">
            <v>无</v>
          </cell>
          <cell r="U11634">
            <v>0</v>
          </cell>
          <cell r="V11634">
            <v>2.5</v>
          </cell>
          <cell r="W11634">
            <v>2.5</v>
          </cell>
        </row>
        <row r="11635">
          <cell r="I11635" t="str">
            <v>通书至利不作连接路</v>
          </cell>
          <cell r="J11635" t="str">
            <v>1327F4331270002</v>
          </cell>
          <cell r="K11635" t="str">
            <v>新村与撤并村便捷连通</v>
          </cell>
          <cell r="L11635" t="str">
            <v>一类地区</v>
          </cell>
          <cell r="M11635" t="str">
            <v>国家贫困县</v>
          </cell>
          <cell r="N11635" t="str">
            <v>新建</v>
          </cell>
          <cell r="O11635" t="str">
            <v>比条村</v>
          </cell>
          <cell r="P11635" t="str">
            <v>无路</v>
          </cell>
          <cell r="R11635" t="str">
            <v>0</v>
          </cell>
          <cell r="S11635" t="str">
            <v>3.5</v>
          </cell>
          <cell r="T11635" t="str">
            <v>无</v>
          </cell>
          <cell r="U11635">
            <v>0</v>
          </cell>
          <cell r="V11635">
            <v>2.5</v>
          </cell>
          <cell r="W11635">
            <v>2.5</v>
          </cell>
        </row>
        <row r="11636">
          <cell r="I11636" t="str">
            <v>下寨至些后连接路</v>
          </cell>
          <cell r="J11636" t="str">
            <v>1327F4331270008</v>
          </cell>
          <cell r="K11636" t="str">
            <v>新村与撤并村便捷连通</v>
          </cell>
          <cell r="L11636" t="str">
            <v>一类地区</v>
          </cell>
          <cell r="M11636" t="str">
            <v>国家贫困县</v>
          </cell>
          <cell r="N11636" t="str">
            <v>新建</v>
          </cell>
          <cell r="O11636" t="str">
            <v>昔车村</v>
          </cell>
          <cell r="P11636" t="str">
            <v>无路</v>
          </cell>
          <cell r="R11636" t="str">
            <v>0</v>
          </cell>
          <cell r="S11636" t="str">
            <v>4.5</v>
          </cell>
          <cell r="T11636" t="str">
            <v>无</v>
          </cell>
          <cell r="U11636">
            <v>0</v>
          </cell>
          <cell r="V11636">
            <v>3.3</v>
          </cell>
          <cell r="W11636">
            <v>3.3</v>
          </cell>
        </row>
        <row r="11637">
          <cell r="I11637" t="str">
            <v>小合作至董家连接路</v>
          </cell>
          <cell r="J11637" t="str">
            <v>1327F4331270014</v>
          </cell>
          <cell r="K11637" t="str">
            <v>新村与撤并村便捷连通</v>
          </cell>
          <cell r="L11637" t="str">
            <v>一类地区</v>
          </cell>
          <cell r="M11637" t="str">
            <v>国家贫困县</v>
          </cell>
          <cell r="N11637" t="str">
            <v>新建</v>
          </cell>
          <cell r="O11637" t="str">
            <v>合作村</v>
          </cell>
          <cell r="P11637" t="str">
            <v>无路</v>
          </cell>
          <cell r="R11637" t="str">
            <v>0</v>
          </cell>
          <cell r="S11637" t="str">
            <v>3.5</v>
          </cell>
          <cell r="T11637" t="str">
            <v>无</v>
          </cell>
          <cell r="U11637">
            <v>0</v>
          </cell>
          <cell r="V11637">
            <v>1.3</v>
          </cell>
          <cell r="W11637">
            <v>1.3</v>
          </cell>
        </row>
        <row r="11638">
          <cell r="I11638" t="str">
            <v>牯牛岩通组公路</v>
          </cell>
          <cell r="J11638" t="str">
            <v>1327F4331270026</v>
          </cell>
          <cell r="K11638" t="str">
            <v>新村与撤并村便捷连通</v>
          </cell>
          <cell r="L11638" t="str">
            <v>一类地区</v>
          </cell>
          <cell r="M11638" t="str">
            <v>国家贫困县</v>
          </cell>
          <cell r="N11638" t="str">
            <v>新建</v>
          </cell>
          <cell r="O11638" t="str">
            <v>新城社区</v>
          </cell>
          <cell r="P11638" t="str">
            <v>无路</v>
          </cell>
          <cell r="R11638" t="str">
            <v>0</v>
          </cell>
          <cell r="S11638" t="str">
            <v>3.5</v>
          </cell>
          <cell r="T11638" t="str">
            <v>无</v>
          </cell>
          <cell r="U11638">
            <v>0</v>
          </cell>
          <cell r="V11638">
            <v>2.4</v>
          </cell>
          <cell r="W11638">
            <v>2.4</v>
          </cell>
        </row>
        <row r="11639">
          <cell r="I11639" t="str">
            <v>阿弥陀佛至油坊屋连接路</v>
          </cell>
          <cell r="J11639" t="str">
            <v>1327F4331300009</v>
          </cell>
          <cell r="K11639" t="str">
            <v>新村与撤并村便捷连通</v>
          </cell>
          <cell r="L11639" t="str">
            <v>一类地区</v>
          </cell>
          <cell r="M11639" t="str">
            <v>国家贫困县</v>
          </cell>
          <cell r="N11639" t="str">
            <v>新建</v>
          </cell>
          <cell r="O11639" t="str">
            <v>双龙村</v>
          </cell>
          <cell r="P11639" t="str">
            <v>等外公路</v>
          </cell>
          <cell r="R11639" t="str">
            <v>2.5</v>
          </cell>
          <cell r="S11639" t="str">
            <v>3.5</v>
          </cell>
          <cell r="T11639" t="str">
            <v>无</v>
          </cell>
          <cell r="U11639">
            <v>0</v>
          </cell>
          <cell r="V11639">
            <v>2.97</v>
          </cell>
          <cell r="W11639">
            <v>2.97</v>
          </cell>
        </row>
        <row r="11640">
          <cell r="I11640" t="str">
            <v>长坡至苗兴连接路</v>
          </cell>
          <cell r="J11640" t="str">
            <v>1327F4331300007</v>
          </cell>
          <cell r="K11640" t="str">
            <v>新村与撤并村便捷连通</v>
          </cell>
          <cell r="L11640" t="str">
            <v>一类地区</v>
          </cell>
          <cell r="M11640" t="str">
            <v>国家贫困县</v>
          </cell>
          <cell r="N11640" t="str">
            <v>新建</v>
          </cell>
          <cell r="O11640" t="str">
            <v>苗兴村</v>
          </cell>
          <cell r="P11640" t="str">
            <v>等外公路</v>
          </cell>
          <cell r="R11640" t="str">
            <v>3.2</v>
          </cell>
          <cell r="S11640" t="str">
            <v>3.5</v>
          </cell>
          <cell r="T11640" t="str">
            <v>无</v>
          </cell>
          <cell r="U11640">
            <v>0</v>
          </cell>
          <cell r="V11640">
            <v>2.62</v>
          </cell>
          <cell r="W11640">
            <v>2.62</v>
          </cell>
        </row>
        <row r="11641">
          <cell r="I11641" t="str">
            <v>村部至板凳佬连接路</v>
          </cell>
          <cell r="J11641" t="str">
            <v>1327F4331300001</v>
          </cell>
          <cell r="K11641" t="str">
            <v>新村与撤并村便捷连通</v>
          </cell>
          <cell r="L11641" t="str">
            <v>一类地区</v>
          </cell>
          <cell r="M11641" t="str">
            <v>国家贫困县</v>
          </cell>
          <cell r="N11641" t="str">
            <v>新建</v>
          </cell>
          <cell r="O11641" t="str">
            <v>王家棚村</v>
          </cell>
          <cell r="P11641" t="str">
            <v>等外公路</v>
          </cell>
          <cell r="R11641" t="str">
            <v>1.8</v>
          </cell>
          <cell r="S11641" t="str">
            <v>3.5</v>
          </cell>
          <cell r="T11641" t="str">
            <v>无</v>
          </cell>
          <cell r="U11641">
            <v>0</v>
          </cell>
          <cell r="V11641">
            <v>2.87</v>
          </cell>
          <cell r="W11641">
            <v>2.87</v>
          </cell>
        </row>
        <row r="11642">
          <cell r="I11642" t="str">
            <v>大堡头至大王沟连接路</v>
          </cell>
          <cell r="J11642" t="str">
            <v>1327F4331300010</v>
          </cell>
          <cell r="K11642" t="str">
            <v>新村与撤并村便捷连通</v>
          </cell>
          <cell r="L11642" t="str">
            <v>一类地区</v>
          </cell>
          <cell r="M11642" t="str">
            <v>国家贫困县</v>
          </cell>
          <cell r="N11642" t="str">
            <v>新建</v>
          </cell>
          <cell r="O11642" t="str">
            <v>雷音社区</v>
          </cell>
          <cell r="P11642" t="str">
            <v>等外公路</v>
          </cell>
          <cell r="R11642" t="str">
            <v>3</v>
          </cell>
          <cell r="S11642" t="str">
            <v>3.5</v>
          </cell>
          <cell r="T11642" t="str">
            <v>无</v>
          </cell>
          <cell r="U11642">
            <v>0</v>
          </cell>
          <cell r="V11642">
            <v>0.82</v>
          </cell>
          <cell r="W11642">
            <v>0.82</v>
          </cell>
        </row>
        <row r="11643">
          <cell r="I11643" t="str">
            <v>丁家台至康家台连接路</v>
          </cell>
          <cell r="J11643" t="str">
            <v>1327F4331300011</v>
          </cell>
          <cell r="K11643" t="str">
            <v>新村与撤并村便捷连通</v>
          </cell>
          <cell r="L11643" t="str">
            <v>一类地区</v>
          </cell>
          <cell r="M11643" t="str">
            <v>国家贫困县</v>
          </cell>
          <cell r="N11643" t="str">
            <v>新建</v>
          </cell>
          <cell r="O11643" t="str">
            <v>细车村</v>
          </cell>
          <cell r="P11643" t="str">
            <v>等外公路</v>
          </cell>
          <cell r="R11643" t="str">
            <v>3</v>
          </cell>
          <cell r="S11643" t="str">
            <v>3.5</v>
          </cell>
          <cell r="T11643" t="str">
            <v>无</v>
          </cell>
          <cell r="U11643">
            <v>0</v>
          </cell>
          <cell r="V11643">
            <v>1.04</v>
          </cell>
          <cell r="W11643">
            <v>1.04</v>
          </cell>
        </row>
        <row r="11644">
          <cell r="I11644" t="str">
            <v>猴栗堡至兰家坡连接路</v>
          </cell>
          <cell r="J11644" t="str">
            <v>1327F4331300002</v>
          </cell>
          <cell r="K11644" t="str">
            <v>新村与撤并村便捷连通</v>
          </cell>
          <cell r="L11644" t="str">
            <v>一类地区</v>
          </cell>
          <cell r="M11644" t="str">
            <v>国家贫困县</v>
          </cell>
          <cell r="N11644" t="str">
            <v>新建</v>
          </cell>
          <cell r="O11644" t="str">
            <v>蒲家河村</v>
          </cell>
          <cell r="P11644" t="str">
            <v>等外公路</v>
          </cell>
          <cell r="R11644" t="str">
            <v>2</v>
          </cell>
          <cell r="S11644" t="str">
            <v>3.5</v>
          </cell>
          <cell r="T11644" t="str">
            <v>无</v>
          </cell>
          <cell r="U11644">
            <v>0</v>
          </cell>
          <cell r="V11644">
            <v>1.91</v>
          </cell>
          <cell r="W11644">
            <v>1.91</v>
          </cell>
        </row>
        <row r="11645">
          <cell r="I11645" t="str">
            <v>腊树湾至福坑连接路</v>
          </cell>
          <cell r="J11645" t="str">
            <v>1327F4331300003</v>
          </cell>
          <cell r="K11645" t="str">
            <v>新村与撤并村便捷连通</v>
          </cell>
          <cell r="L11645" t="str">
            <v>一类地区</v>
          </cell>
          <cell r="M11645" t="str">
            <v>国家贫困县</v>
          </cell>
          <cell r="N11645" t="str">
            <v>新建</v>
          </cell>
          <cell r="O11645" t="str">
            <v>红石村</v>
          </cell>
          <cell r="P11645" t="str">
            <v>等外公路</v>
          </cell>
          <cell r="R11645" t="str">
            <v>1.8</v>
          </cell>
          <cell r="S11645" t="str">
            <v>3.5</v>
          </cell>
          <cell r="T11645" t="str">
            <v>无</v>
          </cell>
          <cell r="U11645">
            <v>0</v>
          </cell>
          <cell r="V11645">
            <v>2.4500000000000002</v>
          </cell>
          <cell r="W11645">
            <v>2.4500000000000002</v>
          </cell>
        </row>
        <row r="11646">
          <cell r="I11646" t="str">
            <v>上干溪至高峰连接路</v>
          </cell>
          <cell r="J11646" t="str">
            <v>1327F4331300006</v>
          </cell>
          <cell r="K11646" t="str">
            <v>新村与撤并村便捷连通</v>
          </cell>
          <cell r="L11646" t="str">
            <v>一类地区</v>
          </cell>
          <cell r="M11646" t="str">
            <v>国家贫困县</v>
          </cell>
          <cell r="N11646" t="str">
            <v>新建</v>
          </cell>
          <cell r="O11646" t="str">
            <v>泽果村</v>
          </cell>
          <cell r="P11646" t="str">
            <v>等外公路</v>
          </cell>
          <cell r="R11646" t="str">
            <v>1.8</v>
          </cell>
          <cell r="S11646" t="str">
            <v>3.5</v>
          </cell>
          <cell r="T11646" t="str">
            <v>无</v>
          </cell>
          <cell r="U11646">
            <v>0</v>
          </cell>
          <cell r="V11646">
            <v>3.62</v>
          </cell>
          <cell r="W11646">
            <v>3.62</v>
          </cell>
        </row>
        <row r="11647">
          <cell r="I11647" t="str">
            <v>双坝至蔡家连接路</v>
          </cell>
          <cell r="J11647" t="str">
            <v>1327F4331300004</v>
          </cell>
          <cell r="K11647" t="str">
            <v>新村与撤并村便捷连通</v>
          </cell>
          <cell r="L11647" t="str">
            <v>一类地区</v>
          </cell>
          <cell r="M11647" t="str">
            <v>国家贫困县</v>
          </cell>
          <cell r="N11647" t="str">
            <v>新建</v>
          </cell>
          <cell r="O11647" t="str">
            <v>双景村</v>
          </cell>
          <cell r="P11647" t="str">
            <v>等外公路</v>
          </cell>
          <cell r="R11647" t="str">
            <v>1.9</v>
          </cell>
          <cell r="S11647" t="str">
            <v>3.5</v>
          </cell>
          <cell r="T11647" t="str">
            <v>无</v>
          </cell>
          <cell r="U11647">
            <v>0</v>
          </cell>
          <cell r="V11647">
            <v>5.1100000000000003</v>
          </cell>
          <cell r="W11647">
            <v>5.1100000000000003</v>
          </cell>
        </row>
        <row r="11648">
          <cell r="I11648" t="str">
            <v>双科至干溪连接路</v>
          </cell>
          <cell r="J11648" t="str">
            <v>1327F4331300005</v>
          </cell>
          <cell r="K11648" t="str">
            <v>新村与撤并村便捷连通</v>
          </cell>
          <cell r="L11648" t="str">
            <v>一类地区</v>
          </cell>
          <cell r="M11648" t="str">
            <v>国家贫困县</v>
          </cell>
          <cell r="N11648" t="str">
            <v>新建</v>
          </cell>
          <cell r="O11648" t="str">
            <v>岩力村</v>
          </cell>
          <cell r="P11648" t="str">
            <v>等外公路</v>
          </cell>
          <cell r="R11648" t="str">
            <v>1.8</v>
          </cell>
          <cell r="S11648" t="str">
            <v>3.5</v>
          </cell>
          <cell r="T11648" t="str">
            <v>无</v>
          </cell>
          <cell r="U11648">
            <v>0</v>
          </cell>
          <cell r="V11648">
            <v>6.61</v>
          </cell>
          <cell r="W11648">
            <v>6.61</v>
          </cell>
        </row>
        <row r="11649">
          <cell r="I11649" t="str">
            <v>桃子至张家槽连接路</v>
          </cell>
          <cell r="J11649" t="str">
            <v>1327F4331300012</v>
          </cell>
          <cell r="K11649" t="str">
            <v>新村与撤并村便捷连通</v>
          </cell>
          <cell r="L11649" t="str">
            <v>一类地区</v>
          </cell>
          <cell r="M11649" t="str">
            <v>国家贫困县</v>
          </cell>
          <cell r="N11649" t="str">
            <v>新建</v>
          </cell>
          <cell r="O11649" t="str">
            <v>张家槽村</v>
          </cell>
          <cell r="P11649" t="str">
            <v>等外公路</v>
          </cell>
          <cell r="R11649" t="str">
            <v>2.8</v>
          </cell>
          <cell r="S11649" t="str">
            <v>3.5</v>
          </cell>
          <cell r="T11649" t="str">
            <v>无</v>
          </cell>
          <cell r="U11649">
            <v>0</v>
          </cell>
          <cell r="V11649">
            <v>3.92</v>
          </cell>
          <cell r="W11649">
            <v>3.92</v>
          </cell>
        </row>
        <row r="11650">
          <cell r="I11650" t="str">
            <v>硝洞至恶劣槽连接路</v>
          </cell>
          <cell r="J11650" t="str">
            <v>1327F4331300014</v>
          </cell>
          <cell r="K11650" t="str">
            <v>新村与撤并村便捷连通</v>
          </cell>
          <cell r="L11650" t="str">
            <v>一类地区</v>
          </cell>
          <cell r="M11650" t="str">
            <v>国家贫困县</v>
          </cell>
          <cell r="N11650" t="str">
            <v>新建</v>
          </cell>
          <cell r="O11650" t="str">
            <v>坪中村</v>
          </cell>
          <cell r="P11650" t="str">
            <v>等外公路</v>
          </cell>
          <cell r="R11650" t="str">
            <v>3</v>
          </cell>
          <cell r="S11650" t="str">
            <v>3.5</v>
          </cell>
          <cell r="T11650" t="str">
            <v>无</v>
          </cell>
          <cell r="U11650">
            <v>0</v>
          </cell>
          <cell r="V11650">
            <v>1</v>
          </cell>
          <cell r="W11650">
            <v>1</v>
          </cell>
        </row>
        <row r="11651">
          <cell r="I11651" t="str">
            <v>岩子坪至殷家湾连接路</v>
          </cell>
          <cell r="J11651" t="str">
            <v>1327F4331300013</v>
          </cell>
          <cell r="K11651" t="str">
            <v>新村与撤并村便捷连通</v>
          </cell>
          <cell r="L11651" t="str">
            <v>一类地区</v>
          </cell>
          <cell r="M11651" t="str">
            <v>国家贫困县</v>
          </cell>
          <cell r="N11651" t="str">
            <v>新建</v>
          </cell>
          <cell r="O11651" t="str">
            <v>城堡村</v>
          </cell>
          <cell r="P11651" t="str">
            <v>等外公路</v>
          </cell>
          <cell r="R11651" t="str">
            <v>3</v>
          </cell>
          <cell r="S11651" t="str">
            <v>3.5</v>
          </cell>
          <cell r="T11651" t="str">
            <v>无</v>
          </cell>
          <cell r="U11651">
            <v>0</v>
          </cell>
          <cell r="V11651">
            <v>3.09</v>
          </cell>
          <cell r="W11651">
            <v>3.09</v>
          </cell>
        </row>
        <row r="11652">
          <cell r="I11652" t="str">
            <v>姚家垭至胡家坡连接路</v>
          </cell>
          <cell r="J11652" t="str">
            <v>1327F4331300008</v>
          </cell>
          <cell r="K11652" t="str">
            <v>新村与撤并村便捷连通</v>
          </cell>
          <cell r="L11652" t="str">
            <v>一类地区</v>
          </cell>
          <cell r="M11652" t="str">
            <v>国家贫困县</v>
          </cell>
          <cell r="N11652" t="str">
            <v>新建</v>
          </cell>
          <cell r="O11652" t="str">
            <v>树溪村</v>
          </cell>
          <cell r="P11652" t="str">
            <v>等外公路</v>
          </cell>
          <cell r="R11652" t="str">
            <v>2</v>
          </cell>
          <cell r="S11652" t="str">
            <v>3.5</v>
          </cell>
          <cell r="T11652" t="str">
            <v>无</v>
          </cell>
          <cell r="U11652">
            <v>0</v>
          </cell>
          <cell r="V11652">
            <v>2.81</v>
          </cell>
          <cell r="W11652">
            <v>2.81</v>
          </cell>
        </row>
      </sheetData>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汇总表 (补助计划)"/>
      <sheetName val="乡镇通三级、旅游资源产业路项目明细"/>
      <sheetName val="2021年备案"/>
      <sheetName val="Sheet1"/>
      <sheetName val="乡镇通三级汇总表"/>
      <sheetName val="乡镇通三级项目明细"/>
      <sheetName val="旅游资源产业路汇总表"/>
      <sheetName val="旅游资源产业路项目明细"/>
    </sheetNames>
    <sheetDataSet>
      <sheetData sheetId="0"/>
      <sheetData sheetId="1"/>
      <sheetData sheetId="2">
        <row r="8">
          <cell r="F8" t="str">
            <v>农趣谷景区道路（C010D段）</v>
          </cell>
          <cell r="G8" t="str">
            <v>通景公路</v>
          </cell>
          <cell r="H8" t="str">
            <v>131302F4301040006</v>
          </cell>
          <cell r="I8" t="str">
            <v>1451J3130430104136</v>
          </cell>
          <cell r="J8" t="str">
            <v>0b939572-d9a4-4651-a354-c0ab4929247d</v>
          </cell>
          <cell r="K8" t="str">
            <v>C010430104</v>
          </cell>
          <cell r="L8">
            <v>3.9</v>
          </cell>
          <cell r="M8">
            <v>3.9</v>
          </cell>
          <cell r="N8">
            <v>266.56</v>
          </cell>
          <cell r="O8" t="str">
            <v>四级公路</v>
          </cell>
          <cell r="P8" t="str">
            <v>沥青路面</v>
          </cell>
          <cell r="Q8">
            <v>4.5</v>
          </cell>
          <cell r="R8" t="str">
            <v>农趣谷</v>
          </cell>
          <cell r="S8"/>
        </row>
        <row r="9">
          <cell r="F9" t="str">
            <v>农趣谷景区道路（C779段）</v>
          </cell>
          <cell r="G9" t="str">
            <v>通景公路</v>
          </cell>
          <cell r="H9" t="str">
            <v>131302F4301040020</v>
          </cell>
          <cell r="I9" t="str">
            <v>1451J3130430104153</v>
          </cell>
          <cell r="J9" t="str">
            <v>475d658f-01e3-4740-8f44-057aa8913255</v>
          </cell>
          <cell r="K9" t="str">
            <v>C779430104</v>
          </cell>
          <cell r="L9">
            <v>1</v>
          </cell>
          <cell r="M9">
            <v>1</v>
          </cell>
          <cell r="N9">
            <v>68</v>
          </cell>
          <cell r="O9" t="str">
            <v>四级公路</v>
          </cell>
          <cell r="P9" t="str">
            <v>沥青路面</v>
          </cell>
          <cell r="Q9">
            <v>4.5</v>
          </cell>
          <cell r="R9" t="str">
            <v>农趣谷</v>
          </cell>
          <cell r="S9"/>
        </row>
        <row r="10">
          <cell r="F10"/>
          <cell r="G10"/>
          <cell r="H10"/>
          <cell r="I10"/>
          <cell r="J10"/>
          <cell r="K10"/>
          <cell r="L10">
            <v>37.92</v>
          </cell>
          <cell r="M10">
            <v>35</v>
          </cell>
          <cell r="N10">
            <v>7990</v>
          </cell>
          <cell r="O10"/>
          <cell r="P10"/>
          <cell r="Q10"/>
          <cell r="R10"/>
          <cell r="S10">
            <v>35</v>
          </cell>
        </row>
        <row r="11">
          <cell r="F11" t="str">
            <v>梅铜公路</v>
          </cell>
          <cell r="G11" t="str">
            <v>通景公路</v>
          </cell>
          <cell r="H11" t="str">
            <v>131302F4301120004</v>
          </cell>
          <cell r="I11" t="str">
            <v>1451J3130430112127</v>
          </cell>
          <cell r="J11" t="str">
            <v>1bb98f34-c211-4b20-8ea1-5a2b10c087c6</v>
          </cell>
          <cell r="K11" t="str">
            <v>X062430112</v>
          </cell>
          <cell r="L11">
            <v>7.77</v>
          </cell>
          <cell r="M11">
            <v>7.7649999999999997</v>
          </cell>
          <cell r="N11">
            <v>1020</v>
          </cell>
          <cell r="O11" t="str">
            <v>四级公路</v>
          </cell>
          <cell r="P11" t="str">
            <v>沥青路面</v>
          </cell>
          <cell r="Q11" t="str">
            <v>6米</v>
          </cell>
          <cell r="R11" t="str">
            <v>郭亮故居</v>
          </cell>
          <cell r="S11">
            <v>7.7649999999999997</v>
          </cell>
        </row>
        <row r="12">
          <cell r="F12" t="str">
            <v>望城区花果路北延线</v>
          </cell>
          <cell r="G12" t="str">
            <v>通景公路</v>
          </cell>
          <cell r="H12" t="str">
            <v>1311F4301120001</v>
          </cell>
          <cell r="I12" t="str">
            <v>1451J3130430112136</v>
          </cell>
          <cell r="J12" t="str">
            <v>3718fe0f-0d58-4f6e-a134-f67479d5e47d</v>
          </cell>
          <cell r="K12" t="str">
            <v>无</v>
          </cell>
          <cell r="L12">
            <v>0.65</v>
          </cell>
          <cell r="M12">
            <v>0.65</v>
          </cell>
          <cell r="N12">
            <v>1200</v>
          </cell>
          <cell r="O12" t="str">
            <v>四级公路</v>
          </cell>
          <cell r="P12" t="str">
            <v>沥青路面</v>
          </cell>
          <cell r="Q12" t="str">
            <v>8米</v>
          </cell>
          <cell r="R12" t="str">
            <v>黄龙河水库休闲农业示范园</v>
          </cell>
          <cell r="S12">
            <v>0.65</v>
          </cell>
        </row>
        <row r="13">
          <cell r="F13" t="str">
            <v>团头湖环湖公路</v>
          </cell>
          <cell r="G13" t="str">
            <v>通景公路</v>
          </cell>
          <cell r="H13" t="str">
            <v>131301F4301120002</v>
          </cell>
          <cell r="I13" t="str">
            <v>1451J3130430112129</v>
          </cell>
          <cell r="J13" t="str">
            <v>d63de8f6-d9bd-4633-9c16-aced75d87fea</v>
          </cell>
          <cell r="K13" t="str">
            <v>X008430112</v>
          </cell>
          <cell r="L13">
            <v>17</v>
          </cell>
          <cell r="M13">
            <v>17</v>
          </cell>
          <cell r="N13">
            <v>3700</v>
          </cell>
          <cell r="O13" t="str">
            <v>四级公路</v>
          </cell>
          <cell r="P13" t="str">
            <v>沥青路面</v>
          </cell>
          <cell r="Q13" t="str">
            <v>5米-6米</v>
          </cell>
          <cell r="R13" t="str">
            <v>团头湖生态旅游区</v>
          </cell>
          <cell r="S13">
            <v>17</v>
          </cell>
        </row>
        <row r="14">
          <cell r="F14" t="str">
            <v>望城区田园之恋农业园进出场道路</v>
          </cell>
          <cell r="G14" t="str">
            <v>通景公路</v>
          </cell>
          <cell r="H14" t="str">
            <v>13130201F4301120002</v>
          </cell>
          <cell r="I14" t="str">
            <v>1451J3130430112179</v>
          </cell>
          <cell r="J14" t="str">
            <v>198965a6-5418-43ce-8fba-948360869ebf</v>
          </cell>
          <cell r="K14" t="str">
            <v>CG02430112/C927430112/C038430112</v>
          </cell>
          <cell r="L14">
            <v>3</v>
          </cell>
          <cell r="M14">
            <v>3</v>
          </cell>
          <cell r="N14">
            <v>360</v>
          </cell>
          <cell r="O14" t="str">
            <v>四级公路</v>
          </cell>
          <cell r="P14" t="str">
            <v>沥青路面</v>
          </cell>
          <cell r="Q14" t="str">
            <v>6米</v>
          </cell>
          <cell r="R14" t="str">
            <v>田园之恋农业园</v>
          </cell>
          <cell r="S14">
            <v>3</v>
          </cell>
        </row>
        <row r="15">
          <cell r="F15" t="str">
            <v>望城区乌山贡茶特色产业园道路</v>
          </cell>
          <cell r="G15" t="str">
            <v>资源产业路</v>
          </cell>
          <cell r="H15" t="str">
            <v>1312F4301120011</v>
          </cell>
          <cell r="I15" t="str">
            <v>1451J3120430112104</v>
          </cell>
          <cell r="J15" t="str">
            <v>5483e2fa-9514-4d80-862d-81c52c239a12</v>
          </cell>
          <cell r="K15" t="str">
            <v>C814430112</v>
          </cell>
          <cell r="L15">
            <v>2.2999999999999998</v>
          </cell>
          <cell r="M15">
            <v>1.7</v>
          </cell>
          <cell r="N15">
            <v>200</v>
          </cell>
          <cell r="O15" t="str">
            <v>四级公路</v>
          </cell>
          <cell r="P15" t="str">
            <v>沥青路面</v>
          </cell>
          <cell r="Q15" t="str">
            <v>6米</v>
          </cell>
          <cell r="R15" t="str">
            <v>望城区乌山贡茶特色产业园</v>
          </cell>
          <cell r="S15">
            <v>1.7</v>
          </cell>
        </row>
        <row r="16">
          <cell r="F16" t="str">
            <v>淑一公路</v>
          </cell>
          <cell r="G16" t="str">
            <v>通景公路</v>
          </cell>
          <cell r="H16" t="str">
            <v>131302F4301120017</v>
          </cell>
          <cell r="I16" t="str">
            <v>1451J3130430112173</v>
          </cell>
          <cell r="J16" t="str">
            <v>81890ced-3e4a-4e5e-95a3-883444d653df</v>
          </cell>
          <cell r="K16" t="str">
            <v>无</v>
          </cell>
          <cell r="L16">
            <v>7.2</v>
          </cell>
          <cell r="M16">
            <v>4.8849999999999998</v>
          </cell>
          <cell r="N16">
            <v>1510</v>
          </cell>
          <cell r="O16" t="str">
            <v>四级公路</v>
          </cell>
          <cell r="P16" t="str">
            <v>沥青路面</v>
          </cell>
          <cell r="Q16" t="str">
            <v>6米</v>
          </cell>
          <cell r="R16" t="str">
            <v>淑一村休闲农业示范点</v>
          </cell>
          <cell r="S16">
            <v>4.8849999999999998</v>
          </cell>
        </row>
        <row r="17">
          <cell r="F17"/>
          <cell r="G17"/>
          <cell r="H17"/>
          <cell r="I17"/>
          <cell r="J17"/>
          <cell r="K17"/>
          <cell r="L17">
            <v>51.853999999999999</v>
          </cell>
          <cell r="M17">
            <v>35</v>
          </cell>
          <cell r="N17">
            <v>3420.84</v>
          </cell>
          <cell r="O17"/>
          <cell r="P17"/>
          <cell r="Q17"/>
          <cell r="R17"/>
          <cell r="S17">
            <v>35</v>
          </cell>
        </row>
        <row r="18">
          <cell r="F18" t="str">
            <v>宋家桥至谭山坝道路提质改造</v>
          </cell>
          <cell r="G18" t="str">
            <v>资源产业路</v>
          </cell>
          <cell r="H18" t="str">
            <v>1312F4301210003</v>
          </cell>
          <cell r="I18" t="str">
            <v>1451J3120430121143</v>
          </cell>
          <cell r="J18" t="str">
            <v>bfebdf32-5682-4d6e-9a43-4a031b104914</v>
          </cell>
          <cell r="K18" t="str">
            <v>Y390430121</v>
          </cell>
          <cell r="L18">
            <v>2.09</v>
          </cell>
          <cell r="M18">
            <v>2.09</v>
          </cell>
          <cell r="N18">
            <v>179.69</v>
          </cell>
          <cell r="O18" t="str">
            <v>四级公路</v>
          </cell>
          <cell r="P18" t="str">
            <v>沥青路面</v>
          </cell>
          <cell r="Q18">
            <v>6</v>
          </cell>
          <cell r="R18" t="str">
            <v>长丰汽车文化生态园</v>
          </cell>
          <cell r="S18">
            <v>2.09</v>
          </cell>
        </row>
        <row r="19">
          <cell r="F19" t="str">
            <v>城赛线路基路面提质工程</v>
          </cell>
          <cell r="G19" t="str">
            <v>通景公路</v>
          </cell>
          <cell r="H19" t="str">
            <v>1305F4301210002</v>
          </cell>
          <cell r="I19" t="str">
            <v>1451J3130430121115</v>
          </cell>
          <cell r="J19" t="str">
            <v>84c772e9-e0d1-48d6-aa4a-f6e5de71cbc7</v>
          </cell>
          <cell r="K19" t="str">
            <v>Y233430121</v>
          </cell>
          <cell r="L19">
            <v>7.0839999999999996</v>
          </cell>
          <cell r="M19">
            <v>7.0839999999999996</v>
          </cell>
          <cell r="N19">
            <v>360.53</v>
          </cell>
          <cell r="O19" t="str">
            <v>四级公路</v>
          </cell>
          <cell r="P19" t="str">
            <v>沥青路面</v>
          </cell>
          <cell r="Q19">
            <v>4.5</v>
          </cell>
          <cell r="R19" t="str">
            <v>天华山景区</v>
          </cell>
          <cell r="S19">
            <v>7.0839999999999996</v>
          </cell>
        </row>
        <row r="20">
          <cell r="F20" t="str">
            <v>杨开慧故居里连接路（金开线-朱塘坳道路硬化）</v>
          </cell>
          <cell r="G20" t="str">
            <v>通景公路</v>
          </cell>
          <cell r="H20" t="str">
            <v>131302F4301210012</v>
          </cell>
          <cell r="I20" t="str">
            <v>1451J3130430121188</v>
          </cell>
          <cell r="J20" t="str">
            <v>f3338be0-eb89-4515-87e5-7c272a3e89c1</v>
          </cell>
          <cell r="K20" t="str">
            <v>无</v>
          </cell>
          <cell r="L20">
            <v>0.85</v>
          </cell>
          <cell r="M20">
            <v>0.85</v>
          </cell>
          <cell r="N20">
            <v>97.9</v>
          </cell>
          <cell r="O20" t="str">
            <v>四级公路</v>
          </cell>
          <cell r="P20" t="str">
            <v>水泥路面</v>
          </cell>
          <cell r="Q20">
            <v>4.5</v>
          </cell>
          <cell r="R20" t="str">
            <v>杨开慧故居</v>
          </cell>
          <cell r="S20">
            <v>0.85</v>
          </cell>
        </row>
        <row r="21">
          <cell r="F21" t="str">
            <v>杨开慧故居连接路（开慧镇Y228道路硬化工程）</v>
          </cell>
          <cell r="G21" t="str">
            <v>通景公路</v>
          </cell>
          <cell r="H21" t="str">
            <v>131302F4301210011</v>
          </cell>
          <cell r="I21" t="str">
            <v>1451J3130430121110</v>
          </cell>
          <cell r="J21" t="str">
            <v>aa36576b-5f4a-4079-8868-e31638dcf2fe</v>
          </cell>
          <cell r="K21" t="str">
            <v>Y228430121</v>
          </cell>
          <cell r="L21">
            <v>2.2999999999999998</v>
          </cell>
          <cell r="M21">
            <v>0.98</v>
          </cell>
          <cell r="N21">
            <v>106.54</v>
          </cell>
          <cell r="O21" t="str">
            <v>四级公路</v>
          </cell>
          <cell r="P21" t="str">
            <v>水泥路面</v>
          </cell>
          <cell r="Q21">
            <v>4.5</v>
          </cell>
          <cell r="R21" t="str">
            <v>杨开慧故居</v>
          </cell>
          <cell r="S21">
            <v>0.98</v>
          </cell>
        </row>
        <row r="22">
          <cell r="F22" t="str">
            <v>长沙县湘丰茶博园通景路（X151金井新沙段提质改造）</v>
          </cell>
          <cell r="G22" t="str">
            <v>通景公路</v>
          </cell>
          <cell r="H22" t="str">
            <v>1305F4301210013</v>
          </cell>
          <cell r="I22" t="str">
            <v>1451J3130430121139</v>
          </cell>
          <cell r="J22" t="str">
            <v>70c164bb-b4dd-4fad-86ec-b3ab5f90c88f</v>
          </cell>
          <cell r="K22" t="str">
            <v>X151430121</v>
          </cell>
          <cell r="L22">
            <v>5</v>
          </cell>
          <cell r="M22">
            <v>5</v>
          </cell>
          <cell r="N22">
            <v>804.12</v>
          </cell>
          <cell r="O22" t="str">
            <v>四级公路</v>
          </cell>
          <cell r="P22" t="str">
            <v>沥青路面</v>
          </cell>
          <cell r="Q22">
            <v>6</v>
          </cell>
          <cell r="R22" t="str">
            <v>湘丰茶博园</v>
          </cell>
          <cell r="S22">
            <v>5</v>
          </cell>
        </row>
        <row r="23">
          <cell r="F23" t="str">
            <v>徐特立故居连接路（五美村-五美村）</v>
          </cell>
          <cell r="G23" t="str">
            <v>通景公路</v>
          </cell>
          <cell r="H23" t="str">
            <v>131302F4301210021</v>
          </cell>
          <cell r="I23" t="str">
            <v>1451J3130430121130</v>
          </cell>
          <cell r="J23" t="str">
            <v>ad8dfba5-9241-4d7f-9f15-63ff0bec5af1</v>
          </cell>
          <cell r="K23" t="str">
            <v>C763430121</v>
          </cell>
          <cell r="L23">
            <v>2</v>
          </cell>
          <cell r="M23">
            <v>2</v>
          </cell>
          <cell r="N23">
            <v>209.04</v>
          </cell>
          <cell r="O23" t="str">
            <v>四级公路</v>
          </cell>
          <cell r="P23" t="str">
            <v>沥青路面</v>
          </cell>
          <cell r="Q23">
            <v>6</v>
          </cell>
          <cell r="R23" t="str">
            <v>徐特立故居</v>
          </cell>
          <cell r="S23">
            <v>2</v>
          </cell>
        </row>
        <row r="24">
          <cell r="F24" t="str">
            <v>上采田-八角亭路面提质改造工程</v>
          </cell>
          <cell r="G24" t="str">
            <v>通景公路</v>
          </cell>
          <cell r="H24" t="str">
            <v>131301F4301210001</v>
          </cell>
          <cell r="I24" t="str">
            <v>1451J3130430121132</v>
          </cell>
          <cell r="J24" t="str">
            <v>d7ae877d-b658-42b0-8c4b-5e8ad47a4d93</v>
          </cell>
          <cell r="K24" t="str">
            <v>C479430121</v>
          </cell>
          <cell r="L24">
            <v>1.1739999999999999</v>
          </cell>
          <cell r="M24">
            <v>1.1739999999999999</v>
          </cell>
          <cell r="N24">
            <v>106.8</v>
          </cell>
          <cell r="O24" t="str">
            <v>四级公路</v>
          </cell>
          <cell r="P24" t="str">
            <v>沥青路面</v>
          </cell>
          <cell r="Q24">
            <v>6</v>
          </cell>
          <cell r="R24" t="str">
            <v>熊瑾玎故居</v>
          </cell>
          <cell r="S24">
            <v>1.1739999999999999</v>
          </cell>
        </row>
        <row r="25">
          <cell r="F25" t="str">
            <v>徐特立故居连接路（马达岭-丁家冲口）</v>
          </cell>
          <cell r="G25" t="str">
            <v>通景公路</v>
          </cell>
          <cell r="H25" t="str">
            <v>131302F4301210022</v>
          </cell>
          <cell r="I25" t="str">
            <v>1451J3130430121126</v>
          </cell>
          <cell r="J25" t="str">
            <v>062c0fa8-c71f-4149-8d99-1fd85bcb110b</v>
          </cell>
          <cell r="K25" t="str">
            <v>C581430121</v>
          </cell>
          <cell r="L25">
            <v>2.8719999999999999</v>
          </cell>
          <cell r="M25">
            <v>1</v>
          </cell>
          <cell r="N25">
            <v>107.95</v>
          </cell>
          <cell r="O25" t="str">
            <v>四级公路</v>
          </cell>
          <cell r="P25" t="str">
            <v>沥青路面</v>
          </cell>
          <cell r="Q25">
            <v>6</v>
          </cell>
          <cell r="R25" t="str">
            <v>徐特立故居</v>
          </cell>
          <cell r="S25">
            <v>1</v>
          </cell>
        </row>
        <row r="26">
          <cell r="F26" t="str">
            <v>徐特立故居连接路（老村部-谢家屋）</v>
          </cell>
          <cell r="G26" t="str">
            <v>通景公路</v>
          </cell>
          <cell r="H26" t="str">
            <v>131302F4301210023</v>
          </cell>
          <cell r="I26" t="str">
            <v>1451J3130430121134</v>
          </cell>
          <cell r="J26" t="str">
            <v>b2c48396-5407-4ca1-b34e-47f7bdead035</v>
          </cell>
          <cell r="K26" t="str">
            <v>Y387430121</v>
          </cell>
          <cell r="L26">
            <v>2.2469999999999999</v>
          </cell>
          <cell r="M26">
            <v>0.6</v>
          </cell>
          <cell r="N26">
            <v>104.7</v>
          </cell>
          <cell r="O26" t="str">
            <v>四级公路</v>
          </cell>
          <cell r="P26" t="str">
            <v>沥青路面</v>
          </cell>
          <cell r="Q26">
            <v>8.5</v>
          </cell>
          <cell r="R26" t="str">
            <v>徐特立故居</v>
          </cell>
          <cell r="S26">
            <v>0.6</v>
          </cell>
        </row>
        <row r="27">
          <cell r="F27" t="str">
            <v>春华现代农业示范园连接路（长沙县大鲁线路基路面提质工程）</v>
          </cell>
          <cell r="G27" t="str">
            <v>资源产业路</v>
          </cell>
          <cell r="H27" t="str">
            <v>1312F4301210004</v>
          </cell>
          <cell r="I27" t="str">
            <v>1451J3120430121119</v>
          </cell>
          <cell r="J27" t="str">
            <v>e32c4d9d-878b-4328-8dd2-c82b3a8bfd7d</v>
          </cell>
          <cell r="K27" t="str">
            <v>Y316430121</v>
          </cell>
          <cell r="L27">
            <v>10.016999999999999</v>
          </cell>
          <cell r="M27">
            <v>2.2000000000000002</v>
          </cell>
          <cell r="N27">
            <v>264</v>
          </cell>
          <cell r="O27" t="str">
            <v>四级公路</v>
          </cell>
          <cell r="P27" t="str">
            <v>沥青路面</v>
          </cell>
          <cell r="Q27">
            <v>6</v>
          </cell>
          <cell r="R27" t="str">
            <v>春华现代农业示范园</v>
          </cell>
          <cell r="S27">
            <v>2.2000000000000002</v>
          </cell>
        </row>
        <row r="28">
          <cell r="F28" t="str">
            <v>安沙镇万亩花卉示范园道路建设</v>
          </cell>
          <cell r="G28" t="str">
            <v>通景公路</v>
          </cell>
          <cell r="H28" t="str">
            <v>1312F4301210005</v>
          </cell>
          <cell r="I28" t="str">
            <v>1451J3130430121118</v>
          </cell>
          <cell r="J28" t="str">
            <v>c0786c38-320e-4cd7-ba6e-9d03b9bccad2</v>
          </cell>
          <cell r="K28" t="str">
            <v>C051430121</v>
          </cell>
          <cell r="L28">
            <v>2.2000000000000002</v>
          </cell>
          <cell r="M28">
            <v>2.2000000000000002</v>
          </cell>
          <cell r="N28">
            <v>252.54</v>
          </cell>
          <cell r="O28" t="str">
            <v>四级公路</v>
          </cell>
          <cell r="P28" t="str">
            <v>沥青路面</v>
          </cell>
          <cell r="Q28">
            <v>4.5</v>
          </cell>
          <cell r="R28" t="str">
            <v>长沙市万亩花卉示范园</v>
          </cell>
          <cell r="S28">
            <v>2.2000000000000002</v>
          </cell>
        </row>
        <row r="29">
          <cell r="F29" t="str">
            <v>X058道路提质改造工程</v>
          </cell>
          <cell r="G29" t="str">
            <v>通景公路</v>
          </cell>
          <cell r="H29" t="str">
            <v>131302F4301210003</v>
          </cell>
          <cell r="I29" t="str">
            <v>1451J3130430121133</v>
          </cell>
          <cell r="J29" t="str">
            <v>6e9f9b14-415a-4927-8ac5-52341b15db1c</v>
          </cell>
          <cell r="K29" t="str">
            <v>X058430121</v>
          </cell>
          <cell r="L29">
            <v>6.8</v>
          </cell>
          <cell r="M29">
            <v>3.3220000000000001</v>
          </cell>
          <cell r="N29">
            <v>377.27</v>
          </cell>
          <cell r="O29" t="str">
            <v>四级公路</v>
          </cell>
          <cell r="P29" t="str">
            <v>沥青路面</v>
          </cell>
          <cell r="Q29" t="str">
            <v>4.5-6</v>
          </cell>
          <cell r="R29" t="str">
            <v>长沙县小顽国亲子农庄</v>
          </cell>
          <cell r="S29">
            <v>3.3220000000000001</v>
          </cell>
        </row>
        <row r="30">
          <cell r="F30" t="str">
            <v>和平村环线路面提质工程</v>
          </cell>
          <cell r="G30" t="str">
            <v>通景公路</v>
          </cell>
          <cell r="H30" t="str">
            <v>1305F4301210004</v>
          </cell>
          <cell r="I30" t="str">
            <v>1451J3130430121128</v>
          </cell>
          <cell r="J30" t="str">
            <v>15f14f7f-e189-4f1f-9e46-1d2fcf7e876e</v>
          </cell>
          <cell r="K30" t="str">
            <v>Y345430121</v>
          </cell>
          <cell r="L30">
            <v>7.22</v>
          </cell>
          <cell r="M30">
            <v>6.5</v>
          </cell>
          <cell r="N30">
            <v>449.76</v>
          </cell>
          <cell r="O30" t="str">
            <v>四级公路</v>
          </cell>
          <cell r="P30" t="str">
            <v>沥青路面</v>
          </cell>
          <cell r="Q30">
            <v>6</v>
          </cell>
          <cell r="R30" t="str">
            <v>棠坡清代民居</v>
          </cell>
          <cell r="S30">
            <v>6.5</v>
          </cell>
        </row>
        <row r="31">
          <cell r="F31"/>
          <cell r="G31"/>
          <cell r="H31"/>
          <cell r="I31"/>
          <cell r="J31"/>
          <cell r="K31"/>
          <cell r="L31">
            <v>97.742999999999995</v>
          </cell>
          <cell r="M31">
            <v>92.1</v>
          </cell>
          <cell r="N31">
            <v>12915.869999999997</v>
          </cell>
          <cell r="O31"/>
          <cell r="P31"/>
          <cell r="Q31"/>
          <cell r="R31"/>
          <cell r="S31">
            <v>92.1</v>
          </cell>
        </row>
        <row r="32">
          <cell r="F32" t="str">
            <v>普迹-官桥</v>
          </cell>
          <cell r="G32" t="str">
            <v>乡镇通三级（路面宽7米）及以上农村公路</v>
          </cell>
          <cell r="H32" t="str">
            <v>1316F4301810004</v>
          </cell>
          <cell r="I32" t="str">
            <v>1451J3150430181347</v>
          </cell>
          <cell r="J32" t="str">
            <v>962d1965-1333-4d2d-9028-f1e4988f0610</v>
          </cell>
          <cell r="K32" t="str">
            <v>X131430181</v>
          </cell>
          <cell r="L32">
            <v>6.2</v>
          </cell>
          <cell r="M32">
            <v>3</v>
          </cell>
          <cell r="N32">
            <v>1200</v>
          </cell>
          <cell r="O32" t="str">
            <v>三级公路</v>
          </cell>
          <cell r="P32" t="str">
            <v>沥青路面</v>
          </cell>
          <cell r="Q32" t="str">
            <v>7</v>
          </cell>
          <cell r="R32" t="str">
            <v>官桥镇</v>
          </cell>
          <cell r="S32">
            <v>3</v>
          </cell>
        </row>
        <row r="33">
          <cell r="F33" t="str">
            <v>东环路</v>
          </cell>
          <cell r="G33" t="str">
            <v>通景公路</v>
          </cell>
          <cell r="H33" t="str">
            <v>131302F4301810394</v>
          </cell>
          <cell r="I33" t="str">
            <v>1451J3130430181521</v>
          </cell>
          <cell r="J33" t="str">
            <v>737cc8f8-1947-4d4e-8817-d7c0c5f06676</v>
          </cell>
          <cell r="K33" t="str">
            <v>Y141430181</v>
          </cell>
          <cell r="L33">
            <v>10.8</v>
          </cell>
          <cell r="M33">
            <v>10.8</v>
          </cell>
          <cell r="N33">
            <v>1619.6</v>
          </cell>
          <cell r="O33" t="str">
            <v>四级公路</v>
          </cell>
          <cell r="P33" t="str">
            <v>沥青路面</v>
          </cell>
          <cell r="Q33">
            <v>7</v>
          </cell>
          <cell r="R33" t="str">
            <v>东环村</v>
          </cell>
          <cell r="S33">
            <v>10.8</v>
          </cell>
        </row>
        <row r="34">
          <cell r="F34" t="str">
            <v>官渡古镇连接路（金湾至金胜）</v>
          </cell>
          <cell r="G34" t="str">
            <v>通景公路</v>
          </cell>
          <cell r="H34" t="str">
            <v>131302F4301810550</v>
          </cell>
          <cell r="I34" t="str">
            <v>1451J3130430181744</v>
          </cell>
          <cell r="J34" t="str">
            <v>01d274dd-ba97-4940-b2dd-b9ee114897c6</v>
          </cell>
          <cell r="K34" t="str">
            <v>无</v>
          </cell>
          <cell r="L34">
            <v>0.8</v>
          </cell>
          <cell r="M34">
            <v>0.8</v>
          </cell>
          <cell r="N34">
            <v>108.3</v>
          </cell>
          <cell r="O34" t="str">
            <v>四级公路</v>
          </cell>
          <cell r="P34" t="str">
            <v>沥青路面</v>
          </cell>
          <cell r="Q34">
            <v>5</v>
          </cell>
          <cell r="R34" t="str">
            <v>官渡古镇</v>
          </cell>
          <cell r="S34">
            <v>0.8</v>
          </cell>
        </row>
        <row r="35">
          <cell r="F35" t="str">
            <v>新云山路口至部队农场连接路</v>
          </cell>
          <cell r="G35" t="str">
            <v>通景公路</v>
          </cell>
          <cell r="H35" t="str">
            <v>131302F4301810552</v>
          </cell>
          <cell r="I35" t="str">
            <v>1451J3130430181A18</v>
          </cell>
          <cell r="J35" t="str">
            <v>6d0b5d78-12d9-4328-83f2-440d6fbfe9d8</v>
          </cell>
          <cell r="K35" t="str">
            <v>C026430181</v>
          </cell>
          <cell r="L35">
            <v>2.6</v>
          </cell>
          <cell r="M35">
            <v>2.6</v>
          </cell>
          <cell r="N35">
            <v>375.04</v>
          </cell>
          <cell r="O35" t="str">
            <v>四级公路</v>
          </cell>
          <cell r="P35" t="str">
            <v>沥青路面</v>
          </cell>
          <cell r="Q35">
            <v>6</v>
          </cell>
          <cell r="R35" t="str">
            <v>新云山村</v>
          </cell>
          <cell r="S35">
            <v>2.6</v>
          </cell>
        </row>
        <row r="36">
          <cell r="F36" t="str">
            <v>金坑风景区通景公路</v>
          </cell>
          <cell r="G36" t="str">
            <v>通景公路</v>
          </cell>
          <cell r="H36" t="str">
            <v>131302F4301810043</v>
          </cell>
          <cell r="I36" t="str">
            <v>1451J3130430181226</v>
          </cell>
          <cell r="J36" t="str">
            <v>b84fbb62-1d65-4dc5-898e-c0345a1e5194</v>
          </cell>
          <cell r="K36" t="str">
            <v>Y017430181</v>
          </cell>
          <cell r="L36">
            <v>4.7</v>
          </cell>
          <cell r="M36">
            <v>4.7</v>
          </cell>
          <cell r="N36">
            <v>436.74</v>
          </cell>
          <cell r="O36" t="str">
            <v>四级公路</v>
          </cell>
          <cell r="P36" t="str">
            <v>沥青路面</v>
          </cell>
          <cell r="Q36">
            <v>6</v>
          </cell>
          <cell r="R36" t="str">
            <v>金坑风景区</v>
          </cell>
          <cell r="S36">
            <v>4.7</v>
          </cell>
        </row>
        <row r="37">
          <cell r="F37" t="str">
            <v>溪江-淳口连接路</v>
          </cell>
          <cell r="G37" t="str">
            <v>通景公路</v>
          </cell>
          <cell r="H37" t="str">
            <v>131302F4301810667</v>
          </cell>
          <cell r="I37" t="str">
            <v>1451J3130430181A51</v>
          </cell>
          <cell r="J37" t="str">
            <v>d1c68c9b-6c19-47c4-88f6-b39f93e3a411</v>
          </cell>
          <cell r="K37" t="str">
            <v>无</v>
          </cell>
          <cell r="L37">
            <v>4.7</v>
          </cell>
          <cell r="M37">
            <v>4.7</v>
          </cell>
          <cell r="N37">
            <v>497.9</v>
          </cell>
          <cell r="O37" t="str">
            <v>四级公路</v>
          </cell>
          <cell r="P37" t="str">
            <v>沥青路面</v>
          </cell>
          <cell r="Q37" t="str">
            <v>6</v>
          </cell>
          <cell r="R37" t="str">
            <v>道源湖村</v>
          </cell>
          <cell r="S37">
            <v>4.7</v>
          </cell>
        </row>
        <row r="38">
          <cell r="F38" t="str">
            <v>大沙洲--筀竹弯连接路</v>
          </cell>
          <cell r="G38" t="str">
            <v>通景公路</v>
          </cell>
          <cell r="H38" t="str">
            <v>131302F4301810106</v>
          </cell>
          <cell r="I38" t="str">
            <v>1451J3130430181135</v>
          </cell>
          <cell r="J38" t="str">
            <v>1377b243-518e-46b4-a68b-86d2036fa3c6</v>
          </cell>
          <cell r="K38" t="str">
            <v>Y100430181</v>
          </cell>
          <cell r="L38">
            <v>4.3</v>
          </cell>
          <cell r="M38">
            <v>4.3</v>
          </cell>
          <cell r="N38">
            <v>1077</v>
          </cell>
          <cell r="O38" t="str">
            <v>四级公路</v>
          </cell>
          <cell r="P38" t="str">
            <v>沥青路面</v>
          </cell>
          <cell r="Q38" t="str">
            <v>6</v>
          </cell>
          <cell r="R38" t="str">
            <v>陈桥村</v>
          </cell>
          <cell r="S38">
            <v>4.3</v>
          </cell>
        </row>
        <row r="39">
          <cell r="F39" t="str">
            <v>新塘组至报恩组连接路</v>
          </cell>
          <cell r="G39" t="str">
            <v>通景公路</v>
          </cell>
          <cell r="H39" t="str">
            <v>131302F4301810213</v>
          </cell>
          <cell r="I39" t="str">
            <v>1451J3130430181112</v>
          </cell>
          <cell r="J39" t="str">
            <v>b9bd3a08-cc64-4691-a75b-ed4e78878a0b</v>
          </cell>
          <cell r="K39" t="str">
            <v>Y052430181</v>
          </cell>
          <cell r="L39">
            <v>3.5409999999999999</v>
          </cell>
          <cell r="M39">
            <v>3.5409999999999999</v>
          </cell>
          <cell r="N39">
            <v>379.15</v>
          </cell>
          <cell r="O39" t="str">
            <v>四级公路</v>
          </cell>
          <cell r="P39" t="str">
            <v>沥青路面</v>
          </cell>
          <cell r="Q39" t="str">
            <v>6</v>
          </cell>
          <cell r="R39" t="str">
            <v>双源村</v>
          </cell>
          <cell r="S39">
            <v>3.5409999999999999</v>
          </cell>
        </row>
        <row r="40">
          <cell r="F40" t="str">
            <v>咀子组至坨里组连接路</v>
          </cell>
          <cell r="G40" t="str">
            <v>通景公路</v>
          </cell>
          <cell r="H40" t="str">
            <v>131302F4301810224</v>
          </cell>
          <cell r="I40" t="str">
            <v>1451J3130430181211</v>
          </cell>
          <cell r="J40" t="str">
            <v>c480e99b-cae1-49af-86a6-40422657fc66</v>
          </cell>
          <cell r="K40" t="str">
            <v>C216430181</v>
          </cell>
          <cell r="L40">
            <v>1.8</v>
          </cell>
          <cell r="M40">
            <v>1.8</v>
          </cell>
          <cell r="N40">
            <v>269.64</v>
          </cell>
          <cell r="O40" t="str">
            <v>四级公路</v>
          </cell>
          <cell r="P40" t="str">
            <v>沥青路面</v>
          </cell>
          <cell r="Q40" t="str">
            <v>6</v>
          </cell>
          <cell r="R40" t="str">
            <v>楠洲村</v>
          </cell>
          <cell r="S40">
            <v>1.8</v>
          </cell>
        </row>
        <row r="41">
          <cell r="F41" t="str">
            <v>石霜—杨花连接路</v>
          </cell>
          <cell r="G41" t="str">
            <v>通景公路</v>
          </cell>
          <cell r="H41" t="str">
            <v>131302F4301810457</v>
          </cell>
          <cell r="I41" t="str">
            <v>1451J3130430181615</v>
          </cell>
          <cell r="J41" t="str">
            <v>2bca01f1-42ea-4938-80ac-cd417a637753</v>
          </cell>
          <cell r="K41" t="str">
            <v>无</v>
          </cell>
          <cell r="L41">
            <v>2.7</v>
          </cell>
          <cell r="M41">
            <v>2.7</v>
          </cell>
          <cell r="N41">
            <v>499.26</v>
          </cell>
          <cell r="O41" t="str">
            <v>四级公路</v>
          </cell>
          <cell r="P41" t="str">
            <v>水泥路面</v>
          </cell>
          <cell r="Q41" t="str">
            <v>6</v>
          </cell>
          <cell r="R41" t="str">
            <v>石霜村</v>
          </cell>
          <cell r="S41">
            <v>2.7</v>
          </cell>
        </row>
        <row r="42">
          <cell r="F42" t="str">
            <v>一坝桥-水库尾连接路</v>
          </cell>
          <cell r="G42" t="str">
            <v>通景公路</v>
          </cell>
          <cell r="H42" t="str">
            <v>131302F4301810154</v>
          </cell>
          <cell r="I42" t="str">
            <v>1451J3130430181328</v>
          </cell>
          <cell r="J42" t="str">
            <v>9e40ccdf-c8bc-49ea-a8f9-174c75c3b9b4</v>
          </cell>
          <cell r="K42" t="str">
            <v>C895430181</v>
          </cell>
          <cell r="L42">
            <v>2.2999999999999998</v>
          </cell>
          <cell r="M42">
            <v>2.2999999999999998</v>
          </cell>
          <cell r="N42">
            <v>344.4</v>
          </cell>
          <cell r="O42" t="str">
            <v>四级公路</v>
          </cell>
          <cell r="P42" t="str">
            <v>沥青路面</v>
          </cell>
          <cell r="Q42" t="str">
            <v>6.5</v>
          </cell>
          <cell r="R42" t="str">
            <v>宝盖寺村</v>
          </cell>
          <cell r="S42">
            <v>2.2999999999999998</v>
          </cell>
        </row>
        <row r="43">
          <cell r="F43" t="str">
            <v>水库尾至坝上连接路</v>
          </cell>
          <cell r="G43" t="str">
            <v>通景公路</v>
          </cell>
          <cell r="H43" t="str">
            <v>131302F4301810512</v>
          </cell>
          <cell r="I43" t="str">
            <v>1451J3130430181A17</v>
          </cell>
          <cell r="J43" t="str">
            <v>14d37750-94d5-46a8-816e-1b0c86dc4a30</v>
          </cell>
          <cell r="K43" t="str">
            <v>无</v>
          </cell>
          <cell r="L43">
            <v>1.7</v>
          </cell>
          <cell r="M43">
            <v>1.7</v>
          </cell>
          <cell r="N43">
            <v>254.5</v>
          </cell>
          <cell r="O43" t="str">
            <v>四级公路</v>
          </cell>
          <cell r="P43" t="str">
            <v>沥青路面</v>
          </cell>
          <cell r="Q43" t="str">
            <v>6.5</v>
          </cell>
          <cell r="R43" t="str">
            <v>梅田湖景区</v>
          </cell>
          <cell r="S43">
            <v>1.7</v>
          </cell>
        </row>
        <row r="44">
          <cell r="F44" t="str">
            <v>保塘至秀山连接路</v>
          </cell>
          <cell r="G44" t="str">
            <v>通景公路</v>
          </cell>
          <cell r="H44" t="str">
            <v>131302F4301810242</v>
          </cell>
          <cell r="I44" t="str">
            <v>1451J3130430181716</v>
          </cell>
          <cell r="J44" t="str">
            <v>857da9ad-3329-4c80-a65b-554f6a6cc43d</v>
          </cell>
          <cell r="K44" t="str">
            <v>Y116430181</v>
          </cell>
          <cell r="L44">
            <v>4.8</v>
          </cell>
          <cell r="M44">
            <v>4.8</v>
          </cell>
          <cell r="N44">
            <v>399.27</v>
          </cell>
          <cell r="O44" t="str">
            <v>四级公路</v>
          </cell>
          <cell r="P44" t="str">
            <v>沥青路面</v>
          </cell>
          <cell r="Q44" t="str">
            <v>6</v>
          </cell>
          <cell r="R44" t="str">
            <v>莲塘村</v>
          </cell>
          <cell r="S44">
            <v>4.8</v>
          </cell>
        </row>
        <row r="45">
          <cell r="F45" t="str">
            <v>金江村部至马鞍连接路</v>
          </cell>
          <cell r="G45" t="str">
            <v>通景公路</v>
          </cell>
          <cell r="H45" t="str">
            <v>131302F4301810252</v>
          </cell>
          <cell r="I45" t="str">
            <v>1451J3130430181438</v>
          </cell>
          <cell r="J45" t="str">
            <v>64e72259-7646-4759-8014-f9ac9c21b2f5</v>
          </cell>
          <cell r="K45" t="str">
            <v>Y043430181</v>
          </cell>
          <cell r="L45">
            <v>4.4000000000000004</v>
          </cell>
          <cell r="M45">
            <v>4.4000000000000004</v>
          </cell>
          <cell r="N45">
            <v>388.4</v>
          </cell>
          <cell r="O45" t="str">
            <v>四级公路</v>
          </cell>
          <cell r="P45" t="str">
            <v>沥青路面</v>
          </cell>
          <cell r="Q45" t="str">
            <v>6</v>
          </cell>
          <cell r="R45" t="str">
            <v>金江村</v>
          </cell>
          <cell r="S45">
            <v>4.4000000000000004</v>
          </cell>
        </row>
        <row r="46">
          <cell r="F46" t="str">
            <v>枨冲-杨花连接路</v>
          </cell>
          <cell r="G46" t="str">
            <v>通景公路</v>
          </cell>
          <cell r="H46" t="str">
            <v>131302F4301810670</v>
          </cell>
          <cell r="I46" t="str">
            <v>1451J3130430181742</v>
          </cell>
          <cell r="J46" t="str">
            <v>f4dbdf5a-43a8-4cbe-8b1f-cd6ddb72f14c</v>
          </cell>
          <cell r="K46" t="str">
            <v>无</v>
          </cell>
          <cell r="L46">
            <v>4.8</v>
          </cell>
          <cell r="M46">
            <v>4.8</v>
          </cell>
          <cell r="N46">
            <v>479.88</v>
          </cell>
          <cell r="O46" t="str">
            <v>四级公路</v>
          </cell>
          <cell r="P46" t="str">
            <v>沥青路面</v>
          </cell>
          <cell r="Q46" t="str">
            <v>6</v>
          </cell>
          <cell r="R46" t="str">
            <v>三元村</v>
          </cell>
          <cell r="S46">
            <v>4.8</v>
          </cell>
        </row>
        <row r="47">
          <cell r="F47" t="str">
            <v>万丰湖景区道路</v>
          </cell>
          <cell r="G47" t="str">
            <v>通景公路</v>
          </cell>
          <cell r="H47" t="str">
            <v>131302F4301810354</v>
          </cell>
          <cell r="I47" t="str">
            <v>1451J3130430181737</v>
          </cell>
          <cell r="J47" t="str">
            <v>de65ac56-aec8-4bc2-b7bb-bcc6434e49a6</v>
          </cell>
          <cell r="K47" t="str">
            <v>C859430181</v>
          </cell>
          <cell r="L47">
            <v>2.4</v>
          </cell>
          <cell r="M47">
            <v>2.4</v>
          </cell>
          <cell r="N47">
            <v>277.89999999999998</v>
          </cell>
          <cell r="O47" t="str">
            <v>四级公路</v>
          </cell>
          <cell r="P47" t="str">
            <v>沥青路面</v>
          </cell>
          <cell r="Q47" t="str">
            <v>6</v>
          </cell>
          <cell r="R47" t="str">
            <v>万丰湖</v>
          </cell>
          <cell r="S47">
            <v>2.4</v>
          </cell>
        </row>
        <row r="48">
          <cell r="F48" t="str">
            <v>大围山森林公园七星岭景区通景公路</v>
          </cell>
          <cell r="G48" t="str">
            <v>通景公路</v>
          </cell>
          <cell r="H48" t="str">
            <v>131301F4301810001</v>
          </cell>
          <cell r="I48" t="str">
            <v>1451J3130430181111</v>
          </cell>
          <cell r="J48" t="str">
            <v>935f0cea-aa60-4485-98cf-13157d6fe358</v>
          </cell>
          <cell r="K48" t="str">
            <v>C006430181</v>
          </cell>
          <cell r="L48">
            <v>2.5</v>
          </cell>
          <cell r="M48">
            <v>2.5</v>
          </cell>
          <cell r="N48">
            <v>373.44</v>
          </cell>
          <cell r="O48" t="str">
            <v>四级公路</v>
          </cell>
          <cell r="P48" t="str">
            <v>沥青路面</v>
          </cell>
          <cell r="Q48" t="str">
            <v>6</v>
          </cell>
          <cell r="R48" t="str">
            <v>大围山森林公园七星岭景区</v>
          </cell>
          <cell r="S48">
            <v>2.5</v>
          </cell>
        </row>
        <row r="49">
          <cell r="F49" t="str">
            <v>白沙至上坪连接路</v>
          </cell>
          <cell r="G49" t="str">
            <v>通景公路</v>
          </cell>
          <cell r="H49" t="str">
            <v>131302F4301810026</v>
          </cell>
          <cell r="I49" t="str">
            <v>1451J3130430181263</v>
          </cell>
          <cell r="J49" t="str">
            <v>0ae52cca-7b0b-497a-bbe0-e7fa10a1c328</v>
          </cell>
          <cell r="K49" t="str">
            <v>X020430181</v>
          </cell>
          <cell r="L49">
            <v>7.8</v>
          </cell>
          <cell r="M49">
            <v>7.8</v>
          </cell>
          <cell r="N49">
            <v>1144.8</v>
          </cell>
          <cell r="O49" t="str">
            <v>四级公路</v>
          </cell>
          <cell r="P49" t="str">
            <v>沥青路面</v>
          </cell>
          <cell r="Q49" t="str">
            <v>6</v>
          </cell>
          <cell r="R49" t="str">
            <v>上坪会议旧址</v>
          </cell>
          <cell r="S49">
            <v>7.8</v>
          </cell>
        </row>
        <row r="50">
          <cell r="F50" t="str">
            <v>文市-沙溪连接路</v>
          </cell>
          <cell r="G50" t="str">
            <v>通景公路</v>
          </cell>
          <cell r="H50" t="str">
            <v>131302F4301810017</v>
          </cell>
          <cell r="I50" t="str">
            <v>1451J3130430181110</v>
          </cell>
          <cell r="J50" t="str">
            <v>627ec195-1e99-4aea-b495-0ee3c3f05298</v>
          </cell>
          <cell r="K50" t="str">
            <v>C103430181</v>
          </cell>
          <cell r="L50">
            <v>3.4</v>
          </cell>
          <cell r="M50">
            <v>3.4</v>
          </cell>
          <cell r="N50">
            <v>397.8</v>
          </cell>
          <cell r="O50" t="str">
            <v>四级公路</v>
          </cell>
          <cell r="P50" t="str">
            <v>沥青路面</v>
          </cell>
          <cell r="Q50" t="str">
            <v>6</v>
          </cell>
          <cell r="R50" t="str">
            <v>沙溪村</v>
          </cell>
          <cell r="S50">
            <v>3.4</v>
          </cell>
        </row>
        <row r="51">
          <cell r="F51" t="str">
            <v>Y018提质改造</v>
          </cell>
          <cell r="G51" t="str">
            <v>资源产业路</v>
          </cell>
          <cell r="H51" t="str">
            <v>1312F4301810030</v>
          </cell>
          <cell r="I51" t="str">
            <v>1451J3120430181288</v>
          </cell>
          <cell r="J51" t="str">
            <v>de20e4d4-e603-4cda-b91f-101d3d1f0164</v>
          </cell>
          <cell r="K51" t="str">
            <v>Y018430181</v>
          </cell>
          <cell r="L51">
            <v>7</v>
          </cell>
          <cell r="M51">
            <v>7</v>
          </cell>
          <cell r="N51">
            <v>790.65</v>
          </cell>
          <cell r="O51" t="str">
            <v>四级公路</v>
          </cell>
          <cell r="P51" t="str">
            <v>沥青路面</v>
          </cell>
          <cell r="Q51" t="str">
            <v>6</v>
          </cell>
          <cell r="R51" t="str">
            <v>大光洞村</v>
          </cell>
          <cell r="S51">
            <v>7</v>
          </cell>
        </row>
        <row r="52">
          <cell r="F52" t="str">
            <v>百合种植基地-荷文公路连接路</v>
          </cell>
          <cell r="G52" t="str">
            <v>资源产业路</v>
          </cell>
          <cell r="H52" t="str">
            <v>1312F4301810040</v>
          </cell>
          <cell r="I52" t="str">
            <v>1451J3120430181200</v>
          </cell>
          <cell r="J52" t="str">
            <v>c576938d-e83f-4f92-8636-9e1ceba447e8</v>
          </cell>
          <cell r="K52" t="str">
            <v>X006430181</v>
          </cell>
          <cell r="L52">
            <v>3.3</v>
          </cell>
          <cell r="M52">
            <v>3.3</v>
          </cell>
          <cell r="N52">
            <v>374.2</v>
          </cell>
          <cell r="O52" t="str">
            <v>四级公路</v>
          </cell>
          <cell r="P52" t="str">
            <v>沥青路面</v>
          </cell>
          <cell r="Q52" t="str">
            <v>6</v>
          </cell>
          <cell r="R52" t="str">
            <v>太坪村</v>
          </cell>
          <cell r="S52">
            <v>3.3</v>
          </cell>
        </row>
        <row r="53">
          <cell r="F53" t="str">
            <v>X134镇头镇北大花木产业路</v>
          </cell>
          <cell r="G53" t="str">
            <v>资源产业路</v>
          </cell>
          <cell r="H53" t="str">
            <v>1312F4301810015</v>
          </cell>
          <cell r="I53" t="str">
            <v>1451J3120430181513</v>
          </cell>
          <cell r="J53" t="str">
            <v>3a310868-1fe8-4cf3-b5fb-20f1cf5b5426</v>
          </cell>
          <cell r="K53" t="str">
            <v>X134430181</v>
          </cell>
          <cell r="L53">
            <v>4.5019999999999998</v>
          </cell>
          <cell r="M53">
            <v>4.5</v>
          </cell>
          <cell r="N53">
            <v>597.5</v>
          </cell>
          <cell r="O53" t="str">
            <v>四级公路</v>
          </cell>
          <cell r="P53" t="str">
            <v>沥青路面</v>
          </cell>
          <cell r="Q53" t="str">
            <v>6</v>
          </cell>
          <cell r="R53" t="str">
            <v>镇头镇北大花木基地</v>
          </cell>
          <cell r="S53">
            <v>4.5</v>
          </cell>
        </row>
        <row r="54">
          <cell r="F54" t="str">
            <v>柏加镇杯苗发展基地至南横线道路提质改造</v>
          </cell>
          <cell r="G54" t="str">
            <v>资源产业路</v>
          </cell>
          <cell r="H54" t="str">
            <v>1312F4301810017</v>
          </cell>
          <cell r="I54" t="str">
            <v>1451J3120430181245</v>
          </cell>
          <cell r="J54" t="str">
            <v>c624c303-2560-4bb7-9e9d-bf93b0f323ab</v>
          </cell>
          <cell r="K54" t="str">
            <v>Y052430181</v>
          </cell>
          <cell r="L54">
            <v>0.7</v>
          </cell>
          <cell r="M54">
            <v>0.7</v>
          </cell>
          <cell r="N54">
            <v>96.5</v>
          </cell>
          <cell r="O54" t="str">
            <v>四级公路</v>
          </cell>
          <cell r="P54" t="str">
            <v>沥青路面</v>
          </cell>
          <cell r="Q54" t="str">
            <v>6</v>
          </cell>
          <cell r="R54" t="str">
            <v>渡头村</v>
          </cell>
          <cell r="S54">
            <v>0.7</v>
          </cell>
        </row>
        <row r="55">
          <cell r="F55" t="str">
            <v>上洞至石柱峰连接路</v>
          </cell>
          <cell r="G55" t="str">
            <v>通景公路</v>
          </cell>
          <cell r="H55" t="str">
            <v>131302F4301810310</v>
          </cell>
          <cell r="I55" t="str">
            <v>1451J3130430181680</v>
          </cell>
          <cell r="J55" t="str">
            <v>e40f9825-5907-447e-8064-0bbfac3f0d25</v>
          </cell>
          <cell r="K55" t="str">
            <v>无</v>
          </cell>
          <cell r="L55">
            <v>6</v>
          </cell>
          <cell r="M55">
            <v>3.5590000000000002</v>
          </cell>
          <cell r="N55">
            <v>534</v>
          </cell>
          <cell r="O55" t="str">
            <v>四级公路</v>
          </cell>
          <cell r="P55" t="str">
            <v>沥青路面</v>
          </cell>
          <cell r="Q55" t="str">
            <v>6</v>
          </cell>
          <cell r="R55" t="str">
            <v>石柱峰村</v>
          </cell>
          <cell r="S55">
            <v>3.5590000000000002</v>
          </cell>
        </row>
        <row r="56">
          <cell r="F56"/>
          <cell r="G56"/>
          <cell r="H56"/>
          <cell r="I56"/>
          <cell r="J56"/>
          <cell r="K56"/>
          <cell r="L56">
            <v>121.89500000000001</v>
          </cell>
          <cell r="M56">
            <v>90.899999999999991</v>
          </cell>
          <cell r="N56">
            <v>10908</v>
          </cell>
          <cell r="O56"/>
          <cell r="P56"/>
          <cell r="Q56"/>
          <cell r="R56"/>
          <cell r="S56">
            <v>90.899999999999991</v>
          </cell>
        </row>
        <row r="57">
          <cell r="F57" t="str">
            <v>坝塘社区永昌生态养殖园产业路</v>
          </cell>
          <cell r="G57" t="str">
            <v>资源产业路</v>
          </cell>
          <cell r="H57" t="str">
            <v>1312F4301240085</v>
          </cell>
          <cell r="I57" t="str">
            <v>1451J3120430124388</v>
          </cell>
          <cell r="J57" t="str">
            <v>303f7251-d091-40af-a98e-a9514c519d9d</v>
          </cell>
          <cell r="K57" t="str">
            <v>C144430182</v>
          </cell>
          <cell r="L57">
            <v>3.5</v>
          </cell>
          <cell r="M57">
            <v>3.5</v>
          </cell>
          <cell r="N57">
            <v>420</v>
          </cell>
          <cell r="O57" t="str">
            <v>四级公路</v>
          </cell>
          <cell r="P57" t="str">
            <v>沥青路面</v>
          </cell>
          <cell r="Q57">
            <v>6</v>
          </cell>
          <cell r="R57" t="str">
            <v>坝塘社区永昌生态养殖园产业园</v>
          </cell>
          <cell r="S57">
            <v>3.5</v>
          </cell>
        </row>
        <row r="58">
          <cell r="F58" t="str">
            <v>梅湖村桂花苗木基地产业路</v>
          </cell>
          <cell r="G58" t="str">
            <v>资源产业路</v>
          </cell>
          <cell r="H58" t="str">
            <v>1312F4301240203</v>
          </cell>
          <cell r="I58" t="str">
            <v>1451J3120430124199</v>
          </cell>
          <cell r="J58" t="str">
            <v>542612c4-81b8-44f3-8c80-21ae05bd31e0</v>
          </cell>
          <cell r="K58" t="str">
            <v>CF11430182</v>
          </cell>
          <cell r="L58">
            <v>3.51</v>
          </cell>
          <cell r="M58">
            <v>3.5</v>
          </cell>
          <cell r="N58">
            <v>420</v>
          </cell>
          <cell r="O58" t="str">
            <v>四级公路</v>
          </cell>
          <cell r="P58" t="str">
            <v>沥青路面</v>
          </cell>
          <cell r="Q58" t="str">
            <v>4.5-6</v>
          </cell>
          <cell r="R58" t="str">
            <v>梅湖村桂花苗木基地</v>
          </cell>
          <cell r="S58">
            <v>3.5</v>
          </cell>
        </row>
        <row r="59">
          <cell r="F59" t="str">
            <v>湖南萼林农产品有限公司产业路</v>
          </cell>
          <cell r="G59" t="str">
            <v>资源产业路</v>
          </cell>
          <cell r="H59" t="str">
            <v>1312F4301240044</v>
          </cell>
          <cell r="I59" t="str">
            <v>1451J3120430124174</v>
          </cell>
          <cell r="J59" t="str">
            <v>a87e8136-21f8-44df-a20d-2213b43c62fe</v>
          </cell>
          <cell r="K59" t="str">
            <v>无</v>
          </cell>
          <cell r="L59">
            <v>3</v>
          </cell>
          <cell r="M59">
            <v>3</v>
          </cell>
          <cell r="N59">
            <v>360</v>
          </cell>
          <cell r="O59" t="str">
            <v>四级公路</v>
          </cell>
          <cell r="P59" t="str">
            <v>沥青路面</v>
          </cell>
          <cell r="Q59">
            <v>6</v>
          </cell>
          <cell r="R59" t="str">
            <v>湖南萼林农产品有限公司</v>
          </cell>
          <cell r="S59">
            <v>3</v>
          </cell>
        </row>
        <row r="60">
          <cell r="F60" t="str">
            <v>C261（长田湾-大湖）</v>
          </cell>
          <cell r="G60" t="str">
            <v>通景公路</v>
          </cell>
          <cell r="H60" t="str">
            <v>131302F4301240006</v>
          </cell>
          <cell r="I60" t="str">
            <v>1451J3130430124203</v>
          </cell>
          <cell r="J60" t="str">
            <v>b00e5897-d4f2-46bc-9aea-d140b0c63f7d</v>
          </cell>
          <cell r="K60" t="str">
            <v>C261430182</v>
          </cell>
          <cell r="L60">
            <v>3.5</v>
          </cell>
          <cell r="M60">
            <v>3.5</v>
          </cell>
          <cell r="N60">
            <v>420</v>
          </cell>
          <cell r="O60" t="str">
            <v>四级公路</v>
          </cell>
          <cell r="P60" t="str">
            <v>沥青路面</v>
          </cell>
          <cell r="Q60" t="str">
            <v>4.5-7</v>
          </cell>
          <cell r="R60" t="str">
            <v>花明楼</v>
          </cell>
          <cell r="S60">
            <v>3.5</v>
          </cell>
        </row>
        <row r="61">
          <cell r="F61" t="str">
            <v>宁乡市金洲镇粮食产业园产业路</v>
          </cell>
          <cell r="G61" t="str">
            <v>资源产业路</v>
          </cell>
          <cell r="H61" t="str">
            <v>1312F4301240016</v>
          </cell>
          <cell r="I61" t="str">
            <v>1451J3120430124135</v>
          </cell>
          <cell r="J61" t="str">
            <v>fe1f098f-47c7-4bfb-8a5f-765f258f7c4b</v>
          </cell>
          <cell r="K61" t="str">
            <v>C483430182</v>
          </cell>
          <cell r="L61">
            <v>3</v>
          </cell>
          <cell r="M61">
            <v>3</v>
          </cell>
          <cell r="N61">
            <v>360</v>
          </cell>
          <cell r="O61" t="str">
            <v>四级公路</v>
          </cell>
          <cell r="P61" t="str">
            <v>沥青路面</v>
          </cell>
          <cell r="Q61" t="str">
            <v>5.0-6</v>
          </cell>
          <cell r="R61" t="str">
            <v>宁乡市金洲镇粮食产业园</v>
          </cell>
          <cell r="S61">
            <v>3</v>
          </cell>
        </row>
        <row r="62">
          <cell r="F62" t="str">
            <v>宁乡市国家级现代农业产业园产业路</v>
          </cell>
          <cell r="G62" t="str">
            <v>资源产业路</v>
          </cell>
          <cell r="H62" t="str">
            <v>1312F4301240015</v>
          </cell>
          <cell r="I62" t="str">
            <v>1451J3120430124136</v>
          </cell>
          <cell r="J62" t="str">
            <v>d7fcd922-235d-4362-b2cd-d0ea7166a0a8</v>
          </cell>
          <cell r="K62" t="str">
            <v>无</v>
          </cell>
          <cell r="L62">
            <v>10</v>
          </cell>
          <cell r="M62">
            <v>3</v>
          </cell>
          <cell r="N62">
            <v>360</v>
          </cell>
          <cell r="O62" t="str">
            <v>四级公路</v>
          </cell>
          <cell r="P62" t="str">
            <v>沥青路面</v>
          </cell>
          <cell r="Q62">
            <v>6</v>
          </cell>
          <cell r="R62" t="str">
            <v>宁乡市国家级现代农业产业园</v>
          </cell>
          <cell r="S62">
            <v>3</v>
          </cell>
        </row>
        <row r="63">
          <cell r="F63" t="str">
            <v>石马寨景区连接路（Y674毛公桥-枝子桥）</v>
          </cell>
          <cell r="G63" t="str">
            <v>通景公路</v>
          </cell>
          <cell r="H63" t="str">
            <v>131301F4301240030</v>
          </cell>
          <cell r="I63" t="str">
            <v>1451J3130430124398</v>
          </cell>
          <cell r="J63" t="str">
            <v>94ee4bd1-15ff-4b98-beec-8b235c54f53e</v>
          </cell>
          <cell r="K63" t="str">
            <v>Y674430182</v>
          </cell>
          <cell r="L63">
            <v>8.9</v>
          </cell>
          <cell r="M63">
            <v>8.9</v>
          </cell>
          <cell r="N63">
            <v>1068</v>
          </cell>
          <cell r="O63" t="str">
            <v>四级公路</v>
          </cell>
          <cell r="P63" t="str">
            <v>沥青路面</v>
          </cell>
          <cell r="Q63" t="str">
            <v>5.0-6</v>
          </cell>
          <cell r="R63" t="str">
            <v>石牛寨</v>
          </cell>
          <cell r="S63">
            <v>8.9</v>
          </cell>
        </row>
        <row r="64">
          <cell r="F64" t="str">
            <v>金洪村烟叶育苗基地产业路</v>
          </cell>
          <cell r="G64" t="str">
            <v>资源产业路</v>
          </cell>
          <cell r="H64" t="str">
            <v>1312F4301240073</v>
          </cell>
          <cell r="I64" t="str">
            <v>1451J3120430124190</v>
          </cell>
          <cell r="J64" t="str">
            <v>f0bd564d-5932-4ff2-9f5d-34a57add2eb9</v>
          </cell>
          <cell r="K64" t="str">
            <v>Y631430182</v>
          </cell>
          <cell r="L64">
            <v>7.8639999999999999</v>
          </cell>
          <cell r="M64">
            <v>3</v>
          </cell>
          <cell r="N64">
            <v>360</v>
          </cell>
          <cell r="O64" t="str">
            <v>四级公路</v>
          </cell>
          <cell r="P64" t="str">
            <v>沥青路面</v>
          </cell>
          <cell r="Q64">
            <v>6</v>
          </cell>
          <cell r="R64" t="str">
            <v>金洪村烟叶育苗基地</v>
          </cell>
          <cell r="S64">
            <v>3</v>
          </cell>
        </row>
        <row r="65">
          <cell r="F65" t="str">
            <v>鸿富村蔬菜种植加工扶贫车间基地产业路</v>
          </cell>
          <cell r="G65" t="str">
            <v>资源产业路</v>
          </cell>
          <cell r="H65" t="str">
            <v>1312F4301240140</v>
          </cell>
          <cell r="I65" t="str">
            <v>1451J3120430124361</v>
          </cell>
          <cell r="J65" t="str">
            <v>18430cf3-1887-4447-812d-c334dbd79dc2</v>
          </cell>
          <cell r="K65" t="str">
            <v>Y657430182</v>
          </cell>
          <cell r="L65">
            <v>5.056</v>
          </cell>
          <cell r="M65">
            <v>3.5190000000000001</v>
          </cell>
          <cell r="N65">
            <v>422.28</v>
          </cell>
          <cell r="O65" t="str">
            <v>四级公路</v>
          </cell>
          <cell r="P65" t="str">
            <v>沥青路面</v>
          </cell>
          <cell r="Q65">
            <v>6</v>
          </cell>
          <cell r="R65" t="str">
            <v>鸿富村蔬菜种植加工扶贫车间基地产业园</v>
          </cell>
          <cell r="S65">
            <v>3.5190000000000001</v>
          </cell>
        </row>
        <row r="66">
          <cell r="F66" t="str">
            <v>三仙坳村苗木育苗基地产业路（一期）</v>
          </cell>
          <cell r="G66" t="str">
            <v>资源产业路</v>
          </cell>
          <cell r="H66" t="str">
            <v>1312F4301240145</v>
          </cell>
          <cell r="I66" t="str">
            <v>1451J3120430124371</v>
          </cell>
          <cell r="J66" t="str">
            <v>3ac77f56-2a3e-4625-85a0-03b9473c538c</v>
          </cell>
          <cell r="K66" t="str">
            <v>无</v>
          </cell>
          <cell r="L66">
            <v>1.7</v>
          </cell>
          <cell r="M66">
            <v>1.7</v>
          </cell>
          <cell r="N66">
            <v>204</v>
          </cell>
          <cell r="O66" t="str">
            <v>四级公路</v>
          </cell>
          <cell r="P66" t="str">
            <v>水泥路面</v>
          </cell>
          <cell r="Q66">
            <v>6</v>
          </cell>
          <cell r="R66" t="str">
            <v>三仙坳村苗木育苗基地产业园</v>
          </cell>
          <cell r="S66">
            <v>1.7</v>
          </cell>
        </row>
        <row r="67">
          <cell r="F67" t="str">
            <v>美丽屋场展示中心旅游路</v>
          </cell>
          <cell r="G67" t="str">
            <v>通景公路</v>
          </cell>
          <cell r="H67" t="str">
            <v>131302F4301240081</v>
          </cell>
          <cell r="I67" t="str">
            <v>1451J3130430124330</v>
          </cell>
          <cell r="J67" t="str">
            <v>0e1188f7-cc9b-4823-bbcb-a9f1305b4283</v>
          </cell>
          <cell r="K67" t="str">
            <v>CA33430182</v>
          </cell>
          <cell r="L67">
            <v>3.93</v>
          </cell>
          <cell r="M67">
            <v>3.5</v>
          </cell>
          <cell r="N67">
            <v>420</v>
          </cell>
          <cell r="O67" t="str">
            <v>四级公路</v>
          </cell>
          <cell r="P67" t="str">
            <v>沥青路面</v>
          </cell>
          <cell r="Q67">
            <v>6</v>
          </cell>
          <cell r="R67" t="str">
            <v>贺家湾美丽屋场集中连片展示中心</v>
          </cell>
          <cell r="S67">
            <v>3.5</v>
          </cell>
        </row>
        <row r="68">
          <cell r="F68" t="str">
            <v>煤炭坝煤矿遗址公园旅游路</v>
          </cell>
          <cell r="G68" t="str">
            <v>通景公路</v>
          </cell>
          <cell r="H68" t="str">
            <v>131302F4301240080</v>
          </cell>
          <cell r="I68" t="str">
            <v>1451J3130430124260</v>
          </cell>
          <cell r="J68" t="str">
            <v>8320b518-4aca-4a48-83aa-27b2ad041f3f</v>
          </cell>
          <cell r="K68" t="str">
            <v>CD04430182</v>
          </cell>
          <cell r="L68">
            <v>2.36</v>
          </cell>
          <cell r="M68">
            <v>2.4</v>
          </cell>
          <cell r="N68">
            <v>288</v>
          </cell>
          <cell r="O68" t="str">
            <v>四级公路</v>
          </cell>
          <cell r="P68" t="str">
            <v>沥青路面</v>
          </cell>
          <cell r="Q68" t="str">
            <v>4.5-6</v>
          </cell>
          <cell r="R68" t="str">
            <v>砖塘村煤炭坝煤矿遗址公园</v>
          </cell>
          <cell r="S68">
            <v>2.4</v>
          </cell>
        </row>
        <row r="69">
          <cell r="F69" t="str">
            <v>Y671（黄沙桥-石桥铺）</v>
          </cell>
          <cell r="G69" t="str">
            <v>通景公路</v>
          </cell>
          <cell r="H69" t="str">
            <v>131301F4301240029</v>
          </cell>
          <cell r="I69" t="str">
            <v>1451J3130430124271</v>
          </cell>
          <cell r="J69" t="str">
            <v>1da62e99-0d71-483c-8206-4166dcad0946</v>
          </cell>
          <cell r="K69" t="str">
            <v>Y671430182</v>
          </cell>
          <cell r="L69">
            <v>7.9039999999999999</v>
          </cell>
          <cell r="M69">
            <v>5</v>
          </cell>
          <cell r="N69">
            <v>600</v>
          </cell>
          <cell r="O69" t="str">
            <v>四级公路</v>
          </cell>
          <cell r="P69" t="str">
            <v>沥青路面</v>
          </cell>
          <cell r="Q69" t="str">
            <v>5.0-6</v>
          </cell>
          <cell r="R69" t="str">
            <v>三角寨</v>
          </cell>
          <cell r="S69">
            <v>5</v>
          </cell>
        </row>
        <row r="70">
          <cell r="F70" t="str">
            <v>Y666（上流-龙基桥）</v>
          </cell>
          <cell r="G70" t="str">
            <v>通景公路</v>
          </cell>
          <cell r="H70" t="str">
            <v>131302F4301240011</v>
          </cell>
          <cell r="I70" t="str">
            <v>1451J3130430124193</v>
          </cell>
          <cell r="J70" t="str">
            <v>84246cb9-7abf-4026-bd10-38d634c83e10</v>
          </cell>
          <cell r="K70" t="str">
            <v>Y666430182</v>
          </cell>
          <cell r="L70">
            <v>3.871</v>
          </cell>
          <cell r="M70">
            <v>3.871</v>
          </cell>
          <cell r="N70">
            <v>464.52</v>
          </cell>
          <cell r="O70" t="str">
            <v>四级公路</v>
          </cell>
          <cell r="P70" t="str">
            <v>沥青路面</v>
          </cell>
          <cell r="Q70">
            <v>6</v>
          </cell>
          <cell r="R70" t="str">
            <v>青山桥</v>
          </cell>
          <cell r="S70">
            <v>3.871</v>
          </cell>
        </row>
        <row r="71">
          <cell r="F71" t="str">
            <v>优卓牧业奶牛产业园产业路</v>
          </cell>
          <cell r="G71" t="str">
            <v>资源产业路</v>
          </cell>
          <cell r="H71" t="str">
            <v>1312F4301240022</v>
          </cell>
          <cell r="I71" t="str">
            <v>1451J3120430124122</v>
          </cell>
          <cell r="J71" t="str">
            <v>42b3879f-956a-4ccf-ab94-a74d42de3b8b</v>
          </cell>
          <cell r="K71" t="str">
            <v>C840430182</v>
          </cell>
          <cell r="L71">
            <v>5.5</v>
          </cell>
          <cell r="M71">
            <v>1</v>
          </cell>
          <cell r="N71">
            <v>120</v>
          </cell>
          <cell r="O71" t="str">
            <v>四级公路</v>
          </cell>
          <cell r="P71" t="str">
            <v>沥青路面</v>
          </cell>
          <cell r="Q71">
            <v>6</v>
          </cell>
          <cell r="R71" t="str">
            <v>优卓牧业奶牛产业园</v>
          </cell>
          <cell r="S71">
            <v>1</v>
          </cell>
        </row>
        <row r="72">
          <cell r="F72" t="str">
            <v>左家山蜜桔产业园产业路</v>
          </cell>
          <cell r="G72" t="str">
            <v>资源产业路</v>
          </cell>
          <cell r="H72" t="str">
            <v>1312F4301240045</v>
          </cell>
          <cell r="I72" t="str">
            <v>1451J3120430124382</v>
          </cell>
          <cell r="J72" t="str">
            <v>fc23a4b6-fe5d-4a3b-a9ac-fc928ead2056</v>
          </cell>
          <cell r="K72" t="str">
            <v>X008430182</v>
          </cell>
          <cell r="L72">
            <v>1.1579999999999999</v>
          </cell>
          <cell r="M72">
            <v>1</v>
          </cell>
          <cell r="N72">
            <v>120</v>
          </cell>
          <cell r="O72" t="str">
            <v>四级公路</v>
          </cell>
          <cell r="P72" t="str">
            <v>沥青路面</v>
          </cell>
          <cell r="Q72">
            <v>6</v>
          </cell>
          <cell r="R72" t="str">
            <v>宁乡市现代农业产业园粮食综合服务中心</v>
          </cell>
          <cell r="S72">
            <v>1</v>
          </cell>
        </row>
        <row r="73">
          <cell r="F73" t="str">
            <v>兴旺村百亩花海景区连接路（CZ94430182）</v>
          </cell>
          <cell r="G73" t="str">
            <v>通景公路</v>
          </cell>
          <cell r="H73" t="str">
            <v>131302F4301240051</v>
          </cell>
          <cell r="I73" t="str">
            <v>1451J3130430124254</v>
          </cell>
          <cell r="J73" t="str">
            <v>79d556a9-a14d-4f90-91d2-731a724033ec</v>
          </cell>
          <cell r="K73" t="str">
            <v>CZ94430182</v>
          </cell>
          <cell r="L73">
            <v>6.2690000000000001</v>
          </cell>
          <cell r="M73">
            <v>4</v>
          </cell>
          <cell r="N73">
            <v>480</v>
          </cell>
          <cell r="O73" t="str">
            <v>四级公路</v>
          </cell>
          <cell r="P73" t="str">
            <v>沥青路面</v>
          </cell>
          <cell r="Q73">
            <v>6</v>
          </cell>
          <cell r="R73" t="str">
            <v>兴旺村百亩花海景区</v>
          </cell>
          <cell r="S73">
            <v>4</v>
          </cell>
        </row>
        <row r="74">
          <cell r="F74" t="str">
            <v>黄鹤村黄桃产业园产业路</v>
          </cell>
          <cell r="G74" t="str">
            <v>资源产业路</v>
          </cell>
          <cell r="H74" t="str">
            <v>1312F4301240165</v>
          </cell>
          <cell r="I74" t="str">
            <v>1451J3120430124407</v>
          </cell>
          <cell r="J74" t="str">
            <v>5e376bcb-d27b-4f38-999c-dfaff9bafde2</v>
          </cell>
          <cell r="K74" t="str">
            <v>C324430182</v>
          </cell>
          <cell r="L74">
            <v>3.49</v>
          </cell>
          <cell r="M74">
            <v>3.2149999999999999</v>
          </cell>
          <cell r="N74">
            <v>385.8</v>
          </cell>
          <cell r="O74" t="str">
            <v>四级公路</v>
          </cell>
          <cell r="P74" t="str">
            <v>沥青路面</v>
          </cell>
          <cell r="Q74" t="str">
            <v>4.5-6</v>
          </cell>
          <cell r="R74" t="str">
            <v>黄鹤村黄桃产业园</v>
          </cell>
          <cell r="S74">
            <v>3.2149999999999999</v>
          </cell>
        </row>
        <row r="75">
          <cell r="F75" t="str">
            <v>湖溪塘村小龙虾养殖推广中心产业路</v>
          </cell>
          <cell r="G75" t="str">
            <v>资源产业路</v>
          </cell>
          <cell r="H75" t="str">
            <v>1312F4301240116</v>
          </cell>
          <cell r="I75" t="str">
            <v>1451J3120430124340</v>
          </cell>
          <cell r="J75" t="str">
            <v>2d07965d-ddb0-4200-b278-6a6006d52895</v>
          </cell>
          <cell r="K75" t="str">
            <v>无</v>
          </cell>
          <cell r="L75">
            <v>2.3199999999999998</v>
          </cell>
          <cell r="M75">
            <v>2.3199999999999998</v>
          </cell>
          <cell r="N75">
            <v>278.39999999999998</v>
          </cell>
          <cell r="O75" t="str">
            <v>四级公路</v>
          </cell>
          <cell r="P75" t="str">
            <v>沥青路面</v>
          </cell>
          <cell r="Q75">
            <v>6</v>
          </cell>
          <cell r="R75" t="str">
            <v>湖溪塘村小龙虾养殖推广中心产业园</v>
          </cell>
          <cell r="S75">
            <v>2.3199999999999998</v>
          </cell>
        </row>
        <row r="76">
          <cell r="F76" t="str">
            <v>Y667（邓步桥-小狮）</v>
          </cell>
          <cell r="G76" t="str">
            <v>通景公路</v>
          </cell>
          <cell r="H76" t="str">
            <v>131302F4301240004</v>
          </cell>
          <cell r="I76" t="str">
            <v>1451J3130430124252</v>
          </cell>
          <cell r="J76" t="str">
            <v>54a1ece2-934f-4362-9bdb-2a4b4932a647</v>
          </cell>
          <cell r="K76" t="str">
            <v>Y667430182</v>
          </cell>
          <cell r="L76">
            <v>3.7</v>
          </cell>
          <cell r="M76">
            <v>3.7</v>
          </cell>
          <cell r="N76">
            <v>444</v>
          </cell>
          <cell r="O76" t="str">
            <v>四级公路</v>
          </cell>
          <cell r="P76" t="str">
            <v>沥青路面</v>
          </cell>
          <cell r="Q76">
            <v>5.5</v>
          </cell>
          <cell r="R76" t="str">
            <v>状元墓</v>
          </cell>
          <cell r="S76">
            <v>3.7</v>
          </cell>
        </row>
        <row r="77">
          <cell r="F77" t="str">
            <v>合轩村种殖示范园产业路</v>
          </cell>
          <cell r="G77" t="str">
            <v>资源产业路</v>
          </cell>
          <cell r="H77" t="str">
            <v>1312F4301240040</v>
          </cell>
          <cell r="I77" t="str">
            <v>1451J3120430124176</v>
          </cell>
          <cell r="J77" t="str">
            <v>d1367a69-ddc3-44c8-a942-6e263c24a1e8</v>
          </cell>
          <cell r="K77" t="str">
            <v>Y645430182</v>
          </cell>
          <cell r="L77">
            <v>3</v>
          </cell>
          <cell r="M77">
            <v>3</v>
          </cell>
          <cell r="N77">
            <v>360</v>
          </cell>
          <cell r="O77" t="str">
            <v>四级公路</v>
          </cell>
          <cell r="P77" t="str">
            <v>沥青路面</v>
          </cell>
          <cell r="Q77">
            <v>6</v>
          </cell>
          <cell r="R77" t="str">
            <v>合轩村种殖示范园</v>
          </cell>
          <cell r="S77">
            <v>3</v>
          </cell>
        </row>
        <row r="78">
          <cell r="F78" t="str">
            <v>关山古镇景区至历泉旅游通景路</v>
          </cell>
          <cell r="G78" t="str">
            <v>通景公路</v>
          </cell>
          <cell r="H78" t="str">
            <v>131301F4301240012</v>
          </cell>
          <cell r="I78" t="str">
            <v>1451J3130430124148</v>
          </cell>
          <cell r="J78" t="str">
            <v>e83718c4-d9bd-45ea-b245-26d4c820c759</v>
          </cell>
          <cell r="K78" t="str">
            <v>C488430182</v>
          </cell>
          <cell r="L78">
            <v>5.0069999999999997</v>
          </cell>
          <cell r="M78">
            <v>2.7069999999999999</v>
          </cell>
          <cell r="N78">
            <v>324.83999999999997</v>
          </cell>
          <cell r="O78" t="str">
            <v>四级公路</v>
          </cell>
          <cell r="P78" t="str">
            <v>沥青路面</v>
          </cell>
          <cell r="Q78">
            <v>6</v>
          </cell>
          <cell r="R78" t="str">
            <v>关山古镇</v>
          </cell>
          <cell r="S78">
            <v>2.7069999999999999</v>
          </cell>
        </row>
        <row r="79">
          <cell r="F79" t="str">
            <v>金洲湖湿地公园连接路（C489430182）</v>
          </cell>
          <cell r="G79" t="str">
            <v>通景公路</v>
          </cell>
          <cell r="H79" t="str">
            <v>131302F4301240071</v>
          </cell>
          <cell r="I79" t="str">
            <v>1451J3130430124261</v>
          </cell>
          <cell r="J79" t="str">
            <v>301fd61d-7a4d-4928-8bac-922c6d49d55e</v>
          </cell>
          <cell r="K79" t="str">
            <v>C489430182</v>
          </cell>
          <cell r="L79">
            <v>3.403</v>
          </cell>
          <cell r="M79">
            <v>2.4</v>
          </cell>
          <cell r="N79">
            <v>288</v>
          </cell>
          <cell r="O79" t="str">
            <v>四级公路</v>
          </cell>
          <cell r="P79" t="str">
            <v>沥青路面</v>
          </cell>
          <cell r="Q79">
            <v>6</v>
          </cell>
          <cell r="R79" t="str">
            <v>金洲湖湿地公园</v>
          </cell>
          <cell r="S79">
            <v>2.4</v>
          </cell>
        </row>
        <row r="80">
          <cell r="F80" t="str">
            <v>华桅中药材产业示范园产业路</v>
          </cell>
          <cell r="G80" t="str">
            <v>资源产业路</v>
          </cell>
          <cell r="H80" t="str">
            <v>1312F4301240031</v>
          </cell>
          <cell r="I80" t="str">
            <v>1451J3120430124132</v>
          </cell>
          <cell r="J80" t="str">
            <v>6d755a1c-3e1c-49f1-92a9-2afbbfca83e0</v>
          </cell>
          <cell r="K80" t="str">
            <v>无</v>
          </cell>
          <cell r="L80">
            <v>2.54</v>
          </cell>
          <cell r="M80">
            <v>2</v>
          </cell>
          <cell r="N80">
            <v>240</v>
          </cell>
          <cell r="O80" t="str">
            <v>四级公路</v>
          </cell>
          <cell r="P80" t="str">
            <v>沥青路面</v>
          </cell>
          <cell r="Q80" t="str">
            <v>5.5-6</v>
          </cell>
          <cell r="R80" t="str">
            <v>华桅中药材产业示范园</v>
          </cell>
          <cell r="S80">
            <v>2</v>
          </cell>
        </row>
        <row r="81">
          <cell r="F81" t="str">
            <v>石马寨景区连接路（C087段）</v>
          </cell>
          <cell r="G81" t="str">
            <v>通景公路</v>
          </cell>
          <cell r="H81"/>
          <cell r="I81"/>
          <cell r="J81"/>
          <cell r="K81" t="str">
            <v>C087430182</v>
          </cell>
          <cell r="L81">
            <v>4.1139999999999999</v>
          </cell>
          <cell r="M81">
            <v>3.794</v>
          </cell>
          <cell r="N81">
            <v>455.28</v>
          </cell>
          <cell r="O81" t="str">
            <v>四级公路</v>
          </cell>
          <cell r="P81" t="str">
            <v>沥青路面</v>
          </cell>
          <cell r="Q81" t="str">
            <v>5.0-6</v>
          </cell>
          <cell r="R81" t="str">
            <v>石马寨景区</v>
          </cell>
          <cell r="S81">
            <v>3.794</v>
          </cell>
        </row>
        <row r="82">
          <cell r="F82" t="str">
            <v>红旗村朝天椒种植基地产业路</v>
          </cell>
          <cell r="G82" t="str">
            <v>资源产业路</v>
          </cell>
          <cell r="H82"/>
          <cell r="I82"/>
          <cell r="J82"/>
          <cell r="K82" t="str">
            <v>cb73430182</v>
          </cell>
          <cell r="L82">
            <v>3.7989999999999999</v>
          </cell>
          <cell r="M82">
            <v>2.2999999999999998</v>
          </cell>
          <cell r="N82">
            <v>276</v>
          </cell>
          <cell r="O82" t="str">
            <v>四级公路</v>
          </cell>
          <cell r="P82" t="str">
            <v>沥青路面</v>
          </cell>
          <cell r="Q82" t="str">
            <v>5.0-6</v>
          </cell>
          <cell r="R82" t="str">
            <v>红旗村朝天椒基地</v>
          </cell>
          <cell r="S82">
            <v>2.2999999999999998</v>
          </cell>
        </row>
        <row r="83">
          <cell r="F83" t="str">
            <v>草冲村黄姜种植基地产业路</v>
          </cell>
          <cell r="G83" t="str">
            <v>资源产业路</v>
          </cell>
          <cell r="H83"/>
          <cell r="I83"/>
          <cell r="J83"/>
          <cell r="K83" t="str">
            <v>c348430182</v>
          </cell>
          <cell r="L83">
            <v>2.6</v>
          </cell>
          <cell r="M83">
            <v>2.6</v>
          </cell>
          <cell r="N83">
            <v>312</v>
          </cell>
          <cell r="O83" t="str">
            <v>四级公路</v>
          </cell>
          <cell r="P83" t="str">
            <v>沥青路面</v>
          </cell>
          <cell r="Q83">
            <v>6</v>
          </cell>
          <cell r="R83" t="str">
            <v>草冲村黄姜种植基地</v>
          </cell>
          <cell r="S83">
            <v>2.6</v>
          </cell>
        </row>
        <row r="84">
          <cell r="F84" t="str">
            <v>Y651（高桥-瓦泥坳）</v>
          </cell>
          <cell r="G84" t="str">
            <v>通景公路</v>
          </cell>
          <cell r="H84" t="str">
            <v>131301F4301240003</v>
          </cell>
          <cell r="I84" t="str">
            <v>1451J3130430124153</v>
          </cell>
          <cell r="J84" t="str">
            <v>f19acde2-ef52-4ff6-93b0-44004a04bfcc</v>
          </cell>
          <cell r="K84" t="str">
            <v>Y651430182</v>
          </cell>
          <cell r="L84">
            <v>6.9</v>
          </cell>
          <cell r="M84">
            <v>5.4740000000000002</v>
          </cell>
          <cell r="N84">
            <v>656.88</v>
          </cell>
          <cell r="O84" t="str">
            <v>四级公路</v>
          </cell>
          <cell r="P84" t="str">
            <v>沥青路面</v>
          </cell>
          <cell r="Q84" t="str">
            <v>5.5-6</v>
          </cell>
          <cell r="R84" t="str">
            <v>紫龙湾温泉国际大酒店</v>
          </cell>
          <cell r="S84">
            <v>5.4740000000000002</v>
          </cell>
        </row>
        <row r="85">
          <cell r="F85"/>
          <cell r="G85"/>
          <cell r="H85"/>
          <cell r="I85"/>
          <cell r="J85"/>
          <cell r="K85"/>
          <cell r="L85">
            <v>338.38600000000019</v>
          </cell>
          <cell r="M85">
            <v>267.08800000000008</v>
          </cell>
          <cell r="N85">
            <v>54937.249999999985</v>
          </cell>
          <cell r="O85"/>
          <cell r="P85"/>
          <cell r="Q85"/>
          <cell r="R85"/>
          <cell r="S85">
            <v>235</v>
          </cell>
        </row>
        <row r="86">
          <cell r="F86"/>
          <cell r="G86"/>
          <cell r="H86"/>
          <cell r="I86"/>
          <cell r="J86"/>
          <cell r="K86"/>
          <cell r="L86">
            <v>21.2</v>
          </cell>
          <cell r="M86">
            <v>21.2</v>
          </cell>
          <cell r="N86">
            <v>2487</v>
          </cell>
          <cell r="O86"/>
          <cell r="P86"/>
          <cell r="Q86"/>
          <cell r="R86"/>
          <cell r="S86">
            <v>19</v>
          </cell>
        </row>
        <row r="87">
          <cell r="F87" t="str">
            <v>耕食记道路</v>
          </cell>
          <cell r="G87" t="str">
            <v>资源产业路</v>
          </cell>
          <cell r="H87" t="str">
            <v>1312F4302020018</v>
          </cell>
          <cell r="I87" t="str">
            <v>1451J3120430202115</v>
          </cell>
          <cell r="J87" t="str">
            <v>f36186bd-4754-4934-a6ca-c8d0a1678b46</v>
          </cell>
          <cell r="K87" t="str">
            <v>C210430202</v>
          </cell>
          <cell r="L87">
            <v>3.34</v>
          </cell>
          <cell r="M87">
            <v>3.34</v>
          </cell>
          <cell r="N87">
            <v>420</v>
          </cell>
          <cell r="O87" t="str">
            <v>四级公路</v>
          </cell>
          <cell r="P87" t="str">
            <v>沥青路面</v>
          </cell>
          <cell r="Q87">
            <v>5</v>
          </cell>
          <cell r="R87" t="str">
            <v>耕食记</v>
          </cell>
          <cell r="S87">
            <v>3.34</v>
          </cell>
        </row>
        <row r="88">
          <cell r="F88" t="str">
            <v>耕食小镇道路</v>
          </cell>
          <cell r="G88" t="str">
            <v>资源产业路</v>
          </cell>
          <cell r="H88" t="str">
            <v>1312F4302020005</v>
          </cell>
          <cell r="I88" t="str">
            <v>1451J3120430202108</v>
          </cell>
          <cell r="J88" t="str">
            <v>8994ada0-3f53-4009-844e-f4e11e5b4764</v>
          </cell>
          <cell r="K88" t="str">
            <v>X017430202</v>
          </cell>
          <cell r="L88">
            <v>5.6</v>
          </cell>
          <cell r="M88">
            <v>5.6</v>
          </cell>
          <cell r="N88">
            <v>780</v>
          </cell>
          <cell r="O88" t="str">
            <v>四级公路</v>
          </cell>
          <cell r="P88" t="str">
            <v>沥青路面</v>
          </cell>
          <cell r="Q88">
            <v>5.5</v>
          </cell>
          <cell r="R88" t="str">
            <v>耕食小镇</v>
          </cell>
          <cell r="S88">
            <v>5.6</v>
          </cell>
        </row>
        <row r="89">
          <cell r="F89" t="str">
            <v>中财路</v>
          </cell>
          <cell r="G89" t="str">
            <v>资源产业路</v>
          </cell>
          <cell r="H89" t="str">
            <v>1312F4302020019</v>
          </cell>
          <cell r="I89" t="str">
            <v>1451J3120430202116</v>
          </cell>
          <cell r="J89" t="str">
            <v>2ecab67c-49c3-4f3c-aee4-d2a9465715eb</v>
          </cell>
          <cell r="K89" t="str">
            <v>X003430202</v>
          </cell>
          <cell r="L89">
            <v>5.2</v>
          </cell>
          <cell r="M89">
            <v>5.2</v>
          </cell>
          <cell r="N89">
            <v>600</v>
          </cell>
          <cell r="O89" t="str">
            <v>四级公路</v>
          </cell>
          <cell r="P89" t="str">
            <v>沥青路面</v>
          </cell>
          <cell r="Q89">
            <v>6</v>
          </cell>
          <cell r="R89" t="str">
            <v>中财水泥</v>
          </cell>
          <cell r="S89">
            <v>5.2</v>
          </cell>
        </row>
        <row r="90">
          <cell r="F90" t="str">
            <v>湖南世开花海农业科技有限公司连接路</v>
          </cell>
          <cell r="G90" t="str">
            <v>资源产业路</v>
          </cell>
          <cell r="H90" t="str">
            <v>1312F4302020013</v>
          </cell>
          <cell r="I90" t="str">
            <v>1451J3120430202117</v>
          </cell>
          <cell r="J90" t="str">
            <v>15ad6fd1-2ee1-4d96-90b3-f317bb810ccc</v>
          </cell>
          <cell r="K90" t="str">
            <v>无</v>
          </cell>
          <cell r="L90">
            <v>1.32</v>
          </cell>
          <cell r="M90">
            <v>1.32</v>
          </cell>
          <cell r="N90">
            <v>50</v>
          </cell>
          <cell r="O90" t="str">
            <v>四级公路</v>
          </cell>
          <cell r="P90" t="str">
            <v>水泥路面</v>
          </cell>
          <cell r="Q90">
            <v>3</v>
          </cell>
          <cell r="R90" t="str">
            <v>湖南世开花海农业科技有限公司产业园</v>
          </cell>
          <cell r="S90">
            <v>1.32</v>
          </cell>
        </row>
        <row r="91">
          <cell r="F91" t="str">
            <v>湘民农村合作社连接路</v>
          </cell>
          <cell r="G91" t="str">
            <v>资源产业路</v>
          </cell>
          <cell r="H91" t="str">
            <v>1312F4302020003</v>
          </cell>
          <cell r="I91" t="str">
            <v>1451J3120430202128</v>
          </cell>
          <cell r="J91" t="str">
            <v>cfbca742-979b-4ae4-9fce-af2c7ff4fc08</v>
          </cell>
          <cell r="K91" t="str">
            <v>无</v>
          </cell>
          <cell r="L91">
            <v>1.07</v>
          </cell>
          <cell r="M91">
            <v>1.07</v>
          </cell>
          <cell r="N91">
            <v>69</v>
          </cell>
          <cell r="O91" t="str">
            <v>四级公路</v>
          </cell>
          <cell r="P91" t="str">
            <v>水泥路面</v>
          </cell>
          <cell r="Q91">
            <v>4</v>
          </cell>
          <cell r="R91" t="str">
            <v>湘民农村合作社产业园</v>
          </cell>
          <cell r="S91">
            <v>1.07</v>
          </cell>
        </row>
        <row r="92">
          <cell r="F92" t="str">
            <v>株洲市巨盛实业有限公司连接路</v>
          </cell>
          <cell r="G92" t="str">
            <v>资源产业路</v>
          </cell>
          <cell r="H92" t="str">
            <v>1312F4302020021</v>
          </cell>
          <cell r="I92" t="str">
            <v>1451J3120430202114</v>
          </cell>
          <cell r="J92" t="str">
            <v>330583ae-a366-4ef1-9d06-82574f991e60</v>
          </cell>
          <cell r="K92" t="str">
            <v>无</v>
          </cell>
          <cell r="L92">
            <v>1.1299999999999999</v>
          </cell>
          <cell r="M92">
            <v>1.1299999999999999</v>
          </cell>
          <cell r="N92">
            <v>60</v>
          </cell>
          <cell r="O92" t="str">
            <v>四级公路</v>
          </cell>
          <cell r="P92" t="str">
            <v>水泥路面</v>
          </cell>
          <cell r="Q92">
            <v>3</v>
          </cell>
          <cell r="R92" t="str">
            <v>株洲市巨盛实业有限公司产业园</v>
          </cell>
          <cell r="S92">
            <v>1.1299999999999999</v>
          </cell>
        </row>
        <row r="93">
          <cell r="F93" t="str">
            <v>奎园特色生态园道路</v>
          </cell>
          <cell r="G93" t="str">
            <v>资源产业路</v>
          </cell>
          <cell r="H93" t="str">
            <v>1312F4302020027</v>
          </cell>
          <cell r="I93" t="str">
            <v>1451J3120430202133</v>
          </cell>
          <cell r="J93" t="str">
            <v>f68d554c-8eb6-4333-bbbd-f3d744b03fc1</v>
          </cell>
          <cell r="K93" t="str">
            <v>C119430202</v>
          </cell>
          <cell r="L93">
            <v>1.1000000000000001</v>
          </cell>
          <cell r="M93">
            <v>1.1000000000000001</v>
          </cell>
          <cell r="N93">
            <v>126</v>
          </cell>
          <cell r="O93" t="str">
            <v>四级公路</v>
          </cell>
          <cell r="P93" t="str">
            <v>水泥路面</v>
          </cell>
          <cell r="Q93">
            <v>4.5</v>
          </cell>
          <cell r="R93" t="str">
            <v>奎园特色生态园</v>
          </cell>
          <cell r="S93">
            <v>1.1000000000000001</v>
          </cell>
        </row>
        <row r="94">
          <cell r="F94" t="str">
            <v>金桥油茶农民专业合作社连接路</v>
          </cell>
          <cell r="G94" t="str">
            <v>资源产业路</v>
          </cell>
          <cell r="H94" t="str">
            <v>1312F4302020014</v>
          </cell>
          <cell r="I94" t="str">
            <v>1451J3120430202113</v>
          </cell>
          <cell r="J94" t="str">
            <v>85a295e2-574e-4be9-b20e-85e70de9f951</v>
          </cell>
          <cell r="K94" t="str">
            <v>无</v>
          </cell>
          <cell r="L94">
            <v>0.79</v>
          </cell>
          <cell r="M94">
            <v>0.79</v>
          </cell>
          <cell r="N94">
            <v>87</v>
          </cell>
          <cell r="O94" t="str">
            <v>四级公路</v>
          </cell>
          <cell r="P94" t="str">
            <v>水泥路面</v>
          </cell>
          <cell r="Q94">
            <v>3</v>
          </cell>
          <cell r="R94" t="str">
            <v>金桥油茶农民专业合作社园区</v>
          </cell>
          <cell r="S94">
            <v>0.24</v>
          </cell>
        </row>
        <row r="95">
          <cell r="F95" t="str">
            <v>樟霞村经济合作社蔬菜基地连接路</v>
          </cell>
          <cell r="G95" t="str">
            <v>资源产业路</v>
          </cell>
          <cell r="H95" t="str">
            <v>1312F4302020016</v>
          </cell>
          <cell r="I95" t="str">
            <v>1451J3120430202127</v>
          </cell>
          <cell r="J95" t="str">
            <v>535f49eb-74a7-4960-b3cc-7bc141a71f60</v>
          </cell>
          <cell r="K95" t="str">
            <v>无</v>
          </cell>
          <cell r="L95">
            <v>0.7</v>
          </cell>
          <cell r="M95">
            <v>0.7</v>
          </cell>
          <cell r="N95">
            <v>110</v>
          </cell>
          <cell r="O95" t="str">
            <v>四级公路</v>
          </cell>
          <cell r="P95" t="str">
            <v>水泥路面</v>
          </cell>
          <cell r="Q95">
            <v>4.5</v>
          </cell>
          <cell r="R95" t="str">
            <v>樟霞村经济合作社蔬菜产业园</v>
          </cell>
          <cell r="S95"/>
        </row>
        <row r="96">
          <cell r="F96" t="str">
            <v>霞山庄园道路</v>
          </cell>
          <cell r="G96" t="str">
            <v>资源产业路</v>
          </cell>
          <cell r="H96" t="str">
            <v>1312F4302020001</v>
          </cell>
          <cell r="I96" t="str">
            <v>1451J3120430202106</v>
          </cell>
          <cell r="J96" t="str">
            <v>2354bdd0-a40d-49bb-a61b-eed42dd3c89f</v>
          </cell>
          <cell r="K96" t="str">
            <v>无</v>
          </cell>
          <cell r="L96">
            <v>0.95</v>
          </cell>
          <cell r="M96">
            <v>0.95</v>
          </cell>
          <cell r="N96">
            <v>185</v>
          </cell>
          <cell r="O96" t="str">
            <v>四级公路</v>
          </cell>
          <cell r="P96" t="str">
            <v>水泥路面</v>
          </cell>
          <cell r="Q96">
            <v>4.5</v>
          </cell>
          <cell r="R96" t="str">
            <v>霞山庄园</v>
          </cell>
          <cell r="S96"/>
        </row>
        <row r="97">
          <cell r="F97"/>
          <cell r="G97"/>
          <cell r="H97"/>
          <cell r="I97"/>
          <cell r="J97"/>
          <cell r="K97"/>
          <cell r="L97">
            <v>17.77</v>
          </cell>
          <cell r="M97">
            <v>17.09</v>
          </cell>
          <cell r="N97">
            <v>3510</v>
          </cell>
          <cell r="O97"/>
          <cell r="P97"/>
          <cell r="Q97"/>
          <cell r="R97"/>
          <cell r="S97">
            <v>17</v>
          </cell>
        </row>
        <row r="98">
          <cell r="F98" t="str">
            <v>大京湖环湖路</v>
          </cell>
          <cell r="G98" t="str">
            <v>资源产业路</v>
          </cell>
          <cell r="H98" t="str">
            <v>1312F4302030006</v>
          </cell>
          <cell r="I98" t="str">
            <v>1451J3120430203111</v>
          </cell>
          <cell r="J98" t="str">
            <v>f2114451-6255-4392-b66d-e59ee25c3ce1</v>
          </cell>
          <cell r="K98" t="str">
            <v>C164430203</v>
          </cell>
          <cell r="L98">
            <v>3.56</v>
          </cell>
          <cell r="M98">
            <v>2.88</v>
          </cell>
          <cell r="N98">
            <v>800</v>
          </cell>
          <cell r="O98" t="str">
            <v>四级公路</v>
          </cell>
          <cell r="P98" t="str">
            <v>沥青路面</v>
          </cell>
          <cell r="Q98">
            <v>5</v>
          </cell>
          <cell r="R98" t="str">
            <v>大京湖</v>
          </cell>
          <cell r="S98">
            <v>2.79</v>
          </cell>
        </row>
        <row r="99">
          <cell r="F99" t="str">
            <v>桐木村工业园通达路</v>
          </cell>
          <cell r="G99" t="str">
            <v>资源产业路</v>
          </cell>
          <cell r="H99" t="str">
            <v>1312F4302030004</v>
          </cell>
          <cell r="I99" t="str">
            <v>1451J3120430203103</v>
          </cell>
          <cell r="J99" t="str">
            <v>692d3a85-f4f8-4601-95db-35fff09ecee1</v>
          </cell>
          <cell r="K99" t="str">
            <v>C107430203</v>
          </cell>
          <cell r="L99">
            <v>1.7</v>
          </cell>
          <cell r="M99">
            <v>1.7</v>
          </cell>
          <cell r="N99">
            <v>400</v>
          </cell>
          <cell r="O99" t="str">
            <v>四级公路</v>
          </cell>
          <cell r="P99" t="str">
            <v>水泥路面</v>
          </cell>
          <cell r="Q99">
            <v>6</v>
          </cell>
          <cell r="R99" t="str">
            <v>桐山村工业园区通达</v>
          </cell>
          <cell r="S99">
            <v>1.7</v>
          </cell>
        </row>
        <row r="100">
          <cell r="F100" t="str">
            <v>株洲市芦淞区清新蔬菜种植农民专业合作社产业路</v>
          </cell>
          <cell r="G100" t="str">
            <v>资源产业路</v>
          </cell>
          <cell r="H100" t="str">
            <v>1312F4302030011</v>
          </cell>
          <cell r="I100" t="str">
            <v>1451J3120430203102</v>
          </cell>
          <cell r="J100" t="str">
            <v>14106e98-ca2e-4f26-8c0c-e7e71e883813</v>
          </cell>
          <cell r="K100" t="str">
            <v>C086430203</v>
          </cell>
          <cell r="L100">
            <v>0.57999999999999996</v>
          </cell>
          <cell r="M100">
            <v>0.57999999999999996</v>
          </cell>
          <cell r="N100">
            <v>50</v>
          </cell>
          <cell r="O100" t="str">
            <v>四级公路</v>
          </cell>
          <cell r="P100" t="str">
            <v>水泥路面</v>
          </cell>
          <cell r="Q100">
            <v>4.5</v>
          </cell>
          <cell r="R100" t="str">
            <v>株洲市芦淞区清新蔬菜种植农民专业合作社</v>
          </cell>
          <cell r="S100">
            <v>0.57999999999999996</v>
          </cell>
        </row>
        <row r="101">
          <cell r="F101" t="str">
            <v>美丽乡村路</v>
          </cell>
          <cell r="G101" t="str">
            <v>资源产业路</v>
          </cell>
          <cell r="H101" t="str">
            <v>1312F4302030003</v>
          </cell>
          <cell r="I101" t="str">
            <v>1451J3120430203104</v>
          </cell>
          <cell r="J101" t="str">
            <v>d4d94081-8b62-4769-bd19-2530de05f645</v>
          </cell>
          <cell r="K101" t="str">
            <v>X007430203</v>
          </cell>
          <cell r="L101">
            <v>7.8</v>
          </cell>
          <cell r="M101">
            <v>7.8</v>
          </cell>
          <cell r="N101">
            <v>1600</v>
          </cell>
          <cell r="O101" t="str">
            <v>四级公路</v>
          </cell>
          <cell r="P101" t="str">
            <v>沥青路面</v>
          </cell>
          <cell r="Q101">
            <v>6</v>
          </cell>
          <cell r="R101" t="str">
            <v>株洲市乃仙种养殖农民专业合作社</v>
          </cell>
          <cell r="S101">
            <v>7.8</v>
          </cell>
        </row>
        <row r="102">
          <cell r="F102" t="str">
            <v>宋家湾集体经济组织合作社连接路</v>
          </cell>
          <cell r="G102" t="str">
            <v>资源产业路</v>
          </cell>
          <cell r="H102" t="str">
            <v>1312F4302030010</v>
          </cell>
          <cell r="I102" t="str">
            <v>1451J3120430203112</v>
          </cell>
          <cell r="J102" t="str">
            <v>45260ae0-64b8-4b0e-98a6-86a74fc8b8d4</v>
          </cell>
          <cell r="K102" t="str">
            <v>C153430203</v>
          </cell>
          <cell r="L102">
            <v>0.9</v>
          </cell>
          <cell r="M102">
            <v>0.9</v>
          </cell>
          <cell r="N102">
            <v>60</v>
          </cell>
          <cell r="O102" t="str">
            <v>四级公路</v>
          </cell>
          <cell r="P102" t="str">
            <v>水泥路面</v>
          </cell>
          <cell r="Q102">
            <v>5</v>
          </cell>
          <cell r="R102" t="str">
            <v>宋家湾集体经济组织合作社</v>
          </cell>
          <cell r="S102">
            <v>0.9</v>
          </cell>
        </row>
        <row r="103">
          <cell r="F103" t="str">
            <v>大京风景区环湖1路</v>
          </cell>
          <cell r="G103" t="str">
            <v>资源产业路</v>
          </cell>
          <cell r="H103" t="str">
            <v>1312F4302030002</v>
          </cell>
          <cell r="I103" t="str">
            <v>1451J3120430203108</v>
          </cell>
          <cell r="J103" t="str">
            <v>959cd7b9-075e-424c-9496-ef578b6678f2</v>
          </cell>
          <cell r="K103" t="str">
            <v>Y040430203</v>
          </cell>
          <cell r="L103">
            <v>3.23</v>
          </cell>
          <cell r="M103">
            <v>3.23</v>
          </cell>
          <cell r="N103">
            <v>600</v>
          </cell>
          <cell r="O103" t="str">
            <v>四级公路</v>
          </cell>
          <cell r="P103" t="str">
            <v>沥青路面</v>
          </cell>
          <cell r="Q103">
            <v>5.5</v>
          </cell>
          <cell r="R103" t="str">
            <v>大京风景区环湖</v>
          </cell>
          <cell r="S103">
            <v>3.23</v>
          </cell>
        </row>
        <row r="104">
          <cell r="F104"/>
          <cell r="G104"/>
          <cell r="H104"/>
          <cell r="I104"/>
          <cell r="J104"/>
          <cell r="K104"/>
          <cell r="L104">
            <v>22.189</v>
          </cell>
          <cell r="M104">
            <v>15</v>
          </cell>
          <cell r="N104">
            <v>1800</v>
          </cell>
          <cell r="O104"/>
          <cell r="P104"/>
          <cell r="Q104"/>
          <cell r="R104"/>
          <cell r="S104">
            <v>15</v>
          </cell>
        </row>
        <row r="105">
          <cell r="F105" t="str">
            <v>郭太路生态农业资源产业路改建工程</v>
          </cell>
          <cell r="G105" t="str">
            <v>资源产业路</v>
          </cell>
          <cell r="H105" t="str">
            <v>1312F4302040001</v>
          </cell>
          <cell r="I105" t="str">
            <v>1451J3120430204102</v>
          </cell>
          <cell r="J105" t="str">
            <v>39c55b1b-8ef2-4e8b-930a-ddb5e18608e6</v>
          </cell>
          <cell r="K105" t="str">
            <v>Y004430204</v>
          </cell>
          <cell r="L105">
            <v>4.1589999999999998</v>
          </cell>
          <cell r="M105">
            <v>4.1589999999999998</v>
          </cell>
          <cell r="N105">
            <v>499</v>
          </cell>
          <cell r="O105" t="str">
            <v>四级公路</v>
          </cell>
          <cell r="P105" t="str">
            <v>沥青路面</v>
          </cell>
          <cell r="Q105" t="str">
            <v>6米</v>
          </cell>
          <cell r="R105" t="str">
            <v>石峰区茅太新村村生态农业基地</v>
          </cell>
          <cell r="S105">
            <v>4.1589999999999998</v>
          </cell>
        </row>
        <row r="106">
          <cell r="F106" t="str">
            <v>霞长路（长白路）生态农业资源产业路改建工程</v>
          </cell>
          <cell r="G106" t="str">
            <v>资源产业路</v>
          </cell>
          <cell r="H106" t="str">
            <v>1312F4302040002</v>
          </cell>
          <cell r="I106" t="str">
            <v>1451J3120430204101</v>
          </cell>
          <cell r="J106" t="str">
            <v>fb18d292-42a1-4d8a-8fa5-fb4561144034</v>
          </cell>
          <cell r="K106" t="str">
            <v>Y005430204</v>
          </cell>
          <cell r="L106">
            <v>8.5</v>
          </cell>
          <cell r="M106">
            <v>8.5</v>
          </cell>
          <cell r="N106">
            <v>1020</v>
          </cell>
          <cell r="O106" t="str">
            <v>四级公路</v>
          </cell>
          <cell r="P106" t="str">
            <v>沥青路面</v>
          </cell>
          <cell r="Q106" t="str">
            <v>6米</v>
          </cell>
          <cell r="R106" t="str">
            <v>石峰区长石生态农业基地</v>
          </cell>
          <cell r="S106">
            <v>8.5</v>
          </cell>
        </row>
        <row r="107">
          <cell r="F107" t="str">
            <v>茅九路生态农业产业路</v>
          </cell>
          <cell r="G107" t="str">
            <v>资源产业路</v>
          </cell>
          <cell r="H107" t="str">
            <v>1312F4302040003</v>
          </cell>
          <cell r="I107" t="str">
            <v>1451J3120430204103</v>
          </cell>
          <cell r="J107" t="str">
            <v>40056bda-c119-4e6a-b99c-1775edffdc1e</v>
          </cell>
          <cell r="K107" t="str">
            <v>X006430204</v>
          </cell>
          <cell r="L107">
            <v>9.5299999999999994</v>
          </cell>
          <cell r="M107">
            <v>2.3410000000000002</v>
          </cell>
          <cell r="N107">
            <v>281</v>
          </cell>
          <cell r="O107" t="str">
            <v>四级公路</v>
          </cell>
          <cell r="P107" t="str">
            <v>沥青路面</v>
          </cell>
          <cell r="Q107" t="str">
            <v>6米</v>
          </cell>
          <cell r="R107" t="str">
            <v>石峰区九塘村生态农业基地</v>
          </cell>
          <cell r="S107">
            <v>2.3410000000000002</v>
          </cell>
        </row>
        <row r="108">
          <cell r="F108"/>
          <cell r="G108"/>
          <cell r="H108"/>
          <cell r="I108"/>
          <cell r="J108"/>
          <cell r="K108"/>
          <cell r="L108">
            <v>36.569000000000003</v>
          </cell>
          <cell r="M108">
            <v>36.5</v>
          </cell>
          <cell r="N108">
            <v>11850</v>
          </cell>
          <cell r="O108"/>
          <cell r="P108"/>
          <cell r="Q108"/>
          <cell r="R108"/>
          <cell r="S108">
            <v>30</v>
          </cell>
        </row>
        <row r="109">
          <cell r="F109" t="str">
            <v>天元区三门镇响水村通景路</v>
          </cell>
          <cell r="G109" t="str">
            <v>通景公路</v>
          </cell>
          <cell r="H109" t="str">
            <v>13130201F4302110002</v>
          </cell>
          <cell r="I109" t="str">
            <v>1451J3130430211130</v>
          </cell>
          <cell r="J109" t="str">
            <v>2f020a04-508b-416d-9d5f-7a2f03c88504</v>
          </cell>
          <cell r="K109" t="str">
            <v>Y049430211</v>
          </cell>
          <cell r="L109">
            <v>5.6050000000000004</v>
          </cell>
          <cell r="M109">
            <v>5.6</v>
          </cell>
          <cell r="N109">
            <v>1750</v>
          </cell>
          <cell r="O109" t="str">
            <v>四级公路</v>
          </cell>
          <cell r="P109" t="str">
            <v>沥青路面</v>
          </cell>
          <cell r="Q109" t="str">
            <v>6米</v>
          </cell>
          <cell r="R109" t="str">
            <v>天元区三门镇响水村</v>
          </cell>
          <cell r="S109">
            <v>5.6</v>
          </cell>
        </row>
        <row r="110">
          <cell r="F110" t="str">
            <v>雷谭路改扩建项目</v>
          </cell>
          <cell r="G110" t="str">
            <v>资源产业路</v>
          </cell>
          <cell r="H110" t="str">
            <v>1312F4302110015</v>
          </cell>
          <cell r="I110" t="str">
            <v>1451J3120430211112</v>
          </cell>
          <cell r="J110" t="str">
            <v>fb2f7eca-eadd-414e-a10c-44f625baff45</v>
          </cell>
          <cell r="K110" t="str">
            <v>X011430211</v>
          </cell>
          <cell r="L110">
            <v>6.7640000000000002</v>
          </cell>
          <cell r="M110">
            <v>6.7</v>
          </cell>
          <cell r="N110">
            <v>2100</v>
          </cell>
          <cell r="O110" t="str">
            <v>四级公路</v>
          </cell>
          <cell r="P110" t="str">
            <v>沥青路面</v>
          </cell>
          <cell r="Q110" t="str">
            <v>7米</v>
          </cell>
          <cell r="R110" t="str">
            <v>伞铺村（美丽乡村）</v>
          </cell>
          <cell r="S110">
            <v>6.7</v>
          </cell>
        </row>
        <row r="111">
          <cell r="F111" t="str">
            <v>月福大道改扩建项目</v>
          </cell>
          <cell r="G111" t="str">
            <v>资源产业路</v>
          </cell>
          <cell r="H111" t="str">
            <v>1312F4302110009</v>
          </cell>
          <cell r="I111" t="str">
            <v>1451J3120430211104</v>
          </cell>
          <cell r="J111" t="str">
            <v>3699e6ec-c5ab-409c-b9e4-7ca93669003e</v>
          </cell>
          <cell r="K111" t="str">
            <v>C043430211</v>
          </cell>
          <cell r="L111">
            <v>6.2</v>
          </cell>
          <cell r="M111">
            <v>6.2</v>
          </cell>
          <cell r="N111">
            <v>1900</v>
          </cell>
          <cell r="O111" t="str">
            <v>四级公路</v>
          </cell>
          <cell r="P111" t="str">
            <v>沥青路面</v>
          </cell>
          <cell r="Q111" t="str">
            <v>7米</v>
          </cell>
          <cell r="R111" t="str">
            <v>月福村（美丽乡村）</v>
          </cell>
          <cell r="S111">
            <v>6.2</v>
          </cell>
        </row>
        <row r="112">
          <cell r="F112" t="str">
            <v>石三门大道</v>
          </cell>
          <cell r="G112" t="str">
            <v>资源产业路</v>
          </cell>
          <cell r="H112" t="str">
            <v>1312F4302110001</v>
          </cell>
          <cell r="I112" t="str">
            <v>1451J3120430211113</v>
          </cell>
          <cell r="J112" t="str">
            <v>725043e2-0c9a-42c3-b9dc-6c2e1bd2a277</v>
          </cell>
          <cell r="K112" t="str">
            <v>无</v>
          </cell>
          <cell r="L112">
            <v>18</v>
          </cell>
          <cell r="M112">
            <v>18</v>
          </cell>
          <cell r="N112">
            <v>6100</v>
          </cell>
          <cell r="O112" t="str">
            <v>四级公路</v>
          </cell>
          <cell r="P112" t="str">
            <v>沥青路面</v>
          </cell>
          <cell r="Q112" t="str">
            <v>7米</v>
          </cell>
          <cell r="R112" t="str">
            <v>株洲石三门现代农业公园响水园景区</v>
          </cell>
          <cell r="S112">
            <v>11.5</v>
          </cell>
        </row>
        <row r="113">
          <cell r="F113"/>
          <cell r="G113"/>
          <cell r="H113"/>
          <cell r="I113"/>
          <cell r="J113"/>
          <cell r="K113"/>
          <cell r="L113">
            <v>57.821000000000005</v>
          </cell>
          <cell r="M113">
            <v>40</v>
          </cell>
          <cell r="N113">
            <v>9646.85</v>
          </cell>
          <cell r="O113"/>
          <cell r="P113"/>
          <cell r="Q113"/>
          <cell r="R113"/>
          <cell r="S113">
            <v>40</v>
          </cell>
        </row>
        <row r="114">
          <cell r="F114" t="str">
            <v>龙门镇乡镇通三级</v>
          </cell>
          <cell r="G114" t="str">
            <v>乡镇通三级（路面宽7米）及以上农村公路</v>
          </cell>
          <cell r="H114" t="str">
            <v>131601F4302210001</v>
          </cell>
          <cell r="I114" t="str">
            <v>1451J3150430221341</v>
          </cell>
          <cell r="J114" t="str">
            <v>c8f2fef1-e79e-4eb1-b470-c38431fc851f</v>
          </cell>
          <cell r="K114" t="str">
            <v>X048430221</v>
          </cell>
          <cell r="L114">
            <v>25</v>
          </cell>
          <cell r="M114">
            <v>10</v>
          </cell>
          <cell r="N114">
            <v>4200</v>
          </cell>
          <cell r="O114" t="str">
            <v>三级公路</v>
          </cell>
          <cell r="P114" t="str">
            <v>沥青路面</v>
          </cell>
          <cell r="Q114">
            <v>8</v>
          </cell>
          <cell r="R114" t="str">
            <v>龙门镇</v>
          </cell>
          <cell r="S114">
            <v>10</v>
          </cell>
        </row>
        <row r="115">
          <cell r="F115" t="str">
            <v>长田坡种养殖专业合作社，旺达种养殖专业合作社连接路</v>
          </cell>
          <cell r="G115" t="str">
            <v>资源产业路</v>
          </cell>
          <cell r="H115" t="str">
            <v>131201F4302210001</v>
          </cell>
          <cell r="I115" t="str">
            <v>1451J3120430221348</v>
          </cell>
          <cell r="J115" t="str">
            <v>40e96436-8cff-4cb5-8694-ad059a146a56</v>
          </cell>
          <cell r="K115" t="str">
            <v>Y136430221</v>
          </cell>
          <cell r="L115">
            <v>6.0810000000000004</v>
          </cell>
          <cell r="M115">
            <v>6</v>
          </cell>
          <cell r="N115">
            <v>900</v>
          </cell>
          <cell r="O115" t="str">
            <v>四级公路</v>
          </cell>
          <cell r="P115" t="str">
            <v>沥青路面</v>
          </cell>
          <cell r="Q115">
            <v>6</v>
          </cell>
          <cell r="R115" t="str">
            <v>长田坡种养殖专业合作社，旺达种养殖专业合作社</v>
          </cell>
          <cell r="S115">
            <v>6</v>
          </cell>
        </row>
        <row r="116">
          <cell r="F116" t="str">
            <v>利达茶叶种养殖路</v>
          </cell>
          <cell r="G116" t="str">
            <v>资源产业路</v>
          </cell>
          <cell r="H116" t="str">
            <v>1312F4302210257</v>
          </cell>
          <cell r="I116" t="str">
            <v>1451J3120430221180</v>
          </cell>
          <cell r="J116" t="str">
            <v>01ab66d6-730e-4c18-8aa0-3c9dc1cad008</v>
          </cell>
          <cell r="K116" t="str">
            <v>无</v>
          </cell>
          <cell r="L116">
            <v>1</v>
          </cell>
          <cell r="M116">
            <v>1</v>
          </cell>
          <cell r="N116">
            <v>150</v>
          </cell>
          <cell r="O116" t="str">
            <v>四级公路</v>
          </cell>
          <cell r="P116" t="str">
            <v>沥青路面</v>
          </cell>
          <cell r="Q116">
            <v>6</v>
          </cell>
          <cell r="R116" t="str">
            <v>利达茶叶种养殖</v>
          </cell>
          <cell r="S116">
            <v>1</v>
          </cell>
        </row>
        <row r="117">
          <cell r="F117" t="str">
            <v>新材料产业园路</v>
          </cell>
          <cell r="G117" t="str">
            <v>资源产业路</v>
          </cell>
          <cell r="H117" t="str">
            <v>1312F4302210173</v>
          </cell>
          <cell r="I117" t="str">
            <v>1451J3120430221127</v>
          </cell>
          <cell r="J117" t="str">
            <v>b7614d1a-f06c-4358-b05c-9c595a4465b8</v>
          </cell>
          <cell r="K117" t="str">
            <v>无</v>
          </cell>
          <cell r="L117">
            <v>2.8</v>
          </cell>
          <cell r="M117">
            <v>2.8</v>
          </cell>
          <cell r="N117">
            <v>1400</v>
          </cell>
          <cell r="O117" t="str">
            <v>四级公路</v>
          </cell>
          <cell r="P117" t="str">
            <v>沥青路面</v>
          </cell>
          <cell r="Q117">
            <v>7</v>
          </cell>
          <cell r="R117" t="str">
            <v>新材料产业园路</v>
          </cell>
          <cell r="S117">
            <v>2.8</v>
          </cell>
        </row>
        <row r="118">
          <cell r="F118" t="str">
            <v>株洲太湖振兴生态种养殖专业合作社路</v>
          </cell>
          <cell r="G118" t="str">
            <v>资源产业路</v>
          </cell>
          <cell r="H118" t="str">
            <v>1312F4302210020</v>
          </cell>
          <cell r="I118" t="str">
            <v>1451J3120430221163</v>
          </cell>
          <cell r="J118" t="str">
            <v>9ceb680d-3dab-4c36-9d3a-3606850a69b5</v>
          </cell>
          <cell r="K118" t="str">
            <v>X048430212</v>
          </cell>
          <cell r="L118">
            <v>1.4</v>
          </cell>
          <cell r="M118">
            <v>1</v>
          </cell>
          <cell r="N118">
            <v>150</v>
          </cell>
          <cell r="O118" t="str">
            <v>四级公路</v>
          </cell>
          <cell r="P118" t="str">
            <v>沥青路面</v>
          </cell>
          <cell r="Q118">
            <v>6</v>
          </cell>
          <cell r="R118" t="str">
            <v>株洲太湖振兴生态种养殖专业合作社</v>
          </cell>
          <cell r="S118">
            <v>1</v>
          </cell>
        </row>
        <row r="119">
          <cell r="F119" t="str">
            <v>株洲百益嘉农业综合开发特色产业路</v>
          </cell>
          <cell r="G119" t="str">
            <v>资源产业路</v>
          </cell>
          <cell r="H119" t="str">
            <v>1312F4302210180</v>
          </cell>
          <cell r="I119" t="str">
            <v>1451J3120430221285</v>
          </cell>
          <cell r="J119" t="str">
            <v>e6ef52eb-ad72-4bbc-974e-fffe86522f6e</v>
          </cell>
          <cell r="K119" t="str">
            <v>X017430212</v>
          </cell>
          <cell r="L119">
            <v>4.66</v>
          </cell>
          <cell r="M119">
            <v>3.52</v>
          </cell>
          <cell r="N119">
            <v>528</v>
          </cell>
          <cell r="O119" t="str">
            <v>四级公路</v>
          </cell>
          <cell r="P119" t="str">
            <v>沥青路面</v>
          </cell>
          <cell r="Q119">
            <v>6</v>
          </cell>
          <cell r="R119" t="str">
            <v>株洲百益嘉农业综合开发特色产业园</v>
          </cell>
          <cell r="S119">
            <v>3.52</v>
          </cell>
        </row>
        <row r="120">
          <cell r="F120" t="str">
            <v>花田村集体经济合作社路2</v>
          </cell>
          <cell r="G120" t="str">
            <v>资源产业路</v>
          </cell>
          <cell r="H120" t="str">
            <v>1312F4302210172</v>
          </cell>
          <cell r="I120" t="str">
            <v>1451J3120430221210</v>
          </cell>
          <cell r="J120" t="str">
            <v>56add9d2-fecf-469a-a8fd-0cbd9c67522e</v>
          </cell>
          <cell r="K120" t="str">
            <v>X005430221</v>
          </cell>
          <cell r="L120">
            <v>9.1</v>
          </cell>
          <cell r="M120">
            <v>7.9</v>
          </cell>
          <cell r="N120">
            <v>1185</v>
          </cell>
          <cell r="O120" t="str">
            <v>四级公路</v>
          </cell>
          <cell r="P120" t="str">
            <v>沥青路面</v>
          </cell>
          <cell r="Q120">
            <v>6</v>
          </cell>
          <cell r="R120" t="str">
            <v>花田村集体经济合作社2</v>
          </cell>
          <cell r="S120">
            <v>7.9</v>
          </cell>
        </row>
        <row r="121">
          <cell r="F121" t="str">
            <v>湖南新正德畜牧有限公司永福猪场连接路</v>
          </cell>
          <cell r="G121" t="str">
            <v>资源产业路</v>
          </cell>
          <cell r="H121" t="str">
            <v>1312F4302210250</v>
          </cell>
          <cell r="I121" t="str">
            <v>1451J3120430221367</v>
          </cell>
          <cell r="J121" t="str">
            <v>47066c64-d2c0-47c3-a474-ee687802b917</v>
          </cell>
          <cell r="K121" t="str">
            <v>无</v>
          </cell>
          <cell r="L121">
            <v>2.21</v>
          </cell>
          <cell r="M121">
            <v>2.21</v>
          </cell>
          <cell r="N121">
            <v>298.35000000000002</v>
          </cell>
          <cell r="O121" t="str">
            <v>四级公路</v>
          </cell>
          <cell r="P121" t="str">
            <v>沥青路面</v>
          </cell>
          <cell r="Q121">
            <v>6</v>
          </cell>
          <cell r="R121" t="str">
            <v>湖南新正德畜牧有限公司永福猪场</v>
          </cell>
          <cell r="S121">
            <v>2.21</v>
          </cell>
        </row>
        <row r="122">
          <cell r="F122" t="str">
            <v>湘江南温泉连接路</v>
          </cell>
          <cell r="G122" t="str">
            <v>资源产业路</v>
          </cell>
          <cell r="H122" t="str">
            <v>1312F4302210252</v>
          </cell>
          <cell r="I122" t="str">
            <v>1451J3120430221356</v>
          </cell>
          <cell r="J122" t="str">
            <v>8c0bb334-a7dd-496b-81ce-af3b529c9bdf</v>
          </cell>
          <cell r="K122" t="str">
            <v>X045430212</v>
          </cell>
          <cell r="L122">
            <v>5.57</v>
          </cell>
          <cell r="M122">
            <v>5.57</v>
          </cell>
          <cell r="N122">
            <v>835.5</v>
          </cell>
          <cell r="O122" t="str">
            <v>四级公路</v>
          </cell>
          <cell r="P122" t="str">
            <v>沥青路面</v>
          </cell>
          <cell r="Q122">
            <v>6</v>
          </cell>
          <cell r="R122" t="str">
            <v>湘江南温泉</v>
          </cell>
          <cell r="S122">
            <v>5.57</v>
          </cell>
        </row>
        <row r="123">
          <cell r="F123"/>
          <cell r="G123"/>
          <cell r="H123"/>
          <cell r="I123"/>
          <cell r="J123"/>
          <cell r="K123"/>
          <cell r="L123">
            <v>83.444000000000003</v>
          </cell>
          <cell r="M123">
            <v>49.714999999999996</v>
          </cell>
          <cell r="N123">
            <v>8540</v>
          </cell>
          <cell r="O123"/>
          <cell r="P123"/>
          <cell r="Q123"/>
          <cell r="R123"/>
          <cell r="S123">
            <v>36.5</v>
          </cell>
        </row>
        <row r="124">
          <cell r="F124" t="str">
            <v>X112善化-恒树垅</v>
          </cell>
          <cell r="G124" t="str">
            <v>乡镇通三级（路面宽7米）及以上农村公路</v>
          </cell>
          <cell r="H124" t="str">
            <v>1316F4302230003</v>
          </cell>
          <cell r="I124" t="str">
            <v>1451J3150430223145</v>
          </cell>
          <cell r="J124" t="str">
            <v>009eac34-7fb0-46af-81b7-cbb7d468a038</v>
          </cell>
          <cell r="K124" t="str">
            <v>X112430223</v>
          </cell>
          <cell r="L124">
            <v>10</v>
          </cell>
          <cell r="M124">
            <v>5.5</v>
          </cell>
          <cell r="N124">
            <v>2850</v>
          </cell>
          <cell r="O124" t="str">
            <v>三级公路</v>
          </cell>
          <cell r="P124" t="str">
            <v>沥青路面</v>
          </cell>
          <cell r="Q124">
            <v>6.5</v>
          </cell>
          <cell r="R124" t="str">
            <v>石羊塘镇</v>
          </cell>
          <cell r="S124">
            <v>5.5</v>
          </cell>
        </row>
        <row r="125">
          <cell r="F125" t="str">
            <v>泥脚巷-衡东高湖连接路</v>
          </cell>
          <cell r="G125" t="str">
            <v>通景公路</v>
          </cell>
          <cell r="H125" t="str">
            <v>131302F4302230012</v>
          </cell>
          <cell r="I125" t="str">
            <v>1451J313X430223162</v>
          </cell>
          <cell r="J125" t="str">
            <v>0b10f281-b356-400c-855b-d91335f60dc5</v>
          </cell>
          <cell r="K125" t="str">
            <v>X117430223</v>
          </cell>
          <cell r="L125">
            <v>17.8</v>
          </cell>
          <cell r="M125">
            <v>3</v>
          </cell>
          <cell r="N125">
            <v>350</v>
          </cell>
          <cell r="O125" t="str">
            <v>四级公路</v>
          </cell>
          <cell r="P125" t="str">
            <v>沥青路面</v>
          </cell>
          <cell r="Q125" t="str">
            <v>5m/1.9km 6m/1.1km</v>
          </cell>
          <cell r="R125" t="str">
            <v>南岳衡山</v>
          </cell>
          <cell r="S125">
            <v>3</v>
          </cell>
        </row>
        <row r="126">
          <cell r="F126" t="str">
            <v>洣水沿江风光带连接路</v>
          </cell>
          <cell r="G126" t="str">
            <v>通景公路</v>
          </cell>
          <cell r="H126" t="str">
            <v>131301F4302230001</v>
          </cell>
          <cell r="I126" t="str">
            <v>1451J3130430223146</v>
          </cell>
          <cell r="J126" t="str">
            <v>5ac16e0e-2cd0-48d7-8736-583e4f1a90d6</v>
          </cell>
          <cell r="K126" t="str">
            <v>X130430223</v>
          </cell>
          <cell r="L126">
            <v>7.3209999999999997</v>
          </cell>
          <cell r="M126">
            <v>7.3</v>
          </cell>
          <cell r="N126">
            <v>1600</v>
          </cell>
          <cell r="O126" t="str">
            <v>四级公路</v>
          </cell>
          <cell r="P126" t="str">
            <v>沥青路面</v>
          </cell>
          <cell r="Q126">
            <v>6</v>
          </cell>
          <cell r="R126" t="str">
            <v>洣水沿江风光带</v>
          </cell>
          <cell r="S126">
            <v>7.3</v>
          </cell>
        </row>
        <row r="127">
          <cell r="F127" t="str">
            <v>株洲市亚材林业有限责任公司（生猪养殖场）连接路</v>
          </cell>
          <cell r="G127" t="str">
            <v>资源产业路</v>
          </cell>
          <cell r="H127" t="str">
            <v>1312F4302230035</v>
          </cell>
          <cell r="I127" t="str">
            <v>1451J3120430223123</v>
          </cell>
          <cell r="J127" t="str">
            <v>6e31349a-b94c-4f5d-b5ad-4dbd95321784</v>
          </cell>
          <cell r="K127" t="str">
            <v>Y337430223</v>
          </cell>
          <cell r="L127">
            <v>3.859</v>
          </cell>
          <cell r="M127">
            <v>3.859</v>
          </cell>
          <cell r="N127">
            <v>360</v>
          </cell>
          <cell r="O127" t="str">
            <v>四级公路</v>
          </cell>
          <cell r="P127" t="str">
            <v>水泥路面</v>
          </cell>
          <cell r="Q127">
            <v>6</v>
          </cell>
          <cell r="R127" t="str">
            <v>株洲市亚材林业有限责任公司（生猪养猪场）</v>
          </cell>
          <cell r="S127">
            <v>3.859</v>
          </cell>
        </row>
        <row r="128">
          <cell r="F128" t="str">
            <v>X002凤塔-江西界连接路</v>
          </cell>
          <cell r="G128" t="str">
            <v>通景公路</v>
          </cell>
          <cell r="H128" t="str">
            <v>131302F4302230010</v>
          </cell>
          <cell r="I128" t="str">
            <v>1451J313X430223111</v>
          </cell>
          <cell r="J128" t="str">
            <v>2355b41d-6b99-45f9-9ca3-aa3c5ec373e6</v>
          </cell>
          <cell r="K128" t="str">
            <v>X002430223</v>
          </cell>
          <cell r="L128">
            <v>15.208</v>
          </cell>
          <cell r="M128">
            <v>8</v>
          </cell>
          <cell r="N128">
            <v>1200</v>
          </cell>
          <cell r="O128" t="str">
            <v>四级公路</v>
          </cell>
          <cell r="P128" t="str">
            <v>沥青路面</v>
          </cell>
          <cell r="Q128">
            <v>6</v>
          </cell>
          <cell r="R128" t="str">
            <v>欧公山景区</v>
          </cell>
          <cell r="S128">
            <v>5.7850000000000001</v>
          </cell>
        </row>
        <row r="129">
          <cell r="F129" t="str">
            <v>攸县黄公牲畜养殖专业合作社生猪养殖产业园连接路</v>
          </cell>
          <cell r="G129" t="str">
            <v>资源产业路</v>
          </cell>
          <cell r="H129" t="str">
            <v>1312F4302230042</v>
          </cell>
          <cell r="I129" t="str">
            <v>1451J3120430223140</v>
          </cell>
          <cell r="J129" t="str">
            <v>335875ac-0fd1-4028-a9d0-dab43ea52666</v>
          </cell>
          <cell r="K129" t="str">
            <v>C258430223</v>
          </cell>
          <cell r="L129">
            <v>2.831</v>
          </cell>
          <cell r="M129">
            <v>2.831</v>
          </cell>
          <cell r="N129">
            <v>200</v>
          </cell>
          <cell r="O129" t="str">
            <v>四级公路</v>
          </cell>
          <cell r="P129" t="str">
            <v>沥青路面</v>
          </cell>
          <cell r="Q129" t="str">
            <v>6m/1.821km  4.5m/1km</v>
          </cell>
          <cell r="R129" t="str">
            <v>攸县黄公牲畜养殖专业合作社</v>
          </cell>
          <cell r="S129">
            <v>2.831</v>
          </cell>
        </row>
        <row r="130">
          <cell r="F130" t="str">
            <v>攸县博利生猪养殖场生猪养殖产业园连接路</v>
          </cell>
          <cell r="G130" t="str">
            <v>资源产业路</v>
          </cell>
          <cell r="H130" t="str">
            <v>1312F4302230036</v>
          </cell>
          <cell r="I130" t="str">
            <v>1451J3120430223112</v>
          </cell>
          <cell r="J130" t="str">
            <v>d218f850-ee13-4843-bf24-defb3709d110</v>
          </cell>
          <cell r="K130" t="str">
            <v>Y356430223</v>
          </cell>
          <cell r="L130">
            <v>2.7250000000000001</v>
          </cell>
          <cell r="M130">
            <v>2.7250000000000001</v>
          </cell>
          <cell r="N130">
            <v>200</v>
          </cell>
          <cell r="O130" t="str">
            <v>四级公路</v>
          </cell>
          <cell r="P130" t="str">
            <v>沥青路面</v>
          </cell>
          <cell r="Q130">
            <v>5</v>
          </cell>
          <cell r="R130" t="str">
            <v>攸县博利生猪养殖场</v>
          </cell>
          <cell r="S130">
            <v>2.7250000000000001</v>
          </cell>
        </row>
        <row r="131">
          <cell r="F131" t="str">
            <v>攸县鑫德中药材种植园中草药特色产业园连接路</v>
          </cell>
          <cell r="G131" t="str">
            <v>资源产业路</v>
          </cell>
          <cell r="H131" t="str">
            <v>1312F4302230061</v>
          </cell>
          <cell r="I131" t="str">
            <v>1451J3120430223115</v>
          </cell>
          <cell r="J131" t="str">
            <v>e3201282-ad7d-4f8c-beec-1c500dae49de</v>
          </cell>
          <cell r="K131" t="str">
            <v>X185430223</v>
          </cell>
          <cell r="L131">
            <v>5.5</v>
          </cell>
          <cell r="M131">
            <v>5.5</v>
          </cell>
          <cell r="N131">
            <v>700</v>
          </cell>
          <cell r="O131" t="str">
            <v>四级公路</v>
          </cell>
          <cell r="P131" t="str">
            <v>水泥路面</v>
          </cell>
          <cell r="Q131">
            <v>6</v>
          </cell>
          <cell r="R131" t="str">
            <v>攸县鑫德中药材种植园</v>
          </cell>
          <cell r="S131">
            <v>5.5</v>
          </cell>
        </row>
        <row r="132">
          <cell r="F132" t="str">
            <v>东冲兵工厂连接路</v>
          </cell>
          <cell r="G132" t="str">
            <v>通景公路</v>
          </cell>
          <cell r="H132" t="str">
            <v>131302F4302230007</v>
          </cell>
          <cell r="I132" t="str">
            <v>1451J3130430223163</v>
          </cell>
          <cell r="J132" t="str">
            <v>95ff985c-f909-4fc0-8b72-23c27d32189b</v>
          </cell>
          <cell r="K132" t="str">
            <v>无</v>
          </cell>
          <cell r="L132">
            <v>1.2</v>
          </cell>
          <cell r="M132">
            <v>1.2</v>
          </cell>
          <cell r="N132">
            <v>80</v>
          </cell>
          <cell r="O132" t="str">
            <v>四级公路</v>
          </cell>
          <cell r="P132" t="str">
            <v>水泥路面</v>
          </cell>
          <cell r="Q132">
            <v>6</v>
          </cell>
          <cell r="R132" t="str">
            <v>东冲兵工厂</v>
          </cell>
          <cell r="S132"/>
        </row>
        <row r="133">
          <cell r="F133" t="str">
            <v>湖南省凉热食品有限公司攸县香干特色产业园连接路</v>
          </cell>
          <cell r="G133" t="str">
            <v>资源产业路</v>
          </cell>
          <cell r="H133" t="str">
            <v>1312F4302230005</v>
          </cell>
          <cell r="I133" t="str">
            <v>1451J3120430223122</v>
          </cell>
          <cell r="J133" t="str">
            <v>2344a39e-3599-420e-a7d2-76758073a578</v>
          </cell>
          <cell r="K133" t="str">
            <v>X025430223</v>
          </cell>
          <cell r="L133">
            <v>13.2</v>
          </cell>
          <cell r="M133">
            <v>6</v>
          </cell>
          <cell r="N133">
            <v>600</v>
          </cell>
          <cell r="O133" t="str">
            <v>四级公路</v>
          </cell>
          <cell r="P133" t="str">
            <v>沥青路面</v>
          </cell>
          <cell r="Q133">
            <v>6</v>
          </cell>
          <cell r="R133" t="str">
            <v>湖南凉热食品有限公司</v>
          </cell>
          <cell r="S133"/>
        </row>
        <row r="134">
          <cell r="F134" t="str">
            <v>健坤生态园乐园连接路</v>
          </cell>
          <cell r="G134" t="str">
            <v>通景公路</v>
          </cell>
          <cell r="H134" t="str">
            <v>131302F4302230008</v>
          </cell>
          <cell r="I134" t="str">
            <v>1451J3130430223166</v>
          </cell>
          <cell r="J134" t="str">
            <v>bd0c1097-049e-4114-9f90-f4fbfbd43e9b</v>
          </cell>
          <cell r="K134" t="str">
            <v>Y321430223</v>
          </cell>
          <cell r="L134">
            <v>3.8</v>
          </cell>
          <cell r="M134">
            <v>3.8</v>
          </cell>
          <cell r="N134">
            <v>400</v>
          </cell>
          <cell r="O134" t="str">
            <v>四级公路</v>
          </cell>
          <cell r="P134" t="str">
            <v>沥青路面</v>
          </cell>
          <cell r="Q134">
            <v>6</v>
          </cell>
          <cell r="R134" t="str">
            <v>健坤生态园</v>
          </cell>
          <cell r="S134"/>
        </row>
        <row r="135">
          <cell r="F135"/>
          <cell r="G135"/>
          <cell r="H135"/>
          <cell r="I135"/>
          <cell r="J135"/>
          <cell r="K135"/>
          <cell r="L135">
            <v>45.684000000000012</v>
          </cell>
          <cell r="M135">
            <v>46.184000000000012</v>
          </cell>
          <cell r="N135">
            <v>7923.4000000000024</v>
          </cell>
          <cell r="O135"/>
          <cell r="P135"/>
          <cell r="Q135"/>
          <cell r="R135"/>
          <cell r="S135">
            <v>41.101000000000006</v>
          </cell>
        </row>
        <row r="136">
          <cell r="F136" t="str">
            <v>秩堂镇通三级公路项目</v>
          </cell>
          <cell r="G136" t="str">
            <v>乡镇通三级（路面宽7米）及以上农村公路</v>
          </cell>
          <cell r="H136" t="str">
            <v>131601F4302240001</v>
          </cell>
          <cell r="I136" t="str">
            <v>1451J3150430224119</v>
          </cell>
          <cell r="J136" t="str">
            <v>6cba50e2-ce7c-4e9b-b522-762030441204</v>
          </cell>
          <cell r="K136" t="str">
            <v>Y403430224</v>
          </cell>
          <cell r="L136">
            <v>11.872</v>
          </cell>
          <cell r="M136">
            <v>11.872</v>
          </cell>
          <cell r="N136">
            <v>2700</v>
          </cell>
          <cell r="O136" t="str">
            <v>三级公路</v>
          </cell>
          <cell r="P136" t="str">
            <v>沥青路面</v>
          </cell>
          <cell r="Q136">
            <v>7</v>
          </cell>
          <cell r="R136" t="str">
            <v>秩堂镇</v>
          </cell>
          <cell r="S136">
            <v>11.101000000000001</v>
          </cell>
        </row>
        <row r="137">
          <cell r="F137" t="str">
            <v>石井村风景区连接路（一期）</v>
          </cell>
          <cell r="G137" t="str">
            <v>通景公路</v>
          </cell>
          <cell r="H137" t="str">
            <v>131302F4302240162</v>
          </cell>
          <cell r="I137" t="str">
            <v>1451J3130430224343</v>
          </cell>
          <cell r="J137" t="str">
            <v>7071aa93-74cb-490a-adab-6fcae3c4af70</v>
          </cell>
          <cell r="K137" t="str">
            <v>无</v>
          </cell>
          <cell r="L137">
            <v>3.05</v>
          </cell>
          <cell r="M137">
            <v>3.05</v>
          </cell>
          <cell r="N137">
            <v>641</v>
          </cell>
          <cell r="O137" t="str">
            <v>四级公路</v>
          </cell>
          <cell r="P137" t="str">
            <v>沥青路面</v>
          </cell>
          <cell r="Q137">
            <v>6</v>
          </cell>
          <cell r="R137" t="str">
            <v>石井村风景区</v>
          </cell>
          <cell r="S137">
            <v>3.05</v>
          </cell>
        </row>
        <row r="138">
          <cell r="F138" t="str">
            <v>湖南景弘农牧有限公司庙贝养殖基地建设项目（新华村）连接路</v>
          </cell>
          <cell r="G138" t="str">
            <v>资源产业路</v>
          </cell>
          <cell r="H138" t="str">
            <v>131201F4302240011</v>
          </cell>
          <cell r="I138" t="str">
            <v>1451J3120430224360</v>
          </cell>
          <cell r="J138" t="str">
            <v>8b481190-b2dc-43ee-a2b3-e8722c87ff45</v>
          </cell>
          <cell r="K138" t="str">
            <v>无</v>
          </cell>
          <cell r="L138">
            <v>3</v>
          </cell>
          <cell r="M138">
            <v>3</v>
          </cell>
          <cell r="N138">
            <v>346.5</v>
          </cell>
          <cell r="O138" t="str">
            <v>四级公路</v>
          </cell>
          <cell r="P138" t="str">
            <v>水泥路面</v>
          </cell>
          <cell r="Q138">
            <v>6</v>
          </cell>
          <cell r="R138" t="str">
            <v>湖南景弘农牧有限公司庙贝养殖基地建设项目（新华村）</v>
          </cell>
          <cell r="S138">
            <v>3</v>
          </cell>
        </row>
        <row r="139">
          <cell r="F139" t="str">
            <v>堆上-石头垅风景区连接路</v>
          </cell>
          <cell r="G139" t="str">
            <v>通景公路</v>
          </cell>
          <cell r="H139" t="str">
            <v>13130201F4302240002</v>
          </cell>
          <cell r="I139" t="str">
            <v>1451J3130430224423</v>
          </cell>
          <cell r="J139" t="str">
            <v>d799ab55-ac75-40f0-8c1c-560e5f62ff00</v>
          </cell>
          <cell r="K139" t="str">
            <v>VM47430224</v>
          </cell>
          <cell r="L139">
            <v>1.8</v>
          </cell>
          <cell r="M139">
            <v>1.8</v>
          </cell>
          <cell r="N139">
            <v>285</v>
          </cell>
          <cell r="O139" t="str">
            <v>四级公路</v>
          </cell>
          <cell r="P139" t="str">
            <v>沥青路面</v>
          </cell>
          <cell r="Q139">
            <v>6</v>
          </cell>
          <cell r="R139" t="str">
            <v>石头垅风景区</v>
          </cell>
          <cell r="S139">
            <v>1.8</v>
          </cell>
        </row>
        <row r="140">
          <cell r="F140" t="str">
            <v>生态农业种养基地连接路</v>
          </cell>
          <cell r="G140" t="str">
            <v>资源产业路</v>
          </cell>
          <cell r="H140" t="str">
            <v>1312F4302240006</v>
          </cell>
          <cell r="I140" t="str">
            <v>1451J3120430224207</v>
          </cell>
          <cell r="J140" t="str">
            <v>a0afbd04-05a2-4970-a9f4-06a4d18caa08</v>
          </cell>
          <cell r="K140" t="str">
            <v>无</v>
          </cell>
          <cell r="L140">
            <v>1.5</v>
          </cell>
          <cell r="M140">
            <v>1.5</v>
          </cell>
          <cell r="N140">
            <v>290.13</v>
          </cell>
          <cell r="O140" t="str">
            <v>四级公路</v>
          </cell>
          <cell r="P140" t="str">
            <v>水泥路面</v>
          </cell>
          <cell r="Q140">
            <v>6</v>
          </cell>
          <cell r="R140" t="str">
            <v>官溪洣水生态农业发展有限公司</v>
          </cell>
          <cell r="S140">
            <v>1.5</v>
          </cell>
        </row>
        <row r="141">
          <cell r="F141" t="str">
            <v>株洲市顺丰农业生态产业园湘赣边界鲜肉供应中心产业链重点项目产业园连接路</v>
          </cell>
          <cell r="G141" t="str">
            <v>资源产业路</v>
          </cell>
          <cell r="H141" t="str">
            <v>1312F4302240115</v>
          </cell>
          <cell r="I141" t="str">
            <v>1451J3120430224368</v>
          </cell>
          <cell r="J141" t="str">
            <v>25ba2c75-d357-487f-8b30-d3df2a1fd0c7</v>
          </cell>
          <cell r="K141" t="str">
            <v>无</v>
          </cell>
          <cell r="L141">
            <v>1.62</v>
          </cell>
          <cell r="M141">
            <v>1.62</v>
          </cell>
          <cell r="N141">
            <v>317.10000000000002</v>
          </cell>
          <cell r="O141" t="str">
            <v>四级公路</v>
          </cell>
          <cell r="P141" t="str">
            <v>水泥路面</v>
          </cell>
          <cell r="Q141">
            <v>6</v>
          </cell>
          <cell r="R141" t="str">
            <v>株洲市顺丰农业生态产业园湘赣边界鲜肉供应中心产业链重点项目产业园</v>
          </cell>
          <cell r="S141">
            <v>1.62</v>
          </cell>
        </row>
        <row r="142">
          <cell r="F142" t="str">
            <v>沿河风景区连接路</v>
          </cell>
          <cell r="G142" t="str">
            <v>通景公路</v>
          </cell>
          <cell r="H142" t="str">
            <v>13130201F4302240003</v>
          </cell>
          <cell r="I142" t="str">
            <v>1451J3130430224316</v>
          </cell>
          <cell r="J142" t="str">
            <v>36752bbb-e138-40b9-bf89-8066383b0cfe</v>
          </cell>
          <cell r="K142" t="str">
            <v>无</v>
          </cell>
          <cell r="L142">
            <v>0.8</v>
          </cell>
          <cell r="M142">
            <v>0.8</v>
          </cell>
          <cell r="N142">
            <v>134.02000000000001</v>
          </cell>
          <cell r="O142" t="str">
            <v>四级公路</v>
          </cell>
          <cell r="P142" t="str">
            <v>沥青路面</v>
          </cell>
          <cell r="Q142">
            <v>6</v>
          </cell>
          <cell r="R142" t="str">
            <v>浪滩村沿河风景区</v>
          </cell>
          <cell r="S142">
            <v>0.8</v>
          </cell>
        </row>
        <row r="143">
          <cell r="F143" t="str">
            <v>茶陵宝丰生物无害化处理有限公司连接路</v>
          </cell>
          <cell r="G143" t="str">
            <v>资源产业路</v>
          </cell>
          <cell r="H143" t="str">
            <v>131201F4302240006</v>
          </cell>
          <cell r="I143" t="str">
            <v>1451J3120430224197</v>
          </cell>
          <cell r="J143" t="str">
            <v>ab56ff19-f8b2-42d0-9c87-4ea5a40c896a</v>
          </cell>
          <cell r="K143" t="str">
            <v>Y005430224</v>
          </cell>
          <cell r="L143">
            <v>1.1000000000000001</v>
          </cell>
          <cell r="M143">
            <v>1.1000000000000001</v>
          </cell>
          <cell r="N143">
            <v>181.35</v>
          </cell>
          <cell r="O143" t="str">
            <v>四级公路</v>
          </cell>
          <cell r="P143" t="str">
            <v>水泥路面</v>
          </cell>
          <cell r="Q143">
            <v>6</v>
          </cell>
          <cell r="R143" t="str">
            <v>茶陵宝丰生物无害化处理有限公司</v>
          </cell>
          <cell r="S143">
            <v>1.1000000000000001</v>
          </cell>
        </row>
        <row r="144">
          <cell r="F144" t="str">
            <v>诸睦村旅游公路</v>
          </cell>
          <cell r="G144" t="str">
            <v>通景公路</v>
          </cell>
          <cell r="H144" t="str">
            <v>131302F4302240194</v>
          </cell>
          <cell r="I144" t="str">
            <v>1451J3130430224415</v>
          </cell>
          <cell r="J144" t="str">
            <v>6aa125f0-e3c5-417b-87bc-218f28a9dba5</v>
          </cell>
          <cell r="K144" t="str">
            <v>无</v>
          </cell>
          <cell r="L144">
            <v>5.17</v>
          </cell>
          <cell r="M144">
            <v>5.17</v>
          </cell>
          <cell r="N144">
            <v>677.9</v>
          </cell>
          <cell r="O144" t="str">
            <v>四级公路</v>
          </cell>
          <cell r="P144" t="str">
            <v>沥青路面</v>
          </cell>
          <cell r="Q144">
            <v>6</v>
          </cell>
          <cell r="R144" t="str">
            <v>诸睦村旅游景区</v>
          </cell>
          <cell r="S144">
            <v>5.17</v>
          </cell>
        </row>
        <row r="145">
          <cell r="F145" t="str">
            <v>茶陵县苏维埃政府旧址（湾里村旅游公路）</v>
          </cell>
          <cell r="G145" t="str">
            <v>通景公路</v>
          </cell>
          <cell r="H145" t="str">
            <v>131302F4302240010</v>
          </cell>
          <cell r="I145" t="str">
            <v>1451J3130430224354</v>
          </cell>
          <cell r="J145" t="str">
            <v>73b5fbaf-f70b-4989-8cfc-c77978124987</v>
          </cell>
          <cell r="K145" t="str">
            <v>无</v>
          </cell>
          <cell r="L145">
            <v>4</v>
          </cell>
          <cell r="M145">
            <v>4</v>
          </cell>
          <cell r="N145">
            <v>546.34</v>
          </cell>
          <cell r="O145" t="str">
            <v>四级公路</v>
          </cell>
          <cell r="P145" t="str">
            <v>沥青路面</v>
          </cell>
          <cell r="Q145">
            <v>6</v>
          </cell>
          <cell r="R145" t="str">
            <v>茶陵县苏维埃政府旧址</v>
          </cell>
          <cell r="S145">
            <v>4</v>
          </cell>
        </row>
        <row r="146">
          <cell r="F146" t="str">
            <v>茶陵潞水生态果园三红蜜柚种植基地开发项目连接路</v>
          </cell>
          <cell r="G146" t="str">
            <v>资源产业路</v>
          </cell>
          <cell r="H146" t="str">
            <v>1312F4302240038</v>
          </cell>
          <cell r="I146" t="str">
            <v>1451J3120430224174</v>
          </cell>
          <cell r="J146" t="str">
            <v>64178c85-35ed-4c19-bc02-4886c5d56964</v>
          </cell>
          <cell r="K146" t="str">
            <v>无</v>
          </cell>
          <cell r="L146">
            <v>1.601</v>
          </cell>
          <cell r="M146">
            <v>1.601</v>
          </cell>
          <cell r="N146">
            <v>160</v>
          </cell>
          <cell r="O146" t="str">
            <v>四级公路</v>
          </cell>
          <cell r="P146" t="str">
            <v>水泥路面</v>
          </cell>
          <cell r="Q146">
            <v>6</v>
          </cell>
          <cell r="R146" t="str">
            <v>茶陵潞水生态果园三红蜜柚种植基地开发项目(产业园）</v>
          </cell>
          <cell r="S146">
            <v>1.601</v>
          </cell>
        </row>
        <row r="147">
          <cell r="F147" t="str">
            <v>茶陵县对家冲林下经济种养综合体建设项目连接路</v>
          </cell>
          <cell r="G147" t="str">
            <v>资源产业路</v>
          </cell>
          <cell r="H147" t="str">
            <v>1312F4302240044</v>
          </cell>
          <cell r="I147" t="str">
            <v>1451J3120430224191</v>
          </cell>
          <cell r="J147" t="str">
            <v>60ad9b3d-6044-4c9d-b9d0-30f6f79ba6b4</v>
          </cell>
          <cell r="K147" t="str">
            <v>无</v>
          </cell>
          <cell r="L147">
            <v>3</v>
          </cell>
          <cell r="M147">
            <v>3</v>
          </cell>
          <cell r="N147">
            <v>328.22</v>
          </cell>
          <cell r="O147" t="str">
            <v>四级公路</v>
          </cell>
          <cell r="P147" t="str">
            <v>水泥路面</v>
          </cell>
          <cell r="Q147">
            <v>6</v>
          </cell>
          <cell r="R147" t="str">
            <v>茶陵县对家冲林下经济种养综合体</v>
          </cell>
          <cell r="S147">
            <v>3</v>
          </cell>
        </row>
        <row r="148">
          <cell r="F148" t="str">
            <v>茶陵县芙蓉农业生态种养一体化项目连接路</v>
          </cell>
          <cell r="G148" t="str">
            <v>资源产业路</v>
          </cell>
          <cell r="H148" t="str">
            <v>1312F4302240099</v>
          </cell>
          <cell r="I148" t="str">
            <v>1451J3120430224154</v>
          </cell>
          <cell r="J148" t="str">
            <v>01ffb142-c947-488c-8e0c-da5cd00a83a9</v>
          </cell>
          <cell r="K148" t="str">
            <v>无</v>
          </cell>
          <cell r="L148">
            <v>0.45</v>
          </cell>
          <cell r="M148">
            <v>0.45</v>
          </cell>
          <cell r="N148">
            <v>71.2</v>
          </cell>
          <cell r="O148" t="str">
            <v>四级公路</v>
          </cell>
          <cell r="P148" t="str">
            <v>水泥路面</v>
          </cell>
          <cell r="Q148">
            <v>6</v>
          </cell>
          <cell r="R148" t="str">
            <v>茶陵县芙蓉农业生态种养一体化项目</v>
          </cell>
          <cell r="S148">
            <v>0.45</v>
          </cell>
        </row>
        <row r="149">
          <cell r="F149" t="str">
            <v>茶陵县润鑫养殖场项目连接路</v>
          </cell>
          <cell r="G149" t="str">
            <v>资源产业路</v>
          </cell>
          <cell r="H149" t="str">
            <v>1312F4302240136</v>
          </cell>
          <cell r="I149" t="str">
            <v>1451J3120430224436</v>
          </cell>
          <cell r="J149" t="str">
            <v>888e0858-dfad-4339-98e1-100e6b3fada8</v>
          </cell>
          <cell r="K149" t="str">
            <v>无</v>
          </cell>
          <cell r="L149">
            <v>1</v>
          </cell>
          <cell r="M149">
            <v>1</v>
          </cell>
          <cell r="N149">
            <v>185.64</v>
          </cell>
          <cell r="O149" t="str">
            <v>四级公路</v>
          </cell>
          <cell r="P149" t="str">
            <v>水泥路面</v>
          </cell>
          <cell r="Q149">
            <v>6</v>
          </cell>
          <cell r="R149" t="str">
            <v>茶陵县润鑫养殖场项目</v>
          </cell>
          <cell r="S149">
            <v>1</v>
          </cell>
        </row>
        <row r="150">
          <cell r="F150" t="str">
            <v>星桥村旅游公路</v>
          </cell>
          <cell r="G150" t="str">
            <v>通景公路</v>
          </cell>
          <cell r="H150" t="str">
            <v>131302F4302240074</v>
          </cell>
          <cell r="I150" t="str">
            <v>1451J3130430224215</v>
          </cell>
          <cell r="J150" t="str">
            <v>5eba9472-365f-4041-8c4d-968fee2ce49d</v>
          </cell>
          <cell r="K150" t="str">
            <v>无</v>
          </cell>
          <cell r="L150">
            <v>1.1000000000000001</v>
          </cell>
          <cell r="M150">
            <v>1.1000000000000001</v>
          </cell>
          <cell r="N150">
            <v>198.6</v>
          </cell>
          <cell r="O150" t="str">
            <v>四级公路</v>
          </cell>
          <cell r="P150" t="str">
            <v>沥青路面</v>
          </cell>
          <cell r="Q150">
            <v>6</v>
          </cell>
          <cell r="R150" t="str">
            <v>星桥村风景区</v>
          </cell>
          <cell r="S150">
            <v>1.1000000000000001</v>
          </cell>
        </row>
        <row r="151">
          <cell r="F151" t="str">
            <v>茶陵县富源油茶责任有限公司连接路</v>
          </cell>
          <cell r="G151" t="str">
            <v>资源产业路</v>
          </cell>
          <cell r="H151" t="str">
            <v>1312F4302240131</v>
          </cell>
          <cell r="I151" t="str">
            <v>1451J3120430224328</v>
          </cell>
          <cell r="J151" t="str">
            <v>b819b7e4-db4a-4872-a24b-02581685ca6b</v>
          </cell>
          <cell r="K151" t="str">
            <v>无</v>
          </cell>
          <cell r="L151">
            <v>3.5</v>
          </cell>
          <cell r="M151">
            <v>4</v>
          </cell>
          <cell r="N151">
            <v>577.29999999999995</v>
          </cell>
          <cell r="O151" t="str">
            <v>四级公路</v>
          </cell>
          <cell r="P151" t="str">
            <v>水泥路面</v>
          </cell>
          <cell r="Q151">
            <v>6</v>
          </cell>
          <cell r="R151" t="str">
            <v>茶陵县富源油茶责任有限公司</v>
          </cell>
          <cell r="S151"/>
        </row>
        <row r="152">
          <cell r="F152" t="str">
            <v>湖南宏昇现代农业产业园开发项目连接路</v>
          </cell>
          <cell r="G152" t="str">
            <v>资源产业路</v>
          </cell>
          <cell r="H152" t="str">
            <v>1312F4302240113</v>
          </cell>
          <cell r="I152" t="str">
            <v>1451J3120430224203</v>
          </cell>
          <cell r="J152" t="str">
            <v>3bac0782-7a4e-4c03-be17-a82f169e2532</v>
          </cell>
          <cell r="K152" t="str">
            <v>C330430224</v>
          </cell>
          <cell r="L152">
            <v>1.121</v>
          </cell>
          <cell r="M152">
            <v>1.121</v>
          </cell>
          <cell r="N152">
            <v>283.10000000000002</v>
          </cell>
          <cell r="O152" t="str">
            <v>四级公路</v>
          </cell>
          <cell r="P152" t="str">
            <v>水泥路面</v>
          </cell>
          <cell r="Q152">
            <v>6</v>
          </cell>
          <cell r="R152" t="str">
            <v>湖南宏昇现代农业产业园</v>
          </cell>
          <cell r="S152">
            <v>0.80900000000000005</v>
          </cell>
        </row>
        <row r="153">
          <cell r="F153"/>
          <cell r="G153"/>
          <cell r="H153"/>
          <cell r="I153"/>
          <cell r="J153"/>
          <cell r="K153"/>
          <cell r="L153">
            <v>53.709000000000003</v>
          </cell>
          <cell r="M153">
            <v>41.398999999999994</v>
          </cell>
          <cell r="N153">
            <v>9180.0000000000018</v>
          </cell>
          <cell r="O153"/>
          <cell r="P153"/>
          <cell r="Q153"/>
          <cell r="R153"/>
          <cell r="S153">
            <v>36.399000000000001</v>
          </cell>
        </row>
        <row r="154">
          <cell r="F154" t="str">
            <v>新坪至长池</v>
          </cell>
          <cell r="G154" t="str">
            <v>乡镇通三级（路面宽7米）及以上农村公路</v>
          </cell>
          <cell r="H154" t="str">
            <v>X097/Y002/X007</v>
          </cell>
          <cell r="I154" t="str">
            <v>1451J3150430281101</v>
          </cell>
          <cell r="J154" t="str">
            <v>cde2795c-4c76-4d42-be4e-54a0adcc7820</v>
          </cell>
          <cell r="K154" t="str">
            <v>X097430281</v>
          </cell>
          <cell r="L154">
            <v>5.399</v>
          </cell>
          <cell r="M154">
            <v>5.399</v>
          </cell>
          <cell r="N154">
            <v>2700</v>
          </cell>
          <cell r="O154" t="str">
            <v>三级公路</v>
          </cell>
          <cell r="P154" t="str">
            <v>沥青路面</v>
          </cell>
          <cell r="Q154">
            <v>7</v>
          </cell>
          <cell r="R154" t="str">
            <v>均楚镇</v>
          </cell>
          <cell r="S154">
            <v>5.399</v>
          </cell>
        </row>
        <row r="155">
          <cell r="F155" t="str">
            <v>醴陵市天华农业产业生态园资源产业路</v>
          </cell>
          <cell r="G155" t="str">
            <v>资源产业路</v>
          </cell>
          <cell r="H155" t="str">
            <v>1312F4302810111</v>
          </cell>
          <cell r="I155" t="str">
            <v>1451J3120430281226</v>
          </cell>
          <cell r="J155" t="str">
            <v>73af239e-8b50-4b61-b2dd-6002a55ec9fc</v>
          </cell>
          <cell r="K155" t="str">
            <v>无</v>
          </cell>
          <cell r="L155">
            <v>4.8600000000000003</v>
          </cell>
          <cell r="M155">
            <v>4.8600000000000003</v>
          </cell>
          <cell r="N155">
            <v>874.8</v>
          </cell>
          <cell r="O155" t="str">
            <v>四级公路</v>
          </cell>
          <cell r="P155" t="str">
            <v>沥青路面</v>
          </cell>
          <cell r="Q155">
            <v>6</v>
          </cell>
          <cell r="R155" t="str">
            <v>醴陵市天华农业产业生态园</v>
          </cell>
          <cell r="S155">
            <v>4.8600000000000003</v>
          </cell>
        </row>
        <row r="156">
          <cell r="F156" t="str">
            <v>星湖农业生态产业园资源产业路</v>
          </cell>
          <cell r="G156" t="str">
            <v>资源产业路</v>
          </cell>
          <cell r="H156" t="str">
            <v>1312F4302810146</v>
          </cell>
          <cell r="I156" t="str">
            <v>1451J3120430281243</v>
          </cell>
          <cell r="J156" t="str">
            <v>f14b2652-3594-4f91-b98a-6ee4c1a62fd4</v>
          </cell>
          <cell r="K156" t="str">
            <v>无</v>
          </cell>
          <cell r="L156">
            <v>3.3</v>
          </cell>
          <cell r="M156">
            <v>3.15</v>
          </cell>
          <cell r="N156">
            <v>567</v>
          </cell>
          <cell r="O156" t="str">
            <v>四级公路</v>
          </cell>
          <cell r="P156" t="str">
            <v>沥青路面</v>
          </cell>
          <cell r="Q156">
            <v>6</v>
          </cell>
          <cell r="R156" t="str">
            <v>星湖农业生态产业园</v>
          </cell>
          <cell r="S156">
            <v>3.15</v>
          </cell>
        </row>
        <row r="157">
          <cell r="F157" t="str">
            <v>明星农场资源产业路</v>
          </cell>
          <cell r="G157" t="str">
            <v>资源产业路</v>
          </cell>
          <cell r="H157" t="str">
            <v>1312F4302810081</v>
          </cell>
          <cell r="I157" t="str">
            <v>1451J3120430281118</v>
          </cell>
          <cell r="J157" t="str">
            <v>d0b7e045-e62f-4f0c-b990-6f81dcbd1249</v>
          </cell>
          <cell r="K157" t="str">
            <v>Y269430281</v>
          </cell>
          <cell r="L157">
            <v>5.6</v>
          </cell>
          <cell r="M157">
            <v>3.1</v>
          </cell>
          <cell r="N157">
            <v>558</v>
          </cell>
          <cell r="O157" t="str">
            <v>四级公路</v>
          </cell>
          <cell r="P157" t="str">
            <v>沥青路面</v>
          </cell>
          <cell r="Q157">
            <v>6</v>
          </cell>
          <cell r="R157" t="str">
            <v>明星农场生态农业园</v>
          </cell>
          <cell r="S157">
            <v>3.1</v>
          </cell>
        </row>
        <row r="158">
          <cell r="F158" t="str">
            <v>湖南省开开食品有限公司特色产业路</v>
          </cell>
          <cell r="G158" t="str">
            <v>资源产业路</v>
          </cell>
          <cell r="H158" t="str">
            <v>1312F4302810024</v>
          </cell>
          <cell r="I158" t="str">
            <v>1451J3120430281168</v>
          </cell>
          <cell r="J158" t="str">
            <v>2ea883a8-2341-4bcc-a992-36723ca7cdee</v>
          </cell>
          <cell r="K158" t="str">
            <v>C598430281</v>
          </cell>
          <cell r="L158">
            <v>3.37</v>
          </cell>
          <cell r="M158">
            <v>2.2999999999999998</v>
          </cell>
          <cell r="N158">
            <v>414</v>
          </cell>
          <cell r="O158" t="str">
            <v>四级公路</v>
          </cell>
          <cell r="P158" t="str">
            <v>沥青路面</v>
          </cell>
          <cell r="Q158">
            <v>5</v>
          </cell>
          <cell r="R158" t="str">
            <v>湖南省开开食品有限公司</v>
          </cell>
          <cell r="S158">
            <v>2.2999999999999998</v>
          </cell>
        </row>
        <row r="159">
          <cell r="F159" t="str">
            <v>芷泉花木培育基地资源产业路</v>
          </cell>
          <cell r="G159" t="str">
            <v>资源产业路</v>
          </cell>
          <cell r="H159" t="str">
            <v>1312F4302810103</v>
          </cell>
          <cell r="I159" t="str">
            <v>1451J3120430281190</v>
          </cell>
          <cell r="J159" t="str">
            <v>7b1d1574-a893-478b-b8bb-3861100a1be7</v>
          </cell>
          <cell r="K159" t="str">
            <v>无</v>
          </cell>
          <cell r="L159">
            <v>4.4400000000000004</v>
          </cell>
          <cell r="M159">
            <v>2</v>
          </cell>
          <cell r="N159">
            <v>360</v>
          </cell>
          <cell r="O159" t="str">
            <v>四级公路</v>
          </cell>
          <cell r="P159" t="str">
            <v>沥青路面</v>
          </cell>
          <cell r="Q159">
            <v>6</v>
          </cell>
          <cell r="R159" t="str">
            <v>芷泉花木培育基地</v>
          </cell>
          <cell r="S159">
            <v>2</v>
          </cell>
        </row>
        <row r="160">
          <cell r="F160" t="str">
            <v>李畋镇大草坪农业生态产业园资源产业路</v>
          </cell>
          <cell r="G160" t="str">
            <v>资源产业路</v>
          </cell>
          <cell r="H160" t="str">
            <v>1312F4302810154</v>
          </cell>
          <cell r="I160" t="str">
            <v>1451J3120430281141</v>
          </cell>
          <cell r="J160" t="str">
            <v>5214aa12-ef5e-45fc-b960-a52e7b20e104</v>
          </cell>
          <cell r="K160" t="str">
            <v>无</v>
          </cell>
          <cell r="L160">
            <v>3.48</v>
          </cell>
          <cell r="M160">
            <v>3</v>
          </cell>
          <cell r="N160">
            <v>540</v>
          </cell>
          <cell r="O160" t="str">
            <v>四级公路</v>
          </cell>
          <cell r="P160" t="str">
            <v>沥青路面</v>
          </cell>
          <cell r="Q160">
            <v>6</v>
          </cell>
          <cell r="R160" t="str">
            <v>大草坪农业生态产业园</v>
          </cell>
          <cell r="S160">
            <v>3</v>
          </cell>
        </row>
        <row r="161">
          <cell r="F161" t="str">
            <v>李山村原始次森林旅游公路</v>
          </cell>
          <cell r="G161" t="str">
            <v>通景公路</v>
          </cell>
          <cell r="H161" t="str">
            <v>131302F4302810003</v>
          </cell>
          <cell r="I161" t="str">
            <v>1451J3130430281193</v>
          </cell>
          <cell r="J161" t="str">
            <v>8bbb247b-7296-4934-ba9e-f74c167ec6e0</v>
          </cell>
          <cell r="K161" t="str">
            <v>X090430281</v>
          </cell>
          <cell r="L161">
            <v>13.8</v>
          </cell>
          <cell r="M161">
            <v>10.7</v>
          </cell>
          <cell r="N161">
            <v>1926</v>
          </cell>
          <cell r="O161" t="str">
            <v>四级公路</v>
          </cell>
          <cell r="P161" t="str">
            <v>沥青路面</v>
          </cell>
          <cell r="Q161">
            <v>6</v>
          </cell>
          <cell r="R161" t="str">
            <v>原始次森林（丛树）景区</v>
          </cell>
          <cell r="S161">
            <v>10.7</v>
          </cell>
        </row>
        <row r="162">
          <cell r="F162" t="str">
            <v>醴陵市金山农业产业基地资源产业路</v>
          </cell>
          <cell r="G162" t="str">
            <v>资源产业路</v>
          </cell>
          <cell r="H162" t="str">
            <v>131201F4302810009</v>
          </cell>
          <cell r="I162" t="str">
            <v>1451J3120430281225</v>
          </cell>
          <cell r="J162" t="str">
            <v>470ce574-2357-439a-a440-11c63eb93c0b</v>
          </cell>
          <cell r="K162" t="str">
            <v>无</v>
          </cell>
          <cell r="L162">
            <v>0.72</v>
          </cell>
          <cell r="M162">
            <v>0.72</v>
          </cell>
          <cell r="N162">
            <v>129.6</v>
          </cell>
          <cell r="O162" t="str">
            <v>四级公路</v>
          </cell>
          <cell r="P162" t="str">
            <v>沥青路面</v>
          </cell>
          <cell r="Q162">
            <v>8</v>
          </cell>
          <cell r="R162" t="str">
            <v>醴陵市金山农业产业基地</v>
          </cell>
          <cell r="S162">
            <v>0.72</v>
          </cell>
        </row>
        <row r="163">
          <cell r="F163" t="str">
            <v>泉沅农业生态园资源产业路</v>
          </cell>
          <cell r="G163" t="str">
            <v>资源产业路</v>
          </cell>
          <cell r="H163" t="str">
            <v>1312F4302810140</v>
          </cell>
          <cell r="I163" t="str">
            <v>1451J3120430281232</v>
          </cell>
          <cell r="J163" t="str">
            <v>8872b7d8-09e0-4cb1-8110-b6bcf9d8df23</v>
          </cell>
          <cell r="K163" t="str">
            <v>无</v>
          </cell>
          <cell r="L163">
            <v>1.5</v>
          </cell>
          <cell r="M163">
            <v>2.2999999999999998</v>
          </cell>
          <cell r="N163">
            <v>414</v>
          </cell>
          <cell r="O163" t="str">
            <v>四级公路</v>
          </cell>
          <cell r="P163" t="str">
            <v>沥青路面</v>
          </cell>
          <cell r="Q163">
            <v>6</v>
          </cell>
          <cell r="R163" t="str">
            <v>泉沅农业生态园</v>
          </cell>
          <cell r="S163">
            <v>1.17</v>
          </cell>
        </row>
        <row r="164">
          <cell r="F164" t="str">
            <v>醴陵市畜禽无害化处理中心资源产业路</v>
          </cell>
          <cell r="G164" t="str">
            <v>资源产业路</v>
          </cell>
          <cell r="H164" t="str">
            <v>1312F4302810107</v>
          </cell>
          <cell r="I164" t="str">
            <v>1451J3120430281199</v>
          </cell>
          <cell r="J164" t="str">
            <v>c3a29703-7359-4d0b-ae9e-94c6322c33bb</v>
          </cell>
          <cell r="K164" t="str">
            <v>无</v>
          </cell>
          <cell r="L164">
            <v>7.24</v>
          </cell>
          <cell r="M164">
            <v>3.87</v>
          </cell>
          <cell r="N164">
            <v>696.6</v>
          </cell>
          <cell r="O164" t="str">
            <v>四级公路</v>
          </cell>
          <cell r="P164" t="str">
            <v>沥青路面</v>
          </cell>
          <cell r="Q164">
            <v>6</v>
          </cell>
          <cell r="R164" t="str">
            <v>醴陵市畜禽无害化处理中心</v>
          </cell>
          <cell r="S164"/>
        </row>
        <row r="165">
          <cell r="F165"/>
          <cell r="G165"/>
          <cell r="H165"/>
          <cell r="I165"/>
          <cell r="J165"/>
          <cell r="K165"/>
          <cell r="L165">
            <v>179.26500000000004</v>
          </cell>
          <cell r="M165">
            <v>150.76000000000005</v>
          </cell>
          <cell r="N165">
            <v>30745.23</v>
          </cell>
          <cell r="O165"/>
          <cell r="P165"/>
          <cell r="Q165"/>
          <cell r="R165"/>
          <cell r="S165">
            <v>147</v>
          </cell>
        </row>
        <row r="166">
          <cell r="F166"/>
          <cell r="G166"/>
          <cell r="H166"/>
          <cell r="I166"/>
          <cell r="J166"/>
          <cell r="K166"/>
          <cell r="L166">
            <v>13.600999999999999</v>
          </cell>
          <cell r="M166">
            <v>12.170999999999999</v>
          </cell>
          <cell r="N166">
            <v>1098</v>
          </cell>
          <cell r="O166"/>
          <cell r="P166"/>
          <cell r="Q166"/>
          <cell r="R166"/>
          <cell r="S166">
            <v>12</v>
          </cell>
        </row>
        <row r="167">
          <cell r="F167" t="str">
            <v>新黄线提质改造项目</v>
          </cell>
          <cell r="G167" t="str">
            <v>资源产业路</v>
          </cell>
          <cell r="H167" t="str">
            <v>1312F4303020001</v>
          </cell>
          <cell r="I167" t="str">
            <v>1451J3120430302106</v>
          </cell>
          <cell r="J167" t="str">
            <v>d5bc2e01-a84e-4690-ac1e-094c059cc9b6</v>
          </cell>
          <cell r="K167" t="str">
            <v>X144430302</v>
          </cell>
          <cell r="L167">
            <v>8.8659999999999997</v>
          </cell>
          <cell r="M167">
            <v>8.8659999999999997</v>
          </cell>
          <cell r="N167">
            <v>600</v>
          </cell>
          <cell r="O167" t="str">
            <v>四级公路</v>
          </cell>
          <cell r="P167" t="str">
            <v>沥青路面</v>
          </cell>
          <cell r="Q167">
            <v>5.5</v>
          </cell>
          <cell r="R167" t="str">
            <v>金桥惠兴生态蔬菜特色产业园</v>
          </cell>
          <cell r="S167">
            <v>8.8659999999999997</v>
          </cell>
        </row>
        <row r="168">
          <cell r="F168" t="str">
            <v>白龙路提质改造</v>
          </cell>
          <cell r="G168" t="str">
            <v>资源产业路</v>
          </cell>
          <cell r="H168" t="str">
            <v>1312F4303020015</v>
          </cell>
          <cell r="I168" t="str">
            <v>1451J3120430302102</v>
          </cell>
          <cell r="J168" t="str">
            <v>7ac0e2a2-f5b6-40ed-b8b8-3f863bee0e70</v>
          </cell>
          <cell r="K168" t="str">
            <v>C121430302</v>
          </cell>
          <cell r="L168">
            <v>4</v>
          </cell>
          <cell r="M168">
            <v>2.57</v>
          </cell>
          <cell r="N168">
            <v>308</v>
          </cell>
          <cell r="O168" t="str">
            <v>四级公路</v>
          </cell>
          <cell r="P168" t="str">
            <v>沥青路面</v>
          </cell>
          <cell r="Q168">
            <v>5.5</v>
          </cell>
          <cell r="R168" t="str">
            <v>湖南湘艺源生态农业发展有限公司蔬菜特色产业园</v>
          </cell>
          <cell r="S168">
            <v>2.399</v>
          </cell>
        </row>
        <row r="169">
          <cell r="F169" t="str">
            <v>老铁生态农庄（湘潭市雨湖区伍家花园老铁生态农庄）连接路</v>
          </cell>
          <cell r="G169" t="str">
            <v>通景公路</v>
          </cell>
          <cell r="H169" t="str">
            <v>13130201F4303020001</v>
          </cell>
          <cell r="I169" t="str">
            <v>1451J3130430302117</v>
          </cell>
          <cell r="J169" t="str">
            <v>95a1c556-e09c-4772-a153-e1024aa9dda4</v>
          </cell>
          <cell r="K169" t="str">
            <v>C036430302</v>
          </cell>
          <cell r="L169">
            <v>0.73499999999999999</v>
          </cell>
          <cell r="M169">
            <v>0.73499999999999999</v>
          </cell>
          <cell r="N169">
            <v>190</v>
          </cell>
          <cell r="O169" t="str">
            <v>四级公路</v>
          </cell>
          <cell r="P169" t="str">
            <v>沥青路面</v>
          </cell>
          <cell r="Q169">
            <v>6.5</v>
          </cell>
          <cell r="R169" t="str">
            <v>老铁生态农庄（湘潭市雨湖区伍家花园老铁生态农庄）</v>
          </cell>
          <cell r="S169">
            <v>0.73499999999999999</v>
          </cell>
        </row>
        <row r="170">
          <cell r="F170"/>
          <cell r="G170"/>
          <cell r="H170"/>
          <cell r="I170"/>
          <cell r="J170"/>
          <cell r="K170"/>
          <cell r="L170">
            <v>1.7749999999999999</v>
          </cell>
          <cell r="M170">
            <v>1.7749999999999999</v>
          </cell>
          <cell r="N170">
            <v>0</v>
          </cell>
          <cell r="O170"/>
          <cell r="P170"/>
          <cell r="Q170"/>
          <cell r="R170"/>
          <cell r="S170">
            <v>1</v>
          </cell>
        </row>
        <row r="171">
          <cell r="F171" t="str">
            <v>殷金路</v>
          </cell>
          <cell r="G171" t="str">
            <v>通景公路</v>
          </cell>
          <cell r="H171" t="str">
            <v>131302F4303040002</v>
          </cell>
          <cell r="I171" t="str">
            <v>1451J3130430304107</v>
          </cell>
          <cell r="J171" t="str">
            <v>eee196d5-d888-42f3-acbc-6bbdb35e1a34</v>
          </cell>
          <cell r="K171" t="str">
            <v>X160430304</v>
          </cell>
          <cell r="L171">
            <v>1.7749999999999999</v>
          </cell>
          <cell r="M171">
            <v>1.7749999999999999</v>
          </cell>
          <cell r="N171">
            <v>0</v>
          </cell>
          <cell r="O171" t="str">
            <v>四级公路</v>
          </cell>
          <cell r="P171" t="str">
            <v>沥青路面</v>
          </cell>
          <cell r="Q171">
            <v>6</v>
          </cell>
          <cell r="R171" t="str">
            <v>湖南省同心美丽乡村</v>
          </cell>
          <cell r="S171">
            <v>1</v>
          </cell>
        </row>
        <row r="172">
          <cell r="F172"/>
          <cell r="G172"/>
          <cell r="H172"/>
          <cell r="I172"/>
          <cell r="J172"/>
          <cell r="K172"/>
          <cell r="L172">
            <v>63.05</v>
          </cell>
          <cell r="M172">
            <v>52.602000000000004</v>
          </cell>
          <cell r="N172">
            <v>19956.73</v>
          </cell>
          <cell r="O172"/>
          <cell r="P172"/>
          <cell r="Q172"/>
          <cell r="R172"/>
          <cell r="S172">
            <v>51</v>
          </cell>
        </row>
        <row r="173">
          <cell r="F173" t="str">
            <v>湘潭县G107线至中路铺老街公路</v>
          </cell>
          <cell r="G173" t="str">
            <v>资源产业路</v>
          </cell>
          <cell r="H173" t="str">
            <v>1312F4303210030</v>
          </cell>
          <cell r="I173" t="str">
            <v>1451J3120430321138</v>
          </cell>
          <cell r="J173" t="str">
            <v>33bc5c94-4147-4f6c-9410-3960f8c6c19b</v>
          </cell>
          <cell r="K173" t="str">
            <v>C5I0430321</v>
          </cell>
          <cell r="L173">
            <v>2.5</v>
          </cell>
          <cell r="M173">
            <v>2.96</v>
          </cell>
          <cell r="N173">
            <v>2168.2600000000002</v>
          </cell>
          <cell r="O173" t="str">
            <v>四级公路</v>
          </cell>
          <cell r="P173" t="str">
            <v>沥青路面</v>
          </cell>
          <cell r="Q173">
            <v>6</v>
          </cell>
          <cell r="R173" t="str">
            <v>湘潭县龙凤庄园休闲农业特色产业园</v>
          </cell>
          <cell r="S173">
            <v>2.5</v>
          </cell>
        </row>
        <row r="174">
          <cell r="F174" t="str">
            <v>湘潭县齐白石旅游环线公路</v>
          </cell>
          <cell r="G174" t="str">
            <v>旅游集散公路</v>
          </cell>
          <cell r="H174" t="str">
            <v>131301F4303210001</v>
          </cell>
          <cell r="I174" t="str">
            <v>1451J3130430321119</v>
          </cell>
          <cell r="J174" t="str">
            <v>542f862d-d54b-480b-b7b6-3a9ddfdbdd5c</v>
          </cell>
          <cell r="K174" t="str">
            <v>无</v>
          </cell>
          <cell r="L174">
            <v>32</v>
          </cell>
          <cell r="M174">
            <v>32.5</v>
          </cell>
          <cell r="N174">
            <v>8063.49</v>
          </cell>
          <cell r="O174" t="str">
            <v>四级公路</v>
          </cell>
          <cell r="P174" t="str">
            <v>沥青路面</v>
          </cell>
          <cell r="Q174">
            <v>6</v>
          </cell>
          <cell r="R174" t="str">
            <v>齐白石文化旅游区</v>
          </cell>
          <cell r="S174">
            <v>32</v>
          </cell>
        </row>
        <row r="175">
          <cell r="F175" t="str">
            <v>湘潭县乌石李子坑至乌石峰通景公路</v>
          </cell>
          <cell r="G175" t="str">
            <v>通景公路</v>
          </cell>
          <cell r="H175" t="str">
            <v>131302F4303210003</v>
          </cell>
          <cell r="I175" t="str">
            <v>1451J3130430321125</v>
          </cell>
          <cell r="J175" t="str">
            <v>32434bb4-2385-4a23-9d8b-067d75920c5b</v>
          </cell>
          <cell r="K175" t="str">
            <v>X042430321</v>
          </cell>
          <cell r="L175">
            <v>4</v>
          </cell>
          <cell r="M175">
            <v>4</v>
          </cell>
          <cell r="N175">
            <v>1150</v>
          </cell>
          <cell r="O175" t="str">
            <v>四级公路</v>
          </cell>
          <cell r="P175" t="str">
            <v>沥青路面</v>
          </cell>
          <cell r="Q175">
            <v>6</v>
          </cell>
          <cell r="R175" t="str">
            <v>湘潭县乌石镇乌石村</v>
          </cell>
          <cell r="S175">
            <v>4</v>
          </cell>
        </row>
        <row r="176">
          <cell r="F176" t="str">
            <v>陈鹏年墓连接路（湘潭县排头乡回龙桥排较线至分水乡陈鹏年墓公路工程）</v>
          </cell>
          <cell r="G176" t="str">
            <v>旅游集散公路</v>
          </cell>
          <cell r="H176" t="str">
            <v>131301F4303210002</v>
          </cell>
          <cell r="I176" t="str">
            <v>1451J3130430321163</v>
          </cell>
          <cell r="J176" t="str">
            <v>6319c5a7-13cc-4bfd-9846-c0293d24e871</v>
          </cell>
          <cell r="K176" t="str">
            <v>X050430321</v>
          </cell>
          <cell r="L176">
            <v>24.55</v>
          </cell>
          <cell r="M176">
            <v>13.141999999999999</v>
          </cell>
          <cell r="N176">
            <v>8574.98</v>
          </cell>
          <cell r="O176" t="str">
            <v>四级公路</v>
          </cell>
          <cell r="P176" t="str">
            <v>沥青路面</v>
          </cell>
          <cell r="Q176">
            <v>6</v>
          </cell>
          <cell r="R176" t="str">
            <v>陈鹏年墓</v>
          </cell>
          <cell r="S176">
            <v>12.5</v>
          </cell>
        </row>
        <row r="177">
          <cell r="F177"/>
          <cell r="G177"/>
          <cell r="H177"/>
          <cell r="I177"/>
          <cell r="J177"/>
          <cell r="K177"/>
          <cell r="L177">
            <v>56.619</v>
          </cell>
          <cell r="M177">
            <v>45.342000000000006</v>
          </cell>
          <cell r="N177">
            <v>3860</v>
          </cell>
          <cell r="O177"/>
          <cell r="P177"/>
          <cell r="Q177"/>
          <cell r="R177"/>
          <cell r="S177">
            <v>45</v>
          </cell>
        </row>
        <row r="178">
          <cell r="F178" t="str">
            <v>大清线提质改造</v>
          </cell>
          <cell r="G178" t="str">
            <v>资源产业路</v>
          </cell>
          <cell r="H178" t="str">
            <v>1312F4303810011</v>
          </cell>
          <cell r="I178" t="str">
            <v>1451J3120430381104</v>
          </cell>
          <cell r="J178" t="str">
            <v>186c4623-9e5b-4175-b92c-d2c8777887fb</v>
          </cell>
          <cell r="K178" t="str">
            <v>Y253430381</v>
          </cell>
          <cell r="L178">
            <v>2</v>
          </cell>
          <cell r="M178">
            <v>2</v>
          </cell>
          <cell r="N178">
            <v>40</v>
          </cell>
          <cell r="O178" t="str">
            <v>四级公路</v>
          </cell>
          <cell r="P178" t="str">
            <v>水泥路面</v>
          </cell>
          <cell r="Q178">
            <v>6</v>
          </cell>
          <cell r="R178" t="str">
            <v>湘乡市双飞园林休闲农业园</v>
          </cell>
          <cell r="S178">
            <v>2</v>
          </cell>
        </row>
        <row r="179">
          <cell r="F179" t="str">
            <v>湖南金裕葡萄园基地公路</v>
          </cell>
          <cell r="G179" t="str">
            <v>资源产业路</v>
          </cell>
          <cell r="H179" t="str">
            <v>1312F4303810083</v>
          </cell>
          <cell r="I179" t="str">
            <v>1451J3120430381193</v>
          </cell>
          <cell r="J179" t="str">
            <v>d74c4bee-c04e-4524-b807-70ddd2147ef2</v>
          </cell>
          <cell r="K179" t="str">
            <v>无</v>
          </cell>
          <cell r="L179">
            <v>3.39</v>
          </cell>
          <cell r="M179">
            <v>3.39</v>
          </cell>
          <cell r="N179">
            <v>380</v>
          </cell>
          <cell r="O179" t="str">
            <v>四级公路</v>
          </cell>
          <cell r="P179" t="str">
            <v>水泥路面</v>
          </cell>
          <cell r="Q179">
            <v>5</v>
          </cell>
          <cell r="R179" t="str">
            <v>湖南金裕葡萄种植专业合作社水果特色产业园</v>
          </cell>
          <cell r="S179">
            <v>3.39</v>
          </cell>
        </row>
        <row r="180">
          <cell r="F180" t="str">
            <v>湘乡市泉塘镇长沙铁路顺安路料有限公司湘乡采石分厂</v>
          </cell>
          <cell r="G180" t="str">
            <v>资源产业路</v>
          </cell>
          <cell r="H180" t="str">
            <v>1312F4303810091</v>
          </cell>
          <cell r="I180" t="str">
            <v>1451J3120430381221</v>
          </cell>
          <cell r="J180" t="str">
            <v>25060df3-28a3-48f4-abdc-a6bff21be119</v>
          </cell>
          <cell r="K180" t="str">
            <v>无</v>
          </cell>
          <cell r="L180">
            <v>4.5</v>
          </cell>
          <cell r="M180">
            <v>3.5</v>
          </cell>
          <cell r="N180">
            <v>200</v>
          </cell>
          <cell r="O180" t="str">
            <v>四级公路</v>
          </cell>
          <cell r="P180" t="str">
            <v>水泥路面</v>
          </cell>
          <cell r="Q180">
            <v>6</v>
          </cell>
          <cell r="R180" t="str">
            <v>泉塘镇长沙铁路顺安路料有限公司湘乡采石分厂</v>
          </cell>
          <cell r="S180">
            <v>3.5</v>
          </cell>
        </row>
        <row r="181">
          <cell r="F181" t="str">
            <v>湘乡市泉塘镇彪家景区公路</v>
          </cell>
          <cell r="G181" t="str">
            <v>通景公路</v>
          </cell>
          <cell r="H181" t="str">
            <v>131302F4303810008</v>
          </cell>
          <cell r="I181" t="str">
            <v>1451J3130430381228</v>
          </cell>
          <cell r="J181" t="str">
            <v>9e208be4-490a-4979-9c9d-85bd440c9005</v>
          </cell>
          <cell r="K181" t="str">
            <v>无</v>
          </cell>
          <cell r="L181">
            <v>2.58</v>
          </cell>
          <cell r="M181">
            <v>2.1</v>
          </cell>
          <cell r="N181">
            <v>170</v>
          </cell>
          <cell r="O181" t="str">
            <v>四级公路</v>
          </cell>
          <cell r="P181" t="str">
            <v>沥青路面</v>
          </cell>
          <cell r="Q181">
            <v>5</v>
          </cell>
          <cell r="R181" t="str">
            <v>泉塘镇彪家景区</v>
          </cell>
          <cell r="S181">
            <v>2.1</v>
          </cell>
        </row>
        <row r="182">
          <cell r="F182" t="str">
            <v>泉塘农业示范园连接路（双江平改立连接路）</v>
          </cell>
          <cell r="G182" t="str">
            <v>资源产业路</v>
          </cell>
          <cell r="H182" t="str">
            <v>1312F4303810101</v>
          </cell>
          <cell r="I182" t="str">
            <v>1451J3120430381263</v>
          </cell>
          <cell r="J182" t="str">
            <v>ddfd7642-69f7-4537-8326-b8da5233d1eb</v>
          </cell>
          <cell r="K182" t="str">
            <v>无</v>
          </cell>
          <cell r="L182">
            <v>1.6</v>
          </cell>
          <cell r="M182">
            <v>1.6</v>
          </cell>
          <cell r="N182">
            <v>180</v>
          </cell>
          <cell r="O182" t="str">
            <v>四级公路</v>
          </cell>
          <cell r="P182" t="str">
            <v>水泥路面</v>
          </cell>
          <cell r="Q182">
            <v>6</v>
          </cell>
          <cell r="R182" t="str">
            <v>泉塘现代农业示范园</v>
          </cell>
          <cell r="S182">
            <v>1.6</v>
          </cell>
        </row>
        <row r="183">
          <cell r="F183" t="str">
            <v>文景公路</v>
          </cell>
          <cell r="G183" t="str">
            <v>资源产业路</v>
          </cell>
          <cell r="H183" t="str">
            <v>1312F4303810063</v>
          </cell>
          <cell r="I183" t="str">
            <v>1451J3120430381105</v>
          </cell>
          <cell r="J183" t="str">
            <v>d5d36d85-a4cd-4a2d-97c1-96aa4192551f</v>
          </cell>
          <cell r="K183" t="str">
            <v>无</v>
          </cell>
          <cell r="L183">
            <v>11.37</v>
          </cell>
          <cell r="M183">
            <v>11.37</v>
          </cell>
          <cell r="N183">
            <v>260</v>
          </cell>
          <cell r="O183" t="str">
            <v>四级公路</v>
          </cell>
          <cell r="P183" t="str">
            <v>水泥路面</v>
          </cell>
          <cell r="Q183">
            <v>5</v>
          </cell>
          <cell r="R183" t="str">
            <v>华能新能源股份有限公司湖南省湘乡市梅桥镇风电场</v>
          </cell>
          <cell r="S183">
            <v>11.37</v>
          </cell>
        </row>
        <row r="184">
          <cell r="F184" t="str">
            <v>陈庚故居公路</v>
          </cell>
          <cell r="G184" t="str">
            <v>通景公路</v>
          </cell>
          <cell r="H184" t="str">
            <v>131302F4303810051</v>
          </cell>
          <cell r="I184" t="str">
            <v>1451J3130430381111</v>
          </cell>
          <cell r="J184" t="str">
            <v>0f6ab832-ad36-408b-80a2-a1a104495161</v>
          </cell>
          <cell r="K184" t="str">
            <v>无</v>
          </cell>
          <cell r="L184">
            <v>0.77</v>
          </cell>
          <cell r="M184">
            <v>0.71299999999999997</v>
          </cell>
          <cell r="N184">
            <v>10</v>
          </cell>
          <cell r="O184" t="str">
            <v>四级公路</v>
          </cell>
          <cell r="P184" t="str">
            <v>沥青路面</v>
          </cell>
          <cell r="Q184">
            <v>6</v>
          </cell>
          <cell r="R184" t="str">
            <v>陈庚故居公路</v>
          </cell>
          <cell r="S184">
            <v>0.71299999999999997</v>
          </cell>
        </row>
        <row r="185">
          <cell r="F185" t="str">
            <v>湖南湘乡湘魏蕾生态农业科技有限公司连接路</v>
          </cell>
          <cell r="G185" t="str">
            <v>资源产业路</v>
          </cell>
          <cell r="H185" t="str">
            <v>1312F4303810068</v>
          </cell>
          <cell r="I185" t="str">
            <v>1451J3120430381165</v>
          </cell>
          <cell r="J185" t="str">
            <v>ff47977b-07b9-4de9-a759-e3bde70a446a</v>
          </cell>
          <cell r="K185" t="str">
            <v>X097430381</v>
          </cell>
          <cell r="L185">
            <v>3.67</v>
          </cell>
          <cell r="M185">
            <v>3.67</v>
          </cell>
          <cell r="N185">
            <v>600</v>
          </cell>
          <cell r="O185" t="str">
            <v>四级公路</v>
          </cell>
          <cell r="P185" t="str">
            <v>沥青路面</v>
          </cell>
          <cell r="Q185">
            <v>5.5</v>
          </cell>
          <cell r="R185" t="str">
            <v>湘魏蕾生态农业科技有限公司</v>
          </cell>
          <cell r="S185">
            <v>3.67</v>
          </cell>
        </row>
        <row r="186">
          <cell r="F186" t="str">
            <v>永乐主干道工程</v>
          </cell>
          <cell r="G186" t="str">
            <v>资源产业路</v>
          </cell>
          <cell r="H186" t="str">
            <v>1312F4303810021</v>
          </cell>
          <cell r="I186" t="str">
            <v>1451J3120430381142</v>
          </cell>
          <cell r="J186" t="str">
            <v>db84a5fd-827b-4d56-a1a0-7eacbb3f11db</v>
          </cell>
          <cell r="K186" t="str">
            <v>X003430381</v>
          </cell>
          <cell r="L186">
            <v>3.83</v>
          </cell>
          <cell r="M186">
            <v>3.83</v>
          </cell>
          <cell r="N186">
            <v>190</v>
          </cell>
          <cell r="O186" t="str">
            <v>四级公路</v>
          </cell>
          <cell r="P186" t="str">
            <v>水泥路面</v>
          </cell>
          <cell r="Q186">
            <v>6</v>
          </cell>
          <cell r="R186" t="str">
            <v>湘乡市金薮乡集中供水处</v>
          </cell>
          <cell r="S186">
            <v>3.83</v>
          </cell>
        </row>
        <row r="187">
          <cell r="F187" t="str">
            <v>白沙龙虾基地公路</v>
          </cell>
          <cell r="G187" t="str">
            <v>资源产业路</v>
          </cell>
          <cell r="H187" t="str">
            <v>1312F4303810055</v>
          </cell>
          <cell r="I187" t="str">
            <v>1451J3120430381132</v>
          </cell>
          <cell r="J187" t="str">
            <v>669f4d72-274c-454d-bc0a-1ce0e3b4508b</v>
          </cell>
          <cell r="K187" t="str">
            <v>Y195430381</v>
          </cell>
          <cell r="L187">
            <v>5.74</v>
          </cell>
          <cell r="M187">
            <v>3</v>
          </cell>
          <cell r="N187">
            <v>180</v>
          </cell>
          <cell r="O187" t="str">
            <v>四级公路</v>
          </cell>
          <cell r="P187" t="str">
            <v>水泥路面</v>
          </cell>
          <cell r="Q187">
            <v>6</v>
          </cell>
          <cell r="R187" t="str">
            <v>湘乡市思方水稻种植专业合社</v>
          </cell>
          <cell r="S187">
            <v>3</v>
          </cell>
        </row>
        <row r="188">
          <cell r="F188" t="str">
            <v>中沙镇公略水库旅游道路</v>
          </cell>
          <cell r="G188" t="str">
            <v>通景公路</v>
          </cell>
          <cell r="H188" t="str">
            <v>131302F4303810040</v>
          </cell>
          <cell r="I188" t="str">
            <v>1451J3130430381216</v>
          </cell>
          <cell r="J188" t="str">
            <v>a8f12865-3fd0-4aec-bc88-68727948e92a</v>
          </cell>
          <cell r="K188" t="str">
            <v>Y140430381</v>
          </cell>
          <cell r="L188">
            <v>4.0599999999999996</v>
          </cell>
          <cell r="M188">
            <v>4.0599999999999996</v>
          </cell>
          <cell r="N188">
            <v>490</v>
          </cell>
          <cell r="O188" t="str">
            <v>四级公路</v>
          </cell>
          <cell r="P188" t="str">
            <v>水泥路面</v>
          </cell>
          <cell r="Q188">
            <v>4.5</v>
          </cell>
          <cell r="R188" t="str">
            <v>公略水库</v>
          </cell>
          <cell r="S188">
            <v>4.0599999999999996</v>
          </cell>
        </row>
        <row r="189">
          <cell r="F189" t="str">
            <v>湘乡市白田镇南熏山景区连接路</v>
          </cell>
          <cell r="G189" t="str">
            <v>旅游集散公路</v>
          </cell>
          <cell r="H189" t="str">
            <v>131301F4303810002</v>
          </cell>
          <cell r="I189" t="str">
            <v>1451J3130430381115</v>
          </cell>
          <cell r="J189" t="str">
            <v>e664f830-0134-4506-81b6-5bd9d3f9e184</v>
          </cell>
          <cell r="K189" t="str">
            <v>Y241430381</v>
          </cell>
          <cell r="L189">
            <v>11.99</v>
          </cell>
          <cell r="M189">
            <v>4.99</v>
          </cell>
          <cell r="N189">
            <v>360</v>
          </cell>
          <cell r="O189" t="str">
            <v>四级公路</v>
          </cell>
          <cell r="P189" t="str">
            <v>水泥路面</v>
          </cell>
          <cell r="Q189">
            <v>5</v>
          </cell>
          <cell r="R189" t="str">
            <v>白田镇南熏山景区</v>
          </cell>
          <cell r="S189">
            <v>4.6479999999999997</v>
          </cell>
        </row>
        <row r="190">
          <cell r="F190" t="str">
            <v>东台山森林公园连接路</v>
          </cell>
          <cell r="G190" t="str">
            <v>通景公路</v>
          </cell>
          <cell r="H190" t="str">
            <v>131302F4303810052</v>
          </cell>
          <cell r="I190" t="str">
            <v>1451J3130430381113</v>
          </cell>
          <cell r="J190" t="str">
            <v>f2ecafc0-609f-43cc-842a-1786d9b02952</v>
          </cell>
          <cell r="K190" t="str">
            <v>无</v>
          </cell>
          <cell r="L190">
            <v>1.119</v>
          </cell>
          <cell r="M190">
            <v>1.119</v>
          </cell>
          <cell r="N190">
            <v>800</v>
          </cell>
          <cell r="O190" t="str">
            <v>二级公路</v>
          </cell>
          <cell r="P190" t="str">
            <v>沥青路面</v>
          </cell>
          <cell r="Q190">
            <v>12</v>
          </cell>
          <cell r="R190" t="str">
            <v>东台山森林公园</v>
          </cell>
          <cell r="S190">
            <v>1.119</v>
          </cell>
        </row>
        <row r="191">
          <cell r="F191"/>
          <cell r="G191"/>
          <cell r="H191"/>
          <cell r="I191"/>
          <cell r="J191"/>
          <cell r="K191"/>
          <cell r="L191">
            <v>44.220000000000006</v>
          </cell>
          <cell r="M191">
            <v>38.870000000000005</v>
          </cell>
          <cell r="N191">
            <v>5830.5</v>
          </cell>
          <cell r="O191"/>
          <cell r="P191"/>
          <cell r="Q191"/>
          <cell r="R191"/>
          <cell r="S191">
            <v>38.000000000000007</v>
          </cell>
        </row>
        <row r="192">
          <cell r="F192" t="str">
            <v>气象站建设项目连接路</v>
          </cell>
          <cell r="G192" t="str">
            <v>资源产业路</v>
          </cell>
          <cell r="H192" t="str">
            <v>1312F4303820037</v>
          </cell>
          <cell r="I192" t="str">
            <v>1451J3120430382137</v>
          </cell>
          <cell r="J192" t="str">
            <v>20744073-fe80-473f-b131-56742b9a021c</v>
          </cell>
          <cell r="K192" t="str">
            <v>无</v>
          </cell>
          <cell r="L192">
            <v>2.83</v>
          </cell>
          <cell r="M192">
            <v>2.83</v>
          </cell>
          <cell r="N192">
            <v>424.5</v>
          </cell>
          <cell r="O192" t="str">
            <v>四级公路</v>
          </cell>
          <cell r="P192" t="str">
            <v>沥青路面</v>
          </cell>
          <cell r="Q192">
            <v>6</v>
          </cell>
          <cell r="R192" t="str">
            <v>气象站园区建设项目</v>
          </cell>
          <cell r="S192">
            <v>2.83</v>
          </cell>
        </row>
        <row r="193">
          <cell r="F193" t="str">
            <v>华南药王谷基地项目连接路</v>
          </cell>
          <cell r="G193" t="str">
            <v>资源产业路</v>
          </cell>
          <cell r="H193" t="str">
            <v>1312F4303820025</v>
          </cell>
          <cell r="I193" t="str">
            <v>1451J3120430382110</v>
          </cell>
          <cell r="J193" t="str">
            <v>6125ccdc-e965-4dac-aa6d-83f0ae0959ef</v>
          </cell>
          <cell r="K193" t="str">
            <v>无</v>
          </cell>
          <cell r="L193">
            <v>2.95</v>
          </cell>
          <cell r="M193">
            <v>2.95</v>
          </cell>
          <cell r="N193">
            <v>442.5</v>
          </cell>
          <cell r="O193" t="str">
            <v>四级公路</v>
          </cell>
          <cell r="P193" t="str">
            <v>沥青路面</v>
          </cell>
          <cell r="Q193">
            <v>6</v>
          </cell>
          <cell r="R193" t="str">
            <v>华南村药王产业园</v>
          </cell>
          <cell r="S193">
            <v>2.95</v>
          </cell>
        </row>
        <row r="194">
          <cell r="F194" t="str">
            <v>华南长湖美丽乡村连接路</v>
          </cell>
          <cell r="G194" t="str">
            <v>通景公路</v>
          </cell>
          <cell r="H194" t="str">
            <v>131302F4303820004</v>
          </cell>
          <cell r="I194" t="str">
            <v>1451J3130430382140</v>
          </cell>
          <cell r="J194" t="str">
            <v>3005fb29-6192-4bfc-80b5-918c3dfe98d3</v>
          </cell>
          <cell r="K194" t="str">
            <v>XJ04430382</v>
          </cell>
          <cell r="L194">
            <v>10.8</v>
          </cell>
          <cell r="M194">
            <v>10.8</v>
          </cell>
          <cell r="N194">
            <v>1620</v>
          </cell>
          <cell r="O194" t="str">
            <v>四级公路</v>
          </cell>
          <cell r="P194" t="str">
            <v>沥青路面</v>
          </cell>
          <cell r="Q194">
            <v>6</v>
          </cell>
          <cell r="R194" t="str">
            <v>华南长湖美丽乡村</v>
          </cell>
          <cell r="S194">
            <v>10.8</v>
          </cell>
        </row>
        <row r="195">
          <cell r="F195" t="str">
            <v>红林花海项目连接路</v>
          </cell>
          <cell r="G195" t="str">
            <v>资源产业路</v>
          </cell>
          <cell r="H195" t="str">
            <v>1312F4303820019</v>
          </cell>
          <cell r="I195" t="str">
            <v>1451J3120430382101</v>
          </cell>
          <cell r="J195" t="str">
            <v>f2cfc9e7-2d02-4ed3-843e-018aa109bcf2</v>
          </cell>
          <cell r="K195" t="str">
            <v>无</v>
          </cell>
          <cell r="L195">
            <v>2.11</v>
          </cell>
          <cell r="M195">
            <v>2.11</v>
          </cell>
          <cell r="N195">
            <v>316.5</v>
          </cell>
          <cell r="O195" t="str">
            <v>四级公路</v>
          </cell>
          <cell r="P195" t="str">
            <v>沥青路面</v>
          </cell>
          <cell r="Q195">
            <v>6</v>
          </cell>
          <cell r="R195" t="str">
            <v>红林花海项目园区</v>
          </cell>
          <cell r="S195">
            <v>2.11</v>
          </cell>
        </row>
        <row r="196">
          <cell r="F196" t="str">
            <v>银田美丽乡村连接路</v>
          </cell>
          <cell r="G196" t="str">
            <v>通景公路</v>
          </cell>
          <cell r="H196" t="str">
            <v>131302F4303820002</v>
          </cell>
          <cell r="I196" t="str">
            <v>1451J3130430382138</v>
          </cell>
          <cell r="J196" t="str">
            <v>f61a90fa-e226-4238-b31e-c07576fa5090</v>
          </cell>
          <cell r="K196" t="str">
            <v>C255430382</v>
          </cell>
          <cell r="L196">
            <v>3.08</v>
          </cell>
          <cell r="M196">
            <v>3.08</v>
          </cell>
          <cell r="N196">
            <v>462</v>
          </cell>
          <cell r="O196" t="str">
            <v>四级公路</v>
          </cell>
          <cell r="P196" t="str">
            <v>沥青路面</v>
          </cell>
          <cell r="Q196">
            <v>6</v>
          </cell>
          <cell r="R196" t="str">
            <v>银田美丽乡村</v>
          </cell>
          <cell r="S196">
            <v>3.08</v>
          </cell>
        </row>
        <row r="197">
          <cell r="F197" t="str">
            <v>杨林通景公路</v>
          </cell>
          <cell r="G197" t="str">
            <v>旅游集散公路</v>
          </cell>
          <cell r="H197" t="str">
            <v>1312F4303820023</v>
          </cell>
          <cell r="I197" t="str">
            <v>1451J3130430382127</v>
          </cell>
          <cell r="J197" t="str">
            <v>47518c47-f5cf-4cf1-b1a3-36b7214f77b6</v>
          </cell>
          <cell r="K197" t="str">
            <v>无</v>
          </cell>
          <cell r="L197">
            <v>12.35</v>
          </cell>
          <cell r="M197">
            <v>7</v>
          </cell>
          <cell r="N197">
            <v>1050</v>
          </cell>
          <cell r="O197" t="str">
            <v>四级公路</v>
          </cell>
          <cell r="P197" t="str">
            <v>沥青路面</v>
          </cell>
          <cell r="Q197">
            <v>6</v>
          </cell>
          <cell r="R197" t="str">
            <v>杨林风景区</v>
          </cell>
          <cell r="S197">
            <v>6.13</v>
          </cell>
        </row>
        <row r="198">
          <cell r="F198" t="str">
            <v>银园村美丽乡村连接路</v>
          </cell>
          <cell r="G198" t="str">
            <v>通景公路</v>
          </cell>
          <cell r="H198" t="str">
            <v>131302F4303820003</v>
          </cell>
          <cell r="I198" t="str">
            <v>1451J3130430382139</v>
          </cell>
          <cell r="J198" t="str">
            <v>1ed7fc15-beca-4016-9303-971f528d1cf2</v>
          </cell>
          <cell r="K198" t="str">
            <v>X030430382</v>
          </cell>
          <cell r="L198">
            <v>6.3</v>
          </cell>
          <cell r="M198">
            <v>6.3</v>
          </cell>
          <cell r="N198">
            <v>945</v>
          </cell>
          <cell r="O198" t="str">
            <v>四级公路</v>
          </cell>
          <cell r="P198" t="str">
            <v>沥青路面</v>
          </cell>
          <cell r="Q198">
            <v>6</v>
          </cell>
          <cell r="R198" t="str">
            <v>银园村美丽乡村</v>
          </cell>
          <cell r="S198">
            <v>6.3</v>
          </cell>
        </row>
        <row r="199">
          <cell r="F199" t="str">
            <v>杨荣美丽乡村连接路</v>
          </cell>
          <cell r="G199" t="str">
            <v>通景公路</v>
          </cell>
          <cell r="H199" t="str">
            <v>131302F4303820001</v>
          </cell>
          <cell r="I199" t="str">
            <v>1451J3130430382141</v>
          </cell>
          <cell r="J199" t="str">
            <v>deca9c20-8148-4a4b-9ac6-b9dae8d60420</v>
          </cell>
          <cell r="K199" t="str">
            <v>C072430382</v>
          </cell>
          <cell r="L199">
            <v>2.06</v>
          </cell>
          <cell r="M199">
            <v>2.06</v>
          </cell>
          <cell r="N199">
            <v>309</v>
          </cell>
          <cell r="O199" t="str">
            <v>四级公路</v>
          </cell>
          <cell r="P199" t="str">
            <v>沥青路面</v>
          </cell>
          <cell r="Q199">
            <v>5</v>
          </cell>
          <cell r="R199" t="str">
            <v>杨荣美丽乡村</v>
          </cell>
          <cell r="S199">
            <v>2.06</v>
          </cell>
        </row>
        <row r="200">
          <cell r="F200" t="str">
            <v>小红军基地项目连接路</v>
          </cell>
          <cell r="G200" t="str">
            <v>资源产业路</v>
          </cell>
          <cell r="H200" t="str">
            <v>1312F4303820039</v>
          </cell>
          <cell r="I200" t="str">
            <v>1451J3120430382106</v>
          </cell>
          <cell r="J200" t="str">
            <v>551726bb-fed6-40de-baea-df0f7825778a</v>
          </cell>
          <cell r="K200" t="str">
            <v>无</v>
          </cell>
          <cell r="L200">
            <v>1.74</v>
          </cell>
          <cell r="M200">
            <v>1.74</v>
          </cell>
          <cell r="N200">
            <v>261</v>
          </cell>
          <cell r="O200" t="str">
            <v>四级公路</v>
          </cell>
          <cell r="P200" t="str">
            <v>沥青路面</v>
          </cell>
          <cell r="Q200">
            <v>6</v>
          </cell>
          <cell r="R200" t="str">
            <v>小红军基地产业园</v>
          </cell>
          <cell r="S200">
            <v>1.74</v>
          </cell>
        </row>
        <row r="201">
          <cell r="F201"/>
          <cell r="G201"/>
          <cell r="H201"/>
          <cell r="I201"/>
          <cell r="J201"/>
          <cell r="K201"/>
          <cell r="L201">
            <v>408.84199999999981</v>
          </cell>
          <cell r="M201">
            <v>380.60199999999992</v>
          </cell>
          <cell r="N201">
            <v>93612.009999999966</v>
          </cell>
          <cell r="O201"/>
          <cell r="P201"/>
          <cell r="Q201"/>
          <cell r="R201"/>
          <cell r="S201">
            <v>372.42599999999993</v>
          </cell>
        </row>
        <row r="202">
          <cell r="F202"/>
          <cell r="G202"/>
          <cell r="H202"/>
          <cell r="I202"/>
          <cell r="J202"/>
          <cell r="K202"/>
          <cell r="L202">
            <v>14.54</v>
          </cell>
          <cell r="M202">
            <v>13.707999999999998</v>
          </cell>
          <cell r="N202">
            <v>1100</v>
          </cell>
          <cell r="O202"/>
          <cell r="P202"/>
          <cell r="Q202"/>
          <cell r="R202"/>
          <cell r="S202">
            <v>13.707999999999998</v>
          </cell>
        </row>
        <row r="203">
          <cell r="F203" t="str">
            <v>湖南省沅华种养专业合作社资源路</v>
          </cell>
          <cell r="G203" t="str">
            <v>资源产业路</v>
          </cell>
          <cell r="H203" t="str">
            <v>1312F4304050010</v>
          </cell>
          <cell r="I203" t="str">
            <v>1451J3120430405120</v>
          </cell>
          <cell r="J203" t="str">
            <v>86ce6fde-084a-4510-8a6f-9110153685d9</v>
          </cell>
          <cell r="K203" t="str">
            <v>Y001430405</v>
          </cell>
          <cell r="L203">
            <v>3.8</v>
          </cell>
          <cell r="M203">
            <v>3.2549999999999999</v>
          </cell>
          <cell r="N203">
            <v>261</v>
          </cell>
          <cell r="O203" t="str">
            <v>四级公路</v>
          </cell>
          <cell r="P203" t="str">
            <v>沥青路面</v>
          </cell>
          <cell r="Q203">
            <v>6</v>
          </cell>
          <cell r="R203" t="str">
            <v>湖南省沅华种养专业合作社</v>
          </cell>
          <cell r="S203">
            <v>3.2549999999999999</v>
          </cell>
        </row>
        <row r="204">
          <cell r="F204" t="str">
            <v>仙碧果蔬专业合作社资源路</v>
          </cell>
          <cell r="G204" t="str">
            <v>资源产业路</v>
          </cell>
          <cell r="H204" t="str">
            <v>1312F4304050013</v>
          </cell>
          <cell r="I204" t="str">
            <v>1451J3120430405121</v>
          </cell>
          <cell r="J204" t="str">
            <v>2cdb4b44-b14e-4b5f-b3b7-4a7259379893</v>
          </cell>
          <cell r="K204" t="str">
            <v>Y022430405</v>
          </cell>
          <cell r="L204">
            <v>5.33</v>
          </cell>
          <cell r="M204">
            <v>5.05</v>
          </cell>
          <cell r="N204">
            <v>405</v>
          </cell>
          <cell r="O204" t="str">
            <v>四级公路</v>
          </cell>
          <cell r="P204" t="str">
            <v>沥青路面</v>
          </cell>
          <cell r="Q204">
            <v>4.5</v>
          </cell>
          <cell r="R204" t="str">
            <v>仙碧果蔬专业合作社</v>
          </cell>
          <cell r="S204">
            <v>5.05</v>
          </cell>
        </row>
        <row r="205">
          <cell r="F205" t="str">
            <v>衡阳市名闻种养专业合作社资源路</v>
          </cell>
          <cell r="G205" t="str">
            <v>资源产业路</v>
          </cell>
          <cell r="H205" t="str">
            <v>1312F4304050008</v>
          </cell>
          <cell r="I205" t="str">
            <v>1451J3120430405109</v>
          </cell>
          <cell r="J205" t="str">
            <v>8d716bfb-ad17-488e-a2d3-c6158edb6d5b</v>
          </cell>
          <cell r="K205" t="str">
            <v>CA16430405</v>
          </cell>
          <cell r="L205">
            <v>2.12</v>
          </cell>
          <cell r="M205">
            <v>2.145</v>
          </cell>
          <cell r="N205">
            <v>172</v>
          </cell>
          <cell r="O205" t="str">
            <v>四级公路</v>
          </cell>
          <cell r="P205" t="str">
            <v>沥青路面</v>
          </cell>
          <cell r="Q205">
            <v>6</v>
          </cell>
          <cell r="R205" t="str">
            <v>衡阳市名闻种养专业合作社</v>
          </cell>
          <cell r="S205">
            <v>2.145</v>
          </cell>
        </row>
        <row r="206">
          <cell r="F206" t="str">
            <v>金松村渔业基地资源产业路</v>
          </cell>
          <cell r="G206" t="str">
            <v>资源产业路</v>
          </cell>
          <cell r="H206" t="str">
            <v>1312F4304050004</v>
          </cell>
          <cell r="I206" t="str">
            <v>1451J3120430405101</v>
          </cell>
          <cell r="J206" t="str">
            <v>e5459156-a18d-48f4-a11c-50f913dde30e</v>
          </cell>
          <cell r="K206" t="str">
            <v>CJJ4430405</v>
          </cell>
          <cell r="L206">
            <v>3.29</v>
          </cell>
          <cell r="M206">
            <v>3.258</v>
          </cell>
          <cell r="N206">
            <v>262</v>
          </cell>
          <cell r="O206" t="str">
            <v>四级公路</v>
          </cell>
          <cell r="P206" t="str">
            <v>沥青路面</v>
          </cell>
          <cell r="Q206">
            <v>6</v>
          </cell>
          <cell r="R206" t="str">
            <v>金松村渔业产业园</v>
          </cell>
          <cell r="S206">
            <v>3.258</v>
          </cell>
        </row>
        <row r="207">
          <cell r="F207"/>
          <cell r="G207"/>
          <cell r="H207"/>
          <cell r="I207"/>
          <cell r="J207"/>
          <cell r="K207"/>
          <cell r="L207">
            <v>4.3</v>
          </cell>
          <cell r="M207">
            <v>4.3</v>
          </cell>
          <cell r="N207">
            <v>423.62</v>
          </cell>
          <cell r="O207"/>
          <cell r="P207"/>
          <cell r="Q207"/>
          <cell r="R207"/>
          <cell r="S207">
            <v>4.3</v>
          </cell>
        </row>
        <row r="208">
          <cell r="F208" t="str">
            <v>东福村采摘产业路</v>
          </cell>
          <cell r="G208" t="str">
            <v>资源产业路</v>
          </cell>
          <cell r="H208" t="str">
            <v>1312F4304060006</v>
          </cell>
          <cell r="I208" t="str">
            <v>1451J3120430406105</v>
          </cell>
          <cell r="J208" t="str">
            <v>6036f6e5-7d95-4c0b-a8b0-37738cc315cd</v>
          </cell>
          <cell r="K208" t="str">
            <v>Y661430406</v>
          </cell>
          <cell r="L208">
            <v>2.8</v>
          </cell>
          <cell r="M208">
            <v>2.8</v>
          </cell>
          <cell r="N208">
            <v>280.06</v>
          </cell>
          <cell r="O208" t="str">
            <v>四级公路</v>
          </cell>
          <cell r="P208" t="str">
            <v>沥青路面</v>
          </cell>
          <cell r="Q208">
            <v>6</v>
          </cell>
          <cell r="R208" t="str">
            <v>东福村采摘产业园</v>
          </cell>
          <cell r="S208">
            <v>2.8</v>
          </cell>
        </row>
        <row r="209">
          <cell r="F209" t="str">
            <v>山林村果木基地产业路</v>
          </cell>
          <cell r="G209" t="str">
            <v>资源产业路</v>
          </cell>
          <cell r="H209" t="str">
            <v>1312F4304060005</v>
          </cell>
          <cell r="I209" t="str">
            <v>1451J3120430406104</v>
          </cell>
          <cell r="J209" t="str">
            <v>3d1b8346-02c5-4035-bcb8-fa1d4dd058dd</v>
          </cell>
          <cell r="K209" t="str">
            <v>C037430406</v>
          </cell>
          <cell r="L209">
            <v>1.5</v>
          </cell>
          <cell r="M209">
            <v>1.5</v>
          </cell>
          <cell r="N209">
            <v>143.56</v>
          </cell>
          <cell r="O209" t="str">
            <v>四级公路</v>
          </cell>
          <cell r="P209" t="str">
            <v>沥青路面</v>
          </cell>
          <cell r="Q209">
            <v>6</v>
          </cell>
          <cell r="R209" t="str">
            <v>山林村果木基地</v>
          </cell>
          <cell r="S209">
            <v>1.5</v>
          </cell>
        </row>
        <row r="210">
          <cell r="F210"/>
          <cell r="G210"/>
          <cell r="H210"/>
          <cell r="I210"/>
          <cell r="J210"/>
          <cell r="K210"/>
          <cell r="L210">
            <v>10.087999999999999</v>
          </cell>
          <cell r="M210">
            <v>10.166</v>
          </cell>
          <cell r="N210">
            <v>1175</v>
          </cell>
          <cell r="O210"/>
          <cell r="P210"/>
          <cell r="Q210"/>
          <cell r="R210"/>
          <cell r="S210">
            <v>10</v>
          </cell>
        </row>
        <row r="211">
          <cell r="F211" t="str">
            <v>角山镇蔬菜特色小镇项目连接路</v>
          </cell>
          <cell r="G211" t="str">
            <v>资源产业路</v>
          </cell>
          <cell r="H211" t="str">
            <v>1312F4304070001</v>
          </cell>
          <cell r="I211" t="str">
            <v>1451J3120430407102</v>
          </cell>
          <cell r="J211" t="str">
            <v>67b1f8a2-e8c9-45de-97b6-34dd0924f2f6</v>
          </cell>
          <cell r="K211" t="str">
            <v>X044430407</v>
          </cell>
          <cell r="L211">
            <v>6.9169999999999998</v>
          </cell>
          <cell r="M211">
            <v>6.9950000000000001</v>
          </cell>
          <cell r="N211">
            <v>812</v>
          </cell>
          <cell r="O211" t="str">
            <v>四级公路</v>
          </cell>
          <cell r="P211" t="str">
            <v>沥青路面</v>
          </cell>
          <cell r="Q211">
            <v>6</v>
          </cell>
          <cell r="R211" t="str">
            <v>角山镇蔬菜特色小镇</v>
          </cell>
          <cell r="S211">
            <v>6.9950000000000001</v>
          </cell>
        </row>
        <row r="212">
          <cell r="F212" t="str">
            <v>灵官庙旅游度假村项目连接路</v>
          </cell>
          <cell r="G212" t="str">
            <v>通景公路</v>
          </cell>
          <cell r="H212" t="str">
            <v>131301F4304070001</v>
          </cell>
          <cell r="I212" t="str">
            <v>1451J3130430407104</v>
          </cell>
          <cell r="J212" t="str">
            <v>4dc992b1-0103-464f-bf28-a1632e334d19</v>
          </cell>
          <cell r="K212" t="str">
            <v>Y920430407</v>
          </cell>
          <cell r="L212">
            <v>3.1709999999999998</v>
          </cell>
          <cell r="M212">
            <v>3.1709999999999998</v>
          </cell>
          <cell r="N212">
            <v>363</v>
          </cell>
          <cell r="O212" t="str">
            <v>四级公路</v>
          </cell>
          <cell r="P212" t="str">
            <v>沥青路面</v>
          </cell>
          <cell r="Q212">
            <v>6</v>
          </cell>
          <cell r="R212" t="str">
            <v>灵官庙旅游度假村</v>
          </cell>
          <cell r="S212">
            <v>3.0049999999999999</v>
          </cell>
        </row>
        <row r="213">
          <cell r="F213"/>
          <cell r="G213"/>
          <cell r="H213"/>
          <cell r="I213"/>
          <cell r="J213"/>
          <cell r="K213"/>
          <cell r="L213">
            <v>12.078000000000001</v>
          </cell>
          <cell r="M213">
            <v>12.508000000000001</v>
          </cell>
          <cell r="N213">
            <v>4088</v>
          </cell>
          <cell r="O213"/>
          <cell r="P213"/>
          <cell r="Q213"/>
          <cell r="R213"/>
          <cell r="S213">
            <v>12.078000000000001</v>
          </cell>
        </row>
        <row r="214">
          <cell r="F214" t="str">
            <v>衡阳市蒸湘区雨母山镇X007线(二塘-长岭街)提质改造工程</v>
          </cell>
          <cell r="G214" t="str">
            <v>乡镇通三级（路面宽7米）及以上农村公路</v>
          </cell>
          <cell r="H214" t="str">
            <v>1316F4304080001</v>
          </cell>
          <cell r="I214" t="str">
            <v>1451J3150430408109</v>
          </cell>
          <cell r="J214" t="str">
            <v>afa6445e-49b0-47ce-9cdd-fa249513fe1e</v>
          </cell>
          <cell r="K214" t="str">
            <v>X007430408</v>
          </cell>
          <cell r="L214">
            <v>7.5960000000000001</v>
          </cell>
          <cell r="M214">
            <v>8.0259999999999998</v>
          </cell>
          <cell r="N214">
            <v>3500</v>
          </cell>
          <cell r="O214" t="str">
            <v>三级公路</v>
          </cell>
          <cell r="P214" t="str">
            <v>沥青路面</v>
          </cell>
          <cell r="Q214">
            <v>7</v>
          </cell>
          <cell r="R214" t="str">
            <v>雨母山镇</v>
          </cell>
          <cell r="S214">
            <v>7.5960000000000001</v>
          </cell>
        </row>
        <row r="215">
          <cell r="F215" t="str">
            <v>新阳村苗木基地产业路</v>
          </cell>
          <cell r="G215" t="str">
            <v>资源产业路</v>
          </cell>
          <cell r="H215" t="str">
            <v>1312F4304080013</v>
          </cell>
          <cell r="I215" t="str">
            <v>1451J3120430408112</v>
          </cell>
          <cell r="J215" t="str">
            <v>e0a07fc0-2384-4500-99cc-19208511ad7b</v>
          </cell>
          <cell r="K215" t="str">
            <v>无</v>
          </cell>
          <cell r="L215">
            <v>0.56000000000000005</v>
          </cell>
          <cell r="M215">
            <v>0.56000000000000005</v>
          </cell>
          <cell r="N215">
            <v>28</v>
          </cell>
          <cell r="O215" t="str">
            <v>四级公路</v>
          </cell>
          <cell r="P215" t="str">
            <v>沥青路面</v>
          </cell>
          <cell r="Q215">
            <v>6</v>
          </cell>
          <cell r="R215" t="str">
            <v>新阳村苗木基地</v>
          </cell>
          <cell r="S215">
            <v>0.56000000000000005</v>
          </cell>
        </row>
        <row r="216">
          <cell r="F216" t="str">
            <v>七里山景区公路</v>
          </cell>
          <cell r="G216" t="str">
            <v>通景公路</v>
          </cell>
          <cell r="H216" t="str">
            <v>1313F4304080001</v>
          </cell>
          <cell r="I216" t="str">
            <v>1451J3130430408105</v>
          </cell>
          <cell r="J216" t="str">
            <v>9e51cfe7-6242-4903-9ea1-7470586643c3</v>
          </cell>
          <cell r="K216" t="str">
            <v>Y040430408</v>
          </cell>
          <cell r="L216">
            <v>3.9220000000000002</v>
          </cell>
          <cell r="M216">
            <v>3.9220000000000002</v>
          </cell>
          <cell r="N216">
            <v>560</v>
          </cell>
          <cell r="O216" t="str">
            <v>四级公路</v>
          </cell>
          <cell r="P216" t="str">
            <v>沥青路面</v>
          </cell>
          <cell r="Q216">
            <v>6</v>
          </cell>
          <cell r="R216" t="str">
            <v>七里山景区</v>
          </cell>
          <cell r="S216">
            <v>3.9220000000000002</v>
          </cell>
        </row>
        <row r="217">
          <cell r="F217"/>
          <cell r="G217"/>
          <cell r="H217"/>
          <cell r="I217"/>
          <cell r="J217"/>
          <cell r="K217"/>
          <cell r="L217">
            <v>13.745000000000001</v>
          </cell>
          <cell r="M217">
            <v>13.745000000000001</v>
          </cell>
          <cell r="N217">
            <v>1921</v>
          </cell>
          <cell r="O217"/>
          <cell r="P217"/>
          <cell r="Q217"/>
          <cell r="R217"/>
          <cell r="S217">
            <v>12.900000000000002</v>
          </cell>
        </row>
        <row r="218">
          <cell r="F218" t="str">
            <v>南岳镇红星村连接路（荆田村-谭家桥村）</v>
          </cell>
          <cell r="G218" t="str">
            <v>通景公路</v>
          </cell>
          <cell r="H218" t="str">
            <v>131302F4304120004</v>
          </cell>
          <cell r="I218" t="str">
            <v>1451J3130430412125</v>
          </cell>
          <cell r="J218" t="str">
            <v>3f985896-8968-49f9-a765-1ee578d3a389</v>
          </cell>
          <cell r="K218" t="str">
            <v>Y050430412</v>
          </cell>
          <cell r="L218">
            <v>4.8650000000000002</v>
          </cell>
          <cell r="M218">
            <v>4.8650000000000002</v>
          </cell>
          <cell r="N218">
            <v>562</v>
          </cell>
          <cell r="O218" t="str">
            <v>四级公路</v>
          </cell>
          <cell r="P218" t="str">
            <v>沥青路面</v>
          </cell>
          <cell r="Q218">
            <v>6</v>
          </cell>
          <cell r="R218" t="str">
            <v>南岳镇红星村</v>
          </cell>
          <cell r="S218">
            <v>4.8650000000000002</v>
          </cell>
        </row>
        <row r="219">
          <cell r="F219" t="str">
            <v>南岳镇红星村连接路（红星村通景公路）</v>
          </cell>
          <cell r="G219" t="str">
            <v>通景公路</v>
          </cell>
          <cell r="H219" t="str">
            <v>131302F4304120009</v>
          </cell>
          <cell r="I219" t="str">
            <v>1451J3130430412118</v>
          </cell>
          <cell r="J219" t="str">
            <v>f2edc2bc-63ad-4321-b641-b6a61fa3fc70</v>
          </cell>
          <cell r="K219" t="str">
            <v>Y048430412</v>
          </cell>
          <cell r="L219">
            <v>4.4480000000000004</v>
          </cell>
          <cell r="M219">
            <v>4.4480000000000004</v>
          </cell>
          <cell r="N219">
            <v>667</v>
          </cell>
          <cell r="O219" t="str">
            <v>四级公路</v>
          </cell>
          <cell r="P219" t="str">
            <v>沥青路面</v>
          </cell>
          <cell r="Q219">
            <v>6</v>
          </cell>
          <cell r="R219" t="str">
            <v>南岳镇红星村</v>
          </cell>
          <cell r="S219">
            <v>4.4480000000000004</v>
          </cell>
        </row>
        <row r="220">
          <cell r="F220" t="str">
            <v>南岳镇红星村连接路（大坝头--杨家湾）</v>
          </cell>
          <cell r="G220" t="str">
            <v>通景公路</v>
          </cell>
          <cell r="H220" t="str">
            <v>131302F4304120012</v>
          </cell>
          <cell r="I220" t="str">
            <v>1451J3130430412129</v>
          </cell>
          <cell r="J220" t="str">
            <v>8cde6e93-85ed-4d04-b287-6bd1add2b26f</v>
          </cell>
          <cell r="K220" t="str">
            <v>CA01430412</v>
          </cell>
          <cell r="L220">
            <v>2.0019999999999998</v>
          </cell>
          <cell r="M220">
            <v>2.0019999999999998</v>
          </cell>
          <cell r="N220">
            <v>400</v>
          </cell>
          <cell r="O220" t="str">
            <v>四级公路</v>
          </cell>
          <cell r="P220" t="str">
            <v>沥青路面</v>
          </cell>
          <cell r="Q220">
            <v>7</v>
          </cell>
          <cell r="R220" t="str">
            <v>南岳镇红星村</v>
          </cell>
          <cell r="S220">
            <v>2.0019999999999998</v>
          </cell>
        </row>
        <row r="221">
          <cell r="F221" t="str">
            <v>荆田--旷家湾连接路</v>
          </cell>
          <cell r="G221" t="str">
            <v>资源产业路</v>
          </cell>
          <cell r="H221" t="str">
            <v>1312F4304120009</v>
          </cell>
          <cell r="I221" t="str">
            <v>1451J3120430412123</v>
          </cell>
          <cell r="J221" t="str">
            <v>70615e6c-d0a2-4723-833f-fe313a1ad8fe</v>
          </cell>
          <cell r="K221" t="str">
            <v>CA02430412</v>
          </cell>
          <cell r="L221">
            <v>2.4300000000000002</v>
          </cell>
          <cell r="M221">
            <v>2.4300000000000002</v>
          </cell>
          <cell r="N221">
            <v>292</v>
          </cell>
          <cell r="O221" t="str">
            <v>四级公路</v>
          </cell>
          <cell r="P221" t="str">
            <v>水泥路面</v>
          </cell>
          <cell r="Q221">
            <v>6</v>
          </cell>
          <cell r="R221" t="str">
            <v>荆田湾生态观光园</v>
          </cell>
          <cell r="S221">
            <v>1.585</v>
          </cell>
        </row>
        <row r="222">
          <cell r="F222"/>
          <cell r="G222"/>
          <cell r="H222"/>
          <cell r="I222"/>
          <cell r="J222"/>
          <cell r="K222"/>
          <cell r="L222">
            <v>71.718000000000018</v>
          </cell>
          <cell r="M222">
            <v>64.338000000000008</v>
          </cell>
          <cell r="N222">
            <v>14202.94</v>
          </cell>
          <cell r="O222"/>
          <cell r="P222"/>
          <cell r="Q222"/>
          <cell r="R222"/>
          <cell r="S222">
            <v>64.2</v>
          </cell>
        </row>
        <row r="223">
          <cell r="F223" t="str">
            <v>X027衡阳县通金溪镇三级公路</v>
          </cell>
          <cell r="G223" t="str">
            <v>乡镇通三级（路面宽7米）及以上农村公路</v>
          </cell>
          <cell r="H223" t="str">
            <v>1316F4304210010</v>
          </cell>
          <cell r="I223" t="str">
            <v>1451J3150430421270</v>
          </cell>
          <cell r="J223" t="str">
            <v>9f893272-0253-469f-8ce1-c904aa73b42f</v>
          </cell>
          <cell r="K223" t="str">
            <v>X027430421</v>
          </cell>
          <cell r="L223">
            <v>22.18</v>
          </cell>
          <cell r="M223">
            <v>14.8</v>
          </cell>
          <cell r="N223">
            <v>7763</v>
          </cell>
          <cell r="O223" t="str">
            <v>三级公路</v>
          </cell>
          <cell r="P223" t="str">
            <v>沥青路面</v>
          </cell>
          <cell r="Q223">
            <v>7</v>
          </cell>
          <cell r="R223" t="str">
            <v>金溪镇</v>
          </cell>
          <cell r="S223">
            <v>14.8</v>
          </cell>
        </row>
        <row r="224">
          <cell r="F224" t="str">
            <v>三湖镇陈坳至中合产业路（绿态果业）</v>
          </cell>
          <cell r="G224" t="str">
            <v>资源产业路</v>
          </cell>
          <cell r="H224" t="str">
            <v>1312F4304210003</v>
          </cell>
          <cell r="I224" t="str">
            <v>1451J3120430421172</v>
          </cell>
          <cell r="J224" t="str">
            <v>c06d15d2-64e3-4b95-92cf-275a1554c17c</v>
          </cell>
          <cell r="K224" t="str">
            <v>X053430421</v>
          </cell>
          <cell r="L224">
            <v>13.3</v>
          </cell>
          <cell r="M224">
            <v>13.3</v>
          </cell>
          <cell r="N224">
            <v>1729</v>
          </cell>
          <cell r="O224" t="str">
            <v>四级公路</v>
          </cell>
          <cell r="P224" t="str">
            <v>水泥路面</v>
          </cell>
          <cell r="Q224">
            <v>6</v>
          </cell>
          <cell r="R224" t="str">
            <v>三湖镇陈坳至中合产业路（绿态果业）产业园</v>
          </cell>
          <cell r="S224">
            <v>13.3</v>
          </cell>
        </row>
        <row r="225">
          <cell r="F225" t="str">
            <v>界牌镇上塔茶园连接路</v>
          </cell>
          <cell r="G225" t="str">
            <v>资源产业路</v>
          </cell>
          <cell r="H225" t="str">
            <v>1312F4304210075</v>
          </cell>
          <cell r="I225" t="str">
            <v>1451J3120430421101</v>
          </cell>
          <cell r="J225" t="str">
            <v>b72d0101-2210-40f8-922c-522988810c46</v>
          </cell>
          <cell r="K225" t="str">
            <v>无</v>
          </cell>
          <cell r="L225">
            <v>2.4500000000000002</v>
          </cell>
          <cell r="M225">
            <v>2.4500000000000002</v>
          </cell>
          <cell r="N225">
            <v>318.5</v>
          </cell>
          <cell r="O225" t="str">
            <v>四级公路</v>
          </cell>
          <cell r="P225" t="str">
            <v>水泥路面</v>
          </cell>
          <cell r="Q225">
            <v>4.5</v>
          </cell>
          <cell r="R225" t="str">
            <v>界牌镇上塔茶叶产业园</v>
          </cell>
          <cell r="S225">
            <v>2.4500000000000002</v>
          </cell>
        </row>
        <row r="226">
          <cell r="F226" t="str">
            <v>三湖镇新丰村回安养殖基地连接路</v>
          </cell>
          <cell r="G226" t="str">
            <v>资源产业路</v>
          </cell>
          <cell r="H226" t="str">
            <v>1312F4304210017</v>
          </cell>
          <cell r="I226" t="str">
            <v>1451J3120430421183</v>
          </cell>
          <cell r="J226" t="str">
            <v>484f77cb-e9aa-4d6c-984b-2f79702bd8ed</v>
          </cell>
          <cell r="K226" t="str">
            <v>无</v>
          </cell>
          <cell r="L226">
            <v>0.95</v>
          </cell>
          <cell r="M226">
            <v>0.95</v>
          </cell>
          <cell r="N226">
            <v>123.5</v>
          </cell>
          <cell r="O226" t="str">
            <v>四级公路</v>
          </cell>
          <cell r="P226" t="str">
            <v>水泥路面</v>
          </cell>
          <cell r="Q226">
            <v>4.5</v>
          </cell>
          <cell r="R226" t="str">
            <v>三湖镇新丰村回安养殖基地产业园</v>
          </cell>
          <cell r="S226">
            <v>0.95</v>
          </cell>
        </row>
        <row r="227">
          <cell r="F227" t="str">
            <v>三湖镇枫坳村铁冲规模养殖场连接路</v>
          </cell>
          <cell r="G227" t="str">
            <v>资源产业路</v>
          </cell>
          <cell r="H227" t="str">
            <v>1312F4304210018</v>
          </cell>
          <cell r="I227" t="str">
            <v>1451J3120430421128</v>
          </cell>
          <cell r="J227" t="str">
            <v>63ffcf59-4bd0-456a-911b-492ae192470e</v>
          </cell>
          <cell r="K227" t="str">
            <v>无</v>
          </cell>
          <cell r="L227">
            <v>2.0049999999999999</v>
          </cell>
          <cell r="M227">
            <v>2.0049999999999999</v>
          </cell>
          <cell r="N227">
            <v>260.64999999999998</v>
          </cell>
          <cell r="O227" t="str">
            <v>四级公路</v>
          </cell>
          <cell r="P227" t="str">
            <v>水泥路面</v>
          </cell>
          <cell r="Q227">
            <v>6</v>
          </cell>
          <cell r="R227" t="str">
            <v>三湖镇枫坳村铁冲规模养殖场产业园</v>
          </cell>
          <cell r="S227">
            <v>2.0049999999999999</v>
          </cell>
        </row>
        <row r="228">
          <cell r="F228" t="str">
            <v>金兰镇瑞芝村聚湖峰景区连接路</v>
          </cell>
          <cell r="G228" t="str">
            <v>通景公路</v>
          </cell>
          <cell r="H228" t="str">
            <v>131302F4304210001</v>
          </cell>
          <cell r="I228" t="str">
            <v>1451J3130430421346</v>
          </cell>
          <cell r="J228" t="str">
            <v>d1f6309c-e319-487a-a197-93479ec5eced</v>
          </cell>
          <cell r="K228" t="str">
            <v>C647430421</v>
          </cell>
          <cell r="L228">
            <v>1.724</v>
          </cell>
          <cell r="M228">
            <v>1.724</v>
          </cell>
          <cell r="N228">
            <v>224.12</v>
          </cell>
          <cell r="O228" t="str">
            <v>四级公路</v>
          </cell>
          <cell r="P228" t="str">
            <v>沥青路面</v>
          </cell>
          <cell r="Q228">
            <v>6</v>
          </cell>
          <cell r="R228" t="str">
            <v>金兰镇聚湖峰景区</v>
          </cell>
          <cell r="S228">
            <v>1.724</v>
          </cell>
        </row>
        <row r="229">
          <cell r="F229" t="str">
            <v>衡阳县西渡镇新桥村连接路（X031新桥村乡村旅游公路）</v>
          </cell>
          <cell r="G229" t="str">
            <v>通景公路</v>
          </cell>
          <cell r="H229" t="str">
            <v>131302F4304210009</v>
          </cell>
          <cell r="I229" t="str">
            <v>1451J3130430421746</v>
          </cell>
          <cell r="J229" t="str">
            <v>440ef0ab-f602-40e1-bb0f-089f089d81ca</v>
          </cell>
          <cell r="K229" t="str">
            <v>X031430421</v>
          </cell>
          <cell r="L229">
            <v>11.743</v>
          </cell>
          <cell r="M229">
            <v>11.743</v>
          </cell>
          <cell r="N229">
            <v>1526.59</v>
          </cell>
          <cell r="O229" t="str">
            <v>四级公路</v>
          </cell>
          <cell r="P229" t="str">
            <v>水泥路面</v>
          </cell>
          <cell r="Q229">
            <v>6</v>
          </cell>
          <cell r="R229" t="str">
            <v>衡阳县西渡镇新桥村</v>
          </cell>
          <cell r="S229">
            <v>11.743</v>
          </cell>
        </row>
        <row r="230">
          <cell r="F230" t="str">
            <v>栏垅乡三合村新民组水稻基地产业路2</v>
          </cell>
          <cell r="G230" t="str">
            <v>资源产业路</v>
          </cell>
          <cell r="H230" t="str">
            <v>1312F4304210461</v>
          </cell>
          <cell r="I230" t="str">
            <v>1451J3120430421448</v>
          </cell>
          <cell r="J230" t="str">
            <v>a36a3150-5038-45dc-9ffb-d6240549e053</v>
          </cell>
          <cell r="K230" t="str">
            <v>CO34430421</v>
          </cell>
          <cell r="L230">
            <v>0.1</v>
          </cell>
          <cell r="M230">
            <v>0.1</v>
          </cell>
          <cell r="N230">
            <v>13</v>
          </cell>
          <cell r="O230" t="str">
            <v>四级公路</v>
          </cell>
          <cell r="P230" t="str">
            <v>沥青路面</v>
          </cell>
          <cell r="Q230">
            <v>4.5</v>
          </cell>
          <cell r="R230" t="str">
            <v>栏垅乡三合村新民组水稻基地2</v>
          </cell>
          <cell r="S230">
            <v>0.1</v>
          </cell>
        </row>
        <row r="231">
          <cell r="F231" t="str">
            <v>台源镇东城村杜湘苗木水果基地（种植）连接路</v>
          </cell>
          <cell r="G231" t="str">
            <v>资源产业路</v>
          </cell>
          <cell r="H231" t="str">
            <v>1312F4304210031</v>
          </cell>
          <cell r="I231" t="str">
            <v>1451J3120430421290</v>
          </cell>
          <cell r="J231" t="str">
            <v>34a5c5c6-3741-4ded-9382-3139bdfc32f0</v>
          </cell>
          <cell r="K231" t="str">
            <v>无</v>
          </cell>
          <cell r="L231">
            <v>1</v>
          </cell>
          <cell r="M231">
            <v>1</v>
          </cell>
          <cell r="N231">
            <v>130</v>
          </cell>
          <cell r="O231" t="str">
            <v>四级公路</v>
          </cell>
          <cell r="P231" t="str">
            <v>沥青路面</v>
          </cell>
          <cell r="Q231">
            <v>6</v>
          </cell>
          <cell r="R231" t="str">
            <v>台源镇东城村杜湘苗木水果基地（种植）产业园</v>
          </cell>
          <cell r="S231">
            <v>1</v>
          </cell>
        </row>
        <row r="232">
          <cell r="F232" t="str">
            <v>台源镇东湖寺村乌莲、小龙虾基地连接路</v>
          </cell>
          <cell r="G232" t="str">
            <v>资源产业路</v>
          </cell>
          <cell r="H232" t="str">
            <v>1312F4304210193</v>
          </cell>
          <cell r="I232" t="str">
            <v>1451J3120430421250</v>
          </cell>
          <cell r="J232" t="str">
            <v>c51a8923-714c-46cc-9064-609a9ac0a90b</v>
          </cell>
          <cell r="K232" t="str">
            <v>无</v>
          </cell>
          <cell r="L232">
            <v>2.6</v>
          </cell>
          <cell r="M232">
            <v>2.6</v>
          </cell>
          <cell r="N232">
            <v>338</v>
          </cell>
          <cell r="O232" t="str">
            <v>四级公路</v>
          </cell>
          <cell r="P232" t="str">
            <v>水泥路面</v>
          </cell>
          <cell r="Q232">
            <v>5</v>
          </cell>
          <cell r="R232" t="str">
            <v>台源镇东湖寺村乌莲、小龙虾基地产业园</v>
          </cell>
          <cell r="S232">
            <v>2.6</v>
          </cell>
        </row>
        <row r="233">
          <cell r="F233" t="str">
            <v>界牌镇银溪至将军庙水稻、油茶种产业园连接路</v>
          </cell>
          <cell r="G233" t="str">
            <v>资源产业路</v>
          </cell>
          <cell r="H233" t="str">
            <v>1312F4304210292</v>
          </cell>
          <cell r="I233" t="str">
            <v>1451J3120430421350</v>
          </cell>
          <cell r="J233" t="str">
            <v>260b7a4b-b1fa-43ec-91f0-fa88f6e707f2</v>
          </cell>
          <cell r="K233" t="str">
            <v>Y062430421</v>
          </cell>
          <cell r="L233">
            <v>11.621</v>
          </cell>
          <cell r="M233">
            <v>11.621</v>
          </cell>
          <cell r="N233">
            <v>1510.73</v>
          </cell>
          <cell r="O233" t="str">
            <v>四级公路</v>
          </cell>
          <cell r="P233" t="str">
            <v>水泥路面</v>
          </cell>
          <cell r="Q233">
            <v>4.5</v>
          </cell>
          <cell r="R233" t="str">
            <v>界牌镇银溪至将军庙水稻、油茶种产业基地</v>
          </cell>
          <cell r="S233">
            <v>11.621</v>
          </cell>
        </row>
        <row r="234">
          <cell r="F234" t="str">
            <v>衡阳县金兰镇泉溪村油茶基地产业路</v>
          </cell>
          <cell r="G234" t="str">
            <v>资源产业路</v>
          </cell>
          <cell r="H234" t="str">
            <v>1312F4304210693</v>
          </cell>
          <cell r="I234" t="str">
            <v>1451J3120430421696</v>
          </cell>
          <cell r="J234" t="str">
            <v>dd9d6352-0d18-4448-a8aa-3fec87f3e135</v>
          </cell>
          <cell r="K234" t="str">
            <v>CL13430421</v>
          </cell>
          <cell r="L234">
            <v>1.5</v>
          </cell>
          <cell r="M234">
            <v>1.5</v>
          </cell>
          <cell r="N234">
            <v>195</v>
          </cell>
          <cell r="O234" t="str">
            <v>四级公路</v>
          </cell>
          <cell r="P234" t="str">
            <v>水泥路面</v>
          </cell>
          <cell r="Q234">
            <v>4.5</v>
          </cell>
          <cell r="R234" t="str">
            <v>衡阳县金兰镇泉溪村贯冲村油茶基地</v>
          </cell>
          <cell r="S234">
            <v>1.5</v>
          </cell>
        </row>
        <row r="235">
          <cell r="F235" t="str">
            <v>溪江乡富强村通冲组油茶基地产业路</v>
          </cell>
          <cell r="G235" t="str">
            <v>资源产业路</v>
          </cell>
          <cell r="H235" t="str">
            <v>1312F4304210602</v>
          </cell>
          <cell r="I235" t="str">
            <v>1451J3120430421A22</v>
          </cell>
          <cell r="J235" t="str">
            <v>34ab3170-c052-4c57-8b2c-7b6d29e85748</v>
          </cell>
          <cell r="K235" t="str">
            <v>CO86430421</v>
          </cell>
          <cell r="L235">
            <v>0.54500000000000004</v>
          </cell>
          <cell r="M235">
            <v>0.54500000000000004</v>
          </cell>
          <cell r="N235">
            <v>70.849999999999994</v>
          </cell>
          <cell r="O235" t="str">
            <v>四级公路</v>
          </cell>
          <cell r="P235" t="str">
            <v>水泥路面</v>
          </cell>
          <cell r="Q235">
            <v>4.5</v>
          </cell>
          <cell r="R235" t="str">
            <v>溪江乡富强村通冲组油茶基地</v>
          </cell>
          <cell r="S235">
            <v>0.40699999999999997</v>
          </cell>
        </row>
        <row r="236">
          <cell r="F236"/>
          <cell r="G236"/>
          <cell r="H236"/>
          <cell r="I236"/>
          <cell r="J236"/>
          <cell r="K236"/>
          <cell r="L236">
            <v>61.365000000000009</v>
          </cell>
          <cell r="M236">
            <v>62.193000000000005</v>
          </cell>
          <cell r="N236">
            <v>20857.5</v>
          </cell>
          <cell r="O236"/>
          <cell r="P236"/>
          <cell r="Q236"/>
          <cell r="R236"/>
          <cell r="S236">
            <v>60.485000000000007</v>
          </cell>
        </row>
        <row r="237">
          <cell r="F237" t="str">
            <v>X009衡南县江口至冠市三级公路项目</v>
          </cell>
          <cell r="G237" t="str">
            <v>乡镇通三级（路面宽7米）及以上农村公路</v>
          </cell>
          <cell r="H237" t="str">
            <v>1316F4304220001</v>
          </cell>
          <cell r="I237" t="str">
            <v>1451J3150430422489</v>
          </cell>
          <cell r="J237" t="str">
            <v>e1c0d189-c15d-44c4-bc05-56c1f2c52254</v>
          </cell>
          <cell r="K237" t="str">
            <v>X064430422</v>
          </cell>
          <cell r="L237">
            <v>6.7370000000000001</v>
          </cell>
          <cell r="M237">
            <v>6.82</v>
          </cell>
          <cell r="N237">
            <v>4715</v>
          </cell>
          <cell r="O237" t="str">
            <v>三级公路</v>
          </cell>
          <cell r="P237" t="str">
            <v>沥青路面</v>
          </cell>
          <cell r="Q237">
            <v>7</v>
          </cell>
          <cell r="R237" t="str">
            <v>江口镇</v>
          </cell>
          <cell r="S237">
            <v>6.7370000000000001</v>
          </cell>
        </row>
        <row r="238">
          <cell r="F238" t="str">
            <v>X018衡南县冠市镇政府至G322国道三级公路项目</v>
          </cell>
          <cell r="G238" t="str">
            <v>乡镇通三级（路面宽7米）及以上农村公路</v>
          </cell>
          <cell r="H238" t="str">
            <v>1316F4304220007</v>
          </cell>
          <cell r="I238" t="str">
            <v>1451J3150430422488</v>
          </cell>
          <cell r="J238" t="str">
            <v>2f0c569f-8308-4587-8ea1-b3a87b50b03a</v>
          </cell>
          <cell r="K238" t="str">
            <v>X018430422</v>
          </cell>
          <cell r="L238">
            <v>1.173</v>
          </cell>
          <cell r="M238">
            <v>1.21</v>
          </cell>
          <cell r="N238">
            <v>821</v>
          </cell>
          <cell r="O238" t="str">
            <v>三级公路</v>
          </cell>
          <cell r="P238" t="str">
            <v>沥青路面</v>
          </cell>
          <cell r="Q238">
            <v>7</v>
          </cell>
          <cell r="R238" t="str">
            <v>冠市镇</v>
          </cell>
          <cell r="S238">
            <v>1.173</v>
          </cell>
        </row>
        <row r="239">
          <cell r="F239" t="str">
            <v>X090衡南县相市至贺新三级公路项目</v>
          </cell>
          <cell r="G239" t="str">
            <v>乡镇通三级（路面宽7米）及以上农村公路</v>
          </cell>
          <cell r="H239" t="str">
            <v>1316F4304220006</v>
          </cell>
          <cell r="I239" t="str">
            <v>1451J3150430422362</v>
          </cell>
          <cell r="J239" t="str">
            <v>351c7485-63ac-4b1d-99eb-4cfc3d7470c1</v>
          </cell>
          <cell r="K239" t="str">
            <v>X090430422</v>
          </cell>
          <cell r="L239">
            <v>8.5749999999999993</v>
          </cell>
          <cell r="M239">
            <v>8.6199999999999992</v>
          </cell>
          <cell r="N239">
            <v>6002</v>
          </cell>
          <cell r="O239" t="str">
            <v>三级公路</v>
          </cell>
          <cell r="P239" t="str">
            <v>沥青路面</v>
          </cell>
          <cell r="Q239">
            <v>7</v>
          </cell>
          <cell r="R239" t="str">
            <v>相市乡</v>
          </cell>
          <cell r="S239">
            <v>8.5749999999999993</v>
          </cell>
        </row>
        <row r="240">
          <cell r="F240" t="str">
            <v>衡南县谭子山杨湖山庄（烈士陵园）道路项目</v>
          </cell>
          <cell r="G240" t="str">
            <v>通景公路</v>
          </cell>
          <cell r="H240" t="str">
            <v>131302F4304220012</v>
          </cell>
          <cell r="I240" t="str">
            <v>1451J3130430422383</v>
          </cell>
          <cell r="J240" t="str">
            <v>ede67071-03d1-49d5-b7eb-bcf929a0ceb2</v>
          </cell>
          <cell r="K240" t="str">
            <v>无</v>
          </cell>
          <cell r="L240">
            <v>5.4950000000000001</v>
          </cell>
          <cell r="M240">
            <v>5.48</v>
          </cell>
          <cell r="N240">
            <v>1205.5999999999999</v>
          </cell>
          <cell r="O240" t="str">
            <v>四级公路</v>
          </cell>
          <cell r="P240" t="str">
            <v>沥青路面</v>
          </cell>
          <cell r="Q240">
            <v>6</v>
          </cell>
          <cell r="R240" t="str">
            <v>衡南县谭子山杨湖山庄（烈士陵园）</v>
          </cell>
          <cell r="S240">
            <v>5.48</v>
          </cell>
        </row>
        <row r="241">
          <cell r="F241" t="str">
            <v>衡南县岐山森林公园十牛峰片区旅游集散路项目</v>
          </cell>
          <cell r="G241" t="str">
            <v>通景公路</v>
          </cell>
          <cell r="H241" t="str">
            <v>131301F4304220001</v>
          </cell>
          <cell r="I241" t="str">
            <v>1451J3130430422255</v>
          </cell>
          <cell r="J241" t="str">
            <v>1dc10287-66a8-4182-b1ab-fad07c6e98aa</v>
          </cell>
          <cell r="K241" t="str">
            <v>无</v>
          </cell>
          <cell r="L241">
            <v>8.1</v>
          </cell>
          <cell r="M241">
            <v>8.16</v>
          </cell>
          <cell r="N241">
            <v>1795.2</v>
          </cell>
          <cell r="O241" t="str">
            <v>四级公路</v>
          </cell>
          <cell r="P241" t="str">
            <v>沥青路面</v>
          </cell>
          <cell r="Q241">
            <v>6</v>
          </cell>
          <cell r="R241" t="str">
            <v>衡南县车江十牛峰景区、拾牛山庄、拾牛生态园</v>
          </cell>
          <cell r="S241">
            <v>8.1</v>
          </cell>
        </row>
        <row r="242">
          <cell r="F242" t="str">
            <v>衡南县宇轩农机农技种养专业合作社道路</v>
          </cell>
          <cell r="G242" t="str">
            <v>资源产业路</v>
          </cell>
          <cell r="H242" t="str">
            <v>1312F4304220168</v>
          </cell>
          <cell r="I242" t="str">
            <v>1451J3120430422435</v>
          </cell>
          <cell r="J242" t="str">
            <v>dd07885a-5aba-49b7-a91e-bed84b7af9be</v>
          </cell>
          <cell r="K242" t="str">
            <v>无</v>
          </cell>
          <cell r="L242">
            <v>5.95</v>
          </cell>
          <cell r="M242">
            <v>6.21</v>
          </cell>
          <cell r="N242">
            <v>931.5</v>
          </cell>
          <cell r="O242" t="str">
            <v>四级公路</v>
          </cell>
          <cell r="P242" t="str">
            <v>水泥路面</v>
          </cell>
          <cell r="Q242">
            <v>6</v>
          </cell>
          <cell r="R242" t="str">
            <v>衡南县宇轩农机农技种养专业合作社</v>
          </cell>
          <cell r="S242">
            <v>5.95</v>
          </cell>
        </row>
        <row r="243">
          <cell r="F243" t="str">
            <v>衡南县罗亮泗英雄纪念馆道路项目</v>
          </cell>
          <cell r="G243" t="str">
            <v>通景公路</v>
          </cell>
          <cell r="H243" t="str">
            <v>131302F4304220027</v>
          </cell>
          <cell r="I243" t="str">
            <v>1451J3130430422275</v>
          </cell>
          <cell r="J243" t="str">
            <v>0eae86f1-74dc-4d7b-9eed-0e388a3eb232</v>
          </cell>
          <cell r="K243" t="str">
            <v>C363430422</v>
          </cell>
          <cell r="L243">
            <v>3.8069999999999999</v>
          </cell>
          <cell r="M243">
            <v>3.86</v>
          </cell>
          <cell r="N243">
            <v>849.2</v>
          </cell>
          <cell r="O243" t="str">
            <v>四级公路</v>
          </cell>
          <cell r="P243" t="str">
            <v>沥青路面</v>
          </cell>
          <cell r="Q243">
            <v>6</v>
          </cell>
          <cell r="R243" t="str">
            <v>衡南县罗亮泗英雄纪念馆</v>
          </cell>
          <cell r="S243">
            <v>3.8069999999999999</v>
          </cell>
        </row>
        <row r="244">
          <cell r="F244" t="str">
            <v>衡南县桐梓山工农游击队旧址旅游区道路项目</v>
          </cell>
          <cell r="G244" t="str">
            <v>旅游集散公路</v>
          </cell>
          <cell r="H244" t="str">
            <v>131301F4304220002</v>
          </cell>
          <cell r="I244" t="str">
            <v>1451J3130430422305</v>
          </cell>
          <cell r="J244" t="str">
            <v>3fc17897-c2fd-4c0d-a080-1053e6f35459</v>
          </cell>
          <cell r="K244" t="str">
            <v>Y006430422</v>
          </cell>
          <cell r="L244">
            <v>10.366</v>
          </cell>
          <cell r="M244">
            <v>10.45</v>
          </cell>
          <cell r="N244">
            <v>2299</v>
          </cell>
          <cell r="O244" t="str">
            <v>四级公路</v>
          </cell>
          <cell r="P244" t="str">
            <v>沥青路面</v>
          </cell>
          <cell r="Q244">
            <v>6</v>
          </cell>
          <cell r="R244" t="str">
            <v>衡南县桐梓山工农游击队旧址旅游区</v>
          </cell>
          <cell r="S244">
            <v>10.366</v>
          </cell>
        </row>
        <row r="245">
          <cell r="F245" t="str">
            <v>杨氏宗祠景区通达路</v>
          </cell>
          <cell r="G245" t="str">
            <v>通景公路</v>
          </cell>
          <cell r="H245" t="str">
            <v>131302F4304220041</v>
          </cell>
          <cell r="I245" t="str">
            <v>1451J3130430422310</v>
          </cell>
          <cell r="J245" t="str">
            <v>a67b490f-792c-442b-b958-3e5e433bb5be</v>
          </cell>
          <cell r="K245" t="str">
            <v>无</v>
          </cell>
          <cell r="L245">
            <v>5.4</v>
          </cell>
          <cell r="M245">
            <v>5.45</v>
          </cell>
          <cell r="N245">
            <v>1199</v>
          </cell>
          <cell r="O245" t="str">
            <v>四级公路</v>
          </cell>
          <cell r="P245" t="str">
            <v>沥青路面</v>
          </cell>
          <cell r="Q245">
            <v>6</v>
          </cell>
          <cell r="R245" t="str">
            <v>杨氏宗祠</v>
          </cell>
          <cell r="S245">
            <v>5.4</v>
          </cell>
        </row>
        <row r="246">
          <cell r="F246" t="str">
            <v>衡南县六合滨水休闲山庄道路项目</v>
          </cell>
          <cell r="G246" t="str">
            <v>通景公路</v>
          </cell>
          <cell r="H246" t="str">
            <v>131302F4304220018</v>
          </cell>
          <cell r="I246" t="str">
            <v>1451J3130430422202</v>
          </cell>
          <cell r="J246" t="str">
            <v>301dbb65-24ec-4a53-a3c0-b2ad7b861998</v>
          </cell>
          <cell r="K246" t="str">
            <v>C238430422</v>
          </cell>
          <cell r="L246">
            <v>0.32200000000000001</v>
          </cell>
          <cell r="M246">
            <v>0.38200000000000001</v>
          </cell>
          <cell r="N246">
            <v>84</v>
          </cell>
          <cell r="O246" t="str">
            <v>四级公路</v>
          </cell>
          <cell r="P246" t="str">
            <v>沥青路面</v>
          </cell>
          <cell r="Q246">
            <v>6</v>
          </cell>
          <cell r="R246" t="str">
            <v>衡南县六合滨水休闲山庄</v>
          </cell>
          <cell r="S246">
            <v>0.32200000000000001</v>
          </cell>
        </row>
        <row r="247">
          <cell r="F247" t="str">
            <v>衡南县花桥镇高新村传统村落道路项目</v>
          </cell>
          <cell r="G247" t="str">
            <v>通景公路</v>
          </cell>
          <cell r="H247" t="str">
            <v>131302F4304220002</v>
          </cell>
          <cell r="I247" t="str">
            <v>1451J3130430422140</v>
          </cell>
          <cell r="J247" t="str">
            <v>b7d83e49-2b56-4c13-84fe-4943770832aa</v>
          </cell>
          <cell r="K247" t="str">
            <v>无</v>
          </cell>
          <cell r="L247">
            <v>1.706</v>
          </cell>
          <cell r="M247">
            <v>1.762</v>
          </cell>
          <cell r="N247">
            <v>387.6</v>
          </cell>
          <cell r="O247" t="str">
            <v>四级公路</v>
          </cell>
          <cell r="P247" t="str">
            <v>沥青路面</v>
          </cell>
          <cell r="Q247">
            <v>6</v>
          </cell>
          <cell r="R247" t="str">
            <v>衡南县花桥镇高新村蒋家大屋</v>
          </cell>
          <cell r="S247">
            <v>1.706</v>
          </cell>
        </row>
        <row r="248">
          <cell r="F248" t="str">
            <v>衡南县立康种养专业合作社道路</v>
          </cell>
          <cell r="G248" t="str">
            <v>资源产业路</v>
          </cell>
          <cell r="H248" t="str">
            <v>1312F4304220160</v>
          </cell>
          <cell r="I248" t="str">
            <v>1451J3120430422501</v>
          </cell>
          <cell r="J248" t="str">
            <v>98ff6eb5-db13-4c7f-b9ad-758d6f320acd</v>
          </cell>
          <cell r="K248" t="str">
            <v>CB34430422</v>
          </cell>
          <cell r="L248">
            <v>3.734</v>
          </cell>
          <cell r="M248">
            <v>3.7890000000000001</v>
          </cell>
          <cell r="N248">
            <v>568.4</v>
          </cell>
          <cell r="O248" t="str">
            <v>四级公路</v>
          </cell>
          <cell r="P248" t="str">
            <v>沥青路面</v>
          </cell>
          <cell r="Q248">
            <v>7</v>
          </cell>
          <cell r="R248" t="str">
            <v>衡南县立康种养专业合作社</v>
          </cell>
          <cell r="S248">
            <v>2.8690000000000002</v>
          </cell>
        </row>
        <row r="249">
          <cell r="F249"/>
          <cell r="G249"/>
          <cell r="H249"/>
          <cell r="I249"/>
          <cell r="J249"/>
          <cell r="K249"/>
          <cell r="L249">
            <v>17.076000000000001</v>
          </cell>
          <cell r="M249">
            <v>17.076000000000001</v>
          </cell>
          <cell r="N249">
            <v>3827.3399999999997</v>
          </cell>
          <cell r="O249"/>
          <cell r="P249"/>
          <cell r="Q249"/>
          <cell r="R249"/>
          <cell r="S249">
            <v>16.983000000000001</v>
          </cell>
        </row>
        <row r="250">
          <cell r="F250" t="str">
            <v>花果山3A景区公路</v>
          </cell>
          <cell r="G250" t="str">
            <v>通景公路</v>
          </cell>
          <cell r="H250" t="str">
            <v>131302F4304230002</v>
          </cell>
          <cell r="I250" t="str">
            <v>1451J3130430423112</v>
          </cell>
          <cell r="J250" t="str">
            <v>dcf7da36-be28-43fc-814f-5f96697603fb</v>
          </cell>
          <cell r="K250" t="str">
            <v>C59A430423</v>
          </cell>
          <cell r="L250">
            <v>3.6</v>
          </cell>
          <cell r="M250">
            <v>3.6</v>
          </cell>
          <cell r="N250">
            <v>650</v>
          </cell>
          <cell r="O250" t="str">
            <v>四级公路</v>
          </cell>
          <cell r="P250" t="str">
            <v>沥青路面</v>
          </cell>
          <cell r="Q250">
            <v>6</v>
          </cell>
          <cell r="R250" t="str">
            <v>花果山景区</v>
          </cell>
          <cell r="S250">
            <v>3.6</v>
          </cell>
        </row>
        <row r="251">
          <cell r="F251" t="str">
            <v>长江镇政府至107国道</v>
          </cell>
          <cell r="G251" t="str">
            <v>乡镇通三级（路面宽7米）及以上农村公路</v>
          </cell>
          <cell r="H251" t="str">
            <v>1316F4304230004</v>
          </cell>
          <cell r="I251" t="str">
            <v>1451J3150430423119</v>
          </cell>
          <cell r="J251" t="str">
            <v>f404935b-07b0-43e3-a3ac-4afad8af29f5</v>
          </cell>
          <cell r="K251" t="str">
            <v>X111430423</v>
          </cell>
          <cell r="L251">
            <v>5.9829999999999997</v>
          </cell>
          <cell r="M251">
            <v>5.9829999999999997</v>
          </cell>
          <cell r="N251">
            <v>1925.74</v>
          </cell>
          <cell r="O251" t="str">
            <v>三级公路</v>
          </cell>
          <cell r="P251" t="str">
            <v>沥青路面</v>
          </cell>
          <cell r="Q251">
            <v>6.5</v>
          </cell>
          <cell r="R251" t="str">
            <v>长江镇</v>
          </cell>
          <cell r="S251">
            <v>5.9829999999999997</v>
          </cell>
        </row>
        <row r="252">
          <cell r="F252" t="str">
            <v>新屋湾－翔鹏现代农业养殖基地连接路</v>
          </cell>
          <cell r="G252" t="str">
            <v>资源产业路</v>
          </cell>
          <cell r="H252" t="str">
            <v>1312F4304230012</v>
          </cell>
          <cell r="I252" t="str">
            <v>1451J3120430423121</v>
          </cell>
          <cell r="J252" t="str">
            <v>c7dc753b-76d4-4c1d-bd0d-36a9adcba916</v>
          </cell>
          <cell r="K252" t="str">
            <v>无</v>
          </cell>
          <cell r="L252">
            <v>1.6</v>
          </cell>
          <cell r="M252">
            <v>1.6</v>
          </cell>
          <cell r="N252">
            <v>422</v>
          </cell>
          <cell r="O252" t="str">
            <v>四级公路</v>
          </cell>
          <cell r="P252" t="str">
            <v>水泥路面</v>
          </cell>
          <cell r="Q252">
            <v>6</v>
          </cell>
          <cell r="R252" t="str">
            <v>翔鹏现代农业养殖基地产业园</v>
          </cell>
          <cell r="S252">
            <v>1.6</v>
          </cell>
        </row>
        <row r="253">
          <cell r="F253" t="str">
            <v>朝圣村部－乐晨农牧科技有限公司连接路</v>
          </cell>
          <cell r="G253" t="str">
            <v>资源产业路</v>
          </cell>
          <cell r="H253" t="str">
            <v>1312F4304230013</v>
          </cell>
          <cell r="I253" t="str">
            <v>1451J3120430423115</v>
          </cell>
          <cell r="J253" t="str">
            <v>76b469c4-e67d-4c3e-aa31-d22fa9aa6d1d</v>
          </cell>
          <cell r="K253" t="str">
            <v>无</v>
          </cell>
          <cell r="L253">
            <v>0.8</v>
          </cell>
          <cell r="M253">
            <v>0.8</v>
          </cell>
          <cell r="N253">
            <v>148</v>
          </cell>
          <cell r="O253" t="str">
            <v>四级公路</v>
          </cell>
          <cell r="P253" t="str">
            <v>水泥路面</v>
          </cell>
          <cell r="Q253">
            <v>4.5</v>
          </cell>
          <cell r="R253" t="str">
            <v>乐晨生态农业综合开发基地</v>
          </cell>
          <cell r="S253">
            <v>0.8</v>
          </cell>
        </row>
        <row r="254">
          <cell r="F254" t="str">
            <v>罗汉塘－衡阳县毛田村连接路</v>
          </cell>
          <cell r="G254" t="str">
            <v>资源产业路</v>
          </cell>
          <cell r="H254" t="str">
            <v>1312F4304230014</v>
          </cell>
          <cell r="I254" t="str">
            <v>1451J3120430423120</v>
          </cell>
          <cell r="J254" t="str">
            <v>333bcc40-a861-4399-bb09-5cf13c93633e</v>
          </cell>
          <cell r="K254" t="str">
            <v>无</v>
          </cell>
          <cell r="L254">
            <v>2.2130000000000001</v>
          </cell>
          <cell r="M254">
            <v>2.2130000000000001</v>
          </cell>
          <cell r="N254">
            <v>137.6</v>
          </cell>
          <cell r="O254" t="str">
            <v>四级公路</v>
          </cell>
          <cell r="P254" t="str">
            <v>水泥路面</v>
          </cell>
          <cell r="Q254">
            <v>6</v>
          </cell>
          <cell r="R254" t="str">
            <v>新桥镇生态农业综合项目园区</v>
          </cell>
          <cell r="S254">
            <v>2.2130000000000001</v>
          </cell>
        </row>
        <row r="255">
          <cell r="F255" t="str">
            <v>龙荫桥－太平组连接路</v>
          </cell>
          <cell r="G255" t="str">
            <v>资源产业路</v>
          </cell>
          <cell r="H255" t="str">
            <v>1312F4304230009</v>
          </cell>
          <cell r="I255" t="str">
            <v>1451J3120430423113</v>
          </cell>
          <cell r="J255" t="str">
            <v>322b7048-6921-448b-9610-7caa3200315c</v>
          </cell>
          <cell r="K255" t="str">
            <v>CY22430423</v>
          </cell>
          <cell r="L255">
            <v>2.88</v>
          </cell>
          <cell r="M255">
            <v>2.88</v>
          </cell>
          <cell r="N255">
            <v>544</v>
          </cell>
          <cell r="O255" t="str">
            <v>四级公路</v>
          </cell>
          <cell r="P255" t="str">
            <v>水泥路面</v>
          </cell>
          <cell r="Q255">
            <v>4.5</v>
          </cell>
          <cell r="R255" t="str">
            <v>咸宜蓝宝石葡萄基地</v>
          </cell>
          <cell r="S255">
            <v>2.7869999999999999</v>
          </cell>
        </row>
        <row r="256">
          <cell r="F256"/>
          <cell r="G256"/>
          <cell r="H256"/>
          <cell r="I256"/>
          <cell r="J256"/>
          <cell r="K256"/>
          <cell r="L256">
            <v>62.885000000000005</v>
          </cell>
          <cell r="M256">
            <v>50.95</v>
          </cell>
          <cell r="N256">
            <v>8685.1999999999989</v>
          </cell>
          <cell r="O256"/>
          <cell r="P256"/>
          <cell r="Q256"/>
          <cell r="R256"/>
          <cell r="S256">
            <v>49.268000000000001</v>
          </cell>
        </row>
        <row r="257">
          <cell r="F257" t="str">
            <v>衡东县霞流镇通三级路(栗木至霞流)</v>
          </cell>
          <cell r="G257" t="str">
            <v>乡镇通三级（路面宽7米）及以上农村公路</v>
          </cell>
          <cell r="H257" t="str">
            <v>1316F4304240005</v>
          </cell>
          <cell r="I257" t="str">
            <v>1451J3150430424148</v>
          </cell>
          <cell r="J257" t="str">
            <v>8ecd38bd-dc9b-44c1-b98e-1e1efdb6b649</v>
          </cell>
          <cell r="K257" t="str">
            <v>Y333430424、CX92430424</v>
          </cell>
          <cell r="L257">
            <v>8.7680000000000007</v>
          </cell>
          <cell r="M257">
            <v>9.89</v>
          </cell>
          <cell r="N257">
            <v>3758</v>
          </cell>
          <cell r="O257" t="str">
            <v>三级公路</v>
          </cell>
          <cell r="P257" t="str">
            <v>沥青路面</v>
          </cell>
          <cell r="Q257">
            <v>7</v>
          </cell>
          <cell r="R257" t="str">
            <v>霞流镇</v>
          </cell>
          <cell r="S257">
            <v>8.7680000000000007</v>
          </cell>
        </row>
        <row r="258">
          <cell r="F258" t="str">
            <v>湖南盛和现代农业有限公司资源产业路</v>
          </cell>
          <cell r="G258" t="str">
            <v>资源产业路</v>
          </cell>
          <cell r="H258" t="str">
            <v>1312F4304240008</v>
          </cell>
          <cell r="I258" t="str">
            <v>1451J3120430424115</v>
          </cell>
          <cell r="J258" t="str">
            <v>a01afe38-abff-4fd9-bb72-5457780c74d4</v>
          </cell>
          <cell r="K258" t="str">
            <v>CA15430424</v>
          </cell>
          <cell r="L258">
            <v>11.05</v>
          </cell>
          <cell r="M258">
            <v>11.05</v>
          </cell>
          <cell r="N258">
            <v>1326</v>
          </cell>
          <cell r="O258" t="str">
            <v>四级公路</v>
          </cell>
          <cell r="P258" t="str">
            <v>水泥路面</v>
          </cell>
          <cell r="Q258">
            <v>6</v>
          </cell>
          <cell r="R258" t="str">
            <v>湖南盛和现代农业有限公司</v>
          </cell>
          <cell r="S258">
            <v>11.05</v>
          </cell>
        </row>
        <row r="259">
          <cell r="F259" t="str">
            <v>湘江南文旅康养基地集散公路(湘江南温泉至S336)</v>
          </cell>
          <cell r="G259" t="str">
            <v>旅游集散公路</v>
          </cell>
          <cell r="H259" t="str">
            <v>131301F4304240003</v>
          </cell>
          <cell r="I259" t="str">
            <v>1451J3130430424155</v>
          </cell>
          <cell r="J259" t="str">
            <v>1b5f26e6-128f-40dc-944e-84a20e3f1ddd</v>
          </cell>
          <cell r="K259" t="str">
            <v>无</v>
          </cell>
          <cell r="L259">
            <v>16.54</v>
          </cell>
          <cell r="M259">
            <v>7.6529999999999996</v>
          </cell>
          <cell r="N259">
            <v>918.36</v>
          </cell>
          <cell r="O259" t="str">
            <v>四级公路</v>
          </cell>
          <cell r="P259" t="str">
            <v>沥青路面</v>
          </cell>
          <cell r="Q259">
            <v>6</v>
          </cell>
          <cell r="R259" t="str">
            <v>湘江南文旅康养基地湘江南温泉</v>
          </cell>
          <cell r="S259">
            <v>7.6529999999999996</v>
          </cell>
        </row>
        <row r="260">
          <cell r="F260" t="str">
            <v>湘江南文旅康养基地通景路（湘江南温泉至S207）</v>
          </cell>
          <cell r="G260" t="str">
            <v>通景公路</v>
          </cell>
          <cell r="H260" t="str">
            <v>131302F4304240009</v>
          </cell>
          <cell r="I260" t="str">
            <v>1451J3130430424154</v>
          </cell>
          <cell r="J260" t="str">
            <v>cfa55f86-0a7a-42fb-9443-583929a02b57</v>
          </cell>
          <cell r="K260" t="str">
            <v>无</v>
          </cell>
          <cell r="L260">
            <v>7.08</v>
          </cell>
          <cell r="M260">
            <v>2.91</v>
          </cell>
          <cell r="N260">
            <v>349.2</v>
          </cell>
          <cell r="O260" t="str">
            <v>四级公路</v>
          </cell>
          <cell r="P260" t="str">
            <v>水泥路面</v>
          </cell>
          <cell r="Q260">
            <v>6</v>
          </cell>
          <cell r="R260" t="str">
            <v>湘江南文旅康养基地湘江南温泉</v>
          </cell>
          <cell r="S260">
            <v>2.91</v>
          </cell>
        </row>
        <row r="261">
          <cell r="F261" t="str">
            <v>衡东福诚医养结合养老养生建设项目(衡东福诚)资源产业路</v>
          </cell>
          <cell r="G261" t="str">
            <v>资源产业路</v>
          </cell>
          <cell r="H261" t="str">
            <v>1312F4304240177</v>
          </cell>
          <cell r="I261" t="str">
            <v>1451J3120430424255</v>
          </cell>
          <cell r="J261" t="str">
            <v>3a0c80f8-b6ab-4d48-8ffe-a12fc26ce9bf</v>
          </cell>
          <cell r="K261" t="str">
            <v>无</v>
          </cell>
          <cell r="L261">
            <v>1.905</v>
          </cell>
          <cell r="M261">
            <v>1.905</v>
          </cell>
          <cell r="N261">
            <v>228.6</v>
          </cell>
          <cell r="O261" t="str">
            <v>四级公路</v>
          </cell>
          <cell r="P261" t="str">
            <v>水泥路面</v>
          </cell>
          <cell r="Q261">
            <v>6</v>
          </cell>
          <cell r="R261" t="str">
            <v>衡东福诚医养结合养老养生建设项目(衡东福诚)</v>
          </cell>
          <cell r="S261">
            <v>1.905</v>
          </cell>
        </row>
        <row r="262">
          <cell r="F262" t="str">
            <v>湖南旭达养老产业有限公司资源产业路</v>
          </cell>
          <cell r="G262" t="str">
            <v>资源产业路</v>
          </cell>
          <cell r="H262" t="str">
            <v>1312F4304240178</v>
          </cell>
          <cell r="I262" t="str">
            <v>1451J3120430424278</v>
          </cell>
          <cell r="J262" t="str">
            <v>b106858c-15a4-47f4-a2bd-ddcf58bcdef3</v>
          </cell>
          <cell r="K262" t="str">
            <v>无</v>
          </cell>
          <cell r="L262">
            <v>6</v>
          </cell>
          <cell r="M262">
            <v>6</v>
          </cell>
          <cell r="N262">
            <v>720</v>
          </cell>
          <cell r="O262" t="str">
            <v>四级公路</v>
          </cell>
          <cell r="P262" t="str">
            <v>水泥路面</v>
          </cell>
          <cell r="Q262">
            <v>6</v>
          </cell>
          <cell r="R262" t="str">
            <v>湖南旭达养老产业有限公司</v>
          </cell>
          <cell r="S262">
            <v>6</v>
          </cell>
        </row>
        <row r="263">
          <cell r="F263" t="str">
            <v>湖南雄冠农业发展有限公司资源产业路</v>
          </cell>
          <cell r="G263" t="str">
            <v>资源产业路</v>
          </cell>
          <cell r="H263" t="str">
            <v>1312F4304240034</v>
          </cell>
          <cell r="I263" t="str">
            <v>1451J3120430424125</v>
          </cell>
          <cell r="J263" t="str">
            <v>7f5bfde5-8e00-42d0-bdbc-ca644425d243</v>
          </cell>
          <cell r="K263" t="str">
            <v>无</v>
          </cell>
          <cell r="L263">
            <v>0.41699999999999998</v>
          </cell>
          <cell r="M263">
            <v>0.41699999999999998</v>
          </cell>
          <cell r="N263">
            <v>50.04</v>
          </cell>
          <cell r="O263" t="str">
            <v>四级公路</v>
          </cell>
          <cell r="P263" t="str">
            <v>水泥路面</v>
          </cell>
          <cell r="Q263">
            <v>6</v>
          </cell>
          <cell r="R263" t="str">
            <v>湖南雄冠农业发展有限公司</v>
          </cell>
          <cell r="S263">
            <v>0.41699999999999998</v>
          </cell>
        </row>
        <row r="264">
          <cell r="F264" t="str">
            <v>衡东县山河生态种养专业合作社资源产业路</v>
          </cell>
          <cell r="G264" t="str">
            <v>资源产业路</v>
          </cell>
          <cell r="H264" t="str">
            <v>1312F4304240118</v>
          </cell>
          <cell r="I264" t="str">
            <v>1451J3120430424318</v>
          </cell>
          <cell r="J264" t="str">
            <v>6001c1b3-65fb-42e6-9f38-9a00a770d334</v>
          </cell>
          <cell r="K264" t="str">
            <v>无</v>
          </cell>
          <cell r="L264">
            <v>1.1299999999999999</v>
          </cell>
          <cell r="M264">
            <v>1.1299999999999999</v>
          </cell>
          <cell r="N264">
            <v>135.6</v>
          </cell>
          <cell r="O264" t="str">
            <v>四级公路</v>
          </cell>
          <cell r="P264" t="str">
            <v>水泥路面</v>
          </cell>
          <cell r="Q264">
            <v>6</v>
          </cell>
          <cell r="R264" t="str">
            <v>衡东县山河生态种养专业合作社</v>
          </cell>
          <cell r="S264">
            <v>1.1299999999999999</v>
          </cell>
        </row>
        <row r="265">
          <cell r="F265" t="str">
            <v>衡东县盛冠圆家禽养殖专业合作社资源产业路</v>
          </cell>
          <cell r="G265" t="str">
            <v>资源产业路</v>
          </cell>
          <cell r="H265" t="str">
            <v>1312F4304240053</v>
          </cell>
          <cell r="I265" t="str">
            <v>1451J3120430424186</v>
          </cell>
          <cell r="J265" t="str">
            <v>0dafdee8-52d6-46a0-a8fa-58901f086dd0</v>
          </cell>
          <cell r="K265" t="str">
            <v>无</v>
          </cell>
          <cell r="L265">
            <v>1.671</v>
          </cell>
          <cell r="M265">
            <v>1.671</v>
          </cell>
          <cell r="N265">
            <v>200.52</v>
          </cell>
          <cell r="O265" t="str">
            <v>四级公路</v>
          </cell>
          <cell r="P265" t="str">
            <v>水泥路面</v>
          </cell>
          <cell r="Q265">
            <v>6</v>
          </cell>
          <cell r="R265" t="str">
            <v>衡东县盛冠圆家禽养殖专业合作社</v>
          </cell>
          <cell r="S265">
            <v>1.671</v>
          </cell>
        </row>
        <row r="266">
          <cell r="F266" t="str">
            <v>白莲镇美丽乡村田园综合体项目产业园资源产业路</v>
          </cell>
          <cell r="G266" t="str">
            <v>资源产业路</v>
          </cell>
          <cell r="H266" t="str">
            <v>1312F4304240039</v>
          </cell>
          <cell r="I266" t="str">
            <v>1451J3120430424136</v>
          </cell>
          <cell r="J266" t="str">
            <v>c649e5af-5e2b-4ff4-b51c-fce1f0a4bd7e</v>
          </cell>
          <cell r="K266" t="str">
            <v>无</v>
          </cell>
          <cell r="L266">
            <v>2.351</v>
          </cell>
          <cell r="M266">
            <v>2.351</v>
          </cell>
          <cell r="N266">
            <v>282.12</v>
          </cell>
          <cell r="O266" t="str">
            <v>四级公路</v>
          </cell>
          <cell r="P266" t="str">
            <v>水泥路面</v>
          </cell>
          <cell r="Q266">
            <v>6</v>
          </cell>
          <cell r="R266" t="str">
            <v>白莲镇美丽乡村田园综合体项目产业园</v>
          </cell>
          <cell r="S266">
            <v>2.351</v>
          </cell>
        </row>
        <row r="267">
          <cell r="F267" t="str">
            <v>罗荣桓故居-纪念馆通景公路(故居至S207)</v>
          </cell>
          <cell r="G267" t="str">
            <v>通景公路</v>
          </cell>
          <cell r="H267" t="str">
            <v>131302F4304240007</v>
          </cell>
          <cell r="I267" t="str">
            <v>1451J3130430424167</v>
          </cell>
          <cell r="J267" t="str">
            <v>f2e126f4-0945-4677-902b-e7b207472305</v>
          </cell>
          <cell r="K267" t="str">
            <v>无</v>
          </cell>
          <cell r="L267">
            <v>1.81</v>
          </cell>
          <cell r="M267">
            <v>1.81</v>
          </cell>
          <cell r="N267">
            <v>217.2</v>
          </cell>
          <cell r="O267" t="str">
            <v>四级公路</v>
          </cell>
          <cell r="P267" t="str">
            <v>沥青路面</v>
          </cell>
          <cell r="Q267">
            <v>6</v>
          </cell>
          <cell r="R267" t="str">
            <v>衡阳市罗荣桓故居-纪念馆</v>
          </cell>
          <cell r="S267">
            <v>1.81</v>
          </cell>
        </row>
        <row r="268">
          <cell r="F268" t="str">
            <v>衡东县建东油茶合作社产业路</v>
          </cell>
          <cell r="G268" t="str">
            <v>资源产业路</v>
          </cell>
          <cell r="H268" t="str">
            <v>1312F4304240201</v>
          </cell>
          <cell r="I268" t="str">
            <v>1451J3120430424525</v>
          </cell>
          <cell r="J268" t="str">
            <v>6aff0e1b-b3e7-4997-a742-28c9ee0e8fbe</v>
          </cell>
          <cell r="K268" t="str">
            <v>X121430424</v>
          </cell>
          <cell r="L268">
            <v>3.55</v>
          </cell>
          <cell r="M268">
            <v>3.55</v>
          </cell>
          <cell r="N268">
            <v>426</v>
          </cell>
          <cell r="O268" t="str">
            <v>四级公路</v>
          </cell>
          <cell r="P268" t="str">
            <v>水泥路面</v>
          </cell>
          <cell r="Q268">
            <v>6</v>
          </cell>
          <cell r="R268" t="str">
            <v>衡东县建东油茶合作社</v>
          </cell>
          <cell r="S268">
            <v>3.55</v>
          </cell>
        </row>
        <row r="269">
          <cell r="F269" t="str">
            <v>湖南卜蜂生物科技有限公司资源产业路</v>
          </cell>
          <cell r="G269" t="str">
            <v>资源产业路</v>
          </cell>
          <cell r="H269" t="str">
            <v>1312F4304240064</v>
          </cell>
          <cell r="I269" t="str">
            <v>1451J3120430424243</v>
          </cell>
          <cell r="J269" t="str">
            <v>6d30b439-d393-44dc-8471-a822c05ac379</v>
          </cell>
          <cell r="K269" t="str">
            <v>无</v>
          </cell>
          <cell r="L269">
            <v>0.61299999999999999</v>
          </cell>
          <cell r="M269">
            <v>0.61299999999999999</v>
          </cell>
          <cell r="N269">
            <v>73.56</v>
          </cell>
          <cell r="O269" t="str">
            <v>四级公路</v>
          </cell>
          <cell r="P269" t="str">
            <v>水泥路面</v>
          </cell>
          <cell r="Q269">
            <v>6</v>
          </cell>
          <cell r="R269" t="str">
            <v>湖南卜蜂生物科技有限公司</v>
          </cell>
          <cell r="S269">
            <v>5.2999999999999999E-2</v>
          </cell>
        </row>
        <row r="270">
          <cell r="F270"/>
          <cell r="G270"/>
          <cell r="H270"/>
          <cell r="I270"/>
          <cell r="J270"/>
          <cell r="K270"/>
          <cell r="L270">
            <v>21.128999999999998</v>
          </cell>
          <cell r="M270">
            <v>15.849</v>
          </cell>
          <cell r="N270">
            <v>2280.8599999999997</v>
          </cell>
          <cell r="O270"/>
          <cell r="P270"/>
          <cell r="Q270"/>
          <cell r="R270"/>
          <cell r="S270">
            <v>15.600000000000001</v>
          </cell>
        </row>
        <row r="271">
          <cell r="F271" t="str">
            <v>祁东县御龙湾度假区连接路</v>
          </cell>
          <cell r="G271" t="str">
            <v>通景公路</v>
          </cell>
          <cell r="H271" t="str">
            <v>131302F4304260001</v>
          </cell>
          <cell r="I271" t="str">
            <v>1451J3130430426222</v>
          </cell>
          <cell r="J271" t="str">
            <v>331589c3-2f71-45f2-8264-7f80f8ebdebf</v>
          </cell>
          <cell r="K271" t="str">
            <v>Y358430426</v>
          </cell>
          <cell r="L271">
            <v>3.1</v>
          </cell>
          <cell r="M271">
            <v>3.1</v>
          </cell>
          <cell r="N271">
            <v>496</v>
          </cell>
          <cell r="O271" t="str">
            <v>四级公路</v>
          </cell>
          <cell r="P271" t="str">
            <v>沥青路面</v>
          </cell>
          <cell r="Q271">
            <v>6</v>
          </cell>
          <cell r="R271" t="str">
            <v>御龙湾度假区</v>
          </cell>
          <cell r="S271">
            <v>3.1</v>
          </cell>
        </row>
        <row r="272">
          <cell r="F272" t="str">
            <v>祁东县黄土铺黄花小镇连接路</v>
          </cell>
          <cell r="G272" t="str">
            <v>通景公路</v>
          </cell>
          <cell r="H272" t="str">
            <v>131301F4304260001</v>
          </cell>
          <cell r="I272" t="str">
            <v>1451J3130430426170</v>
          </cell>
          <cell r="J272" t="str">
            <v>c555447f-aedb-4046-aa5a-328e5b6ee914</v>
          </cell>
          <cell r="K272" t="str">
            <v>X146430426</v>
          </cell>
          <cell r="L272">
            <v>12.5</v>
          </cell>
          <cell r="M272">
            <v>7.22</v>
          </cell>
          <cell r="N272">
            <v>1010.8</v>
          </cell>
          <cell r="O272" t="str">
            <v>四级公路</v>
          </cell>
          <cell r="P272" t="str">
            <v>沥青路面</v>
          </cell>
          <cell r="Q272">
            <v>6</v>
          </cell>
          <cell r="R272" t="str">
            <v>祁东县黄土铺黄花小镇</v>
          </cell>
          <cell r="S272">
            <v>7.22</v>
          </cell>
        </row>
        <row r="273">
          <cell r="F273" t="str">
            <v>祁东县青蓝庄园生态农业开发有限公司（产业路）</v>
          </cell>
          <cell r="G273" t="str">
            <v>资源产业路</v>
          </cell>
          <cell r="H273" t="str">
            <v>1312F4304260224</v>
          </cell>
          <cell r="I273" t="str">
            <v>1451J3120430426325</v>
          </cell>
          <cell r="J273" t="str">
            <v>c8ffdbdd-4274-4cd9-9a68-e11102b3a8b2</v>
          </cell>
          <cell r="K273" t="str">
            <v>X004430426</v>
          </cell>
          <cell r="L273">
            <v>5.5289999999999999</v>
          </cell>
          <cell r="M273">
            <v>5.5289999999999999</v>
          </cell>
          <cell r="N273">
            <v>774.06</v>
          </cell>
          <cell r="O273" t="str">
            <v>四级公路</v>
          </cell>
          <cell r="P273" t="str">
            <v>水泥路面</v>
          </cell>
          <cell r="Q273">
            <v>6</v>
          </cell>
          <cell r="R273" t="str">
            <v>祁东县青蓝庄园生态农业开发有限公司</v>
          </cell>
          <cell r="S273">
            <v>5.28</v>
          </cell>
        </row>
        <row r="274">
          <cell r="F274"/>
          <cell r="G274"/>
          <cell r="H274"/>
          <cell r="I274"/>
          <cell r="J274"/>
          <cell r="K274"/>
          <cell r="L274">
            <v>62</v>
          </cell>
          <cell r="M274">
            <v>62.155000000000001</v>
          </cell>
          <cell r="N274">
            <v>18313</v>
          </cell>
          <cell r="O274"/>
          <cell r="P274"/>
          <cell r="Q274"/>
          <cell r="R274"/>
          <cell r="S274">
            <v>62</v>
          </cell>
        </row>
        <row r="275">
          <cell r="F275" t="str">
            <v>淝田镇乡镇通三级</v>
          </cell>
          <cell r="G275" t="str">
            <v>乡镇通三级（路面宽7米）及以上农村公路</v>
          </cell>
          <cell r="H275" t="str">
            <v>1316F4304810022</v>
          </cell>
          <cell r="I275" t="str">
            <v>1451J3150430481180</v>
          </cell>
          <cell r="J275" t="str">
            <v>6d29bfef-749c-4122-a71f-d1d43f30de54</v>
          </cell>
          <cell r="K275" t="str">
            <v>Y431430481\X188430481</v>
          </cell>
          <cell r="L275">
            <v>13.938000000000001</v>
          </cell>
          <cell r="M275">
            <v>14.093</v>
          </cell>
          <cell r="N275">
            <v>7141</v>
          </cell>
          <cell r="O275" t="str">
            <v>三级公路</v>
          </cell>
          <cell r="P275" t="str">
            <v>沥青路面</v>
          </cell>
          <cell r="Q275">
            <v>6.5</v>
          </cell>
          <cell r="R275" t="str">
            <v>淝田镇</v>
          </cell>
          <cell r="S275">
            <v>13.938000000000001</v>
          </cell>
        </row>
        <row r="276">
          <cell r="F276" t="str">
            <v>雅江养殖场连接路（樟田圩至新华）</v>
          </cell>
          <cell r="G276" t="str">
            <v>资源产业路</v>
          </cell>
          <cell r="H276" t="str">
            <v>1316F4304810017</v>
          </cell>
          <cell r="I276" t="str">
            <v>1451J3120430481259</v>
          </cell>
          <cell r="J276" t="str">
            <v>8fa5278b-702c-4b1e-bcf4-0955461baaeb</v>
          </cell>
          <cell r="K276" t="str">
            <v>X183430481</v>
          </cell>
          <cell r="L276">
            <v>11.535</v>
          </cell>
          <cell r="M276">
            <v>11.535</v>
          </cell>
          <cell r="N276">
            <v>3022</v>
          </cell>
          <cell r="O276" t="str">
            <v>四级公路</v>
          </cell>
          <cell r="P276" t="str">
            <v>水泥路面</v>
          </cell>
          <cell r="Q276">
            <v>6</v>
          </cell>
          <cell r="R276" t="str">
            <v>雅江养殖场</v>
          </cell>
          <cell r="S276">
            <v>11.535</v>
          </cell>
        </row>
        <row r="277">
          <cell r="F277" t="str">
            <v>狗老堰至石铺万连接路</v>
          </cell>
          <cell r="G277" t="str">
            <v>资源产业路</v>
          </cell>
          <cell r="H277" t="str">
            <v>1316F4304810011</v>
          </cell>
          <cell r="I277" t="str">
            <v>1451J3120430481268</v>
          </cell>
          <cell r="J277" t="str">
            <v>64734fe6-8ddd-4773-904d-d9e9dae20992</v>
          </cell>
          <cell r="K277" t="str">
            <v>X181430481</v>
          </cell>
          <cell r="L277">
            <v>18.417000000000002</v>
          </cell>
          <cell r="M277">
            <v>18.417000000000002</v>
          </cell>
          <cell r="N277">
            <v>8150</v>
          </cell>
          <cell r="O277" t="str">
            <v>四级公路</v>
          </cell>
          <cell r="P277" t="str">
            <v>水泥路面</v>
          </cell>
          <cell r="Q277">
            <v>6</v>
          </cell>
          <cell r="R277" t="str">
            <v>大市镇长洲村合作社</v>
          </cell>
          <cell r="S277">
            <v>18.417000000000002</v>
          </cell>
        </row>
        <row r="278">
          <cell r="F278" t="str">
            <v>淝江村至新和村</v>
          </cell>
          <cell r="G278" t="str">
            <v>乡镇通三级（路面宽7米）及以上农村公路</v>
          </cell>
          <cell r="H278" t="str">
            <v>1312F4304810174</v>
          </cell>
          <cell r="I278" t="str">
            <v>1451J3150430481276</v>
          </cell>
          <cell r="J278" t="str">
            <v>7e84edb8-795d-4170-aa95-71b287603c49</v>
          </cell>
          <cell r="K278" t="str">
            <v>X185430481</v>
          </cell>
          <cell r="L278">
            <v>18.11</v>
          </cell>
          <cell r="M278">
            <v>18.11</v>
          </cell>
          <cell r="N278">
            <v>6248</v>
          </cell>
          <cell r="O278" t="str">
            <v>三级公路</v>
          </cell>
          <cell r="P278" t="str">
            <v>水泥路面</v>
          </cell>
          <cell r="Q278" t="str">
            <v>6.5</v>
          </cell>
          <cell r="R278" t="str">
            <v>南阳镇</v>
          </cell>
          <cell r="S278">
            <v>18.11</v>
          </cell>
        </row>
        <row r="279">
          <cell r="F279"/>
          <cell r="G279"/>
          <cell r="H279"/>
          <cell r="I279"/>
          <cell r="J279"/>
          <cell r="K279"/>
          <cell r="L279">
            <v>57.917999999999999</v>
          </cell>
          <cell r="M279">
            <v>53.614000000000004</v>
          </cell>
          <cell r="N279">
            <v>10489.550000000001</v>
          </cell>
          <cell r="O279"/>
          <cell r="P279"/>
          <cell r="Q279"/>
          <cell r="R279"/>
          <cell r="S279">
            <v>50.904000000000003</v>
          </cell>
        </row>
        <row r="280">
          <cell r="F280" t="str">
            <v>常宁市三湾至西岭</v>
          </cell>
          <cell r="G280" t="str">
            <v>乡镇通三级（路面宽7米）及以上农村公路</v>
          </cell>
          <cell r="H280" t="str">
            <v>1316F4304820015</v>
          </cell>
          <cell r="I280" t="str">
            <v>1451J3150430482590</v>
          </cell>
          <cell r="J280" t="str">
            <v>24e94de7-6fd9-42db-b7f3-bf9501bc2d12</v>
          </cell>
          <cell r="K280" t="str">
            <v>Y998430482</v>
          </cell>
          <cell r="L280">
            <v>12.722</v>
          </cell>
          <cell r="M280">
            <v>10.603999999999999</v>
          </cell>
          <cell r="N280">
            <v>5879</v>
          </cell>
          <cell r="O280" t="str">
            <v>三级公路</v>
          </cell>
          <cell r="P280" t="str">
            <v>沥青路面/水泥路面</v>
          </cell>
          <cell r="Q280">
            <v>7</v>
          </cell>
          <cell r="R280" t="str">
            <v>西岭镇</v>
          </cell>
          <cell r="S280">
            <v>10.603999999999999</v>
          </cell>
        </row>
        <row r="281">
          <cell r="F281" t="str">
            <v>常宁市国洪生态农业发展有限公司新建道路</v>
          </cell>
          <cell r="G281" t="str">
            <v>资源产业路</v>
          </cell>
          <cell r="H281" t="str">
            <v>1312F4304820435</v>
          </cell>
          <cell r="I281" t="str">
            <v>1451J3120430482581</v>
          </cell>
          <cell r="J281" t="str">
            <v>eacab3d1-7e0c-463a-9e0f-2f15e49787f1</v>
          </cell>
          <cell r="K281" t="str">
            <v>无</v>
          </cell>
          <cell r="L281">
            <v>1.78</v>
          </cell>
          <cell r="M281">
            <v>1.45</v>
          </cell>
          <cell r="N281">
            <v>160.19999999999999</v>
          </cell>
          <cell r="O281" t="str">
            <v>四级公路</v>
          </cell>
          <cell r="P281" t="str">
            <v>水泥路面</v>
          </cell>
          <cell r="Q281">
            <v>4.5</v>
          </cell>
          <cell r="R281" t="str">
            <v>常宁市国洪生态农业发展有限公司</v>
          </cell>
          <cell r="S281">
            <v>1.45</v>
          </cell>
        </row>
        <row r="282">
          <cell r="F282" t="str">
            <v>常宁市北头山种养专业合作社新建道路</v>
          </cell>
          <cell r="G282" t="str">
            <v>资源产业路</v>
          </cell>
          <cell r="H282" t="str">
            <v>1312F4304820406</v>
          </cell>
          <cell r="I282" t="str">
            <v>1451J3120430482449</v>
          </cell>
          <cell r="J282" t="str">
            <v>32cd8b50-5b8b-4513-a271-9749a0cfad72</v>
          </cell>
          <cell r="K282" t="str">
            <v>无</v>
          </cell>
          <cell r="L282">
            <v>0.4</v>
          </cell>
          <cell r="M282">
            <v>0.4</v>
          </cell>
          <cell r="N282">
            <v>36</v>
          </cell>
          <cell r="O282" t="str">
            <v>四级公路</v>
          </cell>
          <cell r="P282" t="str">
            <v>水泥路面</v>
          </cell>
          <cell r="Q282">
            <v>4.5</v>
          </cell>
          <cell r="R282" t="str">
            <v>常宁市北头山种养专业合作社</v>
          </cell>
          <cell r="S282">
            <v>0.4</v>
          </cell>
        </row>
        <row r="283">
          <cell r="F283" t="str">
            <v>年存栏10000羽山黄鸡种养基地新建道路</v>
          </cell>
          <cell r="G283" t="str">
            <v>资源产业路</v>
          </cell>
          <cell r="H283" t="str">
            <v>1312F4304820204</v>
          </cell>
          <cell r="I283" t="str">
            <v>1451J3120430482226</v>
          </cell>
          <cell r="J283" t="str">
            <v>dc6945bf-bc77-45ac-bf8c-2ed03216c579</v>
          </cell>
          <cell r="K283" t="str">
            <v>无</v>
          </cell>
          <cell r="L283">
            <v>0.7</v>
          </cell>
          <cell r="M283">
            <v>0.7</v>
          </cell>
          <cell r="N283">
            <v>63</v>
          </cell>
          <cell r="O283" t="str">
            <v>四级公路</v>
          </cell>
          <cell r="P283" t="str">
            <v>水泥路面</v>
          </cell>
          <cell r="Q283">
            <v>4.5</v>
          </cell>
          <cell r="R283" t="str">
            <v>年存栏10000羽山黄鸡种养基地</v>
          </cell>
          <cell r="S283">
            <v>0.7</v>
          </cell>
        </row>
        <row r="284">
          <cell r="F284" t="str">
            <v>柏坊镇连接路</v>
          </cell>
          <cell r="G284" t="str">
            <v>资源产业路</v>
          </cell>
          <cell r="H284" t="str">
            <v>1312F4304820189</v>
          </cell>
          <cell r="I284" t="str">
            <v>1451J3120430482317</v>
          </cell>
          <cell r="J284" t="str">
            <v>df99ff11-48d1-4ae5-9a4a-c98c054e8dd0</v>
          </cell>
          <cell r="K284" t="str">
            <v>无</v>
          </cell>
          <cell r="L284">
            <v>0.6</v>
          </cell>
          <cell r="M284">
            <v>0.42</v>
          </cell>
          <cell r="N284">
            <v>54</v>
          </cell>
          <cell r="O284" t="str">
            <v>四级公路</v>
          </cell>
          <cell r="P284" t="str">
            <v>水泥路面</v>
          </cell>
          <cell r="Q284">
            <v>4.5</v>
          </cell>
          <cell r="R284" t="str">
            <v>志军种养殖专业合作社</v>
          </cell>
          <cell r="S284">
            <v>0.42</v>
          </cell>
        </row>
        <row r="285">
          <cell r="F285" t="str">
            <v>常宁市胜运石材有限公司新建道路</v>
          </cell>
          <cell r="G285" t="str">
            <v>资源产业路</v>
          </cell>
          <cell r="H285" t="str">
            <v>131201F4304820063</v>
          </cell>
          <cell r="I285" t="str">
            <v>1451J3120430482605</v>
          </cell>
          <cell r="J285" t="str">
            <v>59e578d1-dc70-4cf3-9055-a7f25e7b40ac</v>
          </cell>
          <cell r="K285" t="str">
            <v>无</v>
          </cell>
          <cell r="L285">
            <v>0.81</v>
          </cell>
          <cell r="M285">
            <v>0.81</v>
          </cell>
          <cell r="N285">
            <v>72.900000000000006</v>
          </cell>
          <cell r="O285" t="str">
            <v>四级公路</v>
          </cell>
          <cell r="P285" t="str">
            <v>水泥路面</v>
          </cell>
          <cell r="Q285">
            <v>4.5</v>
          </cell>
          <cell r="R285" t="str">
            <v>常宁市胜运石材有限公司</v>
          </cell>
          <cell r="S285">
            <v>0.81</v>
          </cell>
        </row>
        <row r="286">
          <cell r="F286" t="str">
            <v>常宁市萧石月革命烈士故居红色旅游景点公路</v>
          </cell>
          <cell r="G286" t="str">
            <v>通景公路</v>
          </cell>
          <cell r="H286" t="str">
            <v>131302F4304820006</v>
          </cell>
          <cell r="I286" t="str">
            <v>1451J3130430482130</v>
          </cell>
          <cell r="J286" t="str">
            <v>a1d08576-cd73-4868-a774-7667f76e15d8</v>
          </cell>
          <cell r="K286" t="str">
            <v>无</v>
          </cell>
          <cell r="L286">
            <v>1.5</v>
          </cell>
          <cell r="M286">
            <v>1.5</v>
          </cell>
          <cell r="N286">
            <v>225</v>
          </cell>
          <cell r="O286" t="str">
            <v>四级公路</v>
          </cell>
          <cell r="P286" t="str">
            <v>沥青路面</v>
          </cell>
          <cell r="Q286">
            <v>4.5</v>
          </cell>
          <cell r="R286" t="str">
            <v>常宁市萧石月故居红色文化教育基地</v>
          </cell>
          <cell r="S286">
            <v>1.5</v>
          </cell>
        </row>
        <row r="287">
          <cell r="F287" t="str">
            <v>常宁市天利生态农业有限公司新建道路</v>
          </cell>
          <cell r="G287" t="str">
            <v>资源产业路</v>
          </cell>
          <cell r="H287" t="str">
            <v>1312F4304820109</v>
          </cell>
          <cell r="I287" t="str">
            <v>1451J3120430482406</v>
          </cell>
          <cell r="J287" t="str">
            <v>11116e11-c117-4b2a-bd4d-473339f4204f</v>
          </cell>
          <cell r="K287" t="str">
            <v>无</v>
          </cell>
          <cell r="L287">
            <v>1.02</v>
          </cell>
          <cell r="M287">
            <v>1.02</v>
          </cell>
          <cell r="N287">
            <v>91.8</v>
          </cell>
          <cell r="O287" t="str">
            <v>四级公路</v>
          </cell>
          <cell r="P287" t="str">
            <v>水泥路面</v>
          </cell>
          <cell r="Q287">
            <v>4.5</v>
          </cell>
          <cell r="R287" t="str">
            <v>常宁市天利生态农业有限公司</v>
          </cell>
          <cell r="S287">
            <v>1.02</v>
          </cell>
        </row>
        <row r="288">
          <cell r="F288" t="str">
            <v>常宁天农食品有限公司牲猪养殖蓬塘基地新建道路</v>
          </cell>
          <cell r="G288" t="str">
            <v>资源产业路</v>
          </cell>
          <cell r="H288" t="str">
            <v>1312F4304820382</v>
          </cell>
          <cell r="I288" t="str">
            <v>1451J3120430482301</v>
          </cell>
          <cell r="J288" t="str">
            <v>a6a1e258-a04a-4164-9a0d-8952904ccd53</v>
          </cell>
          <cell r="K288" t="str">
            <v>无</v>
          </cell>
          <cell r="L288">
            <v>1.2</v>
          </cell>
          <cell r="M288">
            <v>0.85</v>
          </cell>
          <cell r="N288">
            <v>108</v>
          </cell>
          <cell r="O288" t="str">
            <v>四级公路</v>
          </cell>
          <cell r="P288" t="str">
            <v>水泥路面</v>
          </cell>
          <cell r="Q288">
            <v>4.5</v>
          </cell>
          <cell r="R288" t="str">
            <v>常宁市天农食品有限公司牲猪养殖蓬塘基地</v>
          </cell>
          <cell r="S288">
            <v>0.85</v>
          </cell>
        </row>
        <row r="289">
          <cell r="F289" t="str">
            <v>常宁市阳辉生态养殖专业合作社新建道路</v>
          </cell>
          <cell r="G289" t="str">
            <v>资源产业路</v>
          </cell>
          <cell r="H289" t="str">
            <v>1312F4304820430</v>
          </cell>
          <cell r="I289" t="str">
            <v>1451J3120430482572</v>
          </cell>
          <cell r="J289" t="str">
            <v>695d50cb-4ee5-42f8-959d-1b702cc8aef2</v>
          </cell>
          <cell r="K289" t="str">
            <v>无</v>
          </cell>
          <cell r="L289">
            <v>0.61</v>
          </cell>
          <cell r="M289">
            <v>0.61</v>
          </cell>
          <cell r="N289">
            <v>54.9</v>
          </cell>
          <cell r="O289" t="str">
            <v>四级公路</v>
          </cell>
          <cell r="P289" t="str">
            <v>水泥路面</v>
          </cell>
          <cell r="Q289">
            <v>4.5</v>
          </cell>
          <cell r="R289" t="str">
            <v>常宁市阳辉生态养殖专业合作社</v>
          </cell>
          <cell r="S289">
            <v>0.61</v>
          </cell>
        </row>
        <row r="290">
          <cell r="F290" t="str">
            <v>春风农业农民专业合作社新建道路</v>
          </cell>
          <cell r="G290" t="str">
            <v>资源产业路</v>
          </cell>
          <cell r="H290" t="str">
            <v>1312F4304820235</v>
          </cell>
          <cell r="I290" t="str">
            <v>1451J3120430482303</v>
          </cell>
          <cell r="J290" t="str">
            <v>c1635452-be3c-4e0c-9f8e-34d197e38480</v>
          </cell>
          <cell r="K290" t="str">
            <v>无</v>
          </cell>
          <cell r="L290">
            <v>0.8</v>
          </cell>
          <cell r="M290">
            <v>0.8</v>
          </cell>
          <cell r="N290">
            <v>72</v>
          </cell>
          <cell r="O290" t="str">
            <v>四级公路</v>
          </cell>
          <cell r="P290" t="str">
            <v>水泥路面</v>
          </cell>
          <cell r="Q290">
            <v>4.5</v>
          </cell>
          <cell r="R290" t="str">
            <v>春风农业农民专业合作社</v>
          </cell>
          <cell r="S290">
            <v>0.8</v>
          </cell>
        </row>
        <row r="291">
          <cell r="F291" t="str">
            <v>衡阳市常宁市柏坊镇连接路</v>
          </cell>
          <cell r="G291" t="str">
            <v>通景公路</v>
          </cell>
          <cell r="H291" t="str">
            <v>131302F4304820029</v>
          </cell>
          <cell r="I291" t="str">
            <v>1451J3130430482658</v>
          </cell>
          <cell r="J291" t="str">
            <v>d23744e3-eacf-443c-8b5a-a4afcfc7dd4d</v>
          </cell>
          <cell r="K291" t="str">
            <v>Y015430482</v>
          </cell>
          <cell r="L291">
            <v>1.4359999999999999</v>
          </cell>
          <cell r="M291">
            <v>1.1299999999999999</v>
          </cell>
          <cell r="N291">
            <v>228.25</v>
          </cell>
          <cell r="O291" t="str">
            <v>四级公路</v>
          </cell>
          <cell r="P291" t="str">
            <v>沥青路面</v>
          </cell>
          <cell r="Q291">
            <v>4.5</v>
          </cell>
          <cell r="R291" t="str">
            <v>常宁市水口山工人陈列馆</v>
          </cell>
          <cell r="S291">
            <v>1.1299999999999999</v>
          </cell>
        </row>
        <row r="292">
          <cell r="F292" t="str">
            <v>常宁市水口山镇舂林村油茶、黄桃产业园新建连接路</v>
          </cell>
          <cell r="G292" t="str">
            <v>资源产业路</v>
          </cell>
          <cell r="H292" t="str">
            <v>1312F4304820088</v>
          </cell>
          <cell r="I292" t="str">
            <v>1451J3120430482497</v>
          </cell>
          <cell r="J292" t="str">
            <v>2010fcc2-e344-4b32-9974-d0521ac91a47</v>
          </cell>
          <cell r="K292" t="str">
            <v>无</v>
          </cell>
          <cell r="L292">
            <v>1.5</v>
          </cell>
          <cell r="M292">
            <v>1.5</v>
          </cell>
          <cell r="N292">
            <v>135</v>
          </cell>
          <cell r="O292" t="str">
            <v>四级公路</v>
          </cell>
          <cell r="P292" t="str">
            <v>水泥路面</v>
          </cell>
          <cell r="Q292">
            <v>4.5</v>
          </cell>
          <cell r="R292" t="str">
            <v>常宁市移民生态农业专业合作社</v>
          </cell>
          <cell r="S292">
            <v>1.5</v>
          </cell>
        </row>
        <row r="293">
          <cell r="F293" t="str">
            <v>明生农业农机专业合作社新建道路</v>
          </cell>
          <cell r="G293" t="str">
            <v>资源产业路</v>
          </cell>
          <cell r="H293" t="str">
            <v>1312F4304820069</v>
          </cell>
          <cell r="I293" t="str">
            <v>1451J3120430482464</v>
          </cell>
          <cell r="J293" t="str">
            <v>1b45421c-0efd-4a61-98cf-ba8d2487ca3a</v>
          </cell>
          <cell r="K293" t="str">
            <v>无</v>
          </cell>
          <cell r="L293">
            <v>1</v>
          </cell>
          <cell r="M293">
            <v>1</v>
          </cell>
          <cell r="N293">
            <v>90</v>
          </cell>
          <cell r="O293" t="str">
            <v>四级公路</v>
          </cell>
          <cell r="P293" t="str">
            <v>水泥路面</v>
          </cell>
          <cell r="Q293">
            <v>4.5</v>
          </cell>
          <cell r="R293" t="str">
            <v>明生农业农机专业合作社</v>
          </cell>
          <cell r="S293">
            <v>1</v>
          </cell>
        </row>
        <row r="294">
          <cell r="F294" t="str">
            <v>湖南省天塘湖生态茶叶有限责任公司新建茶园新建道路</v>
          </cell>
          <cell r="G294" t="str">
            <v>资源产业路</v>
          </cell>
          <cell r="H294" t="str">
            <v>131201F4304820013</v>
          </cell>
          <cell r="I294" t="str">
            <v>1451J3120430482616</v>
          </cell>
          <cell r="J294" t="str">
            <v>c85bd8ca-d0b9-41cf-93d6-b3ad30963ea0</v>
          </cell>
          <cell r="K294" t="str">
            <v>无</v>
          </cell>
          <cell r="L294">
            <v>1.2</v>
          </cell>
          <cell r="M294">
            <v>1.2</v>
          </cell>
          <cell r="N294">
            <v>108</v>
          </cell>
          <cell r="O294" t="str">
            <v>四级公路</v>
          </cell>
          <cell r="P294" t="str">
            <v>水泥路面</v>
          </cell>
          <cell r="Q294">
            <v>4.5</v>
          </cell>
          <cell r="R294" t="str">
            <v>湖南省天塘湖生态茶叶有限责任公司新建茶园</v>
          </cell>
          <cell r="S294">
            <v>1.2</v>
          </cell>
        </row>
        <row r="295">
          <cell r="F295" t="str">
            <v>常宁市富亭专业合作社新建道路</v>
          </cell>
          <cell r="G295" t="str">
            <v>资源产业路</v>
          </cell>
          <cell r="H295" t="str">
            <v>1312F4304820148</v>
          </cell>
          <cell r="I295" t="str">
            <v>1451J3120430482513</v>
          </cell>
          <cell r="J295" t="str">
            <v>63191944-e632-4252-901c-fef68264bcd5</v>
          </cell>
          <cell r="K295" t="str">
            <v>无</v>
          </cell>
          <cell r="L295">
            <v>2.14</v>
          </cell>
          <cell r="M295">
            <v>2.14</v>
          </cell>
          <cell r="N295">
            <v>192.6</v>
          </cell>
          <cell r="O295" t="str">
            <v>四级公路</v>
          </cell>
          <cell r="P295" t="str">
            <v>水泥路面</v>
          </cell>
          <cell r="Q295">
            <v>4.5</v>
          </cell>
          <cell r="R295" t="str">
            <v>常宁市富亭专业合作社</v>
          </cell>
          <cell r="S295">
            <v>2.14</v>
          </cell>
        </row>
        <row r="296">
          <cell r="F296" t="str">
            <v>衡阳市常宁市西岭镇大洪村传统村落公路建设项目（月光明古居）</v>
          </cell>
          <cell r="G296" t="str">
            <v>通景公路</v>
          </cell>
          <cell r="H296" t="str">
            <v>131302F4304820023</v>
          </cell>
          <cell r="I296" t="str">
            <v>1451J3130430482462</v>
          </cell>
          <cell r="J296" t="str">
            <v>454dd627-7772-420c-9103-7d7d91e4dd5f</v>
          </cell>
          <cell r="K296" t="str">
            <v>无</v>
          </cell>
          <cell r="L296">
            <v>3.11</v>
          </cell>
          <cell r="M296">
            <v>3.11</v>
          </cell>
          <cell r="N296">
            <v>455</v>
          </cell>
          <cell r="O296" t="str">
            <v>四级公路</v>
          </cell>
          <cell r="P296" t="str">
            <v>沥青路面</v>
          </cell>
          <cell r="Q296">
            <v>4.5</v>
          </cell>
          <cell r="R296" t="str">
            <v>衡阳市常宁市西岭镇大洪村（中国传统村落）</v>
          </cell>
          <cell r="S296">
            <v>3.11</v>
          </cell>
        </row>
        <row r="297">
          <cell r="F297" t="str">
            <v>山水林林业专业合作社新建道路</v>
          </cell>
          <cell r="G297" t="str">
            <v>资源产业路</v>
          </cell>
          <cell r="H297" t="str">
            <v>1312F4304820050</v>
          </cell>
          <cell r="I297" t="str">
            <v>1451J3120430482157</v>
          </cell>
          <cell r="J297" t="str">
            <v>19d3268a-64dc-41c9-b022-3a45a4a28ffa</v>
          </cell>
          <cell r="K297" t="str">
            <v>无</v>
          </cell>
          <cell r="L297">
            <v>2.84</v>
          </cell>
          <cell r="M297">
            <v>2.5</v>
          </cell>
          <cell r="N297">
            <v>255.6</v>
          </cell>
          <cell r="O297" t="str">
            <v>四级公路</v>
          </cell>
          <cell r="P297" t="str">
            <v>水泥路面</v>
          </cell>
          <cell r="Q297">
            <v>4.5</v>
          </cell>
          <cell r="R297" t="str">
            <v>山水林林业专业合作社</v>
          </cell>
          <cell r="S297">
            <v>2.5</v>
          </cell>
        </row>
        <row r="298">
          <cell r="F298" t="str">
            <v>裕花种养专业合作社新建道路</v>
          </cell>
          <cell r="G298" t="str">
            <v>资源产业路</v>
          </cell>
          <cell r="H298" t="str">
            <v>1312F4304820029</v>
          </cell>
          <cell r="I298" t="str">
            <v>1451J3120430482492</v>
          </cell>
          <cell r="J298" t="str">
            <v>514069ca-bd0a-430f-911e-1a575262b5dc</v>
          </cell>
          <cell r="K298" t="str">
            <v>无</v>
          </cell>
          <cell r="L298">
            <v>0.9</v>
          </cell>
          <cell r="M298">
            <v>0.9</v>
          </cell>
          <cell r="N298">
            <v>81</v>
          </cell>
          <cell r="O298" t="str">
            <v>四级公路</v>
          </cell>
          <cell r="P298" t="str">
            <v>水泥路面</v>
          </cell>
          <cell r="Q298">
            <v>4.5</v>
          </cell>
          <cell r="R298" t="str">
            <v>裕花种养专业合作社</v>
          </cell>
          <cell r="S298">
            <v>0.9</v>
          </cell>
        </row>
        <row r="299">
          <cell r="F299" t="str">
            <v>常宁市荫田澎湖湾生态农林农牧农民专业合作社新建道路</v>
          </cell>
          <cell r="G299" t="str">
            <v>资源产业路</v>
          </cell>
          <cell r="H299" t="str">
            <v>1312F4304820067</v>
          </cell>
          <cell r="I299" t="str">
            <v>1451J3120430482468</v>
          </cell>
          <cell r="J299" t="str">
            <v>b49f3bfa-a716-4be9-9941-7b14585a76a3</v>
          </cell>
          <cell r="K299" t="str">
            <v>无</v>
          </cell>
          <cell r="L299">
            <v>0.5</v>
          </cell>
          <cell r="M299">
            <v>0.5</v>
          </cell>
          <cell r="N299">
            <v>45</v>
          </cell>
          <cell r="O299" t="str">
            <v>四级公路</v>
          </cell>
          <cell r="P299" t="str">
            <v>水泥路面</v>
          </cell>
          <cell r="Q299">
            <v>4.5</v>
          </cell>
          <cell r="R299" t="str">
            <v>常宁市荫田澎湖湾生态农林农牧农民专业合作社</v>
          </cell>
          <cell r="S299">
            <v>0.5</v>
          </cell>
        </row>
        <row r="300">
          <cell r="F300" t="str">
            <v>常宁市军丽家园种养殖专业合作社新建道路</v>
          </cell>
          <cell r="G300" t="str">
            <v>资源产业路</v>
          </cell>
          <cell r="H300" t="str">
            <v>131201F4304820026</v>
          </cell>
          <cell r="I300" t="str">
            <v>1451J3120430482624</v>
          </cell>
          <cell r="J300" t="str">
            <v>671d61ed-ed81-4416-b6de-b06ebdb8209c</v>
          </cell>
          <cell r="K300" t="str">
            <v>无</v>
          </cell>
          <cell r="L300">
            <v>1</v>
          </cell>
          <cell r="M300">
            <v>1</v>
          </cell>
          <cell r="N300">
            <v>90</v>
          </cell>
          <cell r="O300" t="str">
            <v>四级公路</v>
          </cell>
          <cell r="P300" t="str">
            <v>水泥路面</v>
          </cell>
          <cell r="Q300">
            <v>4.5</v>
          </cell>
          <cell r="R300" t="str">
            <v>常宁市军丽家园种养殖专业合作社</v>
          </cell>
          <cell r="S300">
            <v>1</v>
          </cell>
        </row>
        <row r="301">
          <cell r="F301" t="str">
            <v>常宁市代发生态农业有限公司新建道路</v>
          </cell>
          <cell r="G301" t="str">
            <v>资源产业路</v>
          </cell>
          <cell r="H301" t="str">
            <v>1312F4304820123</v>
          </cell>
          <cell r="I301" t="str">
            <v>1451J3120430482175</v>
          </cell>
          <cell r="J301" t="str">
            <v>b52d4ab0-5ad9-4906-b7c6-b13e2900593f</v>
          </cell>
          <cell r="K301" t="str">
            <v>无</v>
          </cell>
          <cell r="L301">
            <v>4</v>
          </cell>
          <cell r="M301">
            <v>4</v>
          </cell>
          <cell r="N301">
            <v>600</v>
          </cell>
          <cell r="O301" t="str">
            <v>四级公路</v>
          </cell>
          <cell r="P301" t="str">
            <v>水泥路面</v>
          </cell>
          <cell r="Q301">
            <v>4.5</v>
          </cell>
          <cell r="R301" t="str">
            <v>常宁市代发生态农业有限公司</v>
          </cell>
          <cell r="S301">
            <v>4</v>
          </cell>
        </row>
        <row r="302">
          <cell r="F302" t="str">
            <v>朝阳生态合作社新建路</v>
          </cell>
          <cell r="G302" t="str">
            <v>资源产业路</v>
          </cell>
          <cell r="H302" t="str">
            <v>1312F4304820015</v>
          </cell>
          <cell r="I302" t="str">
            <v>1451J3120430482227</v>
          </cell>
          <cell r="J302" t="str">
            <v>ab9d2511-78eb-43db-88d7-895ab7f4297f</v>
          </cell>
          <cell r="K302" t="str">
            <v>无</v>
          </cell>
          <cell r="L302">
            <v>1.33</v>
          </cell>
          <cell r="M302">
            <v>1.33</v>
          </cell>
          <cell r="N302">
            <v>119.7</v>
          </cell>
          <cell r="O302" t="str">
            <v>四级公路</v>
          </cell>
          <cell r="P302" t="str">
            <v>水泥路面</v>
          </cell>
          <cell r="Q302">
            <v>4.5</v>
          </cell>
          <cell r="R302" t="str">
            <v>朝阳生态合作社</v>
          </cell>
          <cell r="S302">
            <v>1.33</v>
          </cell>
        </row>
        <row r="303">
          <cell r="F303" t="str">
            <v>常宁市中鑫生态农牧专业合作社新建道路</v>
          </cell>
          <cell r="G303" t="str">
            <v>资源产业路</v>
          </cell>
          <cell r="H303" t="str">
            <v>131201F4304820054</v>
          </cell>
          <cell r="I303" t="str">
            <v>1451J3120430482564</v>
          </cell>
          <cell r="J303" t="str">
            <v>fab67bd2-3146-4827-b2dd-a2c89222a0e4</v>
          </cell>
          <cell r="K303" t="str">
            <v>无</v>
          </cell>
          <cell r="L303">
            <v>0.6</v>
          </cell>
          <cell r="M303">
            <v>0.6</v>
          </cell>
          <cell r="N303">
            <v>54</v>
          </cell>
          <cell r="O303" t="str">
            <v>四级公路</v>
          </cell>
          <cell r="P303" t="str">
            <v>水泥路面</v>
          </cell>
          <cell r="Q303">
            <v>4.5</v>
          </cell>
          <cell r="R303" t="str">
            <v>常宁市中鑫生态农牧专业合作社</v>
          </cell>
          <cell r="S303">
            <v>0.6</v>
          </cell>
        </row>
        <row r="304">
          <cell r="F304" t="str">
            <v>常宁市观坪农业专业合作社新建道路</v>
          </cell>
          <cell r="G304" t="str">
            <v>资源产业路</v>
          </cell>
          <cell r="H304" t="str">
            <v>1312F4304820401</v>
          </cell>
          <cell r="I304" t="str">
            <v>1451J3120430482463</v>
          </cell>
          <cell r="J304" t="str">
            <v>8d07a132-39c3-4f03-81ce-9f44fe2426a8</v>
          </cell>
          <cell r="K304" t="str">
            <v>无</v>
          </cell>
          <cell r="L304">
            <v>0.97</v>
          </cell>
          <cell r="M304">
            <v>0.97</v>
          </cell>
          <cell r="N304">
            <v>87.3</v>
          </cell>
          <cell r="O304" t="str">
            <v>四级公路</v>
          </cell>
          <cell r="P304" t="str">
            <v>水泥路面</v>
          </cell>
          <cell r="Q304">
            <v>4.5</v>
          </cell>
          <cell r="R304" t="str">
            <v>常宁市观坪农业专业合作社</v>
          </cell>
          <cell r="S304">
            <v>0.97</v>
          </cell>
        </row>
        <row r="305">
          <cell r="F305" t="str">
            <v>常宁市慧成牧专业合作社新建道路</v>
          </cell>
          <cell r="G305" t="str">
            <v>资源产业路</v>
          </cell>
          <cell r="H305" t="str">
            <v>131201F4304820020</v>
          </cell>
          <cell r="I305" t="str">
            <v>1451J3120430482530</v>
          </cell>
          <cell r="J305" t="str">
            <v>fbbc01d2-ce4a-477e-aff6-54b16130b951</v>
          </cell>
          <cell r="K305" t="str">
            <v>无</v>
          </cell>
          <cell r="L305">
            <v>2.4</v>
          </cell>
          <cell r="M305">
            <v>2.4</v>
          </cell>
          <cell r="N305">
            <v>216</v>
          </cell>
          <cell r="O305" t="str">
            <v>四级公路</v>
          </cell>
          <cell r="P305" t="str">
            <v>水泥路面</v>
          </cell>
          <cell r="Q305">
            <v>4.5</v>
          </cell>
          <cell r="R305" t="str">
            <v>常宁市慧成农牧专业合作社</v>
          </cell>
          <cell r="S305">
            <v>2.4</v>
          </cell>
        </row>
        <row r="306">
          <cell r="F306" t="str">
            <v>常宁市青众养殖场新建道路</v>
          </cell>
          <cell r="G306" t="str">
            <v>资源产业路</v>
          </cell>
          <cell r="H306" t="str">
            <v>1312F4304820226</v>
          </cell>
          <cell r="I306" t="str">
            <v>1451J3120430482361</v>
          </cell>
          <cell r="J306" t="str">
            <v>f0df668d-5e34-4141-9880-d15ac2f10e06</v>
          </cell>
          <cell r="K306" t="str">
            <v>无</v>
          </cell>
          <cell r="L306">
            <v>0.93</v>
          </cell>
          <cell r="M306">
            <v>0.93</v>
          </cell>
          <cell r="N306">
            <v>83.7</v>
          </cell>
          <cell r="O306" t="str">
            <v>四级公路</v>
          </cell>
          <cell r="P306" t="str">
            <v>水泥路面</v>
          </cell>
          <cell r="Q306">
            <v>4.5</v>
          </cell>
          <cell r="R306" t="str">
            <v>常宁市青众养殖场</v>
          </cell>
          <cell r="S306">
            <v>0.93</v>
          </cell>
        </row>
        <row r="307">
          <cell r="F307" t="str">
            <v>常宁市万豪农业农机专业合作社新建道路</v>
          </cell>
          <cell r="G307" t="str">
            <v>资源产业路</v>
          </cell>
          <cell r="H307" t="str">
            <v>1312F4304820072</v>
          </cell>
          <cell r="I307" t="str">
            <v>1451J3120430482168</v>
          </cell>
          <cell r="J307" t="str">
            <v>c8822700-ce3d-4278-b10a-e88879b77575</v>
          </cell>
          <cell r="K307" t="str">
            <v>无</v>
          </cell>
          <cell r="L307">
            <v>1.28</v>
          </cell>
          <cell r="M307">
            <v>0.6</v>
          </cell>
          <cell r="N307">
            <v>54</v>
          </cell>
          <cell r="O307" t="str">
            <v>四级公路</v>
          </cell>
          <cell r="P307" t="str">
            <v>水泥路面</v>
          </cell>
          <cell r="Q307">
            <v>4.5</v>
          </cell>
          <cell r="R307" t="str">
            <v>常宁市万豪农业农机专业合作社</v>
          </cell>
          <cell r="S307">
            <v>0.6</v>
          </cell>
        </row>
        <row r="308">
          <cell r="F308" t="str">
            <v>常宁市喜福种养专业合作社新建道路</v>
          </cell>
          <cell r="G308" t="str">
            <v>资源产业路</v>
          </cell>
          <cell r="H308" t="str">
            <v>131201F4304820043</v>
          </cell>
          <cell r="I308" t="str">
            <v>1451J3120430482641</v>
          </cell>
          <cell r="J308" t="str">
            <v>0728cd67-c19e-43dc-8b9e-225bfbbb5da0</v>
          </cell>
          <cell r="K308" t="str">
            <v>无</v>
          </cell>
          <cell r="L308">
            <v>0.7</v>
          </cell>
          <cell r="M308">
            <v>0.7</v>
          </cell>
          <cell r="N308">
            <v>63</v>
          </cell>
          <cell r="O308" t="str">
            <v>四级公路</v>
          </cell>
          <cell r="P308" t="str">
            <v>水泥路面</v>
          </cell>
          <cell r="Q308">
            <v>4.5</v>
          </cell>
          <cell r="R308" t="str">
            <v>常宁市喜福种养专业合作社</v>
          </cell>
          <cell r="S308">
            <v>0.7</v>
          </cell>
        </row>
        <row r="309">
          <cell r="F309" t="str">
            <v>常宁市创鑫生态农业专业合作社新建道路</v>
          </cell>
          <cell r="G309" t="str">
            <v>资源产业路</v>
          </cell>
          <cell r="H309" t="str">
            <v>1312F4304820432</v>
          </cell>
          <cell r="I309" t="str">
            <v>1451J3120430482578</v>
          </cell>
          <cell r="J309" t="str">
            <v>0b818025-5bd6-4945-b712-282af57198b5</v>
          </cell>
          <cell r="K309" t="str">
            <v>C818430482</v>
          </cell>
          <cell r="L309">
            <v>1.21</v>
          </cell>
          <cell r="M309">
            <v>1.21</v>
          </cell>
          <cell r="N309">
            <v>108.9</v>
          </cell>
          <cell r="O309" t="str">
            <v>四级公路</v>
          </cell>
          <cell r="P309" t="str">
            <v>水泥路面</v>
          </cell>
          <cell r="Q309">
            <v>4.5</v>
          </cell>
          <cell r="R309" t="str">
            <v>常宁市创鑫生态农业专业合作社</v>
          </cell>
          <cell r="S309">
            <v>1.21</v>
          </cell>
        </row>
        <row r="310">
          <cell r="F310" t="str">
            <v>常宁市星星种养专业合作社新建道路</v>
          </cell>
          <cell r="G310" t="str">
            <v>资源产业路</v>
          </cell>
          <cell r="H310" t="str">
            <v>1312F4304820259</v>
          </cell>
          <cell r="I310" t="str">
            <v>1451J3120430482206</v>
          </cell>
          <cell r="J310" t="str">
            <v>866ab65f-93bc-48b5-8d99-131ed281f935</v>
          </cell>
          <cell r="K310" t="str">
            <v>无</v>
          </cell>
          <cell r="L310">
            <v>1.38</v>
          </cell>
          <cell r="M310">
            <v>1.38</v>
          </cell>
          <cell r="N310">
            <v>124.2</v>
          </cell>
          <cell r="O310" t="str">
            <v>四级公路</v>
          </cell>
          <cell r="P310" t="str">
            <v>水泥路面</v>
          </cell>
          <cell r="Q310">
            <v>4.5</v>
          </cell>
          <cell r="R310" t="str">
            <v>常宁市星星种养专业合作社</v>
          </cell>
          <cell r="S310">
            <v>1.38</v>
          </cell>
        </row>
        <row r="311">
          <cell r="F311" t="str">
            <v>石崖山生态农业专业合作社新建道路</v>
          </cell>
          <cell r="G311" t="str">
            <v>资源产业路</v>
          </cell>
          <cell r="H311" t="str">
            <v>1312F4304820194</v>
          </cell>
          <cell r="I311" t="str">
            <v>1451J3120430482225</v>
          </cell>
          <cell r="J311" t="str">
            <v>a792927b-ceef-4f07-9d64-46474651f01c</v>
          </cell>
          <cell r="K311" t="str">
            <v>无</v>
          </cell>
          <cell r="L311">
            <v>0.6</v>
          </cell>
          <cell r="M311">
            <v>0.6</v>
          </cell>
          <cell r="N311">
            <v>54</v>
          </cell>
          <cell r="O311" t="str">
            <v>四级公路</v>
          </cell>
          <cell r="P311" t="str">
            <v>水泥路面</v>
          </cell>
          <cell r="Q311">
            <v>4.5</v>
          </cell>
          <cell r="R311" t="str">
            <v>石崖山生态农业专业合作社</v>
          </cell>
          <cell r="S311">
            <v>0.6</v>
          </cell>
        </row>
        <row r="312">
          <cell r="F312" t="str">
            <v>文慧生态养殖专业合作社新建道路</v>
          </cell>
          <cell r="G312" t="str">
            <v>资源产业路</v>
          </cell>
          <cell r="H312" t="str">
            <v>1312F4304820010</v>
          </cell>
          <cell r="I312" t="str">
            <v>1451J3120430482133</v>
          </cell>
          <cell r="J312" t="str">
            <v>577679ed-78a6-4cae-952b-852c05aa5428</v>
          </cell>
          <cell r="K312" t="str">
            <v>无</v>
          </cell>
          <cell r="L312">
            <v>0.75</v>
          </cell>
          <cell r="M312">
            <v>0.75</v>
          </cell>
          <cell r="N312">
            <v>67.5</v>
          </cell>
          <cell r="O312" t="str">
            <v>四级公路</v>
          </cell>
          <cell r="P312" t="str">
            <v>水泥路面</v>
          </cell>
          <cell r="Q312">
            <v>4.5</v>
          </cell>
          <cell r="R312" t="str">
            <v>文慧生态养殖专业合作社</v>
          </cell>
          <cell r="S312">
            <v>0.75</v>
          </cell>
        </row>
        <row r="313">
          <cell r="F313" t="str">
            <v>常宁天农食品有限公司牲猪养殖柏坊新建道路</v>
          </cell>
          <cell r="G313" t="str">
            <v>资源产业路</v>
          </cell>
          <cell r="H313" t="str">
            <v>1312F4304820380</v>
          </cell>
          <cell r="I313" t="str">
            <v>1451J3120430482300</v>
          </cell>
          <cell r="J313" t="str">
            <v>5ea31e36-757b-493d-a614-731e55ccfaf9</v>
          </cell>
          <cell r="K313" t="str">
            <v>无</v>
          </cell>
          <cell r="L313">
            <v>4</v>
          </cell>
          <cell r="M313">
            <v>4</v>
          </cell>
          <cell r="N313">
            <v>360</v>
          </cell>
          <cell r="O313" t="str">
            <v>四级公路</v>
          </cell>
          <cell r="P313" t="str">
            <v>水泥路面</v>
          </cell>
          <cell r="Q313">
            <v>4.5</v>
          </cell>
          <cell r="R313" t="str">
            <v>常宁天农食品有限公司牲猪养殖柏坊</v>
          </cell>
          <cell r="S313">
            <v>1.29</v>
          </cell>
        </row>
        <row r="314">
          <cell r="F314"/>
          <cell r="G314"/>
          <cell r="H314"/>
          <cell r="I314"/>
          <cell r="J314"/>
          <cell r="K314"/>
          <cell r="L314">
            <v>488.79800000000017</v>
          </cell>
          <cell r="M314">
            <v>426.55799999999994</v>
          </cell>
          <cell r="N314">
            <v>100398.06999999999</v>
          </cell>
          <cell r="O314"/>
          <cell r="P314"/>
          <cell r="Q314"/>
          <cell r="R314"/>
          <cell r="S314">
            <v>421.99999999999994</v>
          </cell>
        </row>
        <row r="315">
          <cell r="F315"/>
          <cell r="G315"/>
          <cell r="H315"/>
          <cell r="I315"/>
          <cell r="J315"/>
          <cell r="K315"/>
          <cell r="L315">
            <v>4.7039999999999997</v>
          </cell>
          <cell r="M315">
            <v>4.7039999999999997</v>
          </cell>
          <cell r="N315">
            <v>950</v>
          </cell>
          <cell r="O315"/>
          <cell r="P315"/>
          <cell r="Q315"/>
          <cell r="R315"/>
          <cell r="S315">
            <v>4.7039999999999997</v>
          </cell>
        </row>
        <row r="316">
          <cell r="F316" t="str">
            <v>金台-百合连接路</v>
          </cell>
          <cell r="G316" t="str">
            <v>资源产业路</v>
          </cell>
          <cell r="H316" t="str">
            <v>131201F4305020007</v>
          </cell>
          <cell r="I316" t="str">
            <v>1451J3120430502114</v>
          </cell>
          <cell r="J316" t="str">
            <v>9ef1be88-050c-4601-b316-d15bf628832e</v>
          </cell>
          <cell r="K316" t="str">
            <v>X046430502</v>
          </cell>
          <cell r="L316">
            <v>2.4820000000000002</v>
          </cell>
          <cell r="M316">
            <v>2.4820000000000002</v>
          </cell>
          <cell r="N316">
            <v>460</v>
          </cell>
          <cell r="O316" t="str">
            <v>四级公路</v>
          </cell>
          <cell r="P316" t="str">
            <v>沥青砼路面</v>
          </cell>
          <cell r="Q316">
            <v>6</v>
          </cell>
          <cell r="R316" t="str">
            <v>百合农业</v>
          </cell>
          <cell r="S316">
            <v>2.4820000000000002</v>
          </cell>
        </row>
        <row r="317">
          <cell r="F317" t="str">
            <v>风云山至莲荷连接路</v>
          </cell>
          <cell r="G317" t="str">
            <v>资源产业路</v>
          </cell>
          <cell r="H317" t="str">
            <v>131201F4305020008</v>
          </cell>
          <cell r="I317" t="str">
            <v>1451J3120430502111</v>
          </cell>
          <cell r="J317" t="str">
            <v>107a7ee0-5920-4829-9caf-68276037163b</v>
          </cell>
          <cell r="K317" t="str">
            <v>C052430502</v>
          </cell>
          <cell r="L317">
            <v>0.63500000000000001</v>
          </cell>
          <cell r="M317">
            <v>0.63500000000000001</v>
          </cell>
          <cell r="N317">
            <v>180</v>
          </cell>
          <cell r="O317" t="str">
            <v>四级公路</v>
          </cell>
          <cell r="P317" t="str">
            <v>沥青砼路面</v>
          </cell>
          <cell r="Q317">
            <v>5</v>
          </cell>
          <cell r="R317" t="str">
            <v>风云山林业园</v>
          </cell>
          <cell r="S317">
            <v>0.63500000000000001</v>
          </cell>
        </row>
        <row r="318">
          <cell r="F318" t="str">
            <v>哑吧山-杨柳连接路</v>
          </cell>
          <cell r="G318" t="str">
            <v>资源产业路</v>
          </cell>
          <cell r="H318" t="str">
            <v>131201F4305020004</v>
          </cell>
          <cell r="I318" t="str">
            <v>1451J3120430502109</v>
          </cell>
          <cell r="J318" t="str">
            <v>6c1be4b6-99ea-4cb0-bec6-938fd55b7d09</v>
          </cell>
          <cell r="K318" t="str">
            <v>C059430502</v>
          </cell>
          <cell r="L318">
            <v>1.587</v>
          </cell>
          <cell r="M318">
            <v>1.587</v>
          </cell>
          <cell r="N318">
            <v>310</v>
          </cell>
          <cell r="O318" t="str">
            <v>四级公路</v>
          </cell>
          <cell r="P318" t="str">
            <v>沥青砼路面</v>
          </cell>
          <cell r="Q318">
            <v>5</v>
          </cell>
          <cell r="R318" t="str">
            <v>杨柳农业园</v>
          </cell>
          <cell r="S318">
            <v>1.587</v>
          </cell>
        </row>
        <row r="319">
          <cell r="F319"/>
          <cell r="G319"/>
          <cell r="H319"/>
          <cell r="I319"/>
          <cell r="J319"/>
          <cell r="K319"/>
          <cell r="L319">
            <v>11.601000000000001</v>
          </cell>
          <cell r="M319">
            <v>11.601000000000001</v>
          </cell>
          <cell r="N319">
            <v>2125</v>
          </cell>
          <cell r="O319"/>
          <cell r="P319"/>
          <cell r="Q319"/>
          <cell r="R319"/>
          <cell r="S319">
            <v>10.500999999999999</v>
          </cell>
        </row>
        <row r="320">
          <cell r="F320" t="str">
            <v>合作社至一桥连接路</v>
          </cell>
          <cell r="G320" t="str">
            <v>资源产业路</v>
          </cell>
          <cell r="H320" t="str">
            <v>1312F4305030068</v>
          </cell>
          <cell r="I320" t="str">
            <v>1451J3120430503202</v>
          </cell>
          <cell r="J320" t="str">
            <v>90378fc3-31d4-423b-b97d-f3e0dcd7e567</v>
          </cell>
          <cell r="K320" t="str">
            <v>无</v>
          </cell>
          <cell r="L320">
            <v>2.5</v>
          </cell>
          <cell r="M320">
            <v>2.5</v>
          </cell>
          <cell r="N320">
            <v>325</v>
          </cell>
          <cell r="O320" t="str">
            <v>四级公路</v>
          </cell>
          <cell r="P320" t="str">
            <v>水泥砼路面</v>
          </cell>
          <cell r="Q320">
            <v>6</v>
          </cell>
          <cell r="R320" t="str">
            <v>河洲社区经济合作社</v>
          </cell>
          <cell r="S320">
            <v>2.5</v>
          </cell>
        </row>
        <row r="321">
          <cell r="F321" t="str">
            <v>金山至六甲连接路</v>
          </cell>
          <cell r="G321" t="str">
            <v>通景公路</v>
          </cell>
          <cell r="H321" t="str">
            <v>131302F4305030001</v>
          </cell>
          <cell r="I321" t="str">
            <v>1451J3130430503103</v>
          </cell>
          <cell r="J321" t="str">
            <v>f08c7880-ef75-42ca-b8f6-740224bebaf6</v>
          </cell>
          <cell r="K321" t="str">
            <v>Y018430503</v>
          </cell>
          <cell r="L321">
            <v>9.1010000000000009</v>
          </cell>
          <cell r="M321">
            <v>9.1010000000000009</v>
          </cell>
          <cell r="N321">
            <v>1800</v>
          </cell>
          <cell r="O321" t="str">
            <v>四级公路</v>
          </cell>
          <cell r="P321" t="str">
            <v>沥青砼路面</v>
          </cell>
          <cell r="Q321">
            <v>6</v>
          </cell>
          <cell r="R321" t="str">
            <v>蔡锷故居</v>
          </cell>
          <cell r="S321">
            <v>8.0009999999999994</v>
          </cell>
        </row>
        <row r="322">
          <cell r="F322"/>
          <cell r="G322"/>
          <cell r="H322"/>
          <cell r="I322"/>
          <cell r="J322"/>
          <cell r="K322"/>
          <cell r="L322">
            <v>1.0589999999999999</v>
          </cell>
          <cell r="M322">
            <v>1.0589999999999999</v>
          </cell>
          <cell r="N322">
            <v>400</v>
          </cell>
          <cell r="O322"/>
          <cell r="P322"/>
          <cell r="Q322"/>
          <cell r="R322"/>
          <cell r="S322">
            <v>1.0580000000000001</v>
          </cell>
        </row>
        <row r="323">
          <cell r="F323" t="str">
            <v>北塔区李子塘村连接路</v>
          </cell>
          <cell r="G323" t="str">
            <v>通景公路</v>
          </cell>
          <cell r="H323" t="str">
            <v>131302F4305110001</v>
          </cell>
          <cell r="I323" t="str">
            <v>1451J3130430511101</v>
          </cell>
          <cell r="J323" t="str">
            <v>18c10075-bd78-4f05-a524-b0fdf0678b02</v>
          </cell>
          <cell r="K323" t="str">
            <v>Y008430511</v>
          </cell>
          <cell r="L323">
            <v>1.0589999999999999</v>
          </cell>
          <cell r="M323">
            <v>1.0589999999999999</v>
          </cell>
          <cell r="N323">
            <v>400</v>
          </cell>
          <cell r="O323" t="str">
            <v>四级公路</v>
          </cell>
          <cell r="P323" t="str">
            <v>沥青砼路面</v>
          </cell>
          <cell r="Q323">
            <v>5</v>
          </cell>
          <cell r="R323" t="str">
            <v>北塔区李子塘村</v>
          </cell>
          <cell r="S323">
            <v>1.0580000000000001</v>
          </cell>
        </row>
        <row r="324">
          <cell r="F324"/>
          <cell r="G324"/>
          <cell r="H324"/>
          <cell r="I324"/>
          <cell r="J324"/>
          <cell r="K324"/>
          <cell r="L324">
            <v>32.441000000000003</v>
          </cell>
          <cell r="M324">
            <v>32.441000000000003</v>
          </cell>
          <cell r="N324">
            <v>10480</v>
          </cell>
          <cell r="O324"/>
          <cell r="P324"/>
          <cell r="Q324"/>
          <cell r="R324"/>
          <cell r="S324">
            <v>30.619</v>
          </cell>
        </row>
        <row r="325">
          <cell r="F325" t="str">
            <v>新邵县C560+X004孙家桥至花桥公路</v>
          </cell>
          <cell r="G325" t="str">
            <v>乡镇通三级（路面宽7米）及以上农村公路</v>
          </cell>
          <cell r="H325" t="str">
            <v>1316F4305220001</v>
          </cell>
          <cell r="I325" t="str">
            <v>1451J3150430522111</v>
          </cell>
          <cell r="J325" t="str">
            <v>e6246c0f-babf-4f67-9699-4ba454f1192d</v>
          </cell>
          <cell r="K325" t="str">
            <v>X004430522</v>
          </cell>
          <cell r="L325">
            <v>17.361999999999998</v>
          </cell>
          <cell r="M325">
            <v>17.361999999999998</v>
          </cell>
          <cell r="N325">
            <v>1900</v>
          </cell>
          <cell r="O325" t="str">
            <v>三级公路</v>
          </cell>
          <cell r="P325" t="str">
            <v>沥青路面</v>
          </cell>
          <cell r="Q325" t="str">
            <v>6.5米</v>
          </cell>
          <cell r="R325" t="str">
            <v>潭溪镇</v>
          </cell>
          <cell r="S325">
            <v>17.361999999999998</v>
          </cell>
        </row>
        <row r="326">
          <cell r="F326" t="str">
            <v>新邵县Y089大坝村至清水村公路</v>
          </cell>
          <cell r="G326" t="str">
            <v>通景公路</v>
          </cell>
          <cell r="H326" t="str">
            <v>131302F4305220001</v>
          </cell>
          <cell r="I326" t="str">
            <v>1451J3130430522109</v>
          </cell>
          <cell r="J326" t="str">
            <v>34320b73-285b-421a-8a8e-f2765b21ace8</v>
          </cell>
          <cell r="K326" t="str">
            <v>Y089430522</v>
          </cell>
          <cell r="L326">
            <v>10.942</v>
          </cell>
          <cell r="M326">
            <v>10.942</v>
          </cell>
          <cell r="N326">
            <v>7900</v>
          </cell>
          <cell r="O326" t="str">
            <v>四级公路</v>
          </cell>
          <cell r="P326" t="str">
            <v>水泥砼路面</v>
          </cell>
          <cell r="Q326" t="str">
            <v>5.5米</v>
          </cell>
          <cell r="R326" t="str">
            <v>邵阳市新邵县坪上镇清水村</v>
          </cell>
          <cell r="S326">
            <v>10.942</v>
          </cell>
        </row>
        <row r="327">
          <cell r="F327" t="str">
            <v>新邵县白云岩至白云铺村公路工程</v>
          </cell>
          <cell r="G327" t="str">
            <v>通景公路</v>
          </cell>
          <cell r="H327" t="str">
            <v>1312F4305220010</v>
          </cell>
          <cell r="I327" t="str">
            <v>1451J3130430522102</v>
          </cell>
          <cell r="J327" t="str">
            <v>c5ff2a4c-8f94-4efa-83df-b42b567c00c2</v>
          </cell>
          <cell r="K327" t="str">
            <v>无</v>
          </cell>
          <cell r="L327">
            <v>2.3149999999999999</v>
          </cell>
          <cell r="M327">
            <v>2.3149999999999999</v>
          </cell>
          <cell r="N327">
            <v>280</v>
          </cell>
          <cell r="O327" t="str">
            <v>四级公路</v>
          </cell>
          <cell r="P327" t="str">
            <v>沥青砼路面</v>
          </cell>
          <cell r="Q327" t="str">
            <v>6米</v>
          </cell>
          <cell r="R327" t="str">
            <v>新邵县白云岩景区</v>
          </cell>
          <cell r="S327">
            <v>2.3149999999999999</v>
          </cell>
        </row>
        <row r="328">
          <cell r="F328" t="str">
            <v>谭家院子至凤凰谷连接路</v>
          </cell>
          <cell r="G328" t="str">
            <v>资源产业路</v>
          </cell>
          <cell r="H328" t="str">
            <v>1312F4305220026</v>
          </cell>
          <cell r="I328" t="str">
            <v>1451J3120430522136</v>
          </cell>
          <cell r="J328" t="str">
            <v>d3d9ed8f-f1a1-4102-8a52-2d3548f7163b</v>
          </cell>
          <cell r="K328" t="str">
            <v>无</v>
          </cell>
          <cell r="L328">
            <v>1.8220000000000001</v>
          </cell>
          <cell r="M328">
            <v>1.8220000000000001</v>
          </cell>
          <cell r="N328">
            <v>400</v>
          </cell>
          <cell r="O328" t="str">
            <v>四级公路</v>
          </cell>
          <cell r="P328" t="str">
            <v>水泥砼路面</v>
          </cell>
          <cell r="Q328">
            <v>4.5</v>
          </cell>
          <cell r="R328" t="str">
            <v>严塘镇石山公园</v>
          </cell>
          <cell r="S328"/>
        </row>
        <row r="329">
          <cell r="F329"/>
          <cell r="G329"/>
          <cell r="H329"/>
          <cell r="I329"/>
          <cell r="J329"/>
          <cell r="K329"/>
          <cell r="L329">
            <v>91.963999999999999</v>
          </cell>
          <cell r="M329">
            <v>79.037999999999997</v>
          </cell>
          <cell r="N329">
            <v>14183.210000000001</v>
          </cell>
          <cell r="O329"/>
          <cell r="P329"/>
          <cell r="Q329"/>
          <cell r="R329"/>
          <cell r="S329">
            <v>78.538999999999987</v>
          </cell>
        </row>
        <row r="330">
          <cell r="F330" t="str">
            <v>杨田至河伯</v>
          </cell>
          <cell r="G330" t="str">
            <v>乡镇通三级（路面宽7米）及以上农村公路</v>
          </cell>
          <cell r="H330" t="str">
            <v>1316F4305230001</v>
          </cell>
          <cell r="I330" t="str">
            <v>1451J3150430523170</v>
          </cell>
          <cell r="J330" t="str">
            <v>491aa748-930d-491e-bcfc-92ecb22fe9c2</v>
          </cell>
          <cell r="K330" t="str">
            <v>Y073430523</v>
          </cell>
          <cell r="L330">
            <v>5.4009999999999998</v>
          </cell>
          <cell r="M330">
            <v>5.4009999999999998</v>
          </cell>
          <cell r="N330">
            <v>864.16</v>
          </cell>
          <cell r="O330" t="str">
            <v>三级公路</v>
          </cell>
          <cell r="P330" t="str">
            <v>沥青路面</v>
          </cell>
          <cell r="Q330">
            <v>6.5</v>
          </cell>
          <cell r="R330" t="str">
            <v>河伯乡</v>
          </cell>
          <cell r="S330">
            <v>5.4009999999999998</v>
          </cell>
        </row>
        <row r="331">
          <cell r="F331" t="str">
            <v>郦家坪-杉木桥</v>
          </cell>
          <cell r="G331" t="str">
            <v>乡镇通三级（路面宽7米）及以上农村公路</v>
          </cell>
          <cell r="H331" t="str">
            <v>1316F4305230006</v>
          </cell>
          <cell r="I331" t="str">
            <v>1451J3150430523183</v>
          </cell>
          <cell r="J331" t="str">
            <v>6f147d4b-ae84-418a-ae29-baa6322c6174</v>
          </cell>
          <cell r="K331" t="str">
            <v>X087430523</v>
          </cell>
          <cell r="L331">
            <v>5.3470000000000004</v>
          </cell>
          <cell r="M331">
            <v>5.3470000000000004</v>
          </cell>
          <cell r="N331">
            <v>802.05</v>
          </cell>
          <cell r="O331" t="str">
            <v>三级公路</v>
          </cell>
          <cell r="P331" t="str">
            <v>沥青路面</v>
          </cell>
          <cell r="Q331">
            <v>6.5</v>
          </cell>
          <cell r="R331" t="str">
            <v>郦家坪镇</v>
          </cell>
          <cell r="S331">
            <v>5.3470000000000004</v>
          </cell>
        </row>
        <row r="332">
          <cell r="F332" t="str">
            <v>祁东至中庙</v>
          </cell>
          <cell r="G332" t="str">
            <v>乡镇通三级（路面宽7米）及以上农村公路</v>
          </cell>
          <cell r="H332" t="str">
            <v>131301F4305230008</v>
          </cell>
          <cell r="I332" t="str">
            <v>1451J3150430523185</v>
          </cell>
          <cell r="J332" t="str">
            <v>259a1a2b-a102-4a63-9dbc-ebebbf0869c7</v>
          </cell>
          <cell r="K332" t="str">
            <v>Y997430523</v>
          </cell>
          <cell r="L332">
            <v>14.500999999999999</v>
          </cell>
          <cell r="M332">
            <v>7.6529999999999996</v>
          </cell>
          <cell r="N332">
            <v>2295.9</v>
          </cell>
          <cell r="O332" t="str">
            <v>三级公路</v>
          </cell>
          <cell r="P332" t="str">
            <v>沥青路面</v>
          </cell>
          <cell r="Q332">
            <v>6.5</v>
          </cell>
          <cell r="R332" t="str">
            <v>诸甲亭乡</v>
          </cell>
          <cell r="S332">
            <v>7.6529999999999996</v>
          </cell>
        </row>
        <row r="333">
          <cell r="F333" t="str">
            <v>长乐至蔡桥公路</v>
          </cell>
          <cell r="G333" t="str">
            <v>通景公路</v>
          </cell>
          <cell r="H333" t="str">
            <v>131302F4305230038</v>
          </cell>
          <cell r="I333" t="str">
            <v>1451J3130430523164</v>
          </cell>
          <cell r="J333" t="str">
            <v>dee7ed19-6f8f-4e6a-8b3f-71fc56e1e81c</v>
          </cell>
          <cell r="K333" t="str">
            <v>X086430523</v>
          </cell>
          <cell r="L333">
            <v>6.3179999999999996</v>
          </cell>
          <cell r="M333">
            <v>6.3179999999999996</v>
          </cell>
          <cell r="N333">
            <v>1010.88</v>
          </cell>
          <cell r="O333" t="str">
            <v>四级公路</v>
          </cell>
          <cell r="P333" t="str">
            <v>沥青砼路面</v>
          </cell>
          <cell r="Q333">
            <v>6.5</v>
          </cell>
          <cell r="R333" t="str">
            <v xml:space="preserve"> 福林村福林生态公园体育园</v>
          </cell>
          <cell r="S333">
            <v>6.3179999999999996</v>
          </cell>
        </row>
        <row r="334">
          <cell r="F334" t="str">
            <v>白仓至金江湖公路</v>
          </cell>
          <cell r="G334" t="str">
            <v>旅游集散公路</v>
          </cell>
          <cell r="H334" t="str">
            <v>131301F4305230006</v>
          </cell>
          <cell r="I334" t="str">
            <v>1451J3130430523162</v>
          </cell>
          <cell r="J334" t="str">
            <v>1f927312-cdb0-4e0f-87de-630edbf0e85b</v>
          </cell>
          <cell r="K334" t="str">
            <v>Y079430523</v>
          </cell>
          <cell r="L334">
            <v>15.528</v>
          </cell>
          <cell r="M334">
            <v>13.45</v>
          </cell>
          <cell r="N334">
            <v>2017.5</v>
          </cell>
          <cell r="O334" t="str">
            <v>三级公路</v>
          </cell>
          <cell r="P334" t="str">
            <v>沥青砼路面</v>
          </cell>
          <cell r="Q334">
            <v>6.5</v>
          </cell>
          <cell r="R334" t="str">
            <v>金江湖景区</v>
          </cell>
          <cell r="S334">
            <v>13.45</v>
          </cell>
        </row>
        <row r="335">
          <cell r="F335" t="str">
            <v>水杉景区-G320公路</v>
          </cell>
          <cell r="G335" t="str">
            <v>通景公路</v>
          </cell>
          <cell r="H335" t="str">
            <v>131302F4305230015</v>
          </cell>
          <cell r="I335" t="str">
            <v>1451J3130430523132</v>
          </cell>
          <cell r="J335" t="str">
            <v>a7e076a7-9700-43ff-8e33-278d81406626</v>
          </cell>
          <cell r="K335" t="str">
            <v>无</v>
          </cell>
          <cell r="L335">
            <v>3</v>
          </cell>
          <cell r="M335">
            <v>3</v>
          </cell>
          <cell r="N335">
            <v>480</v>
          </cell>
          <cell r="O335" t="str">
            <v>四级公路</v>
          </cell>
          <cell r="P335" t="str">
            <v>水泥砼路面</v>
          </cell>
          <cell r="Q335">
            <v>4.5</v>
          </cell>
          <cell r="R335" t="str">
            <v>水杉景区</v>
          </cell>
          <cell r="S335">
            <v>3</v>
          </cell>
        </row>
        <row r="336">
          <cell r="F336" t="str">
            <v>金称市至金河公路</v>
          </cell>
          <cell r="G336" t="str">
            <v>通景公路</v>
          </cell>
          <cell r="H336" t="str">
            <v>131301F4305230009</v>
          </cell>
          <cell r="I336" t="str">
            <v>1451J3130430523153</v>
          </cell>
          <cell r="J336" t="str">
            <v>be428d3b-f938-41e2-ad1b-6dc8417661d6</v>
          </cell>
          <cell r="K336" t="str">
            <v>X089430523</v>
          </cell>
          <cell r="L336">
            <v>8.5459999999999994</v>
          </cell>
          <cell r="M336">
            <v>4.5460000000000003</v>
          </cell>
          <cell r="N336">
            <v>1367.36</v>
          </cell>
          <cell r="O336" t="str">
            <v>四级公路</v>
          </cell>
          <cell r="P336" t="str">
            <v>沥青砼路面</v>
          </cell>
          <cell r="Q336">
            <v>6.5</v>
          </cell>
          <cell r="R336" t="str">
            <v>相山村相山岩洞</v>
          </cell>
          <cell r="S336">
            <v>4.5460000000000003</v>
          </cell>
        </row>
        <row r="337">
          <cell r="F337" t="str">
            <v>烈士陵园-S336公路</v>
          </cell>
          <cell r="G337" t="str">
            <v>通景公路</v>
          </cell>
          <cell r="H337" t="str">
            <v>131302F4305230020</v>
          </cell>
          <cell r="I337" t="str">
            <v>1451J3130430523142</v>
          </cell>
          <cell r="J337" t="str">
            <v>7e09b63a-0748-457c-bae3-a50d284d6228</v>
          </cell>
          <cell r="K337" t="str">
            <v>无</v>
          </cell>
          <cell r="L337">
            <v>2.54</v>
          </cell>
          <cell r="M337">
            <v>2.54</v>
          </cell>
          <cell r="N337">
            <v>406.4</v>
          </cell>
          <cell r="O337" t="str">
            <v>四级公路</v>
          </cell>
          <cell r="P337" t="str">
            <v>沥青砼路面</v>
          </cell>
          <cell r="Q337">
            <v>5.5</v>
          </cell>
          <cell r="R337" t="str">
            <v>五龙岭烈士陵园</v>
          </cell>
          <cell r="S337">
            <v>2.54</v>
          </cell>
        </row>
        <row r="338">
          <cell r="F338" t="str">
            <v>高霞山-五峰铺公路</v>
          </cell>
          <cell r="G338" t="str">
            <v>通景公路</v>
          </cell>
          <cell r="H338" t="str">
            <v>131302F4305230016</v>
          </cell>
          <cell r="I338" t="str">
            <v>1451J3130430523102</v>
          </cell>
          <cell r="J338" t="str">
            <v>f4596749-aafa-4416-8452-3e1812c5f67b</v>
          </cell>
          <cell r="K338" t="str">
            <v>无</v>
          </cell>
          <cell r="L338">
            <v>7.9939999999999998</v>
          </cell>
          <cell r="M338">
            <v>7.9939999999999998</v>
          </cell>
          <cell r="N338">
            <v>1279.04</v>
          </cell>
          <cell r="O338" t="str">
            <v>四级公路</v>
          </cell>
          <cell r="P338" t="str">
            <v>水泥砼路面</v>
          </cell>
          <cell r="Q338">
            <v>4.5</v>
          </cell>
          <cell r="R338" t="str">
            <v>高霞山景区</v>
          </cell>
          <cell r="S338">
            <v>7.9939999999999998</v>
          </cell>
        </row>
        <row r="339">
          <cell r="F339" t="str">
            <v>天子-火烧坪公路</v>
          </cell>
          <cell r="G339" t="str">
            <v>资源产业路</v>
          </cell>
          <cell r="H339" t="str">
            <v>1312F4305230063</v>
          </cell>
          <cell r="I339" t="str">
            <v>1451J3120430523143</v>
          </cell>
          <cell r="J339" t="str">
            <v>9b442002-abb1-449f-845e-eb291b05f5a1</v>
          </cell>
          <cell r="K339" t="str">
            <v>Y054430523</v>
          </cell>
          <cell r="L339">
            <v>5.8890000000000002</v>
          </cell>
          <cell r="M339">
            <v>5.8890000000000002</v>
          </cell>
          <cell r="N339">
            <v>942.24</v>
          </cell>
          <cell r="O339" t="str">
            <v>四级公路</v>
          </cell>
          <cell r="P339" t="str">
            <v>水泥砼路面</v>
          </cell>
          <cell r="Q339">
            <v>5.5</v>
          </cell>
          <cell r="R339" t="str">
            <v>常乐农业开发综合有限公司</v>
          </cell>
          <cell r="S339">
            <v>5.8890000000000002</v>
          </cell>
        </row>
        <row r="340">
          <cell r="F340" t="str">
            <v>G207至塘田战时讲学院公路</v>
          </cell>
          <cell r="G340" t="str">
            <v>通景公路</v>
          </cell>
          <cell r="H340" t="str">
            <v>131302F4305230007</v>
          </cell>
          <cell r="I340" t="str">
            <v>1451J3130430523114</v>
          </cell>
          <cell r="J340" t="str">
            <v>6e72eef8-71da-4bbf-8f06-16b62a9d9871</v>
          </cell>
          <cell r="K340" t="str">
            <v>CA94430523</v>
          </cell>
          <cell r="L340">
            <v>2.2799999999999998</v>
          </cell>
          <cell r="M340">
            <v>2.2799999999999998</v>
          </cell>
          <cell r="N340">
            <v>378.48</v>
          </cell>
          <cell r="O340" t="str">
            <v>四级公路</v>
          </cell>
          <cell r="P340" t="str">
            <v>沥青砼路面</v>
          </cell>
          <cell r="Q340">
            <v>6.5</v>
          </cell>
          <cell r="R340" t="str">
            <v>塘田战时讲学院</v>
          </cell>
          <cell r="S340">
            <v>2.2799999999999998</v>
          </cell>
        </row>
        <row r="341">
          <cell r="F341" t="str">
            <v>胜利寨至G207公路</v>
          </cell>
          <cell r="G341" t="str">
            <v>通景公路</v>
          </cell>
          <cell r="H341" t="str">
            <v>131302F4305230036</v>
          </cell>
          <cell r="I341" t="str">
            <v>1451J3130430523159</v>
          </cell>
          <cell r="J341" t="str">
            <v>3ee33521-72d6-4dd7-a55f-6135715400ca</v>
          </cell>
          <cell r="K341" t="str">
            <v>无</v>
          </cell>
          <cell r="L341">
            <v>1.89</v>
          </cell>
          <cell r="M341">
            <v>1.89</v>
          </cell>
          <cell r="N341">
            <v>302.39999999999998</v>
          </cell>
          <cell r="O341" t="str">
            <v>四级公路</v>
          </cell>
          <cell r="P341" t="str">
            <v>沥青砼路面</v>
          </cell>
          <cell r="Q341">
            <v>4.5</v>
          </cell>
          <cell r="R341" t="str">
            <v>胜利村宏源生态农庄</v>
          </cell>
          <cell r="S341">
            <v>1.89</v>
          </cell>
        </row>
        <row r="342">
          <cell r="F342" t="str">
            <v>X046线-车家公路</v>
          </cell>
          <cell r="G342" t="str">
            <v>通景公路</v>
          </cell>
          <cell r="H342" t="str">
            <v>131302F4305230039</v>
          </cell>
          <cell r="I342" t="str">
            <v>1451J3130430523236</v>
          </cell>
          <cell r="J342" t="str">
            <v>89081034-1e1e-4563-985b-2273ed7c0a3e</v>
          </cell>
          <cell r="K342" t="str">
            <v>Y007430523</v>
          </cell>
          <cell r="L342">
            <v>3.2</v>
          </cell>
          <cell r="M342">
            <v>3.2</v>
          </cell>
          <cell r="N342">
            <v>512</v>
          </cell>
          <cell r="O342" t="str">
            <v>四级公路</v>
          </cell>
          <cell r="P342" t="str">
            <v>沥青砼路面</v>
          </cell>
          <cell r="Q342">
            <v>6.5</v>
          </cell>
          <cell r="R342" t="str">
            <v>车万肓故居</v>
          </cell>
          <cell r="S342">
            <v>3.2</v>
          </cell>
        </row>
        <row r="343">
          <cell r="F343" t="str">
            <v>天子湖国家湿地公园公路</v>
          </cell>
          <cell r="G343" t="str">
            <v>通景公路</v>
          </cell>
          <cell r="H343" t="str">
            <v>131301F4305230004</v>
          </cell>
          <cell r="I343" t="str">
            <v>1451J3130430523184</v>
          </cell>
          <cell r="J343" t="str">
            <v>bb585b83-d3b8-4593-a406-c4b3857dbc25</v>
          </cell>
          <cell r="K343" t="str">
            <v>C308430523</v>
          </cell>
          <cell r="L343">
            <v>4.47</v>
          </cell>
          <cell r="M343">
            <v>4.47</v>
          </cell>
          <cell r="N343">
            <v>715.2</v>
          </cell>
          <cell r="O343" t="str">
            <v>四级公路</v>
          </cell>
          <cell r="P343" t="str">
            <v>沥青砼路面</v>
          </cell>
          <cell r="Q343">
            <v>6.5</v>
          </cell>
          <cell r="R343" t="str">
            <v>天子湖湿地公园</v>
          </cell>
          <cell r="S343">
            <v>4.47</v>
          </cell>
        </row>
        <row r="344">
          <cell r="F344" t="str">
            <v>蔡山-新安公路</v>
          </cell>
          <cell r="G344" t="str">
            <v>通景公路</v>
          </cell>
          <cell r="H344" t="str">
            <v>131302F4305230030</v>
          </cell>
          <cell r="I344" t="str">
            <v>1451J3130430523141</v>
          </cell>
          <cell r="J344" t="str">
            <v>e9e3e5b2-ee2f-496e-9a48-4fbbe594cd88</v>
          </cell>
          <cell r="K344" t="str">
            <v>Y015430523</v>
          </cell>
          <cell r="L344">
            <v>5.0599999999999996</v>
          </cell>
          <cell r="M344">
            <v>5.0599999999999996</v>
          </cell>
          <cell r="N344">
            <v>809.6</v>
          </cell>
          <cell r="O344" t="str">
            <v>四级公路</v>
          </cell>
          <cell r="P344" t="str">
            <v>沥青砼路面</v>
          </cell>
          <cell r="Q344">
            <v>6.5</v>
          </cell>
          <cell r="R344" t="str">
            <v>蔡山团村侯王寨休闲山庄</v>
          </cell>
          <cell r="S344">
            <v>4.5609999999999999</v>
          </cell>
        </row>
        <row r="345">
          <cell r="F345"/>
          <cell r="G345"/>
          <cell r="H345"/>
          <cell r="I345"/>
          <cell r="J345"/>
          <cell r="K345"/>
          <cell r="L345">
            <v>63.020999999999987</v>
          </cell>
          <cell r="M345">
            <v>56.228999999999992</v>
          </cell>
          <cell r="N345">
            <v>16346</v>
          </cell>
          <cell r="O345"/>
          <cell r="P345"/>
          <cell r="Q345"/>
          <cell r="R345"/>
          <cell r="S345">
            <v>55.993000000000002</v>
          </cell>
        </row>
        <row r="346">
          <cell r="F346" t="str">
            <v>X104隆回县虎形山—小沙江公路</v>
          </cell>
          <cell r="G346" t="str">
            <v>乡镇通三级（路面宽7米）及以上农村公路</v>
          </cell>
          <cell r="H346" t="str">
            <v>1316F4305240002</v>
          </cell>
          <cell r="I346" t="str">
            <v>1451J3150430524140</v>
          </cell>
          <cell r="J346" t="str">
            <v>cc693b0c-d373-4d8f-82b2-dab9c1b98a4a</v>
          </cell>
          <cell r="K346" t="str">
            <v>X104430524</v>
          </cell>
          <cell r="L346">
            <v>6.8620000000000001</v>
          </cell>
          <cell r="M346">
            <v>6.8620000000000001</v>
          </cell>
          <cell r="N346">
            <v>4000</v>
          </cell>
          <cell r="O346" t="str">
            <v>三级公路</v>
          </cell>
          <cell r="P346" t="str">
            <v>沥青路面</v>
          </cell>
          <cell r="Q346">
            <v>6</v>
          </cell>
          <cell r="R346" t="str">
            <v>虎形山瑶族乡</v>
          </cell>
          <cell r="S346">
            <v>6.6820000000000004</v>
          </cell>
        </row>
        <row r="347">
          <cell r="F347" t="str">
            <v>高平镇滨江南路</v>
          </cell>
          <cell r="G347" t="str">
            <v>资源产业路</v>
          </cell>
          <cell r="H347" t="str">
            <v>1312F4305230074</v>
          </cell>
          <cell r="I347" t="str">
            <v>1451J3120430524126</v>
          </cell>
          <cell r="J347" t="str">
            <v>42f93cd2-fb28-4acc-9db4-bea9ed961673</v>
          </cell>
          <cell r="K347" t="str">
            <v>无</v>
          </cell>
          <cell r="L347">
            <v>3.0670000000000002</v>
          </cell>
          <cell r="M347">
            <v>3.0670000000000002</v>
          </cell>
          <cell r="N347">
            <v>920</v>
          </cell>
          <cell r="O347" t="str">
            <v>四级公路</v>
          </cell>
          <cell r="P347" t="str">
            <v>沥青砼路面</v>
          </cell>
          <cell r="Q347">
            <v>4.5</v>
          </cell>
          <cell r="R347" t="str">
            <v>隆回山峰农业粮食加工产业园</v>
          </cell>
          <cell r="S347">
            <v>3.0670000000000002</v>
          </cell>
        </row>
        <row r="348">
          <cell r="F348" t="str">
            <v>大花瑶虎形山景区连接路（Y079芒花坪至杉木坪）</v>
          </cell>
          <cell r="G348" t="str">
            <v>通景公路</v>
          </cell>
          <cell r="H348" t="str">
            <v>1312F4305240011</v>
          </cell>
          <cell r="I348" t="str">
            <v>1451J3130430524103</v>
          </cell>
          <cell r="J348" t="str">
            <v>676474ad-55df-4119-8c4c-f4f30bf09a2b</v>
          </cell>
          <cell r="K348" t="str">
            <v>Y079430524</v>
          </cell>
          <cell r="L348">
            <v>22.696999999999999</v>
          </cell>
          <cell r="M348">
            <v>18.495000000000001</v>
          </cell>
          <cell r="N348">
            <v>4616</v>
          </cell>
          <cell r="O348" t="str">
            <v>四级公路</v>
          </cell>
          <cell r="P348" t="str">
            <v>沥青砼路面</v>
          </cell>
          <cell r="Q348">
            <v>4.5</v>
          </cell>
          <cell r="R348" t="str">
            <v>大花瑶虎形山景区</v>
          </cell>
          <cell r="S348">
            <v>18.495000000000001</v>
          </cell>
        </row>
        <row r="349">
          <cell r="F349" t="str">
            <v>大花瑶虎形山景区连接路（小沙江文明至虎形山祟木涵公路）</v>
          </cell>
          <cell r="G349" t="str">
            <v>通景公路</v>
          </cell>
          <cell r="H349" t="str">
            <v>131302F4305240008</v>
          </cell>
          <cell r="I349" t="str">
            <v>1451J3130430524127</v>
          </cell>
          <cell r="J349" t="str">
            <v>1ed28b0b-05a7-495f-ac7a-be2f543d434c</v>
          </cell>
          <cell r="K349" t="str">
            <v>无</v>
          </cell>
          <cell r="L349">
            <v>2.4950000000000001</v>
          </cell>
          <cell r="M349">
            <v>2.4950000000000001</v>
          </cell>
          <cell r="N349">
            <v>2000</v>
          </cell>
          <cell r="O349" t="str">
            <v>四级公路</v>
          </cell>
          <cell r="P349" t="str">
            <v>沥青砼路面</v>
          </cell>
          <cell r="Q349">
            <v>4.5</v>
          </cell>
          <cell r="R349" t="str">
            <v>大花瑶虎形山景区</v>
          </cell>
          <cell r="S349">
            <v>2.4950000000000001</v>
          </cell>
        </row>
        <row r="350">
          <cell r="F350" t="str">
            <v>辰河现代农业有限公司资源产业路</v>
          </cell>
          <cell r="G350" t="str">
            <v>资源产业路</v>
          </cell>
          <cell r="H350" t="str">
            <v>131201F4305240006</v>
          </cell>
          <cell r="I350" t="str">
            <v>1451J3120430524155</v>
          </cell>
          <cell r="J350" t="str">
            <v>21fcd902-af0e-4cee-91bc-be01490b58f2</v>
          </cell>
          <cell r="K350" t="str">
            <v>无</v>
          </cell>
          <cell r="L350">
            <v>4.25</v>
          </cell>
          <cell r="M350">
            <v>4.25</v>
          </cell>
          <cell r="N350">
            <v>500</v>
          </cell>
          <cell r="O350" t="str">
            <v>四级公路</v>
          </cell>
          <cell r="P350" t="str">
            <v>水泥砼路面</v>
          </cell>
          <cell r="Q350">
            <v>6</v>
          </cell>
          <cell r="R350" t="str">
            <v>湖南省辰河生态休闲农业观光园</v>
          </cell>
          <cell r="S350">
            <v>4.25</v>
          </cell>
        </row>
        <row r="351">
          <cell r="F351" t="str">
            <v>泓天农业现代发展农业有限公司资源产业路</v>
          </cell>
          <cell r="G351" t="str">
            <v>资源产业路</v>
          </cell>
          <cell r="H351" t="str">
            <v>131201F4305240007</v>
          </cell>
          <cell r="I351" t="str">
            <v>1451J3120430524185</v>
          </cell>
          <cell r="J351" t="str">
            <v>06bcf515-958e-450e-afa0-3a2a0a9eec16</v>
          </cell>
          <cell r="K351" t="str">
            <v>无</v>
          </cell>
          <cell r="L351">
            <v>0.6</v>
          </cell>
          <cell r="M351">
            <v>0.6</v>
          </cell>
          <cell r="N351">
            <v>70</v>
          </cell>
          <cell r="O351" t="str">
            <v>四级公路</v>
          </cell>
          <cell r="P351" t="str">
            <v>水泥砼路面</v>
          </cell>
          <cell r="Q351">
            <v>4.5</v>
          </cell>
          <cell r="R351" t="str">
            <v>湖南泓天现代农业发展有限公司</v>
          </cell>
          <cell r="S351">
            <v>0.6</v>
          </cell>
        </row>
        <row r="352">
          <cell r="F352" t="str">
            <v>狮龙强村至飞娥潭村旅游通景公路</v>
          </cell>
          <cell r="G352" t="str">
            <v>通景公路</v>
          </cell>
          <cell r="H352" t="str">
            <v>131302F4305240013</v>
          </cell>
          <cell r="I352" t="str">
            <v>1451J3130430524187</v>
          </cell>
          <cell r="J352" t="str">
            <v>a1bdfbff-6c27-4a6c-8570-d5690f5444a8</v>
          </cell>
          <cell r="K352" t="str">
            <v>Y075430524</v>
          </cell>
          <cell r="L352">
            <v>2.7149999999999999</v>
          </cell>
          <cell r="M352">
            <v>2.7149999999999999</v>
          </cell>
          <cell r="N352">
            <v>245</v>
          </cell>
          <cell r="O352" t="str">
            <v>四级公路</v>
          </cell>
          <cell r="P352" t="str">
            <v>沥青砼路面</v>
          </cell>
          <cell r="Q352">
            <v>6</v>
          </cell>
          <cell r="R352" t="str">
            <v>大东山国有林场</v>
          </cell>
          <cell r="S352">
            <v>2.7149999999999999</v>
          </cell>
        </row>
        <row r="353">
          <cell r="F353" t="str">
            <v>向家牛天岭旅游景区（隆回县牛天岭—天星村通景公路）</v>
          </cell>
          <cell r="G353" t="str">
            <v>通景公路</v>
          </cell>
          <cell r="H353" t="str">
            <v>13130201F4305240001</v>
          </cell>
          <cell r="I353" t="str">
            <v>1451J3130430524145</v>
          </cell>
          <cell r="J353" t="str">
            <v>b0d726dd-33b9-4c29-ab94-105109e2963d</v>
          </cell>
          <cell r="K353" t="str">
            <v>无</v>
          </cell>
          <cell r="L353">
            <v>1.51</v>
          </cell>
          <cell r="M353">
            <v>1.51</v>
          </cell>
          <cell r="N353">
            <v>140</v>
          </cell>
          <cell r="O353" t="str">
            <v>四级公路</v>
          </cell>
          <cell r="P353" t="str">
            <v>水泥砼路面</v>
          </cell>
          <cell r="Q353">
            <v>6</v>
          </cell>
          <cell r="R353" t="str">
            <v>向家牛天岭旅游景区</v>
          </cell>
          <cell r="S353">
            <v>1.51</v>
          </cell>
        </row>
        <row r="354">
          <cell r="F354" t="str">
            <v>隆回县天域现代农业发展有限公司金银花无病毒种苗特色产业园公路</v>
          </cell>
          <cell r="G354" t="str">
            <v>资源产业路</v>
          </cell>
          <cell r="H354" t="str">
            <v>1312F4305240022</v>
          </cell>
          <cell r="I354" t="str">
            <v>1451J3120430524104</v>
          </cell>
          <cell r="J354" t="str">
            <v>f57d9f1b-4171-42c5-aa0f-e9ca1b341b08</v>
          </cell>
          <cell r="K354" t="str">
            <v>无</v>
          </cell>
          <cell r="L354">
            <v>0.48199999999999998</v>
          </cell>
          <cell r="M354">
            <v>0.48199999999999998</v>
          </cell>
          <cell r="N354">
            <v>118</v>
          </cell>
          <cell r="O354" t="str">
            <v>四级公路</v>
          </cell>
          <cell r="P354" t="str">
            <v>水泥砼路面</v>
          </cell>
          <cell r="Q354">
            <v>4.5</v>
          </cell>
          <cell r="R354" t="str">
            <v>隆回县天域现代农业发展有限公司金银花无病毒种苗特色产业园</v>
          </cell>
          <cell r="S354">
            <v>0.42599999999999999</v>
          </cell>
        </row>
        <row r="355">
          <cell r="F355" t="str">
            <v>隆回县金竹笋业基地产业路</v>
          </cell>
          <cell r="G355" t="str">
            <v>资源产业路</v>
          </cell>
          <cell r="H355" t="str">
            <v>131201F4305240002</v>
          </cell>
          <cell r="I355" t="str">
            <v>1451J3120430524144</v>
          </cell>
          <cell r="J355" t="str">
            <v>e4d16f16-3b79-4103-8a87-cee1f99d2151</v>
          </cell>
          <cell r="K355" t="str">
            <v>无</v>
          </cell>
          <cell r="L355">
            <v>1.01</v>
          </cell>
          <cell r="M355">
            <v>1.01</v>
          </cell>
          <cell r="N355">
            <v>70</v>
          </cell>
          <cell r="O355" t="str">
            <v>四级公路</v>
          </cell>
          <cell r="P355" t="str">
            <v>水泥砼路面</v>
          </cell>
          <cell r="Q355">
            <v>4.5</v>
          </cell>
          <cell r="R355" t="str">
            <v>隆回县金竹笋业发展有限公司</v>
          </cell>
          <cell r="S355">
            <v>1.01</v>
          </cell>
        </row>
        <row r="356">
          <cell r="F356" t="str">
            <v>天龙山药王谷资源产业路</v>
          </cell>
          <cell r="G356" t="str">
            <v>资源产业路</v>
          </cell>
          <cell r="H356" t="str">
            <v>1312F4305240025</v>
          </cell>
          <cell r="I356" t="str">
            <v>1451J3120430524188</v>
          </cell>
          <cell r="J356" t="str">
            <v>31dc0c02-d293-429c-8cfa-be0dd24a463e</v>
          </cell>
          <cell r="K356" t="str">
            <v>无</v>
          </cell>
          <cell r="L356">
            <v>6.41</v>
          </cell>
          <cell r="M356">
            <v>6</v>
          </cell>
          <cell r="N356">
            <v>1200</v>
          </cell>
          <cell r="O356" t="str">
            <v>四级公路</v>
          </cell>
          <cell r="P356" t="str">
            <v>沥青砼路面</v>
          </cell>
          <cell r="Q356">
            <v>6</v>
          </cell>
          <cell r="R356" t="str">
            <v>天龙山药王谷</v>
          </cell>
          <cell r="S356">
            <v>6</v>
          </cell>
        </row>
        <row r="357">
          <cell r="F357" t="str">
            <v>宏伟水产养殖专业合作社养殖基地资源产业路</v>
          </cell>
          <cell r="G357" t="str">
            <v>资源产业路</v>
          </cell>
          <cell r="H357" t="str">
            <v>1312F4305240026</v>
          </cell>
          <cell r="I357" t="str">
            <v>1451J3120430524189</v>
          </cell>
          <cell r="J357" t="str">
            <v>1a8fed41-93b9-4f60-9b63-9b86cb715d06</v>
          </cell>
          <cell r="K357" t="str">
            <v>无</v>
          </cell>
          <cell r="L357">
            <v>1.82</v>
          </cell>
          <cell r="M357">
            <v>0.95</v>
          </cell>
          <cell r="N357">
            <v>190</v>
          </cell>
          <cell r="O357" t="str">
            <v>四级公路</v>
          </cell>
          <cell r="P357" t="str">
            <v>水泥砼路面</v>
          </cell>
          <cell r="Q357">
            <v>4.5</v>
          </cell>
          <cell r="R357" t="str">
            <v>宏伟水产养殖专业合作社养殖基地</v>
          </cell>
          <cell r="S357">
            <v>0.95</v>
          </cell>
        </row>
        <row r="358">
          <cell r="F358" t="str">
            <v>马氏牧业南方现代草地畜牧业公路</v>
          </cell>
          <cell r="G358" t="str">
            <v>资源产业路</v>
          </cell>
          <cell r="H358" t="str">
            <v>1312F4305240017</v>
          </cell>
          <cell r="I358" t="str">
            <v>1451J3120430524113</v>
          </cell>
          <cell r="J358" t="str">
            <v>3d7aca94-5aeb-42ba-bd99-a9b8bf2f96b0</v>
          </cell>
          <cell r="K358" t="str">
            <v>无</v>
          </cell>
          <cell r="L358">
            <v>1.25</v>
          </cell>
          <cell r="M358">
            <v>1.25</v>
          </cell>
          <cell r="N358">
            <v>263</v>
          </cell>
          <cell r="O358" t="str">
            <v>四级公路</v>
          </cell>
          <cell r="P358" t="str">
            <v>水泥砼路面</v>
          </cell>
          <cell r="Q358">
            <v>4.5</v>
          </cell>
          <cell r="R358" t="str">
            <v>南方现代草地畜牧业试点项目</v>
          </cell>
          <cell r="S358">
            <v>1.25</v>
          </cell>
        </row>
        <row r="359">
          <cell r="F359" t="str">
            <v>石子坪农业开发有限公司资源产业路</v>
          </cell>
          <cell r="G359" t="str">
            <v>资源产业路</v>
          </cell>
          <cell r="H359" t="str">
            <v>1312F4305240027</v>
          </cell>
          <cell r="I359" t="str">
            <v>1451J3120430524190</v>
          </cell>
          <cell r="J359" t="str">
            <v>0c1d7859-d0e5-4233-a8a9-f5992e63dc0d</v>
          </cell>
          <cell r="K359" t="str">
            <v>无</v>
          </cell>
          <cell r="L359">
            <v>0.54300000000000004</v>
          </cell>
          <cell r="M359">
            <v>0.54300000000000004</v>
          </cell>
          <cell r="N359">
            <v>175</v>
          </cell>
          <cell r="O359" t="str">
            <v>四级公路</v>
          </cell>
          <cell r="P359" t="str">
            <v>水泥砼路面</v>
          </cell>
          <cell r="Q359">
            <v>6</v>
          </cell>
          <cell r="R359" t="str">
            <v>石子坪农业开发有限公司资源产业路）</v>
          </cell>
          <cell r="S359">
            <v>0.54300000000000004</v>
          </cell>
        </row>
        <row r="360">
          <cell r="F360" t="str">
            <v>龙瑶幽谷景区（隆回县龙瑶幽谷景区通景公路）</v>
          </cell>
          <cell r="G360" t="str">
            <v>通景公路</v>
          </cell>
          <cell r="H360" t="str">
            <v>1312F4305240012</v>
          </cell>
          <cell r="I360" t="str">
            <v>1451J3130430524107</v>
          </cell>
          <cell r="J360" t="str">
            <v>163090d8-4e5f-4b24-95af-eb651e880b74</v>
          </cell>
          <cell r="K360" t="str">
            <v>无</v>
          </cell>
          <cell r="L360">
            <v>7.31</v>
          </cell>
          <cell r="M360">
            <v>6</v>
          </cell>
          <cell r="N360">
            <v>1839</v>
          </cell>
          <cell r="O360" t="str">
            <v>四级公路</v>
          </cell>
          <cell r="P360" t="str">
            <v>沥青砼路面</v>
          </cell>
          <cell r="Q360">
            <v>6</v>
          </cell>
          <cell r="R360" t="str">
            <v>龙瑶幽谷景区</v>
          </cell>
          <cell r="S360">
            <v>6</v>
          </cell>
        </row>
        <row r="361">
          <cell r="F361"/>
          <cell r="G361"/>
          <cell r="H361"/>
          <cell r="I361"/>
          <cell r="J361"/>
          <cell r="K361"/>
          <cell r="L361">
            <v>60.726999999999997</v>
          </cell>
          <cell r="M361">
            <v>43.528999999999996</v>
          </cell>
          <cell r="N361">
            <v>9793</v>
          </cell>
          <cell r="O361"/>
          <cell r="P361"/>
          <cell r="Q361"/>
          <cell r="R361"/>
          <cell r="S361">
            <v>43.098999999999997</v>
          </cell>
        </row>
        <row r="362">
          <cell r="F362" t="str">
            <v>洞口县X115线古楼乡通乡公路提质改造工程</v>
          </cell>
          <cell r="G362" t="str">
            <v>乡镇通三级（路面宽7米）及以上农村公路</v>
          </cell>
          <cell r="H362" t="str">
            <v>1316F4305250004</v>
          </cell>
          <cell r="I362" t="str">
            <v>1451J3150430525170</v>
          </cell>
          <cell r="J362" t="str">
            <v>73bfb114-0c37-4222-a7a2-cd50c8c5bebb</v>
          </cell>
          <cell r="K362" t="str">
            <v>X115430525</v>
          </cell>
          <cell r="L362">
            <v>8.9540000000000006</v>
          </cell>
          <cell r="M362">
            <v>7.8</v>
          </cell>
          <cell r="N362">
            <v>2980</v>
          </cell>
          <cell r="O362" t="str">
            <v>三级公路</v>
          </cell>
          <cell r="P362" t="str">
            <v>水泥路面</v>
          </cell>
          <cell r="Q362">
            <v>6.5</v>
          </cell>
          <cell r="R362" t="str">
            <v>古楼乡</v>
          </cell>
          <cell r="S362">
            <v>7.8</v>
          </cell>
        </row>
        <row r="363">
          <cell r="F363" t="str">
            <v>洞口县X010线大屋乡通乡公路提质改造工程</v>
          </cell>
          <cell r="G363" t="str">
            <v>乡镇通三级（路面宽7米）及以上农村公路</v>
          </cell>
          <cell r="H363" t="str">
            <v>1316F4305250006</v>
          </cell>
          <cell r="I363" t="str">
            <v>1451J3150430525171</v>
          </cell>
          <cell r="J363" t="str">
            <v>5a5fc793-328b-46a0-afa0-efbe0c5dea36</v>
          </cell>
          <cell r="K363" t="str">
            <v>X010430525</v>
          </cell>
          <cell r="L363">
            <v>16.821000000000002</v>
          </cell>
          <cell r="M363">
            <v>4</v>
          </cell>
          <cell r="N363">
            <v>1845</v>
          </cell>
          <cell r="O363" t="str">
            <v>三级公路</v>
          </cell>
          <cell r="P363" t="str">
            <v>水泥路面</v>
          </cell>
          <cell r="Q363">
            <v>6.5</v>
          </cell>
          <cell r="R363" t="str">
            <v>大屋瑶族乡</v>
          </cell>
          <cell r="S363">
            <v>3.7770000000000001</v>
          </cell>
        </row>
        <row r="364">
          <cell r="F364" t="str">
            <v>高沙孝文化博物馆连接路</v>
          </cell>
          <cell r="G364" t="str">
            <v>通景公路</v>
          </cell>
          <cell r="H364" t="str">
            <v>131302F4305250002</v>
          </cell>
          <cell r="I364" t="str">
            <v>1451J3130430525163</v>
          </cell>
          <cell r="J364" t="str">
            <v>770a0da7-31ec-452e-9206-16eca056bc74</v>
          </cell>
          <cell r="K364" t="str">
            <v>Z242430525</v>
          </cell>
          <cell r="L364">
            <v>0.75</v>
          </cell>
          <cell r="M364">
            <v>0.75</v>
          </cell>
          <cell r="N364">
            <v>120</v>
          </cell>
          <cell r="O364" t="str">
            <v>四级公路</v>
          </cell>
          <cell r="P364" t="str">
            <v>沥青砼路面</v>
          </cell>
          <cell r="Q364">
            <v>6</v>
          </cell>
          <cell r="R364" t="str">
            <v>高沙孝文化博物馆</v>
          </cell>
          <cell r="S364">
            <v>0.75</v>
          </cell>
        </row>
        <row r="365">
          <cell r="F365" t="str">
            <v>洞口佳和农林科技发展有限公司空山旅游景区建设项目连接路</v>
          </cell>
          <cell r="G365" t="str">
            <v>资源产业路</v>
          </cell>
          <cell r="H365" t="str">
            <v>1312F4305250011</v>
          </cell>
          <cell r="I365" t="str">
            <v>1451J3120430525139</v>
          </cell>
          <cell r="J365" t="str">
            <v>a5ea0cc0-ceaf-4448-bed5-0e4e9e63f98a</v>
          </cell>
          <cell r="K365" t="str">
            <v>Z208430525</v>
          </cell>
          <cell r="L365">
            <v>7.31</v>
          </cell>
          <cell r="M365">
            <v>6</v>
          </cell>
          <cell r="N365">
            <v>1200</v>
          </cell>
          <cell r="O365" t="str">
            <v>四级公路</v>
          </cell>
          <cell r="P365" t="str">
            <v>沥青砼路面</v>
          </cell>
          <cell r="Q365">
            <v>6</v>
          </cell>
          <cell r="R365" t="str">
            <v>洞口佳和农林科技发展有限公司空山旅游景区</v>
          </cell>
          <cell r="S365">
            <v>6</v>
          </cell>
        </row>
        <row r="366">
          <cell r="F366" t="str">
            <v>洞口县斜口柑桔产业专业合作社千亩雪峰蜜桔基地连接路</v>
          </cell>
          <cell r="G366" t="str">
            <v>资源产业路</v>
          </cell>
          <cell r="H366" t="str">
            <v>1312F4305250086</v>
          </cell>
          <cell r="I366" t="str">
            <v>1451J3120430525191</v>
          </cell>
          <cell r="J366" t="str">
            <v>1af57127-e144-4d4c-bcdb-e084a38754db</v>
          </cell>
          <cell r="K366" t="str">
            <v>Z978430525</v>
          </cell>
          <cell r="L366">
            <v>0.5</v>
          </cell>
          <cell r="M366">
            <v>0.5</v>
          </cell>
          <cell r="N366">
            <v>280</v>
          </cell>
          <cell r="O366" t="str">
            <v>四级公路</v>
          </cell>
          <cell r="P366" t="str">
            <v>水泥砼路面</v>
          </cell>
          <cell r="Q366" t="str">
            <v>6/4.5</v>
          </cell>
          <cell r="R366" t="str">
            <v>洞口县斜口柑桔产业专业合作社千亩雪峰蜜桔基地</v>
          </cell>
          <cell r="S366">
            <v>0.5</v>
          </cell>
        </row>
        <row r="367">
          <cell r="F367" t="str">
            <v>洞口县茶铺富硒茶现代茶叶产业园连接路</v>
          </cell>
          <cell r="G367" t="str">
            <v>资源产业路</v>
          </cell>
          <cell r="H367" t="str">
            <v>1312F4305250023</v>
          </cell>
          <cell r="I367" t="str">
            <v>1451J3120430525121</v>
          </cell>
          <cell r="J367" t="str">
            <v>909caafd-9a6e-44b2-8a24-e32bbd000161</v>
          </cell>
          <cell r="K367" t="str">
            <v>Z221430525</v>
          </cell>
          <cell r="L367">
            <v>1.1000000000000001</v>
          </cell>
          <cell r="M367">
            <v>1.1000000000000001</v>
          </cell>
          <cell r="N367">
            <v>182</v>
          </cell>
          <cell r="O367" t="str">
            <v>四级公路</v>
          </cell>
          <cell r="P367" t="str">
            <v>水泥砼路面</v>
          </cell>
          <cell r="Q367" t="str">
            <v>6/4.5</v>
          </cell>
          <cell r="R367" t="str">
            <v>洞口富硒农业开发有限公司</v>
          </cell>
          <cell r="S367">
            <v>1.1000000000000001</v>
          </cell>
        </row>
        <row r="368">
          <cell r="F368" t="str">
            <v>洞口县罗溪众艳生态农业科技开发有限公司连接路</v>
          </cell>
          <cell r="G368" t="str">
            <v>资源产业路</v>
          </cell>
          <cell r="H368" t="str">
            <v>1312F4305250076</v>
          </cell>
          <cell r="I368" t="str">
            <v>1451J3120430525211</v>
          </cell>
          <cell r="J368" t="str">
            <v>6d6561d9-aa06-4c17-8274-d60f70bb32b8</v>
          </cell>
          <cell r="K368" t="str">
            <v>Z992430525</v>
          </cell>
          <cell r="L368">
            <v>2.1890000000000001</v>
          </cell>
          <cell r="M368">
            <v>2.1890000000000001</v>
          </cell>
          <cell r="N368">
            <v>240</v>
          </cell>
          <cell r="O368" t="str">
            <v>四级公路</v>
          </cell>
          <cell r="P368" t="str">
            <v>沥青砼路面</v>
          </cell>
          <cell r="Q368">
            <v>6</v>
          </cell>
          <cell r="R368" t="str">
            <v>洞口县罗溪众艳生态农业科技开发有限公司</v>
          </cell>
          <cell r="S368">
            <v>2.1890000000000001</v>
          </cell>
        </row>
        <row r="369">
          <cell r="F369" t="str">
            <v>湖南省邵阳市洞口县花古七里村村民委员会七里农贸市场连接路</v>
          </cell>
          <cell r="G369" t="str">
            <v>资源产业路</v>
          </cell>
          <cell r="H369" t="str">
            <v>1312F4305250174</v>
          </cell>
          <cell r="I369" t="str">
            <v>1451J3120430525289</v>
          </cell>
          <cell r="J369" t="str">
            <v>502fe539-3a9e-4430-b8a3-c43939526042</v>
          </cell>
          <cell r="K369" t="str">
            <v>Z520430525</v>
          </cell>
          <cell r="L369">
            <v>1.26</v>
          </cell>
          <cell r="M369">
            <v>1.26</v>
          </cell>
          <cell r="N369">
            <v>150</v>
          </cell>
          <cell r="O369" t="str">
            <v>四级公路</v>
          </cell>
          <cell r="P369" t="str">
            <v>水泥砼路面</v>
          </cell>
          <cell r="Q369">
            <v>6</v>
          </cell>
          <cell r="R369" t="str">
            <v>湖南省邵阳市洞口县花古七里村村民委员会七里农贸市场</v>
          </cell>
          <cell r="S369">
            <v>1.26</v>
          </cell>
        </row>
        <row r="370">
          <cell r="F370" t="str">
            <v>洞口南冲柑桔种植专业合作社连接路</v>
          </cell>
          <cell r="G370" t="str">
            <v>资源产业路</v>
          </cell>
          <cell r="H370" t="str">
            <v>1312F4305250070</v>
          </cell>
          <cell r="I370" t="str">
            <v>1451J3120430525147</v>
          </cell>
          <cell r="J370" t="str">
            <v>2ba34c7f-0f80-4d2c-8d4c-72e956661eb7</v>
          </cell>
          <cell r="K370" t="str">
            <v>C121430525</v>
          </cell>
          <cell r="L370">
            <v>1.26</v>
          </cell>
          <cell r="M370">
            <v>1.26</v>
          </cell>
          <cell r="N370">
            <v>161</v>
          </cell>
          <cell r="O370" t="str">
            <v>四级公路</v>
          </cell>
          <cell r="P370" t="str">
            <v>水泥砼路面</v>
          </cell>
          <cell r="Q370">
            <v>6</v>
          </cell>
          <cell r="R370" t="str">
            <v>洞口南冲柑桔种植专业合作社园艺场项目</v>
          </cell>
          <cell r="S370">
            <v>1.26</v>
          </cell>
        </row>
        <row r="371">
          <cell r="F371" t="str">
            <v>雪峰橘香农林科技产业园全产业链建设项目连接路</v>
          </cell>
          <cell r="G371" t="str">
            <v>资源产业路</v>
          </cell>
          <cell r="H371" t="str">
            <v>1312F4305250006</v>
          </cell>
          <cell r="I371" t="str">
            <v>1451J3120430525141</v>
          </cell>
          <cell r="J371" t="str">
            <v>e9801d29-2ca2-4d4e-b25e-005f8856c39d</v>
          </cell>
          <cell r="K371" t="str">
            <v>C33I430525</v>
          </cell>
          <cell r="L371">
            <v>3.9</v>
          </cell>
          <cell r="M371">
            <v>3.9</v>
          </cell>
          <cell r="N371">
            <v>550</v>
          </cell>
          <cell r="O371" t="str">
            <v>四级公路</v>
          </cell>
          <cell r="P371" t="str">
            <v>水泥砼路面</v>
          </cell>
          <cell r="Q371">
            <v>6</v>
          </cell>
          <cell r="R371" t="str">
            <v>雪峰橘香农林科技产业园</v>
          </cell>
          <cell r="S371">
            <v>3.9</v>
          </cell>
        </row>
        <row r="372">
          <cell r="F372" t="str">
            <v>洞口县天井出口猪场建设项目连接路</v>
          </cell>
          <cell r="G372" t="str">
            <v>资源产业路</v>
          </cell>
          <cell r="H372" t="str">
            <v>1312F4305250045</v>
          </cell>
          <cell r="I372" t="str">
            <v>1451J3120430525101</v>
          </cell>
          <cell r="J372" t="str">
            <v>ccf399f5-9f69-4b11-871d-b9a8ba50ad94</v>
          </cell>
          <cell r="K372" t="str">
            <v>V169430525</v>
          </cell>
          <cell r="L372">
            <v>2.82</v>
          </cell>
          <cell r="M372">
            <v>2.82</v>
          </cell>
          <cell r="N372">
            <v>430</v>
          </cell>
          <cell r="O372" t="str">
            <v>四级公路</v>
          </cell>
          <cell r="P372" t="str">
            <v>水泥砼路面</v>
          </cell>
          <cell r="Q372" t="str">
            <v>6/4.5</v>
          </cell>
          <cell r="R372" t="str">
            <v>洞口县天井出口猪场</v>
          </cell>
          <cell r="S372">
            <v>2.82</v>
          </cell>
        </row>
        <row r="373">
          <cell r="F373" t="str">
            <v>洞口县黄桥镇雷霆柚子种植专业合作社连接路</v>
          </cell>
          <cell r="G373" t="str">
            <v>资源产业路</v>
          </cell>
          <cell r="H373" t="str">
            <v>1312F4305250195</v>
          </cell>
          <cell r="I373" t="str">
            <v>1451J3120430525129</v>
          </cell>
          <cell r="J373" t="str">
            <v>e2c8c468-e8be-4aad-be74-fcd3cfbeb14a</v>
          </cell>
          <cell r="K373" t="str">
            <v>Z409430525</v>
          </cell>
          <cell r="L373">
            <v>1.2</v>
          </cell>
          <cell r="M373">
            <v>0.58699999999999997</v>
          </cell>
          <cell r="N373">
            <v>70</v>
          </cell>
          <cell r="O373" t="str">
            <v>四级公路</v>
          </cell>
          <cell r="P373" t="str">
            <v>水泥砼路面</v>
          </cell>
          <cell r="Q373">
            <v>4.5</v>
          </cell>
          <cell r="R373" t="str">
            <v>洞口县黄桥镇雷霆柚子种植专业合作社</v>
          </cell>
          <cell r="S373">
            <v>0.58699999999999997</v>
          </cell>
        </row>
        <row r="374">
          <cell r="F374" t="str">
            <v>洞口满妹子雪峰蜜桔专业合作社连接路（50万吨气调保鲜库及通风储存库建设项目）</v>
          </cell>
          <cell r="G374" t="str">
            <v>资源产业路</v>
          </cell>
          <cell r="H374" t="str">
            <v>1312F4305250090</v>
          </cell>
          <cell r="I374" t="str">
            <v>1451J3120430525261</v>
          </cell>
          <cell r="J374" t="str">
            <v>14843501-a28c-4a8b-b3f5-7595daf0ef26</v>
          </cell>
          <cell r="K374" t="str">
            <v>Z969430525</v>
          </cell>
          <cell r="L374">
            <v>1.9</v>
          </cell>
          <cell r="M374">
            <v>1.9</v>
          </cell>
          <cell r="N374">
            <v>265</v>
          </cell>
          <cell r="O374" t="str">
            <v>四级公路</v>
          </cell>
          <cell r="P374" t="str">
            <v>水泥砼路面</v>
          </cell>
          <cell r="Q374" t="str">
            <v>6/4.5</v>
          </cell>
          <cell r="R374" t="str">
            <v>洞口满妹子雪峰蜜桔专业合作社50万吨气调保鲜库及通风储存库</v>
          </cell>
          <cell r="S374">
            <v>1.9</v>
          </cell>
        </row>
        <row r="375">
          <cell r="F375" t="str">
            <v>洞口县风林养殖场连接路</v>
          </cell>
          <cell r="G375" t="str">
            <v>资源产业路</v>
          </cell>
          <cell r="H375" t="str">
            <v>1312F4305250152</v>
          </cell>
          <cell r="I375" t="str">
            <v>1451J3120430525187</v>
          </cell>
          <cell r="J375" t="str">
            <v>498ed949-1465-47f0-b605-8360ff398c66</v>
          </cell>
          <cell r="K375" t="str">
            <v>Z819430525</v>
          </cell>
          <cell r="L375">
            <v>4.82</v>
          </cell>
          <cell r="M375">
            <v>3.62</v>
          </cell>
          <cell r="N375">
            <v>592</v>
          </cell>
          <cell r="O375" t="str">
            <v>四级公路</v>
          </cell>
          <cell r="P375" t="str">
            <v>水泥砼路面</v>
          </cell>
          <cell r="Q375">
            <v>4.5</v>
          </cell>
          <cell r="R375" t="str">
            <v>洞口县风林养殖场</v>
          </cell>
          <cell r="S375">
            <v>3.62</v>
          </cell>
        </row>
        <row r="376">
          <cell r="F376" t="str">
            <v>罗溪森林公园景区连接路</v>
          </cell>
          <cell r="G376" t="str">
            <v>通景公路</v>
          </cell>
          <cell r="H376" t="str">
            <v>131302F4305250006</v>
          </cell>
          <cell r="I376" t="str">
            <v>1451J3130430525109</v>
          </cell>
          <cell r="J376" t="str">
            <v>f9d01ce7-0359-4654-b453-eb39b4f482a4</v>
          </cell>
          <cell r="K376" t="str">
            <v>C558430525</v>
          </cell>
          <cell r="L376">
            <v>1.843</v>
          </cell>
          <cell r="M376">
            <v>1.843</v>
          </cell>
          <cell r="N376">
            <v>202</v>
          </cell>
          <cell r="O376" t="str">
            <v>四级公路</v>
          </cell>
          <cell r="P376" t="str">
            <v>沥青砼路面</v>
          </cell>
          <cell r="Q376">
            <v>6</v>
          </cell>
          <cell r="R376" t="str">
            <v>罗溪森林公园景区</v>
          </cell>
          <cell r="S376">
            <v>1.843</v>
          </cell>
        </row>
        <row r="377">
          <cell r="F377" t="str">
            <v>洞口清花农业科技有限公司连接路</v>
          </cell>
          <cell r="G377" t="str">
            <v>资源产业路</v>
          </cell>
          <cell r="H377" t="str">
            <v>1312F4305250079</v>
          </cell>
          <cell r="I377" t="str">
            <v>1451J3120430525177</v>
          </cell>
          <cell r="J377" t="str">
            <v>b291a28c-a098-4fac-9dd4-e0996f339fcb</v>
          </cell>
          <cell r="K377" t="str">
            <v>Z988430525</v>
          </cell>
          <cell r="L377">
            <v>2</v>
          </cell>
          <cell r="M377">
            <v>1.9</v>
          </cell>
          <cell r="N377">
            <v>246</v>
          </cell>
          <cell r="O377" t="str">
            <v>四级公路</v>
          </cell>
          <cell r="P377" t="str">
            <v>水泥砼路面</v>
          </cell>
          <cell r="Q377">
            <v>4.5</v>
          </cell>
          <cell r="R377" t="str">
            <v>清花农业万亩博落回种植基地</v>
          </cell>
          <cell r="S377">
            <v>1.9</v>
          </cell>
        </row>
        <row r="378">
          <cell r="F378" t="str">
            <v>洞口县洪溪村油茶种植专业合作社连接路</v>
          </cell>
          <cell r="G378" t="str">
            <v>资源产业路</v>
          </cell>
          <cell r="H378" t="str">
            <v>1312F4305250209</v>
          </cell>
          <cell r="I378" t="str">
            <v>1451J3120430525231</v>
          </cell>
          <cell r="J378" t="str">
            <v>b281bf8b-2c8f-49eb-9399-2d3cd297559f</v>
          </cell>
          <cell r="K378" t="str">
            <v>Z604430525</v>
          </cell>
          <cell r="L378">
            <v>2.1</v>
          </cell>
          <cell r="M378">
            <v>2.1</v>
          </cell>
          <cell r="N378">
            <v>280</v>
          </cell>
          <cell r="O378" t="str">
            <v>四级公路</v>
          </cell>
          <cell r="P378" t="str">
            <v>水泥砼路面</v>
          </cell>
          <cell r="Q378">
            <v>4.5</v>
          </cell>
          <cell r="R378" t="str">
            <v>洞口县洪溪村油茶种植专业合作社</v>
          </cell>
          <cell r="S378">
            <v>1.893</v>
          </cell>
        </row>
        <row r="379">
          <cell r="F379"/>
          <cell r="G379"/>
          <cell r="H379"/>
          <cell r="I379"/>
          <cell r="J379"/>
          <cell r="K379"/>
          <cell r="L379">
            <v>23.376000000000001</v>
          </cell>
          <cell r="M379">
            <v>23.576999999999998</v>
          </cell>
          <cell r="N379">
            <v>5353.07</v>
          </cell>
          <cell r="O379"/>
          <cell r="P379"/>
          <cell r="Q379"/>
          <cell r="R379"/>
          <cell r="S379">
            <v>23.369999999999997</v>
          </cell>
        </row>
        <row r="380">
          <cell r="F380" t="str">
            <v>东鹅公路</v>
          </cell>
          <cell r="G380" t="str">
            <v>乡镇通三级（路面宽7米）及以上农村公路</v>
          </cell>
          <cell r="H380" t="str">
            <v>1316F4305270001</v>
          </cell>
          <cell r="I380" t="str">
            <v>1451J3150430527141</v>
          </cell>
          <cell r="J380" t="str">
            <v>256ff658-441d-4990-ac50-d81d6eef4d9b</v>
          </cell>
          <cell r="K380" t="str">
            <v>X174430527</v>
          </cell>
          <cell r="L380">
            <v>8.9440000000000008</v>
          </cell>
          <cell r="M380">
            <v>8.99</v>
          </cell>
          <cell r="N380">
            <v>3468.83</v>
          </cell>
          <cell r="O380" t="str">
            <v>三级公路</v>
          </cell>
          <cell r="P380" t="str">
            <v>水泥路面</v>
          </cell>
          <cell r="Q380">
            <v>6.5</v>
          </cell>
          <cell r="R380" t="str">
            <v>鹅公岭侗族苗族乡</v>
          </cell>
          <cell r="S380">
            <v>8.94</v>
          </cell>
        </row>
        <row r="381">
          <cell r="F381" t="str">
            <v>江口塘至午子坡(江城线)</v>
          </cell>
          <cell r="G381" t="str">
            <v>资源产业路</v>
          </cell>
          <cell r="H381" t="str">
            <v>131301F4305270001</v>
          </cell>
          <cell r="I381" t="str">
            <v>1451J3120430527128</v>
          </cell>
          <cell r="J381" t="str">
            <v>97861984-42cc-43eb-8e5d-2ac8e25d04c2</v>
          </cell>
          <cell r="K381" t="str">
            <v>X002430527</v>
          </cell>
          <cell r="L381">
            <v>14.432</v>
          </cell>
          <cell r="M381">
            <v>14.587</v>
          </cell>
          <cell r="N381">
            <v>1884.24</v>
          </cell>
          <cell r="O381" t="str">
            <v>四级公路</v>
          </cell>
          <cell r="P381" t="str">
            <v>沥青砼路面</v>
          </cell>
          <cell r="Q381">
            <v>6</v>
          </cell>
          <cell r="R381" t="str">
            <v>绥宁县关峡乡湘商产业园</v>
          </cell>
          <cell r="S381">
            <v>14.43</v>
          </cell>
        </row>
        <row r="382">
          <cell r="F382"/>
          <cell r="G382"/>
          <cell r="H382"/>
          <cell r="I382"/>
          <cell r="J382"/>
          <cell r="K382"/>
          <cell r="L382">
            <v>18.347999999999999</v>
          </cell>
          <cell r="M382">
            <v>16.009</v>
          </cell>
          <cell r="N382">
            <v>3800</v>
          </cell>
          <cell r="O382"/>
          <cell r="P382"/>
          <cell r="Q382"/>
          <cell r="R382"/>
          <cell r="S382">
            <v>15.957999999999998</v>
          </cell>
        </row>
        <row r="383">
          <cell r="F383" t="str">
            <v>龙丰果业有限责任公司连接路</v>
          </cell>
          <cell r="G383" t="str">
            <v>资源产业路</v>
          </cell>
          <cell r="H383" t="str">
            <v>Y026430528</v>
          </cell>
          <cell r="I383" t="str">
            <v>1451J3120430528101</v>
          </cell>
          <cell r="J383" t="str">
            <v>250457cd-6392-4923-af66-74f46cced8b2</v>
          </cell>
          <cell r="K383" t="str">
            <v>Y026430528</v>
          </cell>
          <cell r="L383">
            <v>11.26</v>
          </cell>
          <cell r="M383">
            <v>8.8699999999999992</v>
          </cell>
          <cell r="N383">
            <v>1700</v>
          </cell>
          <cell r="O383" t="str">
            <v>四级公路</v>
          </cell>
          <cell r="P383" t="str">
            <v>沥青砼路面</v>
          </cell>
          <cell r="Q383">
            <v>5</v>
          </cell>
          <cell r="R383" t="str">
            <v>龙丰果业有限责任公司</v>
          </cell>
          <cell r="S383">
            <v>8.8699999999999992</v>
          </cell>
        </row>
        <row r="384">
          <cell r="F384" t="str">
            <v>X145大老线</v>
          </cell>
          <cell r="G384" t="str">
            <v>乡镇通三级（路面宽7米）及以上农村公路</v>
          </cell>
          <cell r="H384" t="str">
            <v>X145430528</v>
          </cell>
          <cell r="I384" t="str">
            <v>1451J3150430528132</v>
          </cell>
          <cell r="J384" t="str">
            <v>99d46a56-0f2f-45d1-97cb-e1dee0004bd3</v>
          </cell>
          <cell r="K384" t="str">
            <v>X145430528</v>
          </cell>
          <cell r="L384">
            <v>7.0880000000000001</v>
          </cell>
          <cell r="M384">
            <v>7.1390000000000002</v>
          </cell>
          <cell r="N384">
            <v>2100</v>
          </cell>
          <cell r="O384" t="str">
            <v>三级公路</v>
          </cell>
          <cell r="P384" t="str">
            <v>沥青路面</v>
          </cell>
          <cell r="Q384">
            <v>6.5</v>
          </cell>
          <cell r="R384" t="str">
            <v>马头桥镇</v>
          </cell>
          <cell r="S384">
            <v>7.0880000000000001</v>
          </cell>
        </row>
        <row r="385">
          <cell r="F385"/>
          <cell r="G385"/>
          <cell r="H385"/>
          <cell r="I385"/>
          <cell r="J385"/>
          <cell r="K385"/>
          <cell r="L385">
            <v>28.562000000000001</v>
          </cell>
          <cell r="M385">
            <v>28.589000000000002</v>
          </cell>
          <cell r="N385">
            <v>4908</v>
          </cell>
          <cell r="O385"/>
          <cell r="P385"/>
          <cell r="Q385"/>
          <cell r="R385"/>
          <cell r="S385">
            <v>28.589000000000002</v>
          </cell>
        </row>
        <row r="386">
          <cell r="F386" t="str">
            <v>城步县西岩至杉坊公路改建工程</v>
          </cell>
          <cell r="G386" t="str">
            <v>通景公路</v>
          </cell>
          <cell r="H386" t="str">
            <v>13130201F4305290001</v>
          </cell>
          <cell r="I386" t="str">
            <v>1451J3130430529113</v>
          </cell>
          <cell r="J386" t="str">
            <v>22610a2a-29e7-4cce-867a-8fd502a0b30d</v>
          </cell>
          <cell r="K386" t="str">
            <v>X160430529</v>
          </cell>
          <cell r="L386">
            <v>19.289000000000001</v>
          </cell>
          <cell r="M386">
            <v>19.289000000000001</v>
          </cell>
          <cell r="N386">
            <v>3256.07</v>
          </cell>
          <cell r="O386" t="str">
            <v>四级公路</v>
          </cell>
          <cell r="P386" t="str">
            <v>沥青砼路面</v>
          </cell>
          <cell r="Q386" t="str">
            <v>6.0-6.5</v>
          </cell>
          <cell r="R386" t="str">
            <v>邵阳市绥宁县长铺子苗族侗族乡田心村</v>
          </cell>
          <cell r="S386">
            <v>19.289000000000001</v>
          </cell>
        </row>
        <row r="387">
          <cell r="F387" t="str">
            <v>南山国家公园连接路（长安至平定塘）</v>
          </cell>
          <cell r="G387" t="str">
            <v>通景公路</v>
          </cell>
          <cell r="H387" t="str">
            <v>1312F4305290002</v>
          </cell>
          <cell r="I387" t="str">
            <v>1451J3130430529101</v>
          </cell>
          <cell r="J387" t="str">
            <v>1a80f3f6-cd8b-4150-a57d-eb68f3ae6c16</v>
          </cell>
          <cell r="K387" t="str">
            <v>V768430529</v>
          </cell>
          <cell r="L387">
            <v>9.2729999999999997</v>
          </cell>
          <cell r="M387">
            <v>9.3000000000000007</v>
          </cell>
          <cell r="N387">
            <v>1651.93</v>
          </cell>
          <cell r="O387" t="str">
            <v>四级公路</v>
          </cell>
          <cell r="P387" t="str">
            <v>水泥砼路面</v>
          </cell>
          <cell r="Q387">
            <v>4.5</v>
          </cell>
          <cell r="R387" t="str">
            <v>南山国家公园</v>
          </cell>
          <cell r="S387">
            <v>9.3000000000000007</v>
          </cell>
        </row>
        <row r="388">
          <cell r="F388"/>
          <cell r="G388"/>
          <cell r="H388"/>
          <cell r="I388"/>
          <cell r="J388"/>
          <cell r="K388"/>
          <cell r="L388">
            <v>39.386999999999993</v>
          </cell>
          <cell r="M388">
            <v>38.822000000000003</v>
          </cell>
          <cell r="N388">
            <v>11990.15</v>
          </cell>
          <cell r="O388"/>
          <cell r="P388"/>
          <cell r="Q388"/>
          <cell r="R388"/>
          <cell r="S388">
            <v>38.610000000000007</v>
          </cell>
        </row>
        <row r="389">
          <cell r="F389" t="str">
            <v>秦桥镇通三级公路</v>
          </cell>
          <cell r="G389" t="str">
            <v>乡镇通三级（路面宽7米）及以上农村公路</v>
          </cell>
          <cell r="H389" t="str">
            <v>1316F4305810001</v>
          </cell>
          <cell r="I389" t="str">
            <v>1451J3150430581152</v>
          </cell>
          <cell r="J389" t="str">
            <v>a477122d-2a99-483c-820f-ba4b30c446ef</v>
          </cell>
          <cell r="K389" t="str">
            <v>Y005430581</v>
          </cell>
          <cell r="L389">
            <v>8.7919999999999998</v>
          </cell>
          <cell r="M389">
            <v>8.7919999999999998</v>
          </cell>
          <cell r="N389">
            <v>2752</v>
          </cell>
          <cell r="O389" t="str">
            <v>三级公路</v>
          </cell>
          <cell r="P389" t="str">
            <v>沥青路面</v>
          </cell>
          <cell r="Q389">
            <v>6.5</v>
          </cell>
          <cell r="R389" t="str">
            <v>秦桥镇</v>
          </cell>
          <cell r="S389">
            <v>8.65</v>
          </cell>
        </row>
        <row r="390">
          <cell r="F390" t="str">
            <v>浪石村旅游公路</v>
          </cell>
          <cell r="G390" t="str">
            <v>通景公路</v>
          </cell>
          <cell r="H390" t="str">
            <v>131301F4305810001</v>
          </cell>
          <cell r="I390" t="str">
            <v>1451J3130430581132</v>
          </cell>
          <cell r="J390" t="str">
            <v>ee5992fb-98ab-49ff-b11a-988d16b709be</v>
          </cell>
          <cell r="K390" t="str">
            <v>X087430581</v>
          </cell>
          <cell r="L390">
            <v>1.802</v>
          </cell>
          <cell r="M390">
            <v>1.96</v>
          </cell>
          <cell r="N390">
            <v>1030</v>
          </cell>
          <cell r="O390" t="str">
            <v>四级公路</v>
          </cell>
          <cell r="P390" t="str">
            <v>沥青砼路面</v>
          </cell>
          <cell r="Q390">
            <v>6</v>
          </cell>
          <cell r="R390" t="str">
            <v>浪石村</v>
          </cell>
          <cell r="S390">
            <v>1.96</v>
          </cell>
        </row>
        <row r="391">
          <cell r="F391" t="str">
            <v>武冈市嗨花弄生态农业创意产业园旅游公路</v>
          </cell>
          <cell r="G391" t="str">
            <v>通景公路</v>
          </cell>
          <cell r="H391" t="str">
            <v>13130201F4305810001</v>
          </cell>
          <cell r="I391" t="str">
            <v>1451J3130430581219</v>
          </cell>
          <cell r="J391" t="str">
            <v>42ee16cb-1c9a-4470-bfdd-d38b3414af0e</v>
          </cell>
          <cell r="K391" t="str">
            <v>X135430581</v>
          </cell>
          <cell r="L391">
            <v>3.0190000000000001</v>
          </cell>
          <cell r="M391">
            <v>3.0190000000000001</v>
          </cell>
          <cell r="N391">
            <v>1073.5</v>
          </cell>
          <cell r="O391" t="str">
            <v>四级公路</v>
          </cell>
          <cell r="P391" t="str">
            <v>沥青砼路面</v>
          </cell>
          <cell r="Q391">
            <v>6</v>
          </cell>
          <cell r="R391" t="str">
            <v>嗨花弄生态农业创意产业园旅游区</v>
          </cell>
          <cell r="S391">
            <v>3.0190000000000001</v>
          </cell>
        </row>
        <row r="392">
          <cell r="F392" t="str">
            <v>云山国家森林公园伴山景区旅游公路</v>
          </cell>
          <cell r="G392" t="str">
            <v>旅游集散公路</v>
          </cell>
          <cell r="H392" t="str">
            <v>131301F4305810004</v>
          </cell>
          <cell r="I392" t="str">
            <v>1451J3130430581123</v>
          </cell>
          <cell r="J392" t="str">
            <v>c6766103-c5f1-4b7b-8a48-197ce9a8dbc3</v>
          </cell>
          <cell r="K392" t="str">
            <v>Y093430581</v>
          </cell>
          <cell r="L392">
            <v>5.2610000000000001</v>
          </cell>
          <cell r="M392">
            <v>5.2610000000000001</v>
          </cell>
          <cell r="N392">
            <v>1661</v>
          </cell>
          <cell r="O392" t="str">
            <v>四级公路</v>
          </cell>
          <cell r="P392" t="str">
            <v>沥青砼路面</v>
          </cell>
          <cell r="Q392" t="str">
            <v>6.5/5</v>
          </cell>
          <cell r="R392" t="str">
            <v>邵阳市武冈市云山国家森林公园</v>
          </cell>
          <cell r="S392">
            <v>5.2610000000000001</v>
          </cell>
        </row>
        <row r="393">
          <cell r="F393" t="str">
            <v>合心街上-雪峰山鱼种繁殖谷资源产业路</v>
          </cell>
          <cell r="G393" t="str">
            <v>资源产业路</v>
          </cell>
          <cell r="H393" t="str">
            <v>1312F4305810111</v>
          </cell>
          <cell r="I393" t="str">
            <v>1451J3120430581222</v>
          </cell>
          <cell r="J393" t="str">
            <v>047f3366-0ce7-43b0-a7bb-1a316a9b4518</v>
          </cell>
          <cell r="K393" t="str">
            <v>Y016430581</v>
          </cell>
          <cell r="L393">
            <v>3.823</v>
          </cell>
          <cell r="M393">
            <v>3.83</v>
          </cell>
          <cell r="N393">
            <v>1915</v>
          </cell>
          <cell r="O393" t="str">
            <v>四级公路</v>
          </cell>
          <cell r="P393" t="str">
            <v>水泥砼路面</v>
          </cell>
          <cell r="Q393">
            <v>6</v>
          </cell>
          <cell r="R393" t="str">
            <v>雪峰山鱼种繁殖谷</v>
          </cell>
          <cell r="S393">
            <v>3.823</v>
          </cell>
        </row>
        <row r="394">
          <cell r="F394" t="str">
            <v>武冈市家家康特色农业产业园产业资源路</v>
          </cell>
          <cell r="G394" t="str">
            <v>资源产业路</v>
          </cell>
          <cell r="H394" t="str">
            <v>1312F4305810112</v>
          </cell>
          <cell r="I394" t="str">
            <v>1451J3120430581223</v>
          </cell>
          <cell r="J394" t="str">
            <v>95ac1981-1d42-4296-9a28-22bc36179f11</v>
          </cell>
          <cell r="K394" t="str">
            <v>Y012430581</v>
          </cell>
          <cell r="L394">
            <v>3.11</v>
          </cell>
          <cell r="M394">
            <v>3.11</v>
          </cell>
          <cell r="N394">
            <v>1555</v>
          </cell>
          <cell r="O394" t="str">
            <v>四级公路</v>
          </cell>
          <cell r="P394" t="str">
            <v>水泥砼路面</v>
          </cell>
          <cell r="Q394">
            <v>6</v>
          </cell>
          <cell r="R394" t="str">
            <v>武冈市家家康特色农业产业园</v>
          </cell>
          <cell r="S394">
            <v>3.11</v>
          </cell>
        </row>
        <row r="395">
          <cell r="F395" t="str">
            <v>双独线-胜东养猪场连接路</v>
          </cell>
          <cell r="G395" t="str">
            <v>资源产业路</v>
          </cell>
          <cell r="H395" t="str">
            <v>1312F4305810051</v>
          </cell>
          <cell r="I395" t="str">
            <v>1451J3120430581221</v>
          </cell>
          <cell r="J395" t="str">
            <v>1dd14988-6d0a-426f-b772-bb4eccfe5929</v>
          </cell>
          <cell r="K395" t="str">
            <v>Y053430581</v>
          </cell>
          <cell r="L395">
            <v>5.88</v>
          </cell>
          <cell r="M395">
            <v>5.6</v>
          </cell>
          <cell r="N395">
            <v>672</v>
          </cell>
          <cell r="O395" t="str">
            <v>四级公路</v>
          </cell>
          <cell r="P395" t="str">
            <v>水泥砼路面</v>
          </cell>
          <cell r="Q395">
            <v>6</v>
          </cell>
          <cell r="R395" t="str">
            <v>武冈市双牌镇胜东养猪场</v>
          </cell>
          <cell r="S395">
            <v>5.6</v>
          </cell>
        </row>
        <row r="396">
          <cell r="F396" t="str">
            <v>马坪温氏养鸡产业园-武马公路</v>
          </cell>
          <cell r="G396" t="str">
            <v>资源产业路</v>
          </cell>
          <cell r="H396" t="str">
            <v>1312F4305810033</v>
          </cell>
          <cell r="I396" t="str">
            <v>1451J3120430581190</v>
          </cell>
          <cell r="J396" t="str">
            <v>400357c2-7f28-4fce-9d3c-43bb447cadea</v>
          </cell>
          <cell r="K396" t="str">
            <v>Y055430581</v>
          </cell>
          <cell r="L396">
            <v>2.91</v>
          </cell>
          <cell r="M396">
            <v>2.7</v>
          </cell>
          <cell r="N396">
            <v>588.6</v>
          </cell>
          <cell r="O396" t="str">
            <v>四级公路</v>
          </cell>
          <cell r="P396" t="str">
            <v>水泥砼路面</v>
          </cell>
          <cell r="Q396">
            <v>6</v>
          </cell>
          <cell r="R396" t="str">
            <v>武冈凌云扶贫开发有限责任公司新建马坪脱贫奔小康温氏养鸡产业园</v>
          </cell>
          <cell r="S396">
            <v>2.7</v>
          </cell>
        </row>
        <row r="397">
          <cell r="F397" t="str">
            <v>六家铺-泉塘温氏养鸡场连接路</v>
          </cell>
          <cell r="G397" t="str">
            <v>资源产业路</v>
          </cell>
          <cell r="H397" t="str">
            <v>1312F4305810014</v>
          </cell>
          <cell r="I397" t="str">
            <v>1451J3120430581154</v>
          </cell>
          <cell r="J397" t="str">
            <v>c26a46aa-a2d7-4230-924a-145d1ec922fa</v>
          </cell>
          <cell r="K397" t="str">
            <v>无</v>
          </cell>
          <cell r="L397">
            <v>3.74</v>
          </cell>
          <cell r="M397">
            <v>3.5</v>
          </cell>
          <cell r="N397">
            <v>479.5</v>
          </cell>
          <cell r="O397" t="str">
            <v>四级公路</v>
          </cell>
          <cell r="P397" t="str">
            <v>水泥砼路面</v>
          </cell>
          <cell r="Q397">
            <v>6</v>
          </cell>
          <cell r="R397" t="str">
            <v>武冈市泉塘温氏养鸡场</v>
          </cell>
          <cell r="S397">
            <v>3.5</v>
          </cell>
        </row>
        <row r="398">
          <cell r="F398" t="str">
            <v>司双线-五星村乡村旅游连接路</v>
          </cell>
          <cell r="G398" t="str">
            <v>资源产业路</v>
          </cell>
          <cell r="H398" t="str">
            <v>1312F4305810094</v>
          </cell>
          <cell r="I398" t="str">
            <v>1451J3120430581174</v>
          </cell>
          <cell r="J398" t="str">
            <v>da336fa8-cc45-42c7-97da-bbfd25f14737</v>
          </cell>
          <cell r="K398" t="str">
            <v>C104430581</v>
          </cell>
          <cell r="L398">
            <v>1.05</v>
          </cell>
          <cell r="M398">
            <v>1.05</v>
          </cell>
          <cell r="N398">
            <v>263.55</v>
          </cell>
          <cell r="O398" t="str">
            <v>四级公路</v>
          </cell>
          <cell r="P398" t="str">
            <v>水泥砼路面</v>
          </cell>
          <cell r="Q398">
            <v>6</v>
          </cell>
          <cell r="R398" t="str">
            <v>武冈市司马冲镇五星村乡村旅游点</v>
          </cell>
          <cell r="S398">
            <v>0.98699999999999999</v>
          </cell>
        </row>
        <row r="399">
          <cell r="F399"/>
          <cell r="G399"/>
          <cell r="H399"/>
          <cell r="I399"/>
          <cell r="J399"/>
          <cell r="K399"/>
          <cell r="L399">
            <v>113.608</v>
          </cell>
          <cell r="M399">
            <v>90.960000000000008</v>
          </cell>
          <cell r="N399">
            <v>20069.640000000003</v>
          </cell>
          <cell r="O399"/>
          <cell r="P399"/>
          <cell r="Q399"/>
          <cell r="R399"/>
          <cell r="S399">
            <v>90.960000000000008</v>
          </cell>
        </row>
        <row r="400">
          <cell r="F400" t="str">
            <v>X011邵东市简家陇镇桃源漆河-邵东青山公路</v>
          </cell>
          <cell r="G400" t="str">
            <v>乡镇通三级（路面宽7米）及以上农村公路</v>
          </cell>
          <cell r="H400" t="str">
            <v>1316F4305210004</v>
          </cell>
          <cell r="I400" t="str">
            <v>1451J3150430521104</v>
          </cell>
          <cell r="J400" t="str">
            <v>732f87f4-6631-4b87-a2ef-150cf6666059</v>
          </cell>
          <cell r="K400" t="str">
            <v>X011430521</v>
          </cell>
          <cell r="L400">
            <v>19.87</v>
          </cell>
          <cell r="M400">
            <v>17.3</v>
          </cell>
          <cell r="N400">
            <v>7360</v>
          </cell>
          <cell r="O400" t="str">
            <v>三级公路</v>
          </cell>
          <cell r="P400" t="str">
            <v>沥青路面</v>
          </cell>
          <cell r="Q400">
            <v>7.5</v>
          </cell>
          <cell r="R400" t="str">
            <v>简家陇镇</v>
          </cell>
          <cell r="S400">
            <v>17.3</v>
          </cell>
        </row>
        <row r="401">
          <cell r="F401" t="str">
            <v>邵东典成农业开发有限公司公路</v>
          </cell>
          <cell r="G401" t="str">
            <v>资源产业路</v>
          </cell>
          <cell r="H401" t="str">
            <v>1312F4305210042</v>
          </cell>
          <cell r="I401" t="str">
            <v>1451J3120430521225</v>
          </cell>
          <cell r="J401" t="str">
            <v>cfeb4197-055f-4cda-ab26-4d902f56c499</v>
          </cell>
          <cell r="K401" t="str">
            <v>CD85830912</v>
          </cell>
          <cell r="L401">
            <v>2.0219999999999998</v>
          </cell>
          <cell r="M401">
            <v>2.0219999999999998</v>
          </cell>
          <cell r="N401">
            <v>363.54</v>
          </cell>
          <cell r="O401" t="str">
            <v>四级公路</v>
          </cell>
          <cell r="P401" t="str">
            <v>水泥砼路面</v>
          </cell>
          <cell r="Q401">
            <v>6</v>
          </cell>
          <cell r="R401" t="str">
            <v>邵东典成农业开发有限公司</v>
          </cell>
          <cell r="S401">
            <v>2.0219999999999998</v>
          </cell>
        </row>
        <row r="402">
          <cell r="F402" t="str">
            <v>邵东县鑫顺养殖农民专业合作社养猪场公路</v>
          </cell>
          <cell r="G402" t="str">
            <v>资源产业路</v>
          </cell>
          <cell r="H402" t="str">
            <v>1312F4305210178</v>
          </cell>
          <cell r="I402" t="str">
            <v>1451J3120430521306</v>
          </cell>
          <cell r="J402" t="str">
            <v>c21ce9e1-520c-444d-a5ea-b16547a21608</v>
          </cell>
          <cell r="K402" t="str">
            <v>无</v>
          </cell>
          <cell r="L402">
            <v>1.44</v>
          </cell>
          <cell r="M402">
            <v>1.44</v>
          </cell>
          <cell r="N402">
            <v>264.94</v>
          </cell>
          <cell r="O402" t="str">
            <v>四级公路</v>
          </cell>
          <cell r="P402" t="str">
            <v>水泥砼路面</v>
          </cell>
          <cell r="Q402">
            <v>6</v>
          </cell>
          <cell r="R402" t="str">
            <v>邵东县鑫顺养殖农民专业合作社</v>
          </cell>
          <cell r="S402">
            <v>1.44</v>
          </cell>
        </row>
        <row r="403">
          <cell r="F403" t="str">
            <v>邵阳五鑫农业科技有限公司养猪场公路</v>
          </cell>
          <cell r="G403" t="str">
            <v>资源产业路</v>
          </cell>
          <cell r="H403" t="str">
            <v>1312F4305210001</v>
          </cell>
          <cell r="I403" t="str">
            <v>1451J3120430521122</v>
          </cell>
          <cell r="J403" t="str">
            <v>d1f67802-6ec2-4a46-a60b-c375004549b7</v>
          </cell>
          <cell r="K403" t="str">
            <v>无</v>
          </cell>
          <cell r="L403">
            <v>3.4060000000000001</v>
          </cell>
          <cell r="M403">
            <v>1.6439999999999999</v>
          </cell>
          <cell r="N403">
            <v>277.54000000000002</v>
          </cell>
          <cell r="O403" t="str">
            <v>四级公路</v>
          </cell>
          <cell r="P403" t="str">
            <v>沥青砼路面</v>
          </cell>
          <cell r="Q403">
            <v>4.5</v>
          </cell>
          <cell r="R403" t="str">
            <v>邵阳五鑫农业科技有限公司养猪场</v>
          </cell>
          <cell r="S403">
            <v>1.6439999999999999</v>
          </cell>
        </row>
        <row r="404">
          <cell r="F404" t="str">
            <v>湖南乐呵呵生态荷花园公路</v>
          </cell>
          <cell r="G404" t="str">
            <v>资源产业路</v>
          </cell>
          <cell r="H404" t="str">
            <v>1312F4305210046</v>
          </cell>
          <cell r="I404" t="str">
            <v>1451J3120430521205</v>
          </cell>
          <cell r="J404" t="str">
            <v>b4086e60-a759-404f-ae59-7f794d968a69</v>
          </cell>
          <cell r="K404" t="str">
            <v>C954430521</v>
          </cell>
          <cell r="L404">
            <v>1.756</v>
          </cell>
          <cell r="M404">
            <v>1.272</v>
          </cell>
          <cell r="N404">
            <v>184.27</v>
          </cell>
          <cell r="O404" t="str">
            <v>四级公路</v>
          </cell>
          <cell r="P404" t="str">
            <v>水泥砼路面</v>
          </cell>
          <cell r="Q404">
            <v>4.5</v>
          </cell>
          <cell r="R404" t="str">
            <v>湖南乐呵呵生态农业科技发展有限公司邵东市灵官殿镇升旺村百亩生态荷花综合种养殖项目</v>
          </cell>
          <cell r="S404">
            <v>1.272</v>
          </cell>
        </row>
        <row r="405">
          <cell r="F405" t="str">
            <v>湖南农富养殖场公路</v>
          </cell>
          <cell r="G405" t="str">
            <v>资源产业路</v>
          </cell>
          <cell r="H405" t="str">
            <v>1312F4305210025</v>
          </cell>
          <cell r="I405" t="str">
            <v>1451J3120430521126</v>
          </cell>
          <cell r="J405" t="str">
            <v>98416e7f-1233-4695-b457-ccc584ec177a</v>
          </cell>
          <cell r="K405" t="str">
            <v>无</v>
          </cell>
          <cell r="L405">
            <v>1.27</v>
          </cell>
          <cell r="M405">
            <v>1.27</v>
          </cell>
          <cell r="N405">
            <v>265.98</v>
          </cell>
          <cell r="O405" t="str">
            <v>四级公路</v>
          </cell>
          <cell r="P405" t="str">
            <v>沥青砼路面</v>
          </cell>
          <cell r="Q405" t="str">
            <v>6、4.5</v>
          </cell>
          <cell r="R405" t="str">
            <v>邵东市农富农业有限公司</v>
          </cell>
          <cell r="S405">
            <v>1.27</v>
          </cell>
        </row>
        <row r="406">
          <cell r="F406" t="str">
            <v>湖南邵东遽曦农业开发有限公司养殖场公路</v>
          </cell>
          <cell r="G406" t="str">
            <v>资源产业路</v>
          </cell>
          <cell r="H406" t="str">
            <v>1312F4305210190</v>
          </cell>
          <cell r="I406" t="str">
            <v>1451J3120430521329</v>
          </cell>
          <cell r="J406" t="str">
            <v>0c1a8508-00eb-42dd-9b03-241fe7a412a1</v>
          </cell>
          <cell r="K406" t="str">
            <v>无</v>
          </cell>
          <cell r="L406">
            <v>1.62</v>
          </cell>
          <cell r="M406">
            <v>1.6</v>
          </cell>
          <cell r="N406">
            <v>281.52</v>
          </cell>
          <cell r="O406" t="str">
            <v>四级公路</v>
          </cell>
          <cell r="P406" t="str">
            <v>沥青砼路面</v>
          </cell>
          <cell r="Q406">
            <v>5</v>
          </cell>
          <cell r="R406" t="str">
            <v>湖南邵东遽曦农业开发有限公司养殖场</v>
          </cell>
          <cell r="S406">
            <v>1.6</v>
          </cell>
        </row>
        <row r="407">
          <cell r="F407" t="str">
            <v>湖南省海华农业综合开发有限公司猪场公路</v>
          </cell>
          <cell r="G407" t="str">
            <v>资源产业路</v>
          </cell>
          <cell r="H407" t="str">
            <v>1312F4305210067</v>
          </cell>
          <cell r="I407" t="str">
            <v>1451J3120430521279</v>
          </cell>
          <cell r="J407" t="str">
            <v>0fab0ff9-752c-4bc1-8d95-f75faec99d56</v>
          </cell>
          <cell r="K407" t="str">
            <v>无</v>
          </cell>
          <cell r="L407">
            <v>5.12</v>
          </cell>
          <cell r="M407">
            <v>3.2850000000000001</v>
          </cell>
          <cell r="N407">
            <v>422.15</v>
          </cell>
          <cell r="O407" t="str">
            <v>四级公路</v>
          </cell>
          <cell r="P407" t="str">
            <v>沥青砼路面</v>
          </cell>
          <cell r="Q407">
            <v>4.5</v>
          </cell>
          <cell r="R407" t="str">
            <v>湖南省海华农业综合开发有限公司</v>
          </cell>
          <cell r="S407">
            <v>3.2850000000000001</v>
          </cell>
        </row>
        <row r="408">
          <cell r="F408" t="str">
            <v>湖南盛楠生态农业旅游开发有限公司新建种植项公路</v>
          </cell>
          <cell r="G408" t="str">
            <v>资源产业路</v>
          </cell>
          <cell r="H408" t="str">
            <v>1312F4305210155</v>
          </cell>
          <cell r="I408" t="str">
            <v>1451J3120430521199</v>
          </cell>
          <cell r="J408" t="str">
            <v>13f4c2da-aa02-45f9-b5fa-574f14ba4ec8</v>
          </cell>
          <cell r="K408" t="str">
            <v>无</v>
          </cell>
          <cell r="L408">
            <v>3.33</v>
          </cell>
          <cell r="M408">
            <v>3.33</v>
          </cell>
          <cell r="N408">
            <v>522.19000000000005</v>
          </cell>
          <cell r="O408" t="str">
            <v>四级公路</v>
          </cell>
          <cell r="P408" t="str">
            <v>沥青砼路面</v>
          </cell>
          <cell r="Q408">
            <v>6</v>
          </cell>
          <cell r="R408" t="str">
            <v>湖南盛楠生态农业旅游开发有限公司</v>
          </cell>
          <cell r="S408">
            <v>3.33</v>
          </cell>
        </row>
        <row r="409">
          <cell r="F409" t="str">
            <v>邵东县仙人岭生态农业有限公司公路</v>
          </cell>
          <cell r="G409" t="str">
            <v>资源产业路</v>
          </cell>
          <cell r="H409" t="str">
            <v>1312F4305210134</v>
          </cell>
          <cell r="I409" t="str">
            <v>1451J3120430521208</v>
          </cell>
          <cell r="J409" t="str">
            <v>6b410247-9ca8-476c-be4c-3d911f63ab9b</v>
          </cell>
          <cell r="K409" t="str">
            <v>无</v>
          </cell>
          <cell r="L409">
            <v>4.1900000000000004</v>
          </cell>
          <cell r="M409">
            <v>4</v>
          </cell>
          <cell r="N409">
            <v>626.59</v>
          </cell>
          <cell r="O409" t="str">
            <v>四级公路</v>
          </cell>
          <cell r="P409" t="str">
            <v>沥青砼路面</v>
          </cell>
          <cell r="Q409">
            <v>5</v>
          </cell>
          <cell r="R409" t="str">
            <v>邵东县仙人岭生态农业有限公司农业生态园</v>
          </cell>
          <cell r="S409">
            <v>4</v>
          </cell>
        </row>
        <row r="410">
          <cell r="F410" t="str">
            <v>邵东县仙人岭生态农业有限公司种养基地公路</v>
          </cell>
          <cell r="G410" t="str">
            <v>资源产业路</v>
          </cell>
          <cell r="H410" t="str">
            <v>1312F4305210137</v>
          </cell>
          <cell r="I410" t="str">
            <v>1451J3120430521286</v>
          </cell>
          <cell r="J410" t="str">
            <v>66bff69c-c2e0-4fe6-9833-a657cbe92789</v>
          </cell>
          <cell r="K410" t="str">
            <v>无</v>
          </cell>
          <cell r="L410">
            <v>1.08</v>
          </cell>
          <cell r="M410">
            <v>1.08</v>
          </cell>
          <cell r="N410">
            <v>208.59</v>
          </cell>
          <cell r="O410" t="str">
            <v>四级公路</v>
          </cell>
          <cell r="P410" t="str">
            <v>水泥砼路面</v>
          </cell>
          <cell r="Q410" t="str">
            <v>6、3.5</v>
          </cell>
          <cell r="R410" t="str">
            <v>邵东县仙人岭农业专业合作社</v>
          </cell>
          <cell r="S410">
            <v>1.08</v>
          </cell>
        </row>
        <row r="411">
          <cell r="F411" t="str">
            <v>邵东县三都惠众肉牛种养基地公路</v>
          </cell>
          <cell r="G411" t="str">
            <v>资源产业路</v>
          </cell>
          <cell r="H411" t="str">
            <v>1312F4305210011</v>
          </cell>
          <cell r="I411" t="str">
            <v>1451J3120430521143</v>
          </cell>
          <cell r="J411" t="str">
            <v>5e24fc74-4e87-4887-be8b-09a8f9097189</v>
          </cell>
          <cell r="K411" t="str">
            <v>无</v>
          </cell>
          <cell r="L411">
            <v>0.78</v>
          </cell>
          <cell r="M411">
            <v>0.312</v>
          </cell>
          <cell r="N411">
            <v>52.76</v>
          </cell>
          <cell r="O411" t="str">
            <v>四级公路</v>
          </cell>
          <cell r="P411" t="str">
            <v>水泥砼路面</v>
          </cell>
          <cell r="Q411">
            <v>4.5</v>
          </cell>
          <cell r="R411" t="str">
            <v>邵东县三都惠众种养专业合作社肉牛种养基地</v>
          </cell>
          <cell r="S411">
            <v>0.312</v>
          </cell>
        </row>
        <row r="412">
          <cell r="F412" t="str">
            <v>邵东大云山生态农业开发有限公司新建中药材种植公路</v>
          </cell>
          <cell r="G412" t="str">
            <v>资源产业路</v>
          </cell>
          <cell r="H412" t="str">
            <v>1312F4305210166</v>
          </cell>
          <cell r="I412" t="str">
            <v>1451J3120430521181</v>
          </cell>
          <cell r="J412" t="str">
            <v>5256daeb-cd0f-4be3-8db4-f0b8f231e8bf</v>
          </cell>
          <cell r="K412" t="str">
            <v>无</v>
          </cell>
          <cell r="L412">
            <v>0.68</v>
          </cell>
          <cell r="M412">
            <v>0.68</v>
          </cell>
          <cell r="N412">
            <v>129.37</v>
          </cell>
          <cell r="O412" t="str">
            <v>四级公路</v>
          </cell>
          <cell r="P412" t="str">
            <v>沥青砼路面</v>
          </cell>
          <cell r="Q412">
            <v>5</v>
          </cell>
          <cell r="R412" t="str">
            <v>邵东大云山生态农业开发有限公司</v>
          </cell>
          <cell r="S412">
            <v>0.68</v>
          </cell>
        </row>
        <row r="413">
          <cell r="F413" t="str">
            <v>邵东共力农机专业合作社公路</v>
          </cell>
          <cell r="G413" t="str">
            <v>资源产业路</v>
          </cell>
          <cell r="H413" t="str">
            <v>1312F4305210136</v>
          </cell>
          <cell r="I413" t="str">
            <v>1451J3120430521106</v>
          </cell>
          <cell r="J413" t="str">
            <v>33496eae-d2e9-4850-b2dd-91da59b81114</v>
          </cell>
          <cell r="K413" t="str">
            <v>无</v>
          </cell>
          <cell r="L413">
            <v>0.31</v>
          </cell>
          <cell r="M413">
            <v>0.31</v>
          </cell>
          <cell r="N413">
            <v>61.31</v>
          </cell>
          <cell r="O413" t="str">
            <v>四级公路</v>
          </cell>
          <cell r="P413" t="str">
            <v>沥青砼路面</v>
          </cell>
          <cell r="Q413">
            <v>6</v>
          </cell>
          <cell r="R413" t="str">
            <v>邵东共力农机专业合作社</v>
          </cell>
          <cell r="S413">
            <v>0.31</v>
          </cell>
        </row>
        <row r="414">
          <cell r="F414" t="str">
            <v>邵东绿野尚品生态农业专业合作社新建种植养殖公路</v>
          </cell>
          <cell r="G414" t="str">
            <v>资源产业路</v>
          </cell>
          <cell r="H414" t="str">
            <v>1312F4305210163</v>
          </cell>
          <cell r="I414" t="str">
            <v>1451J3120430521251</v>
          </cell>
          <cell r="J414" t="str">
            <v>562ed5b7-7a0a-4b3f-99e8-3de862b3b2d0</v>
          </cell>
          <cell r="K414" t="str">
            <v>无</v>
          </cell>
          <cell r="L414">
            <v>1.46</v>
          </cell>
          <cell r="M414">
            <v>0.97</v>
          </cell>
          <cell r="N414">
            <v>138.31</v>
          </cell>
          <cell r="O414" t="str">
            <v>四级公路</v>
          </cell>
          <cell r="P414" t="str">
            <v>水泥砼路面</v>
          </cell>
          <cell r="Q414">
            <v>4.5</v>
          </cell>
          <cell r="R414" t="str">
            <v>邵东绿野尚品生态农业专业合作社</v>
          </cell>
          <cell r="S414">
            <v>0.97</v>
          </cell>
        </row>
        <row r="415">
          <cell r="F415" t="str">
            <v>湖南实厚农业发展有限公司公路（二期）</v>
          </cell>
          <cell r="G415" t="str">
            <v>资源产业路</v>
          </cell>
          <cell r="H415" t="str">
            <v>1312F4305210239</v>
          </cell>
          <cell r="I415" t="str">
            <v>1451J3120430521380</v>
          </cell>
          <cell r="J415" t="str">
            <v>6484f2c3-8909-4a69-a21d-2dc3fe189f85</v>
          </cell>
          <cell r="K415" t="str">
            <v>无</v>
          </cell>
          <cell r="L415">
            <v>2.2200000000000002</v>
          </cell>
          <cell r="M415">
            <v>2.2200000000000002</v>
          </cell>
          <cell r="N415">
            <v>359.92</v>
          </cell>
          <cell r="O415" t="str">
            <v>四级公路</v>
          </cell>
          <cell r="P415" t="str">
            <v>沥青砼路面</v>
          </cell>
          <cell r="Q415">
            <v>5</v>
          </cell>
          <cell r="R415" t="str">
            <v>湖南实厚农业有限公司</v>
          </cell>
          <cell r="S415">
            <v>2.2200000000000002</v>
          </cell>
        </row>
        <row r="416">
          <cell r="F416" t="str">
            <v>邵东市大龙诚旺种养农民专业合作社公路</v>
          </cell>
          <cell r="G416" t="str">
            <v>资源产业路</v>
          </cell>
          <cell r="H416" t="str">
            <v>1312F4305210094</v>
          </cell>
          <cell r="I416" t="str">
            <v>1451J3120430521281</v>
          </cell>
          <cell r="J416" t="str">
            <v>24c672bc-e168-40af-8c04-91ddff44e9d0</v>
          </cell>
          <cell r="K416" t="str">
            <v>无</v>
          </cell>
          <cell r="L416">
            <v>2.83</v>
          </cell>
          <cell r="M416">
            <v>1.7</v>
          </cell>
          <cell r="N416">
            <v>321.60000000000002</v>
          </cell>
          <cell r="O416" t="str">
            <v>四级公路</v>
          </cell>
          <cell r="P416" t="str">
            <v>水泥砼路面</v>
          </cell>
          <cell r="Q416">
            <v>5</v>
          </cell>
          <cell r="R416" t="str">
            <v>邵东市大龙诚旺种养农民专业合作社</v>
          </cell>
          <cell r="S416">
            <v>1.7</v>
          </cell>
        </row>
        <row r="417">
          <cell r="F417" t="str">
            <v>邵东市稻道香生态农业专业合作社公路</v>
          </cell>
          <cell r="G417" t="str">
            <v>资源产业路</v>
          </cell>
          <cell r="H417" t="str">
            <v>1312F4305210133</v>
          </cell>
          <cell r="I417" t="str">
            <v>1451J3120430521214</v>
          </cell>
          <cell r="J417" t="str">
            <v>e7d7c31b-f2ed-43ce-927a-8127230d4785</v>
          </cell>
          <cell r="K417" t="str">
            <v>无</v>
          </cell>
          <cell r="L417">
            <v>1.58</v>
          </cell>
          <cell r="M417">
            <v>1.48</v>
          </cell>
          <cell r="N417">
            <v>268.33999999999997</v>
          </cell>
          <cell r="O417" t="str">
            <v>四级公路</v>
          </cell>
          <cell r="P417" t="str">
            <v>沥青砼路面</v>
          </cell>
          <cell r="Q417">
            <v>6</v>
          </cell>
          <cell r="R417" t="str">
            <v>邵东市稻道香生态农业专业合作社农业生态园</v>
          </cell>
          <cell r="S417">
            <v>1.48</v>
          </cell>
        </row>
        <row r="418">
          <cell r="F418" t="str">
            <v>邵东县垚鑫农业农民专业合作社公路</v>
          </cell>
          <cell r="G418" t="str">
            <v>资源产业路</v>
          </cell>
          <cell r="H418" t="str">
            <v>1312F4305210116</v>
          </cell>
          <cell r="I418" t="str">
            <v>1451J3120430521215</v>
          </cell>
          <cell r="J418" t="str">
            <v>1a5f94d5-da21-4781-a556-7d9c2e98f24a</v>
          </cell>
          <cell r="K418" t="str">
            <v>无</v>
          </cell>
          <cell r="L418">
            <v>1.9</v>
          </cell>
          <cell r="M418">
            <v>1.296</v>
          </cell>
          <cell r="N418">
            <v>237.92</v>
          </cell>
          <cell r="O418" t="str">
            <v>四级公路</v>
          </cell>
          <cell r="P418" t="str">
            <v>水泥砼路面</v>
          </cell>
          <cell r="Q418">
            <v>5</v>
          </cell>
          <cell r="R418" t="str">
            <v>邵东县垚鑫农业农民专业合作社</v>
          </cell>
          <cell r="S418">
            <v>1.296</v>
          </cell>
        </row>
        <row r="419">
          <cell r="F419" t="str">
            <v>邵东县高山岭农业专业合作社公路</v>
          </cell>
          <cell r="G419" t="str">
            <v>资源产业路</v>
          </cell>
          <cell r="H419" t="str">
            <v>1312F4305210112</v>
          </cell>
          <cell r="I419" t="str">
            <v>1451J3120430521292</v>
          </cell>
          <cell r="J419" t="str">
            <v>8abbf066-d829-49d5-9936-45d5a20e05b8</v>
          </cell>
          <cell r="K419" t="str">
            <v>无</v>
          </cell>
          <cell r="L419">
            <v>3.72</v>
          </cell>
          <cell r="M419">
            <v>2.1</v>
          </cell>
          <cell r="N419">
            <v>364.94</v>
          </cell>
          <cell r="O419" t="str">
            <v>四级公路</v>
          </cell>
          <cell r="P419" t="str">
            <v>水泥砼路面</v>
          </cell>
          <cell r="Q419">
            <v>6</v>
          </cell>
          <cell r="R419" t="str">
            <v>邵东县高山岭农业专业合作社</v>
          </cell>
          <cell r="S419">
            <v>2.1</v>
          </cell>
        </row>
        <row r="420">
          <cell r="F420" t="str">
            <v>湖南实厚农业发展有限公司公路（一期）</v>
          </cell>
          <cell r="G420" t="str">
            <v>资源产业路</v>
          </cell>
          <cell r="H420" t="str">
            <v>1312F4305210044</v>
          </cell>
          <cell r="I420" t="str">
            <v>1451J3120430521203</v>
          </cell>
          <cell r="J420" t="str">
            <v>9e4b9025-4d72-4498-ae57-e0bce256854b</v>
          </cell>
          <cell r="K420" t="str">
            <v>无</v>
          </cell>
          <cell r="L420">
            <v>2.1840000000000002</v>
          </cell>
          <cell r="M420">
            <v>2.0579999999999998</v>
          </cell>
          <cell r="N420">
            <v>503.59</v>
          </cell>
          <cell r="O420" t="str">
            <v>四级公路</v>
          </cell>
          <cell r="P420" t="str">
            <v>水泥砼路面</v>
          </cell>
          <cell r="Q420">
            <v>6</v>
          </cell>
          <cell r="R420" t="str">
            <v>湖南实厚农业发展有限公司</v>
          </cell>
          <cell r="S420">
            <v>2.0579999999999998</v>
          </cell>
        </row>
        <row r="421">
          <cell r="F421" t="str">
            <v>邵东县金态油茶专业合作社公路</v>
          </cell>
          <cell r="G421" t="str">
            <v>资源产业路</v>
          </cell>
          <cell r="H421" t="str">
            <v>1312F4305210145</v>
          </cell>
          <cell r="I421" t="str">
            <v>1451J3120430521278</v>
          </cell>
          <cell r="J421" t="str">
            <v>3d80c81d-51f8-403e-9c96-217c3de6ce42</v>
          </cell>
          <cell r="K421" t="str">
            <v>无</v>
          </cell>
          <cell r="L421">
            <v>2.15</v>
          </cell>
          <cell r="M421">
            <v>2.15</v>
          </cell>
          <cell r="N421">
            <v>338.88</v>
          </cell>
          <cell r="O421" t="str">
            <v>四级公路</v>
          </cell>
          <cell r="P421" t="str">
            <v>沥青砼路面</v>
          </cell>
          <cell r="Q421">
            <v>5</v>
          </cell>
          <cell r="R421" t="str">
            <v>邵东县金态油茶专业合作社</v>
          </cell>
          <cell r="S421">
            <v>2.15</v>
          </cell>
        </row>
        <row r="422">
          <cell r="F422" t="str">
            <v>邵东市定佰农业专业合作社公路</v>
          </cell>
          <cell r="G422" t="str">
            <v>资源产业路</v>
          </cell>
          <cell r="H422" t="str">
            <v>1312F4305210095</v>
          </cell>
          <cell r="I422" t="str">
            <v>1451J3120430521167</v>
          </cell>
          <cell r="J422" t="str">
            <v>0dedc0ad-9c81-4127-8fd1-c998f30c5fd9</v>
          </cell>
          <cell r="K422" t="str">
            <v>无</v>
          </cell>
          <cell r="L422">
            <v>1</v>
          </cell>
          <cell r="M422">
            <v>1</v>
          </cell>
          <cell r="N422">
            <v>140.86000000000001</v>
          </cell>
          <cell r="O422" t="str">
            <v>四级公路</v>
          </cell>
          <cell r="P422" t="str">
            <v>沥青砼路面</v>
          </cell>
          <cell r="Q422">
            <v>4.5</v>
          </cell>
          <cell r="R422" t="str">
            <v>邵东市定佰农业专业合作社新建种植、加工项目</v>
          </cell>
          <cell r="S422">
            <v>1</v>
          </cell>
        </row>
        <row r="423">
          <cell r="F423" t="str">
            <v>邵东市仁凯生态养殖场连接路</v>
          </cell>
          <cell r="G423" t="str">
            <v>资源产业路</v>
          </cell>
          <cell r="H423" t="str">
            <v>1312F4305210038</v>
          </cell>
          <cell r="I423" t="str">
            <v>1451J3120430521191</v>
          </cell>
          <cell r="J423" t="str">
            <v>a7dcc8a8-7367-4215-ac0c-be5120761ff4</v>
          </cell>
          <cell r="K423" t="str">
            <v>无</v>
          </cell>
          <cell r="L423">
            <v>3.15</v>
          </cell>
          <cell r="M423">
            <v>3.15</v>
          </cell>
          <cell r="N423">
            <v>583.32000000000005</v>
          </cell>
          <cell r="O423" t="str">
            <v>四级公路</v>
          </cell>
          <cell r="P423" t="str">
            <v>沥青砼路面</v>
          </cell>
          <cell r="Q423">
            <v>6</v>
          </cell>
          <cell r="R423" t="str">
            <v>邵东市仁凯生态农业发展有限公司</v>
          </cell>
          <cell r="S423">
            <v>3.15</v>
          </cell>
        </row>
        <row r="424">
          <cell r="F424" t="str">
            <v>邵东市铁塘冲生态农业专业合作社公路</v>
          </cell>
          <cell r="G424" t="str">
            <v>资源产业路</v>
          </cell>
          <cell r="H424" t="str">
            <v>1312F4305210002</v>
          </cell>
          <cell r="I424" t="str">
            <v>1451J3120430521135</v>
          </cell>
          <cell r="J424" t="str">
            <v>735a7568-6565-4433-90e2-7ec743ec61e3</v>
          </cell>
          <cell r="K424" t="str">
            <v>无</v>
          </cell>
          <cell r="L424">
            <v>1.07</v>
          </cell>
          <cell r="M424">
            <v>1.07</v>
          </cell>
          <cell r="N424">
            <v>181.82</v>
          </cell>
          <cell r="O424" t="str">
            <v>四级公路</v>
          </cell>
          <cell r="P424" t="str">
            <v>沥青砼路面</v>
          </cell>
          <cell r="Q424">
            <v>4.5</v>
          </cell>
          <cell r="R424" t="str">
            <v>邵东县铁塘冲生态农业专业合作社</v>
          </cell>
          <cell r="S424">
            <v>1.07</v>
          </cell>
        </row>
        <row r="425">
          <cell r="F425" t="str">
            <v>湖南省金昭阳农业开发有限公司炼油厂公路</v>
          </cell>
          <cell r="G425" t="str">
            <v>资源产业路</v>
          </cell>
          <cell r="H425" t="str">
            <v>1312F4305210182</v>
          </cell>
          <cell r="I425" t="str">
            <v>1451J3120430521307</v>
          </cell>
          <cell r="J425" t="str">
            <v>577fd1cc-40c1-4970-b02d-f3d17eb9bea3</v>
          </cell>
          <cell r="K425" t="str">
            <v>无</v>
          </cell>
          <cell r="L425">
            <v>0.6</v>
          </cell>
          <cell r="M425">
            <v>0.6</v>
          </cell>
          <cell r="N425">
            <v>82.85</v>
          </cell>
          <cell r="O425" t="str">
            <v>四级公路</v>
          </cell>
          <cell r="P425" t="str">
            <v>沥青砼路面</v>
          </cell>
          <cell r="Q425">
            <v>5</v>
          </cell>
          <cell r="R425" t="str">
            <v>湖南省金昭阳农业开发有限公司精炼菜油生产线</v>
          </cell>
          <cell r="S425">
            <v>0.6</v>
          </cell>
        </row>
        <row r="426">
          <cell r="F426" t="str">
            <v>邵东市偃月生态养殖有限公司公路</v>
          </cell>
          <cell r="G426" t="str">
            <v>资源产业路</v>
          </cell>
          <cell r="H426" t="str">
            <v>1312F4305210105</v>
          </cell>
          <cell r="I426" t="str">
            <v>1451J3120430521197</v>
          </cell>
          <cell r="J426" t="str">
            <v>05b4fdad-aa39-4a46-97fc-8b8d4055fa90</v>
          </cell>
          <cell r="K426" t="str">
            <v>无</v>
          </cell>
          <cell r="L426">
            <v>0.35</v>
          </cell>
          <cell r="M426">
            <v>0.315</v>
          </cell>
          <cell r="N426">
            <v>52.12</v>
          </cell>
          <cell r="O426" t="str">
            <v>四级公路</v>
          </cell>
          <cell r="P426" t="str">
            <v>水泥砼路面</v>
          </cell>
          <cell r="Q426">
            <v>4.5</v>
          </cell>
          <cell r="R426" t="str">
            <v>邵东市偃月生态养殖有限公司</v>
          </cell>
          <cell r="S426">
            <v>0.315</v>
          </cell>
        </row>
        <row r="427">
          <cell r="F427" t="str">
            <v>邵东市杨桥镇乐丰养殖场养猪场公路</v>
          </cell>
          <cell r="G427" t="str">
            <v>资源产业路</v>
          </cell>
          <cell r="H427" t="str">
            <v>1312F4305210186</v>
          </cell>
          <cell r="I427" t="str">
            <v>1451J3120430521209</v>
          </cell>
          <cell r="J427" t="str">
            <v>b2e3dab0-f2c7-4728-8ba1-0192c2220018</v>
          </cell>
          <cell r="K427" t="str">
            <v>无</v>
          </cell>
          <cell r="L427">
            <v>1.0900000000000001</v>
          </cell>
          <cell r="M427">
            <v>0.85599999999999998</v>
          </cell>
          <cell r="N427">
            <v>180.09</v>
          </cell>
          <cell r="O427" t="str">
            <v>四级公路</v>
          </cell>
          <cell r="P427" t="str">
            <v>水泥砼路面</v>
          </cell>
          <cell r="Q427">
            <v>5</v>
          </cell>
          <cell r="R427" t="str">
            <v>邵东市杨桥镇乐丰养殖场</v>
          </cell>
          <cell r="S427">
            <v>0.85599999999999998</v>
          </cell>
        </row>
        <row r="428">
          <cell r="F428" t="str">
            <v>邵东云麓农业农民专业合作社新建油茶、中药材种植公路</v>
          </cell>
          <cell r="G428" t="str">
            <v>资源产业路</v>
          </cell>
          <cell r="H428" t="str">
            <v>1312F4305210165</v>
          </cell>
          <cell r="I428" t="str">
            <v>1451J3120430521288</v>
          </cell>
          <cell r="J428" t="str">
            <v>af04e9ef-8046-4c15-bc00-58f0109cbe84</v>
          </cell>
          <cell r="K428" t="str">
            <v>无</v>
          </cell>
          <cell r="L428">
            <v>2.75</v>
          </cell>
          <cell r="M428">
            <v>2.5790000000000002</v>
          </cell>
          <cell r="N428">
            <v>413.13</v>
          </cell>
          <cell r="O428" t="str">
            <v>四级公路</v>
          </cell>
          <cell r="P428" t="str">
            <v>水泥砼路面</v>
          </cell>
          <cell r="Q428">
            <v>4.5</v>
          </cell>
          <cell r="R428" t="str">
            <v>邵东云麓农业农民专业合作社</v>
          </cell>
          <cell r="S428">
            <v>2.5790000000000002</v>
          </cell>
        </row>
        <row r="429">
          <cell r="F429" t="str">
            <v>邵东县火厂坪镇学军家庭农场养猪场公路</v>
          </cell>
          <cell r="G429" t="str">
            <v>资源产业路</v>
          </cell>
          <cell r="H429" t="str">
            <v>1312F4305210180</v>
          </cell>
          <cell r="I429" t="str">
            <v>1451J3120430521255</v>
          </cell>
          <cell r="J429" t="str">
            <v>93e0f2d4-364f-48de-8c56-9b39e327052b</v>
          </cell>
          <cell r="K429" t="str">
            <v>无</v>
          </cell>
          <cell r="L429">
            <v>1.66</v>
          </cell>
          <cell r="M429">
            <v>1.615</v>
          </cell>
          <cell r="N429">
            <v>287.02</v>
          </cell>
          <cell r="O429" t="str">
            <v>四级公路</v>
          </cell>
          <cell r="P429" t="str">
            <v>水泥砼路面</v>
          </cell>
          <cell r="Q429">
            <v>6</v>
          </cell>
          <cell r="R429" t="str">
            <v>邵东县火厂坪镇学军家庭农场</v>
          </cell>
          <cell r="S429">
            <v>1.615</v>
          </cell>
        </row>
        <row r="430">
          <cell r="F430" t="str">
            <v>邵东县伍家塘猕猴桃良种发展专业合作社公路</v>
          </cell>
          <cell r="G430" t="str">
            <v>资源产业路</v>
          </cell>
          <cell r="H430" t="str">
            <v>1312F4305210154</v>
          </cell>
          <cell r="I430" t="str">
            <v>1451J3120430521195</v>
          </cell>
          <cell r="J430" t="str">
            <v>3c3cd404-dd58-472d-9ace-9b220e24e307</v>
          </cell>
          <cell r="K430" t="str">
            <v>无</v>
          </cell>
          <cell r="L430">
            <v>1.68</v>
          </cell>
          <cell r="M430">
            <v>1.02</v>
          </cell>
          <cell r="N430">
            <v>185.25</v>
          </cell>
          <cell r="O430" t="str">
            <v>四级公路</v>
          </cell>
          <cell r="P430" t="str">
            <v>沥青砼路面</v>
          </cell>
          <cell r="Q430">
            <v>5</v>
          </cell>
          <cell r="R430" t="str">
            <v>邵东县伍家塘猕猴桃良种发展专业合作社</v>
          </cell>
          <cell r="S430">
            <v>1.02</v>
          </cell>
        </row>
        <row r="431">
          <cell r="F431" t="str">
            <v>邵东县中频生态种养专业合作社新建种植养殖公路</v>
          </cell>
          <cell r="G431" t="str">
            <v>资源产业路</v>
          </cell>
          <cell r="H431" t="str">
            <v>1312F4305210150</v>
          </cell>
          <cell r="I431" t="str">
            <v>1451J3120430521242</v>
          </cell>
          <cell r="J431" t="str">
            <v>2278c62b-b9d4-4853-b718-4c96c61c95a5</v>
          </cell>
          <cell r="K431" t="str">
            <v>无</v>
          </cell>
          <cell r="L431">
            <v>0.5</v>
          </cell>
          <cell r="M431">
            <v>0.5</v>
          </cell>
          <cell r="N431">
            <v>68.81</v>
          </cell>
          <cell r="O431" t="str">
            <v>四级公路</v>
          </cell>
          <cell r="P431" t="str">
            <v>沥青砼路面</v>
          </cell>
          <cell r="Q431">
            <v>4.5</v>
          </cell>
          <cell r="R431" t="str">
            <v>邵东县中频生态种养专业合作社</v>
          </cell>
          <cell r="S431">
            <v>0.5</v>
          </cell>
        </row>
        <row r="432">
          <cell r="F432" t="str">
            <v>邵东县跃胜养殖场生猪养殖基地公路</v>
          </cell>
          <cell r="G432" t="str">
            <v>资源产业路</v>
          </cell>
          <cell r="H432" t="str">
            <v>1312F4305210074</v>
          </cell>
          <cell r="I432" t="str">
            <v>1451J3120430521207</v>
          </cell>
          <cell r="J432" t="str">
            <v>3fa7bd02-8c65-4277-ba91-c7f435d8eaaf</v>
          </cell>
          <cell r="K432" t="str">
            <v>无</v>
          </cell>
          <cell r="L432">
            <v>1.36</v>
          </cell>
          <cell r="M432">
            <v>0.39</v>
          </cell>
          <cell r="N432">
            <v>63.91</v>
          </cell>
          <cell r="O432" t="str">
            <v>四级公路</v>
          </cell>
          <cell r="P432" t="str">
            <v>水泥砼路面</v>
          </cell>
          <cell r="Q432">
            <v>5</v>
          </cell>
          <cell r="R432" t="str">
            <v>邵东县跃胜养殖场新建生猪养殖基地项目</v>
          </cell>
          <cell r="S432">
            <v>0.39</v>
          </cell>
        </row>
        <row r="433">
          <cell r="F433" t="str">
            <v>邵东县千秋种养专业合作社新建种植蔬菜公路</v>
          </cell>
          <cell r="G433" t="str">
            <v>资源产业路</v>
          </cell>
          <cell r="H433" t="str">
            <v>1312F4305210152</v>
          </cell>
          <cell r="I433" t="str">
            <v>1451J3120430521172</v>
          </cell>
          <cell r="J433" t="str">
            <v>d9455ff6-e8f4-4255-9469-000188590846</v>
          </cell>
          <cell r="K433" t="str">
            <v>无</v>
          </cell>
          <cell r="L433">
            <v>0.59</v>
          </cell>
          <cell r="M433">
            <v>0.59</v>
          </cell>
          <cell r="N433">
            <v>133.1</v>
          </cell>
          <cell r="O433" t="str">
            <v>四级公路</v>
          </cell>
          <cell r="P433" t="str">
            <v>沥青砼路面</v>
          </cell>
          <cell r="Q433">
            <v>6</v>
          </cell>
          <cell r="R433" t="str">
            <v>邵东县千秋种养专业合作社</v>
          </cell>
          <cell r="S433">
            <v>0.59</v>
          </cell>
        </row>
        <row r="434">
          <cell r="F434" t="str">
            <v>邵东县阳冲种养专业合作社新建养殖项目公路</v>
          </cell>
          <cell r="G434" t="str">
            <v>资源产业路</v>
          </cell>
          <cell r="H434" t="str">
            <v>1312F4305210065</v>
          </cell>
          <cell r="I434" t="str">
            <v>1451J3120430521274</v>
          </cell>
          <cell r="J434" t="str">
            <v>33d6d8ba-cd42-4e1f-a9b6-2d2652fd0d4c</v>
          </cell>
          <cell r="K434" t="str">
            <v>无</v>
          </cell>
          <cell r="L434">
            <v>4.92</v>
          </cell>
          <cell r="M434">
            <v>1.48</v>
          </cell>
          <cell r="N434">
            <v>265.33999999999997</v>
          </cell>
          <cell r="O434" t="str">
            <v>四级公路</v>
          </cell>
          <cell r="P434" t="str">
            <v>沥青砼路面</v>
          </cell>
          <cell r="Q434">
            <v>4.5</v>
          </cell>
          <cell r="R434" t="str">
            <v>邵东县阳冲种养专业合作社新建养殖项目</v>
          </cell>
          <cell r="S434">
            <v>1.48</v>
          </cell>
        </row>
        <row r="435">
          <cell r="F435" t="str">
            <v>邵东团结农业专业合作社牲猪基地公路</v>
          </cell>
          <cell r="G435" t="str">
            <v>资源产业路</v>
          </cell>
          <cell r="H435" t="str">
            <v>1312F4305210077</v>
          </cell>
          <cell r="I435" t="str">
            <v>1451J3120430521353</v>
          </cell>
          <cell r="J435" t="str">
            <v>81955d6e-43b5-4ac8-a082-87605ae38f8f</v>
          </cell>
          <cell r="K435" t="str">
            <v>无</v>
          </cell>
          <cell r="L435">
            <v>1.48</v>
          </cell>
          <cell r="M435">
            <v>1.06</v>
          </cell>
          <cell r="N435">
            <v>190.51</v>
          </cell>
          <cell r="O435" t="str">
            <v>四级公路</v>
          </cell>
          <cell r="P435" t="str">
            <v>水泥砼路面</v>
          </cell>
          <cell r="Q435">
            <v>5</v>
          </cell>
          <cell r="R435" t="str">
            <v>邵东团结农业专业合作社牲猪养殖基地</v>
          </cell>
          <cell r="S435">
            <v>1.06</v>
          </cell>
        </row>
        <row r="436">
          <cell r="F436" t="str">
            <v>邵东县台洲种养农民专业合作社公路</v>
          </cell>
          <cell r="G436" t="str">
            <v>资源产业路</v>
          </cell>
          <cell r="H436" t="str">
            <v>1312F4305210124</v>
          </cell>
          <cell r="I436" t="str">
            <v>1451J3120430521354</v>
          </cell>
          <cell r="J436" t="str">
            <v>8398949a-6b12-48d1-98d5-a1990a1bc0cb</v>
          </cell>
          <cell r="K436" t="str">
            <v>无</v>
          </cell>
          <cell r="L436">
            <v>5.12</v>
          </cell>
          <cell r="M436">
            <v>3.2679999999999998</v>
          </cell>
          <cell r="N436">
            <v>584.45000000000005</v>
          </cell>
          <cell r="O436" t="str">
            <v>四级公路</v>
          </cell>
          <cell r="P436" t="str">
            <v>沥青砼路面</v>
          </cell>
          <cell r="Q436">
            <v>5</v>
          </cell>
          <cell r="R436" t="str">
            <v>邵东县台洲种养农民专业合作社</v>
          </cell>
          <cell r="S436">
            <v>3.2679999999999998</v>
          </cell>
        </row>
        <row r="437">
          <cell r="F437" t="str">
            <v>邵东市路源农业有限公司公路</v>
          </cell>
          <cell r="G437" t="str">
            <v>资源产业路</v>
          </cell>
          <cell r="H437" t="str">
            <v>1312F4305210100</v>
          </cell>
          <cell r="I437" t="str">
            <v>1451J3120430521174</v>
          </cell>
          <cell r="J437" t="str">
            <v>4c0eed31-f0f4-4b6a-842a-9c2a3a978b34</v>
          </cell>
          <cell r="K437" t="str">
            <v>无</v>
          </cell>
          <cell r="L437">
            <v>2.2200000000000002</v>
          </cell>
          <cell r="M437">
            <v>1.1399999999999999</v>
          </cell>
          <cell r="N437">
            <v>187.79</v>
          </cell>
          <cell r="O437" t="str">
            <v>四级公路</v>
          </cell>
          <cell r="P437" t="str">
            <v>沥青砼路面</v>
          </cell>
          <cell r="Q437">
            <v>5</v>
          </cell>
          <cell r="R437" t="str">
            <v>邵东市路源农业有限公司</v>
          </cell>
          <cell r="S437">
            <v>1.1399999999999999</v>
          </cell>
        </row>
        <row r="438">
          <cell r="F438" t="str">
            <v>邵东县九凤农业专业合作社种植基地公路</v>
          </cell>
          <cell r="G438" t="str">
            <v>资源产业路</v>
          </cell>
          <cell r="H438" t="str">
            <v>1312F4305210060</v>
          </cell>
          <cell r="I438" t="str">
            <v>1451J3120430521112</v>
          </cell>
          <cell r="J438" t="str">
            <v>7ab4ff65-3406-4bbd-97ff-b72f782edf21</v>
          </cell>
          <cell r="K438" t="str">
            <v>无</v>
          </cell>
          <cell r="L438">
            <v>4.3899999999999997</v>
          </cell>
          <cell r="M438">
            <v>3.9430000000000001</v>
          </cell>
          <cell r="N438">
            <v>631.23</v>
          </cell>
          <cell r="O438" t="str">
            <v>四级公路</v>
          </cell>
          <cell r="P438" t="str">
            <v>沥青砼路面</v>
          </cell>
          <cell r="Q438">
            <v>5</v>
          </cell>
          <cell r="R438" t="str">
            <v>邵东县九凤农业专业合作社</v>
          </cell>
          <cell r="S438">
            <v>3.9430000000000001</v>
          </cell>
        </row>
        <row r="439">
          <cell r="F439" t="str">
            <v>湖南百善园中药材基地公路</v>
          </cell>
          <cell r="G439" t="str">
            <v>资源产业路</v>
          </cell>
          <cell r="H439" t="str">
            <v>1312F4305210033</v>
          </cell>
          <cell r="I439" t="str">
            <v>1451J3120430521129</v>
          </cell>
          <cell r="J439" t="str">
            <v>515af1ca-b151-4311-a37b-cbb79ad2efd0</v>
          </cell>
          <cell r="K439" t="str">
            <v>无</v>
          </cell>
          <cell r="L439">
            <v>1.61</v>
          </cell>
          <cell r="M439">
            <v>1.61</v>
          </cell>
          <cell r="N439">
            <v>303.10000000000002</v>
          </cell>
          <cell r="O439" t="str">
            <v>四级公路</v>
          </cell>
          <cell r="P439" t="str">
            <v>水泥砼路面</v>
          </cell>
          <cell r="Q439">
            <v>5</v>
          </cell>
          <cell r="R439" t="str">
            <v>湖南百善园科技有限公司中药材种植基地</v>
          </cell>
          <cell r="S439">
            <v>1.61</v>
          </cell>
        </row>
        <row r="440">
          <cell r="F440" t="str">
            <v>湖南省青山现代生态农业科技发展有限公司新建种植、养殖项目公路</v>
          </cell>
          <cell r="G440" t="str">
            <v>资源产业路</v>
          </cell>
          <cell r="H440" t="str">
            <v>1312F4305210262</v>
          </cell>
          <cell r="I440" t="str">
            <v>1451J3120430521426</v>
          </cell>
          <cell r="J440" t="str">
            <v>b898ef74-f1ee-496f-bab8-813b304998a1</v>
          </cell>
          <cell r="K440" t="str">
            <v>无</v>
          </cell>
          <cell r="L440">
            <v>1.25</v>
          </cell>
          <cell r="M440">
            <v>1.25</v>
          </cell>
          <cell r="N440">
            <v>204.56</v>
          </cell>
          <cell r="O440" t="str">
            <v>四级公路</v>
          </cell>
          <cell r="P440" t="str">
            <v>水泥砼路面</v>
          </cell>
          <cell r="Q440">
            <v>5</v>
          </cell>
          <cell r="R440" t="str">
            <v>湖南省青山现代生态农业科技发展有限公司</v>
          </cell>
          <cell r="S440">
            <v>1.25</v>
          </cell>
        </row>
        <row r="441">
          <cell r="F441" t="str">
            <v>邵东市双凤乡凤中养殖场公路</v>
          </cell>
          <cell r="G441" t="str">
            <v>资源产业路</v>
          </cell>
          <cell r="H441" t="str">
            <v>1312F4305210157</v>
          </cell>
          <cell r="I441" t="str">
            <v>1451J3120430521237</v>
          </cell>
          <cell r="J441" t="str">
            <v>c63c4fa4-59b7-4742-9eb3-6f18afb45cdf</v>
          </cell>
          <cell r="K441" t="str">
            <v>无</v>
          </cell>
          <cell r="L441">
            <v>0.48</v>
          </cell>
          <cell r="M441">
            <v>0.48</v>
          </cell>
          <cell r="N441">
            <v>68.739999999999995</v>
          </cell>
          <cell r="O441" t="str">
            <v>四级公路</v>
          </cell>
          <cell r="P441" t="str">
            <v>沥青砼路面</v>
          </cell>
          <cell r="Q441">
            <v>6</v>
          </cell>
          <cell r="R441" t="str">
            <v>邵东县双凤乡凤中养殖场新建养鸡场项目</v>
          </cell>
          <cell r="S441">
            <v>0.48</v>
          </cell>
        </row>
        <row r="442">
          <cell r="F442" t="str">
            <v>湖南牛氏种肉牛养殖场公路</v>
          </cell>
          <cell r="G442" t="str">
            <v>资源产业路</v>
          </cell>
          <cell r="H442" t="str">
            <v>1312F4305210027</v>
          </cell>
          <cell r="I442" t="str">
            <v>1451J3120430521121</v>
          </cell>
          <cell r="J442" t="str">
            <v>d252c9ad-b7c3-42da-b15f-2cdf5de9e979</v>
          </cell>
          <cell r="K442" t="str">
            <v>无</v>
          </cell>
          <cell r="L442">
            <v>1.66</v>
          </cell>
          <cell r="M442">
            <v>0.96399999999999997</v>
          </cell>
          <cell r="N442">
            <v>158.16</v>
          </cell>
          <cell r="O442" t="str">
            <v>四级公路</v>
          </cell>
          <cell r="P442" t="str">
            <v>水泥砼路面</v>
          </cell>
          <cell r="Q442">
            <v>5</v>
          </cell>
          <cell r="R442" t="str">
            <v>湖南牛氏种养农民合作社新建肉牛养殖项目</v>
          </cell>
          <cell r="S442">
            <v>0.96399999999999997</v>
          </cell>
        </row>
        <row r="443">
          <cell r="F443" t="str">
            <v>邵东县耳石岭油茶专业合作社新建油茶种植公路</v>
          </cell>
          <cell r="G443" t="str">
            <v>资源产业路</v>
          </cell>
          <cell r="H443" t="str">
            <v>1312F4305210226</v>
          </cell>
          <cell r="I443" t="str">
            <v>1451J3120430521358</v>
          </cell>
          <cell r="J443" t="str">
            <v>8175e5d1-a838-4b76-a5c1-9093e77dc6ff</v>
          </cell>
          <cell r="K443" t="str">
            <v>无</v>
          </cell>
          <cell r="L443">
            <v>2.31</v>
          </cell>
          <cell r="M443">
            <v>1.131</v>
          </cell>
          <cell r="N443">
            <v>207.52</v>
          </cell>
          <cell r="O443" t="str">
            <v>四级公路</v>
          </cell>
          <cell r="P443" t="str">
            <v>水泥砼路面</v>
          </cell>
          <cell r="Q443">
            <v>4.5</v>
          </cell>
          <cell r="R443" t="str">
            <v>邵东县耳石岭油茶专业合作社新建油茶种植</v>
          </cell>
          <cell r="S443">
            <v>1.131</v>
          </cell>
        </row>
        <row r="444">
          <cell r="F444" t="str">
            <v>邵东县元华种植养殖专业合作社公路</v>
          </cell>
          <cell r="G444" t="str">
            <v>资源产业路</v>
          </cell>
          <cell r="H444" t="str">
            <v>1312F4305210121</v>
          </cell>
          <cell r="I444" t="str">
            <v>1451J3120430521283</v>
          </cell>
          <cell r="J444" t="str">
            <v>efa1f0c6-e60f-4df1-b7d2-a47abfa7569f</v>
          </cell>
          <cell r="K444" t="str">
            <v>无</v>
          </cell>
          <cell r="L444">
            <v>2.48</v>
          </cell>
          <cell r="M444">
            <v>2.48</v>
          </cell>
          <cell r="N444">
            <v>444.36</v>
          </cell>
          <cell r="O444" t="str">
            <v>四级公路</v>
          </cell>
          <cell r="P444" t="str">
            <v>水泥砼路面</v>
          </cell>
          <cell r="Q444">
            <v>5</v>
          </cell>
          <cell r="R444" t="str">
            <v>邵东县元华种植养殖专业合作社新建中药材、油茶、茶叶种植项目</v>
          </cell>
          <cell r="S444">
            <v>2.48</v>
          </cell>
        </row>
        <row r="445">
          <cell r="F445" t="str">
            <v>邵东大云山茶叶专业合作社新建种植公路</v>
          </cell>
          <cell r="G445" t="str">
            <v>资源产业路</v>
          </cell>
          <cell r="H445" t="str">
            <v>1312F4305210156</v>
          </cell>
          <cell r="I445" t="str">
            <v>1451J3120430521297</v>
          </cell>
          <cell r="J445" t="str">
            <v>8ee25eb2-8f5e-48ad-90e4-a788acbd091a</v>
          </cell>
          <cell r="K445" t="str">
            <v>无</v>
          </cell>
          <cell r="L445">
            <v>2.35</v>
          </cell>
          <cell r="M445">
            <v>2.33</v>
          </cell>
          <cell r="N445">
            <v>434.18</v>
          </cell>
          <cell r="O445" t="str">
            <v>四级公路</v>
          </cell>
          <cell r="P445" t="str">
            <v>沥青砼路面</v>
          </cell>
          <cell r="Q445" t="str">
            <v>5、4.5</v>
          </cell>
          <cell r="R445" t="str">
            <v>邵东大云山茶叶专业合作社</v>
          </cell>
          <cell r="S445">
            <v>2.33</v>
          </cell>
        </row>
        <row r="446">
          <cell r="F446" t="str">
            <v>凤凰山茶油基地公路</v>
          </cell>
          <cell r="G446" t="str">
            <v>资源产业路</v>
          </cell>
          <cell r="H446" t="str">
            <v>1312F4305210004</v>
          </cell>
          <cell r="I446" t="str">
            <v>1451J3120430521103</v>
          </cell>
          <cell r="J446" t="str">
            <v>d8cefb3b-d74e-4800-991e-bbf2782da01f</v>
          </cell>
          <cell r="K446" t="str">
            <v>无</v>
          </cell>
          <cell r="L446">
            <v>1.1399999999999999</v>
          </cell>
          <cell r="M446">
            <v>1.1399999999999999</v>
          </cell>
          <cell r="N446">
            <v>238.48</v>
          </cell>
          <cell r="O446" t="str">
            <v>四级公路</v>
          </cell>
          <cell r="P446" t="str">
            <v>沥青砼路面</v>
          </cell>
          <cell r="Q446">
            <v>6</v>
          </cell>
          <cell r="R446" t="str">
            <v>湖南乐呵呵生态农业科技发展有限公司凤凰山油茶基地</v>
          </cell>
          <cell r="S446">
            <v>1.1399999999999999</v>
          </cell>
        </row>
        <row r="447">
          <cell r="F447" t="str">
            <v>湖南金东种植养殖基地公路</v>
          </cell>
          <cell r="G447" t="str">
            <v>资源产业路</v>
          </cell>
          <cell r="H447" t="str">
            <v>1312F4305210031</v>
          </cell>
          <cell r="I447" t="str">
            <v>1451J3120430521134</v>
          </cell>
          <cell r="J447" t="str">
            <v>2d5c657c-d746-4e13-a301-78307d2bdcf3</v>
          </cell>
          <cell r="K447" t="str">
            <v>无</v>
          </cell>
          <cell r="L447">
            <v>1.48</v>
          </cell>
          <cell r="M447">
            <v>1.48</v>
          </cell>
          <cell r="N447">
            <v>224.69</v>
          </cell>
          <cell r="O447" t="str">
            <v>四级公路</v>
          </cell>
          <cell r="P447" t="str">
            <v>水泥砼路面</v>
          </cell>
          <cell r="Q447">
            <v>5</v>
          </cell>
          <cell r="R447" t="str">
            <v>湖南金东农业科技有限公司新增种植养殖基地</v>
          </cell>
          <cell r="S447">
            <v>1.48</v>
          </cell>
        </row>
        <row r="448">
          <cell r="F448"/>
          <cell r="G448"/>
          <cell r="H448"/>
          <cell r="I448"/>
          <cell r="J448"/>
          <cell r="K448"/>
          <cell r="L448">
            <v>463.10199999999998</v>
          </cell>
          <cell r="M448">
            <v>403.84699999999992</v>
          </cell>
          <cell r="N448">
            <v>84350.49</v>
          </cell>
          <cell r="O448"/>
          <cell r="P448"/>
          <cell r="Q448"/>
          <cell r="R448"/>
          <cell r="S448">
            <v>403.84699999999992</v>
          </cell>
        </row>
        <row r="449">
          <cell r="F449"/>
          <cell r="G449"/>
          <cell r="H449"/>
          <cell r="I449"/>
          <cell r="J449"/>
          <cell r="K449"/>
          <cell r="L449">
            <v>5.8699999999999992</v>
          </cell>
          <cell r="M449">
            <v>5.1749999999999998</v>
          </cell>
          <cell r="N449">
            <v>704</v>
          </cell>
          <cell r="O449"/>
          <cell r="P449"/>
          <cell r="Q449"/>
          <cell r="R449"/>
          <cell r="S449">
            <v>5.1749999999999998</v>
          </cell>
        </row>
        <row r="450">
          <cell r="F450" t="str">
            <v>C019云溪区南太—邓家公路</v>
          </cell>
          <cell r="G450" t="str">
            <v>资源产业路</v>
          </cell>
          <cell r="H450" t="str">
            <v>1324F4306030003</v>
          </cell>
          <cell r="I450" t="str">
            <v>1451J3120430603113</v>
          </cell>
          <cell r="J450" t="str">
            <v>a297a566-dd31-4389-99fd-b5137fd30c1b</v>
          </cell>
          <cell r="K450" t="str">
            <v>C019430603</v>
          </cell>
          <cell r="L450">
            <v>1.7</v>
          </cell>
          <cell r="M450">
            <v>1.7</v>
          </cell>
          <cell r="N450">
            <v>204</v>
          </cell>
          <cell r="O450" t="str">
            <v>四级公路</v>
          </cell>
          <cell r="P450" t="str">
            <v>沥青路面</v>
          </cell>
          <cell r="Q450">
            <v>6</v>
          </cell>
          <cell r="R450" t="str">
            <v>南太珍贵苗木产业基地</v>
          </cell>
          <cell r="S450">
            <v>1.7</v>
          </cell>
        </row>
        <row r="451">
          <cell r="F451" t="str">
            <v>C076云溪区杨梅咀—蔡家公路</v>
          </cell>
          <cell r="G451" t="str">
            <v>资源产业路</v>
          </cell>
          <cell r="H451" t="str">
            <v>1324F4306030001</v>
          </cell>
          <cell r="I451" t="str">
            <v>1451J3120430603105</v>
          </cell>
          <cell r="J451" t="str">
            <v>6a1c461e-497a-4a5b-a7c9-7814b2688c0b</v>
          </cell>
          <cell r="K451" t="str">
            <v>C076430603</v>
          </cell>
          <cell r="L451">
            <v>2.0699999999999998</v>
          </cell>
          <cell r="M451">
            <v>2.0699999999999998</v>
          </cell>
          <cell r="N451">
            <v>248</v>
          </cell>
          <cell r="O451" t="str">
            <v>四级公路</v>
          </cell>
          <cell r="P451" t="str">
            <v>沥青路面</v>
          </cell>
          <cell r="Q451">
            <v>6</v>
          </cell>
          <cell r="R451" t="str">
            <v>坪田村油茶种植基地</v>
          </cell>
          <cell r="S451">
            <v>2.0699999999999998</v>
          </cell>
        </row>
        <row r="452">
          <cell r="F452" t="str">
            <v>Y791新铺村－杨旗湖渔场连接路</v>
          </cell>
          <cell r="G452" t="str">
            <v>资源产业路</v>
          </cell>
          <cell r="H452" t="str">
            <v>1312F4306030003</v>
          </cell>
          <cell r="I452" t="str">
            <v>1451J3120430603122</v>
          </cell>
          <cell r="J452" t="str">
            <v>2d061f43-98f6-4bb8-bddc-d89d8a94ea6b</v>
          </cell>
          <cell r="K452" t="str">
            <v>Y791430603</v>
          </cell>
          <cell r="L452">
            <v>2.1</v>
          </cell>
          <cell r="M452">
            <v>1.405</v>
          </cell>
          <cell r="N452">
            <v>252</v>
          </cell>
          <cell r="O452" t="str">
            <v>四级公路</v>
          </cell>
          <cell r="P452" t="str">
            <v>水泥砼路面</v>
          </cell>
          <cell r="Q452">
            <v>6</v>
          </cell>
          <cell r="R452" t="str">
            <v>杨其湖淡水鱼养殖基地</v>
          </cell>
          <cell r="S452">
            <v>1.405</v>
          </cell>
        </row>
        <row r="453">
          <cell r="F453"/>
          <cell r="G453"/>
          <cell r="H453"/>
          <cell r="I453"/>
          <cell r="J453"/>
          <cell r="K453"/>
          <cell r="L453">
            <v>10.580000000000002</v>
          </cell>
          <cell r="M453">
            <v>10.580000000000002</v>
          </cell>
          <cell r="N453">
            <v>2220.69</v>
          </cell>
          <cell r="O453"/>
          <cell r="P453"/>
          <cell r="Q453"/>
          <cell r="R453"/>
          <cell r="S453">
            <v>10.580000000000002</v>
          </cell>
        </row>
        <row r="454">
          <cell r="F454" t="str">
            <v>君山区黄泥套生态鱼养殖基地产业路</v>
          </cell>
          <cell r="G454" t="str">
            <v>资源产业路</v>
          </cell>
          <cell r="H454" t="str">
            <v>1312F4306110024</v>
          </cell>
          <cell r="I454" t="str">
            <v>1451J3120430611128</v>
          </cell>
          <cell r="J454" t="str">
            <v>fa239ae2-e010-4ef1-aece-fe12b245d623</v>
          </cell>
          <cell r="K454" t="str">
            <v>Y698430611</v>
          </cell>
          <cell r="L454">
            <v>1.65</v>
          </cell>
          <cell r="M454">
            <v>1.65</v>
          </cell>
          <cell r="N454">
            <v>377.28</v>
          </cell>
          <cell r="O454" t="str">
            <v>四级公路</v>
          </cell>
          <cell r="P454" t="str">
            <v>水泥路面</v>
          </cell>
          <cell r="Q454">
            <v>6</v>
          </cell>
          <cell r="R454" t="str">
            <v>君山区黄泥套生态鱼养殖基地</v>
          </cell>
          <cell r="S454">
            <v>1.65</v>
          </cell>
        </row>
        <row r="455">
          <cell r="F455" t="str">
            <v>君山区横墩特种养殖基地产业路</v>
          </cell>
          <cell r="G455" t="str">
            <v>资源产业路</v>
          </cell>
          <cell r="H455" t="str">
            <v>1312F4306110010</v>
          </cell>
          <cell r="I455" t="str">
            <v>1451J3120430611142</v>
          </cell>
          <cell r="J455" t="str">
            <v>a2a831c7-1de4-4110-a26f-465d667d2795</v>
          </cell>
          <cell r="K455" t="str">
            <v>Y709430611</v>
          </cell>
          <cell r="L455">
            <v>1.86</v>
          </cell>
          <cell r="M455">
            <v>1.86</v>
          </cell>
          <cell r="N455">
            <v>420.84</v>
          </cell>
          <cell r="O455" t="str">
            <v>四级公路</v>
          </cell>
          <cell r="P455" t="str">
            <v>水泥路面</v>
          </cell>
          <cell r="Q455">
            <v>6</v>
          </cell>
          <cell r="R455" t="str">
            <v>君山区横墩特种养殖基地</v>
          </cell>
          <cell r="S455">
            <v>1.86</v>
          </cell>
        </row>
        <row r="456">
          <cell r="F456" t="str">
            <v>君山区广兴洲渔场基地产业路（康墩线））</v>
          </cell>
          <cell r="G456" t="str">
            <v>资源产业路</v>
          </cell>
          <cell r="H456" t="str">
            <v>1312F4306110017</v>
          </cell>
          <cell r="I456" t="str">
            <v>1451J3120430611124</v>
          </cell>
          <cell r="J456" t="str">
            <v>88c8e656-18e5-42c8-9b8d-3f50e8dddd56</v>
          </cell>
          <cell r="K456" t="str">
            <v>X216430611</v>
          </cell>
          <cell r="L456">
            <v>4.3</v>
          </cell>
          <cell r="M456">
            <v>4.3</v>
          </cell>
          <cell r="N456">
            <v>764.7</v>
          </cell>
          <cell r="O456" t="str">
            <v>四级公路</v>
          </cell>
          <cell r="P456" t="str">
            <v>水泥路面</v>
          </cell>
          <cell r="Q456">
            <v>6</v>
          </cell>
          <cell r="R456" t="str">
            <v>君山区广兴洲渔场基地</v>
          </cell>
          <cell r="S456">
            <v>4.3</v>
          </cell>
        </row>
        <row r="457">
          <cell r="F457" t="str">
            <v>君山区银杯团结稻虾养殖基地产业路</v>
          </cell>
          <cell r="G457" t="str">
            <v>资源产业路</v>
          </cell>
          <cell r="H457" t="str">
            <v>1312F4306110083</v>
          </cell>
          <cell r="I457" t="str">
            <v>1451J3120430611121</v>
          </cell>
          <cell r="J457" t="str">
            <v>30319615-558f-4d8c-8c19-da3a48c7ffd1</v>
          </cell>
          <cell r="K457" t="str">
            <v>C934430611</v>
          </cell>
          <cell r="L457">
            <v>1.01</v>
          </cell>
          <cell r="M457">
            <v>1.01</v>
          </cell>
          <cell r="N457">
            <v>240.49</v>
          </cell>
          <cell r="O457" t="str">
            <v>四级公路</v>
          </cell>
          <cell r="P457" t="str">
            <v>水泥路面</v>
          </cell>
          <cell r="Q457">
            <v>6</v>
          </cell>
          <cell r="R457" t="str">
            <v>君山区银杯团结稻虾养殖基地</v>
          </cell>
          <cell r="S457">
            <v>1.01</v>
          </cell>
        </row>
        <row r="458">
          <cell r="F458" t="str">
            <v>君山区分路口徐德明稻虾养殖基地产业路</v>
          </cell>
          <cell r="G458" t="str">
            <v>资源产业路</v>
          </cell>
          <cell r="H458" t="str">
            <v>1312F4306110139</v>
          </cell>
          <cell r="I458" t="str">
            <v>1451J3120430611187</v>
          </cell>
          <cell r="J458" t="str">
            <v>5f29025b-7919-41bd-971e-09b255acf8b9</v>
          </cell>
          <cell r="K458" t="str">
            <v>Y026430611</v>
          </cell>
          <cell r="L458">
            <v>0.55000000000000004</v>
          </cell>
          <cell r="M458">
            <v>0.55000000000000004</v>
          </cell>
          <cell r="N458">
            <v>130.44999999999999</v>
          </cell>
          <cell r="O458" t="str">
            <v>四级公路</v>
          </cell>
          <cell r="P458" t="str">
            <v>水泥路面</v>
          </cell>
          <cell r="Q458">
            <v>6</v>
          </cell>
          <cell r="R458" t="str">
            <v>君山区分路口徐德明稻虾养殖基地</v>
          </cell>
          <cell r="S458">
            <v>0.55000000000000004</v>
          </cell>
        </row>
        <row r="459">
          <cell r="F459" t="str">
            <v>君山区前锋健康养殖小区产业路</v>
          </cell>
          <cell r="G459" t="str">
            <v>资源产业路</v>
          </cell>
          <cell r="H459" t="str">
            <v>1312F4306110015</v>
          </cell>
          <cell r="I459" t="str">
            <v>1451J3120430611108</v>
          </cell>
          <cell r="J459" t="str">
            <v>657479a1-f4b2-474e-8f1d-c3d4141d915f</v>
          </cell>
          <cell r="K459" t="str">
            <v>无</v>
          </cell>
          <cell r="L459">
            <v>1.21</v>
          </cell>
          <cell r="M459">
            <v>1.21</v>
          </cell>
          <cell r="N459">
            <v>286.93</v>
          </cell>
          <cell r="O459" t="str">
            <v>四级公路</v>
          </cell>
          <cell r="P459" t="str">
            <v>水泥路面</v>
          </cell>
          <cell r="Q459">
            <v>6</v>
          </cell>
          <cell r="R459" t="str">
            <v>君山区前锋健康养殖小区</v>
          </cell>
          <cell r="S459">
            <v>1.21</v>
          </cell>
        </row>
        <row r="460">
          <cell r="F460"/>
          <cell r="G460"/>
          <cell r="H460"/>
          <cell r="I460"/>
          <cell r="J460"/>
          <cell r="K460"/>
          <cell r="L460">
            <v>72.510000000000005</v>
          </cell>
          <cell r="M460">
            <v>65.090999999999994</v>
          </cell>
          <cell r="N460">
            <v>9167</v>
          </cell>
          <cell r="O460"/>
          <cell r="P460"/>
          <cell r="Q460"/>
          <cell r="R460"/>
          <cell r="S460">
            <v>65.090999999999994</v>
          </cell>
        </row>
        <row r="461">
          <cell r="F461" t="str">
            <v>荣家湾至中洲乡</v>
          </cell>
          <cell r="G461" t="str">
            <v>乡镇通三级（路面宽7米）及以上农村公路</v>
          </cell>
          <cell r="H461" t="str">
            <v>1316F4306210001</v>
          </cell>
          <cell r="I461" t="str">
            <v>1451J3150430621281</v>
          </cell>
          <cell r="J461" t="str">
            <v>c0d39dba-4f0e-4521-99e5-aeb1510f1e2f</v>
          </cell>
          <cell r="K461" t="str">
            <v>X118430621</v>
          </cell>
          <cell r="L461">
            <v>11.016999999999999</v>
          </cell>
          <cell r="M461">
            <v>5.8239999999999998</v>
          </cell>
          <cell r="N461">
            <v>2330</v>
          </cell>
          <cell r="O461" t="str">
            <v>三级公路</v>
          </cell>
          <cell r="P461" t="str">
            <v>沥青路面</v>
          </cell>
          <cell r="Q461">
            <v>6.5</v>
          </cell>
          <cell r="R461" t="str">
            <v>中洲乡</v>
          </cell>
          <cell r="S461">
            <v>5.8239999999999998</v>
          </cell>
        </row>
        <row r="462">
          <cell r="F462" t="str">
            <v>S503至岳阳县生态养殖合作社连接路</v>
          </cell>
          <cell r="G462" t="str">
            <v>资源产业路</v>
          </cell>
          <cell r="H462" t="str">
            <v>1312F4306210154</v>
          </cell>
          <cell r="I462" t="str">
            <v>1451J3120430621219</v>
          </cell>
          <cell r="J462" t="str">
            <v>a24bf012-95ae-4e8b-a40b-0260834f4590</v>
          </cell>
          <cell r="K462" t="str">
            <v>Y294430621</v>
          </cell>
          <cell r="L462">
            <v>2.4700000000000002</v>
          </cell>
          <cell r="M462">
            <v>2.4700000000000002</v>
          </cell>
          <cell r="N462">
            <v>280</v>
          </cell>
          <cell r="O462" t="str">
            <v>四级公路</v>
          </cell>
          <cell r="P462" t="str">
            <v>水泥路面</v>
          </cell>
          <cell r="Q462">
            <v>6</v>
          </cell>
          <cell r="R462" t="str">
            <v>岳阳县生态养殖合作社</v>
          </cell>
          <cell r="S462">
            <v>2.4700000000000002</v>
          </cell>
        </row>
        <row r="463">
          <cell r="F463" t="str">
            <v>X126-岳阳翔和鸽业专业合作社银皇肉鸽特色产业园连接路</v>
          </cell>
          <cell r="G463" t="str">
            <v>资源产业路</v>
          </cell>
          <cell r="H463" t="str">
            <v>1312F4306210063</v>
          </cell>
          <cell r="I463" t="str">
            <v>1451J3120430621276</v>
          </cell>
          <cell r="J463" t="str">
            <v>0b8d5180-711a-4fc0-9dc3-97b7de2ab81b</v>
          </cell>
          <cell r="K463" t="str">
            <v>无</v>
          </cell>
          <cell r="L463">
            <v>0.48</v>
          </cell>
          <cell r="M463">
            <v>0.48</v>
          </cell>
          <cell r="N463">
            <v>58</v>
          </cell>
          <cell r="O463" t="str">
            <v>四级公路</v>
          </cell>
          <cell r="P463" t="str">
            <v>水泥路面</v>
          </cell>
          <cell r="Q463">
            <v>6</v>
          </cell>
          <cell r="R463" t="str">
            <v>岳阳翔和鸽业专业合作社银皇肉鸽特色产业园</v>
          </cell>
          <cell r="S463">
            <v>0.48</v>
          </cell>
        </row>
        <row r="464">
          <cell r="F464" t="str">
            <v>相思山至S310连接路</v>
          </cell>
          <cell r="G464" t="str">
            <v>通景公路</v>
          </cell>
          <cell r="H464" t="str">
            <v>131301F4306210007</v>
          </cell>
          <cell r="I464" t="str">
            <v>1451J3130430621161</v>
          </cell>
          <cell r="J464" t="str">
            <v>3cdaf7d2-a81b-477b-8fd8-ce115750c63c</v>
          </cell>
          <cell r="K464" t="str">
            <v>无</v>
          </cell>
          <cell r="L464">
            <v>13.94</v>
          </cell>
          <cell r="M464">
            <v>13.94</v>
          </cell>
          <cell r="N464">
            <v>1523</v>
          </cell>
          <cell r="O464" t="str">
            <v>四级公路</v>
          </cell>
          <cell r="P464" t="str">
            <v>沥青路面</v>
          </cell>
          <cell r="Q464">
            <v>6</v>
          </cell>
          <cell r="R464" t="str">
            <v>相思山景区</v>
          </cell>
          <cell r="S464">
            <v>13.94</v>
          </cell>
        </row>
        <row r="465">
          <cell r="F465" t="str">
            <v>燕溪桥至四义桥连接路</v>
          </cell>
          <cell r="G465" t="str">
            <v>资源产业路</v>
          </cell>
          <cell r="H465" t="str">
            <v>1312F4306210152</v>
          </cell>
          <cell r="I465" t="str">
            <v>1451J3120430621274</v>
          </cell>
          <cell r="J465" t="str">
            <v>bd41f2e4-c38c-4062-b093-26598c9eb009</v>
          </cell>
          <cell r="K465" t="str">
            <v>无</v>
          </cell>
          <cell r="L465">
            <v>1.93</v>
          </cell>
          <cell r="M465">
            <v>1.93</v>
          </cell>
          <cell r="N465">
            <v>232</v>
          </cell>
          <cell r="O465" t="str">
            <v>四级公路</v>
          </cell>
          <cell r="P465" t="str">
            <v>沥青路面</v>
          </cell>
          <cell r="Q465">
            <v>6</v>
          </cell>
          <cell r="R465" t="str">
            <v>岳阳县俄咀绿缘桅子专业合作社</v>
          </cell>
          <cell r="S465">
            <v>1.93</v>
          </cell>
        </row>
        <row r="466">
          <cell r="F466" t="str">
            <v>潼溪-沙南连接路</v>
          </cell>
          <cell r="G466" t="str">
            <v>资源产业路</v>
          </cell>
          <cell r="H466" t="str">
            <v>1317F4306210001</v>
          </cell>
          <cell r="I466" t="str">
            <v>1451J3120430621280</v>
          </cell>
          <cell r="J466" t="str">
            <v>a02f8bd0-cbee-4616-b45a-3e35a408e460</v>
          </cell>
          <cell r="K466" t="str">
            <v>X120430621</v>
          </cell>
          <cell r="L466">
            <v>3.54</v>
          </cell>
          <cell r="M466">
            <v>3.54</v>
          </cell>
          <cell r="N466">
            <v>390</v>
          </cell>
          <cell r="O466" t="str">
            <v>四级公路</v>
          </cell>
          <cell r="P466" t="str">
            <v>沥青路面</v>
          </cell>
          <cell r="Q466">
            <v>6</v>
          </cell>
          <cell r="R466" t="str">
            <v>潼溪种植农民专业合作社</v>
          </cell>
          <cell r="S466">
            <v>3.54</v>
          </cell>
        </row>
        <row r="467">
          <cell r="F467" t="str">
            <v>C068-益海嘉里（岳阳）粮油工业有限公司连接路</v>
          </cell>
          <cell r="G467" t="str">
            <v>资源产业路</v>
          </cell>
          <cell r="H467" t="str">
            <v>1312F4306210072</v>
          </cell>
          <cell r="I467" t="str">
            <v>1451J3120430621174</v>
          </cell>
          <cell r="J467" t="str">
            <v>80c94a6a-dcc3-4651-bbae-378b998df429</v>
          </cell>
          <cell r="K467" t="str">
            <v>无</v>
          </cell>
          <cell r="L467">
            <v>1.42</v>
          </cell>
          <cell r="M467">
            <v>1.42</v>
          </cell>
          <cell r="N467">
            <v>150</v>
          </cell>
          <cell r="O467" t="str">
            <v>四级公路</v>
          </cell>
          <cell r="P467" t="str">
            <v>沥青路面</v>
          </cell>
          <cell r="Q467">
            <v>6</v>
          </cell>
          <cell r="R467" t="str">
            <v>益海嘉里（岳阳）粮油工业有限公司</v>
          </cell>
          <cell r="S467">
            <v>1.42</v>
          </cell>
        </row>
        <row r="468">
          <cell r="F468" t="str">
            <v>大兜坳至岳阳星梦合作社连接路</v>
          </cell>
          <cell r="G468" t="str">
            <v>资源产业路</v>
          </cell>
          <cell r="H468" t="str">
            <v>1312F4306210046</v>
          </cell>
          <cell r="I468" t="str">
            <v>1451J3120430621268</v>
          </cell>
          <cell r="J468" t="str">
            <v>6128f99c-e376-4367-8047-cf0fee767a8b</v>
          </cell>
          <cell r="K468" t="str">
            <v>无</v>
          </cell>
          <cell r="L468">
            <v>4.47</v>
          </cell>
          <cell r="M468">
            <v>4.47</v>
          </cell>
          <cell r="N468">
            <v>510</v>
          </cell>
          <cell r="O468" t="str">
            <v>四级公路</v>
          </cell>
          <cell r="P468" t="str">
            <v>沥青路面</v>
          </cell>
          <cell r="Q468">
            <v>6</v>
          </cell>
          <cell r="R468" t="str">
            <v>岳阳县张谷英镇十美星梦合作社</v>
          </cell>
          <cell r="S468">
            <v>4.47</v>
          </cell>
        </row>
        <row r="469">
          <cell r="F469" t="str">
            <v>君胜桥-岳阳县幼雄水稻种植合作社连接路</v>
          </cell>
          <cell r="G469" t="str">
            <v>资源产业路</v>
          </cell>
          <cell r="H469" t="str">
            <v>1312F4306210041</v>
          </cell>
          <cell r="I469" t="str">
            <v>1451J3120430621153</v>
          </cell>
          <cell r="J469" t="str">
            <v>8c03f9ae-fdd9-4afb-8780-989ecb914b48</v>
          </cell>
          <cell r="K469" t="str">
            <v>无</v>
          </cell>
          <cell r="L469">
            <v>1.9</v>
          </cell>
          <cell r="M469">
            <v>1.9</v>
          </cell>
          <cell r="N469">
            <v>228</v>
          </cell>
          <cell r="O469" t="str">
            <v>四级公路</v>
          </cell>
          <cell r="P469" t="str">
            <v>沥青路面</v>
          </cell>
          <cell r="Q469">
            <v>6</v>
          </cell>
          <cell r="R469" t="str">
            <v>岳阳县幼雄水稻种植合作社</v>
          </cell>
          <cell r="S469">
            <v>1.9</v>
          </cell>
        </row>
        <row r="470">
          <cell r="F470" t="str">
            <v>大塅至岳阳县绿色田园生态专业合作社连接路</v>
          </cell>
          <cell r="G470" t="str">
            <v>资源产业路</v>
          </cell>
          <cell r="H470" t="str">
            <v>1312F4306210141</v>
          </cell>
          <cell r="I470" t="str">
            <v>1451J3120430621294</v>
          </cell>
          <cell r="J470" t="str">
            <v>0484a6fb-7e69-4422-a283-17e4c276558a</v>
          </cell>
          <cell r="K470" t="str">
            <v>Y359430621</v>
          </cell>
          <cell r="L470">
            <v>2.16</v>
          </cell>
          <cell r="M470">
            <v>1.43</v>
          </cell>
          <cell r="N470">
            <v>259</v>
          </cell>
          <cell r="O470" t="str">
            <v>四级公路</v>
          </cell>
          <cell r="P470" t="str">
            <v>水泥路面</v>
          </cell>
          <cell r="Q470">
            <v>6</v>
          </cell>
          <cell r="R470" t="str">
            <v>岳阳县绿色田园生态专业合作社</v>
          </cell>
          <cell r="S470">
            <v>1.43</v>
          </cell>
        </row>
        <row r="471">
          <cell r="F471" t="str">
            <v>Y373至岳阳县邓宗养殖合作社连接路</v>
          </cell>
          <cell r="G471" t="str">
            <v>资源产业路</v>
          </cell>
          <cell r="H471" t="str">
            <v>1312F4306210145</v>
          </cell>
          <cell r="I471" t="str">
            <v>1451J3120430621295</v>
          </cell>
          <cell r="J471" t="str">
            <v>a510fc9b-adab-4504-9314-864c9fd52e35</v>
          </cell>
          <cell r="K471" t="str">
            <v>无</v>
          </cell>
          <cell r="L471">
            <v>3.52</v>
          </cell>
          <cell r="M471">
            <v>2.024</v>
          </cell>
          <cell r="N471">
            <v>278</v>
          </cell>
          <cell r="O471" t="str">
            <v>四级公路</v>
          </cell>
          <cell r="P471" t="str">
            <v>沥青路面</v>
          </cell>
          <cell r="Q471">
            <v>6</v>
          </cell>
          <cell r="R471" t="str">
            <v>岳阳县邓宗养殖合作社</v>
          </cell>
          <cell r="S471">
            <v>2.024</v>
          </cell>
        </row>
        <row r="472">
          <cell r="F472" t="str">
            <v>猴子坑至公田镇铁山油茶种植专业合作社连接路</v>
          </cell>
          <cell r="G472" t="str">
            <v>资源产业路</v>
          </cell>
          <cell r="H472" t="str">
            <v>1312F4306210143</v>
          </cell>
          <cell r="I472" t="str">
            <v>1451J3120430621296</v>
          </cell>
          <cell r="J472" t="str">
            <v>e2f9ac1c-e3ca-42c2-ac45-e297e3a5c4fc</v>
          </cell>
          <cell r="K472" t="str">
            <v>无</v>
          </cell>
          <cell r="L472">
            <v>1.63</v>
          </cell>
          <cell r="M472">
            <v>1.63</v>
          </cell>
          <cell r="N472">
            <v>196</v>
          </cell>
          <cell r="O472" t="str">
            <v>四级公路</v>
          </cell>
          <cell r="P472" t="str">
            <v>水泥路面</v>
          </cell>
          <cell r="Q472">
            <v>6</v>
          </cell>
          <cell r="R472" t="str">
            <v>公田镇铁山油茶种植专业合作社</v>
          </cell>
          <cell r="S472">
            <v>1.63</v>
          </cell>
        </row>
        <row r="473">
          <cell r="F473" t="str">
            <v>岳阳岳禹水稻专业合作社至S312连接路</v>
          </cell>
          <cell r="G473" t="str">
            <v>资源产业路</v>
          </cell>
          <cell r="H473" t="str">
            <v>1312F4306210052</v>
          </cell>
          <cell r="I473" t="str">
            <v>1451J3120430621306</v>
          </cell>
          <cell r="J473" t="str">
            <v>a32b4ae1-0027-4044-a3b9-3fdb81b0c5c0</v>
          </cell>
          <cell r="K473" t="str">
            <v>X134430621</v>
          </cell>
          <cell r="L473">
            <v>6.22</v>
          </cell>
          <cell r="M473">
            <v>6.22</v>
          </cell>
          <cell r="N473">
            <v>746</v>
          </cell>
          <cell r="O473" t="str">
            <v>四级公路</v>
          </cell>
          <cell r="P473" t="str">
            <v>沥青路面</v>
          </cell>
          <cell r="Q473">
            <v>6</v>
          </cell>
          <cell r="R473" t="str">
            <v>岳阳岳禹水稻专业合作社</v>
          </cell>
          <cell r="S473">
            <v>6.22</v>
          </cell>
        </row>
        <row r="474">
          <cell r="F474" t="str">
            <v>兰泽烈士公园至S312连接路</v>
          </cell>
          <cell r="G474" t="str">
            <v>通景公路</v>
          </cell>
          <cell r="H474" t="str">
            <v>131302F4306210004</v>
          </cell>
          <cell r="I474" t="str">
            <v>1451J3130430621157</v>
          </cell>
          <cell r="J474" t="str">
            <v>e83879a5-ee70-4335-9ce6-aa6ee883c630</v>
          </cell>
          <cell r="K474" t="str">
            <v>无</v>
          </cell>
          <cell r="L474">
            <v>8.3049999999999997</v>
          </cell>
          <cell r="M474">
            <v>8.3049999999999997</v>
          </cell>
          <cell r="N474">
            <v>846</v>
          </cell>
          <cell r="O474" t="str">
            <v>四级公路</v>
          </cell>
          <cell r="P474" t="str">
            <v>沥青路面</v>
          </cell>
          <cell r="Q474">
            <v>6</v>
          </cell>
          <cell r="R474" t="str">
            <v>兰泽烈士公园</v>
          </cell>
          <cell r="S474">
            <v>8.3049999999999997</v>
          </cell>
        </row>
        <row r="475">
          <cell r="F475" t="str">
            <v>集镇至天祥养殖专业合作社连接路</v>
          </cell>
          <cell r="G475" t="str">
            <v>资源产业路</v>
          </cell>
          <cell r="H475" t="str">
            <v>1312F4306210093</v>
          </cell>
          <cell r="I475" t="str">
            <v>1451J3120430621246</v>
          </cell>
          <cell r="J475" t="str">
            <v>5ecd3961-85ed-467e-827e-3bc3632c1c6b</v>
          </cell>
          <cell r="K475" t="str">
            <v>无</v>
          </cell>
          <cell r="L475">
            <v>2.54</v>
          </cell>
          <cell r="M475">
            <v>2.54</v>
          </cell>
          <cell r="N475">
            <v>305</v>
          </cell>
          <cell r="O475" t="str">
            <v>四级公路</v>
          </cell>
          <cell r="P475" t="str">
            <v>沥青路面</v>
          </cell>
          <cell r="Q475">
            <v>6</v>
          </cell>
          <cell r="R475" t="str">
            <v>岳阳县天祥养殖专业合作社</v>
          </cell>
          <cell r="S475">
            <v>2.54</v>
          </cell>
        </row>
        <row r="476">
          <cell r="F476" t="str">
            <v>岳阳县月田镇孙家大屋连接路</v>
          </cell>
          <cell r="G476" t="str">
            <v>通景公路</v>
          </cell>
          <cell r="H476" t="str">
            <v>131302F4306210007</v>
          </cell>
          <cell r="I476" t="str">
            <v>1451J3130430621273</v>
          </cell>
          <cell r="J476" t="str">
            <v>87710cb4-243b-4126-acc7-69a16a08ea8a</v>
          </cell>
          <cell r="K476" t="str">
            <v>CD98430621</v>
          </cell>
          <cell r="L476">
            <v>1.5</v>
          </cell>
          <cell r="M476">
            <v>1.5</v>
          </cell>
          <cell r="N476">
            <v>180</v>
          </cell>
          <cell r="O476" t="str">
            <v>四级公路</v>
          </cell>
          <cell r="P476" t="str">
            <v>沥青路面</v>
          </cell>
          <cell r="Q476">
            <v>6</v>
          </cell>
          <cell r="R476" t="str">
            <v>月田镇孙家大屋</v>
          </cell>
          <cell r="S476">
            <v>1.5</v>
          </cell>
        </row>
        <row r="477">
          <cell r="F477" t="str">
            <v>立新完小-岳阳县邓谷红薯专业合作社连接路</v>
          </cell>
          <cell r="G477" t="str">
            <v>资源产业路</v>
          </cell>
          <cell r="H477" t="str">
            <v>1312F4306210027</v>
          </cell>
          <cell r="I477" t="str">
            <v>1451J3120430621168</v>
          </cell>
          <cell r="J477" t="str">
            <v>27c71897-5a38-4027-83a3-5d4cbc63e68b</v>
          </cell>
          <cell r="K477" t="str">
            <v>C275430621/Y321430621</v>
          </cell>
          <cell r="L477">
            <v>4.3099999999999996</v>
          </cell>
          <cell r="M477">
            <v>4.3099999999999996</v>
          </cell>
          <cell r="N477">
            <v>517</v>
          </cell>
          <cell r="O477" t="str">
            <v>四级公路</v>
          </cell>
          <cell r="P477" t="str">
            <v>水泥路面</v>
          </cell>
          <cell r="Q477">
            <v>6</v>
          </cell>
          <cell r="R477" t="str">
            <v>岳阳县邓谷红薯专业合作社</v>
          </cell>
          <cell r="S477">
            <v>4.3099999999999996</v>
          </cell>
        </row>
        <row r="478">
          <cell r="F478" t="str">
            <v>罗伏至万培冲连接路</v>
          </cell>
          <cell r="G478" t="str">
            <v>资源产业路</v>
          </cell>
          <cell r="H478" t="str">
            <v>1312F4306210165</v>
          </cell>
          <cell r="I478" t="str">
            <v>1451J3120430621304</v>
          </cell>
          <cell r="J478" t="str">
            <v>073e6af2-1eea-47f8-a9ae-b15ae1c4eeeb</v>
          </cell>
          <cell r="K478" t="str">
            <v>C028430621</v>
          </cell>
          <cell r="L478">
            <v>1.1579999999999999</v>
          </cell>
          <cell r="M478">
            <v>1.1579999999999999</v>
          </cell>
          <cell r="N478">
            <v>139</v>
          </cell>
          <cell r="O478" t="str">
            <v>四级公路</v>
          </cell>
          <cell r="P478" t="str">
            <v>水泥路面</v>
          </cell>
          <cell r="Q478">
            <v>6</v>
          </cell>
          <cell r="R478" t="str">
            <v>岳阳县卫祖家庭农庄</v>
          </cell>
          <cell r="S478">
            <v>1.1579999999999999</v>
          </cell>
        </row>
        <row r="479">
          <cell r="F479"/>
          <cell r="G479"/>
          <cell r="H479"/>
          <cell r="I479"/>
          <cell r="J479"/>
          <cell r="K479"/>
          <cell r="L479">
            <v>64.832999999999998</v>
          </cell>
          <cell r="M479">
            <v>63.133000000000003</v>
          </cell>
          <cell r="N479">
            <v>10850.300000000001</v>
          </cell>
          <cell r="O479"/>
          <cell r="P479"/>
          <cell r="Q479"/>
          <cell r="R479"/>
          <cell r="S479">
            <v>63.133000000000003</v>
          </cell>
        </row>
        <row r="480">
          <cell r="F480" t="str">
            <v>团洲乡通三级公路</v>
          </cell>
          <cell r="G480" t="str">
            <v>乡镇通三级（路面宽7米）及以上农村公路</v>
          </cell>
          <cell r="H480" t="str">
            <v>1316F4306230002</v>
          </cell>
          <cell r="I480" t="str">
            <v>1451J3150430623337</v>
          </cell>
          <cell r="J480" t="str">
            <v>5516e154-974e-4c1c-9a4c-47e30d3cc2f4</v>
          </cell>
          <cell r="K480" t="str">
            <v>X250430623</v>
          </cell>
          <cell r="L480">
            <v>11.51</v>
          </cell>
          <cell r="M480">
            <v>9.86</v>
          </cell>
          <cell r="N480">
            <v>3061.56</v>
          </cell>
          <cell r="O480" t="str">
            <v>三级公路</v>
          </cell>
          <cell r="P480" t="str">
            <v>沥青路面</v>
          </cell>
          <cell r="Q480">
            <v>6.5</v>
          </cell>
          <cell r="R480" t="str">
            <v>团洲乡</v>
          </cell>
          <cell r="S480">
            <v>9.86</v>
          </cell>
        </row>
        <row r="481">
          <cell r="F481" t="str">
            <v>岳阳市绿源农产品产销专业合作社连接路</v>
          </cell>
          <cell r="G481" t="str">
            <v>资源产业路</v>
          </cell>
          <cell r="H481" t="str">
            <v>1312F4306230045</v>
          </cell>
          <cell r="I481" t="str">
            <v>1451J3120430623305</v>
          </cell>
          <cell r="J481" t="str">
            <v>01ab98b5-094e-4a35-8577-b0b43d9686b4</v>
          </cell>
          <cell r="K481" t="str">
            <v>无</v>
          </cell>
          <cell r="L481">
            <v>3.46</v>
          </cell>
          <cell r="M481">
            <v>3.41</v>
          </cell>
          <cell r="N481">
            <v>415.92</v>
          </cell>
          <cell r="O481" t="str">
            <v>四级公路</v>
          </cell>
          <cell r="P481" t="str">
            <v>水泥路面</v>
          </cell>
          <cell r="Q481">
            <v>4.5</v>
          </cell>
          <cell r="R481" t="str">
            <v>岳阳市绿源农产品产销专业合作社</v>
          </cell>
          <cell r="S481">
            <v>3.41</v>
          </cell>
        </row>
        <row r="482">
          <cell r="F482" t="str">
            <v>华容富民大棚西瓜专业合作社2连接路</v>
          </cell>
          <cell r="G482" t="str">
            <v>资源产业路</v>
          </cell>
          <cell r="H482" t="str">
            <v>1312F4306230047</v>
          </cell>
          <cell r="I482" t="str">
            <v>1451J3120430623280</v>
          </cell>
          <cell r="J482" t="str">
            <v>e67129a0-378e-4a3d-a249-a996a9a7647c</v>
          </cell>
          <cell r="K482" t="str">
            <v>无</v>
          </cell>
          <cell r="L482">
            <v>2.61</v>
          </cell>
          <cell r="M482">
            <v>2.61</v>
          </cell>
          <cell r="N482">
            <v>287.88</v>
          </cell>
          <cell r="O482" t="str">
            <v>四级公路</v>
          </cell>
          <cell r="P482" t="str">
            <v>水泥路面</v>
          </cell>
          <cell r="Q482">
            <v>4.5</v>
          </cell>
          <cell r="R482" t="str">
            <v>华容富民大棚西瓜专业合作社</v>
          </cell>
          <cell r="S482">
            <v>2.61</v>
          </cell>
        </row>
        <row r="483">
          <cell r="F483" t="str">
            <v>华容县团洲乡罗立新家庭农场连接路</v>
          </cell>
          <cell r="G483" t="str">
            <v>资源产业路</v>
          </cell>
          <cell r="H483" t="str">
            <v>1312F4306230064</v>
          </cell>
          <cell r="I483" t="str">
            <v>1451J3120430623171</v>
          </cell>
          <cell r="J483" t="str">
            <v>eb7dc13e-51e4-468e-8a5b-71b243ba25e1</v>
          </cell>
          <cell r="K483" t="str">
            <v>无</v>
          </cell>
          <cell r="L483">
            <v>1.39</v>
          </cell>
          <cell r="M483">
            <v>1.39</v>
          </cell>
          <cell r="N483">
            <v>151.61000000000001</v>
          </cell>
          <cell r="O483" t="str">
            <v>四级公路</v>
          </cell>
          <cell r="P483" t="str">
            <v>水泥路面</v>
          </cell>
          <cell r="Q483">
            <v>4.5</v>
          </cell>
          <cell r="R483" t="str">
            <v>华容县团洲乡罗立新家庭农场</v>
          </cell>
          <cell r="S483">
            <v>1.39</v>
          </cell>
        </row>
        <row r="484">
          <cell r="F484" t="str">
            <v>华容县东山镇雷打岩景点通景公路</v>
          </cell>
          <cell r="G484" t="str">
            <v>通景公路</v>
          </cell>
          <cell r="H484" t="str">
            <v>131302F4306230005</v>
          </cell>
          <cell r="I484" t="str">
            <v>1451J3130430623331</v>
          </cell>
          <cell r="J484" t="str">
            <v>786b788a-c69f-4f5f-abb6-69feadf17fdb</v>
          </cell>
          <cell r="K484" t="str">
            <v>Y755430623</v>
          </cell>
          <cell r="L484">
            <v>2.7229999999999999</v>
          </cell>
          <cell r="M484">
            <v>2.7229999999999999</v>
          </cell>
          <cell r="N484">
            <v>342.74</v>
          </cell>
          <cell r="O484" t="str">
            <v>四级公路</v>
          </cell>
          <cell r="P484" t="str">
            <v>沥青路面</v>
          </cell>
          <cell r="Q484">
            <v>4.5</v>
          </cell>
          <cell r="R484" t="str">
            <v>华容县东山镇雷打岩景点</v>
          </cell>
          <cell r="S484">
            <v>2.7229999999999999</v>
          </cell>
        </row>
        <row r="485">
          <cell r="F485" t="str">
            <v>大荆湖临湖渍堤道路</v>
          </cell>
          <cell r="G485" t="str">
            <v>资源产业路</v>
          </cell>
          <cell r="H485" t="str">
            <v>131201F4306230002</v>
          </cell>
          <cell r="I485" t="str">
            <v>1451J3120430623191</v>
          </cell>
          <cell r="J485" t="str">
            <v>39ea11dc-1755-49c1-8f02-08f0772f8d2a</v>
          </cell>
          <cell r="K485" t="str">
            <v>CG01430623</v>
          </cell>
          <cell r="L485">
            <v>5.3</v>
          </cell>
          <cell r="M485">
            <v>5.3</v>
          </cell>
          <cell r="N485">
            <v>943.61</v>
          </cell>
          <cell r="O485" t="str">
            <v>四级公路</v>
          </cell>
          <cell r="P485" t="str">
            <v>水泥路面</v>
          </cell>
          <cell r="Q485">
            <v>4.5</v>
          </cell>
          <cell r="R485" t="str">
            <v>大荆湖</v>
          </cell>
          <cell r="S485">
            <v>5.3</v>
          </cell>
        </row>
        <row r="486">
          <cell r="F486" t="str">
            <v>华容县东湖湿地公园通景公路</v>
          </cell>
          <cell r="G486" t="str">
            <v>通景公路</v>
          </cell>
          <cell r="H486" t="str">
            <v>131302F4306230007</v>
          </cell>
          <cell r="I486" t="str">
            <v>1451J3130430623321</v>
          </cell>
          <cell r="J486" t="str">
            <v>15bc0f16-41c7-4a90-909f-6013b1ac4148</v>
          </cell>
          <cell r="K486" t="str">
            <v>Y130430623</v>
          </cell>
          <cell r="L486">
            <v>5.98</v>
          </cell>
          <cell r="M486">
            <v>5.98</v>
          </cell>
          <cell r="N486">
            <v>544.88</v>
          </cell>
          <cell r="O486" t="str">
            <v>四级公路</v>
          </cell>
          <cell r="P486" t="str">
            <v>沥青路面</v>
          </cell>
          <cell r="Q486">
            <v>5</v>
          </cell>
          <cell r="R486" t="str">
            <v>华容县东湖湿地公园</v>
          </cell>
          <cell r="S486">
            <v>5.98</v>
          </cell>
        </row>
        <row r="487">
          <cell r="F487" t="str">
            <v>何长工红色旅游教育基地（李家湾-何长工故居环山）连接路</v>
          </cell>
          <cell r="G487" t="str">
            <v>资源产业路</v>
          </cell>
          <cell r="H487" t="str">
            <v>1312F4306230013</v>
          </cell>
          <cell r="I487" t="str">
            <v>1451J3120430623142</v>
          </cell>
          <cell r="J487" t="str">
            <v>276b6ec3-a7d7-4538-96fa-2a30a1ef2363</v>
          </cell>
          <cell r="K487" t="str">
            <v>无</v>
          </cell>
          <cell r="L487">
            <v>2.71</v>
          </cell>
          <cell r="M487">
            <v>2.71</v>
          </cell>
          <cell r="N487">
            <v>328.6</v>
          </cell>
          <cell r="O487" t="str">
            <v>四级公路</v>
          </cell>
          <cell r="P487" t="str">
            <v>沥青路面</v>
          </cell>
          <cell r="Q487">
            <v>5</v>
          </cell>
          <cell r="R487" t="str">
            <v>何长工故居红色旅游教育基地（李家湾-何长工故居环山）</v>
          </cell>
          <cell r="S487">
            <v>2.71</v>
          </cell>
        </row>
        <row r="488">
          <cell r="F488" t="str">
            <v>华容县禹山茶文化基地通景公路</v>
          </cell>
          <cell r="G488" t="str">
            <v>通景公路</v>
          </cell>
          <cell r="H488" t="str">
            <v>131302F4306230008</v>
          </cell>
          <cell r="I488" t="str">
            <v>1451J3130430623318</v>
          </cell>
          <cell r="J488" t="str">
            <v>091ac34c-3c48-4369-92ab-102df18dd184</v>
          </cell>
          <cell r="K488" t="str">
            <v>C344430623</v>
          </cell>
          <cell r="L488">
            <v>3.67</v>
          </cell>
          <cell r="M488">
            <v>3.67</v>
          </cell>
          <cell r="N488">
            <v>300.31</v>
          </cell>
          <cell r="O488" t="str">
            <v>四级公路</v>
          </cell>
          <cell r="P488" t="str">
            <v>沥青路面</v>
          </cell>
          <cell r="Q488">
            <v>5</v>
          </cell>
          <cell r="R488" t="str">
            <v>华容县禹山茶文化基地</v>
          </cell>
          <cell r="S488">
            <v>3.67</v>
          </cell>
        </row>
        <row r="489">
          <cell r="F489" t="str">
            <v>健来富中药种植专业合作社
（牛桊山-五田渡）连接路</v>
          </cell>
          <cell r="G489" t="str">
            <v>资源产业路</v>
          </cell>
          <cell r="H489" t="str">
            <v>1312F4306230009</v>
          </cell>
          <cell r="I489" t="str">
            <v>1451J3120430623256</v>
          </cell>
          <cell r="J489" t="str">
            <v>79a9a873-5cfb-4cda-b805-b4de2389d625</v>
          </cell>
          <cell r="K489" t="str">
            <v>Y047430623</v>
          </cell>
          <cell r="L489">
            <v>4.47</v>
          </cell>
          <cell r="M489">
            <v>4.47</v>
          </cell>
          <cell r="N489">
            <v>496.75</v>
          </cell>
          <cell r="O489" t="str">
            <v>四级公路</v>
          </cell>
          <cell r="P489" t="str">
            <v>沥青路面</v>
          </cell>
          <cell r="Q489" t="str">
            <v>5/5.5</v>
          </cell>
          <cell r="R489" t="str">
            <v>健来富中药种植专业合作社
（牛桊山-五田渡）</v>
          </cell>
          <cell r="S489">
            <v>4.47</v>
          </cell>
        </row>
        <row r="490">
          <cell r="F490" t="str">
            <v>吉娃米业水稻种植专业合作社连接路</v>
          </cell>
          <cell r="G490" t="str">
            <v>资源产业路</v>
          </cell>
          <cell r="H490" t="str">
            <v>1312F4306230036</v>
          </cell>
          <cell r="I490" t="str">
            <v>1451J3120430623230</v>
          </cell>
          <cell r="J490" t="str">
            <v>5c9088e4-030b-4a2f-9c83-90fe78f07111</v>
          </cell>
          <cell r="K490" t="str">
            <v>无</v>
          </cell>
          <cell r="L490">
            <v>1.38</v>
          </cell>
          <cell r="M490">
            <v>1.38</v>
          </cell>
          <cell r="N490">
            <v>306.55</v>
          </cell>
          <cell r="O490" t="str">
            <v>四级公路</v>
          </cell>
          <cell r="P490" t="str">
            <v>水泥路面</v>
          </cell>
          <cell r="Q490">
            <v>6</v>
          </cell>
          <cell r="R490" t="str">
            <v>吉娃米业水稻种植专业合作社</v>
          </cell>
          <cell r="S490">
            <v>1.38</v>
          </cell>
        </row>
        <row r="491">
          <cell r="F491" t="str">
            <v>岳阳泰平牧业科技有限公司连接路</v>
          </cell>
          <cell r="G491" t="str">
            <v>资源产业路</v>
          </cell>
          <cell r="H491" t="str">
            <v>1312F4306230224</v>
          </cell>
          <cell r="I491" t="str">
            <v>1451J3120430623341</v>
          </cell>
          <cell r="J491" t="str">
            <v>27dcbd12-14d6-4763-9179-8444c23b369d</v>
          </cell>
          <cell r="K491" t="str">
            <v>无</v>
          </cell>
          <cell r="L491">
            <v>0.63</v>
          </cell>
          <cell r="M491">
            <v>0.63</v>
          </cell>
          <cell r="N491">
            <v>176.95</v>
          </cell>
          <cell r="O491" t="str">
            <v>四级公路</v>
          </cell>
          <cell r="P491" t="str">
            <v>水泥路面</v>
          </cell>
          <cell r="Q491">
            <v>6</v>
          </cell>
          <cell r="R491" t="str">
            <v>岳阳泰平牧业科技有限公司</v>
          </cell>
          <cell r="S491">
            <v>0.63</v>
          </cell>
        </row>
        <row r="492">
          <cell r="F492" t="str">
            <v>洪山头至华一水库旅游公路</v>
          </cell>
          <cell r="G492" t="str">
            <v>通景公路</v>
          </cell>
          <cell r="H492" t="str">
            <v>131302F4306230010</v>
          </cell>
          <cell r="I492" t="str">
            <v>1451J3130430623323</v>
          </cell>
          <cell r="J492" t="str">
            <v>0487745b-20b2-46ae-b60c-593935e29eb1</v>
          </cell>
          <cell r="K492" t="str">
            <v>X234430623</v>
          </cell>
          <cell r="L492">
            <v>19</v>
          </cell>
          <cell r="M492">
            <v>19</v>
          </cell>
          <cell r="N492">
            <v>3492.94</v>
          </cell>
          <cell r="O492" t="str">
            <v>四级公路</v>
          </cell>
          <cell r="P492" t="str">
            <v>沥青路面</v>
          </cell>
          <cell r="Q492">
            <v>5</v>
          </cell>
          <cell r="R492" t="str">
            <v>湖南桃花山森林公园</v>
          </cell>
          <cell r="S492">
            <v>19</v>
          </cell>
        </row>
        <row r="493">
          <cell r="F493"/>
          <cell r="G493"/>
          <cell r="H493"/>
          <cell r="I493"/>
          <cell r="J493"/>
          <cell r="K493"/>
          <cell r="L493">
            <v>97.540999999999997</v>
          </cell>
          <cell r="M493">
            <v>64.260999999999996</v>
          </cell>
          <cell r="N493">
            <v>9554</v>
          </cell>
          <cell r="O493"/>
          <cell r="P493"/>
          <cell r="Q493"/>
          <cell r="R493"/>
          <cell r="S493">
            <v>64.260999999999996</v>
          </cell>
        </row>
        <row r="494">
          <cell r="F494" t="str">
            <v>跃进门-临资口大桥</v>
          </cell>
          <cell r="G494" t="str">
            <v>乡镇通三级（路面宽7米）及以上农村公路</v>
          </cell>
          <cell r="H494" t="str">
            <v>1316F4306240007</v>
          </cell>
          <cell r="I494" t="str">
            <v>1451J3150430624289</v>
          </cell>
          <cell r="J494" t="str">
            <v>decf84b2-ae28-4494-a48f-535fb3920fef</v>
          </cell>
          <cell r="K494" t="str">
            <v>Y992430624、X192430624</v>
          </cell>
          <cell r="L494">
            <v>5.75</v>
          </cell>
          <cell r="M494">
            <v>3.3159999999999998</v>
          </cell>
          <cell r="N494">
            <v>1326</v>
          </cell>
          <cell r="O494" t="str">
            <v>三级公路</v>
          </cell>
          <cell r="P494" t="str">
            <v>沥青路面</v>
          </cell>
          <cell r="Q494" t="str">
            <v>6.5</v>
          </cell>
          <cell r="R494" t="str">
            <v>杨林寨乡</v>
          </cell>
          <cell r="S494">
            <v>3.3159999999999998</v>
          </cell>
        </row>
        <row r="495">
          <cell r="F495" t="str">
            <v>湘阴县先辉种植养殖产业路</v>
          </cell>
          <cell r="G495" t="str">
            <v>资源产业路</v>
          </cell>
          <cell r="H495" t="str">
            <v>1312F4306240069</v>
          </cell>
          <cell r="I495" t="str">
            <v>1451J3120430624141</v>
          </cell>
          <cell r="J495" t="str">
            <v>60c66403-7b23-456e-9ad9-279c13ab1a43</v>
          </cell>
          <cell r="K495" t="str">
            <v>X008430624</v>
          </cell>
          <cell r="L495">
            <v>6.5590000000000002</v>
          </cell>
          <cell r="M495">
            <v>6.5590000000000002</v>
          </cell>
          <cell r="N495">
            <v>885</v>
          </cell>
          <cell r="O495" t="str">
            <v>四级公路</v>
          </cell>
          <cell r="P495" t="str">
            <v>沥青路面</v>
          </cell>
          <cell r="Q495" t="str">
            <v>5</v>
          </cell>
          <cell r="R495" t="str">
            <v>湘阴县先辉种植养殖产业园</v>
          </cell>
          <cell r="S495">
            <v>6.5590000000000002</v>
          </cell>
        </row>
        <row r="496">
          <cell r="F496" t="str">
            <v>湖南省金顶产业路</v>
          </cell>
          <cell r="G496" t="str">
            <v>资源产业路</v>
          </cell>
          <cell r="H496" t="str">
            <v>1312F4306240003</v>
          </cell>
          <cell r="I496" t="str">
            <v>1451J3120430624145</v>
          </cell>
          <cell r="J496" t="str">
            <v>0e3458e3-54e2-439f-b65f-36d20e50ac3d</v>
          </cell>
          <cell r="K496" t="str">
            <v>X179430624/X178430624/C091430624</v>
          </cell>
          <cell r="L496">
            <v>12</v>
          </cell>
          <cell r="M496">
            <v>6.5</v>
          </cell>
          <cell r="N496">
            <v>878</v>
          </cell>
          <cell r="O496" t="str">
            <v>四级公路</v>
          </cell>
          <cell r="P496" t="str">
            <v>沥青路面</v>
          </cell>
          <cell r="Q496" t="str">
            <v>5-6</v>
          </cell>
          <cell r="R496" t="str">
            <v>湖南省金顶产业园</v>
          </cell>
          <cell r="S496">
            <v>6.5</v>
          </cell>
        </row>
        <row r="497">
          <cell r="F497" t="str">
            <v>湖南横岭湖农业产业路</v>
          </cell>
          <cell r="G497" t="str">
            <v>资源产业路</v>
          </cell>
          <cell r="H497" t="str">
            <v>1312F4306240061</v>
          </cell>
          <cell r="I497" t="str">
            <v>1451J3120430624102</v>
          </cell>
          <cell r="J497" t="str">
            <v>c4a35432-7dd0-4ec5-98e1-3d8199e4fd2d</v>
          </cell>
          <cell r="K497" t="str">
            <v>Y169430624</v>
          </cell>
          <cell r="L497">
            <v>8.5399999999999991</v>
          </cell>
          <cell r="M497">
            <v>4.42</v>
          </cell>
          <cell r="N497">
            <v>597</v>
          </cell>
          <cell r="O497" t="str">
            <v>四级公路</v>
          </cell>
          <cell r="P497" t="str">
            <v>水泥路面</v>
          </cell>
          <cell r="Q497" t="str">
            <v>5</v>
          </cell>
          <cell r="R497" t="str">
            <v>湖南横岭湖农业产业园</v>
          </cell>
          <cell r="S497">
            <v>4.42</v>
          </cell>
        </row>
        <row r="498">
          <cell r="F498" t="str">
            <v>众源生态农业产业路</v>
          </cell>
          <cell r="G498" t="str">
            <v>资源产业路</v>
          </cell>
          <cell r="H498" t="str">
            <v>1312F4306240013</v>
          </cell>
          <cell r="I498" t="str">
            <v>1451J3120430624135</v>
          </cell>
          <cell r="J498" t="str">
            <v>d78c1bd7-5c64-4f8d-ad95-e2d73e9a5c69</v>
          </cell>
          <cell r="K498" t="str">
            <v>Y668430624</v>
          </cell>
          <cell r="L498">
            <v>3.2130000000000001</v>
          </cell>
          <cell r="M498">
            <v>3.2130000000000001</v>
          </cell>
          <cell r="N498">
            <v>434</v>
          </cell>
          <cell r="O498" t="str">
            <v>四级公路</v>
          </cell>
          <cell r="P498" t="str">
            <v>沥青路面</v>
          </cell>
          <cell r="Q498" t="str">
            <v>4.5-5.5</v>
          </cell>
          <cell r="R498" t="str">
            <v>众源生态农业产业园</v>
          </cell>
          <cell r="S498">
            <v>3.2130000000000001</v>
          </cell>
        </row>
        <row r="499">
          <cell r="F499" t="str">
            <v>湖南金惠农业科技产业路</v>
          </cell>
          <cell r="G499" t="str">
            <v>资源产业路</v>
          </cell>
          <cell r="H499" t="str">
            <v>1312F4306240052</v>
          </cell>
          <cell r="I499" t="str">
            <v>1451J3120430624178</v>
          </cell>
          <cell r="J499" t="str">
            <v>e0c2882d-50e7-4cc1-baa6-08da6956c6bf</v>
          </cell>
          <cell r="K499" t="str">
            <v>X177430624</v>
          </cell>
          <cell r="L499">
            <v>14.8</v>
          </cell>
          <cell r="M499">
            <v>10.868</v>
          </cell>
          <cell r="N499">
            <v>1467</v>
          </cell>
          <cell r="O499" t="str">
            <v>四级公路</v>
          </cell>
          <cell r="P499" t="str">
            <v>沥青路面</v>
          </cell>
          <cell r="Q499" t="str">
            <v>6-6.5</v>
          </cell>
          <cell r="R499" t="str">
            <v>湖南金惠农业产业园</v>
          </cell>
          <cell r="S499">
            <v>10.868</v>
          </cell>
        </row>
        <row r="500">
          <cell r="F500" t="str">
            <v>湘阴县金田渔业养殖产业路</v>
          </cell>
          <cell r="G500" t="str">
            <v>资源产业路</v>
          </cell>
          <cell r="H500" t="str">
            <v>1312F4306240018</v>
          </cell>
          <cell r="I500" t="str">
            <v>1451J3120430624107</v>
          </cell>
          <cell r="J500" t="str">
            <v>628f56ac-558a-488b-8e5f-0a38d045e88b</v>
          </cell>
          <cell r="K500" t="str">
            <v>X183460624/CB78430624/Y553430624</v>
          </cell>
          <cell r="L500">
            <v>19.399999999999999</v>
          </cell>
          <cell r="M500">
            <v>5.2</v>
          </cell>
          <cell r="N500">
            <v>702</v>
          </cell>
          <cell r="O500" t="str">
            <v>四级公路</v>
          </cell>
          <cell r="P500" t="str">
            <v>沥青路面</v>
          </cell>
          <cell r="Q500" t="str">
            <v>5.5-8</v>
          </cell>
          <cell r="R500" t="str">
            <v>湘阴县金田渔业养殖产业园</v>
          </cell>
          <cell r="S500">
            <v>5.2</v>
          </cell>
        </row>
        <row r="501">
          <cell r="F501" t="str">
            <v>创新现代农业产业路</v>
          </cell>
          <cell r="G501" t="str">
            <v>资源产业路</v>
          </cell>
          <cell r="H501" t="str">
            <v>1312F4306240010</v>
          </cell>
          <cell r="I501" t="str">
            <v>1451J3120430624133</v>
          </cell>
          <cell r="J501" t="str">
            <v>619ecbce-75a9-46b1-b559-5e1e786417b6</v>
          </cell>
          <cell r="K501" t="str">
            <v>C30E430624/CV15430624</v>
          </cell>
          <cell r="L501">
            <v>2.5139999999999998</v>
          </cell>
          <cell r="M501">
            <v>2.5139999999999998</v>
          </cell>
          <cell r="N501">
            <v>339</v>
          </cell>
          <cell r="O501" t="str">
            <v>四级公路</v>
          </cell>
          <cell r="P501" t="str">
            <v>沥青路面</v>
          </cell>
          <cell r="Q501" t="str">
            <v>5-5.5</v>
          </cell>
          <cell r="R501" t="str">
            <v>创新现代农业产业园</v>
          </cell>
          <cell r="S501">
            <v>2.5139999999999998</v>
          </cell>
        </row>
        <row r="502">
          <cell r="F502" t="str">
            <v>湘阴县天自成种养产业路</v>
          </cell>
          <cell r="G502" t="str">
            <v>资源产业路</v>
          </cell>
          <cell r="H502" t="str">
            <v>1312F4306240035</v>
          </cell>
          <cell r="I502" t="str">
            <v>1451J3120430624172</v>
          </cell>
          <cell r="J502" t="str">
            <v>73da0c4f-e5c4-4c25-a19a-32c40a27ea7e</v>
          </cell>
          <cell r="K502" t="str">
            <v>Y549430624</v>
          </cell>
          <cell r="L502">
            <v>4.1900000000000004</v>
          </cell>
          <cell r="M502">
            <v>4.1900000000000004</v>
          </cell>
          <cell r="N502">
            <v>566</v>
          </cell>
          <cell r="O502" t="str">
            <v>四级公路</v>
          </cell>
          <cell r="P502" t="str">
            <v>沥青路面</v>
          </cell>
          <cell r="Q502" t="str">
            <v>4.5-6</v>
          </cell>
          <cell r="R502" t="str">
            <v>湘阴县天自成种养产业园</v>
          </cell>
          <cell r="S502">
            <v>4.1900000000000004</v>
          </cell>
        </row>
        <row r="503">
          <cell r="F503" t="str">
            <v>湘阴县志坤米业产业路</v>
          </cell>
          <cell r="G503" t="str">
            <v>资源产业路</v>
          </cell>
          <cell r="H503" t="str">
            <v>1312F4306240030</v>
          </cell>
          <cell r="I503" t="str">
            <v>1451J3120430624137</v>
          </cell>
          <cell r="J503" t="str">
            <v>dc582694-cb80-4c10-a3c6-657d966a6b7b</v>
          </cell>
          <cell r="K503" t="str">
            <v>X194430624</v>
          </cell>
          <cell r="L503">
            <v>7.15</v>
          </cell>
          <cell r="M503">
            <v>7.15</v>
          </cell>
          <cell r="N503">
            <v>965</v>
          </cell>
          <cell r="O503" t="str">
            <v>四级公路</v>
          </cell>
          <cell r="P503" t="str">
            <v>水泥路面</v>
          </cell>
          <cell r="Q503" t="str">
            <v>5</v>
          </cell>
          <cell r="R503" t="str">
            <v>湘阴县志坤米业产业园</v>
          </cell>
          <cell r="S503">
            <v>7.15</v>
          </cell>
        </row>
        <row r="504">
          <cell r="F504" t="str">
            <v>湘阴县华军养殖产业路</v>
          </cell>
          <cell r="G504" t="str">
            <v>资源产业路</v>
          </cell>
          <cell r="H504" t="str">
            <v>1312F4306240057</v>
          </cell>
          <cell r="I504" t="str">
            <v>1451J3120430624122</v>
          </cell>
          <cell r="J504" t="str">
            <v>f7f9df19-ee5e-48bb-85d2-aec52c91bc28</v>
          </cell>
          <cell r="K504" t="str">
            <v>无</v>
          </cell>
          <cell r="L504">
            <v>1.196</v>
          </cell>
          <cell r="M504">
            <v>1.196</v>
          </cell>
          <cell r="N504">
            <v>161</v>
          </cell>
          <cell r="O504" t="str">
            <v>四级公路</v>
          </cell>
          <cell r="P504" t="str">
            <v>沥青路面</v>
          </cell>
          <cell r="Q504" t="str">
            <v>4-5.5</v>
          </cell>
          <cell r="R504" t="str">
            <v>湘阴县华军养殖产业园</v>
          </cell>
          <cell r="S504">
            <v>1.196</v>
          </cell>
        </row>
        <row r="505">
          <cell r="F505" t="str">
            <v>宏华现代农业产业路</v>
          </cell>
          <cell r="G505" t="str">
            <v>资源产业路</v>
          </cell>
          <cell r="H505" t="str">
            <v>1312F4306240004</v>
          </cell>
          <cell r="I505" t="str">
            <v>1451J3120430624169</v>
          </cell>
          <cell r="J505" t="str">
            <v>7dff122a-25a9-494f-9925-7df3b7d457be</v>
          </cell>
          <cell r="K505" t="str">
            <v>Y540430624/Y532430624</v>
          </cell>
          <cell r="L505">
            <v>6.02</v>
          </cell>
          <cell r="M505">
            <v>6.02</v>
          </cell>
          <cell r="N505">
            <v>813</v>
          </cell>
          <cell r="O505" t="str">
            <v>四级公路</v>
          </cell>
          <cell r="P505" t="str">
            <v>沥青路面</v>
          </cell>
          <cell r="Q505" t="str">
            <v>5.2-6.2</v>
          </cell>
          <cell r="R505" t="str">
            <v>宏华现代农业产业园</v>
          </cell>
          <cell r="S505">
            <v>6.02</v>
          </cell>
        </row>
        <row r="506">
          <cell r="F506" t="str">
            <v>湖南省七秒鱼产业路</v>
          </cell>
          <cell r="G506" t="str">
            <v>资源产业路</v>
          </cell>
          <cell r="H506" t="str">
            <v>1312F4306240025</v>
          </cell>
          <cell r="I506" t="str">
            <v>1451J3120430624148</v>
          </cell>
          <cell r="J506" t="str">
            <v>6ee61aba-3e8c-43b1-9cf0-1bd7409c8f4b</v>
          </cell>
          <cell r="K506" t="str">
            <v>Y583430624/Y570430624</v>
          </cell>
          <cell r="L506">
            <v>6.2089999999999996</v>
          </cell>
          <cell r="M506">
            <v>3.1150000000000002</v>
          </cell>
          <cell r="N506">
            <v>421</v>
          </cell>
          <cell r="O506" t="str">
            <v>四级公路</v>
          </cell>
          <cell r="P506" t="str">
            <v>水泥路面</v>
          </cell>
          <cell r="Q506" t="str">
            <v>5.5</v>
          </cell>
          <cell r="R506" t="str">
            <v>湖南省七秒鱼产业园</v>
          </cell>
          <cell r="S506">
            <v>3.1150000000000002</v>
          </cell>
        </row>
        <row r="507">
          <cell r="F507"/>
          <cell r="G507"/>
          <cell r="H507"/>
          <cell r="I507"/>
          <cell r="J507"/>
          <cell r="K507"/>
          <cell r="L507">
            <v>69.075000000000003</v>
          </cell>
          <cell r="M507">
            <v>63.47</v>
          </cell>
          <cell r="N507">
            <v>35109.9</v>
          </cell>
          <cell r="O507"/>
          <cell r="P507"/>
          <cell r="Q507"/>
          <cell r="R507"/>
          <cell r="S507">
            <v>63.47</v>
          </cell>
        </row>
        <row r="508">
          <cell r="F508" t="str">
            <v>S202至福寿山国际旅游度假区公路</v>
          </cell>
          <cell r="G508" t="str">
            <v>通景公路</v>
          </cell>
          <cell r="H508" t="str">
            <v>131301F4306260002</v>
          </cell>
          <cell r="I508" t="str">
            <v>1451J3130430626401</v>
          </cell>
          <cell r="J508" t="str">
            <v>d59818b8-4a22-4785-8075-9c100b1240ea</v>
          </cell>
          <cell r="K508" t="str">
            <v>X010430626</v>
          </cell>
          <cell r="L508">
            <v>28.6</v>
          </cell>
          <cell r="M508">
            <v>24.5</v>
          </cell>
          <cell r="N508">
            <v>30196.02</v>
          </cell>
          <cell r="O508" t="str">
            <v>四级公路</v>
          </cell>
          <cell r="P508" t="str">
            <v>水泥路面</v>
          </cell>
          <cell r="Q508">
            <v>6.5</v>
          </cell>
          <cell r="R508" t="str">
            <v>福寿山国际旅游度假区</v>
          </cell>
          <cell r="S508">
            <v>24.5</v>
          </cell>
        </row>
        <row r="509">
          <cell r="F509" t="str">
            <v>G106至五角山旅游度假区公路</v>
          </cell>
          <cell r="G509" t="str">
            <v>通景公路</v>
          </cell>
          <cell r="H509" t="str">
            <v>131302F4306260033</v>
          </cell>
          <cell r="I509" t="str">
            <v>1451J3130430626150</v>
          </cell>
          <cell r="J509" t="str">
            <v>d1c65f55-3736-408e-8610-9e86aeb4baba</v>
          </cell>
          <cell r="K509" t="str">
            <v>Y118430626</v>
          </cell>
          <cell r="L509">
            <v>4.5</v>
          </cell>
          <cell r="M509">
            <v>4.5</v>
          </cell>
          <cell r="N509">
            <v>392.98</v>
          </cell>
          <cell r="O509" t="str">
            <v>四级公路</v>
          </cell>
          <cell r="P509" t="str">
            <v>沥青路面</v>
          </cell>
          <cell r="Q509">
            <v>5</v>
          </cell>
          <cell r="R509" t="str">
            <v>五角山旅游度假区</v>
          </cell>
          <cell r="S509">
            <v>4.5</v>
          </cell>
        </row>
        <row r="510">
          <cell r="F510" t="str">
            <v>纯溪小镇至月光岩公路</v>
          </cell>
          <cell r="G510" t="str">
            <v>通景公路</v>
          </cell>
          <cell r="H510" t="str">
            <v>131302F4306260003</v>
          </cell>
          <cell r="I510" t="str">
            <v>1451J3130430626226</v>
          </cell>
          <cell r="J510" t="str">
            <v>a6545d34-fb41-4bf0-86c0-d9d186bde790</v>
          </cell>
          <cell r="K510" t="str">
            <v>X032430626</v>
          </cell>
          <cell r="L510">
            <v>4.4000000000000004</v>
          </cell>
          <cell r="M510">
            <v>4.4000000000000004</v>
          </cell>
          <cell r="N510">
            <v>463.23</v>
          </cell>
          <cell r="O510" t="str">
            <v>四级公路</v>
          </cell>
          <cell r="P510" t="str">
            <v>沥青路面</v>
          </cell>
          <cell r="Q510">
            <v>5</v>
          </cell>
          <cell r="R510" t="str">
            <v>月光岩</v>
          </cell>
          <cell r="S510">
            <v>4.4000000000000004</v>
          </cell>
        </row>
        <row r="511">
          <cell r="F511" t="str">
            <v>平江县上塔市镇金星居委会种植资源产业路</v>
          </cell>
          <cell r="G511" t="str">
            <v>资源产业路</v>
          </cell>
          <cell r="H511" t="str">
            <v>1312F4306260631</v>
          </cell>
          <cell r="I511" t="str">
            <v>1451J3120430626A63</v>
          </cell>
          <cell r="J511" t="str">
            <v>1eb4ebd4-3c79-4f6b-a111-c5711ebc4c67</v>
          </cell>
          <cell r="K511" t="str">
            <v>无</v>
          </cell>
          <cell r="L511">
            <v>1.04</v>
          </cell>
          <cell r="M511">
            <v>1.04</v>
          </cell>
          <cell r="N511">
            <v>428.86</v>
          </cell>
          <cell r="O511" t="str">
            <v>四级公路</v>
          </cell>
          <cell r="P511" t="str">
            <v>沥青路面</v>
          </cell>
          <cell r="Q511">
            <v>6</v>
          </cell>
          <cell r="R511" t="str">
            <v>平江县上塔市镇金星居委会种植资源产业园</v>
          </cell>
          <cell r="S511">
            <v>1.04</v>
          </cell>
        </row>
        <row r="512">
          <cell r="F512" t="str">
            <v>G536至市里村汨罗江特色小镇公路</v>
          </cell>
          <cell r="G512" t="str">
            <v>通景公路</v>
          </cell>
          <cell r="H512" t="str">
            <v>131302F4306260049</v>
          </cell>
          <cell r="I512" t="str">
            <v>1451J3130430626462</v>
          </cell>
          <cell r="J512" t="str">
            <v>99bade22-883b-4d62-b442-af865ed86dda</v>
          </cell>
          <cell r="K512" t="str">
            <v>C054430626</v>
          </cell>
          <cell r="L512">
            <v>1.8</v>
          </cell>
          <cell r="M512">
            <v>1.8</v>
          </cell>
          <cell r="N512">
            <v>264.39</v>
          </cell>
          <cell r="O512" t="str">
            <v>四级公路</v>
          </cell>
          <cell r="P512" t="str">
            <v>沥青路面</v>
          </cell>
          <cell r="Q512">
            <v>6</v>
          </cell>
          <cell r="R512" t="str">
            <v>市里村汨罗江特色小镇</v>
          </cell>
          <cell r="S512">
            <v>1.8</v>
          </cell>
        </row>
        <row r="513">
          <cell r="F513" t="str">
            <v>G106至红莲兵寨公路</v>
          </cell>
          <cell r="G513" t="str">
            <v>通景公路</v>
          </cell>
          <cell r="H513" t="str">
            <v>131302F4306260010</v>
          </cell>
          <cell r="I513" t="str">
            <v>1451J3130430626385</v>
          </cell>
          <cell r="J513" t="str">
            <v>200f0213-6fa8-4cb7-95a2-66db143dfc5a</v>
          </cell>
          <cell r="K513" t="str">
            <v>CN48430626</v>
          </cell>
          <cell r="L513">
            <v>2.1</v>
          </cell>
          <cell r="M513">
            <v>2.1</v>
          </cell>
          <cell r="N513">
            <v>231.21</v>
          </cell>
          <cell r="O513" t="str">
            <v>四级公路</v>
          </cell>
          <cell r="P513" t="str">
            <v>沥青路面</v>
          </cell>
          <cell r="Q513">
            <v>6</v>
          </cell>
          <cell r="R513" t="str">
            <v>红莲兵寨</v>
          </cell>
          <cell r="S513">
            <v>2.1</v>
          </cell>
        </row>
        <row r="514">
          <cell r="F514" t="str">
            <v>平江县三市镇三星村资源产业路</v>
          </cell>
          <cell r="G514" t="str">
            <v>资源产业路</v>
          </cell>
          <cell r="H514" t="str">
            <v>1312F4306260334</v>
          </cell>
          <cell r="I514" t="str">
            <v>1451J3120430626625</v>
          </cell>
          <cell r="J514" t="str">
            <v>a0061dc8-a9aa-4c2e-ba53-e8329b8675c2</v>
          </cell>
          <cell r="K514" t="str">
            <v>Y051430626</v>
          </cell>
          <cell r="L514">
            <v>11.37</v>
          </cell>
          <cell r="M514">
            <v>11.37</v>
          </cell>
          <cell r="N514">
            <v>1255.74</v>
          </cell>
          <cell r="O514" t="str">
            <v>四级公路</v>
          </cell>
          <cell r="P514" t="str">
            <v>沥青路面</v>
          </cell>
          <cell r="Q514">
            <v>6</v>
          </cell>
          <cell r="R514" t="str">
            <v>平江县三市镇三星村资源产业</v>
          </cell>
          <cell r="S514">
            <v>11.37</v>
          </cell>
        </row>
        <row r="515">
          <cell r="F515" t="str">
            <v>G106至阜山风情小镇公路</v>
          </cell>
          <cell r="G515" t="str">
            <v>通景公路</v>
          </cell>
          <cell r="H515" t="str">
            <v>131302F4306260036</v>
          </cell>
          <cell r="I515" t="str">
            <v>1451J3130430626187</v>
          </cell>
          <cell r="J515" t="str">
            <v>1e35b4ee-bbe9-4e9c-a0d3-cb4d4b57befa</v>
          </cell>
          <cell r="K515" t="str">
            <v>C561430626</v>
          </cell>
          <cell r="L515">
            <v>1.7</v>
          </cell>
          <cell r="M515">
            <v>1.7</v>
          </cell>
          <cell r="N515">
            <v>242.2</v>
          </cell>
          <cell r="O515" t="str">
            <v>四级公路</v>
          </cell>
          <cell r="P515" t="str">
            <v>沥青路面</v>
          </cell>
          <cell r="Q515">
            <v>6</v>
          </cell>
          <cell r="R515" t="str">
            <v>阜山风情小镇</v>
          </cell>
          <cell r="S515">
            <v>1.7</v>
          </cell>
        </row>
        <row r="516">
          <cell r="F516" t="str">
            <v>平江梅仙镇峰岭菁华现代农业综合产业园道路</v>
          </cell>
          <cell r="G516" t="str">
            <v>资源产业路</v>
          </cell>
          <cell r="H516" t="str">
            <v>1312F4306260080</v>
          </cell>
          <cell r="I516" t="str">
            <v>1451J3120430626339</v>
          </cell>
          <cell r="J516" t="str">
            <v>8d7a3e46-178a-4919-9960-50f8747a1838</v>
          </cell>
          <cell r="K516" t="str">
            <v>无</v>
          </cell>
          <cell r="L516">
            <v>2.56</v>
          </cell>
          <cell r="M516">
            <v>2.56</v>
          </cell>
          <cell r="N516">
            <v>438.85</v>
          </cell>
          <cell r="O516" t="str">
            <v>四级公路</v>
          </cell>
          <cell r="P516" t="str">
            <v>沥青路面</v>
          </cell>
          <cell r="Q516">
            <v>5</v>
          </cell>
          <cell r="R516" t="str">
            <v xml:space="preserve">平江县梅仙镇峰岭菁华现代农业综合产业园 </v>
          </cell>
          <cell r="S516">
            <v>2.56</v>
          </cell>
        </row>
        <row r="517">
          <cell r="F517" t="str">
            <v>S209至叶石坪风情小镇公路</v>
          </cell>
          <cell r="G517" t="str">
            <v>通景公路</v>
          </cell>
          <cell r="H517" t="str">
            <v>131302F4306260082</v>
          </cell>
          <cell r="I517" t="str">
            <v>1451J3130430626431</v>
          </cell>
          <cell r="J517" t="str">
            <v>4ae165aa-1fc3-4831-a413-b940f9990903</v>
          </cell>
          <cell r="K517" t="str">
            <v>X035430626</v>
          </cell>
          <cell r="L517">
            <v>0.5</v>
          </cell>
          <cell r="M517">
            <v>0.5</v>
          </cell>
          <cell r="N517">
            <v>86.71</v>
          </cell>
          <cell r="O517" t="str">
            <v>四级公路</v>
          </cell>
          <cell r="P517" t="str">
            <v>水泥路面</v>
          </cell>
          <cell r="Q517">
            <v>6</v>
          </cell>
          <cell r="R517" t="str">
            <v>叶石坪风情小镇</v>
          </cell>
          <cell r="S517">
            <v>0.5</v>
          </cell>
        </row>
        <row r="518">
          <cell r="F518" t="str">
            <v>S308至凤凰山茶果旅基地公路</v>
          </cell>
          <cell r="G518" t="str">
            <v>通景公路</v>
          </cell>
          <cell r="H518" t="str">
            <v>131302F4306260031</v>
          </cell>
          <cell r="I518" t="str">
            <v>1451J3130430626668</v>
          </cell>
          <cell r="J518" t="str">
            <v>97dcd933-518b-4505-8e70-3c9207053f1d</v>
          </cell>
          <cell r="K518" t="str">
            <v>无</v>
          </cell>
          <cell r="L518">
            <v>2.2999999999999998</v>
          </cell>
          <cell r="M518">
            <v>2.2999999999999998</v>
          </cell>
          <cell r="N518">
            <v>378.16</v>
          </cell>
          <cell r="O518" t="str">
            <v>四级公路</v>
          </cell>
          <cell r="P518" t="str">
            <v>沥青路面</v>
          </cell>
          <cell r="Q518">
            <v>6</v>
          </cell>
          <cell r="R518" t="str">
            <v>凤凰山茶果旅基地</v>
          </cell>
          <cell r="S518">
            <v>2.2999999999999998</v>
          </cell>
        </row>
        <row r="519">
          <cell r="F519" t="str">
            <v>G106至梧桐山公路</v>
          </cell>
          <cell r="G519" t="str">
            <v>通景公路</v>
          </cell>
          <cell r="H519" t="str">
            <v>131302F4306260027</v>
          </cell>
          <cell r="I519" t="str">
            <v>1451J3130430626407</v>
          </cell>
          <cell r="J519" t="str">
            <v>fe1eff2f-8b60-43e6-b7ff-dbc4294b8d9a</v>
          </cell>
          <cell r="K519" t="str">
            <v>X017430626</v>
          </cell>
          <cell r="L519">
            <v>8.2050000000000001</v>
          </cell>
          <cell r="M519">
            <v>6.7</v>
          </cell>
          <cell r="N519">
            <v>731.55</v>
          </cell>
          <cell r="O519" t="str">
            <v>四级公路</v>
          </cell>
          <cell r="P519" t="str">
            <v>沥青路面</v>
          </cell>
          <cell r="Q519">
            <v>5</v>
          </cell>
          <cell r="R519" t="str">
            <v>梧桐山</v>
          </cell>
          <cell r="S519">
            <v>6.7</v>
          </cell>
        </row>
        <row r="520">
          <cell r="F520"/>
          <cell r="G520"/>
          <cell r="H520"/>
          <cell r="I520"/>
          <cell r="J520"/>
          <cell r="K520"/>
          <cell r="L520">
            <v>71.852999999999994</v>
          </cell>
          <cell r="M520">
            <v>62.936000000000007</v>
          </cell>
          <cell r="N520">
            <v>7552.3200000000006</v>
          </cell>
          <cell r="O520"/>
          <cell r="P520"/>
          <cell r="Q520"/>
          <cell r="R520"/>
          <cell r="S520">
            <v>62.936000000000007</v>
          </cell>
        </row>
        <row r="521">
          <cell r="F521" t="str">
            <v>桂花村忠诚种养基地连接路</v>
          </cell>
          <cell r="G521" t="str">
            <v>资源产业路</v>
          </cell>
          <cell r="H521" t="str">
            <v>1312F4306810201</v>
          </cell>
          <cell r="I521" t="str">
            <v>1451J3120430681294</v>
          </cell>
          <cell r="J521" t="str">
            <v>ea639236-8b23-43e0-a806-58845fccf4da</v>
          </cell>
          <cell r="K521" t="str">
            <v>C48B430681</v>
          </cell>
          <cell r="L521">
            <v>2.21</v>
          </cell>
          <cell r="M521">
            <v>2.21</v>
          </cell>
          <cell r="N521">
            <v>265.2</v>
          </cell>
          <cell r="O521" t="str">
            <v>四级公路</v>
          </cell>
          <cell r="P521" t="str">
            <v>沥青混凝土</v>
          </cell>
          <cell r="Q521">
            <v>6</v>
          </cell>
          <cell r="R521" t="str">
            <v>桂花村忠诚种养产业园</v>
          </cell>
          <cell r="S521">
            <v>2.21</v>
          </cell>
        </row>
        <row r="522">
          <cell r="F522" t="str">
            <v>国家级东洞庭湖自然保护区集散公路</v>
          </cell>
          <cell r="G522" t="str">
            <v>通景公路</v>
          </cell>
          <cell r="H522" t="str">
            <v>131301F4306810002</v>
          </cell>
          <cell r="I522" t="str">
            <v>1451J3130430681299</v>
          </cell>
          <cell r="J522" t="str">
            <v>bca9df49-4802-4310-bf18-c30bf8793dd1</v>
          </cell>
          <cell r="K522" t="str">
            <v>X017430681</v>
          </cell>
          <cell r="L522">
            <v>12.91</v>
          </cell>
          <cell r="M522">
            <v>12.91</v>
          </cell>
          <cell r="N522">
            <v>1549.2</v>
          </cell>
          <cell r="O522" t="str">
            <v>四级公路</v>
          </cell>
          <cell r="P522" t="str">
            <v>沥青混凝土</v>
          </cell>
          <cell r="Q522">
            <v>6</v>
          </cell>
          <cell r="R522" t="str">
            <v>东洞庭湖自然保护区</v>
          </cell>
          <cell r="S522">
            <v>12.91</v>
          </cell>
        </row>
        <row r="523">
          <cell r="F523" t="str">
            <v>唐山村花果园产业基地连接路</v>
          </cell>
          <cell r="G523" t="str">
            <v>资源产业路</v>
          </cell>
          <cell r="H523" t="str">
            <v>1312F4306810161</v>
          </cell>
          <cell r="I523" t="str">
            <v>1451J3120430681265</v>
          </cell>
          <cell r="J523" t="str">
            <v>3fbc98dc-184e-40ff-bb9f-1d1d59eae997</v>
          </cell>
          <cell r="K523" t="str">
            <v>C070430681</v>
          </cell>
          <cell r="L523">
            <v>1.2889999999999999</v>
          </cell>
          <cell r="M523">
            <v>1.2889999999999999</v>
          </cell>
          <cell r="N523">
            <v>154.68</v>
          </cell>
          <cell r="O523" t="str">
            <v>四级公路</v>
          </cell>
          <cell r="P523" t="str">
            <v>沥青混凝土</v>
          </cell>
          <cell r="Q523">
            <v>7</v>
          </cell>
          <cell r="R523" t="str">
            <v>唐山花果园产业园</v>
          </cell>
          <cell r="S523">
            <v>1.2889999999999999</v>
          </cell>
        </row>
        <row r="524">
          <cell r="F524" t="str">
            <v>王家坪村龙橙基地连接路</v>
          </cell>
          <cell r="G524" t="str">
            <v>资源产业路</v>
          </cell>
          <cell r="H524" t="str">
            <v>1312F4306810172</v>
          </cell>
          <cell r="I524" t="str">
            <v>1451J3120430681254</v>
          </cell>
          <cell r="J524" t="str">
            <v>0c623c6d-62eb-4042-b515-cc79ef51bfb0</v>
          </cell>
          <cell r="K524" t="str">
            <v>C072430681</v>
          </cell>
          <cell r="L524">
            <v>1.5209999999999999</v>
          </cell>
          <cell r="M524">
            <v>1.5209999999999999</v>
          </cell>
          <cell r="N524">
            <v>182.52</v>
          </cell>
          <cell r="O524" t="str">
            <v>四级公路</v>
          </cell>
          <cell r="P524" t="str">
            <v>沥青混凝土</v>
          </cell>
          <cell r="Q524">
            <v>6</v>
          </cell>
          <cell r="R524" t="str">
            <v>王家坪村龙橙产业园</v>
          </cell>
          <cell r="S524">
            <v>1.5209999999999999</v>
          </cell>
        </row>
        <row r="525">
          <cell r="F525" t="str">
            <v>屈子祠村楚韵生猪养殖基地连接路</v>
          </cell>
          <cell r="G525" t="str">
            <v>资源产业路</v>
          </cell>
          <cell r="H525" t="str">
            <v>1312F4306810196</v>
          </cell>
          <cell r="I525" t="str">
            <v>1451J3120430681291</v>
          </cell>
          <cell r="J525" t="str">
            <v>dd5556e1-1145-40fa-a71f-f7ddae15754e</v>
          </cell>
          <cell r="K525" t="str">
            <v>C405430681</v>
          </cell>
          <cell r="L525">
            <v>1.153</v>
          </cell>
          <cell r="M525">
            <v>1.153</v>
          </cell>
          <cell r="N525">
            <v>138.36000000000001</v>
          </cell>
          <cell r="O525" t="str">
            <v>四级公路</v>
          </cell>
          <cell r="P525" t="str">
            <v>沥青混凝土</v>
          </cell>
          <cell r="Q525">
            <v>6</v>
          </cell>
          <cell r="R525" t="str">
            <v>屈子祠村楚韵生猪养殖产业园</v>
          </cell>
          <cell r="S525">
            <v>1.153</v>
          </cell>
        </row>
        <row r="526">
          <cell r="F526" t="str">
            <v>古培镇南环村金博水稻基地连接路</v>
          </cell>
          <cell r="G526" t="str">
            <v>资源产业路</v>
          </cell>
          <cell r="H526" t="str">
            <v>1312F4306810321</v>
          </cell>
          <cell r="I526" t="str">
            <v>1451J3120430681312</v>
          </cell>
          <cell r="J526" t="str">
            <v>b0cb7fc6-cdf2-420e-8275-2fcb5407c173</v>
          </cell>
          <cell r="K526" t="str">
            <v>C675430681</v>
          </cell>
          <cell r="L526">
            <v>1.1830000000000001</v>
          </cell>
          <cell r="M526">
            <v>1.1830000000000001</v>
          </cell>
          <cell r="N526">
            <v>141.96</v>
          </cell>
          <cell r="O526" t="str">
            <v>四级公路</v>
          </cell>
          <cell r="P526" t="str">
            <v>沥青混凝土</v>
          </cell>
          <cell r="Q526">
            <v>6</v>
          </cell>
          <cell r="R526" t="str">
            <v>古培镇南环村金博水稻产业园</v>
          </cell>
          <cell r="S526">
            <v>1.1830000000000001</v>
          </cell>
        </row>
        <row r="527">
          <cell r="F527" t="str">
            <v>九雁锦程农业基地连接路</v>
          </cell>
          <cell r="G527" t="str">
            <v>资源产业路</v>
          </cell>
          <cell r="H527" t="str">
            <v>1312F4306810052</v>
          </cell>
          <cell r="I527" t="str">
            <v>1451J3120430681226</v>
          </cell>
          <cell r="J527" t="str">
            <v>240f0e4c-9475-4fd1-ad83-c8795993d0cc</v>
          </cell>
          <cell r="K527" t="str">
            <v>C064430681</v>
          </cell>
          <cell r="L527">
            <v>3.28</v>
          </cell>
          <cell r="M527">
            <v>3.28</v>
          </cell>
          <cell r="N527">
            <v>393.6</v>
          </cell>
          <cell r="O527" t="str">
            <v>四级公路</v>
          </cell>
          <cell r="P527" t="str">
            <v>沥青混凝土</v>
          </cell>
          <cell r="Q527">
            <v>6</v>
          </cell>
          <cell r="R527" t="str">
            <v>汨罗镇九雁锦程农业产业园</v>
          </cell>
          <cell r="S527">
            <v>3.28</v>
          </cell>
        </row>
        <row r="528">
          <cell r="F528" t="str">
            <v>汨罗市蟠龙桥顺义生猪养殖基地连接路</v>
          </cell>
          <cell r="G528" t="str">
            <v>资源产业路</v>
          </cell>
          <cell r="H528" t="str">
            <v>1312F4306810307</v>
          </cell>
          <cell r="I528" t="str">
            <v>1451J3120430681385</v>
          </cell>
          <cell r="J528" t="str">
            <v>89dc7b9f-ad00-4a68-8639-145386c99d34</v>
          </cell>
          <cell r="K528" t="str">
            <v>CK57430681</v>
          </cell>
          <cell r="L528">
            <v>0.79800000000000004</v>
          </cell>
          <cell r="M528">
            <v>0.79800000000000004</v>
          </cell>
          <cell r="N528">
            <v>95.76</v>
          </cell>
          <cell r="O528" t="str">
            <v>四级公路</v>
          </cell>
          <cell r="P528" t="str">
            <v>沥青混凝土</v>
          </cell>
          <cell r="Q528">
            <v>6</v>
          </cell>
          <cell r="R528" t="str">
            <v>汨罗市蟠龙桥顺义生猪养殖产业园</v>
          </cell>
          <cell r="S528">
            <v>0.79800000000000004</v>
          </cell>
        </row>
        <row r="529">
          <cell r="F529" t="str">
            <v>徽山村德胜种植基地连接路</v>
          </cell>
          <cell r="G529" t="str">
            <v>资源产业路</v>
          </cell>
          <cell r="H529" t="str">
            <v>1312F4306810062</v>
          </cell>
          <cell r="I529" t="str">
            <v>1451J3120430681146</v>
          </cell>
          <cell r="J529" t="str">
            <v>9dfb5611-ef0c-4a8e-8e91-177aee12b8c3</v>
          </cell>
          <cell r="K529" t="str">
            <v>Y902430681</v>
          </cell>
          <cell r="L529">
            <v>3.89</v>
          </cell>
          <cell r="M529">
            <v>3.89</v>
          </cell>
          <cell r="N529">
            <v>466.8</v>
          </cell>
          <cell r="O529" t="str">
            <v>四级公路</v>
          </cell>
          <cell r="P529" t="str">
            <v>沥青混凝土</v>
          </cell>
          <cell r="Q529">
            <v>6</v>
          </cell>
          <cell r="R529" t="str">
            <v>屈子祠镇徽山村德胜产业园</v>
          </cell>
          <cell r="S529">
            <v>3.89</v>
          </cell>
        </row>
        <row r="530">
          <cell r="F530" t="str">
            <v>汨罗市太平村湘旺油茶基地连接路</v>
          </cell>
          <cell r="G530" t="str">
            <v>资源产业路</v>
          </cell>
          <cell r="H530" t="str">
            <v>1312F4306810279</v>
          </cell>
          <cell r="I530" t="str">
            <v>1451J3120430681332</v>
          </cell>
          <cell r="J530" t="str">
            <v>cd12628a-06fa-43bb-a176-f2dd16b22f3b</v>
          </cell>
          <cell r="K530" t="str">
            <v>CG73430681</v>
          </cell>
          <cell r="L530">
            <v>1.121</v>
          </cell>
          <cell r="M530">
            <v>1.121</v>
          </cell>
          <cell r="N530">
            <v>134.52000000000001</v>
          </cell>
          <cell r="O530" t="str">
            <v>四级公路</v>
          </cell>
          <cell r="P530" t="str">
            <v>沥青混凝土</v>
          </cell>
          <cell r="Q530">
            <v>6</v>
          </cell>
          <cell r="R530" t="str">
            <v>汨罗市太平村湘旺油茶产业园</v>
          </cell>
          <cell r="S530">
            <v>1.121</v>
          </cell>
        </row>
        <row r="531">
          <cell r="F531" t="str">
            <v>汨罗市武穆村许家屋水稻基地连接路</v>
          </cell>
          <cell r="G531" t="str">
            <v>资源产业路</v>
          </cell>
          <cell r="H531" t="str">
            <v>1312F4306810317</v>
          </cell>
          <cell r="I531" t="str">
            <v>1451J3120430681324</v>
          </cell>
          <cell r="J531" t="str">
            <v>d86eec75-6c06-45e8-be5f-83925a4bcfea</v>
          </cell>
          <cell r="K531" t="str">
            <v>无</v>
          </cell>
          <cell r="L531">
            <v>1.53</v>
          </cell>
          <cell r="M531">
            <v>1.53</v>
          </cell>
          <cell r="N531">
            <v>183.6</v>
          </cell>
          <cell r="O531" t="str">
            <v>四级公路</v>
          </cell>
          <cell r="P531" t="str">
            <v>沥青混凝土</v>
          </cell>
          <cell r="Q531">
            <v>6</v>
          </cell>
          <cell r="R531" t="str">
            <v>汨罗市武穆村许家屋水稻产业园</v>
          </cell>
          <cell r="S531">
            <v>1.53</v>
          </cell>
        </row>
        <row r="532">
          <cell r="F532" t="str">
            <v>汨罗市桃林寺镇武穆村水稻基地连接路</v>
          </cell>
          <cell r="G532" t="str">
            <v>资源产业路</v>
          </cell>
          <cell r="H532" t="str">
            <v>1312F4306810312</v>
          </cell>
          <cell r="I532" t="str">
            <v>1451J3120430681456</v>
          </cell>
          <cell r="J532" t="str">
            <v>78ceb84f-f358-46e1-9965-7fb607bdc122</v>
          </cell>
          <cell r="K532" t="str">
            <v>Y659430681</v>
          </cell>
          <cell r="L532">
            <v>3.419</v>
          </cell>
          <cell r="M532">
            <v>3.419</v>
          </cell>
          <cell r="N532">
            <v>410.28</v>
          </cell>
          <cell r="O532" t="str">
            <v>四级公路</v>
          </cell>
          <cell r="P532" t="str">
            <v>沥青混凝土</v>
          </cell>
          <cell r="Q532">
            <v>6</v>
          </cell>
          <cell r="R532" t="str">
            <v>汨罗市桃林寺镇武穆村水稻产业园</v>
          </cell>
          <cell r="S532">
            <v>3.419</v>
          </cell>
        </row>
        <row r="533">
          <cell r="F533" t="str">
            <v>古培镇农联水稻种植基地连接路</v>
          </cell>
          <cell r="G533" t="str">
            <v>资源产业路</v>
          </cell>
          <cell r="H533" t="str">
            <v>1312F4306810385</v>
          </cell>
          <cell r="I533" t="str">
            <v>1451J3120430681191</v>
          </cell>
          <cell r="J533" t="str">
            <v>913e4e2c-e1cd-44ce-9a63-781529a0ad74</v>
          </cell>
          <cell r="K533" t="str">
            <v>Y990430681</v>
          </cell>
          <cell r="L533">
            <v>11.16</v>
          </cell>
          <cell r="M533">
            <v>2.93</v>
          </cell>
          <cell r="N533">
            <v>351.6</v>
          </cell>
          <cell r="O533" t="str">
            <v>四级公路</v>
          </cell>
          <cell r="P533" t="str">
            <v>沥青混凝土</v>
          </cell>
          <cell r="Q533">
            <v>6</v>
          </cell>
          <cell r="R533" t="str">
            <v>古培镇农联水稻产业园</v>
          </cell>
          <cell r="S533">
            <v>2.93</v>
          </cell>
        </row>
        <row r="534">
          <cell r="F534" t="str">
            <v>托头岭村生猪养殖基地连接路</v>
          </cell>
          <cell r="G534" t="str">
            <v>资源产业路</v>
          </cell>
          <cell r="H534" t="str">
            <v>1312F4306810018</v>
          </cell>
          <cell r="I534" t="str">
            <v>1451J3120430681178</v>
          </cell>
          <cell r="J534" t="str">
            <v>02456444-2257-4b49-8201-7adf3ff6e8c9</v>
          </cell>
          <cell r="K534" t="str">
            <v>C049430681</v>
          </cell>
          <cell r="L534">
            <v>0.64</v>
          </cell>
          <cell r="M534">
            <v>0.64</v>
          </cell>
          <cell r="N534">
            <v>76.8</v>
          </cell>
          <cell r="O534" t="str">
            <v>四级公路</v>
          </cell>
          <cell r="P534" t="str">
            <v>沥青混凝土</v>
          </cell>
          <cell r="Q534">
            <v>6</v>
          </cell>
          <cell r="R534" t="str">
            <v>托头岭村牲猪养殖基地</v>
          </cell>
          <cell r="S534">
            <v>0.64</v>
          </cell>
        </row>
        <row r="535">
          <cell r="F535" t="str">
            <v>神鼎山村荷花种植基地连接路</v>
          </cell>
          <cell r="G535" t="str">
            <v>资源产业路</v>
          </cell>
          <cell r="H535" t="str">
            <v>1312F4306810114</v>
          </cell>
          <cell r="I535" t="str">
            <v>1451J3120430681186</v>
          </cell>
          <cell r="J535" t="str">
            <v>770cc60b-52d7-45fe-91a6-67ba2312d9fd</v>
          </cell>
          <cell r="K535" t="str">
            <v>C185430681</v>
          </cell>
          <cell r="L535">
            <v>1.45</v>
          </cell>
          <cell r="M535">
            <v>1.45</v>
          </cell>
          <cell r="N535">
            <v>174</v>
          </cell>
          <cell r="O535" t="str">
            <v>四级公路</v>
          </cell>
          <cell r="P535" t="str">
            <v>沥青混凝土</v>
          </cell>
          <cell r="Q535">
            <v>6</v>
          </cell>
          <cell r="R535" t="str">
            <v>神鼎山镇神鼎山村荷花产业园</v>
          </cell>
          <cell r="S535">
            <v>1.45</v>
          </cell>
        </row>
        <row r="536">
          <cell r="F536" t="str">
            <v>弼时明月山村水稻种植基地连接路</v>
          </cell>
          <cell r="G536" t="str">
            <v>资源产业路</v>
          </cell>
          <cell r="H536" t="str">
            <v>1312F4306810021</v>
          </cell>
          <cell r="I536" t="str">
            <v>1451J3120430681162</v>
          </cell>
          <cell r="J536" t="str">
            <v>08177489-9c67-434a-8178-d1c17e0f9282</v>
          </cell>
          <cell r="K536" t="str">
            <v>Y026430681</v>
          </cell>
          <cell r="L536">
            <v>3.2639999999999998</v>
          </cell>
          <cell r="M536">
            <v>3.2639999999999998</v>
          </cell>
          <cell r="N536">
            <v>391.68</v>
          </cell>
          <cell r="O536" t="str">
            <v>四级公路</v>
          </cell>
          <cell r="P536" t="str">
            <v>沥青混凝土</v>
          </cell>
          <cell r="Q536">
            <v>6</v>
          </cell>
          <cell r="R536" t="str">
            <v>弼时镇明月山村水稻种植基地</v>
          </cell>
          <cell r="S536">
            <v>3.2639999999999998</v>
          </cell>
        </row>
        <row r="537">
          <cell r="F537" t="str">
            <v>永红村火鑫生态养猪场连接路</v>
          </cell>
          <cell r="G537" t="str">
            <v>资源产业路</v>
          </cell>
          <cell r="H537" t="str">
            <v>1312F4306810016</v>
          </cell>
          <cell r="I537" t="str">
            <v>1451J3120430681214</v>
          </cell>
          <cell r="J537" t="str">
            <v>7e7ec58a-7255-414e-ae47-50333a1ce87c</v>
          </cell>
          <cell r="K537" t="str">
            <v>Y929430681</v>
          </cell>
          <cell r="L537">
            <v>1.81</v>
          </cell>
          <cell r="M537">
            <v>1.81</v>
          </cell>
          <cell r="N537">
            <v>217.2</v>
          </cell>
          <cell r="O537" t="str">
            <v>四级公路</v>
          </cell>
          <cell r="P537" t="str">
            <v>沥青混凝土</v>
          </cell>
          <cell r="Q537">
            <v>6</v>
          </cell>
          <cell r="R537" t="str">
            <v>桃林寺镇永红村火鑫产业园</v>
          </cell>
          <cell r="S537">
            <v>1.81</v>
          </cell>
        </row>
        <row r="538">
          <cell r="F538" t="str">
            <v>武夷山宋文河农业基地连接路</v>
          </cell>
          <cell r="G538" t="str">
            <v>资源产业路</v>
          </cell>
          <cell r="H538" t="str">
            <v>1312F4306810054</v>
          </cell>
          <cell r="I538" t="str">
            <v>1451J3120430681159</v>
          </cell>
          <cell r="J538" t="str">
            <v>e1e490de-ee52-4503-adbb-3023beab5301</v>
          </cell>
          <cell r="K538" t="str">
            <v>C918430681</v>
          </cell>
          <cell r="L538">
            <v>1.103</v>
          </cell>
          <cell r="M538">
            <v>1.103</v>
          </cell>
          <cell r="N538">
            <v>132.36000000000001</v>
          </cell>
          <cell r="O538" t="str">
            <v>四级公路</v>
          </cell>
          <cell r="P538" t="str">
            <v>沥青混凝土</v>
          </cell>
          <cell r="Q538">
            <v>6</v>
          </cell>
          <cell r="R538" t="str">
            <v>汨罗镇武夷山村宋文河产业园</v>
          </cell>
          <cell r="S538">
            <v>1.103</v>
          </cell>
        </row>
        <row r="539">
          <cell r="F539" t="str">
            <v>汨罗市洪源洞村养殖基地连接路</v>
          </cell>
          <cell r="G539" t="str">
            <v>资源产业路</v>
          </cell>
          <cell r="H539" t="str">
            <v>1312F4306810281</v>
          </cell>
          <cell r="I539" t="str">
            <v>1451J3120430681360</v>
          </cell>
          <cell r="J539" t="str">
            <v>5d0994c2-71b9-457b-9531-9106f33d67f2</v>
          </cell>
          <cell r="K539" t="str">
            <v>C242430681</v>
          </cell>
          <cell r="L539">
            <v>1.498</v>
          </cell>
          <cell r="M539">
            <v>1.498</v>
          </cell>
          <cell r="N539">
            <v>179.76</v>
          </cell>
          <cell r="O539" t="str">
            <v>四级公路</v>
          </cell>
          <cell r="P539" t="str">
            <v>沥青混凝土</v>
          </cell>
          <cell r="Q539">
            <v>6</v>
          </cell>
          <cell r="R539" t="str">
            <v>汨罗市洪源洞村养殖产业园</v>
          </cell>
          <cell r="S539">
            <v>1.498</v>
          </cell>
        </row>
        <row r="540">
          <cell r="F540" t="str">
            <v>燕塘村中医药种植基地连接路</v>
          </cell>
          <cell r="G540" t="str">
            <v>资源产业路</v>
          </cell>
          <cell r="H540" t="str">
            <v>1312F4306810089</v>
          </cell>
          <cell r="I540" t="str">
            <v>1451J3120430681176</v>
          </cell>
          <cell r="J540" t="str">
            <v>23dcb3ec-969a-438f-9b8e-cacdd4487bb3</v>
          </cell>
          <cell r="K540" t="str">
            <v>C145430681</v>
          </cell>
          <cell r="L540">
            <v>2.87</v>
          </cell>
          <cell r="M540">
            <v>2.87</v>
          </cell>
          <cell r="N540">
            <v>344.4</v>
          </cell>
          <cell r="O540" t="str">
            <v>四级公路</v>
          </cell>
          <cell r="P540" t="str">
            <v>沥青混凝土</v>
          </cell>
          <cell r="Q540">
            <v>6</v>
          </cell>
          <cell r="R540" t="str">
            <v>川山坪镇燕塘村中药产业园</v>
          </cell>
          <cell r="S540">
            <v>2.87</v>
          </cell>
        </row>
        <row r="541">
          <cell r="F541" t="str">
            <v>汨罗市长乐镇马桥至青狮旅游环线公路通景路（青狮-回龙门段）</v>
          </cell>
          <cell r="G541" t="str">
            <v>旅游集散公路</v>
          </cell>
          <cell r="H541" t="str">
            <v>13130201F4306810001</v>
          </cell>
          <cell r="I541" t="str">
            <v>1451J3130430681320</v>
          </cell>
          <cell r="J541" t="str">
            <v>9f55c220-6028-4759-864d-b204935b1759</v>
          </cell>
          <cell r="K541" t="str">
            <v>Y919430681</v>
          </cell>
          <cell r="L541">
            <v>10.904</v>
          </cell>
          <cell r="M541">
            <v>10.904</v>
          </cell>
          <cell r="N541">
            <v>1308.48</v>
          </cell>
          <cell r="O541" t="str">
            <v>四级公路</v>
          </cell>
          <cell r="P541" t="str">
            <v>沥青混凝土</v>
          </cell>
          <cell r="Q541">
            <v>6</v>
          </cell>
          <cell r="R541" t="str">
            <v>长乐甜酒小镇</v>
          </cell>
          <cell r="S541">
            <v>10.904</v>
          </cell>
        </row>
        <row r="542">
          <cell r="F542" t="str">
            <v>汨罗市汨东村杨梅基地连接路</v>
          </cell>
          <cell r="G542" t="str">
            <v>资源产业路</v>
          </cell>
          <cell r="H542" t="str">
            <v>1312F4306810367</v>
          </cell>
          <cell r="I542" t="str">
            <v>1451J3120430681137</v>
          </cell>
          <cell r="J542" t="str">
            <v>851713e1-ef89-47b8-9e12-54e83c923767</v>
          </cell>
          <cell r="K542" t="str">
            <v>无</v>
          </cell>
          <cell r="L542">
            <v>2.85</v>
          </cell>
          <cell r="M542">
            <v>2.1629999999999998</v>
          </cell>
          <cell r="N542">
            <v>259.56</v>
          </cell>
          <cell r="O542" t="str">
            <v>四级公路</v>
          </cell>
          <cell r="P542" t="str">
            <v>混凝土</v>
          </cell>
          <cell r="Q542">
            <v>6</v>
          </cell>
          <cell r="R542" t="str">
            <v>汨罗市汨东村杨梅产业园</v>
          </cell>
          <cell r="S542">
            <v>2.1629999999999998</v>
          </cell>
        </row>
        <row r="543">
          <cell r="F543"/>
          <cell r="G543"/>
          <cell r="H543"/>
          <cell r="I543"/>
          <cell r="J543"/>
          <cell r="K543"/>
          <cell r="L543">
            <v>56.262000000000008</v>
          </cell>
          <cell r="M543">
            <v>56.261000000000003</v>
          </cell>
          <cell r="N543">
            <v>7598.39</v>
          </cell>
          <cell r="O543"/>
          <cell r="P543"/>
          <cell r="Q543"/>
          <cell r="R543"/>
          <cell r="S543">
            <v>56.261000000000003</v>
          </cell>
        </row>
        <row r="544">
          <cell r="F544" t="str">
            <v>五里至大坝旅游集散公路</v>
          </cell>
          <cell r="G544" t="str">
            <v>通景公路</v>
          </cell>
          <cell r="H544" t="str">
            <v>131301F4306820001</v>
          </cell>
          <cell r="I544" t="str">
            <v>1451J3130430682193</v>
          </cell>
          <cell r="J544" t="str">
            <v>99036193-ce89-4ef8-bed0-0a88908f7ec1</v>
          </cell>
          <cell r="K544" t="str">
            <v>无</v>
          </cell>
          <cell r="L544">
            <v>18.68</v>
          </cell>
          <cell r="M544">
            <v>18.68</v>
          </cell>
          <cell r="N544">
            <v>2615.1999999999998</v>
          </cell>
          <cell r="O544" t="str">
            <v>四级公路</v>
          </cell>
          <cell r="P544" t="str">
            <v>沥青路面</v>
          </cell>
          <cell r="Q544">
            <v>6</v>
          </cell>
          <cell r="R544" t="str">
            <v>龙潭湖漂流、6501</v>
          </cell>
          <cell r="S544">
            <v>18.68</v>
          </cell>
        </row>
        <row r="545">
          <cell r="F545" t="str">
            <v>临湘市五尖山森林公园景区通景路</v>
          </cell>
          <cell r="G545" t="str">
            <v>通景公路</v>
          </cell>
          <cell r="H545" t="str">
            <v>13130201F4306820002</v>
          </cell>
          <cell r="I545" t="str">
            <v>1451J3130430682201</v>
          </cell>
          <cell r="J545" t="str">
            <v>cd5210c0-76fb-474d-8591-7bee934189a5</v>
          </cell>
          <cell r="K545" t="str">
            <v>Y017430682</v>
          </cell>
          <cell r="L545">
            <v>1.974</v>
          </cell>
          <cell r="M545">
            <v>1.974</v>
          </cell>
          <cell r="N545">
            <v>276.36</v>
          </cell>
          <cell r="O545" t="str">
            <v>四级公路</v>
          </cell>
          <cell r="P545" t="str">
            <v>沥青路面</v>
          </cell>
          <cell r="Q545">
            <v>6</v>
          </cell>
          <cell r="R545" t="str">
            <v>五尖山森林公园景区</v>
          </cell>
          <cell r="S545">
            <v>1.974</v>
          </cell>
        </row>
        <row r="546">
          <cell r="F546" t="str">
            <v>撑旗岭林场连接路</v>
          </cell>
          <cell r="G546" t="str">
            <v>资源产业路</v>
          </cell>
          <cell r="H546" t="str">
            <v>1312F4306820078</v>
          </cell>
          <cell r="I546" t="str">
            <v>1451J3120430682146</v>
          </cell>
          <cell r="J546" t="str">
            <v>e71e29ea-cfc5-41ec-a337-1d5ef310a47b</v>
          </cell>
          <cell r="K546" t="str">
            <v>无</v>
          </cell>
          <cell r="L546">
            <v>2.27</v>
          </cell>
          <cell r="M546">
            <v>2.27</v>
          </cell>
          <cell r="N546">
            <v>295.10000000000002</v>
          </cell>
          <cell r="O546" t="str">
            <v>四级公路</v>
          </cell>
          <cell r="P546" t="str">
            <v>水泥路面</v>
          </cell>
          <cell r="Q546">
            <v>6</v>
          </cell>
          <cell r="R546" t="str">
            <v>撑旗岭林场</v>
          </cell>
          <cell r="S546">
            <v>2.27</v>
          </cell>
        </row>
        <row r="547">
          <cell r="F547" t="str">
            <v>李学风生态农牧生猪养殖连接路</v>
          </cell>
          <cell r="G547" t="str">
            <v>资源产业路</v>
          </cell>
          <cell r="H547" t="str">
            <v>1312F4306820048</v>
          </cell>
          <cell r="I547" t="str">
            <v>1451J3120430682151</v>
          </cell>
          <cell r="J547" t="str">
            <v>e534d61a-058f-41e2-9892-6dbe8b7ca39f</v>
          </cell>
          <cell r="K547" t="str">
            <v>X080430682</v>
          </cell>
          <cell r="L547">
            <v>3.653</v>
          </cell>
          <cell r="M547">
            <v>3.653</v>
          </cell>
          <cell r="N547">
            <v>474.89</v>
          </cell>
          <cell r="O547" t="str">
            <v>四级公路</v>
          </cell>
          <cell r="P547" t="str">
            <v>水泥路面</v>
          </cell>
          <cell r="Q547">
            <v>6</v>
          </cell>
          <cell r="R547" t="str">
            <v>李学风生态农牧生猪养殖</v>
          </cell>
          <cell r="S547">
            <v>3.653</v>
          </cell>
        </row>
        <row r="548">
          <cell r="F548" t="str">
            <v>临湘市游港河生态果园连接路</v>
          </cell>
          <cell r="G548" t="str">
            <v>资源产业路</v>
          </cell>
          <cell r="H548" t="str">
            <v>1312F4306820001</v>
          </cell>
          <cell r="I548" t="str">
            <v>1451J3120430682113</v>
          </cell>
          <cell r="J548" t="str">
            <v>019cd214-662e-43ae-9445-67d86608c504</v>
          </cell>
          <cell r="K548" t="str">
            <v>无</v>
          </cell>
          <cell r="L548">
            <v>2.0499999999999998</v>
          </cell>
          <cell r="M548">
            <v>2.0499999999999998</v>
          </cell>
          <cell r="N548">
            <v>266.5</v>
          </cell>
          <cell r="O548" t="str">
            <v>四级公路</v>
          </cell>
          <cell r="P548" t="str">
            <v>水泥路面</v>
          </cell>
          <cell r="Q548">
            <v>6</v>
          </cell>
          <cell r="R548" t="str">
            <v>临湘市游港河生态果园</v>
          </cell>
          <cell r="S548">
            <v>2.0499999999999998</v>
          </cell>
        </row>
        <row r="549">
          <cell r="F549" t="str">
            <v>田园综合体特色产业园示范基地连接路</v>
          </cell>
          <cell r="G549" t="str">
            <v>资源产业路</v>
          </cell>
          <cell r="H549" t="str">
            <v>1312F4306820010</v>
          </cell>
          <cell r="I549" t="str">
            <v>1451J3120430682132</v>
          </cell>
          <cell r="J549" t="str">
            <v>ab5d6530-a356-402e-bd89-dc9484675ab6</v>
          </cell>
          <cell r="K549" t="str">
            <v>无</v>
          </cell>
          <cell r="L549">
            <v>0.91800000000000004</v>
          </cell>
          <cell r="M549">
            <v>0.91800000000000004</v>
          </cell>
          <cell r="N549">
            <v>119.34</v>
          </cell>
          <cell r="O549" t="str">
            <v>四级公路</v>
          </cell>
          <cell r="P549" t="str">
            <v>水泥路面</v>
          </cell>
          <cell r="Q549">
            <v>6</v>
          </cell>
          <cell r="R549" t="str">
            <v>田园综合体特色产业园示范基地</v>
          </cell>
          <cell r="S549">
            <v>0.91800000000000004</v>
          </cell>
        </row>
        <row r="550">
          <cell r="F550" t="str">
            <v>乘风大星省油茶产业园连接路</v>
          </cell>
          <cell r="G550" t="str">
            <v>资源产业路</v>
          </cell>
          <cell r="H550" t="str">
            <v>1312F4306820003</v>
          </cell>
          <cell r="I550" t="str">
            <v>1451J3120430682190</v>
          </cell>
          <cell r="J550" t="str">
            <v>69650a7f-ab7d-4869-b21e-fd27d0b2a6fc</v>
          </cell>
          <cell r="K550" t="str">
            <v>无</v>
          </cell>
          <cell r="L550">
            <v>1.78</v>
          </cell>
          <cell r="M550">
            <v>1.78</v>
          </cell>
          <cell r="N550">
            <v>231.4</v>
          </cell>
          <cell r="O550" t="str">
            <v>四级公路</v>
          </cell>
          <cell r="P550" t="str">
            <v>水泥路面</v>
          </cell>
          <cell r="Q550">
            <v>6</v>
          </cell>
          <cell r="R550" t="str">
            <v>乘风大星省油茶产业园</v>
          </cell>
          <cell r="S550">
            <v>1.78</v>
          </cell>
        </row>
        <row r="551">
          <cell r="F551" t="str">
            <v>羊楼司镇九鼎公司生态农牧生猪养殖连接路</v>
          </cell>
          <cell r="G551" t="str">
            <v>资源产业路</v>
          </cell>
          <cell r="H551" t="str">
            <v>1312F4306820043</v>
          </cell>
          <cell r="I551" t="str">
            <v>1451J3120430682120</v>
          </cell>
          <cell r="J551" t="str">
            <v>33aeecec-5d1f-4502-bb5d-1a9040dc5343</v>
          </cell>
          <cell r="K551" t="str">
            <v>无</v>
          </cell>
          <cell r="L551">
            <v>5.08</v>
          </cell>
          <cell r="M551">
            <v>5.08</v>
          </cell>
          <cell r="N551">
            <v>660.4</v>
          </cell>
          <cell r="O551" t="str">
            <v>四级公路</v>
          </cell>
          <cell r="P551" t="str">
            <v>水泥路面</v>
          </cell>
          <cell r="Q551">
            <v>6</v>
          </cell>
          <cell r="R551" t="str">
            <v>羊楼司镇九鼎公司生态农牧生猪养殖基地</v>
          </cell>
          <cell r="S551">
            <v>5.08</v>
          </cell>
        </row>
        <row r="552">
          <cell r="F552" t="str">
            <v>（岳阳华态）生态农业生猪养殖连接路</v>
          </cell>
          <cell r="G552" t="str">
            <v>资源产业路</v>
          </cell>
          <cell r="H552" t="str">
            <v>1312F4306820052</v>
          </cell>
          <cell r="I552" t="str">
            <v>1451J3120430682138</v>
          </cell>
          <cell r="J552" t="str">
            <v>76870ed7-1457-4f9f-a5e8-c2948d2e0dca</v>
          </cell>
          <cell r="K552" t="str">
            <v>Y188430682</v>
          </cell>
          <cell r="L552">
            <v>1.46</v>
          </cell>
          <cell r="M552">
            <v>1.46</v>
          </cell>
          <cell r="N552">
            <v>189.8</v>
          </cell>
          <cell r="O552" t="str">
            <v>四级公路</v>
          </cell>
          <cell r="P552" t="str">
            <v>水泥路面</v>
          </cell>
          <cell r="Q552">
            <v>6</v>
          </cell>
          <cell r="R552" t="str">
            <v>（岳阳华态）生态农业生猪养殖</v>
          </cell>
          <cell r="S552">
            <v>1.46</v>
          </cell>
        </row>
        <row r="553">
          <cell r="F553" t="str">
            <v>（余斌石田）生态农牧生猪养殖连接路</v>
          </cell>
          <cell r="G553" t="str">
            <v>资源产业路</v>
          </cell>
          <cell r="H553" t="str">
            <v>1312F4306820076</v>
          </cell>
          <cell r="I553" t="str">
            <v>1451J3120430682105</v>
          </cell>
          <cell r="J553" t="str">
            <v>9e34924e-92f2-42be-84ae-e2209897a521</v>
          </cell>
          <cell r="K553" t="str">
            <v>Y169430682</v>
          </cell>
          <cell r="L553">
            <v>2.2200000000000002</v>
          </cell>
          <cell r="M553">
            <v>2.2200000000000002</v>
          </cell>
          <cell r="N553">
            <v>288.60000000000002</v>
          </cell>
          <cell r="O553" t="str">
            <v>四级公路</v>
          </cell>
          <cell r="P553" t="str">
            <v>水泥路面</v>
          </cell>
          <cell r="Q553">
            <v>6</v>
          </cell>
          <cell r="R553" t="str">
            <v>（余斌石田）生态农牧生猪养殖</v>
          </cell>
          <cell r="S553">
            <v>2.2200000000000002</v>
          </cell>
        </row>
        <row r="554">
          <cell r="F554" t="str">
            <v>临湘市江南镇油菜花乡村旅游连接路</v>
          </cell>
          <cell r="G554" t="str">
            <v>通景公路</v>
          </cell>
          <cell r="H554" t="str">
            <v>13130201F4306820003</v>
          </cell>
          <cell r="I554" t="str">
            <v>1451J3130430682204</v>
          </cell>
          <cell r="J554" t="str">
            <v>fb4c34b5-9bf0-4a56-b0fd-2187fa160227</v>
          </cell>
          <cell r="K554" t="str">
            <v>X057430682</v>
          </cell>
          <cell r="L554">
            <v>7.7910000000000004</v>
          </cell>
          <cell r="M554">
            <v>7.79</v>
          </cell>
          <cell r="N554">
            <v>1090.5999999999999</v>
          </cell>
          <cell r="O554" t="str">
            <v>四级公路</v>
          </cell>
          <cell r="P554" t="str">
            <v>沥青路面</v>
          </cell>
          <cell r="Q554">
            <v>6</v>
          </cell>
          <cell r="R554" t="str">
            <v>临湘市江南镇油菜花乡村旅游</v>
          </cell>
          <cell r="S554">
            <v>7.79</v>
          </cell>
        </row>
        <row r="555">
          <cell r="F555" t="str">
            <v>聂市镇乘岭社区李家门（宏岳农牧）生态生猪养殖连接路</v>
          </cell>
          <cell r="G555" t="str">
            <v>资源产业路</v>
          </cell>
          <cell r="H555" t="str">
            <v>1312F4306820026</v>
          </cell>
          <cell r="I555" t="str">
            <v>1451J3120430682172</v>
          </cell>
          <cell r="J555" t="str">
            <v>740fe2df-e01a-4c76-bdcb-abbba6a84f8d</v>
          </cell>
          <cell r="K555" t="str">
            <v>无</v>
          </cell>
          <cell r="L555">
            <v>0.99</v>
          </cell>
          <cell r="M555">
            <v>0.99</v>
          </cell>
          <cell r="N555">
            <v>128.69999999999999</v>
          </cell>
          <cell r="O555" t="str">
            <v>四级公路</v>
          </cell>
          <cell r="P555" t="str">
            <v>水泥路面</v>
          </cell>
          <cell r="Q555">
            <v>6</v>
          </cell>
          <cell r="R555" t="str">
            <v>聂市镇乘岭社区李家门（宏岳农牧）生态生猪养殖基地</v>
          </cell>
          <cell r="S555">
            <v>0.99</v>
          </cell>
        </row>
        <row r="556">
          <cell r="F556" t="str">
            <v>聂市镇同合村苏家（宏岳农牧）生态生猪养殖连接路</v>
          </cell>
          <cell r="G556" t="str">
            <v>资源产业路</v>
          </cell>
          <cell r="H556" t="str">
            <v>1312F4306820028</v>
          </cell>
          <cell r="I556" t="str">
            <v>1451J3120430682162</v>
          </cell>
          <cell r="J556" t="str">
            <v>197f1076-2b09-420a-91c7-3c18ac531707</v>
          </cell>
          <cell r="K556" t="str">
            <v>无</v>
          </cell>
          <cell r="L556">
            <v>4</v>
          </cell>
          <cell r="M556">
            <v>4</v>
          </cell>
          <cell r="N556">
            <v>520</v>
          </cell>
          <cell r="O556" t="str">
            <v>四级公路</v>
          </cell>
          <cell r="P556" t="str">
            <v>水泥路面</v>
          </cell>
          <cell r="Q556">
            <v>6</v>
          </cell>
          <cell r="R556" t="str">
            <v>聂市镇同合村苏家（宏岳农牧）生态生猪养殖基地</v>
          </cell>
          <cell r="S556">
            <v>4</v>
          </cell>
        </row>
        <row r="557">
          <cell r="F557" t="str">
            <v>桃林镇横铺村优质茶园基地连接路</v>
          </cell>
          <cell r="G557" t="str">
            <v>资源产业路</v>
          </cell>
          <cell r="H557" t="str">
            <v>1312F4306820084</v>
          </cell>
          <cell r="I557" t="str">
            <v>1451J3120430682197</v>
          </cell>
          <cell r="J557" t="str">
            <v>99ee38be-c8d5-44c0-8ee6-b8159130c7ef</v>
          </cell>
          <cell r="K557" t="str">
            <v>无</v>
          </cell>
          <cell r="L557">
            <v>3.3959999999999999</v>
          </cell>
          <cell r="M557">
            <v>3.3959999999999999</v>
          </cell>
          <cell r="N557">
            <v>441.5</v>
          </cell>
          <cell r="O557" t="str">
            <v>四级公路</v>
          </cell>
          <cell r="P557" t="str">
            <v>水泥路面</v>
          </cell>
          <cell r="Q557">
            <v>6</v>
          </cell>
          <cell r="R557" t="str">
            <v>桃林镇横铺村优质茶园基地</v>
          </cell>
          <cell r="S557">
            <v>3.3959999999999999</v>
          </cell>
        </row>
        <row r="558">
          <cell r="F558"/>
          <cell r="G558"/>
          <cell r="H558"/>
          <cell r="I558"/>
          <cell r="J558"/>
          <cell r="K558"/>
          <cell r="L558">
            <v>1.73</v>
          </cell>
          <cell r="M558">
            <v>1.73</v>
          </cell>
          <cell r="N558">
            <v>208</v>
          </cell>
          <cell r="O558"/>
          <cell r="P558"/>
          <cell r="Q558"/>
          <cell r="R558"/>
          <cell r="S558">
            <v>1.73</v>
          </cell>
        </row>
        <row r="559">
          <cell r="F559" t="str">
            <v>岳阳湘沪现代农业科技有限公司产业路</v>
          </cell>
          <cell r="G559" t="str">
            <v>资源产业路</v>
          </cell>
          <cell r="H559" t="str">
            <v>1312F4306020001</v>
          </cell>
          <cell r="I559" t="str">
            <v>1451J3120430699109</v>
          </cell>
          <cell r="J559" t="str">
            <v>914b2716-a7b4-4cbb-a827-6c75ec0e8289</v>
          </cell>
          <cell r="K559" t="str">
            <v>无</v>
          </cell>
          <cell r="L559">
            <v>1.73</v>
          </cell>
          <cell r="M559">
            <v>1.73</v>
          </cell>
          <cell r="N559">
            <v>208</v>
          </cell>
          <cell r="O559" t="str">
            <v>三级公路</v>
          </cell>
          <cell r="P559" t="str">
            <v>水泥路面</v>
          </cell>
          <cell r="Q559">
            <v>5</v>
          </cell>
          <cell r="R559" t="str">
            <v>岳阳湘沪现代农业科技有限公司</v>
          </cell>
          <cell r="S559">
            <v>1.73</v>
          </cell>
        </row>
        <row r="560">
          <cell r="F560"/>
          <cell r="G560"/>
          <cell r="H560"/>
          <cell r="I560"/>
          <cell r="J560"/>
          <cell r="K560"/>
          <cell r="L560">
            <v>12.847999999999999</v>
          </cell>
          <cell r="M560">
            <v>11.209999999999999</v>
          </cell>
          <cell r="N560">
            <v>1385.89</v>
          </cell>
          <cell r="O560"/>
          <cell r="P560"/>
          <cell r="Q560"/>
          <cell r="R560"/>
          <cell r="S560">
            <v>11.209999999999999</v>
          </cell>
        </row>
        <row r="561">
          <cell r="F561" t="str">
            <v>万兴优质稻基地道路</v>
          </cell>
          <cell r="G561" t="str">
            <v>资源产业路</v>
          </cell>
          <cell r="H561" t="str">
            <v>1312F4306810141</v>
          </cell>
          <cell r="I561" t="str">
            <v>1451J3120430683107</v>
          </cell>
          <cell r="J561" t="str">
            <v>fd430a3c-46ed-4d92-866b-1e9a3f3e9223</v>
          </cell>
          <cell r="K561" t="str">
            <v>X170430681</v>
          </cell>
          <cell r="L561">
            <v>6.34</v>
          </cell>
          <cell r="M561">
            <v>6.34</v>
          </cell>
          <cell r="N561">
            <v>783.81</v>
          </cell>
          <cell r="O561" t="str">
            <v>三级公路</v>
          </cell>
          <cell r="P561" t="str">
            <v>沥青路面</v>
          </cell>
          <cell r="Q561">
            <v>6</v>
          </cell>
          <cell r="R561" t="str">
            <v>万兴优质稻基地</v>
          </cell>
          <cell r="S561">
            <v>6.34</v>
          </cell>
        </row>
        <row r="562">
          <cell r="F562" t="str">
            <v>凤凰渔业合作社道路</v>
          </cell>
          <cell r="G562" t="str">
            <v>资源产业路</v>
          </cell>
          <cell r="H562" t="str">
            <v>1312F4306810133</v>
          </cell>
          <cell r="I562" t="str">
            <v>1451J3120430683111</v>
          </cell>
          <cell r="J562" t="str">
            <v>16bc7ae1-5735-412b-9bd7-a77d0c8945e8</v>
          </cell>
          <cell r="K562" t="str">
            <v>Y402430681</v>
          </cell>
          <cell r="L562">
            <v>3.78</v>
          </cell>
          <cell r="M562">
            <v>2.1419999999999999</v>
          </cell>
          <cell r="N562">
            <v>264.82</v>
          </cell>
          <cell r="O562" t="str">
            <v>三级公路</v>
          </cell>
          <cell r="P562" t="str">
            <v>水泥路面</v>
          </cell>
          <cell r="Q562">
            <v>6</v>
          </cell>
          <cell r="R562" t="str">
            <v>凤凰渔业合作社</v>
          </cell>
          <cell r="S562">
            <v>2.1419999999999999</v>
          </cell>
        </row>
        <row r="563">
          <cell r="F563" t="str">
            <v>幸福栀子花基地道路</v>
          </cell>
          <cell r="G563" t="str">
            <v>资源产业路</v>
          </cell>
          <cell r="H563" t="str">
            <v>1312F4306810130</v>
          </cell>
          <cell r="I563" t="str">
            <v>1451J3120430683113</v>
          </cell>
          <cell r="J563" t="str">
            <v>f67d5c56-3910-4030-b708-76b6866fe475</v>
          </cell>
          <cell r="K563" t="str">
            <v>CB10430681</v>
          </cell>
          <cell r="L563">
            <v>1.738</v>
          </cell>
          <cell r="M563">
            <v>1.738</v>
          </cell>
          <cell r="N563">
            <v>214.87</v>
          </cell>
          <cell r="O563" t="str">
            <v>三级公路</v>
          </cell>
          <cell r="P563" t="str">
            <v>水泥路面</v>
          </cell>
          <cell r="Q563">
            <v>6</v>
          </cell>
          <cell r="R563" t="str">
            <v>幸福栀子花基地</v>
          </cell>
          <cell r="S563">
            <v>1.738</v>
          </cell>
        </row>
        <row r="564">
          <cell r="F564" t="str">
            <v>余家坪农产品加工基地道路</v>
          </cell>
          <cell r="G564" t="str">
            <v>资源产业路</v>
          </cell>
          <cell r="H564" t="str">
            <v>1312F4306810122</v>
          </cell>
          <cell r="I564" t="str">
            <v>1451J3120430683105</v>
          </cell>
          <cell r="J564" t="str">
            <v>b6487f61-1fbd-4c5f-95a0-af7e8506d673</v>
          </cell>
          <cell r="K564" t="str">
            <v>CD83430681</v>
          </cell>
          <cell r="L564">
            <v>0.99</v>
          </cell>
          <cell r="M564">
            <v>0.99</v>
          </cell>
          <cell r="N564">
            <v>122.39</v>
          </cell>
          <cell r="O564" t="str">
            <v>三级公路</v>
          </cell>
          <cell r="P564" t="str">
            <v>水泥路面</v>
          </cell>
          <cell r="Q564">
            <v>6</v>
          </cell>
          <cell r="R564" t="str">
            <v>余家坪农产品加工基地</v>
          </cell>
          <cell r="S564">
            <v>0.99</v>
          </cell>
        </row>
        <row r="565">
          <cell r="F565"/>
          <cell r="G565"/>
          <cell r="H565"/>
          <cell r="I565"/>
          <cell r="J565"/>
          <cell r="K565"/>
          <cell r="L565">
            <v>429.92600000000004</v>
          </cell>
          <cell r="M565">
            <v>369.78599999999983</v>
          </cell>
          <cell r="N565">
            <v>73496.76999999996</v>
          </cell>
          <cell r="O565"/>
          <cell r="P565"/>
          <cell r="Q565"/>
          <cell r="R565"/>
          <cell r="S565">
            <v>334.51799999999986</v>
          </cell>
        </row>
        <row r="566">
          <cell r="F566"/>
          <cell r="G566"/>
          <cell r="H566"/>
          <cell r="I566"/>
          <cell r="J566"/>
          <cell r="K566"/>
          <cell r="L566">
            <v>88.62700000000001</v>
          </cell>
          <cell r="M566">
            <v>63.860000000000014</v>
          </cell>
          <cell r="N566">
            <v>7278.73</v>
          </cell>
          <cell r="O566"/>
          <cell r="P566"/>
          <cell r="Q566"/>
          <cell r="R566"/>
          <cell r="S566">
            <v>53.547000000000004</v>
          </cell>
        </row>
        <row r="567">
          <cell r="F567" t="str">
            <v>乡镇通三级路（石公桥镇）</v>
          </cell>
          <cell r="G567" t="str">
            <v>乡镇通三级（路面宽7米）及以上农村公路</v>
          </cell>
          <cell r="H567" t="str">
            <v>1316F4307030001</v>
          </cell>
          <cell r="I567" t="str">
            <v>1451J3150430703256</v>
          </cell>
          <cell r="J567" t="str">
            <v>356dc865-a49a-4b48-aca5-8ff608dca16b</v>
          </cell>
          <cell r="K567" t="str">
            <v>X010430703</v>
          </cell>
          <cell r="L567">
            <v>3.5470000000000002</v>
          </cell>
          <cell r="M567">
            <v>3.5470000000000002</v>
          </cell>
          <cell r="N567">
            <v>961.8</v>
          </cell>
          <cell r="O567" t="str">
            <v>三级公路</v>
          </cell>
          <cell r="P567" t="str">
            <v>沥青路面</v>
          </cell>
          <cell r="Q567">
            <v>6.5</v>
          </cell>
          <cell r="R567" t="str">
            <v>石公桥镇</v>
          </cell>
          <cell r="S567">
            <v>3.5470000000000002</v>
          </cell>
        </row>
        <row r="568">
          <cell r="F568" t="str">
            <v>鼎城区黄土店云峰竹海旅游集散公路2</v>
          </cell>
          <cell r="G568" t="str">
            <v>通景公路</v>
          </cell>
          <cell r="H568" t="str">
            <v>131301F4307030004</v>
          </cell>
          <cell r="I568" t="str">
            <v>1451J3130430703226</v>
          </cell>
          <cell r="J568" t="str">
            <v>c9e7b53f-bd4a-4a19-a5ff-2bcce0612362</v>
          </cell>
          <cell r="K568" t="str">
            <v>x041430703</v>
          </cell>
          <cell r="L568">
            <v>4.8179999999999996</v>
          </cell>
          <cell r="M568">
            <v>3</v>
          </cell>
          <cell r="N568">
            <v>270</v>
          </cell>
          <cell r="O568" t="str">
            <v>四级公路</v>
          </cell>
          <cell r="P568" t="str">
            <v>沥青</v>
          </cell>
          <cell r="Q568">
            <v>6</v>
          </cell>
          <cell r="R568" t="str">
            <v>鼎城区黄土店云峰竹海旅游景区</v>
          </cell>
          <cell r="S568">
            <v>2</v>
          </cell>
        </row>
        <row r="569">
          <cell r="F569" t="str">
            <v>鼎城区十美堂鸟儿洲湿地公园通景公路</v>
          </cell>
          <cell r="G569" t="str">
            <v>通景公路</v>
          </cell>
          <cell r="H569" t="str">
            <v>131302F4307030001</v>
          </cell>
          <cell r="I569" t="str">
            <v>1451J3130430703288</v>
          </cell>
          <cell r="J569" t="str">
            <v>5436a678-749e-4f29-9bf0-a94f201b1487</v>
          </cell>
          <cell r="K569" t="str">
            <v>x083430703</v>
          </cell>
          <cell r="L569">
            <v>1.8</v>
          </cell>
          <cell r="M569">
            <v>1.8</v>
          </cell>
          <cell r="N569">
            <v>244</v>
          </cell>
          <cell r="O569" t="str">
            <v>四级公路</v>
          </cell>
          <cell r="P569" t="str">
            <v>沥青</v>
          </cell>
          <cell r="Q569">
            <v>6</v>
          </cell>
          <cell r="R569" t="str">
            <v>十美堂鸟儿洲湿地公园</v>
          </cell>
          <cell r="S569">
            <v>1.8</v>
          </cell>
        </row>
        <row r="570">
          <cell r="F570" t="str">
            <v>花岩溪国家森林公园旅游通景公路</v>
          </cell>
          <cell r="G570" t="str">
            <v>通景公路</v>
          </cell>
          <cell r="H570" t="str">
            <v>131302F4307030004</v>
          </cell>
          <cell r="I570" t="str">
            <v>1451J3130430703117</v>
          </cell>
          <cell r="J570" t="str">
            <v>fac6c355-0386-44e9-9f81-7de31fca37f8</v>
          </cell>
          <cell r="K570" t="str">
            <v>X097430703</v>
          </cell>
          <cell r="L570">
            <v>2.8210000000000002</v>
          </cell>
          <cell r="M570">
            <v>2.8210000000000002</v>
          </cell>
          <cell r="N570">
            <v>383</v>
          </cell>
          <cell r="O570" t="str">
            <v>四级公路</v>
          </cell>
          <cell r="P570" t="str">
            <v>砼</v>
          </cell>
          <cell r="Q570">
            <v>6</v>
          </cell>
          <cell r="R570" t="str">
            <v>花岩溪国家森林公园</v>
          </cell>
          <cell r="S570">
            <v>2.8210000000000002</v>
          </cell>
        </row>
        <row r="571">
          <cell r="F571" t="str">
            <v>鼎城区十美堂一港村甲鱼养殖基地道路</v>
          </cell>
          <cell r="G571" t="str">
            <v>资源产业路</v>
          </cell>
          <cell r="H571" t="str">
            <v>1312F4307030180</v>
          </cell>
          <cell r="I571" t="str">
            <v>1451J3120430703322</v>
          </cell>
          <cell r="J571" t="str">
            <v>70b1c218-0650-485f-8e49-5e79561cdd44</v>
          </cell>
          <cell r="K571" t="str">
            <v>Y581430703</v>
          </cell>
          <cell r="L571">
            <v>2.7170000000000001</v>
          </cell>
          <cell r="M571">
            <v>2.7170000000000001</v>
          </cell>
          <cell r="N571">
            <v>312.45999999999998</v>
          </cell>
          <cell r="O571" t="str">
            <v>四级公路</v>
          </cell>
          <cell r="P571" t="str">
            <v>沥青</v>
          </cell>
          <cell r="Q571">
            <v>5</v>
          </cell>
          <cell r="R571" t="str">
            <v>鼎城区十美堂一港村甲鱼养殖基地</v>
          </cell>
          <cell r="S571">
            <v>2.7170000000000001</v>
          </cell>
        </row>
        <row r="572">
          <cell r="F572" t="str">
            <v>鼎城区黄土店官仓村香米种植基地连接路</v>
          </cell>
          <cell r="G572" t="str">
            <v>资源产业路</v>
          </cell>
          <cell r="H572" t="str">
            <v>131201F4307030068</v>
          </cell>
          <cell r="I572" t="str">
            <v>1451J3120430703398</v>
          </cell>
          <cell r="J572" t="str">
            <v>82238d0c-baab-4d81-9a6d-4cab81798925</v>
          </cell>
          <cell r="K572" t="str">
            <v>C426430703</v>
          </cell>
          <cell r="L572">
            <v>2.52</v>
          </cell>
          <cell r="M572">
            <v>2</v>
          </cell>
          <cell r="N572">
            <v>190</v>
          </cell>
          <cell r="O572" t="str">
            <v>四级公路</v>
          </cell>
          <cell r="P572" t="str">
            <v>沥青</v>
          </cell>
          <cell r="Q572">
            <v>5</v>
          </cell>
          <cell r="R572" t="str">
            <v>鼎城区黄土店官仓村香米种植基地</v>
          </cell>
          <cell r="S572">
            <v>2</v>
          </cell>
        </row>
        <row r="573">
          <cell r="F573" t="str">
            <v>鼎城区草坪镇优质稻培育园连接路</v>
          </cell>
          <cell r="G573" t="str">
            <v>资源产业路</v>
          </cell>
          <cell r="H573" t="str">
            <v>131201F4307030009</v>
          </cell>
          <cell r="I573" t="str">
            <v>1451J3120430703357</v>
          </cell>
          <cell r="J573" t="str">
            <v>af397269-fd7e-4d34-8538-b1b9cc33080d</v>
          </cell>
          <cell r="K573" t="str">
            <v>y004430703</v>
          </cell>
          <cell r="L573">
            <v>3.6520000000000001</v>
          </cell>
          <cell r="M573">
            <v>3.6520000000000001</v>
          </cell>
          <cell r="N573">
            <v>224</v>
          </cell>
          <cell r="O573" t="str">
            <v>四级公路</v>
          </cell>
          <cell r="P573" t="str">
            <v>沥青</v>
          </cell>
          <cell r="Q573">
            <v>6</v>
          </cell>
          <cell r="R573" t="str">
            <v>鼎城区草坪镇优质稻培育园</v>
          </cell>
          <cell r="S573">
            <v>2</v>
          </cell>
        </row>
        <row r="574">
          <cell r="F574" t="str">
            <v>鼎城区蒿子港精优稻产区（长安4组-仁和村部））连接路</v>
          </cell>
          <cell r="G574" t="str">
            <v>资源产业路</v>
          </cell>
          <cell r="H574" t="str">
            <v>1312F4307030143</v>
          </cell>
          <cell r="I574" t="str">
            <v>1451J3120430703253</v>
          </cell>
          <cell r="J574" t="str">
            <v>ae3e5fc0-7fc2-4e28-b25c-7e0766d7bdac</v>
          </cell>
          <cell r="K574" t="str">
            <v>Y212430703</v>
          </cell>
          <cell r="L574">
            <v>6.7720000000000002</v>
          </cell>
          <cell r="M574">
            <v>6.7720000000000002</v>
          </cell>
          <cell r="N574">
            <v>548.78</v>
          </cell>
          <cell r="O574" t="str">
            <v>四级公路</v>
          </cell>
          <cell r="P574" t="str">
            <v>砼</v>
          </cell>
          <cell r="Q574">
            <v>6</v>
          </cell>
          <cell r="R574" t="str">
            <v>鼎城区蒿子港精优稻产区（长安4组-仁和村部）</v>
          </cell>
          <cell r="S574">
            <v>4.7720000000000002</v>
          </cell>
        </row>
        <row r="575">
          <cell r="F575" t="str">
            <v>鼎城区尧天坪镇花莲冲村花木种植基地连接路</v>
          </cell>
          <cell r="G575" t="str">
            <v>资源产业路</v>
          </cell>
          <cell r="H575" t="str">
            <v>131201F4307030086</v>
          </cell>
          <cell r="I575" t="str">
            <v>1451J3120430703272</v>
          </cell>
          <cell r="J575" t="str">
            <v>2b8c1499-6f41-432c-8fdd-84067f47eedf</v>
          </cell>
          <cell r="K575" t="str">
            <v>x009430703</v>
          </cell>
          <cell r="L575">
            <v>9.5470000000000006</v>
          </cell>
          <cell r="M575">
            <v>1</v>
          </cell>
          <cell r="N575">
            <v>135</v>
          </cell>
          <cell r="O575" t="str">
            <v>四级公路</v>
          </cell>
          <cell r="P575" t="str">
            <v>沥青</v>
          </cell>
          <cell r="Q575">
            <v>6</v>
          </cell>
          <cell r="R575" t="str">
            <v>鼎城区黄土店镇新桥村油茶种植基地</v>
          </cell>
          <cell r="S575">
            <v>1</v>
          </cell>
        </row>
        <row r="576">
          <cell r="F576" t="str">
            <v>蔡家岗黄山峪村油茶基地公路</v>
          </cell>
          <cell r="G576" t="str">
            <v>资源产业路</v>
          </cell>
          <cell r="H576" t="str">
            <v>1312F4307030152</v>
          </cell>
          <cell r="I576" t="str">
            <v>1451J3120430703281</v>
          </cell>
          <cell r="J576" t="str">
            <v>2bd347df-f1a4-4553-b309-a0db51a87cca</v>
          </cell>
          <cell r="K576" t="str">
            <v>Y014430703</v>
          </cell>
          <cell r="L576">
            <v>5.4889999999999999</v>
          </cell>
          <cell r="M576">
            <v>5.4889999999999999</v>
          </cell>
          <cell r="N576">
            <v>375.25</v>
          </cell>
          <cell r="O576" t="str">
            <v>四级公路</v>
          </cell>
          <cell r="P576" t="str">
            <v>沥青</v>
          </cell>
          <cell r="Q576">
            <v>5</v>
          </cell>
          <cell r="R576" t="str">
            <v>蔡家岗黄山峪村油茶园</v>
          </cell>
          <cell r="S576">
            <v>3.2629999999999999</v>
          </cell>
        </row>
        <row r="577">
          <cell r="F577" t="str">
            <v>鼎城区石公桥白云阁香米种植基地连接路</v>
          </cell>
          <cell r="G577" t="str">
            <v>资源产业路</v>
          </cell>
          <cell r="H577" t="str">
            <v>131201F4307030021</v>
          </cell>
          <cell r="I577" t="str">
            <v>1451J3120430703362</v>
          </cell>
          <cell r="J577" t="str">
            <v>922e5083-de9f-4dd6-a540-6d1bc42372a3</v>
          </cell>
          <cell r="K577" t="str">
            <v>c775430703</v>
          </cell>
          <cell r="L577">
            <v>0.38</v>
          </cell>
          <cell r="M577">
            <v>0.38</v>
          </cell>
          <cell r="N577">
            <v>36.1</v>
          </cell>
          <cell r="O577" t="str">
            <v>四级公路</v>
          </cell>
          <cell r="P577" t="str">
            <v>沥青</v>
          </cell>
          <cell r="Q577">
            <v>5</v>
          </cell>
          <cell r="R577" t="str">
            <v>鼎城区石公桥白云阁香米种植基地连通道路</v>
          </cell>
          <cell r="S577">
            <v>0.38</v>
          </cell>
        </row>
        <row r="578">
          <cell r="F578" t="str">
            <v>鼎城区尧天坪镇尧天坪村花木种植基地连接路</v>
          </cell>
          <cell r="G578" t="str">
            <v>资源产业路</v>
          </cell>
          <cell r="H578" t="str">
            <v>131201F4307030061</v>
          </cell>
          <cell r="I578" t="str">
            <v>1451J3120430703387</v>
          </cell>
          <cell r="J578" t="str">
            <v>858022f7-76b3-453c-a365-aa1cede3653c</v>
          </cell>
          <cell r="K578" t="str">
            <v>x009430703</v>
          </cell>
          <cell r="L578">
            <v>2.36</v>
          </cell>
          <cell r="M578">
            <v>2.36</v>
          </cell>
          <cell r="N578">
            <v>136</v>
          </cell>
          <cell r="O578" t="str">
            <v>三级公路</v>
          </cell>
          <cell r="P578" t="str">
            <v>沥青</v>
          </cell>
          <cell r="Q578">
            <v>7</v>
          </cell>
          <cell r="R578" t="str">
            <v>鼎城区尧天坪镇尧天坪村花木种植基地</v>
          </cell>
          <cell r="S578">
            <v>1</v>
          </cell>
        </row>
        <row r="579">
          <cell r="F579" t="str">
            <v>鼎城区谢家铺唐家铺香米产业园连接路</v>
          </cell>
          <cell r="G579" t="str">
            <v>资源产业路</v>
          </cell>
          <cell r="H579" t="str">
            <v>131201F4307030041</v>
          </cell>
          <cell r="I579" t="str">
            <v>1451J3120430703214</v>
          </cell>
          <cell r="J579" t="str">
            <v>09a0eafb-3c95-4833-bfbd-94a12474c468</v>
          </cell>
          <cell r="K579" t="str">
            <v>y030430703</v>
          </cell>
          <cell r="L579">
            <v>2</v>
          </cell>
          <cell r="M579">
            <v>2</v>
          </cell>
          <cell r="N579">
            <v>224</v>
          </cell>
          <cell r="O579" t="str">
            <v>四级公路</v>
          </cell>
          <cell r="P579" t="str">
            <v>沥青</v>
          </cell>
          <cell r="Q579">
            <v>5</v>
          </cell>
          <cell r="R579" t="str">
            <v>鼎城区谢家铺唐家铺香米产业园</v>
          </cell>
          <cell r="S579">
            <v>2</v>
          </cell>
        </row>
        <row r="580">
          <cell r="F580" t="str">
            <v>鼎城嘉德生态农业产业园道路</v>
          </cell>
          <cell r="G580" t="str">
            <v>资源产业路</v>
          </cell>
          <cell r="H580" t="str">
            <v>1312F4307030196</v>
          </cell>
          <cell r="I580" t="str">
            <v>1451J3120430703248</v>
          </cell>
          <cell r="J580" t="str">
            <v>7a5d0d7d-09a8-49ff-b900-b6c7efeddf91</v>
          </cell>
          <cell r="K580" t="str">
            <v>无</v>
          </cell>
          <cell r="L580">
            <v>1.63</v>
          </cell>
          <cell r="M580">
            <v>1.63</v>
          </cell>
          <cell r="N580">
            <v>154.85</v>
          </cell>
          <cell r="O580" t="str">
            <v>四级公路</v>
          </cell>
          <cell r="P580" t="str">
            <v>砼</v>
          </cell>
          <cell r="Q580">
            <v>5</v>
          </cell>
          <cell r="R580" t="str">
            <v>鼎城嘉德生态农业产业园</v>
          </cell>
          <cell r="S580">
            <v>1.63</v>
          </cell>
        </row>
        <row r="581">
          <cell r="F581" t="str">
            <v>鼎城区现代农业双桥坪油茶基地连接路</v>
          </cell>
          <cell r="G581" t="str">
            <v>资源产业路</v>
          </cell>
          <cell r="H581" t="str">
            <v>131201F4307030001</v>
          </cell>
          <cell r="I581" t="str">
            <v>1451J3120430703384</v>
          </cell>
          <cell r="J581" t="str">
            <v>adf40a90-54bc-40f9-a573-eb39bcf79b86</v>
          </cell>
          <cell r="K581" t="str">
            <v>X070430703</v>
          </cell>
          <cell r="L581">
            <v>14.083</v>
          </cell>
          <cell r="M581">
            <v>4.2</v>
          </cell>
          <cell r="N581">
            <v>570</v>
          </cell>
          <cell r="O581" t="str">
            <v>四级公路</v>
          </cell>
          <cell r="P581" t="str">
            <v>砼</v>
          </cell>
          <cell r="Q581">
            <v>5</v>
          </cell>
          <cell r="R581" t="str">
            <v>鼎城区现代农业双桥坪油茶基地</v>
          </cell>
          <cell r="S581">
            <v>4.2</v>
          </cell>
        </row>
        <row r="582">
          <cell r="F582" t="str">
            <v>鼎城区谢家铺施家陂香米产业园连接路</v>
          </cell>
          <cell r="G582" t="str">
            <v>资源产业路</v>
          </cell>
          <cell r="H582" t="str">
            <v>131201F4307030040</v>
          </cell>
          <cell r="I582" t="str">
            <v>1451J3120430703382</v>
          </cell>
          <cell r="J582" t="str">
            <v>3440c0b8-c0b5-4791-ac35-857dcab8ab3f</v>
          </cell>
          <cell r="K582" t="str">
            <v>无</v>
          </cell>
          <cell r="L582">
            <v>1</v>
          </cell>
          <cell r="M582">
            <v>1</v>
          </cell>
          <cell r="N582">
            <v>95</v>
          </cell>
          <cell r="O582" t="str">
            <v>四级公路</v>
          </cell>
          <cell r="P582" t="str">
            <v>沥青</v>
          </cell>
          <cell r="Q582">
            <v>5</v>
          </cell>
          <cell r="R582" t="str">
            <v>鼎城区谢家铺施家陂香米产业园</v>
          </cell>
          <cell r="S582">
            <v>1</v>
          </cell>
        </row>
        <row r="583">
          <cell r="F583" t="str">
            <v>索县汉代古城址旅游公路</v>
          </cell>
          <cell r="G583" t="str">
            <v>通景公路</v>
          </cell>
          <cell r="H583" t="str">
            <v>131301F4307030003</v>
          </cell>
          <cell r="I583" t="str">
            <v>1451J3130430703202</v>
          </cell>
          <cell r="J583" t="str">
            <v>aad0a9e9-16eb-4849-b96e-67c1fcf4400d</v>
          </cell>
          <cell r="K583" t="str">
            <v>x010430703</v>
          </cell>
          <cell r="L583">
            <v>13.929</v>
          </cell>
          <cell r="M583">
            <v>13.929</v>
          </cell>
          <cell r="N583">
            <v>1890</v>
          </cell>
          <cell r="O583" t="str">
            <v>四级公路</v>
          </cell>
          <cell r="P583" t="str">
            <v>沥青</v>
          </cell>
          <cell r="Q583">
            <v>5.5</v>
          </cell>
          <cell r="R583" t="str">
            <v>索县汉代古城址</v>
          </cell>
          <cell r="S583">
            <v>13.929</v>
          </cell>
        </row>
        <row r="584">
          <cell r="F584" t="str">
            <v>鼎城区灌溪镇中心桥村花木基地道路（C276段）</v>
          </cell>
          <cell r="G584" t="str">
            <v>资源产业路</v>
          </cell>
          <cell r="H584" t="str">
            <v>131201F4307030002</v>
          </cell>
          <cell r="I584" t="str">
            <v>1451J3120430703397</v>
          </cell>
          <cell r="J584" t="str">
            <v>47d44506-f540-4c65-9313-114983c1a8b1</v>
          </cell>
          <cell r="K584" t="str">
            <v>c276430703</v>
          </cell>
          <cell r="L584">
            <v>3.0059999999999998</v>
          </cell>
          <cell r="M584">
            <v>1.9059999999999999</v>
          </cell>
          <cell r="N584">
            <v>181.07</v>
          </cell>
          <cell r="O584" t="str">
            <v>四级公路</v>
          </cell>
          <cell r="P584" t="str">
            <v>沥青</v>
          </cell>
          <cell r="Q584">
            <v>5</v>
          </cell>
          <cell r="R584" t="str">
            <v>鼎城区灌溪镇中心桥村花木基地</v>
          </cell>
          <cell r="S584"/>
        </row>
        <row r="585">
          <cell r="F585" t="str">
            <v>鼎城区现代农业韩公渡城址村湘莲基地连接路</v>
          </cell>
          <cell r="G585" t="str">
            <v>资源产业路</v>
          </cell>
          <cell r="H585" t="str">
            <v>1312F4307030229</v>
          </cell>
          <cell r="I585" t="str">
            <v>1451J3120430703258</v>
          </cell>
          <cell r="J585" t="str">
            <v>d40c5a85-4666-473c-a110-542b2339446e</v>
          </cell>
          <cell r="K585" t="str">
            <v>无</v>
          </cell>
          <cell r="L585">
            <v>2.5569999999999999</v>
          </cell>
          <cell r="M585">
            <v>2.5569999999999999</v>
          </cell>
          <cell r="N585">
            <v>242.92</v>
          </cell>
          <cell r="O585" t="str">
            <v>四级公路</v>
          </cell>
          <cell r="P585" t="str">
            <v>沥青</v>
          </cell>
          <cell r="Q585">
            <v>5</v>
          </cell>
          <cell r="R585" t="str">
            <v>鼎城区现代农业韩公渡城址村湘莲基地</v>
          </cell>
          <cell r="S585">
            <v>2.3879999999999999</v>
          </cell>
        </row>
        <row r="586">
          <cell r="F586" t="str">
            <v>鼎城区尧天坪镇万寿山村花木种植基地连接路</v>
          </cell>
          <cell r="G586" t="str">
            <v>资源产业路</v>
          </cell>
          <cell r="H586" t="str">
            <v>131201F4307030052</v>
          </cell>
          <cell r="I586" t="str">
            <v>1451J3120430703369</v>
          </cell>
          <cell r="J586" t="str">
            <v>2184fe63-9ce5-4ae9-846c-a89c5f6a003c</v>
          </cell>
          <cell r="K586" t="str">
            <v>C398430703</v>
          </cell>
          <cell r="L586">
            <v>3.9990000000000001</v>
          </cell>
          <cell r="M586">
            <v>1.1000000000000001</v>
          </cell>
          <cell r="N586">
            <v>104.5</v>
          </cell>
          <cell r="O586" t="str">
            <v>四级公路</v>
          </cell>
          <cell r="P586" t="str">
            <v>沥青</v>
          </cell>
          <cell r="Q586">
            <v>6</v>
          </cell>
          <cell r="R586" t="str">
            <v>鼎城区尧天坪镇万寿山村花木种植基地</v>
          </cell>
          <cell r="S586">
            <v>1.1000000000000001</v>
          </cell>
        </row>
        <row r="587">
          <cell r="F587"/>
          <cell r="G587"/>
          <cell r="H587"/>
          <cell r="I587"/>
          <cell r="J587"/>
          <cell r="K587"/>
          <cell r="L587">
            <v>32.337000000000003</v>
          </cell>
          <cell r="M587">
            <v>30.419999999999998</v>
          </cell>
          <cell r="N587">
            <v>4863.99</v>
          </cell>
          <cell r="O587"/>
          <cell r="P587"/>
          <cell r="Q587"/>
          <cell r="R587"/>
          <cell r="S587">
            <v>30</v>
          </cell>
        </row>
        <row r="588">
          <cell r="F588" t="str">
            <v>安乡县雄韬牧业有限公司连接路</v>
          </cell>
          <cell r="G588" t="str">
            <v>资源产业路</v>
          </cell>
          <cell r="H588" t="str">
            <v>1312F4307210077</v>
          </cell>
          <cell r="I588" t="str">
            <v>1451J3120430721125</v>
          </cell>
          <cell r="J588" t="str">
            <v>a84b6000-31d4-454f-b915-4a5611f90878</v>
          </cell>
          <cell r="K588" t="str">
            <v>C482430721</v>
          </cell>
          <cell r="L588">
            <v>0.88</v>
          </cell>
          <cell r="M588">
            <v>0.88</v>
          </cell>
          <cell r="N588">
            <v>142.5</v>
          </cell>
          <cell r="O588" t="str">
            <v>四级公路</v>
          </cell>
          <cell r="P588" t="str">
            <v>水泥路面</v>
          </cell>
          <cell r="Q588">
            <v>5</v>
          </cell>
          <cell r="R588" t="str">
            <v>安乡县雄韬牧业有限公司</v>
          </cell>
          <cell r="S588">
            <v>0.88</v>
          </cell>
        </row>
        <row r="589">
          <cell r="F589" t="str">
            <v>安乡县青果家庭农场连接路</v>
          </cell>
          <cell r="G589" t="str">
            <v>资源产业路</v>
          </cell>
          <cell r="H589" t="str">
            <v>1312F4307210362</v>
          </cell>
          <cell r="I589" t="str">
            <v>1451J3120430721479</v>
          </cell>
          <cell r="J589" t="str">
            <v>f9f1b8fd-1bd1-41b6-bfa8-ce325771df06</v>
          </cell>
          <cell r="K589" t="str">
            <v>无</v>
          </cell>
          <cell r="L589">
            <v>3.4</v>
          </cell>
          <cell r="M589">
            <v>3.4</v>
          </cell>
          <cell r="N589">
            <v>727.42</v>
          </cell>
          <cell r="O589" t="str">
            <v>四级公路</v>
          </cell>
          <cell r="P589" t="str">
            <v>水泥路面</v>
          </cell>
          <cell r="Q589">
            <v>5</v>
          </cell>
          <cell r="R589" t="str">
            <v>安乡县青果家庭农场</v>
          </cell>
          <cell r="S589">
            <v>3.4</v>
          </cell>
        </row>
        <row r="590">
          <cell r="F590" t="str">
            <v>安乡县湘展蔬菜种植专业合作连接路</v>
          </cell>
          <cell r="G590" t="str">
            <v>资源产业路</v>
          </cell>
          <cell r="H590" t="str">
            <v>1312F4307210360</v>
          </cell>
          <cell r="I590" t="str">
            <v>1451J3120430721483</v>
          </cell>
          <cell r="J590" t="str">
            <v>2830fee2-3bfa-4d0e-a0b3-23b0b013aa64</v>
          </cell>
          <cell r="K590" t="str">
            <v>无</v>
          </cell>
          <cell r="L590">
            <v>1.35</v>
          </cell>
          <cell r="M590">
            <v>1.54</v>
          </cell>
          <cell r="N590">
            <v>263.23</v>
          </cell>
          <cell r="O590" t="str">
            <v>四级公路</v>
          </cell>
          <cell r="P590" t="str">
            <v>沥青路面</v>
          </cell>
          <cell r="Q590">
            <v>6</v>
          </cell>
          <cell r="R590" t="str">
            <v>安乡县湘展蔬菜种植专业合作</v>
          </cell>
          <cell r="S590">
            <v>1.35</v>
          </cell>
        </row>
        <row r="591">
          <cell r="F591" t="str">
            <v>安乡县盛世联盈稻虾种养专业合作社连接路</v>
          </cell>
          <cell r="G591" t="str">
            <v>资源产业路</v>
          </cell>
          <cell r="H591" t="str">
            <v>1312F4307210071</v>
          </cell>
          <cell r="I591" t="str">
            <v>1451J3120430721171</v>
          </cell>
          <cell r="J591" t="str">
            <v>d58cef6c-0c39-4ffb-90aa-8a408643c0ee</v>
          </cell>
          <cell r="K591" t="str">
            <v>CJD4430721</v>
          </cell>
          <cell r="L591">
            <v>1.996</v>
          </cell>
          <cell r="M591">
            <v>1.9</v>
          </cell>
          <cell r="N591">
            <v>306</v>
          </cell>
          <cell r="O591" t="str">
            <v>四级公路</v>
          </cell>
          <cell r="P591" t="str">
            <v>水泥路面</v>
          </cell>
          <cell r="Q591">
            <v>5</v>
          </cell>
          <cell r="R591" t="str">
            <v>安乡县盛世联盈稻虾种养专业合作社</v>
          </cell>
          <cell r="S591">
            <v>1.9</v>
          </cell>
        </row>
        <row r="592">
          <cell r="F592" t="str">
            <v>安乡县盛峰蔬菜种植专业合作社（同兴村）连接路</v>
          </cell>
          <cell r="G592" t="str">
            <v>资源产业路</v>
          </cell>
          <cell r="H592" t="str">
            <v>1312F4307210120</v>
          </cell>
          <cell r="I592" t="str">
            <v>1451J3120430721131</v>
          </cell>
          <cell r="J592" t="str">
            <v>6fb473bf-7006-42c0-bbf1-f35a63d5ff9c</v>
          </cell>
          <cell r="K592" t="str">
            <v>Y027430721</v>
          </cell>
          <cell r="L592">
            <v>0.7</v>
          </cell>
          <cell r="M592">
            <v>0.7</v>
          </cell>
          <cell r="N592">
            <v>100.63</v>
          </cell>
          <cell r="O592" t="str">
            <v>四级公路</v>
          </cell>
          <cell r="P592" t="str">
            <v>水泥路面</v>
          </cell>
          <cell r="Q592">
            <v>5</v>
          </cell>
          <cell r="R592" t="str">
            <v>安乡县盛峰蔬菜种植专业合作社</v>
          </cell>
          <cell r="S592">
            <v>0.7</v>
          </cell>
        </row>
        <row r="593">
          <cell r="F593" t="str">
            <v>安乡县津健家庭农场（张家拐）连接路</v>
          </cell>
          <cell r="G593" t="str">
            <v>资源产业路</v>
          </cell>
          <cell r="H593" t="str">
            <v>1312F4307210015</v>
          </cell>
          <cell r="I593" t="str">
            <v>1451J3120430721277</v>
          </cell>
          <cell r="J593" t="str">
            <v>4bb1834f-4347-4656-a0d5-07d4ee3d5640</v>
          </cell>
          <cell r="K593" t="str">
            <v>X016430721</v>
          </cell>
          <cell r="L593">
            <v>4.41</v>
          </cell>
          <cell r="M593">
            <v>4.41</v>
          </cell>
          <cell r="N593">
            <v>767.39</v>
          </cell>
          <cell r="O593" t="str">
            <v>四级公路</v>
          </cell>
          <cell r="P593" t="str">
            <v>水泥路面</v>
          </cell>
          <cell r="Q593">
            <v>6</v>
          </cell>
          <cell r="R593" t="str">
            <v>安乡县津健家庭农场</v>
          </cell>
          <cell r="S593">
            <v>4.41</v>
          </cell>
        </row>
        <row r="594">
          <cell r="F594" t="str">
            <v>安乡县牛春生态种植农民专业合作社连接路（一期）</v>
          </cell>
          <cell r="G594" t="str">
            <v>资源产业路</v>
          </cell>
          <cell r="H594" t="str">
            <v>1312F4307210241</v>
          </cell>
          <cell r="I594" t="str">
            <v>1451J3120430721427</v>
          </cell>
          <cell r="J594" t="str">
            <v>331ef655-0bf4-4439-a0ac-f989be033669</v>
          </cell>
          <cell r="K594" t="str">
            <v>C211430721</v>
          </cell>
          <cell r="L594">
            <v>1.3</v>
          </cell>
          <cell r="M594">
            <v>1.3</v>
          </cell>
          <cell r="N594">
            <v>177.54</v>
          </cell>
          <cell r="O594" t="str">
            <v>四级公路</v>
          </cell>
          <cell r="P594" t="str">
            <v>水泥路面</v>
          </cell>
          <cell r="Q594">
            <v>5</v>
          </cell>
          <cell r="R594" t="str">
            <v>安乡县牛春生态种植农民专业合作社</v>
          </cell>
          <cell r="S594">
            <v>1.3</v>
          </cell>
        </row>
        <row r="595">
          <cell r="F595" t="str">
            <v>安乡县乡愿稻虾种养专业合作社连接路</v>
          </cell>
          <cell r="G595" t="str">
            <v>资源产业路</v>
          </cell>
          <cell r="H595" t="str">
            <v>1312F4307210023</v>
          </cell>
          <cell r="I595" t="str">
            <v>1451J3120430721259</v>
          </cell>
          <cell r="J595" t="str">
            <v>6c19e575-d5f6-42fb-a13e-b00145fac962</v>
          </cell>
          <cell r="K595" t="str">
            <v>C749430721</v>
          </cell>
          <cell r="L595">
            <v>1.6040000000000001</v>
          </cell>
          <cell r="M595">
            <v>1.6040000000000001</v>
          </cell>
          <cell r="N595">
            <v>260.64</v>
          </cell>
          <cell r="O595" t="str">
            <v>四级公路</v>
          </cell>
          <cell r="P595" t="str">
            <v>水泥路面</v>
          </cell>
          <cell r="Q595">
            <v>5</v>
          </cell>
          <cell r="R595" t="str">
            <v>安乡县乡愿稻虾种养专业合作社</v>
          </cell>
          <cell r="S595">
            <v>1.6040000000000001</v>
          </cell>
        </row>
        <row r="596">
          <cell r="F596" t="str">
            <v>安乡县御园优质水果种植专业合作社（安兴村）连接路</v>
          </cell>
          <cell r="G596" t="str">
            <v>资源产业路</v>
          </cell>
          <cell r="H596" t="str">
            <v>1312F4307210205</v>
          </cell>
          <cell r="I596" t="str">
            <v>1451J3120430721101</v>
          </cell>
          <cell r="J596" t="str">
            <v>4e97b116-70f5-462c-b33f-9e52a0d7ab1c</v>
          </cell>
          <cell r="K596" t="str">
            <v>C654430721</v>
          </cell>
          <cell r="L596">
            <v>1.5</v>
          </cell>
          <cell r="M596">
            <v>1.554</v>
          </cell>
          <cell r="N596">
            <v>231.68</v>
          </cell>
          <cell r="O596" t="str">
            <v>四级公路</v>
          </cell>
          <cell r="P596" t="str">
            <v>水泥路面</v>
          </cell>
          <cell r="Q596">
            <v>5</v>
          </cell>
          <cell r="R596" t="str">
            <v>安乡县御园优质水果种植专业合作社</v>
          </cell>
          <cell r="S596">
            <v>1.5</v>
          </cell>
        </row>
        <row r="597">
          <cell r="F597" t="str">
            <v>安乡县超海棉花种植专业合作社连接路</v>
          </cell>
          <cell r="G597" t="str">
            <v>资源产业路</v>
          </cell>
          <cell r="H597" t="str">
            <v>1312F4307210357</v>
          </cell>
          <cell r="I597" t="str">
            <v>1451J3120430721461</v>
          </cell>
          <cell r="J597" t="str">
            <v>fb5cab40-e958-414d-b33d-5047cb8a3508</v>
          </cell>
          <cell r="K597" t="str">
            <v>c756430721</v>
          </cell>
          <cell r="L597">
            <v>0.65</v>
          </cell>
          <cell r="M597">
            <v>0.65</v>
          </cell>
          <cell r="N597">
            <v>128.74</v>
          </cell>
          <cell r="O597" t="str">
            <v>四级公路</v>
          </cell>
          <cell r="P597" t="str">
            <v>水泥路面</v>
          </cell>
          <cell r="Q597">
            <v>6</v>
          </cell>
          <cell r="R597" t="str">
            <v>安乡县超海棉花种植专业合作社</v>
          </cell>
          <cell r="S597">
            <v>0.65</v>
          </cell>
        </row>
        <row r="598">
          <cell r="F598" t="str">
            <v>李小斌稻谷种植家庭农场（联成村）连接路</v>
          </cell>
          <cell r="G598" t="str">
            <v>资源产业路</v>
          </cell>
          <cell r="H598" t="str">
            <v>1312F4307210008</v>
          </cell>
          <cell r="I598" t="str">
            <v>1451J3120430721189</v>
          </cell>
          <cell r="J598" t="str">
            <v>825fdae1-2ce6-49d2-9a0d-12c5febffe86</v>
          </cell>
          <cell r="K598" t="str">
            <v>Y045430721</v>
          </cell>
          <cell r="L598">
            <v>0.62</v>
          </cell>
          <cell r="M598">
            <v>0.62</v>
          </cell>
          <cell r="N598">
            <v>96.63</v>
          </cell>
          <cell r="O598" t="str">
            <v>四级公路</v>
          </cell>
          <cell r="P598" t="str">
            <v>水泥路面</v>
          </cell>
          <cell r="Q598">
            <v>5</v>
          </cell>
          <cell r="R598" t="str">
            <v>李小斌稻谷种植家庭农场</v>
          </cell>
          <cell r="S598">
            <v>0.62</v>
          </cell>
        </row>
        <row r="599">
          <cell r="F599" t="str">
            <v>安乡县鸿飞稻虾种养专业合作社连接路</v>
          </cell>
          <cell r="G599" t="str">
            <v>资源产业路</v>
          </cell>
          <cell r="H599" t="str">
            <v>1312F4307210104</v>
          </cell>
          <cell r="I599" t="str">
            <v>1451J3120430721106</v>
          </cell>
          <cell r="J599" t="str">
            <v>1d3d1a72-1066-44d6-ad86-30e58f5cb864</v>
          </cell>
          <cell r="K599" t="str">
            <v>C081430721</v>
          </cell>
          <cell r="L599">
            <v>0.6</v>
          </cell>
          <cell r="M599">
            <v>0.6</v>
          </cell>
          <cell r="N599">
            <v>100.75</v>
          </cell>
          <cell r="O599" t="str">
            <v>四级公路</v>
          </cell>
          <cell r="P599" t="str">
            <v>水泥路面</v>
          </cell>
          <cell r="Q599">
            <v>5</v>
          </cell>
          <cell r="R599" t="str">
            <v>安乡县鸿飞稻虾种养专业合作社</v>
          </cell>
          <cell r="S599">
            <v>0.6</v>
          </cell>
        </row>
        <row r="600">
          <cell r="F600" t="str">
            <v>兴鼎畜牧育肥猪养殖连接路</v>
          </cell>
          <cell r="G600" t="str">
            <v>资源产业路</v>
          </cell>
          <cell r="H600" t="str">
            <v>1312F4307210001</v>
          </cell>
          <cell r="I600" t="str">
            <v>1451J3120430721225</v>
          </cell>
          <cell r="J600" t="str">
            <v>1116bf40-9915-44e9-9cbe-d73bd8e0bf16</v>
          </cell>
          <cell r="K600" t="str">
            <v>C205430721</v>
          </cell>
          <cell r="L600">
            <v>1.002</v>
          </cell>
          <cell r="M600">
            <v>1.002</v>
          </cell>
          <cell r="N600">
            <v>131.19</v>
          </cell>
          <cell r="O600" t="str">
            <v>四级公路</v>
          </cell>
          <cell r="P600" t="str">
            <v>水泥路面</v>
          </cell>
          <cell r="Q600">
            <v>6</v>
          </cell>
          <cell r="R600" t="str">
            <v>兴鼎畜牧育肥猪养殖</v>
          </cell>
          <cell r="S600">
            <v>1.002</v>
          </cell>
        </row>
        <row r="601">
          <cell r="F601" t="str">
            <v>湖南益丰农业发展公司连接路（一期）</v>
          </cell>
          <cell r="G601" t="str">
            <v>资源产业路</v>
          </cell>
          <cell r="H601" t="str">
            <v>1312F4307210350</v>
          </cell>
          <cell r="I601" t="str">
            <v>1451J3120430721442</v>
          </cell>
          <cell r="J601" t="str">
            <v>525f217e-c99d-4ea4-8bed-3dd6c26b55d0</v>
          </cell>
          <cell r="K601" t="str">
            <v>C590430721</v>
          </cell>
          <cell r="L601">
            <v>0.5</v>
          </cell>
          <cell r="M601">
            <v>0.56999999999999995</v>
          </cell>
          <cell r="N601">
            <v>77.72</v>
          </cell>
          <cell r="O601" t="str">
            <v>四级公路</v>
          </cell>
          <cell r="P601" t="str">
            <v>水泥路面</v>
          </cell>
          <cell r="Q601">
            <v>5</v>
          </cell>
          <cell r="R601" t="str">
            <v>湖南益丰农业发展公司</v>
          </cell>
          <cell r="S601">
            <v>0.5</v>
          </cell>
        </row>
        <row r="602">
          <cell r="F602" t="str">
            <v>安乡大英家庭农场（岩剅口）连接路</v>
          </cell>
          <cell r="G602" t="str">
            <v>资源产业路</v>
          </cell>
          <cell r="H602" t="str">
            <v>1312F4307210214</v>
          </cell>
          <cell r="I602" t="str">
            <v>1451J3120430721139</v>
          </cell>
          <cell r="J602" t="str">
            <v>f8436f86-1d2d-4320-9453-221ba3f518ea</v>
          </cell>
          <cell r="K602" t="str">
            <v>Y003430721</v>
          </cell>
          <cell r="L602">
            <v>1.8</v>
          </cell>
          <cell r="M602">
            <v>1.8</v>
          </cell>
          <cell r="N602">
            <v>237.11</v>
          </cell>
          <cell r="O602" t="str">
            <v>四级公路</v>
          </cell>
          <cell r="P602" t="str">
            <v>水泥路面</v>
          </cell>
          <cell r="Q602">
            <v>5</v>
          </cell>
          <cell r="R602" t="str">
            <v>安乡县大英家庭农场</v>
          </cell>
          <cell r="S602">
            <v>1.8</v>
          </cell>
        </row>
        <row r="603">
          <cell r="F603" t="str">
            <v>安乡县本军农业开发有限公司连接路</v>
          </cell>
          <cell r="G603" t="str">
            <v>资源产业路</v>
          </cell>
          <cell r="H603" t="str">
            <v>1312F4307210363</v>
          </cell>
          <cell r="I603" t="str">
            <v>1451J3120430721480</v>
          </cell>
          <cell r="J603" t="str">
            <v>cfe19d08-1860-45aa-a553-e9716237a2c9</v>
          </cell>
          <cell r="K603" t="str">
            <v>无</v>
          </cell>
          <cell r="L603">
            <v>0.35</v>
          </cell>
          <cell r="M603">
            <v>0.36</v>
          </cell>
          <cell r="N603">
            <v>90.32</v>
          </cell>
          <cell r="O603" t="str">
            <v>四级公路</v>
          </cell>
          <cell r="P603" t="str">
            <v>水泥路面</v>
          </cell>
          <cell r="Q603">
            <v>5</v>
          </cell>
          <cell r="R603" t="str">
            <v>安乡县本军农业开发有限公司</v>
          </cell>
          <cell r="S603">
            <v>0.35</v>
          </cell>
        </row>
        <row r="604">
          <cell r="F604" t="str">
            <v>安乡县隆丰家庭农场连接路</v>
          </cell>
          <cell r="G604" t="str">
            <v>资源产业路</v>
          </cell>
          <cell r="H604" t="str">
            <v>1312F4307210266</v>
          </cell>
          <cell r="I604" t="str">
            <v>1451J3120430721419</v>
          </cell>
          <cell r="J604" t="str">
            <v>8caaab4e-b91a-42be-872f-4ee63f454ca0</v>
          </cell>
          <cell r="K604" t="str">
            <v>无</v>
          </cell>
          <cell r="L604">
            <v>0.8</v>
          </cell>
          <cell r="M604">
            <v>0.8</v>
          </cell>
          <cell r="N604">
            <v>120</v>
          </cell>
          <cell r="O604" t="str">
            <v>四级公路</v>
          </cell>
          <cell r="P604" t="str">
            <v>水泥路面</v>
          </cell>
          <cell r="Q604">
            <v>5</v>
          </cell>
          <cell r="R604" t="str">
            <v>安乡县隆丰家庭农场</v>
          </cell>
          <cell r="S604">
            <v>0.8</v>
          </cell>
        </row>
        <row r="605">
          <cell r="F605" t="str">
            <v>安乡县雍荣富硒水稻专业合作社连接路</v>
          </cell>
          <cell r="G605" t="str">
            <v>资源产业路</v>
          </cell>
          <cell r="H605" t="str">
            <v>1312F4307210189</v>
          </cell>
          <cell r="I605" t="str">
            <v>1451J3120430721267</v>
          </cell>
          <cell r="J605" t="str">
            <v>9bcf5089-70f0-4686-afab-9965256955ea</v>
          </cell>
          <cell r="K605" t="str">
            <v>X023430721</v>
          </cell>
          <cell r="L605">
            <v>2.4</v>
          </cell>
          <cell r="M605">
            <v>2.4</v>
          </cell>
          <cell r="N605">
            <v>288</v>
          </cell>
          <cell r="O605" t="str">
            <v>四级公路</v>
          </cell>
          <cell r="P605" t="str">
            <v>水泥路面</v>
          </cell>
          <cell r="Q605">
            <v>5</v>
          </cell>
          <cell r="R605" t="str">
            <v>安乡县雍荣富硒水稻专业合作社</v>
          </cell>
          <cell r="S605">
            <v>2.4</v>
          </cell>
        </row>
        <row r="606">
          <cell r="F606" t="str">
            <v>安乡县老孟农作物种植专业合作社连接路（一期）</v>
          </cell>
          <cell r="G606" t="str">
            <v>资源产业路</v>
          </cell>
          <cell r="H606" t="str">
            <v>1312F4307210342</v>
          </cell>
          <cell r="I606" t="str">
            <v>1451J3120430721365</v>
          </cell>
          <cell r="J606" t="str">
            <v>37a5c9b5-971a-4b86-a7c2-748b2cdc93de</v>
          </cell>
          <cell r="K606" t="str">
            <v>无</v>
          </cell>
          <cell r="L606">
            <v>0.8</v>
          </cell>
          <cell r="M606">
            <v>0.8</v>
          </cell>
          <cell r="N606">
            <v>120</v>
          </cell>
          <cell r="O606" t="str">
            <v>四级公路</v>
          </cell>
          <cell r="P606" t="str">
            <v>水泥路面</v>
          </cell>
          <cell r="Q606">
            <v>5</v>
          </cell>
          <cell r="R606" t="str">
            <v>安乡县老孟农作物种植专业合作社</v>
          </cell>
          <cell r="S606">
            <v>0.8</v>
          </cell>
        </row>
        <row r="607">
          <cell r="F607" t="str">
            <v>安乡县孝忠水产养殖专业合作社（正安村）连接路</v>
          </cell>
          <cell r="G607" t="str">
            <v>资源产业路</v>
          </cell>
          <cell r="H607" t="str">
            <v>1312F4307210097</v>
          </cell>
          <cell r="I607" t="str">
            <v>1451J3120430721129</v>
          </cell>
          <cell r="J607" t="str">
            <v>ab1ae948-a072-47fa-937c-fc8a25fa7554</v>
          </cell>
          <cell r="K607" t="str">
            <v>C268430721</v>
          </cell>
          <cell r="L607">
            <v>1.2</v>
          </cell>
          <cell r="M607">
            <v>0.8</v>
          </cell>
          <cell r="N607">
            <v>120</v>
          </cell>
          <cell r="O607" t="str">
            <v>四级公路</v>
          </cell>
          <cell r="P607" t="str">
            <v>水泥路面</v>
          </cell>
          <cell r="Q607">
            <v>5</v>
          </cell>
          <cell r="R607" t="str">
            <v>安乡县孝忠水产养殖专业合作社</v>
          </cell>
          <cell r="S607">
            <v>0.8</v>
          </cell>
        </row>
        <row r="608">
          <cell r="F608" t="str">
            <v>安乡县新农稻虾种养专业合作社连接路</v>
          </cell>
          <cell r="G608" t="str">
            <v>资源产业路</v>
          </cell>
          <cell r="H608" t="str">
            <v>1312F4307210159</v>
          </cell>
          <cell r="I608" t="str">
            <v>1451J3120430721226</v>
          </cell>
          <cell r="J608" t="str">
            <v>46b440e8-f8b7-4637-ba01-7514e02b7ca5</v>
          </cell>
          <cell r="K608" t="str">
            <v>Y092430721</v>
          </cell>
          <cell r="L608">
            <v>0.7</v>
          </cell>
          <cell r="M608">
            <v>0.7</v>
          </cell>
          <cell r="N608">
            <v>84</v>
          </cell>
          <cell r="O608" t="str">
            <v>四级公路</v>
          </cell>
          <cell r="P608" t="str">
            <v>水泥路面</v>
          </cell>
          <cell r="Q608">
            <v>5</v>
          </cell>
          <cell r="R608" t="str">
            <v>安乡县新农稻虾种养专业合作社</v>
          </cell>
          <cell r="S608">
            <v>0.7</v>
          </cell>
        </row>
        <row r="609">
          <cell r="F609" t="str">
            <v>御乡园家庭农场连接路（一期）</v>
          </cell>
          <cell r="G609" t="str">
            <v>资源产业路</v>
          </cell>
          <cell r="H609" t="str">
            <v>1312F4307210002</v>
          </cell>
          <cell r="I609" t="str">
            <v>1451J3120430721197</v>
          </cell>
          <cell r="J609" t="str">
            <v>560a8b29-4dae-4ee5-8a8c-3f200a12c1f6</v>
          </cell>
          <cell r="K609" t="str">
            <v>C616430721</v>
          </cell>
          <cell r="L609">
            <v>1.2250000000000001</v>
          </cell>
          <cell r="M609">
            <v>0.88</v>
          </cell>
          <cell r="N609">
            <v>132</v>
          </cell>
          <cell r="O609" t="str">
            <v>四级公路</v>
          </cell>
          <cell r="P609" t="str">
            <v>水泥路面</v>
          </cell>
          <cell r="Q609">
            <v>5</v>
          </cell>
          <cell r="R609" t="str">
            <v>御乡园家庭农场</v>
          </cell>
          <cell r="S609">
            <v>0.88</v>
          </cell>
        </row>
        <row r="610">
          <cell r="F610" t="str">
            <v>安乡县汇鑫蔬菜种植专业合作社（汇口村）连接路</v>
          </cell>
          <cell r="G610" t="str">
            <v>资源产业路</v>
          </cell>
          <cell r="H610" t="str">
            <v>1312F4307210075</v>
          </cell>
          <cell r="I610" t="str">
            <v>1451J3120430721272</v>
          </cell>
          <cell r="J610" t="str">
            <v>0d0750e8-59bb-4ace-ba86-5b38b6517446</v>
          </cell>
          <cell r="K610" t="str">
            <v>Y007430721</v>
          </cell>
          <cell r="L610">
            <v>0.75</v>
          </cell>
          <cell r="M610">
            <v>0.75</v>
          </cell>
          <cell r="N610">
            <v>112.5</v>
          </cell>
          <cell r="O610" t="str">
            <v>四级公路</v>
          </cell>
          <cell r="P610" t="str">
            <v>水泥路面</v>
          </cell>
          <cell r="Q610">
            <v>5</v>
          </cell>
          <cell r="R610" t="str">
            <v>安乡县汇鑫蔬菜种植专业合作社</v>
          </cell>
          <cell r="S610">
            <v>0.75</v>
          </cell>
        </row>
        <row r="611">
          <cell r="F611" t="str">
            <v>安乡县黄山头镇军万咀大都会酒厂连接路（一期）</v>
          </cell>
          <cell r="G611" t="str">
            <v>资源产业路</v>
          </cell>
          <cell r="H611" t="str">
            <v>1312F4307210017</v>
          </cell>
          <cell r="I611" t="str">
            <v>1451J3120430721281</v>
          </cell>
          <cell r="J611" t="str">
            <v>7c7e9488-aefe-48f2-bb09-56f204254362</v>
          </cell>
          <cell r="K611" t="str">
            <v>C063430721</v>
          </cell>
          <cell r="L611">
            <v>1.8</v>
          </cell>
          <cell r="M611">
            <v>0.4</v>
          </cell>
          <cell r="N611">
            <v>48</v>
          </cell>
          <cell r="O611" t="str">
            <v>四级公路</v>
          </cell>
          <cell r="P611" t="str">
            <v>水泥路面</v>
          </cell>
          <cell r="Q611">
            <v>4.5</v>
          </cell>
          <cell r="R611" t="str">
            <v>安乡县黄山头镇军万咀大都会酒厂</v>
          </cell>
          <cell r="S611">
            <v>0.30399999999999999</v>
          </cell>
        </row>
        <row r="612">
          <cell r="F612"/>
          <cell r="G612"/>
          <cell r="H612"/>
          <cell r="I612"/>
          <cell r="J612"/>
          <cell r="K612"/>
          <cell r="L612">
            <v>38.69</v>
          </cell>
          <cell r="M612">
            <v>38.222999999999999</v>
          </cell>
          <cell r="N612">
            <v>13580</v>
          </cell>
          <cell r="O612"/>
          <cell r="P612"/>
          <cell r="Q612"/>
          <cell r="R612"/>
          <cell r="S612">
            <v>31.452999999999999</v>
          </cell>
        </row>
        <row r="613">
          <cell r="F613" t="str">
            <v>聂家桥乡通三级公路</v>
          </cell>
          <cell r="G613" t="str">
            <v>乡镇通三级（路面宽7米）及以上农村公路</v>
          </cell>
          <cell r="H613" t="str">
            <v>1316F4307220019</v>
          </cell>
          <cell r="I613" t="str">
            <v>1451J3150430722245</v>
          </cell>
          <cell r="J613" t="str">
            <v>23be89cc-2ecf-4f99-acef-57681c144472</v>
          </cell>
          <cell r="K613" t="str">
            <v>X036430722</v>
          </cell>
          <cell r="L613">
            <v>5</v>
          </cell>
          <cell r="M613">
            <v>5.0999999999999996</v>
          </cell>
          <cell r="N613">
            <v>950</v>
          </cell>
          <cell r="O613" t="str">
            <v>三级公路</v>
          </cell>
          <cell r="P613" t="str">
            <v>沥青路面</v>
          </cell>
          <cell r="Q613">
            <v>7</v>
          </cell>
          <cell r="R613" t="str">
            <v>聂家桥乡</v>
          </cell>
          <cell r="S613">
            <v>5</v>
          </cell>
        </row>
        <row r="614">
          <cell r="F614" t="str">
            <v>酉港镇通三级路</v>
          </cell>
          <cell r="G614" t="str">
            <v>乡镇通三级（路面宽7米）及以上农村公路</v>
          </cell>
          <cell r="H614" t="str">
            <v>1316F4307220017</v>
          </cell>
          <cell r="I614" t="str">
            <v>1451J3150430722204</v>
          </cell>
          <cell r="J614" t="str">
            <v>54bdbb32-63e7-44a8-bc16-28136cb2ed7c</v>
          </cell>
          <cell r="K614" t="str">
            <v>X007430722</v>
          </cell>
          <cell r="L614">
            <v>4</v>
          </cell>
          <cell r="M614">
            <v>4</v>
          </cell>
          <cell r="N614">
            <v>930</v>
          </cell>
          <cell r="O614" t="str">
            <v>三级公路</v>
          </cell>
          <cell r="P614" t="str">
            <v>沥青路面</v>
          </cell>
          <cell r="Q614">
            <v>7</v>
          </cell>
          <cell r="R614" t="str">
            <v>酉港镇</v>
          </cell>
          <cell r="S614">
            <v>0.45300000000000001</v>
          </cell>
        </row>
        <row r="615">
          <cell r="F615" t="str">
            <v>清水湖通景公路</v>
          </cell>
          <cell r="G615" t="str">
            <v>通景公路</v>
          </cell>
          <cell r="H615" t="str">
            <v>13130201F4307220001</v>
          </cell>
          <cell r="I615" t="str">
            <v>1451J3130430722225</v>
          </cell>
          <cell r="J615" t="str">
            <v>a956329f-af80-4fa1-8586-9c7a200b143d</v>
          </cell>
          <cell r="K615" t="str">
            <v>Y963430722</v>
          </cell>
          <cell r="L615">
            <v>2.39</v>
          </cell>
          <cell r="M615">
            <v>2.46</v>
          </cell>
          <cell r="N615">
            <v>5500</v>
          </cell>
          <cell r="O615" t="str">
            <v>一级公路</v>
          </cell>
          <cell r="P615" t="str">
            <v>沥青</v>
          </cell>
          <cell r="Q615">
            <v>34</v>
          </cell>
          <cell r="R615" t="str">
            <v>清水湖野生动物园</v>
          </cell>
          <cell r="S615">
            <v>2.39</v>
          </cell>
        </row>
        <row r="616">
          <cell r="F616" t="str">
            <v>湖南思雅园生态农业发展道路</v>
          </cell>
          <cell r="G616" t="str">
            <v>资源产业路</v>
          </cell>
          <cell r="H616" t="str">
            <v>1312F4307220047</v>
          </cell>
          <cell r="I616" t="str">
            <v>1451J3120430722186</v>
          </cell>
          <cell r="J616" t="str">
            <v>cc43bd74-e51a-4cdd-bf89-798b57b4d052</v>
          </cell>
          <cell r="K616" t="str">
            <v>Y380430722</v>
          </cell>
          <cell r="L616">
            <v>2.5</v>
          </cell>
          <cell r="M616">
            <v>2.137</v>
          </cell>
          <cell r="N616">
            <v>1000</v>
          </cell>
          <cell r="O616" t="str">
            <v>三级公路</v>
          </cell>
          <cell r="P616" t="str">
            <v>沥青</v>
          </cell>
          <cell r="Q616">
            <v>10</v>
          </cell>
          <cell r="R616" t="str">
            <v>湖南思雅园生态农业园</v>
          </cell>
          <cell r="S616">
            <v>2.137</v>
          </cell>
        </row>
        <row r="617">
          <cell r="F617" t="str">
            <v>湖南华乐食品有限公司道路</v>
          </cell>
          <cell r="G617" t="str">
            <v>资源产业路</v>
          </cell>
          <cell r="H617" t="str">
            <v>1312F4307220030</v>
          </cell>
          <cell r="I617" t="str">
            <v>1451J3120430722126</v>
          </cell>
          <cell r="J617" t="str">
            <v>90616b1b-8660-4dea-a832-f336cacc8a3f</v>
          </cell>
          <cell r="K617" t="str">
            <v>无</v>
          </cell>
          <cell r="L617">
            <v>3</v>
          </cell>
          <cell r="M617">
            <v>2.2999999999999998</v>
          </cell>
          <cell r="N617">
            <v>500</v>
          </cell>
          <cell r="O617" t="str">
            <v>四级公路</v>
          </cell>
          <cell r="P617" t="str">
            <v>混凝土</v>
          </cell>
          <cell r="Q617">
            <v>6</v>
          </cell>
          <cell r="R617" t="str">
            <v>湖南华乐食品有限公司</v>
          </cell>
          <cell r="S617">
            <v>2.2999999999999998</v>
          </cell>
        </row>
        <row r="618">
          <cell r="F618" t="str">
            <v>汉寿汉美蔬菜食品有限公司连接路</v>
          </cell>
          <cell r="G618" t="str">
            <v>资源产业路</v>
          </cell>
          <cell r="H618" t="str">
            <v>1312F4307220031</v>
          </cell>
          <cell r="I618" t="str">
            <v>1451J3120430722159</v>
          </cell>
          <cell r="J618" t="str">
            <v>a321fb06-9342-421e-9f06-d76cade50899</v>
          </cell>
          <cell r="K618" t="str">
            <v>C994430722</v>
          </cell>
          <cell r="L618">
            <v>3.9</v>
          </cell>
          <cell r="M618">
            <v>3</v>
          </cell>
          <cell r="N618">
            <v>800</v>
          </cell>
          <cell r="O618" t="str">
            <v>四级公路</v>
          </cell>
          <cell r="P618" t="str">
            <v>沥青</v>
          </cell>
          <cell r="Q618">
            <v>6</v>
          </cell>
          <cell r="R618" t="str">
            <v>汉寿县汉美蔬菜食品科技有限公司</v>
          </cell>
          <cell r="S618">
            <v>3</v>
          </cell>
        </row>
        <row r="619">
          <cell r="F619" t="str">
            <v>金牛山通景公路</v>
          </cell>
          <cell r="G619" t="str">
            <v>通景公路</v>
          </cell>
          <cell r="H619" t="str">
            <v>131301F4307220002</v>
          </cell>
          <cell r="I619" t="str">
            <v>1451J3130430722147</v>
          </cell>
          <cell r="J619" t="str">
            <v>2737a8ab-04c8-42c7-b9a3-9a08b23a2810</v>
          </cell>
          <cell r="K619" t="str">
            <v>Y369430722</v>
          </cell>
          <cell r="L619">
            <v>3</v>
          </cell>
          <cell r="M619">
            <v>3</v>
          </cell>
          <cell r="N619">
            <v>800</v>
          </cell>
          <cell r="O619" t="str">
            <v>四级公路</v>
          </cell>
          <cell r="P619" t="str">
            <v>沥青</v>
          </cell>
          <cell r="Q619">
            <v>6</v>
          </cell>
          <cell r="R619" t="str">
            <v>金牛山</v>
          </cell>
          <cell r="S619">
            <v>3</v>
          </cell>
        </row>
        <row r="620">
          <cell r="F620" t="str">
            <v>西洞庭湿地景区（观鸟大道）</v>
          </cell>
          <cell r="G620" t="str">
            <v>通景公路</v>
          </cell>
          <cell r="H620" t="str">
            <v>13130201F4307220003</v>
          </cell>
          <cell r="I620" t="str">
            <v>1451J3130430722174</v>
          </cell>
          <cell r="J620" t="str">
            <v>cb2440df-6db0-4238-a731-eaa16eae0a33</v>
          </cell>
          <cell r="K620" t="str">
            <v>无</v>
          </cell>
          <cell r="L620">
            <v>3.5</v>
          </cell>
          <cell r="M620">
            <v>3.226</v>
          </cell>
          <cell r="N620">
            <v>1000</v>
          </cell>
          <cell r="O620" t="str">
            <v>四级公路</v>
          </cell>
          <cell r="P620" t="str">
            <v>沥青</v>
          </cell>
          <cell r="Q620">
            <v>6</v>
          </cell>
          <cell r="R620" t="str">
            <v>西洞庭湿地景区</v>
          </cell>
          <cell r="S620">
            <v>3.226</v>
          </cell>
        </row>
        <row r="621">
          <cell r="F621" t="str">
            <v>湖南绿博农林开发有限公司道路</v>
          </cell>
          <cell r="G621" t="str">
            <v>资源产业路</v>
          </cell>
          <cell r="H621" t="str">
            <v>1312F4307220032</v>
          </cell>
          <cell r="I621" t="str">
            <v>1451J3120430722156</v>
          </cell>
          <cell r="J621" t="str">
            <v>88d5bb63-8f33-471c-962d-c97f5783eea8</v>
          </cell>
          <cell r="K621" t="str">
            <v>X029430722</v>
          </cell>
          <cell r="L621">
            <v>5</v>
          </cell>
          <cell r="M621">
            <v>6.6</v>
          </cell>
          <cell r="N621">
            <v>1200</v>
          </cell>
          <cell r="O621" t="str">
            <v>四级公路</v>
          </cell>
          <cell r="P621" t="str">
            <v>沥青</v>
          </cell>
          <cell r="Q621">
            <v>6</v>
          </cell>
          <cell r="R621" t="str">
            <v>湖南绿博农林开发有限公司</v>
          </cell>
          <cell r="S621">
            <v>5</v>
          </cell>
        </row>
        <row r="622">
          <cell r="F622" t="str">
            <v>中国文化村落铁甲村连接路</v>
          </cell>
          <cell r="G622" t="str">
            <v>通景公路</v>
          </cell>
          <cell r="H622" t="str">
            <v>131301F4307220001</v>
          </cell>
          <cell r="I622" t="str">
            <v>1451J3130430722112</v>
          </cell>
          <cell r="J622" t="str">
            <v>9daba639-e078-49da-b740-6edfb244938b</v>
          </cell>
          <cell r="K622" t="str">
            <v>Y206430722</v>
          </cell>
          <cell r="L622">
            <v>6.4</v>
          </cell>
          <cell r="M622">
            <v>6.4</v>
          </cell>
          <cell r="N622">
            <v>900</v>
          </cell>
          <cell r="O622" t="str">
            <v>四级公路</v>
          </cell>
          <cell r="P622" t="str">
            <v>沥青</v>
          </cell>
          <cell r="Q622">
            <v>6</v>
          </cell>
          <cell r="R622" t="str">
            <v>文化村落铁甲村</v>
          </cell>
          <cell r="S622">
            <v>4.9470000000000001</v>
          </cell>
        </row>
        <row r="623">
          <cell r="F623"/>
          <cell r="G623"/>
          <cell r="H623"/>
          <cell r="I623"/>
          <cell r="J623"/>
          <cell r="K623"/>
          <cell r="L623">
            <v>41.62</v>
          </cell>
          <cell r="M623">
            <v>36.459999999999994</v>
          </cell>
          <cell r="N623">
            <v>7741</v>
          </cell>
          <cell r="O623"/>
          <cell r="P623"/>
          <cell r="Q623"/>
          <cell r="R623"/>
          <cell r="S623">
            <v>24.999999999999996</v>
          </cell>
        </row>
        <row r="624">
          <cell r="F624" t="str">
            <v>澧县球山油菜专业合作社道路</v>
          </cell>
          <cell r="G624" t="str">
            <v>资源产业路</v>
          </cell>
          <cell r="H624" t="str">
            <v>1312F4307230395</v>
          </cell>
          <cell r="I624" t="str">
            <v>1451J3120430723516</v>
          </cell>
          <cell r="J624" t="str">
            <v>adb107ca-1e0d-4415-968b-2dccb0c2336e</v>
          </cell>
          <cell r="K624" t="str">
            <v>无</v>
          </cell>
          <cell r="L624">
            <v>5</v>
          </cell>
          <cell r="M624">
            <v>5</v>
          </cell>
          <cell r="N624">
            <v>815</v>
          </cell>
          <cell r="O624" t="str">
            <v>四级公路</v>
          </cell>
          <cell r="P624" t="str">
            <v>沥青砼</v>
          </cell>
          <cell r="Q624" t="str">
            <v>6m</v>
          </cell>
          <cell r="R624" t="str">
            <v>澧县球山油菜专业合作社</v>
          </cell>
          <cell r="S624">
            <v>5</v>
          </cell>
        </row>
        <row r="625">
          <cell r="F625" t="str">
            <v>澧县风形农机专业合作社道路</v>
          </cell>
          <cell r="G625" t="str">
            <v>资源产业路</v>
          </cell>
          <cell r="H625" t="str">
            <v>1312F4307230396</v>
          </cell>
          <cell r="I625" t="str">
            <v>1451J3120430723563</v>
          </cell>
          <cell r="J625" t="str">
            <v>a20897b5-2dc8-47fa-9e5d-9343f032ce34</v>
          </cell>
          <cell r="K625" t="str">
            <v>C983430723</v>
          </cell>
          <cell r="L625">
            <v>1.323</v>
          </cell>
          <cell r="M625">
            <v>1.323</v>
          </cell>
          <cell r="N625">
            <v>376</v>
          </cell>
          <cell r="O625" t="str">
            <v>三级公路</v>
          </cell>
          <cell r="P625" t="str">
            <v>沥青砼</v>
          </cell>
          <cell r="Q625" t="str">
            <v>7m</v>
          </cell>
          <cell r="R625" t="str">
            <v>澧县风形农机专业合作社</v>
          </cell>
          <cell r="S625">
            <v>1.323</v>
          </cell>
        </row>
        <row r="626">
          <cell r="F626" t="str">
            <v>万家岗革命老区通景公路</v>
          </cell>
          <cell r="G626" t="str">
            <v>通景公路</v>
          </cell>
          <cell r="H626" t="str">
            <v>131302F4307230020</v>
          </cell>
          <cell r="I626" t="str">
            <v>1451J3130430723222</v>
          </cell>
          <cell r="J626" t="str">
            <v>cff9de17-9e42-4239-a2f6-f839e38d6111</v>
          </cell>
          <cell r="K626" t="str">
            <v>C376430723</v>
          </cell>
          <cell r="L626">
            <v>1.8620000000000001</v>
          </cell>
          <cell r="M626">
            <v>1.8620000000000001</v>
          </cell>
          <cell r="N626">
            <v>150</v>
          </cell>
          <cell r="O626" t="str">
            <v>四级公路</v>
          </cell>
          <cell r="P626" t="str">
            <v>沥青砼</v>
          </cell>
          <cell r="Q626" t="str">
            <v>5m</v>
          </cell>
          <cell r="R626" t="str">
            <v>万家岗革命老区</v>
          </cell>
          <cell r="S626">
            <v>1.8620000000000001</v>
          </cell>
        </row>
        <row r="627">
          <cell r="F627" t="str">
            <v>万家岗革命老区旅游公路工程</v>
          </cell>
          <cell r="G627" t="str">
            <v>通景公路</v>
          </cell>
          <cell r="H627" t="str">
            <v>131302F4307230019</v>
          </cell>
          <cell r="I627" t="str">
            <v>1451J3130430723251</v>
          </cell>
          <cell r="J627" t="str">
            <v>5752d365-1eba-461a-9d4b-ba7e6c64a3f0</v>
          </cell>
          <cell r="K627" t="str">
            <v>无</v>
          </cell>
          <cell r="L627">
            <v>4</v>
          </cell>
          <cell r="M627">
            <v>4.66</v>
          </cell>
          <cell r="N627">
            <v>771</v>
          </cell>
          <cell r="O627" t="str">
            <v>四级公路</v>
          </cell>
          <cell r="P627" t="str">
            <v>沥青砼</v>
          </cell>
          <cell r="Q627" t="str">
            <v>5m</v>
          </cell>
          <cell r="R627" t="str">
            <v>万家岗革命老区</v>
          </cell>
          <cell r="S627">
            <v>4.5999999999999996</v>
          </cell>
        </row>
        <row r="628">
          <cell r="F628" t="str">
            <v>澧县高新区产业路</v>
          </cell>
          <cell r="G628" t="str">
            <v>资源产业路</v>
          </cell>
          <cell r="H628" t="str">
            <v>1312F4307230200</v>
          </cell>
          <cell r="I628" t="str">
            <v>1451J3120430723481</v>
          </cell>
          <cell r="J628" t="str">
            <v>60f8321c-f1b6-402d-b314-0a1313f5de28</v>
          </cell>
          <cell r="K628" t="str">
            <v>无</v>
          </cell>
          <cell r="L628">
            <v>0.5</v>
          </cell>
          <cell r="M628">
            <v>0.5</v>
          </cell>
          <cell r="N628">
            <v>62</v>
          </cell>
          <cell r="O628" t="str">
            <v>四级公路</v>
          </cell>
          <cell r="P628" t="str">
            <v>水泥砼</v>
          </cell>
          <cell r="Q628" t="str">
            <v>5m</v>
          </cell>
          <cell r="R628" t="str">
            <v>澧县高新区产业基地</v>
          </cell>
          <cell r="S628">
            <v>0.5</v>
          </cell>
        </row>
        <row r="629">
          <cell r="F629" t="str">
            <v>澧县城头山景区连接线</v>
          </cell>
          <cell r="G629" t="str">
            <v>通景公路</v>
          </cell>
          <cell r="H629" t="str">
            <v>131302F4307230026</v>
          </cell>
          <cell r="I629" t="str">
            <v>1451J3130430723589</v>
          </cell>
          <cell r="J629" t="str">
            <v>b241d252-ab06-4ae7-b72d-d90fb80a0d13</v>
          </cell>
          <cell r="K629" t="str">
            <v>无</v>
          </cell>
          <cell r="L629">
            <v>0.5</v>
          </cell>
          <cell r="M629">
            <v>0.5</v>
          </cell>
          <cell r="N629">
            <v>1303</v>
          </cell>
          <cell r="O629" t="str">
            <v>一级公路</v>
          </cell>
          <cell r="P629" t="str">
            <v>沥青砼</v>
          </cell>
          <cell r="Q629" t="str">
            <v>16m</v>
          </cell>
          <cell r="R629" t="str">
            <v>澧县城头山景区连接线</v>
          </cell>
          <cell r="S629">
            <v>0.5</v>
          </cell>
        </row>
        <row r="630">
          <cell r="F630" t="str">
            <v>澧县王家厂水库水利风景区连接路</v>
          </cell>
          <cell r="G630" t="str">
            <v>通景公路</v>
          </cell>
          <cell r="H630" t="str">
            <v>131302F4307230005</v>
          </cell>
          <cell r="I630" t="str">
            <v>1451J3130430723352</v>
          </cell>
          <cell r="J630" t="str">
            <v>73650564-27ca-4e91-9930-4beaaeb395ce</v>
          </cell>
          <cell r="K630" t="str">
            <v>无</v>
          </cell>
          <cell r="L630">
            <v>2</v>
          </cell>
          <cell r="M630">
            <v>2</v>
          </cell>
          <cell r="N630">
            <v>295</v>
          </cell>
          <cell r="O630" t="str">
            <v>四级公路</v>
          </cell>
          <cell r="P630" t="str">
            <v>沥青砼</v>
          </cell>
          <cell r="Q630" t="str">
            <v>6m</v>
          </cell>
          <cell r="R630" t="str">
            <v>澧县王家厂水库水利风景区</v>
          </cell>
          <cell r="S630">
            <v>2</v>
          </cell>
        </row>
        <row r="631">
          <cell r="F631" t="str">
            <v>澧县复兴厂镇原味柑桔包装厂连接路（夏家小学-复柳线）</v>
          </cell>
          <cell r="G631" t="str">
            <v>资源产业路</v>
          </cell>
          <cell r="H631" t="str">
            <v>1312F4307230469</v>
          </cell>
          <cell r="I631" t="str">
            <v>1451J3120430723301</v>
          </cell>
          <cell r="J631" t="str">
            <v>8af1bfbf-e0a2-4e80-8f20-e9c48c28af48</v>
          </cell>
          <cell r="K631" t="str">
            <v>VV82430723</v>
          </cell>
          <cell r="L631">
            <v>1.07</v>
          </cell>
          <cell r="M631">
            <v>1.07</v>
          </cell>
          <cell r="N631">
            <v>106</v>
          </cell>
          <cell r="O631" t="str">
            <v>四级公路</v>
          </cell>
          <cell r="P631" t="str">
            <v>水泥砼</v>
          </cell>
          <cell r="Q631" t="str">
            <v>4.5m</v>
          </cell>
          <cell r="R631" t="str">
            <v>澧县复兴宏成柑桔信息服务部</v>
          </cell>
          <cell r="S631">
            <v>1.07</v>
          </cell>
        </row>
        <row r="632">
          <cell r="F632" t="str">
            <v>澧县路路发柑桔种植专业合作社连接路（陈红屋场）</v>
          </cell>
          <cell r="G632" t="str">
            <v>资源产业路</v>
          </cell>
          <cell r="H632" t="str">
            <v>1312F4307230480</v>
          </cell>
          <cell r="I632" t="str">
            <v>1451J3120430723326</v>
          </cell>
          <cell r="J632" t="str">
            <v>852ab31d-643b-4490-bc54-ea0a5a1b8708</v>
          </cell>
          <cell r="K632" t="str">
            <v>VV86430723</v>
          </cell>
          <cell r="L632">
            <v>0.84199999999999997</v>
          </cell>
          <cell r="M632">
            <v>0.84199999999999997</v>
          </cell>
          <cell r="N632">
            <v>74</v>
          </cell>
          <cell r="O632" t="str">
            <v>四级公路</v>
          </cell>
          <cell r="P632" t="str">
            <v>水泥砼</v>
          </cell>
          <cell r="Q632" t="str">
            <v>4.5m</v>
          </cell>
          <cell r="R632" t="str">
            <v>澧县路路发柑桔种植专业合作社</v>
          </cell>
          <cell r="S632">
            <v>0.84199999999999997</v>
          </cell>
        </row>
        <row r="633">
          <cell r="F633" t="str">
            <v>澧县路路发柑桔种植专业合作社连接路（孙圣贵屋场-一组）</v>
          </cell>
          <cell r="G633" t="str">
            <v>资源产业路</v>
          </cell>
          <cell r="H633" t="str">
            <v>1312F4307230481</v>
          </cell>
          <cell r="I633" t="str">
            <v>1451J3120430723327</v>
          </cell>
          <cell r="J633" t="str">
            <v>6c7d3a50-0147-4e89-86a0-d8a9cb3aba9e</v>
          </cell>
          <cell r="K633" t="str">
            <v>VV87430723</v>
          </cell>
          <cell r="L633">
            <v>0.20799999999999999</v>
          </cell>
          <cell r="M633">
            <v>0.20799999999999999</v>
          </cell>
          <cell r="N633">
            <v>21</v>
          </cell>
          <cell r="O633" t="str">
            <v>四级公路</v>
          </cell>
          <cell r="P633" t="str">
            <v>水泥砼</v>
          </cell>
          <cell r="Q633" t="str">
            <v>4.5m</v>
          </cell>
          <cell r="R633" t="str">
            <v>澧县路路发柑桔种植专业合作社</v>
          </cell>
          <cell r="S633">
            <v>0.20799999999999999</v>
          </cell>
        </row>
        <row r="634">
          <cell r="F634" t="str">
            <v>澧县复兴厂镇原味柑桔包装厂连接路（魏小平屋场-赵克云屋场）</v>
          </cell>
          <cell r="G634" t="str">
            <v>资源产业路</v>
          </cell>
          <cell r="H634" t="str">
            <v>1312F4307230468</v>
          </cell>
          <cell r="I634" t="str">
            <v>1451J3120430723300</v>
          </cell>
          <cell r="J634" t="str">
            <v>99267aae-2f28-4ce9-9cc8-5c0ca714d5c8</v>
          </cell>
          <cell r="K634" t="str">
            <v>VV90430723</v>
          </cell>
          <cell r="L634">
            <v>0.35199999999999998</v>
          </cell>
          <cell r="M634">
            <v>0.35199999999999998</v>
          </cell>
          <cell r="N634">
            <v>42</v>
          </cell>
          <cell r="O634" t="str">
            <v>四级公路</v>
          </cell>
          <cell r="P634" t="str">
            <v>水泥砼</v>
          </cell>
          <cell r="Q634" t="str">
            <v>4.5m</v>
          </cell>
          <cell r="R634" t="str">
            <v>澧县复兴厂镇原味柑桔包装厂</v>
          </cell>
          <cell r="S634">
            <v>0.35199999999999998</v>
          </cell>
        </row>
        <row r="635">
          <cell r="F635" t="str">
            <v>澧县果农苗木专业合作社连接路（G207-胡城云屋场）</v>
          </cell>
          <cell r="G635" t="str">
            <v>资源产业路</v>
          </cell>
          <cell r="H635" t="str">
            <v>1312F4307230474</v>
          </cell>
          <cell r="I635" t="str">
            <v>1451J3120430723311</v>
          </cell>
          <cell r="J635" t="str">
            <v>d1b2a454-2dc5-4f53-bf3f-c6b2c9c116fa</v>
          </cell>
          <cell r="K635" t="str">
            <v>VV91430723</v>
          </cell>
          <cell r="L635">
            <v>0.34300000000000003</v>
          </cell>
          <cell r="M635">
            <v>0.34300000000000003</v>
          </cell>
          <cell r="N635">
            <v>23</v>
          </cell>
          <cell r="O635" t="str">
            <v>四级公路</v>
          </cell>
          <cell r="P635" t="str">
            <v>水泥砼</v>
          </cell>
          <cell r="Q635" t="str">
            <v>5m</v>
          </cell>
          <cell r="R635" t="str">
            <v>澧县果农苗木专业合作社</v>
          </cell>
          <cell r="S635">
            <v>0.34300000000000003</v>
          </cell>
        </row>
        <row r="636">
          <cell r="F636" t="str">
            <v>澧县果农苗木专业合作社连接路（胡圣辉屋场-熊克平屋场）</v>
          </cell>
          <cell r="G636" t="str">
            <v>资源产业路</v>
          </cell>
          <cell r="H636" t="str">
            <v>1312F4307230475</v>
          </cell>
          <cell r="I636" t="str">
            <v>1451J3120430723312</v>
          </cell>
          <cell r="J636" t="str">
            <v>08ff7a9b-5cb2-4044-9e87-50a4cbdca03e</v>
          </cell>
          <cell r="K636" t="str">
            <v>VV92430723</v>
          </cell>
          <cell r="L636">
            <v>0.434</v>
          </cell>
          <cell r="M636">
            <v>0.434</v>
          </cell>
          <cell r="N636">
            <v>49</v>
          </cell>
          <cell r="O636" t="str">
            <v>四级公路</v>
          </cell>
          <cell r="P636" t="str">
            <v>水泥砼</v>
          </cell>
          <cell r="Q636" t="str">
            <v>4.5m</v>
          </cell>
          <cell r="R636" t="str">
            <v>澧县果农苗木专业合作社</v>
          </cell>
          <cell r="S636">
            <v>0.434</v>
          </cell>
        </row>
        <row r="637">
          <cell r="F637" t="str">
            <v>澧县果农苗木专业合作社连接路（夏章春屋场-刘军屋场）</v>
          </cell>
          <cell r="G637" t="str">
            <v>资源产业路</v>
          </cell>
          <cell r="H637" t="str">
            <v>1312F4307230477</v>
          </cell>
          <cell r="I637" t="str">
            <v>1451J3120430723322</v>
          </cell>
          <cell r="J637" t="str">
            <v>cd7fcdc6-3680-401a-9a96-caee60f66be7</v>
          </cell>
          <cell r="K637" t="str">
            <v>VV93430723</v>
          </cell>
          <cell r="L637">
            <v>0.51100000000000001</v>
          </cell>
          <cell r="M637">
            <v>0.51100000000000001</v>
          </cell>
          <cell r="N637">
            <v>68</v>
          </cell>
          <cell r="O637" t="str">
            <v>四级公路</v>
          </cell>
          <cell r="P637" t="str">
            <v>水泥砼</v>
          </cell>
          <cell r="Q637" t="str">
            <v>4.5m</v>
          </cell>
          <cell r="R637" t="str">
            <v>澧县果农苗木专业合作社</v>
          </cell>
          <cell r="S637">
            <v>0.51100000000000001</v>
          </cell>
        </row>
        <row r="638">
          <cell r="F638" t="str">
            <v>澧县果农苗木专业合作社连接路（胡圣文屋场-双桥2组）</v>
          </cell>
          <cell r="G638" t="str">
            <v>资源产业路</v>
          </cell>
          <cell r="H638" t="str">
            <v>1312F4307230478</v>
          </cell>
          <cell r="I638" t="str">
            <v>1451J3120430723323</v>
          </cell>
          <cell r="J638" t="str">
            <v>5fd89f17-c2e5-424b-873c-8db51ce7cfbc</v>
          </cell>
          <cell r="K638" t="str">
            <v>VV94430723</v>
          </cell>
          <cell r="L638">
            <v>0.64500000000000002</v>
          </cell>
          <cell r="M638">
            <v>0.64500000000000002</v>
          </cell>
          <cell r="N638">
            <v>73</v>
          </cell>
          <cell r="O638" t="str">
            <v>四级公路</v>
          </cell>
          <cell r="P638" t="str">
            <v>水泥砼</v>
          </cell>
          <cell r="Q638" t="str">
            <v>5m</v>
          </cell>
          <cell r="R638" t="str">
            <v>澧县果农苗木专业合作社</v>
          </cell>
          <cell r="S638">
            <v>0.64500000000000002</v>
          </cell>
        </row>
        <row r="639">
          <cell r="F639" t="str">
            <v>澧县果果如意柑桔信息服务中心连接路（王华明屋场-铁塔）</v>
          </cell>
          <cell r="G639" t="str">
            <v>资源产业路</v>
          </cell>
          <cell r="H639" t="str">
            <v>1312F4307230471</v>
          </cell>
          <cell r="I639" t="str">
            <v>1451J3120430723304</v>
          </cell>
          <cell r="J639" t="str">
            <v>b9721bca-bf73-42fd-8b25-6b63bad986e1</v>
          </cell>
          <cell r="K639" t="str">
            <v>VV95430723</v>
          </cell>
          <cell r="L639">
            <v>0.60799999999999998</v>
          </cell>
          <cell r="M639">
            <v>0.60799999999999998</v>
          </cell>
          <cell r="N639">
            <v>97</v>
          </cell>
          <cell r="O639" t="str">
            <v>四级公路</v>
          </cell>
          <cell r="P639" t="str">
            <v>水泥砼</v>
          </cell>
          <cell r="Q639" t="str">
            <v>4.5m</v>
          </cell>
          <cell r="R639" t="str">
            <v>澧县果果如意柑桔信息服务中心</v>
          </cell>
          <cell r="S639">
            <v>0.60799999999999998</v>
          </cell>
        </row>
        <row r="640">
          <cell r="F640" t="str">
            <v>澧县果果如意柑桔信息服务中心连接路（李家公路-王华清屋场）</v>
          </cell>
          <cell r="G640" t="str">
            <v>资源产业路</v>
          </cell>
          <cell r="H640" t="str">
            <v>1312F4307230472</v>
          </cell>
          <cell r="I640" t="str">
            <v>1451J3120430723308</v>
          </cell>
          <cell r="J640" t="str">
            <v>ce85e50c-a24c-401f-9f7d-7aab7d02e650</v>
          </cell>
          <cell r="K640" t="str">
            <v>VV96430723</v>
          </cell>
          <cell r="L640">
            <v>0.35399999999999998</v>
          </cell>
          <cell r="M640">
            <v>0.35399999999999998</v>
          </cell>
          <cell r="N640">
            <v>70</v>
          </cell>
          <cell r="O640" t="str">
            <v>四级公路</v>
          </cell>
          <cell r="P640" t="str">
            <v>水泥砼</v>
          </cell>
          <cell r="Q640" t="str">
            <v>5m</v>
          </cell>
          <cell r="R640" t="str">
            <v>澧县果果如意柑桔信息服务中心</v>
          </cell>
          <cell r="S640">
            <v>0.35399999999999998</v>
          </cell>
        </row>
        <row r="641">
          <cell r="F641" t="str">
            <v>澧县果果如意柑桔信息服务中心连接路（双桥1组-俞明宗屋场）</v>
          </cell>
          <cell r="G641" t="str">
            <v>资源产业路</v>
          </cell>
          <cell r="H641" t="str">
            <v>1312F4307230473</v>
          </cell>
          <cell r="I641" t="str">
            <v>1451J3120430723309</v>
          </cell>
          <cell r="J641" t="str">
            <v>ff4a3460-bb28-42aa-877d-b111eef79f54</v>
          </cell>
          <cell r="K641" t="str">
            <v>VV98430723</v>
          </cell>
          <cell r="L641">
            <v>0.14799999999999999</v>
          </cell>
          <cell r="M641">
            <v>0.14799999999999999</v>
          </cell>
          <cell r="N641">
            <v>22</v>
          </cell>
          <cell r="O641" t="str">
            <v>四级公路</v>
          </cell>
          <cell r="P641" t="str">
            <v>水泥砼</v>
          </cell>
          <cell r="Q641" t="str">
            <v>5m</v>
          </cell>
          <cell r="R641" t="str">
            <v>澧县果果如意柑桔信息服务中心</v>
          </cell>
          <cell r="S641">
            <v>0.14799999999999999</v>
          </cell>
        </row>
        <row r="642">
          <cell r="F642" t="str">
            <v>天供山旅游景区连接路</v>
          </cell>
          <cell r="G642" t="str">
            <v>通景公路</v>
          </cell>
          <cell r="H642" t="str">
            <v>131302F4307230027</v>
          </cell>
          <cell r="I642" t="str">
            <v>1451J3130430723124</v>
          </cell>
          <cell r="J642" t="str">
            <v>10f4109c-354e-4b75-a50b-8160af54f61f</v>
          </cell>
          <cell r="K642" t="str">
            <v>Y019430723</v>
          </cell>
          <cell r="L642">
            <v>8.52</v>
          </cell>
          <cell r="M642">
            <v>8</v>
          </cell>
          <cell r="N642">
            <v>2400</v>
          </cell>
          <cell r="O642" t="str">
            <v>四级公路</v>
          </cell>
          <cell r="P642" t="str">
            <v>沥青砼</v>
          </cell>
          <cell r="Q642" t="str">
            <v>6m</v>
          </cell>
          <cell r="R642" t="str">
            <v>天供山旅游景区</v>
          </cell>
          <cell r="S642">
            <v>3.7</v>
          </cell>
        </row>
        <row r="643">
          <cell r="F643" t="str">
            <v>城头山镇优质道生产专业合作社道路</v>
          </cell>
          <cell r="G643" t="str">
            <v>资源产业路</v>
          </cell>
          <cell r="H643" t="str">
            <v>1312F4307230421</v>
          </cell>
          <cell r="I643" t="str">
            <v>1451J3120430723607</v>
          </cell>
          <cell r="J643" t="str">
            <v>9936fce5-89e4-4568-be60-bf56aa4377e0</v>
          </cell>
          <cell r="K643" t="str">
            <v>无</v>
          </cell>
          <cell r="L643">
            <v>1.5</v>
          </cell>
          <cell r="M643">
            <v>1.1000000000000001</v>
          </cell>
          <cell r="N643">
            <v>109</v>
          </cell>
          <cell r="O643" t="str">
            <v>四级公路</v>
          </cell>
          <cell r="P643" t="str">
            <v>沥青砼</v>
          </cell>
          <cell r="Q643" t="str">
            <v>5m</v>
          </cell>
          <cell r="R643" t="str">
            <v>城头山镇优质道生产专业合作社</v>
          </cell>
          <cell r="S643"/>
        </row>
        <row r="644">
          <cell r="F644" t="str">
            <v>官垸凤凰村渔场道路</v>
          </cell>
          <cell r="G644" t="str">
            <v>资源产业路</v>
          </cell>
          <cell r="H644" t="str">
            <v>1312F4307230199</v>
          </cell>
          <cell r="I644" t="str">
            <v>1451J3120430723194</v>
          </cell>
          <cell r="J644" t="str">
            <v>485b02a6-e5ff-44a3-8d94-92f1ebe30b7e</v>
          </cell>
          <cell r="K644" t="str">
            <v>无</v>
          </cell>
          <cell r="L644">
            <v>3.9</v>
          </cell>
          <cell r="M644">
            <v>1.5</v>
          </cell>
          <cell r="N644">
            <v>270</v>
          </cell>
          <cell r="O644" t="str">
            <v>四级公路</v>
          </cell>
          <cell r="P644" t="str">
            <v>水泥砼</v>
          </cell>
          <cell r="Q644" t="str">
            <v>5m</v>
          </cell>
          <cell r="R644" t="str">
            <v>官垸凤凰村渔场</v>
          </cell>
          <cell r="S644"/>
        </row>
        <row r="645">
          <cell r="F645" t="str">
            <v>澧县梦溪镇八十垱休闲旅游产业园连接路</v>
          </cell>
          <cell r="G645" t="str">
            <v>资源产业路</v>
          </cell>
          <cell r="H645" t="str">
            <v>1312F4307230443</v>
          </cell>
          <cell r="I645" t="str">
            <v>1451J3120430723605</v>
          </cell>
          <cell r="J645" t="str">
            <v>fe73843e-f9b5-4526-96d6-b1c165bd726e</v>
          </cell>
          <cell r="K645" t="str">
            <v>无</v>
          </cell>
          <cell r="L645">
            <v>3</v>
          </cell>
          <cell r="M645">
            <v>1.5</v>
          </cell>
          <cell r="N645">
            <v>145</v>
          </cell>
          <cell r="O645" t="str">
            <v>四级公路</v>
          </cell>
          <cell r="P645" t="str">
            <v>沥青砼</v>
          </cell>
          <cell r="Q645" t="str">
            <v>5m</v>
          </cell>
          <cell r="R645" t="str">
            <v>澧县梦溪镇八十垱休闲旅游产业园</v>
          </cell>
          <cell r="S645"/>
        </row>
        <row r="646">
          <cell r="F646" t="str">
            <v>大梁农业发展有限公司道路</v>
          </cell>
          <cell r="G646" t="str">
            <v>资源产业路</v>
          </cell>
          <cell r="H646" t="str">
            <v>1312F4307230397</v>
          </cell>
          <cell r="I646" t="str">
            <v>1451J3120430723567</v>
          </cell>
          <cell r="J646" t="str">
            <v>c426e6f6-4bef-4164-bb88-109bef1adfcc</v>
          </cell>
          <cell r="K646" t="str">
            <v>无</v>
          </cell>
          <cell r="L646">
            <v>3</v>
          </cell>
          <cell r="M646">
            <v>1</v>
          </cell>
          <cell r="N646">
            <v>180</v>
          </cell>
          <cell r="O646" t="str">
            <v>四级公路</v>
          </cell>
          <cell r="P646" t="str">
            <v>水泥砼</v>
          </cell>
          <cell r="Q646" t="str">
            <v>5m</v>
          </cell>
          <cell r="R646" t="str">
            <v>大梁农业发展有限公司</v>
          </cell>
          <cell r="S646"/>
        </row>
        <row r="647">
          <cell r="F647" t="str">
            <v>澧县钦友油茶种植专业合作社道路</v>
          </cell>
          <cell r="G647" t="str">
            <v>资源产业路</v>
          </cell>
          <cell r="H647" t="str">
            <v>1312F4307230392</v>
          </cell>
          <cell r="I647" t="str">
            <v>1451J3120430723501</v>
          </cell>
          <cell r="J647" t="str">
            <v>4eceacc4-351c-4203-8e4d-f50965cdcb46</v>
          </cell>
          <cell r="K647" t="str">
            <v>无</v>
          </cell>
          <cell r="L647">
            <v>1</v>
          </cell>
          <cell r="M647">
            <v>2</v>
          </cell>
          <cell r="N647">
            <v>220</v>
          </cell>
          <cell r="O647" t="str">
            <v>四级公路</v>
          </cell>
          <cell r="P647" t="str">
            <v>水泥砼</v>
          </cell>
          <cell r="Q647" t="str">
            <v>6m</v>
          </cell>
          <cell r="R647" t="str">
            <v>澧县钦友油茶种植专业合作社</v>
          </cell>
          <cell r="S647"/>
        </row>
        <row r="648">
          <cell r="F648"/>
          <cell r="G648"/>
          <cell r="H648"/>
          <cell r="I648"/>
          <cell r="J648"/>
          <cell r="K648"/>
          <cell r="L648">
            <v>56.024000000000001</v>
          </cell>
          <cell r="M648">
            <v>56.024000000000001</v>
          </cell>
          <cell r="N648">
            <v>7980.64</v>
          </cell>
          <cell r="O648"/>
          <cell r="P648"/>
          <cell r="Q648"/>
          <cell r="R648"/>
          <cell r="S648">
            <v>55</v>
          </cell>
        </row>
        <row r="649">
          <cell r="F649" t="str">
            <v>马家油茶产业园连接路（珠日-马家）</v>
          </cell>
          <cell r="G649" t="str">
            <v>资源产业路</v>
          </cell>
          <cell r="H649" t="str">
            <v>1324F4307240001</v>
          </cell>
          <cell r="I649" t="str">
            <v>1451J312X430724256</v>
          </cell>
          <cell r="J649" t="str">
            <v>03204241-7ba8-4e59-aeab-c74f157b25c2</v>
          </cell>
          <cell r="K649" t="str">
            <v>X065430724</v>
          </cell>
          <cell r="L649">
            <v>8</v>
          </cell>
          <cell r="M649">
            <v>8</v>
          </cell>
          <cell r="N649">
            <v>1120</v>
          </cell>
          <cell r="O649" t="str">
            <v>四级公路</v>
          </cell>
          <cell r="P649" t="str">
            <v>水泥混凝土</v>
          </cell>
          <cell r="Q649">
            <v>6</v>
          </cell>
          <cell r="R649" t="str">
            <v>马家油茶产业园</v>
          </cell>
          <cell r="S649">
            <v>8</v>
          </cell>
        </row>
        <row r="650">
          <cell r="F650" t="str">
            <v>G207-林伯渠故居连接路</v>
          </cell>
          <cell r="G650" t="str">
            <v>通景公路</v>
          </cell>
          <cell r="H650" t="str">
            <v>131302F4307240019</v>
          </cell>
          <cell r="I650" t="str">
            <v>1451J3130430724207</v>
          </cell>
          <cell r="J650" t="str">
            <v>570160f6-f77a-4696-a158-03a0379fcd0b</v>
          </cell>
          <cell r="K650" t="str">
            <v>无</v>
          </cell>
          <cell r="L650">
            <v>2.7410000000000001</v>
          </cell>
          <cell r="M650">
            <v>2.7410000000000001</v>
          </cell>
          <cell r="N650">
            <v>383.74</v>
          </cell>
          <cell r="O650" t="str">
            <v>四级公路</v>
          </cell>
          <cell r="P650" t="str">
            <v>水泥混凝土</v>
          </cell>
          <cell r="Q650">
            <v>6</v>
          </cell>
          <cell r="R650" t="str">
            <v>林伯渠故居</v>
          </cell>
          <cell r="S650">
            <v>2.7410000000000001</v>
          </cell>
        </row>
        <row r="651">
          <cell r="F651" t="str">
            <v>官亭湖集散公路（桃树-岩龙）</v>
          </cell>
          <cell r="G651" t="str">
            <v>通景公路</v>
          </cell>
          <cell r="H651" t="str">
            <v>131301F4307240020</v>
          </cell>
          <cell r="I651" t="str">
            <v>1451J3130430724288</v>
          </cell>
          <cell r="J651" t="str">
            <v>e13c01c3-bf09-401c-958b-c2eaa2f4ea34</v>
          </cell>
          <cell r="K651" t="str">
            <v>X104430724</v>
          </cell>
          <cell r="L651">
            <v>9.9779999999999998</v>
          </cell>
          <cell r="M651">
            <v>9.9779999999999998</v>
          </cell>
          <cell r="N651">
            <v>1396.92</v>
          </cell>
          <cell r="O651" t="str">
            <v>四级公路</v>
          </cell>
          <cell r="P651" t="str">
            <v>水泥混凝土</v>
          </cell>
          <cell r="Q651">
            <v>6</v>
          </cell>
          <cell r="R651" t="str">
            <v>官亭水库</v>
          </cell>
          <cell r="S651">
            <v>9.9779999999999998</v>
          </cell>
        </row>
        <row r="652">
          <cell r="F652" t="str">
            <v>石柏-赤岗寺连接路</v>
          </cell>
          <cell r="G652" t="str">
            <v>资源产业路</v>
          </cell>
          <cell r="H652" t="str">
            <v>1312F4307240208</v>
          </cell>
          <cell r="I652" t="str">
            <v>1451J3120430724201</v>
          </cell>
          <cell r="J652" t="str">
            <v>fbe03f27-dd26-4abc-9ced-96757f2b81ed</v>
          </cell>
          <cell r="K652" t="str">
            <v>无</v>
          </cell>
          <cell r="L652">
            <v>2.38</v>
          </cell>
          <cell r="M652">
            <v>2.38</v>
          </cell>
          <cell r="N652">
            <v>333.2</v>
          </cell>
          <cell r="O652" t="str">
            <v>四级公路</v>
          </cell>
          <cell r="P652" t="str">
            <v>水泥混凝土</v>
          </cell>
          <cell r="Q652">
            <v>6</v>
          </cell>
          <cell r="R652" t="str">
            <v>杨岗优质稻产业园</v>
          </cell>
          <cell r="S652">
            <v>2.38</v>
          </cell>
        </row>
        <row r="653">
          <cell r="F653" t="str">
            <v>牡山-井堰养鸡场连接路</v>
          </cell>
          <cell r="G653" t="str">
            <v>资源产业路</v>
          </cell>
          <cell r="H653" t="str">
            <v>1312F4307240199</v>
          </cell>
          <cell r="I653" t="str">
            <v>1451J3120430724337</v>
          </cell>
          <cell r="J653" t="str">
            <v>b4ab2ece-7062-491f-b575-4fce294cdbe0</v>
          </cell>
          <cell r="K653" t="str">
            <v>无</v>
          </cell>
          <cell r="L653">
            <v>1.78</v>
          </cell>
          <cell r="M653">
            <v>1.78</v>
          </cell>
          <cell r="N653">
            <v>249.2</v>
          </cell>
          <cell r="O653" t="str">
            <v>四级公路</v>
          </cell>
          <cell r="P653" t="str">
            <v>水泥混凝土</v>
          </cell>
          <cell r="Q653">
            <v>6</v>
          </cell>
          <cell r="R653" t="str">
            <v>望城街道看花油茶产业园</v>
          </cell>
          <cell r="S653">
            <v>1.78</v>
          </cell>
        </row>
        <row r="654">
          <cell r="F654" t="str">
            <v>詹家垱-卫家屋场连接路</v>
          </cell>
          <cell r="G654" t="str">
            <v>通景公路</v>
          </cell>
          <cell r="H654" t="str">
            <v>131301F4307240049</v>
          </cell>
          <cell r="I654" t="str">
            <v>1451J3130430724341</v>
          </cell>
          <cell r="J654" t="str">
            <v>ca5f7810-1cab-4e67-886c-4b84943d6505</v>
          </cell>
          <cell r="K654" t="str">
            <v>CF89430724</v>
          </cell>
          <cell r="L654">
            <v>3.33</v>
          </cell>
          <cell r="M654">
            <v>3.33</v>
          </cell>
          <cell r="N654">
            <v>466.2</v>
          </cell>
          <cell r="O654" t="str">
            <v>四级公路</v>
          </cell>
          <cell r="P654" t="str">
            <v>水泥混凝土</v>
          </cell>
          <cell r="Q654">
            <v>5</v>
          </cell>
          <cell r="R654" t="str">
            <v>仙女庙</v>
          </cell>
          <cell r="S654">
            <v>3.33</v>
          </cell>
        </row>
        <row r="655">
          <cell r="F655" t="str">
            <v>周家-蒋家连接路</v>
          </cell>
          <cell r="G655" t="str">
            <v>资源产业路</v>
          </cell>
          <cell r="H655" t="str">
            <v>1312F4307240206</v>
          </cell>
          <cell r="I655" t="str">
            <v>1451J3120430724332</v>
          </cell>
          <cell r="J655" t="str">
            <v>32aee855-185a-4056-9cff-ad2307e9c306</v>
          </cell>
          <cell r="K655" t="str">
            <v>CC91430724</v>
          </cell>
          <cell r="L655">
            <v>2.79</v>
          </cell>
          <cell r="M655">
            <v>2.79</v>
          </cell>
          <cell r="N655">
            <v>390.6</v>
          </cell>
          <cell r="O655" t="str">
            <v>四级公路</v>
          </cell>
          <cell r="P655" t="str">
            <v>水泥混凝土</v>
          </cell>
          <cell r="Q655">
            <v>6</v>
          </cell>
          <cell r="R655" t="str">
            <v>赵家葡萄园产业园3</v>
          </cell>
          <cell r="S655">
            <v>2.79</v>
          </cell>
        </row>
        <row r="656">
          <cell r="F656" t="str">
            <v>杨板村-太平水库连接路</v>
          </cell>
          <cell r="G656" t="str">
            <v>资源产业路</v>
          </cell>
          <cell r="H656" t="str">
            <v>1312F4307240013</v>
          </cell>
          <cell r="I656" t="str">
            <v>1451J3120430724243</v>
          </cell>
          <cell r="J656" t="str">
            <v>b53554ba-cd62-4472-b0d5-f5e4a81d3e3b</v>
          </cell>
          <cell r="K656" t="str">
            <v>C973430724</v>
          </cell>
          <cell r="L656">
            <v>2.081</v>
          </cell>
          <cell r="M656">
            <v>2.081</v>
          </cell>
          <cell r="N656">
            <v>291.33999999999997</v>
          </cell>
          <cell r="O656" t="str">
            <v>四级公路</v>
          </cell>
          <cell r="P656" t="str">
            <v>水泥混凝土</v>
          </cell>
          <cell r="Q656">
            <v>6</v>
          </cell>
          <cell r="R656" t="str">
            <v>修梅镇杨板油茶产业园</v>
          </cell>
          <cell r="S656">
            <v>2.081</v>
          </cell>
        </row>
        <row r="657">
          <cell r="F657" t="str">
            <v>南阳-王化连接路</v>
          </cell>
          <cell r="G657" t="str">
            <v>资源产业路</v>
          </cell>
          <cell r="H657" t="str">
            <v>1312F4307240047</v>
          </cell>
          <cell r="I657" t="str">
            <v>1451J3120430724225</v>
          </cell>
          <cell r="J657" t="str">
            <v>c8291592-a0cb-4d70-9e6d-9130af51a216</v>
          </cell>
          <cell r="K657" t="str">
            <v>Y723430724</v>
          </cell>
          <cell r="L657">
            <v>3.5129999999999999</v>
          </cell>
          <cell r="M657">
            <v>3.5129999999999999</v>
          </cell>
          <cell r="N657">
            <v>491.82</v>
          </cell>
          <cell r="O657" t="str">
            <v>四级公路</v>
          </cell>
          <cell r="P657" t="str">
            <v>水泥混凝土</v>
          </cell>
          <cell r="Q657">
            <v>6</v>
          </cell>
          <cell r="R657" t="str">
            <v>太浮镇南阳油茶产业园</v>
          </cell>
          <cell r="S657">
            <v>3.5129999999999999</v>
          </cell>
        </row>
        <row r="658">
          <cell r="F658" t="str">
            <v>介岗头-S233连接路</v>
          </cell>
          <cell r="G658" t="str">
            <v>资源产业路</v>
          </cell>
          <cell r="H658" t="str">
            <v>1312F4307240210</v>
          </cell>
          <cell r="I658" t="str">
            <v>1451J3120430724342</v>
          </cell>
          <cell r="J658" t="str">
            <v>85607b49-94e6-499e-ad20-e6eb30dc639f</v>
          </cell>
          <cell r="K658" t="str">
            <v>Y716430724</v>
          </cell>
          <cell r="L658">
            <v>4.75</v>
          </cell>
          <cell r="M658">
            <v>4.75</v>
          </cell>
          <cell r="N658">
            <v>674.5</v>
          </cell>
          <cell r="O658" t="str">
            <v>四级公路</v>
          </cell>
          <cell r="P658" t="str">
            <v>水泥混凝土</v>
          </cell>
          <cell r="Q658">
            <v>5</v>
          </cell>
          <cell r="R658" t="str">
            <v>歇驾柑橘产业园</v>
          </cell>
          <cell r="S658">
            <v>4.75</v>
          </cell>
        </row>
        <row r="659">
          <cell r="F659" t="str">
            <v>马家油茶产业园连接路（田家坪-V055）</v>
          </cell>
          <cell r="G659" t="str">
            <v>资源产业路</v>
          </cell>
          <cell r="H659" t="str">
            <v>1312F4307240204</v>
          </cell>
          <cell r="I659" t="str">
            <v>1451J3120430724293</v>
          </cell>
          <cell r="J659" t="str">
            <v>c18ed5cc-0104-465b-be44-ed11e81517f2</v>
          </cell>
          <cell r="K659" t="str">
            <v>V056430724</v>
          </cell>
          <cell r="L659">
            <v>0.5</v>
          </cell>
          <cell r="M659">
            <v>0.5</v>
          </cell>
          <cell r="N659">
            <v>77.099999999999994</v>
          </cell>
          <cell r="O659" t="str">
            <v>四级公路</v>
          </cell>
          <cell r="P659" t="str">
            <v>水泥混凝土</v>
          </cell>
          <cell r="Q659">
            <v>5</v>
          </cell>
          <cell r="R659" t="str">
            <v>马家油茶产业园</v>
          </cell>
          <cell r="S659">
            <v>0.5</v>
          </cell>
        </row>
        <row r="660">
          <cell r="F660" t="str">
            <v>郑家屋场-龙阳石膏粉长连接路</v>
          </cell>
          <cell r="G660" t="str">
            <v>资源产业路</v>
          </cell>
          <cell r="H660" t="str">
            <v>1312F4307240057</v>
          </cell>
          <cell r="I660" t="str">
            <v>1451J3120430724199</v>
          </cell>
          <cell r="J660" t="str">
            <v>7ec0fe17-7594-4269-877c-df7cecfc08d1</v>
          </cell>
          <cell r="K660" t="str">
            <v>无</v>
          </cell>
          <cell r="L660">
            <v>3.238</v>
          </cell>
          <cell r="M660">
            <v>3.238</v>
          </cell>
          <cell r="N660">
            <v>574</v>
          </cell>
          <cell r="O660" t="str">
            <v>四级公路</v>
          </cell>
          <cell r="P660" t="str">
            <v>水泥混凝土</v>
          </cell>
          <cell r="Q660">
            <v>5</v>
          </cell>
          <cell r="R660" t="str">
            <v>佘市桥镇双溪烟叶产业园</v>
          </cell>
          <cell r="S660">
            <v>3.238</v>
          </cell>
        </row>
        <row r="661">
          <cell r="F661" t="str">
            <v>牌楼-G207连接路</v>
          </cell>
          <cell r="G661" t="str">
            <v>资源产业路</v>
          </cell>
          <cell r="H661" t="str">
            <v>1312F4307240167</v>
          </cell>
          <cell r="I661" t="str">
            <v>1451J3120430724260</v>
          </cell>
          <cell r="J661" t="str">
            <v>d53b5ccd-3384-4d88-b2ed-a77e8b3a7598</v>
          </cell>
          <cell r="K661" t="str">
            <v>Y043430724</v>
          </cell>
          <cell r="L661">
            <v>5.415</v>
          </cell>
          <cell r="M661">
            <v>5.415</v>
          </cell>
          <cell r="N661">
            <v>758.1</v>
          </cell>
          <cell r="O661" t="str">
            <v>四级公路</v>
          </cell>
          <cell r="P661" t="str">
            <v>水泥混凝土</v>
          </cell>
          <cell r="Q661">
            <v>5</v>
          </cell>
          <cell r="R661" t="str">
            <v>停弦渡镇新溪油茶产业园</v>
          </cell>
          <cell r="S661">
            <v>5.415</v>
          </cell>
        </row>
        <row r="662">
          <cell r="F662" t="str">
            <v>G207-张家垭连接路</v>
          </cell>
          <cell r="G662" t="str">
            <v>资源产业路</v>
          </cell>
          <cell r="H662" t="str">
            <v>1312F4307240114</v>
          </cell>
          <cell r="I662" t="str">
            <v>1451J3120430724184</v>
          </cell>
          <cell r="J662" t="str">
            <v>b3d0ba76-e566-4f0f-be5c-2c5eead8dd6f</v>
          </cell>
          <cell r="K662" t="str">
            <v>VK01430724</v>
          </cell>
          <cell r="L662">
            <v>1.7170000000000001</v>
          </cell>
          <cell r="M662">
            <v>1.7170000000000001</v>
          </cell>
          <cell r="N662">
            <v>240.38</v>
          </cell>
          <cell r="O662" t="str">
            <v>四级公路</v>
          </cell>
          <cell r="P662" t="str">
            <v>水泥混凝土</v>
          </cell>
          <cell r="Q662">
            <v>6</v>
          </cell>
          <cell r="R662" t="str">
            <v>四新岗镇毛花界油茶产业园</v>
          </cell>
          <cell r="S662">
            <v>1.7170000000000001</v>
          </cell>
        </row>
        <row r="663">
          <cell r="F663" t="str">
            <v>石垭-祝家垭连接路</v>
          </cell>
          <cell r="G663" t="str">
            <v>资源产业路</v>
          </cell>
          <cell r="H663" t="str">
            <v>1312F4307240200</v>
          </cell>
          <cell r="I663" t="str">
            <v>1451J3120430724329</v>
          </cell>
          <cell r="J663" t="str">
            <v>59340131-9131-44b2-a05c-2aa074f21746</v>
          </cell>
          <cell r="K663" t="str">
            <v>V396430724</v>
          </cell>
          <cell r="L663">
            <v>1.42</v>
          </cell>
          <cell r="M663">
            <v>1.42</v>
          </cell>
          <cell r="N663">
            <v>198.8</v>
          </cell>
          <cell r="O663" t="str">
            <v>四级公路</v>
          </cell>
          <cell r="P663" t="str">
            <v>水泥混凝土</v>
          </cell>
          <cell r="Q663">
            <v>6</v>
          </cell>
          <cell r="R663" t="str">
            <v>雷水油茶产业园</v>
          </cell>
          <cell r="S663">
            <v>1.42</v>
          </cell>
        </row>
        <row r="664">
          <cell r="F664" t="str">
            <v>道水河湿地公园连接路（育英中学-大房湾）</v>
          </cell>
          <cell r="G664" t="str">
            <v>通景公路</v>
          </cell>
          <cell r="H664" t="str">
            <v>131301F4307240012</v>
          </cell>
          <cell r="I664" t="str">
            <v>1451J3130430724139</v>
          </cell>
          <cell r="J664" t="str">
            <v>c0e91a6e-33b8-4314-884a-2b0f8694c871</v>
          </cell>
          <cell r="K664" t="str">
            <v>C087430724</v>
          </cell>
          <cell r="L664">
            <v>2.391</v>
          </cell>
          <cell r="M664">
            <v>2.391</v>
          </cell>
          <cell r="N664">
            <v>334.74</v>
          </cell>
          <cell r="O664" t="str">
            <v>四级公路</v>
          </cell>
          <cell r="P664" t="str">
            <v>水泥混凝土</v>
          </cell>
          <cell r="Q664">
            <v>5</v>
          </cell>
          <cell r="R664" t="str">
            <v>道水河湿地公园</v>
          </cell>
          <cell r="S664">
            <v>1.367</v>
          </cell>
        </row>
        <row r="665">
          <cell r="F665"/>
          <cell r="G665"/>
          <cell r="H665"/>
          <cell r="I665"/>
          <cell r="J665"/>
          <cell r="K665"/>
          <cell r="L665">
            <v>62.275999999999996</v>
          </cell>
          <cell r="M665">
            <v>53.322000000000003</v>
          </cell>
          <cell r="N665">
            <v>19645.2</v>
          </cell>
          <cell r="O665"/>
          <cell r="P665"/>
          <cell r="Q665"/>
          <cell r="R665"/>
          <cell r="S665">
            <v>50</v>
          </cell>
        </row>
        <row r="666">
          <cell r="F666" t="str">
            <v>三阳港镇至向家桥三级公路</v>
          </cell>
          <cell r="G666" t="str">
            <v>乡镇通三级（路面宽7米）及以上农村公路</v>
          </cell>
          <cell r="H666" t="str">
            <v>1316F4307250006</v>
          </cell>
          <cell r="I666" t="str">
            <v>1451J3150430725208</v>
          </cell>
          <cell r="J666" t="str">
            <v>abfb4d59-3650-4207-96fe-60640b0b3970</v>
          </cell>
          <cell r="K666" t="str">
            <v>X006430725</v>
          </cell>
          <cell r="L666">
            <v>10.552</v>
          </cell>
          <cell r="M666">
            <v>10.552</v>
          </cell>
          <cell r="N666">
            <v>3638</v>
          </cell>
          <cell r="O666" t="str">
            <v>三级公路</v>
          </cell>
          <cell r="P666" t="str">
            <v>沥青路面</v>
          </cell>
          <cell r="Q666">
            <v>6.5</v>
          </cell>
          <cell r="R666" t="str">
            <v>三阳港镇</v>
          </cell>
          <cell r="S666">
            <v>10</v>
          </cell>
        </row>
        <row r="667">
          <cell r="F667" t="str">
            <v>桃源县热市温泉景区公路</v>
          </cell>
          <cell r="G667" t="str">
            <v>通景公路</v>
          </cell>
          <cell r="H667" t="str">
            <v>131302F4307250003</v>
          </cell>
          <cell r="I667" t="str">
            <v>1451J3130430725216</v>
          </cell>
          <cell r="J667" t="str">
            <v>e6c39b77-8700-465a-9828-14b9370beba7</v>
          </cell>
          <cell r="K667" t="str">
            <v>无</v>
          </cell>
          <cell r="L667">
            <v>2.7010000000000001</v>
          </cell>
          <cell r="M667">
            <v>2.7010000000000001</v>
          </cell>
          <cell r="N667">
            <v>6400</v>
          </cell>
          <cell r="O667" t="str">
            <v>三级公路</v>
          </cell>
          <cell r="P667" t="str">
            <v xml:space="preserve"> 沥青混凝土</v>
          </cell>
          <cell r="Q667">
            <v>10.5</v>
          </cell>
          <cell r="R667" t="str">
            <v>桃花源热市温泉旅游度假项目</v>
          </cell>
          <cell r="S667">
            <v>2.7010000000000001</v>
          </cell>
        </row>
        <row r="668">
          <cell r="F668" t="str">
            <v>桃源县栖凤山田园小镇公路一期</v>
          </cell>
          <cell r="G668" t="str">
            <v>通景公路</v>
          </cell>
          <cell r="H668" t="str">
            <v>131302F4307250004</v>
          </cell>
          <cell r="I668" t="str">
            <v>1451J3130430725137</v>
          </cell>
          <cell r="J668" t="str">
            <v>50c0cb0a-e7a7-496b-9cf7-6a6ea2a3b4a3</v>
          </cell>
          <cell r="K668" t="str">
            <v>无</v>
          </cell>
          <cell r="L668">
            <v>3.84</v>
          </cell>
          <cell r="M668">
            <v>3.84</v>
          </cell>
          <cell r="N668">
            <v>1800</v>
          </cell>
          <cell r="O668" t="str">
            <v>四级公路</v>
          </cell>
          <cell r="P668" t="str">
            <v xml:space="preserve"> 沥青混凝土</v>
          </cell>
          <cell r="Q668">
            <v>6.5</v>
          </cell>
          <cell r="R668" t="str">
            <v>常德市桃源县栖凤山田园小镇</v>
          </cell>
          <cell r="S668">
            <v>3.84</v>
          </cell>
        </row>
        <row r="669">
          <cell r="F669" t="str">
            <v>桃源县杨溪桥镇蔡家塘村君和野茶基地公路（一期）</v>
          </cell>
          <cell r="G669" t="str">
            <v>资源产业路</v>
          </cell>
          <cell r="H669" t="str">
            <v>1312F4307250331</v>
          </cell>
          <cell r="I669" t="str">
            <v>1451J3120430725438</v>
          </cell>
          <cell r="J669" t="str">
            <v>615945d9-5139-465d-9009-133d3ef6f285</v>
          </cell>
          <cell r="K669" t="str">
            <v>无</v>
          </cell>
          <cell r="L669">
            <v>2.1</v>
          </cell>
          <cell r="M669">
            <v>2.1</v>
          </cell>
          <cell r="N669">
            <v>315</v>
          </cell>
          <cell r="O669" t="str">
            <v>四级公路</v>
          </cell>
          <cell r="P669" t="str">
            <v>水泥混凝土</v>
          </cell>
          <cell r="Q669">
            <v>5</v>
          </cell>
          <cell r="R669" t="str">
            <v>桃源县杨溪桥镇蔡家塘村君和野茶基地</v>
          </cell>
          <cell r="S669">
            <v>2.1</v>
          </cell>
        </row>
        <row r="670">
          <cell r="F670" t="str">
            <v>八字路-浔阳休闲山庄</v>
          </cell>
          <cell r="G670" t="str">
            <v>通景公路</v>
          </cell>
          <cell r="H670" t="str">
            <v>131302F4307250001</v>
          </cell>
          <cell r="I670" t="str">
            <v>1451J3130430725148</v>
          </cell>
          <cell r="J670" t="str">
            <v>8c9004ce-0e44-456b-96e8-98d78236aa53</v>
          </cell>
          <cell r="K670" t="str">
            <v>X196430725</v>
          </cell>
          <cell r="L670">
            <v>6.7009999999999996</v>
          </cell>
          <cell r="M670">
            <v>6.7009999999999996</v>
          </cell>
          <cell r="N670">
            <v>1500</v>
          </cell>
          <cell r="O670" t="str">
            <v>四级公路</v>
          </cell>
          <cell r="P670" t="str">
            <v xml:space="preserve"> 沥青混凝土</v>
          </cell>
          <cell r="Q670">
            <v>6</v>
          </cell>
          <cell r="R670" t="str">
            <v>桃源县浔阳休闲山庄</v>
          </cell>
          <cell r="S670">
            <v>6.7009999999999996</v>
          </cell>
        </row>
        <row r="671">
          <cell r="F671" t="str">
            <v>桃源县牛车河镇至丁家坪火车站公路</v>
          </cell>
          <cell r="G671" t="str">
            <v>资源产业路</v>
          </cell>
          <cell r="H671" t="str">
            <v>1312F4307250105</v>
          </cell>
          <cell r="I671" t="str">
            <v>1451J3120430725366</v>
          </cell>
          <cell r="J671" t="str">
            <v>5f6fb766-9b85-40c8-a7f7-470b96781df2</v>
          </cell>
          <cell r="K671" t="str">
            <v>Y439430725</v>
          </cell>
          <cell r="L671">
            <v>3.26</v>
          </cell>
          <cell r="M671">
            <v>3.26</v>
          </cell>
          <cell r="N671">
            <v>1433</v>
          </cell>
          <cell r="O671" t="str">
            <v>四级公路</v>
          </cell>
          <cell r="P671" t="str">
            <v xml:space="preserve"> 沥青混凝土</v>
          </cell>
          <cell r="Q671">
            <v>6</v>
          </cell>
          <cell r="R671" t="str">
            <v>桃源县牛车河集镇至丁家坪火车站黄金梨产业园</v>
          </cell>
          <cell r="S671">
            <v>3.26</v>
          </cell>
        </row>
        <row r="672">
          <cell r="F672" t="str">
            <v>桃源县观音寺镇特色农业综合体生态园公路</v>
          </cell>
          <cell r="G672" t="str">
            <v>资源产业路</v>
          </cell>
          <cell r="H672" t="str">
            <v>1312F4307250063</v>
          </cell>
          <cell r="I672" t="str">
            <v>1451J3120430725173</v>
          </cell>
          <cell r="J672" t="str">
            <v>a501bb11-7675-48bd-8316-04bde34e1d00</v>
          </cell>
          <cell r="K672" t="str">
            <v>Y315430725</v>
          </cell>
          <cell r="L672">
            <v>9.4339999999999993</v>
          </cell>
          <cell r="M672">
            <v>6.14</v>
          </cell>
          <cell r="N672">
            <v>1340</v>
          </cell>
          <cell r="O672" t="str">
            <v>四级公路</v>
          </cell>
          <cell r="P672" t="str">
            <v>水泥混凝土</v>
          </cell>
          <cell r="Q672">
            <v>5</v>
          </cell>
          <cell r="R672" t="str">
            <v>桃源县观音寺镇特色农业综合体生态园</v>
          </cell>
          <cell r="S672">
            <v>6.14</v>
          </cell>
        </row>
        <row r="673">
          <cell r="F673" t="str">
            <v>桃源县杨溪桥镇蔡家塘村君和富硒茶叶里宝山基地公路（一期）</v>
          </cell>
          <cell r="G673" t="str">
            <v>资源产业路</v>
          </cell>
          <cell r="H673" t="str">
            <v>1312F4307250332</v>
          </cell>
          <cell r="I673" t="str">
            <v>1451J3120430725466</v>
          </cell>
          <cell r="J673" t="str">
            <v>eced35e5-cd06-452a-aef9-b9be2efc067f</v>
          </cell>
          <cell r="K673" t="str">
            <v>无</v>
          </cell>
          <cell r="L673">
            <v>2.7</v>
          </cell>
          <cell r="M673">
            <v>2.7</v>
          </cell>
          <cell r="N673">
            <v>405</v>
          </cell>
          <cell r="O673" t="str">
            <v>四级公路</v>
          </cell>
          <cell r="P673" t="str">
            <v>水泥混凝土</v>
          </cell>
          <cell r="Q673">
            <v>5</v>
          </cell>
          <cell r="R673" t="str">
            <v>桃源县杨溪桥镇蔡家塘村君和富硒茶叶里宝山基地</v>
          </cell>
          <cell r="S673">
            <v>2.7</v>
          </cell>
        </row>
        <row r="674">
          <cell r="F674" t="str">
            <v>桃源县陬市镇畲田村国宗产业园公路（一期）</v>
          </cell>
          <cell r="G674" t="str">
            <v>资源产业路</v>
          </cell>
          <cell r="H674" t="str">
            <v>1312F4307250335</v>
          </cell>
          <cell r="I674" t="str">
            <v>1451J3120430725436</v>
          </cell>
          <cell r="J674" t="str">
            <v>36624b49-ef0e-4471-a955-14a88ddc8da6</v>
          </cell>
          <cell r="K674" t="str">
            <v>VC35430725</v>
          </cell>
          <cell r="L674">
            <v>0.51200000000000001</v>
          </cell>
          <cell r="M674">
            <v>0.51200000000000001</v>
          </cell>
          <cell r="N674">
            <v>76.8</v>
          </cell>
          <cell r="O674" t="str">
            <v>四级公路</v>
          </cell>
          <cell r="P674" t="str">
            <v>水泥混凝土</v>
          </cell>
          <cell r="Q674">
            <v>6.5</v>
          </cell>
          <cell r="R674" t="str">
            <v>桃源县陬市镇畲田村国宗产业园</v>
          </cell>
          <cell r="S674">
            <v>0.51200000000000001</v>
          </cell>
        </row>
        <row r="675">
          <cell r="F675" t="str">
            <v>桃源县梨树垭村竹子枧产业园路</v>
          </cell>
          <cell r="G675" t="str">
            <v>资源产业路</v>
          </cell>
          <cell r="H675" t="str">
            <v>1312F4307250050</v>
          </cell>
          <cell r="I675" t="str">
            <v>1451J3120430725134</v>
          </cell>
          <cell r="J675" t="str">
            <v>eaf3a42b-47bc-4ad1-9975-7b1969784c91</v>
          </cell>
          <cell r="K675" t="str">
            <v>无</v>
          </cell>
          <cell r="L675">
            <v>0.3</v>
          </cell>
          <cell r="M675">
            <v>0.3</v>
          </cell>
          <cell r="N675">
            <v>90</v>
          </cell>
          <cell r="O675" t="str">
            <v>四级公路</v>
          </cell>
          <cell r="P675" t="str">
            <v>水泥混凝土</v>
          </cell>
          <cell r="Q675">
            <v>4.5</v>
          </cell>
          <cell r="R675" t="str">
            <v>桃源县梨树垭村竹子枧产业园</v>
          </cell>
          <cell r="S675">
            <v>0.3</v>
          </cell>
        </row>
        <row r="676">
          <cell r="F676" t="str">
            <v>桃源县万代养鸡场公路</v>
          </cell>
          <cell r="G676" t="str">
            <v>资源产业路</v>
          </cell>
          <cell r="H676" t="str">
            <v>1312F4307250068</v>
          </cell>
          <cell r="I676" t="str">
            <v>1451J3120430725186</v>
          </cell>
          <cell r="J676" t="str">
            <v>de8f67c7-d467-41d1-ac96-fda35ad095d6</v>
          </cell>
          <cell r="K676" t="str">
            <v>VB72430725</v>
          </cell>
          <cell r="L676">
            <v>1.272</v>
          </cell>
          <cell r="M676">
            <v>1.7</v>
          </cell>
          <cell r="N676">
            <v>255</v>
          </cell>
          <cell r="O676" t="str">
            <v>四级公路</v>
          </cell>
          <cell r="P676" t="str">
            <v>水泥混凝土</v>
          </cell>
          <cell r="Q676">
            <v>5</v>
          </cell>
          <cell r="R676" t="str">
            <v>桃源县万代养鸡场</v>
          </cell>
          <cell r="S676">
            <v>1.272</v>
          </cell>
        </row>
        <row r="677">
          <cell r="F677" t="str">
            <v>桃源县浯溪河烤烟基地公路</v>
          </cell>
          <cell r="G677" t="str">
            <v>资源产业路</v>
          </cell>
          <cell r="H677" t="str">
            <v>1312F4307250101</v>
          </cell>
          <cell r="I677" t="str">
            <v>1451J3120430725171</v>
          </cell>
          <cell r="J677" t="str">
            <v>32b94b8d-14ff-47d6-b6e7-b4c33c84520d</v>
          </cell>
          <cell r="K677" t="str">
            <v>X162430725</v>
          </cell>
          <cell r="L677">
            <v>9.5039999999999996</v>
          </cell>
          <cell r="M677">
            <v>3.4159999999999999</v>
          </cell>
          <cell r="N677">
            <v>512.4</v>
          </cell>
          <cell r="O677" t="str">
            <v>三级公路</v>
          </cell>
          <cell r="P677" t="str">
            <v>水泥混凝土</v>
          </cell>
          <cell r="Q677">
            <v>7</v>
          </cell>
          <cell r="R677" t="str">
            <v>桃源县浯溪河烤烟基地</v>
          </cell>
          <cell r="S677">
            <v>3.4159999999999999</v>
          </cell>
        </row>
        <row r="678">
          <cell r="F678" t="str">
            <v>桃源县赛阳村连接路</v>
          </cell>
          <cell r="G678" t="str">
            <v>通景公路</v>
          </cell>
          <cell r="H678" t="str">
            <v>131302F4307250023</v>
          </cell>
          <cell r="I678" t="str">
            <v>1451J3130430725423</v>
          </cell>
          <cell r="J678" t="str">
            <v>26477c67-df48-4eee-b143-f46b4a39e06f</v>
          </cell>
          <cell r="K678" t="str">
            <v>C35E430725</v>
          </cell>
          <cell r="L678">
            <v>9.4</v>
          </cell>
          <cell r="M678">
            <v>9.4</v>
          </cell>
          <cell r="N678">
            <v>1880</v>
          </cell>
          <cell r="O678" t="str">
            <v>四级公路</v>
          </cell>
          <cell r="P678" t="str">
            <v xml:space="preserve"> 沥青混凝土</v>
          </cell>
          <cell r="Q678">
            <v>5</v>
          </cell>
          <cell r="R678" t="str">
            <v>桃源县赛阳村</v>
          </cell>
          <cell r="S678">
            <v>7.0579999999999998</v>
          </cell>
        </row>
        <row r="679">
          <cell r="F679"/>
          <cell r="G679"/>
          <cell r="H679"/>
          <cell r="I679"/>
          <cell r="J679"/>
          <cell r="K679"/>
          <cell r="L679">
            <v>41.559999999999995</v>
          </cell>
          <cell r="M679">
            <v>41.559999999999995</v>
          </cell>
          <cell r="N679">
            <v>6110.5699999999988</v>
          </cell>
          <cell r="O679"/>
          <cell r="P679"/>
          <cell r="Q679"/>
          <cell r="R679"/>
          <cell r="S679">
            <v>40</v>
          </cell>
        </row>
        <row r="680">
          <cell r="F680" t="str">
            <v>正大农牧夹山6000头种猪场道路</v>
          </cell>
          <cell r="G680" t="str">
            <v>资源产业路</v>
          </cell>
          <cell r="H680" t="str">
            <v>1312F4307260055</v>
          </cell>
          <cell r="I680" t="str">
            <v>1451J3120430726107</v>
          </cell>
          <cell r="J680" t="str">
            <v>b2708faa-7438-4d81-b764-429e44ee435f</v>
          </cell>
          <cell r="K680" t="str">
            <v>Y007  Y036</v>
          </cell>
          <cell r="L680">
            <v>12.2</v>
          </cell>
          <cell r="M680">
            <v>12.2</v>
          </cell>
          <cell r="N680">
            <v>2654</v>
          </cell>
          <cell r="O680" t="str">
            <v>四级公路</v>
          </cell>
          <cell r="P680" t="str">
            <v>沥青路面</v>
          </cell>
          <cell r="Q680">
            <v>6.5</v>
          </cell>
          <cell r="R680" t="str">
            <v>正大农牧夹山6000头种猪场</v>
          </cell>
          <cell r="S680">
            <v>12.2</v>
          </cell>
        </row>
        <row r="681">
          <cell r="F681" t="str">
            <v>新铺镇岳家棚村畜禽养殖基地道路</v>
          </cell>
          <cell r="G681" t="str">
            <v>资源产业路</v>
          </cell>
          <cell r="H681" t="str">
            <v>1312F4307260106</v>
          </cell>
          <cell r="I681" t="str">
            <v>1451J3120430726249</v>
          </cell>
          <cell r="J681" t="str">
            <v>27c7f30a-fa12-436e-b599-d0d4a4adcfcf</v>
          </cell>
          <cell r="K681" t="str">
            <v>无</v>
          </cell>
          <cell r="L681">
            <v>1.8</v>
          </cell>
          <cell r="M681">
            <v>1.8</v>
          </cell>
          <cell r="N681">
            <v>259.54000000000002</v>
          </cell>
          <cell r="O681" t="str">
            <v>四级公路</v>
          </cell>
          <cell r="P681" t="str">
            <v>水泥路面</v>
          </cell>
          <cell r="Q681">
            <v>6</v>
          </cell>
          <cell r="R681" t="str">
            <v>新铺乡岳家棚村畜禽养殖基地</v>
          </cell>
          <cell r="S681">
            <v>1.8</v>
          </cell>
        </row>
        <row r="682">
          <cell r="F682" t="str">
            <v>秀坪绿盟高标准产业园(木山村)连接路</v>
          </cell>
          <cell r="G682" t="str">
            <v>资源产业路</v>
          </cell>
          <cell r="H682" t="str">
            <v>1312F4307260100</v>
          </cell>
          <cell r="I682" t="str">
            <v>1451J3120430726301</v>
          </cell>
          <cell r="J682" t="str">
            <v>51798158-6ae4-44dc-ba05-a29287419139</v>
          </cell>
          <cell r="K682" t="str">
            <v>无</v>
          </cell>
          <cell r="L682">
            <v>4.9000000000000004</v>
          </cell>
          <cell r="M682">
            <v>4.9000000000000004</v>
          </cell>
          <cell r="N682">
            <v>628.6</v>
          </cell>
          <cell r="O682" t="str">
            <v>四级公路</v>
          </cell>
          <cell r="P682" t="str">
            <v>沥青路面</v>
          </cell>
          <cell r="Q682">
            <v>5</v>
          </cell>
          <cell r="R682" t="str">
            <v>秀坪绿盟高标准产业园(木山村园区)</v>
          </cell>
          <cell r="S682">
            <v>4.9000000000000004</v>
          </cell>
        </row>
        <row r="683">
          <cell r="F683" t="str">
            <v>蒙泉镇潘家铺村弘森粮油种植基地公路</v>
          </cell>
          <cell r="G683" t="str">
            <v>资源产业路</v>
          </cell>
          <cell r="H683" t="str">
            <v>1312F4307260111</v>
          </cell>
          <cell r="I683" t="str">
            <v>1451J3120430726246</v>
          </cell>
          <cell r="J683" t="str">
            <v>a0cfd672-00c2-4597-8a06-fe354a279a73</v>
          </cell>
          <cell r="K683" t="str">
            <v>C738430726</v>
          </cell>
          <cell r="L683">
            <v>1.4</v>
          </cell>
          <cell r="M683">
            <v>1.4</v>
          </cell>
          <cell r="N683">
            <v>155.09</v>
          </cell>
          <cell r="O683" t="str">
            <v>四级公路</v>
          </cell>
          <cell r="P683" t="str">
            <v>沥青路面</v>
          </cell>
          <cell r="Q683">
            <v>5</v>
          </cell>
          <cell r="R683" t="str">
            <v>蒙泉镇潘家铺村弘森粮油种植基地</v>
          </cell>
          <cell r="S683">
            <v>1.4</v>
          </cell>
        </row>
        <row r="684">
          <cell r="F684" t="str">
            <v>羊毛滩哲武蛋鸡养殖基地道路</v>
          </cell>
          <cell r="G684" t="str">
            <v>资源产业路</v>
          </cell>
          <cell r="H684" t="str">
            <v>1312F4307260023</v>
          </cell>
          <cell r="I684" t="str">
            <v>1451J3120430726142</v>
          </cell>
          <cell r="J684" t="str">
            <v>78473898-383c-4519-86b2-26d24cda8f76</v>
          </cell>
          <cell r="K684" t="str">
            <v>Y109  CD84</v>
          </cell>
          <cell r="L684">
            <v>3.8</v>
          </cell>
          <cell r="M684">
            <v>3.8</v>
          </cell>
          <cell r="N684">
            <v>689.25</v>
          </cell>
          <cell r="O684" t="str">
            <v>四级公路</v>
          </cell>
          <cell r="P684" t="str">
            <v>水泥路面</v>
          </cell>
          <cell r="Q684">
            <v>6</v>
          </cell>
          <cell r="R684" t="str">
            <v>羊毛滩哲武蛋鸡养殖基地</v>
          </cell>
          <cell r="S684">
            <v>3.8</v>
          </cell>
        </row>
        <row r="685">
          <cell r="F685" t="str">
            <v>秀坪绿盟高标准产业园道路</v>
          </cell>
          <cell r="G685" t="str">
            <v>资源产业路</v>
          </cell>
          <cell r="H685" t="str">
            <v>1312F4307260099</v>
          </cell>
          <cell r="I685" t="str">
            <v>1451J3120430726274</v>
          </cell>
          <cell r="J685" t="str">
            <v>eb02abdc-db92-42d5-a42e-8565016f19f2</v>
          </cell>
          <cell r="K685" t="str">
            <v>无</v>
          </cell>
          <cell r="L685">
            <v>5.46</v>
          </cell>
          <cell r="M685">
            <v>5.46</v>
          </cell>
          <cell r="N685">
            <v>547.05999999999995</v>
          </cell>
          <cell r="O685" t="str">
            <v>四级公路</v>
          </cell>
          <cell r="P685" t="str">
            <v>沥青路面</v>
          </cell>
          <cell r="Q685">
            <v>5</v>
          </cell>
          <cell r="R685" t="str">
            <v>秀坪绿盟高标准产业园</v>
          </cell>
          <cell r="S685">
            <v>5.46</v>
          </cell>
        </row>
        <row r="686">
          <cell r="F686" t="str">
            <v>石门县岳家棚农业发展有限公司千斤塔村无患子生产基地建设项目公路</v>
          </cell>
          <cell r="G686" t="str">
            <v>资源产业路</v>
          </cell>
          <cell r="H686" t="str">
            <v>1312F4307260150</v>
          </cell>
          <cell r="I686" t="str">
            <v>1451J3120430726288</v>
          </cell>
          <cell r="J686" t="str">
            <v>923b64cb-b2b6-49a9-8466-688ca877c424</v>
          </cell>
          <cell r="K686" t="str">
            <v>Y025430726</v>
          </cell>
          <cell r="L686">
            <v>4.2</v>
          </cell>
          <cell r="M686">
            <v>4.2</v>
          </cell>
          <cell r="N686">
            <v>618.24</v>
          </cell>
          <cell r="O686" t="str">
            <v>四级公路</v>
          </cell>
          <cell r="P686" t="str">
            <v>水泥路面</v>
          </cell>
          <cell r="Q686">
            <v>6</v>
          </cell>
          <cell r="R686" t="str">
            <v>石门县岳家棚农业发展有限公司千斤塔村无患子生产基地</v>
          </cell>
          <cell r="S686">
            <v>4.2</v>
          </cell>
        </row>
        <row r="687">
          <cell r="F687" t="str">
            <v>大岭至江坪桥头连接路</v>
          </cell>
          <cell r="G687" t="str">
            <v>通景公路</v>
          </cell>
          <cell r="H687" t="str">
            <v>131302F4307260005</v>
          </cell>
          <cell r="I687" t="str">
            <v>1451J3130430726199</v>
          </cell>
          <cell r="J687" t="str">
            <v>eda1df77-964c-4735-9627-ac6304d7d68e</v>
          </cell>
          <cell r="K687" t="str">
            <v>Y005  C036</v>
          </cell>
          <cell r="L687">
            <v>7.8</v>
          </cell>
          <cell r="M687">
            <v>7.8</v>
          </cell>
          <cell r="N687">
            <v>558.79</v>
          </cell>
          <cell r="O687" t="str">
            <v>四级公路</v>
          </cell>
          <cell r="P687" t="str">
            <v>沥青路面</v>
          </cell>
          <cell r="Q687" t="str">
            <v>5、6</v>
          </cell>
          <cell r="R687" t="str">
            <v>壶瓶山大峡谷</v>
          </cell>
          <cell r="S687">
            <v>6.24</v>
          </cell>
        </row>
        <row r="688">
          <cell r="F688"/>
          <cell r="G688"/>
          <cell r="H688"/>
          <cell r="I688"/>
          <cell r="J688"/>
          <cell r="K688"/>
          <cell r="L688">
            <v>29.595000000000002</v>
          </cell>
          <cell r="M688">
            <v>14</v>
          </cell>
          <cell r="N688">
            <v>1680</v>
          </cell>
          <cell r="O688"/>
          <cell r="P688"/>
          <cell r="Q688"/>
          <cell r="R688"/>
          <cell r="S688">
            <v>14</v>
          </cell>
        </row>
        <row r="689">
          <cell r="F689" t="str">
            <v>药山镇药山村文化旅游景区连接路</v>
          </cell>
          <cell r="G689" t="str">
            <v>通景公路</v>
          </cell>
          <cell r="H689" t="str">
            <v>131302F4307810015</v>
          </cell>
          <cell r="I689" t="str">
            <v>1451J3130430781109</v>
          </cell>
          <cell r="J689" t="str">
            <v>074e265f-a58e-4697-a505-a1c4d2c59c67</v>
          </cell>
          <cell r="K689" t="str">
            <v>无</v>
          </cell>
          <cell r="L689">
            <v>4.0999999999999996</v>
          </cell>
          <cell r="M689">
            <v>4.0999999999999996</v>
          </cell>
          <cell r="N689">
            <v>492</v>
          </cell>
          <cell r="O689" t="str">
            <v>四级公路</v>
          </cell>
          <cell r="P689" t="str">
            <v>沥青混凝土</v>
          </cell>
          <cell r="Q689">
            <v>6</v>
          </cell>
          <cell r="R689" t="str">
            <v>药山旅游景区</v>
          </cell>
          <cell r="S689">
            <v>4.0999999999999996</v>
          </cell>
        </row>
        <row r="690">
          <cell r="F690" t="str">
            <v>毛里湖镇毛里湖湿地公园旅游集散公路</v>
          </cell>
          <cell r="G690" t="str">
            <v>通景公路</v>
          </cell>
          <cell r="H690" t="str">
            <v>13130201F4307810005</v>
          </cell>
          <cell r="I690" t="str">
            <v>1451J3130430781128</v>
          </cell>
          <cell r="J690" t="str">
            <v>234284ad-6875-4ec9-bebc-62bae1a5d952</v>
          </cell>
          <cell r="K690" t="str">
            <v>Y992430781</v>
          </cell>
          <cell r="L690">
            <v>19.195</v>
          </cell>
          <cell r="M690">
            <v>6</v>
          </cell>
          <cell r="N690">
            <v>720</v>
          </cell>
          <cell r="O690" t="str">
            <v>四级公路</v>
          </cell>
          <cell r="P690" t="str">
            <v>沥青混凝土</v>
          </cell>
          <cell r="Q690">
            <v>6</v>
          </cell>
          <cell r="R690" t="str">
            <v>毛里湖国家湿地公园</v>
          </cell>
          <cell r="S690">
            <v>6</v>
          </cell>
        </row>
        <row r="691">
          <cell r="F691" t="str">
            <v>嘉山国家森林公园通景路</v>
          </cell>
          <cell r="G691" t="str">
            <v>通景公路</v>
          </cell>
          <cell r="H691" t="str">
            <v>13130201F4307810002</v>
          </cell>
          <cell r="I691" t="str">
            <v>1451J3130430781123</v>
          </cell>
          <cell r="J691" t="str">
            <v>1b6d034a-7334-4abb-92ba-96c9bef9a11e</v>
          </cell>
          <cell r="K691" t="str">
            <v>无</v>
          </cell>
          <cell r="L691">
            <v>6.3</v>
          </cell>
          <cell r="M691">
            <v>3.9</v>
          </cell>
          <cell r="N691">
            <v>468</v>
          </cell>
          <cell r="O691" t="str">
            <v>四级公路</v>
          </cell>
          <cell r="P691" t="str">
            <v>沥青混凝土</v>
          </cell>
          <cell r="Q691">
            <v>5</v>
          </cell>
          <cell r="R691" t="str">
            <v>嘉山国家森林公园</v>
          </cell>
          <cell r="S691">
            <v>3.9</v>
          </cell>
        </row>
        <row r="692">
          <cell r="F692"/>
          <cell r="G692"/>
          <cell r="H692"/>
          <cell r="I692"/>
          <cell r="J692"/>
          <cell r="K692"/>
          <cell r="L692">
            <v>3.2170000000000001</v>
          </cell>
          <cell r="M692">
            <v>1</v>
          </cell>
          <cell r="N692">
            <v>144</v>
          </cell>
          <cell r="O692"/>
          <cell r="P692"/>
          <cell r="Q692"/>
          <cell r="R692"/>
          <cell r="S692">
            <v>1</v>
          </cell>
        </row>
        <row r="693">
          <cell r="F693" t="str">
            <v>常德经开区石门桥镇范家潭油茶产业园连接路</v>
          </cell>
          <cell r="G693" t="str">
            <v>资源产业路</v>
          </cell>
          <cell r="H693" t="str">
            <v>131201F4307990001</v>
          </cell>
          <cell r="I693" t="str">
            <v>1451J3120430799116</v>
          </cell>
          <cell r="J693" t="str">
            <v>dd836561-710b-4f93-a178-aef1a0b58c3c</v>
          </cell>
          <cell r="K693" t="str">
            <v>X079430722</v>
          </cell>
          <cell r="L693">
            <v>2.3370000000000002</v>
          </cell>
          <cell r="M693">
            <v>0.12</v>
          </cell>
          <cell r="N693">
            <v>14</v>
          </cell>
          <cell r="O693" t="str">
            <v>四级公路</v>
          </cell>
          <cell r="P693" t="str">
            <v>沥青</v>
          </cell>
          <cell r="Q693">
            <v>5</v>
          </cell>
          <cell r="R693" t="str">
            <v>常德经开区石门桥镇范家潭油茶产业园</v>
          </cell>
          <cell r="S693">
            <v>0.12</v>
          </cell>
        </row>
        <row r="694">
          <cell r="F694" t="str">
            <v>常德经济技术开发区瑞盛生态种养家庭农场连接路</v>
          </cell>
          <cell r="G694" t="str">
            <v>资源产业路</v>
          </cell>
          <cell r="H694" t="str">
            <v>1312F4307990003</v>
          </cell>
          <cell r="I694" t="str">
            <v>1451J3120430799118</v>
          </cell>
          <cell r="J694" t="str">
            <v>3d57f518-ee3d-4468-8e1c-9cfa553bb5e6</v>
          </cell>
          <cell r="K694" t="str">
            <v>无</v>
          </cell>
          <cell r="L694">
            <v>0.88</v>
          </cell>
          <cell r="M694">
            <v>0.88</v>
          </cell>
          <cell r="N694">
            <v>130</v>
          </cell>
          <cell r="O694" t="str">
            <v>四级公路</v>
          </cell>
          <cell r="P694" t="str">
            <v>沥青</v>
          </cell>
          <cell r="Q694">
            <v>5</v>
          </cell>
          <cell r="R694" t="str">
            <v>经开区瑞盛生态种养家庭农场</v>
          </cell>
          <cell r="S694">
            <v>0.88</v>
          </cell>
        </row>
        <row r="695">
          <cell r="F695"/>
          <cell r="G695"/>
          <cell r="H695"/>
          <cell r="I695"/>
          <cell r="J695"/>
          <cell r="K695"/>
          <cell r="L695">
            <v>14.518000000000001</v>
          </cell>
          <cell r="M695">
            <v>14.518000000000001</v>
          </cell>
          <cell r="N695">
            <v>1880.6399999999999</v>
          </cell>
          <cell r="O695"/>
          <cell r="P695"/>
          <cell r="Q695"/>
          <cell r="R695"/>
          <cell r="S695">
            <v>14.518000000000001</v>
          </cell>
        </row>
        <row r="696">
          <cell r="F696" t="str">
            <v>玫瑰湾产业园路</v>
          </cell>
          <cell r="G696" t="str">
            <v>资源产业路</v>
          </cell>
          <cell r="H696" t="str">
            <v>1312F4307960006</v>
          </cell>
          <cell r="I696" t="str">
            <v>1451J3120430796121</v>
          </cell>
          <cell r="J696" t="str">
            <v>760c6f7c-b66c-4937-bf1e-34011b4b8fca</v>
          </cell>
          <cell r="K696" t="str">
            <v>C125430703</v>
          </cell>
          <cell r="L696">
            <v>2.2000000000000002</v>
          </cell>
          <cell r="M696">
            <v>2.2000000000000002</v>
          </cell>
          <cell r="N696">
            <v>422.7</v>
          </cell>
          <cell r="O696" t="str">
            <v>四级公路</v>
          </cell>
          <cell r="P696" t="str">
            <v>沥青</v>
          </cell>
          <cell r="Q696">
            <v>6</v>
          </cell>
          <cell r="R696" t="str">
            <v>玫瑰湾产业园</v>
          </cell>
          <cell r="S696">
            <v>2.2000000000000002</v>
          </cell>
        </row>
        <row r="697">
          <cell r="F697" t="str">
            <v>河洲甲鱼养殖特色园路</v>
          </cell>
          <cell r="G697" t="str">
            <v>资源产业路</v>
          </cell>
          <cell r="H697" t="str">
            <v>1312F4307960001</v>
          </cell>
          <cell r="I697" t="str">
            <v>1451J3120430796103</v>
          </cell>
          <cell r="J697" t="str">
            <v>df7bb9ec-13b6-4470-ace2-257c73fdb6f5</v>
          </cell>
          <cell r="K697" t="str">
            <v>CJA3430703</v>
          </cell>
          <cell r="L697">
            <v>1.448</v>
          </cell>
          <cell r="M697">
            <v>1.448</v>
          </cell>
          <cell r="N697">
            <v>354.26</v>
          </cell>
          <cell r="O697" t="str">
            <v>四级公路</v>
          </cell>
          <cell r="P697" t="str">
            <v>沥青</v>
          </cell>
          <cell r="Q697">
            <v>5</v>
          </cell>
          <cell r="R697" t="str">
            <v>河洲甲鱼养殖特色园</v>
          </cell>
          <cell r="S697">
            <v>1.448</v>
          </cell>
        </row>
        <row r="698">
          <cell r="F698" t="str">
            <v>金鹤稻虾产业园路</v>
          </cell>
          <cell r="G698" t="str">
            <v>资源产业路</v>
          </cell>
          <cell r="H698" t="str">
            <v>1312F4307960004</v>
          </cell>
          <cell r="I698" t="str">
            <v>1451J3120430796102</v>
          </cell>
          <cell r="J698" t="str">
            <v>3157e94e-ab4c-489d-80d4-0b2324e4a2d0</v>
          </cell>
          <cell r="K698" t="str">
            <v>X081430703</v>
          </cell>
          <cell r="L698">
            <v>5.87</v>
          </cell>
          <cell r="M698">
            <v>5.87</v>
          </cell>
          <cell r="N698">
            <v>580.12</v>
          </cell>
          <cell r="O698" t="str">
            <v>四级公路</v>
          </cell>
          <cell r="P698" t="str">
            <v>沥青</v>
          </cell>
          <cell r="Q698">
            <v>6</v>
          </cell>
          <cell r="R698" t="str">
            <v>金鹤稻虾产业园</v>
          </cell>
          <cell r="S698">
            <v>5.87</v>
          </cell>
        </row>
        <row r="699">
          <cell r="F699" t="str">
            <v>巨创生态龙虾养殖特色产业园路</v>
          </cell>
          <cell r="G699" t="str">
            <v>资源产业路</v>
          </cell>
          <cell r="H699" t="str">
            <v>1312F4307960005</v>
          </cell>
          <cell r="I699" t="str">
            <v>1451J3120430796111</v>
          </cell>
          <cell r="J699" t="str">
            <v>f03cd08e-40ca-4944-a58b-40ff386a511f</v>
          </cell>
          <cell r="K699" t="str">
            <v>CA04430703</v>
          </cell>
          <cell r="L699">
            <v>5</v>
          </cell>
          <cell r="M699">
            <v>5</v>
          </cell>
          <cell r="N699">
            <v>523.55999999999995</v>
          </cell>
          <cell r="O699" t="str">
            <v>四级公路</v>
          </cell>
          <cell r="P699" t="str">
            <v>沥青</v>
          </cell>
          <cell r="Q699">
            <v>5</v>
          </cell>
          <cell r="R699" t="str">
            <v>巨创生态龙虾养殖特色产业园</v>
          </cell>
          <cell r="S699">
            <v>5</v>
          </cell>
        </row>
        <row r="700">
          <cell r="F700"/>
          <cell r="G700"/>
          <cell r="H700"/>
          <cell r="I700"/>
          <cell r="J700"/>
          <cell r="K700"/>
          <cell r="L700">
            <v>13.398999999999999</v>
          </cell>
          <cell r="M700">
            <v>13.398999999999999</v>
          </cell>
          <cell r="N700">
            <v>1515</v>
          </cell>
          <cell r="O700"/>
          <cell r="P700"/>
          <cell r="Q700"/>
          <cell r="R700"/>
          <cell r="S700">
            <v>13</v>
          </cell>
        </row>
        <row r="701">
          <cell r="F701" t="str">
            <v>西洞庭管理区爱可道生物科技有限公司爱可道朝鲜蓟特色产业园连接路</v>
          </cell>
          <cell r="G701" t="str">
            <v>资源产业路</v>
          </cell>
          <cell r="H701" t="str">
            <v>1312F4307040032</v>
          </cell>
          <cell r="I701" t="str">
            <v>1451J3120430704134</v>
          </cell>
          <cell r="J701" t="str">
            <v>80d31b45-f274-4e20-9b9d-47c3351c5027</v>
          </cell>
          <cell r="K701" t="str">
            <v>CV02430703</v>
          </cell>
          <cell r="L701">
            <v>13.398999999999999</v>
          </cell>
          <cell r="M701">
            <v>13.398999999999999</v>
          </cell>
          <cell r="N701">
            <v>1515</v>
          </cell>
          <cell r="O701" t="str">
            <v>四级公路</v>
          </cell>
          <cell r="P701" t="str">
            <v>水泥路面</v>
          </cell>
          <cell r="Q701" t="str">
            <v>5m</v>
          </cell>
          <cell r="R701" t="str">
            <v>西洞庭管理区爱可道生物科技有限公司爱可道朝鲜蓟特色产业园</v>
          </cell>
          <cell r="S701">
            <v>13</v>
          </cell>
        </row>
        <row r="702">
          <cell r="F702"/>
          <cell r="G702"/>
          <cell r="H702"/>
          <cell r="I702"/>
          <cell r="J702"/>
          <cell r="K702"/>
          <cell r="L702">
            <v>8.0629999999999988</v>
          </cell>
          <cell r="M702">
            <v>7</v>
          </cell>
          <cell r="N702">
            <v>1077</v>
          </cell>
          <cell r="O702"/>
          <cell r="P702"/>
          <cell r="Q702"/>
          <cell r="R702"/>
          <cell r="S702">
            <v>7</v>
          </cell>
        </row>
        <row r="703">
          <cell r="F703" t="str">
            <v>福湘加油站-德人牧业连接路</v>
          </cell>
          <cell r="G703" t="str">
            <v>通景公路</v>
          </cell>
          <cell r="H703" t="str">
            <v>131302F4307050002</v>
          </cell>
          <cell r="I703" t="str">
            <v>1451J3130430705133</v>
          </cell>
          <cell r="J703" t="str">
            <v>e40082ae-f25f-4358-82c2-d929f0b7da8e</v>
          </cell>
          <cell r="K703" t="str">
            <v>无</v>
          </cell>
          <cell r="L703">
            <v>3.3</v>
          </cell>
          <cell r="M703">
            <v>3.3</v>
          </cell>
          <cell r="N703">
            <v>530</v>
          </cell>
          <cell r="O703" t="str">
            <v>四级公路</v>
          </cell>
          <cell r="P703" t="str">
            <v>水泥混凝土</v>
          </cell>
          <cell r="Q703">
            <v>5</v>
          </cell>
          <cell r="R703" t="str">
            <v>德人牧业旅游景区</v>
          </cell>
          <cell r="S703">
            <v>3.3</v>
          </cell>
        </row>
        <row r="704">
          <cell r="F704" t="str">
            <v>同兴天心种业养殖园资源产业路</v>
          </cell>
          <cell r="G704" t="str">
            <v>资源产业路</v>
          </cell>
          <cell r="H704" t="str">
            <v>1312F4307050004</v>
          </cell>
          <cell r="I704" t="str">
            <v>1451J3120430705105</v>
          </cell>
          <cell r="J704" t="str">
            <v>633df64c-5f05-4876-bd29-5ddb81bbde81</v>
          </cell>
          <cell r="K704" t="str">
            <v>无</v>
          </cell>
          <cell r="L704">
            <v>2.75</v>
          </cell>
          <cell r="M704">
            <v>2.75</v>
          </cell>
          <cell r="N704">
            <v>460</v>
          </cell>
          <cell r="O704" t="str">
            <v>四级公路</v>
          </cell>
          <cell r="P704" t="str">
            <v>水泥混凝土</v>
          </cell>
          <cell r="Q704">
            <v>5</v>
          </cell>
          <cell r="R704" t="str">
            <v>同兴天心种业养殖园</v>
          </cell>
          <cell r="S704">
            <v>2.75</v>
          </cell>
        </row>
        <row r="705">
          <cell r="F705" t="str">
            <v>芦笋基地资源产业路</v>
          </cell>
          <cell r="G705" t="str">
            <v>资源产业路</v>
          </cell>
          <cell r="H705" t="str">
            <v>1312F4307050025</v>
          </cell>
          <cell r="I705" t="str">
            <v>1451J3120430705130</v>
          </cell>
          <cell r="J705" t="str">
            <v>a9fea346-7636-4b7f-8c2b-29e429058376</v>
          </cell>
          <cell r="K705" t="str">
            <v>CD70430722</v>
          </cell>
          <cell r="L705">
            <v>2.0129999999999999</v>
          </cell>
          <cell r="M705">
            <v>0.95</v>
          </cell>
          <cell r="N705">
            <v>87</v>
          </cell>
          <cell r="O705" t="str">
            <v>四级公路</v>
          </cell>
          <cell r="P705" t="str">
            <v>水泥混凝土</v>
          </cell>
          <cell r="Q705">
            <v>5</v>
          </cell>
          <cell r="R705" t="str">
            <v>芦笋基地</v>
          </cell>
          <cell r="S705">
            <v>0.95</v>
          </cell>
        </row>
        <row r="706">
          <cell r="F706"/>
          <cell r="G706"/>
          <cell r="H706"/>
          <cell r="I706"/>
          <cell r="J706"/>
          <cell r="K706"/>
          <cell r="L706">
            <v>263.92499999999995</v>
          </cell>
          <cell r="M706">
            <v>223.3949999999999</v>
          </cell>
          <cell r="N706">
            <v>51682.01400000001</v>
          </cell>
          <cell r="O706"/>
          <cell r="P706"/>
          <cell r="Q706"/>
          <cell r="R706"/>
          <cell r="S706">
            <v>181.6219999999999</v>
          </cell>
        </row>
        <row r="707">
          <cell r="F707"/>
          <cell r="G707"/>
          <cell r="H707"/>
          <cell r="I707"/>
          <cell r="J707"/>
          <cell r="K707"/>
          <cell r="L707">
            <v>68.198999999999984</v>
          </cell>
          <cell r="M707">
            <v>46.059999999999995</v>
          </cell>
          <cell r="N707">
            <v>17098.2</v>
          </cell>
          <cell r="O707"/>
          <cell r="P707"/>
          <cell r="Q707"/>
          <cell r="R707"/>
          <cell r="S707">
            <v>34.999999999999993</v>
          </cell>
        </row>
        <row r="708">
          <cell r="F708" t="str">
            <v>教字垭-康家堰公路</v>
          </cell>
          <cell r="G708" t="str">
            <v>通景公路</v>
          </cell>
          <cell r="H708" t="str">
            <v>131302F4308020012</v>
          </cell>
          <cell r="I708" t="str">
            <v>1451J3130430802110</v>
          </cell>
          <cell r="J708" t="str">
            <v>afe454d3-ab16-440c-b1bc-4558d41ebc20</v>
          </cell>
          <cell r="K708" t="str">
            <v>Y096430802</v>
          </cell>
          <cell r="L708">
            <v>7.3019999999999996</v>
          </cell>
          <cell r="M708">
            <v>7.3019999999999996</v>
          </cell>
          <cell r="N708">
            <v>1460</v>
          </cell>
          <cell r="O708" t="str">
            <v>四级公路</v>
          </cell>
          <cell r="P708" t="str">
            <v>水泥混凝土</v>
          </cell>
          <cell r="Q708">
            <v>6</v>
          </cell>
          <cell r="R708" t="str">
            <v>武陵源风景名胜区（天子山景区）</v>
          </cell>
          <cell r="S708">
            <v>7.3019999999999996</v>
          </cell>
        </row>
        <row r="709">
          <cell r="F709" t="str">
            <v>天门山镇天门溪村-谢家垭昌溪村木塞溪连接路</v>
          </cell>
          <cell r="G709" t="str">
            <v>旅游集散公路</v>
          </cell>
          <cell r="H709" t="str">
            <v>131301F4308020013</v>
          </cell>
          <cell r="I709" t="str">
            <v>1451J3130430802104</v>
          </cell>
          <cell r="J709" t="str">
            <v>22eef05c-22dc-4832-af9b-9172892afeb5</v>
          </cell>
          <cell r="K709" t="str">
            <v>Z316430802</v>
          </cell>
          <cell r="L709">
            <v>14.131</v>
          </cell>
          <cell r="M709">
            <v>3.8439999999999999</v>
          </cell>
          <cell r="N709">
            <v>1531</v>
          </cell>
          <cell r="O709" t="str">
            <v>四级公路</v>
          </cell>
          <cell r="P709" t="str">
            <v>沥青混凝土</v>
          </cell>
          <cell r="Q709">
            <v>6</v>
          </cell>
          <cell r="R709" t="str">
            <v>石长溪林场绿色康养</v>
          </cell>
          <cell r="S709"/>
        </row>
        <row r="710">
          <cell r="F710" t="str">
            <v>天门山旅游区连接路（两岔溪-双峡公路）</v>
          </cell>
          <cell r="G710" t="str">
            <v>通景公路</v>
          </cell>
          <cell r="H710" t="str">
            <v>131302F4308020005</v>
          </cell>
          <cell r="I710" t="str">
            <v>1451J3130430802117</v>
          </cell>
          <cell r="J710" t="str">
            <v>938a40d2-a396-452b-8c68-cd34e0fab4e4</v>
          </cell>
          <cell r="K710" t="str">
            <v>Y074430802</v>
          </cell>
          <cell r="L710">
            <v>6.7080000000000002</v>
          </cell>
          <cell r="M710">
            <v>0.6</v>
          </cell>
          <cell r="N710">
            <v>35.1</v>
          </cell>
          <cell r="O710" t="str">
            <v>四级公路</v>
          </cell>
          <cell r="P710" t="str">
            <v>水泥砼</v>
          </cell>
          <cell r="Q710"/>
          <cell r="R710" t="str">
            <v>天门山旅游区</v>
          </cell>
          <cell r="S710"/>
        </row>
        <row r="711">
          <cell r="F711" t="str">
            <v>腊木湾-巴巴铺连接路</v>
          </cell>
          <cell r="G711" t="str">
            <v>资源产业路</v>
          </cell>
          <cell r="H711" t="str">
            <v>1312F4308020010</v>
          </cell>
          <cell r="I711" t="str">
            <v>1451J3120430802113</v>
          </cell>
          <cell r="J711" t="str">
            <v>ea5990ea-ba30-48fa-bbab-8162f0641113</v>
          </cell>
          <cell r="K711" t="str">
            <v>无</v>
          </cell>
          <cell r="L711">
            <v>2.3010000000000002</v>
          </cell>
          <cell r="M711">
            <v>2.3010000000000002</v>
          </cell>
          <cell r="N711">
            <v>152</v>
          </cell>
          <cell r="O711" t="str">
            <v>四级公路</v>
          </cell>
          <cell r="P711" t="str">
            <v>水泥砼/沥青混凝土</v>
          </cell>
          <cell r="Q711"/>
          <cell r="R711" t="str">
            <v>张家界永定食品厂</v>
          </cell>
          <cell r="S711"/>
        </row>
        <row r="712">
          <cell r="F712" t="str">
            <v>前溪方-后溪方连接路</v>
          </cell>
          <cell r="G712" t="str">
            <v>资源产业路</v>
          </cell>
          <cell r="H712" t="str">
            <v>1312F4308020001</v>
          </cell>
          <cell r="I712" t="str">
            <v>1451J3120430802141</v>
          </cell>
          <cell r="J712" t="str">
            <v>9e1cb483-20ab-4685-94eb-ac490f716c55</v>
          </cell>
          <cell r="K712" t="str">
            <v>无</v>
          </cell>
          <cell r="L712">
            <v>1.744</v>
          </cell>
          <cell r="M712">
            <v>1.744</v>
          </cell>
          <cell r="N712">
            <v>94.1</v>
          </cell>
          <cell r="O712" t="str">
            <v>四级公路</v>
          </cell>
          <cell r="P712" t="str">
            <v>水泥混凝土</v>
          </cell>
          <cell r="Q712"/>
          <cell r="R712" t="str">
            <v>七方古隐产业园</v>
          </cell>
          <cell r="S712"/>
        </row>
        <row r="713">
          <cell r="F713" t="str">
            <v>河口-桑木垭公路</v>
          </cell>
          <cell r="G713" t="str">
            <v>资源产业路</v>
          </cell>
          <cell r="H713" t="str">
            <v>131301F4308020011</v>
          </cell>
          <cell r="I713" t="str">
            <v>1451J3120430802177</v>
          </cell>
          <cell r="J713" t="str">
            <v>8ea0c193-233f-4015-8bed-54f5fa363404</v>
          </cell>
          <cell r="K713" t="str">
            <v>无</v>
          </cell>
          <cell r="L713">
            <v>5.6529999999999996</v>
          </cell>
          <cell r="M713">
            <v>1.1000000000000001</v>
          </cell>
          <cell r="N713">
            <v>66</v>
          </cell>
          <cell r="O713" t="str">
            <v>四级公路</v>
          </cell>
          <cell r="P713" t="str">
            <v>水泥混凝土</v>
          </cell>
          <cell r="Q713"/>
          <cell r="R713" t="str">
            <v>张家界市永定区王家坪镇石堰坪村</v>
          </cell>
          <cell r="S713"/>
        </row>
        <row r="714">
          <cell r="F714" t="str">
            <v>庹家岗-远方的家连接路</v>
          </cell>
          <cell r="G714" t="str">
            <v>资源产业路</v>
          </cell>
          <cell r="H714" t="str">
            <v>1312F4308020005</v>
          </cell>
          <cell r="I714" t="str">
            <v>1451J3120430802138</v>
          </cell>
          <cell r="J714" t="str">
            <v>926f9423-5bc3-4e73-8b39-d280ca29c502</v>
          </cell>
          <cell r="K714" t="str">
            <v>无</v>
          </cell>
          <cell r="L714">
            <v>3.3140000000000001</v>
          </cell>
          <cell r="M714">
            <v>3.3140000000000001</v>
          </cell>
          <cell r="N714">
            <v>564</v>
          </cell>
          <cell r="O714" t="str">
            <v>四级公路</v>
          </cell>
          <cell r="P714" t="str">
            <v>沥青混凝土</v>
          </cell>
          <cell r="Q714">
            <v>6</v>
          </cell>
          <cell r="R714" t="str">
            <v>张家界远方的家休闲山庄有限公司远方的家休闲农业特色产业园</v>
          </cell>
          <cell r="S714">
            <v>3.3140000000000001</v>
          </cell>
        </row>
        <row r="715">
          <cell r="F715" t="str">
            <v>官坪-独田峪连接路</v>
          </cell>
          <cell r="G715" t="str">
            <v>资源产业路</v>
          </cell>
          <cell r="H715" t="str">
            <v>1312F4308020016</v>
          </cell>
          <cell r="I715" t="str">
            <v>1451J3120430802129</v>
          </cell>
          <cell r="J715" t="str">
            <v>b0ff67ba-469f-4e7c-aee8-df0d3cf2119d</v>
          </cell>
          <cell r="K715" t="str">
            <v>无</v>
          </cell>
          <cell r="L715">
            <v>5.2169999999999996</v>
          </cell>
          <cell r="M715">
            <v>5.2169999999999996</v>
          </cell>
          <cell r="N715">
            <v>9479</v>
          </cell>
          <cell r="O715" t="str">
            <v>三级公路</v>
          </cell>
          <cell r="P715" t="str">
            <v>沥青混凝土</v>
          </cell>
          <cell r="Q715">
            <v>7</v>
          </cell>
          <cell r="R715" t="str">
            <v>湘西北城市固体废弃物绿色循环利用基地</v>
          </cell>
          <cell r="S715">
            <v>5.2169999999999996</v>
          </cell>
        </row>
        <row r="716">
          <cell r="F716" t="str">
            <v>苹果山-晓村繁殖场连接路</v>
          </cell>
          <cell r="G716" t="str">
            <v>资源产业路</v>
          </cell>
          <cell r="H716" t="str">
            <v>1312F4308020008</v>
          </cell>
          <cell r="I716" t="str">
            <v>1451J3120430802140</v>
          </cell>
          <cell r="J716" t="str">
            <v>67a5e5e1-c17f-4676-9658-b81b41fcca18</v>
          </cell>
          <cell r="K716" t="str">
            <v>无</v>
          </cell>
          <cell r="L716">
            <v>1.4710000000000001</v>
          </cell>
          <cell r="M716">
            <v>1.4710000000000001</v>
          </cell>
          <cell r="N716">
            <v>223</v>
          </cell>
          <cell r="O716" t="str">
            <v>四级公路</v>
          </cell>
          <cell r="P716" t="str">
            <v>水泥混凝土</v>
          </cell>
          <cell r="Q716">
            <v>4.5</v>
          </cell>
          <cell r="R716" t="str">
            <v>张家界永定区东方希望畜牧有限公司晓村繁殖场</v>
          </cell>
          <cell r="S716"/>
        </row>
        <row r="717">
          <cell r="F717" t="str">
            <v>油菜乪-养殖场连接路</v>
          </cell>
          <cell r="G717" t="str">
            <v>资源产业路</v>
          </cell>
          <cell r="H717" t="str">
            <v>1312F4308020011</v>
          </cell>
          <cell r="I717" t="str">
            <v>1451J3120430802124</v>
          </cell>
          <cell r="J717" t="str">
            <v>a7b646d7-dbb5-43d5-a70d-02ee2b03fa32</v>
          </cell>
          <cell r="K717" t="str">
            <v>无</v>
          </cell>
          <cell r="L717">
            <v>0.89</v>
          </cell>
          <cell r="M717">
            <v>0.89</v>
          </cell>
          <cell r="N717">
            <v>128</v>
          </cell>
          <cell r="O717" t="str">
            <v>四级公路</v>
          </cell>
          <cell r="P717" t="str">
            <v>水泥混凝土</v>
          </cell>
          <cell r="Q717">
            <v>5</v>
          </cell>
          <cell r="R717" t="str">
            <v>张家界永定区东方希望畜牧有限公司三家馆养殖场</v>
          </cell>
          <cell r="S717">
            <v>0.89</v>
          </cell>
        </row>
        <row r="718">
          <cell r="F718" t="str">
            <v>花角垭-湖金坪养殖场连接路</v>
          </cell>
          <cell r="G718" t="str">
            <v>资源产业路</v>
          </cell>
          <cell r="H718" t="str">
            <v>1312F4308020030</v>
          </cell>
          <cell r="I718" t="str">
            <v>1451J3120430802164</v>
          </cell>
          <cell r="J718" t="str">
            <v>b2ec1255-04a7-41a7-bd4d-e1566fdcad41</v>
          </cell>
          <cell r="K718" t="str">
            <v>无</v>
          </cell>
          <cell r="L718">
            <v>0.62</v>
          </cell>
          <cell r="M718">
            <v>0.62</v>
          </cell>
          <cell r="N718">
            <v>90</v>
          </cell>
          <cell r="O718" t="str">
            <v>四级公路</v>
          </cell>
          <cell r="P718" t="str">
            <v>水泥混凝土</v>
          </cell>
          <cell r="Q718">
            <v>4.5</v>
          </cell>
          <cell r="R718" t="str">
            <v>张家界永定区东方希望畜牧有限公司湖金坪养殖场</v>
          </cell>
          <cell r="S718">
            <v>0.62</v>
          </cell>
        </row>
        <row r="719">
          <cell r="F719" t="str">
            <v>杉木界-岩门垭连接路</v>
          </cell>
          <cell r="G719" t="str">
            <v>资源产业路</v>
          </cell>
          <cell r="H719" t="str">
            <v>1312F4308020026</v>
          </cell>
          <cell r="I719" t="str">
            <v>1451J3120430802151</v>
          </cell>
          <cell r="J719" t="str">
            <v>d309d5d9-3525-47bf-bd0e-d70d576f2b74</v>
          </cell>
          <cell r="K719" t="str">
            <v>无</v>
          </cell>
          <cell r="L719">
            <v>1.9</v>
          </cell>
          <cell r="M719">
            <v>1.9</v>
          </cell>
          <cell r="N719">
            <v>228</v>
          </cell>
          <cell r="O719" t="str">
            <v>四级公路</v>
          </cell>
          <cell r="P719" t="str">
            <v>水泥混凝土</v>
          </cell>
          <cell r="Q719">
            <v>4.5</v>
          </cell>
          <cell r="R719" t="str">
            <v>张家界绿园花木有限怎公司500亩园林绿化苗木基地</v>
          </cell>
          <cell r="S719">
            <v>1.9</v>
          </cell>
        </row>
        <row r="720">
          <cell r="F720" t="str">
            <v>马头溪-白泥湾连接路</v>
          </cell>
          <cell r="G720" t="str">
            <v>资源产业路</v>
          </cell>
          <cell r="H720" t="str">
            <v>1312F4308020025</v>
          </cell>
          <cell r="I720" t="str">
            <v>1451J3120430802157</v>
          </cell>
          <cell r="J720" t="str">
            <v>17d1fb9b-09a9-42dc-bde5-4a23c3ba955a</v>
          </cell>
          <cell r="K720" t="str">
            <v>无</v>
          </cell>
          <cell r="L720">
            <v>1.3480000000000001</v>
          </cell>
          <cell r="M720">
            <v>1.3480000000000001</v>
          </cell>
          <cell r="N720">
            <v>162</v>
          </cell>
          <cell r="O720" t="str">
            <v>四级公路</v>
          </cell>
          <cell r="P720" t="str">
            <v>水泥混凝土</v>
          </cell>
          <cell r="Q720">
            <v>4.5</v>
          </cell>
          <cell r="R720" t="str">
            <v>张家界军生农业综合开发有限公司王家坪韭菜垭大鲵仿生态繁殖基地</v>
          </cell>
          <cell r="S720">
            <v>1.3480000000000001</v>
          </cell>
        </row>
        <row r="721">
          <cell r="F721" t="str">
            <v>板栗树-牛鼻溪连接路</v>
          </cell>
          <cell r="G721" t="str">
            <v>资源产业路</v>
          </cell>
          <cell r="H721" t="str">
            <v>1312F4308020024</v>
          </cell>
          <cell r="I721" t="str">
            <v>1451J3120430802144</v>
          </cell>
          <cell r="J721" t="str">
            <v>d64b4146-f29b-4685-a1f8-9c087e488702</v>
          </cell>
          <cell r="K721" t="str">
            <v>无</v>
          </cell>
          <cell r="L721">
            <v>2.6469999999999998</v>
          </cell>
          <cell r="M721">
            <v>2.6469999999999998</v>
          </cell>
          <cell r="N721">
            <v>662</v>
          </cell>
          <cell r="O721" t="str">
            <v>四级公路</v>
          </cell>
          <cell r="P721" t="str">
            <v>水泥混凝土</v>
          </cell>
          <cell r="Q721">
            <v>4.5</v>
          </cell>
          <cell r="R721" t="str">
            <v>张家界牛鼻溪乾生态农业开发有限公司</v>
          </cell>
          <cell r="S721">
            <v>2.6469999999999998</v>
          </cell>
        </row>
        <row r="722">
          <cell r="F722" t="str">
            <v>周家-大湾连接路</v>
          </cell>
          <cell r="G722" t="str">
            <v>资源产业路</v>
          </cell>
          <cell r="H722" t="str">
            <v>1312F4308020020</v>
          </cell>
          <cell r="I722" t="str">
            <v>1451J3120430802155</v>
          </cell>
          <cell r="J722" t="str">
            <v>4a9b58bf-ad02-4bfe-8402-92cfb9b9355f</v>
          </cell>
          <cell r="K722" t="str">
            <v>无</v>
          </cell>
          <cell r="L722">
            <v>0.74299999999999999</v>
          </cell>
          <cell r="M722">
            <v>0.74299999999999999</v>
          </cell>
          <cell r="N722">
            <v>135</v>
          </cell>
          <cell r="O722" t="str">
            <v>四级公路</v>
          </cell>
          <cell r="P722" t="str">
            <v>水泥混凝土</v>
          </cell>
          <cell r="Q722">
            <v>4.5</v>
          </cell>
          <cell r="R722" t="str">
            <v>张家界瞿家堡高山黄桃种植专业合作社</v>
          </cell>
          <cell r="S722">
            <v>0.74299999999999999</v>
          </cell>
        </row>
        <row r="723">
          <cell r="F723" t="str">
            <v>麻乪-槟榔谷茶场连接路</v>
          </cell>
          <cell r="G723" t="str">
            <v>资源产业路</v>
          </cell>
          <cell r="H723" t="str">
            <v>1312F4308020018</v>
          </cell>
          <cell r="I723" t="str">
            <v>1451J3120430802116</v>
          </cell>
          <cell r="J723" t="str">
            <v>174fe2ba-c892-4496-8448-d904985b0737</v>
          </cell>
          <cell r="K723" t="str">
            <v>VT23430802</v>
          </cell>
          <cell r="L723">
            <v>1.704</v>
          </cell>
          <cell r="M723">
            <v>1.704</v>
          </cell>
          <cell r="N723">
            <v>204</v>
          </cell>
          <cell r="O723" t="str">
            <v>四级公路</v>
          </cell>
          <cell r="P723" t="str">
            <v>水泥混凝土</v>
          </cell>
          <cell r="Q723">
            <v>3.5</v>
          </cell>
          <cell r="R723" t="str">
            <v>张家界槟榔谷莓茶种植专业合作社</v>
          </cell>
          <cell r="S723">
            <v>1.704</v>
          </cell>
        </row>
        <row r="724">
          <cell r="F724" t="str">
            <v>合作桥-阳湖坪公路连接路</v>
          </cell>
          <cell r="G724" t="str">
            <v>旅游路</v>
          </cell>
          <cell r="H724"/>
          <cell r="I724"/>
          <cell r="J724"/>
          <cell r="K724" t="str">
            <v>Y093430802</v>
          </cell>
          <cell r="L724">
            <v>10.506</v>
          </cell>
          <cell r="M724">
            <v>9.3149999999999995</v>
          </cell>
          <cell r="N724">
            <v>1885</v>
          </cell>
          <cell r="O724" t="str">
            <v>四级</v>
          </cell>
          <cell r="P724" t="str">
            <v>沥青混凝土/水泥混凝土</v>
          </cell>
          <cell r="Q724" t="str">
            <v>6</v>
          </cell>
          <cell r="R724" t="str">
            <v>武陵源风景名胜区</v>
          </cell>
          <cell r="S724">
            <v>9.3149999999999995</v>
          </cell>
        </row>
        <row r="725">
          <cell r="F725"/>
          <cell r="G725"/>
          <cell r="H725"/>
          <cell r="I725"/>
          <cell r="J725"/>
          <cell r="K725"/>
          <cell r="L725">
            <v>7.0050000000000008</v>
          </cell>
          <cell r="M725">
            <v>7</v>
          </cell>
          <cell r="N725">
            <v>1200</v>
          </cell>
          <cell r="O725"/>
          <cell r="P725"/>
          <cell r="Q725"/>
          <cell r="R725"/>
          <cell r="S725">
            <v>7</v>
          </cell>
        </row>
        <row r="726">
          <cell r="F726" t="str">
            <v>田富至黄龙洞连接路</v>
          </cell>
          <cell r="G726" t="str">
            <v>通景公路</v>
          </cell>
          <cell r="H726" t="str">
            <v>131302F4308110002</v>
          </cell>
          <cell r="I726" t="str">
            <v>1451J3130430811103</v>
          </cell>
          <cell r="J726" t="str">
            <v>24f6875a-2fcd-4024-b53d-7513ce564cdf</v>
          </cell>
          <cell r="K726" t="str">
            <v>Y605430811</v>
          </cell>
          <cell r="L726">
            <v>3.8050000000000002</v>
          </cell>
          <cell r="M726">
            <v>3.8</v>
          </cell>
          <cell r="N726">
            <v>500</v>
          </cell>
          <cell r="O726" t="str">
            <v>四级公路</v>
          </cell>
          <cell r="P726" t="str">
            <v>水泥路面</v>
          </cell>
          <cell r="Q726">
            <v>5</v>
          </cell>
          <cell r="R726" t="str">
            <v>黄龙洞景区</v>
          </cell>
          <cell r="S726">
            <v>3.8</v>
          </cell>
        </row>
        <row r="727">
          <cell r="F727" t="str">
            <v>观音洞至张清公路</v>
          </cell>
          <cell r="G727" t="str">
            <v>通景公路</v>
          </cell>
          <cell r="H727" t="str">
            <v>131302F4308110001</v>
          </cell>
          <cell r="I727" t="str">
            <v>1451J3130430811102</v>
          </cell>
          <cell r="J727" t="str">
            <v>f23f79ab-8cb5-4e3a-a4e4-b1f80517124d</v>
          </cell>
          <cell r="K727" t="str">
            <v>CZ02430811</v>
          </cell>
          <cell r="L727">
            <v>3.2</v>
          </cell>
          <cell r="M727">
            <v>3.2</v>
          </cell>
          <cell r="N727">
            <v>700</v>
          </cell>
          <cell r="O727" t="str">
            <v>四级公路</v>
          </cell>
          <cell r="P727" t="str">
            <v>水泥路面</v>
          </cell>
          <cell r="Q727">
            <v>6</v>
          </cell>
          <cell r="R727" t="str">
            <v>观音洞景区</v>
          </cell>
          <cell r="S727">
            <v>3.2</v>
          </cell>
        </row>
        <row r="728">
          <cell r="F728"/>
          <cell r="G728"/>
          <cell r="H728"/>
          <cell r="I728"/>
          <cell r="J728"/>
          <cell r="K728"/>
          <cell r="L728">
            <v>102.44899999999998</v>
          </cell>
          <cell r="M728">
            <v>89.194999999999993</v>
          </cell>
          <cell r="N728">
            <v>23010.813999999998</v>
          </cell>
          <cell r="O728"/>
          <cell r="P728"/>
          <cell r="Q728"/>
          <cell r="R728"/>
          <cell r="S728">
            <v>72.586999999999989</v>
          </cell>
        </row>
        <row r="729">
          <cell r="F729" t="str">
            <v>X030枧潭-洞溪(洞溪乡通三级公路)</v>
          </cell>
          <cell r="G729" t="str">
            <v>乡镇通三级（路面宽7米）及以上农村公路</v>
          </cell>
          <cell r="H729" t="str">
            <v>1316F4308210002</v>
          </cell>
          <cell r="I729" t="str">
            <v>1451J3150430821191</v>
          </cell>
          <cell r="J729" t="str">
            <v>5511dce1-e96e-4386-850d-198567fbd00c</v>
          </cell>
          <cell r="K729" t="str">
            <v>X030430821</v>
          </cell>
          <cell r="L729">
            <v>12.565</v>
          </cell>
          <cell r="M729">
            <v>12.565</v>
          </cell>
          <cell r="N729">
            <v>5076.26</v>
          </cell>
          <cell r="O729" t="str">
            <v>四级公路</v>
          </cell>
          <cell r="P729" t="str">
            <v>水泥路面</v>
          </cell>
          <cell r="Q729">
            <v>6.5</v>
          </cell>
          <cell r="R729" t="str">
            <v>洞溪乡</v>
          </cell>
          <cell r="S729">
            <v>12.565</v>
          </cell>
        </row>
        <row r="730">
          <cell r="F730" t="str">
            <v>广福桥镇通三级公路</v>
          </cell>
          <cell r="G730" t="str">
            <v>乡镇通三级（路面宽7米）及以上农村公路</v>
          </cell>
          <cell r="H730" t="str">
            <v>1316F4308210005</v>
          </cell>
          <cell r="I730" t="str">
            <v>1451J3150430821198</v>
          </cell>
          <cell r="J730" t="str">
            <v>139c230e-225e-41f4-8da8-908aa936c22f</v>
          </cell>
          <cell r="K730" t="str">
            <v>X006430821</v>
          </cell>
          <cell r="L730">
            <v>8.26</v>
          </cell>
          <cell r="M730">
            <v>9</v>
          </cell>
          <cell r="N730">
            <v>3636</v>
          </cell>
          <cell r="O730" t="str">
            <v>四级公路</v>
          </cell>
          <cell r="P730" t="str">
            <v>水泥路面</v>
          </cell>
          <cell r="Q730">
            <v>6.5</v>
          </cell>
          <cell r="R730" t="str">
            <v>广福桥镇</v>
          </cell>
          <cell r="S730">
            <v>8.26</v>
          </cell>
        </row>
        <row r="731">
          <cell r="F731" t="str">
            <v>三合镇通三级公路</v>
          </cell>
          <cell r="G731" t="str">
            <v>乡镇通三级（路面宽7米）及以上农村公路</v>
          </cell>
          <cell r="H731" t="str">
            <v>1316F4308210006</v>
          </cell>
          <cell r="I731" t="str">
            <v>1451J3150430821184</v>
          </cell>
          <cell r="J731" t="str">
            <v>9ce3cb6d-3d70-4eaa-96cc-5f16c5e018fd</v>
          </cell>
          <cell r="K731" t="str">
            <v>X016430821</v>
          </cell>
          <cell r="L731">
            <v>4.5999999999999996</v>
          </cell>
          <cell r="M731">
            <v>4.6079999999999997</v>
          </cell>
          <cell r="N731">
            <v>1861.63</v>
          </cell>
          <cell r="O731" t="str">
            <v>四级公路</v>
          </cell>
          <cell r="P731" t="str">
            <v>沥青路面</v>
          </cell>
          <cell r="Q731">
            <v>6.5</v>
          </cell>
          <cell r="R731" t="str">
            <v>三合镇</v>
          </cell>
          <cell r="S731">
            <v>4.5999999999999996</v>
          </cell>
        </row>
        <row r="732">
          <cell r="F732" t="str">
            <v>X086金岩土家族乡通三级公路</v>
          </cell>
          <cell r="G732" t="str">
            <v>乡镇通三级（路面宽7米）及以上农村公路</v>
          </cell>
          <cell r="H732" t="str">
            <v>1316F4308210007</v>
          </cell>
          <cell r="I732" t="str">
            <v>1451J3150430821186</v>
          </cell>
          <cell r="J732" t="str">
            <v>cc05dc00-b4fd-4a54-b50b-c8106b001bbb</v>
          </cell>
          <cell r="K732" t="str">
            <v>X086430821</v>
          </cell>
          <cell r="L732">
            <v>2.1</v>
          </cell>
          <cell r="M732">
            <v>2.1</v>
          </cell>
          <cell r="N732">
            <v>848.4</v>
          </cell>
          <cell r="O732" t="str">
            <v>四级公路</v>
          </cell>
          <cell r="P732" t="str">
            <v>水泥路面</v>
          </cell>
          <cell r="Q732">
            <v>6.5</v>
          </cell>
          <cell r="R732" t="str">
            <v>金岩土家族乡</v>
          </cell>
          <cell r="S732">
            <v>2.1</v>
          </cell>
        </row>
        <row r="733">
          <cell r="F733" t="str">
            <v>五雷山风景区连接路（广福桥至五雷山）</v>
          </cell>
          <cell r="G733" t="str">
            <v>旅游集散公路</v>
          </cell>
          <cell r="H733" t="str">
            <v>131301F4308210005</v>
          </cell>
          <cell r="I733" t="str">
            <v>1451J3130430821182</v>
          </cell>
          <cell r="J733" t="str">
            <v>1ea90d93-7950-4fe6-8809-35f848b8f645</v>
          </cell>
          <cell r="K733" t="str">
            <v>X006430821\X082430821</v>
          </cell>
          <cell r="L733">
            <v>16.196000000000002</v>
          </cell>
          <cell r="M733">
            <v>9.6959999999999997</v>
          </cell>
          <cell r="N733">
            <v>1446.64</v>
          </cell>
          <cell r="O733" t="str">
            <v>四级公路</v>
          </cell>
          <cell r="P733" t="str">
            <v>水泥</v>
          </cell>
          <cell r="Q733">
            <v>6.5</v>
          </cell>
          <cell r="R733" t="str">
            <v>五雷山风景区</v>
          </cell>
          <cell r="S733">
            <v>3.036</v>
          </cell>
        </row>
        <row r="734">
          <cell r="F734" t="str">
            <v>广福桥镇老棚村星德山进场道路</v>
          </cell>
          <cell r="G734" t="str">
            <v>通景公路</v>
          </cell>
          <cell r="H734" t="str">
            <v>131302F4308210002</v>
          </cell>
          <cell r="I734" t="str">
            <v>1451J3130430821106</v>
          </cell>
          <cell r="J734" t="str">
            <v>394f0de8-1073-401d-ad13-f85fe75945f8</v>
          </cell>
          <cell r="K734" t="str">
            <v>VS08430821</v>
          </cell>
          <cell r="L734">
            <v>5.2</v>
          </cell>
          <cell r="M734">
            <v>5.2</v>
          </cell>
          <cell r="N734">
            <v>1112.8</v>
          </cell>
          <cell r="O734" t="str">
            <v>四级公路</v>
          </cell>
          <cell r="P734" t="str">
            <v>水泥</v>
          </cell>
          <cell r="Q734">
            <v>6.5</v>
          </cell>
          <cell r="R734" t="str">
            <v>老棚村委会</v>
          </cell>
          <cell r="S734"/>
        </row>
        <row r="735">
          <cell r="F735" t="str">
            <v>熊家庄至江垭连接路</v>
          </cell>
          <cell r="G735" t="str">
            <v>通景公路</v>
          </cell>
          <cell r="H735" t="str">
            <v>1312F4308210058</v>
          </cell>
          <cell r="I735" t="str">
            <v>1451J3130430821248</v>
          </cell>
          <cell r="J735" t="str">
            <v>be91a84f-0187-4977-b9e9-b0b35d6d40db</v>
          </cell>
          <cell r="K735" t="str">
            <v>X011430821</v>
          </cell>
          <cell r="L735">
            <v>4.2519999999999998</v>
          </cell>
          <cell r="M735">
            <v>4.2519999999999998</v>
          </cell>
          <cell r="N735">
            <v>909.93</v>
          </cell>
          <cell r="O735" t="str">
            <v>四级公路</v>
          </cell>
          <cell r="P735" t="str">
            <v>沥青</v>
          </cell>
          <cell r="Q735">
            <v>6.5</v>
          </cell>
          <cell r="R735" t="str">
            <v>江垭温泉</v>
          </cell>
          <cell r="S735">
            <v>4.2519999999999998</v>
          </cell>
        </row>
        <row r="736">
          <cell r="F736" t="str">
            <v>五雷山风景区连接路（两合口至五雷山公路提质改造）</v>
          </cell>
          <cell r="G736" t="str">
            <v>通景公路</v>
          </cell>
          <cell r="H736" t="str">
            <v>131302F4308210003</v>
          </cell>
          <cell r="I736" t="str">
            <v>1451J3130430821109</v>
          </cell>
          <cell r="J736" t="str">
            <v>c08dfae6-8fb9-4f57-a300-a5232d3d5ffd</v>
          </cell>
          <cell r="K736" t="str">
            <v>X003430821</v>
          </cell>
          <cell r="L736">
            <v>6.9610000000000003</v>
          </cell>
          <cell r="M736">
            <v>0.96099999999999997</v>
          </cell>
          <cell r="N736">
            <v>205.65</v>
          </cell>
          <cell r="O736" t="str">
            <v>四级公路</v>
          </cell>
          <cell r="P736" t="str">
            <v>水泥</v>
          </cell>
          <cell r="Q736">
            <v>6.5</v>
          </cell>
          <cell r="R736" t="str">
            <v>五雷山风景区</v>
          </cell>
          <cell r="S736">
            <v>0.96099999999999997</v>
          </cell>
        </row>
        <row r="737">
          <cell r="F737" t="str">
            <v>慈利县国太桥“满山游”土杂猪养殖特色产业园产业路</v>
          </cell>
          <cell r="G737" t="str">
            <v>资源产业路</v>
          </cell>
          <cell r="H737" t="str">
            <v>1312F4308210002</v>
          </cell>
          <cell r="I737" t="str">
            <v>1451J3120430821135</v>
          </cell>
          <cell r="J737" t="str">
            <v>bb013117-61eb-4e19-8fce-4b3c4bdc6643</v>
          </cell>
          <cell r="K737" t="str">
            <v>无</v>
          </cell>
          <cell r="L737">
            <v>1.5</v>
          </cell>
          <cell r="M737">
            <v>1.5</v>
          </cell>
          <cell r="N737">
            <v>321</v>
          </cell>
          <cell r="O737" t="str">
            <v>四级公路</v>
          </cell>
          <cell r="P737" t="str">
            <v>水泥</v>
          </cell>
          <cell r="Q737">
            <v>4.5</v>
          </cell>
          <cell r="R737" t="str">
            <v>慈利县国太桥“满山游”土杂猪养殖特色产业园</v>
          </cell>
          <cell r="S737"/>
        </row>
        <row r="738">
          <cell r="F738" t="str">
            <v>张家界狮渡溪乡村文化体验园产业路</v>
          </cell>
          <cell r="G738" t="str">
            <v>资源产业路</v>
          </cell>
          <cell r="H738" t="str">
            <v>1312F4308210011</v>
          </cell>
          <cell r="I738" t="str">
            <v>1451J3120430821125</v>
          </cell>
          <cell r="J738" t="str">
            <v>2faefcf6-67d0-4132-a208-043fea81b30e</v>
          </cell>
          <cell r="K738" t="str">
            <v>V01E430821</v>
          </cell>
          <cell r="L738">
            <v>2.5</v>
          </cell>
          <cell r="M738">
            <v>2.5</v>
          </cell>
          <cell r="N738">
            <v>535</v>
          </cell>
          <cell r="O738" t="str">
            <v>四级公路</v>
          </cell>
          <cell r="P738" t="str">
            <v>水泥</v>
          </cell>
          <cell r="Q738">
            <v>6.5</v>
          </cell>
          <cell r="R738" t="str">
            <v>张家界狮渡溪乡村文化体验园</v>
          </cell>
          <cell r="S738"/>
        </row>
        <row r="739">
          <cell r="F739" t="str">
            <v>慈利县墨园水果种植专业合作社产业路</v>
          </cell>
          <cell r="G739" t="str">
            <v>资源产业路</v>
          </cell>
          <cell r="H739" t="str">
            <v>1316F4308210001</v>
          </cell>
          <cell r="I739" t="str">
            <v>1451J3120430821154</v>
          </cell>
          <cell r="J739" t="str">
            <v>0ebf01fd-6bfb-49da-9e0a-10142e65e17a</v>
          </cell>
          <cell r="K739" t="str">
            <v>Y328430821\VA63430821\C402430821</v>
          </cell>
          <cell r="L739">
            <v>5.077</v>
          </cell>
          <cell r="M739">
            <v>5.0750000000000002</v>
          </cell>
          <cell r="N739">
            <v>265.57</v>
          </cell>
          <cell r="O739" t="str">
            <v>四级公路</v>
          </cell>
          <cell r="P739" t="str">
            <v>水泥</v>
          </cell>
          <cell r="Q739">
            <v>4.5</v>
          </cell>
          <cell r="R739" t="str">
            <v>慈利县墨园水果种植专业合作社</v>
          </cell>
          <cell r="S739">
            <v>5.0750000000000002</v>
          </cell>
        </row>
        <row r="740">
          <cell r="F740" t="str">
            <v>墨园社区千亩油茶基地产业路</v>
          </cell>
          <cell r="G740" t="str">
            <v>资源产业路</v>
          </cell>
          <cell r="H740" t="str">
            <v>1312F4308210009</v>
          </cell>
          <cell r="I740" t="str">
            <v>1451J3120430821146</v>
          </cell>
          <cell r="J740" t="str">
            <v>35a842ee-adf7-4a24-9e99-502d54a35404</v>
          </cell>
          <cell r="K740" t="str">
            <v>无</v>
          </cell>
          <cell r="L740">
            <v>2.58</v>
          </cell>
          <cell r="M740">
            <v>2.58</v>
          </cell>
          <cell r="N740">
            <v>552.12</v>
          </cell>
          <cell r="O740" t="str">
            <v>四级公路</v>
          </cell>
          <cell r="P740" t="str">
            <v>水泥</v>
          </cell>
          <cell r="Q740">
            <v>5</v>
          </cell>
          <cell r="R740" t="str">
            <v>墨园社区千亩油茶基地</v>
          </cell>
          <cell r="S740">
            <v>2.58</v>
          </cell>
        </row>
        <row r="741">
          <cell r="F741" t="str">
            <v>慈利县鑫月蔬菜种植专业合作社产业路</v>
          </cell>
          <cell r="G741" t="str">
            <v>资源产业路</v>
          </cell>
          <cell r="H741" t="str">
            <v>1312F4308210051</v>
          </cell>
          <cell r="I741" t="str">
            <v>1451J3120430821152</v>
          </cell>
          <cell r="J741" t="str">
            <v>99cae4ae-fddd-4eaa-b618-1b9d4d20156d</v>
          </cell>
          <cell r="K741" t="str">
            <v>无</v>
          </cell>
          <cell r="L741">
            <v>3.1</v>
          </cell>
          <cell r="M741">
            <v>1.6</v>
          </cell>
          <cell r="N741">
            <v>342.4</v>
          </cell>
          <cell r="O741" t="str">
            <v>四级公路</v>
          </cell>
          <cell r="P741" t="str">
            <v>沥青</v>
          </cell>
          <cell r="Q741">
            <v>6.5</v>
          </cell>
          <cell r="R741" t="str">
            <v>慈利县鑫月蔬菜种植专业合作社</v>
          </cell>
          <cell r="S741">
            <v>1.6</v>
          </cell>
        </row>
        <row r="742">
          <cell r="F742" t="str">
            <v>慈利县鑫禾农业发展有限责任公司柑桔保鲜转运仓库基地产业路</v>
          </cell>
          <cell r="G742" t="str">
            <v>资源产业路</v>
          </cell>
          <cell r="H742" t="str">
            <v>131201F4308210002</v>
          </cell>
          <cell r="I742" t="str">
            <v>1451J3120430821118</v>
          </cell>
          <cell r="J742" t="str">
            <v>ad150633-bbf5-4ce1-9969-5a627df60798</v>
          </cell>
          <cell r="K742" t="str">
            <v>无</v>
          </cell>
          <cell r="L742">
            <v>2.2000000000000002</v>
          </cell>
          <cell r="M742">
            <v>2.2000000000000002</v>
          </cell>
          <cell r="N742">
            <v>470.8</v>
          </cell>
          <cell r="O742" t="str">
            <v>四级公路</v>
          </cell>
          <cell r="P742" t="str">
            <v>水泥</v>
          </cell>
          <cell r="Q742">
            <v>4.5</v>
          </cell>
          <cell r="R742" t="str">
            <v>慈利县鑫禾农业发展有限责任公司柑桔保鲜转运仓库基地</v>
          </cell>
          <cell r="S742">
            <v>2.2000000000000002</v>
          </cell>
        </row>
        <row r="743">
          <cell r="F743" t="str">
            <v>双新村彭家乪牲猪养殖经济合作社产业路</v>
          </cell>
          <cell r="G743" t="str">
            <v>资源产业路</v>
          </cell>
          <cell r="H743" t="str">
            <v>131201F4308210003</v>
          </cell>
          <cell r="I743" t="str">
            <v>1451J3120430821192</v>
          </cell>
          <cell r="J743" t="str">
            <v>052cba1f-b03b-4c67-9f49-09a260a8c43e</v>
          </cell>
          <cell r="K743" t="str">
            <v>V23Z430821</v>
          </cell>
          <cell r="L743">
            <v>2.8</v>
          </cell>
          <cell r="M743">
            <v>2.8</v>
          </cell>
          <cell r="N743">
            <v>599.20000000000005</v>
          </cell>
          <cell r="O743" t="str">
            <v>四级公路</v>
          </cell>
          <cell r="P743" t="str">
            <v>水泥</v>
          </cell>
          <cell r="Q743">
            <v>4.5</v>
          </cell>
          <cell r="R743" t="str">
            <v>双新村彭家乪牲猪养殖经济合作社</v>
          </cell>
          <cell r="S743">
            <v>2.8</v>
          </cell>
        </row>
        <row r="744">
          <cell r="F744" t="str">
            <v>东方希望集团富垭养猪场产业路</v>
          </cell>
          <cell r="G744" t="str">
            <v>资源产业路</v>
          </cell>
          <cell r="H744" t="str">
            <v>1312F4308210013</v>
          </cell>
          <cell r="I744" t="str">
            <v>1451J3120430821131</v>
          </cell>
          <cell r="J744" t="str">
            <v>3b1ca347-b9a5-47ff-b85b-9f287ac2f7af</v>
          </cell>
          <cell r="K744" t="str">
            <v>Z004430821</v>
          </cell>
          <cell r="L744">
            <v>1.327</v>
          </cell>
          <cell r="M744">
            <v>1.327</v>
          </cell>
          <cell r="N744">
            <v>283.98</v>
          </cell>
          <cell r="O744" t="str">
            <v>四级公路</v>
          </cell>
          <cell r="P744" t="str">
            <v>水泥</v>
          </cell>
          <cell r="Q744">
            <v>5</v>
          </cell>
          <cell r="R744" t="str">
            <v>东方希望集团富垭养猪场</v>
          </cell>
          <cell r="S744">
            <v>1.327</v>
          </cell>
        </row>
        <row r="745">
          <cell r="F745" t="str">
            <v>东方希望集团双狮养猪场产业路</v>
          </cell>
          <cell r="G745" t="str">
            <v>资源产业路</v>
          </cell>
          <cell r="H745" t="str">
            <v>1312F4308210032</v>
          </cell>
          <cell r="I745" t="str">
            <v>1451J3120430821119</v>
          </cell>
          <cell r="J745" t="str">
            <v>4e779f0f-1d83-4840-aa83-666faf48e9a4</v>
          </cell>
          <cell r="K745" t="str">
            <v>Z019430821</v>
          </cell>
          <cell r="L745">
            <v>1.3</v>
          </cell>
          <cell r="M745">
            <v>1.3</v>
          </cell>
          <cell r="N745">
            <v>278.2</v>
          </cell>
          <cell r="O745" t="str">
            <v>四级公路</v>
          </cell>
          <cell r="P745" t="str">
            <v>水泥</v>
          </cell>
          <cell r="Q745">
            <v>5</v>
          </cell>
          <cell r="R745" t="str">
            <v>东方希望集团双狮养猪场</v>
          </cell>
          <cell r="S745">
            <v>1.3</v>
          </cell>
        </row>
        <row r="746">
          <cell r="F746" t="str">
            <v>东方希望集团金富养猪场三厂产业路</v>
          </cell>
          <cell r="G746" t="str">
            <v>资源产业路</v>
          </cell>
          <cell r="H746" t="str">
            <v>1312F4308210029</v>
          </cell>
          <cell r="I746" t="str">
            <v>1451J3120430821116</v>
          </cell>
          <cell r="J746" t="str">
            <v>1a4d947e-57fe-444f-bb1a-d28c4eee3d7b</v>
          </cell>
          <cell r="K746" t="str">
            <v>Z013430821</v>
          </cell>
          <cell r="L746">
            <v>1.38</v>
          </cell>
          <cell r="M746">
            <v>1.38</v>
          </cell>
          <cell r="N746">
            <v>295.32</v>
          </cell>
          <cell r="O746" t="str">
            <v>四级公路</v>
          </cell>
          <cell r="P746" t="str">
            <v>水泥</v>
          </cell>
          <cell r="Q746">
            <v>5</v>
          </cell>
          <cell r="R746" t="str">
            <v>东方希望集团金富养猪场三厂</v>
          </cell>
          <cell r="S746">
            <v>1.38</v>
          </cell>
        </row>
        <row r="747">
          <cell r="F747" t="str">
            <v>东方希望集团白龙养猪场产业路</v>
          </cell>
          <cell r="G747" t="str">
            <v>资源产业路</v>
          </cell>
          <cell r="H747" t="str">
            <v>1312F4308210043</v>
          </cell>
          <cell r="I747" t="str">
            <v>1451J3120430821151</v>
          </cell>
          <cell r="J747" t="str">
            <v>08e141ac-68bd-4f32-9f3b-3ad94618fb6f</v>
          </cell>
          <cell r="K747" t="str">
            <v>Z030430821</v>
          </cell>
          <cell r="L747">
            <v>2.6</v>
          </cell>
          <cell r="M747">
            <v>2.6</v>
          </cell>
          <cell r="N747">
            <v>556.4</v>
          </cell>
          <cell r="O747" t="str">
            <v>四级公路</v>
          </cell>
          <cell r="P747" t="str">
            <v>水泥</v>
          </cell>
          <cell r="Q747">
            <v>5</v>
          </cell>
          <cell r="R747" t="str">
            <v>东方希望集团白龙养猪场</v>
          </cell>
          <cell r="S747">
            <v>2.6</v>
          </cell>
        </row>
        <row r="748">
          <cell r="F748" t="str">
            <v>东岳观镇油茶基地产业路</v>
          </cell>
          <cell r="G748" t="str">
            <v>资源产业路</v>
          </cell>
          <cell r="H748"/>
          <cell r="I748" t="str">
            <v>1451J3120430821244</v>
          </cell>
          <cell r="J748"/>
          <cell r="K748" t="str">
            <v>Y341430821</v>
          </cell>
          <cell r="L748">
            <v>6.2119999999999997</v>
          </cell>
          <cell r="M748">
            <v>6.2119999999999997</v>
          </cell>
          <cell r="N748">
            <v>1329.3679999999999</v>
          </cell>
          <cell r="O748" t="str">
            <v>四级公路</v>
          </cell>
          <cell r="P748" t="str">
            <v>水泥</v>
          </cell>
          <cell r="Q748">
            <v>6.5</v>
          </cell>
          <cell r="R748" t="str">
            <v>东岳观镇油茶基地</v>
          </cell>
          <cell r="S748">
            <v>6.2119999999999997</v>
          </cell>
        </row>
        <row r="749">
          <cell r="F749" t="str">
            <v>杨柳铺乡坪峰村柑桔基地产业路</v>
          </cell>
          <cell r="G749" t="str">
            <v>资源产业路</v>
          </cell>
          <cell r="H749"/>
          <cell r="I749" t="str">
            <v>1451J3120430821224</v>
          </cell>
          <cell r="J749"/>
          <cell r="K749" t="str">
            <v>C236430821</v>
          </cell>
          <cell r="L749">
            <v>3.8439999999999999</v>
          </cell>
          <cell r="M749">
            <v>3.8439999999999999</v>
          </cell>
          <cell r="N749">
            <v>822.61599999999999</v>
          </cell>
          <cell r="O749" t="str">
            <v>四级公路</v>
          </cell>
          <cell r="P749" t="str">
            <v>水泥</v>
          </cell>
          <cell r="Q749">
            <v>6.5</v>
          </cell>
          <cell r="R749" t="str">
            <v>杨柳铺乡坪峰村柑桔基地</v>
          </cell>
          <cell r="S749">
            <v>3.8439999999999999</v>
          </cell>
        </row>
        <row r="750">
          <cell r="F750" t="str">
            <v>零阳镇云盘村水果基地产业路</v>
          </cell>
          <cell r="G750" t="str">
            <v>资源产业路</v>
          </cell>
          <cell r="H750"/>
          <cell r="I750" t="str">
            <v>1451J3120430821249</v>
          </cell>
          <cell r="J750"/>
          <cell r="K750" t="str">
            <v>Y336430821</v>
          </cell>
          <cell r="L750">
            <v>2.645</v>
          </cell>
          <cell r="M750">
            <v>2.645</v>
          </cell>
          <cell r="N750">
            <v>566.03</v>
          </cell>
          <cell r="O750" t="str">
            <v>四级公路</v>
          </cell>
          <cell r="P750" t="str">
            <v>水泥</v>
          </cell>
          <cell r="Q750">
            <v>6.5</v>
          </cell>
          <cell r="R750" t="str">
            <v>零阳镇云盘村水果基地</v>
          </cell>
          <cell r="S750">
            <v>2.645</v>
          </cell>
        </row>
        <row r="751">
          <cell r="F751" t="str">
            <v>凤凰村水果基地产业路</v>
          </cell>
          <cell r="G751" t="str">
            <v>资源产业路</v>
          </cell>
          <cell r="H751"/>
          <cell r="I751" t="str">
            <v>1451J3120430821232</v>
          </cell>
          <cell r="J751"/>
          <cell r="K751" t="str">
            <v>C007430821</v>
          </cell>
          <cell r="L751">
            <v>3.25</v>
          </cell>
          <cell r="M751">
            <v>3.25</v>
          </cell>
          <cell r="N751">
            <v>695.5</v>
          </cell>
          <cell r="O751" t="str">
            <v>四级公路</v>
          </cell>
          <cell r="P751" t="str">
            <v>水泥</v>
          </cell>
          <cell r="Q751">
            <v>6.5</v>
          </cell>
          <cell r="R751" t="str">
            <v>凤凰村水果基地</v>
          </cell>
          <cell r="S751">
            <v>3.25</v>
          </cell>
        </row>
        <row r="752">
          <cell r="F752"/>
          <cell r="G752"/>
          <cell r="H752"/>
          <cell r="I752"/>
          <cell r="J752"/>
          <cell r="K752"/>
          <cell r="L752">
            <v>86.272000000000006</v>
          </cell>
          <cell r="M752">
            <v>81.14</v>
          </cell>
          <cell r="N752">
            <v>10373</v>
          </cell>
          <cell r="O752"/>
          <cell r="P752"/>
          <cell r="Q752"/>
          <cell r="R752"/>
          <cell r="S752">
            <v>67.034999999999997</v>
          </cell>
        </row>
        <row r="753">
          <cell r="F753" t="str">
            <v>X059夹石河至河口</v>
          </cell>
          <cell r="G753" t="str">
            <v>乡镇通三级（路面宽7米）及以上农村公路</v>
          </cell>
          <cell r="H753" t="str">
            <v>1316F4308220010</v>
          </cell>
          <cell r="I753" t="str">
            <v>1451J315X430822299</v>
          </cell>
          <cell r="J753" t="str">
            <v>28bc8d90-ef44-4734-8cda-b7237e435654</v>
          </cell>
          <cell r="K753" t="str">
            <v>X059430822</v>
          </cell>
          <cell r="L753">
            <v>15.137</v>
          </cell>
          <cell r="M753">
            <v>10</v>
          </cell>
          <cell r="N753">
            <v>3010</v>
          </cell>
          <cell r="O753" t="str">
            <v>四级公路</v>
          </cell>
          <cell r="P753" t="str">
            <v>水泥路面</v>
          </cell>
          <cell r="Q753">
            <v>4.5</v>
          </cell>
          <cell r="R753" t="str">
            <v>河口乡</v>
          </cell>
          <cell r="S753">
            <v>2</v>
          </cell>
        </row>
        <row r="754">
          <cell r="F754" t="str">
            <v>老张桑路</v>
          </cell>
          <cell r="G754" t="str">
            <v>通景公路</v>
          </cell>
          <cell r="H754" t="str">
            <v>131302F4308220053</v>
          </cell>
          <cell r="I754" t="str">
            <v>1451J3130430822224</v>
          </cell>
          <cell r="J754" t="str">
            <v>10f6ebd3-2199-47f9-87cf-2d5e5ae14571</v>
          </cell>
          <cell r="K754" t="str">
            <v>无</v>
          </cell>
          <cell r="L754">
            <v>7.7</v>
          </cell>
          <cell r="M754">
            <v>7.7</v>
          </cell>
          <cell r="N754">
            <v>780</v>
          </cell>
          <cell r="O754" t="str">
            <v>四级公路</v>
          </cell>
          <cell r="P754" t="str">
            <v>水泥路面</v>
          </cell>
          <cell r="Q754">
            <v>6</v>
          </cell>
          <cell r="R754" t="str">
            <v>芦溪休闲农庄</v>
          </cell>
          <cell r="S754">
            <v>7.7</v>
          </cell>
        </row>
        <row r="755">
          <cell r="F755" t="str">
            <v>长潭坪-白石连接路</v>
          </cell>
          <cell r="G755" t="str">
            <v>资源产业路</v>
          </cell>
          <cell r="H755" t="str">
            <v>131302F4308220041</v>
          </cell>
          <cell r="I755" t="str">
            <v>1451J3120430822115</v>
          </cell>
          <cell r="J755" t="str">
            <v>26aedebb-2721-4058-a5f4-5867a4bb3ce5</v>
          </cell>
          <cell r="K755" t="str">
            <v>Y997430822</v>
          </cell>
          <cell r="L755">
            <v>33.6</v>
          </cell>
          <cell r="M755">
            <v>33.6</v>
          </cell>
          <cell r="N755">
            <v>3360</v>
          </cell>
          <cell r="O755" t="str">
            <v>四级公路</v>
          </cell>
          <cell r="P755" t="str">
            <v>水泥路面</v>
          </cell>
          <cell r="Q755">
            <v>5</v>
          </cell>
          <cell r="R755" t="str">
            <v>桑植县龙泉蜜蜂养殖专业合作社</v>
          </cell>
          <cell r="S755">
            <v>27.5</v>
          </cell>
        </row>
        <row r="756">
          <cell r="F756" t="str">
            <v>群英洞-黄河连接路</v>
          </cell>
          <cell r="G756" t="str">
            <v>资源产业路</v>
          </cell>
          <cell r="H756" t="str">
            <v>131301F4308220030</v>
          </cell>
          <cell r="I756" t="str">
            <v>1451J3120430822132</v>
          </cell>
          <cell r="J756" t="str">
            <v>2015d8f3-f8d6-4cb2-b70e-4d081d696181</v>
          </cell>
          <cell r="K756" t="str">
            <v>无</v>
          </cell>
          <cell r="L756">
            <v>13.2</v>
          </cell>
          <cell r="M756">
            <v>13.2</v>
          </cell>
          <cell r="N756">
            <v>1320</v>
          </cell>
          <cell r="O756" t="str">
            <v>四级公路</v>
          </cell>
          <cell r="P756" t="str">
            <v>水泥路面</v>
          </cell>
          <cell r="Q756">
            <v>4.5</v>
          </cell>
          <cell r="R756" t="str">
            <v>桑植县花千谷花卉苗木种植专业合作社</v>
          </cell>
          <cell r="S756">
            <v>13.2</v>
          </cell>
        </row>
        <row r="757">
          <cell r="F757" t="str">
            <v>桑梓电厂-庄家湾连接路</v>
          </cell>
          <cell r="G757" t="str">
            <v>资源产业路</v>
          </cell>
          <cell r="H757" t="str">
            <v>131302F4308220077</v>
          </cell>
          <cell r="I757" t="str">
            <v>1451J3120430822171</v>
          </cell>
          <cell r="J757" t="str">
            <v>7876fafe-d0f8-4595-8760-a367d2cc0454</v>
          </cell>
          <cell r="K757" t="str">
            <v>无</v>
          </cell>
          <cell r="L757">
            <v>1.26</v>
          </cell>
          <cell r="M757">
            <v>1.26</v>
          </cell>
          <cell r="N757">
            <v>126</v>
          </cell>
          <cell r="O757" t="str">
            <v>四级公路</v>
          </cell>
          <cell r="P757" t="str">
            <v>沥青路面</v>
          </cell>
          <cell r="Q757">
            <v>5</v>
          </cell>
          <cell r="R757" t="str">
            <v>桑植砚垭水产养殖专业合作社</v>
          </cell>
          <cell r="S757">
            <v>1.26</v>
          </cell>
        </row>
        <row r="758">
          <cell r="F758" t="str">
            <v>桑植东方希望畜牧有限公司连接路（凉亭垭-阴坡洞）</v>
          </cell>
          <cell r="G758" t="str">
            <v>资源产业路</v>
          </cell>
          <cell r="H758" t="str">
            <v>1312F4308220108</v>
          </cell>
          <cell r="I758" t="str">
            <v>1451J3120430822253</v>
          </cell>
          <cell r="J758" t="str">
            <v>62f583d7-2d99-40bd-877f-5e9dab5d65f2</v>
          </cell>
          <cell r="K758" t="str">
            <v>无</v>
          </cell>
          <cell r="L758">
            <v>1.8149999999999999</v>
          </cell>
          <cell r="M758">
            <v>1.82</v>
          </cell>
          <cell r="N758">
            <v>240</v>
          </cell>
          <cell r="O758" t="str">
            <v>四级公路</v>
          </cell>
          <cell r="P758" t="str">
            <v>水泥路面</v>
          </cell>
          <cell r="Q758">
            <v>4.5</v>
          </cell>
          <cell r="R758" t="str">
            <v>桑植东方希望畜牧有限公司</v>
          </cell>
          <cell r="S758">
            <v>1.8149999999999999</v>
          </cell>
        </row>
        <row r="759">
          <cell r="F759" t="str">
            <v>李家湾连接边界路</v>
          </cell>
          <cell r="G759" t="str">
            <v>资源产业路</v>
          </cell>
          <cell r="H759" t="str">
            <v>1312F4308220127</v>
          </cell>
          <cell r="I759" t="str">
            <v>1451J3120430822263</v>
          </cell>
          <cell r="J759" t="str">
            <v>712f4278-95d0-4110-b48f-a33048701678</v>
          </cell>
          <cell r="K759" t="str">
            <v>Y411430822</v>
          </cell>
          <cell r="L759">
            <v>0.89</v>
          </cell>
          <cell r="M759">
            <v>0.89</v>
          </cell>
          <cell r="N759">
            <v>120</v>
          </cell>
          <cell r="O759" t="str">
            <v>四级公路</v>
          </cell>
          <cell r="P759" t="str">
            <v>水泥路面</v>
          </cell>
          <cell r="Q759">
            <v>4.5</v>
          </cell>
          <cell r="R759" t="str">
            <v>桑植县老圆桶中蜂养殖专业合作社</v>
          </cell>
          <cell r="S759">
            <v>0.89</v>
          </cell>
        </row>
        <row r="760">
          <cell r="F760" t="str">
            <v>陈家院至榆树坪连接路</v>
          </cell>
          <cell r="G760" t="str">
            <v>资源产业路</v>
          </cell>
          <cell r="H760"/>
          <cell r="I760"/>
          <cell r="J760"/>
          <cell r="K760" t="str">
            <v>无</v>
          </cell>
          <cell r="L760">
            <v>3.7</v>
          </cell>
          <cell r="M760">
            <v>3.7</v>
          </cell>
          <cell r="N760">
            <v>370</v>
          </cell>
          <cell r="O760" t="str">
            <v>四级公路</v>
          </cell>
          <cell r="P760" t="str">
            <v>水泥路面</v>
          </cell>
          <cell r="Q760">
            <v>5</v>
          </cell>
          <cell r="R760" t="str">
            <v>桑植县陈家院村生态种养殖专业合作社</v>
          </cell>
          <cell r="S760">
            <v>3.7</v>
          </cell>
        </row>
        <row r="761">
          <cell r="F761" t="str">
            <v>内半坡-庄耳坪连接路</v>
          </cell>
          <cell r="G761" t="str">
            <v>资源产业路</v>
          </cell>
          <cell r="H761"/>
          <cell r="I761"/>
          <cell r="J761"/>
          <cell r="K761" t="str">
            <v>无</v>
          </cell>
          <cell r="L761">
            <v>7.5</v>
          </cell>
          <cell r="M761">
            <v>7.5</v>
          </cell>
          <cell r="N761">
            <v>900</v>
          </cell>
          <cell r="O761" t="str">
            <v>四级公路</v>
          </cell>
          <cell r="P761" t="str">
            <v>水泥路面</v>
          </cell>
          <cell r="Q761">
            <v>4.5</v>
          </cell>
          <cell r="R761" t="str">
            <v>桑植县沁园茶叶种植专业合作社</v>
          </cell>
          <cell r="S761">
            <v>7.5</v>
          </cell>
        </row>
        <row r="762">
          <cell r="F762" t="str">
            <v>懂市－大田垭连接路</v>
          </cell>
          <cell r="G762" t="str">
            <v>资源产业路</v>
          </cell>
          <cell r="H762"/>
          <cell r="I762"/>
          <cell r="J762"/>
          <cell r="K762" t="str">
            <v>无</v>
          </cell>
          <cell r="L762">
            <v>1.47</v>
          </cell>
          <cell r="M762">
            <v>1.47</v>
          </cell>
          <cell r="N762">
            <v>147</v>
          </cell>
          <cell r="O762" t="str">
            <v>四级公路</v>
          </cell>
          <cell r="P762" t="str">
            <v>水泥路面</v>
          </cell>
          <cell r="Q762">
            <v>4.5</v>
          </cell>
          <cell r="R762" t="str">
            <v>桑植县懂市蜜蜂养殖专业合作社</v>
          </cell>
          <cell r="S762">
            <v>1.47</v>
          </cell>
        </row>
        <row r="763">
          <cell r="F763"/>
          <cell r="G763"/>
          <cell r="H763"/>
          <cell r="I763"/>
          <cell r="J763"/>
          <cell r="K763"/>
          <cell r="L763">
            <v>320.96300000000019</v>
          </cell>
          <cell r="M763">
            <v>293.00000000000011</v>
          </cell>
          <cell r="N763">
            <v>73444.930000000008</v>
          </cell>
          <cell r="O763"/>
          <cell r="P763"/>
          <cell r="Q763"/>
          <cell r="R763"/>
          <cell r="S763">
            <v>293.00000000000011</v>
          </cell>
        </row>
        <row r="764">
          <cell r="F764"/>
          <cell r="G764"/>
          <cell r="H764"/>
          <cell r="I764"/>
          <cell r="J764"/>
          <cell r="K764"/>
          <cell r="L764">
            <v>16.533999999999999</v>
          </cell>
          <cell r="M764">
            <v>15</v>
          </cell>
          <cell r="N764">
            <v>2288.5</v>
          </cell>
          <cell r="O764"/>
          <cell r="P764"/>
          <cell r="Q764"/>
          <cell r="R764"/>
          <cell r="S764">
            <v>15</v>
          </cell>
        </row>
        <row r="765">
          <cell r="F765" t="str">
            <v>太平桥村鱼苗养殖产业路</v>
          </cell>
          <cell r="G765" t="str">
            <v>资源产业路</v>
          </cell>
          <cell r="H765" t="str">
            <v>1312F4309020029</v>
          </cell>
          <cell r="I765" t="str">
            <v>1451J3120430902122</v>
          </cell>
          <cell r="J765" t="str">
            <v>57f33695-63b7-421a-960d-25c3678c9847</v>
          </cell>
          <cell r="K765" t="str">
            <v>无</v>
          </cell>
          <cell r="L765">
            <v>1.7</v>
          </cell>
          <cell r="M765">
            <v>1.7</v>
          </cell>
          <cell r="N765">
            <v>291.73</v>
          </cell>
          <cell r="O765" t="str">
            <v>四级公路</v>
          </cell>
          <cell r="P765" t="str">
            <v>水泥路面</v>
          </cell>
          <cell r="Q765">
            <v>6</v>
          </cell>
          <cell r="R765" t="str">
            <v>太平桥村鱼苗养殖产业园区</v>
          </cell>
          <cell r="S765">
            <v>1.7</v>
          </cell>
        </row>
        <row r="766">
          <cell r="F766" t="str">
            <v>云茶谷生态农业基地产业路</v>
          </cell>
          <cell r="G766" t="str">
            <v>资源产业路</v>
          </cell>
          <cell r="H766" t="str">
            <v>1312F4309020010</v>
          </cell>
          <cell r="I766" t="str">
            <v>1451J3120430902116</v>
          </cell>
          <cell r="J766" t="str">
            <v>e131bbd0-60ea-47d7-a209-7c8327299b71</v>
          </cell>
          <cell r="K766" t="str">
            <v>C544430902</v>
          </cell>
          <cell r="L766">
            <v>0.873</v>
          </cell>
          <cell r="M766">
            <v>0.873</v>
          </cell>
          <cell r="N766">
            <v>115.13</v>
          </cell>
          <cell r="O766" t="str">
            <v>四级公路</v>
          </cell>
          <cell r="P766" t="str">
            <v>沥青路面</v>
          </cell>
          <cell r="Q766">
            <v>6</v>
          </cell>
          <cell r="R766" t="str">
            <v>云茶谷生态农业基地</v>
          </cell>
          <cell r="S766">
            <v>0.873</v>
          </cell>
        </row>
        <row r="767">
          <cell r="F767" t="str">
            <v>资阳区紫薇村通景路（一期）</v>
          </cell>
          <cell r="G767" t="str">
            <v>通景公路</v>
          </cell>
          <cell r="H767" t="str">
            <v>131302F4309020001</v>
          </cell>
          <cell r="I767" t="str">
            <v>1451J3130430902117</v>
          </cell>
          <cell r="J767" t="str">
            <v>4bd3a175-c845-492e-96bc-237f835e4e79</v>
          </cell>
          <cell r="K767" t="str">
            <v>X006430902</v>
          </cell>
          <cell r="L767">
            <v>5.1219999999999999</v>
          </cell>
          <cell r="M767">
            <v>5.1219999999999999</v>
          </cell>
          <cell r="N767">
            <v>1073.93</v>
          </cell>
          <cell r="O767" t="str">
            <v>四级公路</v>
          </cell>
          <cell r="P767" t="str">
            <v>沥青路面</v>
          </cell>
          <cell r="Q767">
            <v>6</v>
          </cell>
          <cell r="R767" t="str">
            <v>紫薇村</v>
          </cell>
          <cell r="S767">
            <v>5.1219999999999999</v>
          </cell>
        </row>
        <row r="768">
          <cell r="F768" t="str">
            <v>鲜鱼塘村苗木种植专业合作社资源产业路</v>
          </cell>
          <cell r="G768" t="str">
            <v>资源产业路</v>
          </cell>
          <cell r="H768" t="str">
            <v>1312F4309020051</v>
          </cell>
          <cell r="I768" t="str">
            <v>1451J3120430902177</v>
          </cell>
          <cell r="J768" t="str">
            <v>2b118cf9-324f-481e-afc9-62dca2caaf24</v>
          </cell>
          <cell r="K768" t="str">
            <v>Y208430902</v>
          </cell>
          <cell r="L768">
            <v>3.7570000000000001</v>
          </cell>
          <cell r="M768">
            <v>2.2229999999999999</v>
          </cell>
          <cell r="N768">
            <v>219.27</v>
          </cell>
          <cell r="O768" t="str">
            <v>四级公路</v>
          </cell>
          <cell r="P768" t="str">
            <v>沥青路面</v>
          </cell>
          <cell r="Q768">
            <v>6</v>
          </cell>
          <cell r="R768" t="str">
            <v>鲜鱼塘村苗木种植专业合作社</v>
          </cell>
          <cell r="S768">
            <v>2.2229999999999999</v>
          </cell>
        </row>
        <row r="769">
          <cell r="F769" t="str">
            <v>资阳区紫薇村通景路（二期）</v>
          </cell>
          <cell r="G769" t="str">
            <v>通景公路</v>
          </cell>
          <cell r="H769" t="str">
            <v>13130201F4309020001</v>
          </cell>
          <cell r="I769" t="str">
            <v>1451J3130430902146</v>
          </cell>
          <cell r="J769" t="str">
            <v>9309ef15-1d3f-4f91-b7a6-acfbbd63904a</v>
          </cell>
          <cell r="K769" t="str">
            <v>X006430902</v>
          </cell>
          <cell r="L769">
            <v>0.53600000000000003</v>
          </cell>
          <cell r="M769">
            <v>0.53600000000000003</v>
          </cell>
          <cell r="N769">
            <v>112.38</v>
          </cell>
          <cell r="O769" t="str">
            <v>四级公路</v>
          </cell>
          <cell r="P769" t="str">
            <v>沥青路面</v>
          </cell>
          <cell r="Q769">
            <v>6</v>
          </cell>
          <cell r="R769" t="str">
            <v>紫薇村</v>
          </cell>
          <cell r="S769">
            <v>0.53600000000000003</v>
          </cell>
        </row>
        <row r="770">
          <cell r="F770" t="str">
            <v>益阳市资阳区指点蔬菜种植专业合作社资源产业路</v>
          </cell>
          <cell r="G770" t="str">
            <v>资源产业路</v>
          </cell>
          <cell r="H770" t="str">
            <v>1312F4309020041</v>
          </cell>
          <cell r="I770" t="str">
            <v>1451J3120430902164</v>
          </cell>
          <cell r="J770" t="str">
            <v>5384760e-c52a-4edb-a018-fe6d34e3f229</v>
          </cell>
          <cell r="K770" t="str">
            <v>Y021430902</v>
          </cell>
          <cell r="L770">
            <v>4.5460000000000003</v>
          </cell>
          <cell r="M770">
            <v>4.5460000000000003</v>
          </cell>
          <cell r="N770">
            <v>476.06</v>
          </cell>
          <cell r="O770" t="str">
            <v>四级公路</v>
          </cell>
          <cell r="P770" t="str">
            <v>沥青砼/水泥砼</v>
          </cell>
          <cell r="Q770">
            <v>6</v>
          </cell>
          <cell r="R770" t="str">
            <v>益阳市资阳区指点蔬菜种植专业合作社</v>
          </cell>
          <cell r="S770">
            <v>4.5460000000000003</v>
          </cell>
        </row>
        <row r="771">
          <cell r="F771"/>
          <cell r="G771"/>
          <cell r="H771"/>
          <cell r="I771"/>
          <cell r="J771"/>
          <cell r="K771"/>
          <cell r="L771">
            <v>19.444000000000003</v>
          </cell>
          <cell r="M771">
            <v>16</v>
          </cell>
          <cell r="N771">
            <v>1455.7</v>
          </cell>
          <cell r="O771"/>
          <cell r="P771"/>
          <cell r="Q771"/>
          <cell r="R771"/>
          <cell r="S771">
            <v>16</v>
          </cell>
        </row>
        <row r="772">
          <cell r="F772" t="str">
            <v>苦竹湖生态景区通景路</v>
          </cell>
          <cell r="G772" t="str">
            <v>通景公路</v>
          </cell>
          <cell r="H772" t="str">
            <v>131302F4309030003</v>
          </cell>
          <cell r="I772" t="str">
            <v>1451J3130430903148</v>
          </cell>
          <cell r="J772" t="str">
            <v>5ed9aa91-0ce2-46b6-aade-342663f2034d</v>
          </cell>
          <cell r="K772" t="str">
            <v>Y058430903</v>
          </cell>
          <cell r="L772">
            <v>3.5</v>
          </cell>
          <cell r="M772">
            <v>5.6000000000000001E-2</v>
          </cell>
          <cell r="N772">
            <v>6.5</v>
          </cell>
          <cell r="O772" t="str">
            <v>四级公路</v>
          </cell>
          <cell r="P772" t="str">
            <v>沥青路面</v>
          </cell>
          <cell r="Q772">
            <v>6</v>
          </cell>
          <cell r="R772" t="str">
            <v>苦竹湖生态景区</v>
          </cell>
          <cell r="S772">
            <v>5.6000000000000001E-2</v>
          </cell>
        </row>
        <row r="773">
          <cell r="F773" t="str">
            <v>世林食品对外连接路</v>
          </cell>
          <cell r="G773" t="str">
            <v>资源产业路</v>
          </cell>
          <cell r="H773" t="str">
            <v>1312F4309030043</v>
          </cell>
          <cell r="I773" t="str">
            <v>1451J3120430903141</v>
          </cell>
          <cell r="J773" t="str">
            <v>e2d82da4-037d-4a58-b131-e2e749351a14</v>
          </cell>
          <cell r="K773" t="str">
            <v>X033430903</v>
          </cell>
          <cell r="L773">
            <v>5.617</v>
          </cell>
          <cell r="M773">
            <v>5.617</v>
          </cell>
          <cell r="N773">
            <v>618.5</v>
          </cell>
          <cell r="O773" t="str">
            <v>四级公路</v>
          </cell>
          <cell r="P773" t="str">
            <v>沥青路面</v>
          </cell>
          <cell r="Q773">
            <v>6</v>
          </cell>
          <cell r="R773" t="str">
            <v>世林食品</v>
          </cell>
          <cell r="S773">
            <v>5.617</v>
          </cell>
        </row>
        <row r="774">
          <cell r="F774" t="str">
            <v>益阳来仪湖渔业发展有限公司对外连接路</v>
          </cell>
          <cell r="G774" t="str">
            <v>资源产业路</v>
          </cell>
          <cell r="H774" t="str">
            <v>1312F4309030049</v>
          </cell>
          <cell r="I774" t="str">
            <v>1451J3120430903172</v>
          </cell>
          <cell r="J774" t="str">
            <v>f16eebb0-2a94-4e36-a494-d07dd99fee6b</v>
          </cell>
          <cell r="K774" t="str">
            <v>X002430903</v>
          </cell>
          <cell r="L774">
            <v>10.327</v>
          </cell>
          <cell r="M774">
            <v>10.327</v>
          </cell>
          <cell r="N774">
            <v>830.7</v>
          </cell>
          <cell r="O774" t="str">
            <v>四级公路</v>
          </cell>
          <cell r="P774" t="str">
            <v>沥青路面</v>
          </cell>
          <cell r="Q774">
            <v>6</v>
          </cell>
          <cell r="R774" t="str">
            <v>益阳来仪湖渔业发展有限公司</v>
          </cell>
          <cell r="S774">
            <v>10.327</v>
          </cell>
        </row>
        <row r="775">
          <cell r="F775"/>
          <cell r="G775"/>
          <cell r="H775"/>
          <cell r="I775"/>
          <cell r="J775"/>
          <cell r="K775"/>
          <cell r="L775">
            <v>76.629000000000005</v>
          </cell>
          <cell r="M775">
            <v>75.000000000000014</v>
          </cell>
          <cell r="N775">
            <v>27761.299999999996</v>
          </cell>
          <cell r="O775"/>
          <cell r="P775"/>
          <cell r="Q775"/>
          <cell r="R775"/>
          <cell r="S775">
            <v>75.000000000000014</v>
          </cell>
        </row>
        <row r="776">
          <cell r="F776" t="str">
            <v>南县华阁镇新安村蔬菜产销专业合作社路</v>
          </cell>
          <cell r="G776" t="str">
            <v>资源产业路</v>
          </cell>
          <cell r="H776" t="str">
            <v>1312F4309210797</v>
          </cell>
          <cell r="I776" t="str">
            <v>1451J3120430921260</v>
          </cell>
          <cell r="J776" t="str">
            <v>1cbdd548-5f1a-4a3c-973e-4c7084e08a07</v>
          </cell>
          <cell r="K776" t="str">
            <v>无</v>
          </cell>
          <cell r="L776">
            <v>0.3</v>
          </cell>
          <cell r="M776">
            <v>0.3</v>
          </cell>
          <cell r="N776">
            <v>123.9</v>
          </cell>
          <cell r="O776" t="str">
            <v>四级公路</v>
          </cell>
          <cell r="P776" t="str">
            <v>水泥路面</v>
          </cell>
          <cell r="Q776">
            <v>7</v>
          </cell>
          <cell r="R776" t="str">
            <v>南县华阁镇新安村蔬菜产销专业合作社</v>
          </cell>
          <cell r="S776">
            <v>0.3</v>
          </cell>
        </row>
        <row r="777">
          <cell r="F777" t="str">
            <v>南县南洲镇班嘴村稻虾产业园区路</v>
          </cell>
          <cell r="G777" t="str">
            <v>资源产业路</v>
          </cell>
          <cell r="H777" t="str">
            <v>1312F4309210496</v>
          </cell>
          <cell r="I777" t="str">
            <v>1451J3120430921339</v>
          </cell>
          <cell r="J777" t="str">
            <v>de67eb35-c36c-4f68-b049-d27c7afeb8b4</v>
          </cell>
          <cell r="K777" t="str">
            <v>无</v>
          </cell>
          <cell r="L777">
            <v>5.7</v>
          </cell>
          <cell r="M777">
            <v>5.7</v>
          </cell>
          <cell r="N777">
            <v>2354.1</v>
          </cell>
          <cell r="O777" t="str">
            <v>四级公路</v>
          </cell>
          <cell r="P777" t="str">
            <v>沥青路面</v>
          </cell>
          <cell r="Q777">
            <v>6</v>
          </cell>
          <cell r="R777" t="str">
            <v>南县南洲镇班嘴村稻虾产业园</v>
          </cell>
          <cell r="S777">
            <v>5.7</v>
          </cell>
        </row>
        <row r="778">
          <cell r="F778" t="str">
            <v>南县南洲镇育才村蔬菜合作社路</v>
          </cell>
          <cell r="G778" t="str">
            <v>资源产业路</v>
          </cell>
          <cell r="H778" t="str">
            <v>1312F4309210810</v>
          </cell>
          <cell r="I778" t="str">
            <v>1451J3120430921328</v>
          </cell>
          <cell r="J778" t="str">
            <v>678bb196-0b60-42a9-8853-3f0e5dc4de37</v>
          </cell>
          <cell r="K778" t="str">
            <v>无</v>
          </cell>
          <cell r="L778">
            <v>4.25</v>
          </cell>
          <cell r="M778">
            <v>4.25</v>
          </cell>
          <cell r="N778">
            <v>1755.25</v>
          </cell>
          <cell r="O778" t="str">
            <v>四级公路</v>
          </cell>
          <cell r="P778" t="str">
            <v>沥青路面</v>
          </cell>
          <cell r="Q778">
            <v>7</v>
          </cell>
          <cell r="R778" t="str">
            <v>南县南洲镇育才村蔬菜合作社</v>
          </cell>
          <cell r="S778">
            <v>4.25</v>
          </cell>
        </row>
        <row r="779">
          <cell r="F779" t="str">
            <v>南县南洲镇育才村稻虾产业园区路</v>
          </cell>
          <cell r="G779" t="str">
            <v>资源产业路</v>
          </cell>
          <cell r="H779" t="str">
            <v>1312F4309210812</v>
          </cell>
          <cell r="I779" t="str">
            <v>1451J3120430921359</v>
          </cell>
          <cell r="J779" t="str">
            <v>1b1f2288-bddf-4de9-98dc-3eff4ddf3ef7</v>
          </cell>
          <cell r="K779" t="str">
            <v>无</v>
          </cell>
          <cell r="L779">
            <v>1.3</v>
          </cell>
          <cell r="M779">
            <v>1.3</v>
          </cell>
          <cell r="N779">
            <v>536.9</v>
          </cell>
          <cell r="O779" t="str">
            <v>四级公路</v>
          </cell>
          <cell r="P779" t="str">
            <v>沥青路面</v>
          </cell>
          <cell r="Q779">
            <v>7</v>
          </cell>
          <cell r="R779" t="str">
            <v>南县南洲镇育才村稻虾产业园</v>
          </cell>
          <cell r="S779">
            <v>1.3</v>
          </cell>
        </row>
        <row r="780">
          <cell r="F780" t="str">
            <v>南县南洲镇洗马湖村蔬菜合作社路</v>
          </cell>
          <cell r="G780" t="str">
            <v>资源产业路</v>
          </cell>
          <cell r="H780" t="str">
            <v>1312F4309210835</v>
          </cell>
          <cell r="I780" t="str">
            <v>1451J3120430921481</v>
          </cell>
          <cell r="J780" t="str">
            <v>c54b0487-03e5-427a-9769-91452572a8a7</v>
          </cell>
          <cell r="K780" t="str">
            <v>无</v>
          </cell>
          <cell r="L780">
            <v>0.441</v>
          </cell>
          <cell r="M780">
            <v>0.441</v>
          </cell>
          <cell r="N780">
            <v>182.13</v>
          </cell>
          <cell r="O780" t="str">
            <v>四级公路</v>
          </cell>
          <cell r="P780" t="str">
            <v>沥青路面</v>
          </cell>
          <cell r="Q780">
            <v>7</v>
          </cell>
          <cell r="R780" t="str">
            <v>南县南洲镇洗马湖村蔬菜合作社</v>
          </cell>
          <cell r="S780">
            <v>0.441</v>
          </cell>
        </row>
        <row r="781">
          <cell r="F781" t="str">
            <v>X003线南洲小龙虾特色产业小镇产业路</v>
          </cell>
          <cell r="G781" t="str">
            <v>资源产业路</v>
          </cell>
          <cell r="H781" t="str">
            <v>1312F4309210776</v>
          </cell>
          <cell r="I781" t="str">
            <v>1451J3120430921498</v>
          </cell>
          <cell r="J781" t="str">
            <v>44f1f0b0-6a06-4a21-8980-6ce5cf755a2c</v>
          </cell>
          <cell r="K781" t="str">
            <v>X003430921</v>
          </cell>
          <cell r="L781">
            <v>5.2</v>
          </cell>
          <cell r="M781">
            <v>5.2</v>
          </cell>
          <cell r="N781">
            <v>2147.6</v>
          </cell>
          <cell r="O781" t="str">
            <v>四级公路</v>
          </cell>
          <cell r="P781" t="str">
            <v>水泥路面</v>
          </cell>
          <cell r="Q781">
            <v>6</v>
          </cell>
          <cell r="R781" t="str">
            <v>南洲小龙虾特色产业小镇产业园区</v>
          </cell>
          <cell r="S781">
            <v>5.2</v>
          </cell>
        </row>
        <row r="782">
          <cell r="F782" t="str">
            <v>南县南洲镇洗马湖村稻虾产业园区路</v>
          </cell>
          <cell r="G782" t="str">
            <v>资源产业路</v>
          </cell>
          <cell r="H782" t="str">
            <v>1312F4309210804</v>
          </cell>
          <cell r="I782" t="str">
            <v>1451J3120430921297</v>
          </cell>
          <cell r="J782" t="str">
            <v>e3c7d5c8-5e19-4bfa-94b8-5550b6d03bcd</v>
          </cell>
          <cell r="K782" t="str">
            <v>无</v>
          </cell>
          <cell r="L782">
            <v>1.5229999999999999</v>
          </cell>
          <cell r="M782">
            <v>1.5229999999999999</v>
          </cell>
          <cell r="N782">
            <v>629</v>
          </cell>
          <cell r="O782" t="str">
            <v>四级公路</v>
          </cell>
          <cell r="P782" t="str">
            <v>沥青路面</v>
          </cell>
          <cell r="Q782">
            <v>7</v>
          </cell>
          <cell r="R782" t="str">
            <v>南县南洲镇洗马湖村稻虾产业园</v>
          </cell>
          <cell r="S782">
            <v>1.5229999999999999</v>
          </cell>
        </row>
        <row r="783">
          <cell r="F783" t="str">
            <v>南县胜强生态农业有限公司稻虾产业园路</v>
          </cell>
          <cell r="G783" t="str">
            <v>资源产业路</v>
          </cell>
          <cell r="H783" t="str">
            <v>1312F4309210037</v>
          </cell>
          <cell r="I783" t="str">
            <v>1451J3120430921111</v>
          </cell>
          <cell r="J783" t="str">
            <v>f66b67d8-8d2c-4514-b539-f2dbf30d8f93</v>
          </cell>
          <cell r="K783" t="str">
            <v>无</v>
          </cell>
          <cell r="L783">
            <v>4</v>
          </cell>
          <cell r="M783">
            <v>4</v>
          </cell>
          <cell r="N783">
            <v>1652</v>
          </cell>
          <cell r="O783" t="str">
            <v>四级公路</v>
          </cell>
          <cell r="P783" t="str">
            <v>水泥路面</v>
          </cell>
          <cell r="Q783">
            <v>6</v>
          </cell>
          <cell r="R783" t="str">
            <v>南县胜强生态农业有限公司产业园</v>
          </cell>
          <cell r="S783">
            <v>4</v>
          </cell>
        </row>
        <row r="784">
          <cell r="F784" t="str">
            <v>南县三仙湖镇年丰村稻虾产业园区路</v>
          </cell>
          <cell r="G784" t="str">
            <v>资源产业路</v>
          </cell>
          <cell r="H784" t="str">
            <v>1312F4309210795</v>
          </cell>
          <cell r="I784" t="str">
            <v>1451J3120430921253</v>
          </cell>
          <cell r="J784" t="str">
            <v>45dc53c1-8a4e-4630-8e93-f8a3163da661</v>
          </cell>
          <cell r="K784" t="str">
            <v>无</v>
          </cell>
          <cell r="L784">
            <v>3.2</v>
          </cell>
          <cell r="M784">
            <v>3.2</v>
          </cell>
          <cell r="N784">
            <v>1321.6</v>
          </cell>
          <cell r="O784" t="str">
            <v>四级公路</v>
          </cell>
          <cell r="P784" t="str">
            <v>沥青路面</v>
          </cell>
          <cell r="Q784">
            <v>7</v>
          </cell>
          <cell r="R784" t="str">
            <v>南县三仙湖镇年丰村稻虾产业园</v>
          </cell>
          <cell r="S784">
            <v>3.2</v>
          </cell>
        </row>
        <row r="785">
          <cell r="F785" t="str">
            <v>南县三仙湖镇咸家垸村蔬菜合作社路</v>
          </cell>
          <cell r="G785" t="str">
            <v>资源产业路</v>
          </cell>
          <cell r="H785" t="str">
            <v>1312F4309210794</v>
          </cell>
          <cell r="I785" t="str">
            <v>1451J3120430921249</v>
          </cell>
          <cell r="J785" t="str">
            <v>585398d8-53fe-4c09-9a4b-93721d25d84d</v>
          </cell>
          <cell r="K785" t="str">
            <v>无</v>
          </cell>
          <cell r="L785">
            <v>1.3</v>
          </cell>
          <cell r="M785">
            <v>1.3</v>
          </cell>
          <cell r="N785">
            <v>536.9</v>
          </cell>
          <cell r="O785" t="str">
            <v>四级公路</v>
          </cell>
          <cell r="P785" t="str">
            <v>沥青路面</v>
          </cell>
          <cell r="Q785">
            <v>7</v>
          </cell>
          <cell r="R785" t="str">
            <v>南县三仙湖镇咸家垸村蔬菜合作社</v>
          </cell>
          <cell r="S785">
            <v>1.3</v>
          </cell>
        </row>
        <row r="786">
          <cell r="F786" t="str">
            <v>南县三仙湖镇咸家垸村稻虾产业园区路</v>
          </cell>
          <cell r="G786" t="str">
            <v>资源产业路</v>
          </cell>
          <cell r="H786" t="str">
            <v>1312F4309210816</v>
          </cell>
          <cell r="I786" t="str">
            <v>1451J3120430921369</v>
          </cell>
          <cell r="J786" t="str">
            <v>a5a959ce-b591-4bcf-b11e-d71f853d0994</v>
          </cell>
          <cell r="K786" t="str">
            <v>无</v>
          </cell>
          <cell r="L786">
            <v>0.8</v>
          </cell>
          <cell r="M786">
            <v>0.8</v>
          </cell>
          <cell r="N786">
            <v>330.4</v>
          </cell>
          <cell r="O786" t="str">
            <v>四级公路</v>
          </cell>
          <cell r="P786" t="str">
            <v>沥青路面</v>
          </cell>
          <cell r="Q786">
            <v>7</v>
          </cell>
          <cell r="R786" t="str">
            <v>南县三仙湖镇咸家垸村稻虾产业园区</v>
          </cell>
          <cell r="S786">
            <v>0.8</v>
          </cell>
        </row>
        <row r="787">
          <cell r="F787" t="str">
            <v>南县三仙湖利群村稻虾产业园区路</v>
          </cell>
          <cell r="G787" t="str">
            <v>资源产业路</v>
          </cell>
          <cell r="H787" t="str">
            <v>1312F4309210837</v>
          </cell>
          <cell r="I787" t="str">
            <v>1451J3120430921251</v>
          </cell>
          <cell r="J787" t="str">
            <v>cf06492c-4ecb-400a-8cd0-fc9dc2479c65</v>
          </cell>
          <cell r="K787" t="str">
            <v>无</v>
          </cell>
          <cell r="L787">
            <v>0.75</v>
          </cell>
          <cell r="M787">
            <v>0.75</v>
          </cell>
          <cell r="N787">
            <v>309.75</v>
          </cell>
          <cell r="O787" t="str">
            <v>四级公路</v>
          </cell>
          <cell r="P787" t="str">
            <v>水泥路面</v>
          </cell>
          <cell r="Q787">
            <v>6</v>
          </cell>
          <cell r="R787" t="str">
            <v>南县三仙湖利群村稻虾产业园</v>
          </cell>
          <cell r="S787">
            <v>0.75</v>
          </cell>
        </row>
        <row r="788">
          <cell r="F788" t="str">
            <v>南县三仙湖镇万元桥村稻虾产业园区路</v>
          </cell>
          <cell r="G788" t="str">
            <v>资源产业路</v>
          </cell>
          <cell r="H788" t="str">
            <v>1312F4309210798</v>
          </cell>
          <cell r="I788" t="str">
            <v>1451J3120430921262</v>
          </cell>
          <cell r="J788" t="str">
            <v>33d492d7-11bc-4201-abbe-34aa7cb08953</v>
          </cell>
          <cell r="K788" t="str">
            <v>无</v>
          </cell>
          <cell r="L788">
            <v>0.59199999999999997</v>
          </cell>
          <cell r="M788">
            <v>0.59199999999999997</v>
          </cell>
          <cell r="N788">
            <v>244.5</v>
          </cell>
          <cell r="O788" t="str">
            <v>四级公路</v>
          </cell>
          <cell r="P788" t="str">
            <v>水泥路面</v>
          </cell>
          <cell r="Q788">
            <v>6</v>
          </cell>
          <cell r="R788" t="str">
            <v>南县三仙湖镇万元桥村稻虾产业园</v>
          </cell>
          <cell r="S788">
            <v>0.59199999999999997</v>
          </cell>
        </row>
        <row r="789">
          <cell r="F789" t="str">
            <v>南县罗文花海旅游区通景路</v>
          </cell>
          <cell r="G789" t="str">
            <v>通景公路</v>
          </cell>
          <cell r="H789" t="str">
            <v>131302F4309210001</v>
          </cell>
          <cell r="I789" t="str">
            <v>1451J3130430921497</v>
          </cell>
          <cell r="J789" t="str">
            <v>b3af3656-9033-44ca-84d9-2f3cb125e0e9</v>
          </cell>
          <cell r="K789" t="str">
            <v>C873430921</v>
          </cell>
          <cell r="L789">
            <v>3.5</v>
          </cell>
          <cell r="M789">
            <v>1.871</v>
          </cell>
          <cell r="N789">
            <v>1445.5</v>
          </cell>
          <cell r="O789" t="str">
            <v>四级公路</v>
          </cell>
          <cell r="P789" t="str">
            <v>沥青路面</v>
          </cell>
          <cell r="Q789">
            <v>6</v>
          </cell>
          <cell r="R789" t="str">
            <v>南县罗文花海旅游区</v>
          </cell>
          <cell r="S789">
            <v>1.871</v>
          </cell>
        </row>
        <row r="790">
          <cell r="F790" t="str">
            <v>南县文跃生态养殖有限公司产业路</v>
          </cell>
          <cell r="G790" t="str">
            <v>资源产业路</v>
          </cell>
          <cell r="H790" t="str">
            <v>1312F4309210787</v>
          </cell>
          <cell r="I790" t="str">
            <v>1451J3120430921203</v>
          </cell>
          <cell r="J790" t="str">
            <v>b9d8e7eb-a665-431d-af96-f2ea842adcc5</v>
          </cell>
          <cell r="K790" t="str">
            <v>无</v>
          </cell>
          <cell r="L790">
            <v>15</v>
          </cell>
          <cell r="M790">
            <v>15</v>
          </cell>
          <cell r="N790">
            <v>6195</v>
          </cell>
          <cell r="O790" t="str">
            <v>四级公路</v>
          </cell>
          <cell r="P790" t="str">
            <v>沥青路面</v>
          </cell>
          <cell r="Q790">
            <v>7</v>
          </cell>
          <cell r="R790" t="str">
            <v>南县文跃生态养殖有限公司产业园</v>
          </cell>
          <cell r="S790">
            <v>15</v>
          </cell>
        </row>
        <row r="791">
          <cell r="F791" t="str">
            <v>X015线南县方谷桥至下柴市堤顶公路</v>
          </cell>
          <cell r="G791" t="str">
            <v>资源产业路</v>
          </cell>
          <cell r="H791" t="str">
            <v>1312F4309210680</v>
          </cell>
          <cell r="I791" t="str">
            <v>1451J3120430921142</v>
          </cell>
          <cell r="J791" t="str">
            <v>e2d4c71d-3ec1-4985-b15f-63f3bc9fe9a0</v>
          </cell>
          <cell r="K791" t="str">
            <v>X015430921</v>
          </cell>
          <cell r="L791">
            <v>19.382999999999999</v>
          </cell>
          <cell r="M791">
            <v>19.382999999999999</v>
          </cell>
          <cell r="N791">
            <v>4118.7</v>
          </cell>
          <cell r="O791" t="str">
            <v>四级公路</v>
          </cell>
          <cell r="P791" t="str">
            <v>水泥路面</v>
          </cell>
          <cell r="Q791">
            <v>6</v>
          </cell>
          <cell r="R791" t="str">
            <v>湖南金之香米业有限公司稻虾特色产业园</v>
          </cell>
          <cell r="S791">
            <v>19.382999999999999</v>
          </cell>
        </row>
        <row r="792">
          <cell r="F792" t="str">
            <v>南县中鱼口镇小北洲村稻虾产业园区路</v>
          </cell>
          <cell r="G792" t="str">
            <v>资源产业路</v>
          </cell>
          <cell r="H792" t="str">
            <v>1312F4309210784</v>
          </cell>
          <cell r="I792" t="str">
            <v>1451J3120430921177</v>
          </cell>
          <cell r="J792" t="str">
            <v>0b858fd9-eeaa-40db-9e8d-5cc7be64a468</v>
          </cell>
          <cell r="K792" t="str">
            <v>无</v>
          </cell>
          <cell r="L792">
            <v>4.57</v>
          </cell>
          <cell r="M792">
            <v>4.57</v>
          </cell>
          <cell r="N792">
            <v>1887.41</v>
          </cell>
          <cell r="O792" t="str">
            <v>四级公路</v>
          </cell>
          <cell r="P792" t="str">
            <v>沥青路面</v>
          </cell>
          <cell r="Q792">
            <v>7</v>
          </cell>
          <cell r="R792" t="str">
            <v>南县中鱼口镇小北洲村稻虾产业园</v>
          </cell>
          <cell r="S792">
            <v>4.57</v>
          </cell>
        </row>
        <row r="793">
          <cell r="F793" t="str">
            <v>南县中鱼口镇中鱼口村稻虾产业园区路</v>
          </cell>
          <cell r="G793" t="str">
            <v>资源产业路</v>
          </cell>
          <cell r="H793" t="str">
            <v>1312F4309210828</v>
          </cell>
          <cell r="I793" t="str">
            <v>1451J3120430921451</v>
          </cell>
          <cell r="J793" t="str">
            <v>b44a321d-735e-4924-90d4-0deac292940c</v>
          </cell>
          <cell r="K793" t="str">
            <v>无</v>
          </cell>
          <cell r="L793">
            <v>2.56</v>
          </cell>
          <cell r="M793">
            <v>2.56</v>
          </cell>
          <cell r="N793">
            <v>1057.28</v>
          </cell>
          <cell r="O793" t="str">
            <v>四级公路</v>
          </cell>
          <cell r="P793" t="str">
            <v>沥青路面</v>
          </cell>
          <cell r="Q793">
            <v>7</v>
          </cell>
          <cell r="R793" t="str">
            <v>南县中鱼口镇中鱼口村稻虾产业园</v>
          </cell>
          <cell r="S793">
            <v>2.56</v>
          </cell>
        </row>
        <row r="794">
          <cell r="F794" t="str">
            <v>南县中鱼口镇五福村稻虾产业园区路</v>
          </cell>
          <cell r="G794" t="str">
            <v>资源产业路</v>
          </cell>
          <cell r="H794" t="str">
            <v>1312F4309210834</v>
          </cell>
          <cell r="I794" t="str">
            <v>1451J3120430921478</v>
          </cell>
          <cell r="J794" t="str">
            <v>34fa9dc6-ef70-4bcb-93db-3b0605d97ca7</v>
          </cell>
          <cell r="K794" t="str">
            <v>无</v>
          </cell>
          <cell r="L794">
            <v>1.2</v>
          </cell>
          <cell r="M794">
            <v>1.2</v>
          </cell>
          <cell r="N794">
            <v>495.6</v>
          </cell>
          <cell r="O794" t="str">
            <v>四级公路</v>
          </cell>
          <cell r="P794" t="str">
            <v>沥青路面</v>
          </cell>
          <cell r="Q794">
            <v>7</v>
          </cell>
          <cell r="R794" t="str">
            <v>南县中鱼口镇五福村稻虾产业园</v>
          </cell>
          <cell r="S794">
            <v>1.2</v>
          </cell>
        </row>
        <row r="795">
          <cell r="F795" t="str">
            <v>南县中鱼口镇中鱼口村蔬菜合作社路</v>
          </cell>
          <cell r="G795" t="str">
            <v>资源产业路</v>
          </cell>
          <cell r="H795" t="str">
            <v>1312F4309210823</v>
          </cell>
          <cell r="I795" t="str">
            <v>1451J3120430921417</v>
          </cell>
          <cell r="J795" t="str">
            <v>bb2ccacb-e405-4aa0-94b0-50e7b31395c8</v>
          </cell>
          <cell r="K795" t="str">
            <v>无</v>
          </cell>
          <cell r="L795">
            <v>1.06</v>
          </cell>
          <cell r="M795">
            <v>1.06</v>
          </cell>
          <cell r="N795">
            <v>437.78</v>
          </cell>
          <cell r="O795" t="str">
            <v>四级公路</v>
          </cell>
          <cell r="P795" t="str">
            <v>沥青路面</v>
          </cell>
          <cell r="Q795">
            <v>7</v>
          </cell>
          <cell r="R795" t="str">
            <v>南县中鱼口镇中鱼口村蔬菜合作社</v>
          </cell>
          <cell r="S795">
            <v>1.06</v>
          </cell>
        </row>
        <row r="796">
          <cell r="F796"/>
          <cell r="G796"/>
          <cell r="H796"/>
          <cell r="I796"/>
          <cell r="J796"/>
          <cell r="K796"/>
          <cell r="L796">
            <v>48.698999999999998</v>
          </cell>
          <cell r="M796">
            <v>43</v>
          </cell>
          <cell r="N796">
            <v>8928</v>
          </cell>
          <cell r="O796"/>
          <cell r="P796"/>
          <cell r="Q796"/>
          <cell r="R796"/>
          <cell r="S796">
            <v>43</v>
          </cell>
        </row>
        <row r="797">
          <cell r="F797" t="str">
            <v>鲊埠回族乡通三级公路</v>
          </cell>
          <cell r="G797" t="str">
            <v>乡镇通三级（路面宽7米）及以上农村公路</v>
          </cell>
          <cell r="H797" t="str">
            <v>1316F4309220002</v>
          </cell>
          <cell r="I797" t="str">
            <v>1451J3150430922147</v>
          </cell>
          <cell r="J797" t="str">
            <v>158f36eb-17c0-4924-91f8-4b6a21081d04</v>
          </cell>
          <cell r="K797" t="str">
            <v>Y996430922</v>
          </cell>
          <cell r="L797">
            <v>9</v>
          </cell>
          <cell r="M797">
            <v>4</v>
          </cell>
          <cell r="N797">
            <v>1683.2</v>
          </cell>
          <cell r="O797" t="str">
            <v>三级公路</v>
          </cell>
          <cell r="P797" t="str">
            <v>沥青路面</v>
          </cell>
          <cell r="Q797">
            <v>7</v>
          </cell>
          <cell r="R797" t="str">
            <v>鲊埠回族乡</v>
          </cell>
          <cell r="S797">
            <v>4</v>
          </cell>
        </row>
        <row r="798">
          <cell r="F798" t="str">
            <v>桃江县朱家村乡村旅游休闲区至G536国道连接路</v>
          </cell>
          <cell r="G798" t="str">
            <v>通景公路</v>
          </cell>
          <cell r="H798" t="str">
            <v>131302F4309220002</v>
          </cell>
          <cell r="I798" t="str">
            <v>1451J3130430922159</v>
          </cell>
          <cell r="J798" t="str">
            <v>5b17c625-adc7-4729-9896-05e7e020e8a3</v>
          </cell>
          <cell r="K798" t="str">
            <v>无</v>
          </cell>
          <cell r="L798">
            <v>5.7969999999999997</v>
          </cell>
          <cell r="M798">
            <v>5.7969999999999997</v>
          </cell>
          <cell r="N798">
            <v>1066.5999999999999</v>
          </cell>
          <cell r="O798" t="str">
            <v>四级公路</v>
          </cell>
          <cell r="P798" t="str">
            <v>沥青路面</v>
          </cell>
          <cell r="Q798">
            <v>6</v>
          </cell>
          <cell r="R798" t="str">
            <v>桃江县朱家村乡村旅游休闲区</v>
          </cell>
          <cell r="S798">
            <v>5.7969999999999997</v>
          </cell>
        </row>
        <row r="799">
          <cell r="F799" t="str">
            <v>Y009杨许公路</v>
          </cell>
          <cell r="G799" t="str">
            <v>资源产业路</v>
          </cell>
          <cell r="H799" t="str">
            <v>131201F4309220002</v>
          </cell>
          <cell r="I799" t="str">
            <v>1451J3120430922124</v>
          </cell>
          <cell r="J799" t="str">
            <v>41fcfd93-7d44-417a-b5d6-99f8ed940361</v>
          </cell>
          <cell r="K799" t="str">
            <v>无</v>
          </cell>
          <cell r="L799">
            <v>6.2</v>
          </cell>
          <cell r="M799">
            <v>6.1660000000000004</v>
          </cell>
          <cell r="N799">
            <v>1083.9000000000001</v>
          </cell>
          <cell r="O799" t="str">
            <v>四级公路</v>
          </cell>
          <cell r="P799" t="str">
            <v>水泥路面</v>
          </cell>
          <cell r="Q799">
            <v>6</v>
          </cell>
          <cell r="R799" t="str">
            <v>浮邱贡果园建设项目</v>
          </cell>
          <cell r="S799">
            <v>6.1660000000000004</v>
          </cell>
        </row>
        <row r="800">
          <cell r="F800" t="str">
            <v>X023湖莲坪公路</v>
          </cell>
          <cell r="G800" t="str">
            <v>资源产业路</v>
          </cell>
          <cell r="H800" t="str">
            <v>131201F4309220001</v>
          </cell>
          <cell r="I800" t="str">
            <v>1451J3120430922121</v>
          </cell>
          <cell r="J800" t="str">
            <v>9e3e70d3-3855-4cf6-9529-2354e96fcb12</v>
          </cell>
          <cell r="K800" t="str">
            <v>X023430922</v>
          </cell>
          <cell r="L800">
            <v>14</v>
          </cell>
          <cell r="M800">
            <v>14</v>
          </cell>
          <cell r="N800">
            <v>2692.2</v>
          </cell>
          <cell r="O800" t="str">
            <v>四级公路</v>
          </cell>
          <cell r="P800" t="str">
            <v>沥青路面</v>
          </cell>
          <cell r="Q800">
            <v>6</v>
          </cell>
          <cell r="R800" t="str">
            <v>湖莲坪水岸湿地乡村旅游建设项目</v>
          </cell>
          <cell r="S800">
            <v>14</v>
          </cell>
        </row>
        <row r="801">
          <cell r="F801" t="str">
            <v>桃江县石牛江镇良友蔬菜种植基地道路</v>
          </cell>
          <cell r="G801" t="str">
            <v>资源产业路</v>
          </cell>
          <cell r="H801" t="str">
            <v>1312F4309220024</v>
          </cell>
          <cell r="I801" t="str">
            <v>1451J3120430922150</v>
          </cell>
          <cell r="J801" t="str">
            <v>96035703-ccaa-47c9-8e8c-d9f008fd9b2b</v>
          </cell>
          <cell r="K801" t="str">
            <v>Y524430922</v>
          </cell>
          <cell r="L801">
            <v>8.5679999999999996</v>
          </cell>
          <cell r="M801">
            <v>8.5679999999999996</v>
          </cell>
          <cell r="N801">
            <v>1521.3</v>
          </cell>
          <cell r="O801" t="str">
            <v>四级公路</v>
          </cell>
          <cell r="P801" t="str">
            <v>沥青路面</v>
          </cell>
          <cell r="Q801">
            <v>6</v>
          </cell>
          <cell r="R801" t="str">
            <v>桃江县石牛江镇良友蔬菜种植基地</v>
          </cell>
          <cell r="S801">
            <v>8.5679999999999996</v>
          </cell>
        </row>
        <row r="802">
          <cell r="F802" t="str">
            <v>峡康线（桃江县圣恩茶叶特色产业园）</v>
          </cell>
          <cell r="G802" t="str">
            <v>资源产业路</v>
          </cell>
          <cell r="H802" t="str">
            <v>1312F4309220006</v>
          </cell>
          <cell r="I802" t="str">
            <v>1451J3120430922127</v>
          </cell>
          <cell r="J802" t="str">
            <v>f22a3950-3e4e-4466-ae47-7198464c2fd4</v>
          </cell>
          <cell r="K802" t="str">
            <v>Y054430922</v>
          </cell>
          <cell r="L802">
            <v>5.1340000000000003</v>
          </cell>
          <cell r="M802">
            <v>4.4690000000000003</v>
          </cell>
          <cell r="N802">
            <v>880.8</v>
          </cell>
          <cell r="O802" t="str">
            <v>四级公路</v>
          </cell>
          <cell r="P802" t="str">
            <v>沥青路面</v>
          </cell>
          <cell r="Q802">
            <v>6</v>
          </cell>
          <cell r="R802" t="str">
            <v>桃江县圣恩茶叶特色产业园</v>
          </cell>
          <cell r="S802">
            <v>4.4690000000000003</v>
          </cell>
        </row>
        <row r="803">
          <cell r="F803"/>
          <cell r="G803"/>
          <cell r="H803"/>
          <cell r="I803"/>
          <cell r="J803"/>
          <cell r="K803"/>
          <cell r="L803">
            <v>74.427999999999997</v>
          </cell>
          <cell r="M803">
            <v>73</v>
          </cell>
          <cell r="N803">
            <v>13788</v>
          </cell>
          <cell r="O803"/>
          <cell r="P803"/>
          <cell r="Q803"/>
          <cell r="R803"/>
          <cell r="S803">
            <v>73</v>
          </cell>
        </row>
        <row r="804">
          <cell r="F804" t="str">
            <v>半山隐宿公路</v>
          </cell>
          <cell r="G804" t="str">
            <v>通景公路</v>
          </cell>
          <cell r="H804" t="str">
            <v>131301F4309230032</v>
          </cell>
          <cell r="I804" t="str">
            <v>1451J3130430923233</v>
          </cell>
          <cell r="J804" t="str">
            <v>8fefce0a-23e5-4b09-ade8-dc6c2d222aa3</v>
          </cell>
          <cell r="K804" t="str">
            <v>C859430923</v>
          </cell>
          <cell r="L804">
            <v>2</v>
          </cell>
          <cell r="M804">
            <v>2</v>
          </cell>
          <cell r="N804">
            <v>487</v>
          </cell>
          <cell r="O804" t="str">
            <v>四级公路</v>
          </cell>
          <cell r="P804" t="str">
            <v>沥青路面</v>
          </cell>
          <cell r="Q804">
            <v>6.5</v>
          </cell>
          <cell r="R804" t="str">
            <v>东坪半山隐宿</v>
          </cell>
          <cell r="S804">
            <v>2</v>
          </cell>
        </row>
        <row r="805">
          <cell r="F805" t="str">
            <v>大埠溪-青山园连接路</v>
          </cell>
          <cell r="G805" t="str">
            <v>资源产业路</v>
          </cell>
          <cell r="H805" t="str">
            <v>1312F4309230005</v>
          </cell>
          <cell r="I805" t="str">
            <v>1451J3120430923144</v>
          </cell>
          <cell r="J805" t="str">
            <v>99176f0c-0b1e-4ad4-8b97-1c464ad98cc9</v>
          </cell>
          <cell r="K805" t="str">
            <v>Y649430923</v>
          </cell>
          <cell r="L805">
            <v>6.8</v>
          </cell>
          <cell r="M805">
            <v>6.8</v>
          </cell>
          <cell r="N805">
            <v>972</v>
          </cell>
          <cell r="O805" t="str">
            <v>四级公路</v>
          </cell>
          <cell r="P805" t="str">
            <v>水泥路面</v>
          </cell>
          <cell r="Q805">
            <v>6.5</v>
          </cell>
          <cell r="R805" t="str">
            <v>安化县东坪镇青山园茶业产业园</v>
          </cell>
          <cell r="S805">
            <v>6.8</v>
          </cell>
        </row>
        <row r="806">
          <cell r="F806" t="str">
            <v>坪溪村-毛安界连接路</v>
          </cell>
          <cell r="G806" t="str">
            <v>资源产业路</v>
          </cell>
          <cell r="H806" t="str">
            <v>1312F4309230028</v>
          </cell>
          <cell r="I806" t="str">
            <v>1451J3120430923181</v>
          </cell>
          <cell r="J806" t="str">
            <v>20e69b83-b10c-4067-9eed-1ea803cc73d2</v>
          </cell>
          <cell r="K806" t="str">
            <v>CZZ6430923</v>
          </cell>
          <cell r="L806">
            <v>5.4</v>
          </cell>
          <cell r="M806">
            <v>5.4</v>
          </cell>
          <cell r="N806">
            <v>780</v>
          </cell>
          <cell r="O806" t="str">
            <v>四级公路</v>
          </cell>
          <cell r="P806" t="str">
            <v>水泥路面</v>
          </cell>
          <cell r="Q806">
            <v>5</v>
          </cell>
          <cell r="R806" t="str">
            <v>安化县东坪镇毛安界茶业产业园</v>
          </cell>
          <cell r="S806">
            <v>5.4</v>
          </cell>
        </row>
        <row r="807">
          <cell r="F807" t="str">
            <v>板楼-高城公路</v>
          </cell>
          <cell r="G807" t="str">
            <v>通景公路</v>
          </cell>
          <cell r="H807" t="str">
            <v>131301F4309230012</v>
          </cell>
          <cell r="I807" t="str">
            <v>1451J3130430923130</v>
          </cell>
          <cell r="J807" t="str">
            <v>f1d9a2aa-d0fb-453b-8944-2ee712d14c6b</v>
          </cell>
          <cell r="K807" t="str">
            <v>X011430923</v>
          </cell>
          <cell r="L807">
            <v>9.2810000000000006</v>
          </cell>
          <cell r="M807">
            <v>7.8529999999999998</v>
          </cell>
          <cell r="N807">
            <v>1327</v>
          </cell>
          <cell r="O807" t="str">
            <v>四级公路</v>
          </cell>
          <cell r="P807" t="str">
            <v>水泥路面</v>
          </cell>
          <cell r="Q807">
            <v>6.5</v>
          </cell>
          <cell r="R807" t="str">
            <v>江南镇高城村</v>
          </cell>
          <cell r="S807">
            <v>7.8529999999999998</v>
          </cell>
        </row>
        <row r="808">
          <cell r="F808" t="str">
            <v>黄柏界至蚩尤故里连接路</v>
          </cell>
          <cell r="G808" t="str">
            <v>通景公路</v>
          </cell>
          <cell r="H808" t="str">
            <v>131301F4309230004</v>
          </cell>
          <cell r="I808" t="str">
            <v>1451J3130430923132</v>
          </cell>
          <cell r="J808" t="str">
            <v>3e4991b1-5f62-4c9f-9ef9-24a8e7789e39</v>
          </cell>
          <cell r="K808" t="str">
            <v>X009430923</v>
          </cell>
          <cell r="L808">
            <v>5</v>
          </cell>
          <cell r="M808">
            <v>5</v>
          </cell>
          <cell r="N808">
            <v>1454</v>
          </cell>
          <cell r="O808" t="str">
            <v>三级公路</v>
          </cell>
          <cell r="P808" t="str">
            <v>沥青路面</v>
          </cell>
          <cell r="Q808">
            <v>6.5</v>
          </cell>
          <cell r="R808" t="str">
            <v>蚩尤故里</v>
          </cell>
          <cell r="S808">
            <v>5</v>
          </cell>
        </row>
        <row r="809">
          <cell r="F809" t="str">
            <v>茶乡花海-伊溪连接路</v>
          </cell>
          <cell r="G809" t="str">
            <v>资源产业路</v>
          </cell>
          <cell r="H809" t="str">
            <v>1312F4309230004</v>
          </cell>
          <cell r="I809" t="str">
            <v>1451J3120430923137</v>
          </cell>
          <cell r="J809" t="str">
            <v>8ad629ce-a797-46f8-975c-fd3c92765425</v>
          </cell>
          <cell r="K809" t="str">
            <v>X041430923</v>
          </cell>
          <cell r="L809">
            <v>11</v>
          </cell>
          <cell r="M809">
            <v>11</v>
          </cell>
          <cell r="N809">
            <v>1861</v>
          </cell>
          <cell r="O809" t="str">
            <v>三级公路</v>
          </cell>
          <cell r="P809" t="str">
            <v>水泥路面</v>
          </cell>
          <cell r="Q809">
            <v>6.5</v>
          </cell>
          <cell r="R809" t="str">
            <v>伊溪产业园</v>
          </cell>
          <cell r="S809">
            <v>11</v>
          </cell>
        </row>
        <row r="810">
          <cell r="F810" t="str">
            <v>枣子坪-养猪场连接路</v>
          </cell>
          <cell r="G810" t="str">
            <v>资源产业路</v>
          </cell>
          <cell r="H810" t="str">
            <v>1312F4309230026</v>
          </cell>
          <cell r="I810" t="str">
            <v>1451J3120430923173</v>
          </cell>
          <cell r="J810" t="str">
            <v>3c505c5a-a794-494e-9980-6050c48ce5ef</v>
          </cell>
          <cell r="K810" t="str">
            <v>C31D430923</v>
          </cell>
          <cell r="L810">
            <v>1.9</v>
          </cell>
          <cell r="M810">
            <v>1.9</v>
          </cell>
          <cell r="N810">
            <v>271</v>
          </cell>
          <cell r="O810" t="str">
            <v>四级公路</v>
          </cell>
          <cell r="P810" t="str">
            <v>水泥路面</v>
          </cell>
          <cell r="Q810">
            <v>5.5</v>
          </cell>
          <cell r="R810" t="str">
            <v>安化县苏太猪养殖产业园</v>
          </cell>
          <cell r="S810">
            <v>1.9</v>
          </cell>
        </row>
        <row r="811">
          <cell r="F811" t="str">
            <v>马路-云台山公路</v>
          </cell>
          <cell r="G811" t="str">
            <v>通景公路</v>
          </cell>
          <cell r="H811" t="str">
            <v>131301F4309230018</v>
          </cell>
          <cell r="I811" t="str">
            <v>1451J3130430923202</v>
          </cell>
          <cell r="J811" t="str">
            <v>ef153858-89cf-4a89-8b89-ab8fa975af2c</v>
          </cell>
          <cell r="K811" t="str">
            <v>Y689430923</v>
          </cell>
          <cell r="L811">
            <v>11.03</v>
          </cell>
          <cell r="M811">
            <v>11.03</v>
          </cell>
          <cell r="N811">
            <v>1577</v>
          </cell>
          <cell r="O811" t="str">
            <v>四级公路</v>
          </cell>
          <cell r="P811" t="str">
            <v>沥青路面</v>
          </cell>
          <cell r="Q811">
            <v>6</v>
          </cell>
          <cell r="R811" t="str">
            <v>云台山景区</v>
          </cell>
          <cell r="S811">
            <v>11.03</v>
          </cell>
        </row>
        <row r="812">
          <cell r="F812" t="str">
            <v>将军-枳木公路</v>
          </cell>
          <cell r="G812" t="str">
            <v>通景公路</v>
          </cell>
          <cell r="H812" t="str">
            <v>131301F4309230014</v>
          </cell>
          <cell r="I812" t="str">
            <v>1451J3130430923171</v>
          </cell>
          <cell r="J812" t="str">
            <v>45b4ac54-7bcf-4db7-80dc-b5f06efe1897</v>
          </cell>
          <cell r="K812" t="str">
            <v>Y017430923</v>
          </cell>
          <cell r="L812">
            <v>7.3040000000000003</v>
          </cell>
          <cell r="M812">
            <v>7.3040000000000003</v>
          </cell>
          <cell r="N812">
            <v>2955</v>
          </cell>
          <cell r="O812" t="str">
            <v>三级公路</v>
          </cell>
          <cell r="P812" t="str">
            <v>水泥路面</v>
          </cell>
          <cell r="Q812">
            <v>6.5</v>
          </cell>
          <cell r="R812" t="str">
            <v>南金乡将军村滑石寨</v>
          </cell>
          <cell r="S812">
            <v>7.3040000000000003</v>
          </cell>
        </row>
        <row r="813">
          <cell r="F813" t="str">
            <v>平口-阿香产业园连接路</v>
          </cell>
          <cell r="G813" t="str">
            <v>资源产业路</v>
          </cell>
          <cell r="H813" t="str">
            <v>1312F4309230036</v>
          </cell>
          <cell r="I813" t="str">
            <v>1451J3120430923221</v>
          </cell>
          <cell r="J813" t="str">
            <v>f208755c-e3ea-4cb9-b086-fcb7ed2cc98f</v>
          </cell>
          <cell r="K813" t="str">
            <v>X075430923</v>
          </cell>
          <cell r="L813">
            <v>4.3719999999999999</v>
          </cell>
          <cell r="M813">
            <v>4.3719999999999999</v>
          </cell>
          <cell r="N813">
            <v>626</v>
          </cell>
          <cell r="O813" t="str">
            <v>四级公路</v>
          </cell>
          <cell r="P813" t="str">
            <v>水泥路面</v>
          </cell>
          <cell r="Q813">
            <v>6</v>
          </cell>
          <cell r="R813" t="str">
            <v>安化县湖南阿香茶果食品有限公司阿香柑橘特色产业园</v>
          </cell>
          <cell r="S813">
            <v>4.3719999999999999</v>
          </cell>
        </row>
        <row r="814">
          <cell r="F814" t="str">
            <v>渠江-连里公路</v>
          </cell>
          <cell r="G814" t="str">
            <v>通景公路</v>
          </cell>
          <cell r="H814" t="str">
            <v>131301F4309230011</v>
          </cell>
          <cell r="I814" t="str">
            <v>1451J3130430923592</v>
          </cell>
          <cell r="J814" t="str">
            <v>7bc10833-1d63-42b0-a3ea-6e10e63f43ea</v>
          </cell>
          <cell r="K814" t="str">
            <v>Y990430923</v>
          </cell>
          <cell r="L814">
            <v>6.5410000000000004</v>
          </cell>
          <cell r="M814">
            <v>6.5410000000000004</v>
          </cell>
          <cell r="N814">
            <v>935</v>
          </cell>
          <cell r="O814" t="str">
            <v>三级公路</v>
          </cell>
          <cell r="P814" t="str">
            <v>水泥路面</v>
          </cell>
          <cell r="Q814">
            <v>6</v>
          </cell>
          <cell r="R814" t="str">
            <v>渠江镇大安村</v>
          </cell>
          <cell r="S814">
            <v>6.5410000000000004</v>
          </cell>
        </row>
        <row r="815">
          <cell r="F815" t="str">
            <v>田庄-温溪连接路</v>
          </cell>
          <cell r="G815" t="str">
            <v>资源产业路</v>
          </cell>
          <cell r="H815" t="str">
            <v>1312F4309230003</v>
          </cell>
          <cell r="I815" t="str">
            <v>1451J3120430923119</v>
          </cell>
          <cell r="J815" t="str">
            <v>a1dc8cb3-93ee-47f4-a71c-275edba5957b</v>
          </cell>
          <cell r="K815" t="str">
            <v>Y635430923</v>
          </cell>
          <cell r="L815">
            <v>3.8</v>
          </cell>
          <cell r="M815">
            <v>3.8</v>
          </cell>
          <cell r="N815">
            <v>543</v>
          </cell>
          <cell r="O815" t="str">
            <v>四级公路</v>
          </cell>
          <cell r="P815" t="str">
            <v>水泥路面</v>
          </cell>
          <cell r="Q815">
            <v>6.5</v>
          </cell>
          <cell r="R815" t="str">
            <v>安化县田庄乡温溪茶业产业园</v>
          </cell>
          <cell r="S815">
            <v>3.8</v>
          </cell>
        </row>
        <row r="816">
          <cell r="F816"/>
          <cell r="G816"/>
          <cell r="H816"/>
          <cell r="I816"/>
          <cell r="J816"/>
          <cell r="K816"/>
          <cell r="L816">
            <v>62.81900000000001</v>
          </cell>
          <cell r="M816">
            <v>51</v>
          </cell>
          <cell r="N816">
            <v>12243.45</v>
          </cell>
          <cell r="O816"/>
          <cell r="P816"/>
          <cell r="Q816"/>
          <cell r="R816"/>
          <cell r="S816">
            <v>51</v>
          </cell>
        </row>
        <row r="817">
          <cell r="F817" t="str">
            <v>阳罗洲镇通三级公路</v>
          </cell>
          <cell r="G817" t="str">
            <v>乡镇通三级（路面宽7米）及以上农村公路</v>
          </cell>
          <cell r="H817" t="str">
            <v>1316F4309810004</v>
          </cell>
          <cell r="I817" t="str">
            <v>1451J3150430981247</v>
          </cell>
          <cell r="J817" t="str">
            <v>1398c864-f7aa-4232-8630-e48a404edc39</v>
          </cell>
          <cell r="K817" t="str">
            <v>X033430981</v>
          </cell>
          <cell r="L817">
            <v>5.4</v>
          </cell>
          <cell r="M817">
            <v>4</v>
          </cell>
          <cell r="N817">
            <v>2188.14</v>
          </cell>
          <cell r="O817" t="str">
            <v>三级公路</v>
          </cell>
          <cell r="P817" t="str">
            <v>沥青路面</v>
          </cell>
          <cell r="Q817">
            <v>7</v>
          </cell>
          <cell r="R817" t="str">
            <v>阳罗洲镇</v>
          </cell>
          <cell r="S817">
            <v>4</v>
          </cell>
        </row>
        <row r="818">
          <cell r="F818" t="str">
            <v>Y722八一渠公路</v>
          </cell>
          <cell r="G818" t="str">
            <v>资源产业路</v>
          </cell>
          <cell r="H818" t="str">
            <v>1305F4309810018</v>
          </cell>
          <cell r="I818" t="str">
            <v>1451J3120430981139</v>
          </cell>
          <cell r="J818" t="str">
            <v>8674f525-c721-4e85-b7fa-3a8e9272938c</v>
          </cell>
          <cell r="K818" t="str">
            <v>Y722430981</v>
          </cell>
          <cell r="L818">
            <v>4</v>
          </cell>
          <cell r="M818">
            <v>4</v>
          </cell>
          <cell r="N818">
            <v>976.45</v>
          </cell>
          <cell r="O818" t="str">
            <v>四级公路</v>
          </cell>
          <cell r="P818" t="str">
            <v>沥青路面</v>
          </cell>
          <cell r="Q818">
            <v>6</v>
          </cell>
          <cell r="R818" t="str">
            <v>三星村合作社</v>
          </cell>
          <cell r="S818">
            <v>4</v>
          </cell>
        </row>
        <row r="819">
          <cell r="F819" t="str">
            <v>Y724C322-黄土包村(共华村一组至谭家岭商店)连接路</v>
          </cell>
          <cell r="G819" t="str">
            <v>资源产业路</v>
          </cell>
          <cell r="H819" t="str">
            <v>1312F4309810054</v>
          </cell>
          <cell r="I819" t="str">
            <v>1451J3120430981152</v>
          </cell>
          <cell r="J819" t="str">
            <v>82d8a11b-582a-4c4a-a88a-c43e9de7bd48</v>
          </cell>
          <cell r="K819" t="str">
            <v>Y724430981</v>
          </cell>
          <cell r="L819">
            <v>3.4289999999999998</v>
          </cell>
          <cell r="M819">
            <v>3.4289999999999998</v>
          </cell>
          <cell r="N819">
            <v>557.29</v>
          </cell>
          <cell r="O819" t="str">
            <v>四级公路</v>
          </cell>
          <cell r="P819" t="str">
            <v>沥青路面</v>
          </cell>
          <cell r="Q819">
            <v>6</v>
          </cell>
          <cell r="R819" t="str">
            <v>谭家岭村产业园</v>
          </cell>
          <cell r="S819">
            <v>3.4289999999999998</v>
          </cell>
        </row>
        <row r="820">
          <cell r="F820" t="str">
            <v>共华镇谭家岭至八形汊长河公路</v>
          </cell>
          <cell r="G820" t="str">
            <v>资源产业路</v>
          </cell>
          <cell r="H820" t="str">
            <v>1312F4309810085</v>
          </cell>
          <cell r="I820" t="str">
            <v>1451J3120430981267</v>
          </cell>
          <cell r="J820" t="str">
            <v>ccd6a3f8-f20f-4df3-8115-4dc66dd88a10</v>
          </cell>
          <cell r="K820" t="str">
            <v>C334430981</v>
          </cell>
          <cell r="L820">
            <v>4.5960000000000001</v>
          </cell>
          <cell r="M820">
            <v>2.3279999999999998</v>
          </cell>
          <cell r="N820">
            <v>410.5</v>
          </cell>
          <cell r="O820" t="str">
            <v>四级公路</v>
          </cell>
          <cell r="P820" t="str">
            <v>沥青路面</v>
          </cell>
          <cell r="Q820">
            <v>5.5</v>
          </cell>
          <cell r="R820" t="str">
            <v>八形汊长河光伏发电</v>
          </cell>
          <cell r="S820">
            <v>2.3279999999999998</v>
          </cell>
        </row>
        <row r="821">
          <cell r="F821" t="str">
            <v>南洞庭徐家岭渡口至东头咀公路</v>
          </cell>
          <cell r="G821" t="str">
            <v>资源产业路</v>
          </cell>
          <cell r="H821" t="str">
            <v>1312F4309810088</v>
          </cell>
          <cell r="I821" t="str">
            <v>1451J3120430981314</v>
          </cell>
          <cell r="J821" t="str">
            <v>c5ec0e4d-bfaf-46f3-83a8-cd6d6827bb62</v>
          </cell>
          <cell r="K821" t="str">
            <v>C623430981</v>
          </cell>
          <cell r="L821">
            <v>2.7450000000000001</v>
          </cell>
          <cell r="M821">
            <v>2.7450000000000001</v>
          </cell>
          <cell r="N821">
            <v>435.22</v>
          </cell>
          <cell r="O821" t="str">
            <v>四级公路</v>
          </cell>
          <cell r="P821" t="str">
            <v>沥青路面</v>
          </cell>
          <cell r="Q821">
            <v>6</v>
          </cell>
          <cell r="R821" t="str">
            <v>南洞庭东头咀产业园</v>
          </cell>
          <cell r="S821">
            <v>2.7450000000000001</v>
          </cell>
        </row>
        <row r="822">
          <cell r="F822" t="str">
            <v>南嘴镇柑桔品改产业公路</v>
          </cell>
          <cell r="G822" t="str">
            <v>资源产业路</v>
          </cell>
          <cell r="H822" t="str">
            <v>1312F4309810079</v>
          </cell>
          <cell r="I822" t="str">
            <v>1451J3120430981310</v>
          </cell>
          <cell r="J822" t="str">
            <v>74276152-883b-480c-a92e-7250abd03aa5</v>
          </cell>
          <cell r="K822" t="str">
            <v>X008430981</v>
          </cell>
          <cell r="L822">
            <v>12.625999999999999</v>
          </cell>
          <cell r="M822">
            <v>4.4749999999999996</v>
          </cell>
          <cell r="N822">
            <v>1269.26</v>
          </cell>
          <cell r="O822" t="str">
            <v>四级公路</v>
          </cell>
          <cell r="P822" t="str">
            <v>沥青路面</v>
          </cell>
          <cell r="Q822">
            <v>6</v>
          </cell>
          <cell r="R822" t="str">
            <v>南嘴镇柑桔品改产业园</v>
          </cell>
          <cell r="S822">
            <v>4.4749999999999996</v>
          </cell>
        </row>
        <row r="823">
          <cell r="F823" t="str">
            <v>四季红镇先锋村至红旗村公路</v>
          </cell>
          <cell r="G823" t="str">
            <v>资源产业路</v>
          </cell>
          <cell r="H823" t="str">
            <v>1312F4309810084</v>
          </cell>
          <cell r="I823" t="str">
            <v>1451J3120430981305</v>
          </cell>
          <cell r="J823" t="str">
            <v>3a67181f-77cc-44ae-b81a-0c8748483529</v>
          </cell>
          <cell r="K823" t="str">
            <v>C86A430981</v>
          </cell>
          <cell r="L823">
            <v>5.7610000000000001</v>
          </cell>
          <cell r="M823">
            <v>5.7610000000000001</v>
          </cell>
          <cell r="N823">
            <v>907.87</v>
          </cell>
          <cell r="O823" t="str">
            <v>四级公路</v>
          </cell>
          <cell r="P823" t="str">
            <v>沥青路面</v>
          </cell>
          <cell r="Q823">
            <v>5</v>
          </cell>
          <cell r="R823" t="str">
            <v>四季红镇先锋村产业园</v>
          </cell>
          <cell r="S823">
            <v>5.7610000000000001</v>
          </cell>
        </row>
        <row r="824">
          <cell r="F824" t="str">
            <v>北港长河道路</v>
          </cell>
          <cell r="G824" t="str">
            <v>资源产业路</v>
          </cell>
          <cell r="H824" t="str">
            <v>1312F4309810016</v>
          </cell>
          <cell r="I824" t="str">
            <v>1451J3120430981118</v>
          </cell>
          <cell r="J824" t="str">
            <v>06189ac6-003b-47a2-ae27-1f972e7c8090</v>
          </cell>
          <cell r="K824" t="str">
            <v>X031430981</v>
          </cell>
          <cell r="L824">
            <v>10.6</v>
          </cell>
          <cell r="M824">
            <v>10.6</v>
          </cell>
          <cell r="N824">
            <v>2789.07</v>
          </cell>
          <cell r="O824" t="str">
            <v>四级公路</v>
          </cell>
          <cell r="P824" t="str">
            <v>沥青路面</v>
          </cell>
          <cell r="Q824">
            <v>6.5</v>
          </cell>
          <cell r="R824" t="str">
            <v>北港长河光伏发电</v>
          </cell>
          <cell r="S824">
            <v>10.6</v>
          </cell>
        </row>
        <row r="825">
          <cell r="F825" t="str">
            <v>泗湖山镇冯鑫农业特色产业园道路</v>
          </cell>
          <cell r="G825" t="str">
            <v>资源产业路</v>
          </cell>
          <cell r="H825" t="str">
            <v>1312F4309810013</v>
          </cell>
          <cell r="I825" t="str">
            <v>1451J3120430981142</v>
          </cell>
          <cell r="J825" t="str">
            <v>a3031fbd-3205-4c6b-a6ae-c3f31e2dda73</v>
          </cell>
          <cell r="K825" t="str">
            <v>Y741430981</v>
          </cell>
          <cell r="L825">
            <v>1.95</v>
          </cell>
          <cell r="M825">
            <v>1.95</v>
          </cell>
          <cell r="N825">
            <v>300</v>
          </cell>
          <cell r="O825" t="str">
            <v>四级公路</v>
          </cell>
          <cell r="P825" t="str">
            <v>沥青路面</v>
          </cell>
          <cell r="Q825">
            <v>6</v>
          </cell>
          <cell r="R825" t="str">
            <v>泗湖山镇冯鑫农业特色产业园</v>
          </cell>
          <cell r="S825">
            <v>1.95</v>
          </cell>
        </row>
        <row r="826">
          <cell r="F826" t="str">
            <v>新湾生态旅游小镇公路</v>
          </cell>
          <cell r="G826" t="str">
            <v>通景公路</v>
          </cell>
          <cell r="H826" t="str">
            <v>131302F4309810007</v>
          </cell>
          <cell r="I826" t="str">
            <v>1451J3130430981144</v>
          </cell>
          <cell r="J826" t="str">
            <v>3325705b-f982-4df8-9b68-4b19eb5dd6f6</v>
          </cell>
          <cell r="K826" t="str">
            <v>X259430981</v>
          </cell>
          <cell r="L826">
            <v>2.85</v>
          </cell>
          <cell r="M826">
            <v>2.85</v>
          </cell>
          <cell r="N826">
            <v>808.72</v>
          </cell>
          <cell r="O826" t="str">
            <v>四级公路</v>
          </cell>
          <cell r="P826" t="str">
            <v>沥青路面</v>
          </cell>
          <cell r="Q826">
            <v>6</v>
          </cell>
          <cell r="R826" t="str">
            <v>新湾生态旅游小镇</v>
          </cell>
          <cell r="S826">
            <v>2.85</v>
          </cell>
        </row>
        <row r="827">
          <cell r="F827" t="str">
            <v>新湾镇现代农旅发展与柑桔品改有机融合示范园道路</v>
          </cell>
          <cell r="G827" t="str">
            <v>资源产业路</v>
          </cell>
          <cell r="H827" t="str">
            <v>1312F4309810010</v>
          </cell>
          <cell r="I827" t="str">
            <v>1451J3120430981125</v>
          </cell>
          <cell r="J827" t="str">
            <v>0f05833f-2694-493b-86c0-fd6f7b05e5d6</v>
          </cell>
          <cell r="K827" t="str">
            <v>C103430981</v>
          </cell>
          <cell r="L827">
            <v>1.798</v>
          </cell>
          <cell r="M827">
            <v>1.798</v>
          </cell>
          <cell r="N827">
            <v>408.66</v>
          </cell>
          <cell r="O827" t="str">
            <v>四级公路</v>
          </cell>
          <cell r="P827" t="str">
            <v>沥青路面</v>
          </cell>
          <cell r="Q827">
            <v>6</v>
          </cell>
          <cell r="R827" t="str">
            <v>新湾镇现代农旅发展与柑桔品改有机融合示范园</v>
          </cell>
          <cell r="S827">
            <v>1.798</v>
          </cell>
        </row>
        <row r="828">
          <cell r="F828" t="str">
            <v>西环线水上运动节旅游公路</v>
          </cell>
          <cell r="G828" t="str">
            <v>通景公路</v>
          </cell>
          <cell r="H828" t="str">
            <v>131302F4309810002</v>
          </cell>
          <cell r="I828" t="str">
            <v>1451J3130430981116</v>
          </cell>
          <cell r="J828" t="str">
            <v>ff3af3f2-d9f6-488d-aa42-b03b5d3ad6b4</v>
          </cell>
          <cell r="K828" t="str">
            <v>X012430981</v>
          </cell>
          <cell r="L828">
            <v>5</v>
          </cell>
          <cell r="M828">
            <v>5</v>
          </cell>
          <cell r="N828">
            <v>879.27</v>
          </cell>
          <cell r="O828" t="str">
            <v>四级公路</v>
          </cell>
          <cell r="P828" t="str">
            <v>沥青路面</v>
          </cell>
          <cell r="Q828">
            <v>6.5</v>
          </cell>
          <cell r="R828" t="str">
            <v>水上运动节基地</v>
          </cell>
          <cell r="S828">
            <v>5</v>
          </cell>
        </row>
        <row r="829">
          <cell r="F829" t="str">
            <v>C185上牛线</v>
          </cell>
          <cell r="G829" t="str">
            <v>资源产业路</v>
          </cell>
          <cell r="H829" t="str">
            <v>1312F4309810024</v>
          </cell>
          <cell r="I829" t="str">
            <v>1451J3120430981150</v>
          </cell>
          <cell r="J829" t="str">
            <v>3b645a22-d00e-4fa0-89ff-e5e767f230a2</v>
          </cell>
          <cell r="K829" t="str">
            <v>C185430981</v>
          </cell>
          <cell r="L829">
            <v>2.0640000000000001</v>
          </cell>
          <cell r="M829">
            <v>2.0640000000000001</v>
          </cell>
          <cell r="N829">
            <v>313</v>
          </cell>
          <cell r="O829" t="str">
            <v>四级公路</v>
          </cell>
          <cell r="P829" t="str">
            <v>沥青路面</v>
          </cell>
          <cell r="Q829">
            <v>6</v>
          </cell>
          <cell r="R829" t="str">
            <v>荷花村产业园</v>
          </cell>
          <cell r="S829">
            <v>2.0640000000000001</v>
          </cell>
        </row>
        <row r="830">
          <cell r="F830"/>
          <cell r="G830"/>
          <cell r="H830"/>
          <cell r="I830"/>
          <cell r="J830"/>
          <cell r="K830"/>
          <cell r="L830">
            <v>22.41</v>
          </cell>
          <cell r="M830">
            <v>20</v>
          </cell>
          <cell r="N830">
            <v>6979.98</v>
          </cell>
          <cell r="O830"/>
          <cell r="P830"/>
          <cell r="Q830"/>
          <cell r="R830"/>
          <cell r="S830">
            <v>20</v>
          </cell>
        </row>
        <row r="831">
          <cell r="F831" t="str">
            <v>大通湖大湖东岸环湖公路</v>
          </cell>
          <cell r="G831" t="str">
            <v>旅游集散公路</v>
          </cell>
          <cell r="H831" t="str">
            <v>131301F4309900005</v>
          </cell>
          <cell r="I831" t="str">
            <v>1451J3130430990355</v>
          </cell>
          <cell r="J831" t="str">
            <v>e56e31b4-d033-4807-a959-aa417bee18b6</v>
          </cell>
          <cell r="K831" t="str">
            <v>无</v>
          </cell>
          <cell r="L831">
            <v>12</v>
          </cell>
          <cell r="M831">
            <v>12</v>
          </cell>
          <cell r="N831">
            <v>5938.98</v>
          </cell>
          <cell r="O831" t="str">
            <v>四级公路</v>
          </cell>
          <cell r="P831" t="str">
            <v>沥青路面</v>
          </cell>
          <cell r="Q831">
            <v>6</v>
          </cell>
          <cell r="R831" t="str">
            <v>大通湖国家湿地公园、锦大渔村、天弘渔业、东大渔光互补项目、大通湖区生态发展有限公司。</v>
          </cell>
          <cell r="S831">
            <v>12</v>
          </cell>
        </row>
        <row r="832">
          <cell r="F832" t="str">
            <v>东洞庭湖湿地公园连接路（大东口至朝天口段）</v>
          </cell>
          <cell r="G832" t="str">
            <v>通景公路</v>
          </cell>
          <cell r="H832" t="str">
            <v>131301F4309900001</v>
          </cell>
          <cell r="I832" t="str">
            <v>1451J3130430990135</v>
          </cell>
          <cell r="J832" t="str">
            <v>09cccfb7-ad5d-4085-a983-53ffbac1bc79</v>
          </cell>
          <cell r="K832" t="str">
            <v>无</v>
          </cell>
          <cell r="L832">
            <v>10.41</v>
          </cell>
          <cell r="M832">
            <v>8</v>
          </cell>
          <cell r="N832">
            <v>1041</v>
          </cell>
          <cell r="O832" t="str">
            <v>四级公路</v>
          </cell>
          <cell r="P832" t="str">
            <v>水泥路面</v>
          </cell>
          <cell r="Q832">
            <v>6</v>
          </cell>
          <cell r="R832" t="str">
            <v>东洞庭湖湿地公园</v>
          </cell>
          <cell r="S832">
            <v>8</v>
          </cell>
        </row>
        <row r="833">
          <cell r="F833"/>
          <cell r="G833"/>
          <cell r="H833"/>
          <cell r="I833"/>
          <cell r="J833"/>
          <cell r="K833"/>
          <cell r="L833">
            <v>342.05399999999975</v>
          </cell>
          <cell r="M833">
            <v>330.46599999999978</v>
          </cell>
          <cell r="N833">
            <v>83581.98000000001</v>
          </cell>
          <cell r="O833"/>
          <cell r="P833"/>
          <cell r="Q833"/>
          <cell r="R833"/>
          <cell r="S833">
            <v>326.96599999999978</v>
          </cell>
        </row>
        <row r="834">
          <cell r="F834"/>
          <cell r="G834"/>
          <cell r="H834"/>
          <cell r="I834"/>
          <cell r="J834"/>
          <cell r="K834"/>
          <cell r="L834">
            <v>24.757999999999999</v>
          </cell>
          <cell r="M834">
            <v>24.81</v>
          </cell>
          <cell r="N834">
            <v>3714</v>
          </cell>
          <cell r="O834"/>
          <cell r="P834"/>
          <cell r="Q834"/>
          <cell r="R834"/>
          <cell r="S834">
            <v>24.81</v>
          </cell>
        </row>
        <row r="835">
          <cell r="F835" t="str">
            <v>Y564北湖区陂副村至X060公路</v>
          </cell>
          <cell r="G835" t="str">
            <v>通景公路</v>
          </cell>
          <cell r="H835" t="str">
            <v>131301F4310020001</v>
          </cell>
          <cell r="I835" t="str">
            <v>1451J3130431002103</v>
          </cell>
          <cell r="J835" t="str">
            <v>22c2e7d7-30fe-4064-a9a9-85e056f0527d</v>
          </cell>
          <cell r="K835" t="str">
            <v>Y564431002</v>
          </cell>
          <cell r="L835">
            <v>3.7</v>
          </cell>
          <cell r="M835">
            <v>3.7</v>
          </cell>
          <cell r="N835">
            <v>595</v>
          </cell>
          <cell r="O835" t="str">
            <v>四级公路</v>
          </cell>
          <cell r="P835" t="str">
            <v>沥青路面</v>
          </cell>
          <cell r="Q835">
            <v>6</v>
          </cell>
          <cell r="R835" t="str">
            <v>陂副村</v>
          </cell>
          <cell r="S835">
            <v>3.7</v>
          </cell>
        </row>
        <row r="836">
          <cell r="F836" t="str">
            <v>北湖区鲁塘镇传统古村落陂副村旅游路</v>
          </cell>
          <cell r="G836" t="str">
            <v>通景公路</v>
          </cell>
          <cell r="H836" t="str">
            <v>131302F4310020004</v>
          </cell>
          <cell r="I836" t="str">
            <v>1451J3130431002163</v>
          </cell>
          <cell r="J836" t="str">
            <v>ca03bd6b-3c29-474f-b969-b72b29014b27</v>
          </cell>
          <cell r="K836" t="str">
            <v>Y564431002</v>
          </cell>
          <cell r="L836">
            <v>1.5</v>
          </cell>
          <cell r="M836">
            <v>1.5</v>
          </cell>
          <cell r="N836">
            <v>241</v>
          </cell>
          <cell r="O836" t="str">
            <v>四级公路</v>
          </cell>
          <cell r="P836" t="str">
            <v>沥青路面</v>
          </cell>
          <cell r="Q836">
            <v>6</v>
          </cell>
          <cell r="R836" t="str">
            <v>陂副古村邓华将军故居</v>
          </cell>
          <cell r="S836">
            <v>1.5</v>
          </cell>
        </row>
        <row r="837">
          <cell r="F837" t="str">
            <v>X060北湖区村头村至X060公路</v>
          </cell>
          <cell r="G837" t="str">
            <v>旅游集散公路</v>
          </cell>
          <cell r="H837" t="str">
            <v>131301F4310020002</v>
          </cell>
          <cell r="I837" t="str">
            <v>1451J3130431002115</v>
          </cell>
          <cell r="J837" t="str">
            <v>042d6f5a-d9e2-475f-a2e2-577a90641775</v>
          </cell>
          <cell r="K837" t="str">
            <v>X060431002</v>
          </cell>
          <cell r="L837">
            <v>3.198</v>
          </cell>
          <cell r="M837">
            <v>3.25</v>
          </cell>
          <cell r="N837">
            <v>470</v>
          </cell>
          <cell r="O837" t="str">
            <v>四级公路</v>
          </cell>
          <cell r="P837" t="str">
            <v>沥青路面</v>
          </cell>
          <cell r="Q837">
            <v>6</v>
          </cell>
          <cell r="R837" t="str">
            <v>村头村</v>
          </cell>
          <cell r="S837">
            <v>3.25</v>
          </cell>
        </row>
        <row r="838">
          <cell r="F838" t="str">
            <v>肖家至三角铺连接路</v>
          </cell>
          <cell r="G838" t="str">
            <v>资源产业路</v>
          </cell>
          <cell r="H838" t="str">
            <v>1312F4310020019</v>
          </cell>
          <cell r="I838" t="str">
            <v>1451J3120431002137</v>
          </cell>
          <cell r="J838" t="str">
            <v>db8d4190-ac1b-4ada-acae-2dfabfecae48</v>
          </cell>
          <cell r="K838" t="str">
            <v>X050431002</v>
          </cell>
          <cell r="L838">
            <v>1.3</v>
          </cell>
          <cell r="M838">
            <v>1.3</v>
          </cell>
          <cell r="N838">
            <v>195</v>
          </cell>
          <cell r="O838" t="str">
            <v>四级公路</v>
          </cell>
          <cell r="P838" t="str">
            <v>水泥路面</v>
          </cell>
          <cell r="Q838" t="str">
            <v>6</v>
          </cell>
          <cell r="R838" t="str">
            <v>北湖区石盖塘富民生态农场</v>
          </cell>
          <cell r="S838">
            <v>1.3</v>
          </cell>
        </row>
        <row r="839">
          <cell r="F839" t="str">
            <v>G107至四中公路</v>
          </cell>
          <cell r="G839" t="str">
            <v>资源产业路</v>
          </cell>
          <cell r="H839" t="str">
            <v>1312F4310020023</v>
          </cell>
          <cell r="I839" t="str">
            <v>1451J3120431002129</v>
          </cell>
          <cell r="J839" t="str">
            <v>09c38a0e-40b7-4343-930e-deb89394d3cf</v>
          </cell>
          <cell r="K839" t="str">
            <v>X192431002</v>
          </cell>
          <cell r="L839">
            <v>3.5</v>
          </cell>
          <cell r="M839">
            <v>3.5</v>
          </cell>
          <cell r="N839">
            <v>525</v>
          </cell>
          <cell r="O839" t="str">
            <v>四级公路</v>
          </cell>
          <cell r="P839" t="str">
            <v>水泥路面</v>
          </cell>
          <cell r="Q839" t="str">
            <v>6</v>
          </cell>
          <cell r="R839" t="str">
            <v>郴州市福瑞宏达仓储中心</v>
          </cell>
          <cell r="S839">
            <v>3.5</v>
          </cell>
        </row>
        <row r="840">
          <cell r="F840" t="str">
            <v>同和工班至文盘公路</v>
          </cell>
          <cell r="G840" t="str">
            <v>资源产业路</v>
          </cell>
          <cell r="H840" t="str">
            <v>1312F4310020022</v>
          </cell>
          <cell r="I840" t="str">
            <v>1451J3120431002149</v>
          </cell>
          <cell r="J840" t="str">
            <v>92ce555f-b37f-4633-9e6a-05d50a4391b2</v>
          </cell>
          <cell r="K840" t="str">
            <v>无</v>
          </cell>
          <cell r="L840">
            <v>1.9</v>
          </cell>
          <cell r="M840">
            <v>1.9</v>
          </cell>
          <cell r="N840">
            <v>285</v>
          </cell>
          <cell r="O840" t="str">
            <v>四级公路</v>
          </cell>
          <cell r="P840" t="str">
            <v>水泥路面</v>
          </cell>
          <cell r="Q840" t="str">
            <v>5</v>
          </cell>
          <cell r="R840" t="str">
            <v>郴州市北湖区碧水蓝天生态养殖屠宰销售冷链一体化综合体</v>
          </cell>
          <cell r="S840">
            <v>1.9</v>
          </cell>
        </row>
        <row r="841">
          <cell r="F841" t="str">
            <v>X137北湖区小溪村至G107公路</v>
          </cell>
          <cell r="G841" t="str">
            <v>通景公路</v>
          </cell>
          <cell r="H841" t="str">
            <v>131301F4310020003</v>
          </cell>
          <cell r="I841" t="str">
            <v>1451J3130431002116</v>
          </cell>
          <cell r="J841" t="str">
            <v>57a49259-f829-479b-9e40-51230f123d72</v>
          </cell>
          <cell r="K841" t="str">
            <v>X164431002</v>
          </cell>
          <cell r="L841">
            <v>1.74</v>
          </cell>
          <cell r="M841">
            <v>1.74</v>
          </cell>
          <cell r="N841">
            <v>313</v>
          </cell>
          <cell r="O841" t="str">
            <v>四级公路</v>
          </cell>
          <cell r="P841" t="str">
            <v>水泥路面</v>
          </cell>
          <cell r="Q841" t="str">
            <v>6</v>
          </cell>
          <cell r="R841" t="str">
            <v>小溪村</v>
          </cell>
          <cell r="S841">
            <v>1.74</v>
          </cell>
        </row>
        <row r="842">
          <cell r="F842" t="str">
            <v>X141北湖区豪里村至G107公路</v>
          </cell>
          <cell r="G842" t="str">
            <v>通景公路</v>
          </cell>
          <cell r="H842" t="str">
            <v>131301F4310020006</v>
          </cell>
          <cell r="I842" t="str">
            <v>1451J3130431002117</v>
          </cell>
          <cell r="J842" t="str">
            <v>ece8ad20-bf8b-4ec5-8dac-1ed847a593b5</v>
          </cell>
          <cell r="K842" t="str">
            <v>X141431002</v>
          </cell>
          <cell r="L842">
            <v>4</v>
          </cell>
          <cell r="M842">
            <v>4</v>
          </cell>
          <cell r="N842">
            <v>600</v>
          </cell>
          <cell r="O842" t="str">
            <v>四级公路</v>
          </cell>
          <cell r="P842" t="str">
            <v>水泥路面</v>
          </cell>
          <cell r="Q842" t="str">
            <v>6</v>
          </cell>
          <cell r="R842" t="str">
            <v>豪里村</v>
          </cell>
          <cell r="S842">
            <v>4</v>
          </cell>
        </row>
        <row r="843">
          <cell r="F843" t="str">
            <v>安源学校至下冲公路</v>
          </cell>
          <cell r="G843" t="str">
            <v>资源产业路</v>
          </cell>
          <cell r="H843" t="str">
            <v>1312F4310020016</v>
          </cell>
          <cell r="I843" t="str">
            <v>1451J3120431002125</v>
          </cell>
          <cell r="J843" t="str">
            <v>3f9940e8-b3fc-4962-b68a-e13955ec5469</v>
          </cell>
          <cell r="K843" t="str">
            <v>无</v>
          </cell>
          <cell r="L843">
            <v>1.95</v>
          </cell>
          <cell r="M843">
            <v>1.95</v>
          </cell>
          <cell r="N843">
            <v>293</v>
          </cell>
          <cell r="O843" t="str">
            <v>四级公路</v>
          </cell>
          <cell r="P843" t="str">
            <v>水泥路面</v>
          </cell>
          <cell r="Q843" t="str">
            <v>6</v>
          </cell>
          <cell r="R843" t="str">
            <v>郴州市北湖区安源黄金梨种植基地</v>
          </cell>
          <cell r="S843">
            <v>1.95</v>
          </cell>
        </row>
        <row r="844">
          <cell r="F844" t="str">
            <v>肖家至天鹅塘连接路</v>
          </cell>
          <cell r="G844" t="str">
            <v>通景公路</v>
          </cell>
          <cell r="H844" t="str">
            <v>1312F4310020002</v>
          </cell>
          <cell r="I844" t="str">
            <v>1451J3120431002109</v>
          </cell>
          <cell r="J844" t="str">
            <v>26a1bd73-4f52-4b71-ae08-6b18aba33102</v>
          </cell>
          <cell r="K844" t="str">
            <v>C104431002</v>
          </cell>
          <cell r="L844">
            <v>1.97</v>
          </cell>
          <cell r="M844">
            <v>1.97</v>
          </cell>
          <cell r="N844">
            <v>197</v>
          </cell>
          <cell r="O844" t="str">
            <v>四级公路</v>
          </cell>
          <cell r="P844" t="str">
            <v>水泥路面</v>
          </cell>
          <cell r="Q844" t="str">
            <v>6</v>
          </cell>
          <cell r="R844" t="str">
            <v>北湖区石山岭产业园</v>
          </cell>
          <cell r="S844">
            <v>1.97</v>
          </cell>
        </row>
        <row r="845">
          <cell r="F845"/>
          <cell r="G845"/>
          <cell r="H845"/>
          <cell r="I845"/>
          <cell r="J845"/>
          <cell r="K845"/>
          <cell r="L845">
            <v>20.6</v>
          </cell>
          <cell r="M845">
            <v>20.6</v>
          </cell>
          <cell r="N845">
            <v>14955</v>
          </cell>
          <cell r="O845"/>
          <cell r="P845"/>
          <cell r="Q845"/>
          <cell r="R845"/>
          <cell r="S845">
            <v>20.6</v>
          </cell>
        </row>
        <row r="846">
          <cell r="F846" t="str">
            <v>X050线万寿桥至黄泥坳产业路</v>
          </cell>
          <cell r="G846" t="str">
            <v>资源产业路</v>
          </cell>
          <cell r="H846" t="str">
            <v>1312F4310030016</v>
          </cell>
          <cell r="I846" t="str">
            <v>1451J3120431003161</v>
          </cell>
          <cell r="J846" t="str">
            <v>6d6e4b91-7567-4478-b762-e648ca823864</v>
          </cell>
          <cell r="K846" t="str">
            <v>X050431003</v>
          </cell>
          <cell r="L846">
            <v>2.66</v>
          </cell>
          <cell r="M846">
            <v>2.66</v>
          </cell>
          <cell r="N846">
            <v>500</v>
          </cell>
          <cell r="O846" t="str">
            <v>四级公路</v>
          </cell>
          <cell r="P846" t="str">
            <v>水泥路面</v>
          </cell>
          <cell r="Q846" t="str">
            <v>6</v>
          </cell>
          <cell r="R846" t="str">
            <v>苏仙区黄泥坳村救灾物质储备库</v>
          </cell>
          <cell r="S846">
            <v>2.66</v>
          </cell>
        </row>
        <row r="847">
          <cell r="F847" t="str">
            <v>飞天山景区连接路（龙湾客运及救援指挥中心段）</v>
          </cell>
          <cell r="G847" t="str">
            <v>通景公路</v>
          </cell>
          <cell r="H847" t="str">
            <v>1312F4310030014</v>
          </cell>
          <cell r="I847" t="str">
            <v>1451J3130431003143</v>
          </cell>
          <cell r="J847" t="str">
            <v>796bab9c-2eeb-4aa2-a09e-88f8c4530aab</v>
          </cell>
          <cell r="K847" t="str">
            <v>无</v>
          </cell>
          <cell r="L847">
            <v>0.5</v>
          </cell>
          <cell r="M847">
            <v>0.5</v>
          </cell>
          <cell r="N847">
            <v>135</v>
          </cell>
          <cell r="O847" t="str">
            <v>四级公路</v>
          </cell>
          <cell r="P847" t="str">
            <v>沥青路面</v>
          </cell>
          <cell r="Q847">
            <v>6</v>
          </cell>
          <cell r="R847" t="str">
            <v>飞天山景区</v>
          </cell>
          <cell r="S847">
            <v>0.5</v>
          </cell>
        </row>
        <row r="848">
          <cell r="F848" t="str">
            <v>飞天山景区连接路（九龙水寨旅游段）</v>
          </cell>
          <cell r="G848" t="str">
            <v>通景公路</v>
          </cell>
          <cell r="H848" t="str">
            <v>131302F4310030004</v>
          </cell>
          <cell r="I848" t="str">
            <v>1451J3130431003136</v>
          </cell>
          <cell r="J848" t="str">
            <v>710eb0ee-3583-4b00-aae6-9703cd7e01bb</v>
          </cell>
          <cell r="K848" t="str">
            <v>无</v>
          </cell>
          <cell r="L848">
            <v>2.7</v>
          </cell>
          <cell r="M848">
            <v>2.7</v>
          </cell>
          <cell r="N848">
            <v>3500</v>
          </cell>
          <cell r="O848" t="str">
            <v>四级公路</v>
          </cell>
          <cell r="P848" t="str">
            <v>沥青路面</v>
          </cell>
          <cell r="Q848" t="str">
            <v>6</v>
          </cell>
          <cell r="R848" t="str">
            <v>飞天山景区</v>
          </cell>
          <cell r="S848">
            <v>2.7</v>
          </cell>
        </row>
        <row r="849">
          <cell r="F849" t="str">
            <v>郴州市苏仙区王仙岭长卷景区旅游公路</v>
          </cell>
          <cell r="G849" t="str">
            <v>通景公路</v>
          </cell>
          <cell r="H849" t="str">
            <v>131302F4310030003</v>
          </cell>
          <cell r="I849" t="str">
            <v>1451J3130431003135</v>
          </cell>
          <cell r="J849" t="str">
            <v>cf4ad6ce-51a2-41c2-bf3d-f4340896c7ed</v>
          </cell>
          <cell r="K849" t="str">
            <v>无</v>
          </cell>
          <cell r="L849">
            <v>2.8</v>
          </cell>
          <cell r="M849">
            <v>2.8</v>
          </cell>
          <cell r="N849">
            <v>4600</v>
          </cell>
          <cell r="O849" t="str">
            <v>四级公路</v>
          </cell>
          <cell r="P849" t="str">
            <v>水泥路面</v>
          </cell>
          <cell r="Q849" t="str">
            <v>12</v>
          </cell>
          <cell r="R849" t="str">
            <v>长卷景区</v>
          </cell>
          <cell r="S849">
            <v>2.8</v>
          </cell>
        </row>
        <row r="850">
          <cell r="F850" t="str">
            <v>王仙岭风景区连接路（环东湖路至王仙岭相山寺段）</v>
          </cell>
          <cell r="G850" t="str">
            <v>通景公路</v>
          </cell>
          <cell r="H850" t="str">
            <v>131302F4310030001</v>
          </cell>
          <cell r="I850" t="str">
            <v>1451J3130431003101</v>
          </cell>
          <cell r="J850" t="str">
            <v>00294384-0dab-452f-8109-f03497c2e2bc</v>
          </cell>
          <cell r="K850" t="str">
            <v>无</v>
          </cell>
          <cell r="L850">
            <v>7.3</v>
          </cell>
          <cell r="M850">
            <v>7.3</v>
          </cell>
          <cell r="N850">
            <v>5000</v>
          </cell>
          <cell r="O850" t="str">
            <v>四级公路</v>
          </cell>
          <cell r="P850" t="str">
            <v>水泥路面</v>
          </cell>
          <cell r="Q850" t="str">
            <v>6</v>
          </cell>
          <cell r="R850" t="str">
            <v>王仙岭风景区</v>
          </cell>
          <cell r="S850">
            <v>7.3</v>
          </cell>
        </row>
        <row r="851">
          <cell r="F851" t="str">
            <v>郴州市苏仙区五盖山滑雪场景区旅游公路</v>
          </cell>
          <cell r="G851" t="str">
            <v>通景公路</v>
          </cell>
          <cell r="H851" t="str">
            <v>131302F4310030007</v>
          </cell>
          <cell r="I851" t="str">
            <v>1451J3130431003113</v>
          </cell>
          <cell r="J851" t="str">
            <v>e04a3c03-aa2d-4fa6-8a51-1fa6660b5565</v>
          </cell>
          <cell r="K851" t="str">
            <v>无</v>
          </cell>
          <cell r="L851">
            <v>4.6399999999999997</v>
          </cell>
          <cell r="M851">
            <v>4.6399999999999997</v>
          </cell>
          <cell r="N851">
            <v>1220</v>
          </cell>
          <cell r="O851" t="str">
            <v>四级公路</v>
          </cell>
          <cell r="P851" t="str">
            <v>水泥路面</v>
          </cell>
          <cell r="Q851" t="str">
            <v>6</v>
          </cell>
          <cell r="R851" t="str">
            <v>五盖山滑雪场</v>
          </cell>
          <cell r="S851">
            <v>4.6399999999999997</v>
          </cell>
        </row>
        <row r="852">
          <cell r="F852"/>
          <cell r="G852"/>
          <cell r="H852"/>
          <cell r="I852"/>
          <cell r="J852"/>
          <cell r="K852"/>
          <cell r="L852">
            <v>46.3</v>
          </cell>
          <cell r="M852">
            <v>38.300000000000004</v>
          </cell>
          <cell r="N852">
            <v>9600</v>
          </cell>
          <cell r="O852"/>
          <cell r="P852"/>
          <cell r="Q852"/>
          <cell r="R852"/>
          <cell r="S852">
            <v>37.026000000000003</v>
          </cell>
        </row>
        <row r="853">
          <cell r="F853" t="str">
            <v>雷坪镇通三级公路</v>
          </cell>
          <cell r="G853" t="str">
            <v>乡镇通三级（路面宽7米）及以上农村公路</v>
          </cell>
          <cell r="H853" t="str">
            <v>1316F4310210005</v>
          </cell>
          <cell r="I853" t="str">
            <v>1451J3150431021183</v>
          </cell>
          <cell r="J853" t="str">
            <v>9caa7d7a-c24b-4e3c-b939-f518e5f8c8d1</v>
          </cell>
          <cell r="K853" t="str">
            <v>X053431021</v>
          </cell>
          <cell r="L853">
            <v>8.3000000000000007</v>
          </cell>
          <cell r="M853">
            <v>8.3000000000000007</v>
          </cell>
          <cell r="N853">
            <v>3320</v>
          </cell>
          <cell r="O853" t="str">
            <v>三级公路</v>
          </cell>
          <cell r="P853" t="str">
            <v>水泥路面</v>
          </cell>
          <cell r="Q853" t="str">
            <v>8.5</v>
          </cell>
          <cell r="R853" t="str">
            <v>雷坪镇</v>
          </cell>
          <cell r="S853">
            <v>8.3000000000000007</v>
          </cell>
        </row>
        <row r="854">
          <cell r="F854" t="str">
            <v>桂阳县舂陵江镇青云寺公路</v>
          </cell>
          <cell r="G854" t="str">
            <v>资源产业路</v>
          </cell>
          <cell r="H854" t="str">
            <v>1312F4310210007</v>
          </cell>
          <cell r="I854" t="str">
            <v>1451J3120431021129</v>
          </cell>
          <cell r="J854" t="str">
            <v>0c0a911b-1fa7-4d72-a7cb-e46ca9d73a84</v>
          </cell>
          <cell r="K854" t="str">
            <v>C166431021</v>
          </cell>
          <cell r="L854">
            <v>1.5</v>
          </cell>
          <cell r="M854">
            <v>1.5</v>
          </cell>
          <cell r="N854">
            <v>150</v>
          </cell>
          <cell r="O854" t="str">
            <v>四级公路</v>
          </cell>
          <cell r="P854" t="str">
            <v>水泥路面</v>
          </cell>
          <cell r="Q854">
            <v>4.5</v>
          </cell>
          <cell r="R854" t="str">
            <v>桂阳县舂陵江镇青云寺</v>
          </cell>
          <cell r="S854">
            <v>1.5</v>
          </cell>
        </row>
        <row r="855">
          <cell r="F855" t="str">
            <v>桂阳县舂陵江镇何家养猪场公路</v>
          </cell>
          <cell r="G855" t="str">
            <v>资源产业路</v>
          </cell>
          <cell r="H855" t="str">
            <v>1312F4310210035</v>
          </cell>
          <cell r="I855" t="str">
            <v>1451J3120431021135</v>
          </cell>
          <cell r="J855" t="str">
            <v>222c2c71-0f08-48b0-8226-bbfcb67319a9</v>
          </cell>
          <cell r="K855" t="str">
            <v>C000431021</v>
          </cell>
          <cell r="L855">
            <v>2.8</v>
          </cell>
          <cell r="M855">
            <v>2.8</v>
          </cell>
          <cell r="N855">
            <v>280</v>
          </cell>
          <cell r="O855" t="str">
            <v>四级公路</v>
          </cell>
          <cell r="P855" t="str">
            <v>水泥路面</v>
          </cell>
          <cell r="Q855">
            <v>4.5</v>
          </cell>
          <cell r="R855" t="str">
            <v>舂陵江镇何家养猪场</v>
          </cell>
          <cell r="S855">
            <v>2.0209999999999999</v>
          </cell>
        </row>
        <row r="856">
          <cell r="F856" t="str">
            <v>桂阳县舂陵江镇十字牡丹园公路</v>
          </cell>
          <cell r="G856" t="str">
            <v>资源产业路</v>
          </cell>
          <cell r="H856" t="str">
            <v>1312F4310210005</v>
          </cell>
          <cell r="I856" t="str">
            <v>1451J3120431021149</v>
          </cell>
          <cell r="J856" t="str">
            <v>2acc0cef-59e9-488a-86de-e492268ab3e5</v>
          </cell>
          <cell r="K856" t="str">
            <v>C000431021</v>
          </cell>
          <cell r="L856">
            <v>1.5</v>
          </cell>
          <cell r="M856">
            <v>1.5</v>
          </cell>
          <cell r="N856">
            <v>225</v>
          </cell>
          <cell r="O856" t="str">
            <v>四级公路</v>
          </cell>
          <cell r="P856" t="str">
            <v>水泥路面</v>
          </cell>
          <cell r="Q856">
            <v>4.5</v>
          </cell>
          <cell r="R856" t="str">
            <v>桂阳县舂陵江镇十字牡丹园</v>
          </cell>
          <cell r="S856">
            <v>1.5</v>
          </cell>
        </row>
        <row r="857">
          <cell r="F857" t="str">
            <v>桂阳县方元镇西溪特色产业园公路</v>
          </cell>
          <cell r="G857" t="str">
            <v>资源产业路</v>
          </cell>
          <cell r="H857" t="str">
            <v>1312F4310210003</v>
          </cell>
          <cell r="I857" t="str">
            <v>1451J3120431021133</v>
          </cell>
          <cell r="J857" t="str">
            <v>dd0effb8-7e54-4ace-b0f8-23f52d5b5a7c</v>
          </cell>
          <cell r="K857" t="str">
            <v>C000431021</v>
          </cell>
          <cell r="L857">
            <v>2.5</v>
          </cell>
          <cell r="M857">
            <v>2.5</v>
          </cell>
          <cell r="N857">
            <v>375</v>
          </cell>
          <cell r="O857" t="str">
            <v>四级公路</v>
          </cell>
          <cell r="P857" t="str">
            <v>水泥路面</v>
          </cell>
          <cell r="Q857" t="str">
            <v>6</v>
          </cell>
          <cell r="R857" t="str">
            <v>桂阳县方元镇西溪特色产业园</v>
          </cell>
          <cell r="S857">
            <v>2.5</v>
          </cell>
        </row>
        <row r="858">
          <cell r="F858" t="str">
            <v>桂阳县方元镇明佳木材公路</v>
          </cell>
          <cell r="G858" t="str">
            <v>资源产业路</v>
          </cell>
          <cell r="H858" t="str">
            <v>1312F4310210047</v>
          </cell>
          <cell r="I858" t="str">
            <v>1451J3120431021138</v>
          </cell>
          <cell r="J858" t="str">
            <v>e348de01-5080-413e-8c9b-6f09c242915c</v>
          </cell>
          <cell r="K858" t="str">
            <v>C000431021</v>
          </cell>
          <cell r="L858">
            <v>0.2</v>
          </cell>
          <cell r="M858">
            <v>0.2</v>
          </cell>
          <cell r="N858">
            <v>30</v>
          </cell>
          <cell r="O858" t="str">
            <v>四级公路</v>
          </cell>
          <cell r="P858" t="str">
            <v>水泥路面</v>
          </cell>
          <cell r="Q858">
            <v>4.5</v>
          </cell>
          <cell r="R858" t="str">
            <v>明佳木材</v>
          </cell>
          <cell r="S858">
            <v>0.2</v>
          </cell>
        </row>
        <row r="859">
          <cell r="F859" t="str">
            <v>桂阳县荷叶镇红豆杉保护区公路</v>
          </cell>
          <cell r="G859" t="str">
            <v>资源产业路</v>
          </cell>
          <cell r="H859" t="str">
            <v>1312F4310210042</v>
          </cell>
          <cell r="I859" t="str">
            <v>1451J3120431021148</v>
          </cell>
          <cell r="J859" t="str">
            <v>d9aca38f-270d-4dc6-aebb-01d05d8dde69</v>
          </cell>
          <cell r="K859" t="str">
            <v>C491431021</v>
          </cell>
          <cell r="L859">
            <v>2.5</v>
          </cell>
          <cell r="M859">
            <v>2.5</v>
          </cell>
          <cell r="N859">
            <v>375</v>
          </cell>
          <cell r="O859" t="str">
            <v>四级公路</v>
          </cell>
          <cell r="P859" t="str">
            <v>水泥路面</v>
          </cell>
          <cell r="Q859">
            <v>4.5</v>
          </cell>
          <cell r="R859" t="str">
            <v>荷叶镇红豆杉保护区</v>
          </cell>
          <cell r="S859">
            <v>2.5</v>
          </cell>
        </row>
        <row r="860">
          <cell r="F860" t="str">
            <v>桂阳县雷坪镇顺和农业公路</v>
          </cell>
          <cell r="G860" t="str">
            <v>资源产业路</v>
          </cell>
          <cell r="H860" t="str">
            <v>1312F4310210031</v>
          </cell>
          <cell r="I860" t="str">
            <v>1451J3120431021116</v>
          </cell>
          <cell r="J860" t="str">
            <v>bb4af359-c9e0-40ce-adc6-5b4b5de0e152</v>
          </cell>
          <cell r="K860" t="str">
            <v>C000431021</v>
          </cell>
          <cell r="L860">
            <v>2.8</v>
          </cell>
          <cell r="M860">
            <v>2.8</v>
          </cell>
          <cell r="N860">
            <v>420</v>
          </cell>
          <cell r="O860" t="str">
            <v>四级公路</v>
          </cell>
          <cell r="P860" t="str">
            <v>水泥路面</v>
          </cell>
          <cell r="Q860">
            <v>4.5</v>
          </cell>
          <cell r="R860" t="str">
            <v>顺和农业</v>
          </cell>
          <cell r="S860">
            <v>2.3050000000000002</v>
          </cell>
        </row>
        <row r="861">
          <cell r="F861" t="str">
            <v>桂阳县流峰镇八角爷养殖场公路</v>
          </cell>
          <cell r="G861" t="str">
            <v>资源产业路</v>
          </cell>
          <cell r="H861" t="str">
            <v>1312F4310210004</v>
          </cell>
          <cell r="I861" t="str">
            <v>1451J3120431021107</v>
          </cell>
          <cell r="J861" t="str">
            <v>77b16980-13c8-4944-98d6-bb3cde72d45c</v>
          </cell>
          <cell r="K861" t="str">
            <v>C000431021</v>
          </cell>
          <cell r="L861">
            <v>2</v>
          </cell>
          <cell r="M861">
            <v>1.5</v>
          </cell>
          <cell r="N861">
            <v>225</v>
          </cell>
          <cell r="O861" t="str">
            <v>四级公路</v>
          </cell>
          <cell r="P861" t="str">
            <v>水泥路面</v>
          </cell>
          <cell r="Q861" t="str">
            <v>6</v>
          </cell>
          <cell r="R861" t="str">
            <v>桂阳县流峰镇八角爷养殖场</v>
          </cell>
          <cell r="S861">
            <v>1.5</v>
          </cell>
        </row>
        <row r="862">
          <cell r="F862" t="str">
            <v>桂阳县四里镇南湾农场公路</v>
          </cell>
          <cell r="G862" t="str">
            <v>资源产业路</v>
          </cell>
          <cell r="H862" t="str">
            <v>1312F4310210033</v>
          </cell>
          <cell r="I862" t="str">
            <v>1451J3120431021155</v>
          </cell>
          <cell r="J862" t="str">
            <v>be84e5d0-e97d-4c50-86ea-7b17f4015032</v>
          </cell>
          <cell r="K862" t="str">
            <v>C000431021</v>
          </cell>
          <cell r="L862">
            <v>2</v>
          </cell>
          <cell r="M862">
            <v>2</v>
          </cell>
          <cell r="N862">
            <v>300</v>
          </cell>
          <cell r="O862" t="str">
            <v>四级公路</v>
          </cell>
          <cell r="P862" t="str">
            <v>水泥路面</v>
          </cell>
          <cell r="Q862">
            <v>4.5</v>
          </cell>
          <cell r="R862" t="str">
            <v>四里镇南湾农场</v>
          </cell>
          <cell r="S862">
            <v>2</v>
          </cell>
        </row>
        <row r="863">
          <cell r="F863" t="str">
            <v>桂阳县塘市镇茶元光伏发电项目公路</v>
          </cell>
          <cell r="G863" t="str">
            <v>资源产业路</v>
          </cell>
          <cell r="H863" t="str">
            <v>1312F4310210021</v>
          </cell>
          <cell r="I863" t="str">
            <v>1451J3120431021104</v>
          </cell>
          <cell r="J863" t="str">
            <v>55178d79-48e4-4223-a898-63746c22252e</v>
          </cell>
          <cell r="K863" t="str">
            <v>Y671431021</v>
          </cell>
          <cell r="L863">
            <v>9.1999999999999993</v>
          </cell>
          <cell r="M863">
            <v>2</v>
          </cell>
          <cell r="N863">
            <v>300</v>
          </cell>
          <cell r="O863" t="str">
            <v>四级公路</v>
          </cell>
          <cell r="P863" t="str">
            <v>水泥路面</v>
          </cell>
          <cell r="Q863">
            <v>4.5</v>
          </cell>
          <cell r="R863" t="str">
            <v>桂阳县塘市镇茶元光伏发电厂</v>
          </cell>
          <cell r="S863">
            <v>2</v>
          </cell>
        </row>
        <row r="864">
          <cell r="F864" t="str">
            <v>桂阳县洋市镇石兰采石场公路</v>
          </cell>
          <cell r="G864" t="str">
            <v>资源产业路</v>
          </cell>
          <cell r="H864" t="str">
            <v>1312F4310210015</v>
          </cell>
          <cell r="I864" t="str">
            <v>1451J3120431021139</v>
          </cell>
          <cell r="J864" t="str">
            <v>b0596778-e8a4-4e2e-9788-496befcf00dc</v>
          </cell>
          <cell r="K864" t="str">
            <v>C000431021</v>
          </cell>
          <cell r="L864">
            <v>4</v>
          </cell>
          <cell r="M864">
            <v>4</v>
          </cell>
          <cell r="N864">
            <v>600</v>
          </cell>
          <cell r="O864" t="str">
            <v>四级公路</v>
          </cell>
          <cell r="P864" t="str">
            <v>水泥路面</v>
          </cell>
          <cell r="Q864">
            <v>4.5</v>
          </cell>
          <cell r="R864" t="str">
            <v>桂阳县洋市镇石兰采石场</v>
          </cell>
          <cell r="S864">
            <v>4</v>
          </cell>
        </row>
        <row r="865">
          <cell r="F865" t="str">
            <v>邓华将军故居通景公路桂阳段</v>
          </cell>
          <cell r="G865" t="str">
            <v>通景公路</v>
          </cell>
          <cell r="H865" t="str">
            <v>131302F4310210009</v>
          </cell>
          <cell r="I865" t="str">
            <v>1451J3130431021212</v>
          </cell>
          <cell r="J865" t="str">
            <v>473dae29-b391-4403-a3f1-35a843b637a1</v>
          </cell>
          <cell r="K865" t="str">
            <v>X060431021</v>
          </cell>
          <cell r="L865">
            <v>7</v>
          </cell>
          <cell r="M865">
            <v>6.7</v>
          </cell>
          <cell r="N865">
            <v>3000</v>
          </cell>
          <cell r="O865" t="str">
            <v>四级公路</v>
          </cell>
          <cell r="P865" t="str">
            <v>水泥路面</v>
          </cell>
          <cell r="Q865" t="str">
            <v>6</v>
          </cell>
          <cell r="R865" t="str">
            <v>陂副古村邓华将军故居</v>
          </cell>
          <cell r="S865">
            <v>6.7</v>
          </cell>
        </row>
        <row r="866">
          <cell r="F866"/>
          <cell r="G866"/>
          <cell r="H866"/>
          <cell r="I866"/>
          <cell r="J866"/>
          <cell r="K866"/>
          <cell r="L866">
            <v>37.658000000000001</v>
          </cell>
          <cell r="M866">
            <v>37.24</v>
          </cell>
          <cell r="N866">
            <v>10052.560000000001</v>
          </cell>
          <cell r="O866"/>
          <cell r="P866"/>
          <cell r="Q866"/>
          <cell r="R866"/>
          <cell r="S866">
            <v>37.238</v>
          </cell>
        </row>
        <row r="867">
          <cell r="F867" t="str">
            <v>X167天塘镇至S215</v>
          </cell>
          <cell r="G867" t="str">
            <v>乡镇通三级（路面宽7米）及以上农村公路</v>
          </cell>
          <cell r="H867" t="str">
            <v>1316F4310220001</v>
          </cell>
          <cell r="I867" t="str">
            <v>1451J3150431022150</v>
          </cell>
          <cell r="J867" t="str">
            <v>eacc4dad-a659-404e-b69c-9871077b302c</v>
          </cell>
          <cell r="K867" t="str">
            <v>X167431022</v>
          </cell>
          <cell r="L867">
            <v>6.8</v>
          </cell>
          <cell r="M867">
            <v>6.8</v>
          </cell>
          <cell r="N867">
            <v>2720</v>
          </cell>
          <cell r="O867" t="str">
            <v>三级公路</v>
          </cell>
          <cell r="P867" t="str">
            <v>水泥路面</v>
          </cell>
          <cell r="Q867">
            <v>6.5</v>
          </cell>
          <cell r="R867" t="str">
            <v>天塘镇</v>
          </cell>
          <cell r="S867">
            <v>6.8</v>
          </cell>
        </row>
        <row r="868">
          <cell r="F868" t="str">
            <v>天塘笠头水山养殖产业路</v>
          </cell>
          <cell r="G868" t="str">
            <v>资源产业路</v>
          </cell>
          <cell r="H868" t="str">
            <v>131201F4310220004</v>
          </cell>
          <cell r="I868" t="str">
            <v>1451J3120431022177</v>
          </cell>
          <cell r="J868" t="str">
            <v>deb0054b-7107-45fa-8e85-f7e38e2358fe</v>
          </cell>
          <cell r="K868" t="str">
            <v>C24A431022</v>
          </cell>
          <cell r="L868">
            <v>2.72</v>
          </cell>
          <cell r="M868">
            <v>2.2999999999999998</v>
          </cell>
          <cell r="N868">
            <v>276</v>
          </cell>
          <cell r="O868" t="str">
            <v>四级公路</v>
          </cell>
          <cell r="P868" t="str">
            <v>水泥路面</v>
          </cell>
          <cell r="Q868" t="str">
            <v>6</v>
          </cell>
          <cell r="R868" t="str">
            <v>天塘笠头水山养殖</v>
          </cell>
          <cell r="S868">
            <v>2.2999999999999998</v>
          </cell>
        </row>
        <row r="869">
          <cell r="F869" t="str">
            <v>盛世产业园现代林业特色产业园连接路</v>
          </cell>
          <cell r="G869" t="str">
            <v>资源产业路</v>
          </cell>
          <cell r="H869" t="str">
            <v>1312F4310220029</v>
          </cell>
          <cell r="I869" t="str">
            <v>1451J3120431022119</v>
          </cell>
          <cell r="J869" t="str">
            <v>da595f56-d636-43bf-bb16-592e227a3831</v>
          </cell>
          <cell r="K869" t="str">
            <v>vc29431022</v>
          </cell>
          <cell r="L869">
            <v>2.86</v>
          </cell>
          <cell r="M869">
            <v>2.86</v>
          </cell>
          <cell r="N869">
            <v>343.2</v>
          </cell>
          <cell r="O869" t="str">
            <v>四级公路</v>
          </cell>
          <cell r="P869" t="str">
            <v>水泥路面</v>
          </cell>
          <cell r="Q869" t="str">
            <v>4.5</v>
          </cell>
          <cell r="R869" t="str">
            <v>盛世产业园现代林业特色产业园</v>
          </cell>
          <cell r="S869">
            <v>2.86</v>
          </cell>
        </row>
        <row r="870">
          <cell r="F870" t="str">
            <v>莽山景区西大门至五指峰景区旅游公路</v>
          </cell>
          <cell r="G870" t="str">
            <v>通景公路</v>
          </cell>
          <cell r="H870" t="str">
            <v>13130201F4310220012</v>
          </cell>
          <cell r="I870" t="str">
            <v>1451J3130431022185</v>
          </cell>
          <cell r="J870" t="str">
            <v>08473ded-023a-4078-9be5-3effb6611b3b</v>
          </cell>
          <cell r="K870" t="str">
            <v>X166431022</v>
          </cell>
          <cell r="L870">
            <v>16</v>
          </cell>
          <cell r="M870">
            <v>16</v>
          </cell>
          <cell r="N870">
            <v>5600</v>
          </cell>
          <cell r="O870" t="str">
            <v>四级公路</v>
          </cell>
          <cell r="P870" t="str">
            <v>水泥路面</v>
          </cell>
          <cell r="Q870" t="str">
            <v>6.5-7.5</v>
          </cell>
          <cell r="R870" t="str">
            <v>莽山国家森林公园</v>
          </cell>
          <cell r="S870">
            <v>16</v>
          </cell>
        </row>
        <row r="871">
          <cell r="F871" t="str">
            <v>盛世产业园现代林业特色产业园（生猪养猪）连接路</v>
          </cell>
          <cell r="G871" t="str">
            <v>资源产业路</v>
          </cell>
          <cell r="H871" t="str">
            <v>1312F4310220030</v>
          </cell>
          <cell r="I871" t="str">
            <v>1451J3120431022126</v>
          </cell>
          <cell r="J871" t="str">
            <v>257647be-db51-4593-b2cc-6b6375c60867</v>
          </cell>
          <cell r="K871" t="str">
            <v>vc30431022</v>
          </cell>
          <cell r="L871">
            <v>2.35</v>
          </cell>
          <cell r="M871">
            <v>2.35</v>
          </cell>
          <cell r="N871">
            <v>282</v>
          </cell>
          <cell r="O871" t="str">
            <v>四级公路</v>
          </cell>
          <cell r="P871" t="str">
            <v>水泥路面</v>
          </cell>
          <cell r="Q871" t="str">
            <v>4.5</v>
          </cell>
          <cell r="R871" t="str">
            <v>盛世产业园现代林业特色产业园（生猪养猪）</v>
          </cell>
          <cell r="S871">
            <v>2.35</v>
          </cell>
        </row>
        <row r="872">
          <cell r="F872" t="str">
            <v>圣公坛兵坛岩兵工厂旧址（湖南省文物保护单位）连接路</v>
          </cell>
          <cell r="G872" t="str">
            <v>通景公路</v>
          </cell>
          <cell r="H872" t="str">
            <v>131302F4310220008</v>
          </cell>
          <cell r="I872" t="str">
            <v>1451J3130431022146</v>
          </cell>
          <cell r="J872" t="str">
            <v>d430af50-c03d-4e27-9fb9-a9536e6537b6</v>
          </cell>
          <cell r="K872" t="str">
            <v>X153431022</v>
          </cell>
          <cell r="L872">
            <v>1.2</v>
          </cell>
          <cell r="M872">
            <v>1.2</v>
          </cell>
          <cell r="N872">
            <v>144</v>
          </cell>
          <cell r="O872" t="str">
            <v>四级公路</v>
          </cell>
          <cell r="P872" t="str">
            <v>沥青路面</v>
          </cell>
          <cell r="Q872" t="str">
            <v>4.5-6</v>
          </cell>
          <cell r="R872" t="str">
            <v>圣公坛兵坛岩兵工厂旧址（湖南省文物保护单位）</v>
          </cell>
          <cell r="S872">
            <v>1.2</v>
          </cell>
        </row>
        <row r="873">
          <cell r="F873" t="str">
            <v>五岭镇饶田冲头养殖产业路（一期）</v>
          </cell>
          <cell r="G873" t="str">
            <v>资源产业路</v>
          </cell>
          <cell r="H873" t="str">
            <v>1312F4310220045</v>
          </cell>
          <cell r="I873" t="str">
            <v>1451J3120431022180</v>
          </cell>
          <cell r="J873" t="str">
            <v>e2a87009-dbb3-4442-a453-e3f6444325ba</v>
          </cell>
          <cell r="K873" t="str">
            <v>Y712431022</v>
          </cell>
          <cell r="L873">
            <v>3.7280000000000002</v>
          </cell>
          <cell r="M873">
            <v>3.73</v>
          </cell>
          <cell r="N873">
            <v>447.36</v>
          </cell>
          <cell r="O873" t="str">
            <v>四级公路</v>
          </cell>
          <cell r="P873" t="str">
            <v>水泥路面</v>
          </cell>
          <cell r="Q873" t="str">
            <v>6</v>
          </cell>
          <cell r="R873" t="str">
            <v>五岭镇饶田冲头养殖产业园</v>
          </cell>
          <cell r="S873">
            <v>3.7280000000000002</v>
          </cell>
        </row>
        <row r="874">
          <cell r="F874" t="str">
            <v>腊元古村连接路</v>
          </cell>
          <cell r="G874" t="str">
            <v>通景公路</v>
          </cell>
          <cell r="H874" t="str">
            <v>131302F4310220011</v>
          </cell>
          <cell r="I874" t="str">
            <v>1451J3130431022104</v>
          </cell>
          <cell r="J874" t="str">
            <v>3a26e2e5-4784-4d1b-bfc8-c0550ae46759</v>
          </cell>
          <cell r="K874" t="str">
            <v>C414431022</v>
          </cell>
          <cell r="L874">
            <v>2</v>
          </cell>
          <cell r="M874">
            <v>2</v>
          </cell>
          <cell r="N874">
            <v>240</v>
          </cell>
          <cell r="O874" t="str">
            <v>四级公路</v>
          </cell>
          <cell r="P874" t="str">
            <v>水泥路面</v>
          </cell>
          <cell r="Q874" t="str">
            <v>6.5</v>
          </cell>
          <cell r="R874" t="str">
            <v>腊元古村</v>
          </cell>
          <cell r="S874">
            <v>2</v>
          </cell>
        </row>
        <row r="875">
          <cell r="F875"/>
          <cell r="G875"/>
          <cell r="H875"/>
          <cell r="I875"/>
          <cell r="J875"/>
          <cell r="K875"/>
          <cell r="L875">
            <v>34.486000000000011</v>
          </cell>
          <cell r="M875">
            <v>35.795999999999999</v>
          </cell>
          <cell r="N875">
            <v>6836.66</v>
          </cell>
          <cell r="O875"/>
          <cell r="P875"/>
          <cell r="Q875"/>
          <cell r="R875"/>
          <cell r="S875">
            <v>33.256</v>
          </cell>
        </row>
        <row r="876">
          <cell r="F876" t="str">
            <v>悦来至S345</v>
          </cell>
          <cell r="G876" t="str">
            <v>乡镇通三级（路面宽7米）及以上农村公路</v>
          </cell>
          <cell r="H876" t="str">
            <v>1316F4310230003</v>
          </cell>
          <cell r="I876" t="str">
            <v>1451J3150431023153</v>
          </cell>
          <cell r="J876" t="str">
            <v>44b3acbf-66ba-40ed-a477-7d6dc30331d3</v>
          </cell>
          <cell r="K876" t="str">
            <v>X054431023</v>
          </cell>
          <cell r="L876">
            <v>4.3899999999999997</v>
          </cell>
          <cell r="M876">
            <v>4.4000000000000004</v>
          </cell>
          <cell r="N876">
            <v>1760</v>
          </cell>
          <cell r="O876" t="str">
            <v>三级公路</v>
          </cell>
          <cell r="P876" t="str">
            <v>水泥路面</v>
          </cell>
          <cell r="Q876" t="str">
            <v>7</v>
          </cell>
          <cell r="R876" t="str">
            <v>悦来镇</v>
          </cell>
          <cell r="S876">
            <v>4.4000000000000004</v>
          </cell>
        </row>
        <row r="877">
          <cell r="F877" t="str">
            <v>北院寺景区连接路</v>
          </cell>
          <cell r="G877" t="str">
            <v>通景公路</v>
          </cell>
          <cell r="H877" t="str">
            <v>131302F4310230007</v>
          </cell>
          <cell r="I877" t="str">
            <v>1451J3130431023157</v>
          </cell>
          <cell r="J877" t="str">
            <v>f2ec1948-f4d1-4357-ac76-b339c3da4281</v>
          </cell>
          <cell r="K877" t="str">
            <v>C141431023</v>
          </cell>
          <cell r="L877">
            <v>3.62</v>
          </cell>
          <cell r="M877">
            <v>3.62</v>
          </cell>
          <cell r="N877">
            <v>1086</v>
          </cell>
          <cell r="O877" t="str">
            <v>四级公路</v>
          </cell>
          <cell r="P877" t="str">
            <v>水泥路面</v>
          </cell>
          <cell r="Q877" t="str">
            <v>6</v>
          </cell>
          <cell r="R877" t="str">
            <v>北院寺景区</v>
          </cell>
          <cell r="S877">
            <v>3.62</v>
          </cell>
        </row>
        <row r="878">
          <cell r="F878" t="str">
            <v>前进农庄（永兴县前进农庄）通景路（VZ80段）</v>
          </cell>
          <cell r="G878" t="str">
            <v>通景公路</v>
          </cell>
          <cell r="H878" t="str">
            <v>13130201F4310230001</v>
          </cell>
          <cell r="I878" t="str">
            <v>1451J3130431023161</v>
          </cell>
          <cell r="J878" t="str">
            <v>fd9021cf-e230-4b7d-8a81-82e43110d858</v>
          </cell>
          <cell r="K878" t="str">
            <v>VZ80431023</v>
          </cell>
          <cell r="L878">
            <v>3.653</v>
          </cell>
          <cell r="M878">
            <v>3.653</v>
          </cell>
          <cell r="N878">
            <v>1095.9000000000001</v>
          </cell>
          <cell r="O878" t="str">
            <v>四级公路</v>
          </cell>
          <cell r="P878" t="str">
            <v>水泥路面</v>
          </cell>
          <cell r="Q878" t="str">
            <v>6</v>
          </cell>
          <cell r="R878" t="str">
            <v>前进农庄（永兴县前进农庄）</v>
          </cell>
          <cell r="S878">
            <v>3.653</v>
          </cell>
        </row>
        <row r="879">
          <cell r="F879" t="str">
            <v>高泽种养殖基地道路</v>
          </cell>
          <cell r="G879" t="str">
            <v>资源产业路</v>
          </cell>
          <cell r="H879" t="str">
            <v>1312F4310230007</v>
          </cell>
          <cell r="I879" t="str">
            <v>1451J3120431023112</v>
          </cell>
          <cell r="J879" t="str">
            <v>ceba0d3e-fb8e-4c2a-846b-036f35e1880b</v>
          </cell>
          <cell r="K879" t="str">
            <v>C806431023</v>
          </cell>
          <cell r="L879">
            <v>1.05</v>
          </cell>
          <cell r="M879">
            <v>1.05</v>
          </cell>
          <cell r="N879">
            <v>126</v>
          </cell>
          <cell r="O879" t="str">
            <v>四级公路</v>
          </cell>
          <cell r="P879" t="str">
            <v>水泥路面</v>
          </cell>
          <cell r="Q879" t="str">
            <v>6</v>
          </cell>
          <cell r="R879" t="str">
            <v>永兴县高泽种养殖专业合作社</v>
          </cell>
          <cell r="S879">
            <v>1.05</v>
          </cell>
        </row>
        <row r="880">
          <cell r="F880" t="str">
            <v>永兴碧辉黄栀子竹柳基地道路</v>
          </cell>
          <cell r="G880" t="str">
            <v>资源产业路</v>
          </cell>
          <cell r="H880" t="str">
            <v>1312F4310230006</v>
          </cell>
          <cell r="I880" t="str">
            <v>1451J3120431023101</v>
          </cell>
          <cell r="J880" t="str">
            <v>7a2d9ef6-c031-45ce-a3f7-c14d979e12ee</v>
          </cell>
          <cell r="K880" t="str">
            <v>C203431023</v>
          </cell>
          <cell r="L880">
            <v>1.97</v>
          </cell>
          <cell r="M880">
            <v>1.97</v>
          </cell>
          <cell r="N880">
            <v>236.4</v>
          </cell>
          <cell r="O880" t="str">
            <v>四级公路</v>
          </cell>
          <cell r="P880" t="str">
            <v>水泥路面</v>
          </cell>
          <cell r="Q880" t="str">
            <v>4.5</v>
          </cell>
          <cell r="R880" t="str">
            <v>永兴碧辉黄栀子竹柳开发专业合作社</v>
          </cell>
          <cell r="S880">
            <v>1.97</v>
          </cell>
        </row>
        <row r="881">
          <cell r="F881" t="str">
            <v>湖南省全盛农林开发有限公司连接路</v>
          </cell>
          <cell r="G881" t="str">
            <v>资源产业路</v>
          </cell>
          <cell r="H881" t="str">
            <v>1312F4310230031</v>
          </cell>
          <cell r="I881" t="str">
            <v>1451J3120431023162</v>
          </cell>
          <cell r="J881" t="str">
            <v>037ddba7-a7d6-4d58-bf75-71f1de243e69</v>
          </cell>
          <cell r="K881" t="str">
            <v>VZ81431023</v>
          </cell>
          <cell r="L881">
            <v>1.49</v>
          </cell>
          <cell r="M881">
            <v>1.49</v>
          </cell>
          <cell r="N881">
            <v>178.8</v>
          </cell>
          <cell r="O881" t="str">
            <v>四级公路</v>
          </cell>
          <cell r="P881" t="str">
            <v>水泥路面</v>
          </cell>
          <cell r="Q881" t="str">
            <v>6</v>
          </cell>
          <cell r="R881" t="str">
            <v>湖南省全盛农林开发有限公司</v>
          </cell>
          <cell r="S881">
            <v>1.49</v>
          </cell>
        </row>
        <row r="882">
          <cell r="F882" t="str">
            <v>永兴县马田扬家坳农业开发有限公司道路</v>
          </cell>
          <cell r="G882" t="str">
            <v>资源产业路</v>
          </cell>
          <cell r="H882" t="str">
            <v>1312F4310230025</v>
          </cell>
          <cell r="I882" t="str">
            <v>1451J3120431023128</v>
          </cell>
          <cell r="J882" t="str">
            <v>5a45a509-449a-4c3b-908c-e4776b219f32</v>
          </cell>
          <cell r="K882" t="str">
            <v>C646431023</v>
          </cell>
          <cell r="L882">
            <v>2.15</v>
          </cell>
          <cell r="M882">
            <v>2.15</v>
          </cell>
          <cell r="N882">
            <v>258</v>
          </cell>
          <cell r="O882" t="str">
            <v>四级公路</v>
          </cell>
          <cell r="P882" t="str">
            <v>水泥路面</v>
          </cell>
          <cell r="Q882" t="str">
            <v>4.5</v>
          </cell>
          <cell r="R882" t="str">
            <v>永兴县马田扬家坳农业开发有限公司</v>
          </cell>
          <cell r="S882">
            <v>2.15</v>
          </cell>
        </row>
        <row r="883">
          <cell r="F883" t="str">
            <v>永兴县丰豪种养基地道路</v>
          </cell>
          <cell r="G883" t="str">
            <v>资源产业路</v>
          </cell>
          <cell r="H883" t="str">
            <v>1312F4310230010</v>
          </cell>
          <cell r="I883" t="str">
            <v>1451J3120431023125</v>
          </cell>
          <cell r="J883" t="str">
            <v>245e4163-663c-468c-80e7-090610995506</v>
          </cell>
          <cell r="K883" t="str">
            <v>无</v>
          </cell>
          <cell r="L883">
            <v>2.6</v>
          </cell>
          <cell r="M883">
            <v>2.6</v>
          </cell>
          <cell r="N883">
            <v>312</v>
          </cell>
          <cell r="O883" t="str">
            <v>四级公路</v>
          </cell>
          <cell r="P883" t="str">
            <v>水泥路面</v>
          </cell>
          <cell r="Q883" t="str">
            <v>5</v>
          </cell>
          <cell r="R883" t="str">
            <v>永兴县丰豪种养专业合作社</v>
          </cell>
          <cell r="S883">
            <v>2.6</v>
          </cell>
        </row>
        <row r="884">
          <cell r="F884" t="str">
            <v>永兴县便江锦里生态农业合作社连接路</v>
          </cell>
          <cell r="G884" t="str">
            <v>资源产业路</v>
          </cell>
          <cell r="H884" t="str">
            <v>131201F4310230035</v>
          </cell>
          <cell r="I884" t="str">
            <v>1451J3120431023186</v>
          </cell>
          <cell r="J884" t="str">
            <v>54bcb610-8f56-429b-8cc5-81aa6c76fada</v>
          </cell>
          <cell r="K884" t="str">
            <v>VZ59431023</v>
          </cell>
          <cell r="L884">
            <v>0.79</v>
          </cell>
          <cell r="M884">
            <v>1</v>
          </cell>
          <cell r="N884">
            <v>120</v>
          </cell>
          <cell r="O884" t="str">
            <v>四级公路</v>
          </cell>
          <cell r="P884" t="str">
            <v>水泥路面</v>
          </cell>
          <cell r="Q884" t="str">
            <v>4.5</v>
          </cell>
          <cell r="R884" t="str">
            <v>永兴县便江锦里生态农业合作社</v>
          </cell>
          <cell r="S884">
            <v>0.79</v>
          </cell>
        </row>
        <row r="885">
          <cell r="F885" t="str">
            <v>郴州市茗晨生物科技有限公司连接路</v>
          </cell>
          <cell r="G885" t="str">
            <v>资源产业路</v>
          </cell>
          <cell r="H885" t="str">
            <v>131201F4310230003</v>
          </cell>
          <cell r="I885" t="str">
            <v>1451J3120431023155</v>
          </cell>
          <cell r="J885" t="str">
            <v>fe913ba4-fe46-43eb-9005-226a5bd382a3</v>
          </cell>
          <cell r="K885" t="str">
            <v>VZ30431023</v>
          </cell>
          <cell r="L885">
            <v>1.44</v>
          </cell>
          <cell r="M885">
            <v>1.44</v>
          </cell>
          <cell r="N885">
            <v>172.8</v>
          </cell>
          <cell r="O885" t="str">
            <v>四级公路</v>
          </cell>
          <cell r="P885" t="str">
            <v>水泥路面</v>
          </cell>
          <cell r="Q885" t="str">
            <v>5</v>
          </cell>
          <cell r="R885" t="str">
            <v>郴州市茗晨生物科技有限公司</v>
          </cell>
          <cell r="S885">
            <v>1.44</v>
          </cell>
        </row>
        <row r="886">
          <cell r="F886" t="str">
            <v>郴州青青窝农业发展有限公司连接路</v>
          </cell>
          <cell r="G886" t="str">
            <v>资源产业路</v>
          </cell>
          <cell r="H886" t="str">
            <v>131201F4310230021</v>
          </cell>
          <cell r="I886" t="str">
            <v>1451J3120431023187</v>
          </cell>
          <cell r="J886" t="str">
            <v>4ae7cd46-4b82-4485-8e56-34ee0c1f7578</v>
          </cell>
          <cell r="K886" t="str">
            <v>VZ77431023</v>
          </cell>
          <cell r="L886">
            <v>0.5</v>
          </cell>
          <cell r="M886">
            <v>1.29</v>
          </cell>
          <cell r="N886">
            <v>154.80000000000001</v>
          </cell>
          <cell r="O886" t="str">
            <v>四级公路</v>
          </cell>
          <cell r="P886" t="str">
            <v>水泥路面</v>
          </cell>
          <cell r="Q886" t="str">
            <v>6</v>
          </cell>
          <cell r="R886" t="str">
            <v>郴州青青窝农业发展有限公司</v>
          </cell>
          <cell r="S886">
            <v>0.5</v>
          </cell>
        </row>
        <row r="887">
          <cell r="F887" t="str">
            <v>永兴县龙王山生态农业开发专业合作社道路</v>
          </cell>
          <cell r="G887" t="str">
            <v>资源产业路</v>
          </cell>
          <cell r="H887" t="str">
            <v>1312F4310230029</v>
          </cell>
          <cell r="I887" t="str">
            <v>1451J3120431023146</v>
          </cell>
          <cell r="J887" t="str">
            <v>f8858de3-a2ce-4c26-b3cf-39e52311f849</v>
          </cell>
          <cell r="K887" t="str">
            <v>无</v>
          </cell>
          <cell r="L887">
            <v>1.452</v>
          </cell>
          <cell r="M887">
            <v>1.452</v>
          </cell>
          <cell r="N887">
            <v>174.24</v>
          </cell>
          <cell r="O887" t="str">
            <v>四级公路</v>
          </cell>
          <cell r="P887" t="str">
            <v>水泥路面</v>
          </cell>
          <cell r="Q887" t="str">
            <v>6</v>
          </cell>
          <cell r="R887" t="str">
            <v>永兴县龙王山生态农林开发专业合作社</v>
          </cell>
          <cell r="S887">
            <v>1.452</v>
          </cell>
        </row>
        <row r="888">
          <cell r="F888" t="str">
            <v>永兴县资永生态种养殖农民专业合作社连接路</v>
          </cell>
          <cell r="G888" t="str">
            <v>资源产业路</v>
          </cell>
          <cell r="H888" t="str">
            <v>131201F4310230033</v>
          </cell>
          <cell r="I888" t="str">
            <v>1451J3120431023149</v>
          </cell>
          <cell r="J888" t="str">
            <v>7eae78a4-e319-4a7c-ac98-89239ff0404d</v>
          </cell>
          <cell r="K888" t="str">
            <v>VZ57431023</v>
          </cell>
          <cell r="L888">
            <v>0.38</v>
          </cell>
          <cell r="M888">
            <v>0.38</v>
          </cell>
          <cell r="N888">
            <v>45.6</v>
          </cell>
          <cell r="O888" t="str">
            <v>四级公路</v>
          </cell>
          <cell r="P888" t="str">
            <v>水泥路面</v>
          </cell>
          <cell r="Q888" t="str">
            <v>4.5</v>
          </cell>
          <cell r="R888" t="str">
            <v>永兴县资永生态种养殖农民专业合作社</v>
          </cell>
          <cell r="S888">
            <v>0.38</v>
          </cell>
        </row>
        <row r="889">
          <cell r="F889" t="str">
            <v>永兴县长盛生态农业有限公司连接路</v>
          </cell>
          <cell r="G889" t="str">
            <v>资源产业路</v>
          </cell>
          <cell r="H889" t="str">
            <v>1312F4310230033</v>
          </cell>
          <cell r="I889" t="str">
            <v>1451J3120431023205</v>
          </cell>
          <cell r="J889" t="str">
            <v>441e0719-1278-4b7a-8d48-5b2bf6869476</v>
          </cell>
          <cell r="K889" t="str">
            <v>无</v>
          </cell>
          <cell r="L889">
            <v>1.1599999999999999</v>
          </cell>
          <cell r="M889">
            <v>1.46</v>
          </cell>
          <cell r="N889">
            <v>175.2</v>
          </cell>
          <cell r="O889" t="str">
            <v>四级公路</v>
          </cell>
          <cell r="P889" t="str">
            <v>水泥路面</v>
          </cell>
          <cell r="Q889" t="str">
            <v>4.5</v>
          </cell>
          <cell r="R889" t="str">
            <v>永兴县长盛生态农业有限公司</v>
          </cell>
          <cell r="S889">
            <v>1.1599999999999999</v>
          </cell>
        </row>
        <row r="890">
          <cell r="F890" t="str">
            <v>永兴县现代农业基地道路</v>
          </cell>
          <cell r="G890" t="str">
            <v>资源产业路</v>
          </cell>
          <cell r="H890" t="str">
            <v>1312F4310230019</v>
          </cell>
          <cell r="I890" t="str">
            <v>1451J3120431023122</v>
          </cell>
          <cell r="J890" t="str">
            <v>391bfda1-8d5b-4da6-bc95-ab962ae1ead1</v>
          </cell>
          <cell r="K890" t="str">
            <v>C418431023</v>
          </cell>
          <cell r="L890">
            <v>1.67</v>
          </cell>
          <cell r="M890">
            <v>1.67</v>
          </cell>
          <cell r="N890">
            <v>200.4</v>
          </cell>
          <cell r="O890" t="str">
            <v>四级公路</v>
          </cell>
          <cell r="P890" t="str">
            <v>水泥路面</v>
          </cell>
          <cell r="Q890" t="str">
            <v>6</v>
          </cell>
          <cell r="R890" t="str">
            <v>永兴县现代农业发展有限公司</v>
          </cell>
          <cell r="S890">
            <v>1.67</v>
          </cell>
        </row>
        <row r="891">
          <cell r="F891" t="str">
            <v>永兴县和兴生态家庭农场连接路</v>
          </cell>
          <cell r="G891" t="str">
            <v>资源产业路</v>
          </cell>
          <cell r="H891" t="str">
            <v>131201F4310230026</v>
          </cell>
          <cell r="I891" t="str">
            <v>1451J3120431023176</v>
          </cell>
          <cell r="J891" t="str">
            <v>1e7759f2-0de9-4f42-9cef-611679178f29</v>
          </cell>
          <cell r="K891" t="str">
            <v>VZ51431023</v>
          </cell>
          <cell r="L891">
            <v>0.57899999999999996</v>
          </cell>
          <cell r="M891">
            <v>0.57899999999999996</v>
          </cell>
          <cell r="N891">
            <v>69.48</v>
          </cell>
          <cell r="O891" t="str">
            <v>四级公路</v>
          </cell>
          <cell r="P891" t="str">
            <v>水泥路面</v>
          </cell>
          <cell r="Q891" t="str">
            <v>4.5</v>
          </cell>
          <cell r="R891" t="str">
            <v>永兴县和兴生态家庭农场</v>
          </cell>
          <cell r="S891">
            <v>0.57899999999999996</v>
          </cell>
        </row>
        <row r="892">
          <cell r="F892" t="str">
            <v>永兴县黄泥镇石虎村农村集体土地股份合作社连接路</v>
          </cell>
          <cell r="G892" t="str">
            <v>资源产业路</v>
          </cell>
          <cell r="H892" t="str">
            <v>1312F4310230037</v>
          </cell>
          <cell r="I892" t="str">
            <v>1451J3120431023213</v>
          </cell>
          <cell r="J892" t="str">
            <v>da461142-eeac-4114-9748-78314a324708</v>
          </cell>
          <cell r="K892" t="str">
            <v>无</v>
          </cell>
          <cell r="L892">
            <v>1</v>
          </cell>
          <cell r="M892">
            <v>1</v>
          </cell>
          <cell r="N892">
            <v>120</v>
          </cell>
          <cell r="O892" t="str">
            <v>四级公路</v>
          </cell>
          <cell r="P892" t="str">
            <v>水泥路面</v>
          </cell>
          <cell r="Q892" t="str">
            <v>4.5</v>
          </cell>
          <cell r="R892" t="str">
            <v>永兴县黄泥镇石虎村农村集体土地股份合作社</v>
          </cell>
          <cell r="S892">
            <v>1</v>
          </cell>
        </row>
        <row r="893">
          <cell r="F893" t="str">
            <v>永兴县亿森生态农业发展有限公司连接路</v>
          </cell>
          <cell r="G893" t="str">
            <v>资源产业路</v>
          </cell>
          <cell r="H893" t="str">
            <v>1312F4310230036</v>
          </cell>
          <cell r="I893" t="str">
            <v>1451J3120431023222</v>
          </cell>
          <cell r="J893" t="str">
            <v>f03d0d49-e801-4bbe-82a5-f2857274ef3e</v>
          </cell>
          <cell r="K893" t="str">
            <v>无</v>
          </cell>
          <cell r="L893">
            <v>0.752</v>
          </cell>
          <cell r="M893">
            <v>0.752</v>
          </cell>
          <cell r="N893">
            <v>90.24</v>
          </cell>
          <cell r="O893" t="str">
            <v>四级公路</v>
          </cell>
          <cell r="P893" t="str">
            <v>水泥路面</v>
          </cell>
          <cell r="Q893" t="str">
            <v>4.5</v>
          </cell>
          <cell r="R893" t="str">
            <v>永兴县亿森生态农业发展有限公司</v>
          </cell>
          <cell r="S893">
            <v>0.752</v>
          </cell>
        </row>
        <row r="894">
          <cell r="F894" t="str">
            <v>永兴县恒丰油茶开发专业合作社连接路</v>
          </cell>
          <cell r="G894" t="str">
            <v>资源产业路</v>
          </cell>
          <cell r="H894" t="str">
            <v>1312F4310230038</v>
          </cell>
          <cell r="I894" t="str">
            <v>1451J3120431023147</v>
          </cell>
          <cell r="J894" t="str">
            <v>9e43e921-86e4-4697-ad0a-57e54656c24c</v>
          </cell>
          <cell r="K894" t="str">
            <v>无</v>
          </cell>
          <cell r="L894">
            <v>1.1000000000000001</v>
          </cell>
          <cell r="M894">
            <v>1.1000000000000001</v>
          </cell>
          <cell r="N894">
            <v>132</v>
          </cell>
          <cell r="O894" t="str">
            <v>四级公路</v>
          </cell>
          <cell r="P894" t="str">
            <v>水泥路面</v>
          </cell>
          <cell r="Q894" t="str">
            <v>6</v>
          </cell>
          <cell r="R894" t="str">
            <v>永兴县恒丰油茶开发专业合作社</v>
          </cell>
          <cell r="S894">
            <v>1.1000000000000001</v>
          </cell>
        </row>
        <row r="895">
          <cell r="F895" t="str">
            <v>Y440-枫树垅冰糖橙基地连接路</v>
          </cell>
          <cell r="G895" t="str">
            <v>资源产业路</v>
          </cell>
          <cell r="H895" t="str">
            <v>1312F4310230001</v>
          </cell>
          <cell r="I895" t="str">
            <v>1451J3120431023115</v>
          </cell>
          <cell r="J895" t="str">
            <v>94738d8e-e059-4450-a9ee-e35407ab1a91</v>
          </cell>
          <cell r="K895" t="str">
            <v>无</v>
          </cell>
          <cell r="L895">
            <v>1.5</v>
          </cell>
          <cell r="M895">
            <v>1.5</v>
          </cell>
          <cell r="N895">
            <v>180</v>
          </cell>
          <cell r="O895" t="str">
            <v>四级公路</v>
          </cell>
          <cell r="P895" t="str">
            <v>水泥路面</v>
          </cell>
          <cell r="Q895" t="str">
            <v>5</v>
          </cell>
          <cell r="R895" t="str">
            <v>枫树垅冰糖橙基地</v>
          </cell>
          <cell r="S895">
            <v>1.5</v>
          </cell>
        </row>
        <row r="896">
          <cell r="F896" t="str">
            <v>永兴县鲢鱼种养殖专业合作社连接路</v>
          </cell>
          <cell r="G896" t="str">
            <v>资源产业路</v>
          </cell>
          <cell r="H896"/>
          <cell r="I896"/>
          <cell r="J896"/>
          <cell r="K896"/>
          <cell r="L896">
            <v>1.24</v>
          </cell>
          <cell r="M896">
            <v>1.24</v>
          </cell>
          <cell r="N896">
            <v>148.80000000000001</v>
          </cell>
          <cell r="O896" t="str">
            <v>四级公路</v>
          </cell>
          <cell r="P896" t="str">
            <v>水泥路面</v>
          </cell>
          <cell r="Q896" t="str">
            <v>5</v>
          </cell>
          <cell r="R896"/>
          <cell r="S896">
            <v>1.24</v>
          </cell>
        </row>
        <row r="897">
          <cell r="F897"/>
          <cell r="G897"/>
          <cell r="H897"/>
          <cell r="I897"/>
          <cell r="J897"/>
          <cell r="K897"/>
          <cell r="L897">
            <v>36.11</v>
          </cell>
          <cell r="M897">
            <v>35.709999999999994</v>
          </cell>
          <cell r="N897">
            <v>6841</v>
          </cell>
          <cell r="O897"/>
          <cell r="P897"/>
          <cell r="Q897"/>
          <cell r="R897"/>
          <cell r="S897">
            <v>35.709999999999994</v>
          </cell>
        </row>
        <row r="898">
          <cell r="F898" t="str">
            <v>湖南震丰农业科技开发有限公司产业路</v>
          </cell>
          <cell r="G898" t="str">
            <v>资源产业路</v>
          </cell>
          <cell r="H898" t="str">
            <v>1312F4310240065</v>
          </cell>
          <cell r="I898" t="str">
            <v>1451J3120431024160</v>
          </cell>
          <cell r="J898" t="str">
            <v>94386360-c600-4fe4-b85c-1a01b1583579</v>
          </cell>
          <cell r="K898" t="str">
            <v>无</v>
          </cell>
          <cell r="L898">
            <v>2.8</v>
          </cell>
          <cell r="M898">
            <v>2.8</v>
          </cell>
          <cell r="N898">
            <v>560</v>
          </cell>
          <cell r="O898" t="str">
            <v>四级公路</v>
          </cell>
          <cell r="P898" t="str">
            <v>水泥路面</v>
          </cell>
          <cell r="Q898" t="str">
            <v>6</v>
          </cell>
          <cell r="R898" t="str">
            <v>湖南震丰农业科技开发有限公司</v>
          </cell>
          <cell r="S898">
            <v>2.8</v>
          </cell>
        </row>
        <row r="899">
          <cell r="F899" t="str">
            <v>儒峰至杨岭坝连G357道路</v>
          </cell>
          <cell r="G899" t="str">
            <v>资源产业路</v>
          </cell>
          <cell r="H899" t="str">
            <v>1312F4310240088</v>
          </cell>
          <cell r="I899" t="str">
            <v>1451J3120431024167</v>
          </cell>
          <cell r="J899" t="str">
            <v>fe908f8d-51d7-45c2-b1fc-118cebdf8581</v>
          </cell>
          <cell r="K899" t="str">
            <v>无</v>
          </cell>
          <cell r="L899">
            <v>3.1</v>
          </cell>
          <cell r="M899">
            <v>3.1</v>
          </cell>
          <cell r="N899">
            <v>620</v>
          </cell>
          <cell r="O899" t="str">
            <v>四级公路</v>
          </cell>
          <cell r="P899" t="str">
            <v>水泥路面</v>
          </cell>
          <cell r="Q899" t="str">
            <v>6</v>
          </cell>
          <cell r="R899" t="str">
            <v>儒峰村产业园</v>
          </cell>
          <cell r="S899">
            <v>3.1</v>
          </cell>
        </row>
        <row r="900">
          <cell r="F900" t="str">
            <v>嘉禾县明星家庭农场产业路</v>
          </cell>
          <cell r="G900" t="str">
            <v>资源产业路</v>
          </cell>
          <cell r="H900" t="str">
            <v>131201F4310240037</v>
          </cell>
          <cell r="I900" t="str">
            <v>1451J3120431024253</v>
          </cell>
          <cell r="J900" t="str">
            <v>d43184d9-97ac-4b9b-aa88-d5f7bd1ad790</v>
          </cell>
          <cell r="K900" t="str">
            <v>无</v>
          </cell>
          <cell r="L900">
            <v>2.5</v>
          </cell>
          <cell r="M900">
            <v>2.5</v>
          </cell>
          <cell r="N900">
            <v>500</v>
          </cell>
          <cell r="O900" t="str">
            <v>四级公路</v>
          </cell>
          <cell r="P900" t="str">
            <v>水泥路面</v>
          </cell>
          <cell r="Q900" t="str">
            <v>6</v>
          </cell>
          <cell r="R900" t="str">
            <v>嘉禾县明星家庭农场</v>
          </cell>
          <cell r="S900">
            <v>2.5</v>
          </cell>
        </row>
        <row r="901">
          <cell r="F901" t="str">
            <v>嘉禾县坦坪镇田心村祥泰种养专业合作社产业路</v>
          </cell>
          <cell r="G901" t="str">
            <v>资源产业路</v>
          </cell>
          <cell r="H901" t="str">
            <v>131201F4310240031</v>
          </cell>
          <cell r="I901" t="str">
            <v>1451J3120431024221</v>
          </cell>
          <cell r="J901" t="str">
            <v>b3989669-4b27-48e0-8bd7-99995182409d</v>
          </cell>
          <cell r="K901" t="str">
            <v>无</v>
          </cell>
          <cell r="L901">
            <v>1.8</v>
          </cell>
          <cell r="M901">
            <v>1.8</v>
          </cell>
          <cell r="N901">
            <v>360</v>
          </cell>
          <cell r="O901" t="str">
            <v>四级公路</v>
          </cell>
          <cell r="P901" t="str">
            <v>水泥路面</v>
          </cell>
          <cell r="Q901" t="str">
            <v>6</v>
          </cell>
          <cell r="R901" t="str">
            <v>嘉禾县坦坪镇田心村祥泰种养专业合作社</v>
          </cell>
          <cell r="S901">
            <v>1.8</v>
          </cell>
        </row>
        <row r="902">
          <cell r="F902" t="str">
            <v>湖南省华升农业湘江源蔬菜产业园产业路</v>
          </cell>
          <cell r="G902" t="str">
            <v>资源产业路</v>
          </cell>
          <cell r="H902" t="str">
            <v>1312F4310240018</v>
          </cell>
          <cell r="I902" t="str">
            <v>1451J3120431024155</v>
          </cell>
          <cell r="J902" t="str">
            <v>ed0ab288-a2fb-46a4-b2e6-c0b8e0e322b9</v>
          </cell>
          <cell r="K902" t="str">
            <v>无</v>
          </cell>
          <cell r="L902">
            <v>1.7</v>
          </cell>
          <cell r="M902">
            <v>1.7</v>
          </cell>
          <cell r="N902">
            <v>340</v>
          </cell>
          <cell r="O902" t="str">
            <v>四级公路</v>
          </cell>
          <cell r="P902" t="str">
            <v>水泥路面</v>
          </cell>
          <cell r="Q902" t="str">
            <v>6</v>
          </cell>
          <cell r="R902" t="str">
            <v>湖南省华升农业湘江源蔬菜产业园</v>
          </cell>
          <cell r="S902">
            <v>1.7</v>
          </cell>
        </row>
        <row r="903">
          <cell r="F903" t="str">
            <v>嘉禾县麻冲岩生猪专业合作社产业路</v>
          </cell>
          <cell r="G903" t="str">
            <v>资源产业路</v>
          </cell>
          <cell r="H903" t="str">
            <v>1312F4310240099</v>
          </cell>
          <cell r="I903" t="str">
            <v>1451J3120431024203</v>
          </cell>
          <cell r="J903" t="str">
            <v>a8b11e32-734b-4c07-ba26-8eefa71d7ce2</v>
          </cell>
          <cell r="K903" t="str">
            <v>无</v>
          </cell>
          <cell r="L903">
            <v>2.7</v>
          </cell>
          <cell r="M903">
            <v>2.7</v>
          </cell>
          <cell r="N903">
            <v>540</v>
          </cell>
          <cell r="O903" t="str">
            <v>四级公路</v>
          </cell>
          <cell r="P903" t="str">
            <v>水泥路面</v>
          </cell>
          <cell r="Q903" t="str">
            <v>6</v>
          </cell>
          <cell r="R903" t="str">
            <v>嘉禾县麻冲岩生猪专业合作社</v>
          </cell>
          <cell r="S903">
            <v>2.7</v>
          </cell>
        </row>
        <row r="904">
          <cell r="F904" t="str">
            <v>嘉禾县背岭生态农业种植合作社产业路</v>
          </cell>
          <cell r="G904" t="str">
            <v>资源产业路</v>
          </cell>
          <cell r="H904" t="str">
            <v>131201F4310240005</v>
          </cell>
          <cell r="I904" t="str">
            <v>1451J3120431024206</v>
          </cell>
          <cell r="J904" t="str">
            <v>9a862c65-4410-4eff-bc8b-daf804d629e0</v>
          </cell>
          <cell r="K904" t="str">
            <v>无</v>
          </cell>
          <cell r="L904">
            <v>1.4</v>
          </cell>
          <cell r="M904">
            <v>1.4</v>
          </cell>
          <cell r="N904">
            <v>280</v>
          </cell>
          <cell r="O904" t="str">
            <v>四级公路</v>
          </cell>
          <cell r="P904" t="str">
            <v>水泥路面</v>
          </cell>
          <cell r="Q904" t="str">
            <v>6</v>
          </cell>
          <cell r="R904" t="str">
            <v>嘉禾县背岭生态农业种植合作社</v>
          </cell>
          <cell r="S904">
            <v>1.4</v>
          </cell>
        </row>
        <row r="905">
          <cell r="F905" t="str">
            <v>嘉禾县永祖岭生态养殖专业合作社连接X003道路</v>
          </cell>
          <cell r="G905" t="str">
            <v>资源产业路</v>
          </cell>
          <cell r="H905" t="str">
            <v>1312F4310240009</v>
          </cell>
          <cell r="I905" t="str">
            <v>1451J3120431024139</v>
          </cell>
          <cell r="J905" t="str">
            <v>2b52a264-9c50-41df-af2c-2932e28bd52e</v>
          </cell>
          <cell r="K905" t="str">
            <v>无</v>
          </cell>
          <cell r="L905">
            <v>1.9</v>
          </cell>
          <cell r="M905">
            <v>1.9</v>
          </cell>
          <cell r="N905">
            <v>380</v>
          </cell>
          <cell r="O905" t="str">
            <v>四级公路</v>
          </cell>
          <cell r="P905" t="str">
            <v>水泥路面</v>
          </cell>
          <cell r="Q905" t="str">
            <v>6</v>
          </cell>
          <cell r="R905" t="str">
            <v>嘉禾县永祖岭生态养殖专业合作社</v>
          </cell>
          <cell r="S905">
            <v>1.9</v>
          </cell>
        </row>
        <row r="906">
          <cell r="F906" t="str">
            <v>龙家坪烟草种植产业路</v>
          </cell>
          <cell r="G906" t="str">
            <v>资源产业路</v>
          </cell>
          <cell r="H906" t="str">
            <v>131201F4310240025</v>
          </cell>
          <cell r="I906" t="str">
            <v>1451J3120431024195</v>
          </cell>
          <cell r="J906" t="str">
            <v>71e9c3b9-14f1-4bc3-8454-2a1c0977d2a8</v>
          </cell>
          <cell r="K906" t="str">
            <v>无</v>
          </cell>
          <cell r="L906">
            <v>1.6</v>
          </cell>
          <cell r="M906">
            <v>1.6</v>
          </cell>
          <cell r="N906">
            <v>320</v>
          </cell>
          <cell r="O906" t="str">
            <v>四级公路</v>
          </cell>
          <cell r="P906" t="str">
            <v>水泥路面</v>
          </cell>
          <cell r="Q906" t="str">
            <v>6</v>
          </cell>
          <cell r="R906" t="str">
            <v>龙家坪烟草种植</v>
          </cell>
          <cell r="S906">
            <v>1.6</v>
          </cell>
        </row>
        <row r="907">
          <cell r="F907" t="str">
            <v>霞塘村到罗家塘村产业路</v>
          </cell>
          <cell r="G907" t="str">
            <v>资源产业路</v>
          </cell>
          <cell r="H907" t="str">
            <v>1312F4310240072</v>
          </cell>
          <cell r="I907" t="str">
            <v>1451J3120431024158</v>
          </cell>
          <cell r="J907" t="str">
            <v>c687e3e1-e0cb-41ce-98b4-69c435477c2d</v>
          </cell>
          <cell r="K907" t="str">
            <v>无</v>
          </cell>
          <cell r="L907">
            <v>2</v>
          </cell>
          <cell r="M907">
            <v>2</v>
          </cell>
          <cell r="N907">
            <v>400</v>
          </cell>
          <cell r="O907" t="str">
            <v>四级公路</v>
          </cell>
          <cell r="P907" t="str">
            <v>水泥路面</v>
          </cell>
          <cell r="Q907" t="str">
            <v>6</v>
          </cell>
          <cell r="R907" t="str">
            <v>霞塘村产业园产业园</v>
          </cell>
          <cell r="S907">
            <v>2</v>
          </cell>
        </row>
        <row r="908">
          <cell r="F908" t="str">
            <v>嘉禾县正隆牧业发展有限公司连接X078道路</v>
          </cell>
          <cell r="G908" t="str">
            <v>资源产业路</v>
          </cell>
          <cell r="H908" t="str">
            <v>1312F4310240004</v>
          </cell>
          <cell r="I908" t="str">
            <v>1451J3120431024128</v>
          </cell>
          <cell r="J908" t="str">
            <v>dd75a2b8-fbf9-4723-9ced-4103e8c729c4</v>
          </cell>
          <cell r="K908" t="str">
            <v>C058431024</v>
          </cell>
          <cell r="L908">
            <v>1.2</v>
          </cell>
          <cell r="M908">
            <v>1.2</v>
          </cell>
          <cell r="N908">
            <v>240</v>
          </cell>
          <cell r="O908" t="str">
            <v>四级公路</v>
          </cell>
          <cell r="P908" t="str">
            <v>水泥路面</v>
          </cell>
          <cell r="Q908" t="str">
            <v>6</v>
          </cell>
          <cell r="R908" t="str">
            <v>嘉禾县正隆牧业发展有限公司</v>
          </cell>
          <cell r="S908">
            <v>1.2</v>
          </cell>
        </row>
        <row r="909">
          <cell r="F909" t="str">
            <v>老莲塘村到X268产业路</v>
          </cell>
          <cell r="G909" t="str">
            <v>资源产业路</v>
          </cell>
          <cell r="H909" t="str">
            <v>1312F4310240083</v>
          </cell>
          <cell r="I909" t="str">
            <v>1451J3120431024252</v>
          </cell>
          <cell r="J909" t="str">
            <v>be6806e1-0edf-459a-aa8d-a279cde83cf8</v>
          </cell>
          <cell r="K909" t="str">
            <v>无</v>
          </cell>
          <cell r="L909">
            <v>0.9</v>
          </cell>
          <cell r="M909">
            <v>0.9</v>
          </cell>
          <cell r="N909">
            <v>180</v>
          </cell>
          <cell r="O909" t="str">
            <v>四级公路</v>
          </cell>
          <cell r="P909" t="str">
            <v>水泥路面</v>
          </cell>
          <cell r="Q909" t="str">
            <v>6</v>
          </cell>
          <cell r="R909" t="str">
            <v>王阳甫果木种植专业基地</v>
          </cell>
          <cell r="S909">
            <v>0.9</v>
          </cell>
        </row>
        <row r="910">
          <cell r="F910" t="str">
            <v>嘉禾县兴林种植专业合作社产业路</v>
          </cell>
          <cell r="G910" t="str">
            <v>资源产业路</v>
          </cell>
          <cell r="H910" t="str">
            <v>131201F4310240030</v>
          </cell>
          <cell r="I910" t="str">
            <v>1451J3120431024248</v>
          </cell>
          <cell r="J910" t="str">
            <v>566e785f-7f07-43a1-8592-1eefc1058612</v>
          </cell>
          <cell r="K910" t="str">
            <v>无</v>
          </cell>
          <cell r="L910">
            <v>0.6</v>
          </cell>
          <cell r="M910">
            <v>0.8</v>
          </cell>
          <cell r="N910">
            <v>160</v>
          </cell>
          <cell r="O910" t="str">
            <v>四级公路</v>
          </cell>
          <cell r="P910" t="str">
            <v>水泥路面</v>
          </cell>
          <cell r="Q910" t="str">
            <v>6</v>
          </cell>
          <cell r="R910" t="str">
            <v>嘉禾县兴林种植专业合作社</v>
          </cell>
          <cell r="S910">
            <v>0.8</v>
          </cell>
        </row>
        <row r="911">
          <cell r="F911" t="str">
            <v>嘉禾县龙潭镇金塘村烤烟种植基地连接路</v>
          </cell>
          <cell r="G911" t="str">
            <v>资源产业路</v>
          </cell>
          <cell r="H911" t="str">
            <v>1312F4310240106</v>
          </cell>
          <cell r="I911" t="str">
            <v>1451J3120431024189</v>
          </cell>
          <cell r="J911" t="str">
            <v>a3459731-2e04-4728-9bb9-a84a69aaaa0b</v>
          </cell>
          <cell r="K911" t="str">
            <v>无</v>
          </cell>
          <cell r="L911">
            <v>1</v>
          </cell>
          <cell r="M911">
            <v>1</v>
          </cell>
          <cell r="N911">
            <v>200</v>
          </cell>
          <cell r="O911" t="str">
            <v>四级公路</v>
          </cell>
          <cell r="P911" t="str">
            <v>水泥路面</v>
          </cell>
          <cell r="Q911" t="str">
            <v>6</v>
          </cell>
          <cell r="R911" t="str">
            <v>嘉禾县龙潭镇金塘村烤烟种植基地</v>
          </cell>
          <cell r="S911">
            <v>1</v>
          </cell>
        </row>
        <row r="912">
          <cell r="F912" t="str">
            <v>臻硒生态农业发展有限公司产业路</v>
          </cell>
          <cell r="G912" t="str">
            <v>资源产业路</v>
          </cell>
          <cell r="H912" t="str">
            <v>1312F4310240057</v>
          </cell>
          <cell r="I912" t="str">
            <v>1451J3120431024147</v>
          </cell>
          <cell r="J912" t="str">
            <v>3d6c6d6a-8b98-48d1-b27d-72f028a0c4ed</v>
          </cell>
          <cell r="K912" t="str">
            <v>无</v>
          </cell>
          <cell r="L912">
            <v>2.38</v>
          </cell>
          <cell r="M912">
            <v>2.38</v>
          </cell>
          <cell r="N912">
            <v>480</v>
          </cell>
          <cell r="O912" t="str">
            <v>四级公路</v>
          </cell>
          <cell r="P912" t="str">
            <v>水泥路面</v>
          </cell>
          <cell r="Q912" t="str">
            <v>6</v>
          </cell>
          <cell r="R912" t="str">
            <v>臻硒生态农业发展有限公司</v>
          </cell>
          <cell r="S912">
            <v>2.38</v>
          </cell>
        </row>
        <row r="913">
          <cell r="F913" t="str">
            <v>楼胡至羊马岭产业路</v>
          </cell>
          <cell r="G913" t="str">
            <v>资源产业路</v>
          </cell>
          <cell r="H913" t="str">
            <v>1312F4310240074</v>
          </cell>
          <cell r="I913" t="str">
            <v>1451J3120431024164</v>
          </cell>
          <cell r="J913" t="str">
            <v>9d890c7f-c46c-4c99-97ad-b46b66756395</v>
          </cell>
          <cell r="K913" t="str">
            <v>无</v>
          </cell>
          <cell r="L913">
            <v>1.1000000000000001</v>
          </cell>
          <cell r="M913">
            <v>0.5</v>
          </cell>
          <cell r="N913">
            <v>100</v>
          </cell>
          <cell r="O913" t="str">
            <v>四级公路</v>
          </cell>
          <cell r="P913" t="str">
            <v>水泥路面</v>
          </cell>
          <cell r="Q913" t="str">
            <v>6</v>
          </cell>
          <cell r="R913" t="str">
            <v>胡家农场</v>
          </cell>
          <cell r="S913">
            <v>0.5</v>
          </cell>
        </row>
        <row r="914">
          <cell r="F914" t="str">
            <v>北纬25度富硒产业园连接S227道路</v>
          </cell>
          <cell r="G914" t="str">
            <v>资源产业路</v>
          </cell>
          <cell r="H914" t="str">
            <v>1312F4310240008</v>
          </cell>
          <cell r="I914" t="str">
            <v>1451J3120431024133</v>
          </cell>
          <cell r="J914" t="str">
            <v>c7f6a669-0152-4368-a040-1ab50754ee9d</v>
          </cell>
          <cell r="K914" t="str">
            <v>无</v>
          </cell>
          <cell r="L914">
            <v>3</v>
          </cell>
          <cell r="M914">
            <v>3</v>
          </cell>
          <cell r="N914">
            <v>600</v>
          </cell>
          <cell r="O914" t="str">
            <v>四级公路</v>
          </cell>
          <cell r="P914" t="str">
            <v>水泥路面</v>
          </cell>
          <cell r="Q914" t="str">
            <v>6</v>
          </cell>
          <cell r="R914" t="str">
            <v>北纬25度富硒产业园</v>
          </cell>
          <cell r="S914">
            <v>3</v>
          </cell>
        </row>
        <row r="915">
          <cell r="F915" t="str">
            <v>湖南中农正邦生态农业发展有限公司嘉禾分公司产业路</v>
          </cell>
          <cell r="G915" t="str">
            <v>资源产业路</v>
          </cell>
          <cell r="H915" t="str">
            <v>131201F4310240019</v>
          </cell>
          <cell r="I915" t="str">
            <v>1451J3120431024251</v>
          </cell>
          <cell r="J915" t="str">
            <v>88dcea94-55eb-4fe9-9e9f-f7cd2104a06a</v>
          </cell>
          <cell r="K915" t="str">
            <v>无</v>
          </cell>
          <cell r="L915">
            <v>2.6</v>
          </cell>
          <cell r="M915">
            <v>2.6</v>
          </cell>
          <cell r="N915">
            <v>312</v>
          </cell>
          <cell r="O915" t="str">
            <v>四级公路</v>
          </cell>
          <cell r="P915" t="str">
            <v>水泥路面</v>
          </cell>
          <cell r="Q915" t="str">
            <v>6</v>
          </cell>
          <cell r="R915" t="str">
            <v>湖南中农正邦生态农业发展有限公司嘉禾分公司</v>
          </cell>
          <cell r="S915">
            <v>2.6</v>
          </cell>
        </row>
        <row r="916">
          <cell r="F916" t="str">
            <v>仙江村中国传统村落通景公路</v>
          </cell>
          <cell r="G916" t="str">
            <v>通景公路</v>
          </cell>
          <cell r="H916" t="str">
            <v>131302F4310240007</v>
          </cell>
          <cell r="I916" t="str">
            <v>1451J3130431024201</v>
          </cell>
          <cell r="J916" t="str">
            <v>1862b9cd-4778-4aa0-b84a-7434a04e771c</v>
          </cell>
          <cell r="K916" t="str">
            <v>无</v>
          </cell>
          <cell r="L916">
            <v>0.67</v>
          </cell>
          <cell r="M916">
            <v>0.67</v>
          </cell>
          <cell r="N916">
            <v>80</v>
          </cell>
          <cell r="O916" t="str">
            <v>四级公路</v>
          </cell>
          <cell r="P916" t="str">
            <v>水泥路面</v>
          </cell>
          <cell r="Q916" t="str">
            <v>6</v>
          </cell>
          <cell r="R916" t="str">
            <v>仙江村芙蓉镇原型地（电影小镇）</v>
          </cell>
          <cell r="S916">
            <v>0.67</v>
          </cell>
        </row>
        <row r="917">
          <cell r="F917" t="str">
            <v>中华山中国传统村落通景公路</v>
          </cell>
          <cell r="G917" t="str">
            <v>通景公路</v>
          </cell>
          <cell r="H917" t="str">
            <v>131302F4310240006</v>
          </cell>
          <cell r="I917" t="str">
            <v>1451J3130431024168</v>
          </cell>
          <cell r="J917" t="str">
            <v>8bda7a03-f38f-4772-bf13-c707d6103de3</v>
          </cell>
          <cell r="K917" t="str">
            <v>无</v>
          </cell>
          <cell r="L917">
            <v>1.1599999999999999</v>
          </cell>
          <cell r="M917">
            <v>1.1599999999999999</v>
          </cell>
          <cell r="N917">
            <v>189</v>
          </cell>
          <cell r="O917" t="str">
            <v>四级公路</v>
          </cell>
          <cell r="P917" t="str">
            <v>水泥路面</v>
          </cell>
          <cell r="Q917" t="str">
            <v>6</v>
          </cell>
          <cell r="R917" t="str">
            <v>中华山中国传统村落</v>
          </cell>
          <cell r="S917">
            <v>1.1599999999999999</v>
          </cell>
        </row>
        <row r="918">
          <cell r="F918"/>
          <cell r="G918"/>
          <cell r="H918"/>
          <cell r="I918"/>
          <cell r="J918"/>
          <cell r="K918"/>
          <cell r="L918">
            <v>21.628</v>
          </cell>
          <cell r="M918">
            <v>21.628</v>
          </cell>
          <cell r="N918">
            <v>2130</v>
          </cell>
          <cell r="O918"/>
          <cell r="P918"/>
          <cell r="Q918"/>
          <cell r="R918"/>
          <cell r="S918">
            <v>21.628</v>
          </cell>
        </row>
        <row r="919">
          <cell r="F919" t="str">
            <v>坳头土-鸡脚山连接路</v>
          </cell>
          <cell r="G919" t="str">
            <v>资源产业路</v>
          </cell>
          <cell r="H919" t="str">
            <v>1312F4310250064</v>
          </cell>
          <cell r="I919" t="str">
            <v>1451J3120431025151</v>
          </cell>
          <cell r="J919" t="str">
            <v>b56cc2bc-d7fc-485b-ae70-dafd8d49764a</v>
          </cell>
          <cell r="K919" t="str">
            <v>无</v>
          </cell>
          <cell r="L919">
            <v>4.42</v>
          </cell>
          <cell r="M919">
            <v>4.42</v>
          </cell>
          <cell r="N919">
            <v>390</v>
          </cell>
          <cell r="O919" t="str">
            <v>四级公路</v>
          </cell>
          <cell r="P919" t="str">
            <v>水泥路面</v>
          </cell>
          <cell r="Q919" t="str">
            <v>5</v>
          </cell>
          <cell r="R919" t="str">
            <v>鸡脚山农业综合开发有限公司</v>
          </cell>
          <cell r="S919">
            <v>4.42</v>
          </cell>
        </row>
        <row r="920">
          <cell r="F920" t="str">
            <v>香花铺-三角岭连接路</v>
          </cell>
          <cell r="G920" t="str">
            <v>资源产业路</v>
          </cell>
          <cell r="H920" t="str">
            <v>1312F4310250059</v>
          </cell>
          <cell r="I920" t="str">
            <v>1451J3120431025133</v>
          </cell>
          <cell r="J920" t="str">
            <v>056673ed-1731-4b4f-96c2-092b44b8b4da</v>
          </cell>
          <cell r="K920" t="str">
            <v>无</v>
          </cell>
          <cell r="L920">
            <v>4</v>
          </cell>
          <cell r="M920">
            <v>4</v>
          </cell>
          <cell r="N920">
            <v>420</v>
          </cell>
          <cell r="O920" t="str">
            <v>四级公路</v>
          </cell>
          <cell r="P920" t="str">
            <v>水泥路面</v>
          </cell>
          <cell r="Q920">
            <v>4.5</v>
          </cell>
          <cell r="R920" t="str">
            <v>湖南舜源野生茶业有限公司</v>
          </cell>
          <cell r="S920">
            <v>4</v>
          </cell>
        </row>
        <row r="921">
          <cell r="F921" t="str">
            <v>孙南村-下烟家岭连接路</v>
          </cell>
          <cell r="G921" t="str">
            <v>资源产业路</v>
          </cell>
          <cell r="H921" t="str">
            <v>1312F4310250018</v>
          </cell>
          <cell r="I921" t="str">
            <v>1451J3120431025102</v>
          </cell>
          <cell r="J921" t="str">
            <v>463c68cf-c5ec-4028-82cc-7f1b5cea40bd</v>
          </cell>
          <cell r="K921" t="str">
            <v>无</v>
          </cell>
          <cell r="L921">
            <v>2.5</v>
          </cell>
          <cell r="M921">
            <v>2.5</v>
          </cell>
          <cell r="N921">
            <v>135</v>
          </cell>
          <cell r="O921" t="str">
            <v>四级公路</v>
          </cell>
          <cell r="P921" t="str">
            <v>水泥路面</v>
          </cell>
          <cell r="Q921">
            <v>4.5</v>
          </cell>
          <cell r="R921" t="str">
            <v>洪荒农业公司脐橙基地</v>
          </cell>
          <cell r="S921">
            <v>2.5</v>
          </cell>
        </row>
        <row r="922">
          <cell r="F922" t="str">
            <v>茶山-大坪连接路</v>
          </cell>
          <cell r="G922" t="str">
            <v>资源产业路</v>
          </cell>
          <cell r="H922" t="str">
            <v>1312F4310250048</v>
          </cell>
          <cell r="I922" t="str">
            <v>1451J3120431025121</v>
          </cell>
          <cell r="J922" t="str">
            <v>6145045f-f0df-471d-aa7f-3330d42ec18c</v>
          </cell>
          <cell r="K922" t="str">
            <v>无</v>
          </cell>
          <cell r="L922">
            <v>3.4</v>
          </cell>
          <cell r="M922">
            <v>3.4</v>
          </cell>
          <cell r="N922">
            <v>540</v>
          </cell>
          <cell r="O922" t="str">
            <v>四级公路</v>
          </cell>
          <cell r="P922" t="str">
            <v>水泥路面</v>
          </cell>
          <cell r="Q922" t="str">
            <v>6</v>
          </cell>
          <cell r="R922" t="str">
            <v>峰竹果园基地</v>
          </cell>
          <cell r="S922">
            <v>3.4</v>
          </cell>
        </row>
        <row r="923">
          <cell r="F923" t="str">
            <v>茶山-黄泥井连接路</v>
          </cell>
          <cell r="G923" t="str">
            <v>资源产业路</v>
          </cell>
          <cell r="H923" t="str">
            <v>1312F4310250056</v>
          </cell>
          <cell r="I923" t="str">
            <v>1451J3120431025150</v>
          </cell>
          <cell r="J923" t="str">
            <v>ec001372-3739-4225-9801-815d04286821</v>
          </cell>
          <cell r="K923" t="str">
            <v>无</v>
          </cell>
          <cell r="L923">
            <v>3.2</v>
          </cell>
          <cell r="M923">
            <v>3.2</v>
          </cell>
          <cell r="N923">
            <v>315</v>
          </cell>
          <cell r="O923" t="str">
            <v>四级公路</v>
          </cell>
          <cell r="P923" t="str">
            <v>水泥路面</v>
          </cell>
          <cell r="Q923" t="str">
            <v>6</v>
          </cell>
          <cell r="R923" t="str">
            <v>顺泰种养专业合作社</v>
          </cell>
          <cell r="S923">
            <v>3.2</v>
          </cell>
        </row>
        <row r="924">
          <cell r="F924" t="str">
            <v>艾家-蓬水头连接路</v>
          </cell>
          <cell r="G924" t="str">
            <v>资源产业路</v>
          </cell>
          <cell r="H924" t="str">
            <v>1312F4310250046</v>
          </cell>
          <cell r="I924" t="str">
            <v>1451J3120431025125</v>
          </cell>
          <cell r="J924" t="str">
            <v>8589a2aa-d51f-4b45-ac89-beaf73835abf</v>
          </cell>
          <cell r="K924" t="str">
            <v>无</v>
          </cell>
          <cell r="L924">
            <v>1.1180000000000001</v>
          </cell>
          <cell r="M924">
            <v>1.1180000000000001</v>
          </cell>
          <cell r="N924">
            <v>120</v>
          </cell>
          <cell r="O924" t="str">
            <v>四级公路</v>
          </cell>
          <cell r="P924" t="str">
            <v>水泥路面</v>
          </cell>
          <cell r="Q924">
            <v>4.5</v>
          </cell>
          <cell r="R924" t="str">
            <v>燕溪村烟叶生产基地</v>
          </cell>
          <cell r="S924">
            <v>1.1180000000000001</v>
          </cell>
        </row>
        <row r="925">
          <cell r="F925" t="str">
            <v>对面岭-连头岭连接路</v>
          </cell>
          <cell r="G925" t="str">
            <v>资源产业路</v>
          </cell>
          <cell r="H925" t="str">
            <v>1312F4310250039</v>
          </cell>
          <cell r="I925" t="str">
            <v>1451J3120431025139</v>
          </cell>
          <cell r="J925" t="str">
            <v>6d641848-2a73-43ae-82fd-1c3f68c5539c</v>
          </cell>
          <cell r="K925" t="str">
            <v>无</v>
          </cell>
          <cell r="L925">
            <v>1.6</v>
          </cell>
          <cell r="M925">
            <v>1.6</v>
          </cell>
          <cell r="N925">
            <v>90</v>
          </cell>
          <cell r="O925" t="str">
            <v>四级公路</v>
          </cell>
          <cell r="P925" t="str">
            <v>水泥路面</v>
          </cell>
          <cell r="Q925">
            <v>4.5</v>
          </cell>
          <cell r="R925" t="str">
            <v>先和农业桑树资源综合开发利用</v>
          </cell>
          <cell r="S925">
            <v>1.6</v>
          </cell>
        </row>
        <row r="926">
          <cell r="F926" t="str">
            <v>水东新村-牛家塘连接路</v>
          </cell>
          <cell r="G926" t="str">
            <v>资源产业路</v>
          </cell>
          <cell r="H926" t="str">
            <v>1312F4310250060</v>
          </cell>
          <cell r="I926" t="str">
            <v>1451J3120431025130</v>
          </cell>
          <cell r="J926" t="str">
            <v>8486edf5-2e1c-4137-9f86-931af3b9dd17</v>
          </cell>
          <cell r="K926" t="str">
            <v>无</v>
          </cell>
          <cell r="L926">
            <v>1.39</v>
          </cell>
          <cell r="M926">
            <v>1.39</v>
          </cell>
          <cell r="N926">
            <v>120</v>
          </cell>
          <cell r="O926" t="str">
            <v>四级公路</v>
          </cell>
          <cell r="P926" t="str">
            <v>水泥路面</v>
          </cell>
          <cell r="Q926">
            <v>4.5</v>
          </cell>
          <cell r="R926" t="str">
            <v>天缘农业科技有限公司</v>
          </cell>
          <cell r="S926">
            <v>1.39</v>
          </cell>
        </row>
        <row r="927">
          <cell r="F927"/>
          <cell r="G927"/>
          <cell r="H927"/>
          <cell r="I927"/>
          <cell r="J927"/>
          <cell r="K927"/>
          <cell r="L927">
            <v>33.859000000000002</v>
          </cell>
          <cell r="M927">
            <v>30.030999999999999</v>
          </cell>
          <cell r="N927">
            <v>6959.76</v>
          </cell>
          <cell r="O927"/>
          <cell r="P927"/>
          <cell r="Q927"/>
          <cell r="R927"/>
          <cell r="S927">
            <v>30</v>
          </cell>
        </row>
        <row r="928">
          <cell r="F928" t="str">
            <v>飞水寨南国天山生态旅游景区连接路</v>
          </cell>
          <cell r="G928" t="str">
            <v>通景公路</v>
          </cell>
          <cell r="H928" t="str">
            <v>131302F4310260015</v>
          </cell>
          <cell r="I928" t="str">
            <v>1451J3130431026107</v>
          </cell>
          <cell r="J928" t="str">
            <v>a9604526-d5b2-4df7-94a9-573d22f0cf8c</v>
          </cell>
          <cell r="K928" t="str">
            <v>X014431026</v>
          </cell>
          <cell r="L928">
            <v>3.3959999999999999</v>
          </cell>
          <cell r="M928">
            <v>3.39</v>
          </cell>
          <cell r="N928">
            <v>745.8</v>
          </cell>
          <cell r="O928" t="str">
            <v>四级公路</v>
          </cell>
          <cell r="P928" t="str">
            <v>沥青路面</v>
          </cell>
          <cell r="Q928">
            <v>6</v>
          </cell>
          <cell r="R928" t="str">
            <v>飞水寨南国天山生态旅游景区</v>
          </cell>
          <cell r="S928">
            <v>3.39</v>
          </cell>
        </row>
        <row r="929">
          <cell r="F929" t="str">
            <v>金山古村景区连接路</v>
          </cell>
          <cell r="G929" t="str">
            <v>通景公路</v>
          </cell>
          <cell r="H929" t="str">
            <v>131302F4310260016</v>
          </cell>
          <cell r="I929" t="str">
            <v>1451J3130431026109</v>
          </cell>
          <cell r="J929" t="str">
            <v>1d7f6eb4-e5cd-444c-b5ce-71b423855567</v>
          </cell>
          <cell r="K929" t="str">
            <v>C06L431026</v>
          </cell>
          <cell r="L929">
            <v>0.79200000000000004</v>
          </cell>
          <cell r="M929">
            <v>0.79</v>
          </cell>
          <cell r="N929">
            <v>173.8</v>
          </cell>
          <cell r="O929" t="str">
            <v>四级公路</v>
          </cell>
          <cell r="P929" t="str">
            <v>沥青路面</v>
          </cell>
          <cell r="Q929">
            <v>6</v>
          </cell>
          <cell r="R929" t="str">
            <v>金山古村景区</v>
          </cell>
          <cell r="S929">
            <v>0.79</v>
          </cell>
        </row>
        <row r="930">
          <cell r="F930" t="str">
            <v>延寿国家长征公园连接路（文明大兴至延寿国家长征公园青石寨景区段）</v>
          </cell>
          <cell r="G930" t="str">
            <v>通景公路</v>
          </cell>
          <cell r="H930" t="str">
            <v>131301F4310260002</v>
          </cell>
          <cell r="I930" t="str">
            <v>1451J3130431026138</v>
          </cell>
          <cell r="J930" t="str">
            <v>951462e2-9de7-4fa3-bf62-d77dd06df60f</v>
          </cell>
          <cell r="K930" t="str">
            <v>无</v>
          </cell>
          <cell r="L930">
            <v>13.6</v>
          </cell>
          <cell r="M930">
            <v>13.6</v>
          </cell>
          <cell r="N930">
            <v>4080</v>
          </cell>
          <cell r="O930" t="str">
            <v>四级公路</v>
          </cell>
          <cell r="P930" t="str">
            <v>沥青路面</v>
          </cell>
          <cell r="Q930">
            <v>6</v>
          </cell>
          <cell r="R930" t="str">
            <v>延寿国家长征公园青石寨景区</v>
          </cell>
          <cell r="S930">
            <v>13.6</v>
          </cell>
        </row>
        <row r="931">
          <cell r="F931" t="str">
            <v>大坪镇大坪村生猪养殖产业路</v>
          </cell>
          <cell r="G931" t="str">
            <v>资源产业路</v>
          </cell>
          <cell r="H931" t="str">
            <v>1312F4310260069</v>
          </cell>
          <cell r="I931" t="str">
            <v>1451J3120431026245</v>
          </cell>
          <cell r="J931" t="str">
            <v>86aac772-c33f-4226-820e-2ddd2dfa8e28</v>
          </cell>
          <cell r="K931" t="str">
            <v>Y115431026</v>
          </cell>
          <cell r="L931">
            <v>4.9710000000000001</v>
          </cell>
          <cell r="M931">
            <v>4.9710000000000001</v>
          </cell>
          <cell r="N931">
            <v>795.36</v>
          </cell>
          <cell r="O931" t="str">
            <v>四级公路</v>
          </cell>
          <cell r="P931" t="str">
            <v>水泥路面</v>
          </cell>
          <cell r="Q931" t="str">
            <v>5</v>
          </cell>
          <cell r="R931" t="str">
            <v>汝城县雄宇生态农业有限公司</v>
          </cell>
          <cell r="S931">
            <v>4.9710000000000001</v>
          </cell>
        </row>
        <row r="932">
          <cell r="F932" t="str">
            <v>延寿国家长征公园连接路（童田至延寿乡（千年银杏）段）</v>
          </cell>
          <cell r="G932" t="str">
            <v>通景公路</v>
          </cell>
          <cell r="H932" t="str">
            <v>131302F4310260014</v>
          </cell>
          <cell r="I932" t="str">
            <v>1451J3130431026196</v>
          </cell>
          <cell r="J932" t="str">
            <v>4cace07c-45d5-439d-b038-55d66fcd69a4</v>
          </cell>
          <cell r="K932" t="str">
            <v>无</v>
          </cell>
          <cell r="L932">
            <v>3.6</v>
          </cell>
          <cell r="M932">
            <v>1.88</v>
          </cell>
          <cell r="N932">
            <v>300.8</v>
          </cell>
          <cell r="O932" t="str">
            <v>四级公路</v>
          </cell>
          <cell r="P932" t="str">
            <v>沥青路面</v>
          </cell>
          <cell r="Q932">
            <v>6</v>
          </cell>
          <cell r="R932" t="str">
            <v>延寿国家长征公园</v>
          </cell>
          <cell r="S932">
            <v>1.88</v>
          </cell>
        </row>
        <row r="933">
          <cell r="F933" t="str">
            <v>井坡旅游公路</v>
          </cell>
          <cell r="G933" t="str">
            <v>通景公路</v>
          </cell>
          <cell r="H933" t="str">
            <v>131302F4310260011</v>
          </cell>
          <cell r="I933" t="str">
            <v>1451J3130431026227</v>
          </cell>
          <cell r="J933" t="str">
            <v>4c7dc179-6213-4689-ac7a-9a9abd347dfa</v>
          </cell>
          <cell r="K933" t="str">
            <v>无</v>
          </cell>
          <cell r="L933">
            <v>7.5</v>
          </cell>
          <cell r="M933">
            <v>5.4</v>
          </cell>
          <cell r="N933">
            <v>864</v>
          </cell>
          <cell r="O933" t="str">
            <v>四级公路</v>
          </cell>
          <cell r="P933" t="str">
            <v>水泥路面</v>
          </cell>
          <cell r="Q933">
            <v>6</v>
          </cell>
          <cell r="R933" t="str">
            <v>井坡滑翔基地</v>
          </cell>
          <cell r="S933">
            <v>5.3689999999999998</v>
          </cell>
        </row>
        <row r="934">
          <cell r="F934"/>
          <cell r="G934"/>
          <cell r="H934"/>
          <cell r="I934"/>
          <cell r="J934"/>
          <cell r="K934"/>
          <cell r="L934">
            <v>11.224</v>
          </cell>
          <cell r="M934">
            <v>9.73</v>
          </cell>
          <cell r="N934">
            <v>6200</v>
          </cell>
          <cell r="O934"/>
          <cell r="P934"/>
          <cell r="Q934"/>
          <cell r="R934"/>
          <cell r="S934">
            <v>9.73</v>
          </cell>
        </row>
        <row r="935">
          <cell r="F935" t="str">
            <v>增口-寨前连接路</v>
          </cell>
          <cell r="G935" t="str">
            <v>资源产业路</v>
          </cell>
          <cell r="H935" t="str">
            <v>131302F4310270002</v>
          </cell>
          <cell r="I935" t="str">
            <v>1451J3120431027102</v>
          </cell>
          <cell r="J935" t="str">
            <v>d0d3cadb-9045-40d1-9cdc-71a83f3dcd13</v>
          </cell>
          <cell r="K935" t="str">
            <v>X004431027</v>
          </cell>
          <cell r="L935">
            <v>11.224</v>
          </cell>
          <cell r="M935">
            <v>9.73</v>
          </cell>
          <cell r="N935">
            <v>6200</v>
          </cell>
          <cell r="O935" t="str">
            <v>四级公路</v>
          </cell>
          <cell r="P935" t="str">
            <v>沥青路面</v>
          </cell>
          <cell r="Q935" t="str">
            <v>6</v>
          </cell>
          <cell r="R935" t="str">
            <v>寨前镇牛江村</v>
          </cell>
          <cell r="S935">
            <v>9.73</v>
          </cell>
        </row>
        <row r="936">
          <cell r="F936"/>
          <cell r="G936"/>
          <cell r="H936"/>
          <cell r="I936"/>
          <cell r="J936"/>
          <cell r="K936"/>
          <cell r="L936">
            <v>27.28</v>
          </cell>
          <cell r="M936">
            <v>27.28</v>
          </cell>
          <cell r="N936">
            <v>8660</v>
          </cell>
          <cell r="O936"/>
          <cell r="P936"/>
          <cell r="Q936"/>
          <cell r="R936"/>
          <cell r="S936">
            <v>26.76</v>
          </cell>
        </row>
        <row r="937">
          <cell r="F937" t="str">
            <v>X002安仁县夹口-承坪公路</v>
          </cell>
          <cell r="G937" t="str">
            <v>乡镇通三级（路面宽7米）及以上农村公路</v>
          </cell>
          <cell r="H937" t="str">
            <v>1316F4310280005</v>
          </cell>
          <cell r="I937" t="str">
            <v>1451J3150431028120</v>
          </cell>
          <cell r="J937" t="str">
            <v>dfe872b2-1be1-4e3e-8b93-474cc4d76f78</v>
          </cell>
          <cell r="K937" t="str">
            <v>X002431028</v>
          </cell>
          <cell r="L937">
            <v>4.76</v>
          </cell>
          <cell r="M937">
            <v>4.76</v>
          </cell>
          <cell r="N937">
            <v>1904</v>
          </cell>
          <cell r="O937" t="str">
            <v>三级公路</v>
          </cell>
          <cell r="P937" t="str">
            <v>水泥路面</v>
          </cell>
          <cell r="Q937">
            <v>6.5</v>
          </cell>
          <cell r="R937" t="str">
            <v>承坪乡</v>
          </cell>
          <cell r="S937">
            <v>4.76</v>
          </cell>
        </row>
        <row r="938">
          <cell r="F938" t="str">
            <v>Y355金子坳-排楼下连接路</v>
          </cell>
          <cell r="G938" t="str">
            <v>资源产业路</v>
          </cell>
          <cell r="H938" t="str">
            <v>1312F4310280011</v>
          </cell>
          <cell r="I938" t="str">
            <v>1451J3120431028105</v>
          </cell>
          <cell r="J938" t="str">
            <v>9e114152-8111-44fe-821a-65bf554d5fef</v>
          </cell>
          <cell r="K938" t="str">
            <v>Y355431028</v>
          </cell>
          <cell r="L938">
            <v>4.0999999999999996</v>
          </cell>
          <cell r="M938">
            <v>4.0999999999999996</v>
          </cell>
          <cell r="N938">
            <v>1230</v>
          </cell>
          <cell r="O938" t="str">
            <v>四级公路</v>
          </cell>
          <cell r="P938" t="str">
            <v>水泥路面</v>
          </cell>
          <cell r="Q938" t="str">
            <v>6</v>
          </cell>
          <cell r="R938" t="str">
            <v>坪上村种养植产业园</v>
          </cell>
          <cell r="S938">
            <v>4.0999999999999996</v>
          </cell>
        </row>
        <row r="939">
          <cell r="F939" t="str">
            <v>双排山-温氏集团连接路</v>
          </cell>
          <cell r="G939" t="str">
            <v>资源产业路</v>
          </cell>
          <cell r="H939" t="str">
            <v>1312F4310280006</v>
          </cell>
          <cell r="I939" t="str">
            <v>1451J3120431028107</v>
          </cell>
          <cell r="J939" t="str">
            <v>409bf3b6-b347-4c0c-80f8-617d56daffcc</v>
          </cell>
          <cell r="K939" t="str">
            <v>C78I431028</v>
          </cell>
          <cell r="L939">
            <v>0.76</v>
          </cell>
          <cell r="M939">
            <v>0.76</v>
          </cell>
          <cell r="N939">
            <v>228</v>
          </cell>
          <cell r="O939" t="str">
            <v>四级公路</v>
          </cell>
          <cell r="P939" t="str">
            <v>水泥路面</v>
          </cell>
          <cell r="Q939" t="str">
            <v>6</v>
          </cell>
          <cell r="R939" t="str">
            <v>安仁温氏畜牧生猪一体养殖园</v>
          </cell>
          <cell r="S939">
            <v>0.76</v>
          </cell>
        </row>
        <row r="940">
          <cell r="F940" t="str">
            <v>王古-锐鑫养殖园连接路</v>
          </cell>
          <cell r="G940" t="str">
            <v>资源产业路</v>
          </cell>
          <cell r="H940" t="str">
            <v>1312F4310280007</v>
          </cell>
          <cell r="I940" t="str">
            <v>1451J3120431028101</v>
          </cell>
          <cell r="J940" t="str">
            <v>7c72217d-45e2-40d4-a367-bb64c1ec7a46</v>
          </cell>
          <cell r="K940" t="str">
            <v>C59D431028</v>
          </cell>
          <cell r="L940">
            <v>1.34</v>
          </cell>
          <cell r="M940">
            <v>1.34</v>
          </cell>
          <cell r="N940">
            <v>402</v>
          </cell>
          <cell r="O940" t="str">
            <v>四级公路</v>
          </cell>
          <cell r="P940" t="str">
            <v>水泥路面</v>
          </cell>
          <cell r="Q940" t="str">
            <v>6</v>
          </cell>
          <cell r="R940" t="str">
            <v>安仁县锐鑫养殖园</v>
          </cell>
          <cell r="S940">
            <v>1.34</v>
          </cell>
        </row>
        <row r="941">
          <cell r="F941" t="str">
            <v>三门口-马头坳连接路</v>
          </cell>
          <cell r="G941" t="str">
            <v>资源产业路</v>
          </cell>
          <cell r="H941" t="str">
            <v>1312F4310280005</v>
          </cell>
          <cell r="I941" t="str">
            <v>1451J3120431028119</v>
          </cell>
          <cell r="J941" t="str">
            <v>6d03516e-2d65-49a9-9142-d7ea0396137a</v>
          </cell>
          <cell r="K941" t="str">
            <v>C50P431028</v>
          </cell>
          <cell r="L941">
            <v>1.78</v>
          </cell>
          <cell r="M941">
            <v>1.78</v>
          </cell>
          <cell r="N941">
            <v>534</v>
          </cell>
          <cell r="O941" t="str">
            <v>四级公路</v>
          </cell>
          <cell r="P941" t="str">
            <v>水泥路面</v>
          </cell>
          <cell r="Q941" t="str">
            <v>6</v>
          </cell>
          <cell r="R941" t="str">
            <v>智鑫生态养殖场</v>
          </cell>
          <cell r="S941">
            <v>1.78</v>
          </cell>
        </row>
        <row r="942">
          <cell r="F942" t="str">
            <v>石门-湖南辉垅农业现代育苗基地连接路</v>
          </cell>
          <cell r="G942" t="str">
            <v>资源产业路</v>
          </cell>
          <cell r="H942" t="str">
            <v>1312F4310280018</v>
          </cell>
          <cell r="I942" t="str">
            <v>1451J3120431028129</v>
          </cell>
          <cell r="J942" t="str">
            <v>1df7640f-b8fb-4adb-b1c8-1e2c69590da7</v>
          </cell>
          <cell r="K942" t="str">
            <v>无</v>
          </cell>
          <cell r="L942">
            <v>1.5</v>
          </cell>
          <cell r="M942">
            <v>1.5</v>
          </cell>
          <cell r="N942">
            <v>450</v>
          </cell>
          <cell r="O942" t="str">
            <v>四级公路</v>
          </cell>
          <cell r="P942" t="str">
            <v>水泥路面</v>
          </cell>
          <cell r="Q942">
            <v>4.5</v>
          </cell>
          <cell r="R942" t="str">
            <v>湖南辉垅农业现代育苗基地</v>
          </cell>
          <cell r="S942">
            <v>1.5</v>
          </cell>
        </row>
        <row r="943">
          <cell r="F943" t="str">
            <v>黄田一七里香体验式休闲农庄连接路</v>
          </cell>
          <cell r="G943" t="str">
            <v>资源产业路</v>
          </cell>
          <cell r="H943" t="str">
            <v>1312F4310280019</v>
          </cell>
          <cell r="I943" t="str">
            <v>1451J3120431028230</v>
          </cell>
          <cell r="J943" t="str">
            <v>003e0033-9ce5-4434-bd7a-d7bee83fe603</v>
          </cell>
          <cell r="K943" t="str">
            <v>无</v>
          </cell>
          <cell r="L943">
            <v>1.5</v>
          </cell>
          <cell r="M943">
            <v>1.5</v>
          </cell>
          <cell r="N943">
            <v>450</v>
          </cell>
          <cell r="O943" t="str">
            <v>四级公路</v>
          </cell>
          <cell r="P943" t="str">
            <v>水泥路面</v>
          </cell>
          <cell r="Q943" t="str">
            <v>6</v>
          </cell>
          <cell r="R943" t="str">
            <v>安仁县七里香体验式休闲农庄</v>
          </cell>
          <cell r="S943">
            <v>1.5</v>
          </cell>
        </row>
        <row r="944">
          <cell r="F944" t="str">
            <v>老君观-安仁县正合生态农业园连接路</v>
          </cell>
          <cell r="G944" t="str">
            <v>资源产业路</v>
          </cell>
          <cell r="H944" t="str">
            <v>1312F4310280022</v>
          </cell>
          <cell r="I944" t="str">
            <v>1451J3120431028159</v>
          </cell>
          <cell r="J944" t="str">
            <v>897c1fc3-8a13-4217-b6c1-3fe5a25762e9</v>
          </cell>
          <cell r="K944" t="str">
            <v>C357431028</v>
          </cell>
          <cell r="L944">
            <v>1.5</v>
          </cell>
          <cell r="M944">
            <v>1.5</v>
          </cell>
          <cell r="N944">
            <v>450</v>
          </cell>
          <cell r="O944" t="str">
            <v>四级公路</v>
          </cell>
          <cell r="P944" t="str">
            <v>水泥路面</v>
          </cell>
          <cell r="Q944" t="str">
            <v>6</v>
          </cell>
          <cell r="R944" t="str">
            <v>安仁县正合生态农业园</v>
          </cell>
          <cell r="S944">
            <v>1.5</v>
          </cell>
        </row>
        <row r="945">
          <cell r="F945" t="str">
            <v>峦园-安仁县华南牲猪养殖场连接路</v>
          </cell>
          <cell r="G945" t="str">
            <v>资源产业路</v>
          </cell>
          <cell r="H945" t="str">
            <v>1312F4310280021</v>
          </cell>
          <cell r="I945" t="str">
            <v>1451J3120431028184</v>
          </cell>
          <cell r="J945" t="str">
            <v>7318129a-e33f-4f5b-95e1-f90d87c61596</v>
          </cell>
          <cell r="K945" t="str">
            <v>C367431028</v>
          </cell>
          <cell r="L945">
            <v>1.64</v>
          </cell>
          <cell r="M945">
            <v>1.64</v>
          </cell>
          <cell r="N945">
            <v>492</v>
          </cell>
          <cell r="O945" t="str">
            <v>四级公路</v>
          </cell>
          <cell r="P945" t="str">
            <v>水泥路面</v>
          </cell>
          <cell r="Q945" t="str">
            <v>4.5</v>
          </cell>
          <cell r="R945" t="str">
            <v>安仁县华南牲猪养殖场</v>
          </cell>
          <cell r="S945">
            <v>1.64</v>
          </cell>
        </row>
        <row r="946">
          <cell r="F946" t="str">
            <v>下老屋-福源养殖场连接路</v>
          </cell>
          <cell r="G946" t="str">
            <v>资源产业路</v>
          </cell>
          <cell r="H946" t="str">
            <v>1312F4310280040</v>
          </cell>
          <cell r="I946" t="str">
            <v>1451J3120431028162</v>
          </cell>
          <cell r="J946" t="str">
            <v>1299e30f-be02-4365-9f75-42d8e0ed35e5</v>
          </cell>
          <cell r="K946" t="str">
            <v>无</v>
          </cell>
          <cell r="L946">
            <v>1</v>
          </cell>
          <cell r="M946">
            <v>1</v>
          </cell>
          <cell r="N946">
            <v>300</v>
          </cell>
          <cell r="O946" t="str">
            <v>四级公路</v>
          </cell>
          <cell r="P946" t="str">
            <v>水泥路面</v>
          </cell>
          <cell r="Q946" t="str">
            <v>4.5</v>
          </cell>
          <cell r="R946" t="str">
            <v>安仁县福源养殖场</v>
          </cell>
          <cell r="S946">
            <v>1</v>
          </cell>
        </row>
        <row r="947">
          <cell r="F947" t="str">
            <v>樟水-坳背连接路</v>
          </cell>
          <cell r="G947" t="str">
            <v>资源产业路</v>
          </cell>
          <cell r="H947" t="str">
            <v>1312F4310280016</v>
          </cell>
          <cell r="I947" t="str">
            <v>1451J3120431028121</v>
          </cell>
          <cell r="J947" t="str">
            <v>24ad60ff-06a3-4daf-93cc-7baeea70e207</v>
          </cell>
          <cell r="K947" t="str">
            <v>CA07431028</v>
          </cell>
          <cell r="L947">
            <v>6.62</v>
          </cell>
          <cell r="M947">
            <v>6.62</v>
          </cell>
          <cell r="N947">
            <v>1986</v>
          </cell>
          <cell r="O947" t="str">
            <v>四级公路</v>
          </cell>
          <cell r="P947" t="str">
            <v>水泥路面</v>
          </cell>
          <cell r="Q947" t="str">
            <v>6</v>
          </cell>
          <cell r="R947" t="str">
            <v>大源村天元山种殖场</v>
          </cell>
          <cell r="S947">
            <v>6.62</v>
          </cell>
        </row>
        <row r="948">
          <cell r="F948" t="str">
            <v>五丰路-现代观光旅游生态农业示范园</v>
          </cell>
          <cell r="G948" t="str">
            <v>资源产业路</v>
          </cell>
          <cell r="H948" t="str">
            <v>1312F4310280071</v>
          </cell>
          <cell r="I948" t="str">
            <v>1451J3120431028200</v>
          </cell>
          <cell r="J948" t="str">
            <v>67365a45-a9c4-4e68-bcc0-c2f73e0b9c75</v>
          </cell>
          <cell r="K948" t="str">
            <v>无</v>
          </cell>
          <cell r="L948">
            <v>0.78</v>
          </cell>
          <cell r="M948">
            <v>0.78</v>
          </cell>
          <cell r="N948">
            <v>234</v>
          </cell>
          <cell r="O948" t="str">
            <v>四级公路</v>
          </cell>
          <cell r="P948" t="str">
            <v>水泥路面</v>
          </cell>
          <cell r="Q948" t="str">
            <v>6</v>
          </cell>
          <cell r="R948" t="str">
            <v>现代观光旅游生态农业示范园</v>
          </cell>
          <cell r="S948">
            <v>0.26</v>
          </cell>
        </row>
        <row r="949">
          <cell r="F949"/>
          <cell r="G949"/>
          <cell r="H949"/>
          <cell r="I949"/>
          <cell r="J949"/>
          <cell r="K949"/>
          <cell r="L949">
            <v>48.150999999999996</v>
          </cell>
          <cell r="M949">
            <v>49.340999999999994</v>
          </cell>
          <cell r="N949">
            <v>7633</v>
          </cell>
          <cell r="O949"/>
          <cell r="P949"/>
          <cell r="Q949"/>
          <cell r="R949"/>
          <cell r="S949">
            <v>48.968000000000004</v>
          </cell>
        </row>
        <row r="950">
          <cell r="F950" t="str">
            <v>资兴市回龙山瑶族乡通三级公路</v>
          </cell>
          <cell r="G950" t="str">
            <v>乡镇通三级（路面宽7米）及以上农村公路</v>
          </cell>
          <cell r="H950" t="str">
            <v>1316F4310810002</v>
          </cell>
          <cell r="I950" t="str">
            <v>1451J3150431081165</v>
          </cell>
          <cell r="J950" t="str">
            <v>2238cc7c-3bf9-4ec5-90b1-779a95eef93a</v>
          </cell>
          <cell r="K950" t="str">
            <v>X033431081</v>
          </cell>
          <cell r="L950">
            <v>4.8099999999999996</v>
          </cell>
          <cell r="M950">
            <v>4.8099999999999996</v>
          </cell>
          <cell r="N950">
            <v>1924</v>
          </cell>
          <cell r="O950" t="str">
            <v>三级公路</v>
          </cell>
          <cell r="P950" t="str">
            <v>水泥路面</v>
          </cell>
          <cell r="Q950">
            <v>6.5</v>
          </cell>
          <cell r="R950" t="str">
            <v>回龙山瑶族乡</v>
          </cell>
          <cell r="S950">
            <v>4.8099999999999996</v>
          </cell>
        </row>
        <row r="951">
          <cell r="F951" t="str">
            <v>湖南金磊南方水泥有限公司老G357至新厂址公路</v>
          </cell>
          <cell r="G951" t="str">
            <v>资源产业路</v>
          </cell>
          <cell r="H951" t="str">
            <v>1312F4310810059</v>
          </cell>
          <cell r="I951" t="str">
            <v>1451J3120431081157</v>
          </cell>
          <cell r="J951" t="str">
            <v>246f9581-8f09-42d4-9b02-2a75d72ccbd6</v>
          </cell>
          <cell r="K951" t="str">
            <v>无</v>
          </cell>
          <cell r="L951">
            <v>3.9</v>
          </cell>
          <cell r="M951">
            <v>3.9</v>
          </cell>
          <cell r="N951">
            <v>1950</v>
          </cell>
          <cell r="O951" t="str">
            <v>四级公路</v>
          </cell>
          <cell r="P951" t="str">
            <v>水泥路面</v>
          </cell>
          <cell r="Q951">
            <v>4.5</v>
          </cell>
          <cell r="R951" t="str">
            <v>湖南金磊绿色建材产业园</v>
          </cell>
          <cell r="S951">
            <v>3.9</v>
          </cell>
        </row>
        <row r="952">
          <cell r="F952" t="str">
            <v>资兴欧哥果业桃醉天下黄桃产业园连接路</v>
          </cell>
          <cell r="G952" t="str">
            <v>资源产业路</v>
          </cell>
          <cell r="H952" t="str">
            <v>1312F4310810056</v>
          </cell>
          <cell r="I952" t="str">
            <v>1451J3120431081148</v>
          </cell>
          <cell r="J952" t="str">
            <v>d2e3f106-6aa4-44c8-b6e9-44f5ebbc8e01</v>
          </cell>
          <cell r="K952" t="str">
            <v>无</v>
          </cell>
          <cell r="L952">
            <v>1</v>
          </cell>
          <cell r="M952">
            <v>1</v>
          </cell>
          <cell r="N952">
            <v>100</v>
          </cell>
          <cell r="O952" t="str">
            <v>四级公路</v>
          </cell>
          <cell r="P952" t="str">
            <v>水泥路面</v>
          </cell>
          <cell r="Q952">
            <v>4.5</v>
          </cell>
          <cell r="R952" t="str">
            <v>资兴欧哥果业桃醉天下黄桃产业园</v>
          </cell>
          <cell r="S952">
            <v>1</v>
          </cell>
        </row>
        <row r="953">
          <cell r="F953" t="str">
            <v>资兴市智慧立体渔业特色养殖产业园连接路</v>
          </cell>
          <cell r="G953" t="str">
            <v>资源产业路</v>
          </cell>
          <cell r="H953" t="str">
            <v>1312F4310810016</v>
          </cell>
          <cell r="I953" t="str">
            <v>1451J3120431081143</v>
          </cell>
          <cell r="J953" t="str">
            <v>1f70e83c-fc44-46a4-a559-6d441626cea3</v>
          </cell>
          <cell r="K953" t="str">
            <v>无</v>
          </cell>
          <cell r="L953">
            <v>0.26</v>
          </cell>
          <cell r="M953">
            <v>0.26</v>
          </cell>
          <cell r="N953">
            <v>38</v>
          </cell>
          <cell r="O953" t="str">
            <v>四级公路</v>
          </cell>
          <cell r="P953" t="str">
            <v>水泥路面</v>
          </cell>
          <cell r="Q953">
            <v>4.5</v>
          </cell>
          <cell r="R953" t="str">
            <v>资兴市智慧立体渔业特色养殖产业园</v>
          </cell>
          <cell r="S953">
            <v>0.26</v>
          </cell>
        </row>
        <row r="954">
          <cell r="F954" t="str">
            <v>资兴市华兴生态休闲养殖基地建设项目连接路</v>
          </cell>
          <cell r="G954" t="str">
            <v>资源产业路</v>
          </cell>
          <cell r="H954" t="str">
            <v>1312F4310810001</v>
          </cell>
          <cell r="I954" t="str">
            <v>1451J3120431081161</v>
          </cell>
          <cell r="J954" t="str">
            <v>e3af6fda-0d67-49db-911d-4d7ebb91a467</v>
          </cell>
          <cell r="K954" t="str">
            <v>无</v>
          </cell>
          <cell r="L954">
            <v>5.48</v>
          </cell>
          <cell r="M954">
            <v>5.48</v>
          </cell>
          <cell r="N954">
            <v>658</v>
          </cell>
          <cell r="O954" t="str">
            <v>四级公路</v>
          </cell>
          <cell r="P954" t="str">
            <v>水泥路面</v>
          </cell>
          <cell r="Q954">
            <v>4.5</v>
          </cell>
          <cell r="R954" t="str">
            <v>资兴市华兴生态休闲养殖基地建设项目</v>
          </cell>
          <cell r="S954">
            <v>5.48</v>
          </cell>
        </row>
        <row r="955">
          <cell r="F955" t="str">
            <v>资兴市现代渔业特色产业园连接路</v>
          </cell>
          <cell r="G955" t="str">
            <v>资源产业路</v>
          </cell>
          <cell r="H955" t="str">
            <v>1312F4310810017</v>
          </cell>
          <cell r="I955" t="str">
            <v>1451J3120431081106</v>
          </cell>
          <cell r="J955" t="str">
            <v>c62a5162-84b7-4435-9bdd-39d414910593</v>
          </cell>
          <cell r="K955" t="str">
            <v>无</v>
          </cell>
          <cell r="L955">
            <v>0.55000000000000004</v>
          </cell>
          <cell r="M955">
            <v>0.55000000000000004</v>
          </cell>
          <cell r="N955">
            <v>44</v>
          </cell>
          <cell r="O955" t="str">
            <v>四级公路</v>
          </cell>
          <cell r="P955" t="str">
            <v>水泥路面</v>
          </cell>
          <cell r="Q955">
            <v>4.5</v>
          </cell>
          <cell r="R955" t="str">
            <v>资兴市现代渔业特色产业园</v>
          </cell>
          <cell r="S955">
            <v>0.55000000000000004</v>
          </cell>
        </row>
        <row r="956">
          <cell r="F956" t="str">
            <v>资兴市两曾（曾中生、曾希圣）故居旅游通景路</v>
          </cell>
          <cell r="G956" t="str">
            <v>通景公路</v>
          </cell>
          <cell r="H956" t="str">
            <v>131302F4310810001</v>
          </cell>
          <cell r="I956" t="str">
            <v>1451J3130431081174</v>
          </cell>
          <cell r="J956" t="str">
            <v>a1a4c811-380e-42de-beda-f926d0c9bf98</v>
          </cell>
          <cell r="K956" t="str">
            <v>无</v>
          </cell>
          <cell r="L956">
            <v>0.27</v>
          </cell>
          <cell r="M956">
            <v>0.27</v>
          </cell>
          <cell r="N956">
            <v>32</v>
          </cell>
          <cell r="O956" t="str">
            <v>四级公路</v>
          </cell>
          <cell r="P956" t="str">
            <v>水泥路面</v>
          </cell>
          <cell r="Q956">
            <v>4.5</v>
          </cell>
          <cell r="R956" t="str">
            <v>两曾（曾中生、曾希圣）故居</v>
          </cell>
          <cell r="S956">
            <v>0.27</v>
          </cell>
        </row>
        <row r="957">
          <cell r="F957" t="str">
            <v>资兴市东江鱼生态养殖产业园连接路</v>
          </cell>
          <cell r="G957" t="str">
            <v>资源产业路</v>
          </cell>
          <cell r="H957" t="str">
            <v>1312F4310810018</v>
          </cell>
          <cell r="I957" t="str">
            <v>1451J3120431081113</v>
          </cell>
          <cell r="J957" t="str">
            <v>d97e7d14-a977-40f2-9ab8-6ce335f5459f</v>
          </cell>
          <cell r="K957" t="str">
            <v>无</v>
          </cell>
          <cell r="L957">
            <v>0.62</v>
          </cell>
          <cell r="M957">
            <v>0.62</v>
          </cell>
          <cell r="N957">
            <v>50</v>
          </cell>
          <cell r="O957" t="str">
            <v>四级公路</v>
          </cell>
          <cell r="P957" t="str">
            <v>水泥路面</v>
          </cell>
          <cell r="Q957">
            <v>4.5</v>
          </cell>
          <cell r="R957" t="str">
            <v>资兴市东江鱼生态养殖产业园</v>
          </cell>
          <cell r="S957">
            <v>0.62</v>
          </cell>
        </row>
        <row r="958">
          <cell r="F958" t="str">
            <v>绿世纪粮油专业合作社连接路</v>
          </cell>
          <cell r="G958" t="str">
            <v>资源产业路</v>
          </cell>
          <cell r="H958" t="str">
            <v>1312F4310810057</v>
          </cell>
          <cell r="I958" t="str">
            <v>1451J3120431081144</v>
          </cell>
          <cell r="J958" t="str">
            <v>eb7c846f-4130-4c60-b4d9-771f16b1f44b</v>
          </cell>
          <cell r="K958" t="str">
            <v>无</v>
          </cell>
          <cell r="L958">
            <v>2.0499999999999998</v>
          </cell>
          <cell r="M958">
            <v>2.0499999999999998</v>
          </cell>
          <cell r="N958">
            <v>164</v>
          </cell>
          <cell r="O958" t="str">
            <v>四级公路</v>
          </cell>
          <cell r="P958" t="str">
            <v>水泥路面</v>
          </cell>
          <cell r="Q958">
            <v>4.5</v>
          </cell>
          <cell r="R958" t="str">
            <v>绿世纪粮油专业合作社</v>
          </cell>
          <cell r="S958">
            <v>2.0499999999999998</v>
          </cell>
        </row>
        <row r="959">
          <cell r="F959" t="str">
            <v>资兴市蓼江大风寨旅游集散公路</v>
          </cell>
          <cell r="G959" t="str">
            <v>旅游集散公路</v>
          </cell>
          <cell r="H959" t="str">
            <v>1312,10313F4310810009</v>
          </cell>
          <cell r="I959" t="str">
            <v>1451J3130431081175</v>
          </cell>
          <cell r="J959" t="str">
            <v>b71792c9-d2fe-434d-9b4b-72c9f706da8c</v>
          </cell>
          <cell r="K959" t="str">
            <v>Y216431081</v>
          </cell>
          <cell r="L959">
            <v>9.34</v>
          </cell>
          <cell r="M959">
            <v>10.53</v>
          </cell>
          <cell r="N959">
            <v>842</v>
          </cell>
          <cell r="O959" t="str">
            <v>四级公路</v>
          </cell>
          <cell r="P959" t="str">
            <v>沥青路面</v>
          </cell>
          <cell r="Q959">
            <v>6</v>
          </cell>
          <cell r="R959" t="str">
            <v>大风寨</v>
          </cell>
          <cell r="S959">
            <v>10.157</v>
          </cell>
        </row>
        <row r="960">
          <cell r="F960" t="str">
            <v>资兴市杨家坪湘南特委旧址旅游通景路</v>
          </cell>
          <cell r="G960" t="str">
            <v>通景公路</v>
          </cell>
          <cell r="H960" t="str">
            <v>1312,10313F4310810013</v>
          </cell>
          <cell r="I960" t="str">
            <v>1451J3130431081171</v>
          </cell>
          <cell r="J960" t="str">
            <v>1ab29a3b-21ce-46c6-b96c-6acbe4738965</v>
          </cell>
          <cell r="K960" t="str">
            <v>无</v>
          </cell>
          <cell r="L960">
            <v>6.4169999999999998</v>
          </cell>
          <cell r="M960">
            <v>6.4169999999999998</v>
          </cell>
          <cell r="N960">
            <v>728</v>
          </cell>
          <cell r="O960" t="str">
            <v>四级公路</v>
          </cell>
          <cell r="P960" t="str">
            <v>沥青路面</v>
          </cell>
          <cell r="Q960">
            <v>6</v>
          </cell>
          <cell r="R960" t="str">
            <v>杨家坪湘南特委旧址</v>
          </cell>
          <cell r="S960">
            <v>6.4169999999999998</v>
          </cell>
        </row>
        <row r="961">
          <cell r="F961" t="str">
            <v>资兴市三都镇传统村落群旅游通景路</v>
          </cell>
          <cell r="G961" t="str">
            <v>通景公路</v>
          </cell>
          <cell r="H961" t="str">
            <v>1312,10313F4310810010</v>
          </cell>
          <cell r="I961" t="str">
            <v>1451J3130431081169</v>
          </cell>
          <cell r="J961" t="str">
            <v>803cc06a-4663-435e-b706-8332eff1a9f9</v>
          </cell>
          <cell r="K961" t="str">
            <v>无</v>
          </cell>
          <cell r="L961">
            <v>4.5529999999999999</v>
          </cell>
          <cell r="M961">
            <v>4.5529999999999999</v>
          </cell>
          <cell r="N961">
            <v>364</v>
          </cell>
          <cell r="O961" t="str">
            <v>四级公路</v>
          </cell>
          <cell r="P961" t="str">
            <v>沥青路面</v>
          </cell>
          <cell r="Q961">
            <v>6</v>
          </cell>
          <cell r="R961" t="str">
            <v>辰岗岭村、中田村、流华湾村、辰南村</v>
          </cell>
          <cell r="S961">
            <v>4.5529999999999999</v>
          </cell>
        </row>
        <row r="962">
          <cell r="F962" t="str">
            <v>资兴市程水镇石鼓村旅游通景路</v>
          </cell>
          <cell r="G962" t="str">
            <v>通景公路</v>
          </cell>
          <cell r="H962" t="str">
            <v>1312,10313F4310810012</v>
          </cell>
          <cell r="I962" t="str">
            <v>1451J3130431081173</v>
          </cell>
          <cell r="J962" t="str">
            <v>c0ba50e3-7ae9-4212-bd63-77f88581bb63</v>
          </cell>
          <cell r="K962" t="str">
            <v>无</v>
          </cell>
          <cell r="L962">
            <v>0.442</v>
          </cell>
          <cell r="M962">
            <v>0.442</v>
          </cell>
          <cell r="N962">
            <v>27</v>
          </cell>
          <cell r="O962" t="str">
            <v>四级公路</v>
          </cell>
          <cell r="P962" t="str">
            <v>沥青路面</v>
          </cell>
          <cell r="Q962">
            <v>6</v>
          </cell>
          <cell r="R962" t="str">
            <v>石鼓村</v>
          </cell>
          <cell r="S962">
            <v>0.442</v>
          </cell>
        </row>
        <row r="963">
          <cell r="F963" t="str">
            <v>资兴大王寨旅游通景路</v>
          </cell>
          <cell r="G963" t="str">
            <v>通景公路</v>
          </cell>
          <cell r="H963" t="str">
            <v>1312,10313F4310810020</v>
          </cell>
          <cell r="I963" t="str">
            <v>1451J3130431081166</v>
          </cell>
          <cell r="J963" t="str">
            <v>3f32f357-d263-41cb-9b00-85f6406b3cf2</v>
          </cell>
          <cell r="K963" t="str">
            <v>无</v>
          </cell>
          <cell r="L963">
            <v>4</v>
          </cell>
          <cell r="M963">
            <v>4</v>
          </cell>
          <cell r="N963">
            <v>355</v>
          </cell>
          <cell r="O963" t="str">
            <v>四级公路</v>
          </cell>
          <cell r="P963" t="str">
            <v>沥青路面</v>
          </cell>
          <cell r="Q963">
            <v>6</v>
          </cell>
          <cell r="R963" t="str">
            <v>大王寨</v>
          </cell>
          <cell r="S963">
            <v>4</v>
          </cell>
        </row>
        <row r="964">
          <cell r="F964" t="str">
            <v>东江湖旅游景区连接路（资兴市C378东江湖旅游区段）</v>
          </cell>
          <cell r="G964" t="str">
            <v>通景公路</v>
          </cell>
          <cell r="H964" t="str">
            <v>1312,10313F4310810019</v>
          </cell>
          <cell r="I964" t="str">
            <v>1451J3130431081187</v>
          </cell>
          <cell r="J964" t="str">
            <v>1c127172-9d63-4298-8a7f-c5174f1fd894</v>
          </cell>
          <cell r="K964" t="str">
            <v>C378431081</v>
          </cell>
          <cell r="L964">
            <v>4.4589999999999996</v>
          </cell>
          <cell r="M964">
            <v>4.4589999999999996</v>
          </cell>
          <cell r="N964">
            <v>357</v>
          </cell>
          <cell r="O964" t="str">
            <v>四级公路</v>
          </cell>
          <cell r="P964" t="str">
            <v>沥青路面</v>
          </cell>
          <cell r="Q964">
            <v>6</v>
          </cell>
          <cell r="R964" t="str">
            <v>东江湖旅游景区</v>
          </cell>
          <cell r="S964">
            <v>4.4589999999999996</v>
          </cell>
        </row>
        <row r="965">
          <cell r="F965"/>
          <cell r="G965"/>
          <cell r="H965"/>
          <cell r="I965"/>
          <cell r="J965"/>
          <cell r="K965"/>
          <cell r="L965">
            <v>593.52800000000002</v>
          </cell>
          <cell r="M965">
            <v>449.00000000000011</v>
          </cell>
          <cell r="N965">
            <v>79776</v>
          </cell>
          <cell r="O965"/>
          <cell r="P965"/>
          <cell r="Q965"/>
          <cell r="R965"/>
          <cell r="S965">
            <v>449.00000000000011</v>
          </cell>
        </row>
        <row r="966">
          <cell r="F966"/>
          <cell r="G966"/>
          <cell r="H966"/>
          <cell r="I966"/>
          <cell r="J966"/>
          <cell r="K966"/>
          <cell r="L966">
            <v>48.598999999999997</v>
          </cell>
          <cell r="M966">
            <v>48.064</v>
          </cell>
          <cell r="N966">
            <v>9028.7999999999993</v>
          </cell>
          <cell r="O966"/>
          <cell r="P966"/>
          <cell r="Q966"/>
          <cell r="R966"/>
          <cell r="S966">
            <v>48.064</v>
          </cell>
        </row>
        <row r="967">
          <cell r="F967" t="str">
            <v>菱角塘镇通三级公路</v>
          </cell>
          <cell r="G967" t="str">
            <v>乡镇通三级（路面宽7米）及以上农村公路</v>
          </cell>
          <cell r="H967" t="str">
            <v>1316F4311020002</v>
          </cell>
          <cell r="I967" t="str">
            <v>1451J3150431102239</v>
          </cell>
          <cell r="J967" t="str">
            <v>26547e1d-79ec-42d2-9257-6a2e30698962</v>
          </cell>
          <cell r="K967" t="str">
            <v>X001431102</v>
          </cell>
          <cell r="L967">
            <v>6.4420000000000002</v>
          </cell>
          <cell r="M967">
            <v>6.0640000000000001</v>
          </cell>
          <cell r="N967">
            <v>2425.6</v>
          </cell>
          <cell r="O967" t="str">
            <v>三级公路</v>
          </cell>
          <cell r="P967" t="str">
            <v>沥青路面/水泥路面</v>
          </cell>
          <cell r="Q967">
            <v>6.5</v>
          </cell>
          <cell r="R967" t="str">
            <v>菱角塘镇</v>
          </cell>
          <cell r="S967">
            <v>6.0640000000000001</v>
          </cell>
        </row>
        <row r="968">
          <cell r="F968" t="str">
            <v>梳子铺乡通三级公路</v>
          </cell>
          <cell r="G968" t="str">
            <v>乡镇通三级（路面宽7米）及以上农村公路</v>
          </cell>
          <cell r="H968" t="str">
            <v>1316F4311020005</v>
          </cell>
          <cell r="I968" t="str">
            <v>1451J3150431102101</v>
          </cell>
          <cell r="J968" t="str">
            <v>a0179092-c466-456e-a10a-0620f73f7544</v>
          </cell>
          <cell r="K968" t="str">
            <v>X006431102</v>
          </cell>
          <cell r="L968">
            <v>5.5880000000000001</v>
          </cell>
          <cell r="M968">
            <v>5.5880000000000001</v>
          </cell>
          <cell r="N968">
            <v>2235.1999999999998</v>
          </cell>
          <cell r="O968" t="str">
            <v>三级公路</v>
          </cell>
          <cell r="P968" t="str">
            <v>沥青路面</v>
          </cell>
          <cell r="Q968">
            <v>6.5</v>
          </cell>
          <cell r="R968" t="str">
            <v>梳子铺乡</v>
          </cell>
          <cell r="S968">
            <v>5.5880000000000001</v>
          </cell>
        </row>
        <row r="969">
          <cell r="F969" t="str">
            <v>零陵区周家大院景区通景路</v>
          </cell>
          <cell r="G969" t="str">
            <v>通景公路</v>
          </cell>
          <cell r="H969" t="str">
            <v>13130201F4311020001</v>
          </cell>
          <cell r="I969" t="str">
            <v>1451J3130431102214</v>
          </cell>
          <cell r="J969" t="str">
            <v>c3f3406b-95cd-42c5-b1ae-cd74cb0c1f8f</v>
          </cell>
          <cell r="K969" t="str">
            <v>X018431102</v>
          </cell>
          <cell r="L969">
            <v>16.879000000000001</v>
          </cell>
          <cell r="M969">
            <v>16.879000000000001</v>
          </cell>
          <cell r="N969">
            <v>2025</v>
          </cell>
          <cell r="O969" t="str">
            <v>四级公路</v>
          </cell>
          <cell r="P969" t="str">
            <v>水泥混凝土加沥青混凝土</v>
          </cell>
          <cell r="Q969">
            <v>6</v>
          </cell>
          <cell r="R969" t="str">
            <v>周家大院景区</v>
          </cell>
          <cell r="S969">
            <v>16.879000000000001</v>
          </cell>
        </row>
        <row r="970">
          <cell r="F970" t="str">
            <v>梳子铺乡卉叶山油茶产业路</v>
          </cell>
          <cell r="G970" t="str">
            <v>资源产业路</v>
          </cell>
          <cell r="H970" t="str">
            <v>1312F4311020070</v>
          </cell>
          <cell r="I970" t="str">
            <v>1451J3120431102182</v>
          </cell>
          <cell r="J970" t="str">
            <v>a4815ba9-2272-4bb6-a042-cf228130a05c</v>
          </cell>
          <cell r="K970" t="str">
            <v>无</v>
          </cell>
          <cell r="L970">
            <v>2.11</v>
          </cell>
          <cell r="M970">
            <v>2.11</v>
          </cell>
          <cell r="N970">
            <v>253</v>
          </cell>
          <cell r="O970" t="str">
            <v>四级公路</v>
          </cell>
          <cell r="P970" t="str">
            <v>水泥混凝土</v>
          </cell>
          <cell r="Q970">
            <v>6</v>
          </cell>
          <cell r="R970" t="str">
            <v>梳子铺卉叶山油茶产业园</v>
          </cell>
          <cell r="S970">
            <v>2.11</v>
          </cell>
        </row>
        <row r="971">
          <cell r="F971" t="str">
            <v>夫江仔百香果合作社产业路</v>
          </cell>
          <cell r="G971" t="str">
            <v>资源产业路</v>
          </cell>
          <cell r="H971" t="str">
            <v>1312F4311020029</v>
          </cell>
          <cell r="I971" t="str">
            <v>1451J3120431102102</v>
          </cell>
          <cell r="J971" t="str">
            <v>81e2517f-a581-4f1c-997c-b93fdb6d1594</v>
          </cell>
          <cell r="K971" t="str">
            <v>无</v>
          </cell>
          <cell r="L971">
            <v>1.2</v>
          </cell>
          <cell r="M971">
            <v>1.2</v>
          </cell>
          <cell r="N971">
            <v>144</v>
          </cell>
          <cell r="O971" t="str">
            <v>四级公路</v>
          </cell>
          <cell r="P971" t="str">
            <v>水泥混凝土</v>
          </cell>
          <cell r="Q971">
            <v>6</v>
          </cell>
          <cell r="R971" t="str">
            <v>夫江仔百香果合作社</v>
          </cell>
          <cell r="S971">
            <v>1.2</v>
          </cell>
        </row>
        <row r="972">
          <cell r="F972" t="str">
            <v>丰盛农业资源产业路</v>
          </cell>
          <cell r="G972" t="str">
            <v>资源产业路</v>
          </cell>
          <cell r="H972" t="str">
            <v>1312F4311020001</v>
          </cell>
          <cell r="I972" t="str">
            <v>1451J3120431102212</v>
          </cell>
          <cell r="J972" t="str">
            <v>325baba9-9afc-4808-88c5-4d6d709a3a79</v>
          </cell>
          <cell r="K972" t="str">
            <v>无</v>
          </cell>
          <cell r="L972">
            <v>0.86</v>
          </cell>
          <cell r="M972">
            <v>0.70299999999999996</v>
          </cell>
          <cell r="N972">
            <v>84</v>
          </cell>
          <cell r="O972" t="str">
            <v>四级公路</v>
          </cell>
          <cell r="P972" t="str">
            <v>水泥混凝土</v>
          </cell>
          <cell r="Q972">
            <v>6</v>
          </cell>
          <cell r="R972" t="str">
            <v>丰盛农业产业园</v>
          </cell>
          <cell r="S972">
            <v>0.70299999999999996</v>
          </cell>
        </row>
        <row r="973">
          <cell r="F973" t="str">
            <v>通果多多生态园道路</v>
          </cell>
          <cell r="G973" t="str">
            <v>资源产业路</v>
          </cell>
          <cell r="H973" t="str">
            <v>1312F4311020082</v>
          </cell>
          <cell r="I973" t="str">
            <v>1451J3120431102208</v>
          </cell>
          <cell r="J973" t="str">
            <v>d4bd5a2a-450e-4b28-8088-f1471aea0016</v>
          </cell>
          <cell r="K973" t="str">
            <v>无</v>
          </cell>
          <cell r="L973">
            <v>0.99</v>
          </cell>
          <cell r="M973">
            <v>0.99</v>
          </cell>
          <cell r="N973">
            <v>119</v>
          </cell>
          <cell r="O973" t="str">
            <v>四级公路</v>
          </cell>
          <cell r="P973" t="str">
            <v>水泥混凝土</v>
          </cell>
          <cell r="Q973">
            <v>6</v>
          </cell>
          <cell r="R973" t="str">
            <v>永州市果多多生态农业合作社</v>
          </cell>
          <cell r="S973">
            <v>0.99</v>
          </cell>
        </row>
        <row r="974">
          <cell r="F974" t="str">
            <v>零陵区香零山村连接路</v>
          </cell>
          <cell r="G974" t="str">
            <v>通景公路</v>
          </cell>
          <cell r="H974" t="str">
            <v>131302F4311020007</v>
          </cell>
          <cell r="I974" t="str">
            <v>1451J3130431102189</v>
          </cell>
          <cell r="J974" t="str">
            <v>802ac81f-a1fa-4808-ba6b-92c0448cbbe1</v>
          </cell>
          <cell r="K974" t="str">
            <v>C115431102</v>
          </cell>
          <cell r="L974">
            <v>1.2769999999999999</v>
          </cell>
          <cell r="M974">
            <v>1.2769999999999999</v>
          </cell>
          <cell r="N974">
            <v>153</v>
          </cell>
          <cell r="O974" t="str">
            <v>四级公路</v>
          </cell>
          <cell r="P974" t="str">
            <v>沥青混凝土</v>
          </cell>
          <cell r="Q974">
            <v>6</v>
          </cell>
          <cell r="R974" t="str">
            <v>零陵区香零山村</v>
          </cell>
          <cell r="S974">
            <v>1.2769999999999999</v>
          </cell>
        </row>
        <row r="975">
          <cell r="F975" t="str">
            <v>通柳子庙路</v>
          </cell>
          <cell r="G975" t="str">
            <v>通景公路</v>
          </cell>
          <cell r="H975" t="str">
            <v>131302F4311020003</v>
          </cell>
          <cell r="I975" t="str">
            <v>1451J3130431102197</v>
          </cell>
          <cell r="J975" t="str">
            <v>e6f865b1-f85c-4677-b8e8-8344db789463</v>
          </cell>
          <cell r="K975" t="str">
            <v>C28D431102</v>
          </cell>
          <cell r="L975">
            <v>1.3520000000000001</v>
          </cell>
          <cell r="M975">
            <v>1.3520000000000001</v>
          </cell>
          <cell r="N975">
            <v>162</v>
          </cell>
          <cell r="O975" t="str">
            <v>四级公路</v>
          </cell>
          <cell r="P975" t="str">
            <v>沥青混凝土</v>
          </cell>
          <cell r="Q975">
            <v>6</v>
          </cell>
          <cell r="R975" t="str">
            <v>柳子庙</v>
          </cell>
          <cell r="S975">
            <v>1.3520000000000001</v>
          </cell>
        </row>
        <row r="976">
          <cell r="F976" t="str">
            <v>马坝农业产业园产业路</v>
          </cell>
          <cell r="G976" t="str">
            <v>资源产业路</v>
          </cell>
          <cell r="H976" t="str">
            <v>1312F4311020004</v>
          </cell>
          <cell r="I976" t="str">
            <v>1451J3120431102116</v>
          </cell>
          <cell r="J976" t="str">
            <v>8c5a8395-61a1-46f5-a93e-e0805dee83a6</v>
          </cell>
          <cell r="K976" t="str">
            <v>无</v>
          </cell>
          <cell r="L976">
            <v>2.61</v>
          </cell>
          <cell r="M976">
            <v>2.61</v>
          </cell>
          <cell r="N976">
            <v>313</v>
          </cell>
          <cell r="O976" t="str">
            <v>四级公路</v>
          </cell>
          <cell r="P976" t="str">
            <v>水泥混凝土</v>
          </cell>
          <cell r="Q976">
            <v>6</v>
          </cell>
          <cell r="R976" t="str">
            <v>马坝农业综合产业园</v>
          </cell>
          <cell r="S976">
            <v>2.61</v>
          </cell>
        </row>
        <row r="977">
          <cell r="F977" t="str">
            <v>茅山里油茶种植区产业路</v>
          </cell>
          <cell r="G977" t="str">
            <v>资源产业路</v>
          </cell>
          <cell r="H977" t="str">
            <v>1312F4311020062</v>
          </cell>
          <cell r="I977" t="str">
            <v>1451J3120431102164</v>
          </cell>
          <cell r="J977" t="str">
            <v>fc47f81c-0a5c-4278-9671-4f1f75eb7453</v>
          </cell>
          <cell r="K977" t="str">
            <v>无</v>
          </cell>
          <cell r="L977">
            <v>1.66</v>
          </cell>
          <cell r="M977">
            <v>1.66</v>
          </cell>
          <cell r="N977">
            <v>199</v>
          </cell>
          <cell r="O977" t="str">
            <v>四级公路</v>
          </cell>
          <cell r="P977" t="str">
            <v>水泥混凝土</v>
          </cell>
          <cell r="Q977">
            <v>6</v>
          </cell>
          <cell r="R977" t="str">
            <v>茅山里油茶种植区</v>
          </cell>
          <cell r="S977">
            <v>1.66</v>
          </cell>
        </row>
        <row r="978">
          <cell r="F978" t="str">
            <v>石岩头镇财家村生态农业园百果示范基地产业路</v>
          </cell>
          <cell r="G978" t="str">
            <v>资源产业路</v>
          </cell>
          <cell r="H978" t="str">
            <v>1312F4311020025</v>
          </cell>
          <cell r="I978" t="str">
            <v>1451J3120431102127</v>
          </cell>
          <cell r="J978" t="str">
            <v>21fac1c6-4468-4983-8d11-cefcc81a969c</v>
          </cell>
          <cell r="K978" t="str">
            <v>无</v>
          </cell>
          <cell r="L978">
            <v>1.0900000000000001</v>
          </cell>
          <cell r="M978">
            <v>1.0900000000000001</v>
          </cell>
          <cell r="N978">
            <v>131</v>
          </cell>
          <cell r="O978" t="str">
            <v>四级公路</v>
          </cell>
          <cell r="P978" t="str">
            <v>水泥混凝土</v>
          </cell>
          <cell r="Q978">
            <v>6</v>
          </cell>
          <cell r="R978" t="str">
            <v>财家村生态农业园百果示范基地</v>
          </cell>
          <cell r="S978">
            <v>1.0900000000000001</v>
          </cell>
        </row>
        <row r="979">
          <cell r="F979" t="str">
            <v>花山岭种养产业园道路</v>
          </cell>
          <cell r="G979" t="str">
            <v>资源产业路</v>
          </cell>
          <cell r="H979" t="str">
            <v>1312F4311020084</v>
          </cell>
          <cell r="I979" t="str">
            <v>1451J3120431102216</v>
          </cell>
          <cell r="J979" t="str">
            <v>b74742ae-9310-4113-8d04-bde4762a16e5</v>
          </cell>
          <cell r="K979" t="str">
            <v>无</v>
          </cell>
          <cell r="L979">
            <v>3.76</v>
          </cell>
          <cell r="M979">
            <v>3.76</v>
          </cell>
          <cell r="N979">
            <v>451</v>
          </cell>
          <cell r="O979" t="str">
            <v>四级公路</v>
          </cell>
          <cell r="P979" t="str">
            <v>水泥混凝土</v>
          </cell>
          <cell r="Q979">
            <v>6</v>
          </cell>
          <cell r="R979" t="str">
            <v>花山岭种养产业园</v>
          </cell>
          <cell r="S979">
            <v>3.76</v>
          </cell>
        </row>
        <row r="980">
          <cell r="F980" t="str">
            <v>大车头雷保町产业路</v>
          </cell>
          <cell r="G980" t="str">
            <v>资源产业路</v>
          </cell>
          <cell r="H980" t="str">
            <v>1312F4311020108</v>
          </cell>
          <cell r="I980" t="str">
            <v>1451J3120431102231</v>
          </cell>
          <cell r="J980" t="str">
            <v>74f8027b-4cf0-4cc8-b7ca-34f070432bfc</v>
          </cell>
          <cell r="K980" t="str">
            <v>无</v>
          </cell>
          <cell r="L980">
            <v>0.73099999999999998</v>
          </cell>
          <cell r="M980">
            <v>0.73099999999999998</v>
          </cell>
          <cell r="N980">
            <v>88</v>
          </cell>
          <cell r="O980" t="str">
            <v>四级公路</v>
          </cell>
          <cell r="P980" t="str">
            <v>水泥混凝土</v>
          </cell>
          <cell r="Q980">
            <v>6</v>
          </cell>
          <cell r="R980" t="str">
            <v>大冲村产业园</v>
          </cell>
          <cell r="S980">
            <v>0.73099999999999998</v>
          </cell>
        </row>
        <row r="981">
          <cell r="F981" t="str">
            <v>马鞍岌楠竹产业路</v>
          </cell>
          <cell r="G981" t="str">
            <v>资源产业路</v>
          </cell>
          <cell r="H981" t="str">
            <v>1312F4311020088</v>
          </cell>
          <cell r="I981" t="str">
            <v>1451J3120431102223</v>
          </cell>
          <cell r="J981" t="str">
            <v>11987e15-7f78-4b0c-8bc5-88de906f6fbf</v>
          </cell>
          <cell r="K981" t="str">
            <v>无</v>
          </cell>
          <cell r="L981">
            <v>2.0499999999999998</v>
          </cell>
          <cell r="M981">
            <v>2.0499999999999998</v>
          </cell>
          <cell r="N981">
            <v>246</v>
          </cell>
          <cell r="O981" t="str">
            <v>四级公路</v>
          </cell>
          <cell r="P981" t="str">
            <v>水泥混凝土</v>
          </cell>
          <cell r="Q981">
            <v>6</v>
          </cell>
          <cell r="R981" t="str">
            <v>马鞍岌楠竹产业基地</v>
          </cell>
          <cell r="S981">
            <v>2.0499999999999998</v>
          </cell>
        </row>
        <row r="982">
          <cell r="F982"/>
          <cell r="G982"/>
          <cell r="H982"/>
          <cell r="I982"/>
          <cell r="J982"/>
          <cell r="K982"/>
          <cell r="L982">
            <v>54.1</v>
          </cell>
          <cell r="M982">
            <v>41.609999999999992</v>
          </cell>
          <cell r="N982">
            <v>4995</v>
          </cell>
          <cell r="O982"/>
          <cell r="P982"/>
          <cell r="Q982"/>
          <cell r="R982"/>
          <cell r="S982">
            <v>41.609999999999992</v>
          </cell>
        </row>
        <row r="983">
          <cell r="F983" t="str">
            <v>西山观现代农业产业园连接路</v>
          </cell>
          <cell r="G983" t="str">
            <v>资源产业路</v>
          </cell>
          <cell r="H983" t="str">
            <v>1312F4311030001</v>
          </cell>
          <cell r="I983" t="str">
            <v>1451J3120431103133</v>
          </cell>
          <cell r="J983" t="str">
            <v>14685b97-5c81-40ae-8cb7-4b477f061fa4</v>
          </cell>
          <cell r="K983" t="str">
            <v>Y772431103</v>
          </cell>
          <cell r="L983">
            <v>14.59</v>
          </cell>
          <cell r="M983">
            <v>14.59</v>
          </cell>
          <cell r="N983">
            <v>1751</v>
          </cell>
          <cell r="O983" t="str">
            <v>四级公路</v>
          </cell>
          <cell r="P983" t="str">
            <v>水泥混凝土</v>
          </cell>
          <cell r="Q983">
            <v>6</v>
          </cell>
          <cell r="R983" t="str">
            <v>西山观现代农业产业园产业园</v>
          </cell>
          <cell r="S983">
            <v>14.59</v>
          </cell>
        </row>
        <row r="984">
          <cell r="F984" t="str">
            <v>永州市四季香生态农场产业扶贫项目连接路</v>
          </cell>
          <cell r="G984" t="str">
            <v>资源产业路</v>
          </cell>
          <cell r="H984" t="str">
            <v>1312F4311030026</v>
          </cell>
          <cell r="I984" t="str">
            <v>1451J3120431103136</v>
          </cell>
          <cell r="J984" t="str">
            <v>155ad40f-45d2-414d-84dd-ae75b7112285</v>
          </cell>
          <cell r="K984" t="str">
            <v>C356431103</v>
          </cell>
          <cell r="L984">
            <v>7.53</v>
          </cell>
          <cell r="M984">
            <v>7.53</v>
          </cell>
          <cell r="N984">
            <v>904</v>
          </cell>
          <cell r="O984" t="str">
            <v>四级公路</v>
          </cell>
          <cell r="P984" t="str">
            <v>水泥混凝土</v>
          </cell>
          <cell r="Q984">
            <v>6</v>
          </cell>
          <cell r="R984" t="str">
            <v>永州市四季香生态农场产业扶贫项目产业园</v>
          </cell>
          <cell r="S984">
            <v>7.53</v>
          </cell>
        </row>
        <row r="985">
          <cell r="F985" t="str">
            <v>冷水滩区仁山湖美田园综合体连接路</v>
          </cell>
          <cell r="G985" t="str">
            <v>资源产业路</v>
          </cell>
          <cell r="H985" t="str">
            <v>1312F4311030006</v>
          </cell>
          <cell r="I985" t="str">
            <v>1451J3120431103153</v>
          </cell>
          <cell r="J985" t="str">
            <v>6b8f1e1b-007a-4631-a240-8ec3f2deed90</v>
          </cell>
          <cell r="K985" t="str">
            <v>Y277431103</v>
          </cell>
          <cell r="L985">
            <v>13.73</v>
          </cell>
          <cell r="M985">
            <v>4.8499999999999996</v>
          </cell>
          <cell r="N985">
            <v>582</v>
          </cell>
          <cell r="O985" t="str">
            <v>四级公路</v>
          </cell>
          <cell r="P985" t="str">
            <v>水泥混凝土</v>
          </cell>
          <cell r="Q985">
            <v>6</v>
          </cell>
          <cell r="R985" t="str">
            <v>冷水滩区仁山湖美田园综合体产业园</v>
          </cell>
          <cell r="S985">
            <v>4.8499999999999996</v>
          </cell>
        </row>
        <row r="986">
          <cell r="F986" t="str">
            <v>永州市石塘村种养专业合作社连接路</v>
          </cell>
          <cell r="G986" t="str">
            <v>资源产业路</v>
          </cell>
          <cell r="H986" t="str">
            <v>1312F4311030038</v>
          </cell>
          <cell r="I986" t="str">
            <v>1451J3120431103146</v>
          </cell>
          <cell r="J986" t="str">
            <v>9ee0754f-7fd7-4d7a-a5cb-2e9464f0e9b9</v>
          </cell>
          <cell r="K986" t="str">
            <v>无</v>
          </cell>
          <cell r="L986">
            <v>2.2000000000000002</v>
          </cell>
          <cell r="M986">
            <v>2.2000000000000002</v>
          </cell>
          <cell r="N986">
            <v>264</v>
          </cell>
          <cell r="O986" t="str">
            <v>四级公路</v>
          </cell>
          <cell r="P986" t="str">
            <v>水泥混凝土</v>
          </cell>
          <cell r="Q986">
            <v>6</v>
          </cell>
          <cell r="R986" t="str">
            <v>永州市石塘村种养专业合作社产业园</v>
          </cell>
          <cell r="S986">
            <v>2.2000000000000002</v>
          </cell>
        </row>
        <row r="987">
          <cell r="F987" t="str">
            <v>冷水滩区高溪市镇黄泥塘生态养殖连接路</v>
          </cell>
          <cell r="G987" t="str">
            <v>资源产业路</v>
          </cell>
          <cell r="H987" t="str">
            <v>1312F4311030041</v>
          </cell>
          <cell r="I987" t="str">
            <v>1451J3120431103111</v>
          </cell>
          <cell r="J987" t="str">
            <v>b012acbb-3abf-4ba8-8551-2685bea44a34</v>
          </cell>
          <cell r="K987" t="str">
            <v>C297431103</v>
          </cell>
          <cell r="L987">
            <v>1.38</v>
          </cell>
          <cell r="M987">
            <v>1.38</v>
          </cell>
          <cell r="N987">
            <v>166</v>
          </cell>
          <cell r="O987" t="str">
            <v>四级公路</v>
          </cell>
          <cell r="P987" t="str">
            <v>水泥混凝土</v>
          </cell>
          <cell r="Q987">
            <v>6</v>
          </cell>
          <cell r="R987" t="str">
            <v>冷水滩区高溪市镇黄泥塘生态养殖产业园</v>
          </cell>
          <cell r="S987">
            <v>1.38</v>
          </cell>
        </row>
        <row r="988">
          <cell r="F988" t="str">
            <v>冷水滩区高溪市镇生态林种殖基地连接路</v>
          </cell>
          <cell r="G988" t="str">
            <v>资源产业路</v>
          </cell>
          <cell r="H988" t="str">
            <v>1312F4311030042</v>
          </cell>
          <cell r="I988" t="str">
            <v>1451J3120431103160</v>
          </cell>
          <cell r="J988" t="str">
            <v>a6e1aa35-0318-4c51-a890-563f670dd551</v>
          </cell>
          <cell r="K988" t="str">
            <v>无</v>
          </cell>
          <cell r="L988">
            <v>1.73</v>
          </cell>
          <cell r="M988">
            <v>1.73</v>
          </cell>
          <cell r="N988">
            <v>208</v>
          </cell>
          <cell r="O988" t="str">
            <v>四级公路</v>
          </cell>
          <cell r="P988" t="str">
            <v>水泥混凝土</v>
          </cell>
          <cell r="Q988">
            <v>6</v>
          </cell>
          <cell r="R988" t="str">
            <v>冷水滩区高溪市镇生态林种植基地产业园</v>
          </cell>
          <cell r="S988">
            <v>1.73</v>
          </cell>
        </row>
        <row r="989">
          <cell r="F989" t="str">
            <v>冷水滩区上岭桥镇枫木塘村种植基地连接路</v>
          </cell>
          <cell r="G989" t="str">
            <v>资源产业路</v>
          </cell>
          <cell r="H989" t="str">
            <v>1312F4311030043</v>
          </cell>
          <cell r="I989" t="str">
            <v>1451J3120431103148</v>
          </cell>
          <cell r="J989" t="str">
            <v>9bf19fc4-8cf4-4743-8c42-3a36cc97f92d</v>
          </cell>
          <cell r="K989" t="str">
            <v xml:space="preserve">无 </v>
          </cell>
          <cell r="L989">
            <v>2.79</v>
          </cell>
          <cell r="M989">
            <v>2.79</v>
          </cell>
          <cell r="N989">
            <v>335</v>
          </cell>
          <cell r="O989" t="str">
            <v>四级公路</v>
          </cell>
          <cell r="P989" t="str">
            <v>水泥混凝土</v>
          </cell>
          <cell r="Q989">
            <v>6</v>
          </cell>
          <cell r="R989" t="str">
            <v>冷水滩区上岭桥镇枫木塘村种植基地产业园</v>
          </cell>
          <cell r="S989">
            <v>2.79</v>
          </cell>
        </row>
        <row r="990">
          <cell r="F990" t="str">
            <v>冷水滩鲁头碑村瓜之惠生产基地连接路</v>
          </cell>
          <cell r="G990" t="str">
            <v>资源产业路</v>
          </cell>
          <cell r="H990" t="str">
            <v>1312F4311030046</v>
          </cell>
          <cell r="I990" t="str">
            <v>1451J3120431103154</v>
          </cell>
          <cell r="J990" t="str">
            <v>acbf0b71-0d36-45a8-92ff-9d8e1c9c99ba</v>
          </cell>
          <cell r="K990" t="str">
            <v>无</v>
          </cell>
          <cell r="L990">
            <v>0.78</v>
          </cell>
          <cell r="M990">
            <v>0.78</v>
          </cell>
          <cell r="N990">
            <v>94</v>
          </cell>
          <cell r="O990" t="str">
            <v>四级公路</v>
          </cell>
          <cell r="P990" t="str">
            <v>水泥混凝土</v>
          </cell>
          <cell r="Q990">
            <v>6</v>
          </cell>
          <cell r="R990" t="str">
            <v>冷水滩鲁头碑村瓜之惠生产基地产业园</v>
          </cell>
          <cell r="S990">
            <v>0.78</v>
          </cell>
        </row>
        <row r="991">
          <cell r="F991" t="str">
            <v>张家排竹业发展合作社连接路</v>
          </cell>
          <cell r="G991" t="str">
            <v>资源产业路</v>
          </cell>
          <cell r="H991" t="str">
            <v>1312F4311030029</v>
          </cell>
          <cell r="I991" t="str">
            <v>1451J3120431103130</v>
          </cell>
          <cell r="J991" t="str">
            <v>d4625052-f2f8-49d0-9aa2-fd3bb0de46aa</v>
          </cell>
          <cell r="K991" t="str">
            <v>无</v>
          </cell>
          <cell r="L991">
            <v>9.3699999999999992</v>
          </cell>
          <cell r="M991">
            <v>5.76</v>
          </cell>
          <cell r="N991">
            <v>691</v>
          </cell>
          <cell r="O991" t="str">
            <v>四级公路</v>
          </cell>
          <cell r="P991" t="str">
            <v>水泥混凝土</v>
          </cell>
          <cell r="Q991">
            <v>6</v>
          </cell>
          <cell r="R991" t="str">
            <v>张家排竹业发展合作社产业园</v>
          </cell>
          <cell r="S991">
            <v>5.76</v>
          </cell>
        </row>
        <row r="992">
          <cell r="F992"/>
          <cell r="G992"/>
          <cell r="H992"/>
          <cell r="I992"/>
          <cell r="J992"/>
          <cell r="K992"/>
          <cell r="L992">
            <v>49.777999999999999</v>
          </cell>
          <cell r="M992">
            <v>46.371999999999993</v>
          </cell>
          <cell r="N992">
            <v>8438.4</v>
          </cell>
          <cell r="O992"/>
          <cell r="P992"/>
          <cell r="Q992"/>
          <cell r="R992"/>
          <cell r="S992">
            <v>46.371999999999993</v>
          </cell>
        </row>
        <row r="993">
          <cell r="F993" t="str">
            <v>下马渡镇通三级路1</v>
          </cell>
          <cell r="G993" t="str">
            <v>乡镇通三级（路面宽7米）及以上农村公路</v>
          </cell>
          <cell r="H993" t="str">
            <v>1316F4311210009</v>
          </cell>
          <cell r="I993" t="str">
            <v>1451J3150431121200</v>
          </cell>
          <cell r="J993" t="str">
            <v>924ed873-de20-441b-81a1-082d093c7abf</v>
          </cell>
          <cell r="K993" t="str">
            <v>Y011431121</v>
          </cell>
          <cell r="L993">
            <v>4.5</v>
          </cell>
          <cell r="M993">
            <v>3.7789999999999999</v>
          </cell>
          <cell r="N993">
            <v>1511.6</v>
          </cell>
          <cell r="O993" t="str">
            <v>三级公路</v>
          </cell>
          <cell r="P993" t="str">
            <v>沥青路面</v>
          </cell>
          <cell r="Q993">
            <v>7</v>
          </cell>
          <cell r="R993" t="str">
            <v>下马渡镇</v>
          </cell>
          <cell r="S993">
            <v>3.7789999999999999</v>
          </cell>
        </row>
        <row r="994">
          <cell r="F994" t="str">
            <v>肖家镇通三级公路建设工程</v>
          </cell>
          <cell r="G994" t="str">
            <v>乡镇通三级（路面宽7米）及以上农村公路</v>
          </cell>
          <cell r="H994" t="str">
            <v>1316F4311210006</v>
          </cell>
          <cell r="I994" t="str">
            <v>1451J3150431121210</v>
          </cell>
          <cell r="J994" t="str">
            <v>4129f001-9a3b-42db-bcf0-252161553fb8</v>
          </cell>
          <cell r="K994" t="str">
            <v>X008431121</v>
          </cell>
          <cell r="L994">
            <v>6.4820000000000002</v>
          </cell>
          <cell r="M994">
            <v>6.4820000000000002</v>
          </cell>
          <cell r="N994">
            <v>2592.8000000000002</v>
          </cell>
          <cell r="O994" t="str">
            <v>三级公路</v>
          </cell>
          <cell r="P994" t="str">
            <v>沥青路面</v>
          </cell>
          <cell r="Q994">
            <v>7</v>
          </cell>
          <cell r="R994" t="str">
            <v>肖家镇</v>
          </cell>
          <cell r="S994">
            <v>6.4820000000000002</v>
          </cell>
        </row>
        <row r="995">
          <cell r="F995" t="str">
            <v>三家村旅游集散公路</v>
          </cell>
          <cell r="G995" t="str">
            <v>旅游集散公路</v>
          </cell>
          <cell r="H995" t="str">
            <v>131301F4311210006</v>
          </cell>
          <cell r="I995" t="str">
            <v>1451J3130431121145</v>
          </cell>
          <cell r="J995" t="str">
            <v>0e8dd14c-2111-46a0-a2a3-c380475d1a30</v>
          </cell>
          <cell r="K995" t="str">
            <v>Y753431121</v>
          </cell>
          <cell r="L995">
            <v>14.53</v>
          </cell>
          <cell r="M995">
            <v>14.53</v>
          </cell>
          <cell r="N995">
            <v>1744</v>
          </cell>
          <cell r="O995" t="str">
            <v>四级公路</v>
          </cell>
          <cell r="P995" t="str">
            <v>沥青路面</v>
          </cell>
          <cell r="Q995">
            <v>6</v>
          </cell>
          <cell r="R995" t="str">
            <v>三家村</v>
          </cell>
          <cell r="S995">
            <v>14.53</v>
          </cell>
        </row>
        <row r="996">
          <cell r="F996" t="str">
            <v>嘉隆葡萄庄园旅游集散公路</v>
          </cell>
          <cell r="G996" t="str">
            <v>通景公路</v>
          </cell>
          <cell r="H996" t="str">
            <v>131301F4311210016</v>
          </cell>
          <cell r="I996" t="str">
            <v>1451J3130431121185</v>
          </cell>
          <cell r="J996" t="str">
            <v>fa29b0fa-3011-44ce-a868-c15f0bc412d1</v>
          </cell>
          <cell r="K996" t="str">
            <v>X058431121</v>
          </cell>
          <cell r="L996">
            <v>11.811</v>
          </cell>
          <cell r="M996">
            <v>11.401</v>
          </cell>
          <cell r="N996">
            <v>1368</v>
          </cell>
          <cell r="O996" t="str">
            <v>四级公路</v>
          </cell>
          <cell r="P996" t="str">
            <v>沥青路面</v>
          </cell>
          <cell r="Q996">
            <v>6</v>
          </cell>
          <cell r="R996" t="str">
            <v>嘉隆葡萄庄园</v>
          </cell>
          <cell r="S996">
            <v>11.401</v>
          </cell>
        </row>
        <row r="997">
          <cell r="F997" t="str">
            <v>农建投特色果蔬产业园道路</v>
          </cell>
          <cell r="G997" t="str">
            <v>资源产业路</v>
          </cell>
          <cell r="H997" t="str">
            <v>1312F4311210012</v>
          </cell>
          <cell r="I997" t="str">
            <v>1451J3120431121112</v>
          </cell>
          <cell r="J997" t="str">
            <v>7b375277-3ec7-4f5c-aabb-1ab08db3d48a</v>
          </cell>
          <cell r="K997" t="str">
            <v>无</v>
          </cell>
          <cell r="L997">
            <v>1.59</v>
          </cell>
          <cell r="M997">
            <v>1.59</v>
          </cell>
          <cell r="N997">
            <v>191</v>
          </cell>
          <cell r="O997" t="str">
            <v>四级公路</v>
          </cell>
          <cell r="P997" t="str">
            <v>沥青路面</v>
          </cell>
          <cell r="Q997">
            <v>6</v>
          </cell>
          <cell r="R997" t="str">
            <v>农建投特色果蔬产业园</v>
          </cell>
          <cell r="S997">
            <v>1.59</v>
          </cell>
        </row>
        <row r="998">
          <cell r="F998" t="str">
            <v>祁阳县农业科技园区道路</v>
          </cell>
          <cell r="G998" t="str">
            <v>资源产业路</v>
          </cell>
          <cell r="H998" t="str">
            <v>1312F4311210017</v>
          </cell>
          <cell r="I998" t="str">
            <v>1451J3120431121122</v>
          </cell>
          <cell r="J998" t="str">
            <v>6f3ccb71-f952-4e89-b3e2-44f712f99b58</v>
          </cell>
          <cell r="K998" t="str">
            <v>X064431121</v>
          </cell>
          <cell r="L998">
            <v>10.455</v>
          </cell>
          <cell r="M998">
            <v>8.18</v>
          </cell>
          <cell r="N998">
            <v>982</v>
          </cell>
          <cell r="O998" t="str">
            <v>四级公路</v>
          </cell>
          <cell r="P998" t="str">
            <v>沥青路面</v>
          </cell>
          <cell r="Q998">
            <v>6</v>
          </cell>
          <cell r="R998" t="str">
            <v>祁阳农业科技园区</v>
          </cell>
          <cell r="S998">
            <v>8.18</v>
          </cell>
        </row>
        <row r="999">
          <cell r="F999" t="str">
            <v>梓梁茶油产业园产业路</v>
          </cell>
          <cell r="G999" t="str">
            <v>资源产业路</v>
          </cell>
          <cell r="H999" t="str">
            <v>1312F4311210060</v>
          </cell>
          <cell r="I999" t="str">
            <v>1451J3120431121217</v>
          </cell>
          <cell r="J999" t="str">
            <v>b5b72a13-7b1b-4f68-8c9d-650e6cb01b8d</v>
          </cell>
          <cell r="K999" t="str">
            <v>无</v>
          </cell>
          <cell r="L999">
            <v>0.41</v>
          </cell>
          <cell r="M999">
            <v>0.41</v>
          </cell>
          <cell r="N999">
            <v>49</v>
          </cell>
          <cell r="O999" t="str">
            <v>四级公路</v>
          </cell>
          <cell r="P999" t="str">
            <v>水泥混凝土</v>
          </cell>
          <cell r="Q999">
            <v>4.5</v>
          </cell>
          <cell r="R999" t="str">
            <v>梓梁茶油产业园</v>
          </cell>
          <cell r="S999">
            <v>0.41</v>
          </cell>
        </row>
        <row r="1000">
          <cell r="F1000"/>
          <cell r="G1000"/>
          <cell r="H1000"/>
          <cell r="I1000"/>
          <cell r="J1000"/>
          <cell r="K1000"/>
          <cell r="L1000">
            <v>49.990000000000009</v>
          </cell>
          <cell r="M1000">
            <v>42.320000000000007</v>
          </cell>
          <cell r="N1000">
            <v>8179</v>
          </cell>
          <cell r="O1000"/>
          <cell r="P1000"/>
          <cell r="Q1000"/>
          <cell r="R1000"/>
          <cell r="S1000">
            <v>42.320000000000007</v>
          </cell>
        </row>
        <row r="1001">
          <cell r="F1001" t="str">
            <v>水岭乡-东安县城公路</v>
          </cell>
          <cell r="G1001" t="str">
            <v>乡镇通三级（路面宽7米）及以上农村公路</v>
          </cell>
          <cell r="H1001" t="str">
            <v>x075</v>
          </cell>
          <cell r="I1001" t="str">
            <v>1451J3150431122230</v>
          </cell>
          <cell r="J1001" t="str">
            <v>c9d9a770-a794-4f75-9fcf-a97bb9d69a14</v>
          </cell>
          <cell r="K1001" t="str">
            <v>x075431122</v>
          </cell>
          <cell r="L1001">
            <v>11.5</v>
          </cell>
          <cell r="M1001">
            <v>8.59</v>
          </cell>
          <cell r="N1001">
            <v>3436</v>
          </cell>
          <cell r="O1001" t="str">
            <v>三级公路</v>
          </cell>
          <cell r="P1001" t="str">
            <v>水泥路面</v>
          </cell>
          <cell r="Q1001">
            <v>7</v>
          </cell>
          <cell r="R1001" t="str">
            <v>水岭乡</v>
          </cell>
          <cell r="S1001">
            <v>8.59</v>
          </cell>
        </row>
        <row r="1002">
          <cell r="F1002" t="str">
            <v>塘夫至高岩景区公路</v>
          </cell>
          <cell r="G1002" t="str">
            <v>通景公路</v>
          </cell>
          <cell r="H1002" t="str">
            <v>131302F4311220009</v>
          </cell>
          <cell r="I1002" t="str">
            <v>1451J3130431122228</v>
          </cell>
          <cell r="J1002" t="str">
            <v>65beb521-45f9-4f4f-a531-5f716090b2d3</v>
          </cell>
          <cell r="K1002" t="str">
            <v>X074431122</v>
          </cell>
          <cell r="L1002">
            <v>13.08</v>
          </cell>
          <cell r="M1002">
            <v>8.68</v>
          </cell>
          <cell r="N1002">
            <v>1736</v>
          </cell>
          <cell r="O1002" t="str">
            <v>四级公路</v>
          </cell>
          <cell r="P1002" t="str">
            <v>沥青路面</v>
          </cell>
          <cell r="Q1002">
            <v>6</v>
          </cell>
          <cell r="R1002" t="str">
            <v>高岩景区</v>
          </cell>
          <cell r="S1002">
            <v>8.68</v>
          </cell>
        </row>
        <row r="1003">
          <cell r="F1003" t="str">
            <v>霞栖至大江源景区公路</v>
          </cell>
          <cell r="G1003" t="str">
            <v>通景公路</v>
          </cell>
          <cell r="H1003" t="str">
            <v>131302F4311220010</v>
          </cell>
          <cell r="I1003" t="str">
            <v>1451J3130431122172</v>
          </cell>
          <cell r="J1003" t="str">
            <v>d01adc67-5b84-46c6-847a-8a5c35aa0647</v>
          </cell>
          <cell r="K1003" t="str">
            <v>X136431122</v>
          </cell>
          <cell r="L1003">
            <v>7.63</v>
          </cell>
          <cell r="M1003">
            <v>7.63</v>
          </cell>
          <cell r="N1003">
            <v>916</v>
          </cell>
          <cell r="O1003" t="str">
            <v>四级公路</v>
          </cell>
          <cell r="P1003" t="str">
            <v>沥青路面</v>
          </cell>
          <cell r="Q1003">
            <v>6</v>
          </cell>
          <cell r="R1003" t="str">
            <v>大江源景区</v>
          </cell>
          <cell r="S1003">
            <v>7.63</v>
          </cell>
        </row>
        <row r="1004">
          <cell r="F1004" t="str">
            <v>东安季丰专业种植合作社公路新建</v>
          </cell>
          <cell r="G1004" t="str">
            <v>资源产业路</v>
          </cell>
          <cell r="H1004" t="str">
            <v>1312F4311220012</v>
          </cell>
          <cell r="I1004" t="str">
            <v>1451J3120431122145</v>
          </cell>
          <cell r="J1004" t="str">
            <v>aff2339d-ea4d-4c9c-95af-7a50b6771a93</v>
          </cell>
          <cell r="K1004" t="str">
            <v>c355431122</v>
          </cell>
          <cell r="L1004">
            <v>2.74</v>
          </cell>
          <cell r="M1004">
            <v>2.74</v>
          </cell>
          <cell r="N1004">
            <v>329</v>
          </cell>
          <cell r="O1004" t="str">
            <v>四级公路</v>
          </cell>
          <cell r="P1004" t="str">
            <v>水泥混凝土</v>
          </cell>
          <cell r="Q1004">
            <v>6</v>
          </cell>
          <cell r="R1004" t="str">
            <v>东安季丰专业种植合作社</v>
          </cell>
          <cell r="S1004">
            <v>2.74</v>
          </cell>
        </row>
        <row r="1005">
          <cell r="F1005" t="str">
            <v>新湘农格瑞农业有限公司园区公路</v>
          </cell>
          <cell r="G1005" t="str">
            <v>资源产业路</v>
          </cell>
          <cell r="H1005" t="str">
            <v>1312F4311220124</v>
          </cell>
          <cell r="I1005" t="str">
            <v>1451J3120431122243</v>
          </cell>
          <cell r="J1005" t="str">
            <v>a36904ed-3fd2-464d-9777-628a2f30ca1d</v>
          </cell>
          <cell r="K1005" t="str">
            <v>无</v>
          </cell>
          <cell r="L1005">
            <v>3.39</v>
          </cell>
          <cell r="M1005">
            <v>3.39</v>
          </cell>
          <cell r="N1005">
            <v>407</v>
          </cell>
          <cell r="O1005" t="str">
            <v>四级公路</v>
          </cell>
          <cell r="P1005" t="str">
            <v>水泥混凝土</v>
          </cell>
          <cell r="Q1005">
            <v>6</v>
          </cell>
          <cell r="R1005" t="str">
            <v>新湘农格瑞农业有限公司园区</v>
          </cell>
          <cell r="S1005">
            <v>3.39</v>
          </cell>
        </row>
        <row r="1006">
          <cell r="F1006" t="str">
            <v>田中特色种养产业园公路</v>
          </cell>
          <cell r="G1006" t="str">
            <v>资源产业路</v>
          </cell>
          <cell r="H1006" t="str">
            <v>1312F4311220059</v>
          </cell>
          <cell r="I1006" t="str">
            <v>1451J3120431122110</v>
          </cell>
          <cell r="J1006" t="str">
            <v>1359530d-6ca7-4937-86fd-f535051a992c</v>
          </cell>
          <cell r="K1006" t="str">
            <v>无</v>
          </cell>
          <cell r="L1006">
            <v>2.6</v>
          </cell>
          <cell r="M1006">
            <v>2.6</v>
          </cell>
          <cell r="N1006">
            <v>312</v>
          </cell>
          <cell r="O1006" t="str">
            <v>四级公路</v>
          </cell>
          <cell r="P1006" t="str">
            <v>水泥混凝土</v>
          </cell>
          <cell r="Q1006">
            <v>6</v>
          </cell>
          <cell r="R1006" t="str">
            <v>田中特色种养产业园</v>
          </cell>
          <cell r="S1006">
            <v>2.6</v>
          </cell>
        </row>
        <row r="1007">
          <cell r="F1007" t="str">
            <v>东安县九风岭特色种养农民专业合作社公路</v>
          </cell>
          <cell r="G1007" t="str">
            <v>资源产业路</v>
          </cell>
          <cell r="H1007" t="str">
            <v>1312F4311220027</v>
          </cell>
          <cell r="I1007" t="str">
            <v>1451J3120431122225</v>
          </cell>
          <cell r="J1007" t="str">
            <v>95445f1f-7a14-45c8-824b-36e5c14e6d4d</v>
          </cell>
          <cell r="K1007" t="str">
            <v>C610431122</v>
          </cell>
          <cell r="L1007">
            <v>2.65</v>
          </cell>
          <cell r="M1007">
            <v>2.65</v>
          </cell>
          <cell r="N1007">
            <v>318</v>
          </cell>
          <cell r="O1007" t="str">
            <v>四级公路</v>
          </cell>
          <cell r="P1007" t="str">
            <v>水泥混凝土</v>
          </cell>
          <cell r="Q1007">
            <v>6</v>
          </cell>
          <cell r="R1007" t="str">
            <v>东安县九风岭特色种养农民专业合作社</v>
          </cell>
          <cell r="S1007">
            <v>2.65</v>
          </cell>
        </row>
        <row r="1008">
          <cell r="F1008" t="str">
            <v>山塘油茶产业园公路</v>
          </cell>
          <cell r="G1008" t="str">
            <v>资源产业路</v>
          </cell>
          <cell r="H1008" t="str">
            <v>1312F4311220108</v>
          </cell>
          <cell r="I1008" t="str">
            <v>1451J3120431122218</v>
          </cell>
          <cell r="J1008" t="str">
            <v>f38350c3-ca8b-4842-a68e-db9f21d29119</v>
          </cell>
          <cell r="K1008" t="str">
            <v>无</v>
          </cell>
          <cell r="L1008">
            <v>2.0299999999999998</v>
          </cell>
          <cell r="M1008">
            <v>2.0299999999999998</v>
          </cell>
          <cell r="N1008">
            <v>244</v>
          </cell>
          <cell r="O1008" t="str">
            <v>四级公路</v>
          </cell>
          <cell r="P1008" t="str">
            <v>水泥混凝土</v>
          </cell>
          <cell r="Q1008">
            <v>6</v>
          </cell>
          <cell r="R1008" t="str">
            <v>山塘油茶产业园</v>
          </cell>
          <cell r="S1008">
            <v>2.0299999999999998</v>
          </cell>
        </row>
        <row r="1009">
          <cell r="F1009" t="str">
            <v>井头圩镇大义村生态东安鸡养殖基地公路</v>
          </cell>
          <cell r="G1009" t="str">
            <v>资源产业路</v>
          </cell>
          <cell r="H1009" t="str">
            <v>1312F4311220128</v>
          </cell>
          <cell r="I1009" t="str">
            <v>1451J3120431122241</v>
          </cell>
          <cell r="J1009" t="str">
            <v>d9cd7a7e-224a-42bd-b87c-6dbbc66d9168</v>
          </cell>
          <cell r="K1009" t="str">
            <v>无</v>
          </cell>
          <cell r="L1009">
            <v>2.2000000000000002</v>
          </cell>
          <cell r="M1009">
            <v>2.2000000000000002</v>
          </cell>
          <cell r="N1009">
            <v>264</v>
          </cell>
          <cell r="O1009" t="str">
            <v>四级公路</v>
          </cell>
          <cell r="P1009" t="str">
            <v>水泥混凝土</v>
          </cell>
          <cell r="Q1009">
            <v>6</v>
          </cell>
          <cell r="R1009" t="str">
            <v>井头圩镇大义村生态东安鸡养殖基地</v>
          </cell>
          <cell r="S1009">
            <v>2.2000000000000002</v>
          </cell>
        </row>
        <row r="1010">
          <cell r="F1010" t="str">
            <v>益丰油茶产业园公路</v>
          </cell>
          <cell r="G1010" t="str">
            <v>资源产业路</v>
          </cell>
          <cell r="H1010" t="str">
            <v>1312F4311220049</v>
          </cell>
          <cell r="I1010" t="str">
            <v>1451J3120431122193</v>
          </cell>
          <cell r="J1010" t="str">
            <v>fce2811d-b39a-4a3c-b230-edccd44de88d</v>
          </cell>
          <cell r="K1010" t="str">
            <v>无</v>
          </cell>
          <cell r="L1010">
            <v>2.17</v>
          </cell>
          <cell r="M1010">
            <v>1.81</v>
          </cell>
          <cell r="N1010">
            <v>217</v>
          </cell>
          <cell r="O1010" t="str">
            <v>四级公路</v>
          </cell>
          <cell r="P1010" t="str">
            <v>水泥混凝土</v>
          </cell>
          <cell r="Q1010">
            <v>6</v>
          </cell>
          <cell r="R1010" t="str">
            <v>益丰油茶产业园</v>
          </cell>
          <cell r="S1010">
            <v>1.81</v>
          </cell>
        </row>
        <row r="1011">
          <cell r="F1011"/>
          <cell r="G1011"/>
          <cell r="H1011"/>
          <cell r="I1011"/>
          <cell r="J1011"/>
          <cell r="K1011"/>
          <cell r="L1011">
            <v>41.971000000000004</v>
          </cell>
          <cell r="M1011">
            <v>28.835000000000001</v>
          </cell>
          <cell r="N1011">
            <v>3460</v>
          </cell>
          <cell r="O1011"/>
          <cell r="P1011"/>
          <cell r="Q1011"/>
          <cell r="R1011"/>
          <cell r="S1011">
            <v>28.835000000000001</v>
          </cell>
        </row>
        <row r="1012">
          <cell r="F1012" t="str">
            <v>永州市双牌县泷泊镇平福头村连接路</v>
          </cell>
          <cell r="G1012" t="str">
            <v>通景公路</v>
          </cell>
          <cell r="H1012" t="str">
            <v>131302F4311230005</v>
          </cell>
          <cell r="I1012" t="str">
            <v>1451J3130431123113</v>
          </cell>
          <cell r="J1012" t="str">
            <v>2a3aec30-a280-48d1-a0d3-837cc96d6d71</v>
          </cell>
          <cell r="K1012" t="str">
            <v>C127431123</v>
          </cell>
          <cell r="L1012">
            <v>0.60199999999999998</v>
          </cell>
          <cell r="M1012">
            <v>0.60199999999999998</v>
          </cell>
          <cell r="N1012">
            <v>72</v>
          </cell>
          <cell r="O1012" t="str">
            <v>四级公路</v>
          </cell>
          <cell r="P1012" t="str">
            <v>水泥混凝土</v>
          </cell>
          <cell r="Q1012">
            <v>6.5</v>
          </cell>
          <cell r="R1012" t="str">
            <v>永州市双牌县泷泊镇平福头村</v>
          </cell>
          <cell r="S1012">
            <v>0.60199999999999998</v>
          </cell>
        </row>
        <row r="1013">
          <cell r="F1013" t="str">
            <v>云台山通景公路</v>
          </cell>
          <cell r="G1013" t="str">
            <v>通景公路</v>
          </cell>
          <cell r="H1013" t="str">
            <v>131302F4311230007</v>
          </cell>
          <cell r="I1013" t="str">
            <v>1451J3130431123115</v>
          </cell>
          <cell r="J1013" t="str">
            <v>b5049390-1c9e-4083-8c28-480c2dcf60b1</v>
          </cell>
          <cell r="K1013" t="str">
            <v>Y549431123</v>
          </cell>
          <cell r="L1013">
            <v>10.547000000000001</v>
          </cell>
          <cell r="M1013">
            <v>10.547000000000001</v>
          </cell>
          <cell r="N1013">
            <v>1266</v>
          </cell>
          <cell r="O1013" t="str">
            <v>四级公路</v>
          </cell>
          <cell r="P1013" t="str">
            <v>水泥混凝土</v>
          </cell>
          <cell r="Q1013">
            <v>6</v>
          </cell>
          <cell r="R1013" t="str">
            <v>云台山</v>
          </cell>
          <cell r="S1013">
            <v>10.547000000000001</v>
          </cell>
        </row>
        <row r="1014">
          <cell r="F1014" t="str">
            <v>双牌县泷泊国际慢城花千谷3AAA景区通景路</v>
          </cell>
          <cell r="G1014" t="str">
            <v>通景公路</v>
          </cell>
          <cell r="H1014" t="str">
            <v>13130201F4311230004</v>
          </cell>
          <cell r="I1014" t="str">
            <v>1451J3130431123119</v>
          </cell>
          <cell r="J1014" t="str">
            <v>ef77658a-a6b1-45a8-9283-65308735b7c2</v>
          </cell>
          <cell r="K1014" t="str">
            <v>X001431123</v>
          </cell>
          <cell r="L1014">
            <v>2.6859999999999999</v>
          </cell>
          <cell r="M1014">
            <v>2.6859999999999999</v>
          </cell>
          <cell r="N1014">
            <v>322</v>
          </cell>
          <cell r="O1014" t="str">
            <v>四级公路</v>
          </cell>
          <cell r="P1014" t="str">
            <v>沥青路面</v>
          </cell>
          <cell r="Q1014">
            <v>6.5</v>
          </cell>
          <cell r="R1014" t="str">
            <v>泷泊国际慢城花千谷3AAA景区</v>
          </cell>
          <cell r="S1014">
            <v>2.6859999999999999</v>
          </cell>
        </row>
        <row r="1015">
          <cell r="F1015" t="str">
            <v>磨子岭通景路</v>
          </cell>
          <cell r="G1015" t="str">
            <v>通景公路</v>
          </cell>
          <cell r="H1015" t="str">
            <v>131302F4311230009</v>
          </cell>
          <cell r="I1015" t="str">
            <v>1451J3130431123117</v>
          </cell>
          <cell r="J1015" t="str">
            <v>896df33f-c3b7-476d-920f-a20daabe429f</v>
          </cell>
          <cell r="K1015" t="str">
            <v>无</v>
          </cell>
          <cell r="L1015">
            <v>23.135999999999999</v>
          </cell>
          <cell r="M1015">
            <v>10</v>
          </cell>
          <cell r="N1015">
            <v>1200</v>
          </cell>
          <cell r="O1015" t="str">
            <v>四级公路</v>
          </cell>
          <cell r="P1015" t="str">
            <v>水泥混凝土</v>
          </cell>
          <cell r="Q1015">
            <v>6</v>
          </cell>
          <cell r="R1015" t="str">
            <v>磨子岭</v>
          </cell>
          <cell r="S1015">
            <v>10</v>
          </cell>
        </row>
        <row r="1016">
          <cell r="F1016" t="str">
            <v>茶林药王谷连接路</v>
          </cell>
          <cell r="G1016" t="str">
            <v>资源产业路</v>
          </cell>
          <cell r="H1016" t="str">
            <v>1312F4311230005</v>
          </cell>
          <cell r="I1016" t="str">
            <v>1451J3120431123116</v>
          </cell>
          <cell r="J1016" t="str">
            <v>118071b5-0bab-4cec-960c-5e3801f5524d</v>
          </cell>
          <cell r="K1016" t="str">
            <v>无</v>
          </cell>
          <cell r="L1016">
            <v>5</v>
          </cell>
          <cell r="M1016">
            <v>5</v>
          </cell>
          <cell r="N1016">
            <v>600</v>
          </cell>
          <cell r="O1016" t="str">
            <v>四级公路</v>
          </cell>
          <cell r="P1016" t="str">
            <v>水泥混凝土</v>
          </cell>
          <cell r="Q1016">
            <v>6</v>
          </cell>
          <cell r="R1016" t="str">
            <v>药王谷</v>
          </cell>
          <cell r="S1016">
            <v>5</v>
          </cell>
        </row>
        <row r="1017">
          <cell r="F1017"/>
          <cell r="G1017"/>
          <cell r="H1017"/>
          <cell r="I1017"/>
          <cell r="J1017"/>
          <cell r="K1017"/>
          <cell r="L1017">
            <v>45.058999999999997</v>
          </cell>
          <cell r="M1017">
            <v>38.792000000000002</v>
          </cell>
          <cell r="N1017">
            <v>7606</v>
          </cell>
          <cell r="O1017"/>
          <cell r="P1017"/>
          <cell r="Q1017"/>
          <cell r="R1017"/>
          <cell r="S1017">
            <v>38.792000000000002</v>
          </cell>
        </row>
        <row r="1018">
          <cell r="F1018" t="str">
            <v>后江桥至洪塘营公路改造</v>
          </cell>
          <cell r="G1018" t="str">
            <v>乡镇通三级（路面宽7米）及以上农村公路</v>
          </cell>
          <cell r="H1018" t="str">
            <v>1316F4311240001</v>
          </cell>
          <cell r="I1018" t="str">
            <v>1451J3150431124163</v>
          </cell>
          <cell r="J1018" t="str">
            <v>46b101e7-5d6a-49b9-b845-f1d0a2f0b1cd</v>
          </cell>
          <cell r="K1018" t="str">
            <v>X003431124</v>
          </cell>
          <cell r="L1018">
            <v>16.806999999999999</v>
          </cell>
          <cell r="M1018">
            <v>10.54</v>
          </cell>
          <cell r="N1018">
            <v>4216</v>
          </cell>
          <cell r="O1018" t="str">
            <v>三级公路</v>
          </cell>
          <cell r="P1018" t="str">
            <v>沥青路面</v>
          </cell>
          <cell r="Q1018">
            <v>6.5</v>
          </cell>
          <cell r="R1018" t="str">
            <v>洪塘营瑶族乡、横岭瑶族乡</v>
          </cell>
          <cell r="S1018">
            <v>10.54</v>
          </cell>
        </row>
        <row r="1019">
          <cell r="F1019" t="str">
            <v>上汶至楼田村通景道路</v>
          </cell>
          <cell r="G1019" t="str">
            <v>通景公路</v>
          </cell>
          <cell r="H1019" t="str">
            <v>13130201F4311240008</v>
          </cell>
          <cell r="I1019" t="str">
            <v>1451J3130431124170</v>
          </cell>
          <cell r="J1019" t="str">
            <v>15b1340c-41fb-4589-ac7b-6fb8ea9396aa</v>
          </cell>
          <cell r="K1019" t="str">
            <v>CA30431124</v>
          </cell>
          <cell r="L1019">
            <v>2.16</v>
          </cell>
          <cell r="M1019">
            <v>2.16</v>
          </cell>
          <cell r="N1019">
            <v>259</v>
          </cell>
          <cell r="O1019" t="str">
            <v>四级公路</v>
          </cell>
          <cell r="P1019" t="str">
            <v>沥青混凝土</v>
          </cell>
          <cell r="Q1019">
            <v>6</v>
          </cell>
          <cell r="R1019" t="str">
            <v>楼田村通景道路</v>
          </cell>
          <cell r="S1019">
            <v>2.16</v>
          </cell>
        </row>
        <row r="1020">
          <cell r="F1020" t="str">
            <v>月岩风景区连接路</v>
          </cell>
          <cell r="G1020" t="str">
            <v>通景公路</v>
          </cell>
          <cell r="H1020" t="str">
            <v>13130201F4311240011</v>
          </cell>
          <cell r="I1020" t="str">
            <v>1451J3130431124161</v>
          </cell>
          <cell r="J1020" t="str">
            <v>0f9981c7-607c-4ea0-9303-f8601e826dad</v>
          </cell>
          <cell r="K1020" t="str">
            <v>无</v>
          </cell>
          <cell r="L1020">
            <v>5.76</v>
          </cell>
          <cell r="M1020">
            <v>5.76</v>
          </cell>
          <cell r="N1020">
            <v>691</v>
          </cell>
          <cell r="O1020" t="str">
            <v>四级公路</v>
          </cell>
          <cell r="P1020" t="str">
            <v>沥青混凝土</v>
          </cell>
          <cell r="Q1020">
            <v>6</v>
          </cell>
          <cell r="R1020" t="str">
            <v>月岩风景区</v>
          </cell>
          <cell r="S1020">
            <v>5.76</v>
          </cell>
        </row>
        <row r="1021">
          <cell r="F1021" t="str">
            <v>道县道荣农业发展有限公司连接路</v>
          </cell>
          <cell r="G1021" t="str">
            <v>资源产业路</v>
          </cell>
          <cell r="H1021" t="str">
            <v>1312F4311240005</v>
          </cell>
          <cell r="I1021" t="str">
            <v>1451J3120431124137</v>
          </cell>
          <cell r="J1021" t="str">
            <v>a09e2c7f-6a01-4827-aefc-c60a0c9658cc</v>
          </cell>
          <cell r="K1021" t="str">
            <v>Y082431124</v>
          </cell>
          <cell r="L1021">
            <v>9.17</v>
          </cell>
          <cell r="M1021">
            <v>9.17</v>
          </cell>
          <cell r="N1021">
            <v>1100</v>
          </cell>
          <cell r="O1021" t="str">
            <v>四级公路</v>
          </cell>
          <cell r="P1021" t="str">
            <v>水泥混凝土</v>
          </cell>
          <cell r="Q1021">
            <v>6</v>
          </cell>
          <cell r="R1021" t="str">
            <v>道县道荣农业发展有限公司园区</v>
          </cell>
          <cell r="S1021">
            <v>9.17</v>
          </cell>
        </row>
        <row r="1022">
          <cell r="F1022" t="str">
            <v>葫芦岩旅游公路</v>
          </cell>
          <cell r="G1022" t="str">
            <v>通景公路</v>
          </cell>
          <cell r="H1022" t="str">
            <v>13130201F4311240001</v>
          </cell>
          <cell r="I1022" t="str">
            <v>1451J3130431124160</v>
          </cell>
          <cell r="J1022" t="str">
            <v>b25a86e4-9248-49c9-be7d-10079ee33378</v>
          </cell>
          <cell r="K1022" t="str">
            <v>Y773431124</v>
          </cell>
          <cell r="L1022">
            <v>1.655</v>
          </cell>
          <cell r="M1022">
            <v>1.655</v>
          </cell>
          <cell r="N1022">
            <v>199</v>
          </cell>
          <cell r="O1022" t="str">
            <v>四级公路</v>
          </cell>
          <cell r="P1022" t="str">
            <v>沥青混凝土</v>
          </cell>
          <cell r="Q1022">
            <v>6</v>
          </cell>
          <cell r="R1022" t="str">
            <v>葫芦岩景区</v>
          </cell>
          <cell r="S1022">
            <v>1.655</v>
          </cell>
        </row>
        <row r="1023">
          <cell r="F1023" t="str">
            <v>道县板塘种植园连接路</v>
          </cell>
          <cell r="G1023" t="str">
            <v>资源产业路</v>
          </cell>
          <cell r="H1023" t="str">
            <v>1312F4311240036</v>
          </cell>
          <cell r="I1023" t="str">
            <v>1451J3120431124164</v>
          </cell>
          <cell r="J1023" t="str">
            <v>f1cb9b71-4c52-481d-8b1e-8902fab202bf</v>
          </cell>
          <cell r="K1023" t="str">
            <v>C51M431124</v>
          </cell>
          <cell r="L1023">
            <v>9.5069999999999997</v>
          </cell>
          <cell r="M1023">
            <v>9.5069999999999997</v>
          </cell>
          <cell r="N1023">
            <v>1141</v>
          </cell>
          <cell r="O1023" t="str">
            <v>四级公路</v>
          </cell>
          <cell r="P1023" t="str">
            <v>水泥混凝土</v>
          </cell>
          <cell r="Q1023">
            <v>6</v>
          </cell>
          <cell r="R1023" t="str">
            <v>道县板塘种植园区</v>
          </cell>
          <cell r="S1023">
            <v>9.5069999999999997</v>
          </cell>
        </row>
        <row r="1024">
          <cell r="F1024"/>
          <cell r="G1024"/>
          <cell r="H1024"/>
          <cell r="I1024"/>
          <cell r="J1024"/>
          <cell r="K1024"/>
          <cell r="L1024">
            <v>60.989999999999995</v>
          </cell>
          <cell r="M1024">
            <v>31.42</v>
          </cell>
          <cell r="N1024">
            <v>5806</v>
          </cell>
          <cell r="O1024"/>
          <cell r="P1024"/>
          <cell r="Q1024"/>
          <cell r="R1024"/>
          <cell r="S1024">
            <v>31.42</v>
          </cell>
        </row>
        <row r="1025">
          <cell r="F1025" t="str">
            <v>江永县石岭至松柏社区（乡政府）</v>
          </cell>
          <cell r="G1025" t="str">
            <v>乡镇通三级（路面宽7米）及以上农村公路</v>
          </cell>
          <cell r="H1025" t="str">
            <v>1316F4311250002</v>
          </cell>
          <cell r="I1025" t="str">
            <v>1451J3150431125135</v>
          </cell>
          <cell r="J1025" t="str">
            <v>ca0081d8-d31f-4fe3-8946-b9438f06a368</v>
          </cell>
          <cell r="K1025" t="str">
            <v>y780431125</v>
          </cell>
          <cell r="L1025">
            <v>9.49</v>
          </cell>
          <cell r="M1025">
            <v>6</v>
          </cell>
          <cell r="N1025">
            <v>2400</v>
          </cell>
          <cell r="O1025" t="str">
            <v>三级公路</v>
          </cell>
          <cell r="P1025" t="str">
            <v>沥青路面</v>
          </cell>
          <cell r="Q1025">
            <v>6.5</v>
          </cell>
          <cell r="R1025" t="str">
            <v>松柏瑶族乡</v>
          </cell>
          <cell r="S1025">
            <v>6</v>
          </cell>
        </row>
        <row r="1026">
          <cell r="F1026" t="str">
            <v>桃川镇至源口瑶族乡</v>
          </cell>
          <cell r="G1026" t="str">
            <v>乡镇通三级（路面宽7米）及以上农村公路</v>
          </cell>
          <cell r="H1026" t="str">
            <v>1316F4311250003</v>
          </cell>
          <cell r="I1026" t="str">
            <v>1451J3150431125102</v>
          </cell>
          <cell r="J1026" t="str">
            <v>5ae834b5-9d29-4444-a1d9-b8b97b757bcc</v>
          </cell>
          <cell r="K1026" t="str">
            <v>X342431125</v>
          </cell>
          <cell r="L1026">
            <v>11.2</v>
          </cell>
          <cell r="M1026">
            <v>1.27</v>
          </cell>
          <cell r="N1026">
            <v>508</v>
          </cell>
          <cell r="O1026" t="str">
            <v>三级公路</v>
          </cell>
          <cell r="P1026" t="str">
            <v>沥青路面</v>
          </cell>
          <cell r="Q1026">
            <v>6.5</v>
          </cell>
          <cell r="R1026" t="str">
            <v>源口瑶族乡</v>
          </cell>
          <cell r="S1026">
            <v>1.27</v>
          </cell>
        </row>
        <row r="1027">
          <cell r="F1027" t="str">
            <v>江永县五爱至上甘棠通景公路</v>
          </cell>
          <cell r="G1027" t="str">
            <v>通景公路</v>
          </cell>
          <cell r="H1027" t="str">
            <v>131302F4311250030</v>
          </cell>
          <cell r="I1027" t="str">
            <v>1451J3130431125140</v>
          </cell>
          <cell r="J1027" t="str">
            <v>87533b18-55ef-41f6-ba50-8262d319aa98</v>
          </cell>
          <cell r="K1027" t="str">
            <v>X143431125</v>
          </cell>
          <cell r="L1027">
            <v>23.5</v>
          </cell>
          <cell r="M1027">
            <v>14.15</v>
          </cell>
          <cell r="N1027">
            <v>1698</v>
          </cell>
          <cell r="O1027" t="str">
            <v>四级公路</v>
          </cell>
          <cell r="P1027" t="str">
            <v>水泥混凝土</v>
          </cell>
          <cell r="Q1027">
            <v>6</v>
          </cell>
          <cell r="R1027" t="str">
            <v>上甘棠村</v>
          </cell>
          <cell r="S1027">
            <v>14.15</v>
          </cell>
        </row>
        <row r="1028">
          <cell r="F1028" t="str">
            <v>江永县兰溪乡勾蓝瑶村至源口乡公朝村公路工程</v>
          </cell>
          <cell r="G1028" t="str">
            <v>通景公路</v>
          </cell>
          <cell r="H1028" t="str">
            <v>131301F4311250006</v>
          </cell>
          <cell r="I1028" t="str">
            <v>1451J3130431125128</v>
          </cell>
          <cell r="J1028" t="str">
            <v>ad8732a5-81b3-4d49-b0ee-d321fef878a5</v>
          </cell>
          <cell r="K1028" t="str">
            <v>无</v>
          </cell>
          <cell r="L1028">
            <v>16.8</v>
          </cell>
          <cell r="M1028">
            <v>10</v>
          </cell>
          <cell r="N1028">
            <v>1200</v>
          </cell>
          <cell r="O1028" t="str">
            <v>三级公路</v>
          </cell>
          <cell r="P1028" t="str">
            <v>水泥混凝土</v>
          </cell>
          <cell r="Q1028">
            <v>7</v>
          </cell>
          <cell r="R1028" t="str">
            <v>江永勾蓝瑶寨</v>
          </cell>
          <cell r="S1028">
            <v>10</v>
          </cell>
        </row>
        <row r="1029">
          <cell r="F1029"/>
          <cell r="G1029"/>
          <cell r="H1029"/>
          <cell r="I1029"/>
          <cell r="J1029"/>
          <cell r="K1029"/>
          <cell r="L1029">
            <v>58.987000000000002</v>
          </cell>
          <cell r="M1029">
            <v>46.987000000000002</v>
          </cell>
          <cell r="N1029">
            <v>12858.8</v>
          </cell>
          <cell r="O1029"/>
          <cell r="P1029"/>
          <cell r="Q1029"/>
          <cell r="R1029"/>
          <cell r="S1029">
            <v>46.987000000000002</v>
          </cell>
        </row>
        <row r="1030">
          <cell r="F1030" t="str">
            <v>五龙山瑶族乡通三级公路</v>
          </cell>
          <cell r="G1030" t="str">
            <v>乡镇通三级（路面宽7米）及以上农村公路</v>
          </cell>
          <cell r="H1030" t="str">
            <v>1316F4311260002</v>
          </cell>
          <cell r="I1030" t="str">
            <v>1451J3150431126137</v>
          </cell>
          <cell r="J1030" t="str">
            <v>cfddfcde-ab5c-4476-b527-9ecdb6ca320b</v>
          </cell>
          <cell r="K1030" t="str">
            <v>X021431126</v>
          </cell>
          <cell r="L1030">
            <v>25.786999999999999</v>
          </cell>
          <cell r="M1030">
            <v>25.786999999999999</v>
          </cell>
          <cell r="N1030">
            <v>10314.799999999999</v>
          </cell>
          <cell r="O1030" t="str">
            <v>三级公路</v>
          </cell>
          <cell r="P1030" t="str">
            <v>沥青路面/水泥路面</v>
          </cell>
          <cell r="Q1030">
            <v>7</v>
          </cell>
          <cell r="R1030" t="str">
            <v>五龙山瑶族乡</v>
          </cell>
          <cell r="S1030">
            <v>25.786999999999999</v>
          </cell>
        </row>
        <row r="1031">
          <cell r="F1031" t="str">
            <v>C727-Y704-X021连接路</v>
          </cell>
          <cell r="G1031" t="str">
            <v>旅游集散公路</v>
          </cell>
          <cell r="H1031" t="str">
            <v>131301F4311260002</v>
          </cell>
          <cell r="I1031" t="str">
            <v>1451J3130431126183</v>
          </cell>
          <cell r="J1031" t="str">
            <v>5a35d6c8-b842-4c34-a98f-d1240dce6a60</v>
          </cell>
          <cell r="K1031" t="str">
            <v>Y704431126</v>
          </cell>
          <cell r="L1031">
            <v>9</v>
          </cell>
          <cell r="M1031">
            <v>9</v>
          </cell>
          <cell r="N1031">
            <v>1080</v>
          </cell>
          <cell r="O1031" t="str">
            <v>四级公路</v>
          </cell>
          <cell r="P1031" t="str">
            <v>沥青路面</v>
          </cell>
          <cell r="Q1031">
            <v>6</v>
          </cell>
          <cell r="R1031" t="str">
            <v>大观堡建文帝遗址</v>
          </cell>
          <cell r="S1031">
            <v>9</v>
          </cell>
        </row>
        <row r="1032">
          <cell r="F1032" t="str">
            <v>凤仙桥旅游路</v>
          </cell>
          <cell r="G1032" t="str">
            <v>通景公路</v>
          </cell>
          <cell r="H1032" t="str">
            <v>131302F4311260018</v>
          </cell>
          <cell r="I1032" t="str">
            <v>1451J3130431126153</v>
          </cell>
          <cell r="J1032" t="str">
            <v>2af09bee-445f-40ea-974f-9f5838d46c7f</v>
          </cell>
          <cell r="K1032" t="str">
            <v>无</v>
          </cell>
          <cell r="L1032">
            <v>13.8</v>
          </cell>
          <cell r="M1032">
            <v>2.6</v>
          </cell>
          <cell r="N1032">
            <v>312</v>
          </cell>
          <cell r="O1032" t="str">
            <v>四级公路</v>
          </cell>
          <cell r="P1032" t="str">
            <v>沥青路面</v>
          </cell>
          <cell r="Q1032">
            <v>6</v>
          </cell>
          <cell r="R1032" t="str">
            <v>凤仙桥水库（白云山林场）</v>
          </cell>
          <cell r="S1032">
            <v>2.6</v>
          </cell>
        </row>
        <row r="1033">
          <cell r="F1033" t="str">
            <v>Y341-Y332-S348连接路</v>
          </cell>
          <cell r="G1033" t="str">
            <v>旅游集散公路</v>
          </cell>
          <cell r="H1033" t="str">
            <v>131301F4311260001</v>
          </cell>
          <cell r="I1033" t="str">
            <v>1451J3130431126160</v>
          </cell>
          <cell r="J1033" t="str">
            <v>9405143e-8bd2-4701-b500-6f0450be8d07</v>
          </cell>
          <cell r="K1033" t="str">
            <v>Y341431126</v>
          </cell>
          <cell r="L1033">
            <v>10.4</v>
          </cell>
          <cell r="M1033">
            <v>9.6</v>
          </cell>
          <cell r="N1033">
            <v>1152</v>
          </cell>
          <cell r="O1033" t="str">
            <v>四级公路</v>
          </cell>
          <cell r="P1033" t="str">
            <v>沥青路面</v>
          </cell>
          <cell r="Q1033">
            <v>6</v>
          </cell>
          <cell r="R1033" t="str">
            <v>大界园休闲度假村</v>
          </cell>
          <cell r="S1033">
            <v>9.6</v>
          </cell>
        </row>
        <row r="1034">
          <cell r="F1034"/>
          <cell r="G1034"/>
          <cell r="H1034"/>
          <cell r="I1034"/>
          <cell r="J1034"/>
          <cell r="K1034"/>
          <cell r="L1034">
            <v>53.137</v>
          </cell>
          <cell r="M1034">
            <v>26.626999999999999</v>
          </cell>
          <cell r="N1034">
            <v>3195</v>
          </cell>
          <cell r="O1034"/>
          <cell r="P1034"/>
          <cell r="Q1034"/>
          <cell r="R1034"/>
          <cell r="S1034">
            <v>26.626999999999999</v>
          </cell>
        </row>
        <row r="1035">
          <cell r="F1035" t="str">
            <v>云冰山景区至毛俊水库景区连接路</v>
          </cell>
          <cell r="G1035" t="str">
            <v>旅游集散公路</v>
          </cell>
          <cell r="H1035" t="str">
            <v>131301F4311270001</v>
          </cell>
          <cell r="I1035" t="str">
            <v>1451J3130431127113</v>
          </cell>
          <cell r="J1035" t="str">
            <v>2621db3b-3eb5-436c-8400-2ecbe476dd4e</v>
          </cell>
          <cell r="K1035" t="str">
            <v>Y996431127</v>
          </cell>
          <cell r="L1035">
            <v>40.036999999999999</v>
          </cell>
          <cell r="M1035">
            <v>13.526999999999999</v>
          </cell>
          <cell r="N1035">
            <v>1623</v>
          </cell>
          <cell r="O1035" t="str">
            <v>四级公路</v>
          </cell>
          <cell r="P1035" t="str">
            <v>沥青混凝土</v>
          </cell>
          <cell r="Q1035">
            <v>6</v>
          </cell>
          <cell r="R1035" t="str">
            <v>云冰山景区</v>
          </cell>
          <cell r="S1035">
            <v>13.526999999999999</v>
          </cell>
        </row>
        <row r="1036">
          <cell r="F1036" t="str">
            <v>百叠岭景区通景路（二期）</v>
          </cell>
          <cell r="G1036" t="str">
            <v>通景公路</v>
          </cell>
          <cell r="H1036" t="str">
            <v>131302F4311270002</v>
          </cell>
          <cell r="I1036" t="str">
            <v>1451J3130431127116</v>
          </cell>
          <cell r="J1036" t="str">
            <v>d6a20a04-bf53-41c4-931c-c89814f5d694</v>
          </cell>
          <cell r="K1036" t="str">
            <v>Y695431127</v>
          </cell>
          <cell r="L1036">
            <v>13.1</v>
          </cell>
          <cell r="M1036">
            <v>13.1</v>
          </cell>
          <cell r="N1036">
            <v>1572</v>
          </cell>
          <cell r="O1036" t="str">
            <v>四级公路</v>
          </cell>
          <cell r="P1036" t="str">
            <v>沥青混凝土</v>
          </cell>
          <cell r="Q1036">
            <v>6.5</v>
          </cell>
          <cell r="R1036" t="str">
            <v>百叠岭景区</v>
          </cell>
          <cell r="S1036">
            <v>13.1</v>
          </cell>
        </row>
        <row r="1037">
          <cell r="F1037"/>
          <cell r="G1037"/>
          <cell r="H1037"/>
          <cell r="I1037"/>
          <cell r="J1037"/>
          <cell r="K1037"/>
          <cell r="L1037">
            <v>43.984999999999999</v>
          </cell>
          <cell r="M1037">
            <v>28.073999999999998</v>
          </cell>
          <cell r="N1037">
            <v>4489</v>
          </cell>
          <cell r="O1037"/>
          <cell r="P1037"/>
          <cell r="Q1037"/>
          <cell r="R1037"/>
          <cell r="S1037">
            <v>28.073999999999998</v>
          </cell>
        </row>
        <row r="1038">
          <cell r="F1038" t="str">
            <v>金盆圩至十字公路</v>
          </cell>
          <cell r="G1038" t="str">
            <v>乡镇通三级（路面宽7米）及以上农村公路</v>
          </cell>
          <cell r="H1038" t="str">
            <v>1316F4311280008</v>
          </cell>
          <cell r="I1038" t="str">
            <v>1451J3150431128184</v>
          </cell>
          <cell r="J1038" t="str">
            <v>90beec08-ad8e-495e-a2a7-594821a75789</v>
          </cell>
          <cell r="K1038" t="str">
            <v>X004431128</v>
          </cell>
          <cell r="L1038">
            <v>9.4009999999999998</v>
          </cell>
          <cell r="M1038">
            <v>4</v>
          </cell>
          <cell r="N1038">
            <v>1600</v>
          </cell>
          <cell r="O1038" t="str">
            <v>三级公路</v>
          </cell>
          <cell r="P1038" t="str">
            <v>沥青路面</v>
          </cell>
          <cell r="Q1038">
            <v>7</v>
          </cell>
          <cell r="R1038" t="str">
            <v>金盆镇</v>
          </cell>
          <cell r="S1038">
            <v>4</v>
          </cell>
        </row>
        <row r="1039">
          <cell r="F1039" t="str">
            <v>新隆镇三味辣椒种植产业路</v>
          </cell>
          <cell r="G1039" t="str">
            <v>资源产业路</v>
          </cell>
          <cell r="H1039" t="str">
            <v>1312F4311280021</v>
          </cell>
          <cell r="I1039" t="str">
            <v>1451J3120431128102</v>
          </cell>
          <cell r="J1039" t="str">
            <v>a1ea61a8-c275-454e-abae-06011925481b</v>
          </cell>
          <cell r="K1039" t="str">
            <v>无</v>
          </cell>
          <cell r="L1039">
            <v>6</v>
          </cell>
          <cell r="M1039">
            <v>6</v>
          </cell>
          <cell r="N1039">
            <v>720</v>
          </cell>
          <cell r="O1039" t="str">
            <v>四级公路</v>
          </cell>
          <cell r="P1039" t="str">
            <v>水泥混凝土</v>
          </cell>
          <cell r="Q1039">
            <v>6</v>
          </cell>
          <cell r="R1039" t="str">
            <v>新隆镇三味辣椒种植产业园</v>
          </cell>
          <cell r="S1039">
            <v>6</v>
          </cell>
        </row>
        <row r="1040">
          <cell r="F1040" t="str">
            <v>枧头大豆产业路</v>
          </cell>
          <cell r="G1040" t="str">
            <v>资源产业路</v>
          </cell>
          <cell r="H1040" t="str">
            <v>1312F4311280009</v>
          </cell>
          <cell r="I1040" t="str">
            <v>1451J3120431128129</v>
          </cell>
          <cell r="J1040" t="str">
            <v>d0a9ed2c-37dd-46d3-8c9b-a4d3df43d957</v>
          </cell>
          <cell r="K1040" t="str">
            <v>无</v>
          </cell>
          <cell r="L1040">
            <v>6.5</v>
          </cell>
          <cell r="M1040">
            <v>6.5</v>
          </cell>
          <cell r="N1040">
            <v>780</v>
          </cell>
          <cell r="O1040" t="str">
            <v>四级公路</v>
          </cell>
          <cell r="P1040" t="str">
            <v>水泥混凝土</v>
          </cell>
          <cell r="Q1040">
            <v>6</v>
          </cell>
          <cell r="R1040" t="str">
            <v>枧头大豆产业园</v>
          </cell>
          <cell r="S1040">
            <v>6.5</v>
          </cell>
        </row>
        <row r="1041">
          <cell r="F1041" t="str">
            <v>门楼下竹木养殖产业路</v>
          </cell>
          <cell r="G1041" t="str">
            <v>资源产业路</v>
          </cell>
          <cell r="H1041" t="str">
            <v>1312F4311280010</v>
          </cell>
          <cell r="I1041" t="str">
            <v>1451J3120431128118</v>
          </cell>
          <cell r="J1041" t="str">
            <v>8f935368-6eb3-4938-86c6-e6ae6510705a</v>
          </cell>
          <cell r="K1041" t="str">
            <v>Y628431128</v>
          </cell>
          <cell r="L1041">
            <v>16.084</v>
          </cell>
          <cell r="M1041">
            <v>5.5739999999999998</v>
          </cell>
          <cell r="N1041">
            <v>669</v>
          </cell>
          <cell r="O1041" t="str">
            <v>四级公路</v>
          </cell>
          <cell r="P1041" t="str">
            <v>水泥混凝土</v>
          </cell>
          <cell r="Q1041">
            <v>6</v>
          </cell>
          <cell r="R1041" t="str">
            <v>门楼下竹木养殖产业园</v>
          </cell>
          <cell r="S1041">
            <v>5.5739999999999998</v>
          </cell>
        </row>
        <row r="1042">
          <cell r="F1042" t="str">
            <v>金盆圩大豆产业园产业路</v>
          </cell>
          <cell r="G1042" t="str">
            <v>资源产业路</v>
          </cell>
          <cell r="H1042" t="str">
            <v>1312F4311280003</v>
          </cell>
          <cell r="I1042" t="str">
            <v>1451J3120431128108</v>
          </cell>
          <cell r="J1042" t="str">
            <v>b9dfc181-6de0-45d0-af80-2bac199e5af9</v>
          </cell>
          <cell r="K1042" t="str">
            <v>X274431128</v>
          </cell>
          <cell r="L1042">
            <v>2</v>
          </cell>
          <cell r="M1042">
            <v>2</v>
          </cell>
          <cell r="N1042">
            <v>240</v>
          </cell>
          <cell r="O1042" t="str">
            <v>四级公路</v>
          </cell>
          <cell r="P1042" t="str">
            <v>水泥混凝土</v>
          </cell>
          <cell r="Q1042">
            <v>6</v>
          </cell>
          <cell r="R1042" t="str">
            <v>金盆圩大豆产业园</v>
          </cell>
          <cell r="S1042">
            <v>2</v>
          </cell>
        </row>
        <row r="1043">
          <cell r="F1043" t="str">
            <v>石羊烤烟基地产业路</v>
          </cell>
          <cell r="G1043" t="str">
            <v>资源产业路</v>
          </cell>
          <cell r="H1043" t="str">
            <v>1312F4311280017</v>
          </cell>
          <cell r="I1043" t="str">
            <v>1451J3120431128116</v>
          </cell>
          <cell r="J1043" t="str">
            <v>507a9074-40e2-42ed-9267-0f048bcef894</v>
          </cell>
          <cell r="K1043" t="str">
            <v>无</v>
          </cell>
          <cell r="L1043">
            <v>4</v>
          </cell>
          <cell r="M1043">
            <v>4</v>
          </cell>
          <cell r="N1043">
            <v>480</v>
          </cell>
          <cell r="O1043" t="str">
            <v>四级公路</v>
          </cell>
          <cell r="P1043" t="str">
            <v>水泥混凝土</v>
          </cell>
          <cell r="Q1043">
            <v>6</v>
          </cell>
          <cell r="R1043" t="str">
            <v>石羊烤烟基地产业园</v>
          </cell>
          <cell r="S1043">
            <v>4</v>
          </cell>
        </row>
        <row r="1044">
          <cell r="F1044"/>
          <cell r="G1044"/>
          <cell r="H1044"/>
          <cell r="I1044"/>
          <cell r="J1044"/>
          <cell r="K1044"/>
          <cell r="L1044">
            <v>42.536999999999999</v>
          </cell>
          <cell r="M1044">
            <v>37.867000000000004</v>
          </cell>
          <cell r="N1044">
            <v>7876</v>
          </cell>
          <cell r="O1044"/>
          <cell r="P1044"/>
          <cell r="Q1044"/>
          <cell r="R1044"/>
          <cell r="S1044">
            <v>37.867000000000004</v>
          </cell>
        </row>
        <row r="1045">
          <cell r="F1045" t="str">
            <v>东田至大路铺三级公路提质改造工程</v>
          </cell>
          <cell r="G1045" t="str">
            <v>乡镇通三级（路面宽7米）及以上农村公路</v>
          </cell>
          <cell r="H1045" t="str">
            <v>1316F4311290003</v>
          </cell>
          <cell r="I1045" t="str">
            <v>1451J3150431129161</v>
          </cell>
          <cell r="J1045" t="str">
            <v>7bdeabce-4102-477c-aee5-607047e3150c</v>
          </cell>
          <cell r="K1045" t="str">
            <v>X002431129</v>
          </cell>
          <cell r="L1045">
            <v>13</v>
          </cell>
          <cell r="M1045">
            <v>11.9</v>
          </cell>
          <cell r="N1045">
            <v>4760</v>
          </cell>
          <cell r="O1045" t="str">
            <v>三级公路</v>
          </cell>
          <cell r="P1045" t="str">
            <v>沥青路面</v>
          </cell>
          <cell r="Q1045">
            <v>6.5</v>
          </cell>
          <cell r="R1045" t="str">
            <v>桥市乡</v>
          </cell>
          <cell r="S1045">
            <v>11.9</v>
          </cell>
        </row>
        <row r="1046">
          <cell r="F1046" t="str">
            <v>中国传统村落牛路社区旅游集散公路</v>
          </cell>
          <cell r="G1046" t="str">
            <v>通景公路</v>
          </cell>
          <cell r="H1046" t="str">
            <v>131301F4311290003</v>
          </cell>
          <cell r="I1046" t="str">
            <v>1451J3130431129166</v>
          </cell>
          <cell r="J1046" t="str">
            <v>8e450757-8d42-4e7e-9528-e34ffb3b7af0</v>
          </cell>
          <cell r="K1046" t="str">
            <v>Y441431129</v>
          </cell>
          <cell r="L1046">
            <v>13.398</v>
          </cell>
          <cell r="M1046">
            <v>13.398</v>
          </cell>
          <cell r="N1046">
            <v>1608</v>
          </cell>
          <cell r="O1046" t="str">
            <v>四级公路</v>
          </cell>
          <cell r="P1046" t="str">
            <v>沥青混凝土</v>
          </cell>
          <cell r="Q1046">
            <v>6</v>
          </cell>
          <cell r="R1046" t="str">
            <v>中国传统村落牛路社区</v>
          </cell>
          <cell r="S1046">
            <v>13.398</v>
          </cell>
        </row>
        <row r="1047">
          <cell r="F1047" t="str">
            <v>中国传统村落牛路社区旅游通景公路</v>
          </cell>
          <cell r="G1047" t="str">
            <v>通景公路</v>
          </cell>
          <cell r="H1047" t="str">
            <v>131302F4311290004</v>
          </cell>
          <cell r="I1047" t="str">
            <v>1451J3130431129165</v>
          </cell>
          <cell r="J1047" t="str">
            <v>8957ba03-3326-497f-a819-9e43eaacad57</v>
          </cell>
          <cell r="K1047" t="str">
            <v>C341431129</v>
          </cell>
          <cell r="L1047">
            <v>0.73299999999999998</v>
          </cell>
          <cell r="M1047">
            <v>0.13</v>
          </cell>
          <cell r="N1047">
            <v>16</v>
          </cell>
          <cell r="O1047" t="str">
            <v>四级公路</v>
          </cell>
          <cell r="P1047" t="str">
            <v>沥青混凝土</v>
          </cell>
          <cell r="Q1047">
            <v>6</v>
          </cell>
          <cell r="R1047" t="str">
            <v>中国传统村落牛路社区</v>
          </cell>
          <cell r="S1047">
            <v>0.13</v>
          </cell>
        </row>
        <row r="1048">
          <cell r="F1048" t="str">
            <v>中国传统村落水东村旅游通景公路</v>
          </cell>
          <cell r="G1048" t="str">
            <v>通景公路</v>
          </cell>
          <cell r="H1048" t="str">
            <v>131302F4311290008</v>
          </cell>
          <cell r="I1048" t="str">
            <v>1451J3130431129159</v>
          </cell>
          <cell r="J1048" t="str">
            <v>5deeceb7-6ddf-4c30-aa3b-711d18dcc2bc</v>
          </cell>
          <cell r="K1048" t="str">
            <v>Y171431129</v>
          </cell>
          <cell r="L1048">
            <v>3.57</v>
          </cell>
          <cell r="M1048">
            <v>0.60299999999999998</v>
          </cell>
          <cell r="N1048">
            <v>72</v>
          </cell>
          <cell r="O1048" t="str">
            <v>四级公路</v>
          </cell>
          <cell r="P1048" t="str">
            <v>沥青混凝土</v>
          </cell>
          <cell r="Q1048">
            <v>6</v>
          </cell>
          <cell r="R1048" t="str">
            <v>中国传统村落水东村</v>
          </cell>
          <cell r="S1048">
            <v>0.60299999999999998</v>
          </cell>
        </row>
        <row r="1049">
          <cell r="F1049" t="str">
            <v>竹园寨阳华岩旅游通景公路</v>
          </cell>
          <cell r="G1049" t="str">
            <v>通景公路</v>
          </cell>
          <cell r="H1049" t="str">
            <v>131301F4311290002</v>
          </cell>
          <cell r="I1049" t="str">
            <v>1451J3130431129147</v>
          </cell>
          <cell r="J1049" t="str">
            <v>c2a7613b-baef-42dd-92ee-66b863a3b119</v>
          </cell>
          <cell r="K1049" t="str">
            <v>Y180431129</v>
          </cell>
          <cell r="L1049">
            <v>3.8260000000000001</v>
          </cell>
          <cell r="M1049">
            <v>3.8260000000000001</v>
          </cell>
          <cell r="N1049">
            <v>459</v>
          </cell>
          <cell r="O1049" t="str">
            <v>四级公路</v>
          </cell>
          <cell r="P1049" t="str">
            <v>沥青混凝土</v>
          </cell>
          <cell r="Q1049">
            <v>6</v>
          </cell>
          <cell r="R1049" t="str">
            <v>竹园寨阳华岩</v>
          </cell>
          <cell r="S1049">
            <v>3.8260000000000001</v>
          </cell>
        </row>
        <row r="1050">
          <cell r="F1050" t="str">
            <v>大路铺豹虎村金秋特色柑桔产业园资源产业路</v>
          </cell>
          <cell r="G1050" t="str">
            <v>资源产业路</v>
          </cell>
          <cell r="H1050" t="str">
            <v>1312F4311290022</v>
          </cell>
          <cell r="I1050" t="str">
            <v>1451J3120431129153</v>
          </cell>
          <cell r="J1050" t="str">
            <v>671411e7-a8f9-4c31-8e5e-ce60b583b311</v>
          </cell>
          <cell r="K1050" t="str">
            <v>无</v>
          </cell>
          <cell r="L1050">
            <v>0.5</v>
          </cell>
          <cell r="M1050">
            <v>0.5</v>
          </cell>
          <cell r="N1050">
            <v>60</v>
          </cell>
          <cell r="O1050" t="str">
            <v>四级公路</v>
          </cell>
          <cell r="P1050" t="str">
            <v>水泥混凝土</v>
          </cell>
          <cell r="Q1050">
            <v>6</v>
          </cell>
          <cell r="R1050" t="str">
            <v>大路铺豹虎村金秋特色柑桔产业园</v>
          </cell>
          <cell r="S1050">
            <v>0.5</v>
          </cell>
        </row>
        <row r="1051">
          <cell r="F1051" t="str">
            <v>江华瑶族自治县东泷农业食用菌产业园资源产业路</v>
          </cell>
          <cell r="G1051" t="str">
            <v>资源产业路</v>
          </cell>
          <cell r="H1051" t="str">
            <v>1312F4311290025</v>
          </cell>
          <cell r="I1051" t="str">
            <v>1451J3120431129115</v>
          </cell>
          <cell r="J1051" t="str">
            <v>c3f135a8-d878-4025-9291-4f75e524c1ef</v>
          </cell>
          <cell r="K1051" t="str">
            <v>无</v>
          </cell>
          <cell r="L1051">
            <v>0.5</v>
          </cell>
          <cell r="M1051">
            <v>0.5</v>
          </cell>
          <cell r="N1051">
            <v>60</v>
          </cell>
          <cell r="O1051" t="str">
            <v>四级公路</v>
          </cell>
          <cell r="P1051" t="str">
            <v>水泥混凝土</v>
          </cell>
          <cell r="Q1051">
            <v>5</v>
          </cell>
          <cell r="R1051" t="str">
            <v>江华瑶族自治县东泷农业食用菌产业园</v>
          </cell>
          <cell r="S1051">
            <v>0.5</v>
          </cell>
        </row>
        <row r="1052">
          <cell r="F1052" t="str">
            <v>江华县水云特色柑桔（省级）产业园资源产业路</v>
          </cell>
          <cell r="G1052" t="str">
            <v>资源产业路</v>
          </cell>
          <cell r="H1052" t="str">
            <v>1312F4311290016</v>
          </cell>
          <cell r="I1052" t="str">
            <v>1451J3120431129102</v>
          </cell>
          <cell r="J1052" t="str">
            <v>1fe4841b-ba02-4240-a58f-b90ea55fa761</v>
          </cell>
          <cell r="K1052" t="str">
            <v>C848431129</v>
          </cell>
          <cell r="L1052">
            <v>3.41</v>
          </cell>
          <cell r="M1052">
            <v>3.41</v>
          </cell>
          <cell r="N1052">
            <v>409</v>
          </cell>
          <cell r="O1052" t="str">
            <v>四级公路</v>
          </cell>
          <cell r="P1052" t="str">
            <v>水泥混凝土</v>
          </cell>
          <cell r="Q1052">
            <v>5</v>
          </cell>
          <cell r="R1052" t="str">
            <v>江华县水云特色柑桔（省级）产业园</v>
          </cell>
          <cell r="S1052">
            <v>3.41</v>
          </cell>
        </row>
        <row r="1053">
          <cell r="F1053" t="str">
            <v>大路铺五洞脐橙产业园资源产业路</v>
          </cell>
          <cell r="G1053" t="str">
            <v>资源产业路</v>
          </cell>
          <cell r="H1053" t="str">
            <v>1312F4311290034</v>
          </cell>
          <cell r="I1053" t="str">
            <v>1451J3120431129135</v>
          </cell>
          <cell r="J1053" t="str">
            <v>89c2872e-a2c0-46f0-8914-9b4e30a03eae</v>
          </cell>
          <cell r="K1053" t="str">
            <v>无</v>
          </cell>
          <cell r="L1053">
            <v>3.6</v>
          </cell>
          <cell r="M1053">
            <v>3.6</v>
          </cell>
          <cell r="N1053">
            <v>432</v>
          </cell>
          <cell r="O1053" t="str">
            <v>四级公路</v>
          </cell>
          <cell r="P1053" t="str">
            <v>水泥混凝土</v>
          </cell>
          <cell r="Q1053">
            <v>5</v>
          </cell>
          <cell r="R1053" t="str">
            <v>大路铺五洞脐橙产业园</v>
          </cell>
          <cell r="S1053">
            <v>3.6</v>
          </cell>
        </row>
        <row r="1054">
          <cell r="F1054"/>
          <cell r="G1054"/>
          <cell r="H1054"/>
          <cell r="I1054"/>
          <cell r="J1054"/>
          <cell r="K1054"/>
          <cell r="L1054">
            <v>24.6</v>
          </cell>
          <cell r="M1054">
            <v>21.1</v>
          </cell>
          <cell r="N1054">
            <v>2532</v>
          </cell>
          <cell r="O1054"/>
          <cell r="P1054"/>
          <cell r="Q1054"/>
          <cell r="R1054"/>
          <cell r="S1054">
            <v>21.1</v>
          </cell>
        </row>
        <row r="1055">
          <cell r="F1055" t="str">
            <v>回龙湖景区连接路（G538新风村至八仙洞高尚湖景区至回龙湖景区）</v>
          </cell>
          <cell r="G1055" t="str">
            <v>通景公路</v>
          </cell>
          <cell r="H1055" t="str">
            <v>131302F4311250022</v>
          </cell>
          <cell r="I1055" t="str">
            <v>1451J3130431125138</v>
          </cell>
          <cell r="J1055" t="str">
            <v>db985a92-697e-4580-9c41-bde61e6c9a75</v>
          </cell>
          <cell r="K1055" t="str">
            <v>无</v>
          </cell>
          <cell r="L1055">
            <v>8.5</v>
          </cell>
          <cell r="M1055">
            <v>5</v>
          </cell>
          <cell r="N1055">
            <v>600</v>
          </cell>
          <cell r="O1055" t="str">
            <v>三级公路</v>
          </cell>
          <cell r="P1055" t="str">
            <v>沥青路面</v>
          </cell>
          <cell r="Q1055">
            <v>7</v>
          </cell>
          <cell r="R1055" t="str">
            <v>回龙湖景区</v>
          </cell>
          <cell r="S1055">
            <v>5</v>
          </cell>
        </row>
        <row r="1056">
          <cell r="F1056" t="str">
            <v>回龙圩管理区八仙洞柑桔专业合作社回峰柑桔特色产业园东西部路网</v>
          </cell>
          <cell r="G1056" t="str">
            <v>资源产业路</v>
          </cell>
          <cell r="H1056" t="str">
            <v>1312F4311250006</v>
          </cell>
          <cell r="I1056" t="str">
            <v>1451J3120431125111</v>
          </cell>
          <cell r="J1056" t="str">
            <v>7b6e4031-3455-464b-8f72-70aff45d3c9d</v>
          </cell>
          <cell r="K1056" t="str">
            <v>无</v>
          </cell>
          <cell r="L1056">
            <v>16.100000000000001</v>
          </cell>
          <cell r="M1056">
            <v>16.100000000000001</v>
          </cell>
          <cell r="N1056">
            <v>1932</v>
          </cell>
          <cell r="O1056" t="str">
            <v>三级公路</v>
          </cell>
          <cell r="P1056" t="str">
            <v>沥青路面</v>
          </cell>
          <cell r="Q1056">
            <v>7</v>
          </cell>
          <cell r="R1056" t="str">
            <v>回龙圩管理区八仙洞柑桔专业合作社回峰柑桔特色产业园</v>
          </cell>
          <cell r="S1056">
            <v>16.100000000000001</v>
          </cell>
        </row>
        <row r="1057">
          <cell r="F1057"/>
          <cell r="G1057"/>
          <cell r="H1057"/>
          <cell r="I1057"/>
          <cell r="J1057"/>
          <cell r="K1057"/>
          <cell r="L1057">
            <v>19.795000000000002</v>
          </cell>
          <cell r="M1057">
            <v>10.932</v>
          </cell>
          <cell r="N1057">
            <v>1312</v>
          </cell>
          <cell r="O1057"/>
          <cell r="P1057"/>
          <cell r="Q1057"/>
          <cell r="R1057"/>
          <cell r="S1057">
            <v>10.932</v>
          </cell>
        </row>
        <row r="1058">
          <cell r="F1058" t="str">
            <v>金洞国家森林公园三公垒景区公路</v>
          </cell>
          <cell r="G1058" t="str">
            <v>通景公路</v>
          </cell>
          <cell r="H1058" t="str">
            <v>131302F4311300011</v>
          </cell>
          <cell r="I1058" t="str">
            <v>1451J3130431130126</v>
          </cell>
          <cell r="J1058" t="str">
            <v>76b4e131-cf30-4661-a17a-d425409ba0e8</v>
          </cell>
          <cell r="K1058" t="str">
            <v>X166431121</v>
          </cell>
          <cell r="L1058">
            <v>10.832000000000001</v>
          </cell>
          <cell r="M1058">
            <v>10.832000000000001</v>
          </cell>
          <cell r="N1058">
            <v>1300</v>
          </cell>
          <cell r="O1058" t="str">
            <v>三级公路</v>
          </cell>
          <cell r="P1058" t="str">
            <v>水泥混凝土</v>
          </cell>
          <cell r="Q1058">
            <v>6.5</v>
          </cell>
          <cell r="R1058" t="str">
            <v>金洞森林公园三公垒瀑布群景区</v>
          </cell>
          <cell r="S1058">
            <v>10.832000000000001</v>
          </cell>
        </row>
        <row r="1059">
          <cell r="F1059" t="str">
            <v>白果市柏福至龙凼景区公路</v>
          </cell>
          <cell r="G1059" t="str">
            <v>通景公路</v>
          </cell>
          <cell r="H1059" t="str">
            <v>131302F4311300005</v>
          </cell>
          <cell r="I1059" t="str">
            <v>1451J3130431130116</v>
          </cell>
          <cell r="J1059" t="str">
            <v>3592e98c-9559-41ae-b875-bee81cfa8f19</v>
          </cell>
          <cell r="K1059" t="str">
            <v>无</v>
          </cell>
          <cell r="L1059">
            <v>8.9629999999999992</v>
          </cell>
          <cell r="M1059">
            <v>0.1</v>
          </cell>
          <cell r="N1059">
            <v>12</v>
          </cell>
          <cell r="O1059" t="str">
            <v>四级公路</v>
          </cell>
          <cell r="P1059" t="str">
            <v>水泥混凝土</v>
          </cell>
          <cell r="Q1059">
            <v>6</v>
          </cell>
          <cell r="R1059" t="str">
            <v>龙凼生态旅游景区</v>
          </cell>
          <cell r="S1059">
            <v>0.1</v>
          </cell>
        </row>
        <row r="1060">
          <cell r="F1060"/>
          <cell r="G1060"/>
          <cell r="H1060"/>
          <cell r="I1060"/>
          <cell r="J1060"/>
          <cell r="K1060"/>
          <cell r="L1060">
            <v>564.58799999999997</v>
          </cell>
          <cell r="M1060">
            <v>487.39400000000006</v>
          </cell>
          <cell r="N1060">
            <v>104683.34000000001</v>
          </cell>
          <cell r="O1060"/>
          <cell r="P1060"/>
          <cell r="Q1060"/>
          <cell r="R1060"/>
          <cell r="S1060">
            <v>484.00000000000006</v>
          </cell>
        </row>
        <row r="1061">
          <cell r="F1061"/>
          <cell r="G1061"/>
          <cell r="H1061"/>
          <cell r="I1061"/>
          <cell r="J1061"/>
          <cell r="K1061"/>
          <cell r="L1061">
            <v>11.52</v>
          </cell>
          <cell r="M1061">
            <v>11.52</v>
          </cell>
          <cell r="N1061">
            <v>1382.4</v>
          </cell>
          <cell r="O1061"/>
          <cell r="P1061"/>
          <cell r="Q1061"/>
          <cell r="R1061"/>
          <cell r="S1061">
            <v>11.52</v>
          </cell>
        </row>
        <row r="1062">
          <cell r="F1062" t="str">
            <v>板山至新街养殖场连接路</v>
          </cell>
          <cell r="G1062" t="str">
            <v>资源产业路</v>
          </cell>
          <cell r="H1062" t="str">
            <v>1312F4312020003</v>
          </cell>
          <cell r="I1062" t="str">
            <v>1451J3120431202103</v>
          </cell>
          <cell r="J1062" t="str">
            <v>49c9a37b-a105-4406-bc09-0774eb33301a</v>
          </cell>
          <cell r="K1062" t="str">
            <v>V001431202</v>
          </cell>
          <cell r="L1062">
            <v>3</v>
          </cell>
          <cell r="M1062">
            <v>3</v>
          </cell>
          <cell r="N1062">
            <v>360</v>
          </cell>
          <cell r="O1062" t="str">
            <v>四级公路</v>
          </cell>
          <cell r="P1062" t="str">
            <v>水泥路</v>
          </cell>
          <cell r="Q1062" t="str">
            <v>4.5</v>
          </cell>
          <cell r="R1062" t="str">
            <v>怀化市石门新街养殖场</v>
          </cell>
          <cell r="S1062">
            <v>3</v>
          </cell>
        </row>
        <row r="1063">
          <cell r="F1063" t="str">
            <v>板坡至大枫生态养殖农厂连接路</v>
          </cell>
          <cell r="G1063" t="str">
            <v>资源产业路</v>
          </cell>
          <cell r="H1063" t="str">
            <v>1312F4312020004</v>
          </cell>
          <cell r="I1063" t="str">
            <v>1451J3120431202101</v>
          </cell>
          <cell r="J1063" t="str">
            <v>97747e06-2d63-4726-8abe-9ec824a8c2fa</v>
          </cell>
          <cell r="K1063" t="str">
            <v>V000431202</v>
          </cell>
          <cell r="L1063">
            <v>8.52</v>
          </cell>
          <cell r="M1063">
            <v>8.52</v>
          </cell>
          <cell r="N1063">
            <v>1022.4</v>
          </cell>
          <cell r="O1063" t="str">
            <v>四级公路</v>
          </cell>
          <cell r="P1063" t="str">
            <v>水泥路</v>
          </cell>
          <cell r="Q1063">
            <v>4.5</v>
          </cell>
          <cell r="R1063" t="str">
            <v>芷江侗族自治县大枫树生态种养殖基地</v>
          </cell>
          <cell r="S1063">
            <v>8.52</v>
          </cell>
        </row>
        <row r="1064">
          <cell r="F1064"/>
          <cell r="G1064"/>
          <cell r="H1064"/>
          <cell r="I1064"/>
          <cell r="J1064"/>
          <cell r="K1064"/>
          <cell r="L1064">
            <v>49.53</v>
          </cell>
          <cell r="M1064">
            <v>38.950000000000003</v>
          </cell>
          <cell r="N1064">
            <v>9400</v>
          </cell>
          <cell r="O1064"/>
          <cell r="P1064"/>
          <cell r="Q1064"/>
          <cell r="R1064"/>
          <cell r="S1064">
            <v>38.950000000000003</v>
          </cell>
        </row>
        <row r="1065">
          <cell r="F1065" t="str">
            <v>下坪竹园刺葡萄特色产业园产业路</v>
          </cell>
          <cell r="G1065" t="str">
            <v>资源产业路</v>
          </cell>
          <cell r="H1065" t="str">
            <v>1312F4312210017</v>
          </cell>
          <cell r="I1065" t="str">
            <v>1451J3120431221127</v>
          </cell>
          <cell r="J1065" t="str">
            <v>a272acfd-3181-4277-a0be-ea9b6db3a912</v>
          </cell>
          <cell r="K1065" t="str">
            <v>X107431221</v>
          </cell>
          <cell r="L1065">
            <v>20</v>
          </cell>
          <cell r="M1065">
            <v>10</v>
          </cell>
          <cell r="N1065">
            <v>2000</v>
          </cell>
          <cell r="O1065" t="str">
            <v>四级公路</v>
          </cell>
          <cell r="P1065" t="str">
            <v>水泥路面</v>
          </cell>
          <cell r="Q1065">
            <v>6</v>
          </cell>
          <cell r="R1065" t="str">
            <v>下坪竹园刺葡萄特色产业园</v>
          </cell>
          <cell r="S1065">
            <v>10</v>
          </cell>
        </row>
        <row r="1066">
          <cell r="F1066" t="str">
            <v>中方县牛犇畜禽养殖场产业路</v>
          </cell>
          <cell r="G1066" t="str">
            <v>资源产业路</v>
          </cell>
          <cell r="H1066" t="str">
            <v>1312F4312210013</v>
          </cell>
          <cell r="I1066" t="str">
            <v>1451J3120431221109</v>
          </cell>
          <cell r="J1066" t="str">
            <v>6c973030-ef77-4b87-9684-7550faa77bfe</v>
          </cell>
          <cell r="K1066" t="str">
            <v>CY08431221</v>
          </cell>
          <cell r="L1066">
            <v>4.5599999999999996</v>
          </cell>
          <cell r="M1066">
            <v>3.98</v>
          </cell>
          <cell r="N1066">
            <v>400</v>
          </cell>
          <cell r="O1066" t="str">
            <v>四级公路</v>
          </cell>
          <cell r="P1066" t="str">
            <v>水泥路面</v>
          </cell>
          <cell r="Q1066">
            <v>4.5</v>
          </cell>
          <cell r="R1066" t="str">
            <v>中方县牛犇畜禽养殖场</v>
          </cell>
          <cell r="S1066">
            <v>3.98</v>
          </cell>
        </row>
        <row r="1067">
          <cell r="F1067" t="str">
            <v>小竹旅游公路</v>
          </cell>
          <cell r="G1067" t="str">
            <v>通景公路</v>
          </cell>
          <cell r="H1067" t="str">
            <v>131301F4312210003</v>
          </cell>
          <cell r="I1067" t="str">
            <v>1451J3130431221128</v>
          </cell>
          <cell r="J1067" t="str">
            <v>2b26fb74-1c0d-4708-aa3a-5f5c1f6a9fc9</v>
          </cell>
          <cell r="K1067" t="str">
            <v>LY02431221</v>
          </cell>
          <cell r="L1067">
            <v>9</v>
          </cell>
          <cell r="M1067">
            <v>9</v>
          </cell>
          <cell r="N1067">
            <v>5000</v>
          </cell>
          <cell r="O1067" t="str">
            <v>四级公路</v>
          </cell>
          <cell r="P1067" t="str">
            <v>沥青路面</v>
          </cell>
          <cell r="Q1067">
            <v>6</v>
          </cell>
          <cell r="R1067" t="str">
            <v>黄溪风景区</v>
          </cell>
          <cell r="S1067">
            <v>9</v>
          </cell>
        </row>
        <row r="1068">
          <cell r="F1068" t="str">
            <v>石宝至江坪旅游公路</v>
          </cell>
          <cell r="G1068" t="str">
            <v>通景公路</v>
          </cell>
          <cell r="H1068" t="str">
            <v>131301F4312210004</v>
          </cell>
          <cell r="I1068" t="str">
            <v>1451J3130431221132</v>
          </cell>
          <cell r="J1068" t="str">
            <v>dfd9c51d-7aed-4e6c-b28c-826c4c4dac4b</v>
          </cell>
          <cell r="K1068" t="str">
            <v>LY03431221</v>
          </cell>
          <cell r="L1068">
            <v>11</v>
          </cell>
          <cell r="M1068">
            <v>11</v>
          </cell>
          <cell r="N1068">
            <v>1300</v>
          </cell>
          <cell r="O1068" t="str">
            <v>四级公路</v>
          </cell>
          <cell r="P1068" t="str">
            <v>水泥路面</v>
          </cell>
          <cell r="Q1068">
            <v>4.5</v>
          </cell>
          <cell r="R1068" t="str">
            <v>江坪古村</v>
          </cell>
          <cell r="S1068">
            <v>11</v>
          </cell>
        </row>
        <row r="1069">
          <cell r="F1069" t="str">
            <v>黄溪古村旅游公路</v>
          </cell>
          <cell r="G1069" t="str">
            <v>通景公路</v>
          </cell>
          <cell r="H1069" t="str">
            <v>131301F4312210001</v>
          </cell>
          <cell r="I1069" t="str">
            <v>1451J3130431221129</v>
          </cell>
          <cell r="J1069" t="str">
            <v>18db7650-4107-4cc5-9fa8-14f6c4d0d4d9</v>
          </cell>
          <cell r="K1069" t="str">
            <v>X109431221</v>
          </cell>
          <cell r="L1069">
            <v>4.97</v>
          </cell>
          <cell r="M1069">
            <v>4.97</v>
          </cell>
          <cell r="N1069">
            <v>700</v>
          </cell>
          <cell r="O1069" t="str">
            <v>四级公路</v>
          </cell>
          <cell r="P1069" t="str">
            <v>沥青路面</v>
          </cell>
          <cell r="Q1069">
            <v>6</v>
          </cell>
          <cell r="R1069" t="str">
            <v>黄溪古村</v>
          </cell>
          <cell r="S1069">
            <v>4.97</v>
          </cell>
        </row>
        <row r="1070">
          <cell r="F1070"/>
          <cell r="G1070"/>
          <cell r="H1070"/>
          <cell r="I1070"/>
          <cell r="J1070"/>
          <cell r="K1070"/>
          <cell r="L1070">
            <v>63.231000000000002</v>
          </cell>
          <cell r="M1070">
            <v>63.231000000000002</v>
          </cell>
          <cell r="N1070">
            <v>17175</v>
          </cell>
          <cell r="O1070"/>
          <cell r="P1070"/>
          <cell r="Q1070"/>
          <cell r="R1070"/>
          <cell r="S1070">
            <v>63.231000000000002</v>
          </cell>
        </row>
        <row r="1071">
          <cell r="F1071" t="str">
            <v>X001莲花-清浪乡镇通三级公路</v>
          </cell>
          <cell r="G1071" t="str">
            <v>乡镇通三级（路面宽7米）及以上农村公路</v>
          </cell>
          <cell r="H1071" t="str">
            <v>1316F4312220004</v>
          </cell>
          <cell r="I1071" t="str">
            <v>1451J3150431222214</v>
          </cell>
          <cell r="J1071" t="str">
            <v>a2129ad1-5e3e-4a45-996b-8fd757bc0c03</v>
          </cell>
          <cell r="K1071" t="str">
            <v>X001431222</v>
          </cell>
          <cell r="L1071">
            <v>16.231000000000002</v>
          </cell>
          <cell r="M1071">
            <v>16.231000000000002</v>
          </cell>
          <cell r="N1071">
            <v>6167</v>
          </cell>
          <cell r="O1071" t="str">
            <v>三级公路</v>
          </cell>
          <cell r="P1071" t="str">
            <v>水泥路面</v>
          </cell>
          <cell r="Q1071">
            <v>6.5</v>
          </cell>
          <cell r="R1071" t="str">
            <v>清浪乡</v>
          </cell>
          <cell r="S1071">
            <v>16.231000000000002</v>
          </cell>
        </row>
        <row r="1072">
          <cell r="F1072" t="str">
            <v>Y998大坪至陈家滩公路</v>
          </cell>
          <cell r="G1072" t="str">
            <v>乡镇通三级（路面宽7米）及以上农村公路</v>
          </cell>
          <cell r="H1072" t="str">
            <v>1316F4312220008</v>
          </cell>
          <cell r="I1072" t="str">
            <v>1451J3150431222199</v>
          </cell>
          <cell r="J1072" t="str">
            <v>0d3a6d5f-a37a-4c38-9c01-2e02507705f1</v>
          </cell>
          <cell r="K1072" t="str">
            <v>Y998431222</v>
          </cell>
          <cell r="L1072">
            <v>19.837</v>
          </cell>
          <cell r="M1072">
            <v>19.837</v>
          </cell>
          <cell r="N1072">
            <v>7748.44</v>
          </cell>
          <cell r="O1072" t="str">
            <v>三级公路</v>
          </cell>
          <cell r="P1072" t="str">
            <v>水泥路面</v>
          </cell>
          <cell r="Q1072">
            <v>6.5</v>
          </cell>
          <cell r="R1072" t="str">
            <v>陈家滩乡</v>
          </cell>
          <cell r="S1072">
            <v>19.837</v>
          </cell>
        </row>
        <row r="1073">
          <cell r="F1073" t="str">
            <v>朱红溪至碣滩村碣滩茶产业园连接路</v>
          </cell>
          <cell r="G1073" t="str">
            <v>资源产业路</v>
          </cell>
          <cell r="H1073" t="str">
            <v>1312F4312220088</v>
          </cell>
          <cell r="I1073" t="str">
            <v>1451J3120431222201</v>
          </cell>
          <cell r="J1073" t="str">
            <v>32110060-918a-4b6a-84bf-6cf366ca9465</v>
          </cell>
          <cell r="K1073" t="str">
            <v>C340431222</v>
          </cell>
          <cell r="L1073">
            <v>18.603000000000002</v>
          </cell>
          <cell r="M1073">
            <v>18.603000000000002</v>
          </cell>
          <cell r="N1073">
            <v>2232.36</v>
          </cell>
          <cell r="O1073" t="str">
            <v>四级公路</v>
          </cell>
          <cell r="P1073" t="str">
            <v>水泥路面</v>
          </cell>
          <cell r="Q1073">
            <v>5</v>
          </cell>
          <cell r="R1073" t="str">
            <v>北溶乡碣滩村碣滩茶产业园</v>
          </cell>
          <cell r="S1073">
            <v>18.603000000000002</v>
          </cell>
        </row>
        <row r="1074">
          <cell r="F1074" t="str">
            <v>朝瓦溪村至现代农业特色产业园连接路</v>
          </cell>
          <cell r="G1074" t="str">
            <v>资源产业路</v>
          </cell>
          <cell r="H1074" t="str">
            <v>1312F4312220089</v>
          </cell>
          <cell r="I1074" t="str">
            <v>1451J3120431222198</v>
          </cell>
          <cell r="J1074" t="str">
            <v>ccab192d-f90d-444a-aab4-d44e55a52035</v>
          </cell>
          <cell r="K1074" t="str">
            <v>C157431222</v>
          </cell>
          <cell r="L1074">
            <v>3.56</v>
          </cell>
          <cell r="M1074">
            <v>3.56</v>
          </cell>
          <cell r="N1074">
            <v>427.2</v>
          </cell>
          <cell r="O1074" t="str">
            <v>四级公路</v>
          </cell>
          <cell r="P1074" t="str">
            <v>水泥路面</v>
          </cell>
          <cell r="Q1074">
            <v>6</v>
          </cell>
          <cell r="R1074" t="str">
            <v>现代农业特色产业园</v>
          </cell>
          <cell r="S1074">
            <v>3.56</v>
          </cell>
        </row>
        <row r="1075">
          <cell r="F1075" t="str">
            <v>辰州坪至辰龙关连接路</v>
          </cell>
          <cell r="G1075" t="str">
            <v>通景公路</v>
          </cell>
          <cell r="H1075" t="str">
            <v>131302F4312220001</v>
          </cell>
          <cell r="I1075" t="str">
            <v>1451J3130431222192</v>
          </cell>
          <cell r="J1075" t="str">
            <v>85713dbc-2509-43fc-9e1d-81ba40559355</v>
          </cell>
          <cell r="K1075" t="str">
            <v>C630431222</v>
          </cell>
          <cell r="L1075">
            <v>5</v>
          </cell>
          <cell r="M1075">
            <v>5</v>
          </cell>
          <cell r="N1075">
            <v>600</v>
          </cell>
          <cell r="O1075" t="str">
            <v>四级公路</v>
          </cell>
          <cell r="P1075" t="str">
            <v>水泥路面</v>
          </cell>
          <cell r="Q1075">
            <v>5</v>
          </cell>
          <cell r="R1075" t="str">
            <v>辰龙关旅游度假区</v>
          </cell>
          <cell r="S1075">
            <v>5</v>
          </cell>
        </row>
        <row r="1076">
          <cell r="F1076"/>
          <cell r="G1076"/>
          <cell r="H1076"/>
          <cell r="I1076"/>
          <cell r="J1076"/>
          <cell r="K1076"/>
          <cell r="L1076">
            <v>60.363999999999997</v>
          </cell>
          <cell r="M1076">
            <v>36.58</v>
          </cell>
          <cell r="N1076">
            <v>8530</v>
          </cell>
          <cell r="O1076"/>
          <cell r="P1076"/>
          <cell r="Q1076"/>
          <cell r="R1076"/>
          <cell r="S1076">
            <v>36.58</v>
          </cell>
        </row>
        <row r="1077">
          <cell r="F1077" t="str">
            <v>辰溪县黄溪口至G354公路改造工程</v>
          </cell>
          <cell r="G1077" t="str">
            <v>乡镇通三级（路面宽7米）及以上农村公路</v>
          </cell>
          <cell r="H1077" t="str">
            <v>1316F4312230020</v>
          </cell>
          <cell r="I1077" t="str">
            <v>1451J3150431223112</v>
          </cell>
          <cell r="J1077" t="str">
            <v>e5f97f2c-3c8e-466a-a0c1-aee94d615a91</v>
          </cell>
          <cell r="K1077" t="str">
            <v>X030431223</v>
          </cell>
          <cell r="L1077">
            <v>19</v>
          </cell>
          <cell r="M1077">
            <v>10.698</v>
          </cell>
          <cell r="N1077">
            <v>3049.5</v>
          </cell>
          <cell r="O1077" t="str">
            <v>三级公路</v>
          </cell>
          <cell r="P1077" t="str">
            <v>沥青路面</v>
          </cell>
          <cell r="Q1077">
            <v>6.5</v>
          </cell>
          <cell r="R1077" t="str">
            <v>黄溪口镇</v>
          </cell>
          <cell r="S1077">
            <v>10.698</v>
          </cell>
        </row>
        <row r="1078">
          <cell r="F1078" t="str">
            <v>辰溪县五里堆至龙泉岩公路改造工程</v>
          </cell>
          <cell r="G1078" t="str">
            <v>乡镇通三级（路面宽7米）及以上农村公路</v>
          </cell>
          <cell r="H1078" t="str">
            <v>1316F4312230010</v>
          </cell>
          <cell r="I1078" t="str">
            <v>1451J3150431223133</v>
          </cell>
          <cell r="J1078" t="str">
            <v>30448fc3-0dd2-432c-accc-31f62e1ff0f7</v>
          </cell>
          <cell r="K1078" t="str">
            <v>X004431223</v>
          </cell>
          <cell r="L1078">
            <v>19.481999999999999</v>
          </cell>
          <cell r="M1078">
            <v>5</v>
          </cell>
          <cell r="N1078">
            <v>1425</v>
          </cell>
          <cell r="O1078" t="str">
            <v>三级公路</v>
          </cell>
          <cell r="P1078" t="str">
            <v>沥青路面</v>
          </cell>
          <cell r="Q1078">
            <v>6.5</v>
          </cell>
          <cell r="R1078" t="str">
            <v>安坪镇</v>
          </cell>
          <cell r="S1078">
            <v>5</v>
          </cell>
        </row>
        <row r="1079">
          <cell r="F1079" t="str">
            <v>刘家垅村通景公路</v>
          </cell>
          <cell r="G1079" t="str">
            <v>通景公路</v>
          </cell>
          <cell r="H1079" t="str">
            <v>131302F4312230007</v>
          </cell>
          <cell r="I1079" t="str">
            <v>1451J3130431223131</v>
          </cell>
          <cell r="J1079" t="str">
            <v>ac01b6a3-58f1-43a8-95dc-373447eca203</v>
          </cell>
          <cell r="K1079" t="str">
            <v>Y630431223</v>
          </cell>
          <cell r="L1079">
            <v>8.7620000000000005</v>
          </cell>
          <cell r="M1079">
            <v>8.7620000000000005</v>
          </cell>
          <cell r="N1079">
            <v>1620.97</v>
          </cell>
          <cell r="O1079" t="str">
            <v>四级公路</v>
          </cell>
          <cell r="P1079" t="str">
            <v>沥青路面</v>
          </cell>
          <cell r="Q1079">
            <v>6</v>
          </cell>
          <cell r="R1079" t="str">
            <v>刘家垅村传统村落</v>
          </cell>
          <cell r="S1079">
            <v>8.7620000000000005</v>
          </cell>
        </row>
        <row r="1080">
          <cell r="F1080" t="str">
            <v>辰溪县罗子山罗峰村生态旅游路</v>
          </cell>
          <cell r="G1080" t="str">
            <v>通景公路</v>
          </cell>
          <cell r="H1080" t="str">
            <v>131301F4312230001</v>
          </cell>
          <cell r="I1080" t="str">
            <v>1451J3130431223116</v>
          </cell>
          <cell r="J1080" t="str">
            <v>c4ed749e-3846-4e21-a1a6-6091b006af0a</v>
          </cell>
          <cell r="K1080" t="str">
            <v>C299431223</v>
          </cell>
          <cell r="L1080">
            <v>13.12</v>
          </cell>
          <cell r="M1080">
            <v>12.12</v>
          </cell>
          <cell r="N1080">
            <v>2434.5300000000002</v>
          </cell>
          <cell r="O1080" t="str">
            <v>四级公路</v>
          </cell>
          <cell r="P1080" t="str">
            <v>沥青路面</v>
          </cell>
          <cell r="Q1080">
            <v>6</v>
          </cell>
          <cell r="R1080" t="str">
            <v>罗子山景区</v>
          </cell>
          <cell r="S1080">
            <v>12.12</v>
          </cell>
        </row>
        <row r="1081">
          <cell r="F1081"/>
          <cell r="G1081"/>
          <cell r="H1081"/>
          <cell r="I1081"/>
          <cell r="J1081"/>
          <cell r="K1081"/>
          <cell r="L1081">
            <v>76.222999999999999</v>
          </cell>
          <cell r="M1081">
            <v>58.367999999999995</v>
          </cell>
          <cell r="N1081">
            <v>17693.36</v>
          </cell>
          <cell r="O1081"/>
          <cell r="P1081"/>
          <cell r="Q1081"/>
          <cell r="R1081"/>
          <cell r="S1081">
            <v>58.348999999999997</v>
          </cell>
        </row>
        <row r="1082">
          <cell r="F1082" t="str">
            <v>祖师殿乡镇通三级公路2</v>
          </cell>
          <cell r="G1082" t="str">
            <v>乡镇通三级（路面宽7米）及以上农村公路</v>
          </cell>
          <cell r="H1082" t="str">
            <v>131601F4312240001</v>
          </cell>
          <cell r="I1082" t="str">
            <v>1451J3150431224101</v>
          </cell>
          <cell r="J1082" t="str">
            <v>f85b1e14-d46b-4497-a16e-136220b53640</v>
          </cell>
          <cell r="K1082" t="str">
            <v>X072431224</v>
          </cell>
          <cell r="L1082">
            <v>10.29</v>
          </cell>
          <cell r="M1082">
            <v>10.319000000000001</v>
          </cell>
          <cell r="N1082">
            <v>2781</v>
          </cell>
          <cell r="O1082" t="str">
            <v>三级公路</v>
          </cell>
          <cell r="P1082" t="str">
            <v>沥青路面</v>
          </cell>
          <cell r="Q1082">
            <v>6.5</v>
          </cell>
          <cell r="R1082" t="str">
            <v>祖师殿镇</v>
          </cell>
          <cell r="S1082">
            <v>10.319000000000001</v>
          </cell>
        </row>
        <row r="1083">
          <cell r="F1083" t="str">
            <v>溆浦县穿岩山景区通景路（一期）</v>
          </cell>
          <cell r="G1083" t="str">
            <v>通景公路</v>
          </cell>
          <cell r="H1083" t="str">
            <v>13130201F4312240002</v>
          </cell>
          <cell r="I1083" t="str">
            <v>1451J3130431224166</v>
          </cell>
          <cell r="J1083" t="str">
            <v>a94fb72a-c86e-4fef-b2af-8b38e79a96eb</v>
          </cell>
          <cell r="K1083" t="str">
            <v>CF49431224</v>
          </cell>
          <cell r="L1083">
            <v>7.5179999999999998</v>
          </cell>
          <cell r="M1083">
            <v>7.5179999999999998</v>
          </cell>
          <cell r="N1083">
            <v>2029.86</v>
          </cell>
          <cell r="O1083" t="str">
            <v>四级公路</v>
          </cell>
          <cell r="P1083" t="str">
            <v>沥青路面</v>
          </cell>
          <cell r="Q1083">
            <v>6</v>
          </cell>
          <cell r="R1083" t="str">
            <v>穿岩山景区</v>
          </cell>
          <cell r="S1083">
            <v>7.5179999999999998</v>
          </cell>
        </row>
        <row r="1084">
          <cell r="F1084" t="str">
            <v>高铁站至松林大桥连接路</v>
          </cell>
          <cell r="G1084" t="str">
            <v>通景公路</v>
          </cell>
          <cell r="H1084" t="str">
            <v>13130201F4312240003</v>
          </cell>
          <cell r="I1084" t="str">
            <v>1451J3130431224163</v>
          </cell>
          <cell r="J1084" t="str">
            <v>4acc4aeb-fcbc-46e7-b4d8-a7b91b0a7222</v>
          </cell>
          <cell r="K1084" t="str">
            <v>C258431224</v>
          </cell>
          <cell r="L1084">
            <v>5.5</v>
          </cell>
          <cell r="M1084">
            <v>5.45</v>
          </cell>
          <cell r="N1084">
            <v>1253.5</v>
          </cell>
          <cell r="O1084" t="str">
            <v>四级公路</v>
          </cell>
          <cell r="P1084" t="str">
            <v>沥青路面</v>
          </cell>
          <cell r="Q1084">
            <v>6</v>
          </cell>
          <cell r="R1084" t="str">
            <v>北斗溪特色文旅小镇女儿洞景区</v>
          </cell>
          <cell r="S1084">
            <v>5.45</v>
          </cell>
        </row>
        <row r="1085">
          <cell r="F1085" t="str">
            <v>思蒙湿地公园旅游公路（思蒙-穿岩山段）</v>
          </cell>
          <cell r="G1085" t="str">
            <v>旅游集散公路</v>
          </cell>
          <cell r="H1085" t="str">
            <v>131301F4312240005</v>
          </cell>
          <cell r="I1085" t="str">
            <v>1451J3130431224124</v>
          </cell>
          <cell r="J1085" t="str">
            <v>2f5711ed-339c-4a38-96bf-ff445aa11ba9</v>
          </cell>
          <cell r="K1085" t="str">
            <v>X080431224</v>
          </cell>
          <cell r="L1085">
            <v>25.530999999999999</v>
          </cell>
          <cell r="M1085">
            <v>25.530999999999999</v>
          </cell>
          <cell r="N1085">
            <v>5803</v>
          </cell>
          <cell r="O1085" t="str">
            <v>四级公路</v>
          </cell>
          <cell r="P1085" t="str">
            <v>沥青路面</v>
          </cell>
          <cell r="Q1085">
            <v>6</v>
          </cell>
          <cell r="R1085" t="str">
            <v>思蒙湿地公园</v>
          </cell>
          <cell r="S1085">
            <v>25.530999999999999</v>
          </cell>
        </row>
        <row r="1086">
          <cell r="F1086" t="str">
            <v>山背花瑶梯田景区集散公路</v>
          </cell>
          <cell r="G1086" t="str">
            <v>旅游集散公路</v>
          </cell>
          <cell r="H1086" t="str">
            <v>131301F4312240006</v>
          </cell>
          <cell r="I1086" t="str">
            <v>1451J3130431224133</v>
          </cell>
          <cell r="J1086" t="str">
            <v>4ca48ecf-0641-4b10-b6e0-284bb601c0e1</v>
          </cell>
          <cell r="K1086" t="str">
            <v>X060431224</v>
          </cell>
          <cell r="L1086">
            <v>27.384</v>
          </cell>
          <cell r="M1086">
            <v>9.5500000000000007</v>
          </cell>
          <cell r="N1086">
            <v>5826</v>
          </cell>
          <cell r="O1086" t="str">
            <v>四级公路</v>
          </cell>
          <cell r="P1086" t="str">
            <v>沥青路面</v>
          </cell>
          <cell r="Q1086">
            <v>6</v>
          </cell>
          <cell r="R1086" t="str">
            <v>山背花瑶梯田景区</v>
          </cell>
          <cell r="S1086">
            <v>9.5310000000000006</v>
          </cell>
        </row>
        <row r="1087">
          <cell r="F1087"/>
          <cell r="G1087"/>
          <cell r="H1087"/>
          <cell r="I1087"/>
          <cell r="J1087"/>
          <cell r="K1087"/>
          <cell r="L1087">
            <v>62.002000000000002</v>
          </cell>
          <cell r="M1087">
            <v>53.3</v>
          </cell>
          <cell r="N1087">
            <v>10357.380000000001</v>
          </cell>
          <cell r="O1087"/>
          <cell r="P1087"/>
          <cell r="Q1087"/>
          <cell r="R1087"/>
          <cell r="S1087">
            <v>53.3</v>
          </cell>
        </row>
        <row r="1088">
          <cell r="F1088" t="str">
            <v>会同县王家坪至团河公路</v>
          </cell>
          <cell r="G1088" t="str">
            <v>乡镇通三级（路面宽7米）及以上农村公路</v>
          </cell>
          <cell r="H1088" t="str">
            <v>1316F4312250005</v>
          </cell>
          <cell r="I1088" t="str">
            <v>1451J3150431225180</v>
          </cell>
          <cell r="J1088" t="str">
            <v>4f6541a5-360e-49a5-a51a-44604271ea39</v>
          </cell>
          <cell r="K1088" t="str">
            <v>X002431225</v>
          </cell>
          <cell r="L1088">
            <v>9.6720000000000006</v>
          </cell>
          <cell r="M1088">
            <v>4.6719999999999997</v>
          </cell>
          <cell r="N1088">
            <v>1541.76</v>
          </cell>
          <cell r="O1088" t="str">
            <v>三级公路</v>
          </cell>
          <cell r="P1088" t="str">
            <v>沥青混凝土</v>
          </cell>
          <cell r="Q1088">
            <v>6.5</v>
          </cell>
          <cell r="R1088" t="str">
            <v>金子岩侗族苗族乡</v>
          </cell>
          <cell r="S1088">
            <v>4.6719999999999997</v>
          </cell>
        </row>
        <row r="1089">
          <cell r="F1089" t="str">
            <v>会同县广坪杨家渡至地灵公路</v>
          </cell>
          <cell r="G1089" t="str">
            <v>乡镇通三级（路面宽7米）及以上农村公路</v>
          </cell>
          <cell r="H1089" t="str">
            <v>1316F4312250004</v>
          </cell>
          <cell r="I1089" t="str">
            <v>1451J3150431225176</v>
          </cell>
          <cell r="J1089" t="str">
            <v>dad84feb-9b77-42a1-b513-f0d673a92448</v>
          </cell>
          <cell r="K1089" t="str">
            <v>Y265431225</v>
          </cell>
          <cell r="L1089">
            <v>10.579000000000001</v>
          </cell>
          <cell r="M1089">
            <v>10.579000000000001</v>
          </cell>
          <cell r="N1089">
            <v>3279.49</v>
          </cell>
          <cell r="O1089" t="str">
            <v>三级公路</v>
          </cell>
          <cell r="P1089" t="str">
            <v>沥青混凝土</v>
          </cell>
          <cell r="Q1089">
            <v>6.5</v>
          </cell>
          <cell r="R1089" t="str">
            <v>地灵乡</v>
          </cell>
          <cell r="S1089">
            <v>10.579000000000001</v>
          </cell>
        </row>
        <row r="1090">
          <cell r="F1090" t="str">
            <v>金子岩侗族苗族乡白市村连接路（会同县X071漫塘至长寨村段）</v>
          </cell>
          <cell r="G1090" t="str">
            <v>通景公路</v>
          </cell>
          <cell r="H1090" t="str">
            <v>131301F4312250006</v>
          </cell>
          <cell r="I1090" t="str">
            <v>1451J3130431225149</v>
          </cell>
          <cell r="J1090" t="str">
            <v>b5f1e9b3-879e-46d8-afee-286933e03b0c</v>
          </cell>
          <cell r="K1090" t="str">
            <v>X071431225</v>
          </cell>
          <cell r="L1090">
            <v>16.251000000000001</v>
          </cell>
          <cell r="M1090">
            <v>15.8</v>
          </cell>
          <cell r="N1090">
            <v>3160</v>
          </cell>
          <cell r="O1090" t="str">
            <v>三级公路</v>
          </cell>
          <cell r="P1090" t="str">
            <v>混凝土</v>
          </cell>
          <cell r="Q1090">
            <v>6.5</v>
          </cell>
          <cell r="R1090" t="str">
            <v>怀化市会同县金子岩侗族苗族乡白市村</v>
          </cell>
          <cell r="S1090">
            <v>15.8</v>
          </cell>
        </row>
        <row r="1091">
          <cell r="F1091" t="str">
            <v>会同县拿权至六组至通景公路</v>
          </cell>
          <cell r="G1091" t="str">
            <v>通景公路</v>
          </cell>
          <cell r="H1091" t="str">
            <v>131302F4312250016</v>
          </cell>
          <cell r="I1091" t="str">
            <v>1451J3130431225145</v>
          </cell>
          <cell r="J1091" t="str">
            <v>79e0f977-7910-4513-9a6c-db0bf764c385</v>
          </cell>
          <cell r="K1091" t="str">
            <v>C059431225</v>
          </cell>
          <cell r="L1091">
            <v>8</v>
          </cell>
          <cell r="M1091">
            <v>6.5</v>
          </cell>
          <cell r="N1091">
            <v>715</v>
          </cell>
          <cell r="O1091" t="str">
            <v>四级公路</v>
          </cell>
          <cell r="P1091" t="str">
            <v>混凝土</v>
          </cell>
          <cell r="Q1091">
            <v>6.5</v>
          </cell>
          <cell r="R1091" t="str">
            <v>会同县林城镇鹰嘴界村</v>
          </cell>
          <cell r="S1091">
            <v>6.5</v>
          </cell>
        </row>
        <row r="1092">
          <cell r="F1092" t="str">
            <v>会同县宝田茶场连接路</v>
          </cell>
          <cell r="G1092" t="str">
            <v>资源产业路</v>
          </cell>
          <cell r="H1092" t="str">
            <v>1312F4312250003</v>
          </cell>
          <cell r="I1092" t="str">
            <v>1451J3120431225124</v>
          </cell>
          <cell r="J1092" t="str">
            <v>48322568-5d8d-44ab-a4b9-1492ee27e9d9</v>
          </cell>
          <cell r="K1092" t="str">
            <v>无</v>
          </cell>
          <cell r="L1092">
            <v>10</v>
          </cell>
          <cell r="M1092">
            <v>8.3000000000000007</v>
          </cell>
          <cell r="N1092">
            <v>996</v>
          </cell>
          <cell r="O1092" t="str">
            <v>四级公路</v>
          </cell>
          <cell r="P1092" t="str">
            <v>混凝土</v>
          </cell>
          <cell r="Q1092">
            <v>6.5</v>
          </cell>
          <cell r="R1092" t="str">
            <v>会同县宝田茶场产业园</v>
          </cell>
          <cell r="S1092">
            <v>8.3000000000000007</v>
          </cell>
        </row>
        <row r="1093">
          <cell r="F1093" t="str">
            <v>会同县火神坡村杨梅基地连接路</v>
          </cell>
          <cell r="G1093" t="str">
            <v>资源产业路</v>
          </cell>
          <cell r="H1093" t="str">
            <v>1312F4312250009</v>
          </cell>
          <cell r="I1093" t="str">
            <v>1451J3120431225126</v>
          </cell>
          <cell r="J1093" t="str">
            <v>902ee936-320b-4a32-859a-dec7b8033875</v>
          </cell>
          <cell r="K1093" t="str">
            <v>无</v>
          </cell>
          <cell r="L1093">
            <v>3.5</v>
          </cell>
          <cell r="M1093">
            <v>3.5</v>
          </cell>
          <cell r="N1093">
            <v>350</v>
          </cell>
          <cell r="O1093" t="str">
            <v>四级公路</v>
          </cell>
          <cell r="P1093" t="str">
            <v>混凝土</v>
          </cell>
          <cell r="Q1093">
            <v>6.5</v>
          </cell>
          <cell r="R1093" t="str">
            <v>会同县火神坡村杨梅园</v>
          </cell>
          <cell r="S1093">
            <v>3.5</v>
          </cell>
        </row>
        <row r="1094">
          <cell r="F1094" t="str">
            <v>会同县金子岩乡元贞村存栏20000头育肥场项目连接路</v>
          </cell>
          <cell r="G1094" t="str">
            <v>资源产业路</v>
          </cell>
          <cell r="H1094" t="str">
            <v>1312F4312250038</v>
          </cell>
          <cell r="I1094" t="str">
            <v>1451J3120431225200</v>
          </cell>
          <cell r="J1094" t="str">
            <v>e973dd17-d9cc-4a9a-b222-b8612bc649c0</v>
          </cell>
          <cell r="K1094" t="str">
            <v>无</v>
          </cell>
          <cell r="L1094">
            <v>2</v>
          </cell>
          <cell r="M1094">
            <v>2</v>
          </cell>
          <cell r="N1094">
            <v>159.6</v>
          </cell>
          <cell r="O1094" t="str">
            <v>四级公路</v>
          </cell>
          <cell r="P1094" t="str">
            <v>混凝土</v>
          </cell>
          <cell r="Q1094">
            <v>6.5</v>
          </cell>
          <cell r="R1094" t="str">
            <v>会同县金子岩乡元贞村存栏20000头育肥场项目</v>
          </cell>
          <cell r="S1094">
            <v>2</v>
          </cell>
        </row>
        <row r="1095">
          <cell r="F1095" t="str">
            <v>会同县雄荒场家庭农场项目连接路</v>
          </cell>
          <cell r="G1095" t="str">
            <v>资源产业路</v>
          </cell>
          <cell r="H1095" t="str">
            <v>1312F4312250039</v>
          </cell>
          <cell r="I1095" t="str">
            <v>1451J3120431225101</v>
          </cell>
          <cell r="J1095" t="str">
            <v>b8b0ae38-14e0-4144-a019-a007a59fda1b</v>
          </cell>
          <cell r="K1095" t="str">
            <v>无</v>
          </cell>
          <cell r="L1095">
            <v>2</v>
          </cell>
          <cell r="M1095">
            <v>1.9490000000000001</v>
          </cell>
          <cell r="N1095">
            <v>155.53</v>
          </cell>
          <cell r="O1095" t="str">
            <v>四级公路</v>
          </cell>
          <cell r="P1095" t="str">
            <v>混凝土</v>
          </cell>
          <cell r="Q1095">
            <v>6.5</v>
          </cell>
          <cell r="R1095" t="str">
            <v>会同县雄荒场家庭农场项目</v>
          </cell>
          <cell r="S1095">
            <v>1.9490000000000001</v>
          </cell>
        </row>
        <row r="1096">
          <cell r="F1096"/>
          <cell r="G1096"/>
          <cell r="H1096"/>
          <cell r="I1096"/>
          <cell r="J1096"/>
          <cell r="K1096"/>
          <cell r="L1096">
            <v>54</v>
          </cell>
          <cell r="M1096">
            <v>44</v>
          </cell>
          <cell r="N1096">
            <v>7846</v>
          </cell>
          <cell r="O1096"/>
          <cell r="P1096"/>
          <cell r="Q1096"/>
          <cell r="R1096"/>
          <cell r="S1096">
            <v>44</v>
          </cell>
        </row>
        <row r="1097">
          <cell r="F1097" t="str">
            <v>高村至板栗树</v>
          </cell>
          <cell r="G1097" t="str">
            <v>乡镇通三级（路面宽7米）及以上农村公路</v>
          </cell>
          <cell r="H1097" t="str">
            <v>1316F4312260002</v>
          </cell>
          <cell r="I1097" t="str">
            <v>1451J3150431226132</v>
          </cell>
          <cell r="J1097" t="str">
            <v>2ea88080-282d-4693-9ad4-4386b40b24d1</v>
          </cell>
          <cell r="K1097" t="str">
            <v>X002431226</v>
          </cell>
          <cell r="L1097">
            <v>20</v>
          </cell>
          <cell r="M1097">
            <v>10</v>
          </cell>
          <cell r="N1097">
            <v>3500</v>
          </cell>
          <cell r="O1097" t="str">
            <v>三级</v>
          </cell>
          <cell r="P1097" t="str">
            <v>沥青混凝土</v>
          </cell>
          <cell r="Q1097">
            <v>6.5</v>
          </cell>
          <cell r="R1097" t="str">
            <v>板栗树乡</v>
          </cell>
          <cell r="S1097">
            <v>10</v>
          </cell>
        </row>
        <row r="1098">
          <cell r="F1098" t="str">
            <v>兰里渡口至黄桑道路</v>
          </cell>
          <cell r="G1098" t="str">
            <v>资源产业路</v>
          </cell>
          <cell r="H1098" t="str">
            <v>1312F4312260031</v>
          </cell>
          <cell r="I1098" t="str">
            <v>1451J3120431226115</v>
          </cell>
          <cell r="J1098" t="str">
            <v>e827e9ee-9c35-4572-88e2-aab6847e304e</v>
          </cell>
          <cell r="K1098" t="str">
            <v>无</v>
          </cell>
          <cell r="L1098">
            <v>11</v>
          </cell>
          <cell r="M1098">
            <v>11</v>
          </cell>
          <cell r="N1098">
            <v>1656</v>
          </cell>
          <cell r="O1098" t="str">
            <v>四级</v>
          </cell>
          <cell r="P1098" t="str">
            <v>沥青混凝土</v>
          </cell>
          <cell r="Q1098">
            <v>6</v>
          </cell>
          <cell r="R1098" t="str">
            <v>麻阳冠湘黄桃特色产业园</v>
          </cell>
          <cell r="S1098">
            <v>11</v>
          </cell>
        </row>
        <row r="1099">
          <cell r="F1099" t="str">
            <v>吴公桥至青云特色水果产业园道路</v>
          </cell>
          <cell r="G1099" t="str">
            <v>资源产业路</v>
          </cell>
          <cell r="H1099" t="str">
            <v>1312F4312260011</v>
          </cell>
          <cell r="I1099" t="str">
            <v>1451J3120431226128</v>
          </cell>
          <cell r="J1099" t="str">
            <v>b2dabc30-07c4-44aa-a8fa-c19b79f9c67b</v>
          </cell>
          <cell r="K1099" t="str">
            <v>无</v>
          </cell>
          <cell r="L1099">
            <v>7.5</v>
          </cell>
          <cell r="M1099">
            <v>7.5</v>
          </cell>
          <cell r="N1099">
            <v>880</v>
          </cell>
          <cell r="O1099" t="str">
            <v>四级</v>
          </cell>
          <cell r="P1099" t="str">
            <v>水泥混凝土</v>
          </cell>
          <cell r="Q1099">
            <v>4.5</v>
          </cell>
          <cell r="R1099" t="str">
            <v>吴公桥至青云特色水果产业园</v>
          </cell>
          <cell r="S1099">
            <v>7.5</v>
          </cell>
        </row>
        <row r="1100">
          <cell r="F1100" t="str">
            <v>政鑫农业开发有限公司冷链仓储物流中心道路</v>
          </cell>
          <cell r="G1100" t="str">
            <v>资源产业路</v>
          </cell>
          <cell r="H1100" t="str">
            <v>1312F4312260062</v>
          </cell>
          <cell r="I1100" t="str">
            <v>1451J3120431226183</v>
          </cell>
          <cell r="J1100" t="str">
            <v>b19f374a-3326-4e51-b705-d2cc125ac740</v>
          </cell>
          <cell r="K1100" t="str">
            <v>无</v>
          </cell>
          <cell r="L1100">
            <v>0.5</v>
          </cell>
          <cell r="M1100">
            <v>0.5</v>
          </cell>
          <cell r="N1100">
            <v>60</v>
          </cell>
          <cell r="O1100" t="str">
            <v>四级</v>
          </cell>
          <cell r="P1100" t="str">
            <v>水泥混凝土</v>
          </cell>
          <cell r="Q1100">
            <v>4.5</v>
          </cell>
          <cell r="R1100" t="str">
            <v>政鑫农业开发有限公司冷链仓储物流中心建设</v>
          </cell>
          <cell r="S1100">
            <v>0.5</v>
          </cell>
        </row>
        <row r="1101">
          <cell r="F1101" t="str">
            <v>蔡家至鸡关岩道路</v>
          </cell>
          <cell r="G1101" t="str">
            <v>资源产业路</v>
          </cell>
          <cell r="H1101" t="str">
            <v>1312F4312260071</v>
          </cell>
          <cell r="I1101" t="str">
            <v>1451J3120431226121</v>
          </cell>
          <cell r="J1101" t="str">
            <v>0d833c18-46f4-4917-9fe4-f6676fe6a39d</v>
          </cell>
          <cell r="K1101" t="str">
            <v>无</v>
          </cell>
          <cell r="L1101">
            <v>4</v>
          </cell>
          <cell r="M1101">
            <v>4</v>
          </cell>
          <cell r="N1101">
            <v>465</v>
          </cell>
          <cell r="O1101" t="str">
            <v>四级</v>
          </cell>
          <cell r="P1101" t="str">
            <v>水泥混凝土</v>
          </cell>
          <cell r="Q1101">
            <v>4.5</v>
          </cell>
          <cell r="R1101" t="str">
            <v>麻阳湘西苗子柑桔特色产业园</v>
          </cell>
          <cell r="S1101">
            <v>4</v>
          </cell>
        </row>
        <row r="1102">
          <cell r="F1102" t="str">
            <v>S320至新寨道路</v>
          </cell>
          <cell r="G1102" t="str">
            <v>资源产业路</v>
          </cell>
          <cell r="H1102" t="str">
            <v>1312F4312260033</v>
          </cell>
          <cell r="I1102" t="str">
            <v>1451J3120431226167</v>
          </cell>
          <cell r="J1102" t="str">
            <v>40738cea-d0c5-4a6c-b060-204aaaefb818</v>
          </cell>
          <cell r="K1102" t="str">
            <v>无</v>
          </cell>
          <cell r="L1102">
            <v>1.5</v>
          </cell>
          <cell r="M1102">
            <v>1.5</v>
          </cell>
          <cell r="N1102">
            <v>175</v>
          </cell>
          <cell r="O1102" t="str">
            <v>四级</v>
          </cell>
          <cell r="P1102" t="str">
            <v>水泥混凝土</v>
          </cell>
          <cell r="Q1102">
            <v>4.5</v>
          </cell>
          <cell r="R1102" t="str">
            <v>麻阳宏军生态养殖特色产业园</v>
          </cell>
          <cell r="S1102">
            <v>1.5</v>
          </cell>
        </row>
        <row r="1103">
          <cell r="F1103" t="str">
            <v>麻阳江口墟镇万灵山猕猴桃特色产业园道路</v>
          </cell>
          <cell r="G1103" t="str">
            <v>资源产业路</v>
          </cell>
          <cell r="H1103" t="str">
            <v>1312F4312260081</v>
          </cell>
          <cell r="I1103" t="str">
            <v>1451J3120431226109</v>
          </cell>
          <cell r="J1103" t="str">
            <v>8fa13186-6b46-4192-b3c0-bfad7df198f8</v>
          </cell>
          <cell r="K1103" t="str">
            <v>无</v>
          </cell>
          <cell r="L1103">
            <v>6</v>
          </cell>
          <cell r="M1103">
            <v>6</v>
          </cell>
          <cell r="N1103">
            <v>700</v>
          </cell>
          <cell r="O1103" t="str">
            <v>四级</v>
          </cell>
          <cell r="P1103" t="str">
            <v>水泥混凝土</v>
          </cell>
          <cell r="Q1103">
            <v>4.5</v>
          </cell>
          <cell r="R1103" t="str">
            <v>麻阳江口墟镇万灵山猕猴桃特色产业园</v>
          </cell>
          <cell r="S1103">
            <v>6</v>
          </cell>
        </row>
        <row r="1104">
          <cell r="F1104" t="str">
            <v>村道至屋后山项公路</v>
          </cell>
          <cell r="G1104" t="str">
            <v>资源产业路</v>
          </cell>
          <cell r="H1104" t="str">
            <v>1312F4312260037</v>
          </cell>
          <cell r="I1104" t="str">
            <v>1451J3120431226149</v>
          </cell>
          <cell r="J1104" t="str">
            <v>46162312-4525-45e9-b508-e48f332df4ad</v>
          </cell>
          <cell r="K1104" t="str">
            <v>无</v>
          </cell>
          <cell r="L1104">
            <v>0.5</v>
          </cell>
          <cell r="M1104">
            <v>0.5</v>
          </cell>
          <cell r="N1104">
            <v>60</v>
          </cell>
          <cell r="O1104" t="str">
            <v>四级</v>
          </cell>
          <cell r="P1104" t="str">
            <v>水泥混凝土</v>
          </cell>
          <cell r="Q1104">
            <v>4.5</v>
          </cell>
          <cell r="R1104" t="str">
            <v>麻阳兰丝垅柑桔特色产业园</v>
          </cell>
          <cell r="S1104">
            <v>0.5</v>
          </cell>
        </row>
        <row r="1105">
          <cell r="F1105" t="str">
            <v>国道边至水库大坝道路</v>
          </cell>
          <cell r="G1105" t="str">
            <v>资源产业路</v>
          </cell>
          <cell r="H1105" t="str">
            <v>1312F4312260032</v>
          </cell>
          <cell r="I1105" t="str">
            <v>1451J3120431226185</v>
          </cell>
          <cell r="J1105" t="str">
            <v>284bd5b3-a153-4ada-9456-90e56bf7decf</v>
          </cell>
          <cell r="K1105" t="str">
            <v>无</v>
          </cell>
          <cell r="L1105">
            <v>3</v>
          </cell>
          <cell r="M1105">
            <v>3</v>
          </cell>
          <cell r="N1105">
            <v>350</v>
          </cell>
          <cell r="O1105" t="str">
            <v>四级</v>
          </cell>
          <cell r="P1105" t="str">
            <v>水泥混凝土</v>
          </cell>
          <cell r="Q1105">
            <v>4.5</v>
          </cell>
          <cell r="R1105" t="str">
            <v>麻阳金土地柑桔特色产业园</v>
          </cell>
          <cell r="S1105">
            <v>3</v>
          </cell>
        </row>
        <row r="1106">
          <cell r="F1106"/>
          <cell r="G1106"/>
          <cell r="H1106"/>
          <cell r="I1106"/>
          <cell r="J1106"/>
          <cell r="K1106"/>
          <cell r="L1106">
            <v>14.53</v>
          </cell>
          <cell r="M1106">
            <v>11.626999999999999</v>
          </cell>
          <cell r="N1106">
            <v>3021</v>
          </cell>
          <cell r="O1106"/>
          <cell r="P1106"/>
          <cell r="Q1106"/>
          <cell r="R1106"/>
          <cell r="S1106">
            <v>11.626999999999999</v>
          </cell>
        </row>
        <row r="1107">
          <cell r="F1107" t="str">
            <v>步头降苗族乡通三级公路</v>
          </cell>
          <cell r="G1107" t="str">
            <v>乡镇通三级（路面宽7米）及以上农村公路</v>
          </cell>
          <cell r="H1107" t="str">
            <v>1316F4312270004</v>
          </cell>
          <cell r="I1107" t="str">
            <v>1451J3150431227121</v>
          </cell>
          <cell r="J1107" t="str">
            <v>2955796a-0ab8-4eb8-a037-8a5ea196b7a6</v>
          </cell>
          <cell r="K1107" t="str">
            <v>X002431227</v>
          </cell>
          <cell r="L1107">
            <v>8.43</v>
          </cell>
          <cell r="M1107">
            <v>6.1269999999999998</v>
          </cell>
          <cell r="N1107">
            <v>2461</v>
          </cell>
          <cell r="O1107" t="str">
            <v>三级</v>
          </cell>
          <cell r="P1107" t="str">
            <v>沥青混凝土路面</v>
          </cell>
          <cell r="Q1107">
            <v>6.5</v>
          </cell>
          <cell r="R1107" t="str">
            <v>步头降苗族乡</v>
          </cell>
          <cell r="S1107">
            <v>6.1269999999999998</v>
          </cell>
        </row>
        <row r="1108">
          <cell r="F1108" t="str">
            <v>G320至蚂蝗塘连接路</v>
          </cell>
          <cell r="G1108" t="str">
            <v>资源产业路</v>
          </cell>
          <cell r="H1108" t="str">
            <v>1312F4312270002</v>
          </cell>
          <cell r="I1108" t="str">
            <v>1451J3120431227102</v>
          </cell>
          <cell r="J1108" t="str">
            <v>8568df73-951e-43da-8f00-19822f28c0b9</v>
          </cell>
          <cell r="K1108" t="str">
            <v>无</v>
          </cell>
          <cell r="L1108">
            <v>1</v>
          </cell>
          <cell r="M1108">
            <v>1</v>
          </cell>
          <cell r="N1108">
            <v>120</v>
          </cell>
          <cell r="O1108" t="str">
            <v>四级</v>
          </cell>
          <cell r="P1108" t="str">
            <v>混凝土路面</v>
          </cell>
          <cell r="Q1108">
            <v>6</v>
          </cell>
          <cell r="R1108" t="str">
            <v>蚂蝗塘龙脑樟种植基地</v>
          </cell>
          <cell r="S1108">
            <v>1</v>
          </cell>
        </row>
        <row r="1109">
          <cell r="F1109" t="str">
            <v>杨家坳至香树脚连接路</v>
          </cell>
          <cell r="G1109" t="str">
            <v>资源产业路</v>
          </cell>
          <cell r="H1109" t="str">
            <v>1312F4312270001</v>
          </cell>
          <cell r="I1109" t="str">
            <v>1451J3120431227103</v>
          </cell>
          <cell r="J1109" t="str">
            <v>db0f618f-d27d-47a2-9ce5-5374661614d4</v>
          </cell>
          <cell r="K1109" t="str">
            <v>无</v>
          </cell>
          <cell r="L1109">
            <v>2</v>
          </cell>
          <cell r="M1109">
            <v>2</v>
          </cell>
          <cell r="N1109">
            <v>240</v>
          </cell>
          <cell r="O1109" t="str">
            <v>四级</v>
          </cell>
          <cell r="P1109" t="str">
            <v>沥青混凝土路面</v>
          </cell>
          <cell r="Q1109">
            <v>6.5</v>
          </cell>
          <cell r="R1109" t="str">
            <v>香树脚黄牛养殖园</v>
          </cell>
          <cell r="S1109">
            <v>2</v>
          </cell>
        </row>
        <row r="1110">
          <cell r="F1110" t="str">
            <v>两河口至冷风坡连接路</v>
          </cell>
          <cell r="G1110" t="str">
            <v>资源产业路</v>
          </cell>
          <cell r="H1110" t="str">
            <v>1312F4312270004</v>
          </cell>
          <cell r="I1110" t="str">
            <v>1451J3120431227105</v>
          </cell>
          <cell r="J1110" t="str">
            <v>29847a9f-ddfc-4a34-b630-206c6d9e116b</v>
          </cell>
          <cell r="K1110" t="str">
            <v>无</v>
          </cell>
          <cell r="L1110">
            <v>3.1</v>
          </cell>
          <cell r="M1110">
            <v>2.5</v>
          </cell>
          <cell r="N1110">
            <v>200</v>
          </cell>
          <cell r="O1110" t="str">
            <v>四级</v>
          </cell>
          <cell r="P1110" t="str">
            <v>混凝土路面</v>
          </cell>
          <cell r="Q1110">
            <v>4.5</v>
          </cell>
          <cell r="R1110" t="str">
            <v>两河口黄牛养殖园</v>
          </cell>
          <cell r="S1110">
            <v>2.5</v>
          </cell>
        </row>
        <row r="1111">
          <cell r="F1111"/>
          <cell r="G1111"/>
          <cell r="H1111"/>
          <cell r="I1111"/>
          <cell r="J1111"/>
          <cell r="K1111"/>
          <cell r="L1111">
            <v>46.606000000000002</v>
          </cell>
          <cell r="M1111">
            <v>47.885000000000005</v>
          </cell>
          <cell r="N1111">
            <v>3511.2000000000003</v>
          </cell>
          <cell r="O1111"/>
          <cell r="P1111"/>
          <cell r="Q1111"/>
          <cell r="R1111"/>
          <cell r="S1111">
            <v>45.493000000000002</v>
          </cell>
        </row>
        <row r="1112">
          <cell r="F1112" t="str">
            <v>水宽泥溪垅-拾担</v>
          </cell>
          <cell r="G1112" t="str">
            <v>乡镇通三级（路面宽7米）及以上农村公路</v>
          </cell>
          <cell r="H1112" t="str">
            <v>1316F4312280002</v>
          </cell>
          <cell r="I1112" t="str">
            <v>1451J3150431228111</v>
          </cell>
          <cell r="J1112" t="str">
            <v>db29eadb-e963-4e52-8f6f-ca83bfa391a1</v>
          </cell>
          <cell r="K1112" t="str">
            <v>X008431228</v>
          </cell>
          <cell r="L1112">
            <v>3.8</v>
          </cell>
          <cell r="M1112">
            <v>4.093</v>
          </cell>
          <cell r="N1112">
            <v>822.71</v>
          </cell>
          <cell r="O1112" t="str">
            <v>三级公路</v>
          </cell>
          <cell r="P1112" t="str">
            <v>沥青混凝土</v>
          </cell>
          <cell r="Q1112" t="str">
            <v>6.5米</v>
          </cell>
          <cell r="R1112" t="str">
            <v>水宽乡</v>
          </cell>
          <cell r="S1112">
            <v>3.8</v>
          </cell>
        </row>
        <row r="1113">
          <cell r="F1113" t="str">
            <v>芷江县三道坑景区游客服务中心至西晃山金顶公路（X129段1）</v>
          </cell>
          <cell r="G1113" t="str">
            <v>通景公路</v>
          </cell>
          <cell r="H1113" t="str">
            <v>131302F4312280002</v>
          </cell>
          <cell r="I1113" t="str">
            <v>1451J3130431228126</v>
          </cell>
          <cell r="J1113" t="str">
            <v>68d917dd-ba43-4856-b710-06f10a7a0578</v>
          </cell>
          <cell r="K1113" t="str">
            <v>X129431228</v>
          </cell>
          <cell r="L1113">
            <v>4.976</v>
          </cell>
          <cell r="M1113">
            <v>5</v>
          </cell>
          <cell r="N1113">
            <v>344.97</v>
          </cell>
          <cell r="O1113" t="str">
            <v>四级公路</v>
          </cell>
          <cell r="P1113" t="str">
            <v>水泥路</v>
          </cell>
          <cell r="Q1113" t="str">
            <v>6.0米</v>
          </cell>
          <cell r="R1113" t="str">
            <v>西晃山金顶</v>
          </cell>
          <cell r="S1113">
            <v>4.976</v>
          </cell>
        </row>
        <row r="1114">
          <cell r="F1114" t="str">
            <v>芷江甜茶加工产业基地道路</v>
          </cell>
          <cell r="G1114" t="str">
            <v>资源产业路</v>
          </cell>
          <cell r="H1114" t="str">
            <v>1312F4312280001</v>
          </cell>
          <cell r="I1114" t="str">
            <v>1451J3120431228104</v>
          </cell>
          <cell r="J1114" t="str">
            <v>01825f7c-16ee-4355-a8a6-0048b0a593c1</v>
          </cell>
          <cell r="K1114" t="str">
            <v>CYO1431228</v>
          </cell>
          <cell r="L1114">
            <v>10</v>
          </cell>
          <cell r="M1114">
            <v>10</v>
          </cell>
          <cell r="N1114">
            <v>228.6</v>
          </cell>
          <cell r="O1114" t="str">
            <v>四级公路</v>
          </cell>
          <cell r="P1114" t="str">
            <v>水泥路</v>
          </cell>
          <cell r="Q1114" t="str">
            <v>4.5米</v>
          </cell>
          <cell r="R1114" t="str">
            <v>芷江甜茶(木姜叶柯)产业园</v>
          </cell>
          <cell r="S1114">
            <v>10</v>
          </cell>
        </row>
        <row r="1115">
          <cell r="F1115" t="str">
            <v>芷江侗族自治县土桥镇冷水铺村红二-六军团政治干部会议旧址公路</v>
          </cell>
          <cell r="G1115" t="str">
            <v>通景公路</v>
          </cell>
          <cell r="H1115" t="str">
            <v>1316F4312280008</v>
          </cell>
          <cell r="I1115" t="str">
            <v>1451J3150431228193</v>
          </cell>
          <cell r="J1115" t="str">
            <v>4453fa6c-12b1-4f0e-9ada-86e29d4da3b7</v>
          </cell>
          <cell r="K1115"/>
          <cell r="L1115">
            <v>1.73</v>
          </cell>
          <cell r="M1115">
            <v>0.61699999999999999</v>
          </cell>
          <cell r="N1115">
            <v>464.35</v>
          </cell>
          <cell r="O1115" t="str">
            <v>四级公路</v>
          </cell>
          <cell r="P1115" t="str">
            <v>沥青混凝土</v>
          </cell>
          <cell r="Q1115" t="str">
            <v>6.5米</v>
          </cell>
          <cell r="R1115">
            <v>0</v>
          </cell>
          <cell r="S1115">
            <v>0.61699999999999999</v>
          </cell>
        </row>
        <row r="1116">
          <cell r="F1116" t="str">
            <v>怀化市荣华生态农业合作社白蜡基地产业基地道路</v>
          </cell>
          <cell r="G1116" t="str">
            <v>资源产业路</v>
          </cell>
          <cell r="H1116" t="str">
            <v>1312F4312280004</v>
          </cell>
          <cell r="I1116" t="str">
            <v>1451J3120431228107</v>
          </cell>
          <cell r="J1116" t="str">
            <v>60ed3bdb-3417-46da-8825-18deefc3675c</v>
          </cell>
          <cell r="K1116" t="str">
            <v>CY04431228</v>
          </cell>
          <cell r="L1116">
            <v>2</v>
          </cell>
          <cell r="M1116">
            <v>3.2349999999999999</v>
          </cell>
          <cell r="N1116">
            <v>120.33</v>
          </cell>
          <cell r="O1116" t="str">
            <v>四级公路</v>
          </cell>
          <cell r="P1116" t="str">
            <v>水泥路</v>
          </cell>
          <cell r="Q1116" t="str">
            <v>4.5米</v>
          </cell>
          <cell r="R1116" t="str">
            <v>怀化市荣华生态农业合作社白蜡基地产业基地</v>
          </cell>
          <cell r="S1116">
            <v>2</v>
          </cell>
        </row>
        <row r="1117">
          <cell r="F1117" t="str">
            <v>春知蓝笋业基地道路</v>
          </cell>
          <cell r="G1117" t="str">
            <v>资源产业路</v>
          </cell>
          <cell r="H1117" t="str">
            <v>1312F4312280015</v>
          </cell>
          <cell r="I1117" t="str">
            <v>1451J3120431228116</v>
          </cell>
          <cell r="J1117" t="str">
            <v>5ce330df-ff86-4bac-8158-7abb86110812</v>
          </cell>
          <cell r="K1117" t="str">
            <v>CY15431228</v>
          </cell>
          <cell r="L1117">
            <v>3</v>
          </cell>
          <cell r="M1117">
            <v>3</v>
          </cell>
          <cell r="N1117">
            <v>192.46</v>
          </cell>
          <cell r="O1117" t="str">
            <v>四级公路</v>
          </cell>
          <cell r="P1117" t="str">
            <v>水泥路</v>
          </cell>
          <cell r="Q1117" t="str">
            <v>4.5米</v>
          </cell>
          <cell r="R1117" t="str">
            <v>洞下场乡天堂坪村春知蓝笋业基地</v>
          </cell>
          <cell r="S1117">
            <v>3</v>
          </cell>
        </row>
        <row r="1118">
          <cell r="F1118" t="str">
            <v>华兴油业基地产业基地道路</v>
          </cell>
          <cell r="G1118" t="str">
            <v>资源产业路</v>
          </cell>
          <cell r="H1118" t="str">
            <v>1312F4312280008</v>
          </cell>
          <cell r="I1118" t="str">
            <v>1451J3120431228125</v>
          </cell>
          <cell r="J1118" t="str">
            <v>1eea4d9b-fa2f-4109-a7ed-38c596067fb9</v>
          </cell>
          <cell r="K1118" t="str">
            <v>CY08431228</v>
          </cell>
          <cell r="L1118">
            <v>0.6</v>
          </cell>
          <cell r="M1118">
            <v>0.72499999999999998</v>
          </cell>
          <cell r="N1118">
            <v>60.12</v>
          </cell>
          <cell r="O1118" t="str">
            <v>四级公路</v>
          </cell>
          <cell r="P1118" t="str">
            <v>水泥路</v>
          </cell>
          <cell r="Q1118" t="str">
            <v>4.5米</v>
          </cell>
          <cell r="R1118" t="str">
            <v>华兴油业基地产业基地</v>
          </cell>
          <cell r="S1118">
            <v>0.6</v>
          </cell>
        </row>
        <row r="1119">
          <cell r="F1119" t="str">
            <v>玖鸿柑桔种植基地道路</v>
          </cell>
          <cell r="G1119" t="str">
            <v>资源产业路</v>
          </cell>
          <cell r="H1119" t="str">
            <v>1312F4312280020</v>
          </cell>
          <cell r="I1119" t="str">
            <v>1451J3120431228114</v>
          </cell>
          <cell r="J1119" t="str">
            <v>8cadb66a-5ebd-467f-be41-7eae17a0a0aa</v>
          </cell>
          <cell r="K1119" t="str">
            <v>CY20431228</v>
          </cell>
          <cell r="L1119">
            <v>6</v>
          </cell>
          <cell r="M1119">
            <v>6.7149999999999999</v>
          </cell>
          <cell r="N1119">
            <v>468.3</v>
          </cell>
          <cell r="O1119" t="str">
            <v>四级公路</v>
          </cell>
          <cell r="P1119" t="str">
            <v>水泥路</v>
          </cell>
          <cell r="Q1119" t="str">
            <v>4.5米</v>
          </cell>
          <cell r="R1119" t="str">
            <v>玖鸿柑桔种植基地建设项目</v>
          </cell>
          <cell r="S1119">
            <v>6</v>
          </cell>
        </row>
        <row r="1120">
          <cell r="F1120" t="str">
            <v>湖南君旗酒业基地连接路</v>
          </cell>
          <cell r="G1120" t="str">
            <v>资源产业路</v>
          </cell>
          <cell r="H1120" t="str">
            <v>1312F4312280019</v>
          </cell>
          <cell r="I1120" t="str">
            <v>1451J3120431228118</v>
          </cell>
          <cell r="J1120" t="str">
            <v>bb027186-54ba-4c6b-bde1-1951d6c1ad8a</v>
          </cell>
          <cell r="K1120" t="str">
            <v>CY19431228</v>
          </cell>
          <cell r="L1120">
            <v>14</v>
          </cell>
          <cell r="M1120">
            <v>14</v>
          </cell>
          <cell r="N1120">
            <v>785.15</v>
          </cell>
          <cell r="O1120" t="str">
            <v>四级公路</v>
          </cell>
          <cell r="P1120" t="str">
            <v>水泥路</v>
          </cell>
          <cell r="Q1120" t="str">
            <v>6.0米</v>
          </cell>
          <cell r="R1120" t="str">
            <v>芷江县大树坳乡新庄村湖南君旗酒业基地产业道路</v>
          </cell>
          <cell r="S1120">
            <v>14</v>
          </cell>
        </row>
        <row r="1121">
          <cell r="F1121" t="str">
            <v>芷民丰牧业基地道路</v>
          </cell>
          <cell r="G1121" t="str">
            <v>资源产业路</v>
          </cell>
          <cell r="H1121" t="str">
            <v>1312F4312280018</v>
          </cell>
          <cell r="I1121" t="str">
            <v>1451J3120431228117</v>
          </cell>
          <cell r="J1121" t="str">
            <v>aac24d2e-8856-4a5f-aea0-fad7bdebdc35</v>
          </cell>
          <cell r="K1121" t="str">
            <v>CY18431228</v>
          </cell>
          <cell r="L1121">
            <v>0.5</v>
          </cell>
          <cell r="M1121">
            <v>0.5</v>
          </cell>
          <cell r="N1121">
            <v>24.21</v>
          </cell>
          <cell r="O1121" t="str">
            <v>四级公路</v>
          </cell>
          <cell r="P1121" t="str">
            <v>水泥路</v>
          </cell>
          <cell r="Q1121" t="str">
            <v>4.5米</v>
          </cell>
          <cell r="R1121" t="str">
            <v>芷江县新店坪镇芷民丰牧业基地产业道路</v>
          </cell>
          <cell r="S1121">
            <v>0.5</v>
          </cell>
        </row>
        <row r="1122">
          <cell r="F1122"/>
          <cell r="G1122"/>
          <cell r="H1122"/>
          <cell r="I1122"/>
          <cell r="J1122"/>
          <cell r="K1122"/>
          <cell r="L1122">
            <v>40.018000000000001</v>
          </cell>
          <cell r="M1122">
            <v>39.867000000000004</v>
          </cell>
          <cell r="N1122">
            <v>6719</v>
          </cell>
          <cell r="O1122"/>
          <cell r="P1122"/>
          <cell r="Q1122"/>
          <cell r="R1122"/>
          <cell r="S1122">
            <v>39.867000000000004</v>
          </cell>
        </row>
        <row r="1123">
          <cell r="F1123" t="str">
            <v>太阳坪-甘棠</v>
          </cell>
          <cell r="G1123" t="str">
            <v>乡镇通三级（路面宽7米）及以上农村公路</v>
          </cell>
          <cell r="H1123" t="str">
            <v>X003431229</v>
          </cell>
          <cell r="I1123" t="str">
            <v>1451J3150431229142</v>
          </cell>
          <cell r="J1123" t="str">
            <v>29857310-8f73-43c0-9fb7-6ce54970a549</v>
          </cell>
          <cell r="K1123" t="str">
            <v>X003431229</v>
          </cell>
          <cell r="L1123">
            <v>4.3010000000000002</v>
          </cell>
          <cell r="M1123">
            <v>4.3</v>
          </cell>
          <cell r="N1123">
            <v>1681.3</v>
          </cell>
          <cell r="O1123" t="str">
            <v>三级</v>
          </cell>
          <cell r="P1123" t="str">
            <v>沥青混凝土</v>
          </cell>
          <cell r="Q1123" t="str">
            <v>6.5</v>
          </cell>
          <cell r="R1123" t="str">
            <v>甘棠镇</v>
          </cell>
          <cell r="S1123">
            <v>4.3</v>
          </cell>
        </row>
        <row r="1124">
          <cell r="F1124" t="str">
            <v>坳上-三锹</v>
          </cell>
          <cell r="G1124" t="str">
            <v>乡镇通三级（路面宽7米）及以上农村公路</v>
          </cell>
          <cell r="H1124" t="str">
            <v>X076431229</v>
          </cell>
          <cell r="I1124" t="str">
            <v>1451J3150431229146</v>
          </cell>
          <cell r="J1124" t="str">
            <v>250ff425-0b83-451b-8550-4861b8d8c9c5</v>
          </cell>
          <cell r="K1124" t="str">
            <v>X076431229</v>
          </cell>
          <cell r="L1124">
            <v>3.7109999999999999</v>
          </cell>
          <cell r="M1124">
            <v>3.327</v>
          </cell>
          <cell r="N1124">
            <v>1305.4000000000001</v>
          </cell>
          <cell r="O1124" t="str">
            <v>三级</v>
          </cell>
          <cell r="P1124" t="str">
            <v>沥青混凝土</v>
          </cell>
          <cell r="Q1124" t="str">
            <v>6.5</v>
          </cell>
          <cell r="R1124" t="str">
            <v>三锹乡</v>
          </cell>
          <cell r="S1124">
            <v>3.327</v>
          </cell>
        </row>
        <row r="1125">
          <cell r="F1125" t="str">
            <v>靖州县绿绿园原生态杨梅产业园连接道路</v>
          </cell>
          <cell r="G1125" t="str">
            <v>资源产业路</v>
          </cell>
          <cell r="H1125" t="str">
            <v>1312F4312290028</v>
          </cell>
          <cell r="I1125" t="str">
            <v>1451J3120431229124</v>
          </cell>
          <cell r="J1125" t="str">
            <v>9bdd65d1-a9f3-47fe-a3c1-94efd0787a41</v>
          </cell>
          <cell r="K1125" t="str">
            <v>C054431229</v>
          </cell>
          <cell r="L1125">
            <v>1.78</v>
          </cell>
          <cell r="M1125">
            <v>1.78</v>
          </cell>
          <cell r="N1125">
            <v>207.5</v>
          </cell>
          <cell r="O1125" t="str">
            <v>四级</v>
          </cell>
          <cell r="P1125" t="str">
            <v>混凝土</v>
          </cell>
          <cell r="Q1125" t="str">
            <v>4.5</v>
          </cell>
          <cell r="R1125" t="str">
            <v>靖州县绿绿园原生态杨梅产业园</v>
          </cell>
          <cell r="S1125">
            <v>1.78</v>
          </cell>
        </row>
        <row r="1126">
          <cell r="F1126" t="str">
            <v>靖州县渠阳镇官团村杨梅基地产业路</v>
          </cell>
          <cell r="G1126" t="str">
            <v>资源产业路</v>
          </cell>
          <cell r="H1126" t="str">
            <v>1312F4312290005</v>
          </cell>
          <cell r="I1126" t="str">
            <v>1451J3120431229113</v>
          </cell>
          <cell r="J1126" t="str">
            <v>bc270191-7a3f-47b1-acce-f184e6295a7e</v>
          </cell>
          <cell r="K1126" t="str">
            <v>无</v>
          </cell>
          <cell r="L1126">
            <v>2.4</v>
          </cell>
          <cell r="M1126">
            <v>2.4</v>
          </cell>
          <cell r="N1126">
            <v>280</v>
          </cell>
          <cell r="O1126" t="str">
            <v>四级</v>
          </cell>
          <cell r="P1126" t="str">
            <v>混凝土</v>
          </cell>
          <cell r="Q1126" t="str">
            <v>4.5</v>
          </cell>
          <cell r="R1126" t="str">
            <v>靖州县渠阳镇官团村杨梅基地</v>
          </cell>
          <cell r="S1126">
            <v>2.4</v>
          </cell>
        </row>
        <row r="1127">
          <cell r="F1127" t="str">
            <v>靖州县渠阳镇官团村元丰脐橙特色产业园产业路</v>
          </cell>
          <cell r="G1127" t="str">
            <v>资源产业路</v>
          </cell>
          <cell r="H1127" t="str">
            <v>1312F4312290007</v>
          </cell>
          <cell r="I1127" t="str">
            <v>1451J3120431229116</v>
          </cell>
          <cell r="J1127" t="str">
            <v>48edc54a-bff9-448e-b53b-f22dfc09bd5c</v>
          </cell>
          <cell r="K1127" t="str">
            <v>C147431229</v>
          </cell>
          <cell r="L1127">
            <v>1.56</v>
          </cell>
          <cell r="M1127">
            <v>1.56</v>
          </cell>
          <cell r="N1127">
            <v>182</v>
          </cell>
          <cell r="O1127" t="str">
            <v>四级</v>
          </cell>
          <cell r="P1127" t="str">
            <v>混凝土</v>
          </cell>
          <cell r="Q1127" t="str">
            <v>4.5</v>
          </cell>
          <cell r="R1127" t="str">
            <v>靖州县渠阳镇官团村元丰脐橙特色产业园</v>
          </cell>
          <cell r="S1127">
            <v>1.56</v>
          </cell>
        </row>
        <row r="1128">
          <cell r="F1128" t="str">
            <v>靖州县中国杨梅生态博物馆品种园产业路</v>
          </cell>
          <cell r="G1128" t="str">
            <v>资源产业路</v>
          </cell>
          <cell r="H1128" t="str">
            <v>1312F4312290002</v>
          </cell>
          <cell r="I1128" t="str">
            <v>1451J3120431229105</v>
          </cell>
          <cell r="J1128" t="str">
            <v>3030d700-c6a4-4e73-9e53-e0038f4c3030</v>
          </cell>
          <cell r="K1128" t="str">
            <v>无</v>
          </cell>
          <cell r="L1128">
            <v>2.6</v>
          </cell>
          <cell r="M1128">
            <v>2.6</v>
          </cell>
          <cell r="N1128">
            <v>303.2</v>
          </cell>
          <cell r="O1128" t="str">
            <v>四级</v>
          </cell>
          <cell r="P1128" t="str">
            <v>混凝土</v>
          </cell>
          <cell r="Q1128" t="str">
            <v>4.5</v>
          </cell>
          <cell r="R1128" t="str">
            <v>靖州县中国杨梅生态博物馆品种园</v>
          </cell>
          <cell r="S1128">
            <v>2.6</v>
          </cell>
        </row>
        <row r="1129">
          <cell r="F1129" t="str">
            <v>横江桥双合山核桃林基地连接道路</v>
          </cell>
          <cell r="G1129" t="str">
            <v>资源产业路</v>
          </cell>
          <cell r="H1129" t="str">
            <v>1312F4312290030</v>
          </cell>
          <cell r="I1129" t="str">
            <v>1451J3120431229129</v>
          </cell>
          <cell r="J1129" t="str">
            <v>7314cbb0-f545-4674-91a2-8ec2d84eb821</v>
          </cell>
          <cell r="K1129" t="str">
            <v>无</v>
          </cell>
          <cell r="L1129">
            <v>6.02</v>
          </cell>
          <cell r="M1129">
            <v>6.2</v>
          </cell>
          <cell r="N1129">
            <v>702</v>
          </cell>
          <cell r="O1129" t="str">
            <v>四级</v>
          </cell>
          <cell r="P1129" t="str">
            <v>混凝土</v>
          </cell>
          <cell r="Q1129" t="str">
            <v>4.5</v>
          </cell>
          <cell r="R1129" t="str">
            <v>横江桥双合山核桃林基地</v>
          </cell>
          <cell r="S1129">
            <v>6.2</v>
          </cell>
        </row>
        <row r="1130">
          <cell r="F1130" t="str">
            <v>万家园千亩台梅基地产业路</v>
          </cell>
          <cell r="G1130" t="str">
            <v>资源产业路</v>
          </cell>
          <cell r="H1130" t="str">
            <v>1312F4312290015</v>
          </cell>
          <cell r="I1130" t="str">
            <v>1451J3120431229107</v>
          </cell>
          <cell r="J1130" t="str">
            <v>28331096-0d40-4917-9a5b-aea9471a25f5</v>
          </cell>
          <cell r="K1130" t="str">
            <v>无</v>
          </cell>
          <cell r="L1130">
            <v>2.1</v>
          </cell>
          <cell r="M1130">
            <v>2.1</v>
          </cell>
          <cell r="N1130">
            <v>244.9</v>
          </cell>
          <cell r="O1130" t="str">
            <v>四级</v>
          </cell>
          <cell r="P1130" t="str">
            <v>混凝土</v>
          </cell>
          <cell r="Q1130" t="str">
            <v>4.5</v>
          </cell>
          <cell r="R1130" t="str">
            <v>万家园千亩台梅基地</v>
          </cell>
          <cell r="S1130">
            <v>2.1</v>
          </cell>
        </row>
        <row r="1131">
          <cell r="F1131" t="str">
            <v>靖州苗族侗族自治县飞山泥湾老兵水果种植专业合作社产业路</v>
          </cell>
          <cell r="G1131" t="str">
            <v>资源产业路</v>
          </cell>
          <cell r="H1131" t="str">
            <v>1312F4312290011</v>
          </cell>
          <cell r="I1131" t="str">
            <v>1451J3120431229140</v>
          </cell>
          <cell r="J1131" t="str">
            <v>6448bbd4-6878-402a-a223-faeb604deec4</v>
          </cell>
          <cell r="K1131" t="str">
            <v>无</v>
          </cell>
          <cell r="L1131">
            <v>1</v>
          </cell>
          <cell r="M1131">
            <v>1</v>
          </cell>
          <cell r="N1131">
            <v>116.6</v>
          </cell>
          <cell r="O1131" t="str">
            <v>四级</v>
          </cell>
          <cell r="P1131" t="str">
            <v>混凝土</v>
          </cell>
          <cell r="Q1131" t="str">
            <v>4.5</v>
          </cell>
          <cell r="R1131" t="str">
            <v>靖州苗族侗族自治县飞山泥湾老兵水果种植专业合作社</v>
          </cell>
          <cell r="S1131">
            <v>1</v>
          </cell>
        </row>
        <row r="1132">
          <cell r="F1132" t="str">
            <v>湖南四通食品科技有限责任公司3000亩山核桃种植示范基地产业路</v>
          </cell>
          <cell r="G1132" t="str">
            <v>资源产业路</v>
          </cell>
          <cell r="H1132" t="str">
            <v>131201F4312290003</v>
          </cell>
          <cell r="I1132" t="str">
            <v>1451J3120431229148</v>
          </cell>
          <cell r="J1132" t="str">
            <v>61f3e6c8-5bc4-4c10-9f6a-3333f0cda9cf</v>
          </cell>
          <cell r="K1132" t="str">
            <v>无</v>
          </cell>
          <cell r="L1132">
            <v>14.545999999999999</v>
          </cell>
          <cell r="M1132">
            <v>14.6</v>
          </cell>
          <cell r="N1132">
            <v>1696.1</v>
          </cell>
          <cell r="O1132" t="str">
            <v>四级</v>
          </cell>
          <cell r="P1132" t="str">
            <v>混凝土</v>
          </cell>
          <cell r="Q1132" t="str">
            <v>4.5</v>
          </cell>
          <cell r="R1132" t="str">
            <v>湖南四通食品科技有限责任公司3000亩山核桃种植示范基地</v>
          </cell>
          <cell r="S1132">
            <v>14.6</v>
          </cell>
        </row>
        <row r="1133">
          <cell r="F1133"/>
          <cell r="G1133"/>
          <cell r="H1133"/>
          <cell r="I1133"/>
          <cell r="J1133"/>
          <cell r="K1133"/>
          <cell r="L1133">
            <v>33.28</v>
          </cell>
          <cell r="M1133">
            <v>28.68</v>
          </cell>
          <cell r="N1133">
            <v>9122</v>
          </cell>
          <cell r="O1133"/>
          <cell r="P1133"/>
          <cell r="Q1133"/>
          <cell r="R1133"/>
          <cell r="S1133">
            <v>27.696999999999999</v>
          </cell>
        </row>
        <row r="1134">
          <cell r="F1134" t="str">
            <v>更冲口至牙屯堡</v>
          </cell>
          <cell r="G1134" t="str">
            <v>乡镇通三级（路面宽7米）及以上农村公路</v>
          </cell>
          <cell r="H1134" t="str">
            <v>1316F4312300001</v>
          </cell>
          <cell r="I1134" t="str">
            <v>1451J3150431230110</v>
          </cell>
          <cell r="J1134" t="str">
            <v>26415d47-aa95-442b-a9fd-c0038f2005fa</v>
          </cell>
          <cell r="K1134" t="str">
            <v>X002431230</v>
          </cell>
          <cell r="L1134">
            <v>21.68</v>
          </cell>
          <cell r="M1134">
            <v>21.68</v>
          </cell>
          <cell r="N1134">
            <v>7154.4</v>
          </cell>
          <cell r="O1134" t="str">
            <v>三级公路</v>
          </cell>
          <cell r="P1134" t="str">
            <v>沥青路面</v>
          </cell>
          <cell r="Q1134">
            <v>6.5</v>
          </cell>
          <cell r="R1134" t="str">
            <v>牙屯堡镇</v>
          </cell>
          <cell r="S1134">
            <v>21.68</v>
          </cell>
        </row>
        <row r="1135">
          <cell r="F1135" t="str">
            <v>通道转兵纪念馆连接路（地宅包里至塞城路口）</v>
          </cell>
          <cell r="G1135" t="str">
            <v>通景公路</v>
          </cell>
          <cell r="H1135" t="str">
            <v>131302F4312300001</v>
          </cell>
          <cell r="I1135" t="str">
            <v>1451J3130431230104</v>
          </cell>
          <cell r="J1135" t="str">
            <v>16e8fb31-8d84-4ccd-9b0d-0e7f30985165</v>
          </cell>
          <cell r="K1135" t="str">
            <v>Ｘ181431230</v>
          </cell>
          <cell r="L1135">
            <v>4</v>
          </cell>
          <cell r="M1135">
            <v>4</v>
          </cell>
          <cell r="N1135">
            <v>1035.5999999999999</v>
          </cell>
          <cell r="O1135" t="str">
            <v>四级</v>
          </cell>
          <cell r="P1135" t="str">
            <v>水泥混泥土</v>
          </cell>
          <cell r="Q1135">
            <v>6</v>
          </cell>
          <cell r="R1135" t="str">
            <v>通道转兵纪念馆</v>
          </cell>
          <cell r="S1135">
            <v>4</v>
          </cell>
        </row>
        <row r="1136">
          <cell r="F1136" t="str">
            <v>通道转兵纪念馆连接路（地宅包里至北麻）</v>
          </cell>
          <cell r="G1136" t="str">
            <v>通景公路</v>
          </cell>
          <cell r="H1136" t="str">
            <v>131301F4312300006</v>
          </cell>
          <cell r="I1136" t="str">
            <v>1451J3130431230107</v>
          </cell>
          <cell r="J1136" t="str">
            <v>1bd59d1c-81d0-4af2-84a3-0b65d729bcae</v>
          </cell>
          <cell r="K1136" t="str">
            <v>Ｘ181431230</v>
          </cell>
          <cell r="L1136">
            <v>7.6</v>
          </cell>
          <cell r="M1136">
            <v>3</v>
          </cell>
          <cell r="N1136">
            <v>932</v>
          </cell>
          <cell r="O1136" t="str">
            <v>四级</v>
          </cell>
          <cell r="P1136" t="str">
            <v>水泥混泥土</v>
          </cell>
          <cell r="Q1136">
            <v>6</v>
          </cell>
          <cell r="R1136" t="str">
            <v>通道转兵纪念馆</v>
          </cell>
          <cell r="S1136">
            <v>2.0169999999999999</v>
          </cell>
        </row>
        <row r="1137">
          <cell r="F1137"/>
          <cell r="G1137"/>
          <cell r="H1137"/>
          <cell r="I1137"/>
          <cell r="J1137"/>
          <cell r="K1137"/>
          <cell r="L1137">
            <v>37.667999999999999</v>
          </cell>
          <cell r="M1137">
            <v>37.769999999999996</v>
          </cell>
          <cell r="N1137">
            <v>8052.0000000000009</v>
          </cell>
          <cell r="O1137"/>
          <cell r="P1137"/>
          <cell r="Q1137"/>
          <cell r="R1137"/>
          <cell r="S1137">
            <v>37.769999999999996</v>
          </cell>
        </row>
        <row r="1138">
          <cell r="F1138" t="str">
            <v>稔禾溪至罗翁公路</v>
          </cell>
          <cell r="G1138" t="str">
            <v>乡镇通三级（路面宽7米）及以上农村公路</v>
          </cell>
          <cell r="H1138" t="str">
            <v>1316F4312810006</v>
          </cell>
          <cell r="I1138" t="str">
            <v>1451J3150431281233</v>
          </cell>
          <cell r="J1138" t="str">
            <v>ad7ef5ee-b756-4600-8ef3-913a5a2e8032</v>
          </cell>
          <cell r="K1138" t="str">
            <v>X159431281</v>
          </cell>
          <cell r="L1138">
            <v>13.43</v>
          </cell>
          <cell r="M1138">
            <v>13.43</v>
          </cell>
          <cell r="N1138">
            <v>4961.08</v>
          </cell>
          <cell r="O1138" t="str">
            <v>三级公路</v>
          </cell>
          <cell r="P1138" t="str">
            <v>水泥路面</v>
          </cell>
          <cell r="Q1138" t="str">
            <v>7</v>
          </cell>
          <cell r="R1138" t="str">
            <v>熟坪乡</v>
          </cell>
          <cell r="S1138">
            <v>13.43</v>
          </cell>
        </row>
        <row r="1139">
          <cell r="F1139" t="str">
            <v>洗马乡稠树脚蔬菜、水稻制种产业道路</v>
          </cell>
          <cell r="G1139" t="str">
            <v>资源产业路</v>
          </cell>
          <cell r="H1139" t="str">
            <v>1312F4312810029</v>
          </cell>
          <cell r="I1139" t="str">
            <v>1451J3120431281121</v>
          </cell>
          <cell r="J1139" t="str">
            <v>8f6988c3-7ae8-409c-b33f-77e9c468c5b8</v>
          </cell>
          <cell r="K1139" t="str">
            <v>Y324431281</v>
          </cell>
          <cell r="L1139">
            <v>9.423</v>
          </cell>
          <cell r="M1139">
            <v>9.423</v>
          </cell>
          <cell r="N1139">
            <v>1305.8900000000001</v>
          </cell>
          <cell r="O1139" t="str">
            <v>四级公路</v>
          </cell>
          <cell r="P1139" t="str">
            <v>水泥路面</v>
          </cell>
          <cell r="Q1139">
            <v>5</v>
          </cell>
          <cell r="R1139" t="str">
            <v>洗马乡稠树脚蔬菜、水稻制种产业园</v>
          </cell>
          <cell r="S1139">
            <v>9.423</v>
          </cell>
        </row>
        <row r="1140">
          <cell r="F1140" t="str">
            <v>黄家村五组下干田至红吊水楠竹产业公路</v>
          </cell>
          <cell r="G1140" t="str">
            <v>资源产业路</v>
          </cell>
          <cell r="H1140" t="str">
            <v>1312F4312810004</v>
          </cell>
          <cell r="I1140" t="str">
            <v>1451J3120431281133</v>
          </cell>
          <cell r="J1140" t="str">
            <v>fbd6a9e8-df5d-4b55-85c5-47e6b132bc90</v>
          </cell>
          <cell r="K1140" t="str">
            <v>无</v>
          </cell>
          <cell r="L1140">
            <v>2.9</v>
          </cell>
          <cell r="M1140">
            <v>2.9</v>
          </cell>
          <cell r="N1140">
            <v>323.42</v>
          </cell>
          <cell r="O1140" t="str">
            <v>四级公路</v>
          </cell>
          <cell r="P1140" t="str">
            <v>水泥路面</v>
          </cell>
          <cell r="Q1140">
            <v>4.5</v>
          </cell>
          <cell r="R1140" t="str">
            <v>黄家村五组下干田至红吊水楠竹产业园</v>
          </cell>
          <cell r="S1140">
            <v>2.9</v>
          </cell>
        </row>
        <row r="1141">
          <cell r="F1141" t="str">
            <v>黄家村三组马头岭至六组蒋公岭楠竹产业公路</v>
          </cell>
          <cell r="G1141" t="str">
            <v>资源产业路</v>
          </cell>
          <cell r="H1141" t="str">
            <v>1312F4312810002</v>
          </cell>
          <cell r="I1141" t="str">
            <v>1451J3120431281126</v>
          </cell>
          <cell r="J1141" t="str">
            <v>80778baa-8a07-48d1-8da3-999c4077248f</v>
          </cell>
          <cell r="K1141" t="str">
            <v>无</v>
          </cell>
          <cell r="L1141">
            <v>5.5</v>
          </cell>
          <cell r="M1141">
            <v>5.5</v>
          </cell>
          <cell r="N1141">
            <v>699.26</v>
          </cell>
          <cell r="O1141" t="str">
            <v>四级公路</v>
          </cell>
          <cell r="P1141" t="str">
            <v>水泥路面</v>
          </cell>
          <cell r="Q1141">
            <v>4.5</v>
          </cell>
          <cell r="R1141" t="str">
            <v>黄家村三组马头岭至六组蒋公岭楠竹产业园</v>
          </cell>
          <cell r="S1141">
            <v>5.5</v>
          </cell>
        </row>
        <row r="1142">
          <cell r="F1142" t="str">
            <v>岔头乡陶家村黄桃，核桃，板栗资源产业路</v>
          </cell>
          <cell r="G1142" t="str">
            <v>资源产业路</v>
          </cell>
          <cell r="H1142" t="str">
            <v>1312F4312810199</v>
          </cell>
          <cell r="I1142" t="str">
            <v>1451J3120431281247</v>
          </cell>
          <cell r="J1142" t="str">
            <v>9031d04e-682a-4c6a-a99a-9acce3c907ad</v>
          </cell>
          <cell r="K1142" t="str">
            <v>无</v>
          </cell>
          <cell r="L1142">
            <v>4.05</v>
          </cell>
          <cell r="M1142">
            <v>4.05</v>
          </cell>
          <cell r="N1142">
            <v>484.17</v>
          </cell>
          <cell r="O1142" t="str">
            <v>四级公路</v>
          </cell>
          <cell r="P1142" t="str">
            <v>水泥路面</v>
          </cell>
          <cell r="Q1142">
            <v>4.5</v>
          </cell>
          <cell r="R1142" t="str">
            <v>岔头乡陶家村黄桃，核桃，板栗资源产业园</v>
          </cell>
          <cell r="S1142">
            <v>4.05</v>
          </cell>
        </row>
        <row r="1143">
          <cell r="F1143" t="str">
            <v>安江镇涝溪村黄桃，奈李，金秋梨，炭梅资源产业路</v>
          </cell>
          <cell r="G1143" t="str">
            <v>资源产业路</v>
          </cell>
          <cell r="H1143" t="str">
            <v>1312F4312810200</v>
          </cell>
          <cell r="I1143" t="str">
            <v>1451J3120431281218</v>
          </cell>
          <cell r="J1143" t="str">
            <v>b78af7dc-296b-4436-8324-a380a43ab723</v>
          </cell>
          <cell r="K1143" t="str">
            <v>无</v>
          </cell>
          <cell r="L1143">
            <v>2.3650000000000002</v>
          </cell>
          <cell r="M1143">
            <v>2.4670000000000001</v>
          </cell>
          <cell r="N1143">
            <v>278.18</v>
          </cell>
          <cell r="O1143" t="str">
            <v>四级公路</v>
          </cell>
          <cell r="P1143" t="str">
            <v>水泥路面</v>
          </cell>
          <cell r="Q1143">
            <v>4.5</v>
          </cell>
          <cell r="R1143" t="str">
            <v>安江镇涝溪村黄桃，奈李，金秋梨，炭梅资源产业园</v>
          </cell>
          <cell r="S1143">
            <v>2.4670000000000001</v>
          </cell>
        </row>
        <row r="1144">
          <cell r="F1144"/>
          <cell r="G1144"/>
          <cell r="H1144"/>
          <cell r="I1144"/>
          <cell r="J1144"/>
          <cell r="K1144"/>
          <cell r="L1144">
            <v>15.616000000000001</v>
          </cell>
          <cell r="M1144">
            <v>15.616000000000001</v>
          </cell>
          <cell r="N1144">
            <v>1874</v>
          </cell>
          <cell r="O1144"/>
          <cell r="P1144"/>
          <cell r="Q1144"/>
          <cell r="R1144"/>
          <cell r="S1144">
            <v>15.616000000000001</v>
          </cell>
        </row>
        <row r="1145">
          <cell r="F1145" t="str">
            <v>川山至密岩尖通景公路</v>
          </cell>
          <cell r="G1145" t="str">
            <v>通景公路</v>
          </cell>
          <cell r="H1145" t="str">
            <v>1312F4312820003</v>
          </cell>
          <cell r="I1145" t="str">
            <v>1451J3130431282103</v>
          </cell>
          <cell r="J1145" t="str">
            <v>bc8fb784-950f-42a2-bf05-5f15c7a8a3ea</v>
          </cell>
          <cell r="K1145" t="str">
            <v>无</v>
          </cell>
          <cell r="L1145">
            <v>7.26</v>
          </cell>
          <cell r="M1145">
            <v>7.26</v>
          </cell>
          <cell r="N1145">
            <v>871</v>
          </cell>
          <cell r="O1145" t="str">
            <v>四级公路</v>
          </cell>
          <cell r="P1145" t="str">
            <v>水泥路面</v>
          </cell>
          <cell r="Q1145">
            <v>6.5</v>
          </cell>
          <cell r="R1145" t="str">
            <v>川山村、滩头村</v>
          </cell>
          <cell r="S1145">
            <v>7.26</v>
          </cell>
        </row>
        <row r="1146">
          <cell r="F1146" t="str">
            <v>洪江区铁溪生态产业园道路</v>
          </cell>
          <cell r="G1146" t="str">
            <v>资源产业路</v>
          </cell>
          <cell r="H1146" t="str">
            <v>1312F4312820001</v>
          </cell>
          <cell r="I1146" t="str">
            <v>1451J3120431282101</v>
          </cell>
          <cell r="J1146" t="str">
            <v>036221cb-a581-490c-8b8f-600f1a3b848f</v>
          </cell>
          <cell r="K1146" t="str">
            <v>Y002431281</v>
          </cell>
          <cell r="L1146">
            <v>6.2060000000000004</v>
          </cell>
          <cell r="M1146">
            <v>6.2060000000000004</v>
          </cell>
          <cell r="N1146">
            <v>745</v>
          </cell>
          <cell r="O1146" t="str">
            <v>四级公路</v>
          </cell>
          <cell r="P1146" t="str">
            <v>沥青路面</v>
          </cell>
          <cell r="Q1146">
            <v>6.5</v>
          </cell>
          <cell r="R1146" t="str">
            <v>洪江区铁溪生态产业园</v>
          </cell>
          <cell r="S1146">
            <v>6.2060000000000004</v>
          </cell>
        </row>
        <row r="1147">
          <cell r="F1147" t="str">
            <v>药王寺至凉水井通景公路</v>
          </cell>
          <cell r="G1147" t="str">
            <v>通景公路</v>
          </cell>
          <cell r="H1147" t="str">
            <v>131302F4312820001</v>
          </cell>
          <cell r="I1147" t="str">
            <v>1451J3130431282110</v>
          </cell>
          <cell r="J1147" t="str">
            <v>06322fd3-9377-4fae-ad31-cc9957edd889</v>
          </cell>
          <cell r="K1147" t="str">
            <v>无</v>
          </cell>
          <cell r="L1147">
            <v>2.15</v>
          </cell>
          <cell r="M1147">
            <v>2.15</v>
          </cell>
          <cell r="N1147">
            <v>258</v>
          </cell>
          <cell r="O1147" t="str">
            <v>四级公路</v>
          </cell>
          <cell r="P1147" t="str">
            <v>沥青路面</v>
          </cell>
          <cell r="Q1147">
            <v>6.5</v>
          </cell>
          <cell r="R1147" t="str">
            <v>怀化嵩云山景区</v>
          </cell>
          <cell r="S1147">
            <v>2.15</v>
          </cell>
        </row>
        <row r="1148">
          <cell r="F1148"/>
          <cell r="G1148"/>
          <cell r="H1148"/>
          <cell r="I1148"/>
          <cell r="J1148"/>
          <cell r="K1148"/>
          <cell r="L1148">
            <v>403.75299999999999</v>
          </cell>
          <cell r="M1148">
            <v>307.04099999999994</v>
          </cell>
          <cell r="N1148">
            <v>63676.51</v>
          </cell>
          <cell r="O1148"/>
          <cell r="P1148"/>
          <cell r="Q1148"/>
          <cell r="R1148"/>
          <cell r="S1148">
            <v>306.99999999999994</v>
          </cell>
        </row>
        <row r="1149">
          <cell r="F1149"/>
          <cell r="G1149"/>
          <cell r="H1149"/>
          <cell r="I1149"/>
          <cell r="J1149"/>
          <cell r="K1149"/>
          <cell r="L1149">
            <v>28.312999999999999</v>
          </cell>
          <cell r="M1149">
            <v>26.218000000000004</v>
          </cell>
          <cell r="N1149">
            <v>3837.3500000000004</v>
          </cell>
          <cell r="O1149"/>
          <cell r="P1149"/>
          <cell r="Q1149"/>
          <cell r="R1149"/>
          <cell r="S1149">
            <v>26.200000000000003</v>
          </cell>
        </row>
        <row r="1150">
          <cell r="F1150" t="str">
            <v>凤凰谷生态休闲旅游区通景公路</v>
          </cell>
          <cell r="G1150" t="str">
            <v>通景公路</v>
          </cell>
          <cell r="H1150" t="str">
            <v>131302F4313020015</v>
          </cell>
          <cell r="I1150" t="str">
            <v>1451J3130431302202</v>
          </cell>
          <cell r="J1150" t="str">
            <v>f604e83f-ca99-4026-917f-1d6030a2fd56</v>
          </cell>
          <cell r="K1150" t="str">
            <v>无</v>
          </cell>
          <cell r="L1150">
            <v>2.6</v>
          </cell>
          <cell r="M1150">
            <v>2.6</v>
          </cell>
          <cell r="N1150">
            <v>386.17</v>
          </cell>
          <cell r="O1150" t="str">
            <v>四级公路</v>
          </cell>
          <cell r="P1150" t="str">
            <v>沥青路面</v>
          </cell>
          <cell r="Q1150">
            <v>6</v>
          </cell>
          <cell r="R1150" t="str">
            <v>凤凰谷生态休闲旅游区</v>
          </cell>
          <cell r="S1150">
            <v>2.6</v>
          </cell>
        </row>
        <row r="1151">
          <cell r="F1151" t="str">
            <v>洪家山森林公园溪苑景区通景公路</v>
          </cell>
          <cell r="G1151" t="str">
            <v>通景公路</v>
          </cell>
          <cell r="H1151" t="str">
            <v>131302F4313020003</v>
          </cell>
          <cell r="I1151" t="str">
            <v>1451J3130431302150</v>
          </cell>
          <cell r="J1151" t="str">
            <v>d86fb339-7229-4476-bdce-cc6962ef31cc</v>
          </cell>
          <cell r="K1151" t="str">
            <v>C090431302</v>
          </cell>
          <cell r="L1151">
            <v>2</v>
          </cell>
          <cell r="M1151">
            <v>2</v>
          </cell>
          <cell r="N1151">
            <v>155</v>
          </cell>
          <cell r="O1151" t="str">
            <v>四级公路</v>
          </cell>
          <cell r="P1151" t="str">
            <v>沥青路面</v>
          </cell>
          <cell r="Q1151">
            <v>6</v>
          </cell>
          <cell r="R1151" t="str">
            <v>洪家山森林公园溪苑景区</v>
          </cell>
          <cell r="S1151">
            <v>2</v>
          </cell>
        </row>
        <row r="1152">
          <cell r="F1152" t="str">
            <v>Y405白晃-小杨产业路</v>
          </cell>
          <cell r="G1152" t="str">
            <v>资源产业路</v>
          </cell>
          <cell r="H1152" t="str">
            <v>1312F4313020010</v>
          </cell>
          <cell r="I1152" t="str">
            <v>1451J3120431302106</v>
          </cell>
          <cell r="J1152" t="str">
            <v>51f15779-b4da-43af-af4f-9523a9b50d33</v>
          </cell>
          <cell r="K1152" t="str">
            <v>Y405431302</v>
          </cell>
          <cell r="L1152">
            <v>7.3239999999999998</v>
          </cell>
          <cell r="M1152">
            <v>7.3239999999999998</v>
          </cell>
          <cell r="N1152">
            <v>1269</v>
          </cell>
          <cell r="O1152" t="str">
            <v>四级公路</v>
          </cell>
          <cell r="P1152" t="str">
            <v>沥青路面</v>
          </cell>
          <cell r="Q1152">
            <v>5</v>
          </cell>
          <cell r="R1152" t="str">
            <v>娄星区百威种植专业合作社</v>
          </cell>
          <cell r="S1152">
            <v>7.3239999999999998</v>
          </cell>
        </row>
        <row r="1153">
          <cell r="F1153" t="str">
            <v>虎岩洞种养殖产业路</v>
          </cell>
          <cell r="G1153" t="str">
            <v>资源产业路</v>
          </cell>
          <cell r="H1153" t="str">
            <v>1312F4313020047</v>
          </cell>
          <cell r="I1153" t="str">
            <v>1451J3120431302231</v>
          </cell>
          <cell r="J1153" t="str">
            <v>7ed40ce6-fd3e-4303-b168-463c3dc54bea</v>
          </cell>
          <cell r="K1153" t="str">
            <v>C026431302</v>
          </cell>
          <cell r="L1153">
            <v>2.7789999999999999</v>
          </cell>
          <cell r="M1153">
            <v>2.5939999999999999</v>
          </cell>
          <cell r="N1153">
            <v>205.24</v>
          </cell>
          <cell r="O1153" t="str">
            <v>四级公路</v>
          </cell>
          <cell r="P1153" t="str">
            <v>水泥路面</v>
          </cell>
          <cell r="Q1153">
            <v>6</v>
          </cell>
          <cell r="R1153" t="str">
            <v>娄星区虎岩洞种养殖基地</v>
          </cell>
          <cell r="S1153">
            <v>2.5939999999999999</v>
          </cell>
        </row>
        <row r="1154">
          <cell r="F1154" t="str">
            <v>凤冠人家农林科技产业路</v>
          </cell>
          <cell r="G1154" t="str">
            <v>资源产业路</v>
          </cell>
          <cell r="H1154" t="str">
            <v>1312F4313020045</v>
          </cell>
          <cell r="I1154" t="str">
            <v>1451J3120431302104</v>
          </cell>
          <cell r="J1154" t="str">
            <v>642c4f97-ed02-40df-830b-511ae032043b</v>
          </cell>
          <cell r="K1154" t="str">
            <v>无</v>
          </cell>
          <cell r="L1154">
            <v>0.9</v>
          </cell>
          <cell r="M1154">
            <v>0.9</v>
          </cell>
          <cell r="N1154">
            <v>137.49</v>
          </cell>
          <cell r="O1154" t="str">
            <v>四级公路</v>
          </cell>
          <cell r="P1154" t="str">
            <v>水泥路面</v>
          </cell>
          <cell r="Q1154">
            <v>6</v>
          </cell>
          <cell r="R1154" t="str">
            <v>娄底市凤冠人家农林科技有限公司</v>
          </cell>
          <cell r="S1154">
            <v>0.9</v>
          </cell>
        </row>
        <row r="1155">
          <cell r="F1155" t="str">
            <v>Y008垭古-磨子石产业路</v>
          </cell>
          <cell r="G1155" t="str">
            <v>资源产业路</v>
          </cell>
          <cell r="H1155" t="str">
            <v>1312F4313020005</v>
          </cell>
          <cell r="I1155" t="str">
            <v>1451J3120431302200</v>
          </cell>
          <cell r="J1155" t="str">
            <v>7d6bc0ff-605c-4bd5-a931-41dfcc72c24c</v>
          </cell>
          <cell r="K1155" t="str">
            <v>Y008431302</v>
          </cell>
          <cell r="L1155">
            <v>2.85</v>
          </cell>
          <cell r="M1155">
            <v>2.85</v>
          </cell>
          <cell r="N1155">
            <v>391</v>
          </cell>
          <cell r="O1155" t="str">
            <v>四级公路</v>
          </cell>
          <cell r="P1155" t="str">
            <v>沥青路面</v>
          </cell>
          <cell r="Q1155">
            <v>6</v>
          </cell>
          <cell r="R1155" t="str">
            <v>垭古村休闲观光旅游种养基地项目</v>
          </cell>
          <cell r="S1155">
            <v>2.85</v>
          </cell>
        </row>
        <row r="1156">
          <cell r="F1156" t="str">
            <v>楂泉-白云石村产业路</v>
          </cell>
          <cell r="G1156" t="str">
            <v>资源产业路</v>
          </cell>
          <cell r="H1156" t="str">
            <v>1312F4313020015</v>
          </cell>
          <cell r="I1156" t="str">
            <v>1451J3120431302157</v>
          </cell>
          <cell r="J1156" t="str">
            <v>147b2187-37d0-44c2-bbd7-7d950bf69dd2</v>
          </cell>
          <cell r="K1156" t="str">
            <v>无</v>
          </cell>
          <cell r="L1156">
            <v>4.75</v>
          </cell>
          <cell r="M1156">
            <v>4.75</v>
          </cell>
          <cell r="N1156">
            <v>598</v>
          </cell>
          <cell r="O1156" t="str">
            <v>四级公路</v>
          </cell>
          <cell r="P1156" t="str">
            <v>水泥路面</v>
          </cell>
          <cell r="Q1156">
            <v>6</v>
          </cell>
          <cell r="R1156" t="str">
            <v>娄底市振联养殖有限公司</v>
          </cell>
          <cell r="S1156">
            <v>4.75</v>
          </cell>
        </row>
        <row r="1157">
          <cell r="F1157" t="str">
            <v>恩永鑫隆农业产业路</v>
          </cell>
          <cell r="G1157" t="str">
            <v>资源产业路</v>
          </cell>
          <cell r="H1157" t="str">
            <v>1312F4313020040</v>
          </cell>
          <cell r="I1157" t="str">
            <v>1451J3120431302207</v>
          </cell>
          <cell r="J1157" t="str">
            <v>eeb70ef9-a060-4c9b-b7b5-94d91415a21e</v>
          </cell>
          <cell r="K1157" t="str">
            <v>无</v>
          </cell>
          <cell r="L1157">
            <v>3.4</v>
          </cell>
          <cell r="M1157">
            <v>1.67</v>
          </cell>
          <cell r="N1157">
            <v>482.59</v>
          </cell>
          <cell r="O1157" t="str">
            <v>四级公路</v>
          </cell>
          <cell r="P1157" t="str">
            <v>沥青路面</v>
          </cell>
          <cell r="Q1157">
            <v>6</v>
          </cell>
          <cell r="R1157" t="str">
            <v>恩永鑫隆农业发展有限公司</v>
          </cell>
          <cell r="S1157">
            <v>1.67</v>
          </cell>
        </row>
        <row r="1158">
          <cell r="F1158" t="str">
            <v>东来外家冲产业路</v>
          </cell>
          <cell r="G1158" t="str">
            <v>资源产业路</v>
          </cell>
          <cell r="H1158" t="str">
            <v>1312F4313020035</v>
          </cell>
          <cell r="I1158" t="str">
            <v>1451J3120431302138</v>
          </cell>
          <cell r="J1158" t="str">
            <v>41aae969-aa78-41cf-a8e1-97f5ce91777e</v>
          </cell>
          <cell r="K1158" t="str">
            <v>无</v>
          </cell>
          <cell r="L1158">
            <v>1.71</v>
          </cell>
          <cell r="M1158">
            <v>1.53</v>
          </cell>
          <cell r="N1158">
            <v>212.86</v>
          </cell>
          <cell r="O1158" t="str">
            <v>四级公路</v>
          </cell>
          <cell r="P1158" t="str">
            <v>沥青路面</v>
          </cell>
          <cell r="Q1158">
            <v>6</v>
          </cell>
          <cell r="R1158" t="str">
            <v>东来水果基地</v>
          </cell>
          <cell r="S1158">
            <v>1.512</v>
          </cell>
        </row>
        <row r="1159">
          <cell r="F1159"/>
          <cell r="G1159"/>
          <cell r="H1159"/>
          <cell r="I1159"/>
          <cell r="J1159"/>
          <cell r="K1159"/>
          <cell r="L1159">
            <v>31.111000000000001</v>
          </cell>
          <cell r="M1159">
            <v>31.111000000000001</v>
          </cell>
          <cell r="N1159">
            <v>4977.7599999999993</v>
          </cell>
          <cell r="O1159"/>
          <cell r="P1159"/>
          <cell r="Q1159"/>
          <cell r="R1159"/>
          <cell r="S1159">
            <v>31.1</v>
          </cell>
        </row>
        <row r="1160">
          <cell r="F1160" t="str">
            <v>冷水江市波月洞风景区通景路</v>
          </cell>
          <cell r="G1160" t="str">
            <v>通景公路</v>
          </cell>
          <cell r="H1160" t="str">
            <v>13130201F4313810001</v>
          </cell>
          <cell r="I1160" t="str">
            <v>1451J3130431381277</v>
          </cell>
          <cell r="J1160" t="str">
            <v>4123ea03-6227-4a4c-973b-c11420f13f02</v>
          </cell>
          <cell r="K1160" t="str">
            <v>无</v>
          </cell>
          <cell r="L1160">
            <v>1.3520000000000001</v>
          </cell>
          <cell r="M1160">
            <v>1.3520000000000001</v>
          </cell>
          <cell r="N1160">
            <v>216.32</v>
          </cell>
          <cell r="O1160" t="str">
            <v>四级公路</v>
          </cell>
          <cell r="P1160" t="str">
            <v>沥青路面</v>
          </cell>
          <cell r="Q1160">
            <v>6</v>
          </cell>
          <cell r="R1160" t="str">
            <v>波月洞风景区</v>
          </cell>
          <cell r="S1160">
            <v>1.3520000000000001</v>
          </cell>
        </row>
        <row r="1161">
          <cell r="F1161" t="str">
            <v>眉山人家通景公路</v>
          </cell>
          <cell r="G1161" t="str">
            <v>通景公路</v>
          </cell>
          <cell r="H1161" t="str">
            <v>131302F4313810006</v>
          </cell>
          <cell r="I1161" t="str">
            <v>1451J3130431381269</v>
          </cell>
          <cell r="J1161" t="str">
            <v>e88b0aad-fedf-46ee-b2e7-d4381171835c</v>
          </cell>
          <cell r="K1161" t="str">
            <v>C539431381</v>
          </cell>
          <cell r="L1161">
            <v>1.4</v>
          </cell>
          <cell r="M1161">
            <v>1.4</v>
          </cell>
          <cell r="N1161">
            <v>224</v>
          </cell>
          <cell r="O1161" t="str">
            <v>四级公路</v>
          </cell>
          <cell r="P1161" t="str">
            <v>沥青路面</v>
          </cell>
          <cell r="Q1161">
            <v>6</v>
          </cell>
          <cell r="R1161" t="str">
            <v>眉山人家</v>
          </cell>
          <cell r="S1161">
            <v>1.4</v>
          </cell>
        </row>
        <row r="1162">
          <cell r="F1162" t="str">
            <v>波月洞至紫云峰连接路</v>
          </cell>
          <cell r="G1162" t="str">
            <v>通景公路</v>
          </cell>
          <cell r="H1162" t="str">
            <v>1312F4313810151</v>
          </cell>
          <cell r="I1162" t="str">
            <v>1451J3130431381145</v>
          </cell>
          <cell r="J1162" t="str">
            <v>4beec688-ccf5-44a4-abf5-11a28a2a89b8</v>
          </cell>
          <cell r="K1162" t="str">
            <v>X573431381</v>
          </cell>
          <cell r="L1162">
            <v>8.6370000000000005</v>
          </cell>
          <cell r="M1162">
            <v>8.6370000000000005</v>
          </cell>
          <cell r="N1162">
            <v>1381.92</v>
          </cell>
          <cell r="O1162" t="str">
            <v>四级公路</v>
          </cell>
          <cell r="P1162" t="str">
            <v>沥青路面</v>
          </cell>
          <cell r="Q1162">
            <v>6</v>
          </cell>
          <cell r="R1162" t="str">
            <v>紫云峰森林公园</v>
          </cell>
          <cell r="S1162">
            <v>8.6370000000000005</v>
          </cell>
        </row>
        <row r="1163">
          <cell r="F1163" t="str">
            <v>沙塘湾至新田连接路</v>
          </cell>
          <cell r="G1163" t="str">
            <v>通景公路</v>
          </cell>
          <cell r="H1163" t="str">
            <v>1312F4313810154</v>
          </cell>
          <cell r="I1163" t="str">
            <v>1451J3130431381146</v>
          </cell>
          <cell r="J1163" t="str">
            <v>8706ec45-ea83-4370-b7a6-e222f64c52ec</v>
          </cell>
          <cell r="K1163" t="str">
            <v>X258431381</v>
          </cell>
          <cell r="L1163">
            <v>5.5869999999999997</v>
          </cell>
          <cell r="M1163">
            <v>5.5869999999999997</v>
          </cell>
          <cell r="N1163">
            <v>893.92</v>
          </cell>
          <cell r="O1163" t="str">
            <v>四级公路</v>
          </cell>
          <cell r="P1163" t="str">
            <v>沥青路面</v>
          </cell>
          <cell r="Q1163">
            <v>6</v>
          </cell>
          <cell r="R1163" t="str">
            <v>新田蓝莓观光园</v>
          </cell>
          <cell r="S1163">
            <v>5.5869999999999997</v>
          </cell>
        </row>
        <row r="1164">
          <cell r="F1164" t="str">
            <v>天其山旅游景区连接路</v>
          </cell>
          <cell r="G1164" t="str">
            <v>通景公路</v>
          </cell>
          <cell r="H1164" t="str">
            <v>131302F4313810002</v>
          </cell>
          <cell r="I1164" t="str">
            <v>1451J3130431381135</v>
          </cell>
          <cell r="J1164" t="str">
            <v>9504a1e0-393c-4380-9f31-462d7a75eb6a</v>
          </cell>
          <cell r="K1164" t="str">
            <v>X043431381</v>
          </cell>
          <cell r="L1164">
            <v>4.8070000000000004</v>
          </cell>
          <cell r="M1164">
            <v>4.8070000000000004</v>
          </cell>
          <cell r="N1164">
            <v>769.12</v>
          </cell>
          <cell r="O1164" t="str">
            <v>四级公路</v>
          </cell>
          <cell r="P1164" t="str">
            <v>沥青路面</v>
          </cell>
          <cell r="Q1164">
            <v>6</v>
          </cell>
          <cell r="R1164" t="str">
            <v>天其山旅游景区</v>
          </cell>
          <cell r="S1164">
            <v>4.8070000000000004</v>
          </cell>
        </row>
        <row r="1165">
          <cell r="F1165" t="str">
            <v>太平至木杉坳连接路</v>
          </cell>
          <cell r="G1165" t="str">
            <v>通景公路</v>
          </cell>
          <cell r="H1165" t="str">
            <v>1312F4313810153</v>
          </cell>
          <cell r="I1165" t="str">
            <v>1451J3130431381217</v>
          </cell>
          <cell r="J1165" t="str">
            <v>8d8d0562-279e-4f49-b8aa-6443a2bcc4d0</v>
          </cell>
          <cell r="K1165" t="str">
            <v>Y043431381</v>
          </cell>
          <cell r="L1165">
            <v>1.7</v>
          </cell>
          <cell r="M1165">
            <v>1.7</v>
          </cell>
          <cell r="N1165">
            <v>272</v>
          </cell>
          <cell r="O1165" t="str">
            <v>四级公路</v>
          </cell>
          <cell r="P1165" t="str">
            <v>沥青路面</v>
          </cell>
          <cell r="Q1165">
            <v>6</v>
          </cell>
          <cell r="R1165" t="str">
            <v>冷水江市五能农业开发有限公司</v>
          </cell>
          <cell r="S1165">
            <v>1.7</v>
          </cell>
        </row>
        <row r="1166">
          <cell r="F1166" t="str">
            <v>井湾春天连接路</v>
          </cell>
          <cell r="G1166" t="str">
            <v>通景公路</v>
          </cell>
          <cell r="H1166" t="str">
            <v>1312F4313810158</v>
          </cell>
          <cell r="I1166" t="str">
            <v>1451J3130431381107</v>
          </cell>
          <cell r="J1166" t="str">
            <v>6eb7d9d1-a3c2-445d-b885-41d8b4d6e6cb</v>
          </cell>
          <cell r="K1166" t="str">
            <v>Y013431381</v>
          </cell>
          <cell r="L1166">
            <v>3.1219999999999999</v>
          </cell>
          <cell r="M1166">
            <v>3.1219999999999999</v>
          </cell>
          <cell r="N1166">
            <v>499.52</v>
          </cell>
          <cell r="O1166" t="str">
            <v>四级公路</v>
          </cell>
          <cell r="P1166" t="str">
            <v>沥青路面</v>
          </cell>
          <cell r="Q1166">
            <v>6</v>
          </cell>
          <cell r="R1166" t="str">
            <v>景宜山庄</v>
          </cell>
          <cell r="S1166">
            <v>3.1219999999999999</v>
          </cell>
        </row>
        <row r="1167">
          <cell r="F1167" t="str">
            <v>樟木至车田江连接路</v>
          </cell>
          <cell r="G1167" t="str">
            <v>通景公路</v>
          </cell>
          <cell r="H1167" t="str">
            <v>1312F4313810156</v>
          </cell>
          <cell r="I1167" t="str">
            <v>1451J3130431381130</v>
          </cell>
          <cell r="J1167" t="str">
            <v>52016a59-0eb7-4dc1-b4b3-41104367e99c</v>
          </cell>
          <cell r="K1167" t="str">
            <v>Y012431381</v>
          </cell>
          <cell r="L1167">
            <v>4.5060000000000002</v>
          </cell>
          <cell r="M1167">
            <v>4.5060000000000002</v>
          </cell>
          <cell r="N1167">
            <v>720.96</v>
          </cell>
          <cell r="O1167" t="str">
            <v>四级公路</v>
          </cell>
          <cell r="P1167" t="str">
            <v>沥青路面</v>
          </cell>
          <cell r="Q1167">
            <v>6</v>
          </cell>
          <cell r="R1167" t="str">
            <v>车田江水库休闲旅游</v>
          </cell>
          <cell r="S1167">
            <v>4.4950000000000001</v>
          </cell>
        </row>
        <row r="1168">
          <cell r="F1168"/>
          <cell r="G1168"/>
          <cell r="H1168"/>
          <cell r="I1168"/>
          <cell r="J1168"/>
          <cell r="K1168"/>
          <cell r="L1168">
            <v>76.745000000000019</v>
          </cell>
          <cell r="M1168">
            <v>75.050000000000011</v>
          </cell>
          <cell r="N1168">
            <v>14777.400000000001</v>
          </cell>
          <cell r="O1168"/>
          <cell r="P1168"/>
          <cell r="Q1168"/>
          <cell r="R1168"/>
          <cell r="S1168">
            <v>75.000000000000028</v>
          </cell>
        </row>
        <row r="1169">
          <cell r="F1169" t="str">
            <v>金石镇通三级公路</v>
          </cell>
          <cell r="G1169" t="str">
            <v>乡镇通三级（路面宽7米）及以上农村公路</v>
          </cell>
          <cell r="H1169" t="str">
            <v>131601F4313820001</v>
          </cell>
          <cell r="I1169" t="str">
            <v>1451J3150431382297</v>
          </cell>
          <cell r="J1169" t="str">
            <v>2f84ac97-7549-452c-aa45-9adba1196517</v>
          </cell>
          <cell r="K1169" t="str">
            <v>X253431382</v>
          </cell>
          <cell r="L1169">
            <v>4.2</v>
          </cell>
          <cell r="M1169">
            <v>4.1520000000000001</v>
          </cell>
          <cell r="N1169">
            <v>1817.2</v>
          </cell>
          <cell r="O1169" t="str">
            <v>三级公路</v>
          </cell>
          <cell r="P1169" t="str">
            <v>沥青路面</v>
          </cell>
          <cell r="Q1169">
            <v>6</v>
          </cell>
          <cell r="R1169" t="str">
            <v>金石镇</v>
          </cell>
          <cell r="S1169">
            <v>4.2</v>
          </cell>
        </row>
        <row r="1170">
          <cell r="F1170" t="str">
            <v>飞水涯景区公路</v>
          </cell>
          <cell r="G1170" t="str">
            <v>通景公路</v>
          </cell>
          <cell r="H1170" t="str">
            <v>131302F4313820003</v>
          </cell>
          <cell r="I1170" t="str">
            <v>1451J3130431382259</v>
          </cell>
          <cell r="J1170" t="str">
            <v>6d28c244-df1d-4149-8d2d-893ae5b40934</v>
          </cell>
          <cell r="K1170" t="str">
            <v>VQ05431382</v>
          </cell>
          <cell r="L1170">
            <v>12.65</v>
          </cell>
          <cell r="M1170">
            <v>12.65</v>
          </cell>
          <cell r="N1170">
            <v>2783</v>
          </cell>
          <cell r="O1170" t="str">
            <v>四级公路</v>
          </cell>
          <cell r="P1170" t="str">
            <v>沥青路面</v>
          </cell>
          <cell r="Q1170">
            <v>6</v>
          </cell>
          <cell r="R1170" t="str">
            <v>飞水涯景区</v>
          </cell>
          <cell r="S1170">
            <v>12.65</v>
          </cell>
        </row>
        <row r="1171">
          <cell r="F1171" t="str">
            <v>S331至杨市镇洄水村古村落连接路</v>
          </cell>
          <cell r="G1171" t="str">
            <v>通景公路</v>
          </cell>
          <cell r="H1171" t="str">
            <v>131302F4313820005</v>
          </cell>
          <cell r="I1171" t="str">
            <v>1451J3130431382260</v>
          </cell>
          <cell r="J1171" t="str">
            <v>8a729363-a67d-4350-85fe-7778c9c00365</v>
          </cell>
          <cell r="K1171" t="str">
            <v>Y193431382</v>
          </cell>
          <cell r="L1171">
            <v>6.7</v>
          </cell>
          <cell r="M1171">
            <v>6.7</v>
          </cell>
          <cell r="N1171">
            <v>1474</v>
          </cell>
          <cell r="O1171" t="str">
            <v>四级公路</v>
          </cell>
          <cell r="P1171" t="str">
            <v>沥青路面</v>
          </cell>
          <cell r="Q1171">
            <v>6</v>
          </cell>
          <cell r="R1171" t="str">
            <v>涟源市杨市镇洄水村中国传统村落</v>
          </cell>
          <cell r="S1171">
            <v>6.7</v>
          </cell>
        </row>
        <row r="1172">
          <cell r="F1172" t="str">
            <v>龙山森林公园仙人石景区公路</v>
          </cell>
          <cell r="G1172" t="str">
            <v>通景公路</v>
          </cell>
          <cell r="H1172" t="str">
            <v>131302F4313820012</v>
          </cell>
          <cell r="I1172" t="str">
            <v>1451J3130431382274</v>
          </cell>
          <cell r="J1172" t="str">
            <v>ac405c55-7582-47d0-b3f5-8e6dacb91a23</v>
          </cell>
          <cell r="K1172" t="str">
            <v>X205431382</v>
          </cell>
          <cell r="L1172">
            <v>9.5</v>
          </cell>
          <cell r="M1172">
            <v>9.5</v>
          </cell>
          <cell r="N1172">
            <v>2270</v>
          </cell>
          <cell r="O1172" t="str">
            <v>四级公路</v>
          </cell>
          <cell r="P1172" t="str">
            <v>沥青路面</v>
          </cell>
          <cell r="Q1172">
            <v>6</v>
          </cell>
          <cell r="R1172" t="str">
            <v>龙山森林公园仙人石景区</v>
          </cell>
          <cell r="S1172">
            <v>9.5</v>
          </cell>
        </row>
        <row r="1173">
          <cell r="F1173" t="str">
            <v>龙山归乡苑乡村旅游度假区连接路</v>
          </cell>
          <cell r="G1173" t="str">
            <v>通景公路</v>
          </cell>
          <cell r="H1173" t="str">
            <v>131302F4313820016</v>
          </cell>
          <cell r="I1173" t="str">
            <v>1451J3130431382174</v>
          </cell>
          <cell r="J1173" t="str">
            <v>6a7d2b04-3151-4c4c-a577-c67d8d48f13c</v>
          </cell>
          <cell r="K1173" t="str">
            <v>VM79431382</v>
          </cell>
          <cell r="L1173">
            <v>1.8</v>
          </cell>
          <cell r="M1173">
            <v>1.8</v>
          </cell>
          <cell r="N1173">
            <v>396</v>
          </cell>
          <cell r="O1173" t="str">
            <v>四级公路</v>
          </cell>
          <cell r="P1173" t="str">
            <v>沥青路面</v>
          </cell>
          <cell r="Q1173">
            <v>6</v>
          </cell>
          <cell r="R1173" t="str">
            <v>龙山归乡苑乡村旅游度假区</v>
          </cell>
          <cell r="S1173">
            <v>1.8</v>
          </cell>
        </row>
        <row r="1174">
          <cell r="F1174" t="str">
            <v>涟源市成丰种猪繁养殖基地连接路</v>
          </cell>
          <cell r="G1174" t="str">
            <v>资源产业路</v>
          </cell>
          <cell r="H1174" t="str">
            <v>1312F4313820083</v>
          </cell>
          <cell r="I1174" t="str">
            <v>1451J3120431382253</v>
          </cell>
          <cell r="J1174" t="str">
            <v>a49c4f32-6b0a-494a-a7c1-8cc7cc50653f</v>
          </cell>
          <cell r="K1174" t="str">
            <v>C136431382</v>
          </cell>
          <cell r="L1174">
            <v>0.56000000000000005</v>
          </cell>
          <cell r="M1174">
            <v>0.56000000000000005</v>
          </cell>
          <cell r="N1174">
            <v>84</v>
          </cell>
          <cell r="O1174" t="str">
            <v>四级公路</v>
          </cell>
          <cell r="P1174" t="str">
            <v>水泥路面</v>
          </cell>
          <cell r="Q1174">
            <v>6</v>
          </cell>
          <cell r="R1174" t="str">
            <v>涟源市成丰种猪繁养殖产业园</v>
          </cell>
          <cell r="S1174">
            <v>0.56000000000000005</v>
          </cell>
        </row>
        <row r="1175">
          <cell r="F1175" t="str">
            <v>涟源市翠远生态农业基地公路</v>
          </cell>
          <cell r="G1175" t="str">
            <v>资源产业路</v>
          </cell>
          <cell r="H1175" t="str">
            <v>1312F4313820250</v>
          </cell>
          <cell r="I1175" t="str">
            <v>1451J3120431382358</v>
          </cell>
          <cell r="J1175" t="str">
            <v>e85ea035-dcc8-47fc-8eb5-54c5dd004814</v>
          </cell>
          <cell r="K1175" t="str">
            <v>VM71431382</v>
          </cell>
          <cell r="L1175">
            <v>0.9</v>
          </cell>
          <cell r="M1175">
            <v>0.9</v>
          </cell>
          <cell r="N1175">
            <v>135</v>
          </cell>
          <cell r="O1175" t="str">
            <v>四级公路</v>
          </cell>
          <cell r="P1175" t="str">
            <v>水泥路面</v>
          </cell>
          <cell r="Q1175">
            <v>6</v>
          </cell>
          <cell r="R1175" t="str">
            <v>涟源市翠远生态农业基地</v>
          </cell>
          <cell r="S1175">
            <v>0.9</v>
          </cell>
        </row>
        <row r="1176">
          <cell r="F1176" t="str">
            <v>涟源市祥鑫种养殖基地连接路</v>
          </cell>
          <cell r="G1176" t="str">
            <v>资源产业路</v>
          </cell>
          <cell r="H1176" t="str">
            <v>1312F4313820002</v>
          </cell>
          <cell r="I1176" t="str">
            <v>1451J3120431382270</v>
          </cell>
          <cell r="J1176" t="str">
            <v>29b19684-88e4-4b34-950f-526f97081db8</v>
          </cell>
          <cell r="K1176" t="str">
            <v>V60D431382</v>
          </cell>
          <cell r="L1176">
            <v>2.1</v>
          </cell>
          <cell r="M1176">
            <v>2.1</v>
          </cell>
          <cell r="N1176">
            <v>315</v>
          </cell>
          <cell r="O1176" t="str">
            <v>四级公路</v>
          </cell>
          <cell r="P1176" t="str">
            <v>水泥路面</v>
          </cell>
          <cell r="Q1176">
            <v>6</v>
          </cell>
          <cell r="R1176" t="str">
            <v>涟源市祥鑫种养殖产业园</v>
          </cell>
          <cell r="S1176">
            <v>2.1</v>
          </cell>
        </row>
        <row r="1177">
          <cell r="F1177" t="str">
            <v>湖南省聚英生态农牧养殖园连接路</v>
          </cell>
          <cell r="G1177" t="str">
            <v>资源产业路</v>
          </cell>
          <cell r="H1177" t="str">
            <v>1312F4313820031</v>
          </cell>
          <cell r="I1177" t="str">
            <v>1451J3120431382129</v>
          </cell>
          <cell r="J1177" t="str">
            <v>26ad31d6-7231-4710-9fcf-2655ceb351c3</v>
          </cell>
          <cell r="K1177" t="str">
            <v>VQ88431382</v>
          </cell>
          <cell r="L1177">
            <v>1.2</v>
          </cell>
          <cell r="M1177">
            <v>1.2</v>
          </cell>
          <cell r="N1177">
            <v>180</v>
          </cell>
          <cell r="O1177" t="str">
            <v>四级公路</v>
          </cell>
          <cell r="P1177" t="str">
            <v>水泥路面</v>
          </cell>
          <cell r="Q1177">
            <v>6</v>
          </cell>
          <cell r="R1177" t="str">
            <v>湖南聚英生态农牧养殖园</v>
          </cell>
          <cell r="S1177">
            <v>1.2</v>
          </cell>
        </row>
        <row r="1178">
          <cell r="F1178" t="str">
            <v>涟源市诗乐农业生猪养殖基地连接路</v>
          </cell>
          <cell r="G1178" t="str">
            <v>资源产业路</v>
          </cell>
          <cell r="H1178" t="str">
            <v>1312F4313820110</v>
          </cell>
          <cell r="I1178" t="str">
            <v>1451J3120431382203</v>
          </cell>
          <cell r="J1178" t="str">
            <v>a1399ffe-7ab8-4d0e-bdba-64bdfd51fb2b</v>
          </cell>
          <cell r="K1178" t="str">
            <v>CF81431382</v>
          </cell>
          <cell r="L1178">
            <v>0.31</v>
          </cell>
          <cell r="M1178">
            <v>0.31</v>
          </cell>
          <cell r="N1178">
            <v>46.5</v>
          </cell>
          <cell r="O1178" t="str">
            <v>四级公路</v>
          </cell>
          <cell r="P1178" t="str">
            <v>水泥路面</v>
          </cell>
          <cell r="Q1178">
            <v>6</v>
          </cell>
          <cell r="R1178" t="str">
            <v>涟源市诗乐农业生猪养殖场</v>
          </cell>
          <cell r="S1178">
            <v>0.31</v>
          </cell>
        </row>
        <row r="1179">
          <cell r="F1179" t="str">
            <v>荷塘镇桥头村油茶林种植基地连接路</v>
          </cell>
          <cell r="G1179" t="str">
            <v>资源产业路</v>
          </cell>
          <cell r="H1179" t="str">
            <v>1312F4313820049</v>
          </cell>
          <cell r="I1179" t="str">
            <v>1451J3120431382152</v>
          </cell>
          <cell r="J1179" t="str">
            <v>bdadf5a9-964d-49e5-ae43-1066e7e636a4</v>
          </cell>
          <cell r="K1179" t="str">
            <v>X193431382</v>
          </cell>
          <cell r="L1179">
            <v>5.641</v>
          </cell>
          <cell r="M1179">
            <v>5.641</v>
          </cell>
          <cell r="N1179">
            <v>846.15</v>
          </cell>
          <cell r="O1179" t="str">
            <v>四级公路</v>
          </cell>
          <cell r="P1179" t="str">
            <v>水泥路面</v>
          </cell>
          <cell r="Q1179">
            <v>6</v>
          </cell>
          <cell r="R1179" t="str">
            <v>荷塘镇桥头村油茶种植基地</v>
          </cell>
          <cell r="S1179">
            <v>5.641</v>
          </cell>
        </row>
        <row r="1180">
          <cell r="F1180" t="str">
            <v>金臻特色经济产业园公路</v>
          </cell>
          <cell r="G1180" t="str">
            <v>资源产业路</v>
          </cell>
          <cell r="H1180" t="str">
            <v>1312F4313820258</v>
          </cell>
          <cell r="I1180" t="str">
            <v>1451J3120431382339</v>
          </cell>
          <cell r="J1180" t="str">
            <v>f096c078-1189-4b02-a228-cedfa612a9dc</v>
          </cell>
          <cell r="K1180" t="str">
            <v>VM83431382</v>
          </cell>
          <cell r="L1180">
            <v>0.6</v>
          </cell>
          <cell r="M1180">
            <v>0.6</v>
          </cell>
          <cell r="N1180">
            <v>90</v>
          </cell>
          <cell r="O1180" t="str">
            <v>四级公路</v>
          </cell>
          <cell r="P1180" t="str">
            <v>水泥路面</v>
          </cell>
          <cell r="Q1180">
            <v>6</v>
          </cell>
          <cell r="R1180" t="str">
            <v>金臻特色经济产业园</v>
          </cell>
          <cell r="S1180">
            <v>0.6</v>
          </cell>
        </row>
        <row r="1181">
          <cell r="F1181" t="str">
            <v>涟源市腾胜种养殖基地连接路</v>
          </cell>
          <cell r="G1181" t="str">
            <v>资源产业路</v>
          </cell>
          <cell r="H1181" t="str">
            <v>1312F4313820086</v>
          </cell>
          <cell r="I1181" t="str">
            <v>1451J3120431382227</v>
          </cell>
          <cell r="J1181" t="str">
            <v>a42b34e1-932f-4e43-a981-1dd81917e51a</v>
          </cell>
          <cell r="K1181" t="str">
            <v>VI36431382</v>
          </cell>
          <cell r="L1181">
            <v>0.7</v>
          </cell>
          <cell r="M1181">
            <v>0.7</v>
          </cell>
          <cell r="N1181">
            <v>105</v>
          </cell>
          <cell r="O1181" t="str">
            <v>四级公路</v>
          </cell>
          <cell r="P1181" t="str">
            <v>水泥路面</v>
          </cell>
          <cell r="Q1181">
            <v>6</v>
          </cell>
          <cell r="R1181" t="str">
            <v>涟源市腾胜种养殖产业园</v>
          </cell>
          <cell r="S1181">
            <v>0.7</v>
          </cell>
        </row>
        <row r="1182">
          <cell r="F1182" t="str">
            <v>涟源市南芙生态水果基地连接路</v>
          </cell>
          <cell r="G1182" t="str">
            <v>资源产业路</v>
          </cell>
          <cell r="H1182" t="str">
            <v>1312F4313820014</v>
          </cell>
          <cell r="I1182" t="str">
            <v>1451J3120431382126</v>
          </cell>
          <cell r="J1182" t="str">
            <v>71f29a7d-8f65-483f-8671-5df82729ae49</v>
          </cell>
          <cell r="K1182" t="str">
            <v>V006431382</v>
          </cell>
          <cell r="L1182">
            <v>3</v>
          </cell>
          <cell r="M1182">
            <v>3</v>
          </cell>
          <cell r="N1182">
            <v>450</v>
          </cell>
          <cell r="O1182" t="str">
            <v>四级公路</v>
          </cell>
          <cell r="P1182" t="str">
            <v>水泥路面</v>
          </cell>
          <cell r="Q1182">
            <v>6</v>
          </cell>
          <cell r="R1182" t="str">
            <v>涟源市南芙生态农业水果种植基地</v>
          </cell>
          <cell r="S1182">
            <v>3</v>
          </cell>
        </row>
        <row r="1183">
          <cell r="F1183" t="str">
            <v>涟源市大龙农业种养殖基地连接路</v>
          </cell>
          <cell r="G1183" t="str">
            <v>资源产业路</v>
          </cell>
          <cell r="H1183" t="str">
            <v>1312F4313820164</v>
          </cell>
          <cell r="I1183" t="str">
            <v>1451J3120431382286</v>
          </cell>
          <cell r="J1183" t="str">
            <v>636ad1bc-e54b-4a27-b3e7-5f72cca476af</v>
          </cell>
          <cell r="K1183" t="str">
            <v>VA20431382</v>
          </cell>
          <cell r="L1183">
            <v>1.35</v>
          </cell>
          <cell r="M1183">
            <v>1.35</v>
          </cell>
          <cell r="N1183">
            <v>202.5</v>
          </cell>
          <cell r="O1183" t="str">
            <v>四级公路</v>
          </cell>
          <cell r="P1183" t="str">
            <v>水泥路面</v>
          </cell>
          <cell r="Q1183">
            <v>6</v>
          </cell>
          <cell r="R1183" t="str">
            <v>涟源市大龙农业种养殖合作社</v>
          </cell>
          <cell r="S1183">
            <v>1.35</v>
          </cell>
        </row>
        <row r="1184">
          <cell r="F1184" t="str">
            <v>涟源市玮乐种养殖基地连接路</v>
          </cell>
          <cell r="G1184" t="str">
            <v>资源产业路</v>
          </cell>
          <cell r="H1184" t="str">
            <v>1312F4313820062</v>
          </cell>
          <cell r="I1184" t="str">
            <v>1451J3120431382183</v>
          </cell>
          <cell r="J1184" t="str">
            <v>8990f2de-b93e-429d-93ce-b1ef91ca16f4</v>
          </cell>
          <cell r="K1184" t="str">
            <v>VP92431382</v>
          </cell>
          <cell r="L1184">
            <v>3.6</v>
          </cell>
          <cell r="M1184">
            <v>3.6</v>
          </cell>
          <cell r="N1184">
            <v>540</v>
          </cell>
          <cell r="O1184" t="str">
            <v>四级公路</v>
          </cell>
          <cell r="P1184" t="str">
            <v>水泥路面</v>
          </cell>
          <cell r="Q1184">
            <v>6</v>
          </cell>
          <cell r="R1184" t="str">
            <v>涟源市玮乐种养殖基地</v>
          </cell>
          <cell r="S1184">
            <v>3.6</v>
          </cell>
        </row>
        <row r="1185">
          <cell r="F1185" t="str">
            <v>涟源市玖玖红种养殖基地公路</v>
          </cell>
          <cell r="G1185" t="str">
            <v>资源产业路</v>
          </cell>
          <cell r="H1185" t="str">
            <v>1312F4313820158</v>
          </cell>
          <cell r="I1185" t="str">
            <v>1451J3120431382258</v>
          </cell>
          <cell r="J1185" t="str">
            <v>a8bf7e75-d02b-4ad5-af24-42b8e68f97d8</v>
          </cell>
          <cell r="K1185" t="str">
            <v>C675431382</v>
          </cell>
          <cell r="L1185">
            <v>2.1</v>
          </cell>
          <cell r="M1185">
            <v>2.1</v>
          </cell>
          <cell r="N1185">
            <v>315</v>
          </cell>
          <cell r="O1185" t="str">
            <v>四级公路</v>
          </cell>
          <cell r="P1185" t="str">
            <v>水泥路面</v>
          </cell>
          <cell r="Q1185">
            <v>6</v>
          </cell>
          <cell r="R1185" t="str">
            <v>涟源市玖玖红种养殖产业园</v>
          </cell>
          <cell r="S1185">
            <v>2.1</v>
          </cell>
        </row>
        <row r="1186">
          <cell r="F1186" t="str">
            <v>涟源市星湘特色种植基地连接路</v>
          </cell>
          <cell r="G1186" t="str">
            <v>资源产业路</v>
          </cell>
          <cell r="H1186" t="str">
            <v>1312F4313820122</v>
          </cell>
          <cell r="I1186" t="str">
            <v>1451J3120431382109</v>
          </cell>
          <cell r="J1186" t="str">
            <v>d0d81f96-02ed-4863-a361-b5ce9df3f957</v>
          </cell>
          <cell r="K1186" t="str">
            <v>C30B431382</v>
          </cell>
          <cell r="L1186">
            <v>0.68</v>
          </cell>
          <cell r="M1186">
            <v>0.68</v>
          </cell>
          <cell r="N1186">
            <v>102</v>
          </cell>
          <cell r="O1186" t="str">
            <v>四级公路</v>
          </cell>
          <cell r="P1186" t="str">
            <v>水泥路面</v>
          </cell>
          <cell r="Q1186">
            <v>6</v>
          </cell>
          <cell r="R1186" t="str">
            <v>涟源市星湘特色种植产业园</v>
          </cell>
          <cell r="S1186">
            <v>0.68</v>
          </cell>
        </row>
        <row r="1187">
          <cell r="F1187" t="str">
            <v>涟源市绿盛种养殖专业合作社连接路</v>
          </cell>
          <cell r="G1187" t="str">
            <v>资源产业路</v>
          </cell>
          <cell r="H1187" t="str">
            <v>1312F4313820170</v>
          </cell>
          <cell r="I1187" t="str">
            <v>1451J3120431382291</v>
          </cell>
          <cell r="J1187" t="str">
            <v>e33c83bb-9497-4670-9ada-e00990cee23b</v>
          </cell>
          <cell r="K1187" t="str">
            <v>VA25431382</v>
          </cell>
          <cell r="L1187">
            <v>0.63</v>
          </cell>
          <cell r="M1187">
            <v>0.63</v>
          </cell>
          <cell r="N1187">
            <v>94.5</v>
          </cell>
          <cell r="O1187" t="str">
            <v>四级公路</v>
          </cell>
          <cell r="P1187" t="str">
            <v>水泥路面</v>
          </cell>
          <cell r="Q1187">
            <v>6</v>
          </cell>
          <cell r="R1187" t="str">
            <v>涟源市绿盛种养殖园</v>
          </cell>
          <cell r="S1187">
            <v>0.63</v>
          </cell>
        </row>
        <row r="1188">
          <cell r="F1188" t="str">
            <v>湖南省飞宏农业产业基地连接路</v>
          </cell>
          <cell r="G1188" t="str">
            <v>资源产业路</v>
          </cell>
          <cell r="H1188" t="str">
            <v>1312F4313820043</v>
          </cell>
          <cell r="I1188" t="str">
            <v>1451J3120431382131</v>
          </cell>
          <cell r="J1188" t="str">
            <v>ee7c6b22-cebf-4250-ae88-20e78ee1f196</v>
          </cell>
          <cell r="K1188" t="str">
            <v>V137431382</v>
          </cell>
          <cell r="L1188">
            <v>4</v>
          </cell>
          <cell r="M1188">
            <v>4</v>
          </cell>
          <cell r="N1188">
            <v>600</v>
          </cell>
          <cell r="O1188" t="str">
            <v>四级公路</v>
          </cell>
          <cell r="P1188" t="str">
            <v>水泥路面</v>
          </cell>
          <cell r="Q1188">
            <v>6</v>
          </cell>
          <cell r="R1188" t="str">
            <v>湖南省飞宏农业产业基地</v>
          </cell>
          <cell r="S1188">
            <v>4</v>
          </cell>
        </row>
        <row r="1189">
          <cell r="F1189" t="str">
            <v>涟源市张古老生态产业基地连接路</v>
          </cell>
          <cell r="G1189" t="str">
            <v>资源产业路</v>
          </cell>
          <cell r="H1189" t="str">
            <v>1312F4313820044</v>
          </cell>
          <cell r="I1189" t="str">
            <v>1451J3120431382180</v>
          </cell>
          <cell r="J1189" t="str">
            <v>f00b0ce2-f1bf-492f-a83b-63281798d0c1</v>
          </cell>
          <cell r="K1189" t="str">
            <v>VA57431382</v>
          </cell>
          <cell r="L1189">
            <v>1.8</v>
          </cell>
          <cell r="M1189">
            <v>1.8</v>
          </cell>
          <cell r="N1189">
            <v>270</v>
          </cell>
          <cell r="O1189" t="str">
            <v>四级公路</v>
          </cell>
          <cell r="P1189" t="str">
            <v>水泥路面</v>
          </cell>
          <cell r="Q1189">
            <v>6</v>
          </cell>
          <cell r="R1189" t="str">
            <v>张古老生态农庄观光旅游区</v>
          </cell>
          <cell r="S1189">
            <v>1.8</v>
          </cell>
        </row>
        <row r="1190">
          <cell r="F1190" t="str">
            <v>涟源市锦鹏种植专业合作社连接路</v>
          </cell>
          <cell r="G1190" t="str">
            <v>资源产业路</v>
          </cell>
          <cell r="H1190" t="str">
            <v>1312F4313820227</v>
          </cell>
          <cell r="I1190" t="str">
            <v>1451J3120431382307</v>
          </cell>
          <cell r="J1190" t="str">
            <v>2cee2eb7-2c3c-422d-ba56-182ae6a29682</v>
          </cell>
          <cell r="K1190" t="str">
            <v>VY15431382</v>
          </cell>
          <cell r="L1190">
            <v>4.4000000000000004</v>
          </cell>
          <cell r="M1190">
            <v>4.4000000000000004</v>
          </cell>
          <cell r="N1190">
            <v>660</v>
          </cell>
          <cell r="O1190" t="str">
            <v>四级公路</v>
          </cell>
          <cell r="P1190" t="str">
            <v>水泥路面</v>
          </cell>
          <cell r="Q1190">
            <v>6</v>
          </cell>
          <cell r="R1190" t="str">
            <v>涟源市锦鹏种植专业合作社柑橘、白茶种植园</v>
          </cell>
          <cell r="S1190">
            <v>4.4000000000000004</v>
          </cell>
        </row>
        <row r="1191">
          <cell r="F1191" t="str">
            <v>涟源市轩哲种养殖场连接路</v>
          </cell>
          <cell r="G1191" t="str">
            <v>资源产业路</v>
          </cell>
          <cell r="H1191" t="str">
            <v>1312F4313820008</v>
          </cell>
          <cell r="I1191" t="str">
            <v>1451J3120431382188</v>
          </cell>
          <cell r="J1191" t="str">
            <v>507d3b36-bbd7-4d81-9c84-74e5617a6167</v>
          </cell>
          <cell r="K1191" t="str">
            <v>CE17431382</v>
          </cell>
          <cell r="L1191">
            <v>1.5</v>
          </cell>
          <cell r="M1191">
            <v>1.5</v>
          </cell>
          <cell r="N1191">
            <v>225</v>
          </cell>
          <cell r="O1191" t="str">
            <v>四级公路</v>
          </cell>
          <cell r="P1191" t="str">
            <v>水泥路面</v>
          </cell>
          <cell r="Q1191">
            <v>6</v>
          </cell>
          <cell r="R1191" t="str">
            <v>涟源市轩哲种养殖基地</v>
          </cell>
          <cell r="S1191">
            <v>1.5</v>
          </cell>
        </row>
        <row r="1192">
          <cell r="F1192" t="str">
            <v>湖南聚德农业养殖基地连接路</v>
          </cell>
          <cell r="G1192" t="str">
            <v>资源产业路</v>
          </cell>
          <cell r="H1192" t="str">
            <v>1312F4313820054</v>
          </cell>
          <cell r="I1192" t="str">
            <v>1451J3120431382168</v>
          </cell>
          <cell r="J1192" t="str">
            <v>19dd9b07-bf78-4723-9e71-fc69601daef2</v>
          </cell>
          <cell r="K1192" t="str">
            <v>VS31431382</v>
          </cell>
          <cell r="L1192">
            <v>0.23</v>
          </cell>
          <cell r="M1192">
            <v>0.23</v>
          </cell>
          <cell r="N1192">
            <v>34.5</v>
          </cell>
          <cell r="O1192" t="str">
            <v>四级公路</v>
          </cell>
          <cell r="P1192" t="str">
            <v>水泥路面</v>
          </cell>
          <cell r="Q1192">
            <v>6</v>
          </cell>
          <cell r="R1192" t="str">
            <v>湖南聚德农业科技养殖基地</v>
          </cell>
          <cell r="S1192">
            <v>0.23</v>
          </cell>
        </row>
        <row r="1193">
          <cell r="F1193" t="str">
            <v>枧埠至仁盛农业基地连接路</v>
          </cell>
          <cell r="G1193" t="str">
            <v>资源产业路</v>
          </cell>
          <cell r="H1193" t="str">
            <v>1312F4313820040</v>
          </cell>
          <cell r="I1193" t="str">
            <v>1451J3120431382148</v>
          </cell>
          <cell r="J1193" t="str">
            <v>df25195e-0a96-4cef-ba9c-5b98463e937a</v>
          </cell>
          <cell r="K1193" t="str">
            <v>Y209431382</v>
          </cell>
          <cell r="L1193">
            <v>4.8</v>
          </cell>
          <cell r="M1193">
            <v>3.153</v>
          </cell>
          <cell r="N1193">
            <v>472.95</v>
          </cell>
          <cell r="O1193" t="str">
            <v>四级公路</v>
          </cell>
          <cell r="P1193" t="str">
            <v>水泥路面</v>
          </cell>
          <cell r="Q1193">
            <v>6</v>
          </cell>
          <cell r="R1193" t="str">
            <v>涟源仁盛农业种植基地</v>
          </cell>
          <cell r="S1193">
            <v>3.0550000000000002</v>
          </cell>
        </row>
        <row r="1194">
          <cell r="F1194" t="str">
            <v>湖南农博生物科技产业园连接路</v>
          </cell>
          <cell r="G1194" t="str">
            <v>资源产业路</v>
          </cell>
          <cell r="H1194" t="str">
            <v>1312F4313820052</v>
          </cell>
          <cell r="I1194" t="str">
            <v>1451J3120431382167</v>
          </cell>
          <cell r="J1194" t="str">
            <v>9817f6fb-db0c-45af-87fc-9facd54a0253</v>
          </cell>
          <cell r="K1194" t="str">
            <v>CL94431382</v>
          </cell>
          <cell r="L1194">
            <v>1.194</v>
          </cell>
          <cell r="M1194">
            <v>1.194</v>
          </cell>
          <cell r="N1194">
            <v>179.1</v>
          </cell>
          <cell r="O1194" t="str">
            <v>四级公路</v>
          </cell>
          <cell r="P1194" t="str">
            <v>水泥路面</v>
          </cell>
          <cell r="Q1194">
            <v>6</v>
          </cell>
          <cell r="R1194" t="str">
            <v>湖南省农博生物科技产业园区</v>
          </cell>
          <cell r="S1194">
            <v>1.194</v>
          </cell>
        </row>
        <row r="1195">
          <cell r="F1195" t="str">
            <v>湖南省金丝林农业养猪场连接路</v>
          </cell>
          <cell r="G1195" t="str">
            <v>资源产业路</v>
          </cell>
          <cell r="H1195" t="str">
            <v>1312F4313820102</v>
          </cell>
          <cell r="I1195" t="str">
            <v>1451J3120431382178</v>
          </cell>
          <cell r="J1195" t="str">
            <v>1d59c39a-7c51-47b7-81f4-303e058ebb5d</v>
          </cell>
          <cell r="K1195" t="str">
            <v>VF78431382</v>
          </cell>
          <cell r="L1195">
            <v>0.6</v>
          </cell>
          <cell r="M1195">
            <v>0.6</v>
          </cell>
          <cell r="N1195">
            <v>90</v>
          </cell>
          <cell r="O1195" t="str">
            <v>四级公路</v>
          </cell>
          <cell r="P1195" t="str">
            <v>水泥路面</v>
          </cell>
          <cell r="Q1195">
            <v>6</v>
          </cell>
          <cell r="R1195" t="str">
            <v>湖南省金丝林农业养猪基地</v>
          </cell>
          <cell r="S1195">
            <v>0.6</v>
          </cell>
        </row>
        <row r="1196">
          <cell r="F1196"/>
          <cell r="G1196"/>
          <cell r="H1196"/>
          <cell r="I1196"/>
          <cell r="J1196"/>
          <cell r="K1196"/>
          <cell r="L1196">
            <v>116.39300000000001</v>
          </cell>
          <cell r="M1196">
            <v>97.561999999999998</v>
          </cell>
          <cell r="N1196">
            <v>20809</v>
          </cell>
          <cell r="O1196"/>
          <cell r="P1196"/>
          <cell r="Q1196"/>
          <cell r="R1196"/>
          <cell r="S1196">
            <v>97.6</v>
          </cell>
        </row>
        <row r="1197">
          <cell r="F1197" t="str">
            <v>G354至游家镇</v>
          </cell>
          <cell r="G1197" t="str">
            <v>乡镇通三级（路面宽7米）及以上农村公路</v>
          </cell>
          <cell r="H1197" t="str">
            <v>1316F4313220001</v>
          </cell>
          <cell r="I1197" t="str">
            <v>1451J3150431322249</v>
          </cell>
          <cell r="J1197" t="str">
            <v>a61087b8-aff3-432a-ba88-d4a1ef853603</v>
          </cell>
          <cell r="K1197" t="str">
            <v>V001431322</v>
          </cell>
          <cell r="L1197">
            <v>5.8</v>
          </cell>
          <cell r="M1197">
            <v>5.74</v>
          </cell>
          <cell r="N1197">
            <v>1750</v>
          </cell>
          <cell r="O1197" t="str">
            <v>三级公路</v>
          </cell>
          <cell r="P1197" t="str">
            <v>水泥路面</v>
          </cell>
          <cell r="Q1197">
            <v>7</v>
          </cell>
          <cell r="R1197" t="str">
            <v>游家镇</v>
          </cell>
          <cell r="S1197">
            <v>5.8</v>
          </cell>
        </row>
        <row r="1198">
          <cell r="F1198" t="str">
            <v>曹家镇曹家社区崇德生态养猪场产业路</v>
          </cell>
          <cell r="G1198" t="str">
            <v>资源产业路</v>
          </cell>
          <cell r="H1198" t="str">
            <v>1312F4313220205</v>
          </cell>
          <cell r="I1198" t="str">
            <v>1451J3120431322331</v>
          </cell>
          <cell r="J1198" t="str">
            <v>3d434862-c2d2-4c93-8d3f-8b9fa43cba73</v>
          </cell>
          <cell r="K1198" t="str">
            <v>V1N4431322</v>
          </cell>
          <cell r="L1198">
            <v>2.96</v>
          </cell>
          <cell r="M1198">
            <v>2.96</v>
          </cell>
          <cell r="N1198">
            <v>600</v>
          </cell>
          <cell r="O1198" t="str">
            <v>四级公路</v>
          </cell>
          <cell r="P1198" t="str">
            <v>水泥路面</v>
          </cell>
          <cell r="Q1198">
            <v>6</v>
          </cell>
          <cell r="R1198" t="str">
            <v>曹家镇曹家社区崇德生态养猪场产业园</v>
          </cell>
          <cell r="S1198">
            <v>2.96</v>
          </cell>
        </row>
        <row r="1199">
          <cell r="F1199" t="str">
            <v>大熊山国家森林公园（大熊山林场至滑雪场旅游集散公路）（一期）</v>
          </cell>
          <cell r="G1199" t="str">
            <v>通景公路</v>
          </cell>
          <cell r="H1199" t="str">
            <v>1313F4313220001</v>
          </cell>
          <cell r="I1199" t="str">
            <v>1451J3130431322179</v>
          </cell>
          <cell r="J1199" t="str">
            <v>d3e2dad8-8453-4063-8421-de89ba1502c7</v>
          </cell>
          <cell r="K1199" t="str">
            <v>Y726431322</v>
          </cell>
          <cell r="L1199">
            <v>25</v>
          </cell>
          <cell r="M1199">
            <v>17.600000000000001</v>
          </cell>
          <cell r="N1199">
            <v>3800</v>
          </cell>
          <cell r="O1199" t="str">
            <v>四级公路</v>
          </cell>
          <cell r="P1199" t="str">
            <v>水泥路面</v>
          </cell>
          <cell r="Q1199">
            <v>6</v>
          </cell>
          <cell r="R1199" t="str">
            <v>大熊山国家森林公园</v>
          </cell>
          <cell r="S1199">
            <v>17.600000000000001</v>
          </cell>
        </row>
        <row r="1200">
          <cell r="F1200" t="str">
            <v>新化县天鹏生态园梅山悠悠情茶特色产业路</v>
          </cell>
          <cell r="G1200" t="str">
            <v>资源产业路</v>
          </cell>
          <cell r="H1200" t="str">
            <v>1312F4313220196</v>
          </cell>
          <cell r="I1200" t="str">
            <v>1451J3120431322315</v>
          </cell>
          <cell r="J1200" t="str">
            <v>0f10f935-134f-4cfa-a364-f036f2f66144</v>
          </cell>
          <cell r="K1200" t="str">
            <v>V3F4431322</v>
          </cell>
          <cell r="L1200">
            <v>2.2000000000000002</v>
          </cell>
          <cell r="M1200">
            <v>2.2000000000000002</v>
          </cell>
          <cell r="N1200">
            <v>450</v>
          </cell>
          <cell r="O1200" t="str">
            <v>四级公路</v>
          </cell>
          <cell r="P1200" t="str">
            <v>水泥路面</v>
          </cell>
          <cell r="Q1200">
            <v>6</v>
          </cell>
          <cell r="R1200" t="str">
            <v>新化县天鹏生态园梅山悠悠情茶特色产业园</v>
          </cell>
          <cell r="S1200">
            <v>2.2000000000000002</v>
          </cell>
        </row>
        <row r="1201">
          <cell r="F1201" t="str">
            <v>新化县峰福种养专业合作社中药材产业园路</v>
          </cell>
          <cell r="G1201" t="str">
            <v>资源产业路</v>
          </cell>
          <cell r="H1201" t="str">
            <v>1312F4313220052</v>
          </cell>
          <cell r="I1201" t="str">
            <v>1451J3120431322332</v>
          </cell>
          <cell r="J1201" t="str">
            <v>79218595-5778-48cc-9fce-ada4c460f31e</v>
          </cell>
          <cell r="K1201" t="str">
            <v>VZY8431322</v>
          </cell>
          <cell r="L1201">
            <v>6.2</v>
          </cell>
          <cell r="M1201">
            <v>3</v>
          </cell>
          <cell r="N1201">
            <v>600</v>
          </cell>
          <cell r="O1201" t="str">
            <v>四级公路</v>
          </cell>
          <cell r="P1201" t="str">
            <v>水泥路面</v>
          </cell>
          <cell r="Q1201">
            <v>5</v>
          </cell>
          <cell r="R1201" t="str">
            <v>新化县峰福种养专业合作社中药材产业园</v>
          </cell>
          <cell r="S1201">
            <v>3</v>
          </cell>
        </row>
        <row r="1202">
          <cell r="F1202" t="str">
            <v>新化县金竹坪藏香猪养殖基地产业路</v>
          </cell>
          <cell r="G1202" t="str">
            <v>资源产业路</v>
          </cell>
          <cell r="H1202" t="str">
            <v>1312F4313220022</v>
          </cell>
          <cell r="I1202" t="str">
            <v>1451J3120431322161</v>
          </cell>
          <cell r="J1202" t="str">
            <v>4ddfcc3b-0bc5-47df-8a6c-8539d85ef6e8</v>
          </cell>
          <cell r="K1202" t="str">
            <v>C684431322</v>
          </cell>
          <cell r="L1202">
            <v>4.49</v>
          </cell>
          <cell r="M1202">
            <v>4.28</v>
          </cell>
          <cell r="N1202">
            <v>860</v>
          </cell>
          <cell r="O1202" t="str">
            <v>四级公路</v>
          </cell>
          <cell r="P1202" t="str">
            <v>水泥路面</v>
          </cell>
          <cell r="Q1202">
            <v>6</v>
          </cell>
          <cell r="R1202" t="str">
            <v>新化县金竹坪藏香猪养殖基地</v>
          </cell>
          <cell r="S1202">
            <v>4.28</v>
          </cell>
        </row>
        <row r="1203">
          <cell r="F1203" t="str">
            <v>湖南紫金茶叶科技开发有限公司渠江红茶园路</v>
          </cell>
          <cell r="G1203" t="str">
            <v>资源产业路</v>
          </cell>
          <cell r="H1203" t="str">
            <v>1312F4313220111</v>
          </cell>
          <cell r="I1203" t="str">
            <v>1451J3120431322123</v>
          </cell>
          <cell r="J1203" t="str">
            <v>6c2371c7-7bc0-43c0-aa80-8f3305394414</v>
          </cell>
          <cell r="K1203" t="str">
            <v>VH25431322</v>
          </cell>
          <cell r="L1203">
            <v>1.76</v>
          </cell>
          <cell r="M1203">
            <v>1.76</v>
          </cell>
          <cell r="N1203">
            <v>352</v>
          </cell>
          <cell r="O1203" t="str">
            <v>四级公路</v>
          </cell>
          <cell r="P1203" t="str">
            <v>水泥路面</v>
          </cell>
          <cell r="Q1203">
            <v>6</v>
          </cell>
          <cell r="R1203" t="str">
            <v>湖南紫金茶叶科技开发有限公司渠江红茶园</v>
          </cell>
          <cell r="S1203">
            <v>1.76</v>
          </cell>
        </row>
        <row r="1204">
          <cell r="F1204" t="str">
            <v>奉家镇渠江源村基良生态养猪场产业路</v>
          </cell>
          <cell r="G1204" t="str">
            <v>资源产业路</v>
          </cell>
          <cell r="H1204" t="str">
            <v>1312F4313220180</v>
          </cell>
          <cell r="I1204" t="str">
            <v>1451J3120431322233</v>
          </cell>
          <cell r="J1204" t="str">
            <v>51bcd6a4-1095-4a97-bcfc-051182b1c0a1</v>
          </cell>
          <cell r="K1204" t="str">
            <v>VH40431322</v>
          </cell>
          <cell r="L1204">
            <v>1.22</v>
          </cell>
          <cell r="M1204">
            <v>1.22</v>
          </cell>
          <cell r="N1204">
            <v>244</v>
          </cell>
          <cell r="O1204" t="str">
            <v>四级公路</v>
          </cell>
          <cell r="P1204" t="str">
            <v>水泥路面</v>
          </cell>
          <cell r="Q1204">
            <v>6</v>
          </cell>
          <cell r="R1204" t="str">
            <v>奉家镇渠江源村基良生态养猪场</v>
          </cell>
          <cell r="S1204">
            <v>1.22</v>
          </cell>
        </row>
        <row r="1205">
          <cell r="F1205" t="str">
            <v>新化县湘桥油茶种植专业合作社油茶产业园路</v>
          </cell>
          <cell r="G1205" t="str">
            <v>资源产业路</v>
          </cell>
          <cell r="H1205" t="str">
            <v>1312F4313220138</v>
          </cell>
          <cell r="I1205" t="str">
            <v>1451J3120431322214</v>
          </cell>
          <cell r="J1205" t="str">
            <v>740a716c-4268-4a36-8073-d5fd41b8faba</v>
          </cell>
          <cell r="K1205" t="str">
            <v>ZH38431322</v>
          </cell>
          <cell r="L1205">
            <v>4.17</v>
          </cell>
          <cell r="M1205">
            <v>2.1</v>
          </cell>
          <cell r="N1205">
            <v>400</v>
          </cell>
          <cell r="O1205" t="str">
            <v>四级公路</v>
          </cell>
          <cell r="P1205" t="str">
            <v>水泥路面</v>
          </cell>
          <cell r="Q1205">
            <v>5</v>
          </cell>
          <cell r="R1205" t="str">
            <v>新化县湘桥油茶种植专业合作社油茶产业园</v>
          </cell>
          <cell r="S1205">
            <v>2.1</v>
          </cell>
        </row>
        <row r="1206">
          <cell r="F1206" t="str">
            <v>吉庆佛国花园田园产业路</v>
          </cell>
          <cell r="G1206" t="str">
            <v>资源产业路</v>
          </cell>
          <cell r="H1206" t="str">
            <v>1312F4313220200</v>
          </cell>
          <cell r="I1206" t="str">
            <v>1451J3120431322342</v>
          </cell>
          <cell r="J1206" t="str">
            <v>1df68e29-f117-4b87-9a21-0b530ee1fbeb</v>
          </cell>
          <cell r="K1206" t="str">
            <v>V25K431322</v>
          </cell>
          <cell r="L1206">
            <v>7.4</v>
          </cell>
          <cell r="M1206">
            <v>6.4</v>
          </cell>
          <cell r="N1206">
            <v>1280</v>
          </cell>
          <cell r="O1206" t="str">
            <v>四级公路</v>
          </cell>
          <cell r="P1206" t="str">
            <v>水泥路面</v>
          </cell>
          <cell r="Q1206">
            <v>6</v>
          </cell>
          <cell r="R1206" t="str">
            <v>吉庆佛国花园田园产业园</v>
          </cell>
          <cell r="S1206">
            <v>6.4</v>
          </cell>
        </row>
        <row r="1207">
          <cell r="F1207" t="str">
            <v>吉庆镇上水田村新兴生态养猪场产业路</v>
          </cell>
          <cell r="G1207" t="str">
            <v>资源产业路</v>
          </cell>
          <cell r="H1207" t="str">
            <v>1312F4313220211</v>
          </cell>
          <cell r="I1207" t="str">
            <v>1451J3120431322320</v>
          </cell>
          <cell r="J1207" t="str">
            <v>48f36d3f-e148-4fe9-b0f8-81e55e1f2790</v>
          </cell>
          <cell r="K1207" t="str">
            <v>Y007431322</v>
          </cell>
          <cell r="L1207">
            <v>7.0910000000000002</v>
          </cell>
          <cell r="M1207">
            <v>5.3</v>
          </cell>
          <cell r="N1207">
            <v>1050</v>
          </cell>
          <cell r="O1207" t="str">
            <v>四级公路</v>
          </cell>
          <cell r="P1207" t="str">
            <v>水泥路面</v>
          </cell>
          <cell r="Q1207">
            <v>5</v>
          </cell>
          <cell r="R1207" t="str">
            <v>吉庆镇上水田村新兴生态养猪场产业园</v>
          </cell>
          <cell r="S1207">
            <v>5.3</v>
          </cell>
        </row>
        <row r="1208">
          <cell r="F1208" t="str">
            <v>新化县天子山生态农业产业融合园路</v>
          </cell>
          <cell r="G1208" t="str">
            <v>资源产业路</v>
          </cell>
          <cell r="H1208" t="str">
            <v>1312F4313220117</v>
          </cell>
          <cell r="I1208" t="str">
            <v>1451J3120431322172</v>
          </cell>
          <cell r="J1208" t="str">
            <v>7df91c0e-9d56-4197-8d78-4c70c7c2b2fd</v>
          </cell>
          <cell r="K1208" t="str">
            <v>V5U8431322</v>
          </cell>
          <cell r="L1208">
            <v>0.76</v>
          </cell>
          <cell r="M1208">
            <v>0.76</v>
          </cell>
          <cell r="N1208">
            <v>155</v>
          </cell>
          <cell r="O1208" t="str">
            <v>四级公路</v>
          </cell>
          <cell r="P1208" t="str">
            <v>水泥路面</v>
          </cell>
          <cell r="Q1208">
            <v>5</v>
          </cell>
          <cell r="R1208" t="str">
            <v>新化县天子山生态农业产业融合园</v>
          </cell>
          <cell r="S1208">
            <v>0.76</v>
          </cell>
        </row>
        <row r="1209">
          <cell r="F1209" t="str">
            <v>湖南省登成生态农业发展有限公司登成生态农业产业园路</v>
          </cell>
          <cell r="G1209" t="str">
            <v>资源产业路</v>
          </cell>
          <cell r="H1209" t="str">
            <v>1312F4313220119</v>
          </cell>
          <cell r="I1209" t="str">
            <v>1451J3120431322230</v>
          </cell>
          <cell r="J1209" t="str">
            <v>ad3706c6-d3d4-4ab9-b277-0ff9da9a6cf6</v>
          </cell>
          <cell r="K1209" t="str">
            <v>VZA2431322</v>
          </cell>
          <cell r="L1209">
            <v>0.7</v>
          </cell>
          <cell r="M1209">
            <v>0.56000000000000005</v>
          </cell>
          <cell r="N1209">
            <v>120</v>
          </cell>
          <cell r="O1209" t="str">
            <v>四级公路</v>
          </cell>
          <cell r="P1209" t="str">
            <v>水泥路面</v>
          </cell>
          <cell r="Q1209">
            <v>6</v>
          </cell>
          <cell r="R1209" t="str">
            <v>湖南省登成生态农业发展有限公司登成生态农业产业园</v>
          </cell>
          <cell r="S1209">
            <v>0.56000000000000005</v>
          </cell>
        </row>
        <row r="1210">
          <cell r="F1210" t="str">
            <v>科头乡石章村东景山生态农庄产业路</v>
          </cell>
          <cell r="G1210" t="str">
            <v>资源产业路</v>
          </cell>
          <cell r="H1210" t="str">
            <v>1312F4313220085</v>
          </cell>
          <cell r="I1210" t="str">
            <v>1451J3120431322262</v>
          </cell>
          <cell r="J1210" t="str">
            <v>5ce523bc-e099-4f92-b5df-fa516bd79f07</v>
          </cell>
          <cell r="K1210" t="str">
            <v>V373431322</v>
          </cell>
          <cell r="L1210">
            <v>1</v>
          </cell>
          <cell r="M1210">
            <v>1</v>
          </cell>
          <cell r="N1210">
            <v>200</v>
          </cell>
          <cell r="O1210" t="str">
            <v>四级公路</v>
          </cell>
          <cell r="P1210" t="str">
            <v>水泥路面</v>
          </cell>
          <cell r="Q1210">
            <v>6</v>
          </cell>
          <cell r="R1210" t="str">
            <v>科头乡石章村东景山生态农庄</v>
          </cell>
          <cell r="S1210">
            <v>1</v>
          </cell>
        </row>
        <row r="1211">
          <cell r="F1211" t="str">
            <v>新化县光明油茶种植专业合作社产业路</v>
          </cell>
          <cell r="G1211" t="str">
            <v>资源产业路</v>
          </cell>
          <cell r="H1211" t="str">
            <v>1312F4313220210</v>
          </cell>
          <cell r="I1211" t="str">
            <v>1451J3120431322326</v>
          </cell>
          <cell r="J1211" t="str">
            <v>a6a8837e-dddb-47fa-92b9-f3c21cda799e</v>
          </cell>
          <cell r="K1211" t="str">
            <v>V6C6431322</v>
          </cell>
          <cell r="L1211">
            <v>6.9</v>
          </cell>
          <cell r="M1211">
            <v>6.9</v>
          </cell>
          <cell r="N1211">
            <v>1400</v>
          </cell>
          <cell r="O1211" t="str">
            <v>四级公路</v>
          </cell>
          <cell r="P1211" t="str">
            <v>水泥路面</v>
          </cell>
          <cell r="Q1211">
            <v>5</v>
          </cell>
          <cell r="R1211" t="str">
            <v>新化县光明油茶种植专业合作社产业园</v>
          </cell>
          <cell r="S1211">
            <v>6.9</v>
          </cell>
        </row>
        <row r="1212">
          <cell r="F1212" t="str">
            <v>桑梓镇金桥村九阳生态养猪产业路</v>
          </cell>
          <cell r="G1212" t="str">
            <v>资源产业路</v>
          </cell>
          <cell r="H1212" t="str">
            <v>1312F4313220032</v>
          </cell>
          <cell r="I1212" t="str">
            <v>1451J3120431322142</v>
          </cell>
          <cell r="J1212" t="str">
            <v>06384cc9-15d7-4583-984b-59ecaf25bdf4</v>
          </cell>
          <cell r="K1212" t="str">
            <v>VFZ8431322</v>
          </cell>
          <cell r="L1212">
            <v>2.2999999999999998</v>
          </cell>
          <cell r="M1212">
            <v>2.2999999999999998</v>
          </cell>
          <cell r="N1212">
            <v>540</v>
          </cell>
          <cell r="O1212" t="str">
            <v>四级公路</v>
          </cell>
          <cell r="P1212" t="str">
            <v>水泥路面</v>
          </cell>
          <cell r="Q1212">
            <v>6</v>
          </cell>
          <cell r="R1212" t="str">
            <v>桑梓镇金桥村九阳生态养猪场</v>
          </cell>
          <cell r="S1212">
            <v>2.2999999999999998</v>
          </cell>
        </row>
        <row r="1213">
          <cell r="F1213" t="str">
            <v>新化县资水种养专业合作社产业路</v>
          </cell>
          <cell r="G1213" t="str">
            <v>资源产业路</v>
          </cell>
          <cell r="H1213" t="str">
            <v>1312F4313220217</v>
          </cell>
          <cell r="I1213" t="str">
            <v>1451J3120431322338</v>
          </cell>
          <cell r="J1213" t="str">
            <v>dc1ba5c0-e0b9-451d-ad76-f12f2df6b92a</v>
          </cell>
          <cell r="K1213" t="str">
            <v>V85X431322</v>
          </cell>
          <cell r="L1213">
            <v>2.7</v>
          </cell>
          <cell r="M1213">
            <v>2.16</v>
          </cell>
          <cell r="N1213">
            <v>260</v>
          </cell>
          <cell r="O1213" t="str">
            <v>四级公路</v>
          </cell>
          <cell r="P1213" t="str">
            <v>水泥路面</v>
          </cell>
          <cell r="Q1213">
            <v>6</v>
          </cell>
          <cell r="R1213" t="str">
            <v>新化县资水种养专业合作社产业园</v>
          </cell>
          <cell r="S1213">
            <v>2.16</v>
          </cell>
        </row>
        <row r="1214">
          <cell r="F1214" t="str">
            <v>新化县青山养牛专业合作社养牛产业园路</v>
          </cell>
          <cell r="G1214" t="str">
            <v>资源产业路</v>
          </cell>
          <cell r="H1214" t="str">
            <v>1312F4313220104</v>
          </cell>
          <cell r="I1214" t="str">
            <v>1451J3120431322241</v>
          </cell>
          <cell r="J1214" t="str">
            <v>f4626715-b91b-46d9-8d42-34de53bb1bcc</v>
          </cell>
          <cell r="K1214" t="str">
            <v>VSZ1431322</v>
          </cell>
          <cell r="L1214">
            <v>0.5</v>
          </cell>
          <cell r="M1214">
            <v>0.4</v>
          </cell>
          <cell r="N1214">
            <v>100</v>
          </cell>
          <cell r="O1214" t="str">
            <v>四级公路</v>
          </cell>
          <cell r="P1214" t="str">
            <v>水泥路面</v>
          </cell>
          <cell r="Q1214">
            <v>5</v>
          </cell>
          <cell r="R1214" t="str">
            <v>新化县青山养牛专业合作社养牛产业园</v>
          </cell>
          <cell r="S1214">
            <v>0.4</v>
          </cell>
        </row>
        <row r="1215">
          <cell r="F1215" t="str">
            <v>新化县桃花坳油茶种植专业合作社基地产业路</v>
          </cell>
          <cell r="G1215" t="str">
            <v>资源产业路</v>
          </cell>
          <cell r="H1215" t="str">
            <v>1312F4313220188</v>
          </cell>
          <cell r="I1215" t="str">
            <v>1451J3120431322266</v>
          </cell>
          <cell r="J1215" t="str">
            <v>329f3829-bd5c-4523-92b5-e0f1e055557a</v>
          </cell>
          <cell r="K1215" t="str">
            <v>ZV47431322</v>
          </cell>
          <cell r="L1215">
            <v>4.26</v>
          </cell>
          <cell r="M1215">
            <v>3.6</v>
          </cell>
          <cell r="N1215">
            <v>700</v>
          </cell>
          <cell r="O1215" t="str">
            <v>四级公路</v>
          </cell>
          <cell r="P1215" t="str">
            <v>水泥路面</v>
          </cell>
          <cell r="Q1215">
            <v>5</v>
          </cell>
          <cell r="R1215" t="str">
            <v>新化县桃花坳油茶种植专业合作社基地</v>
          </cell>
          <cell r="S1215">
            <v>3.6</v>
          </cell>
        </row>
        <row r="1216">
          <cell r="F1216" t="str">
            <v>上梅街道办事处红旗新村本元油茶林种植基地产业路</v>
          </cell>
          <cell r="G1216" t="str">
            <v>资源产业路</v>
          </cell>
          <cell r="H1216" t="str">
            <v>1312F4313220182</v>
          </cell>
          <cell r="I1216" t="str">
            <v>1451J3120431322180</v>
          </cell>
          <cell r="J1216" t="str">
            <v>ff8d06d8-e2de-48d1-bdd0-2cfe226cfcf0</v>
          </cell>
          <cell r="K1216" t="str">
            <v>V4D7431322</v>
          </cell>
          <cell r="L1216">
            <v>0.4</v>
          </cell>
          <cell r="M1216">
            <v>0.4</v>
          </cell>
          <cell r="N1216">
            <v>100</v>
          </cell>
          <cell r="O1216" t="str">
            <v>四级公路</v>
          </cell>
          <cell r="P1216" t="str">
            <v>水泥路面</v>
          </cell>
          <cell r="Q1216">
            <v>5</v>
          </cell>
          <cell r="R1216" t="str">
            <v>上梅街道办事处红旗新村本元油茶林种植基地</v>
          </cell>
          <cell r="S1216">
            <v>0.4</v>
          </cell>
        </row>
        <row r="1217">
          <cell r="F1217" t="str">
            <v>新化县天龙峰中药材产业园路</v>
          </cell>
          <cell r="G1217" t="str">
            <v>资源产业路</v>
          </cell>
          <cell r="H1217" t="str">
            <v>1312F4313220030</v>
          </cell>
          <cell r="I1217" t="str">
            <v>1451J3120431322105</v>
          </cell>
          <cell r="J1217" t="str">
            <v>5b4c777b-627a-4bd8-8824-2d9ae0ae5af6</v>
          </cell>
          <cell r="K1217" t="str">
            <v>C989431322</v>
          </cell>
          <cell r="L1217">
            <v>1.8819999999999999</v>
          </cell>
          <cell r="M1217">
            <v>1.8819999999999999</v>
          </cell>
          <cell r="N1217">
            <v>376</v>
          </cell>
          <cell r="O1217" t="str">
            <v>四级公路</v>
          </cell>
          <cell r="P1217" t="str">
            <v>水泥路面</v>
          </cell>
          <cell r="Q1217">
            <v>5</v>
          </cell>
          <cell r="R1217" t="str">
            <v>新化县天龙峰中药材产业园</v>
          </cell>
          <cell r="S1217">
            <v>1.8819999999999999</v>
          </cell>
        </row>
        <row r="1218">
          <cell r="F1218" t="str">
            <v>S547至檀山排景区通景公路</v>
          </cell>
          <cell r="G1218" t="str">
            <v>通景公路</v>
          </cell>
          <cell r="H1218" t="str">
            <v>131302F4313220009</v>
          </cell>
          <cell r="I1218" t="str">
            <v>1451J3130431322274</v>
          </cell>
          <cell r="J1218" t="str">
            <v>806429c4-fb8f-4c74-8d47-073f05403189</v>
          </cell>
          <cell r="K1218" t="str">
            <v>X154431322</v>
          </cell>
          <cell r="L1218">
            <v>6.12</v>
          </cell>
          <cell r="M1218">
            <v>6.12</v>
          </cell>
          <cell r="N1218">
            <v>1836</v>
          </cell>
          <cell r="O1218" t="str">
            <v>四级公路</v>
          </cell>
          <cell r="P1218" t="str">
            <v>水泥路面</v>
          </cell>
          <cell r="Q1218">
            <v>6</v>
          </cell>
          <cell r="R1218" t="str">
            <v>檀山排景区</v>
          </cell>
          <cell r="S1218">
            <v>6.12</v>
          </cell>
        </row>
        <row r="1219">
          <cell r="F1219" t="str">
            <v>维山乡黄古村黄古排生态种养基地产业路</v>
          </cell>
          <cell r="G1219" t="str">
            <v>资源产业路</v>
          </cell>
          <cell r="H1219" t="str">
            <v>1312F4313220202</v>
          </cell>
          <cell r="I1219" t="str">
            <v>1451J3120431322103</v>
          </cell>
          <cell r="J1219" t="str">
            <v>67d43a5e-84af-4f20-9bdd-c463f34e3fdf</v>
          </cell>
          <cell r="K1219" t="str">
            <v>V67Y431322</v>
          </cell>
          <cell r="L1219">
            <v>1.6</v>
          </cell>
          <cell r="M1219">
            <v>1.6</v>
          </cell>
          <cell r="N1219">
            <v>300</v>
          </cell>
          <cell r="O1219" t="str">
            <v>四级公路</v>
          </cell>
          <cell r="P1219" t="str">
            <v>水泥路面</v>
          </cell>
          <cell r="Q1219">
            <v>6</v>
          </cell>
          <cell r="R1219" t="str">
            <v>维山乡黄古村黄古排生态种养基地产业园</v>
          </cell>
          <cell r="S1219">
            <v>1.6</v>
          </cell>
        </row>
        <row r="1220">
          <cell r="F1220" t="str">
            <v>新化县车田江养牛专业合作社产业路</v>
          </cell>
          <cell r="G1220" t="str">
            <v>资源产业路</v>
          </cell>
          <cell r="H1220" t="str">
            <v>1312F4313220207</v>
          </cell>
          <cell r="I1220" t="str">
            <v>1451J3120431322307</v>
          </cell>
          <cell r="J1220" t="str">
            <v>113a59bc-87c3-461b-9c3b-4f872fe30aa4</v>
          </cell>
          <cell r="K1220" t="str">
            <v>V147431322</v>
          </cell>
          <cell r="L1220">
            <v>1.6</v>
          </cell>
          <cell r="M1220">
            <v>1.46</v>
          </cell>
          <cell r="N1220">
            <v>300</v>
          </cell>
          <cell r="O1220" t="str">
            <v>四级公路</v>
          </cell>
          <cell r="P1220" t="str">
            <v>水泥路面</v>
          </cell>
          <cell r="Q1220">
            <v>6</v>
          </cell>
          <cell r="R1220" t="str">
            <v>新化县车田江养牛专业合作社产业园</v>
          </cell>
          <cell r="S1220">
            <v>1.46</v>
          </cell>
        </row>
        <row r="1221">
          <cell r="F1221" t="str">
            <v>娄底市兴隆坳牛业养殖有限公司养牛基地产业路</v>
          </cell>
          <cell r="G1221" t="str">
            <v>资源产业路</v>
          </cell>
          <cell r="H1221" t="str">
            <v>1312F4313220126</v>
          </cell>
          <cell r="I1221" t="str">
            <v>1451J3120431322300</v>
          </cell>
          <cell r="J1221" t="str">
            <v>e51181bf-b838-4c96-a259-b178fd88769c</v>
          </cell>
          <cell r="K1221" t="str">
            <v>VD27431322</v>
          </cell>
          <cell r="L1221">
            <v>4.3499999999999996</v>
          </cell>
          <cell r="M1221">
            <v>4.3499999999999996</v>
          </cell>
          <cell r="N1221">
            <v>870</v>
          </cell>
          <cell r="O1221" t="str">
            <v>四级公路</v>
          </cell>
          <cell r="P1221" t="str">
            <v>水泥路面</v>
          </cell>
          <cell r="Q1221">
            <v>6</v>
          </cell>
          <cell r="R1221" t="str">
            <v>娄底市兴隆坳牛业养殖有限公司养牛基地</v>
          </cell>
          <cell r="S1221">
            <v>4.3499999999999996</v>
          </cell>
        </row>
        <row r="1222">
          <cell r="F1222" t="str">
            <v>游家镇永安村湘宏生态养鸡场产业路</v>
          </cell>
          <cell r="G1222" t="str">
            <v>资源产业路</v>
          </cell>
          <cell r="H1222" t="str">
            <v>1312F4313220131</v>
          </cell>
          <cell r="I1222" t="str">
            <v>1451J3120431322196</v>
          </cell>
          <cell r="J1222" t="str">
            <v>b0e1a785-c4b7-4227-951d-45401dfc6e8f</v>
          </cell>
          <cell r="K1222" t="str">
            <v>C24A431322</v>
          </cell>
          <cell r="L1222">
            <v>1.18</v>
          </cell>
          <cell r="M1222">
            <v>1.05</v>
          </cell>
          <cell r="N1222">
            <v>210</v>
          </cell>
          <cell r="O1222" t="str">
            <v>四级公路</v>
          </cell>
          <cell r="P1222" t="str">
            <v>水泥路面</v>
          </cell>
          <cell r="Q1222">
            <v>5</v>
          </cell>
          <cell r="R1222" t="str">
            <v>游家镇永安村湘宏生态养鸡场</v>
          </cell>
          <cell r="S1222">
            <v>1.05</v>
          </cell>
        </row>
        <row r="1223">
          <cell r="F1223" t="str">
            <v>新化县坪烟生态农业综合开发有限公司水果茶叶产业路</v>
          </cell>
          <cell r="G1223" t="str">
            <v>资源产业路</v>
          </cell>
          <cell r="H1223" t="str">
            <v>1312F4313220103</v>
          </cell>
          <cell r="I1223" t="str">
            <v>1451J3120431322216</v>
          </cell>
          <cell r="J1223" t="str">
            <v>235caf5c-2afe-4f3a-8119-c456401011b5</v>
          </cell>
          <cell r="K1223" t="str">
            <v>ZH39431322</v>
          </cell>
          <cell r="L1223">
            <v>2.5</v>
          </cell>
          <cell r="M1223">
            <v>1.18</v>
          </cell>
          <cell r="N1223">
            <v>236</v>
          </cell>
          <cell r="O1223" t="str">
            <v>四级公路</v>
          </cell>
          <cell r="P1223" t="str">
            <v>水泥路面</v>
          </cell>
          <cell r="Q1223">
            <v>5</v>
          </cell>
          <cell r="R1223" t="str">
            <v>新化县坪烟生态农业综合开发有限公司水果茶叶产业园</v>
          </cell>
          <cell r="S1223">
            <v>1.18</v>
          </cell>
        </row>
        <row r="1224">
          <cell r="F1224" t="str">
            <v>孟公镇月塘湘宏水稻种植专业合作社产业路</v>
          </cell>
          <cell r="G1224" t="str">
            <v>资源产业路</v>
          </cell>
          <cell r="H1224" t="str">
            <v>1312F4313220223</v>
          </cell>
          <cell r="I1224" t="str">
            <v>1451J3120431322370</v>
          </cell>
          <cell r="J1224" t="str">
            <v>8fac38c2-b270-4d20-84ef-1282cd82f05c</v>
          </cell>
          <cell r="K1224" t="str">
            <v>X153431322</v>
          </cell>
          <cell r="L1224">
            <v>4.18</v>
          </cell>
          <cell r="M1224">
            <v>4.18</v>
          </cell>
          <cell r="N1224">
            <v>670</v>
          </cell>
          <cell r="O1224" t="str">
            <v>四级公路</v>
          </cell>
          <cell r="P1224" t="str">
            <v>水泥路面</v>
          </cell>
          <cell r="Q1224">
            <v>6</v>
          </cell>
          <cell r="R1224" t="str">
            <v>孟公镇月塘湘宏水稻种植专业合作社产业园</v>
          </cell>
          <cell r="S1224">
            <v>4.18</v>
          </cell>
        </row>
        <row r="1225">
          <cell r="F1225" t="str">
            <v>炉观镇九坪村玉盛生态养猪场产业路</v>
          </cell>
          <cell r="G1225" t="str">
            <v>资源产业路</v>
          </cell>
          <cell r="H1225" t="str">
            <v>1312F4313220190</v>
          </cell>
          <cell r="I1225" t="str">
            <v>1451J3120431322284</v>
          </cell>
          <cell r="J1225" t="str">
            <v>2e1bf454-097b-41f0-9884-b8de58761f23</v>
          </cell>
          <cell r="K1225" t="str">
            <v>V330431322</v>
          </cell>
          <cell r="L1225">
            <v>0.65</v>
          </cell>
          <cell r="M1225">
            <v>0.65</v>
          </cell>
          <cell r="N1225">
            <v>130</v>
          </cell>
          <cell r="O1225" t="str">
            <v>四级公路</v>
          </cell>
          <cell r="P1225" t="str">
            <v>水泥路面</v>
          </cell>
          <cell r="Q1225">
            <v>5</v>
          </cell>
          <cell r="R1225" t="str">
            <v>炉观镇九坪村玉盛生态养猪场</v>
          </cell>
          <cell r="S1225">
            <v>0.65</v>
          </cell>
        </row>
        <row r="1226">
          <cell r="F1226" t="str">
            <v>奉家镇黄桃生态养猪产业园路</v>
          </cell>
          <cell r="G1226" t="str">
            <v>资源产业路</v>
          </cell>
          <cell r="H1226" t="str">
            <v>1312F4313220137</v>
          </cell>
          <cell r="I1226" t="str">
            <v>1451J3120431322115</v>
          </cell>
          <cell r="J1226" t="str">
            <v>9839724a-4c0c-487c-9d79-35bd2f2239a2</v>
          </cell>
          <cell r="K1226" t="str">
            <v>VF31431322</v>
          </cell>
          <cell r="L1226">
            <v>1.37</v>
          </cell>
          <cell r="M1226">
            <v>1.37</v>
          </cell>
          <cell r="N1226">
            <v>300</v>
          </cell>
          <cell r="O1226" t="str">
            <v>四级公路</v>
          </cell>
          <cell r="P1226" t="str">
            <v>水泥路面</v>
          </cell>
          <cell r="Q1226">
            <v>5</v>
          </cell>
          <cell r="R1226" t="str">
            <v>奉家镇黄桃生态养猪产业园</v>
          </cell>
          <cell r="S1226">
            <v>1.37</v>
          </cell>
        </row>
        <row r="1227">
          <cell r="F1227" t="str">
            <v>桑梓镇尖山涧村曾家岭养猪产业路</v>
          </cell>
          <cell r="G1227" t="str">
            <v>资源产业路</v>
          </cell>
          <cell r="H1227" t="str">
            <v>1312F4313220009</v>
          </cell>
          <cell r="I1227" t="str">
            <v>1451J3120431322154</v>
          </cell>
          <cell r="J1227" t="str">
            <v>26c5080c-f037-4493-817f-73665e718842</v>
          </cell>
          <cell r="K1227" t="str">
            <v>Y137431322</v>
          </cell>
          <cell r="L1227">
            <v>1.1000000000000001</v>
          </cell>
          <cell r="M1227">
            <v>1.1000000000000001</v>
          </cell>
          <cell r="N1227">
            <v>220</v>
          </cell>
          <cell r="O1227" t="str">
            <v>四级公路</v>
          </cell>
          <cell r="P1227" t="str">
            <v>水泥路面</v>
          </cell>
          <cell r="Q1227">
            <v>6</v>
          </cell>
          <cell r="R1227" t="str">
            <v>桑梓镇尖山涧村曾家岭养猪场</v>
          </cell>
          <cell r="S1227">
            <v>1.1000000000000001</v>
          </cell>
        </row>
        <row r="1228">
          <cell r="F1228" t="str">
            <v>游家镇瑜鸿农业贡柚产业路</v>
          </cell>
          <cell r="G1228" t="str">
            <v>资源产业路</v>
          </cell>
          <cell r="H1228" t="str">
            <v>1312F4313220212</v>
          </cell>
          <cell r="I1228" t="str">
            <v>1451J3120431322322</v>
          </cell>
          <cell r="J1228" t="str">
            <v>460bfa4b-e8df-4695-9d2c-afadb86c42e8</v>
          </cell>
          <cell r="K1228" t="str">
            <v>VS29431322</v>
          </cell>
          <cell r="L1228">
            <v>1.3</v>
          </cell>
          <cell r="M1228">
            <v>1.23</v>
          </cell>
          <cell r="N1228">
            <v>250</v>
          </cell>
          <cell r="O1228" t="str">
            <v>四级公路</v>
          </cell>
          <cell r="P1228" t="str">
            <v>水泥路面</v>
          </cell>
          <cell r="Q1228">
            <v>5</v>
          </cell>
          <cell r="R1228" t="str">
            <v>游家镇瑜鸿农业贡柚产业园</v>
          </cell>
          <cell r="S1228">
            <v>1.208</v>
          </cell>
        </row>
        <row r="1229">
          <cell r="F1229" t="str">
            <v>游家镇道田村养鸡场产业路</v>
          </cell>
          <cell r="G1229" t="str">
            <v>资源产业路</v>
          </cell>
          <cell r="H1229" t="str">
            <v>1312F4313220191</v>
          </cell>
          <cell r="I1229" t="str">
            <v>1451J3120431322310</v>
          </cell>
          <cell r="J1229" t="str">
            <v>656840fa-93da-4127-b493-28b8eb6349e9</v>
          </cell>
          <cell r="K1229" t="str">
            <v>VZA7431322</v>
          </cell>
          <cell r="L1229">
            <v>0.75</v>
          </cell>
          <cell r="M1229">
            <v>0.75</v>
          </cell>
          <cell r="N1229">
            <v>150</v>
          </cell>
          <cell r="O1229" t="str">
            <v>四级公路</v>
          </cell>
          <cell r="P1229" t="str">
            <v>水泥路面</v>
          </cell>
          <cell r="Q1229">
            <v>5</v>
          </cell>
          <cell r="R1229" t="str">
            <v>游家镇道田村养鸡场产业园</v>
          </cell>
          <cell r="S1229">
            <v>0.75</v>
          </cell>
        </row>
        <row r="1230">
          <cell r="F1230"/>
          <cell r="G1230"/>
          <cell r="H1230"/>
          <cell r="I1230"/>
          <cell r="J1230"/>
          <cell r="K1230"/>
          <cell r="L1230">
            <v>151.19100000000003</v>
          </cell>
          <cell r="M1230">
            <v>77.099999999999994</v>
          </cell>
          <cell r="N1230">
            <v>19275</v>
          </cell>
          <cell r="O1230"/>
          <cell r="P1230"/>
          <cell r="Q1230"/>
          <cell r="R1230"/>
          <cell r="S1230">
            <v>77.099999999999994</v>
          </cell>
        </row>
        <row r="1231">
          <cell r="F1231" t="str">
            <v>双峰县龙辉种养专业合作社产业路</v>
          </cell>
          <cell r="G1231" t="str">
            <v>资源产业路</v>
          </cell>
          <cell r="H1231" t="str">
            <v>1312F4313210051</v>
          </cell>
          <cell r="I1231" t="str">
            <v>1451J3120431321366</v>
          </cell>
          <cell r="J1231" t="str">
            <v>f1b7df9f-39c9-43b7-99d7-045c008332f6</v>
          </cell>
          <cell r="K1231" t="str">
            <v>Y852431321</v>
          </cell>
          <cell r="L1231">
            <v>6.1</v>
          </cell>
          <cell r="M1231">
            <v>2.5</v>
          </cell>
          <cell r="N1231">
            <v>625</v>
          </cell>
          <cell r="O1231" t="str">
            <v>四级公路</v>
          </cell>
          <cell r="P1231" t="str">
            <v>水泥路面</v>
          </cell>
          <cell r="Q1231">
            <v>6</v>
          </cell>
          <cell r="R1231" t="str">
            <v>双峰县龙辉种养专业合作社</v>
          </cell>
          <cell r="S1231">
            <v>2.5</v>
          </cell>
        </row>
        <row r="1232">
          <cell r="F1232" t="str">
            <v>曾国藩故里旅游区连接路</v>
          </cell>
          <cell r="G1232" t="str">
            <v>通景公路</v>
          </cell>
          <cell r="H1232" t="str">
            <v>131302F4313210001</v>
          </cell>
          <cell r="I1232" t="str">
            <v>1451J3130431321124</v>
          </cell>
          <cell r="J1232" t="str">
            <v>9daa2aa0-1789-47c5-8bb0-78e0f44f37fa</v>
          </cell>
          <cell r="K1232" t="str">
            <v>X063431321</v>
          </cell>
          <cell r="L1232">
            <v>5.6289999999999996</v>
          </cell>
          <cell r="M1232">
            <v>5.6289999999999996</v>
          </cell>
          <cell r="N1232">
            <v>1407.25</v>
          </cell>
          <cell r="O1232" t="str">
            <v>三级公路</v>
          </cell>
          <cell r="P1232" t="str">
            <v>沥青路面</v>
          </cell>
          <cell r="Q1232">
            <v>6.5</v>
          </cell>
          <cell r="R1232" t="str">
            <v>曾国藩故里旅游区</v>
          </cell>
          <cell r="S1232">
            <v>5.6289999999999996</v>
          </cell>
        </row>
        <row r="1233">
          <cell r="F1233" t="str">
            <v>九峰山森林公园连接路（一期）</v>
          </cell>
          <cell r="G1233" t="str">
            <v>通景公路</v>
          </cell>
          <cell r="H1233" t="str">
            <v>131302F4313210038</v>
          </cell>
          <cell r="I1233" t="str">
            <v>1451J3130431321231</v>
          </cell>
          <cell r="J1233" t="str">
            <v>a220e214-d0da-43e8-88ec-3b5c092676ac</v>
          </cell>
          <cell r="K1233" t="str">
            <v>C90A\Y761\CD06</v>
          </cell>
          <cell r="L1233">
            <v>5.2</v>
          </cell>
          <cell r="M1233">
            <v>2.6</v>
          </cell>
          <cell r="N1233">
            <v>650</v>
          </cell>
          <cell r="O1233" t="str">
            <v>四级公路</v>
          </cell>
          <cell r="P1233" t="str">
            <v>沥青路面</v>
          </cell>
          <cell r="Q1233">
            <v>6</v>
          </cell>
          <cell r="R1233" t="str">
            <v>九峰山森林公园</v>
          </cell>
          <cell r="S1233">
            <v>2.6</v>
          </cell>
        </row>
        <row r="1234">
          <cell r="F1234" t="str">
            <v>双峰县文海种养专业合作社产业路</v>
          </cell>
          <cell r="G1234" t="str">
            <v>资源产业路</v>
          </cell>
          <cell r="H1234" t="str">
            <v>1312F4313210010</v>
          </cell>
          <cell r="I1234" t="str">
            <v>1451J3120431321247</v>
          </cell>
          <cell r="J1234" t="str">
            <v>e3a98049-4d35-4509-8149-e942c18e5616</v>
          </cell>
          <cell r="K1234" t="str">
            <v>x116431321</v>
          </cell>
          <cell r="L1234">
            <v>8.8000000000000007</v>
          </cell>
          <cell r="M1234">
            <v>2</v>
          </cell>
          <cell r="N1234">
            <v>500</v>
          </cell>
          <cell r="O1234" t="str">
            <v>四级公路</v>
          </cell>
          <cell r="P1234" t="str">
            <v>水泥路面</v>
          </cell>
          <cell r="Q1234">
            <v>6</v>
          </cell>
          <cell r="R1234" t="str">
            <v>双峰县文海种养专业合作社</v>
          </cell>
          <cell r="S1234">
            <v>2</v>
          </cell>
        </row>
        <row r="1235">
          <cell r="F1235" t="str">
            <v>双峰北站货场产业路</v>
          </cell>
          <cell r="G1235" t="str">
            <v>资源产业路</v>
          </cell>
          <cell r="H1235" t="str">
            <v>1312F4313210079</v>
          </cell>
          <cell r="I1235" t="str">
            <v>1451J3120431321103</v>
          </cell>
          <cell r="J1235" t="str">
            <v>4a824d28-99e3-44fd-b92c-5acd809c5e97</v>
          </cell>
          <cell r="K1235" t="str">
            <v>Y486431321</v>
          </cell>
          <cell r="L1235">
            <v>4.3</v>
          </cell>
          <cell r="M1235">
            <v>0.5</v>
          </cell>
          <cell r="N1235">
            <v>125</v>
          </cell>
          <cell r="O1235" t="str">
            <v>四级公路</v>
          </cell>
          <cell r="P1235" t="str">
            <v>水泥路面</v>
          </cell>
          <cell r="Q1235">
            <v>6</v>
          </cell>
          <cell r="R1235" t="str">
            <v>双峰北站货场</v>
          </cell>
          <cell r="S1235">
            <v>0.5</v>
          </cell>
        </row>
        <row r="1236">
          <cell r="F1236" t="str">
            <v>双峰县龙新乡村旅游开发有限公司产业路</v>
          </cell>
          <cell r="G1236" t="str">
            <v>资源产业路</v>
          </cell>
          <cell r="H1236" t="str">
            <v>1312F4313210040</v>
          </cell>
          <cell r="I1236" t="str">
            <v>1451J3120431321148</v>
          </cell>
          <cell r="J1236" t="str">
            <v>2e4f513e-185e-48af-b218-3f37677203fd</v>
          </cell>
          <cell r="K1236" t="str">
            <v>Z309\Z414\CCC5</v>
          </cell>
          <cell r="L1236">
            <v>3.26</v>
          </cell>
          <cell r="M1236">
            <v>3.26</v>
          </cell>
          <cell r="N1236">
            <v>815</v>
          </cell>
          <cell r="O1236" t="str">
            <v>四级公路</v>
          </cell>
          <cell r="P1236" t="str">
            <v>水泥路面</v>
          </cell>
          <cell r="Q1236">
            <v>6</v>
          </cell>
          <cell r="R1236" t="str">
            <v>双峰县龙新乡村旅游开发有限公司</v>
          </cell>
          <cell r="S1236">
            <v>3.26</v>
          </cell>
        </row>
        <row r="1237">
          <cell r="F1237" t="str">
            <v>双峰县稳建建材有限公司产业路</v>
          </cell>
          <cell r="G1237" t="str">
            <v>资源产业路</v>
          </cell>
          <cell r="H1237" t="str">
            <v>1312F4313210141</v>
          </cell>
          <cell r="I1237" t="str">
            <v>1451J3120431321182</v>
          </cell>
          <cell r="J1237" t="str">
            <v>451b3c3e-14cc-4a55-bc8a-19f006b3914e</v>
          </cell>
          <cell r="K1237" t="str">
            <v>C688431321</v>
          </cell>
          <cell r="L1237">
            <v>2.81</v>
          </cell>
          <cell r="M1237">
            <v>2.81</v>
          </cell>
          <cell r="N1237">
            <v>702.5</v>
          </cell>
          <cell r="O1237" t="str">
            <v>四级公路</v>
          </cell>
          <cell r="P1237" t="str">
            <v>水泥路面</v>
          </cell>
          <cell r="Q1237">
            <v>6</v>
          </cell>
          <cell r="R1237" t="str">
            <v>双峰县稳建建材有限公司</v>
          </cell>
          <cell r="S1237">
            <v>2.81</v>
          </cell>
        </row>
        <row r="1238">
          <cell r="F1238" t="str">
            <v>湖南省陆和新型环保建材有限责任公司产业路</v>
          </cell>
          <cell r="G1238" t="str">
            <v>资源产业路</v>
          </cell>
          <cell r="H1238" t="str">
            <v>1312F4313210012</v>
          </cell>
          <cell r="I1238" t="str">
            <v>1451J3120431321178</v>
          </cell>
          <cell r="J1238" t="str">
            <v>cc9440bd-f911-4461-8f5e-b290fac50254</v>
          </cell>
          <cell r="K1238" t="str">
            <v>Y191</v>
          </cell>
          <cell r="L1238">
            <v>15.2</v>
          </cell>
          <cell r="M1238">
            <v>7.5</v>
          </cell>
          <cell r="N1238">
            <v>1875</v>
          </cell>
          <cell r="O1238" t="str">
            <v>四级公路</v>
          </cell>
          <cell r="P1238" t="str">
            <v>水泥路面</v>
          </cell>
          <cell r="Q1238">
            <v>6</v>
          </cell>
          <cell r="R1238" t="str">
            <v>湖南省陆和新型环保建材有限责任公司</v>
          </cell>
          <cell r="S1238">
            <v>7.5</v>
          </cell>
        </row>
        <row r="1239">
          <cell r="F1239" t="str">
            <v>锡福寺连接路</v>
          </cell>
          <cell r="G1239" t="str">
            <v>通景公路</v>
          </cell>
          <cell r="H1239" t="str">
            <v>131302F4313210026</v>
          </cell>
          <cell r="I1239" t="str">
            <v>1451J3130431321339</v>
          </cell>
          <cell r="J1239" t="str">
            <v>c7f215af-9465-4004-9d7c-53c04487f4b8</v>
          </cell>
          <cell r="K1239" t="str">
            <v>C93I431321</v>
          </cell>
          <cell r="L1239">
            <v>1.2</v>
          </cell>
          <cell r="M1239">
            <v>1.2</v>
          </cell>
          <cell r="N1239">
            <v>300</v>
          </cell>
          <cell r="O1239" t="str">
            <v>四级公路</v>
          </cell>
          <cell r="P1239" t="str">
            <v>沥青路面</v>
          </cell>
          <cell r="Q1239">
            <v>6</v>
          </cell>
          <cell r="R1239" t="str">
            <v>锡福寺</v>
          </cell>
          <cell r="S1239">
            <v>1.2</v>
          </cell>
        </row>
        <row r="1240">
          <cell r="F1240" t="str">
            <v>荆塘村种养农民专业合作社产业路</v>
          </cell>
          <cell r="G1240" t="str">
            <v>资源产业路</v>
          </cell>
          <cell r="H1240" t="str">
            <v>1312F4313210088</v>
          </cell>
          <cell r="I1240" t="str">
            <v>1451J3120431321283</v>
          </cell>
          <cell r="J1240" t="str">
            <v>ca6b39f1-58f9-4e6b-9a00-47afcf88e05c</v>
          </cell>
          <cell r="K1240" t="str">
            <v>Z413\CH63</v>
          </cell>
          <cell r="L1240">
            <v>1.78</v>
          </cell>
          <cell r="M1240">
            <v>1.78</v>
          </cell>
          <cell r="N1240">
            <v>445</v>
          </cell>
          <cell r="O1240" t="str">
            <v>四级公路</v>
          </cell>
          <cell r="P1240" t="str">
            <v>水泥路面</v>
          </cell>
          <cell r="Q1240">
            <v>6</v>
          </cell>
          <cell r="R1240" t="str">
            <v>荆塘村种养农民专业合作社</v>
          </cell>
          <cell r="S1240">
            <v>1.78</v>
          </cell>
        </row>
        <row r="1241">
          <cell r="F1241" t="str">
            <v>双峰县湘军新型节能环保建材有限责任公司产业路</v>
          </cell>
          <cell r="G1241" t="str">
            <v>资源产业路</v>
          </cell>
          <cell r="H1241" t="str">
            <v>1312F4313210105</v>
          </cell>
          <cell r="I1241" t="str">
            <v>1451J3120431321208</v>
          </cell>
          <cell r="J1241" t="str">
            <v>1e46f602-e455-402f-8adb-7daef91b35b8</v>
          </cell>
          <cell r="K1241" t="str">
            <v>X122431321</v>
          </cell>
          <cell r="L1241">
            <v>7.65</v>
          </cell>
          <cell r="M1241">
            <v>2.5</v>
          </cell>
          <cell r="N1241">
            <v>625</v>
          </cell>
          <cell r="O1241" t="str">
            <v>四级公路</v>
          </cell>
          <cell r="P1241" t="str">
            <v>水泥路面</v>
          </cell>
          <cell r="Q1241">
            <v>6</v>
          </cell>
          <cell r="R1241" t="str">
            <v>双峰县湘军新型节能环保建材有限责任公司</v>
          </cell>
          <cell r="S1241">
            <v>2.5</v>
          </cell>
        </row>
        <row r="1242">
          <cell r="F1242" t="str">
            <v>双峰县恒嘉农牧发展有限公司产业路</v>
          </cell>
          <cell r="G1242" t="str">
            <v>资源产业路</v>
          </cell>
          <cell r="H1242" t="str">
            <v>1312F4313210019</v>
          </cell>
          <cell r="I1242" t="str">
            <v>1451J3120431321140</v>
          </cell>
          <cell r="J1242" t="str">
            <v>aeabae5f-f7db-40d0-afde-04d6ee93e87d</v>
          </cell>
          <cell r="K1242" t="str">
            <v>X117431321</v>
          </cell>
          <cell r="L1242">
            <v>8.5</v>
          </cell>
          <cell r="M1242">
            <v>3.5</v>
          </cell>
          <cell r="N1242">
            <v>875</v>
          </cell>
          <cell r="O1242" t="str">
            <v>四级公路</v>
          </cell>
          <cell r="P1242" t="str">
            <v>水泥路面</v>
          </cell>
          <cell r="Q1242">
            <v>6</v>
          </cell>
          <cell r="R1242" t="str">
            <v>双峰县恒嘉农牧发展有限公司</v>
          </cell>
          <cell r="S1242">
            <v>3.5</v>
          </cell>
        </row>
        <row r="1243">
          <cell r="F1243" t="str">
            <v>双江水库景区连接路</v>
          </cell>
          <cell r="G1243" t="str">
            <v>通景公路</v>
          </cell>
          <cell r="H1243" t="str">
            <v>131301F4313210003</v>
          </cell>
          <cell r="I1243" t="str">
            <v>1451J3130431321135</v>
          </cell>
          <cell r="J1243" t="str">
            <v>982e22d2-3d7b-4c7d-b25d-0c90ee818927</v>
          </cell>
          <cell r="K1243" t="str">
            <v>Y229431321</v>
          </cell>
          <cell r="L1243">
            <v>10.292999999999999</v>
          </cell>
          <cell r="M1243">
            <v>7.6</v>
          </cell>
          <cell r="N1243">
            <v>1900</v>
          </cell>
          <cell r="O1243" t="str">
            <v>四级公路</v>
          </cell>
          <cell r="P1243" t="str">
            <v>沥青路面</v>
          </cell>
          <cell r="Q1243">
            <v>6</v>
          </cell>
          <cell r="R1243" t="str">
            <v>双江水库景区</v>
          </cell>
          <cell r="S1243">
            <v>7.6</v>
          </cell>
        </row>
        <row r="1244">
          <cell r="F1244" t="str">
            <v>锁石镇龙虾基地产业路</v>
          </cell>
          <cell r="G1244" t="str">
            <v>资源产业路</v>
          </cell>
          <cell r="H1244" t="str">
            <v>1312F4313210034</v>
          </cell>
          <cell r="I1244" t="str">
            <v>1451J3120431321386</v>
          </cell>
          <cell r="J1244" t="str">
            <v>2c2ccd03-d15a-4ea5-b9e5-1996ad181cf5</v>
          </cell>
          <cell r="K1244" t="str">
            <v>X118431321</v>
          </cell>
          <cell r="L1244">
            <v>10.7</v>
          </cell>
          <cell r="M1244">
            <v>2.5</v>
          </cell>
          <cell r="N1244">
            <v>625</v>
          </cell>
          <cell r="O1244" t="str">
            <v>四级公路</v>
          </cell>
          <cell r="P1244" t="str">
            <v>水泥路面</v>
          </cell>
          <cell r="Q1244">
            <v>6</v>
          </cell>
          <cell r="R1244" t="str">
            <v>锁石镇龙虾基地</v>
          </cell>
          <cell r="S1244">
            <v>2.5</v>
          </cell>
        </row>
        <row r="1245">
          <cell r="F1245" t="str">
            <v>杏子铺镇同胜石膏厂产业路</v>
          </cell>
          <cell r="G1245" t="str">
            <v>资源产业路</v>
          </cell>
          <cell r="H1245" t="str">
            <v>1312F4313210046</v>
          </cell>
          <cell r="I1245" t="str">
            <v>1451J3120431321119</v>
          </cell>
          <cell r="J1245" t="str">
            <v>4797e753-c2b9-4757-9870-ec97a7f61631</v>
          </cell>
          <cell r="K1245" t="str">
            <v>X105431321</v>
          </cell>
          <cell r="L1245">
            <v>8.8290000000000006</v>
          </cell>
          <cell r="M1245">
            <v>3.3540000000000001</v>
          </cell>
          <cell r="N1245">
            <v>838.5</v>
          </cell>
          <cell r="O1245" t="str">
            <v>四级公路</v>
          </cell>
          <cell r="P1245" t="str">
            <v>水泥路面</v>
          </cell>
          <cell r="Q1245">
            <v>6</v>
          </cell>
          <cell r="R1245" t="str">
            <v>杏子铺镇同胜石膏厂</v>
          </cell>
          <cell r="S1245">
            <v>3.3540000000000001</v>
          </cell>
        </row>
        <row r="1246">
          <cell r="F1246" t="str">
            <v>高速公路沿线特色小镇（甘棠镇）</v>
          </cell>
          <cell r="G1246" t="str">
            <v>通景公路</v>
          </cell>
          <cell r="H1246" t="str">
            <v>131302F4313210057</v>
          </cell>
          <cell r="I1246" t="str">
            <v>1451J3130431321304</v>
          </cell>
          <cell r="J1246" t="str">
            <v>e37c19f2-a113-4cf3-ab79-db5585b0a8f8</v>
          </cell>
          <cell r="K1246" t="str">
            <v>X124431321</v>
          </cell>
          <cell r="L1246">
            <v>11.539</v>
          </cell>
          <cell r="M1246">
            <v>2.5</v>
          </cell>
          <cell r="N1246">
            <v>625</v>
          </cell>
          <cell r="O1246" t="str">
            <v>四级公路</v>
          </cell>
          <cell r="P1246" t="str">
            <v>水泥路面</v>
          </cell>
          <cell r="Q1246">
            <v>6</v>
          </cell>
          <cell r="R1246" t="str">
            <v>高速公路沿线特色小镇（甘棠镇）</v>
          </cell>
          <cell r="S1246">
            <v>2.5</v>
          </cell>
        </row>
        <row r="1247">
          <cell r="F1247" t="str">
            <v>葛母墓连接路</v>
          </cell>
          <cell r="G1247" t="str">
            <v>通景公路</v>
          </cell>
          <cell r="H1247" t="str">
            <v>131302F4313210042</v>
          </cell>
          <cell r="I1247" t="str">
            <v>1451J3130431321188</v>
          </cell>
          <cell r="J1247" t="str">
            <v>5a1324f6-9da7-4021-9055-d47ddc5f1463</v>
          </cell>
          <cell r="K1247" t="str">
            <v>C970</v>
          </cell>
          <cell r="L1247">
            <v>2.2000000000000002</v>
          </cell>
          <cell r="M1247">
            <v>2.2000000000000002</v>
          </cell>
          <cell r="N1247">
            <v>550</v>
          </cell>
          <cell r="O1247" t="str">
            <v>四级公路</v>
          </cell>
          <cell r="P1247" t="str">
            <v>沥青路面</v>
          </cell>
          <cell r="Q1247">
            <v>6</v>
          </cell>
          <cell r="R1247" t="str">
            <v>葛母墓</v>
          </cell>
          <cell r="S1247">
            <v>2.2000000000000002</v>
          </cell>
        </row>
        <row r="1248">
          <cell r="F1248" t="str">
            <v>湖南中桑农业科技有限公司生态循环养牛场项目产业路</v>
          </cell>
          <cell r="G1248" t="str">
            <v>资源产业路</v>
          </cell>
          <cell r="H1248" t="str">
            <v>1312F4313210080</v>
          </cell>
          <cell r="I1248" t="str">
            <v>1451J3120431321282</v>
          </cell>
          <cell r="J1248" t="str">
            <v>983a2483-8356-4233-b96b-a78853c75805</v>
          </cell>
          <cell r="K1248" t="str">
            <v>Y221\Y015</v>
          </cell>
          <cell r="L1248">
            <v>7.1</v>
          </cell>
          <cell r="M1248">
            <v>3.9</v>
          </cell>
          <cell r="N1248">
            <v>975</v>
          </cell>
          <cell r="O1248" t="str">
            <v>四级公路</v>
          </cell>
          <cell r="P1248" t="str">
            <v>水泥路面</v>
          </cell>
          <cell r="Q1248">
            <v>6</v>
          </cell>
          <cell r="R1248" t="str">
            <v>湖南中桑农业科技有限公司生态循环养牛场项目</v>
          </cell>
          <cell r="S1248">
            <v>3.9</v>
          </cell>
        </row>
        <row r="1249">
          <cell r="F1249" t="str">
            <v>双峰县白山石膏矿产业路</v>
          </cell>
          <cell r="G1249" t="str">
            <v>资源产业路</v>
          </cell>
          <cell r="H1249" t="str">
            <v>1312F4313210149</v>
          </cell>
          <cell r="I1249" t="str">
            <v>1451J3120431321187</v>
          </cell>
          <cell r="J1249" t="str">
            <v>92e6a94f-9762-418b-a2e3-68cbe0f094b1</v>
          </cell>
          <cell r="K1249" t="str">
            <v>X129431321</v>
          </cell>
          <cell r="L1249">
            <v>5.0940000000000003</v>
          </cell>
          <cell r="M1249">
            <v>5.0940000000000003</v>
          </cell>
          <cell r="N1249">
            <v>1273.5</v>
          </cell>
          <cell r="O1249" t="str">
            <v>四级公路</v>
          </cell>
          <cell r="P1249" t="str">
            <v>水泥路面</v>
          </cell>
          <cell r="Q1249">
            <v>6</v>
          </cell>
          <cell r="R1249" t="str">
            <v>双峰县白山石膏矿</v>
          </cell>
          <cell r="S1249">
            <v>5.0940000000000003</v>
          </cell>
        </row>
        <row r="1250">
          <cell r="F1250" t="str">
            <v>梓门桥黄马洲产业园产业路</v>
          </cell>
          <cell r="G1250" t="str">
            <v>资源产业路</v>
          </cell>
          <cell r="H1250" t="str">
            <v>1312F4313210003</v>
          </cell>
          <cell r="I1250" t="str">
            <v>1451J3120431321174</v>
          </cell>
          <cell r="J1250" t="str">
            <v>9bf61a93-fef5-4ce8-8ad1-b62cc0552fcb</v>
          </cell>
          <cell r="K1250" t="str">
            <v>Y473431321</v>
          </cell>
          <cell r="L1250">
            <v>4.3220000000000001</v>
          </cell>
          <cell r="M1250">
            <v>1.2</v>
          </cell>
          <cell r="N1250">
            <v>300</v>
          </cell>
          <cell r="O1250" t="str">
            <v>四级公路</v>
          </cell>
          <cell r="P1250" t="str">
            <v>水泥路面</v>
          </cell>
          <cell r="Q1250">
            <v>6</v>
          </cell>
          <cell r="R1250" t="str">
            <v>梓门桥黄马洲产业园</v>
          </cell>
          <cell r="S1250">
            <v>1.2</v>
          </cell>
        </row>
        <row r="1251">
          <cell r="F1251" t="str">
            <v>湖南省远志农业综合开发有限公司产业路</v>
          </cell>
          <cell r="G1251" t="str">
            <v>资源产业路</v>
          </cell>
          <cell r="H1251" t="str">
            <v>1312F4313210009</v>
          </cell>
          <cell r="I1251" t="str">
            <v>1451J3120431321244</v>
          </cell>
          <cell r="J1251" t="str">
            <v>d4af6bb5-80b6-4571-ac40-8eb587f3b726</v>
          </cell>
          <cell r="K1251" t="str">
            <v>无</v>
          </cell>
          <cell r="L1251">
            <v>8.4610000000000003</v>
          </cell>
          <cell r="M1251">
            <v>6</v>
          </cell>
          <cell r="N1251">
            <v>1500</v>
          </cell>
          <cell r="O1251" t="str">
            <v>四级公路</v>
          </cell>
          <cell r="P1251" t="str">
            <v>水泥路面</v>
          </cell>
          <cell r="Q1251">
            <v>6</v>
          </cell>
          <cell r="R1251" t="str">
            <v>湖南省远志农业综合开发有限公司</v>
          </cell>
          <cell r="S1251">
            <v>6</v>
          </cell>
        </row>
        <row r="1252">
          <cell r="F1252" t="str">
            <v>梓门工业园产业路</v>
          </cell>
          <cell r="G1252" t="str">
            <v>资源产业路</v>
          </cell>
          <cell r="H1252" t="str">
            <v>1312F4313210007</v>
          </cell>
          <cell r="I1252" t="str">
            <v>1451J3120431321137</v>
          </cell>
          <cell r="J1252" t="str">
            <v>a1290cce-4939-4a47-a484-16239a0cf3ce</v>
          </cell>
          <cell r="K1252" t="str">
            <v>CP07431321</v>
          </cell>
          <cell r="L1252">
            <v>2.3740000000000001</v>
          </cell>
          <cell r="M1252">
            <v>2.3740000000000001</v>
          </cell>
          <cell r="N1252">
            <v>593.5</v>
          </cell>
          <cell r="O1252" t="str">
            <v>四级公路</v>
          </cell>
          <cell r="P1252" t="str">
            <v>水泥路面</v>
          </cell>
          <cell r="Q1252">
            <v>6</v>
          </cell>
          <cell r="R1252" t="str">
            <v>梓门工业园</v>
          </cell>
          <cell r="S1252">
            <v>2.3740000000000001</v>
          </cell>
        </row>
        <row r="1253">
          <cell r="F1253" t="str">
            <v>双峰县铜铃铺种养农民专业合作社产业路</v>
          </cell>
          <cell r="G1253" t="str">
            <v>资源产业路</v>
          </cell>
          <cell r="H1253" t="str">
            <v>1312F4313210155</v>
          </cell>
          <cell r="I1253" t="str">
            <v>1451J3120431321221</v>
          </cell>
          <cell r="J1253" t="str">
            <v>abc74759-4d60-4777-8718-be5cd9b16e96</v>
          </cell>
          <cell r="K1253" t="str">
            <v>Y012431321</v>
          </cell>
          <cell r="L1253">
            <v>2.282</v>
          </cell>
          <cell r="M1253">
            <v>1.0309999999999999</v>
          </cell>
          <cell r="N1253">
            <v>257.75</v>
          </cell>
          <cell r="O1253" t="str">
            <v>四级公路</v>
          </cell>
          <cell r="P1253" t="str">
            <v>水泥路面</v>
          </cell>
          <cell r="Q1253">
            <v>6</v>
          </cell>
          <cell r="R1253" t="str">
            <v>双峰县铜铃铺种养农民专业合作社</v>
          </cell>
          <cell r="S1253">
            <v>1.0309999999999999</v>
          </cell>
        </row>
        <row r="1254">
          <cell r="F1254" t="str">
            <v>梅仑山景区连接路</v>
          </cell>
          <cell r="G1254" t="str">
            <v>通景公路</v>
          </cell>
          <cell r="H1254" t="str">
            <v>131302F4313210060</v>
          </cell>
          <cell r="I1254" t="str">
            <v>1451J3130431321144</v>
          </cell>
          <cell r="J1254" t="str">
            <v>85085956-2518-46d9-886a-2643e87ca991</v>
          </cell>
          <cell r="K1254" t="str">
            <v>无</v>
          </cell>
          <cell r="L1254">
            <v>6.5</v>
          </cell>
          <cell r="M1254">
            <v>2.5</v>
          </cell>
          <cell r="N1254">
            <v>625</v>
          </cell>
          <cell r="O1254" t="str">
            <v>四级公路</v>
          </cell>
          <cell r="P1254" t="str">
            <v>沥青路面</v>
          </cell>
          <cell r="Q1254">
            <v>6</v>
          </cell>
          <cell r="R1254" t="str">
            <v>梅仑山景区</v>
          </cell>
          <cell r="S1254">
            <v>2.5</v>
          </cell>
        </row>
        <row r="1255">
          <cell r="F1255" t="str">
            <v>双峰县云松种养农民专业合作社产业路</v>
          </cell>
          <cell r="G1255" t="str">
            <v>资源产业路</v>
          </cell>
          <cell r="H1255" t="str">
            <v>1312F4313210186</v>
          </cell>
          <cell r="I1255" t="str">
            <v>1451J3120431321353</v>
          </cell>
          <cell r="J1255" t="str">
            <v>5d650bbf-d54b-4d93-98eb-783d073af70a</v>
          </cell>
          <cell r="K1255" t="str">
            <v>C683431321</v>
          </cell>
          <cell r="L1255">
            <v>1.0680000000000001</v>
          </cell>
          <cell r="M1255">
            <v>1.0680000000000001</v>
          </cell>
          <cell r="N1255">
            <v>267</v>
          </cell>
          <cell r="O1255" t="str">
            <v>四级公路</v>
          </cell>
          <cell r="P1255" t="str">
            <v>水泥路面</v>
          </cell>
          <cell r="Q1255">
            <v>6</v>
          </cell>
          <cell r="R1255" t="str">
            <v>双峰县云松种养农民专业合作社</v>
          </cell>
          <cell r="S1255">
            <v>1.0680000000000001</v>
          </cell>
        </row>
        <row r="1256">
          <cell r="F1256"/>
          <cell r="G1256"/>
          <cell r="H1256"/>
          <cell r="I1256"/>
          <cell r="J1256"/>
          <cell r="K1256"/>
          <cell r="L1256">
            <v>359.61699999999996</v>
          </cell>
          <cell r="M1256">
            <v>297.19799999999998</v>
          </cell>
          <cell r="N1256">
            <v>82083.64</v>
          </cell>
          <cell r="O1256"/>
          <cell r="P1256"/>
          <cell r="Q1256"/>
          <cell r="R1256"/>
          <cell r="S1256">
            <v>291.959</v>
          </cell>
        </row>
        <row r="1257">
          <cell r="F1257"/>
          <cell r="G1257"/>
          <cell r="H1257"/>
          <cell r="I1257"/>
          <cell r="J1257"/>
          <cell r="K1257"/>
          <cell r="L1257">
            <v>48.1</v>
          </cell>
          <cell r="M1257">
            <v>47.1</v>
          </cell>
          <cell r="N1257">
            <v>20795</v>
          </cell>
          <cell r="O1257"/>
          <cell r="P1257"/>
          <cell r="Q1257"/>
          <cell r="R1257"/>
          <cell r="S1257">
            <v>44.9</v>
          </cell>
        </row>
        <row r="1258">
          <cell r="F1258" t="str">
            <v>吉首市太平镇通三级公路</v>
          </cell>
          <cell r="G1258" t="str">
            <v>乡镇通三级（路面宽7米）及以上农村公路</v>
          </cell>
          <cell r="H1258" t="str">
            <v>1316F4331010005</v>
          </cell>
          <cell r="I1258" t="str">
            <v>1451J3150433101185</v>
          </cell>
          <cell r="J1258" t="str">
            <v>89bf4311-1edc-4cc9-b0c2-8154da39c80b</v>
          </cell>
          <cell r="K1258" t="str">
            <v>X078433101</v>
          </cell>
          <cell r="L1258">
            <v>18</v>
          </cell>
          <cell r="M1258">
            <v>18</v>
          </cell>
          <cell r="N1258">
            <v>7000</v>
          </cell>
          <cell r="O1258" t="str">
            <v>三级公路</v>
          </cell>
          <cell r="P1258" t="str">
            <v>沥青路面</v>
          </cell>
          <cell r="Q1258">
            <v>6.5</v>
          </cell>
          <cell r="R1258" t="str">
            <v>太平镇</v>
          </cell>
          <cell r="S1258">
            <v>18</v>
          </cell>
        </row>
        <row r="1259">
          <cell r="F1259" t="str">
            <v>吉首市恰比河旅游公路（狮子庵至恰比）</v>
          </cell>
          <cell r="G1259" t="str">
            <v>通景公路</v>
          </cell>
          <cell r="H1259" t="str">
            <v>131301F4331010007</v>
          </cell>
          <cell r="I1259" t="str">
            <v>1451J3130433101141</v>
          </cell>
          <cell r="J1259" t="str">
            <v>6720016d-d89b-4752-8d4d-c0876abec866</v>
          </cell>
          <cell r="K1259" t="str">
            <v>X077433101</v>
          </cell>
          <cell r="L1259">
            <v>15</v>
          </cell>
          <cell r="M1259">
            <v>14</v>
          </cell>
          <cell r="N1259">
            <v>3768</v>
          </cell>
          <cell r="O1259" t="str">
            <v>四级公路</v>
          </cell>
          <cell r="P1259" t="str">
            <v>沥青路面</v>
          </cell>
          <cell r="Q1259" t="str">
            <v xml:space="preserve">5.5
</v>
          </cell>
          <cell r="R1259" t="str">
            <v>坪年村、补点村、中黄村传统村落</v>
          </cell>
          <cell r="S1259">
            <v>14</v>
          </cell>
        </row>
        <row r="1260">
          <cell r="F1260" t="str">
            <v>吉首市司马河流域生态旅游公路（G352线至冷寨河）</v>
          </cell>
          <cell r="G1260" t="str">
            <v>通景公路</v>
          </cell>
          <cell r="H1260" t="str">
            <v>131302F4331010017</v>
          </cell>
          <cell r="I1260" t="str">
            <v>1451J3130433101205</v>
          </cell>
          <cell r="J1260" t="str">
            <v>ca48c821-aa1a-44e9-87d9-7131fafd046d</v>
          </cell>
          <cell r="K1260" t="str">
            <v>Y019433101</v>
          </cell>
          <cell r="L1260">
            <v>4.9000000000000004</v>
          </cell>
          <cell r="M1260">
            <v>4.9000000000000004</v>
          </cell>
          <cell r="N1260">
            <v>2949</v>
          </cell>
          <cell r="O1260" t="str">
            <v>四级公路</v>
          </cell>
          <cell r="P1260" t="str">
            <v>沥青路面</v>
          </cell>
          <cell r="Q1260">
            <v>6</v>
          </cell>
          <cell r="R1260" t="str">
            <v>省级乡村旅游重点村隘口村</v>
          </cell>
          <cell r="S1260">
            <v>4.9000000000000004</v>
          </cell>
        </row>
        <row r="1261">
          <cell r="F1261" t="str">
            <v>吉首市笔架山公路工程</v>
          </cell>
          <cell r="G1261" t="str">
            <v>资源产业路</v>
          </cell>
          <cell r="H1261" t="str">
            <v>131301F4331010010</v>
          </cell>
          <cell r="I1261" t="str">
            <v>1451J3120433101104</v>
          </cell>
          <cell r="J1261" t="str">
            <v>42365282-9faf-42a8-8c08-a7016e39830a</v>
          </cell>
          <cell r="K1261" t="str">
            <v>Z019433101</v>
          </cell>
          <cell r="L1261">
            <v>8</v>
          </cell>
          <cell r="M1261">
            <v>8</v>
          </cell>
          <cell r="N1261">
            <v>5645</v>
          </cell>
          <cell r="O1261" t="str">
            <v>四级公路</v>
          </cell>
          <cell r="P1261" t="str">
            <v>沥青路面</v>
          </cell>
          <cell r="Q1261" t="str">
            <v xml:space="preserve">6
</v>
          </cell>
          <cell r="R1261" t="str">
            <v>笔架山产业园</v>
          </cell>
          <cell r="S1261">
            <v>8</v>
          </cell>
        </row>
        <row r="1262">
          <cell r="F1262" t="str">
            <v>吉首市城江旅游公路（三岔坪至勤丰）</v>
          </cell>
          <cell r="G1262" t="str">
            <v>通景公路</v>
          </cell>
          <cell r="H1262" t="str">
            <v>131301F4331010012</v>
          </cell>
          <cell r="I1262" t="str">
            <v>1451J3130433101114</v>
          </cell>
          <cell r="J1262" t="str">
            <v>371db2f2-5de1-495b-bdec-5e7e89a4a4fd</v>
          </cell>
          <cell r="K1262" t="str">
            <v>C020433101</v>
          </cell>
          <cell r="L1262">
            <v>2.2000000000000002</v>
          </cell>
          <cell r="M1262">
            <v>2.2000000000000002</v>
          </cell>
          <cell r="N1262">
            <v>1433</v>
          </cell>
          <cell r="O1262" t="str">
            <v>四级公路</v>
          </cell>
          <cell r="P1262" t="str">
            <v>沥青路面</v>
          </cell>
          <cell r="Q1262">
            <v>6</v>
          </cell>
          <cell r="R1262" t="str">
            <v>城江片区现代农业观光园</v>
          </cell>
          <cell r="S1262"/>
        </row>
        <row r="1263">
          <cell r="F1263"/>
          <cell r="G1263"/>
          <cell r="H1263"/>
          <cell r="I1263"/>
          <cell r="J1263"/>
          <cell r="K1263"/>
          <cell r="L1263">
            <v>31.410000000000004</v>
          </cell>
          <cell r="M1263">
            <v>29.000000000000004</v>
          </cell>
          <cell r="N1263">
            <v>3769.2</v>
          </cell>
          <cell r="O1263"/>
          <cell r="P1263"/>
          <cell r="Q1263"/>
          <cell r="R1263"/>
          <cell r="S1263">
            <v>29.000000000000004</v>
          </cell>
        </row>
        <row r="1264">
          <cell r="F1264" t="str">
            <v>岩门古堡景区连接路</v>
          </cell>
          <cell r="G1264" t="str">
            <v>通景公路</v>
          </cell>
          <cell r="H1264" t="str">
            <v>13130201F4331220002</v>
          </cell>
          <cell r="I1264" t="str">
            <v>1451J3130433122483</v>
          </cell>
          <cell r="J1264" t="str">
            <v>88189a39-c1e3-460b-a42a-d692111cd236</v>
          </cell>
          <cell r="K1264" t="str">
            <v>X083433122</v>
          </cell>
          <cell r="L1264">
            <v>1.4810000000000001</v>
          </cell>
          <cell r="M1264">
            <v>1.4810000000000001</v>
          </cell>
          <cell r="N1264">
            <v>177.72</v>
          </cell>
          <cell r="O1264" t="str">
            <v>四级公路</v>
          </cell>
          <cell r="P1264" t="str">
            <v>水泥路面</v>
          </cell>
          <cell r="Q1264">
            <v>6</v>
          </cell>
          <cell r="R1264" t="str">
            <v>岩门古堡景区</v>
          </cell>
          <cell r="S1264">
            <v>1.4810000000000001</v>
          </cell>
        </row>
        <row r="1265">
          <cell r="F1265" t="str">
            <v>迷迭香万亩示范基地连接路（岔路口-茅冲口）</v>
          </cell>
          <cell r="G1265" t="str">
            <v>资源产业路</v>
          </cell>
          <cell r="H1265" t="str">
            <v>1312F4331220371</v>
          </cell>
          <cell r="I1265" t="str">
            <v>1451J3120433122474</v>
          </cell>
          <cell r="J1265" t="str">
            <v>242ba027-d511-4528-b1f3-2985b1887405</v>
          </cell>
          <cell r="K1265" t="str">
            <v>无</v>
          </cell>
          <cell r="L1265">
            <v>4</v>
          </cell>
          <cell r="M1265">
            <v>4</v>
          </cell>
          <cell r="N1265">
            <v>480</v>
          </cell>
          <cell r="O1265" t="str">
            <v>四级公路</v>
          </cell>
          <cell r="P1265" t="str">
            <v>水泥路面</v>
          </cell>
          <cell r="Q1265">
            <v>4.5</v>
          </cell>
          <cell r="R1265" t="str">
            <v>迷迭香万亩示范基地</v>
          </cell>
          <cell r="S1265">
            <v>4</v>
          </cell>
        </row>
        <row r="1266">
          <cell r="F1266" t="str">
            <v>泸溪县达岚镇龙溪口村产业园区公路</v>
          </cell>
          <cell r="G1266" t="str">
            <v>资源产业路</v>
          </cell>
          <cell r="H1266" t="str">
            <v>1312,10313F4331220001</v>
          </cell>
          <cell r="I1266" t="str">
            <v>1451J3120433122438</v>
          </cell>
          <cell r="J1266" t="str">
            <v>c25b63e1-aed1-401b-9484-b38866679796</v>
          </cell>
          <cell r="K1266" t="str">
            <v>无</v>
          </cell>
          <cell r="L1266">
            <v>11</v>
          </cell>
          <cell r="M1266">
            <v>11</v>
          </cell>
          <cell r="N1266">
            <v>1320</v>
          </cell>
          <cell r="O1266" t="str">
            <v>四级公路</v>
          </cell>
          <cell r="P1266" t="str">
            <v>水泥路面</v>
          </cell>
          <cell r="Q1266">
            <v>4.5</v>
          </cell>
          <cell r="R1266" t="str">
            <v>泸溪县达岚镇龙溪口村脐橙产业园</v>
          </cell>
          <cell r="S1266">
            <v>11</v>
          </cell>
        </row>
        <row r="1267">
          <cell r="F1267" t="str">
            <v>泸溪县富农酒家-老寨产业路</v>
          </cell>
          <cell r="G1267" t="str">
            <v>资源产业路</v>
          </cell>
          <cell r="H1267" t="str">
            <v>1312F4331220055</v>
          </cell>
          <cell r="I1267" t="str">
            <v>1451J3120433122185</v>
          </cell>
          <cell r="J1267" t="str">
            <v>c3c08c7e-105b-46d7-8f8f-8c2851286f16</v>
          </cell>
          <cell r="K1267" t="str">
            <v>C138433122</v>
          </cell>
          <cell r="L1267">
            <v>3.55</v>
          </cell>
          <cell r="M1267">
            <v>3.55</v>
          </cell>
          <cell r="N1267">
            <v>426</v>
          </cell>
          <cell r="O1267" t="str">
            <v>四级公路</v>
          </cell>
          <cell r="P1267" t="str">
            <v>水泥路面</v>
          </cell>
          <cell r="Q1267">
            <v>4.5</v>
          </cell>
          <cell r="R1267" t="str">
            <v>泸溪县武溪镇黑塘村老寨农业园</v>
          </cell>
          <cell r="S1267">
            <v>3.55</v>
          </cell>
        </row>
        <row r="1268">
          <cell r="F1268" t="str">
            <v>泸溪县黄泥溪-卵毛冲产业路</v>
          </cell>
          <cell r="G1268" t="str">
            <v>资源产业路</v>
          </cell>
          <cell r="H1268" t="str">
            <v>1312F4331220109</v>
          </cell>
          <cell r="I1268" t="str">
            <v>1451J3120433122178</v>
          </cell>
          <cell r="J1268" t="str">
            <v>53bdc514-289b-48a4-9844-18d24f5480e0</v>
          </cell>
          <cell r="K1268" t="str">
            <v>无</v>
          </cell>
          <cell r="L1268">
            <v>2.335</v>
          </cell>
          <cell r="M1268">
            <v>2.335</v>
          </cell>
          <cell r="N1268">
            <v>280.2</v>
          </cell>
          <cell r="O1268" t="str">
            <v>四级公路</v>
          </cell>
          <cell r="P1268" t="str">
            <v>水泥路面</v>
          </cell>
          <cell r="Q1268">
            <v>3.5</v>
          </cell>
          <cell r="R1268" t="str">
            <v>泸溪县洗溪镇鸡子潭村现代迷迭香产业园</v>
          </cell>
          <cell r="S1268">
            <v>2.335</v>
          </cell>
        </row>
        <row r="1269">
          <cell r="F1269" t="str">
            <v>泸溪县洞上农田-马颈坡产业路</v>
          </cell>
          <cell r="G1269" t="str">
            <v>资源产业路</v>
          </cell>
          <cell r="H1269" t="str">
            <v>1312F4331220005</v>
          </cell>
          <cell r="I1269" t="str">
            <v>1451J3120433122372</v>
          </cell>
          <cell r="J1269" t="str">
            <v>8b71d100-857e-447c-a49f-834909b7b000</v>
          </cell>
          <cell r="K1269" t="str">
            <v>无</v>
          </cell>
          <cell r="L1269">
            <v>3.016</v>
          </cell>
          <cell r="M1269">
            <v>3.016</v>
          </cell>
          <cell r="N1269">
            <v>361.92</v>
          </cell>
          <cell r="O1269" t="str">
            <v>四级公路</v>
          </cell>
          <cell r="P1269" t="str">
            <v>水泥路面</v>
          </cell>
          <cell r="Q1269">
            <v>4.5</v>
          </cell>
          <cell r="R1269" t="str">
            <v>泸溪县小章乡白泥塘村马颈坡现代农业产业园</v>
          </cell>
          <cell r="S1269">
            <v>3.016</v>
          </cell>
        </row>
        <row r="1270">
          <cell r="F1270" t="str">
            <v>泸溪县红岩楼屋-砂渡溪水库产业路</v>
          </cell>
          <cell r="G1270" t="str">
            <v>资源产业路</v>
          </cell>
          <cell r="H1270" t="str">
            <v>1312F4331220357</v>
          </cell>
          <cell r="I1270" t="str">
            <v>1451J3120433122383</v>
          </cell>
          <cell r="J1270" t="str">
            <v>2df37ddb-381c-46c1-9482-be55e34537ec</v>
          </cell>
          <cell r="K1270" t="str">
            <v>无</v>
          </cell>
          <cell r="L1270">
            <v>3.0720000000000001</v>
          </cell>
          <cell r="M1270">
            <v>3.0720000000000001</v>
          </cell>
          <cell r="N1270">
            <v>368.64</v>
          </cell>
          <cell r="O1270" t="str">
            <v>四级公路</v>
          </cell>
          <cell r="P1270" t="str">
            <v>水泥路面</v>
          </cell>
          <cell r="Q1270">
            <v>4.5</v>
          </cell>
          <cell r="R1270" t="str">
            <v>泸溪县武溪镇红岩村黄金茶万亩标准园</v>
          </cell>
          <cell r="S1270">
            <v>3.0720000000000001</v>
          </cell>
        </row>
        <row r="1271">
          <cell r="F1271" t="str">
            <v>泸溪县白泥冲-兰村小溪产业路</v>
          </cell>
          <cell r="G1271" t="str">
            <v>资源产业路</v>
          </cell>
          <cell r="H1271" t="str">
            <v>1312F4331220289</v>
          </cell>
          <cell r="I1271" t="str">
            <v>1451J3120433122401</v>
          </cell>
          <cell r="J1271" t="str">
            <v>ca579fb3-ee9c-4520-a092-72f55c006dff</v>
          </cell>
          <cell r="K1271" t="str">
            <v>C524433122</v>
          </cell>
          <cell r="L1271">
            <v>2.956</v>
          </cell>
          <cell r="M1271">
            <v>0.54600000000000004</v>
          </cell>
          <cell r="N1271">
            <v>354.72</v>
          </cell>
          <cell r="O1271" t="str">
            <v>四级公路</v>
          </cell>
          <cell r="P1271" t="str">
            <v>水泥路面</v>
          </cell>
          <cell r="Q1271">
            <v>4.5</v>
          </cell>
          <cell r="R1271" t="str">
            <v>泸溪县石榴坪乡兰村现代农旅融合发展产业园</v>
          </cell>
          <cell r="S1271">
            <v>0.54600000000000004</v>
          </cell>
        </row>
        <row r="1272">
          <cell r="F1272"/>
          <cell r="G1272"/>
          <cell r="H1272"/>
          <cell r="I1272"/>
          <cell r="J1272"/>
          <cell r="K1272"/>
          <cell r="L1272">
            <v>63.416000000000004</v>
          </cell>
          <cell r="M1272">
            <v>63.416000000000004</v>
          </cell>
          <cell r="N1272">
            <v>23644</v>
          </cell>
          <cell r="O1272"/>
          <cell r="P1272"/>
          <cell r="Q1272"/>
          <cell r="R1272"/>
          <cell r="S1272">
            <v>63.416000000000004</v>
          </cell>
        </row>
        <row r="1273">
          <cell r="F1273" t="str">
            <v>苗人谷景区连接路（廖家桥-地潭江-早岗旅游公路）</v>
          </cell>
          <cell r="G1273" t="str">
            <v>通景公路</v>
          </cell>
          <cell r="H1273" t="str">
            <v>131301F4331230001</v>
          </cell>
          <cell r="I1273" t="str">
            <v>1451J3130433123254</v>
          </cell>
          <cell r="J1273" t="str">
            <v>4c3f3bed-4145-421f-92fe-13381ad6ef0a</v>
          </cell>
          <cell r="K1273" t="str">
            <v>无</v>
          </cell>
          <cell r="L1273">
            <v>23</v>
          </cell>
          <cell r="M1273">
            <v>23</v>
          </cell>
          <cell r="N1273">
            <v>13000</v>
          </cell>
          <cell r="O1273" t="str">
            <v>四级公路</v>
          </cell>
          <cell r="P1273" t="str">
            <v>沥青路面</v>
          </cell>
          <cell r="Q1273" t="str">
            <v>6.0</v>
          </cell>
          <cell r="R1273" t="str">
            <v>苗人谷景区</v>
          </cell>
          <cell r="S1273">
            <v>23</v>
          </cell>
        </row>
        <row r="1274">
          <cell r="F1274" t="str">
            <v>飞水谷景区连接路</v>
          </cell>
          <cell r="G1274" t="str">
            <v>通景公路</v>
          </cell>
          <cell r="H1274" t="str">
            <v>131302F4331230002</v>
          </cell>
          <cell r="I1274" t="str">
            <v>1451J3130433123109</v>
          </cell>
          <cell r="J1274" t="str">
            <v>adbc759e-36b2-4c83-9379-d34cd3e642d7</v>
          </cell>
          <cell r="K1274" t="str">
            <v>X097433123</v>
          </cell>
          <cell r="L1274">
            <v>3.7949999999999999</v>
          </cell>
          <cell r="M1274">
            <v>3.7949999999999999</v>
          </cell>
          <cell r="N1274">
            <v>327</v>
          </cell>
          <cell r="O1274" t="str">
            <v>四级公路</v>
          </cell>
          <cell r="P1274" t="str">
            <v>沥青路面</v>
          </cell>
          <cell r="Q1274" t="str">
            <v>6.0</v>
          </cell>
          <cell r="R1274" t="str">
            <v>飞水谷景区</v>
          </cell>
          <cell r="S1274">
            <v>3.7949999999999999</v>
          </cell>
        </row>
        <row r="1275">
          <cell r="F1275" t="str">
            <v>禾库天星寨—天星山—高山—旯都洋旅游支线连接路</v>
          </cell>
          <cell r="G1275" t="str">
            <v>通景公路</v>
          </cell>
          <cell r="H1275" t="str">
            <v>13130201F4331230012</v>
          </cell>
          <cell r="I1275" t="str">
            <v>1451J3130433123141</v>
          </cell>
          <cell r="J1275" t="str">
            <v>275ba9b4-c48e-4cc0-967c-bd43da80b31f</v>
          </cell>
          <cell r="K1275" t="str">
            <v>无</v>
          </cell>
          <cell r="L1275">
            <v>12</v>
          </cell>
          <cell r="M1275">
            <v>12</v>
          </cell>
          <cell r="N1275">
            <v>8000</v>
          </cell>
          <cell r="O1275" t="str">
            <v>四级公路</v>
          </cell>
          <cell r="P1275" t="str">
            <v>沥青路面</v>
          </cell>
          <cell r="Q1275" t="str">
            <v>6.0</v>
          </cell>
          <cell r="R1275" t="str">
            <v>天星山国家地质公园</v>
          </cell>
          <cell r="S1275">
            <v>12</v>
          </cell>
        </row>
        <row r="1276">
          <cell r="F1276" t="str">
            <v>龙潭村、庄上村资源产业路</v>
          </cell>
          <cell r="G1276" t="str">
            <v>资源产业路</v>
          </cell>
          <cell r="H1276" t="str">
            <v>1312F4331230003</v>
          </cell>
          <cell r="I1276" t="str">
            <v>1451J3120433123106</v>
          </cell>
          <cell r="J1276" t="str">
            <v>7c396b03-08a4-4986-ab6f-1c8dcedd295c</v>
          </cell>
          <cell r="K1276" t="str">
            <v>无</v>
          </cell>
          <cell r="L1276">
            <v>10</v>
          </cell>
          <cell r="M1276">
            <v>10</v>
          </cell>
          <cell r="N1276">
            <v>650</v>
          </cell>
          <cell r="O1276" t="str">
            <v>四级公路</v>
          </cell>
          <cell r="P1276" t="str">
            <v>水泥路面</v>
          </cell>
          <cell r="Q1276" t="str">
            <v>4.5</v>
          </cell>
          <cell r="R1276" t="str">
            <v>龙潭产业园</v>
          </cell>
          <cell r="S1276">
            <v>10</v>
          </cell>
        </row>
        <row r="1277">
          <cell r="F1277" t="str">
            <v>山江镇苗人谷-老家寨景区连接路</v>
          </cell>
          <cell r="G1277" t="str">
            <v>通景公路</v>
          </cell>
          <cell r="H1277" t="str">
            <v>13130201F4331230013</v>
          </cell>
          <cell r="I1277" t="str">
            <v>1451J3130433123213</v>
          </cell>
          <cell r="J1277" t="str">
            <v>b58f766e-b4a3-439e-8361-c7647524dae0</v>
          </cell>
          <cell r="K1277" t="str">
            <v>C208433123</v>
          </cell>
          <cell r="L1277">
            <v>1.621</v>
          </cell>
          <cell r="M1277">
            <v>1.621</v>
          </cell>
          <cell r="N1277">
            <v>367</v>
          </cell>
          <cell r="O1277" t="str">
            <v>四级公路</v>
          </cell>
          <cell r="P1277" t="str">
            <v>沥青路面</v>
          </cell>
          <cell r="Q1277" t="str">
            <v>6.0</v>
          </cell>
          <cell r="R1277" t="str">
            <v>山江镇苗人谷-老家寨景区</v>
          </cell>
          <cell r="S1277">
            <v>1.621</v>
          </cell>
        </row>
        <row r="1278">
          <cell r="F1278" t="str">
            <v>新希望养猪场道路</v>
          </cell>
          <cell r="G1278" t="str">
            <v>资源产业路</v>
          </cell>
          <cell r="H1278" t="str">
            <v>1312F4331230039</v>
          </cell>
          <cell r="I1278" t="str">
            <v>1451J3120433123248</v>
          </cell>
          <cell r="J1278" t="str">
            <v>03e4d2cf-47b5-4c0c-bd7b-611dafc2ab9d</v>
          </cell>
          <cell r="K1278" t="str">
            <v>无</v>
          </cell>
          <cell r="L1278">
            <v>13</v>
          </cell>
          <cell r="M1278">
            <v>13</v>
          </cell>
          <cell r="N1278">
            <v>1300</v>
          </cell>
          <cell r="O1278" t="str">
            <v>四级公路</v>
          </cell>
          <cell r="P1278" t="str">
            <v>沥青路面</v>
          </cell>
          <cell r="Q1278" t="str">
            <v>6.0</v>
          </cell>
          <cell r="R1278" t="str">
            <v>新希望养猪场</v>
          </cell>
          <cell r="S1278">
            <v>13</v>
          </cell>
        </row>
        <row r="1279">
          <cell r="F1279"/>
          <cell r="G1279"/>
          <cell r="H1279"/>
          <cell r="I1279"/>
          <cell r="J1279"/>
          <cell r="K1279"/>
          <cell r="L1279">
            <v>33.946000000000005</v>
          </cell>
          <cell r="M1279">
            <v>21.012999999999998</v>
          </cell>
          <cell r="N1279">
            <v>2705</v>
          </cell>
          <cell r="O1279"/>
          <cell r="P1279"/>
          <cell r="Q1279"/>
          <cell r="R1279"/>
          <cell r="S1279">
            <v>21.012999999999998</v>
          </cell>
        </row>
        <row r="1280">
          <cell r="F1280" t="str">
            <v>补抽乡通三级公路</v>
          </cell>
          <cell r="G1280" t="str">
            <v>乡镇通三级（路面宽7米）及以上农村公路</v>
          </cell>
          <cell r="H1280" t="str">
            <v>1316F4331240091</v>
          </cell>
          <cell r="I1280" t="str">
            <v>1451J3150433124455</v>
          </cell>
          <cell r="J1280" t="str">
            <v>75bfc555-9c14-4359-bcb6-cf547b4e1d2a</v>
          </cell>
          <cell r="K1280" t="str">
            <v>X036433124</v>
          </cell>
          <cell r="L1280">
            <v>19</v>
          </cell>
          <cell r="M1280">
            <v>8.5670000000000002</v>
          </cell>
          <cell r="N1280">
            <v>1608</v>
          </cell>
          <cell r="O1280" t="str">
            <v>三级公路</v>
          </cell>
          <cell r="P1280" t="str">
            <v>沥青路面</v>
          </cell>
          <cell r="Q1280" t="str">
            <v>6.5</v>
          </cell>
          <cell r="R1280" t="str">
            <v>补抽乡</v>
          </cell>
          <cell r="S1280">
            <v>8.5670000000000002</v>
          </cell>
        </row>
        <row r="1281">
          <cell r="F1281" t="str">
            <v>双龙镇芷耳村产业路</v>
          </cell>
          <cell r="G1281" t="str">
            <v>资源产业路</v>
          </cell>
          <cell r="H1281" t="str">
            <v>1312F4331240038</v>
          </cell>
          <cell r="I1281" t="str">
            <v>1451J3120433124488</v>
          </cell>
          <cell r="J1281" t="str">
            <v>997b781b-021c-4f10-a526-214e3bed2a37</v>
          </cell>
          <cell r="K1281" t="str">
            <v>无</v>
          </cell>
          <cell r="L1281">
            <v>3.2</v>
          </cell>
          <cell r="M1281">
            <v>3.2</v>
          </cell>
          <cell r="N1281">
            <v>270</v>
          </cell>
          <cell r="O1281" t="str">
            <v>四级</v>
          </cell>
          <cell r="P1281" t="str">
            <v>沥青混凝土</v>
          </cell>
          <cell r="Q1281" t="str">
            <v>4.5</v>
          </cell>
          <cell r="R1281" t="str">
            <v>芷耳村茶叶产业园</v>
          </cell>
          <cell r="S1281">
            <v>3.2</v>
          </cell>
        </row>
        <row r="1282">
          <cell r="F1282" t="str">
            <v>石栏镇猫儿坡村产业路</v>
          </cell>
          <cell r="G1282" t="str">
            <v>资源产业路</v>
          </cell>
          <cell r="H1282" t="str">
            <v>1312F4331240043</v>
          </cell>
          <cell r="I1282" t="str">
            <v>1451J3120433124491</v>
          </cell>
          <cell r="J1282" t="str">
            <v>9fc729a7-a9bd-4fe6-bf35-16808bb73332</v>
          </cell>
          <cell r="K1282" t="str">
            <v>无</v>
          </cell>
          <cell r="L1282">
            <v>2.6</v>
          </cell>
          <cell r="M1282">
            <v>2.6</v>
          </cell>
          <cell r="N1282">
            <v>220</v>
          </cell>
          <cell r="O1282" t="str">
            <v>四级公路</v>
          </cell>
          <cell r="P1282" t="str">
            <v>沥青混凝土</v>
          </cell>
          <cell r="Q1282" t="str">
            <v>4.5</v>
          </cell>
          <cell r="R1282" t="str">
            <v>猫儿坡茶叶产业园</v>
          </cell>
          <cell r="S1282">
            <v>2.6</v>
          </cell>
        </row>
        <row r="1283">
          <cell r="F1283" t="str">
            <v>龙潭镇土地村产业道路</v>
          </cell>
          <cell r="G1283" t="str">
            <v>资源产业路</v>
          </cell>
          <cell r="H1283" t="str">
            <v>1312F4331240031</v>
          </cell>
          <cell r="I1283" t="str">
            <v>1451J3120433124486</v>
          </cell>
          <cell r="J1283" t="str">
            <v>4d4d223a-8876-4c7f-a276-e00f1bc90622</v>
          </cell>
          <cell r="K1283" t="str">
            <v>无</v>
          </cell>
          <cell r="L1283">
            <v>1</v>
          </cell>
          <cell r="M1283">
            <v>1</v>
          </cell>
          <cell r="N1283">
            <v>85</v>
          </cell>
          <cell r="O1283" t="str">
            <v>四级公路</v>
          </cell>
          <cell r="P1283" t="str">
            <v>水泥混凝土</v>
          </cell>
          <cell r="Q1283" t="str">
            <v>6.5</v>
          </cell>
          <cell r="R1283" t="str">
            <v>土地村桑蚕产业园</v>
          </cell>
          <cell r="S1283">
            <v>1</v>
          </cell>
        </row>
        <row r="1284">
          <cell r="F1284" t="str">
            <v>花垣县雅酉镇友谊桥至德榜公路</v>
          </cell>
          <cell r="G1284" t="str">
            <v>通景公路</v>
          </cell>
          <cell r="H1284" t="str">
            <v>13130201F4331240002</v>
          </cell>
          <cell r="I1284" t="str">
            <v>1451J3130433124439</v>
          </cell>
          <cell r="J1284" t="str">
            <v>7bfd7e6e-b33d-4051-9664-cff570eaf19a</v>
          </cell>
          <cell r="K1284" t="str">
            <v>无</v>
          </cell>
          <cell r="L1284">
            <v>3.9460000000000002</v>
          </cell>
          <cell r="M1284">
            <v>3.9460000000000002</v>
          </cell>
          <cell r="N1284">
            <v>350</v>
          </cell>
          <cell r="O1284" t="str">
            <v>四级公路</v>
          </cell>
          <cell r="P1284" t="str">
            <v>沥青混凝土</v>
          </cell>
          <cell r="Q1284" t="str">
            <v>4.5</v>
          </cell>
          <cell r="R1284" t="str">
            <v>湘西自治州花垣县雅酉镇五斗村</v>
          </cell>
          <cell r="S1284">
            <v>3.9460000000000002</v>
          </cell>
        </row>
        <row r="1285">
          <cell r="F1285" t="str">
            <v>民乐镇桐木村产业道路</v>
          </cell>
          <cell r="G1285" t="str">
            <v>资源产业路</v>
          </cell>
          <cell r="H1285" t="str">
            <v>1312F4331240029</v>
          </cell>
          <cell r="I1285" t="str">
            <v>1451J3120433124504</v>
          </cell>
          <cell r="J1285" t="str">
            <v>2a7d54ca-b918-47ab-b1f1-447f9c3cd64d</v>
          </cell>
          <cell r="K1285" t="str">
            <v>无</v>
          </cell>
          <cell r="L1285">
            <v>4.2</v>
          </cell>
          <cell r="M1285">
            <v>1.7</v>
          </cell>
          <cell r="N1285">
            <v>172</v>
          </cell>
          <cell r="O1285" t="str">
            <v>四级公路</v>
          </cell>
          <cell r="P1285" t="str">
            <v>水泥混凝土</v>
          </cell>
          <cell r="Q1285" t="str">
            <v>4.5</v>
          </cell>
          <cell r="R1285" t="str">
            <v>桐木村茶叶产业园</v>
          </cell>
          <cell r="S1285">
            <v>1.7</v>
          </cell>
        </row>
        <row r="1286">
          <cell r="F1286"/>
          <cell r="G1286"/>
          <cell r="H1286"/>
          <cell r="I1286"/>
          <cell r="J1286"/>
          <cell r="K1286"/>
          <cell r="L1286">
            <v>33.059999999999995</v>
          </cell>
          <cell r="M1286">
            <v>22.094999999999999</v>
          </cell>
          <cell r="N1286">
            <v>7719.7999999999993</v>
          </cell>
          <cell r="O1286"/>
          <cell r="P1286"/>
          <cell r="Q1286"/>
          <cell r="R1286"/>
          <cell r="S1286">
            <v>22.094999999999999</v>
          </cell>
        </row>
        <row r="1287">
          <cell r="F1287" t="str">
            <v>X002保靖县普戎镇至县城公路</v>
          </cell>
          <cell r="G1287" t="str">
            <v>乡镇通三级（路面宽7米）及以上农村公路</v>
          </cell>
          <cell r="H1287" t="str">
            <v>1316F4331250001</v>
          </cell>
          <cell r="I1287" t="str">
            <v>1451J3150433125144</v>
          </cell>
          <cell r="J1287" t="str">
            <v>3c5a7320-7349-455f-ae27-d46c54902561</v>
          </cell>
          <cell r="K1287" t="str">
            <v>X002433125</v>
          </cell>
          <cell r="L1287">
            <v>22.15</v>
          </cell>
          <cell r="M1287">
            <v>12.095000000000001</v>
          </cell>
          <cell r="N1287">
            <v>4838</v>
          </cell>
          <cell r="O1287" t="str">
            <v>三级公路</v>
          </cell>
          <cell r="P1287" t="str">
            <v>沥青路面</v>
          </cell>
          <cell r="Q1287">
            <v>6.5</v>
          </cell>
          <cell r="R1287" t="str">
            <v>普戎镇</v>
          </cell>
          <cell r="S1287">
            <v>12.095000000000001</v>
          </cell>
        </row>
        <row r="1288">
          <cell r="F1288" t="str">
            <v>保靖县吕洞山镇自行车绿道公路</v>
          </cell>
          <cell r="G1288" t="str">
            <v>通景公路</v>
          </cell>
          <cell r="H1288" t="str">
            <v>131302F4331250012</v>
          </cell>
          <cell r="I1288" t="str">
            <v>1451J3130433125143</v>
          </cell>
          <cell r="J1288" t="str">
            <v>416c6e42-f619-4296-9009-6a2d865f3f42</v>
          </cell>
          <cell r="K1288" t="str">
            <v>无</v>
          </cell>
          <cell r="L1288">
            <v>5.51</v>
          </cell>
          <cell r="M1288">
            <v>5.5</v>
          </cell>
          <cell r="N1288">
            <v>2536.56</v>
          </cell>
          <cell r="O1288" t="str">
            <v>四级公路</v>
          </cell>
          <cell r="P1288" t="str">
            <v>水泥路面</v>
          </cell>
          <cell r="Q1288">
            <v>4.5</v>
          </cell>
          <cell r="R1288" t="str">
            <v>保靖县吕洞山景区</v>
          </cell>
          <cell r="S1288">
            <v>5.5</v>
          </cell>
        </row>
        <row r="1289">
          <cell r="F1289" t="str">
            <v>保靖县清水坪镇黄连村猪场公路改造工程</v>
          </cell>
          <cell r="G1289" t="str">
            <v>资源产业路</v>
          </cell>
          <cell r="H1289" t="str">
            <v>1312F4331250030</v>
          </cell>
          <cell r="I1289" t="str">
            <v>1451J3120433125130</v>
          </cell>
          <cell r="J1289" t="str">
            <v>36285176-d9f0-46ad-bb1b-09cb5ebee68a</v>
          </cell>
          <cell r="K1289" t="str">
            <v>无</v>
          </cell>
          <cell r="L1289">
            <v>5.4</v>
          </cell>
          <cell r="M1289">
            <v>4.5</v>
          </cell>
          <cell r="N1289">
            <v>345.24</v>
          </cell>
          <cell r="O1289" t="str">
            <v>四级公路</v>
          </cell>
          <cell r="P1289" t="str">
            <v>水泥路面</v>
          </cell>
          <cell r="Q1289">
            <v>4.5</v>
          </cell>
          <cell r="R1289" t="str">
            <v>保靖县清水坪镇百益养殖场公路</v>
          </cell>
          <cell r="S1289">
            <v>4.5</v>
          </cell>
        </row>
        <row r="1290">
          <cell r="F1290"/>
          <cell r="G1290"/>
          <cell r="H1290"/>
          <cell r="I1290"/>
          <cell r="J1290"/>
          <cell r="K1290"/>
          <cell r="L1290">
            <v>44.097000000000001</v>
          </cell>
          <cell r="M1290">
            <v>25.997</v>
          </cell>
          <cell r="N1290">
            <v>3864</v>
          </cell>
          <cell r="O1290"/>
          <cell r="P1290"/>
          <cell r="Q1290"/>
          <cell r="R1290"/>
          <cell r="S1290">
            <v>24.725000000000001</v>
          </cell>
        </row>
        <row r="1291">
          <cell r="F1291" t="str">
            <v>李家洞至高望界公路</v>
          </cell>
          <cell r="G1291" t="str">
            <v>乡镇通三级（路面宽7米）及以上农村公路</v>
          </cell>
          <cell r="H1291" t="str">
            <v>1316F4331260001</v>
          </cell>
          <cell r="I1291" t="str">
            <v>1451J3150433126207</v>
          </cell>
          <cell r="J1291" t="str">
            <v>9c67cff1-caea-43ea-aa0e-0d064f4ead96</v>
          </cell>
          <cell r="K1291" t="str">
            <v>X001433126</v>
          </cell>
          <cell r="L1291">
            <v>17.725000000000001</v>
          </cell>
          <cell r="M1291">
            <v>4.7249999999999996</v>
          </cell>
          <cell r="N1291">
            <v>950</v>
          </cell>
          <cell r="O1291" t="str">
            <v>三级公路</v>
          </cell>
          <cell r="P1291" t="str">
            <v>沥青路面</v>
          </cell>
          <cell r="Q1291">
            <v>6.5</v>
          </cell>
          <cell r="R1291" t="str">
            <v>高峰镇</v>
          </cell>
          <cell r="S1291">
            <v>4.7249999999999996</v>
          </cell>
        </row>
        <row r="1292">
          <cell r="F1292" t="str">
            <v>洞坪至磨刀岩村公路</v>
          </cell>
          <cell r="G1292" t="str">
            <v>旅游集散公路</v>
          </cell>
          <cell r="H1292" t="str">
            <v>131301F4331260006</v>
          </cell>
          <cell r="I1292" t="str">
            <v>1451J3130433126272</v>
          </cell>
          <cell r="J1292" t="str">
            <v>635beb11-4520-493f-92aa-d3bff95713a5</v>
          </cell>
          <cell r="K1292" t="str">
            <v>Y030433126</v>
          </cell>
          <cell r="L1292">
            <v>19</v>
          </cell>
          <cell r="M1292">
            <v>13.9</v>
          </cell>
          <cell r="N1292">
            <v>1904</v>
          </cell>
          <cell r="O1292" t="str">
            <v>四级公路</v>
          </cell>
          <cell r="P1292" t="str">
            <v>沥青路</v>
          </cell>
          <cell r="Q1292">
            <v>6</v>
          </cell>
          <cell r="R1292" t="str">
            <v>磨刀岩村</v>
          </cell>
          <cell r="S1292">
            <v>13.9</v>
          </cell>
        </row>
        <row r="1293">
          <cell r="F1293" t="str">
            <v>古丈县坐龙峡景区通景路</v>
          </cell>
          <cell r="G1293" t="str">
            <v>通景公路</v>
          </cell>
          <cell r="H1293" t="str">
            <v>13130201F4331260009</v>
          </cell>
          <cell r="I1293" t="str">
            <v>1451J3130433126251</v>
          </cell>
          <cell r="J1293" t="str">
            <v>51868d9a-9c75-4bdb-ac63-ac501f056875</v>
          </cell>
          <cell r="K1293" t="str">
            <v>X025433126</v>
          </cell>
          <cell r="L1293">
            <v>7.3719999999999999</v>
          </cell>
          <cell r="M1293">
            <v>7.3719999999999999</v>
          </cell>
          <cell r="N1293">
            <v>1010</v>
          </cell>
          <cell r="O1293" t="str">
            <v>四级公路</v>
          </cell>
          <cell r="P1293" t="str">
            <v>水泥路</v>
          </cell>
          <cell r="Q1293">
            <v>6</v>
          </cell>
          <cell r="R1293" t="str">
            <v>坐龙峡景区</v>
          </cell>
          <cell r="S1293">
            <v>6.1</v>
          </cell>
        </row>
        <row r="1294">
          <cell r="F1294"/>
          <cell r="G1294"/>
          <cell r="H1294"/>
          <cell r="I1294"/>
          <cell r="J1294"/>
          <cell r="K1294"/>
          <cell r="L1294">
            <v>56.917999999999999</v>
          </cell>
          <cell r="M1294">
            <v>45.576999999999998</v>
          </cell>
          <cell r="N1294">
            <v>13919.64</v>
          </cell>
          <cell r="O1294"/>
          <cell r="P1294"/>
          <cell r="Q1294"/>
          <cell r="R1294"/>
          <cell r="S1294">
            <v>43.809999999999995</v>
          </cell>
        </row>
        <row r="1295">
          <cell r="F1295" t="str">
            <v>永顺县高坪经松柏至羊峰公路</v>
          </cell>
          <cell r="G1295" t="str">
            <v>乡镇通三级（路面宽7米）及以上农村公路</v>
          </cell>
          <cell r="H1295" t="str">
            <v>1316F4331270002</v>
          </cell>
          <cell r="I1295" t="str">
            <v>1451J3150433127136</v>
          </cell>
          <cell r="J1295" t="str">
            <v>a7da2a08-2de3-4471-b0ff-aae4b7a487f6</v>
          </cell>
          <cell r="K1295" t="str">
            <v>X020433127</v>
          </cell>
          <cell r="L1295">
            <v>13</v>
          </cell>
          <cell r="M1295">
            <v>13</v>
          </cell>
          <cell r="N1295">
            <v>5200</v>
          </cell>
          <cell r="O1295" t="str">
            <v>三级公路</v>
          </cell>
          <cell r="P1295" t="str">
            <v>沥青路面</v>
          </cell>
          <cell r="Q1295">
            <v>6.5</v>
          </cell>
          <cell r="R1295" t="str">
            <v>松柏镇</v>
          </cell>
          <cell r="S1295">
            <v>13</v>
          </cell>
        </row>
        <row r="1296">
          <cell r="F1296" t="str">
            <v>西眉至车坪</v>
          </cell>
          <cell r="G1296" t="str">
            <v>乡镇通三级（路面宽7米）及以上农村公路</v>
          </cell>
          <cell r="H1296" t="str">
            <v>1316F4331270009</v>
          </cell>
          <cell r="I1296" t="str">
            <v>1451J3150433127149</v>
          </cell>
          <cell r="J1296" t="str">
            <v>6a0b0d48-8b70-4509-aa2a-af78bab34b9f</v>
          </cell>
          <cell r="K1296" t="str">
            <v>X018433127</v>
          </cell>
          <cell r="L1296">
            <v>11.18</v>
          </cell>
          <cell r="M1296">
            <v>11.18</v>
          </cell>
          <cell r="N1296">
            <v>4472</v>
          </cell>
          <cell r="O1296" t="str">
            <v>三级公路</v>
          </cell>
          <cell r="P1296" t="str">
            <v>沥青路面</v>
          </cell>
          <cell r="Q1296">
            <v>6.5</v>
          </cell>
          <cell r="R1296" t="str">
            <v>车坪乡</v>
          </cell>
          <cell r="S1296">
            <v>11.18</v>
          </cell>
        </row>
        <row r="1297">
          <cell r="F1297" t="str">
            <v>永顺县杉木村经毛坝至砂坝公路</v>
          </cell>
          <cell r="G1297" t="str">
            <v>乡镇通三级（路面宽7米）及以上农村公路</v>
          </cell>
          <cell r="H1297" t="str">
            <v>1316F4331270004</v>
          </cell>
          <cell r="I1297" t="str">
            <v>1451J3150433127174</v>
          </cell>
          <cell r="J1297" t="str">
            <v>26c2ff5a-c96d-400d-bac8-b661139e39db</v>
          </cell>
          <cell r="K1297" t="str">
            <v>X005433127</v>
          </cell>
          <cell r="L1297">
            <v>17.341000000000001</v>
          </cell>
          <cell r="M1297">
            <v>6</v>
          </cell>
          <cell r="N1297">
            <v>2400</v>
          </cell>
          <cell r="O1297" t="str">
            <v>三级公路</v>
          </cell>
          <cell r="P1297" t="str">
            <v>水泥路面</v>
          </cell>
          <cell r="Q1297">
            <v>5.5</v>
          </cell>
          <cell r="R1297" t="str">
            <v>毛坝乡</v>
          </cell>
          <cell r="S1297">
            <v>6</v>
          </cell>
        </row>
        <row r="1298">
          <cell r="F1298" t="str">
            <v>老司城景区连接路（老司城万马归槽段）</v>
          </cell>
          <cell r="G1298" t="str">
            <v>通景公路</v>
          </cell>
          <cell r="H1298" t="str">
            <v>131301F4331270017</v>
          </cell>
          <cell r="I1298" t="str">
            <v>1451J3130433127200</v>
          </cell>
          <cell r="J1298" t="str">
            <v>3f07945f-cce1-4306-8b50-10918508e028</v>
          </cell>
          <cell r="K1298" t="str">
            <v>无</v>
          </cell>
          <cell r="L1298">
            <v>2</v>
          </cell>
          <cell r="M1298">
            <v>2</v>
          </cell>
          <cell r="N1298">
            <v>240</v>
          </cell>
          <cell r="O1298" t="str">
            <v>四级公路</v>
          </cell>
          <cell r="P1298" t="str">
            <v>沥青路面</v>
          </cell>
          <cell r="Q1298">
            <v>4.5</v>
          </cell>
          <cell r="R1298" t="str">
            <v>老司城景区</v>
          </cell>
          <cell r="S1298">
            <v>2</v>
          </cell>
        </row>
        <row r="1299">
          <cell r="F1299" t="str">
            <v>老司城景区连接路（水厂至喻家堡段）</v>
          </cell>
          <cell r="G1299" t="str">
            <v>通景公路</v>
          </cell>
          <cell r="H1299" t="str">
            <v>131301F4331270018</v>
          </cell>
          <cell r="I1299" t="str">
            <v>1451J3130433127251</v>
          </cell>
          <cell r="J1299" t="str">
            <v>57a2b9db-1f72-4f25-a29e-4434e56f3503</v>
          </cell>
          <cell r="K1299" t="str">
            <v>无</v>
          </cell>
          <cell r="L1299">
            <v>1.37</v>
          </cell>
          <cell r="M1299">
            <v>1.37</v>
          </cell>
          <cell r="N1299">
            <v>164.4</v>
          </cell>
          <cell r="O1299" t="str">
            <v>四级公路</v>
          </cell>
          <cell r="P1299" t="str">
            <v>沥青路面</v>
          </cell>
          <cell r="Q1299">
            <v>4.5</v>
          </cell>
          <cell r="R1299" t="str">
            <v>老司城景区</v>
          </cell>
          <cell r="S1299">
            <v>1.37</v>
          </cell>
        </row>
        <row r="1300">
          <cell r="F1300" t="str">
            <v>石堤镇大明村连接路（大明至驻马溪段）</v>
          </cell>
          <cell r="G1300" t="str">
            <v>通景公路</v>
          </cell>
          <cell r="H1300" t="str">
            <v>131301F4331270016</v>
          </cell>
          <cell r="I1300" t="str">
            <v>1451J3130433127250</v>
          </cell>
          <cell r="J1300" t="str">
            <v>e1d305b6-dbba-4c8c-9f8a-70706c1c614d</v>
          </cell>
          <cell r="K1300" t="str">
            <v>C036433127</v>
          </cell>
          <cell r="L1300">
            <v>9.0269999999999992</v>
          </cell>
          <cell r="M1300">
            <v>9.0269999999999992</v>
          </cell>
          <cell r="N1300">
            <v>1083.24</v>
          </cell>
          <cell r="O1300" t="str">
            <v>四级公路</v>
          </cell>
          <cell r="P1300" t="str">
            <v>水泥路面</v>
          </cell>
          <cell r="Q1300">
            <v>4.5</v>
          </cell>
          <cell r="R1300" t="str">
            <v>石堤镇大明村</v>
          </cell>
          <cell r="S1300">
            <v>9.0269999999999992</v>
          </cell>
        </row>
        <row r="1301">
          <cell r="F1301" t="str">
            <v>长征国家文化公园（官坝村小泉孔至蚌蚌塘连接路）</v>
          </cell>
          <cell r="G1301" t="str">
            <v>通景公路</v>
          </cell>
          <cell r="H1301" t="str">
            <v>131301F4331270019</v>
          </cell>
          <cell r="I1301" t="str">
            <v>1451J3130433127230</v>
          </cell>
          <cell r="J1301" t="str">
            <v>ace931e1-d82d-4eae-8f14-d2125ba3c4ce</v>
          </cell>
          <cell r="K1301" t="str">
            <v>无</v>
          </cell>
          <cell r="L1301">
            <v>3</v>
          </cell>
          <cell r="M1301">
            <v>3</v>
          </cell>
          <cell r="N1301">
            <v>360</v>
          </cell>
          <cell r="O1301" t="str">
            <v>四级公路</v>
          </cell>
          <cell r="P1301" t="str">
            <v>水泥路面</v>
          </cell>
          <cell r="Q1301">
            <v>4.5</v>
          </cell>
          <cell r="R1301" t="str">
            <v>长征国家文化公园永顺段</v>
          </cell>
          <cell r="S1301">
            <v>1.2330000000000001</v>
          </cell>
        </row>
        <row r="1302">
          <cell r="F1302"/>
          <cell r="G1302"/>
          <cell r="H1302"/>
          <cell r="I1302"/>
          <cell r="J1302"/>
          <cell r="K1302"/>
          <cell r="L1302">
            <v>48.67</v>
          </cell>
          <cell r="M1302">
            <v>43</v>
          </cell>
          <cell r="N1302">
            <v>5667</v>
          </cell>
          <cell r="O1302"/>
          <cell r="P1302"/>
          <cell r="Q1302"/>
          <cell r="R1302"/>
          <cell r="S1302">
            <v>43</v>
          </cell>
        </row>
        <row r="1303">
          <cell r="F1303" t="str">
            <v>里耶吴家溪至八面山连接路</v>
          </cell>
          <cell r="G1303" t="str">
            <v>通景公路</v>
          </cell>
          <cell r="H1303" t="str">
            <v>131301F4331300001</v>
          </cell>
          <cell r="I1303" t="str">
            <v>1451J3130433130209</v>
          </cell>
          <cell r="J1303" t="str">
            <v>0fa020d4-c736-463a-9924-6388b059b676</v>
          </cell>
          <cell r="K1303" t="str">
            <v>X008433130</v>
          </cell>
          <cell r="L1303">
            <v>33.4</v>
          </cell>
          <cell r="M1303">
            <v>28.433</v>
          </cell>
          <cell r="N1303">
            <v>3466</v>
          </cell>
          <cell r="O1303" t="str">
            <v>四级公路</v>
          </cell>
          <cell r="P1303" t="str">
            <v>沥青路面</v>
          </cell>
          <cell r="Q1303">
            <v>5.5</v>
          </cell>
          <cell r="R1303" t="str">
            <v>龙山县里耶镇八面山风景区</v>
          </cell>
          <cell r="S1303">
            <v>28.433</v>
          </cell>
        </row>
        <row r="1304">
          <cell r="F1304" t="str">
            <v>岩冲至比耳连接路</v>
          </cell>
          <cell r="G1304" t="str">
            <v>资源产业路</v>
          </cell>
          <cell r="H1304" t="str">
            <v>1312F4331300121</v>
          </cell>
          <cell r="I1304" t="str">
            <v>1451J3120433130265</v>
          </cell>
          <cell r="J1304" t="str">
            <v>6b35a31f-8207-4a14-8e14-7d239dcda2ed</v>
          </cell>
          <cell r="K1304" t="str">
            <v>Y050433130</v>
          </cell>
          <cell r="L1304">
            <v>9.6300000000000008</v>
          </cell>
          <cell r="M1304">
            <v>9.6300000000000008</v>
          </cell>
          <cell r="N1304">
            <v>1380</v>
          </cell>
          <cell r="O1304" t="str">
            <v>四级公路</v>
          </cell>
          <cell r="P1304" t="str">
            <v>沥青路面</v>
          </cell>
          <cell r="Q1304">
            <v>5.5</v>
          </cell>
          <cell r="R1304" t="str">
            <v>龙山县比耳脐橙专业合作社</v>
          </cell>
          <cell r="S1304">
            <v>9.6300000000000008</v>
          </cell>
        </row>
        <row r="1305">
          <cell r="F1305" t="str">
            <v>龙山县桐木村通景路</v>
          </cell>
          <cell r="G1305" t="str">
            <v>通景公路</v>
          </cell>
          <cell r="H1305" t="str">
            <v>131302F4331300032</v>
          </cell>
          <cell r="I1305" t="str">
            <v>1451J3130433130235</v>
          </cell>
          <cell r="J1305" t="str">
            <v>e65c35cb-6b2a-49c2-b20a-df8601f82d5a</v>
          </cell>
          <cell r="K1305" t="str">
            <v>C115433130</v>
          </cell>
          <cell r="L1305">
            <v>5.64</v>
          </cell>
          <cell r="M1305">
            <v>4.9370000000000003</v>
          </cell>
          <cell r="N1305">
            <v>821</v>
          </cell>
          <cell r="O1305" t="str">
            <v>四级公路</v>
          </cell>
          <cell r="P1305" t="str">
            <v>水泥路面</v>
          </cell>
          <cell r="Q1305">
            <v>5.5</v>
          </cell>
          <cell r="R1305" t="str">
            <v>湘鄂川黔根据地省委旧址</v>
          </cell>
          <cell r="S1305">
            <v>4.9370000000000003</v>
          </cell>
        </row>
      </sheetData>
      <sheetData sheetId="3">
        <row r="7">
          <cell r="B7" t="str">
            <v>望城区</v>
          </cell>
        </row>
        <row r="8">
          <cell r="F8" t="str">
            <v>梅铜公路</v>
          </cell>
          <cell r="G8" t="str">
            <v>通景公路</v>
          </cell>
          <cell r="H8" t="str">
            <v>131302F4301120004</v>
          </cell>
          <cell r="I8" t="str">
            <v>1451J3130430112127</v>
          </cell>
          <cell r="J8" t="str">
            <v>1bb98f34-c211-4b20-8ea1-5a2b10c087c6</v>
          </cell>
          <cell r="K8" t="str">
            <v>X062430112</v>
          </cell>
          <cell r="L8">
            <v>7.77</v>
          </cell>
          <cell r="M8">
            <v>7.7649999999999997</v>
          </cell>
          <cell r="N8">
            <v>1020</v>
          </cell>
          <cell r="O8" t="str">
            <v>四级公路</v>
          </cell>
          <cell r="P8" t="str">
            <v>沥青路面</v>
          </cell>
          <cell r="Q8" t="str">
            <v>6米</v>
          </cell>
          <cell r="R8" t="str">
            <v>郭亮故居</v>
          </cell>
          <cell r="S8">
            <v>7.7649999999999997</v>
          </cell>
        </row>
        <row r="9">
          <cell r="F9" t="str">
            <v>望城区花果路北延线</v>
          </cell>
          <cell r="G9" t="str">
            <v>通景公路</v>
          </cell>
          <cell r="H9" t="str">
            <v>1311F4301120001</v>
          </cell>
          <cell r="I9" t="str">
            <v>1451J3130430112136</v>
          </cell>
          <cell r="J9" t="str">
            <v>3718fe0f-0d58-4f6e-a134-f67479d5e47d</v>
          </cell>
          <cell r="K9" t="str">
            <v>无</v>
          </cell>
          <cell r="L9">
            <v>0.65</v>
          </cell>
          <cell r="M9">
            <v>0.65</v>
          </cell>
          <cell r="N9">
            <v>1200</v>
          </cell>
          <cell r="O9" t="str">
            <v>四级公路</v>
          </cell>
          <cell r="P9" t="str">
            <v>沥青路面</v>
          </cell>
          <cell r="Q9" t="str">
            <v>8米</v>
          </cell>
          <cell r="R9" t="str">
            <v>黄龙河水库休闲农业示范园</v>
          </cell>
          <cell r="S9">
            <v>0.65</v>
          </cell>
        </row>
        <row r="10">
          <cell r="F10" t="str">
            <v>团头湖环湖公路</v>
          </cell>
          <cell r="G10" t="str">
            <v>通景公路</v>
          </cell>
          <cell r="H10" t="str">
            <v>131301F4301120002</v>
          </cell>
          <cell r="I10" t="str">
            <v>1451J3130430112129</v>
          </cell>
          <cell r="J10" t="str">
            <v>d63de8f6-d9bd-4633-9c16-aced75d87fea</v>
          </cell>
          <cell r="K10" t="str">
            <v>X008430112</v>
          </cell>
          <cell r="L10">
            <v>17</v>
          </cell>
          <cell r="M10">
            <v>17</v>
          </cell>
          <cell r="N10">
            <v>3700</v>
          </cell>
          <cell r="O10" t="str">
            <v>四级公路</v>
          </cell>
          <cell r="P10" t="str">
            <v>沥青路面</v>
          </cell>
          <cell r="Q10" t="str">
            <v>5米-6米</v>
          </cell>
          <cell r="R10" t="str">
            <v>团头湖生态旅游区</v>
          </cell>
          <cell r="S10">
            <v>17</v>
          </cell>
        </row>
        <row r="11">
          <cell r="F11" t="str">
            <v>望城区田园之恋农业园进出场道路</v>
          </cell>
          <cell r="G11" t="str">
            <v>通景公路</v>
          </cell>
          <cell r="H11" t="str">
            <v>13130201F4301120002</v>
          </cell>
          <cell r="I11" t="str">
            <v>1451J3130430112179</v>
          </cell>
          <cell r="J11" t="str">
            <v>198965a6-5418-43ce-8fba-948360869ebf</v>
          </cell>
          <cell r="K11" t="str">
            <v>CG02430112/C927430112/C038430112</v>
          </cell>
          <cell r="L11">
            <v>3</v>
          </cell>
          <cell r="M11">
            <v>3</v>
          </cell>
          <cell r="N11">
            <v>360</v>
          </cell>
          <cell r="O11" t="str">
            <v>四级公路</v>
          </cell>
          <cell r="P11" t="str">
            <v>沥青路面</v>
          </cell>
          <cell r="Q11" t="str">
            <v>6米</v>
          </cell>
          <cell r="R11" t="str">
            <v>田园之恋农业园</v>
          </cell>
          <cell r="S11">
            <v>3</v>
          </cell>
        </row>
        <row r="12">
          <cell r="F12" t="str">
            <v>望城区乌山贡茶特色产业园道路</v>
          </cell>
          <cell r="G12" t="str">
            <v>资源产业路</v>
          </cell>
          <cell r="H12" t="str">
            <v>1312F4301120011</v>
          </cell>
          <cell r="I12" t="str">
            <v>1451J3120430112104</v>
          </cell>
          <cell r="J12" t="str">
            <v>5483e2fa-9514-4d80-862d-81c52c239a12</v>
          </cell>
          <cell r="K12" t="str">
            <v>C814430112</v>
          </cell>
          <cell r="L12">
            <v>2.2999999999999998</v>
          </cell>
          <cell r="M12">
            <v>1.7</v>
          </cell>
          <cell r="N12">
            <v>200</v>
          </cell>
          <cell r="O12" t="str">
            <v>四级公路</v>
          </cell>
          <cell r="P12" t="str">
            <v>沥青路面</v>
          </cell>
          <cell r="Q12" t="str">
            <v>6米</v>
          </cell>
          <cell r="R12" t="str">
            <v>望城区乌山贡茶特色产业园</v>
          </cell>
          <cell r="S12">
            <v>1.7</v>
          </cell>
        </row>
        <row r="13">
          <cell r="F13" t="str">
            <v>淑一公路</v>
          </cell>
          <cell r="G13" t="str">
            <v>通景公路</v>
          </cell>
          <cell r="H13" t="str">
            <v>131302F4301120017</v>
          </cell>
          <cell r="I13" t="str">
            <v>1451J3130430112173</v>
          </cell>
          <cell r="J13" t="str">
            <v>81890ced-3e4a-4e5e-95a3-883444d653df</v>
          </cell>
          <cell r="K13" t="str">
            <v>无</v>
          </cell>
          <cell r="L13">
            <v>7.2</v>
          </cell>
          <cell r="M13">
            <v>4.8849999999999998</v>
          </cell>
          <cell r="N13">
            <v>1510</v>
          </cell>
          <cell r="O13" t="str">
            <v>四级公路</v>
          </cell>
          <cell r="P13" t="str">
            <v>沥青路面</v>
          </cell>
          <cell r="Q13" t="str">
            <v>6米</v>
          </cell>
          <cell r="R13" t="str">
            <v>淑一村休闲农业示范点</v>
          </cell>
          <cell r="S13">
            <v>4.8849999999999998</v>
          </cell>
        </row>
        <row r="14">
          <cell r="L14">
            <v>51.853999999999999</v>
          </cell>
          <cell r="M14">
            <v>35</v>
          </cell>
          <cell r="N14">
            <v>3420.84</v>
          </cell>
          <cell r="S14">
            <v>35</v>
          </cell>
        </row>
        <row r="15">
          <cell r="F15" t="str">
            <v>宋家桥至谭山坝道路提质改造</v>
          </cell>
          <cell r="G15" t="str">
            <v>资源产业路</v>
          </cell>
          <cell r="H15" t="str">
            <v>1312F4301210003</v>
          </cell>
          <cell r="I15" t="str">
            <v>1451J3120430121143</v>
          </cell>
          <cell r="J15" t="str">
            <v>bfebdf32-5682-4d6e-9a43-4a031b104914</v>
          </cell>
          <cell r="K15" t="str">
            <v>Y390430121</v>
          </cell>
          <cell r="L15">
            <v>2.09</v>
          </cell>
          <cell r="M15">
            <v>2.09</v>
          </cell>
          <cell r="N15">
            <v>179.69</v>
          </cell>
          <cell r="O15" t="str">
            <v>四级公路</v>
          </cell>
          <cell r="P15" t="str">
            <v>沥青路面</v>
          </cell>
          <cell r="Q15">
            <v>6</v>
          </cell>
          <cell r="R15" t="str">
            <v>长丰汽车文化生态园</v>
          </cell>
          <cell r="S15">
            <v>2.09</v>
          </cell>
        </row>
        <row r="16">
          <cell r="F16" t="str">
            <v>城赛线路基路面提质工程</v>
          </cell>
          <cell r="G16" t="str">
            <v>通景公路</v>
          </cell>
          <cell r="H16" t="str">
            <v>1305F4301210002</v>
          </cell>
          <cell r="I16" t="str">
            <v>1451J3130430121115</v>
          </cell>
          <cell r="J16" t="str">
            <v>84c772e9-e0d1-48d6-aa4a-f6e5de71cbc7</v>
          </cell>
          <cell r="K16" t="str">
            <v>Y233430121</v>
          </cell>
          <cell r="L16">
            <v>7.0839999999999996</v>
          </cell>
          <cell r="M16">
            <v>7.0839999999999996</v>
          </cell>
          <cell r="N16">
            <v>360.53</v>
          </cell>
          <cell r="O16" t="str">
            <v>四级公路</v>
          </cell>
          <cell r="P16" t="str">
            <v>沥青路面</v>
          </cell>
          <cell r="Q16">
            <v>4.5</v>
          </cell>
          <cell r="R16" t="str">
            <v>天华山景区</v>
          </cell>
          <cell r="S16">
            <v>7.0839999999999996</v>
          </cell>
        </row>
        <row r="17">
          <cell r="F17" t="str">
            <v>杨开慧故居里连接路（金开线-朱塘坳道路硬化）</v>
          </cell>
          <cell r="G17" t="str">
            <v>通景公路</v>
          </cell>
          <cell r="H17" t="str">
            <v>131302F4301210012</v>
          </cell>
          <cell r="I17" t="str">
            <v>1451J3130430121188</v>
          </cell>
          <cell r="J17" t="str">
            <v>f3338be0-eb89-4515-87e5-7c272a3e89c1</v>
          </cell>
          <cell r="K17" t="str">
            <v>无</v>
          </cell>
          <cell r="L17">
            <v>0.85</v>
          </cell>
          <cell r="M17">
            <v>0.85</v>
          </cell>
          <cell r="N17">
            <v>97.9</v>
          </cell>
          <cell r="O17" t="str">
            <v>四级公路</v>
          </cell>
          <cell r="P17" t="str">
            <v>水泥路面</v>
          </cell>
          <cell r="Q17">
            <v>4.5</v>
          </cell>
          <cell r="R17" t="str">
            <v>杨开慧故居</v>
          </cell>
          <cell r="S17">
            <v>0.85</v>
          </cell>
        </row>
        <row r="18">
          <cell r="F18" t="str">
            <v>杨开慧故居连接路（开慧镇Y228道路硬化工程）</v>
          </cell>
          <cell r="G18" t="str">
            <v>通景公路</v>
          </cell>
          <cell r="H18" t="str">
            <v>131302F4301210011</v>
          </cell>
          <cell r="I18" t="str">
            <v>1451J3130430121110</v>
          </cell>
          <cell r="J18" t="str">
            <v>aa36576b-5f4a-4079-8868-e31638dcf2fe</v>
          </cell>
          <cell r="K18" t="str">
            <v>Y228430121</v>
          </cell>
          <cell r="L18">
            <v>2.2999999999999998</v>
          </cell>
          <cell r="M18">
            <v>0.98</v>
          </cell>
          <cell r="N18">
            <v>106.54</v>
          </cell>
          <cell r="O18" t="str">
            <v>四级公路</v>
          </cell>
          <cell r="P18" t="str">
            <v>水泥路面</v>
          </cell>
          <cell r="Q18">
            <v>4.5</v>
          </cell>
          <cell r="R18" t="str">
            <v>杨开慧故居</v>
          </cell>
          <cell r="S18">
            <v>0.98</v>
          </cell>
        </row>
        <row r="19">
          <cell r="F19" t="str">
            <v>长沙县湘丰茶博园通景路（X151金井新沙段提质改造）</v>
          </cell>
          <cell r="G19" t="str">
            <v>通景公路</v>
          </cell>
          <cell r="H19" t="str">
            <v>1305F4301210013</v>
          </cell>
          <cell r="I19" t="str">
            <v>1451J3130430121139</v>
          </cell>
          <cell r="J19" t="str">
            <v>70c164bb-b4dd-4fad-86ec-b3ab5f90c88f</v>
          </cell>
          <cell r="K19" t="str">
            <v>X151430121</v>
          </cell>
          <cell r="L19">
            <v>5</v>
          </cell>
          <cell r="M19">
            <v>5</v>
          </cell>
          <cell r="N19">
            <v>804.12</v>
          </cell>
          <cell r="O19" t="str">
            <v>四级公路</v>
          </cell>
          <cell r="P19" t="str">
            <v>沥青路面</v>
          </cell>
          <cell r="Q19">
            <v>6</v>
          </cell>
          <cell r="R19" t="str">
            <v>湘丰茶博园</v>
          </cell>
          <cell r="S19">
            <v>5</v>
          </cell>
        </row>
        <row r="20">
          <cell r="F20" t="str">
            <v>徐特立故居连接路（五美村-五美村）</v>
          </cell>
          <cell r="G20" t="str">
            <v>通景公路</v>
          </cell>
          <cell r="H20" t="str">
            <v>131302F4301210021</v>
          </cell>
          <cell r="I20" t="str">
            <v>1451J3130430121130</v>
          </cell>
          <cell r="J20" t="str">
            <v>ad8dfba5-9241-4d7f-9f15-63ff0bec5af1</v>
          </cell>
          <cell r="K20" t="str">
            <v>C763430121</v>
          </cell>
          <cell r="L20">
            <v>2</v>
          </cell>
          <cell r="M20">
            <v>2</v>
          </cell>
          <cell r="N20">
            <v>209.04</v>
          </cell>
          <cell r="O20" t="str">
            <v>四级公路</v>
          </cell>
          <cell r="P20" t="str">
            <v>沥青路面</v>
          </cell>
          <cell r="Q20">
            <v>6</v>
          </cell>
          <cell r="R20" t="str">
            <v>徐特立故居</v>
          </cell>
          <cell r="S20">
            <v>2</v>
          </cell>
        </row>
        <row r="21">
          <cell r="F21" t="str">
            <v>上采田-八角亭路面提质改造工程</v>
          </cell>
          <cell r="G21" t="str">
            <v>通景公路</v>
          </cell>
          <cell r="H21" t="str">
            <v>131301F4301210001</v>
          </cell>
          <cell r="I21" t="str">
            <v>1451J3130430121132</v>
          </cell>
          <cell r="J21" t="str">
            <v>d7ae877d-b658-42b0-8c4b-5e8ad47a4d93</v>
          </cell>
          <cell r="K21" t="str">
            <v>C479430121</v>
          </cell>
          <cell r="L21">
            <v>1.1739999999999999</v>
          </cell>
          <cell r="M21">
            <v>1.1739999999999999</v>
          </cell>
          <cell r="N21">
            <v>106.8</v>
          </cell>
          <cell r="O21" t="str">
            <v>四级公路</v>
          </cell>
          <cell r="P21" t="str">
            <v>沥青路面</v>
          </cell>
          <cell r="Q21">
            <v>6</v>
          </cell>
          <cell r="R21" t="str">
            <v>熊瑾玎故居</v>
          </cell>
          <cell r="S21">
            <v>1.1739999999999999</v>
          </cell>
        </row>
        <row r="22">
          <cell r="F22" t="str">
            <v>徐特立故居连接路（马达岭-丁家冲口）</v>
          </cell>
          <cell r="G22" t="str">
            <v>通景公路</v>
          </cell>
          <cell r="H22" t="str">
            <v>131302F4301210022</v>
          </cell>
          <cell r="I22" t="str">
            <v>1451J3130430121126</v>
          </cell>
          <cell r="J22" t="str">
            <v>062c0fa8-c71f-4149-8d99-1fd85bcb110b</v>
          </cell>
          <cell r="K22" t="str">
            <v>C581430121</v>
          </cell>
          <cell r="L22">
            <v>2.8719999999999999</v>
          </cell>
          <cell r="M22">
            <v>1</v>
          </cell>
          <cell r="N22">
            <v>107.95</v>
          </cell>
          <cell r="O22" t="str">
            <v>四级公路</v>
          </cell>
          <cell r="P22" t="str">
            <v>沥青路面</v>
          </cell>
          <cell r="Q22">
            <v>6</v>
          </cell>
          <cell r="R22" t="str">
            <v>徐特立故居</v>
          </cell>
          <cell r="S22">
            <v>1</v>
          </cell>
        </row>
        <row r="23">
          <cell r="F23" t="str">
            <v>徐特立故居连接路（老村部-谢家屋）</v>
          </cell>
          <cell r="G23" t="str">
            <v>通景公路</v>
          </cell>
          <cell r="H23" t="str">
            <v>131302F4301210023</v>
          </cell>
          <cell r="I23" t="str">
            <v>1451J3130430121134</v>
          </cell>
          <cell r="J23" t="str">
            <v>b2c48396-5407-4ca1-b34e-47f7bdead035</v>
          </cell>
          <cell r="K23" t="str">
            <v>Y387430121</v>
          </cell>
          <cell r="L23">
            <v>2.2469999999999999</v>
          </cell>
          <cell r="M23">
            <v>0.6</v>
          </cell>
          <cell r="N23">
            <v>104.7</v>
          </cell>
          <cell r="O23" t="str">
            <v>四级公路</v>
          </cell>
          <cell r="P23" t="str">
            <v>沥青路面</v>
          </cell>
          <cell r="Q23">
            <v>8.5</v>
          </cell>
          <cell r="R23" t="str">
            <v>徐特立故居</v>
          </cell>
          <cell r="S23">
            <v>0.6</v>
          </cell>
        </row>
        <row r="24">
          <cell r="F24" t="str">
            <v>春华现代农业示范园连接路（长沙县大鲁线路基路面提质工程）</v>
          </cell>
          <cell r="G24" t="str">
            <v>资源产业路</v>
          </cell>
          <cell r="H24" t="str">
            <v>1312F4301210004</v>
          </cell>
          <cell r="I24" t="str">
            <v>1451J3120430121119</v>
          </cell>
          <cell r="J24" t="str">
            <v>e32c4d9d-878b-4328-8dd2-c82b3a8bfd7d</v>
          </cell>
          <cell r="K24" t="str">
            <v>Y316430121</v>
          </cell>
          <cell r="L24">
            <v>10.016999999999999</v>
          </cell>
          <cell r="M24">
            <v>2.2000000000000002</v>
          </cell>
          <cell r="N24">
            <v>264</v>
          </cell>
          <cell r="O24" t="str">
            <v>四级公路</v>
          </cell>
          <cell r="P24" t="str">
            <v>沥青路面</v>
          </cell>
          <cell r="Q24">
            <v>6</v>
          </cell>
          <cell r="R24" t="str">
            <v>春华现代农业示范园</v>
          </cell>
          <cell r="S24">
            <v>2.2000000000000002</v>
          </cell>
        </row>
        <row r="25">
          <cell r="F25" t="str">
            <v>安沙镇万亩花卉示范园道路建设</v>
          </cell>
          <cell r="G25" t="str">
            <v>通景公路</v>
          </cell>
          <cell r="H25" t="str">
            <v>1312F4301210005</v>
          </cell>
          <cell r="I25" t="str">
            <v>1451J3130430121118</v>
          </cell>
          <cell r="J25" t="str">
            <v>c0786c38-320e-4cd7-ba6e-9d03b9bccad2</v>
          </cell>
          <cell r="K25" t="str">
            <v>C051430121</v>
          </cell>
          <cell r="L25">
            <v>2.2000000000000002</v>
          </cell>
          <cell r="M25">
            <v>2.2000000000000002</v>
          </cell>
          <cell r="N25">
            <v>252.54</v>
          </cell>
          <cell r="O25" t="str">
            <v>四级公路</v>
          </cell>
          <cell r="P25" t="str">
            <v>沥青路面</v>
          </cell>
          <cell r="Q25">
            <v>4.5</v>
          </cell>
          <cell r="R25" t="str">
            <v>长沙市万亩花卉示范园</v>
          </cell>
          <cell r="S25">
            <v>2.2000000000000002</v>
          </cell>
        </row>
        <row r="26">
          <cell r="F26" t="str">
            <v>X058道路提质改造工程</v>
          </cell>
          <cell r="G26" t="str">
            <v>通景公路</v>
          </cell>
          <cell r="H26" t="str">
            <v>131302F4301210003</v>
          </cell>
          <cell r="I26" t="str">
            <v>1451J3130430121133</v>
          </cell>
          <cell r="J26" t="str">
            <v>6e9f9b14-415a-4927-8ac5-52341b15db1c</v>
          </cell>
          <cell r="K26" t="str">
            <v>X058430121</v>
          </cell>
          <cell r="L26">
            <v>6.8</v>
          </cell>
          <cell r="M26">
            <v>3.3220000000000001</v>
          </cell>
          <cell r="N26">
            <v>377.27</v>
          </cell>
          <cell r="O26" t="str">
            <v>四级公路</v>
          </cell>
          <cell r="P26" t="str">
            <v>沥青路面</v>
          </cell>
          <cell r="Q26" t="str">
            <v>4.5-6</v>
          </cell>
          <cell r="R26" t="str">
            <v>长沙县小顽国亲子农庄</v>
          </cell>
          <cell r="S26">
            <v>3.3220000000000001</v>
          </cell>
        </row>
        <row r="27">
          <cell r="F27" t="str">
            <v>和平村环线路面提质工程</v>
          </cell>
          <cell r="G27" t="str">
            <v>通景公路</v>
          </cell>
          <cell r="H27" t="str">
            <v>1305F4301210004</v>
          </cell>
          <cell r="I27" t="str">
            <v>1451J3130430121128</v>
          </cell>
          <cell r="J27" t="str">
            <v>15f14f7f-e189-4f1f-9e46-1d2fcf7e876e</v>
          </cell>
          <cell r="K27" t="str">
            <v>Y345430121</v>
          </cell>
          <cell r="L27">
            <v>7.22</v>
          </cell>
          <cell r="M27">
            <v>6.5</v>
          </cell>
          <cell r="N27">
            <v>449.76</v>
          </cell>
          <cell r="O27" t="str">
            <v>四级公路</v>
          </cell>
          <cell r="P27" t="str">
            <v>沥青路面</v>
          </cell>
          <cell r="Q27">
            <v>6</v>
          </cell>
          <cell r="R27" t="str">
            <v>棠坡清代民居</v>
          </cell>
          <cell r="S27">
            <v>6.5</v>
          </cell>
        </row>
        <row r="28">
          <cell r="L28">
            <v>97.742999999999995</v>
          </cell>
          <cell r="M28">
            <v>92.1</v>
          </cell>
          <cell r="N28">
            <v>12915.869999999997</v>
          </cell>
          <cell r="S28">
            <v>92.1</v>
          </cell>
        </row>
        <row r="29">
          <cell r="F29" t="str">
            <v>普迹-官桥</v>
          </cell>
          <cell r="G29" t="str">
            <v>乡镇通三级（路面宽7米）及以上农村公路</v>
          </cell>
          <cell r="H29" t="str">
            <v>1316F4301810004</v>
          </cell>
          <cell r="I29" t="str">
            <v>1451J3150430181347</v>
          </cell>
          <cell r="J29" t="str">
            <v>962d1965-1333-4d2d-9028-f1e4988f0610</v>
          </cell>
          <cell r="K29" t="str">
            <v>X131430181</v>
          </cell>
          <cell r="L29">
            <v>6.2</v>
          </cell>
          <cell r="M29">
            <v>3</v>
          </cell>
          <cell r="N29">
            <v>1200</v>
          </cell>
          <cell r="O29" t="str">
            <v>三级公路</v>
          </cell>
          <cell r="P29" t="str">
            <v>沥青路面</v>
          </cell>
          <cell r="Q29" t="str">
            <v>7</v>
          </cell>
          <cell r="R29" t="str">
            <v>官桥镇</v>
          </cell>
          <cell r="S29">
            <v>3</v>
          </cell>
        </row>
        <row r="30">
          <cell r="F30" t="str">
            <v>东环路</v>
          </cell>
          <cell r="G30" t="str">
            <v>通景公路</v>
          </cell>
          <cell r="H30" t="str">
            <v>131302F4301810394</v>
          </cell>
          <cell r="I30" t="str">
            <v>1451J3130430181521</v>
          </cell>
          <cell r="J30" t="str">
            <v>737cc8f8-1947-4d4e-8817-d7c0c5f06676</v>
          </cell>
          <cell r="K30" t="str">
            <v>Y141430181</v>
          </cell>
          <cell r="L30">
            <v>10.8</v>
          </cell>
          <cell r="M30">
            <v>10.8</v>
          </cell>
          <cell r="N30">
            <v>1619.6</v>
          </cell>
          <cell r="O30" t="str">
            <v>四级公路</v>
          </cell>
          <cell r="P30" t="str">
            <v>沥青路面</v>
          </cell>
          <cell r="Q30">
            <v>7</v>
          </cell>
          <cell r="R30" t="str">
            <v>东环村</v>
          </cell>
          <cell r="S30">
            <v>10.8</v>
          </cell>
        </row>
        <row r="31">
          <cell r="F31" t="str">
            <v>官渡古镇连接路（金湾至金胜）</v>
          </cell>
          <cell r="G31" t="str">
            <v>通景公路</v>
          </cell>
          <cell r="H31" t="str">
            <v>131302F4301810550</v>
          </cell>
          <cell r="I31" t="str">
            <v>1451J3130430181744</v>
          </cell>
          <cell r="J31" t="str">
            <v>01d274dd-ba97-4940-b2dd-b9ee114897c6</v>
          </cell>
          <cell r="K31" t="str">
            <v>无</v>
          </cell>
          <cell r="L31">
            <v>0.8</v>
          </cell>
          <cell r="M31">
            <v>0.8</v>
          </cell>
          <cell r="N31">
            <v>108.3</v>
          </cell>
          <cell r="O31" t="str">
            <v>四级公路</v>
          </cell>
          <cell r="P31" t="str">
            <v>沥青路面</v>
          </cell>
          <cell r="Q31">
            <v>5</v>
          </cell>
          <cell r="R31" t="str">
            <v>官渡古镇</v>
          </cell>
          <cell r="S31">
            <v>0.8</v>
          </cell>
        </row>
        <row r="32">
          <cell r="F32" t="str">
            <v>新云山路口至部队农场连接路</v>
          </cell>
          <cell r="G32" t="str">
            <v>通景公路</v>
          </cell>
          <cell r="H32" t="str">
            <v>131302F4301810552</v>
          </cell>
          <cell r="I32" t="str">
            <v>1451J3130430181A18</v>
          </cell>
          <cell r="J32" t="str">
            <v>6d0b5d78-12d9-4328-83f2-440d6fbfe9d8</v>
          </cell>
          <cell r="K32" t="str">
            <v>C026430181</v>
          </cell>
          <cell r="L32">
            <v>2.6</v>
          </cell>
          <cell r="M32">
            <v>2.6</v>
          </cell>
          <cell r="N32">
            <v>375.04</v>
          </cell>
          <cell r="O32" t="str">
            <v>四级公路</v>
          </cell>
          <cell r="P32" t="str">
            <v>沥青路面</v>
          </cell>
          <cell r="Q32">
            <v>6</v>
          </cell>
          <cell r="R32" t="str">
            <v>新云山村</v>
          </cell>
          <cell r="S32">
            <v>2.6</v>
          </cell>
        </row>
        <row r="33">
          <cell r="F33" t="str">
            <v>金坑风景区通景公路</v>
          </cell>
          <cell r="G33" t="str">
            <v>通景公路</v>
          </cell>
          <cell r="H33" t="str">
            <v>131302F4301810043</v>
          </cell>
          <cell r="I33" t="str">
            <v>1451J3130430181226</v>
          </cell>
          <cell r="J33" t="str">
            <v>b84fbb62-1d65-4dc5-898e-c0345a1e5194</v>
          </cell>
          <cell r="K33" t="str">
            <v>Y017430181</v>
          </cell>
          <cell r="L33">
            <v>4.7</v>
          </cell>
          <cell r="M33">
            <v>4.7</v>
          </cell>
          <cell r="N33">
            <v>436.74</v>
          </cell>
          <cell r="O33" t="str">
            <v>四级公路</v>
          </cell>
          <cell r="P33" t="str">
            <v>沥青路面</v>
          </cell>
          <cell r="Q33">
            <v>6</v>
          </cell>
          <cell r="R33" t="str">
            <v>金坑风景区</v>
          </cell>
          <cell r="S33">
            <v>4.7</v>
          </cell>
        </row>
        <row r="34">
          <cell r="F34" t="str">
            <v>溪江-淳口连接路</v>
          </cell>
          <cell r="G34" t="str">
            <v>通景公路</v>
          </cell>
          <cell r="H34" t="str">
            <v>131302F4301810667</v>
          </cell>
          <cell r="I34" t="str">
            <v>1451J3130430181A51</v>
          </cell>
          <cell r="J34" t="str">
            <v>d1c68c9b-6c19-47c4-88f6-b39f93e3a411</v>
          </cell>
          <cell r="K34" t="str">
            <v>无</v>
          </cell>
          <cell r="L34">
            <v>4.7</v>
          </cell>
          <cell r="M34">
            <v>4.7</v>
          </cell>
          <cell r="N34">
            <v>497.9</v>
          </cell>
          <cell r="O34" t="str">
            <v>四级公路</v>
          </cell>
          <cell r="P34" t="str">
            <v>沥青路面</v>
          </cell>
          <cell r="Q34" t="str">
            <v>6</v>
          </cell>
          <cell r="R34" t="str">
            <v>道源湖村</v>
          </cell>
          <cell r="S34">
            <v>4.7</v>
          </cell>
        </row>
        <row r="35">
          <cell r="F35" t="str">
            <v>大沙洲--筀竹弯连接路</v>
          </cell>
          <cell r="G35" t="str">
            <v>通景公路</v>
          </cell>
          <cell r="H35" t="str">
            <v>131302F4301810106</v>
          </cell>
          <cell r="I35" t="str">
            <v>1451J3130430181135</v>
          </cell>
          <cell r="J35" t="str">
            <v>1377b243-518e-46b4-a68b-86d2036fa3c6</v>
          </cell>
          <cell r="K35" t="str">
            <v>Y100430181</v>
          </cell>
          <cell r="L35">
            <v>4.3</v>
          </cell>
          <cell r="M35">
            <v>4.3</v>
          </cell>
          <cell r="N35">
            <v>1077</v>
          </cell>
          <cell r="O35" t="str">
            <v>四级公路</v>
          </cell>
          <cell r="P35" t="str">
            <v>沥青路面</v>
          </cell>
          <cell r="Q35" t="str">
            <v>6</v>
          </cell>
          <cell r="R35" t="str">
            <v>陈桥村</v>
          </cell>
          <cell r="S35">
            <v>4.3</v>
          </cell>
        </row>
        <row r="36">
          <cell r="F36" t="str">
            <v>新塘组至报恩组连接路</v>
          </cell>
          <cell r="G36" t="str">
            <v>通景公路</v>
          </cell>
          <cell r="H36" t="str">
            <v>131302F4301810213</v>
          </cell>
          <cell r="I36" t="str">
            <v>1451J3130430181112</v>
          </cell>
          <cell r="J36" t="str">
            <v>b9bd3a08-cc64-4691-a75b-ed4e78878a0b</v>
          </cell>
          <cell r="K36" t="str">
            <v>Y052430181</v>
          </cell>
          <cell r="L36">
            <v>3.5409999999999999</v>
          </cell>
          <cell r="M36">
            <v>3.5409999999999999</v>
          </cell>
          <cell r="N36">
            <v>379.15</v>
          </cell>
          <cell r="O36" t="str">
            <v>四级公路</v>
          </cell>
          <cell r="P36" t="str">
            <v>沥青路面</v>
          </cell>
          <cell r="Q36" t="str">
            <v>6</v>
          </cell>
          <cell r="R36" t="str">
            <v>双源村</v>
          </cell>
          <cell r="S36">
            <v>3.5409999999999999</v>
          </cell>
        </row>
        <row r="37">
          <cell r="F37" t="str">
            <v>咀子组至坨里组连接路</v>
          </cell>
          <cell r="G37" t="str">
            <v>通景公路</v>
          </cell>
          <cell r="H37" t="str">
            <v>131302F4301810224</v>
          </cell>
          <cell r="I37" t="str">
            <v>1451J3130430181211</v>
          </cell>
          <cell r="J37" t="str">
            <v>c480e99b-cae1-49af-86a6-40422657fc66</v>
          </cell>
          <cell r="K37" t="str">
            <v>C216430181</v>
          </cell>
          <cell r="L37">
            <v>1.8</v>
          </cell>
          <cell r="M37">
            <v>1.8</v>
          </cell>
          <cell r="N37">
            <v>269.64</v>
          </cell>
          <cell r="O37" t="str">
            <v>四级公路</v>
          </cell>
          <cell r="P37" t="str">
            <v>沥青路面</v>
          </cell>
          <cell r="Q37" t="str">
            <v>6</v>
          </cell>
          <cell r="R37" t="str">
            <v>楠洲村</v>
          </cell>
          <cell r="S37">
            <v>1.8</v>
          </cell>
        </row>
        <row r="38">
          <cell r="F38" t="str">
            <v>石霜—杨花连接路</v>
          </cell>
          <cell r="G38" t="str">
            <v>通景公路</v>
          </cell>
          <cell r="H38" t="str">
            <v>131302F4301810457</v>
          </cell>
          <cell r="I38" t="str">
            <v>1451J3130430181615</v>
          </cell>
          <cell r="J38" t="str">
            <v>2bca01f1-42ea-4938-80ac-cd417a637753</v>
          </cell>
          <cell r="K38" t="str">
            <v>无</v>
          </cell>
          <cell r="L38">
            <v>2.7</v>
          </cell>
          <cell r="M38">
            <v>2.7</v>
          </cell>
          <cell r="N38">
            <v>499.26</v>
          </cell>
          <cell r="O38" t="str">
            <v>四级公路</v>
          </cell>
          <cell r="P38" t="str">
            <v>水泥路面</v>
          </cell>
          <cell r="Q38" t="str">
            <v>6</v>
          </cell>
          <cell r="R38" t="str">
            <v>石霜村</v>
          </cell>
          <cell r="S38">
            <v>2.7</v>
          </cell>
        </row>
        <row r="39">
          <cell r="F39" t="str">
            <v>一坝桥-水库尾连接路</v>
          </cell>
          <cell r="G39" t="str">
            <v>通景公路</v>
          </cell>
          <cell r="H39" t="str">
            <v>131302F4301810154</v>
          </cell>
          <cell r="I39" t="str">
            <v>1451J3130430181328</v>
          </cell>
          <cell r="J39" t="str">
            <v>9e40ccdf-c8bc-49ea-a8f9-174c75c3b9b4</v>
          </cell>
          <cell r="K39" t="str">
            <v>C895430181</v>
          </cell>
          <cell r="L39">
            <v>2.2999999999999998</v>
          </cell>
          <cell r="M39">
            <v>2.2999999999999998</v>
          </cell>
          <cell r="N39">
            <v>344.4</v>
          </cell>
          <cell r="O39" t="str">
            <v>四级公路</v>
          </cell>
          <cell r="P39" t="str">
            <v>沥青路面</v>
          </cell>
          <cell r="Q39" t="str">
            <v>6.5</v>
          </cell>
          <cell r="R39" t="str">
            <v>宝盖寺村</v>
          </cell>
          <cell r="S39">
            <v>2.2999999999999998</v>
          </cell>
        </row>
        <row r="40">
          <cell r="F40" t="str">
            <v>水库尾至坝上连接路</v>
          </cell>
          <cell r="G40" t="str">
            <v>通景公路</v>
          </cell>
          <cell r="H40" t="str">
            <v>131302F4301810512</v>
          </cell>
          <cell r="I40" t="str">
            <v>1451J3130430181A17</v>
          </cell>
          <cell r="J40" t="str">
            <v>14d37750-94d5-46a8-816e-1b0c86dc4a30</v>
          </cell>
          <cell r="K40" t="str">
            <v>无</v>
          </cell>
          <cell r="L40">
            <v>1.7</v>
          </cell>
          <cell r="M40">
            <v>1.7</v>
          </cell>
          <cell r="N40">
            <v>254.5</v>
          </cell>
          <cell r="O40" t="str">
            <v>四级公路</v>
          </cell>
          <cell r="P40" t="str">
            <v>沥青路面</v>
          </cell>
          <cell r="Q40" t="str">
            <v>6.5</v>
          </cell>
          <cell r="R40" t="str">
            <v>梅田湖景区</v>
          </cell>
          <cell r="S40">
            <v>1.7</v>
          </cell>
        </row>
        <row r="41">
          <cell r="F41" t="str">
            <v>保塘至秀山连接路</v>
          </cell>
          <cell r="G41" t="str">
            <v>通景公路</v>
          </cell>
          <cell r="H41" t="str">
            <v>131302F4301810242</v>
          </cell>
          <cell r="I41" t="str">
            <v>1451J3130430181716</v>
          </cell>
          <cell r="J41" t="str">
            <v>857da9ad-3329-4c80-a65b-554f6a6cc43d</v>
          </cell>
          <cell r="K41" t="str">
            <v>Y116430181</v>
          </cell>
          <cell r="L41">
            <v>4.8</v>
          </cell>
          <cell r="M41">
            <v>4.8</v>
          </cell>
          <cell r="N41">
            <v>399.27</v>
          </cell>
          <cell r="O41" t="str">
            <v>四级公路</v>
          </cell>
          <cell r="P41" t="str">
            <v>沥青路面</v>
          </cell>
          <cell r="Q41" t="str">
            <v>6</v>
          </cell>
          <cell r="R41" t="str">
            <v>莲塘村</v>
          </cell>
          <cell r="S41">
            <v>4.8</v>
          </cell>
        </row>
        <row r="42">
          <cell r="F42" t="str">
            <v>金江村部至马鞍连接路</v>
          </cell>
          <cell r="G42" t="str">
            <v>通景公路</v>
          </cell>
          <cell r="H42" t="str">
            <v>131302F4301810252</v>
          </cell>
          <cell r="I42" t="str">
            <v>1451J3130430181438</v>
          </cell>
          <cell r="J42" t="str">
            <v>64e72259-7646-4759-8014-f9ac9c21b2f5</v>
          </cell>
          <cell r="K42" t="str">
            <v>Y043430181</v>
          </cell>
          <cell r="L42">
            <v>4.4000000000000004</v>
          </cell>
          <cell r="M42">
            <v>4.4000000000000004</v>
          </cell>
          <cell r="N42">
            <v>388.4</v>
          </cell>
          <cell r="O42" t="str">
            <v>四级公路</v>
          </cell>
          <cell r="P42" t="str">
            <v>沥青路面</v>
          </cell>
          <cell r="Q42" t="str">
            <v>6</v>
          </cell>
          <cell r="R42" t="str">
            <v>金江村</v>
          </cell>
          <cell r="S42">
            <v>4.4000000000000004</v>
          </cell>
        </row>
        <row r="43">
          <cell r="F43" t="str">
            <v>枨冲-杨花连接路</v>
          </cell>
          <cell r="G43" t="str">
            <v>通景公路</v>
          </cell>
          <cell r="H43" t="str">
            <v>131302F4301810670</v>
          </cell>
          <cell r="I43" t="str">
            <v>1451J3130430181742</v>
          </cell>
          <cell r="J43" t="str">
            <v>f4dbdf5a-43a8-4cbe-8b1f-cd6ddb72f14c</v>
          </cell>
          <cell r="K43" t="str">
            <v>无</v>
          </cell>
          <cell r="L43">
            <v>4.8</v>
          </cell>
          <cell r="M43">
            <v>4.8</v>
          </cell>
          <cell r="N43">
            <v>479.88</v>
          </cell>
          <cell r="O43" t="str">
            <v>四级公路</v>
          </cell>
          <cell r="P43" t="str">
            <v>沥青路面</v>
          </cell>
          <cell r="Q43" t="str">
            <v>6</v>
          </cell>
          <cell r="R43" t="str">
            <v>三元村</v>
          </cell>
          <cell r="S43">
            <v>4.8</v>
          </cell>
        </row>
        <row r="44">
          <cell r="F44" t="str">
            <v>万丰湖景区道路</v>
          </cell>
          <cell r="G44" t="str">
            <v>通景公路</v>
          </cell>
          <cell r="H44" t="str">
            <v>131302F4301810354</v>
          </cell>
          <cell r="I44" t="str">
            <v>1451J3130430181737</v>
          </cell>
          <cell r="J44" t="str">
            <v>de65ac56-aec8-4bc2-b7bb-bcc6434e49a6</v>
          </cell>
          <cell r="K44" t="str">
            <v>C859430181</v>
          </cell>
          <cell r="L44">
            <v>2.4</v>
          </cell>
          <cell r="M44">
            <v>2.4</v>
          </cell>
          <cell r="N44">
            <v>277.89999999999998</v>
          </cell>
          <cell r="O44" t="str">
            <v>四级公路</v>
          </cell>
          <cell r="P44" t="str">
            <v>沥青路面</v>
          </cell>
          <cell r="Q44" t="str">
            <v>6</v>
          </cell>
          <cell r="R44" t="str">
            <v>万丰湖</v>
          </cell>
          <cell r="S44">
            <v>2.4</v>
          </cell>
        </row>
        <row r="45">
          <cell r="F45" t="str">
            <v>大围山森林公园七星岭景区通景公路</v>
          </cell>
          <cell r="G45" t="str">
            <v>通景公路</v>
          </cell>
          <cell r="H45" t="str">
            <v>131301F4301810001</v>
          </cell>
          <cell r="I45" t="str">
            <v>1451J3130430181111</v>
          </cell>
          <cell r="J45" t="str">
            <v>935f0cea-aa60-4485-98cf-13157d6fe358</v>
          </cell>
          <cell r="K45" t="str">
            <v>C006430181</v>
          </cell>
          <cell r="L45">
            <v>2.5</v>
          </cell>
          <cell r="M45">
            <v>2.5</v>
          </cell>
          <cell r="N45">
            <v>373.44</v>
          </cell>
          <cell r="O45" t="str">
            <v>四级公路</v>
          </cell>
          <cell r="P45" t="str">
            <v>沥青路面</v>
          </cell>
          <cell r="Q45" t="str">
            <v>6</v>
          </cell>
          <cell r="R45" t="str">
            <v>大围山森林公园七星岭景区</v>
          </cell>
          <cell r="S45">
            <v>2.5</v>
          </cell>
        </row>
        <row r="46">
          <cell r="F46" t="str">
            <v>白沙至上坪连接路</v>
          </cell>
          <cell r="G46" t="str">
            <v>通景公路</v>
          </cell>
          <cell r="H46" t="str">
            <v>131302F4301810026</v>
          </cell>
          <cell r="I46" t="str">
            <v>1451J3130430181263</v>
          </cell>
          <cell r="J46" t="str">
            <v>0ae52cca-7b0b-497a-bbe0-e7fa10a1c328</v>
          </cell>
          <cell r="K46" t="str">
            <v>X020430181</v>
          </cell>
          <cell r="L46">
            <v>7.8</v>
          </cell>
          <cell r="M46">
            <v>7.8</v>
          </cell>
          <cell r="N46">
            <v>1144.8</v>
          </cell>
          <cell r="O46" t="str">
            <v>四级公路</v>
          </cell>
          <cell r="P46" t="str">
            <v>沥青路面</v>
          </cell>
          <cell r="Q46" t="str">
            <v>6</v>
          </cell>
          <cell r="R46" t="str">
            <v>上坪会议旧址</v>
          </cell>
          <cell r="S46">
            <v>7.8</v>
          </cell>
        </row>
        <row r="47">
          <cell r="F47" t="str">
            <v>文市-沙溪连接路</v>
          </cell>
          <cell r="G47" t="str">
            <v>通景公路</v>
          </cell>
          <cell r="H47" t="str">
            <v>131302F4301810017</v>
          </cell>
          <cell r="I47" t="str">
            <v>1451J3130430181110</v>
          </cell>
          <cell r="J47" t="str">
            <v>627ec195-1e99-4aea-b495-0ee3c3f05298</v>
          </cell>
          <cell r="K47" t="str">
            <v>C103430181</v>
          </cell>
          <cell r="L47">
            <v>3.4</v>
          </cell>
          <cell r="M47">
            <v>3.4</v>
          </cell>
          <cell r="N47">
            <v>397.8</v>
          </cell>
          <cell r="O47" t="str">
            <v>四级公路</v>
          </cell>
          <cell r="P47" t="str">
            <v>沥青路面</v>
          </cell>
          <cell r="Q47" t="str">
            <v>6</v>
          </cell>
          <cell r="R47" t="str">
            <v>沙溪村</v>
          </cell>
          <cell r="S47">
            <v>3.4</v>
          </cell>
        </row>
        <row r="48">
          <cell r="F48" t="str">
            <v>Y018提质改造</v>
          </cell>
          <cell r="G48" t="str">
            <v>资源产业路</v>
          </cell>
          <cell r="H48" t="str">
            <v>1312F4301810030</v>
          </cell>
          <cell r="I48" t="str">
            <v>1451J3120430181288</v>
          </cell>
          <cell r="J48" t="str">
            <v>de20e4d4-e603-4cda-b91f-101d3d1f0164</v>
          </cell>
          <cell r="K48" t="str">
            <v>Y018430181</v>
          </cell>
          <cell r="L48">
            <v>7</v>
          </cell>
          <cell r="M48">
            <v>7</v>
          </cell>
          <cell r="N48">
            <v>790.65</v>
          </cell>
          <cell r="O48" t="str">
            <v>四级公路</v>
          </cell>
          <cell r="P48" t="str">
            <v>沥青路面</v>
          </cell>
          <cell r="Q48" t="str">
            <v>6</v>
          </cell>
          <cell r="R48" t="str">
            <v>大光洞村</v>
          </cell>
          <cell r="S48">
            <v>7</v>
          </cell>
        </row>
        <row r="49">
          <cell r="F49" t="str">
            <v>百合种植基地-荷文公路连接路</v>
          </cell>
          <cell r="G49" t="str">
            <v>资源产业路</v>
          </cell>
          <cell r="H49" t="str">
            <v>1312F4301810040</v>
          </cell>
          <cell r="I49" t="str">
            <v>1451J3120430181200</v>
          </cell>
          <cell r="J49" t="str">
            <v>c576938d-e83f-4f92-8636-9e1ceba447e8</v>
          </cell>
          <cell r="K49" t="str">
            <v>X006430181</v>
          </cell>
          <cell r="L49">
            <v>3.3</v>
          </cell>
          <cell r="M49">
            <v>3.3</v>
          </cell>
          <cell r="N49">
            <v>374.2</v>
          </cell>
          <cell r="O49" t="str">
            <v>四级公路</v>
          </cell>
          <cell r="P49" t="str">
            <v>沥青路面</v>
          </cell>
          <cell r="Q49" t="str">
            <v>6</v>
          </cell>
          <cell r="R49" t="str">
            <v>太坪村</v>
          </cell>
          <cell r="S49">
            <v>3.3</v>
          </cell>
        </row>
        <row r="50">
          <cell r="F50" t="str">
            <v>X134镇头镇北大花木产业路</v>
          </cell>
          <cell r="G50" t="str">
            <v>资源产业路</v>
          </cell>
          <cell r="H50" t="str">
            <v>1312F4301810015</v>
          </cell>
          <cell r="I50" t="str">
            <v>1451J3120430181513</v>
          </cell>
          <cell r="J50" t="str">
            <v>3a310868-1fe8-4cf3-b5fb-20f1cf5b5426</v>
          </cell>
          <cell r="K50" t="str">
            <v>X134430181</v>
          </cell>
          <cell r="L50">
            <v>4.5019999999999998</v>
          </cell>
          <cell r="M50">
            <v>4.5</v>
          </cell>
          <cell r="N50">
            <v>597.5</v>
          </cell>
          <cell r="O50" t="str">
            <v>四级公路</v>
          </cell>
          <cell r="P50" t="str">
            <v>沥青路面</v>
          </cell>
          <cell r="Q50" t="str">
            <v>6</v>
          </cell>
          <cell r="R50" t="str">
            <v>镇头镇北大花木基地</v>
          </cell>
          <cell r="S50">
            <v>4.5</v>
          </cell>
        </row>
        <row r="51">
          <cell r="F51" t="str">
            <v>柏加镇杯苗发展基地至南横线道路提质改造</v>
          </cell>
          <cell r="G51" t="str">
            <v>资源产业路</v>
          </cell>
          <cell r="H51" t="str">
            <v>1312F4301810017</v>
          </cell>
          <cell r="I51" t="str">
            <v>1451J3120430181245</v>
          </cell>
          <cell r="J51" t="str">
            <v>c624c303-2560-4bb7-9e9d-bf93b0f323ab</v>
          </cell>
          <cell r="K51" t="str">
            <v>Y052430181</v>
          </cell>
          <cell r="L51">
            <v>0.7</v>
          </cell>
          <cell r="M51">
            <v>0.7</v>
          </cell>
          <cell r="N51">
            <v>96.5</v>
          </cell>
          <cell r="O51" t="str">
            <v>四级公路</v>
          </cell>
          <cell r="P51" t="str">
            <v>沥青路面</v>
          </cell>
          <cell r="Q51" t="str">
            <v>6</v>
          </cell>
          <cell r="R51" t="str">
            <v>渡头村</v>
          </cell>
          <cell r="S51">
            <v>0.7</v>
          </cell>
        </row>
        <row r="52">
          <cell r="F52" t="str">
            <v>上洞至石柱峰连接路</v>
          </cell>
          <cell r="G52" t="str">
            <v>通景公路</v>
          </cell>
          <cell r="H52" t="str">
            <v>131302F4301810310</v>
          </cell>
          <cell r="I52" t="str">
            <v>1451J3130430181680</v>
          </cell>
          <cell r="J52" t="str">
            <v>e40f9825-5907-447e-8064-0bbfac3f0d25</v>
          </cell>
          <cell r="K52" t="str">
            <v>无</v>
          </cell>
          <cell r="L52">
            <v>6</v>
          </cell>
          <cell r="M52">
            <v>3.5590000000000002</v>
          </cell>
          <cell r="N52">
            <v>534</v>
          </cell>
          <cell r="O52" t="str">
            <v>四级公路</v>
          </cell>
          <cell r="P52" t="str">
            <v>沥青路面</v>
          </cell>
          <cell r="Q52" t="str">
            <v>6</v>
          </cell>
          <cell r="R52" t="str">
            <v>石柱峰村</v>
          </cell>
          <cell r="S52">
            <v>3.5590000000000002</v>
          </cell>
        </row>
        <row r="53">
          <cell r="L53">
            <v>121.89500000000001</v>
          </cell>
          <cell r="M53">
            <v>90.899999999999991</v>
          </cell>
          <cell r="N53">
            <v>10908</v>
          </cell>
          <cell r="S53">
            <v>90.899999999999991</v>
          </cell>
        </row>
        <row r="54">
          <cell r="F54" t="str">
            <v>坝塘社区永昌生态养殖园产业路</v>
          </cell>
          <cell r="G54" t="str">
            <v>资源产业路</v>
          </cell>
          <cell r="H54" t="str">
            <v>1312F4301240085</v>
          </cell>
          <cell r="I54" t="str">
            <v>1451J3120430124388</v>
          </cell>
          <cell r="J54" t="str">
            <v>303f7251-d091-40af-a98e-a9514c519d9d</v>
          </cell>
          <cell r="K54" t="str">
            <v>C144430182</v>
          </cell>
          <cell r="L54">
            <v>3.5</v>
          </cell>
          <cell r="M54">
            <v>3.5</v>
          </cell>
          <cell r="N54">
            <v>420</v>
          </cell>
          <cell r="O54" t="str">
            <v>四级公路</v>
          </cell>
          <cell r="P54" t="str">
            <v>沥青路面</v>
          </cell>
          <cell r="Q54">
            <v>6</v>
          </cell>
          <cell r="R54" t="str">
            <v>坝塘社区永昌生态养殖园产业园</v>
          </cell>
          <cell r="S54">
            <v>3.5</v>
          </cell>
        </row>
        <row r="55">
          <cell r="F55" t="str">
            <v>梅湖村桂花苗木基地产业路</v>
          </cell>
          <cell r="G55" t="str">
            <v>资源产业路</v>
          </cell>
          <cell r="H55" t="str">
            <v>1312F4301240203</v>
          </cell>
          <cell r="I55" t="str">
            <v>1451J3120430124199</v>
          </cell>
          <cell r="J55" t="str">
            <v>542612c4-81b8-44f3-8c80-21ae05bd31e0</v>
          </cell>
          <cell r="K55" t="str">
            <v>CF11430182</v>
          </cell>
          <cell r="L55">
            <v>3.51</v>
          </cell>
          <cell r="M55">
            <v>3.5</v>
          </cell>
          <cell r="N55">
            <v>420</v>
          </cell>
          <cell r="O55" t="str">
            <v>四级公路</v>
          </cell>
          <cell r="P55" t="str">
            <v>沥青路面</v>
          </cell>
          <cell r="Q55" t="str">
            <v>4.5-6</v>
          </cell>
          <cell r="R55" t="str">
            <v>梅湖村桂花苗木基地</v>
          </cell>
          <cell r="S55">
            <v>3.5</v>
          </cell>
        </row>
        <row r="56">
          <cell r="F56" t="str">
            <v>湖南萼林农产品有限公司产业路</v>
          </cell>
          <cell r="G56" t="str">
            <v>资源产业路</v>
          </cell>
          <cell r="H56" t="str">
            <v>1312F4301240044</v>
          </cell>
          <cell r="I56" t="str">
            <v>1451J3120430124174</v>
          </cell>
          <cell r="J56" t="str">
            <v>a87e8136-21f8-44df-a20d-2213b43c62fe</v>
          </cell>
          <cell r="K56" t="str">
            <v>无</v>
          </cell>
          <cell r="L56">
            <v>3</v>
          </cell>
          <cell r="M56">
            <v>3</v>
          </cell>
          <cell r="N56">
            <v>360</v>
          </cell>
          <cell r="O56" t="str">
            <v>四级公路</v>
          </cell>
          <cell r="P56" t="str">
            <v>沥青路面</v>
          </cell>
          <cell r="Q56">
            <v>6</v>
          </cell>
          <cell r="R56" t="str">
            <v>湖南萼林农产品有限公司</v>
          </cell>
          <cell r="S56">
            <v>3</v>
          </cell>
        </row>
        <row r="57">
          <cell r="F57" t="str">
            <v>C261（长田湾-大湖）</v>
          </cell>
          <cell r="G57" t="str">
            <v>通景公路</v>
          </cell>
          <cell r="H57" t="str">
            <v>131302F4301240006</v>
          </cell>
          <cell r="I57" t="str">
            <v>1451J3130430124203</v>
          </cell>
          <cell r="J57" t="str">
            <v>b00e5897-d4f2-46bc-9aea-d140b0c63f7d</v>
          </cell>
          <cell r="K57" t="str">
            <v>C261430182</v>
          </cell>
          <cell r="L57">
            <v>3.5</v>
          </cell>
          <cell r="M57">
            <v>3.5</v>
          </cell>
          <cell r="N57">
            <v>420</v>
          </cell>
          <cell r="O57" t="str">
            <v>四级公路</v>
          </cell>
          <cell r="P57" t="str">
            <v>沥青路面</v>
          </cell>
          <cell r="Q57" t="str">
            <v>4.5-7</v>
          </cell>
          <cell r="R57" t="str">
            <v>花明楼</v>
          </cell>
          <cell r="S57">
            <v>3.5</v>
          </cell>
        </row>
        <row r="58">
          <cell r="F58" t="str">
            <v>宁乡市金洲镇粮食产业园产业路</v>
          </cell>
          <cell r="G58" t="str">
            <v>资源产业路</v>
          </cell>
          <cell r="H58" t="str">
            <v>1312F4301240016</v>
          </cell>
          <cell r="I58" t="str">
            <v>1451J3120430124135</v>
          </cell>
          <cell r="J58" t="str">
            <v>fe1f098f-47c7-4bfb-8a5f-765f258f7c4b</v>
          </cell>
          <cell r="K58" t="str">
            <v>C483430182</v>
          </cell>
          <cell r="L58">
            <v>3</v>
          </cell>
          <cell r="M58">
            <v>3</v>
          </cell>
          <cell r="N58">
            <v>360</v>
          </cell>
          <cell r="O58" t="str">
            <v>四级公路</v>
          </cell>
          <cell r="P58" t="str">
            <v>沥青路面</v>
          </cell>
          <cell r="Q58" t="str">
            <v>5.0-6</v>
          </cell>
          <cell r="R58" t="str">
            <v>宁乡市金洲镇粮食产业园</v>
          </cell>
          <cell r="S58">
            <v>3</v>
          </cell>
        </row>
        <row r="59">
          <cell r="F59" t="str">
            <v>宁乡市国家级现代农业产业园产业路</v>
          </cell>
          <cell r="G59" t="str">
            <v>资源产业路</v>
          </cell>
          <cell r="H59" t="str">
            <v>1312F4301240015</v>
          </cell>
          <cell r="I59" t="str">
            <v>1451J3120430124136</v>
          </cell>
          <cell r="J59" t="str">
            <v>d7fcd922-235d-4362-b2cd-d0ea7166a0a8</v>
          </cell>
          <cell r="K59" t="str">
            <v>无</v>
          </cell>
          <cell r="L59">
            <v>10</v>
          </cell>
          <cell r="M59">
            <v>3</v>
          </cell>
          <cell r="N59">
            <v>360</v>
          </cell>
          <cell r="O59" t="str">
            <v>四级公路</v>
          </cell>
          <cell r="P59" t="str">
            <v>沥青路面</v>
          </cell>
          <cell r="Q59">
            <v>6</v>
          </cell>
          <cell r="R59" t="str">
            <v>宁乡市国家级现代农业产业园</v>
          </cell>
          <cell r="S59">
            <v>3</v>
          </cell>
        </row>
        <row r="60">
          <cell r="F60" t="str">
            <v>石马寨景区连接路（Y674毛公桥-枝子桥）</v>
          </cell>
          <cell r="G60" t="str">
            <v>通景公路</v>
          </cell>
          <cell r="H60" t="str">
            <v>131301F4301240030</v>
          </cell>
          <cell r="I60" t="str">
            <v>1451J3130430124398</v>
          </cell>
          <cell r="J60" t="str">
            <v>94ee4bd1-15ff-4b98-beec-8b235c54f53e</v>
          </cell>
          <cell r="K60" t="str">
            <v>Y674430182</v>
          </cell>
          <cell r="L60">
            <v>8.9</v>
          </cell>
          <cell r="M60">
            <v>8.9</v>
          </cell>
          <cell r="N60">
            <v>1068</v>
          </cell>
          <cell r="O60" t="str">
            <v>四级公路</v>
          </cell>
          <cell r="P60" t="str">
            <v>沥青路面</v>
          </cell>
          <cell r="Q60" t="str">
            <v>5.0-6</v>
          </cell>
          <cell r="R60" t="str">
            <v>石牛寨</v>
          </cell>
          <cell r="S60">
            <v>8.9</v>
          </cell>
        </row>
        <row r="61">
          <cell r="F61" t="str">
            <v>金洪村烟叶育苗基地产业路</v>
          </cell>
          <cell r="G61" t="str">
            <v>资源产业路</v>
          </cell>
          <cell r="H61" t="str">
            <v>1312F4301240073</v>
          </cell>
          <cell r="I61" t="str">
            <v>1451J3120430124190</v>
          </cell>
          <cell r="J61" t="str">
            <v>f0bd564d-5932-4ff2-9f5d-34a57add2eb9</v>
          </cell>
          <cell r="K61" t="str">
            <v>Y631430182</v>
          </cell>
          <cell r="L61">
            <v>7.8639999999999999</v>
          </cell>
          <cell r="M61">
            <v>3</v>
          </cell>
          <cell r="N61">
            <v>360</v>
          </cell>
          <cell r="O61" t="str">
            <v>四级公路</v>
          </cell>
          <cell r="P61" t="str">
            <v>沥青路面</v>
          </cell>
          <cell r="Q61">
            <v>6</v>
          </cell>
          <cell r="R61" t="str">
            <v>金洪村烟叶育苗基地</v>
          </cell>
          <cell r="S61">
            <v>3</v>
          </cell>
        </row>
        <row r="62">
          <cell r="F62" t="str">
            <v>鸿富村蔬菜种植加工扶贫车间基地产业路</v>
          </cell>
          <cell r="G62" t="str">
            <v>资源产业路</v>
          </cell>
          <cell r="H62" t="str">
            <v>1312F4301240140</v>
          </cell>
          <cell r="I62" t="str">
            <v>1451J3120430124361</v>
          </cell>
          <cell r="J62" t="str">
            <v>18430cf3-1887-4447-812d-c334dbd79dc2</v>
          </cell>
          <cell r="K62" t="str">
            <v>Y657430182</v>
          </cell>
          <cell r="L62">
            <v>5.056</v>
          </cell>
          <cell r="M62">
            <v>3.5190000000000001</v>
          </cell>
          <cell r="N62">
            <v>422.28</v>
          </cell>
          <cell r="O62" t="str">
            <v>四级公路</v>
          </cell>
          <cell r="P62" t="str">
            <v>沥青路面</v>
          </cell>
          <cell r="Q62">
            <v>6</v>
          </cell>
          <cell r="R62" t="str">
            <v>鸿富村蔬菜种植加工扶贫车间基地产业园</v>
          </cell>
          <cell r="S62">
            <v>3.5190000000000001</v>
          </cell>
        </row>
        <row r="63">
          <cell r="F63" t="str">
            <v>三仙坳村苗木育苗基地产业路（一期）</v>
          </cell>
          <cell r="G63" t="str">
            <v>资源产业路</v>
          </cell>
          <cell r="H63" t="str">
            <v>1312F4301240145</v>
          </cell>
          <cell r="I63" t="str">
            <v>1451J3120430124371</v>
          </cell>
          <cell r="J63" t="str">
            <v>3ac77f56-2a3e-4625-85a0-03b9473c538c</v>
          </cell>
          <cell r="K63" t="str">
            <v>无</v>
          </cell>
          <cell r="L63">
            <v>1.7</v>
          </cell>
          <cell r="M63">
            <v>1.7</v>
          </cell>
          <cell r="N63">
            <v>204</v>
          </cell>
          <cell r="O63" t="str">
            <v>四级公路</v>
          </cell>
          <cell r="P63" t="str">
            <v>水泥路面</v>
          </cell>
          <cell r="Q63">
            <v>6</v>
          </cell>
          <cell r="R63" t="str">
            <v>三仙坳村苗木育苗基地产业园</v>
          </cell>
          <cell r="S63">
            <v>1.7</v>
          </cell>
        </row>
        <row r="64">
          <cell r="F64" t="str">
            <v>美丽屋场展示中心旅游路</v>
          </cell>
          <cell r="G64" t="str">
            <v>通景公路</v>
          </cell>
          <cell r="H64" t="str">
            <v>131302F4301240081</v>
          </cell>
          <cell r="I64" t="str">
            <v>1451J3130430124330</v>
          </cell>
          <cell r="J64" t="str">
            <v>0e1188f7-cc9b-4823-bbcb-a9f1305b4283</v>
          </cell>
          <cell r="K64" t="str">
            <v>CA33430182</v>
          </cell>
          <cell r="L64">
            <v>3.93</v>
          </cell>
          <cell r="M64">
            <v>3.5</v>
          </cell>
          <cell r="N64">
            <v>420</v>
          </cell>
          <cell r="O64" t="str">
            <v>四级公路</v>
          </cell>
          <cell r="P64" t="str">
            <v>沥青路面</v>
          </cell>
          <cell r="Q64">
            <v>6</v>
          </cell>
          <cell r="R64" t="str">
            <v>贺家湾美丽屋场集中连片展示中心</v>
          </cell>
          <cell r="S64">
            <v>3.5</v>
          </cell>
        </row>
        <row r="65">
          <cell r="F65" t="str">
            <v>煤炭坝煤矿遗址公园旅游路</v>
          </cell>
          <cell r="G65" t="str">
            <v>通景公路</v>
          </cell>
          <cell r="H65" t="str">
            <v>131302F4301240080</v>
          </cell>
          <cell r="I65" t="str">
            <v>1451J3130430124260</v>
          </cell>
          <cell r="J65" t="str">
            <v>8320b518-4aca-4a48-83aa-27b2ad041f3f</v>
          </cell>
          <cell r="K65" t="str">
            <v>CD04430182</v>
          </cell>
          <cell r="L65">
            <v>2.36</v>
          </cell>
          <cell r="M65">
            <v>2.4</v>
          </cell>
          <cell r="N65">
            <v>288</v>
          </cell>
          <cell r="O65" t="str">
            <v>四级公路</v>
          </cell>
          <cell r="P65" t="str">
            <v>沥青路面</v>
          </cell>
          <cell r="Q65" t="str">
            <v>4.5-6</v>
          </cell>
          <cell r="R65" t="str">
            <v>砖塘村煤炭坝煤矿遗址公园</v>
          </cell>
          <cell r="S65">
            <v>2.4</v>
          </cell>
        </row>
        <row r="66">
          <cell r="F66" t="str">
            <v>Y671（黄沙桥-石桥铺）</v>
          </cell>
          <cell r="G66" t="str">
            <v>通景公路</v>
          </cell>
          <cell r="H66" t="str">
            <v>131301F4301240029</v>
          </cell>
          <cell r="I66" t="str">
            <v>1451J3130430124271</v>
          </cell>
          <cell r="J66" t="str">
            <v>1da62e99-0d71-483c-8206-4166dcad0946</v>
          </cell>
          <cell r="K66" t="str">
            <v>Y671430182</v>
          </cell>
          <cell r="L66">
            <v>7.9039999999999999</v>
          </cell>
          <cell r="M66">
            <v>5</v>
          </cell>
          <cell r="N66">
            <v>600</v>
          </cell>
          <cell r="O66" t="str">
            <v>四级公路</v>
          </cell>
          <cell r="P66" t="str">
            <v>沥青路面</v>
          </cell>
          <cell r="Q66" t="str">
            <v>5.0-6</v>
          </cell>
          <cell r="R66" t="str">
            <v>三角寨</v>
          </cell>
          <cell r="S66">
            <v>5</v>
          </cell>
        </row>
        <row r="67">
          <cell r="F67" t="str">
            <v>Y666（上流-龙基桥）</v>
          </cell>
          <cell r="G67" t="str">
            <v>通景公路</v>
          </cell>
          <cell r="H67" t="str">
            <v>131302F4301240011</v>
          </cell>
          <cell r="I67" t="str">
            <v>1451J3130430124193</v>
          </cell>
          <cell r="J67" t="str">
            <v>84246cb9-7abf-4026-bd10-38d634c83e10</v>
          </cell>
          <cell r="K67" t="str">
            <v>Y666430182</v>
          </cell>
          <cell r="L67">
            <v>3.871</v>
          </cell>
          <cell r="M67">
            <v>3.871</v>
          </cell>
          <cell r="N67">
            <v>464.52</v>
          </cell>
          <cell r="O67" t="str">
            <v>四级公路</v>
          </cell>
          <cell r="P67" t="str">
            <v>沥青路面</v>
          </cell>
          <cell r="Q67">
            <v>6</v>
          </cell>
          <cell r="R67" t="str">
            <v>青山桥</v>
          </cell>
          <cell r="S67">
            <v>3.871</v>
          </cell>
        </row>
        <row r="68">
          <cell r="F68" t="str">
            <v>优卓牧业奶牛产业园产业路</v>
          </cell>
          <cell r="G68" t="str">
            <v>资源产业路</v>
          </cell>
          <cell r="H68" t="str">
            <v>1312F4301240022</v>
          </cell>
          <cell r="I68" t="str">
            <v>1451J3120430124122</v>
          </cell>
          <cell r="J68" t="str">
            <v>42b3879f-956a-4ccf-ab94-a74d42de3b8b</v>
          </cell>
          <cell r="K68" t="str">
            <v>C840430182</v>
          </cell>
          <cell r="L68">
            <v>5.5</v>
          </cell>
          <cell r="M68">
            <v>1</v>
          </cell>
          <cell r="N68">
            <v>120</v>
          </cell>
          <cell r="O68" t="str">
            <v>四级公路</v>
          </cell>
          <cell r="P68" t="str">
            <v>沥青路面</v>
          </cell>
          <cell r="Q68">
            <v>6</v>
          </cell>
          <cell r="R68" t="str">
            <v>优卓牧业奶牛产业园</v>
          </cell>
          <cell r="S68">
            <v>1</v>
          </cell>
        </row>
        <row r="69">
          <cell r="F69" t="str">
            <v>左家山蜜桔产业园产业路</v>
          </cell>
          <cell r="G69" t="str">
            <v>资源产业路</v>
          </cell>
          <cell r="H69" t="str">
            <v>1312F4301240045</v>
          </cell>
          <cell r="I69" t="str">
            <v>1451J3120430124382</v>
          </cell>
          <cell r="J69" t="str">
            <v>fc23a4b6-fe5d-4a3b-a9ac-fc928ead2056</v>
          </cell>
          <cell r="K69" t="str">
            <v>X008430182</v>
          </cell>
          <cell r="L69">
            <v>1.1579999999999999</v>
          </cell>
          <cell r="M69">
            <v>1</v>
          </cell>
          <cell r="N69">
            <v>120</v>
          </cell>
          <cell r="O69" t="str">
            <v>四级公路</v>
          </cell>
          <cell r="P69" t="str">
            <v>沥青路面</v>
          </cell>
          <cell r="Q69">
            <v>6</v>
          </cell>
          <cell r="R69" t="str">
            <v>宁乡市现代农业产业园粮食综合服务中心</v>
          </cell>
          <cell r="S69">
            <v>1</v>
          </cell>
        </row>
        <row r="70">
          <cell r="F70" t="str">
            <v>兴旺村百亩花海景区连接路（CZ94430182）</v>
          </cell>
          <cell r="G70" t="str">
            <v>通景公路</v>
          </cell>
          <cell r="H70" t="str">
            <v>131302F4301240051</v>
          </cell>
          <cell r="I70" t="str">
            <v>1451J3130430124254</v>
          </cell>
          <cell r="J70" t="str">
            <v>79d556a9-a14d-4f90-91d2-731a724033ec</v>
          </cell>
          <cell r="K70" t="str">
            <v>CZ94430182</v>
          </cell>
          <cell r="L70">
            <v>6.2690000000000001</v>
          </cell>
          <cell r="M70">
            <v>4</v>
          </cell>
          <cell r="N70">
            <v>480</v>
          </cell>
          <cell r="O70" t="str">
            <v>四级公路</v>
          </cell>
          <cell r="P70" t="str">
            <v>沥青路面</v>
          </cell>
          <cell r="Q70">
            <v>6</v>
          </cell>
          <cell r="R70" t="str">
            <v>兴旺村百亩花海景区</v>
          </cell>
          <cell r="S70">
            <v>4</v>
          </cell>
        </row>
        <row r="71">
          <cell r="F71" t="str">
            <v>黄鹤村黄桃产业园产业路</v>
          </cell>
          <cell r="G71" t="str">
            <v>资源产业路</v>
          </cell>
          <cell r="H71" t="str">
            <v>1312F4301240165</v>
          </cell>
          <cell r="I71" t="str">
            <v>1451J3120430124407</v>
          </cell>
          <cell r="J71" t="str">
            <v>5e376bcb-d27b-4f38-999c-dfaff9bafde2</v>
          </cell>
          <cell r="K71" t="str">
            <v>C324430182</v>
          </cell>
          <cell r="L71">
            <v>3.49</v>
          </cell>
          <cell r="M71">
            <v>3.2149999999999999</v>
          </cell>
          <cell r="N71">
            <v>385.8</v>
          </cell>
          <cell r="O71" t="str">
            <v>四级公路</v>
          </cell>
          <cell r="P71" t="str">
            <v>沥青路面</v>
          </cell>
          <cell r="Q71" t="str">
            <v>4.5-6</v>
          </cell>
          <cell r="R71" t="str">
            <v>黄鹤村黄桃产业园</v>
          </cell>
          <cell r="S71">
            <v>3.2149999999999999</v>
          </cell>
        </row>
        <row r="72">
          <cell r="F72" t="str">
            <v>湖溪塘村小龙虾养殖推广中心产业路</v>
          </cell>
          <cell r="G72" t="str">
            <v>资源产业路</v>
          </cell>
          <cell r="H72" t="str">
            <v>1312F4301240116</v>
          </cell>
          <cell r="I72" t="str">
            <v>1451J3120430124340</v>
          </cell>
          <cell r="J72" t="str">
            <v>2d07965d-ddb0-4200-b278-6a6006d52895</v>
          </cell>
          <cell r="K72" t="str">
            <v>无</v>
          </cell>
          <cell r="L72">
            <v>2.3199999999999998</v>
          </cell>
          <cell r="M72">
            <v>2.3199999999999998</v>
          </cell>
          <cell r="N72">
            <v>278.39999999999998</v>
          </cell>
          <cell r="O72" t="str">
            <v>四级公路</v>
          </cell>
          <cell r="P72" t="str">
            <v>沥青路面</v>
          </cell>
          <cell r="Q72">
            <v>6</v>
          </cell>
          <cell r="R72" t="str">
            <v>湖溪塘村小龙虾养殖推广中心产业园</v>
          </cell>
          <cell r="S72">
            <v>2.3199999999999998</v>
          </cell>
        </row>
        <row r="73">
          <cell r="F73" t="str">
            <v>Y667（邓步桥-小狮）</v>
          </cell>
          <cell r="G73" t="str">
            <v>通景公路</v>
          </cell>
          <cell r="H73" t="str">
            <v>131302F4301240004</v>
          </cell>
          <cell r="I73" t="str">
            <v>1451J3130430124252</v>
          </cell>
          <cell r="J73" t="str">
            <v>54a1ece2-934f-4362-9bdb-2a4b4932a647</v>
          </cell>
          <cell r="K73" t="str">
            <v>Y667430182</v>
          </cell>
          <cell r="L73">
            <v>3.7</v>
          </cell>
          <cell r="M73">
            <v>3.7</v>
          </cell>
          <cell r="N73">
            <v>444</v>
          </cell>
          <cell r="O73" t="str">
            <v>四级公路</v>
          </cell>
          <cell r="P73" t="str">
            <v>沥青路面</v>
          </cell>
          <cell r="Q73">
            <v>5.5</v>
          </cell>
          <cell r="R73" t="str">
            <v>状元墓</v>
          </cell>
          <cell r="S73">
            <v>3.7</v>
          </cell>
        </row>
        <row r="74">
          <cell r="F74" t="str">
            <v>合轩村种殖示范园产业路</v>
          </cell>
          <cell r="G74" t="str">
            <v>资源产业路</v>
          </cell>
          <cell r="H74" t="str">
            <v>1312F4301240040</v>
          </cell>
          <cell r="I74" t="str">
            <v>1451J3120430124176</v>
          </cell>
          <cell r="J74" t="str">
            <v>d1367a69-ddc3-44c8-a942-6e263c24a1e8</v>
          </cell>
          <cell r="K74" t="str">
            <v>Y645430182</v>
          </cell>
          <cell r="L74">
            <v>3</v>
          </cell>
          <cell r="M74">
            <v>3</v>
          </cell>
          <cell r="N74">
            <v>360</v>
          </cell>
          <cell r="O74" t="str">
            <v>四级公路</v>
          </cell>
          <cell r="P74" t="str">
            <v>沥青路面</v>
          </cell>
          <cell r="Q74">
            <v>6</v>
          </cell>
          <cell r="R74" t="str">
            <v>合轩村种殖示范园</v>
          </cell>
          <cell r="S74">
            <v>3</v>
          </cell>
        </row>
        <row r="75">
          <cell r="F75" t="str">
            <v>关山古镇景区至历泉旅游通景路</v>
          </cell>
          <cell r="G75" t="str">
            <v>通景公路</v>
          </cell>
          <cell r="H75" t="str">
            <v>131301F4301240012</v>
          </cell>
          <cell r="I75" t="str">
            <v>1451J3130430124148</v>
          </cell>
          <cell r="J75" t="str">
            <v>e83718c4-d9bd-45ea-b245-26d4c820c759</v>
          </cell>
          <cell r="K75" t="str">
            <v>C488430182</v>
          </cell>
          <cell r="L75">
            <v>5.0069999999999997</v>
          </cell>
          <cell r="M75">
            <v>2.7069999999999999</v>
          </cell>
          <cell r="N75">
            <v>324.83999999999997</v>
          </cell>
          <cell r="O75" t="str">
            <v>四级公路</v>
          </cell>
          <cell r="P75" t="str">
            <v>沥青路面</v>
          </cell>
          <cell r="Q75">
            <v>6</v>
          </cell>
          <cell r="R75" t="str">
            <v>关山古镇</v>
          </cell>
          <cell r="S75">
            <v>2.7069999999999999</v>
          </cell>
        </row>
        <row r="76">
          <cell r="F76" t="str">
            <v>金洲湖湿地公园连接路（C489430182）</v>
          </cell>
          <cell r="G76" t="str">
            <v>通景公路</v>
          </cell>
          <cell r="H76" t="str">
            <v>131302F4301240071</v>
          </cell>
          <cell r="I76" t="str">
            <v>1451J3130430124261</v>
          </cell>
          <cell r="J76" t="str">
            <v>301fd61d-7a4d-4928-8bac-922c6d49d55e</v>
          </cell>
          <cell r="K76" t="str">
            <v>C489430182</v>
          </cell>
          <cell r="L76">
            <v>3.403</v>
          </cell>
          <cell r="M76">
            <v>2.4</v>
          </cell>
          <cell r="N76">
            <v>288</v>
          </cell>
          <cell r="O76" t="str">
            <v>四级公路</v>
          </cell>
          <cell r="P76" t="str">
            <v>沥青路面</v>
          </cell>
          <cell r="Q76">
            <v>6</v>
          </cell>
          <cell r="R76" t="str">
            <v>金洲湖湿地公园</v>
          </cell>
          <cell r="S76">
            <v>2.4</v>
          </cell>
        </row>
        <row r="77">
          <cell r="F77" t="str">
            <v>华桅中药材产业示范园产业路</v>
          </cell>
          <cell r="G77" t="str">
            <v>资源产业路</v>
          </cell>
          <cell r="H77" t="str">
            <v>1312F4301240031</v>
          </cell>
          <cell r="I77" t="str">
            <v>1451J3120430124132</v>
          </cell>
          <cell r="J77" t="str">
            <v>6d755a1c-3e1c-49f1-92a9-2afbbfca83e0</v>
          </cell>
          <cell r="K77" t="str">
            <v>无</v>
          </cell>
          <cell r="L77">
            <v>2.54</v>
          </cell>
          <cell r="M77">
            <v>2</v>
          </cell>
          <cell r="N77">
            <v>240</v>
          </cell>
          <cell r="O77" t="str">
            <v>四级公路</v>
          </cell>
          <cell r="P77" t="str">
            <v>沥青路面</v>
          </cell>
          <cell r="Q77" t="str">
            <v>5.5-6</v>
          </cell>
          <cell r="R77" t="str">
            <v>华桅中药材产业示范园</v>
          </cell>
          <cell r="S77">
            <v>2</v>
          </cell>
        </row>
        <row r="78">
          <cell r="F78" t="str">
            <v>石马寨景区连接路（C087段）</v>
          </cell>
          <cell r="G78" t="str">
            <v>通景公路</v>
          </cell>
          <cell r="H78" t="str">
            <v>131302F4301240040</v>
          </cell>
          <cell r="I78" t="str">
            <v>1451J3130430124229</v>
          </cell>
          <cell r="J78" t="str">
            <v>1896b929-707b-4b7b-90f9-cc31fc2e6663</v>
          </cell>
          <cell r="K78" t="str">
            <v>C087430182</v>
          </cell>
          <cell r="L78">
            <v>4.1139999999999999</v>
          </cell>
          <cell r="M78">
            <v>3.794</v>
          </cell>
          <cell r="N78">
            <v>455.28</v>
          </cell>
          <cell r="O78" t="str">
            <v>四级公路</v>
          </cell>
          <cell r="P78" t="str">
            <v>沥青路面</v>
          </cell>
          <cell r="Q78" t="str">
            <v>5.0-6</v>
          </cell>
          <cell r="R78" t="str">
            <v>石马寨景区</v>
          </cell>
          <cell r="S78">
            <v>3.794</v>
          </cell>
        </row>
        <row r="79">
          <cell r="F79" t="str">
            <v>红旗村朝天椒种植基地产业路</v>
          </cell>
          <cell r="G79" t="str">
            <v>资源产业路</v>
          </cell>
          <cell r="H79" t="str">
            <v>1312F4301240181</v>
          </cell>
          <cell r="I79" t="str">
            <v>1451J3120430124333</v>
          </cell>
          <cell r="J79" t="str">
            <v>540a0ec5-8d1a-4955-b015-52dc60c831d7</v>
          </cell>
          <cell r="K79" t="str">
            <v>cb73430182</v>
          </cell>
          <cell r="L79">
            <v>3.7989999999999999</v>
          </cell>
          <cell r="M79">
            <v>2.2999999999999998</v>
          </cell>
          <cell r="N79">
            <v>276</v>
          </cell>
          <cell r="O79" t="str">
            <v>四级公路</v>
          </cell>
          <cell r="P79" t="str">
            <v>沥青路面</v>
          </cell>
          <cell r="Q79" t="str">
            <v>5.0-6</v>
          </cell>
          <cell r="R79" t="str">
            <v>红旗村朝天椒基地</v>
          </cell>
          <cell r="S79">
            <v>2.2999999999999998</v>
          </cell>
        </row>
        <row r="80">
          <cell r="F80" t="str">
            <v>草冲村黄姜种植基地产业路</v>
          </cell>
          <cell r="G80" t="str">
            <v>资源产业路</v>
          </cell>
          <cell r="H80" t="str">
            <v>1312F4301240166</v>
          </cell>
          <cell r="I80" t="str">
            <v>1451J3120430124331</v>
          </cell>
          <cell r="J80" t="str">
            <v>c0674b78-2ece-4f92-9a7c-64dda6fb852b</v>
          </cell>
          <cell r="K80" t="str">
            <v>c348430182</v>
          </cell>
          <cell r="L80">
            <v>2.6</v>
          </cell>
          <cell r="M80">
            <v>2.6</v>
          </cell>
          <cell r="N80">
            <v>312</v>
          </cell>
          <cell r="O80" t="str">
            <v>四级公路</v>
          </cell>
          <cell r="P80" t="str">
            <v>沥青路面</v>
          </cell>
          <cell r="Q80">
            <v>6</v>
          </cell>
          <cell r="R80" t="str">
            <v>草冲村黄姜种植基地</v>
          </cell>
          <cell r="S80">
            <v>2.6</v>
          </cell>
        </row>
        <row r="81">
          <cell r="F81" t="str">
            <v>Y651（高桥-瓦泥坳）</v>
          </cell>
          <cell r="G81" t="str">
            <v>通景公路</v>
          </cell>
          <cell r="H81" t="str">
            <v>131301F4301240003</v>
          </cell>
          <cell r="I81" t="str">
            <v>1451J3130430124153</v>
          </cell>
          <cell r="J81" t="str">
            <v>f19acde2-ef52-4ff6-93b0-44004a04bfcc</v>
          </cell>
          <cell r="K81" t="str">
            <v>Y651430182</v>
          </cell>
          <cell r="L81">
            <v>6.9</v>
          </cell>
          <cell r="M81">
            <v>5.4740000000000002</v>
          </cell>
          <cell r="N81">
            <v>656.88</v>
          </cell>
          <cell r="O81" t="str">
            <v>四级公路</v>
          </cell>
          <cell r="P81" t="str">
            <v>沥青路面</v>
          </cell>
          <cell r="Q81" t="str">
            <v>5.5-6</v>
          </cell>
          <cell r="R81" t="str">
            <v>紫龙湾温泉国际大酒店</v>
          </cell>
          <cell r="S81">
            <v>5.4740000000000002</v>
          </cell>
        </row>
        <row r="82">
          <cell r="L82">
            <v>338.38600000000019</v>
          </cell>
          <cell r="M82">
            <v>267.08800000000008</v>
          </cell>
          <cell r="N82">
            <v>54937.249999999985</v>
          </cell>
          <cell r="S82">
            <v>235</v>
          </cell>
        </row>
        <row r="83">
          <cell r="L83">
            <v>21.2</v>
          </cell>
          <cell r="M83">
            <v>21.2</v>
          </cell>
          <cell r="N83">
            <v>2487</v>
          </cell>
          <cell r="S83">
            <v>19</v>
          </cell>
        </row>
        <row r="84">
          <cell r="F84" t="str">
            <v>耕食记道路</v>
          </cell>
          <cell r="G84" t="str">
            <v>资源产业路</v>
          </cell>
          <cell r="H84" t="str">
            <v>1312F4302020018</v>
          </cell>
          <cell r="I84" t="str">
            <v>1451J3120430202115</v>
          </cell>
          <cell r="J84" t="str">
            <v>f36186bd-4754-4934-a6ca-c8d0a1678b46</v>
          </cell>
          <cell r="K84" t="str">
            <v>C210430202</v>
          </cell>
          <cell r="L84">
            <v>3.34</v>
          </cell>
          <cell r="M84">
            <v>3.34</v>
          </cell>
          <cell r="N84">
            <v>420</v>
          </cell>
          <cell r="O84" t="str">
            <v>四级公路</v>
          </cell>
          <cell r="P84" t="str">
            <v>沥青路面</v>
          </cell>
          <cell r="Q84">
            <v>5</v>
          </cell>
          <cell r="R84" t="str">
            <v>耕食记</v>
          </cell>
          <cell r="S84">
            <v>3.34</v>
          </cell>
        </row>
        <row r="85">
          <cell r="F85" t="str">
            <v>耕食小镇道路</v>
          </cell>
          <cell r="G85" t="str">
            <v>资源产业路</v>
          </cell>
          <cell r="H85" t="str">
            <v>1312F4302020005</v>
          </cell>
          <cell r="I85" t="str">
            <v>1451J3120430202108</v>
          </cell>
          <cell r="J85" t="str">
            <v>8994ada0-3f53-4009-844e-f4e11e5b4764</v>
          </cell>
          <cell r="K85" t="str">
            <v>X017430202</v>
          </cell>
          <cell r="L85">
            <v>5.6</v>
          </cell>
          <cell r="M85">
            <v>5.6</v>
          </cell>
          <cell r="N85">
            <v>780</v>
          </cell>
          <cell r="O85" t="str">
            <v>四级公路</v>
          </cell>
          <cell r="P85" t="str">
            <v>沥青路面</v>
          </cell>
          <cell r="Q85">
            <v>5.5</v>
          </cell>
          <cell r="R85" t="str">
            <v>耕食小镇</v>
          </cell>
          <cell r="S85">
            <v>5.6</v>
          </cell>
        </row>
        <row r="86">
          <cell r="F86" t="str">
            <v>中财路</v>
          </cell>
          <cell r="G86" t="str">
            <v>资源产业路</v>
          </cell>
          <cell r="H86" t="str">
            <v>1312F4302020019</v>
          </cell>
          <cell r="I86" t="str">
            <v>1451J3120430202116</v>
          </cell>
          <cell r="J86" t="str">
            <v>2ecab67c-49c3-4f3c-aee4-d2a9465715eb</v>
          </cell>
          <cell r="K86" t="str">
            <v>X003430202</v>
          </cell>
          <cell r="L86">
            <v>5.2</v>
          </cell>
          <cell r="M86">
            <v>5.2</v>
          </cell>
          <cell r="N86">
            <v>600</v>
          </cell>
          <cell r="O86" t="str">
            <v>四级公路</v>
          </cell>
          <cell r="P86" t="str">
            <v>沥青路面</v>
          </cell>
          <cell r="Q86">
            <v>6</v>
          </cell>
          <cell r="R86" t="str">
            <v>中财水泥</v>
          </cell>
          <cell r="S86">
            <v>5.2</v>
          </cell>
        </row>
        <row r="87">
          <cell r="F87" t="str">
            <v>湖南世开花海农业科技有限公司连接路</v>
          </cell>
          <cell r="G87" t="str">
            <v>资源产业路</v>
          </cell>
          <cell r="H87" t="str">
            <v>1312F4302020013</v>
          </cell>
          <cell r="I87" t="str">
            <v>1451J3120430202117</v>
          </cell>
          <cell r="J87" t="str">
            <v>15ad6fd1-2ee1-4d96-90b3-f317bb810ccc</v>
          </cell>
          <cell r="K87" t="str">
            <v>无</v>
          </cell>
          <cell r="L87">
            <v>1.32</v>
          </cell>
          <cell r="M87">
            <v>1.32</v>
          </cell>
          <cell r="N87">
            <v>50</v>
          </cell>
          <cell r="O87" t="str">
            <v>四级公路</v>
          </cell>
          <cell r="P87" t="str">
            <v>水泥路面</v>
          </cell>
          <cell r="Q87">
            <v>3</v>
          </cell>
          <cell r="R87" t="str">
            <v>湖南世开花海农业科技有限公司产业园</v>
          </cell>
          <cell r="S87">
            <v>1.32</v>
          </cell>
        </row>
        <row r="88">
          <cell r="F88" t="str">
            <v>湘民农村合作社连接路</v>
          </cell>
          <cell r="G88" t="str">
            <v>资源产业路</v>
          </cell>
          <cell r="H88" t="str">
            <v>1312F4302020003</v>
          </cell>
          <cell r="I88" t="str">
            <v>1451J3120430202128</v>
          </cell>
          <cell r="J88" t="str">
            <v>cfbca742-979b-4ae4-9fce-af2c7ff4fc08</v>
          </cell>
          <cell r="K88" t="str">
            <v>无</v>
          </cell>
          <cell r="L88">
            <v>1.07</v>
          </cell>
          <cell r="M88">
            <v>1.07</v>
          </cell>
          <cell r="N88">
            <v>69</v>
          </cell>
          <cell r="O88" t="str">
            <v>四级公路</v>
          </cell>
          <cell r="P88" t="str">
            <v>水泥路面</v>
          </cell>
          <cell r="Q88">
            <v>4</v>
          </cell>
          <cell r="R88" t="str">
            <v>湘民农村合作社产业园</v>
          </cell>
          <cell r="S88">
            <v>1.07</v>
          </cell>
        </row>
        <row r="89">
          <cell r="F89" t="str">
            <v>株洲市巨盛实业有限公司连接路</v>
          </cell>
          <cell r="G89" t="str">
            <v>资源产业路</v>
          </cell>
          <cell r="H89" t="str">
            <v>1312F4302020021</v>
          </cell>
          <cell r="I89" t="str">
            <v>1451J3120430202114</v>
          </cell>
          <cell r="J89" t="str">
            <v>330583ae-a366-4ef1-9d06-82574f991e60</v>
          </cell>
          <cell r="K89" t="str">
            <v>无</v>
          </cell>
          <cell r="L89">
            <v>1.1299999999999999</v>
          </cell>
          <cell r="M89">
            <v>1.1299999999999999</v>
          </cell>
          <cell r="N89">
            <v>60</v>
          </cell>
          <cell r="O89" t="str">
            <v>四级公路</v>
          </cell>
          <cell r="P89" t="str">
            <v>水泥路面</v>
          </cell>
          <cell r="Q89">
            <v>3</v>
          </cell>
          <cell r="R89" t="str">
            <v>株洲市巨盛实业有限公司产业园</v>
          </cell>
          <cell r="S89">
            <v>1.1299999999999999</v>
          </cell>
        </row>
        <row r="90">
          <cell r="F90" t="str">
            <v>奎园特色生态园道路</v>
          </cell>
          <cell r="G90" t="str">
            <v>资源产业路</v>
          </cell>
          <cell r="H90" t="str">
            <v>1312F4302020027</v>
          </cell>
          <cell r="I90" t="str">
            <v>1451J3120430202133</v>
          </cell>
          <cell r="J90" t="str">
            <v>f68d554c-8eb6-4333-bbbd-f3d744b03fc1</v>
          </cell>
          <cell r="K90" t="str">
            <v>C119430202</v>
          </cell>
          <cell r="L90">
            <v>1.1000000000000001</v>
          </cell>
          <cell r="M90">
            <v>1.1000000000000001</v>
          </cell>
          <cell r="N90">
            <v>126</v>
          </cell>
          <cell r="O90" t="str">
            <v>四级公路</v>
          </cell>
          <cell r="P90" t="str">
            <v>水泥路面</v>
          </cell>
          <cell r="Q90">
            <v>4.5</v>
          </cell>
          <cell r="R90" t="str">
            <v>奎园特色生态园</v>
          </cell>
          <cell r="S90">
            <v>1.1000000000000001</v>
          </cell>
        </row>
        <row r="91">
          <cell r="F91" t="str">
            <v>金桥油茶农民专业合作社连接路</v>
          </cell>
          <cell r="G91" t="str">
            <v>资源产业路</v>
          </cell>
          <cell r="H91" t="str">
            <v>1312F4302020014</v>
          </cell>
          <cell r="I91" t="str">
            <v>1451J3120430202113</v>
          </cell>
          <cell r="J91" t="str">
            <v>85a295e2-574e-4be9-b20e-85e70de9f951</v>
          </cell>
          <cell r="K91" t="str">
            <v>无</v>
          </cell>
          <cell r="L91">
            <v>0.79</v>
          </cell>
          <cell r="M91">
            <v>0.79</v>
          </cell>
          <cell r="N91">
            <v>87</v>
          </cell>
          <cell r="O91" t="str">
            <v>四级公路</v>
          </cell>
          <cell r="P91" t="str">
            <v>水泥路面</v>
          </cell>
          <cell r="Q91">
            <v>3</v>
          </cell>
          <cell r="R91" t="str">
            <v>金桥油茶农民专业合作社园区</v>
          </cell>
          <cell r="S91">
            <v>0.24</v>
          </cell>
        </row>
        <row r="92">
          <cell r="F92" t="str">
            <v>樟霞村经济合作社蔬菜基地连接路</v>
          </cell>
          <cell r="G92" t="str">
            <v>资源产业路</v>
          </cell>
          <cell r="H92" t="str">
            <v>1312F4302020016</v>
          </cell>
          <cell r="I92" t="str">
            <v>1451J3120430202127</v>
          </cell>
          <cell r="J92" t="str">
            <v>535f49eb-74a7-4960-b3cc-7bc141a71f60</v>
          </cell>
          <cell r="K92" t="str">
            <v>无</v>
          </cell>
          <cell r="L92">
            <v>0.7</v>
          </cell>
          <cell r="M92">
            <v>0.7</v>
          </cell>
          <cell r="N92">
            <v>110</v>
          </cell>
          <cell r="O92" t="str">
            <v>四级公路</v>
          </cell>
          <cell r="P92" t="str">
            <v>水泥路面</v>
          </cell>
          <cell r="Q92">
            <v>4.5</v>
          </cell>
          <cell r="R92" t="str">
            <v>樟霞村经济合作社蔬菜产业园</v>
          </cell>
        </row>
        <row r="93">
          <cell r="F93" t="str">
            <v>霞山庄园道路</v>
          </cell>
          <cell r="G93" t="str">
            <v>资源产业路</v>
          </cell>
          <cell r="H93" t="str">
            <v>1312F4302020001</v>
          </cell>
          <cell r="I93" t="str">
            <v>1451J3120430202106</v>
          </cell>
          <cell r="J93" t="str">
            <v>2354bdd0-a40d-49bb-a61b-eed42dd3c89f</v>
          </cell>
          <cell r="K93" t="str">
            <v>无</v>
          </cell>
          <cell r="L93">
            <v>0.95</v>
          </cell>
          <cell r="M93">
            <v>0.95</v>
          </cell>
          <cell r="N93">
            <v>185</v>
          </cell>
          <cell r="O93" t="str">
            <v>四级公路</v>
          </cell>
          <cell r="P93" t="str">
            <v>水泥路面</v>
          </cell>
          <cell r="Q93">
            <v>4.5</v>
          </cell>
          <cell r="R93" t="str">
            <v>霞山庄园</v>
          </cell>
        </row>
        <row r="94">
          <cell r="L94">
            <v>17.77</v>
          </cell>
          <cell r="M94">
            <v>17.09</v>
          </cell>
          <cell r="N94">
            <v>3510</v>
          </cell>
          <cell r="S94">
            <v>17</v>
          </cell>
        </row>
        <row r="95">
          <cell r="F95" t="str">
            <v>大京湖环湖路</v>
          </cell>
          <cell r="G95" t="str">
            <v>资源产业路</v>
          </cell>
          <cell r="H95" t="str">
            <v>1312F4302030006</v>
          </cell>
          <cell r="I95" t="str">
            <v>1451J3120430203111</v>
          </cell>
          <cell r="J95" t="str">
            <v>f2114451-6255-4392-b66d-e59ee25c3ce1</v>
          </cell>
          <cell r="K95" t="str">
            <v>C164430203</v>
          </cell>
          <cell r="L95">
            <v>3.56</v>
          </cell>
          <cell r="M95">
            <v>2.88</v>
          </cell>
          <cell r="N95">
            <v>800</v>
          </cell>
          <cell r="O95" t="str">
            <v>四级公路</v>
          </cell>
          <cell r="P95" t="str">
            <v>沥青路面</v>
          </cell>
          <cell r="Q95">
            <v>5</v>
          </cell>
          <cell r="R95" t="str">
            <v>大京湖</v>
          </cell>
          <cell r="S95">
            <v>2.79</v>
          </cell>
        </row>
        <row r="96">
          <cell r="F96" t="str">
            <v>桐木村工业园通达路</v>
          </cell>
          <cell r="G96" t="str">
            <v>资源产业路</v>
          </cell>
          <cell r="H96" t="str">
            <v>1312F4302030004</v>
          </cell>
          <cell r="I96" t="str">
            <v>1451J3120430203103</v>
          </cell>
          <cell r="J96" t="str">
            <v>692d3a85-f4f8-4601-95db-35fff09ecee1</v>
          </cell>
          <cell r="K96" t="str">
            <v>C107430203</v>
          </cell>
          <cell r="L96">
            <v>1.7</v>
          </cell>
          <cell r="M96">
            <v>1.7</v>
          </cell>
          <cell r="N96">
            <v>400</v>
          </cell>
          <cell r="O96" t="str">
            <v>四级公路</v>
          </cell>
          <cell r="P96" t="str">
            <v>水泥路面</v>
          </cell>
          <cell r="Q96">
            <v>6</v>
          </cell>
          <cell r="R96" t="str">
            <v>桐山村工业园区通达</v>
          </cell>
          <cell r="S96">
            <v>1.7</v>
          </cell>
        </row>
        <row r="97">
          <cell r="F97" t="str">
            <v>株洲市芦淞区清新蔬菜种植农民专业合作社产业路</v>
          </cell>
          <cell r="G97" t="str">
            <v>资源产业路</v>
          </cell>
          <cell r="H97" t="str">
            <v>1312F4302030011</v>
          </cell>
          <cell r="I97" t="str">
            <v>1451J3120430203102</v>
          </cell>
          <cell r="J97" t="str">
            <v>14106e98-ca2e-4f26-8c0c-e7e71e883813</v>
          </cell>
          <cell r="K97" t="str">
            <v>C086430203</v>
          </cell>
          <cell r="L97">
            <v>0.57999999999999996</v>
          </cell>
          <cell r="M97">
            <v>0.57999999999999996</v>
          </cell>
          <cell r="N97">
            <v>50</v>
          </cell>
          <cell r="O97" t="str">
            <v>四级公路</v>
          </cell>
          <cell r="P97" t="str">
            <v>水泥路面</v>
          </cell>
          <cell r="Q97">
            <v>4.5</v>
          </cell>
          <cell r="R97" t="str">
            <v>株洲市芦淞区清新蔬菜种植农民专业合作社</v>
          </cell>
          <cell r="S97">
            <v>0.57999999999999996</v>
          </cell>
        </row>
        <row r="98">
          <cell r="F98" t="str">
            <v>美丽乡村路</v>
          </cell>
          <cell r="G98" t="str">
            <v>资源产业路</v>
          </cell>
          <cell r="H98" t="str">
            <v>1312F4302030003</v>
          </cell>
          <cell r="I98" t="str">
            <v>1451J3120430203104</v>
          </cell>
          <cell r="J98" t="str">
            <v>d4d94081-8b62-4769-bd19-2530de05f645</v>
          </cell>
          <cell r="K98" t="str">
            <v>X007430203</v>
          </cell>
          <cell r="L98">
            <v>7.8</v>
          </cell>
          <cell r="M98">
            <v>7.8</v>
          </cell>
          <cell r="N98">
            <v>1600</v>
          </cell>
          <cell r="O98" t="str">
            <v>四级公路</v>
          </cell>
          <cell r="P98" t="str">
            <v>沥青路面</v>
          </cell>
          <cell r="Q98">
            <v>6</v>
          </cell>
          <cell r="R98" t="str">
            <v>株洲市乃仙种养殖农民专业合作社</v>
          </cell>
          <cell r="S98">
            <v>7.8</v>
          </cell>
        </row>
        <row r="99">
          <cell r="F99" t="str">
            <v>宋家湾集体经济组织合作社连接路</v>
          </cell>
          <cell r="G99" t="str">
            <v>资源产业路</v>
          </cell>
          <cell r="H99" t="str">
            <v>1312F4302030010</v>
          </cell>
          <cell r="I99" t="str">
            <v>1451J3120430203112</v>
          </cell>
          <cell r="J99" t="str">
            <v>45260ae0-64b8-4b0e-98a6-86a74fc8b8d4</v>
          </cell>
          <cell r="K99" t="str">
            <v>C153430203</v>
          </cell>
          <cell r="L99">
            <v>0.9</v>
          </cell>
          <cell r="M99">
            <v>0.9</v>
          </cell>
          <cell r="N99">
            <v>60</v>
          </cell>
          <cell r="O99" t="str">
            <v>四级公路</v>
          </cell>
          <cell r="P99" t="str">
            <v>水泥路面</v>
          </cell>
          <cell r="Q99">
            <v>5</v>
          </cell>
          <cell r="R99" t="str">
            <v>宋家湾集体经济组织合作社</v>
          </cell>
          <cell r="S99">
            <v>0.9</v>
          </cell>
        </row>
        <row r="100">
          <cell r="F100" t="str">
            <v>大京风景区环湖1路</v>
          </cell>
          <cell r="G100" t="str">
            <v>资源产业路</v>
          </cell>
          <cell r="H100" t="str">
            <v>1312F4302030002</v>
          </cell>
          <cell r="I100" t="str">
            <v>1451J3120430203108</v>
          </cell>
          <cell r="J100" t="str">
            <v>959cd7b9-075e-424c-9496-ef578b6678f2</v>
          </cell>
          <cell r="K100" t="str">
            <v>Y040430203</v>
          </cell>
          <cell r="L100">
            <v>3.23</v>
          </cell>
          <cell r="M100">
            <v>3.23</v>
          </cell>
          <cell r="N100">
            <v>600</v>
          </cell>
          <cell r="O100" t="str">
            <v>四级公路</v>
          </cell>
          <cell r="P100" t="str">
            <v>沥青路面</v>
          </cell>
          <cell r="Q100">
            <v>5.5</v>
          </cell>
          <cell r="R100" t="str">
            <v>大京风景区环湖</v>
          </cell>
          <cell r="S100">
            <v>3.23</v>
          </cell>
        </row>
        <row r="101">
          <cell r="L101">
            <v>22.189</v>
          </cell>
          <cell r="M101">
            <v>15</v>
          </cell>
          <cell r="N101">
            <v>1800</v>
          </cell>
          <cell r="S101">
            <v>15</v>
          </cell>
        </row>
        <row r="102">
          <cell r="F102" t="str">
            <v>郭太路生态农业资源产业路改建工程</v>
          </cell>
          <cell r="G102" t="str">
            <v>资源产业路</v>
          </cell>
          <cell r="H102" t="str">
            <v>1312F4302040001</v>
          </cell>
          <cell r="I102" t="str">
            <v>1451J3120430204102</v>
          </cell>
          <cell r="J102" t="str">
            <v>39c55b1b-8ef2-4e8b-930a-ddb5e18608e6</v>
          </cell>
          <cell r="K102" t="str">
            <v>Y004430204</v>
          </cell>
          <cell r="L102">
            <v>4.1589999999999998</v>
          </cell>
          <cell r="M102">
            <v>4.1589999999999998</v>
          </cell>
          <cell r="N102">
            <v>499</v>
          </cell>
          <cell r="O102" t="str">
            <v>四级公路</v>
          </cell>
          <cell r="P102" t="str">
            <v>沥青路面</v>
          </cell>
          <cell r="Q102" t="str">
            <v>6米</v>
          </cell>
          <cell r="R102" t="str">
            <v>石峰区茅太新村村生态农业基地</v>
          </cell>
          <cell r="S102">
            <v>4.1589999999999998</v>
          </cell>
        </row>
        <row r="103">
          <cell r="F103" t="str">
            <v>霞长路（长白路）生态农业资源产业路改建工程</v>
          </cell>
          <cell r="G103" t="str">
            <v>资源产业路</v>
          </cell>
          <cell r="H103" t="str">
            <v>1312F4302040002</v>
          </cell>
          <cell r="I103" t="str">
            <v>1451J3120430204101</v>
          </cell>
          <cell r="J103" t="str">
            <v>fb18d292-42a1-4d8a-8fa5-fb4561144034</v>
          </cell>
          <cell r="K103" t="str">
            <v>Y005430204</v>
          </cell>
          <cell r="L103">
            <v>8.5</v>
          </cell>
          <cell r="M103">
            <v>8.5</v>
          </cell>
          <cell r="N103">
            <v>1020</v>
          </cell>
          <cell r="O103" t="str">
            <v>四级公路</v>
          </cell>
          <cell r="P103" t="str">
            <v>沥青路面</v>
          </cell>
          <cell r="Q103" t="str">
            <v>6米</v>
          </cell>
          <cell r="R103" t="str">
            <v>石峰区长石生态农业基地</v>
          </cell>
          <cell r="S103">
            <v>8.5</v>
          </cell>
        </row>
        <row r="104">
          <cell r="F104" t="str">
            <v>茅九路生态农业产业路</v>
          </cell>
          <cell r="G104" t="str">
            <v>资源产业路</v>
          </cell>
          <cell r="H104" t="str">
            <v>1312F4302040003</v>
          </cell>
          <cell r="I104" t="str">
            <v>1451J3120430204103</v>
          </cell>
          <cell r="J104" t="str">
            <v>40056bda-c119-4e6a-b99c-1775edffdc1e</v>
          </cell>
          <cell r="K104" t="str">
            <v>X006430204</v>
          </cell>
          <cell r="L104">
            <v>9.5299999999999994</v>
          </cell>
          <cell r="M104">
            <v>2.3410000000000002</v>
          </cell>
          <cell r="N104">
            <v>281</v>
          </cell>
          <cell r="O104" t="str">
            <v>四级公路</v>
          </cell>
          <cell r="P104" t="str">
            <v>沥青路面</v>
          </cell>
          <cell r="Q104" t="str">
            <v>6米</v>
          </cell>
          <cell r="R104" t="str">
            <v>石峰区九塘村生态农业基地</v>
          </cell>
          <cell r="S104">
            <v>2.3410000000000002</v>
          </cell>
        </row>
        <row r="105">
          <cell r="L105">
            <v>36.569000000000003</v>
          </cell>
          <cell r="M105">
            <v>36.5</v>
          </cell>
          <cell r="N105">
            <v>11850</v>
          </cell>
          <cell r="S105">
            <v>30</v>
          </cell>
        </row>
        <row r="106">
          <cell r="F106" t="str">
            <v>天元区三门镇响水村通景路</v>
          </cell>
          <cell r="G106" t="str">
            <v>通景公路</v>
          </cell>
          <cell r="H106" t="str">
            <v>13130201F4302110002</v>
          </cell>
          <cell r="I106" t="str">
            <v>1451J3130430211130</v>
          </cell>
          <cell r="J106" t="str">
            <v>2f020a04-508b-416d-9d5f-7a2f03c88504</v>
          </cell>
          <cell r="K106" t="str">
            <v>Y049430211</v>
          </cell>
          <cell r="L106">
            <v>5.6050000000000004</v>
          </cell>
          <cell r="M106">
            <v>5.6</v>
          </cell>
          <cell r="N106">
            <v>1750</v>
          </cell>
          <cell r="O106" t="str">
            <v>四级公路</v>
          </cell>
          <cell r="P106" t="str">
            <v>沥青路面</v>
          </cell>
          <cell r="Q106" t="str">
            <v>6米</v>
          </cell>
          <cell r="R106" t="str">
            <v>天元区三门镇响水村</v>
          </cell>
          <cell r="S106">
            <v>5.6</v>
          </cell>
        </row>
        <row r="107">
          <cell r="F107" t="str">
            <v>雷谭路改扩建项目</v>
          </cell>
          <cell r="G107" t="str">
            <v>资源产业路</v>
          </cell>
          <cell r="H107" t="str">
            <v>1312F4302110015</v>
          </cell>
          <cell r="I107" t="str">
            <v>1451J3120430211112</v>
          </cell>
          <cell r="J107" t="str">
            <v>fb2f7eca-eadd-414e-a10c-44f625baff45</v>
          </cell>
          <cell r="K107" t="str">
            <v>X011430211</v>
          </cell>
          <cell r="L107">
            <v>6.7640000000000002</v>
          </cell>
          <cell r="M107">
            <v>6.7</v>
          </cell>
          <cell r="N107">
            <v>2100</v>
          </cell>
          <cell r="O107" t="str">
            <v>四级公路</v>
          </cell>
          <cell r="P107" t="str">
            <v>沥青路面</v>
          </cell>
          <cell r="Q107" t="str">
            <v>7米</v>
          </cell>
          <cell r="R107" t="str">
            <v>伞铺村（美丽乡村）</v>
          </cell>
          <cell r="S107">
            <v>6.7</v>
          </cell>
        </row>
        <row r="108">
          <cell r="F108" t="str">
            <v>月福大道改扩建项目</v>
          </cell>
          <cell r="G108" t="str">
            <v>资源产业路</v>
          </cell>
          <cell r="H108" t="str">
            <v>1312F4302110009</v>
          </cell>
          <cell r="I108" t="str">
            <v>1451J3120430211104</v>
          </cell>
          <cell r="J108" t="str">
            <v>3699e6ec-c5ab-409c-b9e4-7ca93669003e</v>
          </cell>
          <cell r="K108" t="str">
            <v>C043430211</v>
          </cell>
          <cell r="L108">
            <v>6.2</v>
          </cell>
          <cell r="M108">
            <v>6.2</v>
          </cell>
          <cell r="N108">
            <v>1900</v>
          </cell>
          <cell r="O108" t="str">
            <v>四级公路</v>
          </cell>
          <cell r="P108" t="str">
            <v>沥青路面</v>
          </cell>
          <cell r="Q108" t="str">
            <v>7米</v>
          </cell>
          <cell r="R108" t="str">
            <v>月福村（美丽乡村）</v>
          </cell>
          <cell r="S108">
            <v>6.2</v>
          </cell>
        </row>
        <row r="109">
          <cell r="F109" t="str">
            <v>石三门大道</v>
          </cell>
          <cell r="G109" t="str">
            <v>资源产业路</v>
          </cell>
          <cell r="H109" t="str">
            <v>1312F4302110001</v>
          </cell>
          <cell r="I109" t="str">
            <v>1451J3120430211113</v>
          </cell>
          <cell r="J109" t="str">
            <v>725043e2-0c9a-42c3-b9dc-6c2e1bd2a277</v>
          </cell>
          <cell r="K109" t="str">
            <v>无</v>
          </cell>
          <cell r="L109">
            <v>18</v>
          </cell>
          <cell r="M109">
            <v>18</v>
          </cell>
          <cell r="N109">
            <v>6100</v>
          </cell>
          <cell r="O109" t="str">
            <v>四级公路</v>
          </cell>
          <cell r="P109" t="str">
            <v>沥青路面</v>
          </cell>
          <cell r="Q109" t="str">
            <v>7米</v>
          </cell>
          <cell r="R109" t="str">
            <v>株洲石三门现代农业公园响水园景区</v>
          </cell>
          <cell r="S109">
            <v>11.5</v>
          </cell>
        </row>
        <row r="110">
          <cell r="L110">
            <v>57.821000000000005</v>
          </cell>
          <cell r="M110">
            <v>40</v>
          </cell>
          <cell r="N110">
            <v>9646.85</v>
          </cell>
          <cell r="S110">
            <v>40</v>
          </cell>
        </row>
        <row r="111">
          <cell r="F111" t="str">
            <v>龙门镇乡镇通三级</v>
          </cell>
          <cell r="G111" t="str">
            <v>乡镇通三级（路面宽7米）及以上农村公路</v>
          </cell>
          <cell r="H111" t="str">
            <v>131601F4302210001</v>
          </cell>
          <cell r="I111" t="str">
            <v>1451J3150430221341</v>
          </cell>
          <cell r="J111" t="str">
            <v>c8f2fef1-e79e-4eb1-b470-c38431fc851f</v>
          </cell>
          <cell r="K111" t="str">
            <v>X048430221</v>
          </cell>
          <cell r="L111">
            <v>25</v>
          </cell>
          <cell r="M111">
            <v>10</v>
          </cell>
          <cell r="N111">
            <v>4200</v>
          </cell>
          <cell r="O111" t="str">
            <v>三级公路</v>
          </cell>
          <cell r="P111" t="str">
            <v>沥青路面</v>
          </cell>
          <cell r="Q111">
            <v>8</v>
          </cell>
          <cell r="R111" t="str">
            <v>龙门镇</v>
          </cell>
          <cell r="S111">
            <v>10</v>
          </cell>
        </row>
        <row r="112">
          <cell r="F112" t="str">
            <v>长田坡种养殖专业合作社，旺达种养殖专业合作社连接路</v>
          </cell>
          <cell r="G112" t="str">
            <v>资源产业路</v>
          </cell>
          <cell r="H112" t="str">
            <v>131201F4302210001</v>
          </cell>
          <cell r="I112" t="str">
            <v>1451J3120430221348</v>
          </cell>
          <cell r="J112" t="str">
            <v>40e96436-8cff-4cb5-8694-ad059a146a56</v>
          </cell>
          <cell r="K112" t="str">
            <v>Y136430221</v>
          </cell>
          <cell r="L112">
            <v>6.0810000000000004</v>
          </cell>
          <cell r="M112">
            <v>6</v>
          </cell>
          <cell r="N112">
            <v>900</v>
          </cell>
          <cell r="O112" t="str">
            <v>四级公路</v>
          </cell>
          <cell r="P112" t="str">
            <v>沥青路面</v>
          </cell>
          <cell r="Q112">
            <v>6</v>
          </cell>
          <cell r="R112" t="str">
            <v>长田坡种养殖专业合作社，旺达种养殖专业合作社</v>
          </cell>
          <cell r="S112">
            <v>6</v>
          </cell>
        </row>
        <row r="113">
          <cell r="F113" t="str">
            <v>利达茶叶种养殖路</v>
          </cell>
          <cell r="G113" t="str">
            <v>资源产业路</v>
          </cell>
          <cell r="H113" t="str">
            <v>1312F4302210257</v>
          </cell>
          <cell r="I113" t="str">
            <v>1451J3120430221180</v>
          </cell>
          <cell r="J113" t="str">
            <v>01ab66d6-730e-4c18-8aa0-3c9dc1cad008</v>
          </cell>
          <cell r="K113" t="str">
            <v>无</v>
          </cell>
          <cell r="L113">
            <v>1</v>
          </cell>
          <cell r="M113">
            <v>1</v>
          </cell>
          <cell r="N113">
            <v>150</v>
          </cell>
          <cell r="O113" t="str">
            <v>四级公路</v>
          </cell>
          <cell r="P113" t="str">
            <v>沥青路面</v>
          </cell>
          <cell r="Q113">
            <v>6</v>
          </cell>
          <cell r="R113" t="str">
            <v>利达茶叶种养殖</v>
          </cell>
          <cell r="S113">
            <v>1</v>
          </cell>
        </row>
        <row r="114">
          <cell r="F114" t="str">
            <v>新材料产业园路</v>
          </cell>
          <cell r="G114" t="str">
            <v>资源产业路</v>
          </cell>
          <cell r="H114" t="str">
            <v>1312F4302210173</v>
          </cell>
          <cell r="I114" t="str">
            <v>1451J3120430221127</v>
          </cell>
          <cell r="J114" t="str">
            <v>b7614d1a-f06c-4358-b05c-9c595a4465b8</v>
          </cell>
          <cell r="K114" t="str">
            <v>无</v>
          </cell>
          <cell r="L114">
            <v>2.8</v>
          </cell>
          <cell r="M114">
            <v>2.8</v>
          </cell>
          <cell r="N114">
            <v>1400</v>
          </cell>
          <cell r="O114" t="str">
            <v>四级公路</v>
          </cell>
          <cell r="P114" t="str">
            <v>沥青路面</v>
          </cell>
          <cell r="Q114">
            <v>7</v>
          </cell>
          <cell r="R114" t="str">
            <v>新材料产业园路</v>
          </cell>
          <cell r="S114">
            <v>2.8</v>
          </cell>
        </row>
        <row r="115">
          <cell r="F115" t="str">
            <v>株洲太湖振兴生态种养殖专业合作社路</v>
          </cell>
          <cell r="G115" t="str">
            <v>资源产业路</v>
          </cell>
          <cell r="H115" t="str">
            <v>1312F4302210020</v>
          </cell>
          <cell r="I115" t="str">
            <v>1451J3120430221163</v>
          </cell>
          <cell r="J115" t="str">
            <v>9ceb680d-3dab-4c36-9d3a-3606850a69b5</v>
          </cell>
          <cell r="K115" t="str">
            <v>X048430212</v>
          </cell>
          <cell r="L115">
            <v>1.4</v>
          </cell>
          <cell r="M115">
            <v>1</v>
          </cell>
          <cell r="N115">
            <v>150</v>
          </cell>
          <cell r="O115" t="str">
            <v>四级公路</v>
          </cell>
          <cell r="P115" t="str">
            <v>沥青路面</v>
          </cell>
          <cell r="Q115">
            <v>6</v>
          </cell>
          <cell r="R115" t="str">
            <v>株洲太湖振兴生态种养殖专业合作社</v>
          </cell>
          <cell r="S115">
            <v>1</v>
          </cell>
        </row>
        <row r="116">
          <cell r="F116" t="str">
            <v>株洲百益嘉农业综合开发特色产业路</v>
          </cell>
          <cell r="G116" t="str">
            <v>资源产业路</v>
          </cell>
          <cell r="H116" t="str">
            <v>1312F4302210180</v>
          </cell>
          <cell r="I116" t="str">
            <v>1451J3120430221285</v>
          </cell>
          <cell r="J116" t="str">
            <v>e6ef52eb-ad72-4bbc-974e-fffe86522f6e</v>
          </cell>
          <cell r="K116" t="str">
            <v>X017430212</v>
          </cell>
          <cell r="L116">
            <v>4.66</v>
          </cell>
          <cell r="M116">
            <v>3.52</v>
          </cell>
          <cell r="N116">
            <v>528</v>
          </cell>
          <cell r="O116" t="str">
            <v>四级公路</v>
          </cell>
          <cell r="P116" t="str">
            <v>沥青路面</v>
          </cell>
          <cell r="Q116">
            <v>6</v>
          </cell>
          <cell r="R116" t="str">
            <v>株洲百益嘉农业综合开发特色产业园</v>
          </cell>
          <cell r="S116">
            <v>3.52</v>
          </cell>
        </row>
        <row r="117">
          <cell r="F117" t="str">
            <v>花田村集体经济合作社路2</v>
          </cell>
          <cell r="G117" t="str">
            <v>资源产业路</v>
          </cell>
          <cell r="H117" t="str">
            <v>1312F4302210172</v>
          </cell>
          <cell r="I117" t="str">
            <v>1451J3120430221210</v>
          </cell>
          <cell r="J117" t="str">
            <v>56add9d2-fecf-469a-a8fd-0cbd9c67522e</v>
          </cell>
          <cell r="K117" t="str">
            <v>X005430221</v>
          </cell>
          <cell r="L117">
            <v>9.1</v>
          </cell>
          <cell r="M117">
            <v>7.9</v>
          </cell>
          <cell r="N117">
            <v>1185</v>
          </cell>
          <cell r="O117" t="str">
            <v>四级公路</v>
          </cell>
          <cell r="P117" t="str">
            <v>沥青路面</v>
          </cell>
          <cell r="Q117">
            <v>6</v>
          </cell>
          <cell r="R117" t="str">
            <v>花田村集体经济合作社2</v>
          </cell>
          <cell r="S117">
            <v>7.9</v>
          </cell>
        </row>
        <row r="118">
          <cell r="F118" t="str">
            <v>湖南新正德畜牧有限公司永福猪场连接路</v>
          </cell>
          <cell r="G118" t="str">
            <v>资源产业路</v>
          </cell>
          <cell r="H118" t="str">
            <v>1312F4302210250</v>
          </cell>
          <cell r="I118" t="str">
            <v>1451J3120430221367</v>
          </cell>
          <cell r="J118" t="str">
            <v>47066c64-d2c0-47c3-a474-ee687802b917</v>
          </cell>
          <cell r="K118" t="str">
            <v>无</v>
          </cell>
          <cell r="L118">
            <v>2.21</v>
          </cell>
          <cell r="M118">
            <v>2.21</v>
          </cell>
          <cell r="N118">
            <v>298.35000000000002</v>
          </cell>
          <cell r="O118" t="str">
            <v>四级公路</v>
          </cell>
          <cell r="P118" t="str">
            <v>沥青路面</v>
          </cell>
          <cell r="Q118">
            <v>6</v>
          </cell>
          <cell r="R118" t="str">
            <v>湖南新正德畜牧有限公司永福猪场</v>
          </cell>
          <cell r="S118">
            <v>2.21</v>
          </cell>
        </row>
        <row r="119">
          <cell r="F119" t="str">
            <v>湘江南温泉连接路</v>
          </cell>
          <cell r="G119" t="str">
            <v>资源产业路</v>
          </cell>
          <cell r="H119" t="str">
            <v>1312F4302210252</v>
          </cell>
          <cell r="I119" t="str">
            <v>1451J3120430221356</v>
          </cell>
          <cell r="J119" t="str">
            <v>8c0bb334-a7dd-496b-81ce-af3b529c9bdf</v>
          </cell>
          <cell r="K119" t="str">
            <v>X045430212</v>
          </cell>
          <cell r="L119">
            <v>5.57</v>
          </cell>
          <cell r="M119">
            <v>5.57</v>
          </cell>
          <cell r="N119">
            <v>835.5</v>
          </cell>
          <cell r="O119" t="str">
            <v>四级公路</v>
          </cell>
          <cell r="P119" t="str">
            <v>沥青路面</v>
          </cell>
          <cell r="Q119">
            <v>6</v>
          </cell>
          <cell r="R119" t="str">
            <v>湘江南温泉</v>
          </cell>
          <cell r="S119">
            <v>5.57</v>
          </cell>
        </row>
        <row r="120">
          <cell r="L120">
            <v>83.444000000000003</v>
          </cell>
          <cell r="M120">
            <v>49.714999999999996</v>
          </cell>
          <cell r="N120">
            <v>8540</v>
          </cell>
          <cell r="S120">
            <v>36.5</v>
          </cell>
        </row>
        <row r="121">
          <cell r="F121" t="str">
            <v>X112善化-恒树垅</v>
          </cell>
          <cell r="G121" t="str">
            <v>乡镇通三级（路面宽7米）及以上农村公路</v>
          </cell>
          <cell r="H121" t="str">
            <v>1316F4302230003</v>
          </cell>
          <cell r="I121" t="str">
            <v>1451J3150430223145</v>
          </cell>
          <cell r="J121" t="str">
            <v>009eac34-7fb0-46af-81b7-cbb7d468a038</v>
          </cell>
          <cell r="K121" t="str">
            <v>X112430223</v>
          </cell>
          <cell r="L121">
            <v>10</v>
          </cell>
          <cell r="M121">
            <v>5.5</v>
          </cell>
          <cell r="N121">
            <v>2850</v>
          </cell>
          <cell r="O121" t="str">
            <v>三级公路</v>
          </cell>
          <cell r="P121" t="str">
            <v>沥青路面</v>
          </cell>
          <cell r="Q121">
            <v>6.5</v>
          </cell>
          <cell r="R121" t="str">
            <v>石羊塘镇</v>
          </cell>
          <cell r="S121">
            <v>5.5</v>
          </cell>
        </row>
        <row r="122">
          <cell r="F122" t="str">
            <v>泥脚巷-衡东高湖连接路</v>
          </cell>
          <cell r="G122" t="str">
            <v>通景公路</v>
          </cell>
          <cell r="H122" t="str">
            <v>131302F4302230012</v>
          </cell>
          <cell r="I122" t="str">
            <v>1451J313X430223162</v>
          </cell>
          <cell r="J122" t="str">
            <v>0b10f281-b356-400c-855b-d91335f60dc5</v>
          </cell>
          <cell r="K122" t="str">
            <v>X117430223</v>
          </cell>
          <cell r="L122">
            <v>17.8</v>
          </cell>
          <cell r="M122">
            <v>3</v>
          </cell>
          <cell r="N122">
            <v>350</v>
          </cell>
          <cell r="O122" t="str">
            <v>四级公路</v>
          </cell>
          <cell r="P122" t="str">
            <v>沥青路面</v>
          </cell>
          <cell r="Q122" t="str">
            <v>5m/1.9km 6m/1.1km</v>
          </cell>
          <cell r="R122" t="str">
            <v>南岳衡山</v>
          </cell>
          <cell r="S122">
            <v>3</v>
          </cell>
        </row>
        <row r="123">
          <cell r="F123" t="str">
            <v>洣水沿江风光带连接路</v>
          </cell>
          <cell r="G123" t="str">
            <v>通景公路</v>
          </cell>
          <cell r="H123" t="str">
            <v>131301F4302230001</v>
          </cell>
          <cell r="I123" t="str">
            <v>1451J3130430223146</v>
          </cell>
          <cell r="J123" t="str">
            <v>5ac16e0e-2cd0-48d7-8736-583e4f1a90d6</v>
          </cell>
          <cell r="K123" t="str">
            <v>X130430223</v>
          </cell>
          <cell r="L123">
            <v>7.3209999999999997</v>
          </cell>
          <cell r="M123">
            <v>7.3</v>
          </cell>
          <cell r="N123">
            <v>1600</v>
          </cell>
          <cell r="O123" t="str">
            <v>四级公路</v>
          </cell>
          <cell r="P123" t="str">
            <v>沥青路面</v>
          </cell>
          <cell r="Q123">
            <v>6</v>
          </cell>
          <cell r="R123" t="str">
            <v>洣水沿江风光带</v>
          </cell>
          <cell r="S123">
            <v>7.3</v>
          </cell>
        </row>
        <row r="124">
          <cell r="F124" t="str">
            <v>株洲市亚材林业有限责任公司（生猪养殖场）连接路</v>
          </cell>
          <cell r="G124" t="str">
            <v>资源产业路</v>
          </cell>
          <cell r="H124" t="str">
            <v>1312F4302230035</v>
          </cell>
          <cell r="I124" t="str">
            <v>1451J3120430223123</v>
          </cell>
          <cell r="J124" t="str">
            <v>6e31349a-b94c-4f5d-b5ad-4dbd95321784</v>
          </cell>
          <cell r="K124" t="str">
            <v>Y337430223</v>
          </cell>
          <cell r="L124">
            <v>3.859</v>
          </cell>
          <cell r="M124">
            <v>3.859</v>
          </cell>
          <cell r="N124">
            <v>360</v>
          </cell>
          <cell r="O124" t="str">
            <v>四级公路</v>
          </cell>
          <cell r="P124" t="str">
            <v>水泥路面</v>
          </cell>
          <cell r="Q124">
            <v>6</v>
          </cell>
          <cell r="R124" t="str">
            <v>株洲市亚材林业有限责任公司（生猪养猪场）</v>
          </cell>
          <cell r="S124">
            <v>3.859</v>
          </cell>
        </row>
        <row r="125">
          <cell r="F125" t="str">
            <v>X002凤塔-江西界连接路</v>
          </cell>
          <cell r="G125" t="str">
            <v>通景公路</v>
          </cell>
          <cell r="H125" t="str">
            <v>131302F4302230010</v>
          </cell>
          <cell r="I125" t="str">
            <v>1451J313X430223111</v>
          </cell>
          <cell r="J125" t="str">
            <v>2355b41d-6b99-45f9-9ca3-aa3c5ec373e6</v>
          </cell>
          <cell r="K125" t="str">
            <v>X002430223</v>
          </cell>
          <cell r="L125">
            <v>15.208</v>
          </cell>
          <cell r="M125">
            <v>8</v>
          </cell>
          <cell r="N125">
            <v>1200</v>
          </cell>
          <cell r="O125" t="str">
            <v>四级公路</v>
          </cell>
          <cell r="P125" t="str">
            <v>沥青路面</v>
          </cell>
          <cell r="Q125">
            <v>6</v>
          </cell>
          <cell r="R125" t="str">
            <v>欧公山景区</v>
          </cell>
          <cell r="S125">
            <v>5.7850000000000001</v>
          </cell>
        </row>
        <row r="126">
          <cell r="F126" t="str">
            <v>攸县黄公牲畜养殖专业合作社生猪养殖产业园连接路</v>
          </cell>
          <cell r="G126" t="str">
            <v>资源产业路</v>
          </cell>
          <cell r="H126" t="str">
            <v>1312F4302230042</v>
          </cell>
          <cell r="I126" t="str">
            <v>1451J3120430223140</v>
          </cell>
          <cell r="J126" t="str">
            <v>335875ac-0fd1-4028-a9d0-dab43ea52666</v>
          </cell>
          <cell r="K126" t="str">
            <v>C258430223</v>
          </cell>
          <cell r="L126">
            <v>2.831</v>
          </cell>
          <cell r="M126">
            <v>2.831</v>
          </cell>
          <cell r="N126">
            <v>200</v>
          </cell>
          <cell r="O126" t="str">
            <v>四级公路</v>
          </cell>
          <cell r="P126" t="str">
            <v>沥青路面</v>
          </cell>
          <cell r="Q126" t="str">
            <v>6m/1.821km  4.5m/1km</v>
          </cell>
          <cell r="R126" t="str">
            <v>攸县黄公牲畜养殖专业合作社</v>
          </cell>
          <cell r="S126">
            <v>2.831</v>
          </cell>
        </row>
        <row r="127">
          <cell r="F127" t="str">
            <v>攸县博利生猪养殖场生猪养殖产业园连接路</v>
          </cell>
          <cell r="G127" t="str">
            <v>资源产业路</v>
          </cell>
          <cell r="H127" t="str">
            <v>1312F4302230036</v>
          </cell>
          <cell r="I127" t="str">
            <v>1451J3120430223112</v>
          </cell>
          <cell r="J127" t="str">
            <v>d218f850-ee13-4843-bf24-defb3709d110</v>
          </cell>
          <cell r="K127" t="str">
            <v>Y356430223</v>
          </cell>
          <cell r="L127">
            <v>2.7250000000000001</v>
          </cell>
          <cell r="M127">
            <v>2.7250000000000001</v>
          </cell>
          <cell r="N127">
            <v>200</v>
          </cell>
          <cell r="O127" t="str">
            <v>四级公路</v>
          </cell>
          <cell r="P127" t="str">
            <v>沥青路面</v>
          </cell>
          <cell r="Q127">
            <v>5</v>
          </cell>
          <cell r="R127" t="str">
            <v>攸县博利生猪养殖场</v>
          </cell>
          <cell r="S127">
            <v>2.7250000000000001</v>
          </cell>
        </row>
        <row r="128">
          <cell r="F128" t="str">
            <v>攸县鑫德中药材种植园中草药特色产业园连接路</v>
          </cell>
          <cell r="G128" t="str">
            <v>资源产业路</v>
          </cell>
          <cell r="H128" t="str">
            <v>1312F4302230061</v>
          </cell>
          <cell r="I128" t="str">
            <v>1451J3120430223115</v>
          </cell>
          <cell r="J128" t="str">
            <v>e3201282-ad7d-4f8c-beec-1c500dae49de</v>
          </cell>
          <cell r="K128" t="str">
            <v>X185430223</v>
          </cell>
          <cell r="L128">
            <v>5.5</v>
          </cell>
          <cell r="M128">
            <v>5.5</v>
          </cell>
          <cell r="N128">
            <v>700</v>
          </cell>
          <cell r="O128" t="str">
            <v>四级公路</v>
          </cell>
          <cell r="P128" t="str">
            <v>水泥路面</v>
          </cell>
          <cell r="Q128">
            <v>6</v>
          </cell>
          <cell r="R128" t="str">
            <v>攸县鑫德中药材种植园</v>
          </cell>
          <cell r="S128">
            <v>5.5</v>
          </cell>
        </row>
        <row r="129">
          <cell r="F129" t="str">
            <v>东冲兵工厂连接路</v>
          </cell>
          <cell r="G129" t="str">
            <v>通景公路</v>
          </cell>
          <cell r="H129" t="str">
            <v>131302F4302230007</v>
          </cell>
          <cell r="I129" t="str">
            <v>1451J3130430223163</v>
          </cell>
          <cell r="J129" t="str">
            <v>95ff985c-f909-4fc0-8b72-23c27d32189b</v>
          </cell>
          <cell r="K129" t="str">
            <v>无</v>
          </cell>
          <cell r="L129">
            <v>1.2</v>
          </cell>
          <cell r="M129">
            <v>1.2</v>
          </cell>
          <cell r="N129">
            <v>80</v>
          </cell>
          <cell r="O129" t="str">
            <v>四级公路</v>
          </cell>
          <cell r="P129" t="str">
            <v>水泥路面</v>
          </cell>
          <cell r="Q129">
            <v>6</v>
          </cell>
          <cell r="R129" t="str">
            <v>东冲兵工厂</v>
          </cell>
        </row>
        <row r="130">
          <cell r="F130" t="str">
            <v>湖南省凉热食品有限公司攸县香干特色产业园连接路</v>
          </cell>
          <cell r="G130" t="str">
            <v>资源产业路</v>
          </cell>
          <cell r="H130" t="str">
            <v>1312F4302230005</v>
          </cell>
          <cell r="I130" t="str">
            <v>1451J3120430223122</v>
          </cell>
          <cell r="J130" t="str">
            <v>2344a39e-3599-420e-a7d2-76758073a578</v>
          </cell>
          <cell r="K130" t="str">
            <v>X025430223</v>
          </cell>
          <cell r="L130">
            <v>13.2</v>
          </cell>
          <cell r="M130">
            <v>6</v>
          </cell>
          <cell r="N130">
            <v>600</v>
          </cell>
          <cell r="O130" t="str">
            <v>四级公路</v>
          </cell>
          <cell r="P130" t="str">
            <v>沥青路面</v>
          </cell>
          <cell r="Q130">
            <v>6</v>
          </cell>
          <cell r="R130" t="str">
            <v>湖南凉热食品有限公司</v>
          </cell>
        </row>
        <row r="131">
          <cell r="F131" t="str">
            <v>健坤生态园乐园连接路</v>
          </cell>
          <cell r="G131" t="str">
            <v>通景公路</v>
          </cell>
          <cell r="H131" t="str">
            <v>131302F4302230008</v>
          </cell>
          <cell r="I131" t="str">
            <v>1451J3130430223166</v>
          </cell>
          <cell r="J131" t="str">
            <v>bd0c1097-049e-4114-9f90-f4fbfbd43e9b</v>
          </cell>
          <cell r="K131" t="str">
            <v>Y321430223</v>
          </cell>
          <cell r="L131">
            <v>3.8</v>
          </cell>
          <cell r="M131">
            <v>3.8</v>
          </cell>
          <cell r="N131">
            <v>400</v>
          </cell>
          <cell r="O131" t="str">
            <v>四级公路</v>
          </cell>
          <cell r="P131" t="str">
            <v>沥青路面</v>
          </cell>
          <cell r="Q131">
            <v>6</v>
          </cell>
          <cell r="R131" t="str">
            <v>健坤生态园</v>
          </cell>
        </row>
        <row r="132">
          <cell r="L132">
            <v>45.684000000000012</v>
          </cell>
          <cell r="M132">
            <v>46.184000000000012</v>
          </cell>
          <cell r="N132">
            <v>7923.4000000000024</v>
          </cell>
          <cell r="S132">
            <v>41.101000000000006</v>
          </cell>
        </row>
        <row r="133">
          <cell r="F133" t="str">
            <v>秩堂镇通三级公路项目</v>
          </cell>
          <cell r="G133" t="str">
            <v>乡镇通三级（路面宽7米）及以上农村公路</v>
          </cell>
          <cell r="H133" t="str">
            <v>131601F4302240001</v>
          </cell>
          <cell r="I133" t="str">
            <v>1451J3150430224119</v>
          </cell>
          <cell r="J133" t="str">
            <v>6cba50e2-ce7c-4e9b-b522-762030441204</v>
          </cell>
          <cell r="K133" t="str">
            <v>Y403430224</v>
          </cell>
          <cell r="L133">
            <v>11.872</v>
          </cell>
          <cell r="M133">
            <v>11.872</v>
          </cell>
          <cell r="N133">
            <v>2700</v>
          </cell>
          <cell r="O133" t="str">
            <v>三级公路</v>
          </cell>
          <cell r="P133" t="str">
            <v>沥青路面</v>
          </cell>
          <cell r="Q133">
            <v>7</v>
          </cell>
          <cell r="R133" t="str">
            <v>秩堂镇</v>
          </cell>
          <cell r="S133">
            <v>11.101000000000001</v>
          </cell>
        </row>
        <row r="134">
          <cell r="F134" t="str">
            <v>石井村风景区连接路（一期）</v>
          </cell>
          <cell r="G134" t="str">
            <v>通景公路</v>
          </cell>
          <cell r="H134" t="str">
            <v>131302F4302240162</v>
          </cell>
          <cell r="I134" t="str">
            <v>1451J3130430224343</v>
          </cell>
          <cell r="J134" t="str">
            <v>7071aa93-74cb-490a-adab-6fcae3c4af70</v>
          </cell>
          <cell r="K134" t="str">
            <v>无</v>
          </cell>
          <cell r="L134">
            <v>3.05</v>
          </cell>
          <cell r="M134">
            <v>3.05</v>
          </cell>
          <cell r="N134">
            <v>641</v>
          </cell>
          <cell r="O134" t="str">
            <v>四级公路</v>
          </cell>
          <cell r="P134" t="str">
            <v>沥青路面</v>
          </cell>
          <cell r="Q134">
            <v>6</v>
          </cell>
          <cell r="R134" t="str">
            <v>石井村风景区</v>
          </cell>
          <cell r="S134">
            <v>3.05</v>
          </cell>
        </row>
        <row r="135">
          <cell r="F135" t="str">
            <v>湖南景弘农牧有限公司庙贝养殖基地建设项目（新华村）连接路</v>
          </cell>
          <cell r="G135" t="str">
            <v>资源产业路</v>
          </cell>
          <cell r="H135" t="str">
            <v>131201F4302240011</v>
          </cell>
          <cell r="I135" t="str">
            <v>1451J3120430224360</v>
          </cell>
          <cell r="J135" t="str">
            <v>8b481190-b2dc-43ee-a2b3-e8722c87ff45</v>
          </cell>
          <cell r="K135" t="str">
            <v>无</v>
          </cell>
          <cell r="L135">
            <v>3</v>
          </cell>
          <cell r="M135">
            <v>3</v>
          </cell>
          <cell r="N135">
            <v>346.5</v>
          </cell>
          <cell r="O135" t="str">
            <v>四级公路</v>
          </cell>
          <cell r="P135" t="str">
            <v>水泥路面</v>
          </cell>
          <cell r="Q135">
            <v>6</v>
          </cell>
          <cell r="R135" t="str">
            <v>湖南景弘农牧有限公司庙贝养殖基地建设项目（新华村）</v>
          </cell>
          <cell r="S135">
            <v>3</v>
          </cell>
        </row>
        <row r="136">
          <cell r="F136" t="str">
            <v>堆上-石头垅风景区连接路</v>
          </cell>
          <cell r="G136" t="str">
            <v>通景公路</v>
          </cell>
          <cell r="H136" t="str">
            <v>13130201F4302240002</v>
          </cell>
          <cell r="I136" t="str">
            <v>1451J3130430224423</v>
          </cell>
          <cell r="J136" t="str">
            <v>d799ab55-ac75-40f0-8c1c-560e5f62ff00</v>
          </cell>
          <cell r="K136" t="str">
            <v>VM47430224</v>
          </cell>
          <cell r="L136">
            <v>1.8</v>
          </cell>
          <cell r="M136">
            <v>1.8</v>
          </cell>
          <cell r="N136">
            <v>285</v>
          </cell>
          <cell r="O136" t="str">
            <v>四级公路</v>
          </cell>
          <cell r="P136" t="str">
            <v>沥青路面</v>
          </cell>
          <cell r="Q136">
            <v>6</v>
          </cell>
          <cell r="R136" t="str">
            <v>石头垅风景区</v>
          </cell>
          <cell r="S136">
            <v>1.8</v>
          </cell>
        </row>
        <row r="137">
          <cell r="F137" t="str">
            <v>生态农业种养基地连接路</v>
          </cell>
          <cell r="G137" t="str">
            <v>资源产业路</v>
          </cell>
          <cell r="H137" t="str">
            <v>1312F4302240006</v>
          </cell>
          <cell r="I137" t="str">
            <v>1451J3120430224207</v>
          </cell>
          <cell r="J137" t="str">
            <v>a0afbd04-05a2-4970-a9f4-06a4d18caa08</v>
          </cell>
          <cell r="K137" t="str">
            <v>无</v>
          </cell>
          <cell r="L137">
            <v>1.5</v>
          </cell>
          <cell r="M137">
            <v>1.5</v>
          </cell>
          <cell r="N137">
            <v>290.13</v>
          </cell>
          <cell r="O137" t="str">
            <v>四级公路</v>
          </cell>
          <cell r="P137" t="str">
            <v>水泥路面</v>
          </cell>
          <cell r="Q137">
            <v>6</v>
          </cell>
          <cell r="R137" t="str">
            <v>官溪洣水生态农业发展有限公司</v>
          </cell>
          <cell r="S137">
            <v>1.5</v>
          </cell>
        </row>
        <row r="138">
          <cell r="F138" t="str">
            <v>株洲市顺丰农业生态产业园湘赣边界鲜肉供应中心产业链重点项目产业园连接路</v>
          </cell>
          <cell r="G138" t="str">
            <v>资源产业路</v>
          </cell>
          <cell r="H138" t="str">
            <v>1312F4302240115</v>
          </cell>
          <cell r="I138" t="str">
            <v>1451J3120430224368</v>
          </cell>
          <cell r="J138" t="str">
            <v>25ba2c75-d357-487f-8b30-d3df2a1fd0c7</v>
          </cell>
          <cell r="K138" t="str">
            <v>无</v>
          </cell>
          <cell r="L138">
            <v>1.62</v>
          </cell>
          <cell r="M138">
            <v>1.62</v>
          </cell>
          <cell r="N138">
            <v>317.10000000000002</v>
          </cell>
          <cell r="O138" t="str">
            <v>四级公路</v>
          </cell>
          <cell r="P138" t="str">
            <v>水泥路面</v>
          </cell>
          <cell r="Q138">
            <v>6</v>
          </cell>
          <cell r="R138" t="str">
            <v>株洲市顺丰农业生态产业园湘赣边界鲜肉供应中心产业链重点项目产业园</v>
          </cell>
          <cell r="S138">
            <v>1.62</v>
          </cell>
        </row>
        <row r="139">
          <cell r="F139" t="str">
            <v>沿河风景区连接路</v>
          </cell>
          <cell r="G139" t="str">
            <v>通景公路</v>
          </cell>
          <cell r="H139" t="str">
            <v>13130201F4302240003</v>
          </cell>
          <cell r="I139" t="str">
            <v>1451J3130430224316</v>
          </cell>
          <cell r="J139" t="str">
            <v>36752bbb-e138-40b9-bf89-8066383b0cfe</v>
          </cell>
          <cell r="K139" t="str">
            <v>无</v>
          </cell>
          <cell r="L139">
            <v>0.8</v>
          </cell>
          <cell r="M139">
            <v>0.8</v>
          </cell>
          <cell r="N139">
            <v>134.02000000000001</v>
          </cell>
          <cell r="O139" t="str">
            <v>四级公路</v>
          </cell>
          <cell r="P139" t="str">
            <v>沥青路面</v>
          </cell>
          <cell r="Q139">
            <v>6</v>
          </cell>
          <cell r="R139" t="str">
            <v>浪滩村沿河风景区</v>
          </cell>
          <cell r="S139">
            <v>0.8</v>
          </cell>
        </row>
        <row r="140">
          <cell r="F140" t="str">
            <v>茶陵宝丰生物无害化处理有限公司连接路</v>
          </cell>
          <cell r="G140" t="str">
            <v>资源产业路</v>
          </cell>
          <cell r="H140" t="str">
            <v>131201F4302240006</v>
          </cell>
          <cell r="I140" t="str">
            <v>1451J3120430224197</v>
          </cell>
          <cell r="J140" t="str">
            <v>ab56ff19-f8b2-42d0-9c87-4ea5a40c896a</v>
          </cell>
          <cell r="K140" t="str">
            <v>Y005430224</v>
          </cell>
          <cell r="L140">
            <v>1.1000000000000001</v>
          </cell>
          <cell r="M140">
            <v>1.1000000000000001</v>
          </cell>
          <cell r="N140">
            <v>181.35</v>
          </cell>
          <cell r="O140" t="str">
            <v>四级公路</v>
          </cell>
          <cell r="P140" t="str">
            <v>水泥路面</v>
          </cell>
          <cell r="Q140">
            <v>6</v>
          </cell>
          <cell r="R140" t="str">
            <v>茶陵宝丰生物无害化处理有限公司</v>
          </cell>
          <cell r="S140">
            <v>1.1000000000000001</v>
          </cell>
        </row>
        <row r="141">
          <cell r="F141" t="str">
            <v>诸睦村旅游公路</v>
          </cell>
          <cell r="G141" t="str">
            <v>通景公路</v>
          </cell>
          <cell r="H141" t="str">
            <v>131302F4302240194</v>
          </cell>
          <cell r="I141" t="str">
            <v>1451J3130430224415</v>
          </cell>
          <cell r="J141" t="str">
            <v>6aa125f0-e3c5-417b-87bc-218f28a9dba5</v>
          </cell>
          <cell r="K141" t="str">
            <v>无</v>
          </cell>
          <cell r="L141">
            <v>5.17</v>
          </cell>
          <cell r="M141">
            <v>5.17</v>
          </cell>
          <cell r="N141">
            <v>677.9</v>
          </cell>
          <cell r="O141" t="str">
            <v>四级公路</v>
          </cell>
          <cell r="P141" t="str">
            <v>沥青路面</v>
          </cell>
          <cell r="Q141">
            <v>6</v>
          </cell>
          <cell r="R141" t="str">
            <v>诸睦村旅游景区</v>
          </cell>
          <cell r="S141">
            <v>5.17</v>
          </cell>
        </row>
        <row r="142">
          <cell r="F142" t="str">
            <v>茶陵县苏维埃政府旧址（湾里村旅游公路）</v>
          </cell>
          <cell r="G142" t="str">
            <v>通景公路</v>
          </cell>
          <cell r="H142" t="str">
            <v>131302F4302240010</v>
          </cell>
          <cell r="I142" t="str">
            <v>1451J3130430224354</v>
          </cell>
          <cell r="J142" t="str">
            <v>73b5fbaf-f70b-4989-8cfc-c77978124987</v>
          </cell>
          <cell r="K142" t="str">
            <v>无</v>
          </cell>
          <cell r="L142">
            <v>4</v>
          </cell>
          <cell r="M142">
            <v>4</v>
          </cell>
          <cell r="N142">
            <v>546.34</v>
          </cell>
          <cell r="O142" t="str">
            <v>四级公路</v>
          </cell>
          <cell r="P142" t="str">
            <v>沥青路面</v>
          </cell>
          <cell r="Q142">
            <v>6</v>
          </cell>
          <cell r="R142" t="str">
            <v>茶陵县苏维埃政府旧址</v>
          </cell>
          <cell r="S142">
            <v>4</v>
          </cell>
        </row>
        <row r="143">
          <cell r="F143" t="str">
            <v>茶陵潞水生态果园三红蜜柚种植基地开发项目连接路</v>
          </cell>
          <cell r="G143" t="str">
            <v>资源产业路</v>
          </cell>
          <cell r="H143" t="str">
            <v>1312F4302240038</v>
          </cell>
          <cell r="I143" t="str">
            <v>1451J3120430224174</v>
          </cell>
          <cell r="J143" t="str">
            <v>64178c85-35ed-4c19-bc02-4886c5d56964</v>
          </cell>
          <cell r="K143" t="str">
            <v>无</v>
          </cell>
          <cell r="L143">
            <v>1.601</v>
          </cell>
          <cell r="M143">
            <v>1.601</v>
          </cell>
          <cell r="N143">
            <v>160</v>
          </cell>
          <cell r="O143" t="str">
            <v>四级公路</v>
          </cell>
          <cell r="P143" t="str">
            <v>水泥路面</v>
          </cell>
          <cell r="Q143">
            <v>6</v>
          </cell>
          <cell r="R143" t="str">
            <v>茶陵潞水生态果园三红蜜柚种植基地开发项目(产业园）</v>
          </cell>
          <cell r="S143">
            <v>1.601</v>
          </cell>
        </row>
        <row r="144">
          <cell r="F144" t="str">
            <v>茶陵县对家冲林下经济种养综合体建设项目连接路</v>
          </cell>
          <cell r="G144" t="str">
            <v>资源产业路</v>
          </cell>
          <cell r="H144" t="str">
            <v>1312F4302240044</v>
          </cell>
          <cell r="I144" t="str">
            <v>1451J3120430224191</v>
          </cell>
          <cell r="J144" t="str">
            <v>60ad9b3d-6044-4c9d-b9d0-30f6f79ba6b4</v>
          </cell>
          <cell r="K144" t="str">
            <v>无</v>
          </cell>
          <cell r="L144">
            <v>3</v>
          </cell>
          <cell r="M144">
            <v>3</v>
          </cell>
          <cell r="N144">
            <v>328.22</v>
          </cell>
          <cell r="O144" t="str">
            <v>四级公路</v>
          </cell>
          <cell r="P144" t="str">
            <v>水泥路面</v>
          </cell>
          <cell r="Q144">
            <v>6</v>
          </cell>
          <cell r="R144" t="str">
            <v>茶陵县对家冲林下经济种养综合体</v>
          </cell>
          <cell r="S144">
            <v>3</v>
          </cell>
        </row>
        <row r="145">
          <cell r="F145" t="str">
            <v>茶陵县芙蓉农业生态种养一体化项目连接路</v>
          </cell>
          <cell r="G145" t="str">
            <v>资源产业路</v>
          </cell>
          <cell r="H145" t="str">
            <v>1312F4302240099</v>
          </cell>
          <cell r="I145" t="str">
            <v>1451J3120430224154</v>
          </cell>
          <cell r="J145" t="str">
            <v>01ffb142-c947-488c-8e0c-da5cd00a83a9</v>
          </cell>
          <cell r="K145" t="str">
            <v>无</v>
          </cell>
          <cell r="L145">
            <v>0.45</v>
          </cell>
          <cell r="M145">
            <v>0.45</v>
          </cell>
          <cell r="N145">
            <v>71.2</v>
          </cell>
          <cell r="O145" t="str">
            <v>四级公路</v>
          </cell>
          <cell r="P145" t="str">
            <v>水泥路面</v>
          </cell>
          <cell r="Q145">
            <v>6</v>
          </cell>
          <cell r="R145" t="str">
            <v>茶陵县芙蓉农业生态种养一体化项目</v>
          </cell>
          <cell r="S145">
            <v>0.45</v>
          </cell>
        </row>
        <row r="146">
          <cell r="F146" t="str">
            <v>茶陵县润鑫养殖场项目连接路</v>
          </cell>
          <cell r="G146" t="str">
            <v>资源产业路</v>
          </cell>
          <cell r="H146" t="str">
            <v>1312F4302240136</v>
          </cell>
          <cell r="I146" t="str">
            <v>1451J3120430224436</v>
          </cell>
          <cell r="J146" t="str">
            <v>888e0858-dfad-4339-98e1-100e6b3fada8</v>
          </cell>
          <cell r="K146" t="str">
            <v>无</v>
          </cell>
          <cell r="L146">
            <v>1</v>
          </cell>
          <cell r="M146">
            <v>1</v>
          </cell>
          <cell r="N146">
            <v>185.64</v>
          </cell>
          <cell r="O146" t="str">
            <v>四级公路</v>
          </cell>
          <cell r="P146" t="str">
            <v>水泥路面</v>
          </cell>
          <cell r="Q146">
            <v>6</v>
          </cell>
          <cell r="R146" t="str">
            <v>茶陵县润鑫养殖场项目</v>
          </cell>
          <cell r="S146">
            <v>1</v>
          </cell>
        </row>
        <row r="147">
          <cell r="F147" t="str">
            <v>星桥村旅游公路</v>
          </cell>
          <cell r="G147" t="str">
            <v>通景公路</v>
          </cell>
          <cell r="H147" t="str">
            <v>131302F4302240074</v>
          </cell>
          <cell r="I147" t="str">
            <v>1451J3130430224215</v>
          </cell>
          <cell r="J147" t="str">
            <v>5eba9472-365f-4041-8c4d-968fee2ce49d</v>
          </cell>
          <cell r="K147" t="str">
            <v>无</v>
          </cell>
          <cell r="L147">
            <v>1.1000000000000001</v>
          </cell>
          <cell r="M147">
            <v>1.1000000000000001</v>
          </cell>
          <cell r="N147">
            <v>198.6</v>
          </cell>
          <cell r="O147" t="str">
            <v>四级公路</v>
          </cell>
          <cell r="P147" t="str">
            <v>沥青路面</v>
          </cell>
          <cell r="Q147">
            <v>6</v>
          </cell>
          <cell r="R147" t="str">
            <v>星桥村风景区</v>
          </cell>
          <cell r="S147">
            <v>1.1000000000000001</v>
          </cell>
        </row>
        <row r="148">
          <cell r="F148" t="str">
            <v>茶陵县富源油茶责任有限公司连接路</v>
          </cell>
          <cell r="G148" t="str">
            <v>资源产业路</v>
          </cell>
          <cell r="H148" t="str">
            <v>1312F4302240131</v>
          </cell>
          <cell r="I148" t="str">
            <v>1451J3120430224328</v>
          </cell>
          <cell r="J148" t="str">
            <v>b819b7e4-db4a-4872-a24b-02581685ca6b</v>
          </cell>
          <cell r="K148" t="str">
            <v>无</v>
          </cell>
          <cell r="L148">
            <v>3.5</v>
          </cell>
          <cell r="M148">
            <v>4</v>
          </cell>
          <cell r="N148">
            <v>577.29999999999995</v>
          </cell>
          <cell r="O148" t="str">
            <v>四级公路</v>
          </cell>
          <cell r="P148" t="str">
            <v>水泥路面</v>
          </cell>
          <cell r="Q148">
            <v>6</v>
          </cell>
          <cell r="R148" t="str">
            <v>茶陵县富源油茶责任有限公司</v>
          </cell>
        </row>
        <row r="149">
          <cell r="F149" t="str">
            <v>湖南宏昇现代农业产业园开发项目连接路</v>
          </cell>
          <cell r="G149" t="str">
            <v>资源产业路</v>
          </cell>
          <cell r="H149" t="str">
            <v>1312F4302240113</v>
          </cell>
          <cell r="I149" t="str">
            <v>1451J3120430224203</v>
          </cell>
          <cell r="J149" t="str">
            <v>3bac0782-7a4e-4c03-be17-a82f169e2532</v>
          </cell>
          <cell r="K149" t="str">
            <v>C330430224</v>
          </cell>
          <cell r="L149">
            <v>1.121</v>
          </cell>
          <cell r="M149">
            <v>1.121</v>
          </cell>
          <cell r="N149">
            <v>283.10000000000002</v>
          </cell>
          <cell r="O149" t="str">
            <v>四级公路</v>
          </cell>
          <cell r="P149" t="str">
            <v>水泥路面</v>
          </cell>
          <cell r="Q149">
            <v>6</v>
          </cell>
          <cell r="R149" t="str">
            <v>湖南宏昇现代农业产业园</v>
          </cell>
          <cell r="S149">
            <v>0.80900000000000005</v>
          </cell>
        </row>
        <row r="150">
          <cell r="L150">
            <v>53.709000000000003</v>
          </cell>
          <cell r="M150">
            <v>41.398999999999994</v>
          </cell>
          <cell r="N150">
            <v>9180.0000000000018</v>
          </cell>
          <cell r="S150">
            <v>36.399000000000001</v>
          </cell>
        </row>
        <row r="151">
          <cell r="F151" t="str">
            <v>新坪至长池</v>
          </cell>
          <cell r="G151" t="str">
            <v>乡镇通三级（路面宽7米）及以上农村公路</v>
          </cell>
          <cell r="H151" t="str">
            <v>X097/Y002/X007</v>
          </cell>
          <cell r="I151" t="str">
            <v>1451J3150430281101</v>
          </cell>
          <cell r="J151" t="str">
            <v>cde2795c-4c76-4d42-be4e-54a0adcc7820</v>
          </cell>
          <cell r="K151" t="str">
            <v>X097430281</v>
          </cell>
          <cell r="L151">
            <v>5.399</v>
          </cell>
          <cell r="M151">
            <v>5.399</v>
          </cell>
          <cell r="N151">
            <v>2700</v>
          </cell>
          <cell r="O151" t="str">
            <v>三级公路</v>
          </cell>
          <cell r="P151" t="str">
            <v>沥青路面</v>
          </cell>
          <cell r="Q151">
            <v>7</v>
          </cell>
          <cell r="R151" t="str">
            <v>均楚镇</v>
          </cell>
          <cell r="S151">
            <v>5.399</v>
          </cell>
        </row>
        <row r="152">
          <cell r="F152" t="str">
            <v>醴陵市天华农业产业生态园资源产业路</v>
          </cell>
          <cell r="G152" t="str">
            <v>资源产业路</v>
          </cell>
          <cell r="H152" t="str">
            <v>1312F4302810111</v>
          </cell>
          <cell r="I152" t="str">
            <v>1451J3120430281226</v>
          </cell>
          <cell r="J152" t="str">
            <v>73af239e-8b50-4b61-b2dd-6002a55ec9fc</v>
          </cell>
          <cell r="K152" t="str">
            <v>无</v>
          </cell>
          <cell r="L152">
            <v>4.8600000000000003</v>
          </cell>
          <cell r="M152">
            <v>4.8600000000000003</v>
          </cell>
          <cell r="N152">
            <v>874.8</v>
          </cell>
          <cell r="O152" t="str">
            <v>四级公路</v>
          </cell>
          <cell r="P152" t="str">
            <v>沥青路面</v>
          </cell>
          <cell r="Q152">
            <v>6</v>
          </cell>
          <cell r="R152" t="str">
            <v>醴陵市天华农业产业生态园</v>
          </cell>
          <cell r="S152">
            <v>4.8600000000000003</v>
          </cell>
        </row>
        <row r="153">
          <cell r="F153" t="str">
            <v>星湖农业生态产业园资源产业路</v>
          </cell>
          <cell r="G153" t="str">
            <v>资源产业路</v>
          </cell>
          <cell r="H153" t="str">
            <v>1312F4302810146</v>
          </cell>
          <cell r="I153" t="str">
            <v>1451J3120430281243</v>
          </cell>
          <cell r="J153" t="str">
            <v>f14b2652-3594-4f91-b98a-6ee4c1a62fd4</v>
          </cell>
          <cell r="K153" t="str">
            <v>无</v>
          </cell>
          <cell r="L153">
            <v>3.3</v>
          </cell>
          <cell r="M153">
            <v>3.15</v>
          </cell>
          <cell r="N153">
            <v>567</v>
          </cell>
          <cell r="O153" t="str">
            <v>四级公路</v>
          </cell>
          <cell r="P153" t="str">
            <v>沥青路面</v>
          </cell>
          <cell r="Q153">
            <v>6</v>
          </cell>
          <cell r="R153" t="str">
            <v>星湖农业生态产业园</v>
          </cell>
          <cell r="S153">
            <v>3.15</v>
          </cell>
        </row>
        <row r="154">
          <cell r="F154" t="str">
            <v>明星农场资源产业路</v>
          </cell>
          <cell r="G154" t="str">
            <v>资源产业路</v>
          </cell>
          <cell r="H154" t="str">
            <v>1312F4302810081</v>
          </cell>
          <cell r="I154" t="str">
            <v>1451J3120430281118</v>
          </cell>
          <cell r="J154" t="str">
            <v>d0b7e045-e62f-4f0c-b990-6f81dcbd1249</v>
          </cell>
          <cell r="K154" t="str">
            <v>Y269430281</v>
          </cell>
          <cell r="L154">
            <v>5.6</v>
          </cell>
          <cell r="M154">
            <v>3.1</v>
          </cell>
          <cell r="N154">
            <v>558</v>
          </cell>
          <cell r="O154" t="str">
            <v>四级公路</v>
          </cell>
          <cell r="P154" t="str">
            <v>沥青路面</v>
          </cell>
          <cell r="Q154">
            <v>6</v>
          </cell>
          <cell r="R154" t="str">
            <v>明星农场生态农业园</v>
          </cell>
          <cell r="S154">
            <v>3.1</v>
          </cell>
        </row>
        <row r="155">
          <cell r="F155" t="str">
            <v>湖南省开开食品有限公司特色产业路</v>
          </cell>
          <cell r="G155" t="str">
            <v>资源产业路</v>
          </cell>
          <cell r="H155" t="str">
            <v>1312F4302810024</v>
          </cell>
          <cell r="I155" t="str">
            <v>1451J3120430281168</v>
          </cell>
          <cell r="J155" t="str">
            <v>2ea883a8-2341-4bcc-a992-36723ca7cdee</v>
          </cell>
          <cell r="K155" t="str">
            <v>C598430281</v>
          </cell>
          <cell r="L155">
            <v>3.37</v>
          </cell>
          <cell r="M155">
            <v>2.2999999999999998</v>
          </cell>
          <cell r="N155">
            <v>414</v>
          </cell>
          <cell r="O155" t="str">
            <v>四级公路</v>
          </cell>
          <cell r="P155" t="str">
            <v>沥青路面</v>
          </cell>
          <cell r="Q155">
            <v>5</v>
          </cell>
          <cell r="R155" t="str">
            <v>湖南省开开食品有限公司</v>
          </cell>
          <cell r="S155">
            <v>2.2999999999999998</v>
          </cell>
        </row>
        <row r="156">
          <cell r="F156" t="str">
            <v>芷泉花木培育基地资源产业路</v>
          </cell>
          <cell r="G156" t="str">
            <v>资源产业路</v>
          </cell>
          <cell r="H156" t="str">
            <v>1312F4302810103</v>
          </cell>
          <cell r="I156" t="str">
            <v>1451J3120430281190</v>
          </cell>
          <cell r="J156" t="str">
            <v>7b1d1574-a893-478b-b8bb-3861100a1be7</v>
          </cell>
          <cell r="K156" t="str">
            <v>无</v>
          </cell>
          <cell r="L156">
            <v>4.4400000000000004</v>
          </cell>
          <cell r="M156">
            <v>2</v>
          </cell>
          <cell r="N156">
            <v>360</v>
          </cell>
          <cell r="O156" t="str">
            <v>四级公路</v>
          </cell>
          <cell r="P156" t="str">
            <v>沥青路面</v>
          </cell>
          <cell r="Q156">
            <v>6</v>
          </cell>
          <cell r="R156" t="str">
            <v>芷泉花木培育基地</v>
          </cell>
          <cell r="S156">
            <v>2</v>
          </cell>
        </row>
        <row r="157">
          <cell r="F157" t="str">
            <v>李畋镇大草坪农业生态产业园资源产业路</v>
          </cell>
          <cell r="G157" t="str">
            <v>资源产业路</v>
          </cell>
          <cell r="H157" t="str">
            <v>1312F4302810154</v>
          </cell>
          <cell r="I157" t="str">
            <v>1451J3120430281141</v>
          </cell>
          <cell r="J157" t="str">
            <v>5214aa12-ef5e-45fc-b960-a52e7b20e104</v>
          </cell>
          <cell r="K157" t="str">
            <v>无</v>
          </cell>
          <cell r="L157">
            <v>3.48</v>
          </cell>
          <cell r="M157">
            <v>3</v>
          </cell>
          <cell r="N157">
            <v>540</v>
          </cell>
          <cell r="O157" t="str">
            <v>四级公路</v>
          </cell>
          <cell r="P157" t="str">
            <v>沥青路面</v>
          </cell>
          <cell r="Q157">
            <v>6</v>
          </cell>
          <cell r="R157" t="str">
            <v>大草坪农业生态产业园</v>
          </cell>
          <cell r="S157">
            <v>3</v>
          </cell>
        </row>
        <row r="158">
          <cell r="F158" t="str">
            <v>李山村原始次森林旅游公路</v>
          </cell>
          <cell r="G158" t="str">
            <v>通景公路</v>
          </cell>
          <cell r="H158" t="str">
            <v>131302F4302810003</v>
          </cell>
          <cell r="I158" t="str">
            <v>1451J3130430281193</v>
          </cell>
          <cell r="J158" t="str">
            <v>8bbb247b-7296-4934-ba9e-f74c167ec6e0</v>
          </cell>
          <cell r="K158" t="str">
            <v>X090430281</v>
          </cell>
          <cell r="L158">
            <v>13.8</v>
          </cell>
          <cell r="M158">
            <v>10.7</v>
          </cell>
          <cell r="N158">
            <v>1926</v>
          </cell>
          <cell r="O158" t="str">
            <v>四级公路</v>
          </cell>
          <cell r="P158" t="str">
            <v>沥青路面</v>
          </cell>
          <cell r="Q158">
            <v>6</v>
          </cell>
          <cell r="R158" t="str">
            <v>原始次森林（丛树）景区</v>
          </cell>
          <cell r="S158">
            <v>10.7</v>
          </cell>
        </row>
        <row r="159">
          <cell r="F159" t="str">
            <v>醴陵市金山农业产业基地资源产业路</v>
          </cell>
          <cell r="G159" t="str">
            <v>资源产业路</v>
          </cell>
          <cell r="H159" t="str">
            <v>131201F4302810009</v>
          </cell>
          <cell r="I159" t="str">
            <v>1451J3120430281225</v>
          </cell>
          <cell r="J159" t="str">
            <v>470ce574-2357-439a-a440-11c63eb93c0b</v>
          </cell>
          <cell r="K159" t="str">
            <v>无</v>
          </cell>
          <cell r="L159">
            <v>0.72</v>
          </cell>
          <cell r="M159">
            <v>0.72</v>
          </cell>
          <cell r="N159">
            <v>129.6</v>
          </cell>
          <cell r="O159" t="str">
            <v>四级公路</v>
          </cell>
          <cell r="P159" t="str">
            <v>沥青路面</v>
          </cell>
          <cell r="Q159">
            <v>8</v>
          </cell>
          <cell r="R159" t="str">
            <v>醴陵市金山农业产业基地</v>
          </cell>
          <cell r="S159">
            <v>0.72</v>
          </cell>
        </row>
        <row r="160">
          <cell r="F160" t="str">
            <v>泉沅农业生态园资源产业路</v>
          </cell>
          <cell r="G160" t="str">
            <v>资源产业路</v>
          </cell>
          <cell r="H160" t="str">
            <v>1312F4302810140</v>
          </cell>
          <cell r="I160" t="str">
            <v>1451J3120430281232</v>
          </cell>
          <cell r="J160" t="str">
            <v>8872b7d8-09e0-4cb1-8110-b6bcf9d8df23</v>
          </cell>
          <cell r="K160" t="str">
            <v>无</v>
          </cell>
          <cell r="L160">
            <v>1.5</v>
          </cell>
          <cell r="M160">
            <v>2.2999999999999998</v>
          </cell>
          <cell r="N160">
            <v>414</v>
          </cell>
          <cell r="O160" t="str">
            <v>四级公路</v>
          </cell>
          <cell r="P160" t="str">
            <v>沥青路面</v>
          </cell>
          <cell r="Q160">
            <v>6</v>
          </cell>
          <cell r="R160" t="str">
            <v>泉沅农业生态园</v>
          </cell>
          <cell r="S160">
            <v>1.17</v>
          </cell>
        </row>
        <row r="161">
          <cell r="F161" t="str">
            <v>醴陵市畜禽无害化处理中心资源产业路</v>
          </cell>
          <cell r="G161" t="str">
            <v>资源产业路</v>
          </cell>
          <cell r="H161" t="str">
            <v>1312F4302810107</v>
          </cell>
          <cell r="I161" t="str">
            <v>1451J3120430281199</v>
          </cell>
          <cell r="J161" t="str">
            <v>c3a29703-7359-4d0b-ae9e-94c6322c33bb</v>
          </cell>
          <cell r="K161" t="str">
            <v>无</v>
          </cell>
          <cell r="L161">
            <v>7.24</v>
          </cell>
          <cell r="M161">
            <v>3.87</v>
          </cell>
          <cell r="N161">
            <v>696.6</v>
          </cell>
          <cell r="O161" t="str">
            <v>四级公路</v>
          </cell>
          <cell r="P161" t="str">
            <v>沥青路面</v>
          </cell>
          <cell r="Q161">
            <v>6</v>
          </cell>
          <cell r="R161" t="str">
            <v>醴陵市畜禽无害化处理中心</v>
          </cell>
        </row>
        <row r="162">
          <cell r="L162">
            <v>179.26500000000004</v>
          </cell>
          <cell r="M162">
            <v>150.76000000000005</v>
          </cell>
          <cell r="N162">
            <v>30745.23</v>
          </cell>
          <cell r="S162">
            <v>147</v>
          </cell>
        </row>
        <row r="163">
          <cell r="L163">
            <v>13.600999999999999</v>
          </cell>
          <cell r="M163">
            <v>12.170999999999999</v>
          </cell>
          <cell r="N163">
            <v>1098</v>
          </cell>
          <cell r="S163">
            <v>12</v>
          </cell>
        </row>
        <row r="164">
          <cell r="F164" t="str">
            <v>新黄线提质改造项目</v>
          </cell>
          <cell r="G164" t="str">
            <v>资源产业路</v>
          </cell>
          <cell r="H164" t="str">
            <v>1312F4303020001</v>
          </cell>
          <cell r="I164" t="str">
            <v>1451J3120430302106</v>
          </cell>
          <cell r="J164" t="str">
            <v>d5bc2e01-a84e-4690-ac1e-094c059cc9b6</v>
          </cell>
          <cell r="K164" t="str">
            <v>X144430302</v>
          </cell>
          <cell r="L164">
            <v>8.8659999999999997</v>
          </cell>
          <cell r="M164">
            <v>8.8659999999999997</v>
          </cell>
          <cell r="N164">
            <v>600</v>
          </cell>
          <cell r="O164" t="str">
            <v>四级公路</v>
          </cell>
          <cell r="P164" t="str">
            <v>沥青路面</v>
          </cell>
          <cell r="Q164">
            <v>5.5</v>
          </cell>
          <cell r="R164" t="str">
            <v>金桥惠兴生态蔬菜特色产业园</v>
          </cell>
          <cell r="S164">
            <v>8.8659999999999997</v>
          </cell>
        </row>
        <row r="165">
          <cell r="F165" t="str">
            <v>白龙路提质改造</v>
          </cell>
          <cell r="G165" t="str">
            <v>资源产业路</v>
          </cell>
          <cell r="H165" t="str">
            <v>1312F4303020015</v>
          </cell>
          <cell r="I165" t="str">
            <v>1451J3120430302102</v>
          </cell>
          <cell r="J165" t="str">
            <v>7ac0e2a2-f5b6-40ed-b8b8-3f863bee0e70</v>
          </cell>
          <cell r="K165" t="str">
            <v>C121430302</v>
          </cell>
          <cell r="L165">
            <v>4</v>
          </cell>
          <cell r="M165">
            <v>2.57</v>
          </cell>
          <cell r="N165">
            <v>308</v>
          </cell>
          <cell r="O165" t="str">
            <v>四级公路</v>
          </cell>
          <cell r="P165" t="str">
            <v>沥青路面</v>
          </cell>
          <cell r="Q165">
            <v>5.5</v>
          </cell>
          <cell r="R165" t="str">
            <v>湖南湘艺源生态农业发展有限公司蔬菜特色产业园</v>
          </cell>
          <cell r="S165">
            <v>2.399</v>
          </cell>
        </row>
        <row r="166">
          <cell r="F166" t="str">
            <v>老铁生态农庄（湘潭市雨湖区伍家花园老铁生态农庄）连接路</v>
          </cell>
          <cell r="G166" t="str">
            <v>通景公路</v>
          </cell>
          <cell r="H166" t="str">
            <v>13130201F4303020001</v>
          </cell>
          <cell r="I166" t="str">
            <v>1451J3130430302117</v>
          </cell>
          <cell r="J166" t="str">
            <v>95a1c556-e09c-4772-a153-e1024aa9dda4</v>
          </cell>
          <cell r="K166" t="str">
            <v>C036430302</v>
          </cell>
          <cell r="L166">
            <v>0.73499999999999999</v>
          </cell>
          <cell r="M166">
            <v>0.73499999999999999</v>
          </cell>
          <cell r="N166">
            <v>190</v>
          </cell>
          <cell r="O166" t="str">
            <v>四级公路</v>
          </cell>
          <cell r="P166" t="str">
            <v>沥青路面</v>
          </cell>
          <cell r="Q166">
            <v>6.5</v>
          </cell>
          <cell r="R166" t="str">
            <v>老铁生态农庄（湘潭市雨湖区伍家花园老铁生态农庄）</v>
          </cell>
          <cell r="S166">
            <v>0.73499999999999999</v>
          </cell>
        </row>
        <row r="167">
          <cell r="L167">
            <v>1.7749999999999999</v>
          </cell>
          <cell r="M167">
            <v>1.7749999999999999</v>
          </cell>
          <cell r="N167">
            <v>0</v>
          </cell>
          <cell r="S167">
            <v>1</v>
          </cell>
        </row>
        <row r="168">
          <cell r="F168" t="str">
            <v>殷金路</v>
          </cell>
          <cell r="G168" t="str">
            <v>通景公路</v>
          </cell>
          <cell r="H168" t="str">
            <v>131302F4303040002</v>
          </cell>
          <cell r="I168" t="str">
            <v>1451J3130430304107</v>
          </cell>
          <cell r="J168" t="str">
            <v>eee196d5-d888-42f3-acbc-6bbdb35e1a34</v>
          </cell>
          <cell r="K168" t="str">
            <v>X160430304</v>
          </cell>
          <cell r="L168">
            <v>1.7749999999999999</v>
          </cell>
          <cell r="M168">
            <v>1.7749999999999999</v>
          </cell>
          <cell r="N168">
            <v>0</v>
          </cell>
          <cell r="O168" t="str">
            <v>四级公路</v>
          </cell>
          <cell r="P168" t="str">
            <v>沥青路面</v>
          </cell>
          <cell r="Q168">
            <v>6</v>
          </cell>
          <cell r="R168" t="str">
            <v>湖南省同心美丽乡村</v>
          </cell>
          <cell r="S168">
            <v>1</v>
          </cell>
        </row>
        <row r="169">
          <cell r="L169">
            <v>63.05</v>
          </cell>
          <cell r="M169">
            <v>52.602000000000004</v>
          </cell>
          <cell r="N169">
            <v>19956.73</v>
          </cell>
          <cell r="S169">
            <v>51</v>
          </cell>
        </row>
        <row r="170">
          <cell r="F170" t="str">
            <v>湘潭县G107线至中路铺老街公路</v>
          </cell>
          <cell r="G170" t="str">
            <v>资源产业路</v>
          </cell>
          <cell r="H170" t="str">
            <v>1312F4303210030</v>
          </cell>
          <cell r="I170" t="str">
            <v>1451J3120430321138</v>
          </cell>
          <cell r="J170" t="str">
            <v>33bc5c94-4147-4f6c-9410-3960f8c6c19b</v>
          </cell>
          <cell r="K170" t="str">
            <v>C5I0430321</v>
          </cell>
          <cell r="L170">
            <v>2.5</v>
          </cell>
          <cell r="M170">
            <v>2.96</v>
          </cell>
          <cell r="N170">
            <v>2168.2600000000002</v>
          </cell>
          <cell r="O170" t="str">
            <v>四级公路</v>
          </cell>
          <cell r="P170" t="str">
            <v>沥青路面</v>
          </cell>
          <cell r="Q170">
            <v>6</v>
          </cell>
          <cell r="R170" t="str">
            <v>湘潭县龙凤庄园休闲农业特色产业园</v>
          </cell>
          <cell r="S170">
            <v>2.5</v>
          </cell>
        </row>
        <row r="171">
          <cell r="F171" t="str">
            <v>湘潭县齐白石旅游环线公路</v>
          </cell>
          <cell r="G171" t="str">
            <v>旅游集散公路</v>
          </cell>
          <cell r="H171" t="str">
            <v>131301F4303210001</v>
          </cell>
          <cell r="I171" t="str">
            <v>1451J3130430321119</v>
          </cell>
          <cell r="J171" t="str">
            <v>542f862d-d54b-480b-b7b6-3a9ddfdbdd5c</v>
          </cell>
          <cell r="K171" t="str">
            <v>无</v>
          </cell>
          <cell r="L171">
            <v>32</v>
          </cell>
          <cell r="M171">
            <v>32.5</v>
          </cell>
          <cell r="N171">
            <v>8063.49</v>
          </cell>
          <cell r="O171" t="str">
            <v>四级公路</v>
          </cell>
          <cell r="P171" t="str">
            <v>沥青路面</v>
          </cell>
          <cell r="Q171">
            <v>6</v>
          </cell>
          <cell r="R171" t="str">
            <v>齐白石文化旅游区</v>
          </cell>
          <cell r="S171">
            <v>32</v>
          </cell>
        </row>
        <row r="172">
          <cell r="F172" t="str">
            <v>湘潭县乌石李子坑至乌石峰通景公路</v>
          </cell>
          <cell r="G172" t="str">
            <v>通景公路</v>
          </cell>
          <cell r="H172" t="str">
            <v>131302F4303210003</v>
          </cell>
          <cell r="I172" t="str">
            <v>1451J3130430321125</v>
          </cell>
          <cell r="J172" t="str">
            <v>32434bb4-2385-4a23-9d8b-067d75920c5b</v>
          </cell>
          <cell r="K172" t="str">
            <v>X042430321</v>
          </cell>
          <cell r="L172">
            <v>4</v>
          </cell>
          <cell r="M172">
            <v>4</v>
          </cell>
          <cell r="N172">
            <v>1150</v>
          </cell>
          <cell r="O172" t="str">
            <v>四级公路</v>
          </cell>
          <cell r="P172" t="str">
            <v>沥青路面</v>
          </cell>
          <cell r="Q172">
            <v>6</v>
          </cell>
          <cell r="R172" t="str">
            <v>湘潭县乌石镇乌石村</v>
          </cell>
          <cell r="S172">
            <v>4</v>
          </cell>
        </row>
        <row r="173">
          <cell r="F173" t="str">
            <v>陈鹏年墓连接路（湘潭县排头乡回龙桥排较线至分水乡陈鹏年墓公路工程）</v>
          </cell>
          <cell r="G173" t="str">
            <v>旅游集散公路</v>
          </cell>
          <cell r="H173" t="str">
            <v>131301F4303210002</v>
          </cell>
          <cell r="I173" t="str">
            <v>1451J3130430321163</v>
          </cell>
          <cell r="J173" t="str">
            <v>6319c5a7-13cc-4bfd-9846-c0293d24e871</v>
          </cell>
          <cell r="K173" t="str">
            <v>X050430321</v>
          </cell>
          <cell r="L173">
            <v>24.55</v>
          </cell>
          <cell r="M173">
            <v>13.141999999999999</v>
          </cell>
          <cell r="N173">
            <v>8574.98</v>
          </cell>
          <cell r="O173" t="str">
            <v>四级公路</v>
          </cell>
          <cell r="P173" t="str">
            <v>沥青路面</v>
          </cell>
          <cell r="Q173">
            <v>6</v>
          </cell>
          <cell r="R173" t="str">
            <v>陈鹏年墓</v>
          </cell>
          <cell r="S173">
            <v>12.5</v>
          </cell>
        </row>
        <row r="174">
          <cell r="L174">
            <v>56.619</v>
          </cell>
          <cell r="M174">
            <v>45.342000000000006</v>
          </cell>
          <cell r="N174">
            <v>3860</v>
          </cell>
          <cell r="S174">
            <v>45</v>
          </cell>
        </row>
        <row r="175">
          <cell r="F175" t="str">
            <v>大清线提质改造</v>
          </cell>
          <cell r="G175" t="str">
            <v>资源产业路</v>
          </cell>
          <cell r="H175" t="str">
            <v>1312F4303810011</v>
          </cell>
          <cell r="I175" t="str">
            <v>1451J3120430381104</v>
          </cell>
          <cell r="J175" t="str">
            <v>186c4623-9e5b-4175-b92c-d2c8777887fb</v>
          </cell>
          <cell r="K175" t="str">
            <v>Y253430381</v>
          </cell>
          <cell r="L175">
            <v>2</v>
          </cell>
          <cell r="M175">
            <v>2</v>
          </cell>
          <cell r="N175">
            <v>40</v>
          </cell>
          <cell r="O175" t="str">
            <v>四级公路</v>
          </cell>
          <cell r="P175" t="str">
            <v>水泥路面</v>
          </cell>
          <cell r="Q175">
            <v>6</v>
          </cell>
          <cell r="R175" t="str">
            <v>湘乡市双飞园林休闲农业园</v>
          </cell>
          <cell r="S175">
            <v>2</v>
          </cell>
        </row>
        <row r="176">
          <cell r="F176" t="str">
            <v>湖南金裕葡萄园基地公路</v>
          </cell>
          <cell r="G176" t="str">
            <v>资源产业路</v>
          </cell>
          <cell r="H176" t="str">
            <v>1312F4303810083</v>
          </cell>
          <cell r="I176" t="str">
            <v>1451J3120430381193</v>
          </cell>
          <cell r="J176" t="str">
            <v>d74c4bee-c04e-4524-b807-70ddd2147ef2</v>
          </cell>
          <cell r="K176" t="str">
            <v>无</v>
          </cell>
          <cell r="L176">
            <v>3.39</v>
          </cell>
          <cell r="M176">
            <v>3.39</v>
          </cell>
          <cell r="N176">
            <v>380</v>
          </cell>
          <cell r="O176" t="str">
            <v>四级公路</v>
          </cell>
          <cell r="P176" t="str">
            <v>水泥路面</v>
          </cell>
          <cell r="Q176">
            <v>5</v>
          </cell>
          <cell r="R176" t="str">
            <v>湖南金裕葡萄种植专业合作社水果特色产业园</v>
          </cell>
          <cell r="S176">
            <v>3.39</v>
          </cell>
        </row>
        <row r="177">
          <cell r="F177" t="str">
            <v>湘乡市泉塘镇长沙铁路顺安路料有限公司湘乡采石分厂</v>
          </cell>
          <cell r="G177" t="str">
            <v>资源产业路</v>
          </cell>
          <cell r="H177" t="str">
            <v>1312F4303810091</v>
          </cell>
          <cell r="I177" t="str">
            <v>1451J3120430381221</v>
          </cell>
          <cell r="J177" t="str">
            <v>25060df3-28a3-48f4-abdc-a6bff21be119</v>
          </cell>
          <cell r="K177" t="str">
            <v>无</v>
          </cell>
          <cell r="L177">
            <v>4.5</v>
          </cell>
          <cell r="M177">
            <v>3.5</v>
          </cell>
          <cell r="N177">
            <v>200</v>
          </cell>
          <cell r="O177" t="str">
            <v>四级公路</v>
          </cell>
          <cell r="P177" t="str">
            <v>水泥路面</v>
          </cell>
          <cell r="Q177">
            <v>6</v>
          </cell>
          <cell r="R177" t="str">
            <v>泉塘镇长沙铁路顺安路料有限公司湘乡采石分厂</v>
          </cell>
          <cell r="S177">
            <v>3.5</v>
          </cell>
        </row>
        <row r="178">
          <cell r="F178" t="str">
            <v>湘乡市泉塘镇彪家景区公路</v>
          </cell>
          <cell r="G178" t="str">
            <v>通景公路</v>
          </cell>
          <cell r="H178" t="str">
            <v>131302F4303810008</v>
          </cell>
          <cell r="I178" t="str">
            <v>1451J3130430381228</v>
          </cell>
          <cell r="J178" t="str">
            <v>9e208be4-490a-4979-9c9d-85bd440c9005</v>
          </cell>
          <cell r="K178" t="str">
            <v>无</v>
          </cell>
          <cell r="L178">
            <v>2.58</v>
          </cell>
          <cell r="M178">
            <v>2.1</v>
          </cell>
          <cell r="N178">
            <v>170</v>
          </cell>
          <cell r="O178" t="str">
            <v>四级公路</v>
          </cell>
          <cell r="P178" t="str">
            <v>沥青路面</v>
          </cell>
          <cell r="Q178">
            <v>5</v>
          </cell>
          <cell r="R178" t="str">
            <v>泉塘镇彪家景区</v>
          </cell>
          <cell r="S178">
            <v>2.1</v>
          </cell>
        </row>
        <row r="179">
          <cell r="F179" t="str">
            <v>泉塘农业示范园连接路（双江平改立连接路）</v>
          </cell>
          <cell r="G179" t="str">
            <v>资源产业路</v>
          </cell>
          <cell r="H179" t="str">
            <v>1312F4303810101</v>
          </cell>
          <cell r="I179" t="str">
            <v>1451J3120430381263</v>
          </cell>
          <cell r="J179" t="str">
            <v>ddfd7642-69f7-4537-8326-b8da5233d1eb</v>
          </cell>
          <cell r="K179" t="str">
            <v>无</v>
          </cell>
          <cell r="L179">
            <v>1.6</v>
          </cell>
          <cell r="M179">
            <v>1.6</v>
          </cell>
          <cell r="N179">
            <v>180</v>
          </cell>
          <cell r="O179" t="str">
            <v>四级公路</v>
          </cell>
          <cell r="P179" t="str">
            <v>水泥路面</v>
          </cell>
          <cell r="Q179">
            <v>6</v>
          </cell>
          <cell r="R179" t="str">
            <v>泉塘现代农业示范园</v>
          </cell>
          <cell r="S179">
            <v>1.6</v>
          </cell>
        </row>
        <row r="180">
          <cell r="F180" t="str">
            <v>文景公路</v>
          </cell>
          <cell r="G180" t="str">
            <v>资源产业路</v>
          </cell>
          <cell r="H180" t="str">
            <v>1312F4303810063</v>
          </cell>
          <cell r="I180" t="str">
            <v>1451J3120430381105</v>
          </cell>
          <cell r="J180" t="str">
            <v>d5d36d85-a4cd-4a2d-97c1-96aa4192551f</v>
          </cell>
          <cell r="K180" t="str">
            <v>无</v>
          </cell>
          <cell r="L180">
            <v>11.37</v>
          </cell>
          <cell r="M180">
            <v>11.37</v>
          </cell>
          <cell r="N180">
            <v>260</v>
          </cell>
          <cell r="O180" t="str">
            <v>四级公路</v>
          </cell>
          <cell r="P180" t="str">
            <v>水泥路面</v>
          </cell>
          <cell r="Q180">
            <v>5</v>
          </cell>
          <cell r="R180" t="str">
            <v>华能新能源股份有限公司湖南省湘乡市梅桥镇风电场</v>
          </cell>
          <cell r="S180">
            <v>11.37</v>
          </cell>
        </row>
        <row r="181">
          <cell r="F181" t="str">
            <v>陈庚故居公路</v>
          </cell>
          <cell r="G181" t="str">
            <v>通景公路</v>
          </cell>
          <cell r="H181" t="str">
            <v>131302F4303810051</v>
          </cell>
          <cell r="I181" t="str">
            <v>1451J3130430381111</v>
          </cell>
          <cell r="J181" t="str">
            <v>0f6ab832-ad36-408b-80a2-a1a104495161</v>
          </cell>
          <cell r="K181" t="str">
            <v>无</v>
          </cell>
          <cell r="L181">
            <v>0.77</v>
          </cell>
          <cell r="M181">
            <v>0.71299999999999997</v>
          </cell>
          <cell r="N181">
            <v>10</v>
          </cell>
          <cell r="O181" t="str">
            <v>四级公路</v>
          </cell>
          <cell r="P181" t="str">
            <v>沥青路面</v>
          </cell>
          <cell r="Q181">
            <v>6</v>
          </cell>
          <cell r="R181" t="str">
            <v>陈庚故居公路</v>
          </cell>
          <cell r="S181">
            <v>0.71299999999999997</v>
          </cell>
        </row>
        <row r="182">
          <cell r="F182" t="str">
            <v>湖南湘乡湘魏蕾生态农业科技有限公司连接路</v>
          </cell>
          <cell r="G182" t="str">
            <v>资源产业路</v>
          </cell>
          <cell r="H182" t="str">
            <v>1312F4303810068</v>
          </cell>
          <cell r="I182" t="str">
            <v>1451J3120430381165</v>
          </cell>
          <cell r="J182" t="str">
            <v>ff47977b-07b9-4de9-a759-e3bde70a446a</v>
          </cell>
          <cell r="K182" t="str">
            <v>X097430381</v>
          </cell>
          <cell r="L182">
            <v>3.67</v>
          </cell>
          <cell r="M182">
            <v>3.67</v>
          </cell>
          <cell r="N182">
            <v>600</v>
          </cell>
          <cell r="O182" t="str">
            <v>四级公路</v>
          </cell>
          <cell r="P182" t="str">
            <v>沥青路面</v>
          </cell>
          <cell r="Q182">
            <v>5.5</v>
          </cell>
          <cell r="R182" t="str">
            <v>湘魏蕾生态农业科技有限公司</v>
          </cell>
          <cell r="S182">
            <v>3.67</v>
          </cell>
        </row>
        <row r="183">
          <cell r="F183" t="str">
            <v>永乐主干道工程</v>
          </cell>
          <cell r="G183" t="str">
            <v>资源产业路</v>
          </cell>
          <cell r="H183" t="str">
            <v>1312F4303810021</v>
          </cell>
          <cell r="I183" t="str">
            <v>1451J3120430381142</v>
          </cell>
          <cell r="J183" t="str">
            <v>db84a5fd-827b-4d56-a1a0-7eacbb3f11db</v>
          </cell>
          <cell r="K183" t="str">
            <v>X003430381</v>
          </cell>
          <cell r="L183">
            <v>3.83</v>
          </cell>
          <cell r="M183">
            <v>3.83</v>
          </cell>
          <cell r="N183">
            <v>190</v>
          </cell>
          <cell r="O183" t="str">
            <v>四级公路</v>
          </cell>
          <cell r="P183" t="str">
            <v>水泥路面</v>
          </cell>
          <cell r="Q183">
            <v>6</v>
          </cell>
          <cell r="R183" t="str">
            <v>湘乡市金薮乡集中供水处</v>
          </cell>
          <cell r="S183">
            <v>3.83</v>
          </cell>
        </row>
        <row r="184">
          <cell r="F184" t="str">
            <v>白沙龙虾基地公路</v>
          </cell>
          <cell r="G184" t="str">
            <v>资源产业路</v>
          </cell>
          <cell r="H184" t="str">
            <v>1312F4303810055</v>
          </cell>
          <cell r="I184" t="str">
            <v>1451J3120430381132</v>
          </cell>
          <cell r="J184" t="str">
            <v>669f4d72-274c-454d-bc0a-1ce0e3b4508b</v>
          </cell>
          <cell r="K184" t="str">
            <v>Y195430381</v>
          </cell>
          <cell r="L184">
            <v>5.74</v>
          </cell>
          <cell r="M184">
            <v>3</v>
          </cell>
          <cell r="N184">
            <v>180</v>
          </cell>
          <cell r="O184" t="str">
            <v>四级公路</v>
          </cell>
          <cell r="P184" t="str">
            <v>水泥路面</v>
          </cell>
          <cell r="Q184">
            <v>6</v>
          </cell>
          <cell r="R184" t="str">
            <v>湘乡市思方水稻种植专业合社</v>
          </cell>
          <cell r="S184">
            <v>3</v>
          </cell>
        </row>
        <row r="185">
          <cell r="F185" t="str">
            <v>中沙镇公略水库旅游道路</v>
          </cell>
          <cell r="G185" t="str">
            <v>通景公路</v>
          </cell>
          <cell r="H185" t="str">
            <v>131302F4303810040</v>
          </cell>
          <cell r="I185" t="str">
            <v>1451J3130430381216</v>
          </cell>
          <cell r="J185" t="str">
            <v>a8f12865-3fd0-4aec-bc88-68727948e92a</v>
          </cell>
          <cell r="K185" t="str">
            <v>Y140430381</v>
          </cell>
          <cell r="L185">
            <v>4.0599999999999996</v>
          </cell>
          <cell r="M185">
            <v>4.0599999999999996</v>
          </cell>
          <cell r="N185">
            <v>490</v>
          </cell>
          <cell r="O185" t="str">
            <v>四级公路</v>
          </cell>
          <cell r="P185" t="str">
            <v>水泥路面</v>
          </cell>
          <cell r="Q185">
            <v>4.5</v>
          </cell>
          <cell r="R185" t="str">
            <v>公略水库</v>
          </cell>
          <cell r="S185">
            <v>4.0599999999999996</v>
          </cell>
        </row>
        <row r="186">
          <cell r="F186" t="str">
            <v>湘乡市白田镇南熏山景区连接路</v>
          </cell>
          <cell r="G186" t="str">
            <v>旅游集散公路</v>
          </cell>
          <cell r="H186" t="str">
            <v>131301F4303810002</v>
          </cell>
          <cell r="I186" t="str">
            <v>1451J3130430381115</v>
          </cell>
          <cell r="J186" t="str">
            <v>e664f830-0134-4506-81b6-5bd9d3f9e184</v>
          </cell>
          <cell r="K186" t="str">
            <v>Y241430381</v>
          </cell>
          <cell r="L186">
            <v>11.99</v>
          </cell>
          <cell r="M186">
            <v>4.99</v>
          </cell>
          <cell r="N186">
            <v>360</v>
          </cell>
          <cell r="O186" t="str">
            <v>四级公路</v>
          </cell>
          <cell r="P186" t="str">
            <v>水泥路面</v>
          </cell>
          <cell r="Q186">
            <v>5</v>
          </cell>
          <cell r="R186" t="str">
            <v>白田镇南熏山景区</v>
          </cell>
          <cell r="S186">
            <v>4.6479999999999997</v>
          </cell>
        </row>
        <row r="187">
          <cell r="F187" t="str">
            <v>东台山森林公园连接路</v>
          </cell>
          <cell r="G187" t="str">
            <v>通景公路</v>
          </cell>
          <cell r="H187" t="str">
            <v>131302F4303810052</v>
          </cell>
          <cell r="I187" t="str">
            <v>1451J3130430381113</v>
          </cell>
          <cell r="J187" t="str">
            <v>f2ecafc0-609f-43cc-842a-1786d9b02952</v>
          </cell>
          <cell r="K187" t="str">
            <v>无</v>
          </cell>
          <cell r="L187">
            <v>1.119</v>
          </cell>
          <cell r="M187">
            <v>1.119</v>
          </cell>
          <cell r="N187">
            <v>800</v>
          </cell>
          <cell r="O187" t="str">
            <v>二级公路</v>
          </cell>
          <cell r="P187" t="str">
            <v>沥青路面</v>
          </cell>
          <cell r="Q187">
            <v>12</v>
          </cell>
          <cell r="R187" t="str">
            <v>东台山森林公园</v>
          </cell>
          <cell r="S187">
            <v>1.119</v>
          </cell>
        </row>
        <row r="188">
          <cell r="L188">
            <v>44.220000000000006</v>
          </cell>
          <cell r="M188">
            <v>38.870000000000005</v>
          </cell>
          <cell r="N188">
            <v>5830.5</v>
          </cell>
          <cell r="S188">
            <v>38.000000000000007</v>
          </cell>
        </row>
        <row r="189">
          <cell r="F189" t="str">
            <v>气象站建设项目连接路</v>
          </cell>
          <cell r="G189" t="str">
            <v>资源产业路</v>
          </cell>
          <cell r="H189" t="str">
            <v>1312F4303820037</v>
          </cell>
          <cell r="I189" t="str">
            <v>1451J3120430382137</v>
          </cell>
          <cell r="J189" t="str">
            <v>20744073-fe80-473f-b131-56742b9a021c</v>
          </cell>
          <cell r="K189" t="str">
            <v>无</v>
          </cell>
          <cell r="L189">
            <v>2.83</v>
          </cell>
          <cell r="M189">
            <v>2.83</v>
          </cell>
          <cell r="N189">
            <v>424.5</v>
          </cell>
          <cell r="O189" t="str">
            <v>四级公路</v>
          </cell>
          <cell r="P189" t="str">
            <v>沥青路面</v>
          </cell>
          <cell r="Q189">
            <v>6</v>
          </cell>
          <cell r="R189" t="str">
            <v>气象站园区建设项目</v>
          </cell>
          <cell r="S189">
            <v>2.83</v>
          </cell>
        </row>
        <row r="190">
          <cell r="F190" t="str">
            <v>华南药王谷基地项目连接路</v>
          </cell>
          <cell r="G190" t="str">
            <v>资源产业路</v>
          </cell>
          <cell r="H190" t="str">
            <v>1312F4303820025</v>
          </cell>
          <cell r="I190" t="str">
            <v>1451J3120430382110</v>
          </cell>
          <cell r="J190" t="str">
            <v>6125ccdc-e965-4dac-aa6d-83f0ae0959ef</v>
          </cell>
          <cell r="K190" t="str">
            <v>无</v>
          </cell>
          <cell r="L190">
            <v>2.95</v>
          </cell>
          <cell r="M190">
            <v>2.95</v>
          </cell>
          <cell r="N190">
            <v>442.5</v>
          </cell>
          <cell r="O190" t="str">
            <v>四级公路</v>
          </cell>
          <cell r="P190" t="str">
            <v>沥青路面</v>
          </cell>
          <cell r="Q190">
            <v>6</v>
          </cell>
          <cell r="R190" t="str">
            <v>华南村药王产业园</v>
          </cell>
          <cell r="S190">
            <v>2.95</v>
          </cell>
        </row>
        <row r="191">
          <cell r="F191" t="str">
            <v>华南长湖美丽乡村连接路</v>
          </cell>
          <cell r="G191" t="str">
            <v>通景公路</v>
          </cell>
          <cell r="H191" t="str">
            <v>131302F4303820004</v>
          </cell>
          <cell r="I191" t="str">
            <v>1451J3130430382140</v>
          </cell>
          <cell r="J191" t="str">
            <v>3005fb29-6192-4bfc-80b5-918c3dfe98d3</v>
          </cell>
          <cell r="K191" t="str">
            <v>XJ04430382</v>
          </cell>
          <cell r="L191">
            <v>10.8</v>
          </cell>
          <cell r="M191">
            <v>10.8</v>
          </cell>
          <cell r="N191">
            <v>1620</v>
          </cell>
          <cell r="O191" t="str">
            <v>四级公路</v>
          </cell>
          <cell r="P191" t="str">
            <v>沥青路面</v>
          </cell>
          <cell r="Q191">
            <v>6</v>
          </cell>
          <cell r="R191" t="str">
            <v>华南长湖美丽乡村</v>
          </cell>
          <cell r="S191">
            <v>10.8</v>
          </cell>
        </row>
        <row r="192">
          <cell r="F192" t="str">
            <v>红林花海项目连接路</v>
          </cell>
          <cell r="G192" t="str">
            <v>资源产业路</v>
          </cell>
          <cell r="H192" t="str">
            <v>1312F4303820019</v>
          </cell>
          <cell r="I192" t="str">
            <v>1451J3120430382101</v>
          </cell>
          <cell r="J192" t="str">
            <v>f2cfc9e7-2d02-4ed3-843e-018aa109bcf2</v>
          </cell>
          <cell r="K192" t="str">
            <v>无</v>
          </cell>
          <cell r="L192">
            <v>2.11</v>
          </cell>
          <cell r="M192">
            <v>2.11</v>
          </cell>
          <cell r="N192">
            <v>316.5</v>
          </cell>
          <cell r="O192" t="str">
            <v>四级公路</v>
          </cell>
          <cell r="P192" t="str">
            <v>沥青路面</v>
          </cell>
          <cell r="Q192">
            <v>6</v>
          </cell>
          <cell r="R192" t="str">
            <v>红林花海项目园区</v>
          </cell>
          <cell r="S192">
            <v>2.11</v>
          </cell>
        </row>
        <row r="193">
          <cell r="F193" t="str">
            <v>银田美丽乡村连接路</v>
          </cell>
          <cell r="G193" t="str">
            <v>通景公路</v>
          </cell>
          <cell r="H193" t="str">
            <v>131302F4303820002</v>
          </cell>
          <cell r="I193" t="str">
            <v>1451J3130430382138</v>
          </cell>
          <cell r="J193" t="str">
            <v>f61a90fa-e226-4238-b31e-c07576fa5090</v>
          </cell>
          <cell r="K193" t="str">
            <v>C255430382</v>
          </cell>
          <cell r="L193">
            <v>3.08</v>
          </cell>
          <cell r="M193">
            <v>3.08</v>
          </cell>
          <cell r="N193">
            <v>462</v>
          </cell>
          <cell r="O193" t="str">
            <v>四级公路</v>
          </cell>
          <cell r="P193" t="str">
            <v>沥青路面</v>
          </cell>
          <cell r="Q193">
            <v>6</v>
          </cell>
          <cell r="R193" t="str">
            <v>银田美丽乡村</v>
          </cell>
          <cell r="S193">
            <v>3.08</v>
          </cell>
        </row>
        <row r="194">
          <cell r="F194" t="str">
            <v>杨林通景公路</v>
          </cell>
          <cell r="G194" t="str">
            <v>旅游集散公路</v>
          </cell>
          <cell r="H194" t="str">
            <v>1312F4303820023</v>
          </cell>
          <cell r="I194" t="str">
            <v>1451J3130430382127</v>
          </cell>
          <cell r="J194" t="str">
            <v>47518c47-f5cf-4cf1-b1a3-36b7214f77b6</v>
          </cell>
          <cell r="K194" t="str">
            <v>无</v>
          </cell>
          <cell r="L194">
            <v>12.35</v>
          </cell>
          <cell r="M194">
            <v>7</v>
          </cell>
          <cell r="N194">
            <v>1050</v>
          </cell>
          <cell r="O194" t="str">
            <v>四级公路</v>
          </cell>
          <cell r="P194" t="str">
            <v>沥青路面</v>
          </cell>
          <cell r="Q194">
            <v>6</v>
          </cell>
          <cell r="R194" t="str">
            <v>杨林风景区</v>
          </cell>
          <cell r="S194">
            <v>6.13</v>
          </cell>
        </row>
        <row r="195">
          <cell r="F195" t="str">
            <v>银园村美丽乡村连接路</v>
          </cell>
          <cell r="G195" t="str">
            <v>通景公路</v>
          </cell>
          <cell r="H195" t="str">
            <v>131302F4303820003</v>
          </cell>
          <cell r="I195" t="str">
            <v>1451J3130430382139</v>
          </cell>
          <cell r="J195" t="str">
            <v>1ed7fc15-beca-4016-9303-971f528d1cf2</v>
          </cell>
          <cell r="K195" t="str">
            <v>X030430382</v>
          </cell>
          <cell r="L195">
            <v>6.3</v>
          </cell>
          <cell r="M195">
            <v>6.3</v>
          </cell>
          <cell r="N195">
            <v>945</v>
          </cell>
          <cell r="O195" t="str">
            <v>四级公路</v>
          </cell>
          <cell r="P195" t="str">
            <v>沥青路面</v>
          </cell>
          <cell r="Q195">
            <v>6</v>
          </cell>
          <cell r="R195" t="str">
            <v>银园村美丽乡村</v>
          </cell>
          <cell r="S195">
            <v>6.3</v>
          </cell>
        </row>
        <row r="196">
          <cell r="F196" t="str">
            <v>杨荣美丽乡村连接路</v>
          </cell>
          <cell r="G196" t="str">
            <v>通景公路</v>
          </cell>
          <cell r="H196" t="str">
            <v>131302F4303820001</v>
          </cell>
          <cell r="I196" t="str">
            <v>1451J3130430382141</v>
          </cell>
          <cell r="J196" t="str">
            <v>deca9c20-8148-4a4b-9ac6-b9dae8d60420</v>
          </cell>
          <cell r="K196" t="str">
            <v>C072430382</v>
          </cell>
          <cell r="L196">
            <v>2.06</v>
          </cell>
          <cell r="M196">
            <v>2.06</v>
          </cell>
          <cell r="N196">
            <v>309</v>
          </cell>
          <cell r="O196" t="str">
            <v>四级公路</v>
          </cell>
          <cell r="P196" t="str">
            <v>沥青路面</v>
          </cell>
          <cell r="Q196">
            <v>5</v>
          </cell>
          <cell r="R196" t="str">
            <v>杨荣美丽乡村</v>
          </cell>
          <cell r="S196">
            <v>2.06</v>
          </cell>
        </row>
        <row r="197">
          <cell r="F197" t="str">
            <v>小红军基地项目连接路</v>
          </cell>
          <cell r="G197" t="str">
            <v>资源产业路</v>
          </cell>
          <cell r="H197" t="str">
            <v>1312F4303820039</v>
          </cell>
          <cell r="I197" t="str">
            <v>1451J3120430382106</v>
          </cell>
          <cell r="J197" t="str">
            <v>551726bb-fed6-40de-baea-df0f7825778a</v>
          </cell>
          <cell r="K197" t="str">
            <v>无</v>
          </cell>
          <cell r="L197">
            <v>1.74</v>
          </cell>
          <cell r="M197">
            <v>1.74</v>
          </cell>
          <cell r="N197">
            <v>261</v>
          </cell>
          <cell r="O197" t="str">
            <v>四级公路</v>
          </cell>
          <cell r="P197" t="str">
            <v>沥青路面</v>
          </cell>
          <cell r="Q197">
            <v>6</v>
          </cell>
          <cell r="R197" t="str">
            <v>小红军基地产业园</v>
          </cell>
          <cell r="S197">
            <v>1.74</v>
          </cell>
        </row>
        <row r="198">
          <cell r="L198">
            <v>408.84199999999981</v>
          </cell>
          <cell r="M198">
            <v>380.60199999999992</v>
          </cell>
          <cell r="N198">
            <v>93612.009999999966</v>
          </cell>
          <cell r="S198">
            <v>372.42599999999993</v>
          </cell>
        </row>
        <row r="199">
          <cell r="L199">
            <v>14.54</v>
          </cell>
          <cell r="M199">
            <v>13.707999999999998</v>
          </cell>
          <cell r="N199">
            <v>1100</v>
          </cell>
          <cell r="S199">
            <v>13.707999999999998</v>
          </cell>
        </row>
        <row r="200">
          <cell r="F200" t="str">
            <v>湖南省沅华种养专业合作社资源路</v>
          </cell>
          <cell r="G200" t="str">
            <v>资源产业路</v>
          </cell>
          <cell r="H200" t="str">
            <v>1312F4304050010</v>
          </cell>
          <cell r="I200" t="str">
            <v>1451J3120430405120</v>
          </cell>
          <cell r="J200" t="str">
            <v>86ce6fde-084a-4510-8a6f-9110153685d9</v>
          </cell>
          <cell r="K200" t="str">
            <v>Y001430405</v>
          </cell>
          <cell r="L200">
            <v>3.8</v>
          </cell>
          <cell r="M200">
            <v>3.2549999999999999</v>
          </cell>
          <cell r="N200">
            <v>261</v>
          </cell>
          <cell r="O200" t="str">
            <v>四级公路</v>
          </cell>
          <cell r="P200" t="str">
            <v>沥青路面</v>
          </cell>
          <cell r="Q200">
            <v>6</v>
          </cell>
          <cell r="R200" t="str">
            <v>湖南省沅华种养专业合作社</v>
          </cell>
          <cell r="S200">
            <v>3.2549999999999999</v>
          </cell>
        </row>
        <row r="201">
          <cell r="F201" t="str">
            <v>仙碧果蔬专业合作社资源路</v>
          </cell>
          <cell r="G201" t="str">
            <v>资源产业路</v>
          </cell>
          <cell r="H201" t="str">
            <v>1312F4304050013</v>
          </cell>
          <cell r="I201" t="str">
            <v>1451J3120430405121</v>
          </cell>
          <cell r="J201" t="str">
            <v>2cdb4b44-b14e-4b5f-b3b7-4a7259379893</v>
          </cell>
          <cell r="K201" t="str">
            <v>Y022430405</v>
          </cell>
          <cell r="L201">
            <v>5.33</v>
          </cell>
          <cell r="M201">
            <v>5.05</v>
          </cell>
          <cell r="N201">
            <v>405</v>
          </cell>
          <cell r="O201" t="str">
            <v>四级公路</v>
          </cell>
          <cell r="P201" t="str">
            <v>沥青路面</v>
          </cell>
          <cell r="Q201">
            <v>4.5</v>
          </cell>
          <cell r="R201" t="str">
            <v>仙碧果蔬专业合作社</v>
          </cell>
          <cell r="S201">
            <v>5.05</v>
          </cell>
        </row>
        <row r="202">
          <cell r="F202" t="str">
            <v>衡阳市名闻种养专业合作社资源路</v>
          </cell>
          <cell r="G202" t="str">
            <v>资源产业路</v>
          </cell>
          <cell r="H202" t="str">
            <v>1312F4304050008</v>
          </cell>
          <cell r="I202" t="str">
            <v>1451J3120430405109</v>
          </cell>
          <cell r="J202" t="str">
            <v>8d716bfb-ad17-488e-a2d3-c6158edb6d5b</v>
          </cell>
          <cell r="K202" t="str">
            <v>CA16430405</v>
          </cell>
          <cell r="L202">
            <v>2.12</v>
          </cell>
          <cell r="M202">
            <v>2.145</v>
          </cell>
          <cell r="N202">
            <v>172</v>
          </cell>
          <cell r="O202" t="str">
            <v>四级公路</v>
          </cell>
          <cell r="P202" t="str">
            <v>沥青路面</v>
          </cell>
          <cell r="Q202">
            <v>6</v>
          </cell>
          <cell r="R202" t="str">
            <v>衡阳市名闻种养专业合作社</v>
          </cell>
          <cell r="S202">
            <v>2.145</v>
          </cell>
        </row>
        <row r="203">
          <cell r="F203" t="str">
            <v>金松村渔业基地资源产业路</v>
          </cell>
          <cell r="G203" t="str">
            <v>资源产业路</v>
          </cell>
          <cell r="H203" t="str">
            <v>1312F4304050004</v>
          </cell>
          <cell r="I203" t="str">
            <v>1451J3120430405101</v>
          </cell>
          <cell r="J203" t="str">
            <v>e5459156-a18d-48f4-a11c-50f913dde30e</v>
          </cell>
          <cell r="K203" t="str">
            <v>CJJ4430405</v>
          </cell>
          <cell r="L203">
            <v>3.29</v>
          </cell>
          <cell r="M203">
            <v>3.258</v>
          </cell>
          <cell r="N203">
            <v>262</v>
          </cell>
          <cell r="O203" t="str">
            <v>四级公路</v>
          </cell>
          <cell r="P203" t="str">
            <v>沥青路面</v>
          </cell>
          <cell r="Q203">
            <v>6</v>
          </cell>
          <cell r="R203" t="str">
            <v>金松村渔业产业园</v>
          </cell>
          <cell r="S203">
            <v>3.258</v>
          </cell>
        </row>
        <row r="204">
          <cell r="L204">
            <v>4.3</v>
          </cell>
          <cell r="M204">
            <v>4.3</v>
          </cell>
          <cell r="N204">
            <v>423.62</v>
          </cell>
          <cell r="S204">
            <v>4.3</v>
          </cell>
        </row>
        <row r="205">
          <cell r="F205" t="str">
            <v>东福村采摘产业路</v>
          </cell>
          <cell r="G205" t="str">
            <v>资源产业路</v>
          </cell>
          <cell r="H205" t="str">
            <v>1312F4304060006</v>
          </cell>
          <cell r="I205" t="str">
            <v>1451J3120430406105</v>
          </cell>
          <cell r="J205" t="str">
            <v>6036f6e5-7d95-4c0b-a8b0-37738cc315cd</v>
          </cell>
          <cell r="K205" t="str">
            <v>Y661430406</v>
          </cell>
          <cell r="L205">
            <v>2.8</v>
          </cell>
          <cell r="M205">
            <v>2.8</v>
          </cell>
          <cell r="N205">
            <v>280.06</v>
          </cell>
          <cell r="O205" t="str">
            <v>四级公路</v>
          </cell>
          <cell r="P205" t="str">
            <v>沥青路面</v>
          </cell>
          <cell r="Q205">
            <v>6</v>
          </cell>
          <cell r="R205" t="str">
            <v>东福村采摘产业园</v>
          </cell>
          <cell r="S205">
            <v>2.8</v>
          </cell>
        </row>
        <row r="206">
          <cell r="F206" t="str">
            <v>山林村果木基地产业路</v>
          </cell>
          <cell r="G206" t="str">
            <v>资源产业路</v>
          </cell>
          <cell r="H206" t="str">
            <v>1312F4304060005</v>
          </cell>
          <cell r="I206" t="str">
            <v>1451J3120430406104</v>
          </cell>
          <cell r="J206" t="str">
            <v>3d1b8346-02c5-4035-bcb8-fa1d4dd058dd</v>
          </cell>
          <cell r="K206" t="str">
            <v>C037430406</v>
          </cell>
          <cell r="L206">
            <v>1.5</v>
          </cell>
          <cell r="M206">
            <v>1.5</v>
          </cell>
          <cell r="N206">
            <v>143.56</v>
          </cell>
          <cell r="O206" t="str">
            <v>四级公路</v>
          </cell>
          <cell r="P206" t="str">
            <v>沥青路面</v>
          </cell>
          <cell r="Q206">
            <v>6</v>
          </cell>
          <cell r="R206" t="str">
            <v>山林村果木基地</v>
          </cell>
          <cell r="S206">
            <v>1.5</v>
          </cell>
        </row>
        <row r="207">
          <cell r="L207">
            <v>10.087999999999999</v>
          </cell>
          <cell r="M207">
            <v>10.166</v>
          </cell>
          <cell r="N207">
            <v>1175</v>
          </cell>
          <cell r="S207">
            <v>10</v>
          </cell>
        </row>
        <row r="208">
          <cell r="F208" t="str">
            <v>角山镇蔬菜特色小镇项目连接路</v>
          </cell>
          <cell r="G208" t="str">
            <v>资源产业路</v>
          </cell>
          <cell r="H208" t="str">
            <v>1312F4304070001</v>
          </cell>
          <cell r="I208" t="str">
            <v>1451J3120430407102</v>
          </cell>
          <cell r="J208" t="str">
            <v>67b1f8a2-e8c9-45de-97b6-34dd0924f2f6</v>
          </cell>
          <cell r="K208" t="str">
            <v>X044430407</v>
          </cell>
          <cell r="L208">
            <v>6.9169999999999998</v>
          </cell>
          <cell r="M208">
            <v>6.9950000000000001</v>
          </cell>
          <cell r="N208">
            <v>812</v>
          </cell>
          <cell r="O208" t="str">
            <v>四级公路</v>
          </cell>
          <cell r="P208" t="str">
            <v>沥青路面</v>
          </cell>
          <cell r="Q208">
            <v>6</v>
          </cell>
          <cell r="R208" t="str">
            <v>角山镇蔬菜特色小镇</v>
          </cell>
          <cell r="S208">
            <v>6.9950000000000001</v>
          </cell>
        </row>
        <row r="209">
          <cell r="F209" t="str">
            <v>灵官庙旅游度假村项目连接路</v>
          </cell>
          <cell r="G209" t="str">
            <v>通景公路</v>
          </cell>
          <cell r="H209" t="str">
            <v>131301F4304070001</v>
          </cell>
          <cell r="I209" t="str">
            <v>1451J3130430407104</v>
          </cell>
          <cell r="J209" t="str">
            <v>4dc992b1-0103-464f-bf28-a1632e334d19</v>
          </cell>
          <cell r="K209" t="str">
            <v>Y920430407</v>
          </cell>
          <cell r="L209">
            <v>3.1709999999999998</v>
          </cell>
          <cell r="M209">
            <v>3.1709999999999998</v>
          </cell>
          <cell r="N209">
            <v>363</v>
          </cell>
          <cell r="O209" t="str">
            <v>四级公路</v>
          </cell>
          <cell r="P209" t="str">
            <v>沥青路面</v>
          </cell>
          <cell r="Q209">
            <v>6</v>
          </cell>
          <cell r="R209" t="str">
            <v>灵官庙旅游度假村</v>
          </cell>
          <cell r="S209">
            <v>3.0049999999999999</v>
          </cell>
        </row>
        <row r="210">
          <cell r="L210">
            <v>12.078000000000001</v>
          </cell>
          <cell r="M210">
            <v>12.508000000000001</v>
          </cell>
          <cell r="N210">
            <v>4088</v>
          </cell>
          <cell r="S210">
            <v>12.078000000000001</v>
          </cell>
        </row>
        <row r="211">
          <cell r="F211" t="str">
            <v>衡阳市蒸湘区雨母山镇X007线(二塘-长岭街)提质改造工程</v>
          </cell>
          <cell r="G211" t="str">
            <v>乡镇通三级（路面宽7米）及以上农村公路</v>
          </cell>
          <cell r="H211" t="str">
            <v>1316F4304080001</v>
          </cell>
          <cell r="I211" t="str">
            <v>1451J3150430408109</v>
          </cell>
          <cell r="J211" t="str">
            <v>afa6445e-49b0-47ce-9cdd-fa249513fe1e</v>
          </cell>
          <cell r="K211" t="str">
            <v>X007430408</v>
          </cell>
          <cell r="L211">
            <v>7.5960000000000001</v>
          </cell>
          <cell r="M211">
            <v>8.0259999999999998</v>
          </cell>
          <cell r="N211">
            <v>3500</v>
          </cell>
          <cell r="O211" t="str">
            <v>三级公路</v>
          </cell>
          <cell r="P211" t="str">
            <v>沥青路面</v>
          </cell>
          <cell r="Q211">
            <v>7</v>
          </cell>
          <cell r="R211" t="str">
            <v>雨母山镇</v>
          </cell>
          <cell r="S211">
            <v>7.5960000000000001</v>
          </cell>
        </row>
        <row r="212">
          <cell r="F212" t="str">
            <v>新阳村苗木基地产业路</v>
          </cell>
          <cell r="G212" t="str">
            <v>资源产业路</v>
          </cell>
          <cell r="H212" t="str">
            <v>1312F4304080013</v>
          </cell>
          <cell r="I212" t="str">
            <v>1451J3120430408112</v>
          </cell>
          <cell r="J212" t="str">
            <v>e0a07fc0-2384-4500-99cc-19208511ad7b</v>
          </cell>
          <cell r="K212" t="str">
            <v>无</v>
          </cell>
          <cell r="L212">
            <v>0.56000000000000005</v>
          </cell>
          <cell r="M212">
            <v>0.56000000000000005</v>
          </cell>
          <cell r="N212">
            <v>28</v>
          </cell>
          <cell r="O212" t="str">
            <v>四级公路</v>
          </cell>
          <cell r="P212" t="str">
            <v>沥青路面</v>
          </cell>
          <cell r="Q212">
            <v>6</v>
          </cell>
          <cell r="R212" t="str">
            <v>新阳村苗木基地</v>
          </cell>
          <cell r="S212">
            <v>0.56000000000000005</v>
          </cell>
        </row>
        <row r="213">
          <cell r="F213" t="str">
            <v>七里山景区公路</v>
          </cell>
          <cell r="G213" t="str">
            <v>通景公路</v>
          </cell>
          <cell r="H213" t="str">
            <v>1313F4304080001</v>
          </cell>
          <cell r="I213" t="str">
            <v>1451J3130430408105</v>
          </cell>
          <cell r="J213" t="str">
            <v>9e51cfe7-6242-4903-9ea1-7470586643c3</v>
          </cell>
          <cell r="K213" t="str">
            <v>Y040430408</v>
          </cell>
          <cell r="L213">
            <v>3.9220000000000002</v>
          </cell>
          <cell r="M213">
            <v>3.9220000000000002</v>
          </cell>
          <cell r="N213">
            <v>560</v>
          </cell>
          <cell r="O213" t="str">
            <v>四级公路</v>
          </cell>
          <cell r="P213" t="str">
            <v>沥青路面</v>
          </cell>
          <cell r="Q213">
            <v>6</v>
          </cell>
          <cell r="R213" t="str">
            <v>七里山景区</v>
          </cell>
          <cell r="S213">
            <v>3.9220000000000002</v>
          </cell>
        </row>
        <row r="214">
          <cell r="L214">
            <v>13.745000000000001</v>
          </cell>
          <cell r="M214">
            <v>13.745000000000001</v>
          </cell>
          <cell r="N214">
            <v>1921</v>
          </cell>
          <cell r="S214">
            <v>12.900000000000002</v>
          </cell>
        </row>
        <row r="215">
          <cell r="F215" t="str">
            <v>南岳镇红星村连接路（荆田村-谭家桥村）</v>
          </cell>
          <cell r="G215" t="str">
            <v>通景公路</v>
          </cell>
          <cell r="H215" t="str">
            <v>131302F4304120004</v>
          </cell>
          <cell r="I215" t="str">
            <v>1451J3130430412125</v>
          </cell>
          <cell r="J215" t="str">
            <v>3f985896-8968-49f9-a765-1ee578d3a389</v>
          </cell>
          <cell r="K215" t="str">
            <v>Y050430412</v>
          </cell>
          <cell r="L215">
            <v>4.8650000000000002</v>
          </cell>
          <cell r="M215">
            <v>4.8650000000000002</v>
          </cell>
          <cell r="N215">
            <v>562</v>
          </cell>
          <cell r="O215" t="str">
            <v>四级公路</v>
          </cell>
          <cell r="P215" t="str">
            <v>沥青路面</v>
          </cell>
          <cell r="Q215">
            <v>6</v>
          </cell>
          <cell r="R215" t="str">
            <v>南岳镇红星村</v>
          </cell>
          <cell r="S215">
            <v>4.8650000000000002</v>
          </cell>
        </row>
        <row r="216">
          <cell r="F216" t="str">
            <v>南岳镇红星村连接路（红星村通景公路）</v>
          </cell>
          <cell r="G216" t="str">
            <v>通景公路</v>
          </cell>
          <cell r="H216" t="str">
            <v>131302F4304120009</v>
          </cell>
          <cell r="I216" t="str">
            <v>1451J3130430412118</v>
          </cell>
          <cell r="J216" t="str">
            <v>f2edc2bc-63ad-4321-b641-b6a61fa3fc70</v>
          </cell>
          <cell r="K216" t="str">
            <v>Y048430412</v>
          </cell>
          <cell r="L216">
            <v>4.4480000000000004</v>
          </cell>
          <cell r="M216">
            <v>4.4480000000000004</v>
          </cell>
          <cell r="N216">
            <v>667</v>
          </cell>
          <cell r="O216" t="str">
            <v>四级公路</v>
          </cell>
          <cell r="P216" t="str">
            <v>沥青路面</v>
          </cell>
          <cell r="Q216">
            <v>6</v>
          </cell>
          <cell r="R216" t="str">
            <v>南岳镇红星村</v>
          </cell>
          <cell r="S216">
            <v>4.4480000000000004</v>
          </cell>
        </row>
        <row r="217">
          <cell r="F217" t="str">
            <v>南岳镇红星村连接路（大坝头--杨家湾）</v>
          </cell>
          <cell r="G217" t="str">
            <v>通景公路</v>
          </cell>
          <cell r="H217" t="str">
            <v>131302F4304120012</v>
          </cell>
          <cell r="I217" t="str">
            <v>1451J3130430412129</v>
          </cell>
          <cell r="J217" t="str">
            <v>8cde6e93-85ed-4d04-b287-6bd1add2b26f</v>
          </cell>
          <cell r="K217" t="str">
            <v>CA01430412</v>
          </cell>
          <cell r="L217">
            <v>2.0019999999999998</v>
          </cell>
          <cell r="M217">
            <v>2.0019999999999998</v>
          </cell>
          <cell r="N217">
            <v>400</v>
          </cell>
          <cell r="O217" t="str">
            <v>四级公路</v>
          </cell>
          <cell r="P217" t="str">
            <v>沥青路面</v>
          </cell>
          <cell r="Q217">
            <v>7</v>
          </cell>
          <cell r="R217" t="str">
            <v>南岳镇红星村</v>
          </cell>
          <cell r="S217">
            <v>2.0019999999999998</v>
          </cell>
        </row>
        <row r="218">
          <cell r="F218" t="str">
            <v>荆田--旷家湾连接路</v>
          </cell>
          <cell r="G218" t="str">
            <v>资源产业路</v>
          </cell>
          <cell r="H218" t="str">
            <v>1312F4304120009</v>
          </cell>
          <cell r="I218" t="str">
            <v>1451J3120430412123</v>
          </cell>
          <cell r="J218" t="str">
            <v>70615e6c-d0a2-4723-833f-fe313a1ad8fe</v>
          </cell>
          <cell r="K218" t="str">
            <v>CA02430412</v>
          </cell>
          <cell r="L218">
            <v>2.4300000000000002</v>
          </cell>
          <cell r="M218">
            <v>2.4300000000000002</v>
          </cell>
          <cell r="N218">
            <v>292</v>
          </cell>
          <cell r="O218" t="str">
            <v>四级公路</v>
          </cell>
          <cell r="P218" t="str">
            <v>水泥路面</v>
          </cell>
          <cell r="Q218">
            <v>6</v>
          </cell>
          <cell r="R218" t="str">
            <v>荆田湾生态观光园</v>
          </cell>
          <cell r="S218">
            <v>1.585</v>
          </cell>
        </row>
        <row r="219">
          <cell r="L219">
            <v>71.718000000000018</v>
          </cell>
          <cell r="M219">
            <v>64.338000000000008</v>
          </cell>
          <cell r="N219">
            <v>14202.94</v>
          </cell>
          <cell r="S219">
            <v>64.2</v>
          </cell>
        </row>
        <row r="220">
          <cell r="F220" t="str">
            <v>X027衡阳县通金溪镇三级公路</v>
          </cell>
          <cell r="G220" t="str">
            <v>乡镇通三级（路面宽7米）及以上农村公路</v>
          </cell>
          <cell r="H220" t="str">
            <v>1316F4304210010</v>
          </cell>
          <cell r="I220" t="str">
            <v>1451J3150430421270</v>
          </cell>
          <cell r="J220" t="str">
            <v>9f893272-0253-469f-8ce1-c904aa73b42f</v>
          </cell>
          <cell r="K220" t="str">
            <v>X027430421</v>
          </cell>
          <cell r="L220">
            <v>22.18</v>
          </cell>
          <cell r="M220">
            <v>14.8</v>
          </cell>
          <cell r="N220">
            <v>7763</v>
          </cell>
          <cell r="O220" t="str">
            <v>三级公路</v>
          </cell>
          <cell r="P220" t="str">
            <v>沥青路面</v>
          </cell>
          <cell r="Q220">
            <v>7</v>
          </cell>
          <cell r="R220" t="str">
            <v>金溪镇</v>
          </cell>
          <cell r="S220">
            <v>14.8</v>
          </cell>
        </row>
        <row r="221">
          <cell r="F221" t="str">
            <v>三湖镇陈坳至中合产业路（绿态果业）</v>
          </cell>
          <cell r="G221" t="str">
            <v>资源产业路</v>
          </cell>
          <cell r="H221" t="str">
            <v>1312F4304210003</v>
          </cell>
          <cell r="I221" t="str">
            <v>1451J3120430421172</v>
          </cell>
          <cell r="J221" t="str">
            <v>c06d15d2-64e3-4b95-92cf-275a1554c17c</v>
          </cell>
          <cell r="K221" t="str">
            <v>X053430421</v>
          </cell>
          <cell r="L221">
            <v>13.3</v>
          </cell>
          <cell r="M221">
            <v>13.3</v>
          </cell>
          <cell r="N221">
            <v>1729</v>
          </cell>
          <cell r="O221" t="str">
            <v>四级公路</v>
          </cell>
          <cell r="P221" t="str">
            <v>水泥路面</v>
          </cell>
          <cell r="Q221">
            <v>6</v>
          </cell>
          <cell r="R221" t="str">
            <v>三湖镇陈坳至中合产业路（绿态果业）产业园</v>
          </cell>
          <cell r="S221">
            <v>13.3</v>
          </cell>
        </row>
        <row r="222">
          <cell r="F222" t="str">
            <v>界牌镇上塔茶园连接路</v>
          </cell>
          <cell r="G222" t="str">
            <v>资源产业路</v>
          </cell>
          <cell r="H222" t="str">
            <v>1312F4304210075</v>
          </cell>
          <cell r="I222" t="str">
            <v>1451J3120430421101</v>
          </cell>
          <cell r="J222" t="str">
            <v>b72d0101-2210-40f8-922c-522988810c46</v>
          </cell>
          <cell r="K222" t="str">
            <v>无</v>
          </cell>
          <cell r="L222">
            <v>2.4500000000000002</v>
          </cell>
          <cell r="M222">
            <v>2.4500000000000002</v>
          </cell>
          <cell r="N222">
            <v>318.5</v>
          </cell>
          <cell r="O222" t="str">
            <v>四级公路</v>
          </cell>
          <cell r="P222" t="str">
            <v>水泥路面</v>
          </cell>
          <cell r="Q222">
            <v>4.5</v>
          </cell>
          <cell r="R222" t="str">
            <v>界牌镇上塔茶叶产业园</v>
          </cell>
          <cell r="S222">
            <v>2.4500000000000002</v>
          </cell>
        </row>
        <row r="223">
          <cell r="F223" t="str">
            <v>三湖镇新丰村回安养殖基地连接路</v>
          </cell>
          <cell r="G223" t="str">
            <v>资源产业路</v>
          </cell>
          <cell r="H223" t="str">
            <v>1312F4304210017</v>
          </cell>
          <cell r="I223" t="str">
            <v>1451J3120430421183</v>
          </cell>
          <cell r="J223" t="str">
            <v>484f77cb-e9aa-4d6c-984b-2f79702bd8ed</v>
          </cell>
          <cell r="K223" t="str">
            <v>无</v>
          </cell>
          <cell r="L223">
            <v>0.95</v>
          </cell>
          <cell r="M223">
            <v>0.95</v>
          </cell>
          <cell r="N223">
            <v>123.5</v>
          </cell>
          <cell r="O223" t="str">
            <v>四级公路</v>
          </cell>
          <cell r="P223" t="str">
            <v>水泥路面</v>
          </cell>
          <cell r="Q223">
            <v>4.5</v>
          </cell>
          <cell r="R223" t="str">
            <v>三湖镇新丰村回安养殖基地产业园</v>
          </cell>
          <cell r="S223">
            <v>0.95</v>
          </cell>
        </row>
        <row r="224">
          <cell r="F224" t="str">
            <v>三湖镇枫坳村铁冲规模养殖场连接路</v>
          </cell>
          <cell r="G224" t="str">
            <v>资源产业路</v>
          </cell>
          <cell r="H224" t="str">
            <v>1312F4304210018</v>
          </cell>
          <cell r="I224" t="str">
            <v>1451J3120430421128</v>
          </cell>
          <cell r="J224" t="str">
            <v>63ffcf59-4bd0-456a-911b-492ae192470e</v>
          </cell>
          <cell r="K224" t="str">
            <v>无</v>
          </cell>
          <cell r="L224">
            <v>2.0049999999999999</v>
          </cell>
          <cell r="M224">
            <v>2.0049999999999999</v>
          </cell>
          <cell r="N224">
            <v>260.64999999999998</v>
          </cell>
          <cell r="O224" t="str">
            <v>四级公路</v>
          </cell>
          <cell r="P224" t="str">
            <v>水泥路面</v>
          </cell>
          <cell r="Q224">
            <v>6</v>
          </cell>
          <cell r="R224" t="str">
            <v>三湖镇枫坳村铁冲规模养殖场产业园</v>
          </cell>
          <cell r="S224">
            <v>2.0049999999999999</v>
          </cell>
        </row>
        <row r="225">
          <cell r="F225" t="str">
            <v>金兰镇瑞芝村聚湖峰景区连接路</v>
          </cell>
          <cell r="G225" t="str">
            <v>通景公路</v>
          </cell>
          <cell r="H225" t="str">
            <v>131302F4304210001</v>
          </cell>
          <cell r="I225" t="str">
            <v>1451J3130430421346</v>
          </cell>
          <cell r="J225" t="str">
            <v>d1f6309c-e319-487a-a197-93479ec5eced</v>
          </cell>
          <cell r="K225" t="str">
            <v>C647430421</v>
          </cell>
          <cell r="L225">
            <v>1.724</v>
          </cell>
          <cell r="M225">
            <v>1.724</v>
          </cell>
          <cell r="N225">
            <v>224.12</v>
          </cell>
          <cell r="O225" t="str">
            <v>四级公路</v>
          </cell>
          <cell r="P225" t="str">
            <v>沥青路面</v>
          </cell>
          <cell r="Q225">
            <v>6</v>
          </cell>
          <cell r="R225" t="str">
            <v>金兰镇聚湖峰景区</v>
          </cell>
          <cell r="S225">
            <v>1.724</v>
          </cell>
        </row>
        <row r="226">
          <cell r="F226" t="str">
            <v>衡阳县西渡镇新桥村连接路（X031新桥村乡村旅游公路）</v>
          </cell>
          <cell r="G226" t="str">
            <v>通景公路</v>
          </cell>
          <cell r="H226" t="str">
            <v>131302F4304210009</v>
          </cell>
          <cell r="I226" t="str">
            <v>1451J3130430421746</v>
          </cell>
          <cell r="J226" t="str">
            <v>440ef0ab-f602-40e1-bb0f-089f089d81ca</v>
          </cell>
          <cell r="K226" t="str">
            <v>X031430421</v>
          </cell>
          <cell r="L226">
            <v>11.743</v>
          </cell>
          <cell r="M226">
            <v>11.743</v>
          </cell>
          <cell r="N226">
            <v>1526.59</v>
          </cell>
          <cell r="O226" t="str">
            <v>四级公路</v>
          </cell>
          <cell r="P226" t="str">
            <v>水泥路面</v>
          </cell>
          <cell r="Q226">
            <v>6</v>
          </cell>
          <cell r="R226" t="str">
            <v>衡阳县西渡镇新桥村</v>
          </cell>
          <cell r="S226">
            <v>11.743</v>
          </cell>
        </row>
        <row r="227">
          <cell r="F227" t="str">
            <v>栏垅乡三合村新民组水稻基地产业路2</v>
          </cell>
          <cell r="G227" t="str">
            <v>资源产业路</v>
          </cell>
          <cell r="H227" t="str">
            <v>1312F4304210461</v>
          </cell>
          <cell r="I227" t="str">
            <v>1451J3120430421448</v>
          </cell>
          <cell r="J227" t="str">
            <v>a36a3150-5038-45dc-9ffb-d6240549e053</v>
          </cell>
          <cell r="K227" t="str">
            <v>CO34430421</v>
          </cell>
          <cell r="L227">
            <v>0.1</v>
          </cell>
          <cell r="M227">
            <v>0.1</v>
          </cell>
          <cell r="N227">
            <v>13</v>
          </cell>
          <cell r="O227" t="str">
            <v>四级公路</v>
          </cell>
          <cell r="P227" t="str">
            <v>沥青路面</v>
          </cell>
          <cell r="Q227">
            <v>4.5</v>
          </cell>
          <cell r="R227" t="str">
            <v>栏垅乡三合村新民组水稻基地2</v>
          </cell>
          <cell r="S227">
            <v>0.1</v>
          </cell>
        </row>
        <row r="228">
          <cell r="F228" t="str">
            <v>台源镇东城村杜湘苗木水果基地（种植）连接路</v>
          </cell>
          <cell r="G228" t="str">
            <v>资源产业路</v>
          </cell>
          <cell r="H228" t="str">
            <v>1312F4304210031</v>
          </cell>
          <cell r="I228" t="str">
            <v>1451J3120430421290</v>
          </cell>
          <cell r="J228" t="str">
            <v>34a5c5c6-3741-4ded-9382-3139bdfc32f0</v>
          </cell>
          <cell r="K228" t="str">
            <v>无</v>
          </cell>
          <cell r="L228">
            <v>1</v>
          </cell>
          <cell r="M228">
            <v>1</v>
          </cell>
          <cell r="N228">
            <v>130</v>
          </cell>
          <cell r="O228" t="str">
            <v>四级公路</v>
          </cell>
          <cell r="P228" t="str">
            <v>沥青路面</v>
          </cell>
          <cell r="Q228">
            <v>6</v>
          </cell>
          <cell r="R228" t="str">
            <v>台源镇东城村杜湘苗木水果基地（种植）产业园</v>
          </cell>
          <cell r="S228">
            <v>1</v>
          </cell>
        </row>
        <row r="229">
          <cell r="F229" t="str">
            <v>台源镇东湖寺村乌莲、小龙虾基地连接路</v>
          </cell>
          <cell r="G229" t="str">
            <v>资源产业路</v>
          </cell>
          <cell r="H229" t="str">
            <v>1312F4304210193</v>
          </cell>
          <cell r="I229" t="str">
            <v>1451J3120430421250</v>
          </cell>
          <cell r="J229" t="str">
            <v>c51a8923-714c-46cc-9064-609a9ac0a90b</v>
          </cell>
          <cell r="K229" t="str">
            <v>无</v>
          </cell>
          <cell r="L229">
            <v>2.6</v>
          </cell>
          <cell r="M229">
            <v>2.6</v>
          </cell>
          <cell r="N229">
            <v>338</v>
          </cell>
          <cell r="O229" t="str">
            <v>四级公路</v>
          </cell>
          <cell r="P229" t="str">
            <v>水泥路面</v>
          </cell>
          <cell r="Q229">
            <v>5</v>
          </cell>
          <cell r="R229" t="str">
            <v>台源镇东湖寺村乌莲、小龙虾基地产业园</v>
          </cell>
          <cell r="S229">
            <v>2.6</v>
          </cell>
        </row>
        <row r="230">
          <cell r="F230" t="str">
            <v>界牌镇银溪至将军庙水稻、油茶种产业园连接路</v>
          </cell>
          <cell r="G230" t="str">
            <v>资源产业路</v>
          </cell>
          <cell r="H230" t="str">
            <v>1312F4304210292</v>
          </cell>
          <cell r="I230" t="str">
            <v>1451J3120430421350</v>
          </cell>
          <cell r="J230" t="str">
            <v>260b7a4b-b1fa-43ec-91f0-fa88f6e707f2</v>
          </cell>
          <cell r="K230" t="str">
            <v>Y062430421</v>
          </cell>
          <cell r="L230">
            <v>11.621</v>
          </cell>
          <cell r="M230">
            <v>11.621</v>
          </cell>
          <cell r="N230">
            <v>1510.73</v>
          </cell>
          <cell r="O230" t="str">
            <v>四级公路</v>
          </cell>
          <cell r="P230" t="str">
            <v>水泥路面</v>
          </cell>
          <cell r="Q230">
            <v>4.5</v>
          </cell>
          <cell r="R230" t="str">
            <v>界牌镇银溪至将军庙水稻、油茶种产业基地</v>
          </cell>
          <cell r="S230">
            <v>11.621</v>
          </cell>
        </row>
        <row r="231">
          <cell r="F231" t="str">
            <v>衡阳县金兰镇泉溪村油茶基地产业路</v>
          </cell>
          <cell r="G231" t="str">
            <v>资源产业路</v>
          </cell>
          <cell r="H231" t="str">
            <v>1312F4304210693</v>
          </cell>
          <cell r="I231" t="str">
            <v>1451J3120430421696</v>
          </cell>
          <cell r="J231" t="str">
            <v>dd9d6352-0d18-4448-a8aa-3fec87f3e135</v>
          </cell>
          <cell r="K231" t="str">
            <v>CL13430421</v>
          </cell>
          <cell r="L231">
            <v>1.5</v>
          </cell>
          <cell r="M231">
            <v>1.5</v>
          </cell>
          <cell r="N231">
            <v>195</v>
          </cell>
          <cell r="O231" t="str">
            <v>四级公路</v>
          </cell>
          <cell r="P231" t="str">
            <v>水泥路面</v>
          </cell>
          <cell r="Q231">
            <v>4.5</v>
          </cell>
          <cell r="R231" t="str">
            <v>衡阳县金兰镇泉溪村贯冲村油茶基地</v>
          </cell>
          <cell r="S231">
            <v>1.5</v>
          </cell>
        </row>
        <row r="232">
          <cell r="F232" t="str">
            <v>溪江乡富强村通冲组油茶基地产业路</v>
          </cell>
          <cell r="G232" t="str">
            <v>资源产业路</v>
          </cell>
          <cell r="H232" t="str">
            <v>1312F4304210602</v>
          </cell>
          <cell r="I232" t="str">
            <v>1451J3120430421A22</v>
          </cell>
          <cell r="J232" t="str">
            <v>34ab3170-c052-4c57-8b2c-7b6d29e85748</v>
          </cell>
          <cell r="K232" t="str">
            <v>CO86430421</v>
          </cell>
          <cell r="L232">
            <v>0.54500000000000004</v>
          </cell>
          <cell r="M232">
            <v>0.54500000000000004</v>
          </cell>
          <cell r="N232">
            <v>70.849999999999994</v>
          </cell>
          <cell r="O232" t="str">
            <v>四级公路</v>
          </cell>
          <cell r="P232" t="str">
            <v>水泥路面</v>
          </cell>
          <cell r="Q232">
            <v>4.5</v>
          </cell>
          <cell r="R232" t="str">
            <v>溪江乡富强村通冲组油茶基地</v>
          </cell>
          <cell r="S232">
            <v>0.40699999999999997</v>
          </cell>
        </row>
        <row r="233">
          <cell r="L233">
            <v>61.365000000000009</v>
          </cell>
          <cell r="M233">
            <v>62.193000000000005</v>
          </cell>
          <cell r="N233">
            <v>20857.5</v>
          </cell>
          <cell r="S233">
            <v>60.485000000000007</v>
          </cell>
        </row>
        <row r="234">
          <cell r="F234" t="str">
            <v>X009衡南县江口至冠市三级公路项目</v>
          </cell>
          <cell r="G234" t="str">
            <v>乡镇通三级（路面宽7米）及以上农村公路</v>
          </cell>
          <cell r="H234" t="str">
            <v>1316F4304220001</v>
          </cell>
          <cell r="I234" t="str">
            <v>1451J3150430422489</v>
          </cell>
          <cell r="J234" t="str">
            <v>e1c0d189-c15d-44c4-bc05-56c1f2c52254</v>
          </cell>
          <cell r="K234" t="str">
            <v>X064430422</v>
          </cell>
          <cell r="L234">
            <v>6.7370000000000001</v>
          </cell>
          <cell r="M234">
            <v>6.82</v>
          </cell>
          <cell r="N234">
            <v>4715</v>
          </cell>
          <cell r="O234" t="str">
            <v>三级公路</v>
          </cell>
          <cell r="P234" t="str">
            <v>沥青路面</v>
          </cell>
          <cell r="Q234">
            <v>7</v>
          </cell>
          <cell r="R234" t="str">
            <v>江口镇</v>
          </cell>
          <cell r="S234">
            <v>6.7370000000000001</v>
          </cell>
        </row>
        <row r="235">
          <cell r="F235" t="str">
            <v>X018衡南县冠市镇政府至G322国道三级公路项目</v>
          </cell>
          <cell r="G235" t="str">
            <v>乡镇通三级（路面宽7米）及以上农村公路</v>
          </cell>
          <cell r="H235" t="str">
            <v>1316F4304220007</v>
          </cell>
          <cell r="I235" t="str">
            <v>1451J3150430422488</v>
          </cell>
          <cell r="J235" t="str">
            <v>2f0c569f-8308-4587-8ea1-b3a87b50b03a</v>
          </cell>
          <cell r="K235" t="str">
            <v>X018430422</v>
          </cell>
          <cell r="L235">
            <v>1.173</v>
          </cell>
          <cell r="M235">
            <v>1.21</v>
          </cell>
          <cell r="N235">
            <v>821</v>
          </cell>
          <cell r="O235" t="str">
            <v>三级公路</v>
          </cell>
          <cell r="P235" t="str">
            <v>沥青路面</v>
          </cell>
          <cell r="Q235">
            <v>7</v>
          </cell>
          <cell r="R235" t="str">
            <v>冠市镇</v>
          </cell>
          <cell r="S235">
            <v>1.173</v>
          </cell>
        </row>
        <row r="236">
          <cell r="F236" t="str">
            <v>X090衡南县相市至贺新三级公路项目</v>
          </cell>
          <cell r="G236" t="str">
            <v>乡镇通三级（路面宽7米）及以上农村公路</v>
          </cell>
          <cell r="H236" t="str">
            <v>1316F4304220006</v>
          </cell>
          <cell r="I236" t="str">
            <v>1451J3150430422362</v>
          </cell>
          <cell r="J236" t="str">
            <v>351c7485-63ac-4b1d-99eb-4cfc3d7470c1</v>
          </cell>
          <cell r="K236" t="str">
            <v>X090430422</v>
          </cell>
          <cell r="L236">
            <v>8.5749999999999993</v>
          </cell>
          <cell r="M236">
            <v>8.6199999999999992</v>
          </cell>
          <cell r="N236">
            <v>6002</v>
          </cell>
          <cell r="O236" t="str">
            <v>三级公路</v>
          </cell>
          <cell r="P236" t="str">
            <v>沥青路面</v>
          </cell>
          <cell r="Q236">
            <v>7</v>
          </cell>
          <cell r="R236" t="str">
            <v>相市乡</v>
          </cell>
          <cell r="S236">
            <v>8.5749999999999993</v>
          </cell>
        </row>
        <row r="237">
          <cell r="F237" t="str">
            <v>衡南县谭子山杨湖山庄（烈士陵园）道路项目</v>
          </cell>
          <cell r="G237" t="str">
            <v>通景公路</v>
          </cell>
          <cell r="H237" t="str">
            <v>131302F4304220012</v>
          </cell>
          <cell r="I237" t="str">
            <v>1451J3130430422383</v>
          </cell>
          <cell r="J237" t="str">
            <v>ede67071-03d1-49d5-b7eb-bcf929a0ceb2</v>
          </cell>
          <cell r="K237" t="str">
            <v>无</v>
          </cell>
          <cell r="L237">
            <v>5.4950000000000001</v>
          </cell>
          <cell r="M237">
            <v>5.48</v>
          </cell>
          <cell r="N237">
            <v>1205.5999999999999</v>
          </cell>
          <cell r="O237" t="str">
            <v>四级公路</v>
          </cell>
          <cell r="P237" t="str">
            <v>沥青路面</v>
          </cell>
          <cell r="Q237">
            <v>6</v>
          </cell>
          <cell r="R237" t="str">
            <v>衡南县谭子山杨湖山庄（烈士陵园）</v>
          </cell>
          <cell r="S237">
            <v>5.48</v>
          </cell>
        </row>
        <row r="238">
          <cell r="F238" t="str">
            <v>衡南县岐山森林公园十牛峰片区旅游集散路项目</v>
          </cell>
          <cell r="G238" t="str">
            <v>通景公路</v>
          </cell>
          <cell r="H238" t="str">
            <v>131301F4304220001</v>
          </cell>
          <cell r="I238" t="str">
            <v>1451J3130430422255</v>
          </cell>
          <cell r="J238" t="str">
            <v>1dc10287-66a8-4182-b1ab-fad07c6e98aa</v>
          </cell>
          <cell r="K238" t="str">
            <v>无</v>
          </cell>
          <cell r="L238">
            <v>8.1</v>
          </cell>
          <cell r="M238">
            <v>8.16</v>
          </cell>
          <cell r="N238">
            <v>1795.2</v>
          </cell>
          <cell r="O238" t="str">
            <v>四级公路</v>
          </cell>
          <cell r="P238" t="str">
            <v>沥青路面</v>
          </cell>
          <cell r="Q238">
            <v>6</v>
          </cell>
          <cell r="R238" t="str">
            <v>衡南县车江十牛峰景区、拾牛山庄、拾牛生态园</v>
          </cell>
          <cell r="S238">
            <v>8.1</v>
          </cell>
        </row>
        <row r="239">
          <cell r="F239" t="str">
            <v>衡南县宇轩农机农技种养专业合作社道路</v>
          </cell>
          <cell r="G239" t="str">
            <v>资源产业路</v>
          </cell>
          <cell r="H239" t="str">
            <v>1312F4304220168</v>
          </cell>
          <cell r="I239" t="str">
            <v>1451J3120430422435</v>
          </cell>
          <cell r="J239" t="str">
            <v>dd07885a-5aba-49b7-a91e-bed84b7af9be</v>
          </cell>
          <cell r="K239" t="str">
            <v>无</v>
          </cell>
          <cell r="L239">
            <v>5.95</v>
          </cell>
          <cell r="M239">
            <v>6.21</v>
          </cell>
          <cell r="N239">
            <v>931.5</v>
          </cell>
          <cell r="O239" t="str">
            <v>四级公路</v>
          </cell>
          <cell r="P239" t="str">
            <v>水泥路面</v>
          </cell>
          <cell r="Q239">
            <v>6</v>
          </cell>
          <cell r="R239" t="str">
            <v>衡南县宇轩农机农技种养专业合作社</v>
          </cell>
          <cell r="S239">
            <v>5.95</v>
          </cell>
        </row>
        <row r="240">
          <cell r="F240" t="str">
            <v>衡南县罗亮泗英雄纪念馆道路项目</v>
          </cell>
          <cell r="G240" t="str">
            <v>通景公路</v>
          </cell>
          <cell r="H240" t="str">
            <v>131302F4304220027</v>
          </cell>
          <cell r="I240" t="str">
            <v>1451J3130430422275</v>
          </cell>
          <cell r="J240" t="str">
            <v>0eae86f1-74dc-4d7b-9eed-0e388a3eb232</v>
          </cell>
          <cell r="K240" t="str">
            <v>C363430422</v>
          </cell>
          <cell r="L240">
            <v>3.8069999999999999</v>
          </cell>
          <cell r="M240">
            <v>3.86</v>
          </cell>
          <cell r="N240">
            <v>849.2</v>
          </cell>
          <cell r="O240" t="str">
            <v>四级公路</v>
          </cell>
          <cell r="P240" t="str">
            <v>沥青路面</v>
          </cell>
          <cell r="Q240">
            <v>6</v>
          </cell>
          <cell r="R240" t="str">
            <v>衡南县罗亮泗英雄纪念馆</v>
          </cell>
          <cell r="S240">
            <v>3.8069999999999999</v>
          </cell>
        </row>
        <row r="241">
          <cell r="F241" t="str">
            <v>衡南县桐梓山工农游击队旧址旅游区道路项目</v>
          </cell>
          <cell r="G241" t="str">
            <v>旅游集散公路</v>
          </cell>
          <cell r="H241" t="str">
            <v>131301F4304220002</v>
          </cell>
          <cell r="I241" t="str">
            <v>1451J3130430422305</v>
          </cell>
          <cell r="J241" t="str">
            <v>3fc17897-c2fd-4c0d-a080-1053e6f35459</v>
          </cell>
          <cell r="K241" t="str">
            <v>Y006430422</v>
          </cell>
          <cell r="L241">
            <v>10.366</v>
          </cell>
          <cell r="M241">
            <v>10.45</v>
          </cell>
          <cell r="N241">
            <v>2299</v>
          </cell>
          <cell r="O241" t="str">
            <v>四级公路</v>
          </cell>
          <cell r="P241" t="str">
            <v>沥青路面</v>
          </cell>
          <cell r="Q241">
            <v>6</v>
          </cell>
          <cell r="R241" t="str">
            <v>衡南县桐梓山工农游击队旧址旅游区</v>
          </cell>
          <cell r="S241">
            <v>10.366</v>
          </cell>
        </row>
        <row r="242">
          <cell r="F242" t="str">
            <v>杨氏宗祠景区通达路</v>
          </cell>
          <cell r="G242" t="str">
            <v>通景公路</v>
          </cell>
          <cell r="H242" t="str">
            <v>131302F4304220041</v>
          </cell>
          <cell r="I242" t="str">
            <v>1451J3130430422310</v>
          </cell>
          <cell r="J242" t="str">
            <v>a67b490f-792c-442b-b958-3e5e433bb5be</v>
          </cell>
          <cell r="K242" t="str">
            <v>无</v>
          </cell>
          <cell r="L242">
            <v>5.4</v>
          </cell>
          <cell r="M242">
            <v>5.45</v>
          </cell>
          <cell r="N242">
            <v>1199</v>
          </cell>
          <cell r="O242" t="str">
            <v>四级公路</v>
          </cell>
          <cell r="P242" t="str">
            <v>沥青路面</v>
          </cell>
          <cell r="Q242">
            <v>6</v>
          </cell>
          <cell r="R242" t="str">
            <v>杨氏宗祠</v>
          </cell>
          <cell r="S242">
            <v>5.4</v>
          </cell>
        </row>
        <row r="243">
          <cell r="F243" t="str">
            <v>衡南县六合滨水休闲山庄道路项目</v>
          </cell>
          <cell r="G243" t="str">
            <v>通景公路</v>
          </cell>
          <cell r="H243" t="str">
            <v>131302F4304220018</v>
          </cell>
          <cell r="I243" t="str">
            <v>1451J3130430422202</v>
          </cell>
          <cell r="J243" t="str">
            <v>301dbb65-24ec-4a53-a3c0-b2ad7b861998</v>
          </cell>
          <cell r="K243" t="str">
            <v>C238430422</v>
          </cell>
          <cell r="L243">
            <v>0.32200000000000001</v>
          </cell>
          <cell r="M243">
            <v>0.38200000000000001</v>
          </cell>
          <cell r="N243">
            <v>84</v>
          </cell>
          <cell r="O243" t="str">
            <v>四级公路</v>
          </cell>
          <cell r="P243" t="str">
            <v>沥青路面</v>
          </cell>
          <cell r="Q243">
            <v>6</v>
          </cell>
          <cell r="R243" t="str">
            <v>衡南县六合滨水休闲山庄</v>
          </cell>
          <cell r="S243">
            <v>0.32200000000000001</v>
          </cell>
        </row>
        <row r="244">
          <cell r="F244" t="str">
            <v>衡南县花桥镇高新村传统村落道路项目</v>
          </cell>
          <cell r="G244" t="str">
            <v>通景公路</v>
          </cell>
          <cell r="H244" t="str">
            <v>131302F4304220002</v>
          </cell>
          <cell r="I244" t="str">
            <v>1451J3130430422140</v>
          </cell>
          <cell r="J244" t="str">
            <v>b7d83e49-2b56-4c13-84fe-4943770832aa</v>
          </cell>
          <cell r="K244" t="str">
            <v>无</v>
          </cell>
          <cell r="L244">
            <v>1.706</v>
          </cell>
          <cell r="M244">
            <v>1.762</v>
          </cell>
          <cell r="N244">
            <v>387.6</v>
          </cell>
          <cell r="O244" t="str">
            <v>四级公路</v>
          </cell>
          <cell r="P244" t="str">
            <v>沥青路面</v>
          </cell>
          <cell r="Q244">
            <v>6</v>
          </cell>
          <cell r="R244" t="str">
            <v>衡南县花桥镇高新村蒋家大屋</v>
          </cell>
          <cell r="S244">
            <v>1.706</v>
          </cell>
        </row>
        <row r="245">
          <cell r="F245" t="str">
            <v>衡南县立康种养专业合作社道路</v>
          </cell>
          <cell r="G245" t="str">
            <v>资源产业路</v>
          </cell>
          <cell r="H245" t="str">
            <v>1312F4304220160</v>
          </cell>
          <cell r="I245" t="str">
            <v>1451J3120430422501</v>
          </cell>
          <cell r="J245" t="str">
            <v>98ff6eb5-db13-4c7f-b9ad-758d6f320acd</v>
          </cell>
          <cell r="K245" t="str">
            <v>CB34430422</v>
          </cell>
          <cell r="L245">
            <v>3.734</v>
          </cell>
          <cell r="M245">
            <v>3.7890000000000001</v>
          </cell>
          <cell r="N245">
            <v>568.4</v>
          </cell>
          <cell r="O245" t="str">
            <v>四级公路</v>
          </cell>
          <cell r="P245" t="str">
            <v>沥青路面</v>
          </cell>
          <cell r="Q245">
            <v>7</v>
          </cell>
          <cell r="R245" t="str">
            <v>衡南县立康种养专业合作社</v>
          </cell>
          <cell r="S245">
            <v>2.8690000000000002</v>
          </cell>
        </row>
        <row r="246">
          <cell r="L246">
            <v>17.076000000000001</v>
          </cell>
          <cell r="M246">
            <v>17.076000000000001</v>
          </cell>
          <cell r="N246">
            <v>3827.3399999999997</v>
          </cell>
          <cell r="S246">
            <v>16.983000000000001</v>
          </cell>
        </row>
        <row r="247">
          <cell r="F247" t="str">
            <v>花果山3A景区公路</v>
          </cell>
          <cell r="G247" t="str">
            <v>通景公路</v>
          </cell>
          <cell r="H247" t="str">
            <v>131302F4304230002</v>
          </cell>
          <cell r="I247" t="str">
            <v>1451J3130430423112</v>
          </cell>
          <cell r="J247" t="str">
            <v>dcf7da36-be28-43fc-814f-5f96697603fb</v>
          </cell>
          <cell r="K247" t="str">
            <v>C59A430423</v>
          </cell>
          <cell r="L247">
            <v>3.6</v>
          </cell>
          <cell r="M247">
            <v>3.6</v>
          </cell>
          <cell r="N247">
            <v>650</v>
          </cell>
          <cell r="O247" t="str">
            <v>四级公路</v>
          </cell>
          <cell r="P247" t="str">
            <v>沥青路面</v>
          </cell>
          <cell r="Q247">
            <v>6</v>
          </cell>
          <cell r="R247" t="str">
            <v>花果山景区</v>
          </cell>
          <cell r="S247">
            <v>3.6</v>
          </cell>
        </row>
        <row r="248">
          <cell r="F248" t="str">
            <v>长江镇政府至107国道</v>
          </cell>
          <cell r="G248" t="str">
            <v>乡镇通三级（路面宽7米）及以上农村公路</v>
          </cell>
          <cell r="H248" t="str">
            <v>1316F4304230004</v>
          </cell>
          <cell r="I248" t="str">
            <v>1451J3150430423119</v>
          </cell>
          <cell r="J248" t="str">
            <v>f404935b-07b0-43e3-a3ac-4afad8af29f5</v>
          </cell>
          <cell r="K248" t="str">
            <v>X111430423</v>
          </cell>
          <cell r="L248">
            <v>5.9829999999999997</v>
          </cell>
          <cell r="M248">
            <v>5.9829999999999997</v>
          </cell>
          <cell r="N248">
            <v>1925.74</v>
          </cell>
          <cell r="O248" t="str">
            <v>三级公路</v>
          </cell>
          <cell r="P248" t="str">
            <v>沥青路面</v>
          </cell>
          <cell r="Q248">
            <v>6.5</v>
          </cell>
          <cell r="R248" t="str">
            <v>长江镇</v>
          </cell>
          <cell r="S248">
            <v>5.9829999999999997</v>
          </cell>
        </row>
        <row r="249">
          <cell r="F249" t="str">
            <v>新屋湾－翔鹏现代农业养殖基地连接路</v>
          </cell>
          <cell r="G249" t="str">
            <v>资源产业路</v>
          </cell>
          <cell r="H249" t="str">
            <v>1312F4304230012</v>
          </cell>
          <cell r="I249" t="str">
            <v>1451J3120430423121</v>
          </cell>
          <cell r="J249" t="str">
            <v>c7dc753b-76d4-4c1d-bd0d-36a9adcba916</v>
          </cell>
          <cell r="K249" t="str">
            <v>无</v>
          </cell>
          <cell r="L249">
            <v>1.6</v>
          </cell>
          <cell r="M249">
            <v>1.6</v>
          </cell>
          <cell r="N249">
            <v>422</v>
          </cell>
          <cell r="O249" t="str">
            <v>四级公路</v>
          </cell>
          <cell r="P249" t="str">
            <v>水泥路面</v>
          </cell>
          <cell r="Q249">
            <v>6</v>
          </cell>
          <cell r="R249" t="str">
            <v>翔鹏现代农业养殖基地产业园</v>
          </cell>
          <cell r="S249">
            <v>1.6</v>
          </cell>
        </row>
        <row r="250">
          <cell r="F250" t="str">
            <v>朝圣村部－乐晨农牧科技有限公司连接路</v>
          </cell>
          <cell r="G250" t="str">
            <v>资源产业路</v>
          </cell>
          <cell r="H250" t="str">
            <v>1312F4304230013</v>
          </cell>
          <cell r="I250" t="str">
            <v>1451J3120430423115</v>
          </cell>
          <cell r="J250" t="str">
            <v>76b469c4-e67d-4c3e-aa31-d22fa9aa6d1d</v>
          </cell>
          <cell r="K250" t="str">
            <v>无</v>
          </cell>
          <cell r="L250">
            <v>0.8</v>
          </cell>
          <cell r="M250">
            <v>0.8</v>
          </cell>
          <cell r="N250">
            <v>148</v>
          </cell>
          <cell r="O250" t="str">
            <v>四级公路</v>
          </cell>
          <cell r="P250" t="str">
            <v>水泥路面</v>
          </cell>
          <cell r="Q250">
            <v>4.5</v>
          </cell>
          <cell r="R250" t="str">
            <v>乐晨生态农业综合开发基地</v>
          </cell>
          <cell r="S250">
            <v>0.8</v>
          </cell>
        </row>
        <row r="251">
          <cell r="F251" t="str">
            <v>罗汉塘－衡阳县毛田村连接路</v>
          </cell>
          <cell r="G251" t="str">
            <v>资源产业路</v>
          </cell>
          <cell r="H251" t="str">
            <v>1312F4304230014</v>
          </cell>
          <cell r="I251" t="str">
            <v>1451J3120430423120</v>
          </cell>
          <cell r="J251" t="str">
            <v>333bcc40-a861-4399-bb09-5cf13c93633e</v>
          </cell>
          <cell r="K251" t="str">
            <v>无</v>
          </cell>
          <cell r="L251">
            <v>2.2130000000000001</v>
          </cell>
          <cell r="M251">
            <v>2.2130000000000001</v>
          </cell>
          <cell r="N251">
            <v>137.6</v>
          </cell>
          <cell r="O251" t="str">
            <v>四级公路</v>
          </cell>
          <cell r="P251" t="str">
            <v>水泥路面</v>
          </cell>
          <cell r="Q251">
            <v>6</v>
          </cell>
          <cell r="R251" t="str">
            <v>新桥镇生态农业综合项目园区</v>
          </cell>
          <cell r="S251">
            <v>2.2130000000000001</v>
          </cell>
        </row>
        <row r="252">
          <cell r="F252" t="str">
            <v>龙荫桥－太平组连接路</v>
          </cell>
          <cell r="G252" t="str">
            <v>资源产业路</v>
          </cell>
          <cell r="H252" t="str">
            <v>1312F4304230009</v>
          </cell>
          <cell r="I252" t="str">
            <v>1451J3120430423113</v>
          </cell>
          <cell r="J252" t="str">
            <v>322b7048-6921-448b-9610-7caa3200315c</v>
          </cell>
          <cell r="K252" t="str">
            <v>CY22430423</v>
          </cell>
          <cell r="L252">
            <v>2.88</v>
          </cell>
          <cell r="M252">
            <v>2.88</v>
          </cell>
          <cell r="N252">
            <v>544</v>
          </cell>
          <cell r="O252" t="str">
            <v>四级公路</v>
          </cell>
          <cell r="P252" t="str">
            <v>水泥路面</v>
          </cell>
          <cell r="Q252">
            <v>4.5</v>
          </cell>
          <cell r="R252" t="str">
            <v>咸宜蓝宝石葡萄基地</v>
          </cell>
          <cell r="S252">
            <v>2.7869999999999999</v>
          </cell>
        </row>
        <row r="253">
          <cell r="L253">
            <v>62.885000000000005</v>
          </cell>
          <cell r="M253">
            <v>50.95</v>
          </cell>
          <cell r="N253">
            <v>8685.1999999999989</v>
          </cell>
          <cell r="S253">
            <v>49.268000000000001</v>
          </cell>
        </row>
        <row r="254">
          <cell r="F254" t="str">
            <v>衡东县霞流镇通三级路(栗木至霞流)</v>
          </cell>
          <cell r="G254" t="str">
            <v>乡镇通三级（路面宽7米）及以上农村公路</v>
          </cell>
          <cell r="H254" t="str">
            <v>1316F4304240005</v>
          </cell>
          <cell r="I254" t="str">
            <v>1451J3150430424148</v>
          </cell>
          <cell r="J254" t="str">
            <v>8ecd38bd-dc9b-44c1-b98e-1e1efdb6b649</v>
          </cell>
          <cell r="K254" t="str">
            <v>Y333430424、CX92430424</v>
          </cell>
          <cell r="L254">
            <v>8.7680000000000007</v>
          </cell>
          <cell r="M254">
            <v>9.89</v>
          </cell>
          <cell r="N254">
            <v>3758</v>
          </cell>
          <cell r="O254" t="str">
            <v>三级公路</v>
          </cell>
          <cell r="P254" t="str">
            <v>沥青路面</v>
          </cell>
          <cell r="Q254">
            <v>7</v>
          </cell>
          <cell r="R254" t="str">
            <v>霞流镇</v>
          </cell>
          <cell r="S254">
            <v>8.7680000000000007</v>
          </cell>
        </row>
        <row r="255">
          <cell r="F255" t="str">
            <v>湖南盛和现代农业有限公司资源产业路</v>
          </cell>
          <cell r="G255" t="str">
            <v>资源产业路</v>
          </cell>
          <cell r="H255" t="str">
            <v>1312F4304240008</v>
          </cell>
          <cell r="I255" t="str">
            <v>1451J3120430424115</v>
          </cell>
          <cell r="J255" t="str">
            <v>a01afe38-abff-4fd9-bb72-5457780c74d4</v>
          </cell>
          <cell r="K255" t="str">
            <v>CA15430424</v>
          </cell>
          <cell r="L255">
            <v>11.05</v>
          </cell>
          <cell r="M255">
            <v>11.05</v>
          </cell>
          <cell r="N255">
            <v>1326</v>
          </cell>
          <cell r="O255" t="str">
            <v>四级公路</v>
          </cell>
          <cell r="P255" t="str">
            <v>水泥路面</v>
          </cell>
          <cell r="Q255">
            <v>6</v>
          </cell>
          <cell r="R255" t="str">
            <v>湖南盛和现代农业有限公司</v>
          </cell>
          <cell r="S255">
            <v>11.05</v>
          </cell>
        </row>
        <row r="256">
          <cell r="F256" t="str">
            <v>湘江南文旅康养基地集散公路(湘江南温泉至S336)</v>
          </cell>
          <cell r="G256" t="str">
            <v>旅游集散公路</v>
          </cell>
          <cell r="H256" t="str">
            <v>131301F4304240003</v>
          </cell>
          <cell r="I256" t="str">
            <v>1451J3130430424155</v>
          </cell>
          <cell r="J256" t="str">
            <v>1b5f26e6-128f-40dc-944e-84a20e3f1ddd</v>
          </cell>
          <cell r="K256" t="str">
            <v>无</v>
          </cell>
          <cell r="L256">
            <v>16.54</v>
          </cell>
          <cell r="M256">
            <v>7.6529999999999996</v>
          </cell>
          <cell r="N256">
            <v>918.36</v>
          </cell>
          <cell r="O256" t="str">
            <v>四级公路</v>
          </cell>
          <cell r="P256" t="str">
            <v>沥青路面</v>
          </cell>
          <cell r="Q256">
            <v>6</v>
          </cell>
          <cell r="R256" t="str">
            <v>湘江南文旅康养基地湘江南温泉</v>
          </cell>
          <cell r="S256">
            <v>7.6529999999999996</v>
          </cell>
        </row>
        <row r="257">
          <cell r="F257" t="str">
            <v>湘江南文旅康养基地通景路（湘江南温泉至S207）</v>
          </cell>
          <cell r="G257" t="str">
            <v>通景公路</v>
          </cell>
          <cell r="H257" t="str">
            <v>131302F4304240009</v>
          </cell>
          <cell r="I257" t="str">
            <v>1451J3130430424154</v>
          </cell>
          <cell r="J257" t="str">
            <v>cfa55f86-0a7a-42fb-9443-583929a02b57</v>
          </cell>
          <cell r="K257" t="str">
            <v>无</v>
          </cell>
          <cell r="L257">
            <v>7.08</v>
          </cell>
          <cell r="M257">
            <v>2.91</v>
          </cell>
          <cell r="N257">
            <v>349.2</v>
          </cell>
          <cell r="O257" t="str">
            <v>四级公路</v>
          </cell>
          <cell r="P257" t="str">
            <v>水泥路面</v>
          </cell>
          <cell r="Q257">
            <v>6</v>
          </cell>
          <cell r="R257" t="str">
            <v>湘江南文旅康养基地湘江南温泉</v>
          </cell>
          <cell r="S257">
            <v>2.91</v>
          </cell>
        </row>
        <row r="258">
          <cell r="F258" t="str">
            <v>衡东福诚医养结合养老养生建设项目(衡东福诚)资源产业路</v>
          </cell>
          <cell r="G258" t="str">
            <v>资源产业路</v>
          </cell>
          <cell r="H258" t="str">
            <v>1312F4304240177</v>
          </cell>
          <cell r="I258" t="str">
            <v>1451J3120430424255</v>
          </cell>
          <cell r="J258" t="str">
            <v>3a0c80f8-b6ab-4d48-8ffe-a12fc26ce9bf</v>
          </cell>
          <cell r="K258" t="str">
            <v>无</v>
          </cell>
          <cell r="L258">
            <v>1.905</v>
          </cell>
          <cell r="M258">
            <v>1.905</v>
          </cell>
          <cell r="N258">
            <v>228.6</v>
          </cell>
          <cell r="O258" t="str">
            <v>四级公路</v>
          </cell>
          <cell r="P258" t="str">
            <v>水泥路面</v>
          </cell>
          <cell r="Q258">
            <v>6</v>
          </cell>
          <cell r="R258" t="str">
            <v>衡东福诚医养结合养老养生建设项目(衡东福诚)</v>
          </cell>
          <cell r="S258">
            <v>1.905</v>
          </cell>
        </row>
        <row r="259">
          <cell r="F259" t="str">
            <v>湖南旭达养老产业有限公司资源产业路</v>
          </cell>
          <cell r="G259" t="str">
            <v>资源产业路</v>
          </cell>
          <cell r="H259" t="str">
            <v>1312F4304240178</v>
          </cell>
          <cell r="I259" t="str">
            <v>1451J3120430424278</v>
          </cell>
          <cell r="J259" t="str">
            <v>b106858c-15a4-47f4-a2bd-ddcf58bcdef3</v>
          </cell>
          <cell r="K259" t="str">
            <v>无</v>
          </cell>
          <cell r="L259">
            <v>6</v>
          </cell>
          <cell r="M259">
            <v>6</v>
          </cell>
          <cell r="N259">
            <v>720</v>
          </cell>
          <cell r="O259" t="str">
            <v>四级公路</v>
          </cell>
          <cell r="P259" t="str">
            <v>水泥路面</v>
          </cell>
          <cell r="Q259">
            <v>6</v>
          </cell>
          <cell r="R259" t="str">
            <v>湖南旭达养老产业有限公司</v>
          </cell>
          <cell r="S259">
            <v>6</v>
          </cell>
        </row>
        <row r="260">
          <cell r="F260" t="str">
            <v>湖南雄冠农业发展有限公司资源产业路</v>
          </cell>
          <cell r="G260" t="str">
            <v>资源产业路</v>
          </cell>
          <cell r="H260" t="str">
            <v>1312F4304240034</v>
          </cell>
          <cell r="I260" t="str">
            <v>1451J3120430424125</v>
          </cell>
          <cell r="J260" t="str">
            <v>7f5bfde5-8e00-42d0-bdbc-ca644425d243</v>
          </cell>
          <cell r="K260" t="str">
            <v>无</v>
          </cell>
          <cell r="L260">
            <v>0.41699999999999998</v>
          </cell>
          <cell r="M260">
            <v>0.41699999999999998</v>
          </cell>
          <cell r="N260">
            <v>50.04</v>
          </cell>
          <cell r="O260" t="str">
            <v>四级公路</v>
          </cell>
          <cell r="P260" t="str">
            <v>水泥路面</v>
          </cell>
          <cell r="Q260">
            <v>6</v>
          </cell>
          <cell r="R260" t="str">
            <v>湖南雄冠农业发展有限公司</v>
          </cell>
          <cell r="S260">
            <v>0.41699999999999998</v>
          </cell>
        </row>
        <row r="261">
          <cell r="F261" t="str">
            <v>衡东县山河生态种养专业合作社资源产业路</v>
          </cell>
          <cell r="G261" t="str">
            <v>资源产业路</v>
          </cell>
          <cell r="H261" t="str">
            <v>1312F4304240118</v>
          </cell>
          <cell r="I261" t="str">
            <v>1451J3120430424318</v>
          </cell>
          <cell r="J261" t="str">
            <v>6001c1b3-65fb-42e6-9f38-9a00a770d334</v>
          </cell>
          <cell r="K261" t="str">
            <v>无</v>
          </cell>
          <cell r="L261">
            <v>1.1299999999999999</v>
          </cell>
          <cell r="M261">
            <v>1.1299999999999999</v>
          </cell>
          <cell r="N261">
            <v>135.6</v>
          </cell>
          <cell r="O261" t="str">
            <v>四级公路</v>
          </cell>
          <cell r="P261" t="str">
            <v>水泥路面</v>
          </cell>
          <cell r="Q261">
            <v>6</v>
          </cell>
          <cell r="R261" t="str">
            <v>衡东县山河生态种养专业合作社</v>
          </cell>
          <cell r="S261">
            <v>1.1299999999999999</v>
          </cell>
        </row>
        <row r="262">
          <cell r="F262" t="str">
            <v>衡东县盛冠圆家禽养殖专业合作社资源产业路</v>
          </cell>
          <cell r="G262" t="str">
            <v>资源产业路</v>
          </cell>
          <cell r="H262" t="str">
            <v>1312F4304240053</v>
          </cell>
          <cell r="I262" t="str">
            <v>1451J3120430424186</v>
          </cell>
          <cell r="J262" t="str">
            <v>0dafdee8-52d6-46a0-a8fa-58901f086dd0</v>
          </cell>
          <cell r="K262" t="str">
            <v>无</v>
          </cell>
          <cell r="L262">
            <v>1.671</v>
          </cell>
          <cell r="M262">
            <v>1.671</v>
          </cell>
          <cell r="N262">
            <v>200.52</v>
          </cell>
          <cell r="O262" t="str">
            <v>四级公路</v>
          </cell>
          <cell r="P262" t="str">
            <v>水泥路面</v>
          </cell>
          <cell r="Q262">
            <v>6</v>
          </cell>
          <cell r="R262" t="str">
            <v>衡东县盛冠圆家禽养殖专业合作社</v>
          </cell>
          <cell r="S262">
            <v>1.671</v>
          </cell>
        </row>
        <row r="263">
          <cell r="F263" t="str">
            <v>白莲镇美丽乡村田园综合体项目产业园资源产业路</v>
          </cell>
          <cell r="G263" t="str">
            <v>资源产业路</v>
          </cell>
          <cell r="H263" t="str">
            <v>1312F4304240039</v>
          </cell>
          <cell r="I263" t="str">
            <v>1451J3120430424136</v>
          </cell>
          <cell r="J263" t="str">
            <v>c649e5af-5e2b-4ff4-b51c-fce1f0a4bd7e</v>
          </cell>
          <cell r="K263" t="str">
            <v>无</v>
          </cell>
          <cell r="L263">
            <v>2.351</v>
          </cell>
          <cell r="M263">
            <v>2.351</v>
          </cell>
          <cell r="N263">
            <v>282.12</v>
          </cell>
          <cell r="O263" t="str">
            <v>四级公路</v>
          </cell>
          <cell r="P263" t="str">
            <v>水泥路面</v>
          </cell>
          <cell r="Q263">
            <v>6</v>
          </cell>
          <cell r="R263" t="str">
            <v>白莲镇美丽乡村田园综合体项目产业园</v>
          </cell>
          <cell r="S263">
            <v>2.351</v>
          </cell>
        </row>
        <row r="264">
          <cell r="F264" t="str">
            <v>罗荣桓故居-纪念馆通景公路(故居至S207)</v>
          </cell>
          <cell r="G264" t="str">
            <v>通景公路</v>
          </cell>
          <cell r="H264" t="str">
            <v>131302F4304240007</v>
          </cell>
          <cell r="I264" t="str">
            <v>1451J3130430424167</v>
          </cell>
          <cell r="J264" t="str">
            <v>f2e126f4-0945-4677-902b-e7b207472305</v>
          </cell>
          <cell r="K264" t="str">
            <v>无</v>
          </cell>
          <cell r="L264">
            <v>1.81</v>
          </cell>
          <cell r="M264">
            <v>1.81</v>
          </cell>
          <cell r="N264">
            <v>217.2</v>
          </cell>
          <cell r="O264" t="str">
            <v>四级公路</v>
          </cell>
          <cell r="P264" t="str">
            <v>沥青路面</v>
          </cell>
          <cell r="Q264">
            <v>6</v>
          </cell>
          <cell r="R264" t="str">
            <v>衡阳市罗荣桓故居-纪念馆</v>
          </cell>
          <cell r="S264">
            <v>1.81</v>
          </cell>
        </row>
        <row r="265">
          <cell r="F265" t="str">
            <v>衡东县建东油茶合作社产业路</v>
          </cell>
          <cell r="G265" t="str">
            <v>资源产业路</v>
          </cell>
          <cell r="H265" t="str">
            <v>1312F4304240201</v>
          </cell>
          <cell r="I265" t="str">
            <v>1451J3120430424525</v>
          </cell>
          <cell r="J265" t="str">
            <v>6aff0e1b-b3e7-4997-a742-28c9ee0e8fbe</v>
          </cell>
          <cell r="K265" t="str">
            <v>X121430424</v>
          </cell>
          <cell r="L265">
            <v>3.55</v>
          </cell>
          <cell r="M265">
            <v>3.55</v>
          </cell>
          <cell r="N265">
            <v>426</v>
          </cell>
          <cell r="O265" t="str">
            <v>四级公路</v>
          </cell>
          <cell r="P265" t="str">
            <v>水泥路面</v>
          </cell>
          <cell r="Q265">
            <v>6</v>
          </cell>
          <cell r="R265" t="str">
            <v>衡东县建东油茶合作社</v>
          </cell>
          <cell r="S265">
            <v>3.55</v>
          </cell>
        </row>
        <row r="266">
          <cell r="F266" t="str">
            <v>湖南卜蜂生物科技有限公司资源产业路</v>
          </cell>
          <cell r="G266" t="str">
            <v>资源产业路</v>
          </cell>
          <cell r="H266" t="str">
            <v>1312F4304240064</v>
          </cell>
          <cell r="I266" t="str">
            <v>1451J3120430424243</v>
          </cell>
          <cell r="J266" t="str">
            <v>6d30b439-d393-44dc-8471-a822c05ac379</v>
          </cell>
          <cell r="K266" t="str">
            <v>无</v>
          </cell>
          <cell r="L266">
            <v>0.61299999999999999</v>
          </cell>
          <cell r="M266">
            <v>0.61299999999999999</v>
          </cell>
          <cell r="N266">
            <v>73.56</v>
          </cell>
          <cell r="O266" t="str">
            <v>四级公路</v>
          </cell>
          <cell r="P266" t="str">
            <v>水泥路面</v>
          </cell>
          <cell r="Q266">
            <v>6</v>
          </cell>
          <cell r="R266" t="str">
            <v>湖南卜蜂生物科技有限公司</v>
          </cell>
          <cell r="S266">
            <v>5.2999999999999999E-2</v>
          </cell>
        </row>
        <row r="267">
          <cell r="L267">
            <v>21.128999999999998</v>
          </cell>
          <cell r="M267">
            <v>15.849</v>
          </cell>
          <cell r="N267">
            <v>2280.8599999999997</v>
          </cell>
          <cell r="S267">
            <v>15.600000000000001</v>
          </cell>
        </row>
        <row r="268">
          <cell r="F268" t="str">
            <v>祁东县御龙湾度假区连接路</v>
          </cell>
          <cell r="G268" t="str">
            <v>通景公路</v>
          </cell>
          <cell r="H268" t="str">
            <v>131302F4304260001</v>
          </cell>
          <cell r="I268" t="str">
            <v>1451J3130430426222</v>
          </cell>
          <cell r="J268" t="str">
            <v>331589c3-2f71-45f2-8264-7f80f8ebdebf</v>
          </cell>
          <cell r="K268" t="str">
            <v>Y358430426</v>
          </cell>
          <cell r="L268">
            <v>3.1</v>
          </cell>
          <cell r="M268">
            <v>3.1</v>
          </cell>
          <cell r="N268">
            <v>496</v>
          </cell>
          <cell r="O268" t="str">
            <v>四级公路</v>
          </cell>
          <cell r="P268" t="str">
            <v>沥青路面</v>
          </cell>
          <cell r="Q268">
            <v>6</v>
          </cell>
          <cell r="R268" t="str">
            <v>御龙湾度假区</v>
          </cell>
          <cell r="S268">
            <v>3.1</v>
          </cell>
        </row>
        <row r="269">
          <cell r="F269" t="str">
            <v>祁东县黄土铺黄花小镇连接路</v>
          </cell>
          <cell r="G269" t="str">
            <v>通景公路</v>
          </cell>
          <cell r="H269" t="str">
            <v>131301F4304260001</v>
          </cell>
          <cell r="I269" t="str">
            <v>1451J3130430426170</v>
          </cell>
          <cell r="J269" t="str">
            <v>c555447f-aedb-4046-aa5a-328e5b6ee914</v>
          </cell>
          <cell r="K269" t="str">
            <v>X146430426</v>
          </cell>
          <cell r="L269">
            <v>12.5</v>
          </cell>
          <cell r="M269">
            <v>7.22</v>
          </cell>
          <cell r="N269">
            <v>1010.8</v>
          </cell>
          <cell r="O269" t="str">
            <v>四级公路</v>
          </cell>
          <cell r="P269" t="str">
            <v>沥青路面</v>
          </cell>
          <cell r="Q269">
            <v>6</v>
          </cell>
          <cell r="R269" t="str">
            <v>祁东县黄土铺黄花小镇</v>
          </cell>
          <cell r="S269">
            <v>7.22</v>
          </cell>
        </row>
        <row r="270">
          <cell r="F270" t="str">
            <v>祁东县青蓝庄园生态农业开发有限公司（产业路）</v>
          </cell>
          <cell r="G270" t="str">
            <v>资源产业路</v>
          </cell>
          <cell r="H270" t="str">
            <v>1312F4304260224</v>
          </cell>
          <cell r="I270" t="str">
            <v>1451J3120430426325</v>
          </cell>
          <cell r="J270" t="str">
            <v>c8ffdbdd-4274-4cd9-9a68-e11102b3a8b2</v>
          </cell>
          <cell r="K270" t="str">
            <v>X004430426</v>
          </cell>
          <cell r="L270">
            <v>5.5289999999999999</v>
          </cell>
          <cell r="M270">
            <v>5.5289999999999999</v>
          </cell>
          <cell r="N270">
            <v>774.06</v>
          </cell>
          <cell r="O270" t="str">
            <v>四级公路</v>
          </cell>
          <cell r="P270" t="str">
            <v>水泥路面</v>
          </cell>
          <cell r="Q270">
            <v>6</v>
          </cell>
          <cell r="R270" t="str">
            <v>祁东县青蓝庄园生态农业开发有限公司</v>
          </cell>
          <cell r="S270">
            <v>5.28</v>
          </cell>
        </row>
        <row r="271">
          <cell r="L271">
            <v>62</v>
          </cell>
          <cell r="M271">
            <v>62.155000000000001</v>
          </cell>
          <cell r="N271">
            <v>18313</v>
          </cell>
          <cell r="S271">
            <v>62</v>
          </cell>
        </row>
        <row r="272">
          <cell r="F272" t="str">
            <v>淝田镇乡镇通三级</v>
          </cell>
          <cell r="G272" t="str">
            <v>乡镇通三级（路面宽7米）及以上农村公路</v>
          </cell>
          <cell r="H272" t="str">
            <v>1316F4304810022</v>
          </cell>
          <cell r="I272" t="str">
            <v>1451J3150430481180</v>
          </cell>
          <cell r="J272" t="str">
            <v>6d29bfef-749c-4122-a71f-d1d43f30de54</v>
          </cell>
          <cell r="K272" t="str">
            <v>Y431430481\X188430481</v>
          </cell>
          <cell r="L272">
            <v>13.938000000000001</v>
          </cell>
          <cell r="M272">
            <v>14.093</v>
          </cell>
          <cell r="N272">
            <v>7141</v>
          </cell>
          <cell r="O272" t="str">
            <v>三级公路</v>
          </cell>
          <cell r="P272" t="str">
            <v>沥青路面</v>
          </cell>
          <cell r="Q272">
            <v>6.5</v>
          </cell>
          <cell r="R272" t="str">
            <v>淝田镇</v>
          </cell>
          <cell r="S272">
            <v>13.938000000000001</v>
          </cell>
        </row>
        <row r="273">
          <cell r="F273" t="str">
            <v>雅江养殖场连接路（樟田圩至新华）</v>
          </cell>
          <cell r="G273" t="str">
            <v>资源产业路</v>
          </cell>
          <cell r="H273" t="str">
            <v>1316F4304810017</v>
          </cell>
          <cell r="I273" t="str">
            <v>1451J3120430481259</v>
          </cell>
          <cell r="J273" t="str">
            <v>8fa5278b-702c-4b1e-bcf4-0955461baaeb</v>
          </cell>
          <cell r="K273" t="str">
            <v>X183430481</v>
          </cell>
          <cell r="L273">
            <v>11.535</v>
          </cell>
          <cell r="M273">
            <v>11.535</v>
          </cell>
          <cell r="N273">
            <v>3022</v>
          </cell>
          <cell r="O273" t="str">
            <v>四级公路</v>
          </cell>
          <cell r="P273" t="str">
            <v>水泥路面</v>
          </cell>
          <cell r="Q273">
            <v>6</v>
          </cell>
          <cell r="R273" t="str">
            <v>雅江养殖场</v>
          </cell>
          <cell r="S273">
            <v>11.535</v>
          </cell>
        </row>
        <row r="274">
          <cell r="F274" t="str">
            <v>狗老堰至石铺万连接路</v>
          </cell>
          <cell r="G274" t="str">
            <v>资源产业路</v>
          </cell>
          <cell r="H274" t="str">
            <v>1316F4304810011</v>
          </cell>
          <cell r="I274" t="str">
            <v>1451J3120430481268</v>
          </cell>
          <cell r="J274" t="str">
            <v>64734fe6-8ddd-4773-904d-d9e9dae20992</v>
          </cell>
          <cell r="K274" t="str">
            <v>X181430481</v>
          </cell>
          <cell r="L274">
            <v>18.417000000000002</v>
          </cell>
          <cell r="M274">
            <v>18.417000000000002</v>
          </cell>
          <cell r="N274">
            <v>8150</v>
          </cell>
          <cell r="O274" t="str">
            <v>四级公路</v>
          </cell>
          <cell r="P274" t="str">
            <v>水泥路面</v>
          </cell>
          <cell r="Q274">
            <v>6</v>
          </cell>
          <cell r="R274" t="str">
            <v>大市镇长洲村合作社</v>
          </cell>
          <cell r="S274">
            <v>18.417000000000002</v>
          </cell>
        </row>
        <row r="275">
          <cell r="F275" t="str">
            <v>淝江村至新和村</v>
          </cell>
          <cell r="G275" t="str">
            <v>乡镇通三级（路面宽7米）及以上农村公路</v>
          </cell>
          <cell r="H275" t="str">
            <v>1312F4304810174</v>
          </cell>
          <cell r="I275" t="str">
            <v>1451J3150430481276</v>
          </cell>
          <cell r="J275" t="str">
            <v>7e84edb8-795d-4170-aa95-71b287603c49</v>
          </cell>
          <cell r="K275" t="str">
            <v>X185430481</v>
          </cell>
          <cell r="L275">
            <v>18.11</v>
          </cell>
          <cell r="M275">
            <v>18.11</v>
          </cell>
          <cell r="N275">
            <v>6248</v>
          </cell>
          <cell r="O275" t="str">
            <v>三级公路</v>
          </cell>
          <cell r="P275" t="str">
            <v>水泥路面</v>
          </cell>
          <cell r="Q275" t="str">
            <v>6.5</v>
          </cell>
          <cell r="R275" t="str">
            <v>南阳镇</v>
          </cell>
          <cell r="S275">
            <v>18.11</v>
          </cell>
        </row>
        <row r="276">
          <cell r="L276">
            <v>57.917999999999999</v>
          </cell>
          <cell r="M276">
            <v>53.614000000000004</v>
          </cell>
          <cell r="N276">
            <v>10489.550000000001</v>
          </cell>
          <cell r="S276">
            <v>50.904000000000003</v>
          </cell>
        </row>
        <row r="277">
          <cell r="F277" t="str">
            <v>常宁市三湾至西岭</v>
          </cell>
          <cell r="G277" t="str">
            <v>乡镇通三级（路面宽7米）及以上农村公路</v>
          </cell>
          <cell r="H277" t="str">
            <v>1316F4304820015</v>
          </cell>
          <cell r="I277" t="str">
            <v>1451J3150430482590</v>
          </cell>
          <cell r="J277" t="str">
            <v>24e94de7-6fd9-42db-b7f3-bf9501bc2d12</v>
          </cell>
          <cell r="K277" t="str">
            <v>Y998430482</v>
          </cell>
          <cell r="L277">
            <v>12.722</v>
          </cell>
          <cell r="M277">
            <v>10.603999999999999</v>
          </cell>
          <cell r="N277">
            <v>5879</v>
          </cell>
          <cell r="O277" t="str">
            <v>三级公路</v>
          </cell>
          <cell r="P277" t="str">
            <v>沥青路面/水泥路面</v>
          </cell>
          <cell r="Q277">
            <v>7</v>
          </cell>
          <cell r="R277" t="str">
            <v>西岭镇</v>
          </cell>
          <cell r="S277">
            <v>10.603999999999999</v>
          </cell>
        </row>
        <row r="278">
          <cell r="F278" t="str">
            <v>常宁市国洪生态农业发展有限公司新建道路</v>
          </cell>
          <cell r="G278" t="str">
            <v>资源产业路</v>
          </cell>
          <cell r="H278" t="str">
            <v>1312F4304820435</v>
          </cell>
          <cell r="I278" t="str">
            <v>1451J3120430482581</v>
          </cell>
          <cell r="J278" t="str">
            <v>eacab3d1-7e0c-463a-9e0f-2f15e49787f1</v>
          </cell>
          <cell r="K278" t="str">
            <v>无</v>
          </cell>
          <cell r="L278">
            <v>1.78</v>
          </cell>
          <cell r="M278">
            <v>1.45</v>
          </cell>
          <cell r="N278">
            <v>160.19999999999999</v>
          </cell>
          <cell r="O278" t="str">
            <v>四级公路</v>
          </cell>
          <cell r="P278" t="str">
            <v>水泥路面</v>
          </cell>
          <cell r="Q278">
            <v>4.5</v>
          </cell>
          <cell r="R278" t="str">
            <v>常宁市国洪生态农业发展有限公司</v>
          </cell>
          <cell r="S278">
            <v>1.45</v>
          </cell>
        </row>
        <row r="279">
          <cell r="F279" t="str">
            <v>常宁市北头山种养专业合作社新建道路</v>
          </cell>
          <cell r="G279" t="str">
            <v>资源产业路</v>
          </cell>
          <cell r="H279" t="str">
            <v>1312F4304820406</v>
          </cell>
          <cell r="I279" t="str">
            <v>1451J3120430482449</v>
          </cell>
          <cell r="J279" t="str">
            <v>32cd8b50-5b8b-4513-a271-9749a0cfad72</v>
          </cell>
          <cell r="K279" t="str">
            <v>无</v>
          </cell>
          <cell r="L279">
            <v>0.4</v>
          </cell>
          <cell r="M279">
            <v>0.4</v>
          </cell>
          <cell r="N279">
            <v>36</v>
          </cell>
          <cell r="O279" t="str">
            <v>四级公路</v>
          </cell>
          <cell r="P279" t="str">
            <v>水泥路面</v>
          </cell>
          <cell r="Q279">
            <v>4.5</v>
          </cell>
          <cell r="R279" t="str">
            <v>常宁市北头山种养专业合作社</v>
          </cell>
          <cell r="S279">
            <v>0.4</v>
          </cell>
        </row>
        <row r="280">
          <cell r="F280" t="str">
            <v>年存栏10000羽山黄鸡种养基地新建道路</v>
          </cell>
          <cell r="G280" t="str">
            <v>资源产业路</v>
          </cell>
          <cell r="H280" t="str">
            <v>1312F4304820204</v>
          </cell>
          <cell r="I280" t="str">
            <v>1451J3120430482226</v>
          </cell>
          <cell r="J280" t="str">
            <v>dc6945bf-bc77-45ac-bf8c-2ed03216c579</v>
          </cell>
          <cell r="K280" t="str">
            <v>无</v>
          </cell>
          <cell r="L280">
            <v>0.7</v>
          </cell>
          <cell r="M280">
            <v>0.7</v>
          </cell>
          <cell r="N280">
            <v>63</v>
          </cell>
          <cell r="O280" t="str">
            <v>四级公路</v>
          </cell>
          <cell r="P280" t="str">
            <v>水泥路面</v>
          </cell>
          <cell r="Q280">
            <v>4.5</v>
          </cell>
          <cell r="R280" t="str">
            <v>年存栏10000羽山黄鸡种养基地</v>
          </cell>
          <cell r="S280">
            <v>0.7</v>
          </cell>
        </row>
        <row r="281">
          <cell r="F281" t="str">
            <v>柏坊镇连接路</v>
          </cell>
          <cell r="G281" t="str">
            <v>资源产业路</v>
          </cell>
          <cell r="H281" t="str">
            <v>1312F4304820189</v>
          </cell>
          <cell r="I281" t="str">
            <v>1451J3120430482317</v>
          </cell>
          <cell r="J281" t="str">
            <v>df99ff11-48d1-4ae5-9a4a-c98c054e8dd0</v>
          </cell>
          <cell r="K281" t="str">
            <v>无</v>
          </cell>
          <cell r="L281">
            <v>0.6</v>
          </cell>
          <cell r="M281">
            <v>0.42</v>
          </cell>
          <cell r="N281">
            <v>54</v>
          </cell>
          <cell r="O281" t="str">
            <v>四级公路</v>
          </cell>
          <cell r="P281" t="str">
            <v>水泥路面</v>
          </cell>
          <cell r="Q281">
            <v>4.5</v>
          </cell>
          <cell r="R281" t="str">
            <v>志军种养殖专业合作社</v>
          </cell>
          <cell r="S281">
            <v>0.42</v>
          </cell>
        </row>
        <row r="282">
          <cell r="F282" t="str">
            <v>常宁市胜运石材有限公司新建道路</v>
          </cell>
          <cell r="G282" t="str">
            <v>资源产业路</v>
          </cell>
          <cell r="H282" t="str">
            <v>131201F4304820063</v>
          </cell>
          <cell r="I282" t="str">
            <v>1451J3120430482605</v>
          </cell>
          <cell r="J282" t="str">
            <v>59e578d1-dc70-4cf3-9055-a7f25e7b40ac</v>
          </cell>
          <cell r="K282" t="str">
            <v>无</v>
          </cell>
          <cell r="L282">
            <v>0.81</v>
          </cell>
          <cell r="M282">
            <v>0.81</v>
          </cell>
          <cell r="N282">
            <v>72.900000000000006</v>
          </cell>
          <cell r="O282" t="str">
            <v>四级公路</v>
          </cell>
          <cell r="P282" t="str">
            <v>水泥路面</v>
          </cell>
          <cell r="Q282">
            <v>4.5</v>
          </cell>
          <cell r="R282" t="str">
            <v>常宁市胜运石材有限公司</v>
          </cell>
          <cell r="S282">
            <v>0.81</v>
          </cell>
        </row>
        <row r="283">
          <cell r="F283" t="str">
            <v>常宁市萧石月革命烈士故居红色旅游景点公路</v>
          </cell>
          <cell r="G283" t="str">
            <v>通景公路</v>
          </cell>
          <cell r="H283" t="str">
            <v>131302F4304820006</v>
          </cell>
          <cell r="I283" t="str">
            <v>1451J3130430482130</v>
          </cell>
          <cell r="J283" t="str">
            <v>a1d08576-cd73-4868-a774-7667f76e15d8</v>
          </cell>
          <cell r="K283" t="str">
            <v>无</v>
          </cell>
          <cell r="L283">
            <v>1.5</v>
          </cell>
          <cell r="M283">
            <v>1.5</v>
          </cell>
          <cell r="N283">
            <v>225</v>
          </cell>
          <cell r="O283" t="str">
            <v>四级公路</v>
          </cell>
          <cell r="P283" t="str">
            <v>沥青路面</v>
          </cell>
          <cell r="Q283">
            <v>4.5</v>
          </cell>
          <cell r="R283" t="str">
            <v>常宁市萧石月故居红色文化教育基地</v>
          </cell>
          <cell r="S283">
            <v>1.5</v>
          </cell>
        </row>
        <row r="284">
          <cell r="F284" t="str">
            <v>常宁市天利生态农业有限公司新建道路</v>
          </cell>
          <cell r="G284" t="str">
            <v>资源产业路</v>
          </cell>
          <cell r="H284" t="str">
            <v>1312F4304820109</v>
          </cell>
          <cell r="I284" t="str">
            <v>1451J3120430482406</v>
          </cell>
          <cell r="J284" t="str">
            <v>11116e11-c117-4b2a-bd4d-473339f4204f</v>
          </cell>
          <cell r="K284" t="str">
            <v>无</v>
          </cell>
          <cell r="L284">
            <v>1.02</v>
          </cell>
          <cell r="M284">
            <v>1.02</v>
          </cell>
          <cell r="N284">
            <v>91.8</v>
          </cell>
          <cell r="O284" t="str">
            <v>四级公路</v>
          </cell>
          <cell r="P284" t="str">
            <v>水泥路面</v>
          </cell>
          <cell r="Q284">
            <v>4.5</v>
          </cell>
          <cell r="R284" t="str">
            <v>常宁市天利生态农业有限公司</v>
          </cell>
          <cell r="S284">
            <v>1.02</v>
          </cell>
        </row>
        <row r="285">
          <cell r="F285" t="str">
            <v>常宁天农食品有限公司牲猪养殖蓬塘基地新建道路</v>
          </cell>
          <cell r="G285" t="str">
            <v>资源产业路</v>
          </cell>
          <cell r="H285" t="str">
            <v>1312F4304820382</v>
          </cell>
          <cell r="I285" t="str">
            <v>1451J3120430482301</v>
          </cell>
          <cell r="J285" t="str">
            <v>a6a1e258-a04a-4164-9a0d-8952904ccd53</v>
          </cell>
          <cell r="K285" t="str">
            <v>无</v>
          </cell>
          <cell r="L285">
            <v>1.2</v>
          </cell>
          <cell r="M285">
            <v>0.85</v>
          </cell>
          <cell r="N285">
            <v>108</v>
          </cell>
          <cell r="O285" t="str">
            <v>四级公路</v>
          </cell>
          <cell r="P285" t="str">
            <v>水泥路面</v>
          </cell>
          <cell r="Q285">
            <v>4.5</v>
          </cell>
          <cell r="R285" t="str">
            <v>常宁市天农食品有限公司牲猪养殖蓬塘基地</v>
          </cell>
          <cell r="S285">
            <v>0.85</v>
          </cell>
        </row>
        <row r="286">
          <cell r="F286" t="str">
            <v>常宁市阳辉生态养殖专业合作社新建道路</v>
          </cell>
          <cell r="G286" t="str">
            <v>资源产业路</v>
          </cell>
          <cell r="H286" t="str">
            <v>1312F4304820430</v>
          </cell>
          <cell r="I286" t="str">
            <v>1451J3120430482572</v>
          </cell>
          <cell r="J286" t="str">
            <v>695d50cb-4ee5-42f8-959d-1b702cc8aef2</v>
          </cell>
          <cell r="K286" t="str">
            <v>无</v>
          </cell>
          <cell r="L286">
            <v>0.61</v>
          </cell>
          <cell r="M286">
            <v>0.61</v>
          </cell>
          <cell r="N286">
            <v>54.9</v>
          </cell>
          <cell r="O286" t="str">
            <v>四级公路</v>
          </cell>
          <cell r="P286" t="str">
            <v>水泥路面</v>
          </cell>
          <cell r="Q286">
            <v>4.5</v>
          </cell>
          <cell r="R286" t="str">
            <v>常宁市阳辉生态养殖专业合作社</v>
          </cell>
          <cell r="S286">
            <v>0.61</v>
          </cell>
        </row>
        <row r="287">
          <cell r="F287" t="str">
            <v>春风农业农民专业合作社新建道路</v>
          </cell>
          <cell r="G287" t="str">
            <v>资源产业路</v>
          </cell>
          <cell r="H287" t="str">
            <v>1312F4304820235</v>
          </cell>
          <cell r="I287" t="str">
            <v>1451J3120430482303</v>
          </cell>
          <cell r="J287" t="str">
            <v>c1635452-be3c-4e0c-9f8e-34d197e38480</v>
          </cell>
          <cell r="K287" t="str">
            <v>无</v>
          </cell>
          <cell r="L287">
            <v>0.8</v>
          </cell>
          <cell r="M287">
            <v>0.8</v>
          </cell>
          <cell r="N287">
            <v>72</v>
          </cell>
          <cell r="O287" t="str">
            <v>四级公路</v>
          </cell>
          <cell r="P287" t="str">
            <v>水泥路面</v>
          </cell>
          <cell r="Q287">
            <v>4.5</v>
          </cell>
          <cell r="R287" t="str">
            <v>春风农业农民专业合作社</v>
          </cell>
          <cell r="S287">
            <v>0.8</v>
          </cell>
        </row>
        <row r="288">
          <cell r="F288" t="str">
            <v>衡阳市常宁市柏坊镇连接路</v>
          </cell>
          <cell r="G288" t="str">
            <v>通景公路</v>
          </cell>
          <cell r="H288" t="str">
            <v>131302F4304820029</v>
          </cell>
          <cell r="I288" t="str">
            <v>1451J3130430482658</v>
          </cell>
          <cell r="J288" t="str">
            <v>d23744e3-eacf-443c-8b5a-a4afcfc7dd4d</v>
          </cell>
          <cell r="K288" t="str">
            <v>Y015430482</v>
          </cell>
          <cell r="L288">
            <v>1.4359999999999999</v>
          </cell>
          <cell r="M288">
            <v>1.1299999999999999</v>
          </cell>
          <cell r="N288">
            <v>228.25</v>
          </cell>
          <cell r="O288" t="str">
            <v>四级公路</v>
          </cell>
          <cell r="P288" t="str">
            <v>沥青路面</v>
          </cell>
          <cell r="Q288">
            <v>4.5</v>
          </cell>
          <cell r="R288" t="str">
            <v>常宁市水口山工人陈列馆</v>
          </cell>
          <cell r="S288">
            <v>1.1299999999999999</v>
          </cell>
        </row>
        <row r="289">
          <cell r="F289" t="str">
            <v>常宁市水口山镇舂林村油茶、黄桃产业园新建连接路</v>
          </cell>
          <cell r="G289" t="str">
            <v>资源产业路</v>
          </cell>
          <cell r="H289" t="str">
            <v>1312F4304820088</v>
          </cell>
          <cell r="I289" t="str">
            <v>1451J3120430482497</v>
          </cell>
          <cell r="J289" t="str">
            <v>2010fcc2-e344-4b32-9974-d0521ac91a47</v>
          </cell>
          <cell r="K289" t="str">
            <v>无</v>
          </cell>
          <cell r="L289">
            <v>1.5</v>
          </cell>
          <cell r="M289">
            <v>1.5</v>
          </cell>
          <cell r="N289">
            <v>135</v>
          </cell>
          <cell r="O289" t="str">
            <v>四级公路</v>
          </cell>
          <cell r="P289" t="str">
            <v>水泥路面</v>
          </cell>
          <cell r="Q289">
            <v>4.5</v>
          </cell>
          <cell r="R289" t="str">
            <v>常宁市移民生态农业专业合作社</v>
          </cell>
          <cell r="S289">
            <v>1.5</v>
          </cell>
        </row>
        <row r="290">
          <cell r="F290" t="str">
            <v>明生农业农机专业合作社新建道路</v>
          </cell>
          <cell r="G290" t="str">
            <v>资源产业路</v>
          </cell>
          <cell r="H290" t="str">
            <v>1312F4304820069</v>
          </cell>
          <cell r="I290" t="str">
            <v>1451J3120430482464</v>
          </cell>
          <cell r="J290" t="str">
            <v>1b45421c-0efd-4a61-98cf-ba8d2487ca3a</v>
          </cell>
          <cell r="K290" t="str">
            <v>无</v>
          </cell>
          <cell r="L290">
            <v>1</v>
          </cell>
          <cell r="M290">
            <v>1</v>
          </cell>
          <cell r="N290">
            <v>90</v>
          </cell>
          <cell r="O290" t="str">
            <v>四级公路</v>
          </cell>
          <cell r="P290" t="str">
            <v>水泥路面</v>
          </cell>
          <cell r="Q290">
            <v>4.5</v>
          </cell>
          <cell r="R290" t="str">
            <v>明生农业农机专业合作社</v>
          </cell>
          <cell r="S290">
            <v>1</v>
          </cell>
        </row>
        <row r="291">
          <cell r="F291" t="str">
            <v>湖南省天塘湖生态茶叶有限责任公司新建茶园新建道路</v>
          </cell>
          <cell r="G291" t="str">
            <v>资源产业路</v>
          </cell>
          <cell r="H291" t="str">
            <v>131201F4304820013</v>
          </cell>
          <cell r="I291" t="str">
            <v>1451J3120430482616</v>
          </cell>
          <cell r="J291" t="str">
            <v>c85bd8ca-d0b9-41cf-93d6-b3ad30963ea0</v>
          </cell>
          <cell r="K291" t="str">
            <v>无</v>
          </cell>
          <cell r="L291">
            <v>1.2</v>
          </cell>
          <cell r="M291">
            <v>1.2</v>
          </cell>
          <cell r="N291">
            <v>108</v>
          </cell>
          <cell r="O291" t="str">
            <v>四级公路</v>
          </cell>
          <cell r="P291" t="str">
            <v>水泥路面</v>
          </cell>
          <cell r="Q291">
            <v>4.5</v>
          </cell>
          <cell r="R291" t="str">
            <v>湖南省天塘湖生态茶叶有限责任公司新建茶园</v>
          </cell>
          <cell r="S291">
            <v>1.2</v>
          </cell>
        </row>
        <row r="292">
          <cell r="F292" t="str">
            <v>常宁市富亭专业合作社新建道路</v>
          </cell>
          <cell r="G292" t="str">
            <v>资源产业路</v>
          </cell>
          <cell r="H292" t="str">
            <v>1312F4304820148</v>
          </cell>
          <cell r="I292" t="str">
            <v>1451J3120430482513</v>
          </cell>
          <cell r="J292" t="str">
            <v>63191944-e632-4252-901c-fef68264bcd5</v>
          </cell>
          <cell r="K292" t="str">
            <v>无</v>
          </cell>
          <cell r="L292">
            <v>2.14</v>
          </cell>
          <cell r="M292">
            <v>2.14</v>
          </cell>
          <cell r="N292">
            <v>192.6</v>
          </cell>
          <cell r="O292" t="str">
            <v>四级公路</v>
          </cell>
          <cell r="P292" t="str">
            <v>水泥路面</v>
          </cell>
          <cell r="Q292">
            <v>4.5</v>
          </cell>
          <cell r="R292" t="str">
            <v>常宁市富亭专业合作社</v>
          </cell>
          <cell r="S292">
            <v>2.14</v>
          </cell>
        </row>
        <row r="293">
          <cell r="F293" t="str">
            <v>衡阳市常宁市西岭镇大洪村传统村落公路建设项目（月光明古居）</v>
          </cell>
          <cell r="G293" t="str">
            <v>通景公路</v>
          </cell>
          <cell r="H293" t="str">
            <v>131302F4304820023</v>
          </cell>
          <cell r="I293" t="str">
            <v>1451J3130430482462</v>
          </cell>
          <cell r="J293" t="str">
            <v>454dd627-7772-420c-9103-7d7d91e4dd5f</v>
          </cell>
          <cell r="K293" t="str">
            <v>无</v>
          </cell>
          <cell r="L293">
            <v>3.11</v>
          </cell>
          <cell r="M293">
            <v>3.11</v>
          </cell>
          <cell r="N293">
            <v>455</v>
          </cell>
          <cell r="O293" t="str">
            <v>四级公路</v>
          </cell>
          <cell r="P293" t="str">
            <v>沥青路面</v>
          </cell>
          <cell r="Q293">
            <v>4.5</v>
          </cell>
          <cell r="R293" t="str">
            <v>衡阳市常宁市西岭镇大洪村（中国传统村落）</v>
          </cell>
          <cell r="S293">
            <v>3.11</v>
          </cell>
        </row>
        <row r="294">
          <cell r="F294" t="str">
            <v>山水林林业专业合作社新建道路</v>
          </cell>
          <cell r="G294" t="str">
            <v>资源产业路</v>
          </cell>
          <cell r="H294" t="str">
            <v>1312F4304820050</v>
          </cell>
          <cell r="I294" t="str">
            <v>1451J3120430482157</v>
          </cell>
          <cell r="J294" t="str">
            <v>19d3268a-64dc-41c9-b022-3a45a4a28ffa</v>
          </cell>
          <cell r="K294" t="str">
            <v>无</v>
          </cell>
          <cell r="L294">
            <v>2.84</v>
          </cell>
          <cell r="M294">
            <v>2.5</v>
          </cell>
          <cell r="N294">
            <v>255.6</v>
          </cell>
          <cell r="O294" t="str">
            <v>四级公路</v>
          </cell>
          <cell r="P294" t="str">
            <v>水泥路面</v>
          </cell>
          <cell r="Q294">
            <v>4.5</v>
          </cell>
          <cell r="R294" t="str">
            <v>山水林林业专业合作社</v>
          </cell>
          <cell r="S294">
            <v>2.5</v>
          </cell>
        </row>
        <row r="295">
          <cell r="F295" t="str">
            <v>裕花种养专业合作社新建道路</v>
          </cell>
          <cell r="G295" t="str">
            <v>资源产业路</v>
          </cell>
          <cell r="H295" t="str">
            <v>1312F4304820029</v>
          </cell>
          <cell r="I295" t="str">
            <v>1451J3120430482492</v>
          </cell>
          <cell r="J295" t="str">
            <v>514069ca-bd0a-430f-911e-1a575262b5dc</v>
          </cell>
          <cell r="K295" t="str">
            <v>无</v>
          </cell>
          <cell r="L295">
            <v>0.9</v>
          </cell>
          <cell r="M295">
            <v>0.9</v>
          </cell>
          <cell r="N295">
            <v>81</v>
          </cell>
          <cell r="O295" t="str">
            <v>四级公路</v>
          </cell>
          <cell r="P295" t="str">
            <v>水泥路面</v>
          </cell>
          <cell r="Q295">
            <v>4.5</v>
          </cell>
          <cell r="R295" t="str">
            <v>裕花种养专业合作社</v>
          </cell>
          <cell r="S295">
            <v>0.9</v>
          </cell>
        </row>
        <row r="296">
          <cell r="F296" t="str">
            <v>常宁市荫田澎湖湾生态农林农牧农民专业合作社新建道路</v>
          </cell>
          <cell r="G296" t="str">
            <v>资源产业路</v>
          </cell>
          <cell r="H296" t="str">
            <v>1312F4304820067</v>
          </cell>
          <cell r="I296" t="str">
            <v>1451J3120430482468</v>
          </cell>
          <cell r="J296" t="str">
            <v>b49f3bfa-a716-4be9-9941-7b14585a76a3</v>
          </cell>
          <cell r="K296" t="str">
            <v>无</v>
          </cell>
          <cell r="L296">
            <v>0.5</v>
          </cell>
          <cell r="M296">
            <v>0.5</v>
          </cell>
          <cell r="N296">
            <v>45</v>
          </cell>
          <cell r="O296" t="str">
            <v>四级公路</v>
          </cell>
          <cell r="P296" t="str">
            <v>水泥路面</v>
          </cell>
          <cell r="Q296">
            <v>4.5</v>
          </cell>
          <cell r="R296" t="str">
            <v>常宁市荫田澎湖湾生态农林农牧农民专业合作社</v>
          </cell>
          <cell r="S296">
            <v>0.5</v>
          </cell>
        </row>
        <row r="297">
          <cell r="F297" t="str">
            <v>常宁市军丽家园种养殖专业合作社新建道路</v>
          </cell>
          <cell r="G297" t="str">
            <v>资源产业路</v>
          </cell>
          <cell r="H297" t="str">
            <v>131201F4304820026</v>
          </cell>
          <cell r="I297" t="str">
            <v>1451J3120430482624</v>
          </cell>
          <cell r="J297" t="str">
            <v>671d61ed-ed81-4416-b6de-b06ebdb8209c</v>
          </cell>
          <cell r="K297" t="str">
            <v>无</v>
          </cell>
          <cell r="L297">
            <v>1</v>
          </cell>
          <cell r="M297">
            <v>1</v>
          </cell>
          <cell r="N297">
            <v>90</v>
          </cell>
          <cell r="O297" t="str">
            <v>四级公路</v>
          </cell>
          <cell r="P297" t="str">
            <v>水泥路面</v>
          </cell>
          <cell r="Q297">
            <v>4.5</v>
          </cell>
          <cell r="R297" t="str">
            <v>常宁市军丽家园种养殖专业合作社</v>
          </cell>
          <cell r="S297">
            <v>1</v>
          </cell>
        </row>
        <row r="298">
          <cell r="F298" t="str">
            <v>常宁市代发生态农业有限公司新建道路</v>
          </cell>
          <cell r="G298" t="str">
            <v>资源产业路</v>
          </cell>
          <cell r="H298" t="str">
            <v>1312F4304820123</v>
          </cell>
          <cell r="I298" t="str">
            <v>1451J3120430482175</v>
          </cell>
          <cell r="J298" t="str">
            <v>b52d4ab0-5ad9-4906-b7c6-b13e2900593f</v>
          </cell>
          <cell r="K298" t="str">
            <v>无</v>
          </cell>
          <cell r="L298">
            <v>4</v>
          </cell>
          <cell r="M298">
            <v>4</v>
          </cell>
          <cell r="N298">
            <v>600</v>
          </cell>
          <cell r="O298" t="str">
            <v>四级公路</v>
          </cell>
          <cell r="P298" t="str">
            <v>水泥路面</v>
          </cell>
          <cell r="Q298">
            <v>4.5</v>
          </cell>
          <cell r="R298" t="str">
            <v>常宁市代发生态农业有限公司</v>
          </cell>
          <cell r="S298">
            <v>4</v>
          </cell>
        </row>
        <row r="299">
          <cell r="F299" t="str">
            <v>朝阳生态合作社新建路</v>
          </cell>
          <cell r="G299" t="str">
            <v>资源产业路</v>
          </cell>
          <cell r="H299" t="str">
            <v>1312F4304820015</v>
          </cell>
          <cell r="I299" t="str">
            <v>1451J3120430482227</v>
          </cell>
          <cell r="J299" t="str">
            <v>ab9d2511-78eb-43db-88d7-895ab7f4297f</v>
          </cell>
          <cell r="K299" t="str">
            <v>无</v>
          </cell>
          <cell r="L299">
            <v>1.33</v>
          </cell>
          <cell r="M299">
            <v>1.33</v>
          </cell>
          <cell r="N299">
            <v>119.7</v>
          </cell>
          <cell r="O299" t="str">
            <v>四级公路</v>
          </cell>
          <cell r="P299" t="str">
            <v>水泥路面</v>
          </cell>
          <cell r="Q299">
            <v>4.5</v>
          </cell>
          <cell r="R299" t="str">
            <v>朝阳生态合作社</v>
          </cell>
          <cell r="S299">
            <v>1.33</v>
          </cell>
        </row>
        <row r="300">
          <cell r="F300" t="str">
            <v>常宁市中鑫生态农牧专业合作社新建道路</v>
          </cell>
          <cell r="G300" t="str">
            <v>资源产业路</v>
          </cell>
          <cell r="H300" t="str">
            <v>131201F4304820054</v>
          </cell>
          <cell r="I300" t="str">
            <v>1451J3120430482564</v>
          </cell>
          <cell r="J300" t="str">
            <v>fab67bd2-3146-4827-b2dd-a2c89222a0e4</v>
          </cell>
          <cell r="K300" t="str">
            <v>无</v>
          </cell>
          <cell r="L300">
            <v>0.6</v>
          </cell>
          <cell r="M300">
            <v>0.6</v>
          </cell>
          <cell r="N300">
            <v>54</v>
          </cell>
          <cell r="O300" t="str">
            <v>四级公路</v>
          </cell>
          <cell r="P300" t="str">
            <v>水泥路面</v>
          </cell>
          <cell r="Q300">
            <v>4.5</v>
          </cell>
          <cell r="R300" t="str">
            <v>常宁市中鑫生态农牧专业合作社</v>
          </cell>
          <cell r="S300">
            <v>0.6</v>
          </cell>
        </row>
        <row r="301">
          <cell r="F301" t="str">
            <v>常宁市观坪农业专业合作社新建道路</v>
          </cell>
          <cell r="G301" t="str">
            <v>资源产业路</v>
          </cell>
          <cell r="H301" t="str">
            <v>1312F4304820401</v>
          </cell>
          <cell r="I301" t="str">
            <v>1451J3120430482463</v>
          </cell>
          <cell r="J301" t="str">
            <v>8d07a132-39c3-4f03-81ce-9f44fe2426a8</v>
          </cell>
          <cell r="K301" t="str">
            <v>无</v>
          </cell>
          <cell r="L301">
            <v>0.97</v>
          </cell>
          <cell r="M301">
            <v>0.97</v>
          </cell>
          <cell r="N301">
            <v>87.3</v>
          </cell>
          <cell r="O301" t="str">
            <v>四级公路</v>
          </cell>
          <cell r="P301" t="str">
            <v>水泥路面</v>
          </cell>
          <cell r="Q301">
            <v>4.5</v>
          </cell>
          <cell r="R301" t="str">
            <v>常宁市观坪农业专业合作社</v>
          </cell>
          <cell r="S301">
            <v>0.97</v>
          </cell>
        </row>
        <row r="302">
          <cell r="F302" t="str">
            <v>常宁市慧成牧专业合作社新建道路</v>
          </cell>
          <cell r="G302" t="str">
            <v>资源产业路</v>
          </cell>
          <cell r="H302" t="str">
            <v>131201F4304820020</v>
          </cell>
          <cell r="I302" t="str">
            <v>1451J3120430482530</v>
          </cell>
          <cell r="J302" t="str">
            <v>fbbc01d2-ce4a-477e-aff6-54b16130b951</v>
          </cell>
          <cell r="K302" t="str">
            <v>无</v>
          </cell>
          <cell r="L302">
            <v>2.4</v>
          </cell>
          <cell r="M302">
            <v>2.4</v>
          </cell>
          <cell r="N302">
            <v>216</v>
          </cell>
          <cell r="O302" t="str">
            <v>四级公路</v>
          </cell>
          <cell r="P302" t="str">
            <v>水泥路面</v>
          </cell>
          <cell r="Q302">
            <v>4.5</v>
          </cell>
          <cell r="R302" t="str">
            <v>常宁市慧成农牧专业合作社</v>
          </cell>
          <cell r="S302">
            <v>2.4</v>
          </cell>
        </row>
        <row r="303">
          <cell r="F303" t="str">
            <v>常宁市青众养殖场新建道路</v>
          </cell>
          <cell r="G303" t="str">
            <v>资源产业路</v>
          </cell>
          <cell r="H303" t="str">
            <v>1312F4304820226</v>
          </cell>
          <cell r="I303" t="str">
            <v>1451J3120430482361</v>
          </cell>
          <cell r="J303" t="str">
            <v>f0df668d-5e34-4141-9880-d15ac2f10e06</v>
          </cell>
          <cell r="K303" t="str">
            <v>无</v>
          </cell>
          <cell r="L303">
            <v>0.93</v>
          </cell>
          <cell r="M303">
            <v>0.93</v>
          </cell>
          <cell r="N303">
            <v>83.7</v>
          </cell>
          <cell r="O303" t="str">
            <v>四级公路</v>
          </cell>
          <cell r="P303" t="str">
            <v>水泥路面</v>
          </cell>
          <cell r="Q303">
            <v>4.5</v>
          </cell>
          <cell r="R303" t="str">
            <v>常宁市青众养殖场</v>
          </cell>
          <cell r="S303">
            <v>0.93</v>
          </cell>
        </row>
        <row r="304">
          <cell r="F304" t="str">
            <v>常宁市万豪农业农机专业合作社新建道路</v>
          </cell>
          <cell r="G304" t="str">
            <v>资源产业路</v>
          </cell>
          <cell r="H304" t="str">
            <v>1312F4304820072</v>
          </cell>
          <cell r="I304" t="str">
            <v>1451J3120430482168</v>
          </cell>
          <cell r="J304" t="str">
            <v>c8822700-ce3d-4278-b10a-e88879b77575</v>
          </cell>
          <cell r="K304" t="str">
            <v>无</v>
          </cell>
          <cell r="L304">
            <v>1.28</v>
          </cell>
          <cell r="M304">
            <v>0.6</v>
          </cell>
          <cell r="N304">
            <v>54</v>
          </cell>
          <cell r="O304" t="str">
            <v>四级公路</v>
          </cell>
          <cell r="P304" t="str">
            <v>水泥路面</v>
          </cell>
          <cell r="Q304">
            <v>4.5</v>
          </cell>
          <cell r="R304" t="str">
            <v>常宁市万豪农业农机专业合作社</v>
          </cell>
          <cell r="S304">
            <v>0.6</v>
          </cell>
        </row>
        <row r="305">
          <cell r="F305" t="str">
            <v>常宁市喜福种养专业合作社新建道路</v>
          </cell>
          <cell r="G305" t="str">
            <v>资源产业路</v>
          </cell>
          <cell r="H305" t="str">
            <v>131201F4304820043</v>
          </cell>
          <cell r="I305" t="str">
            <v>1451J3120430482641</v>
          </cell>
          <cell r="J305" t="str">
            <v>0728cd67-c19e-43dc-8b9e-225bfbbb5da0</v>
          </cell>
          <cell r="K305" t="str">
            <v>无</v>
          </cell>
          <cell r="L305">
            <v>0.7</v>
          </cell>
          <cell r="M305">
            <v>0.7</v>
          </cell>
          <cell r="N305">
            <v>63</v>
          </cell>
          <cell r="O305" t="str">
            <v>四级公路</v>
          </cell>
          <cell r="P305" t="str">
            <v>水泥路面</v>
          </cell>
          <cell r="Q305">
            <v>4.5</v>
          </cell>
          <cell r="R305" t="str">
            <v>常宁市喜福种养专业合作社</v>
          </cell>
          <cell r="S305">
            <v>0.7</v>
          </cell>
        </row>
        <row r="306">
          <cell r="F306" t="str">
            <v>常宁市创鑫生态农业专业合作社新建道路</v>
          </cell>
          <cell r="G306" t="str">
            <v>资源产业路</v>
          </cell>
          <cell r="H306" t="str">
            <v>1312F4304820432</v>
          </cell>
          <cell r="I306" t="str">
            <v>1451J3120430482578</v>
          </cell>
          <cell r="J306" t="str">
            <v>0b818025-5bd6-4945-b712-282af57198b5</v>
          </cell>
          <cell r="K306" t="str">
            <v>C818430482</v>
          </cell>
          <cell r="L306">
            <v>1.21</v>
          </cell>
          <cell r="M306">
            <v>1.21</v>
          </cell>
          <cell r="N306">
            <v>108.9</v>
          </cell>
          <cell r="O306" t="str">
            <v>四级公路</v>
          </cell>
          <cell r="P306" t="str">
            <v>水泥路面</v>
          </cell>
          <cell r="Q306">
            <v>4.5</v>
          </cell>
          <cell r="R306" t="str">
            <v>常宁市创鑫生态农业专业合作社</v>
          </cell>
          <cell r="S306">
            <v>1.21</v>
          </cell>
        </row>
        <row r="307">
          <cell r="F307" t="str">
            <v>常宁市星星种养专业合作社新建道路</v>
          </cell>
          <cell r="G307" t="str">
            <v>资源产业路</v>
          </cell>
          <cell r="H307" t="str">
            <v>1312F4304820259</v>
          </cell>
          <cell r="I307" t="str">
            <v>1451J3120430482206</v>
          </cell>
          <cell r="J307" t="str">
            <v>866ab65f-93bc-48b5-8d99-131ed281f935</v>
          </cell>
          <cell r="K307" t="str">
            <v>无</v>
          </cell>
          <cell r="L307">
            <v>1.38</v>
          </cell>
          <cell r="M307">
            <v>1.38</v>
          </cell>
          <cell r="N307">
            <v>124.2</v>
          </cell>
          <cell r="O307" t="str">
            <v>四级公路</v>
          </cell>
          <cell r="P307" t="str">
            <v>水泥路面</v>
          </cell>
          <cell r="Q307">
            <v>4.5</v>
          </cell>
          <cell r="R307" t="str">
            <v>常宁市星星种养专业合作社</v>
          </cell>
          <cell r="S307">
            <v>1.38</v>
          </cell>
        </row>
        <row r="308">
          <cell r="F308" t="str">
            <v>石崖山生态农业专业合作社新建道路</v>
          </cell>
          <cell r="G308" t="str">
            <v>资源产业路</v>
          </cell>
          <cell r="H308" t="str">
            <v>1312F4304820194</v>
          </cell>
          <cell r="I308" t="str">
            <v>1451J3120430482225</v>
          </cell>
          <cell r="J308" t="str">
            <v>a792927b-ceef-4f07-9d64-46474651f01c</v>
          </cell>
          <cell r="K308" t="str">
            <v>无</v>
          </cell>
          <cell r="L308">
            <v>0.6</v>
          </cell>
          <cell r="M308">
            <v>0.6</v>
          </cell>
          <cell r="N308">
            <v>54</v>
          </cell>
          <cell r="O308" t="str">
            <v>四级公路</v>
          </cell>
          <cell r="P308" t="str">
            <v>水泥路面</v>
          </cell>
          <cell r="Q308">
            <v>4.5</v>
          </cell>
          <cell r="R308" t="str">
            <v>石崖山生态农业专业合作社</v>
          </cell>
          <cell r="S308">
            <v>0.6</v>
          </cell>
        </row>
        <row r="309">
          <cell r="F309" t="str">
            <v>文慧生态养殖专业合作社新建道路</v>
          </cell>
          <cell r="G309" t="str">
            <v>资源产业路</v>
          </cell>
          <cell r="H309" t="str">
            <v>1312F4304820010</v>
          </cell>
          <cell r="I309" t="str">
            <v>1451J3120430482133</v>
          </cell>
          <cell r="J309" t="str">
            <v>577679ed-78a6-4cae-952b-852c05aa5428</v>
          </cell>
          <cell r="K309" t="str">
            <v>无</v>
          </cell>
          <cell r="L309">
            <v>0.75</v>
          </cell>
          <cell r="M309">
            <v>0.75</v>
          </cell>
          <cell r="N309">
            <v>67.5</v>
          </cell>
          <cell r="O309" t="str">
            <v>四级公路</v>
          </cell>
          <cell r="P309" t="str">
            <v>水泥路面</v>
          </cell>
          <cell r="Q309">
            <v>4.5</v>
          </cell>
          <cell r="R309" t="str">
            <v>文慧生态养殖专业合作社</v>
          </cell>
          <cell r="S309">
            <v>0.75</v>
          </cell>
        </row>
        <row r="310">
          <cell r="F310" t="str">
            <v>常宁天农食品有限公司牲猪养殖柏坊新建道路</v>
          </cell>
          <cell r="G310" t="str">
            <v>资源产业路</v>
          </cell>
          <cell r="H310" t="str">
            <v>1312F4304820380</v>
          </cell>
          <cell r="I310" t="str">
            <v>1451J3120430482300</v>
          </cell>
          <cell r="J310" t="str">
            <v>5ea31e36-757b-493d-a614-731e55ccfaf9</v>
          </cell>
          <cell r="K310" t="str">
            <v>无</v>
          </cell>
          <cell r="L310">
            <v>4</v>
          </cell>
          <cell r="M310">
            <v>4</v>
          </cell>
          <cell r="N310">
            <v>360</v>
          </cell>
          <cell r="O310" t="str">
            <v>四级公路</v>
          </cell>
          <cell r="P310" t="str">
            <v>水泥路面</v>
          </cell>
          <cell r="Q310">
            <v>4.5</v>
          </cell>
          <cell r="R310" t="str">
            <v>常宁天农食品有限公司牲猪养殖柏坊</v>
          </cell>
          <cell r="S310">
            <v>1.29</v>
          </cell>
        </row>
        <row r="311">
          <cell r="L311">
            <v>488.79800000000017</v>
          </cell>
          <cell r="M311">
            <v>426.55799999999994</v>
          </cell>
          <cell r="N311">
            <v>100398.06999999999</v>
          </cell>
          <cell r="S311">
            <v>421.99999999999994</v>
          </cell>
        </row>
        <row r="312">
          <cell r="L312">
            <v>4.7039999999999997</v>
          </cell>
          <cell r="M312">
            <v>4.7039999999999997</v>
          </cell>
          <cell r="N312">
            <v>950</v>
          </cell>
          <cell r="S312">
            <v>4.7039999999999997</v>
          </cell>
        </row>
        <row r="313">
          <cell r="F313" t="str">
            <v>金台-百合连接路</v>
          </cell>
          <cell r="G313" t="str">
            <v>资源产业路</v>
          </cell>
          <cell r="H313" t="str">
            <v>131201F4305020007</v>
          </cell>
          <cell r="I313" t="str">
            <v>1451J3120430502114</v>
          </cell>
          <cell r="J313" t="str">
            <v>9ef1be88-050c-4601-b316-d15bf628832e</v>
          </cell>
          <cell r="K313" t="str">
            <v>X046430502</v>
          </cell>
          <cell r="L313">
            <v>2.4820000000000002</v>
          </cell>
          <cell r="M313">
            <v>2.4820000000000002</v>
          </cell>
          <cell r="N313">
            <v>460</v>
          </cell>
          <cell r="O313" t="str">
            <v>四级公路</v>
          </cell>
          <cell r="P313" t="str">
            <v>沥青砼路面</v>
          </cell>
          <cell r="Q313">
            <v>6</v>
          </cell>
          <cell r="R313" t="str">
            <v>百合农业</v>
          </cell>
          <cell r="S313">
            <v>2.4820000000000002</v>
          </cell>
        </row>
        <row r="314">
          <cell r="F314" t="str">
            <v>风云山至莲荷连接路</v>
          </cell>
          <cell r="G314" t="str">
            <v>资源产业路</v>
          </cell>
          <cell r="H314" t="str">
            <v>131201F4305020008</v>
          </cell>
          <cell r="I314" t="str">
            <v>1451J3120430502111</v>
          </cell>
          <cell r="J314" t="str">
            <v>107a7ee0-5920-4829-9caf-68276037163b</v>
          </cell>
          <cell r="K314" t="str">
            <v>C052430502</v>
          </cell>
          <cell r="L314">
            <v>0.63500000000000001</v>
          </cell>
          <cell r="M314">
            <v>0.63500000000000001</v>
          </cell>
          <cell r="N314">
            <v>180</v>
          </cell>
          <cell r="O314" t="str">
            <v>四级公路</v>
          </cell>
          <cell r="P314" t="str">
            <v>沥青砼路面</v>
          </cell>
          <cell r="Q314">
            <v>5</v>
          </cell>
          <cell r="R314" t="str">
            <v>风云山林业园</v>
          </cell>
          <cell r="S314">
            <v>0.63500000000000001</v>
          </cell>
        </row>
        <row r="315">
          <cell r="F315" t="str">
            <v>哑吧山-杨柳连接路</v>
          </cell>
          <cell r="G315" t="str">
            <v>资源产业路</v>
          </cell>
          <cell r="H315" t="str">
            <v>131201F4305020004</v>
          </cell>
          <cell r="I315" t="str">
            <v>1451J3120430502109</v>
          </cell>
          <cell r="J315" t="str">
            <v>6c1be4b6-99ea-4cb0-bec6-938fd55b7d09</v>
          </cell>
          <cell r="K315" t="str">
            <v>C059430502</v>
          </cell>
          <cell r="L315">
            <v>1.587</v>
          </cell>
          <cell r="M315">
            <v>1.587</v>
          </cell>
          <cell r="N315">
            <v>310</v>
          </cell>
          <cell r="O315" t="str">
            <v>四级公路</v>
          </cell>
          <cell r="P315" t="str">
            <v>沥青砼路面</v>
          </cell>
          <cell r="Q315">
            <v>5</v>
          </cell>
          <cell r="R315" t="str">
            <v>杨柳农业园</v>
          </cell>
          <cell r="S315">
            <v>1.587</v>
          </cell>
        </row>
        <row r="316">
          <cell r="L316">
            <v>11.601000000000001</v>
          </cell>
          <cell r="M316">
            <v>11.601000000000001</v>
          </cell>
          <cell r="N316">
            <v>2125</v>
          </cell>
          <cell r="S316">
            <v>10.500999999999999</v>
          </cell>
        </row>
        <row r="317">
          <cell r="F317" t="str">
            <v>合作社至一桥连接路</v>
          </cell>
          <cell r="G317" t="str">
            <v>资源产业路</v>
          </cell>
          <cell r="H317" t="str">
            <v>1312F4305030068</v>
          </cell>
          <cell r="I317" t="str">
            <v>1451J3120430503202</v>
          </cell>
          <cell r="J317" t="str">
            <v>90378fc3-31d4-423b-b97d-f3e0dcd7e567</v>
          </cell>
          <cell r="K317" t="str">
            <v>无</v>
          </cell>
          <cell r="L317">
            <v>2.5</v>
          </cell>
          <cell r="M317">
            <v>2.5</v>
          </cell>
          <cell r="N317">
            <v>325</v>
          </cell>
          <cell r="O317" t="str">
            <v>四级公路</v>
          </cell>
          <cell r="P317" t="str">
            <v>水泥砼路面</v>
          </cell>
          <cell r="Q317">
            <v>6</v>
          </cell>
          <cell r="R317" t="str">
            <v>河洲社区经济合作社</v>
          </cell>
          <cell r="S317">
            <v>2.5</v>
          </cell>
        </row>
        <row r="318">
          <cell r="F318" t="str">
            <v>金山至六甲连接路</v>
          </cell>
          <cell r="G318" t="str">
            <v>通景公路</v>
          </cell>
          <cell r="H318" t="str">
            <v>131302F4305030001</v>
          </cell>
          <cell r="I318" t="str">
            <v>1451J3130430503103</v>
          </cell>
          <cell r="J318" t="str">
            <v>f08c7880-ef75-42ca-b8f6-740224bebaf6</v>
          </cell>
          <cell r="K318" t="str">
            <v>Y018430503</v>
          </cell>
          <cell r="L318">
            <v>9.1010000000000009</v>
          </cell>
          <cell r="M318">
            <v>9.1010000000000009</v>
          </cell>
          <cell r="N318">
            <v>1800</v>
          </cell>
          <cell r="O318" t="str">
            <v>四级公路</v>
          </cell>
          <cell r="P318" t="str">
            <v>沥青砼路面</v>
          </cell>
          <cell r="Q318">
            <v>6</v>
          </cell>
          <cell r="R318" t="str">
            <v>蔡锷故居</v>
          </cell>
          <cell r="S318">
            <v>8.0009999999999994</v>
          </cell>
        </row>
        <row r="319">
          <cell r="L319">
            <v>1.0589999999999999</v>
          </cell>
          <cell r="M319">
            <v>1.0589999999999999</v>
          </cell>
          <cell r="N319">
            <v>400</v>
          </cell>
          <cell r="S319">
            <v>1.0580000000000001</v>
          </cell>
        </row>
        <row r="320">
          <cell r="F320" t="str">
            <v>北塔区李子塘村连接路</v>
          </cell>
          <cell r="G320" t="str">
            <v>通景公路</v>
          </cell>
          <cell r="H320" t="str">
            <v>131302F4305110001</v>
          </cell>
          <cell r="I320" t="str">
            <v>1451J3130430511101</v>
          </cell>
          <cell r="J320" t="str">
            <v>18c10075-bd78-4f05-a524-b0fdf0678b02</v>
          </cell>
          <cell r="K320" t="str">
            <v>Y008430511</v>
          </cell>
          <cell r="L320">
            <v>1.0589999999999999</v>
          </cell>
          <cell r="M320">
            <v>1.0589999999999999</v>
          </cell>
          <cell r="N320">
            <v>400</v>
          </cell>
          <cell r="O320" t="str">
            <v>四级公路</v>
          </cell>
          <cell r="P320" t="str">
            <v>沥青砼路面</v>
          </cell>
          <cell r="Q320">
            <v>5</v>
          </cell>
          <cell r="R320" t="str">
            <v>北塔区李子塘村</v>
          </cell>
          <cell r="S320">
            <v>1.0580000000000001</v>
          </cell>
        </row>
        <row r="321">
          <cell r="L321">
            <v>32.441000000000003</v>
          </cell>
          <cell r="M321">
            <v>32.441000000000003</v>
          </cell>
          <cell r="N321">
            <v>10480</v>
          </cell>
          <cell r="S321">
            <v>30.619</v>
          </cell>
        </row>
        <row r="322">
          <cell r="F322" t="str">
            <v>新邵县C560+X004孙家桥至花桥公路</v>
          </cell>
          <cell r="G322" t="str">
            <v>乡镇通三级（路面宽7米）及以上农村公路</v>
          </cell>
          <cell r="H322" t="str">
            <v>1316F4305220001</v>
          </cell>
          <cell r="I322" t="str">
            <v>1451J3150430522111</v>
          </cell>
          <cell r="J322" t="str">
            <v>e6246c0f-babf-4f67-9699-4ba454f1192d</v>
          </cell>
          <cell r="K322" t="str">
            <v>X004430522</v>
          </cell>
          <cell r="L322">
            <v>17.361999999999998</v>
          </cell>
          <cell r="M322">
            <v>17.361999999999998</v>
          </cell>
          <cell r="N322">
            <v>1900</v>
          </cell>
          <cell r="O322" t="str">
            <v>三级公路</v>
          </cell>
          <cell r="P322" t="str">
            <v>沥青路面</v>
          </cell>
          <cell r="Q322" t="str">
            <v>6.5米</v>
          </cell>
          <cell r="R322" t="str">
            <v>潭溪镇</v>
          </cell>
          <cell r="S322">
            <v>17.361999999999998</v>
          </cell>
        </row>
        <row r="323">
          <cell r="F323" t="str">
            <v>新邵县Y089大坝村至清水村公路</v>
          </cell>
          <cell r="G323" t="str">
            <v>通景公路</v>
          </cell>
          <cell r="H323" t="str">
            <v>131302F4305220001</v>
          </cell>
          <cell r="I323" t="str">
            <v>1451J3130430522109</v>
          </cell>
          <cell r="J323" t="str">
            <v>34320b73-285b-421a-8a8e-f2765b21ace8</v>
          </cell>
          <cell r="K323" t="str">
            <v>Y089430522</v>
          </cell>
          <cell r="L323">
            <v>10.942</v>
          </cell>
          <cell r="M323">
            <v>10.942</v>
          </cell>
          <cell r="N323">
            <v>7900</v>
          </cell>
          <cell r="O323" t="str">
            <v>四级公路</v>
          </cell>
          <cell r="P323" t="str">
            <v>水泥砼路面</v>
          </cell>
          <cell r="Q323" t="str">
            <v>5.5米</v>
          </cell>
          <cell r="R323" t="str">
            <v>邵阳市新邵县坪上镇清水村</v>
          </cell>
          <cell r="S323">
            <v>10.942</v>
          </cell>
        </row>
        <row r="324">
          <cell r="F324" t="str">
            <v>新邵县白云岩至白云铺村公路工程</v>
          </cell>
          <cell r="G324" t="str">
            <v>通景公路</v>
          </cell>
          <cell r="H324" t="str">
            <v>1312F4305220010</v>
          </cell>
          <cell r="I324" t="str">
            <v>1451J3130430522102</v>
          </cell>
          <cell r="J324" t="str">
            <v>c5ff2a4c-8f94-4efa-83df-b42b567c00c2</v>
          </cell>
          <cell r="K324" t="str">
            <v>无</v>
          </cell>
          <cell r="L324">
            <v>2.3149999999999999</v>
          </cell>
          <cell r="M324">
            <v>2.3149999999999999</v>
          </cell>
          <cell r="N324">
            <v>280</v>
          </cell>
          <cell r="O324" t="str">
            <v>四级公路</v>
          </cell>
          <cell r="P324" t="str">
            <v>沥青砼路面</v>
          </cell>
          <cell r="Q324" t="str">
            <v>6米</v>
          </cell>
          <cell r="R324" t="str">
            <v>新邵县白云岩景区</v>
          </cell>
          <cell r="S324">
            <v>2.3149999999999999</v>
          </cell>
        </row>
        <row r="325">
          <cell r="F325" t="str">
            <v>谭家院子至凤凰谷连接路</v>
          </cell>
          <cell r="G325" t="str">
            <v>资源产业路</v>
          </cell>
          <cell r="H325" t="str">
            <v>1312F4305220026</v>
          </cell>
          <cell r="I325" t="str">
            <v>1451J3120430522136</v>
          </cell>
          <cell r="J325" t="str">
            <v>d3d9ed8f-f1a1-4102-8a52-2d3548f7163b</v>
          </cell>
          <cell r="K325" t="str">
            <v>无</v>
          </cell>
          <cell r="L325">
            <v>1.8220000000000001</v>
          </cell>
          <cell r="M325">
            <v>1.8220000000000001</v>
          </cell>
          <cell r="N325">
            <v>400</v>
          </cell>
          <cell r="O325" t="str">
            <v>四级公路</v>
          </cell>
          <cell r="P325" t="str">
            <v>水泥砼路面</v>
          </cell>
          <cell r="Q325">
            <v>4.5</v>
          </cell>
          <cell r="R325" t="str">
            <v>严塘镇石山公园</v>
          </cell>
        </row>
        <row r="326">
          <cell r="L326">
            <v>91.963999999999999</v>
          </cell>
          <cell r="M326">
            <v>79.037999999999997</v>
          </cell>
          <cell r="N326">
            <v>14183.210000000001</v>
          </cell>
          <cell r="S326">
            <v>78.538999999999987</v>
          </cell>
        </row>
        <row r="327">
          <cell r="F327" t="str">
            <v>杨田至河伯</v>
          </cell>
          <cell r="G327" t="str">
            <v>乡镇通三级（路面宽7米）及以上农村公路</v>
          </cell>
          <cell r="H327" t="str">
            <v>1316F4305230001</v>
          </cell>
          <cell r="I327" t="str">
            <v>1451J3150430523170</v>
          </cell>
          <cell r="J327" t="str">
            <v>491aa748-930d-491e-bcfc-92ecb22fe9c2</v>
          </cell>
          <cell r="K327" t="str">
            <v>Y073430523</v>
          </cell>
          <cell r="L327">
            <v>5.4009999999999998</v>
          </cell>
          <cell r="M327">
            <v>5.4009999999999998</v>
          </cell>
          <cell r="N327">
            <v>864.16</v>
          </cell>
          <cell r="O327" t="str">
            <v>三级公路</v>
          </cell>
          <cell r="P327" t="str">
            <v>沥青路面</v>
          </cell>
          <cell r="Q327">
            <v>6.5</v>
          </cell>
          <cell r="R327" t="str">
            <v>河伯乡</v>
          </cell>
          <cell r="S327">
            <v>5.4009999999999998</v>
          </cell>
        </row>
        <row r="328">
          <cell r="F328" t="str">
            <v>郦家坪-杉木桥</v>
          </cell>
          <cell r="G328" t="str">
            <v>乡镇通三级（路面宽7米）及以上农村公路</v>
          </cell>
          <cell r="H328" t="str">
            <v>1316F4305230006</v>
          </cell>
          <cell r="I328" t="str">
            <v>1451J3150430523183</v>
          </cell>
          <cell r="J328" t="str">
            <v>6f147d4b-ae84-418a-ae29-baa6322c6174</v>
          </cell>
          <cell r="K328" t="str">
            <v>X087430523</v>
          </cell>
          <cell r="L328">
            <v>5.3470000000000004</v>
          </cell>
          <cell r="M328">
            <v>5.3470000000000004</v>
          </cell>
          <cell r="N328">
            <v>802.05</v>
          </cell>
          <cell r="O328" t="str">
            <v>三级公路</v>
          </cell>
          <cell r="P328" t="str">
            <v>沥青路面</v>
          </cell>
          <cell r="Q328">
            <v>6.5</v>
          </cell>
          <cell r="R328" t="str">
            <v>郦家坪镇</v>
          </cell>
          <cell r="S328">
            <v>5.3470000000000004</v>
          </cell>
        </row>
        <row r="329">
          <cell r="F329" t="str">
            <v>祁东至中庙</v>
          </cell>
          <cell r="G329" t="str">
            <v>乡镇通三级（路面宽7米）及以上农村公路</v>
          </cell>
          <cell r="H329" t="str">
            <v>131301F4305230008</v>
          </cell>
          <cell r="I329" t="str">
            <v>1451J3150430523185</v>
          </cell>
          <cell r="J329" t="str">
            <v>259a1a2b-a102-4a63-9dbc-ebebbf0869c7</v>
          </cell>
          <cell r="K329" t="str">
            <v>Y997430523</v>
          </cell>
          <cell r="L329">
            <v>14.500999999999999</v>
          </cell>
          <cell r="M329">
            <v>7.6529999999999996</v>
          </cell>
          <cell r="N329">
            <v>2295.9</v>
          </cell>
          <cell r="O329" t="str">
            <v>三级公路</v>
          </cell>
          <cell r="P329" t="str">
            <v>沥青路面</v>
          </cell>
          <cell r="Q329">
            <v>6.5</v>
          </cell>
          <cell r="R329" t="str">
            <v>诸甲亭乡</v>
          </cell>
          <cell r="S329">
            <v>7.6529999999999996</v>
          </cell>
        </row>
        <row r="330">
          <cell r="F330" t="str">
            <v>长乐至蔡桥公路</v>
          </cell>
          <cell r="G330" t="str">
            <v>通景公路</v>
          </cell>
          <cell r="H330" t="str">
            <v>131302F4305230038</v>
          </cell>
          <cell r="I330" t="str">
            <v>1451J3130430523164</v>
          </cell>
          <cell r="J330" t="str">
            <v>dee7ed19-6f8f-4e6a-8b3f-71fc56e1e81c</v>
          </cell>
          <cell r="K330" t="str">
            <v>X086430523</v>
          </cell>
          <cell r="L330">
            <v>6.3179999999999996</v>
          </cell>
          <cell r="M330">
            <v>6.3179999999999996</v>
          </cell>
          <cell r="N330">
            <v>1010.88</v>
          </cell>
          <cell r="O330" t="str">
            <v>四级公路</v>
          </cell>
          <cell r="P330" t="str">
            <v>沥青砼路面</v>
          </cell>
          <cell r="Q330">
            <v>6.5</v>
          </cell>
          <cell r="R330" t="str">
            <v xml:space="preserve"> 福林村福林生态公园体育园</v>
          </cell>
          <cell r="S330">
            <v>6.3179999999999996</v>
          </cell>
        </row>
        <row r="331">
          <cell r="F331" t="str">
            <v>白仓至金江湖公路</v>
          </cell>
          <cell r="G331" t="str">
            <v>旅游集散公路</v>
          </cell>
          <cell r="H331" t="str">
            <v>131301F4305230006</v>
          </cell>
          <cell r="I331" t="str">
            <v>1451J3130430523162</v>
          </cell>
          <cell r="J331" t="str">
            <v>1f927312-cdb0-4e0f-87de-630edbf0e85b</v>
          </cell>
          <cell r="K331" t="str">
            <v>Y079430523</v>
          </cell>
          <cell r="L331">
            <v>15.528</v>
          </cell>
          <cell r="M331">
            <v>13.45</v>
          </cell>
          <cell r="N331">
            <v>2017.5</v>
          </cell>
          <cell r="O331" t="str">
            <v>三级公路</v>
          </cell>
          <cell r="P331" t="str">
            <v>沥青砼路面</v>
          </cell>
          <cell r="Q331">
            <v>6.5</v>
          </cell>
          <cell r="R331" t="str">
            <v>金江湖景区</v>
          </cell>
          <cell r="S331">
            <v>13.45</v>
          </cell>
        </row>
        <row r="332">
          <cell r="F332" t="str">
            <v>水杉景区-G320公路</v>
          </cell>
          <cell r="G332" t="str">
            <v>通景公路</v>
          </cell>
          <cell r="H332" t="str">
            <v>131302F4305230015</v>
          </cell>
          <cell r="I332" t="str">
            <v>1451J3130430523132</v>
          </cell>
          <cell r="J332" t="str">
            <v>a7e076a7-9700-43ff-8e33-278d81406626</v>
          </cell>
          <cell r="K332" t="str">
            <v>无</v>
          </cell>
          <cell r="L332">
            <v>3</v>
          </cell>
          <cell r="M332">
            <v>3</v>
          </cell>
          <cell r="N332">
            <v>480</v>
          </cell>
          <cell r="O332" t="str">
            <v>四级公路</v>
          </cell>
          <cell r="P332" t="str">
            <v>水泥砼路面</v>
          </cell>
          <cell r="Q332">
            <v>4.5</v>
          </cell>
          <cell r="R332" t="str">
            <v>水杉景区</v>
          </cell>
          <cell r="S332">
            <v>3</v>
          </cell>
        </row>
        <row r="333">
          <cell r="F333" t="str">
            <v>金称市至金河公路</v>
          </cell>
          <cell r="G333" t="str">
            <v>通景公路</v>
          </cell>
          <cell r="H333" t="str">
            <v>131301F4305230009</v>
          </cell>
          <cell r="I333" t="str">
            <v>1451J3130430523153</v>
          </cell>
          <cell r="J333" t="str">
            <v>be428d3b-f938-41e2-ad1b-6dc8417661d6</v>
          </cell>
          <cell r="K333" t="str">
            <v>X089430523</v>
          </cell>
          <cell r="L333">
            <v>8.5459999999999994</v>
          </cell>
          <cell r="M333">
            <v>4.5460000000000003</v>
          </cell>
          <cell r="N333">
            <v>1367.36</v>
          </cell>
          <cell r="O333" t="str">
            <v>四级公路</v>
          </cell>
          <cell r="P333" t="str">
            <v>沥青砼路面</v>
          </cell>
          <cell r="Q333">
            <v>6.5</v>
          </cell>
          <cell r="R333" t="str">
            <v>相山村相山岩洞</v>
          </cell>
          <cell r="S333">
            <v>4.5460000000000003</v>
          </cell>
        </row>
        <row r="334">
          <cell r="F334" t="str">
            <v>烈士陵园-S336公路</v>
          </cell>
          <cell r="G334" t="str">
            <v>通景公路</v>
          </cell>
          <cell r="H334" t="str">
            <v>131302F4305230020</v>
          </cell>
          <cell r="I334" t="str">
            <v>1451J3130430523142</v>
          </cell>
          <cell r="J334" t="str">
            <v>7e09b63a-0748-457c-bae3-a50d284d6228</v>
          </cell>
          <cell r="K334" t="str">
            <v>无</v>
          </cell>
          <cell r="L334">
            <v>2.54</v>
          </cell>
          <cell r="M334">
            <v>2.54</v>
          </cell>
          <cell r="N334">
            <v>406.4</v>
          </cell>
          <cell r="O334" t="str">
            <v>四级公路</v>
          </cell>
          <cell r="P334" t="str">
            <v>沥青砼路面</v>
          </cell>
          <cell r="Q334">
            <v>5.5</v>
          </cell>
          <cell r="R334" t="str">
            <v>五龙岭烈士陵园</v>
          </cell>
          <cell r="S334">
            <v>2.54</v>
          </cell>
        </row>
        <row r="335">
          <cell r="F335" t="str">
            <v>高霞山-五峰铺公路</v>
          </cell>
          <cell r="G335" t="str">
            <v>通景公路</v>
          </cell>
          <cell r="H335" t="str">
            <v>131302F4305230016</v>
          </cell>
          <cell r="I335" t="str">
            <v>1451J3130430523102</v>
          </cell>
          <cell r="J335" t="str">
            <v>f4596749-aafa-4416-8452-3e1812c5f67b</v>
          </cell>
          <cell r="K335" t="str">
            <v>无</v>
          </cell>
          <cell r="L335">
            <v>7.9939999999999998</v>
          </cell>
          <cell r="M335">
            <v>7.9939999999999998</v>
          </cell>
          <cell r="N335">
            <v>1279.04</v>
          </cell>
          <cell r="O335" t="str">
            <v>四级公路</v>
          </cell>
          <cell r="P335" t="str">
            <v>水泥砼路面</v>
          </cell>
          <cell r="Q335">
            <v>4.5</v>
          </cell>
          <cell r="R335" t="str">
            <v>高霞山景区</v>
          </cell>
          <cell r="S335">
            <v>7.9939999999999998</v>
          </cell>
        </row>
        <row r="336">
          <cell r="F336" t="str">
            <v>天子-火烧坪公路</v>
          </cell>
          <cell r="G336" t="str">
            <v>资源产业路</v>
          </cell>
          <cell r="H336" t="str">
            <v>1312F4305230063</v>
          </cell>
          <cell r="I336" t="str">
            <v>1451J3120430523143</v>
          </cell>
          <cell r="J336" t="str">
            <v>9b442002-abb1-449f-845e-eb291b05f5a1</v>
          </cell>
          <cell r="K336" t="str">
            <v>Y054430523</v>
          </cell>
          <cell r="L336">
            <v>5.8890000000000002</v>
          </cell>
          <cell r="M336">
            <v>5.8890000000000002</v>
          </cell>
          <cell r="N336">
            <v>942.24</v>
          </cell>
          <cell r="O336" t="str">
            <v>四级公路</v>
          </cell>
          <cell r="P336" t="str">
            <v>水泥砼路面</v>
          </cell>
          <cell r="Q336">
            <v>5.5</v>
          </cell>
          <cell r="R336" t="str">
            <v>常乐农业开发综合有限公司</v>
          </cell>
          <cell r="S336">
            <v>5.8890000000000002</v>
          </cell>
        </row>
        <row r="337">
          <cell r="F337" t="str">
            <v>G207至塘田战时讲学院公路</v>
          </cell>
          <cell r="G337" t="str">
            <v>通景公路</v>
          </cell>
          <cell r="H337" t="str">
            <v>131302F4305230007</v>
          </cell>
          <cell r="I337" t="str">
            <v>1451J3130430523114</v>
          </cell>
          <cell r="J337" t="str">
            <v>6e72eef8-71da-4bbf-8f06-16b62a9d9871</v>
          </cell>
          <cell r="K337" t="str">
            <v>CA94430523</v>
          </cell>
          <cell r="L337">
            <v>2.2799999999999998</v>
          </cell>
          <cell r="M337">
            <v>2.2799999999999998</v>
          </cell>
          <cell r="N337">
            <v>378.48</v>
          </cell>
          <cell r="O337" t="str">
            <v>四级公路</v>
          </cell>
          <cell r="P337" t="str">
            <v>沥青砼路面</v>
          </cell>
          <cell r="Q337">
            <v>6.5</v>
          </cell>
          <cell r="R337" t="str">
            <v>塘田战时讲学院</v>
          </cell>
          <cell r="S337">
            <v>2.2799999999999998</v>
          </cell>
        </row>
        <row r="338">
          <cell r="F338" t="str">
            <v>胜利寨至G207公路</v>
          </cell>
          <cell r="G338" t="str">
            <v>通景公路</v>
          </cell>
          <cell r="H338" t="str">
            <v>131302F4305230036</v>
          </cell>
          <cell r="I338" t="str">
            <v>1451J3130430523159</v>
          </cell>
          <cell r="J338" t="str">
            <v>3ee33521-72d6-4dd7-a55f-6135715400ca</v>
          </cell>
          <cell r="K338" t="str">
            <v>无</v>
          </cell>
          <cell r="L338">
            <v>1.89</v>
          </cell>
          <cell r="M338">
            <v>1.89</v>
          </cell>
          <cell r="N338">
            <v>302.39999999999998</v>
          </cell>
          <cell r="O338" t="str">
            <v>四级公路</v>
          </cell>
          <cell r="P338" t="str">
            <v>沥青砼路面</v>
          </cell>
          <cell r="Q338">
            <v>4.5</v>
          </cell>
          <cell r="R338" t="str">
            <v>胜利村宏源生态农庄</v>
          </cell>
          <cell r="S338">
            <v>1.89</v>
          </cell>
        </row>
        <row r="339">
          <cell r="F339" t="str">
            <v>X046线-车家公路</v>
          </cell>
          <cell r="G339" t="str">
            <v>通景公路</v>
          </cell>
          <cell r="H339" t="str">
            <v>131302F4305230039</v>
          </cell>
          <cell r="I339" t="str">
            <v>1451J3130430523236</v>
          </cell>
          <cell r="J339" t="str">
            <v>89081034-1e1e-4563-985b-2273ed7c0a3e</v>
          </cell>
          <cell r="K339" t="str">
            <v>Y007430523</v>
          </cell>
          <cell r="L339">
            <v>3.2</v>
          </cell>
          <cell r="M339">
            <v>3.2</v>
          </cell>
          <cell r="N339">
            <v>512</v>
          </cell>
          <cell r="O339" t="str">
            <v>四级公路</v>
          </cell>
          <cell r="P339" t="str">
            <v>沥青砼路面</v>
          </cell>
          <cell r="Q339">
            <v>6.5</v>
          </cell>
          <cell r="R339" t="str">
            <v>车万肓故居</v>
          </cell>
          <cell r="S339">
            <v>3.2</v>
          </cell>
        </row>
        <row r="340">
          <cell r="F340" t="str">
            <v>天子湖国家湿地公园公路</v>
          </cell>
          <cell r="G340" t="str">
            <v>通景公路</v>
          </cell>
          <cell r="H340" t="str">
            <v>131301F4305230004</v>
          </cell>
          <cell r="I340" t="str">
            <v>1451J3130430523184</v>
          </cell>
          <cell r="J340" t="str">
            <v>bb585b83-d3b8-4593-a406-c4b3857dbc25</v>
          </cell>
          <cell r="K340" t="str">
            <v>C308430523</v>
          </cell>
          <cell r="L340">
            <v>4.47</v>
          </cell>
          <cell r="M340">
            <v>4.47</v>
          </cell>
          <cell r="N340">
            <v>715.2</v>
          </cell>
          <cell r="O340" t="str">
            <v>四级公路</v>
          </cell>
          <cell r="P340" t="str">
            <v>沥青砼路面</v>
          </cell>
          <cell r="Q340">
            <v>6.5</v>
          </cell>
          <cell r="R340" t="str">
            <v>天子湖湿地公园</v>
          </cell>
          <cell r="S340">
            <v>4.47</v>
          </cell>
        </row>
        <row r="341">
          <cell r="F341" t="str">
            <v>蔡山-新安公路</v>
          </cell>
          <cell r="G341" t="str">
            <v>通景公路</v>
          </cell>
          <cell r="H341" t="str">
            <v>131302F4305230030</v>
          </cell>
          <cell r="I341" t="str">
            <v>1451J3130430523141</v>
          </cell>
          <cell r="J341" t="str">
            <v>e9e3e5b2-ee2f-496e-9a48-4fbbe594cd88</v>
          </cell>
          <cell r="K341" t="str">
            <v>Y015430523</v>
          </cell>
          <cell r="L341">
            <v>5.0599999999999996</v>
          </cell>
          <cell r="M341">
            <v>5.0599999999999996</v>
          </cell>
          <cell r="N341">
            <v>809.6</v>
          </cell>
          <cell r="O341" t="str">
            <v>四级公路</v>
          </cell>
          <cell r="P341" t="str">
            <v>沥青砼路面</v>
          </cell>
          <cell r="Q341">
            <v>6.5</v>
          </cell>
          <cell r="R341" t="str">
            <v>蔡山团村侯王寨休闲山庄</v>
          </cell>
          <cell r="S341">
            <v>4.5609999999999999</v>
          </cell>
        </row>
        <row r="342">
          <cell r="L342">
            <v>63.020999999999987</v>
          </cell>
          <cell r="M342">
            <v>56.228999999999992</v>
          </cell>
          <cell r="N342">
            <v>16346</v>
          </cell>
          <cell r="S342">
            <v>55.993000000000002</v>
          </cell>
        </row>
        <row r="343">
          <cell r="F343" t="str">
            <v>X104隆回县虎形山—小沙江公路</v>
          </cell>
          <cell r="G343" t="str">
            <v>乡镇通三级（路面宽7米）及以上农村公路</v>
          </cell>
          <cell r="H343" t="str">
            <v>1316F4305240002</v>
          </cell>
          <cell r="I343" t="str">
            <v>1451J3150430524140</v>
          </cell>
          <cell r="J343" t="str">
            <v>cc693b0c-d373-4d8f-82b2-dab9c1b98a4a</v>
          </cell>
          <cell r="K343" t="str">
            <v>X104430524</v>
          </cell>
          <cell r="L343">
            <v>6.8620000000000001</v>
          </cell>
          <cell r="M343">
            <v>6.8620000000000001</v>
          </cell>
          <cell r="N343">
            <v>4000</v>
          </cell>
          <cell r="O343" t="str">
            <v>三级公路</v>
          </cell>
          <cell r="P343" t="str">
            <v>沥青路面</v>
          </cell>
          <cell r="Q343">
            <v>6</v>
          </cell>
          <cell r="R343" t="str">
            <v>虎形山瑶族乡</v>
          </cell>
          <cell r="S343">
            <v>6.6820000000000004</v>
          </cell>
        </row>
        <row r="344">
          <cell r="F344" t="str">
            <v>高平镇滨江南路</v>
          </cell>
          <cell r="G344" t="str">
            <v>资源产业路</v>
          </cell>
          <cell r="H344" t="str">
            <v>1312F4305230074</v>
          </cell>
          <cell r="I344" t="str">
            <v>1451J3120430524126</v>
          </cell>
          <cell r="J344" t="str">
            <v>42f93cd2-fb28-4acc-9db4-bea9ed961673</v>
          </cell>
          <cell r="K344" t="str">
            <v>无</v>
          </cell>
          <cell r="L344">
            <v>3.0670000000000002</v>
          </cell>
          <cell r="M344">
            <v>3.0670000000000002</v>
          </cell>
          <cell r="N344">
            <v>920</v>
          </cell>
          <cell r="O344" t="str">
            <v>四级公路</v>
          </cell>
          <cell r="P344" t="str">
            <v>沥青砼路面</v>
          </cell>
          <cell r="Q344">
            <v>4.5</v>
          </cell>
          <cell r="R344" t="str">
            <v>隆回山峰农业粮食加工产业园</v>
          </cell>
          <cell r="S344">
            <v>3.0670000000000002</v>
          </cell>
        </row>
        <row r="345">
          <cell r="F345" t="str">
            <v>大花瑶虎形山景区连接路（Y079芒花坪至杉木坪）</v>
          </cell>
          <cell r="G345" t="str">
            <v>通景公路</v>
          </cell>
          <cell r="H345" t="str">
            <v>1312F4305240011</v>
          </cell>
          <cell r="I345" t="str">
            <v>1451J3130430524103</v>
          </cell>
          <cell r="J345" t="str">
            <v>676474ad-55df-4119-8c4c-f4f30bf09a2b</v>
          </cell>
          <cell r="K345" t="str">
            <v>Y079430524</v>
          </cell>
          <cell r="L345">
            <v>22.696999999999999</v>
          </cell>
          <cell r="M345">
            <v>18.495000000000001</v>
          </cell>
          <cell r="N345">
            <v>4616</v>
          </cell>
          <cell r="O345" t="str">
            <v>四级公路</v>
          </cell>
          <cell r="P345" t="str">
            <v>沥青砼路面</v>
          </cell>
          <cell r="Q345">
            <v>4.5</v>
          </cell>
          <cell r="R345" t="str">
            <v>大花瑶虎形山景区</v>
          </cell>
          <cell r="S345">
            <v>18.495000000000001</v>
          </cell>
        </row>
        <row r="346">
          <cell r="F346" t="str">
            <v>大花瑶虎形山景区连接路（小沙江文明至虎形山祟木涵公路）</v>
          </cell>
          <cell r="G346" t="str">
            <v>通景公路</v>
          </cell>
          <cell r="H346" t="str">
            <v>131302F4305240008</v>
          </cell>
          <cell r="I346" t="str">
            <v>1451J3130430524127</v>
          </cell>
          <cell r="J346" t="str">
            <v>1ed28b0b-05a7-495f-ac7a-be2f543d434c</v>
          </cell>
          <cell r="K346" t="str">
            <v>无</v>
          </cell>
          <cell r="L346">
            <v>2.4950000000000001</v>
          </cell>
          <cell r="M346">
            <v>2.4950000000000001</v>
          </cell>
          <cell r="N346">
            <v>2000</v>
          </cell>
          <cell r="O346" t="str">
            <v>四级公路</v>
          </cell>
          <cell r="P346" t="str">
            <v>沥青砼路面</v>
          </cell>
          <cell r="Q346">
            <v>4.5</v>
          </cell>
          <cell r="R346" t="str">
            <v>大花瑶虎形山景区</v>
          </cell>
          <cell r="S346">
            <v>2.4950000000000001</v>
          </cell>
        </row>
        <row r="347">
          <cell r="F347" t="str">
            <v>辰河现代农业有限公司资源产业路</v>
          </cell>
          <cell r="G347" t="str">
            <v>资源产业路</v>
          </cell>
          <cell r="H347" t="str">
            <v>131201F4305240006</v>
          </cell>
          <cell r="I347" t="str">
            <v>1451J3120430524155</v>
          </cell>
          <cell r="J347" t="str">
            <v>21fcd902-af0e-4cee-91bc-be01490b58f2</v>
          </cell>
          <cell r="K347" t="str">
            <v>无</v>
          </cell>
          <cell r="L347">
            <v>4.25</v>
          </cell>
          <cell r="M347">
            <v>4.25</v>
          </cell>
          <cell r="N347">
            <v>500</v>
          </cell>
          <cell r="O347" t="str">
            <v>四级公路</v>
          </cell>
          <cell r="P347" t="str">
            <v>水泥砼路面</v>
          </cell>
          <cell r="Q347">
            <v>6</v>
          </cell>
          <cell r="R347" t="str">
            <v>湖南省辰河生态休闲农业观光园</v>
          </cell>
          <cell r="S347">
            <v>4.25</v>
          </cell>
        </row>
        <row r="348">
          <cell r="F348" t="str">
            <v>泓天农业现代发展农业有限公司资源产业路</v>
          </cell>
          <cell r="G348" t="str">
            <v>资源产业路</v>
          </cell>
          <cell r="H348" t="str">
            <v>131201F4305240007</v>
          </cell>
          <cell r="I348" t="str">
            <v>1451J3120430524185</v>
          </cell>
          <cell r="J348" t="str">
            <v>06bcf515-958e-450e-afa0-3a2a0a9eec16</v>
          </cell>
          <cell r="K348" t="str">
            <v>无</v>
          </cell>
          <cell r="L348">
            <v>0.6</v>
          </cell>
          <cell r="M348">
            <v>0.6</v>
          </cell>
          <cell r="N348">
            <v>70</v>
          </cell>
          <cell r="O348" t="str">
            <v>四级公路</v>
          </cell>
          <cell r="P348" t="str">
            <v>水泥砼路面</v>
          </cell>
          <cell r="Q348">
            <v>4.5</v>
          </cell>
          <cell r="R348" t="str">
            <v>湖南泓天现代农业发展有限公司</v>
          </cell>
          <cell r="S348">
            <v>0.6</v>
          </cell>
        </row>
        <row r="349">
          <cell r="F349" t="str">
            <v>狮龙强村至飞娥潭村旅游通景公路</v>
          </cell>
          <cell r="G349" t="str">
            <v>通景公路</v>
          </cell>
          <cell r="H349" t="str">
            <v>131302F4305240013</v>
          </cell>
          <cell r="I349" t="str">
            <v>1451J3130430524187</v>
          </cell>
          <cell r="J349" t="str">
            <v>a1bdfbff-6c27-4a6c-8570-d5690f5444a8</v>
          </cell>
          <cell r="K349" t="str">
            <v>Y075430524</v>
          </cell>
          <cell r="L349">
            <v>2.7149999999999999</v>
          </cell>
          <cell r="M349">
            <v>2.7149999999999999</v>
          </cell>
          <cell r="N349">
            <v>245</v>
          </cell>
          <cell r="O349" t="str">
            <v>四级公路</v>
          </cell>
          <cell r="P349" t="str">
            <v>沥青砼路面</v>
          </cell>
          <cell r="Q349">
            <v>6</v>
          </cell>
          <cell r="R349" t="str">
            <v>大东山国有林场</v>
          </cell>
          <cell r="S349">
            <v>2.7149999999999999</v>
          </cell>
        </row>
        <row r="350">
          <cell r="F350" t="str">
            <v>向家牛天岭旅游景区（隆回县牛天岭—天星村通景公路）</v>
          </cell>
          <cell r="G350" t="str">
            <v>通景公路</v>
          </cell>
          <cell r="H350" t="str">
            <v>13130201F4305240001</v>
          </cell>
          <cell r="I350" t="str">
            <v>1451J3130430524145</v>
          </cell>
          <cell r="J350" t="str">
            <v>b0d726dd-33b9-4c29-ab94-105109e2963d</v>
          </cell>
          <cell r="K350" t="str">
            <v>无</v>
          </cell>
          <cell r="L350">
            <v>1.51</v>
          </cell>
          <cell r="M350">
            <v>1.51</v>
          </cell>
          <cell r="N350">
            <v>140</v>
          </cell>
          <cell r="O350" t="str">
            <v>四级公路</v>
          </cell>
          <cell r="P350" t="str">
            <v>水泥砼路面</v>
          </cell>
          <cell r="Q350">
            <v>6</v>
          </cell>
          <cell r="R350" t="str">
            <v>向家牛天岭旅游景区</v>
          </cell>
          <cell r="S350">
            <v>1.51</v>
          </cell>
        </row>
        <row r="351">
          <cell r="F351" t="str">
            <v>隆回县天域现代农业发展有限公司金银花无病毒种苗特色产业园公路</v>
          </cell>
          <cell r="G351" t="str">
            <v>资源产业路</v>
          </cell>
          <cell r="H351" t="str">
            <v>1312F4305240022</v>
          </cell>
          <cell r="I351" t="str">
            <v>1451J3120430524104</v>
          </cell>
          <cell r="J351" t="str">
            <v>f57d9f1b-4171-42c5-aa0f-e9ca1b341b08</v>
          </cell>
          <cell r="K351" t="str">
            <v>无</v>
          </cell>
          <cell r="L351">
            <v>0.48199999999999998</v>
          </cell>
          <cell r="M351">
            <v>0.48199999999999998</v>
          </cell>
          <cell r="N351">
            <v>118</v>
          </cell>
          <cell r="O351" t="str">
            <v>四级公路</v>
          </cell>
          <cell r="P351" t="str">
            <v>水泥砼路面</v>
          </cell>
          <cell r="Q351">
            <v>4.5</v>
          </cell>
          <cell r="R351" t="str">
            <v>隆回县天域现代农业发展有限公司金银花无病毒种苗特色产业园</v>
          </cell>
          <cell r="S351">
            <v>0.42599999999999999</v>
          </cell>
        </row>
        <row r="352">
          <cell r="F352" t="str">
            <v>隆回县金竹笋业基地产业路</v>
          </cell>
          <cell r="G352" t="str">
            <v>资源产业路</v>
          </cell>
          <cell r="H352" t="str">
            <v>131201F4305240002</v>
          </cell>
          <cell r="I352" t="str">
            <v>1451J3120430524144</v>
          </cell>
          <cell r="J352" t="str">
            <v>e4d16f16-3b79-4103-8a87-cee1f99d2151</v>
          </cell>
          <cell r="K352" t="str">
            <v>无</v>
          </cell>
          <cell r="L352">
            <v>1.01</v>
          </cell>
          <cell r="M352">
            <v>1.01</v>
          </cell>
          <cell r="N352">
            <v>70</v>
          </cell>
          <cell r="O352" t="str">
            <v>四级公路</v>
          </cell>
          <cell r="P352" t="str">
            <v>水泥砼路面</v>
          </cell>
          <cell r="Q352">
            <v>4.5</v>
          </cell>
          <cell r="R352" t="str">
            <v>隆回县金竹笋业发展有限公司</v>
          </cell>
          <cell r="S352">
            <v>1.01</v>
          </cell>
        </row>
        <row r="353">
          <cell r="F353" t="str">
            <v>天龙山药王谷资源产业路</v>
          </cell>
          <cell r="G353" t="str">
            <v>资源产业路</v>
          </cell>
          <cell r="H353" t="str">
            <v>1312F4305240025</v>
          </cell>
          <cell r="I353" t="str">
            <v>1451J3120430524188</v>
          </cell>
          <cell r="J353" t="str">
            <v>31dc0c02-d293-429c-8cfa-be0dd24a463e</v>
          </cell>
          <cell r="K353" t="str">
            <v>无</v>
          </cell>
          <cell r="L353">
            <v>6.41</v>
          </cell>
          <cell r="M353">
            <v>6</v>
          </cell>
          <cell r="N353">
            <v>1200</v>
          </cell>
          <cell r="O353" t="str">
            <v>四级公路</v>
          </cell>
          <cell r="P353" t="str">
            <v>沥青砼路面</v>
          </cell>
          <cell r="Q353">
            <v>6</v>
          </cell>
          <cell r="R353" t="str">
            <v>天龙山药王谷</v>
          </cell>
          <cell r="S353">
            <v>6</v>
          </cell>
        </row>
        <row r="354">
          <cell r="F354" t="str">
            <v>宏伟水产养殖专业合作社养殖基地资源产业路</v>
          </cell>
          <cell r="G354" t="str">
            <v>资源产业路</v>
          </cell>
          <cell r="H354" t="str">
            <v>1312F4305240026</v>
          </cell>
          <cell r="I354" t="str">
            <v>1451J3120430524189</v>
          </cell>
          <cell r="J354" t="str">
            <v>1a8fed41-93b9-4f60-9b63-9b86cb715d06</v>
          </cell>
          <cell r="K354" t="str">
            <v>无</v>
          </cell>
          <cell r="L354">
            <v>1.82</v>
          </cell>
          <cell r="M354">
            <v>0.95</v>
          </cell>
          <cell r="N354">
            <v>190</v>
          </cell>
          <cell r="O354" t="str">
            <v>四级公路</v>
          </cell>
          <cell r="P354" t="str">
            <v>水泥砼路面</v>
          </cell>
          <cell r="Q354">
            <v>4.5</v>
          </cell>
          <cell r="R354" t="str">
            <v>宏伟水产养殖专业合作社养殖基地</v>
          </cell>
          <cell r="S354">
            <v>0.95</v>
          </cell>
        </row>
        <row r="355">
          <cell r="F355" t="str">
            <v>马氏牧业南方现代草地畜牧业公路</v>
          </cell>
          <cell r="G355" t="str">
            <v>资源产业路</v>
          </cell>
          <cell r="H355" t="str">
            <v>1312F4305240017</v>
          </cell>
          <cell r="I355" t="str">
            <v>1451J3120430524113</v>
          </cell>
          <cell r="J355" t="str">
            <v>3d7aca94-5aeb-42ba-bd99-a9b8bf2f96b0</v>
          </cell>
          <cell r="K355" t="str">
            <v>无</v>
          </cell>
          <cell r="L355">
            <v>1.25</v>
          </cell>
          <cell r="M355">
            <v>1.25</v>
          </cell>
          <cell r="N355">
            <v>263</v>
          </cell>
          <cell r="O355" t="str">
            <v>四级公路</v>
          </cell>
          <cell r="P355" t="str">
            <v>水泥砼路面</v>
          </cell>
          <cell r="Q355">
            <v>4.5</v>
          </cell>
          <cell r="R355" t="str">
            <v>南方现代草地畜牧业试点项目</v>
          </cell>
          <cell r="S355">
            <v>1.25</v>
          </cell>
        </row>
        <row r="356">
          <cell r="F356" t="str">
            <v>石子坪农业开发有限公司资源产业路</v>
          </cell>
          <cell r="G356" t="str">
            <v>资源产业路</v>
          </cell>
          <cell r="H356" t="str">
            <v>1312F4305240027</v>
          </cell>
          <cell r="I356" t="str">
            <v>1451J3120430524190</v>
          </cell>
          <cell r="J356" t="str">
            <v>0c1d7859-d0e5-4233-a8a9-f5992e63dc0d</v>
          </cell>
          <cell r="K356" t="str">
            <v>无</v>
          </cell>
          <cell r="L356">
            <v>0.54300000000000004</v>
          </cell>
          <cell r="M356">
            <v>0.54300000000000004</v>
          </cell>
          <cell r="N356">
            <v>175</v>
          </cell>
          <cell r="O356" t="str">
            <v>四级公路</v>
          </cell>
          <cell r="P356" t="str">
            <v>水泥砼路面</v>
          </cell>
          <cell r="Q356">
            <v>6</v>
          </cell>
          <cell r="R356" t="str">
            <v>石子坪农业开发有限公司资源产业路）</v>
          </cell>
          <cell r="S356">
            <v>0.54300000000000004</v>
          </cell>
        </row>
        <row r="357">
          <cell r="F357" t="str">
            <v>龙瑶幽谷景区（隆回县龙瑶幽谷景区通景公路）</v>
          </cell>
          <cell r="G357" t="str">
            <v>通景公路</v>
          </cell>
          <cell r="H357" t="str">
            <v>1312F4305240012</v>
          </cell>
          <cell r="I357" t="str">
            <v>1451J3130430524107</v>
          </cell>
          <cell r="J357" t="str">
            <v>163090d8-4e5f-4b24-95af-eb651e880b74</v>
          </cell>
          <cell r="K357" t="str">
            <v>无</v>
          </cell>
          <cell r="L357">
            <v>7.31</v>
          </cell>
          <cell r="M357">
            <v>6</v>
          </cell>
          <cell r="N357">
            <v>1839</v>
          </cell>
          <cell r="O357" t="str">
            <v>四级公路</v>
          </cell>
          <cell r="P357" t="str">
            <v>沥青砼路面</v>
          </cell>
          <cell r="Q357">
            <v>6</v>
          </cell>
          <cell r="R357" t="str">
            <v>龙瑶幽谷景区</v>
          </cell>
          <cell r="S357">
            <v>6</v>
          </cell>
        </row>
        <row r="358">
          <cell r="L358">
            <v>60.726999999999997</v>
          </cell>
          <cell r="M358">
            <v>43.528999999999996</v>
          </cell>
          <cell r="N358">
            <v>9793</v>
          </cell>
          <cell r="S358">
            <v>43.098999999999997</v>
          </cell>
        </row>
        <row r="359">
          <cell r="F359" t="str">
            <v>洞口县X115线古楼乡通乡公路提质改造工程</v>
          </cell>
          <cell r="G359" t="str">
            <v>乡镇通三级（路面宽7米）及以上农村公路</v>
          </cell>
          <cell r="H359" t="str">
            <v>1316F4305250004</v>
          </cell>
          <cell r="I359" t="str">
            <v>1451J3150430525170</v>
          </cell>
          <cell r="J359" t="str">
            <v>73bfb114-0c37-4222-a7a2-cd50c8c5bebb</v>
          </cell>
          <cell r="K359" t="str">
            <v>X115430525</v>
          </cell>
          <cell r="L359">
            <v>8.9540000000000006</v>
          </cell>
          <cell r="M359">
            <v>7.8</v>
          </cell>
          <cell r="N359">
            <v>2980</v>
          </cell>
          <cell r="O359" t="str">
            <v>三级公路</v>
          </cell>
          <cell r="P359" t="str">
            <v>水泥路面</v>
          </cell>
          <cell r="Q359">
            <v>6.5</v>
          </cell>
          <cell r="R359" t="str">
            <v>古楼乡</v>
          </cell>
          <cell r="S359">
            <v>7.8</v>
          </cell>
        </row>
        <row r="360">
          <cell r="F360" t="str">
            <v>洞口县X010线大屋乡通乡公路提质改造工程</v>
          </cell>
          <cell r="G360" t="str">
            <v>乡镇通三级（路面宽7米）及以上农村公路</v>
          </cell>
          <cell r="H360" t="str">
            <v>1316F4305250006</v>
          </cell>
          <cell r="I360" t="str">
            <v>1451J3150430525171</v>
          </cell>
          <cell r="J360" t="str">
            <v>5a5fc793-328b-46a0-afa0-efbe0c5dea36</v>
          </cell>
          <cell r="K360" t="str">
            <v>X010430525</v>
          </cell>
          <cell r="L360">
            <v>16.821000000000002</v>
          </cell>
          <cell r="M360">
            <v>4</v>
          </cell>
          <cell r="N360">
            <v>1845</v>
          </cell>
          <cell r="O360" t="str">
            <v>三级公路</v>
          </cell>
          <cell r="P360" t="str">
            <v>水泥路面</v>
          </cell>
          <cell r="Q360">
            <v>6.5</v>
          </cell>
          <cell r="R360" t="str">
            <v>大屋瑶族乡</v>
          </cell>
          <cell r="S360">
            <v>3.7770000000000001</v>
          </cell>
        </row>
        <row r="361">
          <cell r="F361" t="str">
            <v>高沙孝文化博物馆连接路</v>
          </cell>
          <cell r="G361" t="str">
            <v>通景公路</v>
          </cell>
          <cell r="H361" t="str">
            <v>131302F4305250002</v>
          </cell>
          <cell r="I361" t="str">
            <v>1451J3130430525163</v>
          </cell>
          <cell r="J361" t="str">
            <v>770a0da7-31ec-452e-9206-16eca056bc74</v>
          </cell>
          <cell r="K361" t="str">
            <v>Z242430525</v>
          </cell>
          <cell r="L361">
            <v>0.75</v>
          </cell>
          <cell r="M361">
            <v>0.75</v>
          </cell>
          <cell r="N361">
            <v>120</v>
          </cell>
          <cell r="O361" t="str">
            <v>四级公路</v>
          </cell>
          <cell r="P361" t="str">
            <v>沥青砼路面</v>
          </cell>
          <cell r="Q361">
            <v>6</v>
          </cell>
          <cell r="R361" t="str">
            <v>高沙孝文化博物馆</v>
          </cell>
          <cell r="S361">
            <v>0.75</v>
          </cell>
        </row>
        <row r="362">
          <cell r="F362" t="str">
            <v>洞口佳和农林科技发展有限公司空山旅游景区建设项目连接路</v>
          </cell>
          <cell r="G362" t="str">
            <v>资源产业路</v>
          </cell>
          <cell r="H362" t="str">
            <v>1312F4305250011</v>
          </cell>
          <cell r="I362" t="str">
            <v>1451J3120430525139</v>
          </cell>
          <cell r="J362" t="str">
            <v>a5ea0cc0-ceaf-4448-bed5-0e4e9e63f98a</v>
          </cell>
          <cell r="K362" t="str">
            <v>Z208430525</v>
          </cell>
          <cell r="L362">
            <v>7.31</v>
          </cell>
          <cell r="M362">
            <v>6</v>
          </cell>
          <cell r="N362">
            <v>1200</v>
          </cell>
          <cell r="O362" t="str">
            <v>四级公路</v>
          </cell>
          <cell r="P362" t="str">
            <v>沥青砼路面</v>
          </cell>
          <cell r="Q362">
            <v>6</v>
          </cell>
          <cell r="R362" t="str">
            <v>洞口佳和农林科技发展有限公司空山旅游景区</v>
          </cell>
          <cell r="S362">
            <v>6</v>
          </cell>
        </row>
        <row r="363">
          <cell r="F363" t="str">
            <v>洞口县斜口柑桔产业专业合作社千亩雪峰蜜桔基地连接路</v>
          </cell>
          <cell r="G363" t="str">
            <v>资源产业路</v>
          </cell>
          <cell r="H363" t="str">
            <v>1312F4305250086</v>
          </cell>
          <cell r="I363" t="str">
            <v>1451J3120430525191</v>
          </cell>
          <cell r="J363" t="str">
            <v>1af57127-e144-4d4c-bcdb-e084a38754db</v>
          </cell>
          <cell r="K363" t="str">
            <v>Z978430525</v>
          </cell>
          <cell r="L363">
            <v>0.5</v>
          </cell>
          <cell r="M363">
            <v>0.5</v>
          </cell>
          <cell r="N363">
            <v>280</v>
          </cell>
          <cell r="O363" t="str">
            <v>四级公路</v>
          </cell>
          <cell r="P363" t="str">
            <v>水泥砼路面</v>
          </cell>
          <cell r="Q363" t="str">
            <v>6/4.5</v>
          </cell>
          <cell r="R363" t="str">
            <v>洞口县斜口柑桔产业专业合作社千亩雪峰蜜桔基地</v>
          </cell>
          <cell r="S363">
            <v>0.5</v>
          </cell>
        </row>
        <row r="364">
          <cell r="F364" t="str">
            <v>洞口县茶铺富硒茶现代茶叶产业园连接路</v>
          </cell>
          <cell r="G364" t="str">
            <v>资源产业路</v>
          </cell>
          <cell r="H364" t="str">
            <v>1312F4305250023</v>
          </cell>
          <cell r="I364" t="str">
            <v>1451J3120430525121</v>
          </cell>
          <cell r="J364" t="str">
            <v>909caafd-9a6e-44b2-8a24-e32bbd000161</v>
          </cell>
          <cell r="K364" t="str">
            <v>Z221430525</v>
          </cell>
          <cell r="L364">
            <v>1.1000000000000001</v>
          </cell>
          <cell r="M364">
            <v>1.1000000000000001</v>
          </cell>
          <cell r="N364">
            <v>182</v>
          </cell>
          <cell r="O364" t="str">
            <v>四级公路</v>
          </cell>
          <cell r="P364" t="str">
            <v>水泥砼路面</v>
          </cell>
          <cell r="Q364" t="str">
            <v>6/4.5</v>
          </cell>
          <cell r="R364" t="str">
            <v>洞口富硒农业开发有限公司</v>
          </cell>
          <cell r="S364">
            <v>1.1000000000000001</v>
          </cell>
        </row>
        <row r="365">
          <cell r="F365" t="str">
            <v>洞口县罗溪众艳生态农业科技开发有限公司连接路</v>
          </cell>
          <cell r="G365" t="str">
            <v>资源产业路</v>
          </cell>
          <cell r="H365" t="str">
            <v>1312F4305250076</v>
          </cell>
          <cell r="I365" t="str">
            <v>1451J3120430525211</v>
          </cell>
          <cell r="J365" t="str">
            <v>6d6561d9-aa06-4c17-8274-d60f70bb32b8</v>
          </cell>
          <cell r="K365" t="str">
            <v>Z992430525</v>
          </cell>
          <cell r="L365">
            <v>2.1890000000000001</v>
          </cell>
          <cell r="M365">
            <v>2.1890000000000001</v>
          </cell>
          <cell r="N365">
            <v>240</v>
          </cell>
          <cell r="O365" t="str">
            <v>四级公路</v>
          </cell>
          <cell r="P365" t="str">
            <v>沥青砼路面</v>
          </cell>
          <cell r="Q365">
            <v>6</v>
          </cell>
          <cell r="R365" t="str">
            <v>洞口县罗溪众艳生态农业科技开发有限公司</v>
          </cell>
          <cell r="S365">
            <v>2.1890000000000001</v>
          </cell>
        </row>
        <row r="366">
          <cell r="F366" t="str">
            <v>湖南省邵阳市洞口县花古七里村村民委员会七里农贸市场连接路</v>
          </cell>
          <cell r="G366" t="str">
            <v>资源产业路</v>
          </cell>
          <cell r="H366" t="str">
            <v>1312F4305250174</v>
          </cell>
          <cell r="I366" t="str">
            <v>1451J3120430525289</v>
          </cell>
          <cell r="J366" t="str">
            <v>502fe539-3a9e-4430-b8a3-c43939526042</v>
          </cell>
          <cell r="K366" t="str">
            <v>Z520430525</v>
          </cell>
          <cell r="L366">
            <v>1.26</v>
          </cell>
          <cell r="M366">
            <v>1.26</v>
          </cell>
          <cell r="N366">
            <v>150</v>
          </cell>
          <cell r="O366" t="str">
            <v>四级公路</v>
          </cell>
          <cell r="P366" t="str">
            <v>水泥砼路面</v>
          </cell>
          <cell r="Q366">
            <v>6</v>
          </cell>
          <cell r="R366" t="str">
            <v>湖南省邵阳市洞口县花古七里村村民委员会七里农贸市场</v>
          </cell>
          <cell r="S366">
            <v>1.26</v>
          </cell>
        </row>
        <row r="367">
          <cell r="F367" t="str">
            <v>洞口南冲柑桔种植专业合作社连接路</v>
          </cell>
          <cell r="G367" t="str">
            <v>资源产业路</v>
          </cell>
          <cell r="H367" t="str">
            <v>1312F4305250070</v>
          </cell>
          <cell r="I367" t="str">
            <v>1451J3120430525147</v>
          </cell>
          <cell r="J367" t="str">
            <v>2ba34c7f-0f80-4d2c-8d4c-72e956661eb7</v>
          </cell>
          <cell r="K367" t="str">
            <v>C121430525</v>
          </cell>
          <cell r="L367">
            <v>1.26</v>
          </cell>
          <cell r="M367">
            <v>1.26</v>
          </cell>
          <cell r="N367">
            <v>161</v>
          </cell>
          <cell r="O367" t="str">
            <v>四级公路</v>
          </cell>
          <cell r="P367" t="str">
            <v>水泥砼路面</v>
          </cell>
          <cell r="Q367">
            <v>6</v>
          </cell>
          <cell r="R367" t="str">
            <v>洞口南冲柑桔种植专业合作社园艺场项目</v>
          </cell>
          <cell r="S367">
            <v>1.26</v>
          </cell>
        </row>
        <row r="368">
          <cell r="F368" t="str">
            <v>雪峰橘香农林科技产业园全产业链建设项目连接路</v>
          </cell>
          <cell r="G368" t="str">
            <v>资源产业路</v>
          </cell>
          <cell r="H368" t="str">
            <v>1312F4305250006</v>
          </cell>
          <cell r="I368" t="str">
            <v>1451J3120430525141</v>
          </cell>
          <cell r="J368" t="str">
            <v>e9801d29-2ca2-4d4e-b25e-005f8856c39d</v>
          </cell>
          <cell r="K368" t="str">
            <v>C33I430525</v>
          </cell>
          <cell r="L368">
            <v>3.9</v>
          </cell>
          <cell r="M368">
            <v>3.9</v>
          </cell>
          <cell r="N368">
            <v>550</v>
          </cell>
          <cell r="O368" t="str">
            <v>四级公路</v>
          </cell>
          <cell r="P368" t="str">
            <v>水泥砼路面</v>
          </cell>
          <cell r="Q368">
            <v>6</v>
          </cell>
          <cell r="R368" t="str">
            <v>雪峰橘香农林科技产业园</v>
          </cell>
          <cell r="S368">
            <v>3.9</v>
          </cell>
        </row>
        <row r="369">
          <cell r="F369" t="str">
            <v>洞口县天井出口猪场建设项目连接路</v>
          </cell>
          <cell r="G369" t="str">
            <v>资源产业路</v>
          </cell>
          <cell r="H369" t="str">
            <v>1312F4305250045</v>
          </cell>
          <cell r="I369" t="str">
            <v>1451J3120430525101</v>
          </cell>
          <cell r="J369" t="str">
            <v>ccf399f5-9f69-4b11-871d-b9a8ba50ad94</v>
          </cell>
          <cell r="K369" t="str">
            <v>V169430525</v>
          </cell>
          <cell r="L369">
            <v>2.82</v>
          </cell>
          <cell r="M369">
            <v>2.82</v>
          </cell>
          <cell r="N369">
            <v>430</v>
          </cell>
          <cell r="O369" t="str">
            <v>四级公路</v>
          </cell>
          <cell r="P369" t="str">
            <v>水泥砼路面</v>
          </cell>
          <cell r="Q369" t="str">
            <v>6/4.5</v>
          </cell>
          <cell r="R369" t="str">
            <v>洞口县天井出口猪场</v>
          </cell>
          <cell r="S369">
            <v>2.82</v>
          </cell>
        </row>
        <row r="370">
          <cell r="F370" t="str">
            <v>洞口县黄桥镇雷霆柚子种植专业合作社连接路</v>
          </cell>
          <cell r="G370" t="str">
            <v>资源产业路</v>
          </cell>
          <cell r="H370" t="str">
            <v>1312F4305250195</v>
          </cell>
          <cell r="I370" t="str">
            <v>1451J3120430525129</v>
          </cell>
          <cell r="J370" t="str">
            <v>e2c8c468-e8be-4aad-be74-fcd3cfbeb14a</v>
          </cell>
          <cell r="K370" t="str">
            <v>Z409430525</v>
          </cell>
          <cell r="L370">
            <v>1.2</v>
          </cell>
          <cell r="M370">
            <v>0.58699999999999997</v>
          </cell>
          <cell r="N370">
            <v>70</v>
          </cell>
          <cell r="O370" t="str">
            <v>四级公路</v>
          </cell>
          <cell r="P370" t="str">
            <v>水泥砼路面</v>
          </cell>
          <cell r="Q370">
            <v>4.5</v>
          </cell>
          <cell r="R370" t="str">
            <v>洞口县黄桥镇雷霆柚子种植专业合作社</v>
          </cell>
          <cell r="S370">
            <v>0.58699999999999997</v>
          </cell>
        </row>
        <row r="371">
          <cell r="F371" t="str">
            <v>洞口满妹子雪峰蜜桔专业合作社连接路（50万吨气调保鲜库及通风储存库建设项目）</v>
          </cell>
          <cell r="G371" t="str">
            <v>资源产业路</v>
          </cell>
          <cell r="H371" t="str">
            <v>1312F4305250090</v>
          </cell>
          <cell r="I371" t="str">
            <v>1451J3120430525261</v>
          </cell>
          <cell r="J371" t="str">
            <v>14843501-a28c-4a8b-b3f5-7595daf0ef26</v>
          </cell>
          <cell r="K371" t="str">
            <v>Z969430525</v>
          </cell>
          <cell r="L371">
            <v>1.9</v>
          </cell>
          <cell r="M371">
            <v>1.9</v>
          </cell>
          <cell r="N371">
            <v>265</v>
          </cell>
          <cell r="O371" t="str">
            <v>四级公路</v>
          </cell>
          <cell r="P371" t="str">
            <v>水泥砼路面</v>
          </cell>
          <cell r="Q371" t="str">
            <v>6/4.5</v>
          </cell>
          <cell r="R371" t="str">
            <v>洞口满妹子雪峰蜜桔专业合作社50万吨气调保鲜库及通风储存库</v>
          </cell>
          <cell r="S371">
            <v>1.9</v>
          </cell>
        </row>
        <row r="372">
          <cell r="F372" t="str">
            <v>洞口县风林养殖场连接路</v>
          </cell>
          <cell r="G372" t="str">
            <v>资源产业路</v>
          </cell>
          <cell r="H372" t="str">
            <v>1312F4305250152</v>
          </cell>
          <cell r="I372" t="str">
            <v>1451J3120430525187</v>
          </cell>
          <cell r="J372" t="str">
            <v>498ed949-1465-47f0-b605-8360ff398c66</v>
          </cell>
          <cell r="K372" t="str">
            <v>Z819430525</v>
          </cell>
          <cell r="L372">
            <v>4.82</v>
          </cell>
          <cell r="M372">
            <v>3.62</v>
          </cell>
          <cell r="N372">
            <v>592</v>
          </cell>
          <cell r="O372" t="str">
            <v>四级公路</v>
          </cell>
          <cell r="P372" t="str">
            <v>水泥砼路面</v>
          </cell>
          <cell r="Q372">
            <v>4.5</v>
          </cell>
          <cell r="R372" t="str">
            <v>洞口县风林养殖场</v>
          </cell>
          <cell r="S372">
            <v>3.62</v>
          </cell>
        </row>
        <row r="373">
          <cell r="F373" t="str">
            <v>罗溪森林公园景区连接路</v>
          </cell>
          <cell r="G373" t="str">
            <v>通景公路</v>
          </cell>
          <cell r="H373" t="str">
            <v>131302F4305250006</v>
          </cell>
          <cell r="I373" t="str">
            <v>1451J3130430525109</v>
          </cell>
          <cell r="J373" t="str">
            <v>f9d01ce7-0359-4654-b453-eb39b4f482a4</v>
          </cell>
          <cell r="K373" t="str">
            <v>C558430525</v>
          </cell>
          <cell r="L373">
            <v>1.843</v>
          </cell>
          <cell r="M373">
            <v>1.843</v>
          </cell>
          <cell r="N373">
            <v>202</v>
          </cell>
          <cell r="O373" t="str">
            <v>四级公路</v>
          </cell>
          <cell r="P373" t="str">
            <v>沥青砼路面</v>
          </cell>
          <cell r="Q373">
            <v>6</v>
          </cell>
          <cell r="R373" t="str">
            <v>罗溪森林公园景区</v>
          </cell>
          <cell r="S373">
            <v>1.843</v>
          </cell>
        </row>
        <row r="374">
          <cell r="F374" t="str">
            <v>洞口清花农业科技有限公司连接路</v>
          </cell>
          <cell r="G374" t="str">
            <v>资源产业路</v>
          </cell>
          <cell r="H374" t="str">
            <v>1312F4305250079</v>
          </cell>
          <cell r="I374" t="str">
            <v>1451J3120430525177</v>
          </cell>
          <cell r="J374" t="str">
            <v>b291a28c-a098-4fac-9dd4-e0996f339fcb</v>
          </cell>
          <cell r="K374" t="str">
            <v>Z988430525</v>
          </cell>
          <cell r="L374">
            <v>2</v>
          </cell>
          <cell r="M374">
            <v>1.9</v>
          </cell>
          <cell r="N374">
            <v>246</v>
          </cell>
          <cell r="O374" t="str">
            <v>四级公路</v>
          </cell>
          <cell r="P374" t="str">
            <v>水泥砼路面</v>
          </cell>
          <cell r="Q374">
            <v>4.5</v>
          </cell>
          <cell r="R374" t="str">
            <v>清花农业万亩博落回种植基地</v>
          </cell>
          <cell r="S374">
            <v>1.9</v>
          </cell>
        </row>
        <row r="375">
          <cell r="F375" t="str">
            <v>洞口县洪溪村油茶种植专业合作社连接路</v>
          </cell>
          <cell r="G375" t="str">
            <v>资源产业路</v>
          </cell>
          <cell r="H375" t="str">
            <v>1312F4305250209</v>
          </cell>
          <cell r="I375" t="str">
            <v>1451J3120430525231</v>
          </cell>
          <cell r="J375" t="str">
            <v>b281bf8b-2c8f-49eb-9399-2d3cd297559f</v>
          </cell>
          <cell r="K375" t="str">
            <v>Z604430525</v>
          </cell>
          <cell r="L375">
            <v>2.1</v>
          </cell>
          <cell r="M375">
            <v>2.1</v>
          </cell>
          <cell r="N375">
            <v>280</v>
          </cell>
          <cell r="O375" t="str">
            <v>四级公路</v>
          </cell>
          <cell r="P375" t="str">
            <v>水泥砼路面</v>
          </cell>
          <cell r="Q375">
            <v>4.5</v>
          </cell>
          <cell r="R375" t="str">
            <v>洞口县洪溪村油茶种植专业合作社</v>
          </cell>
          <cell r="S375">
            <v>1.893</v>
          </cell>
        </row>
        <row r="376">
          <cell r="L376">
            <v>23.376000000000001</v>
          </cell>
          <cell r="M376">
            <v>23.576999999999998</v>
          </cell>
          <cell r="N376">
            <v>5353.07</v>
          </cell>
          <cell r="S376">
            <v>23.369999999999997</v>
          </cell>
        </row>
        <row r="377">
          <cell r="F377" t="str">
            <v>东鹅公路</v>
          </cell>
          <cell r="G377" t="str">
            <v>乡镇通三级（路面宽7米）及以上农村公路</v>
          </cell>
          <cell r="H377" t="str">
            <v>1316F4305270001</v>
          </cell>
          <cell r="I377" t="str">
            <v>1451J3150430527141</v>
          </cell>
          <cell r="J377" t="str">
            <v>256ff658-441d-4990-ac50-d81d6eef4d9b</v>
          </cell>
          <cell r="K377" t="str">
            <v>X174430527</v>
          </cell>
          <cell r="L377">
            <v>8.9440000000000008</v>
          </cell>
          <cell r="M377">
            <v>8.99</v>
          </cell>
          <cell r="N377">
            <v>3468.83</v>
          </cell>
          <cell r="O377" t="str">
            <v>三级公路</v>
          </cell>
          <cell r="P377" t="str">
            <v>水泥路面</v>
          </cell>
          <cell r="Q377">
            <v>6.5</v>
          </cell>
          <cell r="R377" t="str">
            <v>鹅公岭侗族苗族乡</v>
          </cell>
          <cell r="S377">
            <v>8.94</v>
          </cell>
        </row>
        <row r="378">
          <cell r="F378" t="str">
            <v>江口塘至午子坡(江城线)</v>
          </cell>
          <cell r="G378" t="str">
            <v>资源产业路</v>
          </cell>
          <cell r="H378" t="str">
            <v>131301F4305270001</v>
          </cell>
          <cell r="I378" t="str">
            <v>1451J3120430527128</v>
          </cell>
          <cell r="J378" t="str">
            <v>97861984-42cc-43eb-8e5d-2ac8e25d04c2</v>
          </cell>
          <cell r="K378" t="str">
            <v>X002430527</v>
          </cell>
          <cell r="L378">
            <v>14.432</v>
          </cell>
          <cell r="M378">
            <v>14.587</v>
          </cell>
          <cell r="N378">
            <v>1884.24</v>
          </cell>
          <cell r="O378" t="str">
            <v>四级公路</v>
          </cell>
          <cell r="P378" t="str">
            <v>沥青砼路面</v>
          </cell>
          <cell r="Q378">
            <v>6</v>
          </cell>
          <cell r="R378" t="str">
            <v>绥宁县关峡乡湘商产业园</v>
          </cell>
          <cell r="S378">
            <v>14.43</v>
          </cell>
        </row>
        <row r="379">
          <cell r="L379">
            <v>18.347999999999999</v>
          </cell>
          <cell r="M379">
            <v>16.009</v>
          </cell>
          <cell r="N379">
            <v>3800</v>
          </cell>
          <cell r="S379">
            <v>15.957999999999998</v>
          </cell>
        </row>
        <row r="380">
          <cell r="F380" t="str">
            <v>龙丰果业有限责任公司连接路</v>
          </cell>
          <cell r="G380" t="str">
            <v>资源产业路</v>
          </cell>
          <cell r="H380" t="str">
            <v>Y026430528</v>
          </cell>
          <cell r="I380" t="str">
            <v>1451J3120430528101</v>
          </cell>
          <cell r="J380" t="str">
            <v>250457cd-6392-4923-af66-74f46cced8b2</v>
          </cell>
          <cell r="K380" t="str">
            <v>Y026430528</v>
          </cell>
          <cell r="L380">
            <v>11.26</v>
          </cell>
          <cell r="M380">
            <v>8.8699999999999992</v>
          </cell>
          <cell r="N380">
            <v>1700</v>
          </cell>
          <cell r="O380" t="str">
            <v>四级公路</v>
          </cell>
          <cell r="P380" t="str">
            <v>沥青砼路面</v>
          </cell>
          <cell r="Q380">
            <v>5</v>
          </cell>
          <cell r="R380" t="str">
            <v>龙丰果业有限责任公司</v>
          </cell>
          <cell r="S380">
            <v>8.8699999999999992</v>
          </cell>
        </row>
        <row r="381">
          <cell r="F381" t="str">
            <v>X145大老线</v>
          </cell>
          <cell r="G381" t="str">
            <v>乡镇通三级（路面宽7米）及以上农村公路</v>
          </cell>
          <cell r="H381" t="str">
            <v>X145430528</v>
          </cell>
          <cell r="I381" t="str">
            <v>1451J3150430528132</v>
          </cell>
          <cell r="J381" t="str">
            <v>99d46a56-0f2f-45d1-97cb-e1dee0004bd3</v>
          </cell>
          <cell r="K381" t="str">
            <v>X145430528</v>
          </cell>
          <cell r="L381">
            <v>7.0880000000000001</v>
          </cell>
          <cell r="M381">
            <v>7.1390000000000002</v>
          </cell>
          <cell r="N381">
            <v>2100</v>
          </cell>
          <cell r="O381" t="str">
            <v>三级公路</v>
          </cell>
          <cell r="P381" t="str">
            <v>沥青路面</v>
          </cell>
          <cell r="Q381">
            <v>6.5</v>
          </cell>
          <cell r="R381" t="str">
            <v>马头桥镇</v>
          </cell>
          <cell r="S381">
            <v>7.0880000000000001</v>
          </cell>
        </row>
        <row r="382">
          <cell r="L382">
            <v>28.562000000000001</v>
          </cell>
          <cell r="M382">
            <v>28.589000000000002</v>
          </cell>
          <cell r="N382">
            <v>4908</v>
          </cell>
          <cell r="S382">
            <v>28.589000000000002</v>
          </cell>
        </row>
        <row r="383">
          <cell r="F383" t="str">
            <v>城步县西岩至杉坊公路改建工程</v>
          </cell>
          <cell r="G383" t="str">
            <v>通景公路</v>
          </cell>
          <cell r="H383" t="str">
            <v>13130201F4305290001</v>
          </cell>
          <cell r="I383" t="str">
            <v>1451J3130430529113</v>
          </cell>
          <cell r="J383" t="str">
            <v>22610a2a-29e7-4cce-867a-8fd502a0b30d</v>
          </cell>
          <cell r="K383" t="str">
            <v>X160430529</v>
          </cell>
          <cell r="L383">
            <v>19.289000000000001</v>
          </cell>
          <cell r="M383">
            <v>19.289000000000001</v>
          </cell>
          <cell r="N383">
            <v>3256.07</v>
          </cell>
          <cell r="O383" t="str">
            <v>四级公路</v>
          </cell>
          <cell r="P383" t="str">
            <v>沥青砼路面</v>
          </cell>
          <cell r="Q383" t="str">
            <v>6.0-6.5</v>
          </cell>
          <cell r="R383" t="str">
            <v>邵阳市绥宁县长铺子苗族侗族乡田心村</v>
          </cell>
          <cell r="S383">
            <v>19.289000000000001</v>
          </cell>
        </row>
        <row r="384">
          <cell r="F384" t="str">
            <v>南山国家公园连接路（长安至平定塘）</v>
          </cell>
          <cell r="G384" t="str">
            <v>通景公路</v>
          </cell>
          <cell r="H384" t="str">
            <v>1312F4305290002</v>
          </cell>
          <cell r="I384" t="str">
            <v>1451J3130430529101</v>
          </cell>
          <cell r="J384" t="str">
            <v>1a80f3f6-cd8b-4150-a57d-eb68f3ae6c16</v>
          </cell>
          <cell r="K384" t="str">
            <v>V768430529</v>
          </cell>
          <cell r="L384">
            <v>9.2729999999999997</v>
          </cell>
          <cell r="M384">
            <v>9.3000000000000007</v>
          </cell>
          <cell r="N384">
            <v>1651.93</v>
          </cell>
          <cell r="O384" t="str">
            <v>四级公路</v>
          </cell>
          <cell r="P384" t="str">
            <v>水泥砼路面</v>
          </cell>
          <cell r="Q384">
            <v>4.5</v>
          </cell>
          <cell r="R384" t="str">
            <v>南山国家公园</v>
          </cell>
          <cell r="S384">
            <v>9.3000000000000007</v>
          </cell>
        </row>
        <row r="385">
          <cell r="L385">
            <v>39.386999999999993</v>
          </cell>
          <cell r="M385">
            <v>38.822000000000003</v>
          </cell>
          <cell r="N385">
            <v>11990.15</v>
          </cell>
          <cell r="S385">
            <v>38.610000000000007</v>
          </cell>
        </row>
        <row r="386">
          <cell r="F386" t="str">
            <v>秦桥镇通三级公路</v>
          </cell>
          <cell r="G386" t="str">
            <v>乡镇通三级（路面宽7米）及以上农村公路</v>
          </cell>
          <cell r="H386" t="str">
            <v>1316F4305810001</v>
          </cell>
          <cell r="I386" t="str">
            <v>1451J3150430581152</v>
          </cell>
          <cell r="J386" t="str">
            <v>a477122d-2a99-483c-820f-ba4b30c446ef</v>
          </cell>
          <cell r="K386" t="str">
            <v>Y005430581</v>
          </cell>
          <cell r="L386">
            <v>8.7919999999999998</v>
          </cell>
          <cell r="M386">
            <v>8.7919999999999998</v>
          </cell>
          <cell r="N386">
            <v>2752</v>
          </cell>
          <cell r="O386" t="str">
            <v>三级公路</v>
          </cell>
          <cell r="P386" t="str">
            <v>沥青路面</v>
          </cell>
          <cell r="Q386">
            <v>6.5</v>
          </cell>
          <cell r="R386" t="str">
            <v>秦桥镇</v>
          </cell>
          <cell r="S386">
            <v>8.65</v>
          </cell>
        </row>
        <row r="387">
          <cell r="F387" t="str">
            <v>浪石村旅游公路</v>
          </cell>
          <cell r="G387" t="str">
            <v>通景公路</v>
          </cell>
          <cell r="H387" t="str">
            <v>131301F4305810001</v>
          </cell>
          <cell r="I387" t="str">
            <v>1451J3130430581132</v>
          </cell>
          <cell r="J387" t="str">
            <v>ee5992fb-98ab-49ff-b11a-988d16b709be</v>
          </cell>
          <cell r="K387" t="str">
            <v>X087430581</v>
          </cell>
          <cell r="L387">
            <v>1.802</v>
          </cell>
          <cell r="M387">
            <v>1.96</v>
          </cell>
          <cell r="N387">
            <v>1030</v>
          </cell>
          <cell r="O387" t="str">
            <v>四级公路</v>
          </cell>
          <cell r="P387" t="str">
            <v>沥青砼路面</v>
          </cell>
          <cell r="Q387">
            <v>6</v>
          </cell>
          <cell r="R387" t="str">
            <v>浪石村</v>
          </cell>
          <cell r="S387">
            <v>1.96</v>
          </cell>
        </row>
        <row r="388">
          <cell r="F388" t="str">
            <v>武冈市嗨花弄生态农业创意产业园旅游公路</v>
          </cell>
          <cell r="G388" t="str">
            <v>通景公路</v>
          </cell>
          <cell r="H388" t="str">
            <v>13130201F4305810001</v>
          </cell>
          <cell r="I388" t="str">
            <v>1451J3130430581219</v>
          </cell>
          <cell r="J388" t="str">
            <v>42ee16cb-1c9a-4470-bfdd-d38b3414af0e</v>
          </cell>
          <cell r="K388" t="str">
            <v>X135430581</v>
          </cell>
          <cell r="L388">
            <v>3.0190000000000001</v>
          </cell>
          <cell r="M388">
            <v>3.0190000000000001</v>
          </cell>
          <cell r="N388">
            <v>1073.5</v>
          </cell>
          <cell r="O388" t="str">
            <v>四级公路</v>
          </cell>
          <cell r="P388" t="str">
            <v>沥青砼路面</v>
          </cell>
          <cell r="Q388">
            <v>6</v>
          </cell>
          <cell r="R388" t="str">
            <v>嗨花弄生态农业创意产业园旅游区</v>
          </cell>
          <cell r="S388">
            <v>3.0190000000000001</v>
          </cell>
        </row>
        <row r="389">
          <cell r="F389" t="str">
            <v>云山国家森林公园伴山景区旅游公路</v>
          </cell>
          <cell r="G389" t="str">
            <v>旅游集散公路</v>
          </cell>
          <cell r="H389" t="str">
            <v>131301F4305810004</v>
          </cell>
          <cell r="I389" t="str">
            <v>1451J3130430581123</v>
          </cell>
          <cell r="J389" t="str">
            <v>c6766103-c5f1-4b7b-8a48-197ce9a8dbc3</v>
          </cell>
          <cell r="K389" t="str">
            <v>Y093430581</v>
          </cell>
          <cell r="L389">
            <v>5.2610000000000001</v>
          </cell>
          <cell r="M389">
            <v>5.2610000000000001</v>
          </cell>
          <cell r="N389">
            <v>1661</v>
          </cell>
          <cell r="O389" t="str">
            <v>四级公路</v>
          </cell>
          <cell r="P389" t="str">
            <v>沥青砼路面</v>
          </cell>
          <cell r="Q389" t="str">
            <v>6.5/5</v>
          </cell>
          <cell r="R389" t="str">
            <v>邵阳市武冈市云山国家森林公园</v>
          </cell>
          <cell r="S389">
            <v>5.2610000000000001</v>
          </cell>
        </row>
        <row r="390">
          <cell r="F390" t="str">
            <v>合心街上-雪峰山鱼种繁殖谷资源产业路</v>
          </cell>
          <cell r="G390" t="str">
            <v>资源产业路</v>
          </cell>
          <cell r="H390" t="str">
            <v>1312F4305810111</v>
          </cell>
          <cell r="I390" t="str">
            <v>1451J3120430581222</v>
          </cell>
          <cell r="J390" t="str">
            <v>047f3366-0ce7-43b0-a7bb-1a316a9b4518</v>
          </cell>
          <cell r="K390" t="str">
            <v>Y016430581</v>
          </cell>
          <cell r="L390">
            <v>3.823</v>
          </cell>
          <cell r="M390">
            <v>3.83</v>
          </cell>
          <cell r="N390">
            <v>1915</v>
          </cell>
          <cell r="O390" t="str">
            <v>四级公路</v>
          </cell>
          <cell r="P390" t="str">
            <v>水泥砼路面</v>
          </cell>
          <cell r="Q390">
            <v>6</v>
          </cell>
          <cell r="R390" t="str">
            <v>雪峰山鱼种繁殖谷</v>
          </cell>
          <cell r="S390">
            <v>3.823</v>
          </cell>
        </row>
        <row r="391">
          <cell r="F391" t="str">
            <v>武冈市家家康特色农业产业园产业资源路</v>
          </cell>
          <cell r="G391" t="str">
            <v>资源产业路</v>
          </cell>
          <cell r="H391" t="str">
            <v>1312F4305810112</v>
          </cell>
          <cell r="I391" t="str">
            <v>1451J3120430581223</v>
          </cell>
          <cell r="J391" t="str">
            <v>95ac1981-1d42-4296-9a28-22bc36179f11</v>
          </cell>
          <cell r="K391" t="str">
            <v>Y012430581</v>
          </cell>
          <cell r="L391">
            <v>3.11</v>
          </cell>
          <cell r="M391">
            <v>3.11</v>
          </cell>
          <cell r="N391">
            <v>1555</v>
          </cell>
          <cell r="O391" t="str">
            <v>四级公路</v>
          </cell>
          <cell r="P391" t="str">
            <v>水泥砼路面</v>
          </cell>
          <cell r="Q391">
            <v>6</v>
          </cell>
          <cell r="R391" t="str">
            <v>武冈市家家康特色农业产业园</v>
          </cell>
          <cell r="S391">
            <v>3.11</v>
          </cell>
        </row>
        <row r="392">
          <cell r="F392" t="str">
            <v>双独线-胜东养猪场连接路</v>
          </cell>
          <cell r="G392" t="str">
            <v>资源产业路</v>
          </cell>
          <cell r="H392" t="str">
            <v>1312F4305810051</v>
          </cell>
          <cell r="I392" t="str">
            <v>1451J3120430581221</v>
          </cell>
          <cell r="J392" t="str">
            <v>1dd14988-6d0a-426f-b772-bb4eccfe5929</v>
          </cell>
          <cell r="K392" t="str">
            <v>Y053430581</v>
          </cell>
          <cell r="L392">
            <v>5.88</v>
          </cell>
          <cell r="M392">
            <v>5.6</v>
          </cell>
          <cell r="N392">
            <v>672</v>
          </cell>
          <cell r="O392" t="str">
            <v>四级公路</v>
          </cell>
          <cell r="P392" t="str">
            <v>水泥砼路面</v>
          </cell>
          <cell r="Q392">
            <v>6</v>
          </cell>
          <cell r="R392" t="str">
            <v>武冈市双牌镇胜东养猪场</v>
          </cell>
          <cell r="S392">
            <v>5.6</v>
          </cell>
        </row>
        <row r="393">
          <cell r="F393" t="str">
            <v>马坪温氏养鸡产业园-武马公路</v>
          </cell>
          <cell r="G393" t="str">
            <v>资源产业路</v>
          </cell>
          <cell r="H393" t="str">
            <v>1312F4305810033</v>
          </cell>
          <cell r="I393" t="str">
            <v>1451J3120430581190</v>
          </cell>
          <cell r="J393" t="str">
            <v>400357c2-7f28-4fce-9d3c-43bb447cadea</v>
          </cell>
          <cell r="K393" t="str">
            <v>Y055430581</v>
          </cell>
          <cell r="L393">
            <v>2.91</v>
          </cell>
          <cell r="M393">
            <v>2.7</v>
          </cell>
          <cell r="N393">
            <v>588.6</v>
          </cell>
          <cell r="O393" t="str">
            <v>四级公路</v>
          </cell>
          <cell r="P393" t="str">
            <v>水泥砼路面</v>
          </cell>
          <cell r="Q393">
            <v>6</v>
          </cell>
          <cell r="R393" t="str">
            <v>武冈凌云扶贫开发有限责任公司新建马坪脱贫奔小康温氏养鸡产业园</v>
          </cell>
          <cell r="S393">
            <v>2.7</v>
          </cell>
        </row>
        <row r="394">
          <cell r="F394" t="str">
            <v>六家铺-泉塘温氏养鸡场连接路</v>
          </cell>
          <cell r="G394" t="str">
            <v>资源产业路</v>
          </cell>
          <cell r="H394" t="str">
            <v>1312F4305810014</v>
          </cell>
          <cell r="I394" t="str">
            <v>1451J3120430581154</v>
          </cell>
          <cell r="J394" t="str">
            <v>c26a46aa-a2d7-4230-924a-145d1ec922fa</v>
          </cell>
          <cell r="K394" t="str">
            <v>无</v>
          </cell>
          <cell r="L394">
            <v>3.74</v>
          </cell>
          <cell r="M394">
            <v>3.5</v>
          </cell>
          <cell r="N394">
            <v>479.5</v>
          </cell>
          <cell r="O394" t="str">
            <v>四级公路</v>
          </cell>
          <cell r="P394" t="str">
            <v>水泥砼路面</v>
          </cell>
          <cell r="Q394">
            <v>6</v>
          </cell>
          <cell r="R394" t="str">
            <v>武冈市泉塘温氏养鸡场</v>
          </cell>
          <cell r="S394">
            <v>3.5</v>
          </cell>
        </row>
        <row r="395">
          <cell r="F395" t="str">
            <v>司双线-五星村乡村旅游连接路</v>
          </cell>
          <cell r="G395" t="str">
            <v>资源产业路</v>
          </cell>
          <cell r="H395" t="str">
            <v>1312F4305810094</v>
          </cell>
          <cell r="I395" t="str">
            <v>1451J3120430581174</v>
          </cell>
          <cell r="J395" t="str">
            <v>da336fa8-cc45-42c7-97da-bbfd25f14737</v>
          </cell>
          <cell r="K395" t="str">
            <v>C104430581</v>
          </cell>
          <cell r="L395">
            <v>1.05</v>
          </cell>
          <cell r="M395">
            <v>1.05</v>
          </cell>
          <cell r="N395">
            <v>263.55</v>
          </cell>
          <cell r="O395" t="str">
            <v>四级公路</v>
          </cell>
          <cell r="P395" t="str">
            <v>水泥砼路面</v>
          </cell>
          <cell r="Q395">
            <v>6</v>
          </cell>
          <cell r="R395" t="str">
            <v>武冈市司马冲镇五星村乡村旅游点</v>
          </cell>
          <cell r="S395">
            <v>0.98699999999999999</v>
          </cell>
        </row>
        <row r="396">
          <cell r="L396">
            <v>113.608</v>
          </cell>
          <cell r="M396">
            <v>90.960000000000008</v>
          </cell>
          <cell r="N396">
            <v>20069.640000000003</v>
          </cell>
          <cell r="S396">
            <v>90.960000000000008</v>
          </cell>
        </row>
        <row r="397">
          <cell r="F397" t="str">
            <v>X011邵东市简家陇镇桃源漆河-邵东青山公路</v>
          </cell>
          <cell r="G397" t="str">
            <v>乡镇通三级（路面宽7米）及以上农村公路</v>
          </cell>
          <cell r="H397" t="str">
            <v>1316F4305210004</v>
          </cell>
          <cell r="I397" t="str">
            <v>1451J3150430521104</v>
          </cell>
          <cell r="J397" t="str">
            <v>732f87f4-6631-4b87-a2ef-150cf6666059</v>
          </cell>
          <cell r="K397" t="str">
            <v>X011430521</v>
          </cell>
          <cell r="L397">
            <v>19.87</v>
          </cell>
          <cell r="M397">
            <v>17.3</v>
          </cell>
          <cell r="N397">
            <v>7360</v>
          </cell>
          <cell r="O397" t="str">
            <v>三级公路</v>
          </cell>
          <cell r="P397" t="str">
            <v>沥青路面</v>
          </cell>
          <cell r="Q397">
            <v>7.5</v>
          </cell>
          <cell r="R397" t="str">
            <v>简家陇镇</v>
          </cell>
          <cell r="S397">
            <v>17.3</v>
          </cell>
        </row>
        <row r="398">
          <cell r="F398" t="str">
            <v>邵东典成农业开发有限公司公路</v>
          </cell>
          <cell r="G398" t="str">
            <v>资源产业路</v>
          </cell>
          <cell r="H398" t="str">
            <v>1312F4305210042</v>
          </cell>
          <cell r="I398" t="str">
            <v>1451J3120430521225</v>
          </cell>
          <cell r="J398" t="str">
            <v>cfeb4197-055f-4cda-ab26-4d902f56c499</v>
          </cell>
          <cell r="K398" t="str">
            <v>CD85830912</v>
          </cell>
          <cell r="L398">
            <v>2.0219999999999998</v>
          </cell>
          <cell r="M398">
            <v>2.0219999999999998</v>
          </cell>
          <cell r="N398">
            <v>363.54</v>
          </cell>
          <cell r="O398" t="str">
            <v>四级公路</v>
          </cell>
          <cell r="P398" t="str">
            <v>水泥砼路面</v>
          </cell>
          <cell r="Q398">
            <v>6</v>
          </cell>
          <cell r="R398" t="str">
            <v>邵东典成农业开发有限公司</v>
          </cell>
          <cell r="S398">
            <v>2.0219999999999998</v>
          </cell>
        </row>
        <row r="399">
          <cell r="F399" t="str">
            <v>邵东县鑫顺养殖农民专业合作社养猪场公路</v>
          </cell>
          <cell r="G399" t="str">
            <v>资源产业路</v>
          </cell>
          <cell r="H399" t="str">
            <v>1312F4305210178</v>
          </cell>
          <cell r="I399" t="str">
            <v>1451J3120430521306</v>
          </cell>
          <cell r="J399" t="str">
            <v>c21ce9e1-520c-444d-a5ea-b16547a21608</v>
          </cell>
          <cell r="K399" t="str">
            <v>无</v>
          </cell>
          <cell r="L399">
            <v>1.44</v>
          </cell>
          <cell r="M399">
            <v>1.44</v>
          </cell>
          <cell r="N399">
            <v>264.94</v>
          </cell>
          <cell r="O399" t="str">
            <v>四级公路</v>
          </cell>
          <cell r="P399" t="str">
            <v>水泥砼路面</v>
          </cell>
          <cell r="Q399">
            <v>6</v>
          </cell>
          <cell r="R399" t="str">
            <v>邵东县鑫顺养殖农民专业合作社</v>
          </cell>
          <cell r="S399">
            <v>1.44</v>
          </cell>
        </row>
        <row r="400">
          <cell r="F400" t="str">
            <v>邵阳五鑫农业科技有限公司养猪场公路</v>
          </cell>
          <cell r="G400" t="str">
            <v>资源产业路</v>
          </cell>
          <cell r="H400" t="str">
            <v>1312F4305210001</v>
          </cell>
          <cell r="I400" t="str">
            <v>1451J3120430521122</v>
          </cell>
          <cell r="J400" t="str">
            <v>d1f67802-6ec2-4a46-a60b-c375004549b7</v>
          </cell>
          <cell r="K400" t="str">
            <v>无</v>
          </cell>
          <cell r="L400">
            <v>3.4060000000000001</v>
          </cell>
          <cell r="M400">
            <v>1.6439999999999999</v>
          </cell>
          <cell r="N400">
            <v>277.54000000000002</v>
          </cell>
          <cell r="O400" t="str">
            <v>四级公路</v>
          </cell>
          <cell r="P400" t="str">
            <v>沥青砼路面</v>
          </cell>
          <cell r="Q400">
            <v>4.5</v>
          </cell>
          <cell r="R400" t="str">
            <v>邵阳五鑫农业科技有限公司养猪场</v>
          </cell>
          <cell r="S400">
            <v>1.6439999999999999</v>
          </cell>
        </row>
        <row r="401">
          <cell r="F401" t="str">
            <v>湖南乐呵呵生态荷花园公路</v>
          </cell>
          <cell r="G401" t="str">
            <v>资源产业路</v>
          </cell>
          <cell r="H401" t="str">
            <v>1312F4305210046</v>
          </cell>
          <cell r="I401" t="str">
            <v>1451J3120430521205</v>
          </cell>
          <cell r="J401" t="str">
            <v>b4086e60-a759-404f-ae59-7f794d968a69</v>
          </cell>
          <cell r="K401" t="str">
            <v>C954430521</v>
          </cell>
          <cell r="L401">
            <v>1.756</v>
          </cell>
          <cell r="M401">
            <v>1.272</v>
          </cell>
          <cell r="N401">
            <v>184.27</v>
          </cell>
          <cell r="O401" t="str">
            <v>四级公路</v>
          </cell>
          <cell r="P401" t="str">
            <v>水泥砼路面</v>
          </cell>
          <cell r="Q401">
            <v>4.5</v>
          </cell>
          <cell r="R401" t="str">
            <v>湖南乐呵呵生态农业科技发展有限公司邵东市灵官殿镇升旺村百亩生态荷花综合种养殖项目</v>
          </cell>
          <cell r="S401">
            <v>1.272</v>
          </cell>
        </row>
        <row r="402">
          <cell r="F402" t="str">
            <v>湖南农富养殖场公路</v>
          </cell>
          <cell r="G402" t="str">
            <v>资源产业路</v>
          </cell>
          <cell r="H402" t="str">
            <v>1312F4305210025</v>
          </cell>
          <cell r="I402" t="str">
            <v>1451J3120430521126</v>
          </cell>
          <cell r="J402" t="str">
            <v>98416e7f-1233-4695-b457-ccc584ec177a</v>
          </cell>
          <cell r="K402" t="str">
            <v>无</v>
          </cell>
          <cell r="L402">
            <v>1.27</v>
          </cell>
          <cell r="M402">
            <v>1.27</v>
          </cell>
          <cell r="N402">
            <v>265.98</v>
          </cell>
          <cell r="O402" t="str">
            <v>四级公路</v>
          </cell>
          <cell r="P402" t="str">
            <v>沥青砼路面</v>
          </cell>
          <cell r="Q402" t="str">
            <v>6、4.5</v>
          </cell>
          <cell r="R402" t="str">
            <v>邵东市农富农业有限公司</v>
          </cell>
          <cell r="S402">
            <v>1.27</v>
          </cell>
        </row>
        <row r="403">
          <cell r="F403" t="str">
            <v>湖南邵东遽曦农业开发有限公司养殖场公路</v>
          </cell>
          <cell r="G403" t="str">
            <v>资源产业路</v>
          </cell>
          <cell r="H403" t="str">
            <v>1312F4305210190</v>
          </cell>
          <cell r="I403" t="str">
            <v>1451J3120430521329</v>
          </cell>
          <cell r="J403" t="str">
            <v>0c1a8508-00eb-42dd-9b03-241fe7a412a1</v>
          </cell>
          <cell r="K403" t="str">
            <v>无</v>
          </cell>
          <cell r="L403">
            <v>1.62</v>
          </cell>
          <cell r="M403">
            <v>1.6</v>
          </cell>
          <cell r="N403">
            <v>281.52</v>
          </cell>
          <cell r="O403" t="str">
            <v>四级公路</v>
          </cell>
          <cell r="P403" t="str">
            <v>沥青砼路面</v>
          </cell>
          <cell r="Q403">
            <v>5</v>
          </cell>
          <cell r="R403" t="str">
            <v>湖南邵东遽曦农业开发有限公司养殖场</v>
          </cell>
          <cell r="S403">
            <v>1.6</v>
          </cell>
        </row>
        <row r="404">
          <cell r="F404" t="str">
            <v>湖南省海华农业综合开发有限公司猪场公路</v>
          </cell>
          <cell r="G404" t="str">
            <v>资源产业路</v>
          </cell>
          <cell r="H404" t="str">
            <v>1312F4305210067</v>
          </cell>
          <cell r="I404" t="str">
            <v>1451J3120430521279</v>
          </cell>
          <cell r="J404" t="str">
            <v>0fab0ff9-752c-4bc1-8d95-f75faec99d56</v>
          </cell>
          <cell r="K404" t="str">
            <v>无</v>
          </cell>
          <cell r="L404">
            <v>5.12</v>
          </cell>
          <cell r="M404">
            <v>3.2850000000000001</v>
          </cell>
          <cell r="N404">
            <v>422.15</v>
          </cell>
          <cell r="O404" t="str">
            <v>四级公路</v>
          </cell>
          <cell r="P404" t="str">
            <v>沥青砼路面</v>
          </cell>
          <cell r="Q404">
            <v>4.5</v>
          </cell>
          <cell r="R404" t="str">
            <v>湖南省海华农业综合开发有限公司</v>
          </cell>
          <cell r="S404">
            <v>3.2850000000000001</v>
          </cell>
        </row>
        <row r="405">
          <cell r="F405" t="str">
            <v>湖南盛楠生态农业旅游开发有限公司新建种植项公路</v>
          </cell>
          <cell r="G405" t="str">
            <v>资源产业路</v>
          </cell>
          <cell r="H405" t="str">
            <v>1312F4305210155</v>
          </cell>
          <cell r="I405" t="str">
            <v>1451J3120430521199</v>
          </cell>
          <cell r="J405" t="str">
            <v>13f4c2da-aa02-45f9-b5fa-574f14ba4ec8</v>
          </cell>
          <cell r="K405" t="str">
            <v>无</v>
          </cell>
          <cell r="L405">
            <v>3.33</v>
          </cell>
          <cell r="M405">
            <v>3.33</v>
          </cell>
          <cell r="N405">
            <v>522.19000000000005</v>
          </cell>
          <cell r="O405" t="str">
            <v>四级公路</v>
          </cell>
          <cell r="P405" t="str">
            <v>沥青砼路面</v>
          </cell>
          <cell r="Q405">
            <v>6</v>
          </cell>
          <cell r="R405" t="str">
            <v>湖南盛楠生态农业旅游开发有限公司</v>
          </cell>
          <cell r="S405">
            <v>3.33</v>
          </cell>
        </row>
        <row r="406">
          <cell r="F406" t="str">
            <v>邵东县仙人岭生态农业有限公司公路</v>
          </cell>
          <cell r="G406" t="str">
            <v>资源产业路</v>
          </cell>
          <cell r="H406" t="str">
            <v>1312F4305210134</v>
          </cell>
          <cell r="I406" t="str">
            <v>1451J3120430521208</v>
          </cell>
          <cell r="J406" t="str">
            <v>6b410247-9ca8-476c-be4c-3d911f63ab9b</v>
          </cell>
          <cell r="K406" t="str">
            <v>无</v>
          </cell>
          <cell r="L406">
            <v>4.1900000000000004</v>
          </cell>
          <cell r="M406">
            <v>4</v>
          </cell>
          <cell r="N406">
            <v>626.59</v>
          </cell>
          <cell r="O406" t="str">
            <v>四级公路</v>
          </cell>
          <cell r="P406" t="str">
            <v>沥青砼路面</v>
          </cell>
          <cell r="Q406">
            <v>5</v>
          </cell>
          <cell r="R406" t="str">
            <v>邵东县仙人岭生态农业有限公司农业生态园</v>
          </cell>
          <cell r="S406">
            <v>4</v>
          </cell>
        </row>
        <row r="407">
          <cell r="F407" t="str">
            <v>邵东县仙人岭生态农业有限公司种养基地公路</v>
          </cell>
          <cell r="G407" t="str">
            <v>资源产业路</v>
          </cell>
          <cell r="H407" t="str">
            <v>1312F4305210137</v>
          </cell>
          <cell r="I407" t="str">
            <v>1451J3120430521286</v>
          </cell>
          <cell r="J407" t="str">
            <v>66bff69c-c2e0-4fe6-9833-a657cbe92789</v>
          </cell>
          <cell r="K407" t="str">
            <v>无</v>
          </cell>
          <cell r="L407">
            <v>1.08</v>
          </cell>
          <cell r="M407">
            <v>1.08</v>
          </cell>
          <cell r="N407">
            <v>208.59</v>
          </cell>
          <cell r="O407" t="str">
            <v>四级公路</v>
          </cell>
          <cell r="P407" t="str">
            <v>水泥砼路面</v>
          </cell>
          <cell r="Q407" t="str">
            <v>6、3.5</v>
          </cell>
          <cell r="R407" t="str">
            <v>邵东县仙人岭农业专业合作社</v>
          </cell>
          <cell r="S407">
            <v>1.08</v>
          </cell>
        </row>
        <row r="408">
          <cell r="F408" t="str">
            <v>邵东县三都惠众肉牛种养基地公路</v>
          </cell>
          <cell r="G408" t="str">
            <v>资源产业路</v>
          </cell>
          <cell r="H408" t="str">
            <v>1312F4305210011</v>
          </cell>
          <cell r="I408" t="str">
            <v>1451J3120430521143</v>
          </cell>
          <cell r="J408" t="str">
            <v>5e24fc74-4e87-4887-be8b-09a8f9097189</v>
          </cell>
          <cell r="K408" t="str">
            <v>无</v>
          </cell>
          <cell r="L408">
            <v>0.78</v>
          </cell>
          <cell r="M408">
            <v>0.312</v>
          </cell>
          <cell r="N408">
            <v>52.76</v>
          </cell>
          <cell r="O408" t="str">
            <v>四级公路</v>
          </cell>
          <cell r="P408" t="str">
            <v>水泥砼路面</v>
          </cell>
          <cell r="Q408">
            <v>4.5</v>
          </cell>
          <cell r="R408" t="str">
            <v>邵东县三都惠众种养专业合作社肉牛种养基地</v>
          </cell>
          <cell r="S408">
            <v>0.312</v>
          </cell>
        </row>
        <row r="409">
          <cell r="F409" t="str">
            <v>邵东大云山生态农业开发有限公司新建中药材种植公路</v>
          </cell>
          <cell r="G409" t="str">
            <v>资源产业路</v>
          </cell>
          <cell r="H409" t="str">
            <v>1312F4305210166</v>
          </cell>
          <cell r="I409" t="str">
            <v>1451J3120430521181</v>
          </cell>
          <cell r="J409" t="str">
            <v>5256daeb-cd0f-4be3-8db4-f0b8f231e8bf</v>
          </cell>
          <cell r="K409" t="str">
            <v>无</v>
          </cell>
          <cell r="L409">
            <v>0.68</v>
          </cell>
          <cell r="M409">
            <v>0.68</v>
          </cell>
          <cell r="N409">
            <v>129.37</v>
          </cell>
          <cell r="O409" t="str">
            <v>四级公路</v>
          </cell>
          <cell r="P409" t="str">
            <v>沥青砼路面</v>
          </cell>
          <cell r="Q409">
            <v>5</v>
          </cell>
          <cell r="R409" t="str">
            <v>邵东大云山生态农业开发有限公司</v>
          </cell>
          <cell r="S409">
            <v>0.68</v>
          </cell>
        </row>
        <row r="410">
          <cell r="F410" t="str">
            <v>邵东共力农机专业合作社公路</v>
          </cell>
          <cell r="G410" t="str">
            <v>资源产业路</v>
          </cell>
          <cell r="H410" t="str">
            <v>1312F4305210136</v>
          </cell>
          <cell r="I410" t="str">
            <v>1451J3120430521106</v>
          </cell>
          <cell r="J410" t="str">
            <v>33496eae-d2e9-4850-b2dd-91da59b81114</v>
          </cell>
          <cell r="K410" t="str">
            <v>无</v>
          </cell>
          <cell r="L410">
            <v>0.31</v>
          </cell>
          <cell r="M410">
            <v>0.31</v>
          </cell>
          <cell r="N410">
            <v>61.31</v>
          </cell>
          <cell r="O410" t="str">
            <v>四级公路</v>
          </cell>
          <cell r="P410" t="str">
            <v>沥青砼路面</v>
          </cell>
          <cell r="Q410">
            <v>6</v>
          </cell>
          <cell r="R410" t="str">
            <v>邵东共力农机专业合作社</v>
          </cell>
          <cell r="S410">
            <v>0.31</v>
          </cell>
        </row>
        <row r="411">
          <cell r="F411" t="str">
            <v>邵东绿野尚品生态农业专业合作社新建种植养殖公路</v>
          </cell>
          <cell r="G411" t="str">
            <v>资源产业路</v>
          </cell>
          <cell r="H411" t="str">
            <v>1312F4305210163</v>
          </cell>
          <cell r="I411" t="str">
            <v>1451J3120430521251</v>
          </cell>
          <cell r="J411" t="str">
            <v>562ed5b7-7a0a-4b3f-99e8-3de862b3b2d0</v>
          </cell>
          <cell r="K411" t="str">
            <v>无</v>
          </cell>
          <cell r="L411">
            <v>1.46</v>
          </cell>
          <cell r="M411">
            <v>0.97</v>
          </cell>
          <cell r="N411">
            <v>138.31</v>
          </cell>
          <cell r="O411" t="str">
            <v>四级公路</v>
          </cell>
          <cell r="P411" t="str">
            <v>水泥砼路面</v>
          </cell>
          <cell r="Q411">
            <v>4.5</v>
          </cell>
          <cell r="R411" t="str">
            <v>邵东绿野尚品生态农业专业合作社</v>
          </cell>
          <cell r="S411">
            <v>0.97</v>
          </cell>
        </row>
        <row r="412">
          <cell r="F412" t="str">
            <v>湖南实厚农业发展有限公司公路（二期）</v>
          </cell>
          <cell r="G412" t="str">
            <v>资源产业路</v>
          </cell>
          <cell r="H412" t="str">
            <v>1312F4305210239</v>
          </cell>
          <cell r="I412" t="str">
            <v>1451J3120430521380</v>
          </cell>
          <cell r="J412" t="str">
            <v>6484f2c3-8909-4a69-a21d-2dc3fe189f85</v>
          </cell>
          <cell r="K412" t="str">
            <v>无</v>
          </cell>
          <cell r="L412">
            <v>2.2200000000000002</v>
          </cell>
          <cell r="M412">
            <v>2.2200000000000002</v>
          </cell>
          <cell r="N412">
            <v>359.92</v>
          </cell>
          <cell r="O412" t="str">
            <v>四级公路</v>
          </cell>
          <cell r="P412" t="str">
            <v>沥青砼路面</v>
          </cell>
          <cell r="Q412">
            <v>5</v>
          </cell>
          <cell r="R412" t="str">
            <v>湖南实厚农业有限公司</v>
          </cell>
          <cell r="S412">
            <v>2.2200000000000002</v>
          </cell>
        </row>
        <row r="413">
          <cell r="F413" t="str">
            <v>邵东市大龙诚旺种养农民专业合作社公路</v>
          </cell>
          <cell r="G413" t="str">
            <v>资源产业路</v>
          </cell>
          <cell r="H413" t="str">
            <v>1312F4305210094</v>
          </cell>
          <cell r="I413" t="str">
            <v>1451J3120430521281</v>
          </cell>
          <cell r="J413" t="str">
            <v>24c672bc-e168-40af-8c04-91ddff44e9d0</v>
          </cell>
          <cell r="K413" t="str">
            <v>无</v>
          </cell>
          <cell r="L413">
            <v>2.83</v>
          </cell>
          <cell r="M413">
            <v>1.7</v>
          </cell>
          <cell r="N413">
            <v>321.60000000000002</v>
          </cell>
          <cell r="O413" t="str">
            <v>四级公路</v>
          </cell>
          <cell r="P413" t="str">
            <v>水泥砼路面</v>
          </cell>
          <cell r="Q413">
            <v>5</v>
          </cell>
          <cell r="R413" t="str">
            <v>邵东市大龙诚旺种养农民专业合作社</v>
          </cell>
          <cell r="S413">
            <v>1.7</v>
          </cell>
        </row>
        <row r="414">
          <cell r="F414" t="str">
            <v>邵东市稻道香生态农业专业合作社公路</v>
          </cell>
          <cell r="G414" t="str">
            <v>资源产业路</v>
          </cell>
          <cell r="H414" t="str">
            <v>1312F4305210133</v>
          </cell>
          <cell r="I414" t="str">
            <v>1451J3120430521214</v>
          </cell>
          <cell r="J414" t="str">
            <v>e7d7c31b-f2ed-43ce-927a-8127230d4785</v>
          </cell>
          <cell r="K414" t="str">
            <v>无</v>
          </cell>
          <cell r="L414">
            <v>1.58</v>
          </cell>
          <cell r="M414">
            <v>1.48</v>
          </cell>
          <cell r="N414">
            <v>268.33999999999997</v>
          </cell>
          <cell r="O414" t="str">
            <v>四级公路</v>
          </cell>
          <cell r="P414" t="str">
            <v>沥青砼路面</v>
          </cell>
          <cell r="Q414">
            <v>6</v>
          </cell>
          <cell r="R414" t="str">
            <v>邵东市稻道香生态农业专业合作社农业生态园</v>
          </cell>
          <cell r="S414">
            <v>1.48</v>
          </cell>
        </row>
        <row r="415">
          <cell r="F415" t="str">
            <v>邵东县垚鑫农业农民专业合作社公路</v>
          </cell>
          <cell r="G415" t="str">
            <v>资源产业路</v>
          </cell>
          <cell r="H415" t="str">
            <v>1312F4305210116</v>
          </cell>
          <cell r="I415" t="str">
            <v>1451J3120430521215</v>
          </cell>
          <cell r="J415" t="str">
            <v>1a5f94d5-da21-4781-a556-7d9c2e98f24a</v>
          </cell>
          <cell r="K415" t="str">
            <v>无</v>
          </cell>
          <cell r="L415">
            <v>1.9</v>
          </cell>
          <cell r="M415">
            <v>1.296</v>
          </cell>
          <cell r="N415">
            <v>237.92</v>
          </cell>
          <cell r="O415" t="str">
            <v>四级公路</v>
          </cell>
          <cell r="P415" t="str">
            <v>水泥砼路面</v>
          </cell>
          <cell r="Q415">
            <v>5</v>
          </cell>
          <cell r="R415" t="str">
            <v>邵东县垚鑫农业农民专业合作社</v>
          </cell>
          <cell r="S415">
            <v>1.296</v>
          </cell>
        </row>
        <row r="416">
          <cell r="F416" t="str">
            <v>邵东县高山岭农业专业合作社公路</v>
          </cell>
          <cell r="G416" t="str">
            <v>资源产业路</v>
          </cell>
          <cell r="H416" t="str">
            <v>1312F4305210112</v>
          </cell>
          <cell r="I416" t="str">
            <v>1451J3120430521292</v>
          </cell>
          <cell r="J416" t="str">
            <v>8abbf066-d829-49d5-9936-45d5a20e05b8</v>
          </cell>
          <cell r="K416" t="str">
            <v>无</v>
          </cell>
          <cell r="L416">
            <v>3.72</v>
          </cell>
          <cell r="M416">
            <v>2.1</v>
          </cell>
          <cell r="N416">
            <v>364.94</v>
          </cell>
          <cell r="O416" t="str">
            <v>四级公路</v>
          </cell>
          <cell r="P416" t="str">
            <v>水泥砼路面</v>
          </cell>
          <cell r="Q416">
            <v>6</v>
          </cell>
          <cell r="R416" t="str">
            <v>邵东县高山岭农业专业合作社</v>
          </cell>
          <cell r="S416">
            <v>2.1</v>
          </cell>
        </row>
        <row r="417">
          <cell r="F417" t="str">
            <v>湖南实厚农业发展有限公司公路（一期）</v>
          </cell>
          <cell r="G417" t="str">
            <v>资源产业路</v>
          </cell>
          <cell r="H417" t="str">
            <v>1312F4305210044</v>
          </cell>
          <cell r="I417" t="str">
            <v>1451J3120430521203</v>
          </cell>
          <cell r="J417" t="str">
            <v>9e4b9025-4d72-4498-ae57-e0bce256854b</v>
          </cell>
          <cell r="K417" t="str">
            <v>无</v>
          </cell>
          <cell r="L417">
            <v>2.1840000000000002</v>
          </cell>
          <cell r="M417">
            <v>2.0579999999999998</v>
          </cell>
          <cell r="N417">
            <v>503.59</v>
          </cell>
          <cell r="O417" t="str">
            <v>四级公路</v>
          </cell>
          <cell r="P417" t="str">
            <v>水泥砼路面</v>
          </cell>
          <cell r="Q417">
            <v>6</v>
          </cell>
          <cell r="R417" t="str">
            <v>湖南实厚农业发展有限公司</v>
          </cell>
          <cell r="S417">
            <v>2.0579999999999998</v>
          </cell>
        </row>
        <row r="418">
          <cell r="F418" t="str">
            <v>邵东县金态油茶专业合作社公路</v>
          </cell>
          <cell r="G418" t="str">
            <v>资源产业路</v>
          </cell>
          <cell r="H418" t="str">
            <v>1312F4305210145</v>
          </cell>
          <cell r="I418" t="str">
            <v>1451J3120430521278</v>
          </cell>
          <cell r="J418" t="str">
            <v>3d80c81d-51f8-403e-9c96-217c3de6ce42</v>
          </cell>
          <cell r="K418" t="str">
            <v>无</v>
          </cell>
          <cell r="L418">
            <v>2.15</v>
          </cell>
          <cell r="M418">
            <v>2.15</v>
          </cell>
          <cell r="N418">
            <v>338.88</v>
          </cell>
          <cell r="O418" t="str">
            <v>四级公路</v>
          </cell>
          <cell r="P418" t="str">
            <v>沥青砼路面</v>
          </cell>
          <cell r="Q418">
            <v>5</v>
          </cell>
          <cell r="R418" t="str">
            <v>邵东县金态油茶专业合作社</v>
          </cell>
          <cell r="S418">
            <v>2.15</v>
          </cell>
        </row>
        <row r="419">
          <cell r="F419" t="str">
            <v>邵东市定佰农业专业合作社公路</v>
          </cell>
          <cell r="G419" t="str">
            <v>资源产业路</v>
          </cell>
          <cell r="H419" t="str">
            <v>1312F4305210095</v>
          </cell>
          <cell r="I419" t="str">
            <v>1451J3120430521167</v>
          </cell>
          <cell r="J419" t="str">
            <v>0dedc0ad-9c81-4127-8fd1-c998f30c5fd9</v>
          </cell>
          <cell r="K419" t="str">
            <v>无</v>
          </cell>
          <cell r="L419">
            <v>1</v>
          </cell>
          <cell r="M419">
            <v>1</v>
          </cell>
          <cell r="N419">
            <v>140.86000000000001</v>
          </cell>
          <cell r="O419" t="str">
            <v>四级公路</v>
          </cell>
          <cell r="P419" t="str">
            <v>沥青砼路面</v>
          </cell>
          <cell r="Q419">
            <v>4.5</v>
          </cell>
          <cell r="R419" t="str">
            <v>邵东市定佰农业专业合作社新建种植、加工项目</v>
          </cell>
          <cell r="S419">
            <v>1</v>
          </cell>
        </row>
        <row r="420">
          <cell r="F420" t="str">
            <v>邵东市仁凯生态养殖场连接路</v>
          </cell>
          <cell r="G420" t="str">
            <v>资源产业路</v>
          </cell>
          <cell r="H420" t="str">
            <v>1312F4305210038</v>
          </cell>
          <cell r="I420" t="str">
            <v>1451J3120430521191</v>
          </cell>
          <cell r="J420" t="str">
            <v>a7dcc8a8-7367-4215-ac0c-be5120761ff4</v>
          </cell>
          <cell r="K420" t="str">
            <v>无</v>
          </cell>
          <cell r="L420">
            <v>3.15</v>
          </cell>
          <cell r="M420">
            <v>3.15</v>
          </cell>
          <cell r="N420">
            <v>583.32000000000005</v>
          </cell>
          <cell r="O420" t="str">
            <v>四级公路</v>
          </cell>
          <cell r="P420" t="str">
            <v>沥青砼路面</v>
          </cell>
          <cell r="Q420">
            <v>6</v>
          </cell>
          <cell r="R420" t="str">
            <v>邵东市仁凯生态农业发展有限公司</v>
          </cell>
          <cell r="S420">
            <v>3.15</v>
          </cell>
        </row>
        <row r="421">
          <cell r="F421" t="str">
            <v>邵东市铁塘冲生态农业专业合作社公路</v>
          </cell>
          <cell r="G421" t="str">
            <v>资源产业路</v>
          </cell>
          <cell r="H421" t="str">
            <v>1312F4305210002</v>
          </cell>
          <cell r="I421" t="str">
            <v>1451J3120430521135</v>
          </cell>
          <cell r="J421" t="str">
            <v>735a7568-6565-4433-90e2-7ec743ec61e3</v>
          </cell>
          <cell r="K421" t="str">
            <v>无</v>
          </cell>
          <cell r="L421">
            <v>1.07</v>
          </cell>
          <cell r="M421">
            <v>1.07</v>
          </cell>
          <cell r="N421">
            <v>181.82</v>
          </cell>
          <cell r="O421" t="str">
            <v>四级公路</v>
          </cell>
          <cell r="P421" t="str">
            <v>沥青砼路面</v>
          </cell>
          <cell r="Q421">
            <v>4.5</v>
          </cell>
          <cell r="R421" t="str">
            <v>邵东县铁塘冲生态农业专业合作社</v>
          </cell>
          <cell r="S421">
            <v>1.07</v>
          </cell>
        </row>
        <row r="422">
          <cell r="F422" t="str">
            <v>湖南省金昭阳农业开发有限公司炼油厂公路</v>
          </cell>
          <cell r="G422" t="str">
            <v>资源产业路</v>
          </cell>
          <cell r="H422" t="str">
            <v>1312F4305210182</v>
          </cell>
          <cell r="I422" t="str">
            <v>1451J3120430521307</v>
          </cell>
          <cell r="J422" t="str">
            <v>577fd1cc-40c1-4970-b02d-f3d17eb9bea3</v>
          </cell>
          <cell r="K422" t="str">
            <v>无</v>
          </cell>
          <cell r="L422">
            <v>0.6</v>
          </cell>
          <cell r="M422">
            <v>0.6</v>
          </cell>
          <cell r="N422">
            <v>82.85</v>
          </cell>
          <cell r="O422" t="str">
            <v>四级公路</v>
          </cell>
          <cell r="P422" t="str">
            <v>沥青砼路面</v>
          </cell>
          <cell r="Q422">
            <v>5</v>
          </cell>
          <cell r="R422" t="str">
            <v>湖南省金昭阳农业开发有限公司精炼菜油生产线</v>
          </cell>
          <cell r="S422">
            <v>0.6</v>
          </cell>
        </row>
        <row r="423">
          <cell r="F423" t="str">
            <v>邵东市偃月生态养殖有限公司公路</v>
          </cell>
          <cell r="G423" t="str">
            <v>资源产业路</v>
          </cell>
          <cell r="H423" t="str">
            <v>1312F4305210105</v>
          </cell>
          <cell r="I423" t="str">
            <v>1451J3120430521197</v>
          </cell>
          <cell r="J423" t="str">
            <v>05b4fdad-aa39-4a46-97fc-8b8d4055fa90</v>
          </cell>
          <cell r="K423" t="str">
            <v>无</v>
          </cell>
          <cell r="L423">
            <v>0.35</v>
          </cell>
          <cell r="M423">
            <v>0.315</v>
          </cell>
          <cell r="N423">
            <v>52.12</v>
          </cell>
          <cell r="O423" t="str">
            <v>四级公路</v>
          </cell>
          <cell r="P423" t="str">
            <v>水泥砼路面</v>
          </cell>
          <cell r="Q423">
            <v>4.5</v>
          </cell>
          <cell r="R423" t="str">
            <v>邵东市偃月生态养殖有限公司</v>
          </cell>
          <cell r="S423">
            <v>0.315</v>
          </cell>
        </row>
        <row r="424">
          <cell r="F424" t="str">
            <v>邵东市杨桥镇乐丰养殖场养猪场公路</v>
          </cell>
          <cell r="G424" t="str">
            <v>资源产业路</v>
          </cell>
          <cell r="H424" t="str">
            <v>1312F4305210186</v>
          </cell>
          <cell r="I424" t="str">
            <v>1451J3120430521209</v>
          </cell>
          <cell r="J424" t="str">
            <v>b2e3dab0-f2c7-4728-8ba1-0192c2220018</v>
          </cell>
          <cell r="K424" t="str">
            <v>无</v>
          </cell>
          <cell r="L424">
            <v>1.0900000000000001</v>
          </cell>
          <cell r="M424">
            <v>0.85599999999999998</v>
          </cell>
          <cell r="N424">
            <v>180.09</v>
          </cell>
          <cell r="O424" t="str">
            <v>四级公路</v>
          </cell>
          <cell r="P424" t="str">
            <v>水泥砼路面</v>
          </cell>
          <cell r="Q424">
            <v>5</v>
          </cell>
          <cell r="R424" t="str">
            <v>邵东市杨桥镇乐丰养殖场</v>
          </cell>
          <cell r="S424">
            <v>0.85599999999999998</v>
          </cell>
        </row>
        <row r="425">
          <cell r="F425" t="str">
            <v>邵东云麓农业农民专业合作社新建油茶、中药材种植公路</v>
          </cell>
          <cell r="G425" t="str">
            <v>资源产业路</v>
          </cell>
          <cell r="H425" t="str">
            <v>1312F4305210165</v>
          </cell>
          <cell r="I425" t="str">
            <v>1451J3120430521288</v>
          </cell>
          <cell r="J425" t="str">
            <v>af04e9ef-8046-4c15-bc00-58f0109cbe84</v>
          </cell>
          <cell r="K425" t="str">
            <v>无</v>
          </cell>
          <cell r="L425">
            <v>2.75</v>
          </cell>
          <cell r="M425">
            <v>2.5790000000000002</v>
          </cell>
          <cell r="N425">
            <v>413.13</v>
          </cell>
          <cell r="O425" t="str">
            <v>四级公路</v>
          </cell>
          <cell r="P425" t="str">
            <v>水泥砼路面</v>
          </cell>
          <cell r="Q425">
            <v>4.5</v>
          </cell>
          <cell r="R425" t="str">
            <v>邵东云麓农业农民专业合作社</v>
          </cell>
          <cell r="S425">
            <v>2.5790000000000002</v>
          </cell>
        </row>
        <row r="426">
          <cell r="F426" t="str">
            <v>邵东县火厂坪镇学军家庭农场养猪场公路</v>
          </cell>
          <cell r="G426" t="str">
            <v>资源产业路</v>
          </cell>
          <cell r="H426" t="str">
            <v>1312F4305210180</v>
          </cell>
          <cell r="I426" t="str">
            <v>1451J3120430521255</v>
          </cell>
          <cell r="J426" t="str">
            <v>93e0f2d4-364f-48de-8c56-9b39e327052b</v>
          </cell>
          <cell r="K426" t="str">
            <v>无</v>
          </cell>
          <cell r="L426">
            <v>1.66</v>
          </cell>
          <cell r="M426">
            <v>1.615</v>
          </cell>
          <cell r="N426">
            <v>287.02</v>
          </cell>
          <cell r="O426" t="str">
            <v>四级公路</v>
          </cell>
          <cell r="P426" t="str">
            <v>水泥砼路面</v>
          </cell>
          <cell r="Q426">
            <v>6</v>
          </cell>
          <cell r="R426" t="str">
            <v>邵东县火厂坪镇学军家庭农场</v>
          </cell>
          <cell r="S426">
            <v>1.615</v>
          </cell>
        </row>
        <row r="427">
          <cell r="F427" t="str">
            <v>邵东县伍家塘猕猴桃良种发展专业合作社公路</v>
          </cell>
          <cell r="G427" t="str">
            <v>资源产业路</v>
          </cell>
          <cell r="H427" t="str">
            <v>1312F4305210154</v>
          </cell>
          <cell r="I427" t="str">
            <v>1451J3120430521195</v>
          </cell>
          <cell r="J427" t="str">
            <v>3c3cd404-dd58-472d-9ace-9b220e24e307</v>
          </cell>
          <cell r="K427" t="str">
            <v>无</v>
          </cell>
          <cell r="L427">
            <v>1.68</v>
          </cell>
          <cell r="M427">
            <v>1.02</v>
          </cell>
          <cell r="N427">
            <v>185.25</v>
          </cell>
          <cell r="O427" t="str">
            <v>四级公路</v>
          </cell>
          <cell r="P427" t="str">
            <v>沥青砼路面</v>
          </cell>
          <cell r="Q427">
            <v>5</v>
          </cell>
          <cell r="R427" t="str">
            <v>邵东县伍家塘猕猴桃良种发展专业合作社</v>
          </cell>
          <cell r="S427">
            <v>1.02</v>
          </cell>
        </row>
        <row r="428">
          <cell r="F428" t="str">
            <v>邵东县中频生态种养专业合作社新建种植养殖公路</v>
          </cell>
          <cell r="G428" t="str">
            <v>资源产业路</v>
          </cell>
          <cell r="H428" t="str">
            <v>1312F4305210150</v>
          </cell>
          <cell r="I428" t="str">
            <v>1451J3120430521242</v>
          </cell>
          <cell r="J428" t="str">
            <v>2278c62b-b9d4-4853-b718-4c96c61c95a5</v>
          </cell>
          <cell r="K428" t="str">
            <v>无</v>
          </cell>
          <cell r="L428">
            <v>0.5</v>
          </cell>
          <cell r="M428">
            <v>0.5</v>
          </cell>
          <cell r="N428">
            <v>68.81</v>
          </cell>
          <cell r="O428" t="str">
            <v>四级公路</v>
          </cell>
          <cell r="P428" t="str">
            <v>沥青砼路面</v>
          </cell>
          <cell r="Q428">
            <v>4.5</v>
          </cell>
          <cell r="R428" t="str">
            <v>邵东县中频生态种养专业合作社</v>
          </cell>
          <cell r="S428">
            <v>0.5</v>
          </cell>
        </row>
        <row r="429">
          <cell r="F429" t="str">
            <v>邵东县跃胜养殖场生猪养殖基地公路</v>
          </cell>
          <cell r="G429" t="str">
            <v>资源产业路</v>
          </cell>
          <cell r="H429" t="str">
            <v>1312F4305210074</v>
          </cell>
          <cell r="I429" t="str">
            <v>1451J3120430521207</v>
          </cell>
          <cell r="J429" t="str">
            <v>3fa7bd02-8c65-4277-ba91-c7f435d8eaaf</v>
          </cell>
          <cell r="K429" t="str">
            <v>无</v>
          </cell>
          <cell r="L429">
            <v>1.36</v>
          </cell>
          <cell r="M429">
            <v>0.39</v>
          </cell>
          <cell r="N429">
            <v>63.91</v>
          </cell>
          <cell r="O429" t="str">
            <v>四级公路</v>
          </cell>
          <cell r="P429" t="str">
            <v>水泥砼路面</v>
          </cell>
          <cell r="Q429">
            <v>5</v>
          </cell>
          <cell r="R429" t="str">
            <v>邵东县跃胜养殖场新建生猪养殖基地项目</v>
          </cell>
          <cell r="S429">
            <v>0.39</v>
          </cell>
        </row>
        <row r="430">
          <cell r="F430" t="str">
            <v>邵东县千秋种养专业合作社新建种植蔬菜公路</v>
          </cell>
          <cell r="G430" t="str">
            <v>资源产业路</v>
          </cell>
          <cell r="H430" t="str">
            <v>1312F4305210152</v>
          </cell>
          <cell r="I430" t="str">
            <v>1451J3120430521172</v>
          </cell>
          <cell r="J430" t="str">
            <v>d9455ff6-e8f4-4255-9469-000188590846</v>
          </cell>
          <cell r="K430" t="str">
            <v>无</v>
          </cell>
          <cell r="L430">
            <v>0.59</v>
          </cell>
          <cell r="M430">
            <v>0.59</v>
          </cell>
          <cell r="N430">
            <v>133.1</v>
          </cell>
          <cell r="O430" t="str">
            <v>四级公路</v>
          </cell>
          <cell r="P430" t="str">
            <v>沥青砼路面</v>
          </cell>
          <cell r="Q430">
            <v>6</v>
          </cell>
          <cell r="R430" t="str">
            <v>邵东县千秋种养专业合作社</v>
          </cell>
          <cell r="S430">
            <v>0.59</v>
          </cell>
        </row>
        <row r="431">
          <cell r="F431" t="str">
            <v>邵东县阳冲种养专业合作社新建养殖项目公路</v>
          </cell>
          <cell r="G431" t="str">
            <v>资源产业路</v>
          </cell>
          <cell r="H431" t="str">
            <v>1312F4305210065</v>
          </cell>
          <cell r="I431" t="str">
            <v>1451J3120430521274</v>
          </cell>
          <cell r="J431" t="str">
            <v>33d6d8ba-cd42-4e1f-a9b6-2d2652fd0d4c</v>
          </cell>
          <cell r="K431" t="str">
            <v>无</v>
          </cell>
          <cell r="L431">
            <v>4.92</v>
          </cell>
          <cell r="M431">
            <v>1.48</v>
          </cell>
          <cell r="N431">
            <v>265.33999999999997</v>
          </cell>
          <cell r="O431" t="str">
            <v>四级公路</v>
          </cell>
          <cell r="P431" t="str">
            <v>沥青砼路面</v>
          </cell>
          <cell r="Q431">
            <v>4.5</v>
          </cell>
          <cell r="R431" t="str">
            <v>邵东县阳冲种养专业合作社新建养殖项目</v>
          </cell>
          <cell r="S431">
            <v>1.48</v>
          </cell>
        </row>
        <row r="432">
          <cell r="F432" t="str">
            <v>邵东团结农业专业合作社牲猪基地公路</v>
          </cell>
          <cell r="G432" t="str">
            <v>资源产业路</v>
          </cell>
          <cell r="H432" t="str">
            <v>1312F4305210077</v>
          </cell>
          <cell r="I432" t="str">
            <v>1451J3120430521353</v>
          </cell>
          <cell r="J432" t="str">
            <v>81955d6e-43b5-4ac8-a082-87605ae38f8f</v>
          </cell>
          <cell r="K432" t="str">
            <v>无</v>
          </cell>
          <cell r="L432">
            <v>1.48</v>
          </cell>
          <cell r="M432">
            <v>1.06</v>
          </cell>
          <cell r="N432">
            <v>190.51</v>
          </cell>
          <cell r="O432" t="str">
            <v>四级公路</v>
          </cell>
          <cell r="P432" t="str">
            <v>水泥砼路面</v>
          </cell>
          <cell r="Q432">
            <v>5</v>
          </cell>
          <cell r="R432" t="str">
            <v>邵东团结农业专业合作社牲猪养殖基地</v>
          </cell>
          <cell r="S432">
            <v>1.06</v>
          </cell>
        </row>
        <row r="433">
          <cell r="F433" t="str">
            <v>邵东县台洲种养农民专业合作社公路</v>
          </cell>
          <cell r="G433" t="str">
            <v>资源产业路</v>
          </cell>
          <cell r="H433" t="str">
            <v>1312F4305210124</v>
          </cell>
          <cell r="I433" t="str">
            <v>1451J3120430521354</v>
          </cell>
          <cell r="J433" t="str">
            <v>8398949a-6b12-48d1-98d5-a1990a1bc0cb</v>
          </cell>
          <cell r="K433" t="str">
            <v>无</v>
          </cell>
          <cell r="L433">
            <v>5.12</v>
          </cell>
          <cell r="M433">
            <v>3.2679999999999998</v>
          </cell>
          <cell r="N433">
            <v>584.45000000000005</v>
          </cell>
          <cell r="O433" t="str">
            <v>四级公路</v>
          </cell>
          <cell r="P433" t="str">
            <v>沥青砼路面</v>
          </cell>
          <cell r="Q433">
            <v>5</v>
          </cell>
          <cell r="R433" t="str">
            <v>邵东县台洲种养农民专业合作社</v>
          </cell>
          <cell r="S433">
            <v>3.2679999999999998</v>
          </cell>
        </row>
        <row r="434">
          <cell r="F434" t="str">
            <v>邵东市路源农业有限公司公路</v>
          </cell>
          <cell r="G434" t="str">
            <v>资源产业路</v>
          </cell>
          <cell r="H434" t="str">
            <v>1312F4305210100</v>
          </cell>
          <cell r="I434" t="str">
            <v>1451J3120430521174</v>
          </cell>
          <cell r="J434" t="str">
            <v>4c0eed31-f0f4-4b6a-842a-9c2a3a978b34</v>
          </cell>
          <cell r="K434" t="str">
            <v>无</v>
          </cell>
          <cell r="L434">
            <v>2.2200000000000002</v>
          </cell>
          <cell r="M434">
            <v>1.1399999999999999</v>
          </cell>
          <cell r="N434">
            <v>187.79</v>
          </cell>
          <cell r="O434" t="str">
            <v>四级公路</v>
          </cell>
          <cell r="P434" t="str">
            <v>沥青砼路面</v>
          </cell>
          <cell r="Q434">
            <v>5</v>
          </cell>
          <cell r="R434" t="str">
            <v>邵东市路源农业有限公司</v>
          </cell>
          <cell r="S434">
            <v>1.1399999999999999</v>
          </cell>
        </row>
        <row r="435">
          <cell r="F435" t="str">
            <v>邵东县九凤农业专业合作社种植基地公路</v>
          </cell>
          <cell r="G435" t="str">
            <v>资源产业路</v>
          </cell>
          <cell r="H435" t="str">
            <v>1312F4305210060</v>
          </cell>
          <cell r="I435" t="str">
            <v>1451J3120430521112</v>
          </cell>
          <cell r="J435" t="str">
            <v>7ab4ff65-3406-4bbd-97ff-b72f782edf21</v>
          </cell>
          <cell r="K435" t="str">
            <v>无</v>
          </cell>
          <cell r="L435">
            <v>4.3899999999999997</v>
          </cell>
          <cell r="M435">
            <v>3.9430000000000001</v>
          </cell>
          <cell r="N435">
            <v>631.23</v>
          </cell>
          <cell r="O435" t="str">
            <v>四级公路</v>
          </cell>
          <cell r="P435" t="str">
            <v>沥青砼路面</v>
          </cell>
          <cell r="Q435">
            <v>5</v>
          </cell>
          <cell r="R435" t="str">
            <v>邵东县九凤农业专业合作社</v>
          </cell>
          <cell r="S435">
            <v>3.9430000000000001</v>
          </cell>
        </row>
        <row r="436">
          <cell r="F436" t="str">
            <v>湖南百善园中药材基地公路</v>
          </cell>
          <cell r="G436" t="str">
            <v>资源产业路</v>
          </cell>
          <cell r="H436" t="str">
            <v>1312F4305210033</v>
          </cell>
          <cell r="I436" t="str">
            <v>1451J3120430521129</v>
          </cell>
          <cell r="J436" t="str">
            <v>515af1ca-b151-4311-a37b-cbb79ad2efd0</v>
          </cell>
          <cell r="K436" t="str">
            <v>无</v>
          </cell>
          <cell r="L436">
            <v>1.61</v>
          </cell>
          <cell r="M436">
            <v>1.61</v>
          </cell>
          <cell r="N436">
            <v>303.10000000000002</v>
          </cell>
          <cell r="O436" t="str">
            <v>四级公路</v>
          </cell>
          <cell r="P436" t="str">
            <v>水泥砼路面</v>
          </cell>
          <cell r="Q436">
            <v>5</v>
          </cell>
          <cell r="R436" t="str">
            <v>湖南百善园科技有限公司中药材种植基地</v>
          </cell>
          <cell r="S436">
            <v>1.61</v>
          </cell>
        </row>
        <row r="437">
          <cell r="F437" t="str">
            <v>湖南省青山现代生态农业科技发展有限公司新建种植、养殖项目公路</v>
          </cell>
          <cell r="G437" t="str">
            <v>资源产业路</v>
          </cell>
          <cell r="H437" t="str">
            <v>1312F4305210262</v>
          </cell>
          <cell r="I437" t="str">
            <v>1451J3120430521426</v>
          </cell>
          <cell r="J437" t="str">
            <v>b898ef74-f1ee-496f-bab8-813b304998a1</v>
          </cell>
          <cell r="K437" t="str">
            <v>无</v>
          </cell>
          <cell r="L437">
            <v>1.25</v>
          </cell>
          <cell r="M437">
            <v>1.25</v>
          </cell>
          <cell r="N437">
            <v>204.56</v>
          </cell>
          <cell r="O437" t="str">
            <v>四级公路</v>
          </cell>
          <cell r="P437" t="str">
            <v>水泥砼路面</v>
          </cell>
          <cell r="Q437">
            <v>5</v>
          </cell>
          <cell r="R437" t="str">
            <v>湖南省青山现代生态农业科技发展有限公司</v>
          </cell>
          <cell r="S437">
            <v>1.25</v>
          </cell>
        </row>
        <row r="438">
          <cell r="F438" t="str">
            <v>邵东市双凤乡凤中养殖场公路</v>
          </cell>
          <cell r="G438" t="str">
            <v>资源产业路</v>
          </cell>
          <cell r="H438" t="str">
            <v>1312F4305210157</v>
          </cell>
          <cell r="I438" t="str">
            <v>1451J3120430521237</v>
          </cell>
          <cell r="J438" t="str">
            <v>c63c4fa4-59b7-4742-9eb3-6f18afb45cdf</v>
          </cell>
          <cell r="K438" t="str">
            <v>无</v>
          </cell>
          <cell r="L438">
            <v>0.48</v>
          </cell>
          <cell r="M438">
            <v>0.48</v>
          </cell>
          <cell r="N438">
            <v>68.739999999999995</v>
          </cell>
          <cell r="O438" t="str">
            <v>四级公路</v>
          </cell>
          <cell r="P438" t="str">
            <v>沥青砼路面</v>
          </cell>
          <cell r="Q438">
            <v>6</v>
          </cell>
          <cell r="R438" t="str">
            <v>邵东县双凤乡凤中养殖场新建养鸡场项目</v>
          </cell>
          <cell r="S438">
            <v>0.48</v>
          </cell>
        </row>
        <row r="439">
          <cell r="F439" t="str">
            <v>湖南牛氏种肉牛养殖场公路</v>
          </cell>
          <cell r="G439" t="str">
            <v>资源产业路</v>
          </cell>
          <cell r="H439" t="str">
            <v>1312F4305210027</v>
          </cell>
          <cell r="I439" t="str">
            <v>1451J3120430521121</v>
          </cell>
          <cell r="J439" t="str">
            <v>d252c9ad-b7c3-42da-b15f-2cdf5de9e979</v>
          </cell>
          <cell r="K439" t="str">
            <v>无</v>
          </cell>
          <cell r="L439">
            <v>1.66</v>
          </cell>
          <cell r="M439">
            <v>0.96399999999999997</v>
          </cell>
          <cell r="N439">
            <v>158.16</v>
          </cell>
          <cell r="O439" t="str">
            <v>四级公路</v>
          </cell>
          <cell r="P439" t="str">
            <v>水泥砼路面</v>
          </cell>
          <cell r="Q439">
            <v>5</v>
          </cell>
          <cell r="R439" t="str">
            <v>湖南牛氏种养农民合作社新建肉牛养殖项目</v>
          </cell>
          <cell r="S439">
            <v>0.96399999999999997</v>
          </cell>
        </row>
        <row r="440">
          <cell r="F440" t="str">
            <v>邵东县耳石岭油茶专业合作社新建油茶种植公路</v>
          </cell>
          <cell r="G440" t="str">
            <v>资源产业路</v>
          </cell>
          <cell r="H440" t="str">
            <v>1312F4305210226</v>
          </cell>
          <cell r="I440" t="str">
            <v>1451J3120430521358</v>
          </cell>
          <cell r="J440" t="str">
            <v>8175e5d1-a838-4b76-a5c1-9093e77dc6ff</v>
          </cell>
          <cell r="K440" t="str">
            <v>无</v>
          </cell>
          <cell r="L440">
            <v>2.31</v>
          </cell>
          <cell r="M440">
            <v>1.131</v>
          </cell>
          <cell r="N440">
            <v>207.52</v>
          </cell>
          <cell r="O440" t="str">
            <v>四级公路</v>
          </cell>
          <cell r="P440" t="str">
            <v>水泥砼路面</v>
          </cell>
          <cell r="Q440">
            <v>4.5</v>
          </cell>
          <cell r="R440" t="str">
            <v>邵东县耳石岭油茶专业合作社新建油茶种植</v>
          </cell>
          <cell r="S440">
            <v>1.131</v>
          </cell>
        </row>
        <row r="441">
          <cell r="F441" t="str">
            <v>邵东县元华种植养殖专业合作社公路</v>
          </cell>
          <cell r="G441" t="str">
            <v>资源产业路</v>
          </cell>
          <cell r="H441" t="str">
            <v>1312F4305210121</v>
          </cell>
          <cell r="I441" t="str">
            <v>1451J3120430521283</v>
          </cell>
          <cell r="J441" t="str">
            <v>efa1f0c6-e60f-4df1-b7d2-a47abfa7569f</v>
          </cell>
          <cell r="K441" t="str">
            <v>无</v>
          </cell>
          <cell r="L441">
            <v>2.48</v>
          </cell>
          <cell r="M441">
            <v>2.48</v>
          </cell>
          <cell r="N441">
            <v>444.36</v>
          </cell>
          <cell r="O441" t="str">
            <v>四级公路</v>
          </cell>
          <cell r="P441" t="str">
            <v>水泥砼路面</v>
          </cell>
          <cell r="Q441">
            <v>5</v>
          </cell>
          <cell r="R441" t="str">
            <v>邵东县元华种植养殖专业合作社新建中药材、油茶、茶叶种植项目</v>
          </cell>
          <cell r="S441">
            <v>2.48</v>
          </cell>
        </row>
        <row r="442">
          <cell r="F442" t="str">
            <v>邵东大云山茶叶专业合作社新建种植公路</v>
          </cell>
          <cell r="G442" t="str">
            <v>资源产业路</v>
          </cell>
          <cell r="H442" t="str">
            <v>1312F4305210156</v>
          </cell>
          <cell r="I442" t="str">
            <v>1451J3120430521297</v>
          </cell>
          <cell r="J442" t="str">
            <v>8ee25eb2-8f5e-48ad-90e4-a788acbd091a</v>
          </cell>
          <cell r="K442" t="str">
            <v>无</v>
          </cell>
          <cell r="L442">
            <v>2.35</v>
          </cell>
          <cell r="M442">
            <v>2.33</v>
          </cell>
          <cell r="N442">
            <v>434.18</v>
          </cell>
          <cell r="O442" t="str">
            <v>四级公路</v>
          </cell>
          <cell r="P442" t="str">
            <v>沥青砼路面</v>
          </cell>
          <cell r="Q442" t="str">
            <v>5、4.5</v>
          </cell>
          <cell r="R442" t="str">
            <v>邵东大云山茶叶专业合作社</v>
          </cell>
          <cell r="S442">
            <v>2.33</v>
          </cell>
        </row>
        <row r="443">
          <cell r="F443" t="str">
            <v>凤凰山茶油基地公路</v>
          </cell>
          <cell r="G443" t="str">
            <v>资源产业路</v>
          </cell>
          <cell r="H443" t="str">
            <v>1312F4305210004</v>
          </cell>
          <cell r="I443" t="str">
            <v>1451J3120430521103</v>
          </cell>
          <cell r="J443" t="str">
            <v>d8cefb3b-d74e-4800-991e-bbf2782da01f</v>
          </cell>
          <cell r="K443" t="str">
            <v>无</v>
          </cell>
          <cell r="L443">
            <v>1.1399999999999999</v>
          </cell>
          <cell r="M443">
            <v>1.1399999999999999</v>
          </cell>
          <cell r="N443">
            <v>238.48</v>
          </cell>
          <cell r="O443" t="str">
            <v>四级公路</v>
          </cell>
          <cell r="P443" t="str">
            <v>沥青砼路面</v>
          </cell>
          <cell r="Q443">
            <v>6</v>
          </cell>
          <cell r="R443" t="str">
            <v>湖南乐呵呵生态农业科技发展有限公司凤凰山油茶基地</v>
          </cell>
          <cell r="S443">
            <v>1.1399999999999999</v>
          </cell>
        </row>
        <row r="444">
          <cell r="F444" t="str">
            <v>湖南金东种植养殖基地公路</v>
          </cell>
          <cell r="G444" t="str">
            <v>资源产业路</v>
          </cell>
          <cell r="H444" t="str">
            <v>1312F4305210031</v>
          </cell>
          <cell r="I444" t="str">
            <v>1451J3120430521134</v>
          </cell>
          <cell r="J444" t="str">
            <v>2d5c657c-d746-4e13-a301-78307d2bdcf3</v>
          </cell>
          <cell r="K444" t="str">
            <v>无</v>
          </cell>
          <cell r="L444">
            <v>1.48</v>
          </cell>
          <cell r="M444">
            <v>1.48</v>
          </cell>
          <cell r="N444">
            <v>224.69</v>
          </cell>
          <cell r="O444" t="str">
            <v>四级公路</v>
          </cell>
          <cell r="P444" t="str">
            <v>水泥砼路面</v>
          </cell>
          <cell r="Q444">
            <v>5</v>
          </cell>
          <cell r="R444" t="str">
            <v>湖南金东农业科技有限公司新增种植养殖基地</v>
          </cell>
          <cell r="S444">
            <v>1.48</v>
          </cell>
        </row>
        <row r="445">
          <cell r="L445">
            <v>463.10199999999998</v>
          </cell>
          <cell r="M445">
            <v>403.84699999999992</v>
          </cell>
          <cell r="N445">
            <v>84350.49</v>
          </cell>
          <cell r="S445">
            <v>403.84699999999992</v>
          </cell>
        </row>
        <row r="446">
          <cell r="L446">
            <v>5.8699999999999992</v>
          </cell>
          <cell r="M446">
            <v>5.1749999999999998</v>
          </cell>
          <cell r="N446">
            <v>704</v>
          </cell>
          <cell r="S446">
            <v>5.1749999999999998</v>
          </cell>
        </row>
        <row r="447">
          <cell r="F447" t="str">
            <v>C019云溪区南太—邓家公路</v>
          </cell>
          <cell r="G447" t="str">
            <v>资源产业路</v>
          </cell>
          <cell r="H447" t="str">
            <v>1324F4306030003</v>
          </cell>
          <cell r="I447" t="str">
            <v>1451J3120430603113</v>
          </cell>
          <cell r="J447" t="str">
            <v>a297a566-dd31-4389-99fd-b5137fd30c1b</v>
          </cell>
          <cell r="K447" t="str">
            <v>C019430603</v>
          </cell>
          <cell r="L447">
            <v>1.7</v>
          </cell>
          <cell r="M447">
            <v>1.7</v>
          </cell>
          <cell r="N447">
            <v>204</v>
          </cell>
          <cell r="O447" t="str">
            <v>四级公路</v>
          </cell>
          <cell r="P447" t="str">
            <v>沥青路面</v>
          </cell>
          <cell r="Q447">
            <v>6</v>
          </cell>
          <cell r="R447" t="str">
            <v>南太珍贵苗木产业基地</v>
          </cell>
          <cell r="S447">
            <v>1.7</v>
          </cell>
        </row>
        <row r="448">
          <cell r="F448" t="str">
            <v>C076云溪区杨梅咀—蔡家公路</v>
          </cell>
          <cell r="G448" t="str">
            <v>资源产业路</v>
          </cell>
          <cell r="H448" t="str">
            <v>1324F4306030001</v>
          </cell>
          <cell r="I448" t="str">
            <v>1451J3120430603105</v>
          </cell>
          <cell r="J448" t="str">
            <v>6a1c461e-497a-4a5b-a7c9-7814b2688c0b</v>
          </cell>
          <cell r="K448" t="str">
            <v>C076430603</v>
          </cell>
          <cell r="L448">
            <v>2.0699999999999998</v>
          </cell>
          <cell r="M448">
            <v>2.0699999999999998</v>
          </cell>
          <cell r="N448">
            <v>248</v>
          </cell>
          <cell r="O448" t="str">
            <v>四级公路</v>
          </cell>
          <cell r="P448" t="str">
            <v>沥青路面</v>
          </cell>
          <cell r="Q448">
            <v>6</v>
          </cell>
          <cell r="R448" t="str">
            <v>坪田村油茶种植基地</v>
          </cell>
          <cell r="S448">
            <v>2.0699999999999998</v>
          </cell>
        </row>
        <row r="449">
          <cell r="F449" t="str">
            <v>Y791新铺村－杨旗湖渔场连接路</v>
          </cell>
          <cell r="G449" t="str">
            <v>资源产业路</v>
          </cell>
          <cell r="H449" t="str">
            <v>1312F4306030003</v>
          </cell>
          <cell r="I449" t="str">
            <v>1451J3120430603122</v>
          </cell>
          <cell r="J449" t="str">
            <v>2d061f43-98f6-4bb8-bddc-d89d8a94ea6b</v>
          </cell>
          <cell r="K449" t="str">
            <v>Y791430603</v>
          </cell>
          <cell r="L449">
            <v>2.1</v>
          </cell>
          <cell r="M449">
            <v>1.405</v>
          </cell>
          <cell r="N449">
            <v>252</v>
          </cell>
          <cell r="O449" t="str">
            <v>四级公路</v>
          </cell>
          <cell r="P449" t="str">
            <v>水泥砼路面</v>
          </cell>
          <cell r="Q449">
            <v>6</v>
          </cell>
          <cell r="R449" t="str">
            <v>杨其湖淡水鱼养殖基地</v>
          </cell>
          <cell r="S449">
            <v>1.405</v>
          </cell>
        </row>
        <row r="450">
          <cell r="L450">
            <v>10.580000000000002</v>
          </cell>
          <cell r="M450">
            <v>10.580000000000002</v>
          </cell>
          <cell r="N450">
            <v>2220.69</v>
          </cell>
          <cell r="S450">
            <v>10.580000000000002</v>
          </cell>
        </row>
        <row r="451">
          <cell r="F451" t="str">
            <v>君山区黄泥套生态鱼养殖基地产业路</v>
          </cell>
          <cell r="G451" t="str">
            <v>资源产业路</v>
          </cell>
          <cell r="H451" t="str">
            <v>1312F4306110024</v>
          </cell>
          <cell r="I451" t="str">
            <v>1451J3120430611128</v>
          </cell>
          <cell r="J451" t="str">
            <v>fa239ae2-e010-4ef1-aece-fe12b245d623</v>
          </cell>
          <cell r="K451" t="str">
            <v>Y698430611</v>
          </cell>
          <cell r="L451">
            <v>1.65</v>
          </cell>
          <cell r="M451">
            <v>1.65</v>
          </cell>
          <cell r="N451">
            <v>377.28</v>
          </cell>
          <cell r="O451" t="str">
            <v>四级公路</v>
          </cell>
          <cell r="P451" t="str">
            <v>水泥路面</v>
          </cell>
          <cell r="Q451">
            <v>6</v>
          </cell>
          <cell r="R451" t="str">
            <v>君山区黄泥套生态鱼养殖基地</v>
          </cell>
          <cell r="S451">
            <v>1.65</v>
          </cell>
        </row>
        <row r="452">
          <cell r="F452" t="str">
            <v>君山区横墩特种养殖基地产业路</v>
          </cell>
          <cell r="G452" t="str">
            <v>资源产业路</v>
          </cell>
          <cell r="H452" t="str">
            <v>1312F4306110010</v>
          </cell>
          <cell r="I452" t="str">
            <v>1451J3120430611142</v>
          </cell>
          <cell r="J452" t="str">
            <v>a2a831c7-1de4-4110-a26f-465d667d2795</v>
          </cell>
          <cell r="K452" t="str">
            <v>Y709430611</v>
          </cell>
          <cell r="L452">
            <v>1.86</v>
          </cell>
          <cell r="M452">
            <v>1.86</v>
          </cell>
          <cell r="N452">
            <v>420.84</v>
          </cell>
          <cell r="O452" t="str">
            <v>四级公路</v>
          </cell>
          <cell r="P452" t="str">
            <v>水泥路面</v>
          </cell>
          <cell r="Q452">
            <v>6</v>
          </cell>
          <cell r="R452" t="str">
            <v>君山区横墩特种养殖基地</v>
          </cell>
          <cell r="S452">
            <v>1.86</v>
          </cell>
        </row>
        <row r="453">
          <cell r="F453" t="str">
            <v>君山区广兴洲渔场基地产业路（康墩线））</v>
          </cell>
          <cell r="G453" t="str">
            <v>资源产业路</v>
          </cell>
          <cell r="H453" t="str">
            <v>1312F4306110017</v>
          </cell>
          <cell r="I453" t="str">
            <v>1451J3120430611124</v>
          </cell>
          <cell r="J453" t="str">
            <v>88c8e656-18e5-42c8-9b8d-3f50e8dddd56</v>
          </cell>
          <cell r="K453" t="str">
            <v>X216430611</v>
          </cell>
          <cell r="L453">
            <v>4.3</v>
          </cell>
          <cell r="M453">
            <v>4.3</v>
          </cell>
          <cell r="N453">
            <v>764.7</v>
          </cell>
          <cell r="O453" t="str">
            <v>四级公路</v>
          </cell>
          <cell r="P453" t="str">
            <v>水泥路面</v>
          </cell>
          <cell r="Q453">
            <v>6</v>
          </cell>
          <cell r="R453" t="str">
            <v>君山区广兴洲渔场基地</v>
          </cell>
          <cell r="S453">
            <v>4.3</v>
          </cell>
        </row>
        <row r="454">
          <cell r="F454" t="str">
            <v>君山区银杯团结稻虾养殖基地产业路</v>
          </cell>
          <cell r="G454" t="str">
            <v>资源产业路</v>
          </cell>
          <cell r="H454" t="str">
            <v>1312F4306110083</v>
          </cell>
          <cell r="I454" t="str">
            <v>1451J3120430611121</v>
          </cell>
          <cell r="J454" t="str">
            <v>30319615-558f-4d8c-8c19-da3a48c7ffd1</v>
          </cell>
          <cell r="K454" t="str">
            <v>C934430611</v>
          </cell>
          <cell r="L454">
            <v>1.01</v>
          </cell>
          <cell r="M454">
            <v>1.01</v>
          </cell>
          <cell r="N454">
            <v>240.49</v>
          </cell>
          <cell r="O454" t="str">
            <v>四级公路</v>
          </cell>
          <cell r="P454" t="str">
            <v>水泥路面</v>
          </cell>
          <cell r="Q454">
            <v>6</v>
          </cell>
          <cell r="R454" t="str">
            <v>君山区银杯团结稻虾养殖基地</v>
          </cell>
          <cell r="S454">
            <v>1.01</v>
          </cell>
        </row>
        <row r="455">
          <cell r="F455" t="str">
            <v>君山区分路口徐德明稻虾养殖基地产业路</v>
          </cell>
          <cell r="G455" t="str">
            <v>资源产业路</v>
          </cell>
          <cell r="H455" t="str">
            <v>1312F4306110139</v>
          </cell>
          <cell r="I455" t="str">
            <v>1451J3120430611187</v>
          </cell>
          <cell r="J455" t="str">
            <v>5f29025b-7919-41bd-971e-09b255acf8b9</v>
          </cell>
          <cell r="K455" t="str">
            <v>Y026430611</v>
          </cell>
          <cell r="L455">
            <v>0.55000000000000004</v>
          </cell>
          <cell r="M455">
            <v>0.55000000000000004</v>
          </cell>
          <cell r="N455">
            <v>130.44999999999999</v>
          </cell>
          <cell r="O455" t="str">
            <v>四级公路</v>
          </cell>
          <cell r="P455" t="str">
            <v>水泥路面</v>
          </cell>
          <cell r="Q455">
            <v>6</v>
          </cell>
          <cell r="R455" t="str">
            <v>君山区分路口徐德明稻虾养殖基地</v>
          </cell>
          <cell r="S455">
            <v>0.55000000000000004</v>
          </cell>
        </row>
        <row r="456">
          <cell r="F456" t="str">
            <v>君山区前锋健康养殖小区产业路</v>
          </cell>
          <cell r="G456" t="str">
            <v>资源产业路</v>
          </cell>
          <cell r="H456" t="str">
            <v>1312F4306110015</v>
          </cell>
          <cell r="I456" t="str">
            <v>1451J3120430611108</v>
          </cell>
          <cell r="J456" t="str">
            <v>657479a1-f4b2-474e-8f1d-c3d4141d915f</v>
          </cell>
          <cell r="K456" t="str">
            <v>无</v>
          </cell>
          <cell r="L456">
            <v>1.21</v>
          </cell>
          <cell r="M456">
            <v>1.21</v>
          </cell>
          <cell r="N456">
            <v>286.93</v>
          </cell>
          <cell r="O456" t="str">
            <v>四级公路</v>
          </cell>
          <cell r="P456" t="str">
            <v>水泥路面</v>
          </cell>
          <cell r="Q456">
            <v>6</v>
          </cell>
          <cell r="R456" t="str">
            <v>君山区前锋健康养殖小区</v>
          </cell>
          <cell r="S456">
            <v>1.21</v>
          </cell>
        </row>
        <row r="457">
          <cell r="L457">
            <v>72.510000000000005</v>
          </cell>
          <cell r="M457">
            <v>65.090999999999994</v>
          </cell>
          <cell r="N457">
            <v>9167</v>
          </cell>
          <cell r="S457">
            <v>65.090999999999994</v>
          </cell>
        </row>
        <row r="458">
          <cell r="F458" t="str">
            <v>荣家湾至中洲乡</v>
          </cell>
          <cell r="G458" t="str">
            <v>乡镇通三级（路面宽7米）及以上农村公路</v>
          </cell>
          <cell r="H458" t="str">
            <v>1316F4306210001</v>
          </cell>
          <cell r="I458" t="str">
            <v>1451J3150430621281</v>
          </cell>
          <cell r="J458" t="str">
            <v>c0d39dba-4f0e-4521-99e5-aeb1510f1e2f</v>
          </cell>
          <cell r="K458" t="str">
            <v>X118430621</v>
          </cell>
          <cell r="L458">
            <v>11.016999999999999</v>
          </cell>
          <cell r="M458">
            <v>5.8239999999999998</v>
          </cell>
          <cell r="N458">
            <v>2330</v>
          </cell>
          <cell r="O458" t="str">
            <v>三级公路</v>
          </cell>
          <cell r="P458" t="str">
            <v>沥青路面</v>
          </cell>
          <cell r="Q458">
            <v>6.5</v>
          </cell>
          <cell r="R458" t="str">
            <v>中洲乡</v>
          </cell>
          <cell r="S458">
            <v>5.8239999999999998</v>
          </cell>
        </row>
        <row r="459">
          <cell r="F459" t="str">
            <v>S503至岳阳县生态养殖合作社连接路</v>
          </cell>
          <cell r="G459" t="str">
            <v>资源产业路</v>
          </cell>
          <cell r="H459" t="str">
            <v>1312F4306210154</v>
          </cell>
          <cell r="I459" t="str">
            <v>1451J3120430621219</v>
          </cell>
          <cell r="J459" t="str">
            <v>a24bf012-95ae-4e8b-a40b-0260834f4590</v>
          </cell>
          <cell r="K459" t="str">
            <v>Y294430621</v>
          </cell>
          <cell r="L459">
            <v>2.4700000000000002</v>
          </cell>
          <cell r="M459">
            <v>2.4700000000000002</v>
          </cell>
          <cell r="N459">
            <v>280</v>
          </cell>
          <cell r="O459" t="str">
            <v>四级公路</v>
          </cell>
          <cell r="P459" t="str">
            <v>水泥路面</v>
          </cell>
          <cell r="Q459">
            <v>6</v>
          </cell>
          <cell r="R459" t="str">
            <v>岳阳县生态养殖合作社</v>
          </cell>
          <cell r="S459">
            <v>2.4700000000000002</v>
          </cell>
        </row>
        <row r="460">
          <cell r="F460" t="str">
            <v>X126-岳阳翔和鸽业专业合作社银皇肉鸽特色产业园连接路</v>
          </cell>
          <cell r="G460" t="str">
            <v>资源产业路</v>
          </cell>
          <cell r="H460" t="str">
            <v>1312F4306210063</v>
          </cell>
          <cell r="I460" t="str">
            <v>1451J3120430621276</v>
          </cell>
          <cell r="J460" t="str">
            <v>0b8d5180-711a-4fc0-9dc3-97b7de2ab81b</v>
          </cell>
          <cell r="K460" t="str">
            <v>无</v>
          </cell>
          <cell r="L460">
            <v>0.48</v>
          </cell>
          <cell r="M460">
            <v>0.48</v>
          </cell>
          <cell r="N460">
            <v>58</v>
          </cell>
          <cell r="O460" t="str">
            <v>四级公路</v>
          </cell>
          <cell r="P460" t="str">
            <v>水泥路面</v>
          </cell>
          <cell r="Q460">
            <v>6</v>
          </cell>
          <cell r="R460" t="str">
            <v>岳阳翔和鸽业专业合作社银皇肉鸽特色产业园</v>
          </cell>
          <cell r="S460">
            <v>0.48</v>
          </cell>
        </row>
        <row r="461">
          <cell r="F461" t="str">
            <v>相思山至S310连接路</v>
          </cell>
          <cell r="G461" t="str">
            <v>通景公路</v>
          </cell>
          <cell r="H461" t="str">
            <v>131301F4306210007</v>
          </cell>
          <cell r="I461" t="str">
            <v>1451J3130430621161</v>
          </cell>
          <cell r="J461" t="str">
            <v>3cdaf7d2-a81b-477b-8fd8-ce115750c63c</v>
          </cell>
          <cell r="K461" t="str">
            <v>无</v>
          </cell>
          <cell r="L461">
            <v>13.94</v>
          </cell>
          <cell r="M461">
            <v>13.94</v>
          </cell>
          <cell r="N461">
            <v>1523</v>
          </cell>
          <cell r="O461" t="str">
            <v>四级公路</v>
          </cell>
          <cell r="P461" t="str">
            <v>沥青路面</v>
          </cell>
          <cell r="Q461">
            <v>6</v>
          </cell>
          <cell r="R461" t="str">
            <v>相思山景区</v>
          </cell>
          <cell r="S461">
            <v>13.94</v>
          </cell>
        </row>
        <row r="462">
          <cell r="F462" t="str">
            <v>燕溪桥至四义桥连接路</v>
          </cell>
          <cell r="G462" t="str">
            <v>资源产业路</v>
          </cell>
          <cell r="H462" t="str">
            <v>1312F4306210152</v>
          </cell>
          <cell r="I462" t="str">
            <v>1451J3120430621274</v>
          </cell>
          <cell r="J462" t="str">
            <v>bd41f2e4-c38c-4062-b093-26598c9eb009</v>
          </cell>
          <cell r="K462" t="str">
            <v>无</v>
          </cell>
          <cell r="L462">
            <v>1.93</v>
          </cell>
          <cell r="M462">
            <v>1.93</v>
          </cell>
          <cell r="N462">
            <v>232</v>
          </cell>
          <cell r="O462" t="str">
            <v>四级公路</v>
          </cell>
          <cell r="P462" t="str">
            <v>沥青路面</v>
          </cell>
          <cell r="Q462">
            <v>6</v>
          </cell>
          <cell r="R462" t="str">
            <v>岳阳县俄咀绿缘桅子专业合作社</v>
          </cell>
          <cell r="S462">
            <v>1.93</v>
          </cell>
        </row>
        <row r="463">
          <cell r="F463" t="str">
            <v>潼溪-沙南连接路</v>
          </cell>
          <cell r="G463" t="str">
            <v>资源产业路</v>
          </cell>
          <cell r="H463" t="str">
            <v>1317F4306210001</v>
          </cell>
          <cell r="I463" t="str">
            <v>1451J3120430621280</v>
          </cell>
          <cell r="J463" t="str">
            <v>a02f8bd0-cbee-4616-b45a-3e35a408e460</v>
          </cell>
          <cell r="K463" t="str">
            <v>X120430621</v>
          </cell>
          <cell r="L463">
            <v>3.54</v>
          </cell>
          <cell r="M463">
            <v>3.54</v>
          </cell>
          <cell r="N463">
            <v>390</v>
          </cell>
          <cell r="O463" t="str">
            <v>四级公路</v>
          </cell>
          <cell r="P463" t="str">
            <v>沥青路面</v>
          </cell>
          <cell r="Q463">
            <v>6</v>
          </cell>
          <cell r="R463" t="str">
            <v>潼溪种植农民专业合作社</v>
          </cell>
          <cell r="S463">
            <v>3.54</v>
          </cell>
        </row>
        <row r="464">
          <cell r="F464" t="str">
            <v>C068-益海嘉里（岳阳）粮油工业有限公司连接路</v>
          </cell>
          <cell r="G464" t="str">
            <v>资源产业路</v>
          </cell>
          <cell r="H464" t="str">
            <v>1312F4306210072</v>
          </cell>
          <cell r="I464" t="str">
            <v>1451J3120430621174</v>
          </cell>
          <cell r="J464" t="str">
            <v>80c94a6a-dcc3-4651-bbae-378b998df429</v>
          </cell>
          <cell r="K464" t="str">
            <v>无</v>
          </cell>
          <cell r="L464">
            <v>1.42</v>
          </cell>
          <cell r="M464">
            <v>1.42</v>
          </cell>
          <cell r="N464">
            <v>150</v>
          </cell>
          <cell r="O464" t="str">
            <v>四级公路</v>
          </cell>
          <cell r="P464" t="str">
            <v>沥青路面</v>
          </cell>
          <cell r="Q464">
            <v>6</v>
          </cell>
          <cell r="R464" t="str">
            <v>益海嘉里（岳阳）粮油工业有限公司</v>
          </cell>
          <cell r="S464">
            <v>1.42</v>
          </cell>
        </row>
        <row r="465">
          <cell r="F465" t="str">
            <v>大兜坳至岳阳星梦合作社连接路</v>
          </cell>
          <cell r="G465" t="str">
            <v>资源产业路</v>
          </cell>
          <cell r="H465" t="str">
            <v>1312F4306210046</v>
          </cell>
          <cell r="I465" t="str">
            <v>1451J3120430621268</v>
          </cell>
          <cell r="J465" t="str">
            <v>6128f99c-e376-4367-8047-cf0fee767a8b</v>
          </cell>
          <cell r="K465" t="str">
            <v>无</v>
          </cell>
          <cell r="L465">
            <v>4.47</v>
          </cell>
          <cell r="M465">
            <v>4.47</v>
          </cell>
          <cell r="N465">
            <v>510</v>
          </cell>
          <cell r="O465" t="str">
            <v>四级公路</v>
          </cell>
          <cell r="P465" t="str">
            <v>沥青路面</v>
          </cell>
          <cell r="Q465">
            <v>6</v>
          </cell>
          <cell r="R465" t="str">
            <v>岳阳县张谷英镇十美星梦合作社</v>
          </cell>
          <cell r="S465">
            <v>4.47</v>
          </cell>
        </row>
        <row r="466">
          <cell r="F466" t="str">
            <v>君胜桥-岳阳县幼雄水稻种植合作社连接路</v>
          </cell>
          <cell r="G466" t="str">
            <v>资源产业路</v>
          </cell>
          <cell r="H466" t="str">
            <v>1312F4306210041</v>
          </cell>
          <cell r="I466" t="str">
            <v>1451J3120430621153</v>
          </cell>
          <cell r="J466" t="str">
            <v>8c03f9ae-fdd9-4afb-8780-989ecb914b48</v>
          </cell>
          <cell r="K466" t="str">
            <v>无</v>
          </cell>
          <cell r="L466">
            <v>1.9</v>
          </cell>
          <cell r="M466">
            <v>1.9</v>
          </cell>
          <cell r="N466">
            <v>228</v>
          </cell>
          <cell r="O466" t="str">
            <v>四级公路</v>
          </cell>
          <cell r="P466" t="str">
            <v>沥青路面</v>
          </cell>
          <cell r="Q466">
            <v>6</v>
          </cell>
          <cell r="R466" t="str">
            <v>岳阳县幼雄水稻种植合作社</v>
          </cell>
          <cell r="S466">
            <v>1.9</v>
          </cell>
        </row>
        <row r="467">
          <cell r="F467" t="str">
            <v>大塅至岳阳县绿色田园生态专业合作社连接路</v>
          </cell>
          <cell r="G467" t="str">
            <v>资源产业路</v>
          </cell>
          <cell r="H467" t="str">
            <v>1312F4306210141</v>
          </cell>
          <cell r="I467" t="str">
            <v>1451J3120430621294</v>
          </cell>
          <cell r="J467" t="str">
            <v>0484a6fb-7e69-4422-a283-17e4c276558a</v>
          </cell>
          <cell r="K467" t="str">
            <v>Y359430621</v>
          </cell>
          <cell r="L467">
            <v>2.16</v>
          </cell>
          <cell r="M467">
            <v>1.43</v>
          </cell>
          <cell r="N467">
            <v>259</v>
          </cell>
          <cell r="O467" t="str">
            <v>四级公路</v>
          </cell>
          <cell r="P467" t="str">
            <v>水泥路面</v>
          </cell>
          <cell r="Q467">
            <v>6</v>
          </cell>
          <cell r="R467" t="str">
            <v>岳阳县绿色田园生态专业合作社</v>
          </cell>
          <cell r="S467">
            <v>1.43</v>
          </cell>
        </row>
        <row r="468">
          <cell r="F468" t="str">
            <v>Y373至岳阳县邓宗养殖合作社连接路</v>
          </cell>
          <cell r="G468" t="str">
            <v>资源产业路</v>
          </cell>
          <cell r="H468" t="str">
            <v>1312F4306210145</v>
          </cell>
          <cell r="I468" t="str">
            <v>1451J3120430621295</v>
          </cell>
          <cell r="J468" t="str">
            <v>a510fc9b-adab-4504-9314-864c9fd52e35</v>
          </cell>
          <cell r="K468" t="str">
            <v>无</v>
          </cell>
          <cell r="L468">
            <v>3.52</v>
          </cell>
          <cell r="M468">
            <v>2.024</v>
          </cell>
          <cell r="N468">
            <v>278</v>
          </cell>
          <cell r="O468" t="str">
            <v>四级公路</v>
          </cell>
          <cell r="P468" t="str">
            <v>沥青路面</v>
          </cell>
          <cell r="Q468">
            <v>6</v>
          </cell>
          <cell r="R468" t="str">
            <v>岳阳县邓宗养殖合作社</v>
          </cell>
          <cell r="S468">
            <v>2.024</v>
          </cell>
        </row>
        <row r="469">
          <cell r="F469" t="str">
            <v>猴子坑至公田镇铁山油茶种植专业合作社连接路</v>
          </cell>
          <cell r="G469" t="str">
            <v>资源产业路</v>
          </cell>
          <cell r="H469" t="str">
            <v>1312F4306210143</v>
          </cell>
          <cell r="I469" t="str">
            <v>1451J3120430621296</v>
          </cell>
          <cell r="J469" t="str">
            <v>e2f9ac1c-e3ca-42c2-ac45-e297e3a5c4fc</v>
          </cell>
          <cell r="K469" t="str">
            <v>无</v>
          </cell>
          <cell r="L469">
            <v>1.63</v>
          </cell>
          <cell r="M469">
            <v>1.63</v>
          </cell>
          <cell r="N469">
            <v>196</v>
          </cell>
          <cell r="O469" t="str">
            <v>四级公路</v>
          </cell>
          <cell r="P469" t="str">
            <v>水泥路面</v>
          </cell>
          <cell r="Q469">
            <v>6</v>
          </cell>
          <cell r="R469" t="str">
            <v>公田镇铁山油茶种植专业合作社</v>
          </cell>
          <cell r="S469">
            <v>1.63</v>
          </cell>
        </row>
        <row r="470">
          <cell r="F470" t="str">
            <v>岳阳岳禹水稻专业合作社至S312连接路</v>
          </cell>
          <cell r="G470" t="str">
            <v>资源产业路</v>
          </cell>
          <cell r="H470" t="str">
            <v>1312F4306210052</v>
          </cell>
          <cell r="I470" t="str">
            <v>1451J3120430621306</v>
          </cell>
          <cell r="J470" t="str">
            <v>a32b4ae1-0027-4044-a3b9-3fdb81b0c5c0</v>
          </cell>
          <cell r="K470" t="str">
            <v>X134430621</v>
          </cell>
          <cell r="L470">
            <v>6.22</v>
          </cell>
          <cell r="M470">
            <v>6.22</v>
          </cell>
          <cell r="N470">
            <v>746</v>
          </cell>
          <cell r="O470" t="str">
            <v>四级公路</v>
          </cell>
          <cell r="P470" t="str">
            <v>沥青路面</v>
          </cell>
          <cell r="Q470">
            <v>6</v>
          </cell>
          <cell r="R470" t="str">
            <v>岳阳岳禹水稻专业合作社</v>
          </cell>
          <cell r="S470">
            <v>6.22</v>
          </cell>
        </row>
        <row r="471">
          <cell r="F471" t="str">
            <v>兰泽烈士公园至S312连接路</v>
          </cell>
          <cell r="G471" t="str">
            <v>通景公路</v>
          </cell>
          <cell r="H471" t="str">
            <v>131302F4306210004</v>
          </cell>
          <cell r="I471" t="str">
            <v>1451J3130430621157</v>
          </cell>
          <cell r="J471" t="str">
            <v>e83879a5-ee70-4335-9ce6-aa6ee883c630</v>
          </cell>
          <cell r="K471" t="str">
            <v>无</v>
          </cell>
          <cell r="L471">
            <v>8.3049999999999997</v>
          </cell>
          <cell r="M471">
            <v>8.3049999999999997</v>
          </cell>
          <cell r="N471">
            <v>846</v>
          </cell>
          <cell r="O471" t="str">
            <v>四级公路</v>
          </cell>
          <cell r="P471" t="str">
            <v>沥青路面</v>
          </cell>
          <cell r="Q471">
            <v>6</v>
          </cell>
          <cell r="R471" t="str">
            <v>兰泽烈士公园</v>
          </cell>
          <cell r="S471">
            <v>8.3049999999999997</v>
          </cell>
        </row>
        <row r="472">
          <cell r="F472" t="str">
            <v>集镇至天祥养殖专业合作社连接路</v>
          </cell>
          <cell r="G472" t="str">
            <v>资源产业路</v>
          </cell>
          <cell r="H472" t="str">
            <v>1312F4306210093</v>
          </cell>
          <cell r="I472" t="str">
            <v>1451J3120430621246</v>
          </cell>
          <cell r="J472" t="str">
            <v>5ecd3961-85ed-467e-827e-3bc3632c1c6b</v>
          </cell>
          <cell r="K472" t="str">
            <v>无</v>
          </cell>
          <cell r="L472">
            <v>2.54</v>
          </cell>
          <cell r="M472">
            <v>2.54</v>
          </cell>
          <cell r="N472">
            <v>305</v>
          </cell>
          <cell r="O472" t="str">
            <v>四级公路</v>
          </cell>
          <cell r="P472" t="str">
            <v>沥青路面</v>
          </cell>
          <cell r="Q472">
            <v>6</v>
          </cell>
          <cell r="R472" t="str">
            <v>岳阳县天祥养殖专业合作社</v>
          </cell>
          <cell r="S472">
            <v>2.54</v>
          </cell>
        </row>
        <row r="473">
          <cell r="F473" t="str">
            <v>岳阳县月田镇孙家大屋连接路</v>
          </cell>
          <cell r="G473" t="str">
            <v>通景公路</v>
          </cell>
          <cell r="H473" t="str">
            <v>131302F4306210007</v>
          </cell>
          <cell r="I473" t="str">
            <v>1451J3130430621273</v>
          </cell>
          <cell r="J473" t="str">
            <v>87710cb4-243b-4126-acc7-69a16a08ea8a</v>
          </cell>
          <cell r="K473" t="str">
            <v>CD98430621</v>
          </cell>
          <cell r="L473">
            <v>1.5</v>
          </cell>
          <cell r="M473">
            <v>1.5</v>
          </cell>
          <cell r="N473">
            <v>180</v>
          </cell>
          <cell r="O473" t="str">
            <v>四级公路</v>
          </cell>
          <cell r="P473" t="str">
            <v>沥青路面</v>
          </cell>
          <cell r="Q473">
            <v>6</v>
          </cell>
          <cell r="R473" t="str">
            <v>月田镇孙家大屋</v>
          </cell>
          <cell r="S473">
            <v>1.5</v>
          </cell>
        </row>
        <row r="474">
          <cell r="F474" t="str">
            <v>立新完小-岳阳县邓谷红薯专业合作社连接路</v>
          </cell>
          <cell r="G474" t="str">
            <v>资源产业路</v>
          </cell>
          <cell r="H474" t="str">
            <v>1312F4306210027</v>
          </cell>
          <cell r="I474" t="str">
            <v>1451J3120430621168</v>
          </cell>
          <cell r="J474" t="str">
            <v>27c71897-5a38-4027-83a3-5d4cbc63e68b</v>
          </cell>
          <cell r="K474" t="str">
            <v>C275430621/Y321430621</v>
          </cell>
          <cell r="L474">
            <v>4.3099999999999996</v>
          </cell>
          <cell r="M474">
            <v>4.3099999999999996</v>
          </cell>
          <cell r="N474">
            <v>517</v>
          </cell>
          <cell r="O474" t="str">
            <v>四级公路</v>
          </cell>
          <cell r="P474" t="str">
            <v>水泥路面</v>
          </cell>
          <cell r="Q474">
            <v>6</v>
          </cell>
          <cell r="R474" t="str">
            <v>岳阳县邓谷红薯专业合作社</v>
          </cell>
          <cell r="S474">
            <v>4.3099999999999996</v>
          </cell>
        </row>
        <row r="475">
          <cell r="F475" t="str">
            <v>罗伏至万培冲连接路</v>
          </cell>
          <cell r="G475" t="str">
            <v>资源产业路</v>
          </cell>
          <cell r="H475" t="str">
            <v>1312F4306210165</v>
          </cell>
          <cell r="I475" t="str">
            <v>1451J3120430621304</v>
          </cell>
          <cell r="J475" t="str">
            <v>073e6af2-1eea-47f8-a9ae-b15ae1c4eeeb</v>
          </cell>
          <cell r="K475" t="str">
            <v>C028430621</v>
          </cell>
          <cell r="L475">
            <v>1.1579999999999999</v>
          </cell>
          <cell r="M475">
            <v>1.1579999999999999</v>
          </cell>
          <cell r="N475">
            <v>139</v>
          </cell>
          <cell r="O475" t="str">
            <v>四级公路</v>
          </cell>
          <cell r="P475" t="str">
            <v>水泥路面</v>
          </cell>
          <cell r="Q475">
            <v>6</v>
          </cell>
          <cell r="R475" t="str">
            <v>岳阳县卫祖家庭农庄</v>
          </cell>
          <cell r="S475">
            <v>1.1579999999999999</v>
          </cell>
        </row>
        <row r="476">
          <cell r="L476">
            <v>64.832999999999998</v>
          </cell>
          <cell r="M476">
            <v>63.133000000000003</v>
          </cell>
          <cell r="N476">
            <v>10850.300000000001</v>
          </cell>
          <cell r="S476">
            <v>63.133000000000003</v>
          </cell>
        </row>
        <row r="477">
          <cell r="F477" t="str">
            <v>团洲乡通三级公路</v>
          </cell>
          <cell r="G477" t="str">
            <v>乡镇通三级（路面宽7米）及以上农村公路</v>
          </cell>
          <cell r="H477" t="str">
            <v>1316F4306230002</v>
          </cell>
          <cell r="I477" t="str">
            <v>1451J3150430623337</v>
          </cell>
          <cell r="J477" t="str">
            <v>5516e154-974e-4c1c-9a4c-47e30d3cc2f4</v>
          </cell>
          <cell r="K477" t="str">
            <v>X250430623</v>
          </cell>
          <cell r="L477">
            <v>11.51</v>
          </cell>
          <cell r="M477">
            <v>9.86</v>
          </cell>
          <cell r="N477">
            <v>3061.56</v>
          </cell>
          <cell r="O477" t="str">
            <v>三级公路</v>
          </cell>
          <cell r="P477" t="str">
            <v>沥青路面</v>
          </cell>
          <cell r="Q477">
            <v>6.5</v>
          </cell>
          <cell r="R477" t="str">
            <v>团洲乡</v>
          </cell>
          <cell r="S477">
            <v>9.86</v>
          </cell>
        </row>
        <row r="478">
          <cell r="F478" t="str">
            <v>岳阳市绿源农产品产销专业合作社连接路</v>
          </cell>
          <cell r="G478" t="str">
            <v>资源产业路</v>
          </cell>
          <cell r="H478" t="str">
            <v>1312F4306230045</v>
          </cell>
          <cell r="I478" t="str">
            <v>1451J3120430623305</v>
          </cell>
          <cell r="J478" t="str">
            <v>01ab98b5-094e-4a35-8577-b0b43d9686b4</v>
          </cell>
          <cell r="K478" t="str">
            <v>无</v>
          </cell>
          <cell r="L478">
            <v>3.46</v>
          </cell>
          <cell r="M478">
            <v>3.41</v>
          </cell>
          <cell r="N478">
            <v>415.92</v>
          </cell>
          <cell r="O478" t="str">
            <v>四级公路</v>
          </cell>
          <cell r="P478" t="str">
            <v>水泥路面</v>
          </cell>
          <cell r="Q478">
            <v>4.5</v>
          </cell>
          <cell r="R478" t="str">
            <v>岳阳市绿源农产品产销专业合作社</v>
          </cell>
          <cell r="S478">
            <v>3.41</v>
          </cell>
        </row>
        <row r="479">
          <cell r="F479" t="str">
            <v>华容富民大棚西瓜专业合作社2连接路</v>
          </cell>
          <cell r="G479" t="str">
            <v>资源产业路</v>
          </cell>
          <cell r="H479" t="str">
            <v>1312F4306230047</v>
          </cell>
          <cell r="I479" t="str">
            <v>1451J3120430623280</v>
          </cell>
          <cell r="J479" t="str">
            <v>e67129a0-378e-4a3d-a249-a996a9a7647c</v>
          </cell>
          <cell r="K479" t="str">
            <v>无</v>
          </cell>
          <cell r="L479">
            <v>2.61</v>
          </cell>
          <cell r="M479">
            <v>2.61</v>
          </cell>
          <cell r="N479">
            <v>287.88</v>
          </cell>
          <cell r="O479" t="str">
            <v>四级公路</v>
          </cell>
          <cell r="P479" t="str">
            <v>水泥路面</v>
          </cell>
          <cell r="Q479">
            <v>4.5</v>
          </cell>
          <cell r="R479" t="str">
            <v>华容富民大棚西瓜专业合作社</v>
          </cell>
          <cell r="S479">
            <v>2.61</v>
          </cell>
        </row>
        <row r="480">
          <cell r="F480" t="str">
            <v>华容县团洲乡罗立新家庭农场连接路</v>
          </cell>
          <cell r="G480" t="str">
            <v>资源产业路</v>
          </cell>
          <cell r="H480" t="str">
            <v>1312F4306230064</v>
          </cell>
          <cell r="I480" t="str">
            <v>1451J3120430623171</v>
          </cell>
          <cell r="J480" t="str">
            <v>eb7dc13e-51e4-468e-8a5b-71b243ba25e1</v>
          </cell>
          <cell r="K480" t="str">
            <v>无</v>
          </cell>
          <cell r="L480">
            <v>1.39</v>
          </cell>
          <cell r="M480">
            <v>1.39</v>
          </cell>
          <cell r="N480">
            <v>151.61000000000001</v>
          </cell>
          <cell r="O480" t="str">
            <v>四级公路</v>
          </cell>
          <cell r="P480" t="str">
            <v>水泥路面</v>
          </cell>
          <cell r="Q480">
            <v>4.5</v>
          </cell>
          <cell r="R480" t="str">
            <v>华容县团洲乡罗立新家庭农场</v>
          </cell>
          <cell r="S480">
            <v>1.39</v>
          </cell>
        </row>
        <row r="481">
          <cell r="F481" t="str">
            <v>华容县东山镇雷打岩景点通景公路</v>
          </cell>
          <cell r="G481" t="str">
            <v>通景公路</v>
          </cell>
          <cell r="H481" t="str">
            <v>131302F4306230005</v>
          </cell>
          <cell r="I481" t="str">
            <v>1451J3130430623331</v>
          </cell>
          <cell r="J481" t="str">
            <v>786b788a-c69f-4f5f-abb6-69feadf17fdb</v>
          </cell>
          <cell r="K481" t="str">
            <v>Y755430623</v>
          </cell>
          <cell r="L481">
            <v>2.7229999999999999</v>
          </cell>
          <cell r="M481">
            <v>2.7229999999999999</v>
          </cell>
          <cell r="N481">
            <v>342.74</v>
          </cell>
          <cell r="O481" t="str">
            <v>四级公路</v>
          </cell>
          <cell r="P481" t="str">
            <v>沥青路面</v>
          </cell>
          <cell r="Q481">
            <v>4.5</v>
          </cell>
          <cell r="R481" t="str">
            <v>华容县东山镇雷打岩景点</v>
          </cell>
          <cell r="S481">
            <v>2.7229999999999999</v>
          </cell>
        </row>
        <row r="482">
          <cell r="F482" t="str">
            <v>大荆湖临湖渍堤道路</v>
          </cell>
          <cell r="G482" t="str">
            <v>资源产业路</v>
          </cell>
          <cell r="H482" t="str">
            <v>131201F4306230002</v>
          </cell>
          <cell r="I482" t="str">
            <v>1451J3120430623191</v>
          </cell>
          <cell r="J482" t="str">
            <v>39ea11dc-1755-49c1-8f02-08f0772f8d2a</v>
          </cell>
          <cell r="K482" t="str">
            <v>CG01430623</v>
          </cell>
          <cell r="L482">
            <v>5.3</v>
          </cell>
          <cell r="M482">
            <v>5.3</v>
          </cell>
          <cell r="N482">
            <v>943.61</v>
          </cell>
          <cell r="O482" t="str">
            <v>四级公路</v>
          </cell>
          <cell r="P482" t="str">
            <v>水泥路面</v>
          </cell>
          <cell r="Q482">
            <v>4.5</v>
          </cell>
          <cell r="R482" t="str">
            <v>大荆湖</v>
          </cell>
          <cell r="S482">
            <v>5.3</v>
          </cell>
        </row>
        <row r="483">
          <cell r="F483" t="str">
            <v>华容县东湖湿地公园通景公路</v>
          </cell>
          <cell r="G483" t="str">
            <v>通景公路</v>
          </cell>
          <cell r="H483" t="str">
            <v>131302F4306230007</v>
          </cell>
          <cell r="I483" t="str">
            <v>1451J3130430623321</v>
          </cell>
          <cell r="J483" t="str">
            <v>15bc0f16-41c7-4a90-909f-6013b1ac4148</v>
          </cell>
          <cell r="K483" t="str">
            <v>Y130430623</v>
          </cell>
          <cell r="L483">
            <v>5.98</v>
          </cell>
          <cell r="M483">
            <v>5.98</v>
          </cell>
          <cell r="N483">
            <v>544.88</v>
          </cell>
          <cell r="O483" t="str">
            <v>四级公路</v>
          </cell>
          <cell r="P483" t="str">
            <v>沥青路面</v>
          </cell>
          <cell r="Q483">
            <v>5</v>
          </cell>
          <cell r="R483" t="str">
            <v>华容县东湖湿地公园</v>
          </cell>
          <cell r="S483">
            <v>5.98</v>
          </cell>
        </row>
        <row r="484">
          <cell r="F484" t="str">
            <v>何长工红色旅游教育基地（李家湾-何长工故居环山）连接路</v>
          </cell>
          <cell r="G484" t="str">
            <v>资源产业路</v>
          </cell>
          <cell r="H484" t="str">
            <v>1312F4306230013</v>
          </cell>
          <cell r="I484" t="str">
            <v>1451J3120430623142</v>
          </cell>
          <cell r="J484" t="str">
            <v>276b6ec3-a7d7-4538-96fa-2a30a1ef2363</v>
          </cell>
          <cell r="K484" t="str">
            <v>无</v>
          </cell>
          <cell r="L484">
            <v>2.71</v>
          </cell>
          <cell r="M484">
            <v>2.71</v>
          </cell>
          <cell r="N484">
            <v>328.6</v>
          </cell>
          <cell r="O484" t="str">
            <v>四级公路</v>
          </cell>
          <cell r="P484" t="str">
            <v>沥青路面</v>
          </cell>
          <cell r="Q484">
            <v>5</v>
          </cell>
          <cell r="R484" t="str">
            <v>何长工故居红色旅游教育基地（李家湾-何长工故居环山）</v>
          </cell>
          <cell r="S484">
            <v>2.71</v>
          </cell>
        </row>
        <row r="485">
          <cell r="F485" t="str">
            <v>华容县禹山茶文化基地通景公路</v>
          </cell>
          <cell r="G485" t="str">
            <v>通景公路</v>
          </cell>
          <cell r="H485" t="str">
            <v>131302F4306230008</v>
          </cell>
          <cell r="I485" t="str">
            <v>1451J3130430623318</v>
          </cell>
          <cell r="J485" t="str">
            <v>091ac34c-3c48-4369-92ab-102df18dd184</v>
          </cell>
          <cell r="K485" t="str">
            <v>C344430623</v>
          </cell>
          <cell r="L485">
            <v>3.67</v>
          </cell>
          <cell r="M485">
            <v>3.67</v>
          </cell>
          <cell r="N485">
            <v>300.31</v>
          </cell>
          <cell r="O485" t="str">
            <v>四级公路</v>
          </cell>
          <cell r="P485" t="str">
            <v>沥青路面</v>
          </cell>
          <cell r="Q485">
            <v>5</v>
          </cell>
          <cell r="R485" t="str">
            <v>华容县禹山茶文化基地</v>
          </cell>
          <cell r="S485">
            <v>3.67</v>
          </cell>
        </row>
        <row r="486">
          <cell r="F486" t="str">
            <v>健来富中药种植专业合作社
（牛桊山-五田渡）连接路</v>
          </cell>
          <cell r="G486" t="str">
            <v>资源产业路</v>
          </cell>
          <cell r="H486" t="str">
            <v>1312F4306230009</v>
          </cell>
          <cell r="I486" t="str">
            <v>1451J3120430623256</v>
          </cell>
          <cell r="J486" t="str">
            <v>79a9a873-5cfb-4cda-b805-b4de2389d625</v>
          </cell>
          <cell r="K486" t="str">
            <v>Y047430623</v>
          </cell>
          <cell r="L486">
            <v>4.47</v>
          </cell>
          <cell r="M486">
            <v>4.47</v>
          </cell>
          <cell r="N486">
            <v>496.75</v>
          </cell>
          <cell r="O486" t="str">
            <v>四级公路</v>
          </cell>
          <cell r="P486" t="str">
            <v>沥青路面</v>
          </cell>
          <cell r="Q486" t="str">
            <v>5/5.5</v>
          </cell>
          <cell r="R486" t="str">
            <v>健来富中药种植专业合作社
（牛桊山-五田渡）</v>
          </cell>
          <cell r="S486">
            <v>4.47</v>
          </cell>
        </row>
        <row r="487">
          <cell r="F487" t="str">
            <v>吉娃米业水稻种植专业合作社连接路</v>
          </cell>
          <cell r="G487" t="str">
            <v>资源产业路</v>
          </cell>
          <cell r="H487" t="str">
            <v>1312F4306230036</v>
          </cell>
          <cell r="I487" t="str">
            <v>1451J3120430623230</v>
          </cell>
          <cell r="J487" t="str">
            <v>5c9088e4-030b-4a2f-9c83-90fe78f07111</v>
          </cell>
          <cell r="K487" t="str">
            <v>无</v>
          </cell>
          <cell r="L487">
            <v>1.38</v>
          </cell>
          <cell r="M487">
            <v>1.38</v>
          </cell>
          <cell r="N487">
            <v>306.55</v>
          </cell>
          <cell r="O487" t="str">
            <v>四级公路</v>
          </cell>
          <cell r="P487" t="str">
            <v>水泥路面</v>
          </cell>
          <cell r="Q487">
            <v>6</v>
          </cell>
          <cell r="R487" t="str">
            <v>吉娃米业水稻种植专业合作社</v>
          </cell>
          <cell r="S487">
            <v>1.38</v>
          </cell>
        </row>
        <row r="488">
          <cell r="F488" t="str">
            <v>岳阳泰平牧业科技有限公司连接路</v>
          </cell>
          <cell r="G488" t="str">
            <v>资源产业路</v>
          </cell>
          <cell r="H488" t="str">
            <v>1312F4306230224</v>
          </cell>
          <cell r="I488" t="str">
            <v>1451J3120430623341</v>
          </cell>
          <cell r="J488" t="str">
            <v>27dcbd12-14d6-4763-9179-8444c23b369d</v>
          </cell>
          <cell r="K488" t="str">
            <v>无</v>
          </cell>
          <cell r="L488">
            <v>0.63</v>
          </cell>
          <cell r="M488">
            <v>0.63</v>
          </cell>
          <cell r="N488">
            <v>176.95</v>
          </cell>
          <cell r="O488" t="str">
            <v>四级公路</v>
          </cell>
          <cell r="P488" t="str">
            <v>水泥路面</v>
          </cell>
          <cell r="Q488">
            <v>6</v>
          </cell>
          <cell r="R488" t="str">
            <v>岳阳泰平牧业科技有限公司</v>
          </cell>
          <cell r="S488">
            <v>0.63</v>
          </cell>
        </row>
        <row r="489">
          <cell r="F489" t="str">
            <v>洪山头至华一水库旅游公路</v>
          </cell>
          <cell r="G489" t="str">
            <v>通景公路</v>
          </cell>
          <cell r="H489" t="str">
            <v>131302F4306230010</v>
          </cell>
          <cell r="I489" t="str">
            <v>1451J3130430623323</v>
          </cell>
          <cell r="J489" t="str">
            <v>0487745b-20b2-46ae-b60c-593935e29eb1</v>
          </cell>
          <cell r="K489" t="str">
            <v>X234430623</v>
          </cell>
          <cell r="L489">
            <v>19</v>
          </cell>
          <cell r="M489">
            <v>19</v>
          </cell>
          <cell r="N489">
            <v>3492.94</v>
          </cell>
          <cell r="O489" t="str">
            <v>四级公路</v>
          </cell>
          <cell r="P489" t="str">
            <v>沥青路面</v>
          </cell>
          <cell r="Q489">
            <v>5</v>
          </cell>
          <cell r="R489" t="str">
            <v>湖南桃花山森林公园</v>
          </cell>
          <cell r="S489">
            <v>19</v>
          </cell>
        </row>
        <row r="490">
          <cell r="L490">
            <v>97.540999999999997</v>
          </cell>
          <cell r="M490">
            <v>64.260999999999996</v>
          </cell>
          <cell r="N490">
            <v>9554</v>
          </cell>
          <cell r="S490">
            <v>64.260999999999996</v>
          </cell>
        </row>
        <row r="491">
          <cell r="F491" t="str">
            <v>跃进门-临资口大桥</v>
          </cell>
          <cell r="G491" t="str">
            <v>乡镇通三级（路面宽7米）及以上农村公路</v>
          </cell>
          <cell r="H491" t="str">
            <v>1316F4306240007</v>
          </cell>
          <cell r="I491" t="str">
            <v>1451J3150430624289</v>
          </cell>
          <cell r="J491" t="str">
            <v>decf84b2-ae28-4494-a48f-535fb3920fef</v>
          </cell>
          <cell r="K491" t="str">
            <v>Y992430624、X192430624</v>
          </cell>
          <cell r="L491">
            <v>5.75</v>
          </cell>
          <cell r="M491">
            <v>3.3159999999999998</v>
          </cell>
          <cell r="N491">
            <v>1326</v>
          </cell>
          <cell r="O491" t="str">
            <v>三级公路</v>
          </cell>
          <cell r="P491" t="str">
            <v>沥青路面</v>
          </cell>
          <cell r="Q491" t="str">
            <v>6.5</v>
          </cell>
          <cell r="R491" t="str">
            <v>杨林寨乡</v>
          </cell>
          <cell r="S491">
            <v>3.3159999999999998</v>
          </cell>
        </row>
        <row r="492">
          <cell r="F492" t="str">
            <v>湘阴县先辉种植养殖产业路</v>
          </cell>
          <cell r="G492" t="str">
            <v>资源产业路</v>
          </cell>
          <cell r="H492" t="str">
            <v>1312F4306240069</v>
          </cell>
          <cell r="I492" t="str">
            <v>1451J3120430624141</v>
          </cell>
          <cell r="J492" t="str">
            <v>60c66403-7b23-456e-9ad9-279c13ab1a43</v>
          </cell>
          <cell r="K492" t="str">
            <v>X008430624</v>
          </cell>
          <cell r="L492">
            <v>6.5590000000000002</v>
          </cell>
          <cell r="M492">
            <v>6.5590000000000002</v>
          </cell>
          <cell r="N492">
            <v>885</v>
          </cell>
          <cell r="O492" t="str">
            <v>四级公路</v>
          </cell>
          <cell r="P492" t="str">
            <v>沥青路面</v>
          </cell>
          <cell r="Q492" t="str">
            <v>5</v>
          </cell>
          <cell r="R492" t="str">
            <v>湘阴县先辉种植养殖产业园</v>
          </cell>
          <cell r="S492">
            <v>6.5590000000000002</v>
          </cell>
        </row>
        <row r="493">
          <cell r="F493" t="str">
            <v>湖南省金顶产业路</v>
          </cell>
          <cell r="G493" t="str">
            <v>资源产业路</v>
          </cell>
          <cell r="H493" t="str">
            <v>1312F4306240003</v>
          </cell>
          <cell r="I493" t="str">
            <v>1451J3120430624145</v>
          </cell>
          <cell r="J493" t="str">
            <v>0e3458e3-54e2-439f-b65f-36d20e50ac3d</v>
          </cell>
          <cell r="K493" t="str">
            <v>X179430624/X178430624/C091430624</v>
          </cell>
          <cell r="L493">
            <v>12</v>
          </cell>
          <cell r="M493">
            <v>6.5</v>
          </cell>
          <cell r="N493">
            <v>878</v>
          </cell>
          <cell r="O493" t="str">
            <v>四级公路</v>
          </cell>
          <cell r="P493" t="str">
            <v>沥青路面</v>
          </cell>
          <cell r="Q493" t="str">
            <v>5-6</v>
          </cell>
          <cell r="R493" t="str">
            <v>湖南省金顶产业园</v>
          </cell>
          <cell r="S493">
            <v>6.5</v>
          </cell>
        </row>
        <row r="494">
          <cell r="F494" t="str">
            <v>湖南横岭湖农业产业路</v>
          </cell>
          <cell r="G494" t="str">
            <v>资源产业路</v>
          </cell>
          <cell r="H494" t="str">
            <v>1312F4306240061</v>
          </cell>
          <cell r="I494" t="str">
            <v>1451J3120430624102</v>
          </cell>
          <cell r="J494" t="str">
            <v>c4a35432-7dd0-4ec5-98e1-3d8199e4fd2d</v>
          </cell>
          <cell r="K494" t="str">
            <v>Y169430624</v>
          </cell>
          <cell r="L494">
            <v>8.5399999999999991</v>
          </cell>
          <cell r="M494">
            <v>4.42</v>
          </cell>
          <cell r="N494">
            <v>597</v>
          </cell>
          <cell r="O494" t="str">
            <v>四级公路</v>
          </cell>
          <cell r="P494" t="str">
            <v>水泥路面</v>
          </cell>
          <cell r="Q494" t="str">
            <v>5</v>
          </cell>
          <cell r="R494" t="str">
            <v>湖南横岭湖农业产业园</v>
          </cell>
          <cell r="S494">
            <v>4.42</v>
          </cell>
        </row>
        <row r="495">
          <cell r="F495" t="str">
            <v>众源生态农业产业路</v>
          </cell>
          <cell r="G495" t="str">
            <v>资源产业路</v>
          </cell>
          <cell r="H495" t="str">
            <v>1312F4306240013</v>
          </cell>
          <cell r="I495" t="str">
            <v>1451J3120430624135</v>
          </cell>
          <cell r="J495" t="str">
            <v>d78c1bd7-5c64-4f8d-ad95-e2d73e9a5c69</v>
          </cell>
          <cell r="K495" t="str">
            <v>Y668430624</v>
          </cell>
          <cell r="L495">
            <v>3.2130000000000001</v>
          </cell>
          <cell r="M495">
            <v>3.2130000000000001</v>
          </cell>
          <cell r="N495">
            <v>434</v>
          </cell>
          <cell r="O495" t="str">
            <v>四级公路</v>
          </cell>
          <cell r="P495" t="str">
            <v>沥青路面</v>
          </cell>
          <cell r="Q495" t="str">
            <v>4.5-5.5</v>
          </cell>
          <cell r="R495" t="str">
            <v>众源生态农业产业园</v>
          </cell>
          <cell r="S495">
            <v>3.2130000000000001</v>
          </cell>
        </row>
        <row r="496">
          <cell r="F496" t="str">
            <v>湖南金惠农业科技产业路</v>
          </cell>
          <cell r="G496" t="str">
            <v>资源产业路</v>
          </cell>
          <cell r="H496" t="str">
            <v>1312F4306240052</v>
          </cell>
          <cell r="I496" t="str">
            <v>1451J3120430624178</v>
          </cell>
          <cell r="J496" t="str">
            <v>e0c2882d-50e7-4cc1-baa6-08da6956c6bf</v>
          </cell>
          <cell r="K496" t="str">
            <v>X177430624</v>
          </cell>
          <cell r="L496">
            <v>14.8</v>
          </cell>
          <cell r="M496">
            <v>10.868</v>
          </cell>
          <cell r="N496">
            <v>1467</v>
          </cell>
          <cell r="O496" t="str">
            <v>四级公路</v>
          </cell>
          <cell r="P496" t="str">
            <v>沥青路面</v>
          </cell>
          <cell r="Q496" t="str">
            <v>6-6.5</v>
          </cell>
          <cell r="R496" t="str">
            <v>湖南金惠农业产业园</v>
          </cell>
          <cell r="S496">
            <v>10.868</v>
          </cell>
        </row>
        <row r="497">
          <cell r="F497" t="str">
            <v>湘阴县金田渔业养殖产业路</v>
          </cell>
          <cell r="G497" t="str">
            <v>资源产业路</v>
          </cell>
          <cell r="H497" t="str">
            <v>1312F4306240018</v>
          </cell>
          <cell r="I497" t="str">
            <v>1451J3120430624107</v>
          </cell>
          <cell r="J497" t="str">
            <v>628f56ac-558a-488b-8e5f-0a38d045e88b</v>
          </cell>
          <cell r="K497" t="str">
            <v>X183460624/CB78430624/Y553430624</v>
          </cell>
          <cell r="L497">
            <v>19.399999999999999</v>
          </cell>
          <cell r="M497">
            <v>5.2</v>
          </cell>
          <cell r="N497">
            <v>702</v>
          </cell>
          <cell r="O497" t="str">
            <v>四级公路</v>
          </cell>
          <cell r="P497" t="str">
            <v>沥青路面</v>
          </cell>
          <cell r="Q497" t="str">
            <v>5.5-8</v>
          </cell>
          <cell r="R497" t="str">
            <v>湘阴县金田渔业养殖产业园</v>
          </cell>
          <cell r="S497">
            <v>5.2</v>
          </cell>
        </row>
        <row r="498">
          <cell r="F498" t="str">
            <v>创新现代农业产业路</v>
          </cell>
          <cell r="G498" t="str">
            <v>资源产业路</v>
          </cell>
          <cell r="H498" t="str">
            <v>1312F4306240010</v>
          </cell>
          <cell r="I498" t="str">
            <v>1451J3120430624133</v>
          </cell>
          <cell r="J498" t="str">
            <v>619ecbce-75a9-46b1-b559-5e1e786417b6</v>
          </cell>
          <cell r="K498" t="str">
            <v>C30E430624/CV15430624</v>
          </cell>
          <cell r="L498">
            <v>2.5139999999999998</v>
          </cell>
          <cell r="M498">
            <v>2.5139999999999998</v>
          </cell>
          <cell r="N498">
            <v>339</v>
          </cell>
          <cell r="O498" t="str">
            <v>四级公路</v>
          </cell>
          <cell r="P498" t="str">
            <v>沥青路面</v>
          </cell>
          <cell r="Q498" t="str">
            <v>5-5.5</v>
          </cell>
          <cell r="R498" t="str">
            <v>创新现代农业产业园</v>
          </cell>
          <cell r="S498">
            <v>2.5139999999999998</v>
          </cell>
        </row>
        <row r="499">
          <cell r="F499" t="str">
            <v>湘阴县天自成种养产业路</v>
          </cell>
          <cell r="G499" t="str">
            <v>资源产业路</v>
          </cell>
          <cell r="H499" t="str">
            <v>1312F4306240035</v>
          </cell>
          <cell r="I499" t="str">
            <v>1451J3120430624172</v>
          </cell>
          <cell r="J499" t="str">
            <v>73da0c4f-e5c4-4c25-a19a-32c40a27ea7e</v>
          </cell>
          <cell r="K499" t="str">
            <v>Y549430624</v>
          </cell>
          <cell r="L499">
            <v>4.1900000000000004</v>
          </cell>
          <cell r="M499">
            <v>4.1900000000000004</v>
          </cell>
          <cell r="N499">
            <v>566</v>
          </cell>
          <cell r="O499" t="str">
            <v>四级公路</v>
          </cell>
          <cell r="P499" t="str">
            <v>沥青路面</v>
          </cell>
          <cell r="Q499" t="str">
            <v>4.5-6</v>
          </cell>
          <cell r="R499" t="str">
            <v>湘阴县天自成种养产业园</v>
          </cell>
          <cell r="S499">
            <v>4.1900000000000004</v>
          </cell>
        </row>
        <row r="500">
          <cell r="F500" t="str">
            <v>湘阴县志坤米业产业路</v>
          </cell>
          <cell r="G500" t="str">
            <v>资源产业路</v>
          </cell>
          <cell r="H500" t="str">
            <v>1312F4306240030</v>
          </cell>
          <cell r="I500" t="str">
            <v>1451J3120430624137</v>
          </cell>
          <cell r="J500" t="str">
            <v>dc582694-cb80-4c10-a3c6-657d966a6b7b</v>
          </cell>
          <cell r="K500" t="str">
            <v>X194430624</v>
          </cell>
          <cell r="L500">
            <v>7.15</v>
          </cell>
          <cell r="M500">
            <v>7.15</v>
          </cell>
          <cell r="N500">
            <v>965</v>
          </cell>
          <cell r="O500" t="str">
            <v>四级公路</v>
          </cell>
          <cell r="P500" t="str">
            <v>水泥路面</v>
          </cell>
          <cell r="Q500" t="str">
            <v>5</v>
          </cell>
          <cell r="R500" t="str">
            <v>湘阴县志坤米业产业园</v>
          </cell>
          <cell r="S500">
            <v>7.15</v>
          </cell>
        </row>
        <row r="501">
          <cell r="F501" t="str">
            <v>湘阴县华军养殖产业路</v>
          </cell>
          <cell r="G501" t="str">
            <v>资源产业路</v>
          </cell>
          <cell r="H501" t="str">
            <v>1312F4306240057</v>
          </cell>
          <cell r="I501" t="str">
            <v>1451J3120430624122</v>
          </cell>
          <cell r="J501" t="str">
            <v>f7f9df19-ee5e-48bb-85d2-aec52c91bc28</v>
          </cell>
          <cell r="K501" t="str">
            <v>无</v>
          </cell>
          <cell r="L501">
            <v>1.196</v>
          </cell>
          <cell r="M501">
            <v>1.196</v>
          </cell>
          <cell r="N501">
            <v>161</v>
          </cell>
          <cell r="O501" t="str">
            <v>四级公路</v>
          </cell>
          <cell r="P501" t="str">
            <v>沥青路面</v>
          </cell>
          <cell r="Q501" t="str">
            <v>4-5.5</v>
          </cell>
          <cell r="R501" t="str">
            <v>湘阴县华军养殖产业园</v>
          </cell>
          <cell r="S501">
            <v>1.196</v>
          </cell>
        </row>
        <row r="502">
          <cell r="F502" t="str">
            <v>宏华现代农业产业路</v>
          </cell>
          <cell r="G502" t="str">
            <v>资源产业路</v>
          </cell>
          <cell r="H502" t="str">
            <v>1312F4306240004</v>
          </cell>
          <cell r="I502" t="str">
            <v>1451J3120430624169</v>
          </cell>
          <cell r="J502" t="str">
            <v>7dff122a-25a9-494f-9925-7df3b7d457be</v>
          </cell>
          <cell r="K502" t="str">
            <v>Y540430624/Y532430624</v>
          </cell>
          <cell r="L502">
            <v>6.02</v>
          </cell>
          <cell r="M502">
            <v>6.02</v>
          </cell>
          <cell r="N502">
            <v>813</v>
          </cell>
          <cell r="O502" t="str">
            <v>四级公路</v>
          </cell>
          <cell r="P502" t="str">
            <v>沥青路面</v>
          </cell>
          <cell r="Q502" t="str">
            <v>5.2-6.2</v>
          </cell>
          <cell r="R502" t="str">
            <v>宏华现代农业产业园</v>
          </cell>
          <cell r="S502">
            <v>6.02</v>
          </cell>
        </row>
        <row r="503">
          <cell r="F503" t="str">
            <v>湖南省七秒鱼产业路</v>
          </cell>
          <cell r="G503" t="str">
            <v>资源产业路</v>
          </cell>
          <cell r="H503" t="str">
            <v>1312F4306240025</v>
          </cell>
          <cell r="I503" t="str">
            <v>1451J3120430624148</v>
          </cell>
          <cell r="J503" t="str">
            <v>6ee61aba-3e8c-43b1-9cf0-1bd7409c8f4b</v>
          </cell>
          <cell r="K503" t="str">
            <v>Y583430624/Y570430624</v>
          </cell>
          <cell r="L503">
            <v>6.2089999999999996</v>
          </cell>
          <cell r="M503">
            <v>3.1150000000000002</v>
          </cell>
          <cell r="N503">
            <v>421</v>
          </cell>
          <cell r="O503" t="str">
            <v>四级公路</v>
          </cell>
          <cell r="P503" t="str">
            <v>水泥路面</v>
          </cell>
          <cell r="Q503" t="str">
            <v>5.5</v>
          </cell>
          <cell r="R503" t="str">
            <v>湖南省七秒鱼产业园</v>
          </cell>
          <cell r="S503">
            <v>3.1150000000000002</v>
          </cell>
        </row>
        <row r="504">
          <cell r="L504">
            <v>69.075000000000003</v>
          </cell>
          <cell r="M504">
            <v>63.47</v>
          </cell>
          <cell r="N504">
            <v>35109.9</v>
          </cell>
          <cell r="S504">
            <v>63.47</v>
          </cell>
        </row>
        <row r="505">
          <cell r="F505" t="str">
            <v>S202至福寿山国际旅游度假区公路</v>
          </cell>
          <cell r="G505" t="str">
            <v>通景公路</v>
          </cell>
          <cell r="H505" t="str">
            <v>131301F4306260002</v>
          </cell>
          <cell r="I505" t="str">
            <v>1451J3130430626401</v>
          </cell>
          <cell r="J505" t="str">
            <v>d59818b8-4a22-4785-8075-9c100b1240ea</v>
          </cell>
          <cell r="K505" t="str">
            <v>X010430626</v>
          </cell>
          <cell r="L505">
            <v>28.6</v>
          </cell>
          <cell r="M505">
            <v>24.5</v>
          </cell>
          <cell r="N505">
            <v>30196.02</v>
          </cell>
          <cell r="O505" t="str">
            <v>四级公路</v>
          </cell>
          <cell r="P505" t="str">
            <v>水泥路面</v>
          </cell>
          <cell r="Q505">
            <v>6.5</v>
          </cell>
          <cell r="R505" t="str">
            <v>福寿山国际旅游度假区</v>
          </cell>
          <cell r="S505">
            <v>24.5</v>
          </cell>
        </row>
        <row r="506">
          <cell r="F506" t="str">
            <v>G106至五角山旅游度假区公路</v>
          </cell>
          <cell r="G506" t="str">
            <v>通景公路</v>
          </cell>
          <cell r="H506" t="str">
            <v>131302F4306260033</v>
          </cell>
          <cell r="I506" t="str">
            <v>1451J3130430626150</v>
          </cell>
          <cell r="J506" t="str">
            <v>d1c65f55-3736-408e-8610-9e86aeb4baba</v>
          </cell>
          <cell r="K506" t="str">
            <v>Y118430626</v>
          </cell>
          <cell r="L506">
            <v>4.5</v>
          </cell>
          <cell r="M506">
            <v>4.5</v>
          </cell>
          <cell r="N506">
            <v>392.98</v>
          </cell>
          <cell r="O506" t="str">
            <v>四级公路</v>
          </cell>
          <cell r="P506" t="str">
            <v>沥青路面</v>
          </cell>
          <cell r="Q506">
            <v>5</v>
          </cell>
          <cell r="R506" t="str">
            <v>五角山旅游度假区</v>
          </cell>
          <cell r="S506">
            <v>4.5</v>
          </cell>
        </row>
        <row r="507">
          <cell r="F507" t="str">
            <v>纯溪小镇至月光岩公路</v>
          </cell>
          <cell r="G507" t="str">
            <v>通景公路</v>
          </cell>
          <cell r="H507" t="str">
            <v>131302F4306260003</v>
          </cell>
          <cell r="I507" t="str">
            <v>1451J3130430626226</v>
          </cell>
          <cell r="J507" t="str">
            <v>a6545d34-fb41-4bf0-86c0-d9d186bde790</v>
          </cell>
          <cell r="K507" t="str">
            <v>X032430626</v>
          </cell>
          <cell r="L507">
            <v>4.4000000000000004</v>
          </cell>
          <cell r="M507">
            <v>4.4000000000000004</v>
          </cell>
          <cell r="N507">
            <v>463.23</v>
          </cell>
          <cell r="O507" t="str">
            <v>四级公路</v>
          </cell>
          <cell r="P507" t="str">
            <v>沥青路面</v>
          </cell>
          <cell r="Q507">
            <v>5</v>
          </cell>
          <cell r="R507" t="str">
            <v>月光岩</v>
          </cell>
          <cell r="S507">
            <v>4.4000000000000004</v>
          </cell>
        </row>
        <row r="508">
          <cell r="F508" t="str">
            <v>平江县上塔市镇金星居委会种植资源产业路</v>
          </cell>
          <cell r="G508" t="str">
            <v>资源产业路</v>
          </cell>
          <cell r="H508" t="str">
            <v>1312F4306260631</v>
          </cell>
          <cell r="I508" t="str">
            <v>1451J3120430626A63</v>
          </cell>
          <cell r="J508" t="str">
            <v>1eb4ebd4-3c79-4f6b-a111-c5711ebc4c67</v>
          </cell>
          <cell r="K508" t="str">
            <v>无</v>
          </cell>
          <cell r="L508">
            <v>1.04</v>
          </cell>
          <cell r="M508">
            <v>1.04</v>
          </cell>
          <cell r="N508">
            <v>428.86</v>
          </cell>
          <cell r="O508" t="str">
            <v>四级公路</v>
          </cell>
          <cell r="P508" t="str">
            <v>沥青路面</v>
          </cell>
          <cell r="Q508">
            <v>6</v>
          </cell>
          <cell r="R508" t="str">
            <v>平江县上塔市镇金星居委会种植资源产业园</v>
          </cell>
          <cell r="S508">
            <v>1.04</v>
          </cell>
        </row>
        <row r="509">
          <cell r="F509" t="str">
            <v>G536至市里村汨罗江特色小镇公路</v>
          </cell>
          <cell r="G509" t="str">
            <v>通景公路</v>
          </cell>
          <cell r="H509" t="str">
            <v>131302F4306260049</v>
          </cell>
          <cell r="I509" t="str">
            <v>1451J3130430626462</v>
          </cell>
          <cell r="J509" t="str">
            <v>99bade22-883b-4d62-b442-af865ed86dda</v>
          </cell>
          <cell r="K509" t="str">
            <v>C054430626</v>
          </cell>
          <cell r="L509">
            <v>1.8</v>
          </cell>
          <cell r="M509">
            <v>1.8</v>
          </cell>
          <cell r="N509">
            <v>264.39</v>
          </cell>
          <cell r="O509" t="str">
            <v>四级公路</v>
          </cell>
          <cell r="P509" t="str">
            <v>沥青路面</v>
          </cell>
          <cell r="Q509">
            <v>6</v>
          </cell>
          <cell r="R509" t="str">
            <v>市里村汨罗江特色小镇</v>
          </cell>
          <cell r="S509">
            <v>1.8</v>
          </cell>
        </row>
        <row r="510">
          <cell r="F510" t="str">
            <v>G106至红莲兵寨公路</v>
          </cell>
          <cell r="G510" t="str">
            <v>通景公路</v>
          </cell>
          <cell r="H510" t="str">
            <v>131302F4306260010</v>
          </cell>
          <cell r="I510" t="str">
            <v>1451J3130430626385</v>
          </cell>
          <cell r="J510" t="str">
            <v>200f0213-6fa8-4cb7-95a2-66db143dfc5a</v>
          </cell>
          <cell r="K510" t="str">
            <v>CN48430626</v>
          </cell>
          <cell r="L510">
            <v>2.1</v>
          </cell>
          <cell r="M510">
            <v>2.1</v>
          </cell>
          <cell r="N510">
            <v>231.21</v>
          </cell>
          <cell r="O510" t="str">
            <v>四级公路</v>
          </cell>
          <cell r="P510" t="str">
            <v>沥青路面</v>
          </cell>
          <cell r="Q510">
            <v>6</v>
          </cell>
          <cell r="R510" t="str">
            <v>红莲兵寨</v>
          </cell>
          <cell r="S510">
            <v>2.1</v>
          </cell>
        </row>
        <row r="511">
          <cell r="F511" t="str">
            <v>平江县三市镇三星村资源产业路</v>
          </cell>
          <cell r="G511" t="str">
            <v>资源产业路</v>
          </cell>
          <cell r="H511" t="str">
            <v>1312F4306260334</v>
          </cell>
          <cell r="I511" t="str">
            <v>1451J3120430626625</v>
          </cell>
          <cell r="J511" t="str">
            <v>a0061dc8-a9aa-4c2e-ba53-e8329b8675c2</v>
          </cell>
          <cell r="K511" t="str">
            <v>Y051430626</v>
          </cell>
          <cell r="L511">
            <v>11.37</v>
          </cell>
          <cell r="M511">
            <v>11.37</v>
          </cell>
          <cell r="N511">
            <v>1255.74</v>
          </cell>
          <cell r="O511" t="str">
            <v>四级公路</v>
          </cell>
          <cell r="P511" t="str">
            <v>沥青路面</v>
          </cell>
          <cell r="Q511">
            <v>6</v>
          </cell>
          <cell r="R511" t="str">
            <v>平江县三市镇三星村资源产业</v>
          </cell>
          <cell r="S511">
            <v>11.37</v>
          </cell>
        </row>
        <row r="512">
          <cell r="F512" t="str">
            <v>G106至阜山风情小镇公路</v>
          </cell>
          <cell r="G512" t="str">
            <v>通景公路</v>
          </cell>
          <cell r="H512" t="str">
            <v>131302F4306260036</v>
          </cell>
          <cell r="I512" t="str">
            <v>1451J3130430626187</v>
          </cell>
          <cell r="J512" t="str">
            <v>1e35b4ee-bbe9-4e9c-a0d3-cb4d4b57befa</v>
          </cell>
          <cell r="K512" t="str">
            <v>C561430626</v>
          </cell>
          <cell r="L512">
            <v>1.7</v>
          </cell>
          <cell r="M512">
            <v>1.7</v>
          </cell>
          <cell r="N512">
            <v>242.2</v>
          </cell>
          <cell r="O512" t="str">
            <v>四级公路</v>
          </cell>
          <cell r="P512" t="str">
            <v>沥青路面</v>
          </cell>
          <cell r="Q512">
            <v>6</v>
          </cell>
          <cell r="R512" t="str">
            <v>阜山风情小镇</v>
          </cell>
          <cell r="S512">
            <v>1.7</v>
          </cell>
        </row>
        <row r="513">
          <cell r="F513" t="str">
            <v>平江梅仙镇峰岭菁华现代农业综合产业园道路</v>
          </cell>
          <cell r="G513" t="str">
            <v>资源产业路</v>
          </cell>
          <cell r="H513" t="str">
            <v>1312F4306260080</v>
          </cell>
          <cell r="I513" t="str">
            <v>1451J3120430626339</v>
          </cell>
          <cell r="J513" t="str">
            <v>8d7a3e46-178a-4919-9960-50f8747a1838</v>
          </cell>
          <cell r="K513" t="str">
            <v>无</v>
          </cell>
          <cell r="L513">
            <v>2.56</v>
          </cell>
          <cell r="M513">
            <v>2.56</v>
          </cell>
          <cell r="N513">
            <v>438.85</v>
          </cell>
          <cell r="O513" t="str">
            <v>四级公路</v>
          </cell>
          <cell r="P513" t="str">
            <v>沥青路面</v>
          </cell>
          <cell r="Q513">
            <v>5</v>
          </cell>
          <cell r="R513" t="str">
            <v xml:space="preserve">平江县梅仙镇峰岭菁华现代农业综合产业园 </v>
          </cell>
          <cell r="S513">
            <v>2.56</v>
          </cell>
        </row>
        <row r="514">
          <cell r="F514" t="str">
            <v>S209至叶石坪风情小镇公路</v>
          </cell>
          <cell r="G514" t="str">
            <v>通景公路</v>
          </cell>
          <cell r="H514" t="str">
            <v>131302F4306260082</v>
          </cell>
          <cell r="I514" t="str">
            <v>1451J3130430626431</v>
          </cell>
          <cell r="J514" t="str">
            <v>4ae165aa-1fc3-4831-a413-b940f9990903</v>
          </cell>
          <cell r="K514" t="str">
            <v>X035430626</v>
          </cell>
          <cell r="L514">
            <v>0.5</v>
          </cell>
          <cell r="M514">
            <v>0.5</v>
          </cell>
          <cell r="N514">
            <v>86.71</v>
          </cell>
          <cell r="O514" t="str">
            <v>四级公路</v>
          </cell>
          <cell r="P514" t="str">
            <v>水泥路面</v>
          </cell>
          <cell r="Q514">
            <v>6</v>
          </cell>
          <cell r="R514" t="str">
            <v>叶石坪风情小镇</v>
          </cell>
          <cell r="S514">
            <v>0.5</v>
          </cell>
        </row>
        <row r="515">
          <cell r="F515" t="str">
            <v>S308至凤凰山茶果旅基地公路</v>
          </cell>
          <cell r="G515" t="str">
            <v>通景公路</v>
          </cell>
          <cell r="H515" t="str">
            <v>131302F4306260031</v>
          </cell>
          <cell r="I515" t="str">
            <v>1451J3130430626668</v>
          </cell>
          <cell r="J515" t="str">
            <v>97dcd933-518b-4505-8e70-3c9207053f1d</v>
          </cell>
          <cell r="K515" t="str">
            <v>无</v>
          </cell>
          <cell r="L515">
            <v>2.2999999999999998</v>
          </cell>
          <cell r="M515">
            <v>2.2999999999999998</v>
          </cell>
          <cell r="N515">
            <v>378.16</v>
          </cell>
          <cell r="O515" t="str">
            <v>四级公路</v>
          </cell>
          <cell r="P515" t="str">
            <v>沥青路面</v>
          </cell>
          <cell r="Q515">
            <v>6</v>
          </cell>
          <cell r="R515" t="str">
            <v>凤凰山茶果旅基地</v>
          </cell>
          <cell r="S515">
            <v>2.2999999999999998</v>
          </cell>
        </row>
        <row r="516">
          <cell r="F516" t="str">
            <v>G106至梧桐山公路</v>
          </cell>
          <cell r="G516" t="str">
            <v>通景公路</v>
          </cell>
          <cell r="H516" t="str">
            <v>131302F4306260027</v>
          </cell>
          <cell r="I516" t="str">
            <v>1451J3130430626407</v>
          </cell>
          <cell r="J516" t="str">
            <v>fe1eff2f-8b60-43e6-b7ff-dbc4294b8d9a</v>
          </cell>
          <cell r="K516" t="str">
            <v>X017430626</v>
          </cell>
          <cell r="L516">
            <v>8.2050000000000001</v>
          </cell>
          <cell r="M516">
            <v>6.7</v>
          </cell>
          <cell r="N516">
            <v>731.55</v>
          </cell>
          <cell r="O516" t="str">
            <v>四级公路</v>
          </cell>
          <cell r="P516" t="str">
            <v>沥青路面</v>
          </cell>
          <cell r="Q516">
            <v>5</v>
          </cell>
          <cell r="R516" t="str">
            <v>梧桐山</v>
          </cell>
          <cell r="S516">
            <v>6.7</v>
          </cell>
        </row>
        <row r="517">
          <cell r="L517">
            <v>71.852999999999994</v>
          </cell>
          <cell r="M517">
            <v>62.936000000000007</v>
          </cell>
          <cell r="N517">
            <v>7552.3200000000006</v>
          </cell>
          <cell r="S517">
            <v>62.936000000000007</v>
          </cell>
        </row>
        <row r="518">
          <cell r="F518" t="str">
            <v>桂花村忠诚种养基地连接路</v>
          </cell>
          <cell r="G518" t="str">
            <v>资源产业路</v>
          </cell>
          <cell r="H518" t="str">
            <v>1312F4306810201</v>
          </cell>
          <cell r="I518" t="str">
            <v>1451J3120430681294</v>
          </cell>
          <cell r="J518" t="str">
            <v>ea639236-8b23-43e0-a806-58845fccf4da</v>
          </cell>
          <cell r="K518" t="str">
            <v>C48B430681</v>
          </cell>
          <cell r="L518">
            <v>2.21</v>
          </cell>
          <cell r="M518">
            <v>2.21</v>
          </cell>
          <cell r="N518">
            <v>265.2</v>
          </cell>
          <cell r="O518" t="str">
            <v>四级公路</v>
          </cell>
          <cell r="P518" t="str">
            <v>沥青混凝土</v>
          </cell>
          <cell r="Q518">
            <v>6</v>
          </cell>
          <cell r="R518" t="str">
            <v>桂花村忠诚种养产业园</v>
          </cell>
          <cell r="S518">
            <v>2.21</v>
          </cell>
        </row>
        <row r="519">
          <cell r="F519" t="str">
            <v>国家级东洞庭湖自然保护区集散公路</v>
          </cell>
          <cell r="G519" t="str">
            <v>通景公路</v>
          </cell>
          <cell r="H519" t="str">
            <v>131301F4306810002</v>
          </cell>
          <cell r="I519" t="str">
            <v>1451J3130430681299</v>
          </cell>
          <cell r="J519" t="str">
            <v>bca9df49-4802-4310-bf18-c30bf8793dd1</v>
          </cell>
          <cell r="K519" t="str">
            <v>X017430681</v>
          </cell>
          <cell r="L519">
            <v>12.91</v>
          </cell>
          <cell r="M519">
            <v>12.91</v>
          </cell>
          <cell r="N519">
            <v>1549.2</v>
          </cell>
          <cell r="O519" t="str">
            <v>四级公路</v>
          </cell>
          <cell r="P519" t="str">
            <v>沥青混凝土</v>
          </cell>
          <cell r="Q519">
            <v>6</v>
          </cell>
          <cell r="R519" t="str">
            <v>东洞庭湖自然保护区</v>
          </cell>
          <cell r="S519">
            <v>12.91</v>
          </cell>
        </row>
        <row r="520">
          <cell r="F520" t="str">
            <v>唐山村花果园产业基地连接路</v>
          </cell>
          <cell r="G520" t="str">
            <v>资源产业路</v>
          </cell>
          <cell r="H520" t="str">
            <v>1312F4306810161</v>
          </cell>
          <cell r="I520" t="str">
            <v>1451J3120430681265</v>
          </cell>
          <cell r="J520" t="str">
            <v>3fbc98dc-184e-40ff-bb9f-1d1d59eae997</v>
          </cell>
          <cell r="K520" t="str">
            <v>C070430681</v>
          </cell>
          <cell r="L520">
            <v>1.2889999999999999</v>
          </cell>
          <cell r="M520">
            <v>1.2889999999999999</v>
          </cell>
          <cell r="N520">
            <v>154.68</v>
          </cell>
          <cell r="O520" t="str">
            <v>四级公路</v>
          </cell>
          <cell r="P520" t="str">
            <v>沥青混凝土</v>
          </cell>
          <cell r="Q520">
            <v>7</v>
          </cell>
          <cell r="R520" t="str">
            <v>唐山花果园产业园</v>
          </cell>
          <cell r="S520">
            <v>1.2889999999999999</v>
          </cell>
        </row>
        <row r="521">
          <cell r="F521" t="str">
            <v>王家坪村龙橙基地连接路</v>
          </cell>
          <cell r="G521" t="str">
            <v>资源产业路</v>
          </cell>
          <cell r="H521" t="str">
            <v>1312F4306810172</v>
          </cell>
          <cell r="I521" t="str">
            <v>1451J3120430681254</v>
          </cell>
          <cell r="J521" t="str">
            <v>0c623c6d-62eb-4042-b515-cc79ef51bfb0</v>
          </cell>
          <cell r="K521" t="str">
            <v>C072430681</v>
          </cell>
          <cell r="L521">
            <v>1.5209999999999999</v>
          </cell>
          <cell r="M521">
            <v>1.5209999999999999</v>
          </cell>
          <cell r="N521">
            <v>182.52</v>
          </cell>
          <cell r="O521" t="str">
            <v>四级公路</v>
          </cell>
          <cell r="P521" t="str">
            <v>沥青混凝土</v>
          </cell>
          <cell r="Q521">
            <v>6</v>
          </cell>
          <cell r="R521" t="str">
            <v>王家坪村龙橙产业园</v>
          </cell>
          <cell r="S521">
            <v>1.5209999999999999</v>
          </cell>
        </row>
        <row r="522">
          <cell r="F522" t="str">
            <v>屈子祠村楚韵生猪养殖基地连接路</v>
          </cell>
          <cell r="G522" t="str">
            <v>资源产业路</v>
          </cell>
          <cell r="H522" t="str">
            <v>1312F4306810196</v>
          </cell>
          <cell r="I522" t="str">
            <v>1451J3120430681291</v>
          </cell>
          <cell r="J522" t="str">
            <v>dd5556e1-1145-40fa-a71f-f7ddae15754e</v>
          </cell>
          <cell r="K522" t="str">
            <v>C405430681</v>
          </cell>
          <cell r="L522">
            <v>1.153</v>
          </cell>
          <cell r="M522">
            <v>1.153</v>
          </cell>
          <cell r="N522">
            <v>138.36000000000001</v>
          </cell>
          <cell r="O522" t="str">
            <v>四级公路</v>
          </cell>
          <cell r="P522" t="str">
            <v>沥青混凝土</v>
          </cell>
          <cell r="Q522">
            <v>6</v>
          </cell>
          <cell r="R522" t="str">
            <v>屈子祠村楚韵生猪养殖产业园</v>
          </cell>
          <cell r="S522">
            <v>1.153</v>
          </cell>
        </row>
        <row r="523">
          <cell r="F523" t="str">
            <v>古培镇南环村金博水稻基地连接路</v>
          </cell>
          <cell r="G523" t="str">
            <v>资源产业路</v>
          </cell>
          <cell r="H523" t="str">
            <v>1312F4306810321</v>
          </cell>
          <cell r="I523" t="str">
            <v>1451J3120430681312</v>
          </cell>
          <cell r="J523" t="str">
            <v>b0cb7fc6-cdf2-420e-8275-2fcb5407c173</v>
          </cell>
          <cell r="K523" t="str">
            <v>C675430681</v>
          </cell>
          <cell r="L523">
            <v>1.1830000000000001</v>
          </cell>
          <cell r="M523">
            <v>1.1830000000000001</v>
          </cell>
          <cell r="N523">
            <v>141.96</v>
          </cell>
          <cell r="O523" t="str">
            <v>四级公路</v>
          </cell>
          <cell r="P523" t="str">
            <v>沥青混凝土</v>
          </cell>
          <cell r="Q523">
            <v>6</v>
          </cell>
          <cell r="R523" t="str">
            <v>古培镇南环村金博水稻产业园</v>
          </cell>
          <cell r="S523">
            <v>1.1830000000000001</v>
          </cell>
        </row>
        <row r="524">
          <cell r="F524" t="str">
            <v>九雁锦程农业基地连接路</v>
          </cell>
          <cell r="G524" t="str">
            <v>资源产业路</v>
          </cell>
          <cell r="H524" t="str">
            <v>1312F4306810052</v>
          </cell>
          <cell r="I524" t="str">
            <v>1451J3120430681226</v>
          </cell>
          <cell r="J524" t="str">
            <v>240f0e4c-9475-4fd1-ad83-c8795993d0cc</v>
          </cell>
          <cell r="K524" t="str">
            <v>C064430681</v>
          </cell>
          <cell r="L524">
            <v>3.28</v>
          </cell>
          <cell r="M524">
            <v>3.28</v>
          </cell>
          <cell r="N524">
            <v>393.6</v>
          </cell>
          <cell r="O524" t="str">
            <v>四级公路</v>
          </cell>
          <cell r="P524" t="str">
            <v>沥青混凝土</v>
          </cell>
          <cell r="Q524">
            <v>6</v>
          </cell>
          <cell r="R524" t="str">
            <v>汨罗镇九雁锦程农业产业园</v>
          </cell>
          <cell r="S524">
            <v>3.28</v>
          </cell>
        </row>
        <row r="525">
          <cell r="F525" t="str">
            <v>汨罗市蟠龙桥顺义生猪养殖基地连接路</v>
          </cell>
          <cell r="G525" t="str">
            <v>资源产业路</v>
          </cell>
          <cell r="H525" t="str">
            <v>1312F4306810307</v>
          </cell>
          <cell r="I525" t="str">
            <v>1451J3120430681385</v>
          </cell>
          <cell r="J525" t="str">
            <v>89dc7b9f-ad00-4a68-8639-145386c99d34</v>
          </cell>
          <cell r="K525" t="str">
            <v>CK57430681</v>
          </cell>
          <cell r="L525">
            <v>0.79800000000000004</v>
          </cell>
          <cell r="M525">
            <v>0.79800000000000004</v>
          </cell>
          <cell r="N525">
            <v>95.76</v>
          </cell>
          <cell r="O525" t="str">
            <v>四级公路</v>
          </cell>
          <cell r="P525" t="str">
            <v>沥青混凝土</v>
          </cell>
          <cell r="Q525">
            <v>6</v>
          </cell>
          <cell r="R525" t="str">
            <v>汨罗市蟠龙桥顺义生猪养殖产业园</v>
          </cell>
          <cell r="S525">
            <v>0.79800000000000004</v>
          </cell>
        </row>
        <row r="526">
          <cell r="F526" t="str">
            <v>徽山村德胜种植基地连接路</v>
          </cell>
          <cell r="G526" t="str">
            <v>资源产业路</v>
          </cell>
          <cell r="H526" t="str">
            <v>1312F4306810062</v>
          </cell>
          <cell r="I526" t="str">
            <v>1451J3120430681146</v>
          </cell>
          <cell r="J526" t="str">
            <v>9dfb5611-ef0c-4a8e-8e91-177aee12b8c3</v>
          </cell>
          <cell r="K526" t="str">
            <v>Y902430681</v>
          </cell>
          <cell r="L526">
            <v>3.89</v>
          </cell>
          <cell r="M526">
            <v>3.89</v>
          </cell>
          <cell r="N526">
            <v>466.8</v>
          </cell>
          <cell r="O526" t="str">
            <v>四级公路</v>
          </cell>
          <cell r="P526" t="str">
            <v>沥青混凝土</v>
          </cell>
          <cell r="Q526">
            <v>6</v>
          </cell>
          <cell r="R526" t="str">
            <v>屈子祠镇徽山村德胜产业园</v>
          </cell>
          <cell r="S526">
            <v>3.89</v>
          </cell>
        </row>
        <row r="527">
          <cell r="F527" t="str">
            <v>汨罗市太平村湘旺油茶基地连接路</v>
          </cell>
          <cell r="G527" t="str">
            <v>资源产业路</v>
          </cell>
          <cell r="H527" t="str">
            <v>1312F4306810279</v>
          </cell>
          <cell r="I527" t="str">
            <v>1451J3120430681332</v>
          </cell>
          <cell r="J527" t="str">
            <v>cd12628a-06fa-43bb-a176-f2dd16b22f3b</v>
          </cell>
          <cell r="K527" t="str">
            <v>CG73430681</v>
          </cell>
          <cell r="L527">
            <v>1.121</v>
          </cell>
          <cell r="M527">
            <v>1.121</v>
          </cell>
          <cell r="N527">
            <v>134.52000000000001</v>
          </cell>
          <cell r="O527" t="str">
            <v>四级公路</v>
          </cell>
          <cell r="P527" t="str">
            <v>沥青混凝土</v>
          </cell>
          <cell r="Q527">
            <v>6</v>
          </cell>
          <cell r="R527" t="str">
            <v>汨罗市太平村湘旺油茶产业园</v>
          </cell>
          <cell r="S527">
            <v>1.121</v>
          </cell>
        </row>
        <row r="528">
          <cell r="F528" t="str">
            <v>汨罗市武穆村许家屋水稻基地连接路</v>
          </cell>
          <cell r="G528" t="str">
            <v>资源产业路</v>
          </cell>
          <cell r="H528" t="str">
            <v>1312F4306810317</v>
          </cell>
          <cell r="I528" t="str">
            <v>1451J3120430681324</v>
          </cell>
          <cell r="J528" t="str">
            <v>d86eec75-6c06-45e8-be5f-83925a4bcfea</v>
          </cell>
          <cell r="K528" t="str">
            <v>无</v>
          </cell>
          <cell r="L528">
            <v>1.53</v>
          </cell>
          <cell r="M528">
            <v>1.53</v>
          </cell>
          <cell r="N528">
            <v>183.6</v>
          </cell>
          <cell r="O528" t="str">
            <v>四级公路</v>
          </cell>
          <cell r="P528" t="str">
            <v>沥青混凝土</v>
          </cell>
          <cell r="Q528">
            <v>6</v>
          </cell>
          <cell r="R528" t="str">
            <v>汨罗市武穆村许家屋水稻产业园</v>
          </cell>
          <cell r="S528">
            <v>1.53</v>
          </cell>
        </row>
        <row r="529">
          <cell r="F529" t="str">
            <v>汨罗市桃林寺镇武穆村水稻基地连接路</v>
          </cell>
          <cell r="G529" t="str">
            <v>资源产业路</v>
          </cell>
          <cell r="H529" t="str">
            <v>1312F4306810312</v>
          </cell>
          <cell r="I529" t="str">
            <v>1451J3120430681456</v>
          </cell>
          <cell r="J529" t="str">
            <v>78ceb84f-f358-46e1-9965-7fb607bdc122</v>
          </cell>
          <cell r="K529" t="str">
            <v>Y659430681</v>
          </cell>
          <cell r="L529">
            <v>3.419</v>
          </cell>
          <cell r="M529">
            <v>3.419</v>
          </cell>
          <cell r="N529">
            <v>410.28</v>
          </cell>
          <cell r="O529" t="str">
            <v>四级公路</v>
          </cell>
          <cell r="P529" t="str">
            <v>沥青混凝土</v>
          </cell>
          <cell r="Q529">
            <v>6</v>
          </cell>
          <cell r="R529" t="str">
            <v>汨罗市桃林寺镇武穆村水稻产业园</v>
          </cell>
          <cell r="S529">
            <v>3.419</v>
          </cell>
        </row>
        <row r="530">
          <cell r="F530" t="str">
            <v>古培镇农联水稻种植基地连接路</v>
          </cell>
          <cell r="G530" t="str">
            <v>资源产业路</v>
          </cell>
          <cell r="H530" t="str">
            <v>1312F4306810385</v>
          </cell>
          <cell r="I530" t="str">
            <v>1451J3120430681191</v>
          </cell>
          <cell r="J530" t="str">
            <v>913e4e2c-e1cd-44ce-9a63-781529a0ad74</v>
          </cell>
          <cell r="K530" t="str">
            <v>Y990430681</v>
          </cell>
          <cell r="L530">
            <v>11.16</v>
          </cell>
          <cell r="M530">
            <v>2.93</v>
          </cell>
          <cell r="N530">
            <v>351.6</v>
          </cell>
          <cell r="O530" t="str">
            <v>四级公路</v>
          </cell>
          <cell r="P530" t="str">
            <v>沥青混凝土</v>
          </cell>
          <cell r="Q530">
            <v>6</v>
          </cell>
          <cell r="R530" t="str">
            <v>古培镇农联水稻产业园</v>
          </cell>
          <cell r="S530">
            <v>2.93</v>
          </cell>
        </row>
        <row r="531">
          <cell r="F531" t="str">
            <v>托头岭村生猪养殖基地连接路</v>
          </cell>
          <cell r="G531" t="str">
            <v>资源产业路</v>
          </cell>
          <cell r="H531" t="str">
            <v>1312F4306810018</v>
          </cell>
          <cell r="I531" t="str">
            <v>1451J3120430681178</v>
          </cell>
          <cell r="J531" t="str">
            <v>02456444-2257-4b49-8201-7adf3ff6e8c9</v>
          </cell>
          <cell r="K531" t="str">
            <v>C049430681</v>
          </cell>
          <cell r="L531">
            <v>0.64</v>
          </cell>
          <cell r="M531">
            <v>0.64</v>
          </cell>
          <cell r="N531">
            <v>76.8</v>
          </cell>
          <cell r="O531" t="str">
            <v>四级公路</v>
          </cell>
          <cell r="P531" t="str">
            <v>沥青混凝土</v>
          </cell>
          <cell r="Q531">
            <v>6</v>
          </cell>
          <cell r="R531" t="str">
            <v>托头岭村牲猪养殖基地</v>
          </cell>
          <cell r="S531">
            <v>0.64</v>
          </cell>
        </row>
        <row r="532">
          <cell r="F532" t="str">
            <v>神鼎山村荷花种植基地连接路</v>
          </cell>
          <cell r="G532" t="str">
            <v>资源产业路</v>
          </cell>
          <cell r="H532" t="str">
            <v>1312F4306810114</v>
          </cell>
          <cell r="I532" t="str">
            <v>1451J3120430681186</v>
          </cell>
          <cell r="J532" t="str">
            <v>770cc60b-52d7-45fe-91a6-67ba2312d9fd</v>
          </cell>
          <cell r="K532" t="str">
            <v>C185430681</v>
          </cell>
          <cell r="L532">
            <v>1.45</v>
          </cell>
          <cell r="M532">
            <v>1.45</v>
          </cell>
          <cell r="N532">
            <v>174</v>
          </cell>
          <cell r="O532" t="str">
            <v>四级公路</v>
          </cell>
          <cell r="P532" t="str">
            <v>沥青混凝土</v>
          </cell>
          <cell r="Q532">
            <v>6</v>
          </cell>
          <cell r="R532" t="str">
            <v>神鼎山镇神鼎山村荷花产业园</v>
          </cell>
          <cell r="S532">
            <v>1.45</v>
          </cell>
        </row>
        <row r="533">
          <cell r="F533" t="str">
            <v>弼时明月山村水稻种植基地连接路</v>
          </cell>
          <cell r="G533" t="str">
            <v>资源产业路</v>
          </cell>
          <cell r="H533" t="str">
            <v>1312F4306810021</v>
          </cell>
          <cell r="I533" t="str">
            <v>1451J3120430681162</v>
          </cell>
          <cell r="J533" t="str">
            <v>08177489-9c67-434a-8178-d1c17e0f9282</v>
          </cell>
          <cell r="K533" t="str">
            <v>Y026430681</v>
          </cell>
          <cell r="L533">
            <v>3.2639999999999998</v>
          </cell>
          <cell r="M533">
            <v>3.2639999999999998</v>
          </cell>
          <cell r="N533">
            <v>391.68</v>
          </cell>
          <cell r="O533" t="str">
            <v>四级公路</v>
          </cell>
          <cell r="P533" t="str">
            <v>沥青混凝土</v>
          </cell>
          <cell r="Q533">
            <v>6</v>
          </cell>
          <cell r="R533" t="str">
            <v>弼时镇明月山村水稻种植基地</v>
          </cell>
          <cell r="S533">
            <v>3.2639999999999998</v>
          </cell>
        </row>
        <row r="534">
          <cell r="F534" t="str">
            <v>永红村火鑫生态养猪场连接路</v>
          </cell>
          <cell r="G534" t="str">
            <v>资源产业路</v>
          </cell>
          <cell r="H534" t="str">
            <v>1312F4306810016</v>
          </cell>
          <cell r="I534" t="str">
            <v>1451J3120430681214</v>
          </cell>
          <cell r="J534" t="str">
            <v>7e7ec58a-7255-414e-ae47-50333a1ce87c</v>
          </cell>
          <cell r="K534" t="str">
            <v>Y929430681</v>
          </cell>
          <cell r="L534">
            <v>1.81</v>
          </cell>
          <cell r="M534">
            <v>1.81</v>
          </cell>
          <cell r="N534">
            <v>217.2</v>
          </cell>
          <cell r="O534" t="str">
            <v>四级公路</v>
          </cell>
          <cell r="P534" t="str">
            <v>沥青混凝土</v>
          </cell>
          <cell r="Q534">
            <v>6</v>
          </cell>
          <cell r="R534" t="str">
            <v>桃林寺镇永红村火鑫产业园</v>
          </cell>
          <cell r="S534">
            <v>1.81</v>
          </cell>
        </row>
        <row r="535">
          <cell r="F535" t="str">
            <v>武夷山宋文河农业基地连接路</v>
          </cell>
          <cell r="G535" t="str">
            <v>资源产业路</v>
          </cell>
          <cell r="H535" t="str">
            <v>1312F4306810054</v>
          </cell>
          <cell r="I535" t="str">
            <v>1451J3120430681159</v>
          </cell>
          <cell r="J535" t="str">
            <v>e1e490de-ee52-4503-adbb-3023beab5301</v>
          </cell>
          <cell r="K535" t="str">
            <v>C918430681</v>
          </cell>
          <cell r="L535">
            <v>1.103</v>
          </cell>
          <cell r="M535">
            <v>1.103</v>
          </cell>
          <cell r="N535">
            <v>132.36000000000001</v>
          </cell>
          <cell r="O535" t="str">
            <v>四级公路</v>
          </cell>
          <cell r="P535" t="str">
            <v>沥青混凝土</v>
          </cell>
          <cell r="Q535">
            <v>6</v>
          </cell>
          <cell r="R535" t="str">
            <v>汨罗镇武夷山村宋文河产业园</v>
          </cell>
          <cell r="S535">
            <v>1.103</v>
          </cell>
        </row>
        <row r="536">
          <cell r="F536" t="str">
            <v>汨罗市洪源洞村养殖基地连接路</v>
          </cell>
          <cell r="G536" t="str">
            <v>资源产业路</v>
          </cell>
          <cell r="H536" t="str">
            <v>1312F4306810281</v>
          </cell>
          <cell r="I536" t="str">
            <v>1451J3120430681360</v>
          </cell>
          <cell r="J536" t="str">
            <v>5d0994c2-71b9-457b-9531-9106f33d67f2</v>
          </cell>
          <cell r="K536" t="str">
            <v>C242430681</v>
          </cell>
          <cell r="L536">
            <v>1.498</v>
          </cell>
          <cell r="M536">
            <v>1.498</v>
          </cell>
          <cell r="N536">
            <v>179.76</v>
          </cell>
          <cell r="O536" t="str">
            <v>四级公路</v>
          </cell>
          <cell r="P536" t="str">
            <v>沥青混凝土</v>
          </cell>
          <cell r="Q536">
            <v>6</v>
          </cell>
          <cell r="R536" t="str">
            <v>汨罗市洪源洞村养殖产业园</v>
          </cell>
          <cell r="S536">
            <v>1.498</v>
          </cell>
        </row>
        <row r="537">
          <cell r="F537" t="str">
            <v>燕塘村中医药种植基地连接路</v>
          </cell>
          <cell r="G537" t="str">
            <v>资源产业路</v>
          </cell>
          <cell r="H537" t="str">
            <v>1312F4306810089</v>
          </cell>
          <cell r="I537" t="str">
            <v>1451J3120430681176</v>
          </cell>
          <cell r="J537" t="str">
            <v>23dcb3ec-969a-438f-9b8e-cacdd4487bb3</v>
          </cell>
          <cell r="K537" t="str">
            <v>C145430681</v>
          </cell>
          <cell r="L537">
            <v>2.87</v>
          </cell>
          <cell r="M537">
            <v>2.87</v>
          </cell>
          <cell r="N537">
            <v>344.4</v>
          </cell>
          <cell r="O537" t="str">
            <v>四级公路</v>
          </cell>
          <cell r="P537" t="str">
            <v>沥青混凝土</v>
          </cell>
          <cell r="Q537">
            <v>6</v>
          </cell>
          <cell r="R537" t="str">
            <v>川山坪镇燕塘村中药产业园</v>
          </cell>
          <cell r="S537">
            <v>2.87</v>
          </cell>
        </row>
        <row r="538">
          <cell r="F538" t="str">
            <v>汨罗市长乐镇马桥至青狮旅游环线公路通景路（青狮-回龙门段）</v>
          </cell>
          <cell r="G538" t="str">
            <v>旅游集散公路</v>
          </cell>
          <cell r="H538" t="str">
            <v>13130201F4306810001</v>
          </cell>
          <cell r="I538" t="str">
            <v>1451J3130430681320</v>
          </cell>
          <cell r="J538" t="str">
            <v>9f55c220-6028-4759-864d-b204935b1759</v>
          </cell>
          <cell r="K538" t="str">
            <v>Y919430681</v>
          </cell>
          <cell r="L538">
            <v>10.904</v>
          </cell>
          <cell r="M538">
            <v>10.904</v>
          </cell>
          <cell r="N538">
            <v>1308.48</v>
          </cell>
          <cell r="O538" t="str">
            <v>四级公路</v>
          </cell>
          <cell r="P538" t="str">
            <v>沥青混凝土</v>
          </cell>
          <cell r="Q538">
            <v>6</v>
          </cell>
          <cell r="R538" t="str">
            <v>长乐甜酒小镇</v>
          </cell>
          <cell r="S538">
            <v>10.904</v>
          </cell>
        </row>
        <row r="539">
          <cell r="F539" t="str">
            <v>汨罗市汨东村杨梅基地连接路</v>
          </cell>
          <cell r="G539" t="str">
            <v>资源产业路</v>
          </cell>
          <cell r="H539" t="str">
            <v>1312F4306810367</v>
          </cell>
          <cell r="I539" t="str">
            <v>1451J3120430681137</v>
          </cell>
          <cell r="J539" t="str">
            <v>851713e1-ef89-47b8-9e12-54e83c923767</v>
          </cell>
          <cell r="K539" t="str">
            <v>无</v>
          </cell>
          <cell r="L539">
            <v>2.85</v>
          </cell>
          <cell r="M539">
            <v>2.1629999999999998</v>
          </cell>
          <cell r="N539">
            <v>259.56</v>
          </cell>
          <cell r="O539" t="str">
            <v>四级公路</v>
          </cell>
          <cell r="P539" t="str">
            <v>混凝土</v>
          </cell>
          <cell r="Q539">
            <v>6</v>
          </cell>
          <cell r="R539" t="str">
            <v>汨罗市汨东村杨梅产业园</v>
          </cell>
          <cell r="S539">
            <v>2.1629999999999998</v>
          </cell>
        </row>
        <row r="540">
          <cell r="L540">
            <v>56.262000000000008</v>
          </cell>
          <cell r="M540">
            <v>56.261000000000003</v>
          </cell>
          <cell r="N540">
            <v>7598.39</v>
          </cell>
          <cell r="S540">
            <v>56.261000000000003</v>
          </cell>
        </row>
        <row r="541">
          <cell r="F541" t="str">
            <v>五里至大坝旅游集散公路</v>
          </cell>
          <cell r="G541" t="str">
            <v>通景公路</v>
          </cell>
          <cell r="H541" t="str">
            <v>131301F4306820001</v>
          </cell>
          <cell r="I541" t="str">
            <v>1451J3130430682193</v>
          </cell>
          <cell r="J541" t="str">
            <v>99036193-ce89-4ef8-bed0-0a88908f7ec1</v>
          </cell>
          <cell r="K541" t="str">
            <v>无</v>
          </cell>
          <cell r="L541">
            <v>18.68</v>
          </cell>
          <cell r="M541">
            <v>18.68</v>
          </cell>
          <cell r="N541">
            <v>2615.1999999999998</v>
          </cell>
          <cell r="O541" t="str">
            <v>四级公路</v>
          </cell>
          <cell r="P541" t="str">
            <v>沥青路面</v>
          </cell>
          <cell r="Q541">
            <v>6</v>
          </cell>
          <cell r="R541" t="str">
            <v>龙潭湖漂流、6501</v>
          </cell>
          <cell r="S541">
            <v>18.68</v>
          </cell>
        </row>
        <row r="542">
          <cell r="F542" t="str">
            <v>临湘市五尖山森林公园景区通景路</v>
          </cell>
          <cell r="G542" t="str">
            <v>通景公路</v>
          </cell>
          <cell r="H542" t="str">
            <v>13130201F4306820002</v>
          </cell>
          <cell r="I542" t="str">
            <v>1451J3130430682201</v>
          </cell>
          <cell r="J542" t="str">
            <v>cd5210c0-76fb-474d-8591-7bee934189a5</v>
          </cell>
          <cell r="K542" t="str">
            <v>Y017430682</v>
          </cell>
          <cell r="L542">
            <v>1.974</v>
          </cell>
          <cell r="M542">
            <v>1.974</v>
          </cell>
          <cell r="N542">
            <v>276.36</v>
          </cell>
          <cell r="O542" t="str">
            <v>四级公路</v>
          </cell>
          <cell r="P542" t="str">
            <v>沥青路面</v>
          </cell>
          <cell r="Q542">
            <v>6</v>
          </cell>
          <cell r="R542" t="str">
            <v>五尖山森林公园景区</v>
          </cell>
          <cell r="S542">
            <v>1.974</v>
          </cell>
        </row>
        <row r="543">
          <cell r="F543" t="str">
            <v>撑旗岭林场连接路</v>
          </cell>
          <cell r="G543" t="str">
            <v>资源产业路</v>
          </cell>
          <cell r="H543" t="str">
            <v>1312F4306820078</v>
          </cell>
          <cell r="I543" t="str">
            <v>1451J3120430682146</v>
          </cell>
          <cell r="J543" t="str">
            <v>e71e29ea-cfc5-41ec-a337-1d5ef310a47b</v>
          </cell>
          <cell r="K543" t="str">
            <v>无</v>
          </cell>
          <cell r="L543">
            <v>2.27</v>
          </cell>
          <cell r="M543">
            <v>2.27</v>
          </cell>
          <cell r="N543">
            <v>295.10000000000002</v>
          </cell>
          <cell r="O543" t="str">
            <v>四级公路</v>
          </cell>
          <cell r="P543" t="str">
            <v>水泥路面</v>
          </cell>
          <cell r="Q543">
            <v>6</v>
          </cell>
          <cell r="R543" t="str">
            <v>撑旗岭林场</v>
          </cell>
          <cell r="S543">
            <v>2.27</v>
          </cell>
        </row>
        <row r="544">
          <cell r="F544" t="str">
            <v>李学风生态农牧生猪养殖连接路</v>
          </cell>
          <cell r="G544" t="str">
            <v>资源产业路</v>
          </cell>
          <cell r="H544" t="str">
            <v>1312F4306820048</v>
          </cell>
          <cell r="I544" t="str">
            <v>1451J3120430682151</v>
          </cell>
          <cell r="J544" t="str">
            <v>e534d61a-058f-41e2-9892-6dbe8b7ca39f</v>
          </cell>
          <cell r="K544" t="str">
            <v>X080430682</v>
          </cell>
          <cell r="L544">
            <v>3.653</v>
          </cell>
          <cell r="M544">
            <v>3.653</v>
          </cell>
          <cell r="N544">
            <v>474.89</v>
          </cell>
          <cell r="O544" t="str">
            <v>四级公路</v>
          </cell>
          <cell r="P544" t="str">
            <v>水泥路面</v>
          </cell>
          <cell r="Q544">
            <v>6</v>
          </cell>
          <cell r="R544" t="str">
            <v>李学风生态农牧生猪养殖</v>
          </cell>
          <cell r="S544">
            <v>3.653</v>
          </cell>
        </row>
        <row r="545">
          <cell r="F545" t="str">
            <v>临湘市游港河生态果园连接路</v>
          </cell>
          <cell r="G545" t="str">
            <v>资源产业路</v>
          </cell>
          <cell r="H545" t="str">
            <v>1312F4306820001</v>
          </cell>
          <cell r="I545" t="str">
            <v>1451J3120430682113</v>
          </cell>
          <cell r="J545" t="str">
            <v>019cd214-662e-43ae-9445-67d86608c504</v>
          </cell>
          <cell r="K545" t="str">
            <v>无</v>
          </cell>
          <cell r="L545">
            <v>2.0499999999999998</v>
          </cell>
          <cell r="M545">
            <v>2.0499999999999998</v>
          </cell>
          <cell r="N545">
            <v>266.5</v>
          </cell>
          <cell r="O545" t="str">
            <v>四级公路</v>
          </cell>
          <cell r="P545" t="str">
            <v>水泥路面</v>
          </cell>
          <cell r="Q545">
            <v>6</v>
          </cell>
          <cell r="R545" t="str">
            <v>临湘市游港河生态果园</v>
          </cell>
          <cell r="S545">
            <v>2.0499999999999998</v>
          </cell>
        </row>
        <row r="546">
          <cell r="F546" t="str">
            <v>田园综合体特色产业园示范基地连接路</v>
          </cell>
          <cell r="G546" t="str">
            <v>资源产业路</v>
          </cell>
          <cell r="H546" t="str">
            <v>1312F4306820010</v>
          </cell>
          <cell r="I546" t="str">
            <v>1451J3120430682132</v>
          </cell>
          <cell r="J546" t="str">
            <v>ab5d6530-a356-402e-bd89-dc9484675ab6</v>
          </cell>
          <cell r="K546" t="str">
            <v>无</v>
          </cell>
          <cell r="L546">
            <v>0.91800000000000004</v>
          </cell>
          <cell r="M546">
            <v>0.91800000000000004</v>
          </cell>
          <cell r="N546">
            <v>119.34</v>
          </cell>
          <cell r="O546" t="str">
            <v>四级公路</v>
          </cell>
          <cell r="P546" t="str">
            <v>水泥路面</v>
          </cell>
          <cell r="Q546">
            <v>6</v>
          </cell>
          <cell r="R546" t="str">
            <v>田园综合体特色产业园示范基地</v>
          </cell>
          <cell r="S546">
            <v>0.91800000000000004</v>
          </cell>
        </row>
        <row r="547">
          <cell r="F547" t="str">
            <v>乘风大星省油茶产业园连接路</v>
          </cell>
          <cell r="G547" t="str">
            <v>资源产业路</v>
          </cell>
          <cell r="H547" t="str">
            <v>1312F4306820003</v>
          </cell>
          <cell r="I547" t="str">
            <v>1451J3120430682190</v>
          </cell>
          <cell r="J547" t="str">
            <v>69650a7f-ab7d-4869-b21e-fd27d0b2a6fc</v>
          </cell>
          <cell r="K547" t="str">
            <v>无</v>
          </cell>
          <cell r="L547">
            <v>1.78</v>
          </cell>
          <cell r="M547">
            <v>1.78</v>
          </cell>
          <cell r="N547">
            <v>231.4</v>
          </cell>
          <cell r="O547" t="str">
            <v>四级公路</v>
          </cell>
          <cell r="P547" t="str">
            <v>水泥路面</v>
          </cell>
          <cell r="Q547">
            <v>6</v>
          </cell>
          <cell r="R547" t="str">
            <v>乘风大星省油茶产业园</v>
          </cell>
          <cell r="S547">
            <v>1.78</v>
          </cell>
        </row>
        <row r="548">
          <cell r="F548" t="str">
            <v>羊楼司镇九鼎公司生态农牧生猪养殖连接路</v>
          </cell>
          <cell r="G548" t="str">
            <v>资源产业路</v>
          </cell>
          <cell r="H548" t="str">
            <v>1312F4306820043</v>
          </cell>
          <cell r="I548" t="str">
            <v>1451J3120430682120</v>
          </cell>
          <cell r="J548" t="str">
            <v>33aeecec-5d1f-4502-bb5d-1a9040dc5343</v>
          </cell>
          <cell r="K548" t="str">
            <v>无</v>
          </cell>
          <cell r="L548">
            <v>5.08</v>
          </cell>
          <cell r="M548">
            <v>5.08</v>
          </cell>
          <cell r="N548">
            <v>660.4</v>
          </cell>
          <cell r="O548" t="str">
            <v>四级公路</v>
          </cell>
          <cell r="P548" t="str">
            <v>水泥路面</v>
          </cell>
          <cell r="Q548">
            <v>6</v>
          </cell>
          <cell r="R548" t="str">
            <v>羊楼司镇九鼎公司生态农牧生猪养殖基地</v>
          </cell>
          <cell r="S548">
            <v>5.08</v>
          </cell>
        </row>
        <row r="549">
          <cell r="F549" t="str">
            <v>（岳阳华态）生态农业生猪养殖连接路</v>
          </cell>
          <cell r="G549" t="str">
            <v>资源产业路</v>
          </cell>
          <cell r="H549" t="str">
            <v>1312F4306820052</v>
          </cell>
          <cell r="I549" t="str">
            <v>1451J3120430682138</v>
          </cell>
          <cell r="J549" t="str">
            <v>76870ed7-1457-4f9f-a5e8-c2948d2e0dca</v>
          </cell>
          <cell r="K549" t="str">
            <v>Y188430682</v>
          </cell>
          <cell r="L549">
            <v>1.46</v>
          </cell>
          <cell r="M549">
            <v>1.46</v>
          </cell>
          <cell r="N549">
            <v>189.8</v>
          </cell>
          <cell r="O549" t="str">
            <v>四级公路</v>
          </cell>
          <cell r="P549" t="str">
            <v>水泥路面</v>
          </cell>
          <cell r="Q549">
            <v>6</v>
          </cell>
          <cell r="R549" t="str">
            <v>（岳阳华态）生态农业生猪养殖</v>
          </cell>
          <cell r="S549">
            <v>1.46</v>
          </cell>
        </row>
        <row r="550">
          <cell r="F550" t="str">
            <v>（余斌石田）生态农牧生猪养殖连接路</v>
          </cell>
          <cell r="G550" t="str">
            <v>资源产业路</v>
          </cell>
          <cell r="H550" t="str">
            <v>1312F4306820076</v>
          </cell>
          <cell r="I550" t="str">
            <v>1451J3120430682105</v>
          </cell>
          <cell r="J550" t="str">
            <v>9e34924e-92f2-42be-84ae-e2209897a521</v>
          </cell>
          <cell r="K550" t="str">
            <v>Y169430682</v>
          </cell>
          <cell r="L550">
            <v>2.2200000000000002</v>
          </cell>
          <cell r="M550">
            <v>2.2200000000000002</v>
          </cell>
          <cell r="N550">
            <v>288.60000000000002</v>
          </cell>
          <cell r="O550" t="str">
            <v>四级公路</v>
          </cell>
          <cell r="P550" t="str">
            <v>水泥路面</v>
          </cell>
          <cell r="Q550">
            <v>6</v>
          </cell>
          <cell r="R550" t="str">
            <v>（余斌石田）生态农牧生猪养殖</v>
          </cell>
          <cell r="S550">
            <v>2.2200000000000002</v>
          </cell>
        </row>
        <row r="551">
          <cell r="F551" t="str">
            <v>临湘市江南镇油菜花乡村旅游连接路</v>
          </cell>
          <cell r="G551" t="str">
            <v>通景公路</v>
          </cell>
          <cell r="H551" t="str">
            <v>13130201F4306820003</v>
          </cell>
          <cell r="I551" t="str">
            <v>1451J3130430682204</v>
          </cell>
          <cell r="J551" t="str">
            <v>fb4c34b5-9bf0-4a56-b0fd-2187fa160227</v>
          </cell>
          <cell r="K551" t="str">
            <v>X057430682</v>
          </cell>
          <cell r="L551">
            <v>7.7910000000000004</v>
          </cell>
          <cell r="M551">
            <v>7.79</v>
          </cell>
          <cell r="N551">
            <v>1090.5999999999999</v>
          </cell>
          <cell r="O551" t="str">
            <v>四级公路</v>
          </cell>
          <cell r="P551" t="str">
            <v>沥青路面</v>
          </cell>
          <cell r="Q551">
            <v>6</v>
          </cell>
          <cell r="R551" t="str">
            <v>临湘市江南镇油菜花乡村旅游</v>
          </cell>
          <cell r="S551">
            <v>7.79</v>
          </cell>
        </row>
        <row r="552">
          <cell r="F552" t="str">
            <v>聂市镇乘岭社区李家门（宏岳农牧）生态生猪养殖连接路</v>
          </cell>
          <cell r="G552" t="str">
            <v>资源产业路</v>
          </cell>
          <cell r="H552" t="str">
            <v>1312F4306820026</v>
          </cell>
          <cell r="I552" t="str">
            <v>1451J3120430682172</v>
          </cell>
          <cell r="J552" t="str">
            <v>740fe2df-e01a-4c76-bdcb-abbba6a84f8d</v>
          </cell>
          <cell r="K552" t="str">
            <v>无</v>
          </cell>
          <cell r="L552">
            <v>0.99</v>
          </cell>
          <cell r="M552">
            <v>0.99</v>
          </cell>
          <cell r="N552">
            <v>128.69999999999999</v>
          </cell>
          <cell r="O552" t="str">
            <v>四级公路</v>
          </cell>
          <cell r="P552" t="str">
            <v>水泥路面</v>
          </cell>
          <cell r="Q552">
            <v>6</v>
          </cell>
          <cell r="R552" t="str">
            <v>聂市镇乘岭社区李家门（宏岳农牧）生态生猪养殖基地</v>
          </cell>
          <cell r="S552">
            <v>0.99</v>
          </cell>
        </row>
        <row r="553">
          <cell r="F553" t="str">
            <v>聂市镇同合村苏家（宏岳农牧）生态生猪养殖连接路</v>
          </cell>
          <cell r="G553" t="str">
            <v>资源产业路</v>
          </cell>
          <cell r="H553" t="str">
            <v>1312F4306820028</v>
          </cell>
          <cell r="I553" t="str">
            <v>1451J3120430682162</v>
          </cell>
          <cell r="J553" t="str">
            <v>197f1076-2b09-420a-91c7-3c18ac531707</v>
          </cell>
          <cell r="K553" t="str">
            <v>无</v>
          </cell>
          <cell r="L553">
            <v>4</v>
          </cell>
          <cell r="M553">
            <v>4</v>
          </cell>
          <cell r="N553">
            <v>520</v>
          </cell>
          <cell r="O553" t="str">
            <v>四级公路</v>
          </cell>
          <cell r="P553" t="str">
            <v>水泥路面</v>
          </cell>
          <cell r="Q553">
            <v>6</v>
          </cell>
          <cell r="R553" t="str">
            <v>聂市镇同合村苏家（宏岳农牧）生态生猪养殖基地</v>
          </cell>
          <cell r="S553">
            <v>4</v>
          </cell>
        </row>
        <row r="554">
          <cell r="F554" t="str">
            <v>桃林镇横铺村优质茶园基地连接路</v>
          </cell>
          <cell r="G554" t="str">
            <v>资源产业路</v>
          </cell>
          <cell r="H554" t="str">
            <v>1312F4306820084</v>
          </cell>
          <cell r="I554" t="str">
            <v>1451J3120430682197</v>
          </cell>
          <cell r="J554" t="str">
            <v>99ee38be-c8d5-44c0-8ee6-b8159130c7ef</v>
          </cell>
          <cell r="K554" t="str">
            <v>无</v>
          </cell>
          <cell r="L554">
            <v>3.3959999999999999</v>
          </cell>
          <cell r="M554">
            <v>3.3959999999999999</v>
          </cell>
          <cell r="N554">
            <v>441.5</v>
          </cell>
          <cell r="O554" t="str">
            <v>四级公路</v>
          </cell>
          <cell r="P554" t="str">
            <v>水泥路面</v>
          </cell>
          <cell r="Q554">
            <v>6</v>
          </cell>
          <cell r="R554" t="str">
            <v>桃林镇横铺村优质茶园基地</v>
          </cell>
          <cell r="S554">
            <v>3.3959999999999999</v>
          </cell>
        </row>
        <row r="555">
          <cell r="L555">
            <v>1.73</v>
          </cell>
          <cell r="M555">
            <v>1.73</v>
          </cell>
          <cell r="N555">
            <v>208</v>
          </cell>
          <cell r="S555">
            <v>1.73</v>
          </cell>
        </row>
        <row r="556">
          <cell r="F556" t="str">
            <v>岳阳湘沪现代农业科技有限公司产业路</v>
          </cell>
          <cell r="G556" t="str">
            <v>资源产业路</v>
          </cell>
          <cell r="H556" t="str">
            <v>1312F4306020001</v>
          </cell>
          <cell r="I556" t="str">
            <v>1451J3120430699109</v>
          </cell>
          <cell r="J556" t="str">
            <v>914b2716-a7b4-4cbb-a827-6c75ec0e8289</v>
          </cell>
          <cell r="K556" t="str">
            <v>无</v>
          </cell>
          <cell r="L556">
            <v>1.73</v>
          </cell>
          <cell r="M556">
            <v>1.73</v>
          </cell>
          <cell r="N556">
            <v>208</v>
          </cell>
          <cell r="O556" t="str">
            <v>三级公路</v>
          </cell>
          <cell r="P556" t="str">
            <v>水泥路面</v>
          </cell>
          <cell r="Q556">
            <v>5</v>
          </cell>
          <cell r="R556" t="str">
            <v>岳阳湘沪现代农业科技有限公司</v>
          </cell>
          <cell r="S556">
            <v>1.73</v>
          </cell>
        </row>
        <row r="557">
          <cell r="L557">
            <v>12.847999999999999</v>
          </cell>
          <cell r="M557">
            <v>11.209999999999999</v>
          </cell>
          <cell r="N557">
            <v>1385.89</v>
          </cell>
          <cell r="S557">
            <v>11.209999999999999</v>
          </cell>
        </row>
        <row r="558">
          <cell r="F558" t="str">
            <v>万兴优质稻基地道路</v>
          </cell>
          <cell r="G558" t="str">
            <v>资源产业路</v>
          </cell>
          <cell r="H558" t="str">
            <v>1312F4306810141</v>
          </cell>
          <cell r="I558" t="str">
            <v>1451J3120430683107</v>
          </cell>
          <cell r="J558" t="str">
            <v>fd430a3c-46ed-4d92-866b-1e9a3f3e9223</v>
          </cell>
          <cell r="K558" t="str">
            <v>X170430681</v>
          </cell>
          <cell r="L558">
            <v>6.34</v>
          </cell>
          <cell r="M558">
            <v>6.34</v>
          </cell>
          <cell r="N558">
            <v>783.81</v>
          </cell>
          <cell r="O558" t="str">
            <v>三级公路</v>
          </cell>
          <cell r="P558" t="str">
            <v>沥青路面</v>
          </cell>
          <cell r="Q558">
            <v>6</v>
          </cell>
          <cell r="R558" t="str">
            <v>万兴优质稻基地</v>
          </cell>
          <cell r="S558">
            <v>6.34</v>
          </cell>
        </row>
        <row r="559">
          <cell r="F559" t="str">
            <v>凤凰渔业合作社道路</v>
          </cell>
          <cell r="G559" t="str">
            <v>资源产业路</v>
          </cell>
          <cell r="H559" t="str">
            <v>1312F4306810133</v>
          </cell>
          <cell r="I559" t="str">
            <v>1451J3120430683111</v>
          </cell>
          <cell r="J559" t="str">
            <v>16bc7ae1-5735-412b-9bd7-a77d0c8945e8</v>
          </cell>
          <cell r="K559" t="str">
            <v>Y402430681</v>
          </cell>
          <cell r="L559">
            <v>3.78</v>
          </cell>
          <cell r="M559">
            <v>2.1419999999999999</v>
          </cell>
          <cell r="N559">
            <v>264.82</v>
          </cell>
          <cell r="O559" t="str">
            <v>三级公路</v>
          </cell>
          <cell r="P559" t="str">
            <v>水泥路面</v>
          </cell>
          <cell r="Q559">
            <v>6</v>
          </cell>
          <cell r="R559" t="str">
            <v>凤凰渔业合作社</v>
          </cell>
          <cell r="S559">
            <v>2.1419999999999999</v>
          </cell>
        </row>
        <row r="560">
          <cell r="F560" t="str">
            <v>幸福栀子花基地道路</v>
          </cell>
          <cell r="G560" t="str">
            <v>资源产业路</v>
          </cell>
          <cell r="H560" t="str">
            <v>1312F4306810130</v>
          </cell>
          <cell r="I560" t="str">
            <v>1451J3120430683113</v>
          </cell>
          <cell r="J560" t="str">
            <v>f67d5c56-3910-4030-b708-76b6866fe475</v>
          </cell>
          <cell r="K560" t="str">
            <v>CB10430681</v>
          </cell>
          <cell r="L560">
            <v>1.738</v>
          </cell>
          <cell r="M560">
            <v>1.738</v>
          </cell>
          <cell r="N560">
            <v>214.87</v>
          </cell>
          <cell r="O560" t="str">
            <v>三级公路</v>
          </cell>
          <cell r="P560" t="str">
            <v>水泥路面</v>
          </cell>
          <cell r="Q560">
            <v>6</v>
          </cell>
          <cell r="R560" t="str">
            <v>幸福栀子花基地</v>
          </cell>
          <cell r="S560">
            <v>1.738</v>
          </cell>
        </row>
        <row r="561">
          <cell r="F561" t="str">
            <v>余家坪农产品加工基地道路</v>
          </cell>
          <cell r="G561" t="str">
            <v>资源产业路</v>
          </cell>
          <cell r="H561" t="str">
            <v>1312F4306810122</v>
          </cell>
          <cell r="I561" t="str">
            <v>1451J3120430683105</v>
          </cell>
          <cell r="J561" t="str">
            <v>b6487f61-1fbd-4c5f-95a0-af7e8506d673</v>
          </cell>
          <cell r="K561" t="str">
            <v>CD83430681</v>
          </cell>
          <cell r="L561">
            <v>0.99</v>
          </cell>
          <cell r="M561">
            <v>0.99</v>
          </cell>
          <cell r="N561">
            <v>122.39</v>
          </cell>
          <cell r="O561" t="str">
            <v>三级公路</v>
          </cell>
          <cell r="P561" t="str">
            <v>水泥路面</v>
          </cell>
          <cell r="Q561">
            <v>6</v>
          </cell>
          <cell r="R561" t="str">
            <v>余家坪农产品加工基地</v>
          </cell>
          <cell r="S561">
            <v>0.99</v>
          </cell>
        </row>
        <row r="562">
          <cell r="L562">
            <v>429.92600000000004</v>
          </cell>
          <cell r="M562">
            <v>369.78599999999983</v>
          </cell>
          <cell r="N562">
            <v>73496.76999999996</v>
          </cell>
          <cell r="S562">
            <v>334.51799999999986</v>
          </cell>
        </row>
        <row r="563">
          <cell r="L563">
            <v>88.62700000000001</v>
          </cell>
          <cell r="M563">
            <v>63.860000000000014</v>
          </cell>
          <cell r="N563">
            <v>7278.73</v>
          </cell>
          <cell r="S563">
            <v>53.547000000000004</v>
          </cell>
        </row>
        <row r="564">
          <cell r="F564" t="str">
            <v>乡镇通三级路（石公桥镇）</v>
          </cell>
          <cell r="G564" t="str">
            <v>乡镇通三级（路面宽7米）及以上农村公路</v>
          </cell>
          <cell r="H564" t="str">
            <v>1316F4307030001</v>
          </cell>
          <cell r="I564" t="str">
            <v>1451J3150430703256</v>
          </cell>
          <cell r="J564" t="str">
            <v>356dc865-a49a-4b48-aca5-8ff608dca16b</v>
          </cell>
          <cell r="K564" t="str">
            <v>X010430703</v>
          </cell>
          <cell r="L564">
            <v>3.5470000000000002</v>
          </cell>
          <cell r="M564">
            <v>3.5470000000000002</v>
          </cell>
          <cell r="N564">
            <v>961.8</v>
          </cell>
          <cell r="O564" t="str">
            <v>三级公路</v>
          </cell>
          <cell r="P564" t="str">
            <v>沥青路面</v>
          </cell>
          <cell r="Q564">
            <v>6.5</v>
          </cell>
          <cell r="R564" t="str">
            <v>石公桥镇</v>
          </cell>
          <cell r="S564">
            <v>3.5470000000000002</v>
          </cell>
        </row>
        <row r="565">
          <cell r="F565" t="str">
            <v>鼎城区黄土店云峰竹海旅游集散公路2</v>
          </cell>
          <cell r="G565" t="str">
            <v>通景公路</v>
          </cell>
          <cell r="H565" t="str">
            <v>131301F4307030004</v>
          </cell>
          <cell r="I565" t="str">
            <v>1451J3130430703226</v>
          </cell>
          <cell r="J565" t="str">
            <v>c9e7b53f-bd4a-4a19-a5ff-2bcce0612362</v>
          </cell>
          <cell r="K565" t="str">
            <v>x041430703</v>
          </cell>
          <cell r="L565">
            <v>4.8179999999999996</v>
          </cell>
          <cell r="M565">
            <v>3</v>
          </cell>
          <cell r="N565">
            <v>270</v>
          </cell>
          <cell r="O565" t="str">
            <v>四级公路</v>
          </cell>
          <cell r="P565" t="str">
            <v>沥青</v>
          </cell>
          <cell r="Q565">
            <v>6</v>
          </cell>
          <cell r="R565" t="str">
            <v>鼎城区黄土店云峰竹海旅游景区</v>
          </cell>
          <cell r="S565">
            <v>2</v>
          </cell>
        </row>
        <row r="566">
          <cell r="F566" t="str">
            <v>鼎城区十美堂鸟儿洲湿地公园通景公路</v>
          </cell>
          <cell r="G566" t="str">
            <v>通景公路</v>
          </cell>
          <cell r="H566" t="str">
            <v>131302F4307030001</v>
          </cell>
          <cell r="I566" t="str">
            <v>1451J3130430703288</v>
          </cell>
          <cell r="J566" t="str">
            <v>5436a678-749e-4f29-9bf0-a94f201b1487</v>
          </cell>
          <cell r="K566" t="str">
            <v>x083430703</v>
          </cell>
          <cell r="L566">
            <v>1.8</v>
          </cell>
          <cell r="M566">
            <v>1.8</v>
          </cell>
          <cell r="N566">
            <v>244</v>
          </cell>
          <cell r="O566" t="str">
            <v>四级公路</v>
          </cell>
          <cell r="P566" t="str">
            <v>沥青</v>
          </cell>
          <cell r="Q566">
            <v>6</v>
          </cell>
          <cell r="R566" t="str">
            <v>十美堂鸟儿洲湿地公园</v>
          </cell>
          <cell r="S566">
            <v>1.8</v>
          </cell>
        </row>
        <row r="567">
          <cell r="F567" t="str">
            <v>花岩溪国家森林公园旅游通景公路</v>
          </cell>
          <cell r="G567" t="str">
            <v>通景公路</v>
          </cell>
          <cell r="H567" t="str">
            <v>131302F4307030004</v>
          </cell>
          <cell r="I567" t="str">
            <v>1451J3130430703117</v>
          </cell>
          <cell r="J567" t="str">
            <v>fac6c355-0386-44e9-9f81-7de31fca37f8</v>
          </cell>
          <cell r="K567" t="str">
            <v>X097430703</v>
          </cell>
          <cell r="L567">
            <v>2.8210000000000002</v>
          </cell>
          <cell r="M567">
            <v>2.8210000000000002</v>
          </cell>
          <cell r="N567">
            <v>383</v>
          </cell>
          <cell r="O567" t="str">
            <v>四级公路</v>
          </cell>
          <cell r="P567" t="str">
            <v>砼</v>
          </cell>
          <cell r="Q567">
            <v>6</v>
          </cell>
          <cell r="R567" t="str">
            <v>花岩溪国家森林公园</v>
          </cell>
          <cell r="S567">
            <v>2.8210000000000002</v>
          </cell>
        </row>
        <row r="568">
          <cell r="F568" t="str">
            <v>鼎城区十美堂一港村甲鱼养殖基地道路</v>
          </cell>
          <cell r="G568" t="str">
            <v>资源产业路</v>
          </cell>
          <cell r="H568" t="str">
            <v>1312F4307030180</v>
          </cell>
          <cell r="I568" t="str">
            <v>1451J3120430703322</v>
          </cell>
          <cell r="J568" t="str">
            <v>70b1c218-0650-485f-8e49-5e79561cdd44</v>
          </cell>
          <cell r="K568" t="str">
            <v>Y581430703</v>
          </cell>
          <cell r="L568">
            <v>2.7170000000000001</v>
          </cell>
          <cell r="M568">
            <v>2.7170000000000001</v>
          </cell>
          <cell r="N568">
            <v>312.45999999999998</v>
          </cell>
          <cell r="O568" t="str">
            <v>四级公路</v>
          </cell>
          <cell r="P568" t="str">
            <v>沥青</v>
          </cell>
          <cell r="Q568">
            <v>5</v>
          </cell>
          <cell r="R568" t="str">
            <v>鼎城区十美堂一港村甲鱼养殖基地</v>
          </cell>
          <cell r="S568">
            <v>2.7170000000000001</v>
          </cell>
        </row>
        <row r="569">
          <cell r="F569" t="str">
            <v>鼎城区黄土店官仓村香米种植基地连接路</v>
          </cell>
          <cell r="G569" t="str">
            <v>资源产业路</v>
          </cell>
          <cell r="H569" t="str">
            <v>131201F4307030068</v>
          </cell>
          <cell r="I569" t="str">
            <v>1451J3120430703398</v>
          </cell>
          <cell r="J569" t="str">
            <v>82238d0c-baab-4d81-9a6d-4cab81798925</v>
          </cell>
          <cell r="K569" t="str">
            <v>C426430703</v>
          </cell>
          <cell r="L569">
            <v>2.52</v>
          </cell>
          <cell r="M569">
            <v>2</v>
          </cell>
          <cell r="N569">
            <v>190</v>
          </cell>
          <cell r="O569" t="str">
            <v>四级公路</v>
          </cell>
          <cell r="P569" t="str">
            <v>沥青</v>
          </cell>
          <cell r="Q569">
            <v>5</v>
          </cell>
          <cell r="R569" t="str">
            <v>鼎城区黄土店官仓村香米种植基地</v>
          </cell>
          <cell r="S569">
            <v>2</v>
          </cell>
        </row>
        <row r="570">
          <cell r="F570" t="str">
            <v>鼎城区草坪镇优质稻培育园连接路</v>
          </cell>
          <cell r="G570" t="str">
            <v>资源产业路</v>
          </cell>
          <cell r="H570" t="str">
            <v>131201F4307030009</v>
          </cell>
          <cell r="I570" t="str">
            <v>1451J3120430703357</v>
          </cell>
          <cell r="J570" t="str">
            <v>af397269-fd7e-4d34-8538-b1b9cc33080d</v>
          </cell>
          <cell r="K570" t="str">
            <v>y004430703</v>
          </cell>
          <cell r="L570">
            <v>3.6520000000000001</v>
          </cell>
          <cell r="M570">
            <v>3.6520000000000001</v>
          </cell>
          <cell r="N570">
            <v>224</v>
          </cell>
          <cell r="O570" t="str">
            <v>四级公路</v>
          </cell>
          <cell r="P570" t="str">
            <v>沥青</v>
          </cell>
          <cell r="Q570">
            <v>6</v>
          </cell>
          <cell r="R570" t="str">
            <v>鼎城区草坪镇优质稻培育园</v>
          </cell>
          <cell r="S570">
            <v>2</v>
          </cell>
        </row>
        <row r="571">
          <cell r="F571" t="str">
            <v>鼎城区蒿子港精优稻产区（长安4组-仁和村部））连接路</v>
          </cell>
          <cell r="G571" t="str">
            <v>资源产业路</v>
          </cell>
          <cell r="H571" t="str">
            <v>1312F4307030143</v>
          </cell>
          <cell r="I571" t="str">
            <v>1451J3120430703253</v>
          </cell>
          <cell r="J571" t="str">
            <v>ae3e5fc0-7fc2-4e28-b25c-7e0766d7bdac</v>
          </cell>
          <cell r="K571" t="str">
            <v>Y212430703</v>
          </cell>
          <cell r="L571">
            <v>6.7720000000000002</v>
          </cell>
          <cell r="M571">
            <v>6.7720000000000002</v>
          </cell>
          <cell r="N571">
            <v>548.78</v>
          </cell>
          <cell r="O571" t="str">
            <v>四级公路</v>
          </cell>
          <cell r="P571" t="str">
            <v>砼</v>
          </cell>
          <cell r="Q571">
            <v>6</v>
          </cell>
          <cell r="R571" t="str">
            <v>鼎城区蒿子港精优稻产区（长安4组-仁和村部）</v>
          </cell>
          <cell r="S571">
            <v>4.7720000000000002</v>
          </cell>
        </row>
        <row r="572">
          <cell r="F572" t="str">
            <v>鼎城区尧天坪镇花莲冲村花木种植基地连接路</v>
          </cell>
          <cell r="G572" t="str">
            <v>资源产业路</v>
          </cell>
          <cell r="H572" t="str">
            <v>131201F4307030086</v>
          </cell>
          <cell r="I572" t="str">
            <v>1451J3120430703272</v>
          </cell>
          <cell r="J572" t="str">
            <v>2b8c1499-6f41-432c-8fdd-84067f47eedf</v>
          </cell>
          <cell r="K572" t="str">
            <v>x009430703</v>
          </cell>
          <cell r="L572">
            <v>9.5470000000000006</v>
          </cell>
          <cell r="M572">
            <v>1</v>
          </cell>
          <cell r="N572">
            <v>135</v>
          </cell>
          <cell r="O572" t="str">
            <v>四级公路</v>
          </cell>
          <cell r="P572" t="str">
            <v>沥青</v>
          </cell>
          <cell r="Q572">
            <v>6</v>
          </cell>
          <cell r="R572" t="str">
            <v>鼎城区黄土店镇新桥村油茶种植基地</v>
          </cell>
          <cell r="S572">
            <v>1</v>
          </cell>
        </row>
        <row r="573">
          <cell r="F573" t="str">
            <v>蔡家岗黄山峪村油茶基地公路</v>
          </cell>
          <cell r="G573" t="str">
            <v>资源产业路</v>
          </cell>
          <cell r="H573" t="str">
            <v>1312F4307030152</v>
          </cell>
          <cell r="I573" t="str">
            <v>1451J3120430703281</v>
          </cell>
          <cell r="J573" t="str">
            <v>2bd347df-f1a4-4553-b309-a0db51a87cca</v>
          </cell>
          <cell r="K573" t="str">
            <v>Y014430703</v>
          </cell>
          <cell r="L573">
            <v>5.4889999999999999</v>
          </cell>
          <cell r="M573">
            <v>5.4889999999999999</v>
          </cell>
          <cell r="N573">
            <v>375.25</v>
          </cell>
          <cell r="O573" t="str">
            <v>四级公路</v>
          </cell>
          <cell r="P573" t="str">
            <v>沥青</v>
          </cell>
          <cell r="Q573">
            <v>5</v>
          </cell>
          <cell r="R573" t="str">
            <v>蔡家岗黄山峪村油茶园</v>
          </cell>
          <cell r="S573">
            <v>3.2629999999999999</v>
          </cell>
        </row>
        <row r="574">
          <cell r="F574" t="str">
            <v>鼎城区石公桥白云阁香米种植基地连接路</v>
          </cell>
          <cell r="G574" t="str">
            <v>资源产业路</v>
          </cell>
          <cell r="H574" t="str">
            <v>131201F4307030021</v>
          </cell>
          <cell r="I574" t="str">
            <v>1451J3120430703362</v>
          </cell>
          <cell r="J574" t="str">
            <v>922e5083-de9f-4dd6-a540-6d1bc42372a3</v>
          </cell>
          <cell r="K574" t="str">
            <v>c775430703</v>
          </cell>
          <cell r="L574">
            <v>0.38</v>
          </cell>
          <cell r="M574">
            <v>0.38</v>
          </cell>
          <cell r="N574">
            <v>36.1</v>
          </cell>
          <cell r="O574" t="str">
            <v>四级公路</v>
          </cell>
          <cell r="P574" t="str">
            <v>沥青</v>
          </cell>
          <cell r="Q574">
            <v>5</v>
          </cell>
          <cell r="R574" t="str">
            <v>鼎城区石公桥白云阁香米种植基地连通道路</v>
          </cell>
          <cell r="S574">
            <v>0.38</v>
          </cell>
        </row>
        <row r="575">
          <cell r="F575" t="str">
            <v>鼎城区尧天坪镇尧天坪村花木种植基地连接路</v>
          </cell>
          <cell r="G575" t="str">
            <v>资源产业路</v>
          </cell>
          <cell r="H575" t="str">
            <v>131201F4307030061</v>
          </cell>
          <cell r="I575" t="str">
            <v>1451J3120430703387</v>
          </cell>
          <cell r="J575" t="str">
            <v>858022f7-76b3-453c-a365-aa1cede3653c</v>
          </cell>
          <cell r="K575" t="str">
            <v>x009430703</v>
          </cell>
          <cell r="L575">
            <v>2.36</v>
          </cell>
          <cell r="M575">
            <v>2.36</v>
          </cell>
          <cell r="N575">
            <v>136</v>
          </cell>
          <cell r="O575" t="str">
            <v>三级公路</v>
          </cell>
          <cell r="P575" t="str">
            <v>沥青</v>
          </cell>
          <cell r="Q575">
            <v>7</v>
          </cell>
          <cell r="R575" t="str">
            <v>鼎城区尧天坪镇尧天坪村花木种植基地</v>
          </cell>
          <cell r="S575">
            <v>1</v>
          </cell>
        </row>
        <row r="576">
          <cell r="F576" t="str">
            <v>鼎城区谢家铺唐家铺香米产业园连接路</v>
          </cell>
          <cell r="G576" t="str">
            <v>资源产业路</v>
          </cell>
          <cell r="H576" t="str">
            <v>131201F4307030041</v>
          </cell>
          <cell r="I576" t="str">
            <v>1451J3120430703214</v>
          </cell>
          <cell r="J576" t="str">
            <v>09a0eafb-3c95-4833-bfbd-94a12474c468</v>
          </cell>
          <cell r="K576" t="str">
            <v>y030430703</v>
          </cell>
          <cell r="L576">
            <v>2</v>
          </cell>
          <cell r="M576">
            <v>2</v>
          </cell>
          <cell r="N576">
            <v>224</v>
          </cell>
          <cell r="O576" t="str">
            <v>四级公路</v>
          </cell>
          <cell r="P576" t="str">
            <v>沥青</v>
          </cell>
          <cell r="Q576">
            <v>5</v>
          </cell>
          <cell r="R576" t="str">
            <v>鼎城区谢家铺唐家铺香米产业园</v>
          </cell>
          <cell r="S576">
            <v>2</v>
          </cell>
        </row>
        <row r="577">
          <cell r="F577" t="str">
            <v>鼎城嘉德生态农业产业园道路</v>
          </cell>
          <cell r="G577" t="str">
            <v>资源产业路</v>
          </cell>
          <cell r="H577" t="str">
            <v>1312F4307030196</v>
          </cell>
          <cell r="I577" t="str">
            <v>1451J3120430703248</v>
          </cell>
          <cell r="J577" t="str">
            <v>7a5d0d7d-09a8-49ff-b900-b6c7efeddf91</v>
          </cell>
          <cell r="K577" t="str">
            <v>无</v>
          </cell>
          <cell r="L577">
            <v>1.63</v>
          </cell>
          <cell r="M577">
            <v>1.63</v>
          </cell>
          <cell r="N577">
            <v>154.85</v>
          </cell>
          <cell r="O577" t="str">
            <v>四级公路</v>
          </cell>
          <cell r="P577" t="str">
            <v>砼</v>
          </cell>
          <cell r="Q577">
            <v>5</v>
          </cell>
          <cell r="R577" t="str">
            <v>鼎城嘉德生态农业产业园</v>
          </cell>
          <cell r="S577">
            <v>1.63</v>
          </cell>
        </row>
        <row r="578">
          <cell r="F578" t="str">
            <v>鼎城区现代农业双桥坪油茶基地连接路</v>
          </cell>
          <cell r="G578" t="str">
            <v>资源产业路</v>
          </cell>
          <cell r="H578" t="str">
            <v>131201F4307030001</v>
          </cell>
          <cell r="I578" t="str">
            <v>1451J3120430703384</v>
          </cell>
          <cell r="J578" t="str">
            <v>adf40a90-54bc-40f9-a573-eb39bcf79b86</v>
          </cell>
          <cell r="K578" t="str">
            <v>X070430703</v>
          </cell>
          <cell r="L578">
            <v>14.083</v>
          </cell>
          <cell r="M578">
            <v>4.2</v>
          </cell>
          <cell r="N578">
            <v>570</v>
          </cell>
          <cell r="O578" t="str">
            <v>四级公路</v>
          </cell>
          <cell r="P578" t="str">
            <v>砼</v>
          </cell>
          <cell r="Q578">
            <v>5</v>
          </cell>
          <cell r="R578" t="str">
            <v>鼎城区现代农业双桥坪油茶基地</v>
          </cell>
          <cell r="S578">
            <v>4.2</v>
          </cell>
        </row>
        <row r="579">
          <cell r="F579" t="str">
            <v>鼎城区谢家铺施家陂香米产业园连接路</v>
          </cell>
          <cell r="G579" t="str">
            <v>资源产业路</v>
          </cell>
          <cell r="H579" t="str">
            <v>131201F4307030040</v>
          </cell>
          <cell r="I579" t="str">
            <v>1451J3120430703382</v>
          </cell>
          <cell r="J579" t="str">
            <v>3440c0b8-c0b5-4791-ac35-857dcab8ab3f</v>
          </cell>
          <cell r="K579" t="str">
            <v>无</v>
          </cell>
          <cell r="L579">
            <v>1</v>
          </cell>
          <cell r="M579">
            <v>1</v>
          </cell>
          <cell r="N579">
            <v>95</v>
          </cell>
          <cell r="O579" t="str">
            <v>四级公路</v>
          </cell>
          <cell r="P579" t="str">
            <v>沥青</v>
          </cell>
          <cell r="Q579">
            <v>5</v>
          </cell>
          <cell r="R579" t="str">
            <v>鼎城区谢家铺施家陂香米产业园</v>
          </cell>
          <cell r="S579">
            <v>1</v>
          </cell>
        </row>
        <row r="580">
          <cell r="F580" t="str">
            <v>索县汉代古城址旅游公路</v>
          </cell>
          <cell r="G580" t="str">
            <v>通景公路</v>
          </cell>
          <cell r="H580" t="str">
            <v>131301F4307030003</v>
          </cell>
          <cell r="I580" t="str">
            <v>1451J3130430703202</v>
          </cell>
          <cell r="J580" t="str">
            <v>aad0a9e9-16eb-4849-b96e-67c1fcf4400d</v>
          </cell>
          <cell r="K580" t="str">
            <v>x010430703</v>
          </cell>
          <cell r="L580">
            <v>13.929</v>
          </cell>
          <cell r="M580">
            <v>13.929</v>
          </cell>
          <cell r="N580">
            <v>1890</v>
          </cell>
          <cell r="O580" t="str">
            <v>四级公路</v>
          </cell>
          <cell r="P580" t="str">
            <v>沥青</v>
          </cell>
          <cell r="Q580">
            <v>5.5</v>
          </cell>
          <cell r="R580" t="str">
            <v>索县汉代古城址</v>
          </cell>
          <cell r="S580">
            <v>13.929</v>
          </cell>
        </row>
        <row r="581">
          <cell r="F581" t="str">
            <v>鼎城区灌溪镇中心桥村花木基地道路（C276段）</v>
          </cell>
          <cell r="G581" t="str">
            <v>资源产业路</v>
          </cell>
          <cell r="H581" t="str">
            <v>131201F4307030002</v>
          </cell>
          <cell r="I581" t="str">
            <v>1451J3120430703397</v>
          </cell>
          <cell r="J581" t="str">
            <v>47d44506-f540-4c65-9313-114983c1a8b1</v>
          </cell>
          <cell r="K581" t="str">
            <v>c276430703</v>
          </cell>
          <cell r="L581">
            <v>3.0059999999999998</v>
          </cell>
          <cell r="M581">
            <v>1.9059999999999999</v>
          </cell>
          <cell r="N581">
            <v>181.07</v>
          </cell>
          <cell r="O581" t="str">
            <v>四级公路</v>
          </cell>
          <cell r="P581" t="str">
            <v>沥青</v>
          </cell>
          <cell r="Q581">
            <v>5</v>
          </cell>
          <cell r="R581" t="str">
            <v>鼎城区灌溪镇中心桥村花木基地</v>
          </cell>
        </row>
        <row r="582">
          <cell r="F582" t="str">
            <v>鼎城区现代农业韩公渡城址村湘莲基地连接路</v>
          </cell>
          <cell r="G582" t="str">
            <v>资源产业路</v>
          </cell>
          <cell r="H582" t="str">
            <v>1312F4307030229</v>
          </cell>
          <cell r="I582" t="str">
            <v>1451J3120430703258</v>
          </cell>
          <cell r="J582" t="str">
            <v>d40c5a85-4666-473c-a110-542b2339446e</v>
          </cell>
          <cell r="K582" t="str">
            <v>无</v>
          </cell>
          <cell r="L582">
            <v>2.5569999999999999</v>
          </cell>
          <cell r="M582">
            <v>2.5569999999999999</v>
          </cell>
          <cell r="N582">
            <v>242.92</v>
          </cell>
          <cell r="O582" t="str">
            <v>四级公路</v>
          </cell>
          <cell r="P582" t="str">
            <v>沥青</v>
          </cell>
          <cell r="Q582">
            <v>5</v>
          </cell>
          <cell r="R582" t="str">
            <v>鼎城区现代农业韩公渡城址村湘莲基地</v>
          </cell>
          <cell r="S582">
            <v>2.3879999999999999</v>
          </cell>
        </row>
        <row r="583">
          <cell r="F583" t="str">
            <v>鼎城区尧天坪镇万寿山村花木种植基地连接路</v>
          </cell>
          <cell r="G583" t="str">
            <v>资源产业路</v>
          </cell>
          <cell r="H583" t="str">
            <v>131201F4307030052</v>
          </cell>
          <cell r="I583" t="str">
            <v>1451J3120430703369</v>
          </cell>
          <cell r="J583" t="str">
            <v>2184fe63-9ce5-4ae9-846c-a89c5f6a003c</v>
          </cell>
          <cell r="K583" t="str">
            <v>C398430703</v>
          </cell>
          <cell r="L583">
            <v>3.9990000000000001</v>
          </cell>
          <cell r="M583">
            <v>1.1000000000000001</v>
          </cell>
          <cell r="N583">
            <v>104.5</v>
          </cell>
          <cell r="O583" t="str">
            <v>四级公路</v>
          </cell>
          <cell r="P583" t="str">
            <v>沥青</v>
          </cell>
          <cell r="Q583">
            <v>6</v>
          </cell>
          <cell r="R583" t="str">
            <v>鼎城区尧天坪镇万寿山村花木种植基地</v>
          </cell>
          <cell r="S583">
            <v>1.1000000000000001</v>
          </cell>
        </row>
        <row r="584">
          <cell r="L584">
            <v>32.337000000000003</v>
          </cell>
          <cell r="M584">
            <v>30.419999999999998</v>
          </cell>
          <cell r="N584">
            <v>4863.99</v>
          </cell>
          <cell r="S584">
            <v>30</v>
          </cell>
        </row>
        <row r="585">
          <cell r="F585" t="str">
            <v>安乡县雄韬牧业有限公司连接路</v>
          </cell>
          <cell r="G585" t="str">
            <v>资源产业路</v>
          </cell>
          <cell r="H585" t="str">
            <v>1312F4307210077</v>
          </cell>
          <cell r="I585" t="str">
            <v>1451J3120430721125</v>
          </cell>
          <cell r="J585" t="str">
            <v>a84b6000-31d4-454f-b915-4a5611f90878</v>
          </cell>
          <cell r="K585" t="str">
            <v>C482430721</v>
          </cell>
          <cell r="L585">
            <v>0.88</v>
          </cell>
          <cell r="M585">
            <v>0.88</v>
          </cell>
          <cell r="N585">
            <v>142.5</v>
          </cell>
          <cell r="O585" t="str">
            <v>四级公路</v>
          </cell>
          <cell r="P585" t="str">
            <v>水泥路面</v>
          </cell>
          <cell r="Q585">
            <v>5</v>
          </cell>
          <cell r="R585" t="str">
            <v>安乡县雄韬牧业有限公司</v>
          </cell>
          <cell r="S585">
            <v>0.88</v>
          </cell>
        </row>
        <row r="586">
          <cell r="F586" t="str">
            <v>安乡县青果家庭农场连接路</v>
          </cell>
          <cell r="G586" t="str">
            <v>资源产业路</v>
          </cell>
          <cell r="H586" t="str">
            <v>1312F4307210362</v>
          </cell>
          <cell r="I586" t="str">
            <v>1451J3120430721479</v>
          </cell>
          <cell r="J586" t="str">
            <v>f9f1b8fd-1bd1-41b6-bfa8-ce325771df06</v>
          </cell>
          <cell r="K586" t="str">
            <v>无</v>
          </cell>
          <cell r="L586">
            <v>3.4</v>
          </cell>
          <cell r="M586">
            <v>3.4</v>
          </cell>
          <cell r="N586">
            <v>727.42</v>
          </cell>
          <cell r="O586" t="str">
            <v>四级公路</v>
          </cell>
          <cell r="P586" t="str">
            <v>水泥路面</v>
          </cell>
          <cell r="Q586">
            <v>5</v>
          </cell>
          <cell r="R586" t="str">
            <v>安乡县青果家庭农场</v>
          </cell>
          <cell r="S586">
            <v>3.4</v>
          </cell>
        </row>
        <row r="587">
          <cell r="F587" t="str">
            <v>安乡县湘展蔬菜种植专业合作连接路</v>
          </cell>
          <cell r="G587" t="str">
            <v>资源产业路</v>
          </cell>
          <cell r="H587" t="str">
            <v>1312F4307210360</v>
          </cell>
          <cell r="I587" t="str">
            <v>1451J3120430721483</v>
          </cell>
          <cell r="J587" t="str">
            <v>2830fee2-3bfa-4d0e-a0b3-23b0b013aa64</v>
          </cell>
          <cell r="K587" t="str">
            <v>无</v>
          </cell>
          <cell r="L587">
            <v>1.35</v>
          </cell>
          <cell r="M587">
            <v>1.54</v>
          </cell>
          <cell r="N587">
            <v>263.23</v>
          </cell>
          <cell r="O587" t="str">
            <v>四级公路</v>
          </cell>
          <cell r="P587" t="str">
            <v>沥青路面</v>
          </cell>
          <cell r="Q587">
            <v>6</v>
          </cell>
          <cell r="R587" t="str">
            <v>安乡县湘展蔬菜种植专业合作</v>
          </cell>
          <cell r="S587">
            <v>1.35</v>
          </cell>
        </row>
        <row r="588">
          <cell r="F588" t="str">
            <v>安乡县盛世联盈稻虾种养专业合作社连接路</v>
          </cell>
          <cell r="G588" t="str">
            <v>资源产业路</v>
          </cell>
          <cell r="H588" t="str">
            <v>1312F4307210071</v>
          </cell>
          <cell r="I588" t="str">
            <v>1451J3120430721171</v>
          </cell>
          <cell r="J588" t="str">
            <v>d58cef6c-0c39-4ffb-90aa-8a408643c0ee</v>
          </cell>
          <cell r="K588" t="str">
            <v>CJD4430721</v>
          </cell>
          <cell r="L588">
            <v>1.996</v>
          </cell>
          <cell r="M588">
            <v>1.9</v>
          </cell>
          <cell r="N588">
            <v>306</v>
          </cell>
          <cell r="O588" t="str">
            <v>四级公路</v>
          </cell>
          <cell r="P588" t="str">
            <v>水泥路面</v>
          </cell>
          <cell r="Q588">
            <v>5</v>
          </cell>
          <cell r="R588" t="str">
            <v>安乡县盛世联盈稻虾种养专业合作社</v>
          </cell>
          <cell r="S588">
            <v>1.9</v>
          </cell>
        </row>
        <row r="589">
          <cell r="F589" t="str">
            <v>安乡县盛峰蔬菜种植专业合作社（同兴村）连接路</v>
          </cell>
          <cell r="G589" t="str">
            <v>资源产业路</v>
          </cell>
          <cell r="H589" t="str">
            <v>1312F4307210120</v>
          </cell>
          <cell r="I589" t="str">
            <v>1451J3120430721131</v>
          </cell>
          <cell r="J589" t="str">
            <v>6fb473bf-7006-42c0-bbf1-f35a63d5ff9c</v>
          </cell>
          <cell r="K589" t="str">
            <v>Y027430721</v>
          </cell>
          <cell r="L589">
            <v>0.7</v>
          </cell>
          <cell r="M589">
            <v>0.7</v>
          </cell>
          <cell r="N589">
            <v>100.63</v>
          </cell>
          <cell r="O589" t="str">
            <v>四级公路</v>
          </cell>
          <cell r="P589" t="str">
            <v>水泥路面</v>
          </cell>
          <cell r="Q589">
            <v>5</v>
          </cell>
          <cell r="R589" t="str">
            <v>安乡县盛峰蔬菜种植专业合作社</v>
          </cell>
          <cell r="S589">
            <v>0.7</v>
          </cell>
        </row>
        <row r="590">
          <cell r="F590" t="str">
            <v>安乡县津健家庭农场（张家拐）连接路</v>
          </cell>
          <cell r="G590" t="str">
            <v>资源产业路</v>
          </cell>
          <cell r="H590" t="str">
            <v>1312F4307210015</v>
          </cell>
          <cell r="I590" t="str">
            <v>1451J3120430721277</v>
          </cell>
          <cell r="J590" t="str">
            <v>4bb1834f-4347-4656-a0d5-07d4ee3d5640</v>
          </cell>
          <cell r="K590" t="str">
            <v>X016430721</v>
          </cell>
          <cell r="L590">
            <v>4.41</v>
          </cell>
          <cell r="M590">
            <v>4.41</v>
          </cell>
          <cell r="N590">
            <v>767.39</v>
          </cell>
          <cell r="O590" t="str">
            <v>四级公路</v>
          </cell>
          <cell r="P590" t="str">
            <v>水泥路面</v>
          </cell>
          <cell r="Q590">
            <v>6</v>
          </cell>
          <cell r="R590" t="str">
            <v>安乡县津健家庭农场</v>
          </cell>
          <cell r="S590">
            <v>4.41</v>
          </cell>
        </row>
        <row r="591">
          <cell r="F591" t="str">
            <v>安乡县牛春生态种植农民专业合作社连接路（一期）</v>
          </cell>
          <cell r="G591" t="str">
            <v>资源产业路</v>
          </cell>
          <cell r="H591" t="str">
            <v>1312F4307210241</v>
          </cell>
          <cell r="I591" t="str">
            <v>1451J3120430721427</v>
          </cell>
          <cell r="J591" t="str">
            <v>331ef655-0bf4-4439-a0ac-f989be033669</v>
          </cell>
          <cell r="K591" t="str">
            <v>C211430721</v>
          </cell>
          <cell r="L591">
            <v>1.3</v>
          </cell>
          <cell r="M591">
            <v>1.3</v>
          </cell>
          <cell r="N591">
            <v>177.54</v>
          </cell>
          <cell r="O591" t="str">
            <v>四级公路</v>
          </cell>
          <cell r="P591" t="str">
            <v>水泥路面</v>
          </cell>
          <cell r="Q591">
            <v>5</v>
          </cell>
          <cell r="R591" t="str">
            <v>安乡县牛春生态种植农民专业合作社</v>
          </cell>
          <cell r="S591">
            <v>1.3</v>
          </cell>
        </row>
        <row r="592">
          <cell r="F592" t="str">
            <v>安乡县乡愿稻虾种养专业合作社连接路</v>
          </cell>
          <cell r="G592" t="str">
            <v>资源产业路</v>
          </cell>
          <cell r="H592" t="str">
            <v>1312F4307210023</v>
          </cell>
          <cell r="I592" t="str">
            <v>1451J3120430721259</v>
          </cell>
          <cell r="J592" t="str">
            <v>6c19e575-d5f6-42fb-a13e-b00145fac962</v>
          </cell>
          <cell r="K592" t="str">
            <v>C749430721</v>
          </cell>
          <cell r="L592">
            <v>1.6040000000000001</v>
          </cell>
          <cell r="M592">
            <v>1.6040000000000001</v>
          </cell>
          <cell r="N592">
            <v>260.64</v>
          </cell>
          <cell r="O592" t="str">
            <v>四级公路</v>
          </cell>
          <cell r="P592" t="str">
            <v>水泥路面</v>
          </cell>
          <cell r="Q592">
            <v>5</v>
          </cell>
          <cell r="R592" t="str">
            <v>安乡县乡愿稻虾种养专业合作社</v>
          </cell>
          <cell r="S592">
            <v>1.6040000000000001</v>
          </cell>
        </row>
        <row r="593">
          <cell r="F593" t="str">
            <v>安乡县御园优质水果种植专业合作社（安兴村）连接路</v>
          </cell>
          <cell r="G593" t="str">
            <v>资源产业路</v>
          </cell>
          <cell r="H593" t="str">
            <v>1312F4307210205</v>
          </cell>
          <cell r="I593" t="str">
            <v>1451J3120430721101</v>
          </cell>
          <cell r="J593" t="str">
            <v>4e97b116-70f5-462c-b33f-9e52a0d7ab1c</v>
          </cell>
          <cell r="K593" t="str">
            <v>C654430721</v>
          </cell>
          <cell r="L593">
            <v>1.5</v>
          </cell>
          <cell r="M593">
            <v>1.554</v>
          </cell>
          <cell r="N593">
            <v>231.68</v>
          </cell>
          <cell r="O593" t="str">
            <v>四级公路</v>
          </cell>
          <cell r="P593" t="str">
            <v>水泥路面</v>
          </cell>
          <cell r="Q593">
            <v>5</v>
          </cell>
          <cell r="R593" t="str">
            <v>安乡县御园优质水果种植专业合作社</v>
          </cell>
          <cell r="S593">
            <v>1.5</v>
          </cell>
        </row>
        <row r="594">
          <cell r="F594" t="str">
            <v>安乡县超海棉花种植专业合作社连接路</v>
          </cell>
          <cell r="G594" t="str">
            <v>资源产业路</v>
          </cell>
          <cell r="H594" t="str">
            <v>1312F4307210357</v>
          </cell>
          <cell r="I594" t="str">
            <v>1451J3120430721461</v>
          </cell>
          <cell r="J594" t="str">
            <v>fb5cab40-e958-414d-b33d-5047cb8a3508</v>
          </cell>
          <cell r="K594" t="str">
            <v>c756430721</v>
          </cell>
          <cell r="L594">
            <v>0.65</v>
          </cell>
          <cell r="M594">
            <v>0.65</v>
          </cell>
          <cell r="N594">
            <v>128.74</v>
          </cell>
          <cell r="O594" t="str">
            <v>四级公路</v>
          </cell>
          <cell r="P594" t="str">
            <v>水泥路面</v>
          </cell>
          <cell r="Q594">
            <v>6</v>
          </cell>
          <cell r="R594" t="str">
            <v>安乡县超海棉花种植专业合作社</v>
          </cell>
          <cell r="S594">
            <v>0.65</v>
          </cell>
        </row>
        <row r="595">
          <cell r="F595" t="str">
            <v>李小斌稻谷种植家庭农场（联成村）连接路</v>
          </cell>
          <cell r="G595" t="str">
            <v>资源产业路</v>
          </cell>
          <cell r="H595" t="str">
            <v>1312F4307210008</v>
          </cell>
          <cell r="I595" t="str">
            <v>1451J3120430721189</v>
          </cell>
          <cell r="J595" t="str">
            <v>825fdae1-2ce6-49d2-9a0d-12c5febffe86</v>
          </cell>
          <cell r="K595" t="str">
            <v>Y045430721</v>
          </cell>
          <cell r="L595">
            <v>0.62</v>
          </cell>
          <cell r="M595">
            <v>0.62</v>
          </cell>
          <cell r="N595">
            <v>96.63</v>
          </cell>
          <cell r="O595" t="str">
            <v>四级公路</v>
          </cell>
          <cell r="P595" t="str">
            <v>水泥路面</v>
          </cell>
          <cell r="Q595">
            <v>5</v>
          </cell>
          <cell r="R595" t="str">
            <v>李小斌稻谷种植家庭农场</v>
          </cell>
          <cell r="S595">
            <v>0.62</v>
          </cell>
        </row>
        <row r="596">
          <cell r="F596" t="str">
            <v>安乡县鸿飞稻虾种养专业合作社连接路</v>
          </cell>
          <cell r="G596" t="str">
            <v>资源产业路</v>
          </cell>
          <cell r="H596" t="str">
            <v>1312F4307210104</v>
          </cell>
          <cell r="I596" t="str">
            <v>1451J3120430721106</v>
          </cell>
          <cell r="J596" t="str">
            <v>1d3d1a72-1066-44d6-ad86-30e58f5cb864</v>
          </cell>
          <cell r="K596" t="str">
            <v>C081430721</v>
          </cell>
          <cell r="L596">
            <v>0.6</v>
          </cell>
          <cell r="M596">
            <v>0.6</v>
          </cell>
          <cell r="N596">
            <v>100.75</v>
          </cell>
          <cell r="O596" t="str">
            <v>四级公路</v>
          </cell>
          <cell r="P596" t="str">
            <v>水泥路面</v>
          </cell>
          <cell r="Q596">
            <v>5</v>
          </cell>
          <cell r="R596" t="str">
            <v>安乡县鸿飞稻虾种养专业合作社</v>
          </cell>
          <cell r="S596">
            <v>0.6</v>
          </cell>
        </row>
        <row r="597">
          <cell r="F597" t="str">
            <v>兴鼎畜牧育肥猪养殖连接路</v>
          </cell>
          <cell r="G597" t="str">
            <v>资源产业路</v>
          </cell>
          <cell r="H597" t="str">
            <v>1312F4307210001</v>
          </cell>
          <cell r="I597" t="str">
            <v>1451J3120430721225</v>
          </cell>
          <cell r="J597" t="str">
            <v>1116bf40-9915-44e9-9cbe-d73bd8e0bf16</v>
          </cell>
          <cell r="K597" t="str">
            <v>C205430721</v>
          </cell>
          <cell r="L597">
            <v>1.002</v>
          </cell>
          <cell r="M597">
            <v>1.002</v>
          </cell>
          <cell r="N597">
            <v>131.19</v>
          </cell>
          <cell r="O597" t="str">
            <v>四级公路</v>
          </cell>
          <cell r="P597" t="str">
            <v>水泥路面</v>
          </cell>
          <cell r="Q597">
            <v>6</v>
          </cell>
          <cell r="R597" t="str">
            <v>兴鼎畜牧育肥猪养殖</v>
          </cell>
          <cell r="S597">
            <v>1.002</v>
          </cell>
        </row>
        <row r="598">
          <cell r="F598" t="str">
            <v>湖南益丰农业发展公司连接路（一期）</v>
          </cell>
          <cell r="G598" t="str">
            <v>资源产业路</v>
          </cell>
          <cell r="H598" t="str">
            <v>1312F4307210350</v>
          </cell>
          <cell r="I598" t="str">
            <v>1451J3120430721442</v>
          </cell>
          <cell r="J598" t="str">
            <v>525f217e-c99d-4ea4-8bed-3dd6c26b55d0</v>
          </cell>
          <cell r="K598" t="str">
            <v>C590430721</v>
          </cell>
          <cell r="L598">
            <v>0.5</v>
          </cell>
          <cell r="M598">
            <v>0.56999999999999995</v>
          </cell>
          <cell r="N598">
            <v>77.72</v>
          </cell>
          <cell r="O598" t="str">
            <v>四级公路</v>
          </cell>
          <cell r="P598" t="str">
            <v>水泥路面</v>
          </cell>
          <cell r="Q598">
            <v>5</v>
          </cell>
          <cell r="R598" t="str">
            <v>湖南益丰农业发展公司</v>
          </cell>
          <cell r="S598">
            <v>0.5</v>
          </cell>
        </row>
        <row r="599">
          <cell r="F599" t="str">
            <v>安乡大英家庭农场（岩剅口）连接路</v>
          </cell>
          <cell r="G599" t="str">
            <v>资源产业路</v>
          </cell>
          <cell r="H599" t="str">
            <v>1312F4307210214</v>
          </cell>
          <cell r="I599" t="str">
            <v>1451J3120430721139</v>
          </cell>
          <cell r="J599" t="str">
            <v>f8436f86-1d2d-4320-9453-221ba3f518ea</v>
          </cell>
          <cell r="K599" t="str">
            <v>Y003430721</v>
          </cell>
          <cell r="L599">
            <v>1.8</v>
          </cell>
          <cell r="M599">
            <v>1.8</v>
          </cell>
          <cell r="N599">
            <v>237.11</v>
          </cell>
          <cell r="O599" t="str">
            <v>四级公路</v>
          </cell>
          <cell r="P599" t="str">
            <v>水泥路面</v>
          </cell>
          <cell r="Q599">
            <v>5</v>
          </cell>
          <cell r="R599" t="str">
            <v>安乡县大英家庭农场</v>
          </cell>
          <cell r="S599">
            <v>1.8</v>
          </cell>
        </row>
        <row r="600">
          <cell r="F600" t="str">
            <v>安乡县本军农业开发有限公司连接路</v>
          </cell>
          <cell r="G600" t="str">
            <v>资源产业路</v>
          </cell>
          <cell r="H600" t="str">
            <v>1312F4307210363</v>
          </cell>
          <cell r="I600" t="str">
            <v>1451J3120430721480</v>
          </cell>
          <cell r="J600" t="str">
            <v>cfe19d08-1860-45aa-a553-e9716237a2c9</v>
          </cell>
          <cell r="K600" t="str">
            <v>无</v>
          </cell>
          <cell r="L600">
            <v>0.35</v>
          </cell>
          <cell r="M600">
            <v>0.36</v>
          </cell>
          <cell r="N600">
            <v>90.32</v>
          </cell>
          <cell r="O600" t="str">
            <v>四级公路</v>
          </cell>
          <cell r="P600" t="str">
            <v>水泥路面</v>
          </cell>
          <cell r="Q600">
            <v>5</v>
          </cell>
          <cell r="R600" t="str">
            <v>安乡县本军农业开发有限公司</v>
          </cell>
          <cell r="S600">
            <v>0.35</v>
          </cell>
        </row>
        <row r="601">
          <cell r="F601" t="str">
            <v>安乡县隆丰家庭农场连接路</v>
          </cell>
          <cell r="G601" t="str">
            <v>资源产业路</v>
          </cell>
          <cell r="H601" t="str">
            <v>1312F4307210266</v>
          </cell>
          <cell r="I601" t="str">
            <v>1451J3120430721419</v>
          </cell>
          <cell r="J601" t="str">
            <v>8caaab4e-b91a-42be-872f-4ee63f454ca0</v>
          </cell>
          <cell r="K601" t="str">
            <v>无</v>
          </cell>
          <cell r="L601">
            <v>0.8</v>
          </cell>
          <cell r="M601">
            <v>0.8</v>
          </cell>
          <cell r="N601">
            <v>120</v>
          </cell>
          <cell r="O601" t="str">
            <v>四级公路</v>
          </cell>
          <cell r="P601" t="str">
            <v>水泥路面</v>
          </cell>
          <cell r="Q601">
            <v>5</v>
          </cell>
          <cell r="R601" t="str">
            <v>安乡县隆丰家庭农场</v>
          </cell>
          <cell r="S601">
            <v>0.8</v>
          </cell>
        </row>
        <row r="602">
          <cell r="F602" t="str">
            <v>安乡县雍荣富硒水稻专业合作社连接路</v>
          </cell>
          <cell r="G602" t="str">
            <v>资源产业路</v>
          </cell>
          <cell r="H602" t="str">
            <v>1312F4307210189</v>
          </cell>
          <cell r="I602" t="str">
            <v>1451J3120430721267</v>
          </cell>
          <cell r="J602" t="str">
            <v>9bcf5089-70f0-4686-afab-9965256955ea</v>
          </cell>
          <cell r="K602" t="str">
            <v>X023430721</v>
          </cell>
          <cell r="L602">
            <v>2.4</v>
          </cell>
          <cell r="M602">
            <v>2.4</v>
          </cell>
          <cell r="N602">
            <v>288</v>
          </cell>
          <cell r="O602" t="str">
            <v>四级公路</v>
          </cell>
          <cell r="P602" t="str">
            <v>水泥路面</v>
          </cell>
          <cell r="Q602">
            <v>5</v>
          </cell>
          <cell r="R602" t="str">
            <v>安乡县雍荣富硒水稻专业合作社</v>
          </cell>
          <cell r="S602">
            <v>2.4</v>
          </cell>
        </row>
        <row r="603">
          <cell r="F603" t="str">
            <v>安乡县老孟农作物种植专业合作社连接路（一期）</v>
          </cell>
          <cell r="G603" t="str">
            <v>资源产业路</v>
          </cell>
          <cell r="H603" t="str">
            <v>1312F4307210342</v>
          </cell>
          <cell r="I603" t="str">
            <v>1451J3120430721365</v>
          </cell>
          <cell r="J603" t="str">
            <v>37a5c9b5-971a-4b86-a7c2-748b2cdc93de</v>
          </cell>
          <cell r="K603" t="str">
            <v>无</v>
          </cell>
          <cell r="L603">
            <v>0.8</v>
          </cell>
          <cell r="M603">
            <v>0.8</v>
          </cell>
          <cell r="N603">
            <v>120</v>
          </cell>
          <cell r="O603" t="str">
            <v>四级公路</v>
          </cell>
          <cell r="P603" t="str">
            <v>水泥路面</v>
          </cell>
          <cell r="Q603">
            <v>5</v>
          </cell>
          <cell r="R603" t="str">
            <v>安乡县老孟农作物种植专业合作社</v>
          </cell>
          <cell r="S603">
            <v>0.8</v>
          </cell>
        </row>
        <row r="604">
          <cell r="F604" t="str">
            <v>安乡县孝忠水产养殖专业合作社（正安村）连接路</v>
          </cell>
          <cell r="G604" t="str">
            <v>资源产业路</v>
          </cell>
          <cell r="H604" t="str">
            <v>1312F4307210097</v>
          </cell>
          <cell r="I604" t="str">
            <v>1451J3120430721129</v>
          </cell>
          <cell r="J604" t="str">
            <v>ab1ae948-a072-47fa-937c-fc8a25fa7554</v>
          </cell>
          <cell r="K604" t="str">
            <v>C268430721</v>
          </cell>
          <cell r="L604">
            <v>1.2</v>
          </cell>
          <cell r="M604">
            <v>0.8</v>
          </cell>
          <cell r="N604">
            <v>120</v>
          </cell>
          <cell r="O604" t="str">
            <v>四级公路</v>
          </cell>
          <cell r="P604" t="str">
            <v>水泥路面</v>
          </cell>
          <cell r="Q604">
            <v>5</v>
          </cell>
          <cell r="R604" t="str">
            <v>安乡县孝忠水产养殖专业合作社</v>
          </cell>
          <cell r="S604">
            <v>0.8</v>
          </cell>
        </row>
        <row r="605">
          <cell r="F605" t="str">
            <v>安乡县新农稻虾种养专业合作社连接路</v>
          </cell>
          <cell r="G605" t="str">
            <v>资源产业路</v>
          </cell>
          <cell r="H605" t="str">
            <v>1312F4307210159</v>
          </cell>
          <cell r="I605" t="str">
            <v>1451J3120430721226</v>
          </cell>
          <cell r="J605" t="str">
            <v>46b440e8-f8b7-4637-ba01-7514e02b7ca5</v>
          </cell>
          <cell r="K605" t="str">
            <v>Y092430721</v>
          </cell>
          <cell r="L605">
            <v>0.7</v>
          </cell>
          <cell r="M605">
            <v>0.7</v>
          </cell>
          <cell r="N605">
            <v>84</v>
          </cell>
          <cell r="O605" t="str">
            <v>四级公路</v>
          </cell>
          <cell r="P605" t="str">
            <v>水泥路面</v>
          </cell>
          <cell r="Q605">
            <v>5</v>
          </cell>
          <cell r="R605" t="str">
            <v>安乡县新农稻虾种养专业合作社</v>
          </cell>
          <cell r="S605">
            <v>0.7</v>
          </cell>
        </row>
        <row r="606">
          <cell r="F606" t="str">
            <v>御乡园家庭农场连接路（一期）</v>
          </cell>
          <cell r="G606" t="str">
            <v>资源产业路</v>
          </cell>
          <cell r="H606" t="str">
            <v>1312F4307210002</v>
          </cell>
          <cell r="I606" t="str">
            <v>1451J3120430721197</v>
          </cell>
          <cell r="J606" t="str">
            <v>560a8b29-4dae-4ee5-8a8c-3f200a12c1f6</v>
          </cell>
          <cell r="K606" t="str">
            <v>C616430721</v>
          </cell>
          <cell r="L606">
            <v>1.2250000000000001</v>
          </cell>
          <cell r="M606">
            <v>0.88</v>
          </cell>
          <cell r="N606">
            <v>132</v>
          </cell>
          <cell r="O606" t="str">
            <v>四级公路</v>
          </cell>
          <cell r="P606" t="str">
            <v>水泥路面</v>
          </cell>
          <cell r="Q606">
            <v>5</v>
          </cell>
          <cell r="R606" t="str">
            <v>御乡园家庭农场</v>
          </cell>
          <cell r="S606">
            <v>0.88</v>
          </cell>
        </row>
        <row r="607">
          <cell r="F607" t="str">
            <v>安乡县汇鑫蔬菜种植专业合作社（汇口村）连接路</v>
          </cell>
          <cell r="G607" t="str">
            <v>资源产业路</v>
          </cell>
          <cell r="H607" t="str">
            <v>1312F4307210075</v>
          </cell>
          <cell r="I607" t="str">
            <v>1451J3120430721272</v>
          </cell>
          <cell r="J607" t="str">
            <v>0d0750e8-59bb-4ace-ba86-5b38b6517446</v>
          </cell>
          <cell r="K607" t="str">
            <v>Y007430721</v>
          </cell>
          <cell r="L607">
            <v>0.75</v>
          </cell>
          <cell r="M607">
            <v>0.75</v>
          </cell>
          <cell r="N607">
            <v>112.5</v>
          </cell>
          <cell r="O607" t="str">
            <v>四级公路</v>
          </cell>
          <cell r="P607" t="str">
            <v>水泥路面</v>
          </cell>
          <cell r="Q607">
            <v>5</v>
          </cell>
          <cell r="R607" t="str">
            <v>安乡县汇鑫蔬菜种植专业合作社</v>
          </cell>
          <cell r="S607">
            <v>0.75</v>
          </cell>
        </row>
        <row r="608">
          <cell r="F608" t="str">
            <v>安乡县黄山头镇军万咀大都会酒厂连接路（一期）</v>
          </cell>
          <cell r="G608" t="str">
            <v>资源产业路</v>
          </cell>
          <cell r="H608" t="str">
            <v>1312F4307210017</v>
          </cell>
          <cell r="I608" t="str">
            <v>1451J3120430721281</v>
          </cell>
          <cell r="J608" t="str">
            <v>7c7e9488-aefe-48f2-bb09-56f204254362</v>
          </cell>
          <cell r="K608" t="str">
            <v>C063430721</v>
          </cell>
          <cell r="L608">
            <v>1.8</v>
          </cell>
          <cell r="M608">
            <v>0.4</v>
          </cell>
          <cell r="N608">
            <v>48</v>
          </cell>
          <cell r="O608" t="str">
            <v>四级公路</v>
          </cell>
          <cell r="P608" t="str">
            <v>水泥路面</v>
          </cell>
          <cell r="Q608">
            <v>4.5</v>
          </cell>
          <cell r="R608" t="str">
            <v>安乡县黄山头镇军万咀大都会酒厂</v>
          </cell>
          <cell r="S608">
            <v>0.30399999999999999</v>
          </cell>
        </row>
        <row r="609">
          <cell r="L609">
            <v>38.69</v>
          </cell>
          <cell r="M609">
            <v>38.222999999999999</v>
          </cell>
          <cell r="N609">
            <v>13580</v>
          </cell>
          <cell r="S609">
            <v>31.452999999999999</v>
          </cell>
        </row>
        <row r="610">
          <cell r="F610" t="str">
            <v>聂家桥乡通三级公路</v>
          </cell>
          <cell r="G610" t="str">
            <v>乡镇通三级（路面宽7米）及以上农村公路</v>
          </cell>
          <cell r="H610" t="str">
            <v>1316F4307220019</v>
          </cell>
          <cell r="I610" t="str">
            <v>1451J3150430722245</v>
          </cell>
          <cell r="J610" t="str">
            <v>23be89cc-2ecf-4f99-acef-57681c144472</v>
          </cell>
          <cell r="K610" t="str">
            <v>X036430722</v>
          </cell>
          <cell r="L610">
            <v>5</v>
          </cell>
          <cell r="M610">
            <v>5.0999999999999996</v>
          </cell>
          <cell r="N610">
            <v>950</v>
          </cell>
          <cell r="O610" t="str">
            <v>三级公路</v>
          </cell>
          <cell r="P610" t="str">
            <v>沥青路面</v>
          </cell>
          <cell r="Q610">
            <v>7</v>
          </cell>
          <cell r="R610" t="str">
            <v>聂家桥乡</v>
          </cell>
          <cell r="S610">
            <v>5</v>
          </cell>
        </row>
        <row r="611">
          <cell r="F611" t="str">
            <v>酉港镇通三级路</v>
          </cell>
          <cell r="G611" t="str">
            <v>乡镇通三级（路面宽7米）及以上农村公路</v>
          </cell>
          <cell r="H611" t="str">
            <v>1316F4307220017</v>
          </cell>
          <cell r="I611" t="str">
            <v>1451J3150430722204</v>
          </cell>
          <cell r="J611" t="str">
            <v>54bdbb32-63e7-44a8-bc16-28136cb2ed7c</v>
          </cell>
          <cell r="K611" t="str">
            <v>X007430722</v>
          </cell>
          <cell r="L611">
            <v>4</v>
          </cell>
          <cell r="M611">
            <v>4</v>
          </cell>
          <cell r="N611">
            <v>930</v>
          </cell>
          <cell r="O611" t="str">
            <v>三级公路</v>
          </cell>
          <cell r="P611" t="str">
            <v>沥青路面</v>
          </cell>
          <cell r="Q611">
            <v>7</v>
          </cell>
          <cell r="R611" t="str">
            <v>酉港镇</v>
          </cell>
          <cell r="S611">
            <v>0.45300000000000001</v>
          </cell>
        </row>
        <row r="612">
          <cell r="F612" t="str">
            <v>清水湖通景公路</v>
          </cell>
          <cell r="G612" t="str">
            <v>通景公路</v>
          </cell>
          <cell r="H612" t="str">
            <v>13130201F4307220001</v>
          </cell>
          <cell r="I612" t="str">
            <v>1451J3130430722225</v>
          </cell>
          <cell r="J612" t="str">
            <v>a956329f-af80-4fa1-8586-9c7a200b143d</v>
          </cell>
          <cell r="K612" t="str">
            <v>Y963430722</v>
          </cell>
          <cell r="L612">
            <v>2.39</v>
          </cell>
          <cell r="M612">
            <v>2.46</v>
          </cell>
          <cell r="N612">
            <v>5500</v>
          </cell>
          <cell r="O612" t="str">
            <v>一级公路</v>
          </cell>
          <cell r="P612" t="str">
            <v>沥青</v>
          </cell>
          <cell r="Q612">
            <v>34</v>
          </cell>
          <cell r="R612" t="str">
            <v>清水湖野生动物园</v>
          </cell>
          <cell r="S612">
            <v>2.39</v>
          </cell>
        </row>
        <row r="613">
          <cell r="F613" t="str">
            <v>湖南思雅园生态农业发展道路</v>
          </cell>
          <cell r="G613" t="str">
            <v>资源产业路</v>
          </cell>
          <cell r="H613" t="str">
            <v>1312F4307220047</v>
          </cell>
          <cell r="I613" t="str">
            <v>1451J3120430722186</v>
          </cell>
          <cell r="J613" t="str">
            <v>cc43bd74-e51a-4cdd-bf89-798b57b4d052</v>
          </cell>
          <cell r="K613" t="str">
            <v>Y380430722</v>
          </cell>
          <cell r="L613">
            <v>2.5</v>
          </cell>
          <cell r="M613">
            <v>2.137</v>
          </cell>
          <cell r="N613">
            <v>1000</v>
          </cell>
          <cell r="O613" t="str">
            <v>三级公路</v>
          </cell>
          <cell r="P613" t="str">
            <v>沥青</v>
          </cell>
          <cell r="Q613">
            <v>10</v>
          </cell>
          <cell r="R613" t="str">
            <v>湖南思雅园生态农业园</v>
          </cell>
          <cell r="S613">
            <v>2.137</v>
          </cell>
        </row>
        <row r="614">
          <cell r="F614" t="str">
            <v>湖南华乐食品有限公司道路</v>
          </cell>
          <cell r="G614" t="str">
            <v>资源产业路</v>
          </cell>
          <cell r="H614" t="str">
            <v>1312F4307220030</v>
          </cell>
          <cell r="I614" t="str">
            <v>1451J3120430722126</v>
          </cell>
          <cell r="J614" t="str">
            <v>90616b1b-8660-4dea-a832-f336cacc8a3f</v>
          </cell>
          <cell r="K614" t="str">
            <v>无</v>
          </cell>
          <cell r="L614">
            <v>3</v>
          </cell>
          <cell r="M614">
            <v>2.2999999999999998</v>
          </cell>
          <cell r="N614">
            <v>500</v>
          </cell>
          <cell r="O614" t="str">
            <v>四级公路</v>
          </cell>
          <cell r="P614" t="str">
            <v>混凝土</v>
          </cell>
          <cell r="Q614">
            <v>6</v>
          </cell>
          <cell r="R614" t="str">
            <v>湖南华乐食品有限公司</v>
          </cell>
          <cell r="S614">
            <v>2.2999999999999998</v>
          </cell>
        </row>
        <row r="615">
          <cell r="F615" t="str">
            <v>汉寿汉美蔬菜食品有限公司连接路</v>
          </cell>
          <cell r="G615" t="str">
            <v>资源产业路</v>
          </cell>
          <cell r="H615" t="str">
            <v>1312F4307220031</v>
          </cell>
          <cell r="I615" t="str">
            <v>1451J3120430722159</v>
          </cell>
          <cell r="J615" t="str">
            <v>a321fb06-9342-421e-9f06-d76cade50899</v>
          </cell>
          <cell r="K615" t="str">
            <v>C994430722</v>
          </cell>
          <cell r="L615">
            <v>3.9</v>
          </cell>
          <cell r="M615">
            <v>3</v>
          </cell>
          <cell r="N615">
            <v>800</v>
          </cell>
          <cell r="O615" t="str">
            <v>四级公路</v>
          </cell>
          <cell r="P615" t="str">
            <v>沥青</v>
          </cell>
          <cell r="Q615">
            <v>6</v>
          </cell>
          <cell r="R615" t="str">
            <v>汉寿县汉美蔬菜食品科技有限公司</v>
          </cell>
          <cell r="S615">
            <v>3</v>
          </cell>
        </row>
        <row r="616">
          <cell r="F616" t="str">
            <v>金牛山通景公路</v>
          </cell>
          <cell r="G616" t="str">
            <v>通景公路</v>
          </cell>
          <cell r="H616" t="str">
            <v>131301F4307220002</v>
          </cell>
          <cell r="I616" t="str">
            <v>1451J3130430722147</v>
          </cell>
          <cell r="J616" t="str">
            <v>2737a8ab-04c8-42c7-b9a3-9a08b23a2810</v>
          </cell>
          <cell r="K616" t="str">
            <v>Y369430722</v>
          </cell>
          <cell r="L616">
            <v>3</v>
          </cell>
          <cell r="M616">
            <v>3</v>
          </cell>
          <cell r="N616">
            <v>800</v>
          </cell>
          <cell r="O616" t="str">
            <v>四级公路</v>
          </cell>
          <cell r="P616" t="str">
            <v>沥青</v>
          </cell>
          <cell r="Q616">
            <v>6</v>
          </cell>
          <cell r="R616" t="str">
            <v>金牛山</v>
          </cell>
          <cell r="S616">
            <v>3</v>
          </cell>
        </row>
        <row r="617">
          <cell r="F617" t="str">
            <v>西洞庭湿地景区（观鸟大道）</v>
          </cell>
          <cell r="G617" t="str">
            <v>通景公路</v>
          </cell>
          <cell r="H617" t="str">
            <v>13130201F4307220003</v>
          </cell>
          <cell r="I617" t="str">
            <v>1451J3130430722174</v>
          </cell>
          <cell r="J617" t="str">
            <v>cb2440df-6db0-4238-a731-eaa16eae0a33</v>
          </cell>
          <cell r="K617" t="str">
            <v>无</v>
          </cell>
          <cell r="L617">
            <v>3.5</v>
          </cell>
          <cell r="M617">
            <v>3.226</v>
          </cell>
          <cell r="N617">
            <v>1000</v>
          </cell>
          <cell r="O617" t="str">
            <v>四级公路</v>
          </cell>
          <cell r="P617" t="str">
            <v>沥青</v>
          </cell>
          <cell r="Q617">
            <v>6</v>
          </cell>
          <cell r="R617" t="str">
            <v>西洞庭湿地景区</v>
          </cell>
          <cell r="S617">
            <v>3.226</v>
          </cell>
        </row>
        <row r="618">
          <cell r="F618" t="str">
            <v>湖南绿博农林开发有限公司道路</v>
          </cell>
          <cell r="G618" t="str">
            <v>资源产业路</v>
          </cell>
          <cell r="H618" t="str">
            <v>1312F4307220032</v>
          </cell>
          <cell r="I618" t="str">
            <v>1451J3120430722156</v>
          </cell>
          <cell r="J618" t="str">
            <v>88d5bb63-8f33-471c-962d-c97f5783eea8</v>
          </cell>
          <cell r="K618" t="str">
            <v>X029430722</v>
          </cell>
          <cell r="L618">
            <v>5</v>
          </cell>
          <cell r="M618">
            <v>6.6</v>
          </cell>
          <cell r="N618">
            <v>1200</v>
          </cell>
          <cell r="O618" t="str">
            <v>四级公路</v>
          </cell>
          <cell r="P618" t="str">
            <v>沥青</v>
          </cell>
          <cell r="Q618">
            <v>6</v>
          </cell>
          <cell r="R618" t="str">
            <v>湖南绿博农林开发有限公司</v>
          </cell>
          <cell r="S618">
            <v>5</v>
          </cell>
        </row>
        <row r="619">
          <cell r="F619" t="str">
            <v>中国文化村落铁甲村连接路</v>
          </cell>
          <cell r="G619" t="str">
            <v>通景公路</v>
          </cell>
          <cell r="H619" t="str">
            <v>131301F4307220001</v>
          </cell>
          <cell r="I619" t="str">
            <v>1451J3130430722112</v>
          </cell>
          <cell r="J619" t="str">
            <v>9daba639-e078-49da-b740-6edfb244938b</v>
          </cell>
          <cell r="K619" t="str">
            <v>Y206430722</v>
          </cell>
          <cell r="L619">
            <v>6.4</v>
          </cell>
          <cell r="M619">
            <v>6.4</v>
          </cell>
          <cell r="N619">
            <v>900</v>
          </cell>
          <cell r="O619" t="str">
            <v>四级公路</v>
          </cell>
          <cell r="P619" t="str">
            <v>沥青</v>
          </cell>
          <cell r="Q619">
            <v>6</v>
          </cell>
          <cell r="R619" t="str">
            <v>文化村落铁甲村</v>
          </cell>
          <cell r="S619">
            <v>4.9470000000000001</v>
          </cell>
        </row>
        <row r="620">
          <cell r="L620">
            <v>41.62</v>
          </cell>
          <cell r="M620">
            <v>36.459999999999994</v>
          </cell>
          <cell r="N620">
            <v>7741</v>
          </cell>
          <cell r="S620">
            <v>24.999999999999996</v>
          </cell>
        </row>
        <row r="621">
          <cell r="F621" t="str">
            <v>澧县球山油菜专业合作社道路</v>
          </cell>
          <cell r="G621" t="str">
            <v>资源产业路</v>
          </cell>
          <cell r="H621" t="str">
            <v>1312F4307230395</v>
          </cell>
          <cell r="I621" t="str">
            <v>1451J3120430723516</v>
          </cell>
          <cell r="J621" t="str">
            <v>adb107ca-1e0d-4415-968b-2dccb0c2336e</v>
          </cell>
          <cell r="K621" t="str">
            <v>无</v>
          </cell>
          <cell r="L621">
            <v>5</v>
          </cell>
          <cell r="M621">
            <v>5</v>
          </cell>
          <cell r="N621">
            <v>815</v>
          </cell>
          <cell r="O621" t="str">
            <v>四级公路</v>
          </cell>
          <cell r="P621" t="str">
            <v>沥青砼</v>
          </cell>
          <cell r="Q621" t="str">
            <v>6m</v>
          </cell>
          <cell r="R621" t="str">
            <v>澧县球山油菜专业合作社</v>
          </cell>
          <cell r="S621">
            <v>5</v>
          </cell>
        </row>
        <row r="622">
          <cell r="F622" t="str">
            <v>澧县风形农机专业合作社道路</v>
          </cell>
          <cell r="G622" t="str">
            <v>资源产业路</v>
          </cell>
          <cell r="H622" t="str">
            <v>1312F4307230396</v>
          </cell>
          <cell r="I622" t="str">
            <v>1451J3120430723563</v>
          </cell>
          <cell r="J622" t="str">
            <v>a20897b5-2dc8-47fa-9e5d-9343f032ce34</v>
          </cell>
          <cell r="K622" t="str">
            <v>C983430723</v>
          </cell>
          <cell r="L622">
            <v>1.323</v>
          </cell>
          <cell r="M622">
            <v>1.323</v>
          </cell>
          <cell r="N622">
            <v>376</v>
          </cell>
          <cell r="O622" t="str">
            <v>三级公路</v>
          </cell>
          <cell r="P622" t="str">
            <v>沥青砼</v>
          </cell>
          <cell r="Q622" t="str">
            <v>7m</v>
          </cell>
          <cell r="R622" t="str">
            <v>澧县风形农机专业合作社</v>
          </cell>
          <cell r="S622">
            <v>1.323</v>
          </cell>
        </row>
        <row r="623">
          <cell r="F623" t="str">
            <v>万家岗革命老区通景公路</v>
          </cell>
          <cell r="G623" t="str">
            <v>通景公路</v>
          </cell>
          <cell r="H623" t="str">
            <v>131302F4307230020</v>
          </cell>
          <cell r="I623" t="str">
            <v>1451J3130430723222</v>
          </cell>
          <cell r="J623" t="str">
            <v>cff9de17-9e42-4239-a2f6-f839e38d6111</v>
          </cell>
          <cell r="K623" t="str">
            <v>C376430723</v>
          </cell>
          <cell r="L623">
            <v>1.8620000000000001</v>
          </cell>
          <cell r="M623">
            <v>1.8620000000000001</v>
          </cell>
          <cell r="N623">
            <v>150</v>
          </cell>
          <cell r="O623" t="str">
            <v>四级公路</v>
          </cell>
          <cell r="P623" t="str">
            <v>沥青砼</v>
          </cell>
          <cell r="Q623" t="str">
            <v>5m</v>
          </cell>
          <cell r="R623" t="str">
            <v>万家岗革命老区</v>
          </cell>
          <cell r="S623">
            <v>1.8620000000000001</v>
          </cell>
        </row>
        <row r="624">
          <cell r="F624" t="str">
            <v>万家岗革命老区旅游公路工程</v>
          </cell>
          <cell r="G624" t="str">
            <v>通景公路</v>
          </cell>
          <cell r="H624" t="str">
            <v>131302F4307230019</v>
          </cell>
          <cell r="I624" t="str">
            <v>1451J3130430723251</v>
          </cell>
          <cell r="J624" t="str">
            <v>5752d365-1eba-461a-9d4b-ba7e6c64a3f0</v>
          </cell>
          <cell r="K624" t="str">
            <v>无</v>
          </cell>
          <cell r="L624">
            <v>4</v>
          </cell>
          <cell r="M624">
            <v>4.66</v>
          </cell>
          <cell r="N624">
            <v>771</v>
          </cell>
          <cell r="O624" t="str">
            <v>四级公路</v>
          </cell>
          <cell r="P624" t="str">
            <v>沥青砼</v>
          </cell>
          <cell r="Q624" t="str">
            <v>5m</v>
          </cell>
          <cell r="R624" t="str">
            <v>万家岗革命老区</v>
          </cell>
          <cell r="S624">
            <v>4.5999999999999996</v>
          </cell>
        </row>
        <row r="625">
          <cell r="F625" t="str">
            <v>澧县高新区产业路</v>
          </cell>
          <cell r="G625" t="str">
            <v>资源产业路</v>
          </cell>
          <cell r="H625" t="str">
            <v>1312F4307230200</v>
          </cell>
          <cell r="I625" t="str">
            <v>1451J3120430723481</v>
          </cell>
          <cell r="J625" t="str">
            <v>60f8321c-f1b6-402d-b314-0a1313f5de28</v>
          </cell>
          <cell r="K625" t="str">
            <v>无</v>
          </cell>
          <cell r="L625">
            <v>0.5</v>
          </cell>
          <cell r="M625">
            <v>0.5</v>
          </cell>
          <cell r="N625">
            <v>62</v>
          </cell>
          <cell r="O625" t="str">
            <v>四级公路</v>
          </cell>
          <cell r="P625" t="str">
            <v>水泥砼</v>
          </cell>
          <cell r="Q625" t="str">
            <v>5m</v>
          </cell>
          <cell r="R625" t="str">
            <v>澧县高新区产业基地</v>
          </cell>
          <cell r="S625">
            <v>0.5</v>
          </cell>
        </row>
        <row r="626">
          <cell r="F626" t="str">
            <v>澧县城头山景区连接线</v>
          </cell>
          <cell r="G626" t="str">
            <v>通景公路</v>
          </cell>
          <cell r="H626" t="str">
            <v>131302F4307230026</v>
          </cell>
          <cell r="I626" t="str">
            <v>1451J3130430723589</v>
          </cell>
          <cell r="J626" t="str">
            <v>b241d252-ab06-4ae7-b72d-d90fb80a0d13</v>
          </cell>
          <cell r="K626" t="str">
            <v>无</v>
          </cell>
          <cell r="L626">
            <v>0.5</v>
          </cell>
          <cell r="M626">
            <v>0.5</v>
          </cell>
          <cell r="N626">
            <v>1303</v>
          </cell>
          <cell r="O626" t="str">
            <v>一级公路</v>
          </cell>
          <cell r="P626" t="str">
            <v>沥青砼</v>
          </cell>
          <cell r="Q626" t="str">
            <v>16m</v>
          </cell>
          <cell r="R626" t="str">
            <v>澧县城头山景区连接线</v>
          </cell>
          <cell r="S626">
            <v>0.5</v>
          </cell>
        </row>
        <row r="627">
          <cell r="F627" t="str">
            <v>澧县王家厂水库水利风景区连接路</v>
          </cell>
          <cell r="G627" t="str">
            <v>通景公路</v>
          </cell>
          <cell r="H627" t="str">
            <v>131302F4307230005</v>
          </cell>
          <cell r="I627" t="str">
            <v>1451J3130430723352</v>
          </cell>
          <cell r="J627" t="str">
            <v>73650564-27ca-4e91-9930-4beaaeb395ce</v>
          </cell>
          <cell r="K627" t="str">
            <v>无</v>
          </cell>
          <cell r="L627">
            <v>2</v>
          </cell>
          <cell r="M627">
            <v>2</v>
          </cell>
          <cell r="N627">
            <v>295</v>
          </cell>
          <cell r="O627" t="str">
            <v>四级公路</v>
          </cell>
          <cell r="P627" t="str">
            <v>沥青砼</v>
          </cell>
          <cell r="Q627" t="str">
            <v>6m</v>
          </cell>
          <cell r="R627" t="str">
            <v>澧县王家厂水库水利风景区</v>
          </cell>
          <cell r="S627">
            <v>2</v>
          </cell>
        </row>
        <row r="628">
          <cell r="F628" t="str">
            <v>澧县复兴厂镇原味柑桔包装厂连接路（夏家小学-复柳线）</v>
          </cell>
          <cell r="G628" t="str">
            <v>资源产业路</v>
          </cell>
          <cell r="H628" t="str">
            <v>1312F4307230469</v>
          </cell>
          <cell r="I628" t="str">
            <v>1451J3120430723301</v>
          </cell>
          <cell r="J628" t="str">
            <v>8af1bfbf-e0a2-4e80-8f20-e9c48c28af48</v>
          </cell>
          <cell r="K628" t="str">
            <v>VV82430723</v>
          </cell>
          <cell r="L628">
            <v>1.07</v>
          </cell>
          <cell r="M628">
            <v>1.07</v>
          </cell>
          <cell r="N628">
            <v>106</v>
          </cell>
          <cell r="O628" t="str">
            <v>四级公路</v>
          </cell>
          <cell r="P628" t="str">
            <v>水泥砼</v>
          </cell>
          <cell r="Q628" t="str">
            <v>4.5m</v>
          </cell>
          <cell r="R628" t="str">
            <v>澧县复兴宏成柑桔信息服务部</v>
          </cell>
          <cell r="S628">
            <v>1.07</v>
          </cell>
        </row>
        <row r="629">
          <cell r="F629" t="str">
            <v>澧县路路发柑桔种植专业合作社连接路（陈红屋场）</v>
          </cell>
          <cell r="G629" t="str">
            <v>资源产业路</v>
          </cell>
          <cell r="H629" t="str">
            <v>1312F4307230480</v>
          </cell>
          <cell r="I629" t="str">
            <v>1451J3120430723326</v>
          </cell>
          <cell r="J629" t="str">
            <v>852ab31d-643b-4490-bc54-ea0a5a1b8708</v>
          </cell>
          <cell r="K629" t="str">
            <v>VV86430723</v>
          </cell>
          <cell r="L629">
            <v>0.84199999999999997</v>
          </cell>
          <cell r="M629">
            <v>0.84199999999999997</v>
          </cell>
          <cell r="N629">
            <v>74</v>
          </cell>
          <cell r="O629" t="str">
            <v>四级公路</v>
          </cell>
          <cell r="P629" t="str">
            <v>水泥砼</v>
          </cell>
          <cell r="Q629" t="str">
            <v>4.5m</v>
          </cell>
          <cell r="R629" t="str">
            <v>澧县路路发柑桔种植专业合作社</v>
          </cell>
          <cell r="S629">
            <v>0.84199999999999997</v>
          </cell>
        </row>
        <row r="630">
          <cell r="F630" t="str">
            <v>澧县路路发柑桔种植专业合作社连接路（孙圣贵屋场-一组）</v>
          </cell>
          <cell r="G630" t="str">
            <v>资源产业路</v>
          </cell>
          <cell r="H630" t="str">
            <v>1312F4307230481</v>
          </cell>
          <cell r="I630" t="str">
            <v>1451J3120430723327</v>
          </cell>
          <cell r="J630" t="str">
            <v>6c7d3a50-0147-4e89-86a0-d8a9cb3aba9e</v>
          </cell>
          <cell r="K630" t="str">
            <v>VV87430723</v>
          </cell>
          <cell r="L630">
            <v>0.20799999999999999</v>
          </cell>
          <cell r="M630">
            <v>0.20799999999999999</v>
          </cell>
          <cell r="N630">
            <v>21</v>
          </cell>
          <cell r="O630" t="str">
            <v>四级公路</v>
          </cell>
          <cell r="P630" t="str">
            <v>水泥砼</v>
          </cell>
          <cell r="Q630" t="str">
            <v>4.5m</v>
          </cell>
          <cell r="R630" t="str">
            <v>澧县路路发柑桔种植专业合作社</v>
          </cell>
          <cell r="S630">
            <v>0.20799999999999999</v>
          </cell>
        </row>
        <row r="631">
          <cell r="F631" t="str">
            <v>澧县复兴厂镇原味柑桔包装厂连接路（魏小平屋场-赵克云屋场）</v>
          </cell>
          <cell r="G631" t="str">
            <v>资源产业路</v>
          </cell>
          <cell r="H631" t="str">
            <v>1312F4307230468</v>
          </cell>
          <cell r="I631" t="str">
            <v>1451J3120430723300</v>
          </cell>
          <cell r="J631" t="str">
            <v>99267aae-2f28-4ce9-9cc8-5c0ca714d5c8</v>
          </cell>
          <cell r="K631" t="str">
            <v>VV90430723</v>
          </cell>
          <cell r="L631">
            <v>0.35199999999999998</v>
          </cell>
          <cell r="M631">
            <v>0.35199999999999998</v>
          </cell>
          <cell r="N631">
            <v>42</v>
          </cell>
          <cell r="O631" t="str">
            <v>四级公路</v>
          </cell>
          <cell r="P631" t="str">
            <v>水泥砼</v>
          </cell>
          <cell r="Q631" t="str">
            <v>4.5m</v>
          </cell>
          <cell r="R631" t="str">
            <v>澧县复兴厂镇原味柑桔包装厂</v>
          </cell>
          <cell r="S631">
            <v>0.35199999999999998</v>
          </cell>
        </row>
        <row r="632">
          <cell r="F632" t="str">
            <v>澧县果农苗木专业合作社连接路（G207-胡城云屋场）</v>
          </cell>
          <cell r="G632" t="str">
            <v>资源产业路</v>
          </cell>
          <cell r="H632" t="str">
            <v>1312F4307230474</v>
          </cell>
          <cell r="I632" t="str">
            <v>1451J3120430723311</v>
          </cell>
          <cell r="J632" t="str">
            <v>d1b2a454-2dc5-4f53-bf3f-c6b2c9c116fa</v>
          </cell>
          <cell r="K632" t="str">
            <v>VV91430723</v>
          </cell>
          <cell r="L632">
            <v>0.34300000000000003</v>
          </cell>
          <cell r="M632">
            <v>0.34300000000000003</v>
          </cell>
          <cell r="N632">
            <v>23</v>
          </cell>
          <cell r="O632" t="str">
            <v>四级公路</v>
          </cell>
          <cell r="P632" t="str">
            <v>水泥砼</v>
          </cell>
          <cell r="Q632" t="str">
            <v>5m</v>
          </cell>
          <cell r="R632" t="str">
            <v>澧县果农苗木专业合作社</v>
          </cell>
          <cell r="S632">
            <v>0.34300000000000003</v>
          </cell>
        </row>
        <row r="633">
          <cell r="F633" t="str">
            <v>澧县果农苗木专业合作社连接路（胡圣辉屋场-熊克平屋场）</v>
          </cell>
          <cell r="G633" t="str">
            <v>资源产业路</v>
          </cell>
          <cell r="H633" t="str">
            <v>1312F4307230475</v>
          </cell>
          <cell r="I633" t="str">
            <v>1451J3120430723312</v>
          </cell>
          <cell r="J633" t="str">
            <v>08ff7a9b-5cb2-4044-9e87-50a4cbdca03e</v>
          </cell>
          <cell r="K633" t="str">
            <v>VV92430723</v>
          </cell>
          <cell r="L633">
            <v>0.434</v>
          </cell>
          <cell r="M633">
            <v>0.434</v>
          </cell>
          <cell r="N633">
            <v>49</v>
          </cell>
          <cell r="O633" t="str">
            <v>四级公路</v>
          </cell>
          <cell r="P633" t="str">
            <v>水泥砼</v>
          </cell>
          <cell r="Q633" t="str">
            <v>4.5m</v>
          </cell>
          <cell r="R633" t="str">
            <v>澧县果农苗木专业合作社</v>
          </cell>
          <cell r="S633">
            <v>0.434</v>
          </cell>
        </row>
        <row r="634">
          <cell r="F634" t="str">
            <v>澧县果农苗木专业合作社连接路（夏章春屋场-刘军屋场）</v>
          </cell>
          <cell r="G634" t="str">
            <v>资源产业路</v>
          </cell>
          <cell r="H634" t="str">
            <v>1312F4307230477</v>
          </cell>
          <cell r="I634" t="str">
            <v>1451J3120430723322</v>
          </cell>
          <cell r="J634" t="str">
            <v>cd7fcdc6-3680-401a-9a96-caee60f66be7</v>
          </cell>
          <cell r="K634" t="str">
            <v>VV93430723</v>
          </cell>
          <cell r="L634">
            <v>0.51100000000000001</v>
          </cell>
          <cell r="M634">
            <v>0.51100000000000001</v>
          </cell>
          <cell r="N634">
            <v>68</v>
          </cell>
          <cell r="O634" t="str">
            <v>四级公路</v>
          </cell>
          <cell r="P634" t="str">
            <v>水泥砼</v>
          </cell>
          <cell r="Q634" t="str">
            <v>4.5m</v>
          </cell>
          <cell r="R634" t="str">
            <v>澧县果农苗木专业合作社</v>
          </cell>
          <cell r="S634">
            <v>0.51100000000000001</v>
          </cell>
        </row>
        <row r="635">
          <cell r="F635" t="str">
            <v>澧县果农苗木专业合作社连接路（胡圣文屋场-双桥2组）</v>
          </cell>
          <cell r="G635" t="str">
            <v>资源产业路</v>
          </cell>
          <cell r="H635" t="str">
            <v>1312F4307230478</v>
          </cell>
          <cell r="I635" t="str">
            <v>1451J3120430723323</v>
          </cell>
          <cell r="J635" t="str">
            <v>5fd89f17-c2e5-424b-873c-8db51ce7cfbc</v>
          </cell>
          <cell r="K635" t="str">
            <v>VV94430723</v>
          </cell>
          <cell r="L635">
            <v>0.64500000000000002</v>
          </cell>
          <cell r="M635">
            <v>0.64500000000000002</v>
          </cell>
          <cell r="N635">
            <v>73</v>
          </cell>
          <cell r="O635" t="str">
            <v>四级公路</v>
          </cell>
          <cell r="P635" t="str">
            <v>水泥砼</v>
          </cell>
          <cell r="Q635" t="str">
            <v>5m</v>
          </cell>
          <cell r="R635" t="str">
            <v>澧县果农苗木专业合作社</v>
          </cell>
          <cell r="S635">
            <v>0.64500000000000002</v>
          </cell>
        </row>
        <row r="636">
          <cell r="F636" t="str">
            <v>澧县果果如意柑桔信息服务中心连接路（王华明屋场-铁塔）</v>
          </cell>
          <cell r="G636" t="str">
            <v>资源产业路</v>
          </cell>
          <cell r="H636" t="str">
            <v>1312F4307230471</v>
          </cell>
          <cell r="I636" t="str">
            <v>1451J3120430723304</v>
          </cell>
          <cell r="J636" t="str">
            <v>b9721bca-bf73-42fd-8b25-6b63bad986e1</v>
          </cell>
          <cell r="K636" t="str">
            <v>VV95430723</v>
          </cell>
          <cell r="L636">
            <v>0.60799999999999998</v>
          </cell>
          <cell r="M636">
            <v>0.60799999999999998</v>
          </cell>
          <cell r="N636">
            <v>97</v>
          </cell>
          <cell r="O636" t="str">
            <v>四级公路</v>
          </cell>
          <cell r="P636" t="str">
            <v>水泥砼</v>
          </cell>
          <cell r="Q636" t="str">
            <v>4.5m</v>
          </cell>
          <cell r="R636" t="str">
            <v>澧县果果如意柑桔信息服务中心</v>
          </cell>
          <cell r="S636">
            <v>0.60799999999999998</v>
          </cell>
        </row>
        <row r="637">
          <cell r="F637" t="str">
            <v>澧县果果如意柑桔信息服务中心连接路（李家公路-王华清屋场）</v>
          </cell>
          <cell r="G637" t="str">
            <v>资源产业路</v>
          </cell>
          <cell r="H637" t="str">
            <v>1312F4307230472</v>
          </cell>
          <cell r="I637" t="str">
            <v>1451J3120430723308</v>
          </cell>
          <cell r="J637" t="str">
            <v>ce85e50c-a24c-401f-9f7d-7aab7d02e650</v>
          </cell>
          <cell r="K637" t="str">
            <v>VV96430723</v>
          </cell>
          <cell r="L637">
            <v>0.35399999999999998</v>
          </cell>
          <cell r="M637">
            <v>0.35399999999999998</v>
          </cell>
          <cell r="N637">
            <v>70</v>
          </cell>
          <cell r="O637" t="str">
            <v>四级公路</v>
          </cell>
          <cell r="P637" t="str">
            <v>水泥砼</v>
          </cell>
          <cell r="Q637" t="str">
            <v>5m</v>
          </cell>
          <cell r="R637" t="str">
            <v>澧县果果如意柑桔信息服务中心</v>
          </cell>
          <cell r="S637">
            <v>0.35399999999999998</v>
          </cell>
        </row>
        <row r="638">
          <cell r="F638" t="str">
            <v>澧县果果如意柑桔信息服务中心连接路（双桥1组-俞明宗屋场）</v>
          </cell>
          <cell r="G638" t="str">
            <v>资源产业路</v>
          </cell>
          <cell r="H638" t="str">
            <v>1312F4307230473</v>
          </cell>
          <cell r="I638" t="str">
            <v>1451J3120430723309</v>
          </cell>
          <cell r="J638" t="str">
            <v>ff4a3460-bb28-42aa-877d-b111eef79f54</v>
          </cell>
          <cell r="K638" t="str">
            <v>VV98430723</v>
          </cell>
          <cell r="L638">
            <v>0.14799999999999999</v>
          </cell>
          <cell r="M638">
            <v>0.14799999999999999</v>
          </cell>
          <cell r="N638">
            <v>22</v>
          </cell>
          <cell r="O638" t="str">
            <v>四级公路</v>
          </cell>
          <cell r="P638" t="str">
            <v>水泥砼</v>
          </cell>
          <cell r="Q638" t="str">
            <v>5m</v>
          </cell>
          <cell r="R638" t="str">
            <v>澧县果果如意柑桔信息服务中心</v>
          </cell>
          <cell r="S638">
            <v>0.14799999999999999</v>
          </cell>
        </row>
        <row r="639">
          <cell r="F639" t="str">
            <v>天供山旅游景区连接路</v>
          </cell>
          <cell r="G639" t="str">
            <v>通景公路</v>
          </cell>
          <cell r="H639" t="str">
            <v>131302F4307230027</v>
          </cell>
          <cell r="I639" t="str">
            <v>1451J3130430723124</v>
          </cell>
          <cell r="J639" t="str">
            <v>10f4109c-354e-4b75-a50b-8160af54f61f</v>
          </cell>
          <cell r="K639" t="str">
            <v>Y019430723</v>
          </cell>
          <cell r="L639">
            <v>8.52</v>
          </cell>
          <cell r="M639">
            <v>8</v>
          </cell>
          <cell r="N639">
            <v>2400</v>
          </cell>
          <cell r="O639" t="str">
            <v>四级公路</v>
          </cell>
          <cell r="P639" t="str">
            <v>沥青砼</v>
          </cell>
          <cell r="Q639" t="str">
            <v>6m</v>
          </cell>
          <cell r="R639" t="str">
            <v>天供山旅游景区</v>
          </cell>
          <cell r="S639">
            <v>3.7</v>
          </cell>
        </row>
        <row r="640">
          <cell r="F640" t="str">
            <v>城头山镇优质道生产专业合作社道路</v>
          </cell>
          <cell r="G640" t="str">
            <v>资源产业路</v>
          </cell>
          <cell r="H640" t="str">
            <v>1312F4307230421</v>
          </cell>
          <cell r="I640" t="str">
            <v>1451J3120430723607</v>
          </cell>
          <cell r="J640" t="str">
            <v>9936fce5-89e4-4568-be60-bf56aa4377e0</v>
          </cell>
          <cell r="K640" t="str">
            <v>无</v>
          </cell>
          <cell r="L640">
            <v>1.5</v>
          </cell>
          <cell r="M640">
            <v>1.1000000000000001</v>
          </cell>
          <cell r="N640">
            <v>109</v>
          </cell>
          <cell r="O640" t="str">
            <v>四级公路</v>
          </cell>
          <cell r="P640" t="str">
            <v>沥青砼</v>
          </cell>
          <cell r="Q640" t="str">
            <v>5m</v>
          </cell>
          <cell r="R640" t="str">
            <v>城头山镇优质道生产专业合作社</v>
          </cell>
        </row>
        <row r="641">
          <cell r="F641" t="str">
            <v>官垸凤凰村渔场道路</v>
          </cell>
          <cell r="G641" t="str">
            <v>资源产业路</v>
          </cell>
          <cell r="H641" t="str">
            <v>1312F4307230199</v>
          </cell>
          <cell r="I641" t="str">
            <v>1451J3120430723194</v>
          </cell>
          <cell r="J641" t="str">
            <v>485b02a6-e5ff-44a3-8d94-92f1ebe30b7e</v>
          </cell>
          <cell r="K641" t="str">
            <v>无</v>
          </cell>
          <cell r="L641">
            <v>3.9</v>
          </cell>
          <cell r="M641">
            <v>1.5</v>
          </cell>
          <cell r="N641">
            <v>270</v>
          </cell>
          <cell r="O641" t="str">
            <v>四级公路</v>
          </cell>
          <cell r="P641" t="str">
            <v>水泥砼</v>
          </cell>
          <cell r="Q641" t="str">
            <v>5m</v>
          </cell>
          <cell r="R641" t="str">
            <v>官垸凤凰村渔场</v>
          </cell>
        </row>
        <row r="642">
          <cell r="F642" t="str">
            <v>澧县梦溪镇八十垱休闲旅游产业园连接路</v>
          </cell>
          <cell r="G642" t="str">
            <v>资源产业路</v>
          </cell>
          <cell r="H642" t="str">
            <v>1312F4307230443</v>
          </cell>
          <cell r="I642" t="str">
            <v>1451J3120430723605</v>
          </cell>
          <cell r="J642" t="str">
            <v>fe73843e-f9b5-4526-96d6-b1c165bd726e</v>
          </cell>
          <cell r="K642" t="str">
            <v>无</v>
          </cell>
          <cell r="L642">
            <v>3</v>
          </cell>
          <cell r="M642">
            <v>1.5</v>
          </cell>
          <cell r="N642">
            <v>145</v>
          </cell>
          <cell r="O642" t="str">
            <v>四级公路</v>
          </cell>
          <cell r="P642" t="str">
            <v>沥青砼</v>
          </cell>
          <cell r="Q642" t="str">
            <v>5m</v>
          </cell>
          <cell r="R642" t="str">
            <v>澧县梦溪镇八十垱休闲旅游产业园</v>
          </cell>
        </row>
        <row r="643">
          <cell r="F643" t="str">
            <v>大梁农业发展有限公司道路</v>
          </cell>
          <cell r="G643" t="str">
            <v>资源产业路</v>
          </cell>
          <cell r="H643" t="str">
            <v>1312F4307230397</v>
          </cell>
          <cell r="I643" t="str">
            <v>1451J3120430723567</v>
          </cell>
          <cell r="J643" t="str">
            <v>c426e6f6-4bef-4164-bb88-109bef1adfcc</v>
          </cell>
          <cell r="K643" t="str">
            <v>无</v>
          </cell>
          <cell r="L643">
            <v>3</v>
          </cell>
          <cell r="M643">
            <v>1</v>
          </cell>
          <cell r="N643">
            <v>180</v>
          </cell>
          <cell r="O643" t="str">
            <v>四级公路</v>
          </cell>
          <cell r="P643" t="str">
            <v>水泥砼</v>
          </cell>
          <cell r="Q643" t="str">
            <v>5m</v>
          </cell>
          <cell r="R643" t="str">
            <v>大梁农业发展有限公司</v>
          </cell>
        </row>
        <row r="644">
          <cell r="F644" t="str">
            <v>澧县钦友油茶种植专业合作社道路</v>
          </cell>
          <cell r="G644" t="str">
            <v>资源产业路</v>
          </cell>
          <cell r="H644" t="str">
            <v>1312F4307230392</v>
          </cell>
          <cell r="I644" t="str">
            <v>1451J3120430723501</v>
          </cell>
          <cell r="J644" t="str">
            <v>4eceacc4-351c-4203-8e4d-f50965cdcb46</v>
          </cell>
          <cell r="K644" t="str">
            <v>无</v>
          </cell>
          <cell r="L644">
            <v>1</v>
          </cell>
          <cell r="M644">
            <v>2</v>
          </cell>
          <cell r="N644">
            <v>220</v>
          </cell>
          <cell r="O644" t="str">
            <v>四级公路</v>
          </cell>
          <cell r="P644" t="str">
            <v>水泥砼</v>
          </cell>
          <cell r="Q644" t="str">
            <v>6m</v>
          </cell>
          <cell r="R644" t="str">
            <v>澧县钦友油茶种植专业合作社</v>
          </cell>
        </row>
        <row r="645">
          <cell r="L645">
            <v>56.024000000000001</v>
          </cell>
          <cell r="M645">
            <v>56.024000000000001</v>
          </cell>
          <cell r="N645">
            <v>7980.64</v>
          </cell>
          <cell r="S645">
            <v>55</v>
          </cell>
        </row>
        <row r="646">
          <cell r="F646" t="str">
            <v>马家油茶产业园连接路（珠日-马家）</v>
          </cell>
          <cell r="G646" t="str">
            <v>资源产业路</v>
          </cell>
          <cell r="H646" t="str">
            <v>1324F4307240001</v>
          </cell>
          <cell r="I646" t="str">
            <v>1451J312X430724256</v>
          </cell>
          <cell r="J646" t="str">
            <v>03204241-7ba8-4e59-aeab-c74f157b25c2</v>
          </cell>
          <cell r="K646" t="str">
            <v>X065430724</v>
          </cell>
          <cell r="L646">
            <v>8</v>
          </cell>
          <cell r="M646">
            <v>8</v>
          </cell>
          <cell r="N646">
            <v>1120</v>
          </cell>
          <cell r="O646" t="str">
            <v>四级公路</v>
          </cell>
          <cell r="P646" t="str">
            <v>水泥混凝土</v>
          </cell>
          <cell r="Q646">
            <v>6</v>
          </cell>
          <cell r="R646" t="str">
            <v>马家油茶产业园</v>
          </cell>
          <cell r="S646">
            <v>8</v>
          </cell>
        </row>
        <row r="647">
          <cell r="F647" t="str">
            <v>G207-林伯渠故居连接路</v>
          </cell>
          <cell r="G647" t="str">
            <v>通景公路</v>
          </cell>
          <cell r="H647" t="str">
            <v>131302F4307240019</v>
          </cell>
          <cell r="I647" t="str">
            <v>1451J3130430724207</v>
          </cell>
          <cell r="J647" t="str">
            <v>570160f6-f77a-4696-a158-03a0379fcd0b</v>
          </cell>
          <cell r="K647" t="str">
            <v>无</v>
          </cell>
          <cell r="L647">
            <v>2.7410000000000001</v>
          </cell>
          <cell r="M647">
            <v>2.7410000000000001</v>
          </cell>
          <cell r="N647">
            <v>383.74</v>
          </cell>
          <cell r="O647" t="str">
            <v>四级公路</v>
          </cell>
          <cell r="P647" t="str">
            <v>水泥混凝土</v>
          </cell>
          <cell r="Q647">
            <v>6</v>
          </cell>
          <cell r="R647" t="str">
            <v>林伯渠故居</v>
          </cell>
          <cell r="S647">
            <v>2.7410000000000001</v>
          </cell>
        </row>
        <row r="648">
          <cell r="F648" t="str">
            <v>官亭湖集散公路（桃树-岩龙）</v>
          </cell>
          <cell r="G648" t="str">
            <v>通景公路</v>
          </cell>
          <cell r="H648" t="str">
            <v>131301F4307240020</v>
          </cell>
          <cell r="I648" t="str">
            <v>1451J3130430724288</v>
          </cell>
          <cell r="J648" t="str">
            <v>e13c01c3-bf09-401c-958b-c2eaa2f4ea34</v>
          </cell>
          <cell r="K648" t="str">
            <v>X104430724</v>
          </cell>
          <cell r="L648">
            <v>9.9779999999999998</v>
          </cell>
          <cell r="M648">
            <v>9.9779999999999998</v>
          </cell>
          <cell r="N648">
            <v>1396.92</v>
          </cell>
          <cell r="O648" t="str">
            <v>四级公路</v>
          </cell>
          <cell r="P648" t="str">
            <v>水泥混凝土</v>
          </cell>
          <cell r="Q648">
            <v>6</v>
          </cell>
          <cell r="R648" t="str">
            <v>官亭水库</v>
          </cell>
          <cell r="S648">
            <v>9.9779999999999998</v>
          </cell>
        </row>
        <row r="649">
          <cell r="F649" t="str">
            <v>石柏-赤岗寺连接路</v>
          </cell>
          <cell r="G649" t="str">
            <v>资源产业路</v>
          </cell>
          <cell r="H649" t="str">
            <v>1312F4307240208</v>
          </cell>
          <cell r="I649" t="str">
            <v>1451J3120430724201</v>
          </cell>
          <cell r="J649" t="str">
            <v>fbe03f27-dd26-4abc-9ced-96757f2b81ed</v>
          </cell>
          <cell r="K649" t="str">
            <v>无</v>
          </cell>
          <cell r="L649">
            <v>2.38</v>
          </cell>
          <cell r="M649">
            <v>2.38</v>
          </cell>
          <cell r="N649">
            <v>333.2</v>
          </cell>
          <cell r="O649" t="str">
            <v>四级公路</v>
          </cell>
          <cell r="P649" t="str">
            <v>水泥混凝土</v>
          </cell>
          <cell r="Q649">
            <v>6</v>
          </cell>
          <cell r="R649" t="str">
            <v>杨岗优质稻产业园</v>
          </cell>
          <cell r="S649">
            <v>2.38</v>
          </cell>
        </row>
        <row r="650">
          <cell r="F650" t="str">
            <v>牡山-井堰养鸡场连接路</v>
          </cell>
          <cell r="G650" t="str">
            <v>资源产业路</v>
          </cell>
          <cell r="H650" t="str">
            <v>1312F4307240199</v>
          </cell>
          <cell r="I650" t="str">
            <v>1451J3120430724337</v>
          </cell>
          <cell r="J650" t="str">
            <v>b4ab2ece-7062-491f-b575-4fce294cdbe0</v>
          </cell>
          <cell r="K650" t="str">
            <v>无</v>
          </cell>
          <cell r="L650">
            <v>1.78</v>
          </cell>
          <cell r="M650">
            <v>1.78</v>
          </cell>
          <cell r="N650">
            <v>249.2</v>
          </cell>
          <cell r="O650" t="str">
            <v>四级公路</v>
          </cell>
          <cell r="P650" t="str">
            <v>水泥混凝土</v>
          </cell>
          <cell r="Q650">
            <v>6</v>
          </cell>
          <cell r="R650" t="str">
            <v>望城街道看花油茶产业园</v>
          </cell>
          <cell r="S650">
            <v>1.78</v>
          </cell>
        </row>
        <row r="651">
          <cell r="F651" t="str">
            <v>詹家垱-卫家屋场连接路</v>
          </cell>
          <cell r="G651" t="str">
            <v>通景公路</v>
          </cell>
          <cell r="H651" t="str">
            <v>131301F4307240049</v>
          </cell>
          <cell r="I651" t="str">
            <v>1451J3130430724341</v>
          </cell>
          <cell r="J651" t="str">
            <v>ca5f7810-1cab-4e67-886c-4b84943d6505</v>
          </cell>
          <cell r="K651" t="str">
            <v>CF89430724</v>
          </cell>
          <cell r="L651">
            <v>3.33</v>
          </cell>
          <cell r="M651">
            <v>3.33</v>
          </cell>
          <cell r="N651">
            <v>466.2</v>
          </cell>
          <cell r="O651" t="str">
            <v>四级公路</v>
          </cell>
          <cell r="P651" t="str">
            <v>水泥混凝土</v>
          </cell>
          <cell r="Q651">
            <v>5</v>
          </cell>
          <cell r="R651" t="str">
            <v>仙女庙</v>
          </cell>
          <cell r="S651">
            <v>3.33</v>
          </cell>
        </row>
        <row r="652">
          <cell r="F652" t="str">
            <v>周家-蒋家连接路</v>
          </cell>
          <cell r="G652" t="str">
            <v>资源产业路</v>
          </cell>
          <cell r="H652" t="str">
            <v>1312F4307240206</v>
          </cell>
          <cell r="I652" t="str">
            <v>1451J3120430724332</v>
          </cell>
          <cell r="J652" t="str">
            <v>32aee855-185a-4056-9cff-ad2307e9c306</v>
          </cell>
          <cell r="K652" t="str">
            <v>CC91430724</v>
          </cell>
          <cell r="L652">
            <v>2.79</v>
          </cell>
          <cell r="M652">
            <v>2.79</v>
          </cell>
          <cell r="N652">
            <v>390.6</v>
          </cell>
          <cell r="O652" t="str">
            <v>四级公路</v>
          </cell>
          <cell r="P652" t="str">
            <v>水泥混凝土</v>
          </cell>
          <cell r="Q652">
            <v>6</v>
          </cell>
          <cell r="R652" t="str">
            <v>赵家葡萄园产业园3</v>
          </cell>
          <cell r="S652">
            <v>2.79</v>
          </cell>
        </row>
        <row r="653">
          <cell r="F653" t="str">
            <v>杨板村-太平水库连接路</v>
          </cell>
          <cell r="G653" t="str">
            <v>资源产业路</v>
          </cell>
          <cell r="H653" t="str">
            <v>1312F4307240013</v>
          </cell>
          <cell r="I653" t="str">
            <v>1451J3120430724243</v>
          </cell>
          <cell r="J653" t="str">
            <v>b53554ba-cd62-4472-b0d5-f5e4a81d3e3b</v>
          </cell>
          <cell r="K653" t="str">
            <v>C973430724</v>
          </cell>
          <cell r="L653">
            <v>2.081</v>
          </cell>
          <cell r="M653">
            <v>2.081</v>
          </cell>
          <cell r="N653">
            <v>291.33999999999997</v>
          </cell>
          <cell r="O653" t="str">
            <v>四级公路</v>
          </cell>
          <cell r="P653" t="str">
            <v>水泥混凝土</v>
          </cell>
          <cell r="Q653">
            <v>6</v>
          </cell>
          <cell r="R653" t="str">
            <v>修梅镇杨板油茶产业园</v>
          </cell>
          <cell r="S653">
            <v>2.081</v>
          </cell>
        </row>
        <row r="654">
          <cell r="F654" t="str">
            <v>南阳-王化连接路</v>
          </cell>
          <cell r="G654" t="str">
            <v>资源产业路</v>
          </cell>
          <cell r="H654" t="str">
            <v>1312F4307240047</v>
          </cell>
          <cell r="I654" t="str">
            <v>1451J3120430724225</v>
          </cell>
          <cell r="J654" t="str">
            <v>c8291592-a0cb-4d70-9e6d-9130af51a216</v>
          </cell>
          <cell r="K654" t="str">
            <v>Y723430724</v>
          </cell>
          <cell r="L654">
            <v>3.5129999999999999</v>
          </cell>
          <cell r="M654">
            <v>3.5129999999999999</v>
          </cell>
          <cell r="N654">
            <v>491.82</v>
          </cell>
          <cell r="O654" t="str">
            <v>四级公路</v>
          </cell>
          <cell r="P654" t="str">
            <v>水泥混凝土</v>
          </cell>
          <cell r="Q654">
            <v>6</v>
          </cell>
          <cell r="R654" t="str">
            <v>太浮镇南阳油茶产业园</v>
          </cell>
          <cell r="S654">
            <v>3.5129999999999999</v>
          </cell>
        </row>
        <row r="655">
          <cell r="F655" t="str">
            <v>介岗头-S233连接路</v>
          </cell>
          <cell r="G655" t="str">
            <v>资源产业路</v>
          </cell>
          <cell r="H655" t="str">
            <v>1312F4307240210</v>
          </cell>
          <cell r="I655" t="str">
            <v>1451J3120430724342</v>
          </cell>
          <cell r="J655" t="str">
            <v>85607b49-94e6-499e-ad20-e6eb30dc639f</v>
          </cell>
          <cell r="K655" t="str">
            <v>Y716430724</v>
          </cell>
          <cell r="L655">
            <v>4.75</v>
          </cell>
          <cell r="M655">
            <v>4.75</v>
          </cell>
          <cell r="N655">
            <v>674.5</v>
          </cell>
          <cell r="O655" t="str">
            <v>四级公路</v>
          </cell>
          <cell r="P655" t="str">
            <v>水泥混凝土</v>
          </cell>
          <cell r="Q655">
            <v>5</v>
          </cell>
          <cell r="R655" t="str">
            <v>歇驾柑橘产业园</v>
          </cell>
          <cell r="S655">
            <v>4.75</v>
          </cell>
        </row>
        <row r="656">
          <cell r="F656" t="str">
            <v>马家油茶产业园连接路（田家坪-V055）</v>
          </cell>
          <cell r="G656" t="str">
            <v>资源产业路</v>
          </cell>
          <cell r="H656" t="str">
            <v>1312F4307240204</v>
          </cell>
          <cell r="I656" t="str">
            <v>1451J3120430724293</v>
          </cell>
          <cell r="J656" t="str">
            <v>c18ed5cc-0104-465b-be44-ed11e81517f2</v>
          </cell>
          <cell r="K656" t="str">
            <v>V056430724</v>
          </cell>
          <cell r="L656">
            <v>0.5</v>
          </cell>
          <cell r="M656">
            <v>0.5</v>
          </cell>
          <cell r="N656">
            <v>77.099999999999994</v>
          </cell>
          <cell r="O656" t="str">
            <v>四级公路</v>
          </cell>
          <cell r="P656" t="str">
            <v>水泥混凝土</v>
          </cell>
          <cell r="Q656">
            <v>5</v>
          </cell>
          <cell r="R656" t="str">
            <v>马家油茶产业园</v>
          </cell>
          <cell r="S656">
            <v>0.5</v>
          </cell>
        </row>
        <row r="657">
          <cell r="F657" t="str">
            <v>郑家屋场-龙阳石膏粉长连接路</v>
          </cell>
          <cell r="G657" t="str">
            <v>资源产业路</v>
          </cell>
          <cell r="H657" t="str">
            <v>1312F4307240057</v>
          </cell>
          <cell r="I657" t="str">
            <v>1451J3120430724199</v>
          </cell>
          <cell r="J657" t="str">
            <v>7ec0fe17-7594-4269-877c-df7cecfc08d1</v>
          </cell>
          <cell r="K657" t="str">
            <v>无</v>
          </cell>
          <cell r="L657">
            <v>3.238</v>
          </cell>
          <cell r="M657">
            <v>3.238</v>
          </cell>
          <cell r="N657">
            <v>574</v>
          </cell>
          <cell r="O657" t="str">
            <v>四级公路</v>
          </cell>
          <cell r="P657" t="str">
            <v>水泥混凝土</v>
          </cell>
          <cell r="Q657">
            <v>5</v>
          </cell>
          <cell r="R657" t="str">
            <v>佘市桥镇双溪烟叶产业园</v>
          </cell>
          <cell r="S657">
            <v>3.238</v>
          </cell>
        </row>
        <row r="658">
          <cell r="F658" t="str">
            <v>牌楼-G207连接路</v>
          </cell>
          <cell r="G658" t="str">
            <v>资源产业路</v>
          </cell>
          <cell r="H658" t="str">
            <v>1312F4307240167</v>
          </cell>
          <cell r="I658" t="str">
            <v>1451J3120430724260</v>
          </cell>
          <cell r="J658" t="str">
            <v>d53b5ccd-3384-4d88-b2ed-a77e8b3a7598</v>
          </cell>
          <cell r="K658" t="str">
            <v>Y043430724</v>
          </cell>
          <cell r="L658">
            <v>5.415</v>
          </cell>
          <cell r="M658">
            <v>5.415</v>
          </cell>
          <cell r="N658">
            <v>758.1</v>
          </cell>
          <cell r="O658" t="str">
            <v>四级公路</v>
          </cell>
          <cell r="P658" t="str">
            <v>水泥混凝土</v>
          </cell>
          <cell r="Q658">
            <v>5</v>
          </cell>
          <cell r="R658" t="str">
            <v>停弦渡镇新溪油茶产业园</v>
          </cell>
          <cell r="S658">
            <v>5.415</v>
          </cell>
        </row>
        <row r="659">
          <cell r="F659" t="str">
            <v>G207-张家垭连接路</v>
          </cell>
          <cell r="G659" t="str">
            <v>资源产业路</v>
          </cell>
          <cell r="H659" t="str">
            <v>1312F4307240114</v>
          </cell>
          <cell r="I659" t="str">
            <v>1451J3120430724184</v>
          </cell>
          <cell r="J659" t="str">
            <v>b3d0ba76-e566-4f0f-be5c-2c5eead8dd6f</v>
          </cell>
          <cell r="K659" t="str">
            <v>VK01430724</v>
          </cell>
          <cell r="L659">
            <v>1.7170000000000001</v>
          </cell>
          <cell r="M659">
            <v>1.7170000000000001</v>
          </cell>
          <cell r="N659">
            <v>240.38</v>
          </cell>
          <cell r="O659" t="str">
            <v>四级公路</v>
          </cell>
          <cell r="P659" t="str">
            <v>水泥混凝土</v>
          </cell>
          <cell r="Q659">
            <v>6</v>
          </cell>
          <cell r="R659" t="str">
            <v>四新岗镇毛花界油茶产业园</v>
          </cell>
          <cell r="S659">
            <v>1.7170000000000001</v>
          </cell>
        </row>
        <row r="660">
          <cell r="F660" t="str">
            <v>石垭-祝家垭连接路</v>
          </cell>
          <cell r="G660" t="str">
            <v>资源产业路</v>
          </cell>
          <cell r="H660" t="str">
            <v>1312F4307240200</v>
          </cell>
          <cell r="I660" t="str">
            <v>1451J3120430724329</v>
          </cell>
          <cell r="J660" t="str">
            <v>59340131-9131-44b2-a05c-2aa074f21746</v>
          </cell>
          <cell r="K660" t="str">
            <v>V396430724</v>
          </cell>
          <cell r="L660">
            <v>1.42</v>
          </cell>
          <cell r="M660">
            <v>1.42</v>
          </cell>
          <cell r="N660">
            <v>198.8</v>
          </cell>
          <cell r="O660" t="str">
            <v>四级公路</v>
          </cell>
          <cell r="P660" t="str">
            <v>水泥混凝土</v>
          </cell>
          <cell r="Q660">
            <v>6</v>
          </cell>
          <cell r="R660" t="str">
            <v>雷水油茶产业园</v>
          </cell>
          <cell r="S660">
            <v>1.42</v>
          </cell>
        </row>
        <row r="661">
          <cell r="F661" t="str">
            <v>道水河湿地公园连接路（育英中学-大房湾）</v>
          </cell>
          <cell r="G661" t="str">
            <v>通景公路</v>
          </cell>
          <cell r="H661" t="str">
            <v>131301F4307240012</v>
          </cell>
          <cell r="I661" t="str">
            <v>1451J3130430724139</v>
          </cell>
          <cell r="J661" t="str">
            <v>c0e91a6e-33b8-4314-884a-2b0f8694c871</v>
          </cell>
          <cell r="K661" t="str">
            <v>C087430724</v>
          </cell>
          <cell r="L661">
            <v>2.391</v>
          </cell>
          <cell r="M661">
            <v>2.391</v>
          </cell>
          <cell r="N661">
            <v>334.74</v>
          </cell>
          <cell r="O661" t="str">
            <v>四级公路</v>
          </cell>
          <cell r="P661" t="str">
            <v>水泥混凝土</v>
          </cell>
          <cell r="Q661">
            <v>5</v>
          </cell>
          <cell r="R661" t="str">
            <v>道水河湿地公园</v>
          </cell>
          <cell r="S661">
            <v>1.367</v>
          </cell>
        </row>
        <row r="662">
          <cell r="L662">
            <v>62.275999999999996</v>
          </cell>
          <cell r="M662">
            <v>53.322000000000003</v>
          </cell>
          <cell r="N662">
            <v>19645.2</v>
          </cell>
          <cell r="S662">
            <v>50</v>
          </cell>
        </row>
        <row r="663">
          <cell r="F663" t="str">
            <v>三阳港镇至向家桥三级公路</v>
          </cell>
          <cell r="G663" t="str">
            <v>乡镇通三级（路面宽7米）及以上农村公路</v>
          </cell>
          <cell r="H663" t="str">
            <v>1316F4307250006</v>
          </cell>
          <cell r="I663" t="str">
            <v>1451J3150430725208</v>
          </cell>
          <cell r="J663" t="str">
            <v>abfb4d59-3650-4207-96fe-60640b0b3970</v>
          </cell>
          <cell r="K663" t="str">
            <v>X006430725</v>
          </cell>
          <cell r="L663">
            <v>10.552</v>
          </cell>
          <cell r="M663">
            <v>10.552</v>
          </cell>
          <cell r="N663">
            <v>3638</v>
          </cell>
          <cell r="O663" t="str">
            <v>三级公路</v>
          </cell>
          <cell r="P663" t="str">
            <v>沥青路面</v>
          </cell>
          <cell r="Q663">
            <v>6.5</v>
          </cell>
          <cell r="R663" t="str">
            <v>三阳港镇</v>
          </cell>
          <cell r="S663">
            <v>10</v>
          </cell>
        </row>
        <row r="664">
          <cell r="F664" t="str">
            <v>桃源县热市温泉景区公路</v>
          </cell>
          <cell r="G664" t="str">
            <v>通景公路</v>
          </cell>
          <cell r="H664" t="str">
            <v>131302F4307250003</v>
          </cell>
          <cell r="I664" t="str">
            <v>1451J3130430725216</v>
          </cell>
          <cell r="J664" t="str">
            <v>e6c39b77-8700-465a-9828-14b9370beba7</v>
          </cell>
          <cell r="K664" t="str">
            <v>无</v>
          </cell>
          <cell r="L664">
            <v>2.7010000000000001</v>
          </cell>
          <cell r="M664">
            <v>2.7010000000000001</v>
          </cell>
          <cell r="N664">
            <v>6400</v>
          </cell>
          <cell r="O664" t="str">
            <v>三级公路</v>
          </cell>
          <cell r="P664" t="str">
            <v xml:space="preserve"> 沥青混凝土</v>
          </cell>
          <cell r="Q664">
            <v>10.5</v>
          </cell>
          <cell r="R664" t="str">
            <v>桃花源热市温泉旅游度假项目</v>
          </cell>
          <cell r="S664">
            <v>2.7010000000000001</v>
          </cell>
        </row>
        <row r="665">
          <cell r="F665" t="str">
            <v>桃源县栖凤山田园小镇公路一期</v>
          </cell>
          <cell r="G665" t="str">
            <v>通景公路</v>
          </cell>
          <cell r="H665" t="str">
            <v>131302F4307250004</v>
          </cell>
          <cell r="I665" t="str">
            <v>1451J3130430725137</v>
          </cell>
          <cell r="J665" t="str">
            <v>50c0cb0a-e7a7-496b-9cf7-6a6ea2a3b4a3</v>
          </cell>
          <cell r="K665" t="str">
            <v>无</v>
          </cell>
          <cell r="L665">
            <v>3.84</v>
          </cell>
          <cell r="M665">
            <v>3.84</v>
          </cell>
          <cell r="N665">
            <v>1800</v>
          </cell>
          <cell r="O665" t="str">
            <v>四级公路</v>
          </cell>
          <cell r="P665" t="str">
            <v xml:space="preserve"> 沥青混凝土</v>
          </cell>
          <cell r="Q665">
            <v>6.5</v>
          </cell>
          <cell r="R665" t="str">
            <v>常德市桃源县栖凤山田园小镇</v>
          </cell>
          <cell r="S665">
            <v>3.84</v>
          </cell>
        </row>
        <row r="666">
          <cell r="F666" t="str">
            <v>桃源县杨溪桥镇蔡家塘村君和野茶基地公路（一期）</v>
          </cell>
          <cell r="G666" t="str">
            <v>资源产业路</v>
          </cell>
          <cell r="H666" t="str">
            <v>1312F4307250331</v>
          </cell>
          <cell r="I666" t="str">
            <v>1451J3120430725438</v>
          </cell>
          <cell r="J666" t="str">
            <v>615945d9-5139-465d-9009-133d3ef6f285</v>
          </cell>
          <cell r="K666" t="str">
            <v>无</v>
          </cell>
          <cell r="L666">
            <v>2.1</v>
          </cell>
          <cell r="M666">
            <v>2.1</v>
          </cell>
          <cell r="N666">
            <v>315</v>
          </cell>
          <cell r="O666" t="str">
            <v>四级公路</v>
          </cell>
          <cell r="P666" t="str">
            <v>水泥混凝土</v>
          </cell>
          <cell r="Q666">
            <v>5</v>
          </cell>
          <cell r="R666" t="str">
            <v>桃源县杨溪桥镇蔡家塘村君和野茶基地</v>
          </cell>
          <cell r="S666">
            <v>2.1</v>
          </cell>
        </row>
        <row r="667">
          <cell r="F667" t="str">
            <v>八字路-浔阳休闲山庄</v>
          </cell>
          <cell r="G667" t="str">
            <v>通景公路</v>
          </cell>
          <cell r="H667" t="str">
            <v>131302F4307250001</v>
          </cell>
          <cell r="I667" t="str">
            <v>1451J3130430725148</v>
          </cell>
          <cell r="J667" t="str">
            <v>8c9004ce-0e44-456b-96e8-98d78236aa53</v>
          </cell>
          <cell r="K667" t="str">
            <v>X196430725</v>
          </cell>
          <cell r="L667">
            <v>6.7009999999999996</v>
          </cell>
          <cell r="M667">
            <v>6.7009999999999996</v>
          </cell>
          <cell r="N667">
            <v>1500</v>
          </cell>
          <cell r="O667" t="str">
            <v>四级公路</v>
          </cell>
          <cell r="P667" t="str">
            <v xml:space="preserve"> 沥青混凝土</v>
          </cell>
          <cell r="Q667">
            <v>6</v>
          </cell>
          <cell r="R667" t="str">
            <v>桃源县浔阳休闲山庄</v>
          </cell>
          <cell r="S667">
            <v>6.7009999999999996</v>
          </cell>
        </row>
        <row r="668">
          <cell r="F668" t="str">
            <v>桃源县牛车河镇至丁家坪火车站公路</v>
          </cell>
          <cell r="G668" t="str">
            <v>资源产业路</v>
          </cell>
          <cell r="H668" t="str">
            <v>1312F4307250105</v>
          </cell>
          <cell r="I668" t="str">
            <v>1451J3120430725366</v>
          </cell>
          <cell r="J668" t="str">
            <v>5f6fb766-9b85-40c8-a7f7-470b96781df2</v>
          </cell>
          <cell r="K668" t="str">
            <v>Y439430725</v>
          </cell>
          <cell r="L668">
            <v>3.26</v>
          </cell>
          <cell r="M668">
            <v>3.26</v>
          </cell>
          <cell r="N668">
            <v>1433</v>
          </cell>
          <cell r="O668" t="str">
            <v>四级公路</v>
          </cell>
          <cell r="P668" t="str">
            <v xml:space="preserve"> 沥青混凝土</v>
          </cell>
          <cell r="Q668">
            <v>6</v>
          </cell>
          <cell r="R668" t="str">
            <v>桃源县牛车河集镇至丁家坪火车站黄金梨产业园</v>
          </cell>
          <cell r="S668">
            <v>3.26</v>
          </cell>
        </row>
        <row r="669">
          <cell r="F669" t="str">
            <v>桃源县观音寺镇特色农业综合体生态园公路</v>
          </cell>
          <cell r="G669" t="str">
            <v>资源产业路</v>
          </cell>
          <cell r="H669" t="str">
            <v>1312F4307250063</v>
          </cell>
          <cell r="I669" t="str">
            <v>1451J3120430725173</v>
          </cell>
          <cell r="J669" t="str">
            <v>a501bb11-7675-48bd-8316-04bde34e1d00</v>
          </cell>
          <cell r="K669" t="str">
            <v>Y315430725</v>
          </cell>
          <cell r="L669">
            <v>9.4339999999999993</v>
          </cell>
          <cell r="M669">
            <v>6.14</v>
          </cell>
          <cell r="N669">
            <v>1340</v>
          </cell>
          <cell r="O669" t="str">
            <v>四级公路</v>
          </cell>
          <cell r="P669" t="str">
            <v>水泥混凝土</v>
          </cell>
          <cell r="Q669">
            <v>5</v>
          </cell>
          <cell r="R669" t="str">
            <v>桃源县观音寺镇特色农业综合体生态园</v>
          </cell>
          <cell r="S669">
            <v>6.14</v>
          </cell>
        </row>
        <row r="670">
          <cell r="F670" t="str">
            <v>桃源县杨溪桥镇蔡家塘村君和富硒茶叶里宝山基地公路（一期）</v>
          </cell>
          <cell r="G670" t="str">
            <v>资源产业路</v>
          </cell>
          <cell r="H670" t="str">
            <v>1312F4307250332</v>
          </cell>
          <cell r="I670" t="str">
            <v>1451J3120430725466</v>
          </cell>
          <cell r="J670" t="str">
            <v>eced35e5-cd06-452a-aef9-b9be2efc067f</v>
          </cell>
          <cell r="K670" t="str">
            <v>无</v>
          </cell>
          <cell r="L670">
            <v>2.7</v>
          </cell>
          <cell r="M670">
            <v>2.7</v>
          </cell>
          <cell r="N670">
            <v>405</v>
          </cell>
          <cell r="O670" t="str">
            <v>四级公路</v>
          </cell>
          <cell r="P670" t="str">
            <v>水泥混凝土</v>
          </cell>
          <cell r="Q670">
            <v>5</v>
          </cell>
          <cell r="R670" t="str">
            <v>桃源县杨溪桥镇蔡家塘村君和富硒茶叶里宝山基地</v>
          </cell>
          <cell r="S670">
            <v>2.7</v>
          </cell>
        </row>
        <row r="671">
          <cell r="F671" t="str">
            <v>桃源县陬市镇畲田村国宗产业园公路（一期）</v>
          </cell>
          <cell r="G671" t="str">
            <v>资源产业路</v>
          </cell>
          <cell r="H671" t="str">
            <v>1312F4307250335</v>
          </cell>
          <cell r="I671" t="str">
            <v>1451J3120430725436</v>
          </cell>
          <cell r="J671" t="str">
            <v>36624b49-ef0e-4471-a955-14a88ddc8da6</v>
          </cell>
          <cell r="K671" t="str">
            <v>VC35430725</v>
          </cell>
          <cell r="L671">
            <v>0.51200000000000001</v>
          </cell>
          <cell r="M671">
            <v>0.51200000000000001</v>
          </cell>
          <cell r="N671">
            <v>76.8</v>
          </cell>
          <cell r="O671" t="str">
            <v>四级公路</v>
          </cell>
          <cell r="P671" t="str">
            <v>水泥混凝土</v>
          </cell>
          <cell r="Q671">
            <v>6.5</v>
          </cell>
          <cell r="R671" t="str">
            <v>桃源县陬市镇畲田村国宗产业园</v>
          </cell>
          <cell r="S671">
            <v>0.51200000000000001</v>
          </cell>
        </row>
        <row r="672">
          <cell r="F672" t="str">
            <v>桃源县梨树垭村竹子枧产业园路</v>
          </cell>
          <cell r="G672" t="str">
            <v>资源产业路</v>
          </cell>
          <cell r="H672" t="str">
            <v>1312F4307250050</v>
          </cell>
          <cell r="I672" t="str">
            <v>1451J3120430725134</v>
          </cell>
          <cell r="J672" t="str">
            <v>eaf3a42b-47bc-4ad1-9975-7b1969784c91</v>
          </cell>
          <cell r="K672" t="str">
            <v>无</v>
          </cell>
          <cell r="L672">
            <v>0.3</v>
          </cell>
          <cell r="M672">
            <v>0.3</v>
          </cell>
          <cell r="N672">
            <v>90</v>
          </cell>
          <cell r="O672" t="str">
            <v>四级公路</v>
          </cell>
          <cell r="P672" t="str">
            <v>水泥混凝土</v>
          </cell>
          <cell r="Q672">
            <v>4.5</v>
          </cell>
          <cell r="R672" t="str">
            <v>桃源县梨树垭村竹子枧产业园</v>
          </cell>
          <cell r="S672">
            <v>0.3</v>
          </cell>
        </row>
        <row r="673">
          <cell r="F673" t="str">
            <v>桃源县万代养鸡场公路</v>
          </cell>
          <cell r="G673" t="str">
            <v>资源产业路</v>
          </cell>
          <cell r="H673" t="str">
            <v>1312F4307250068</v>
          </cell>
          <cell r="I673" t="str">
            <v>1451J3120430725186</v>
          </cell>
          <cell r="J673" t="str">
            <v>de8f67c7-d467-41d1-ac96-fda35ad095d6</v>
          </cell>
          <cell r="K673" t="str">
            <v>VB72430725</v>
          </cell>
          <cell r="L673">
            <v>1.272</v>
          </cell>
          <cell r="M673">
            <v>1.7</v>
          </cell>
          <cell r="N673">
            <v>255</v>
          </cell>
          <cell r="O673" t="str">
            <v>四级公路</v>
          </cell>
          <cell r="P673" t="str">
            <v>水泥混凝土</v>
          </cell>
          <cell r="Q673">
            <v>5</v>
          </cell>
          <cell r="R673" t="str">
            <v>桃源县万代养鸡场</v>
          </cell>
          <cell r="S673">
            <v>1.272</v>
          </cell>
        </row>
        <row r="674">
          <cell r="F674" t="str">
            <v>桃源县浯溪河烤烟基地公路</v>
          </cell>
          <cell r="G674" t="str">
            <v>资源产业路</v>
          </cell>
          <cell r="H674" t="str">
            <v>1312F4307250101</v>
          </cell>
          <cell r="I674" t="str">
            <v>1451J3120430725171</v>
          </cell>
          <cell r="J674" t="str">
            <v>32b94b8d-14ff-47d6-b6e7-b4c33c84520d</v>
          </cell>
          <cell r="K674" t="str">
            <v>X162430725</v>
          </cell>
          <cell r="L674">
            <v>9.5039999999999996</v>
          </cell>
          <cell r="M674">
            <v>3.4159999999999999</v>
          </cell>
          <cell r="N674">
            <v>512.4</v>
          </cell>
          <cell r="O674" t="str">
            <v>三级公路</v>
          </cell>
          <cell r="P674" t="str">
            <v>水泥混凝土</v>
          </cell>
          <cell r="Q674">
            <v>7</v>
          </cell>
          <cell r="R674" t="str">
            <v>桃源县浯溪河烤烟基地</v>
          </cell>
          <cell r="S674">
            <v>3.4159999999999999</v>
          </cell>
        </row>
        <row r="675">
          <cell r="F675" t="str">
            <v>桃源县赛阳村连接路</v>
          </cell>
          <cell r="G675" t="str">
            <v>通景公路</v>
          </cell>
          <cell r="H675" t="str">
            <v>131302F4307250023</v>
          </cell>
          <cell r="I675" t="str">
            <v>1451J3130430725423</v>
          </cell>
          <cell r="J675" t="str">
            <v>26477c67-df48-4eee-b143-f46b4a39e06f</v>
          </cell>
          <cell r="K675" t="str">
            <v>C35E430725</v>
          </cell>
          <cell r="L675">
            <v>9.4</v>
          </cell>
          <cell r="M675">
            <v>9.4</v>
          </cell>
          <cell r="N675">
            <v>1880</v>
          </cell>
          <cell r="O675" t="str">
            <v>四级公路</v>
          </cell>
          <cell r="P675" t="str">
            <v xml:space="preserve"> 沥青混凝土</v>
          </cell>
          <cell r="Q675">
            <v>5</v>
          </cell>
          <cell r="R675" t="str">
            <v>桃源县赛阳村</v>
          </cell>
          <cell r="S675">
            <v>7.0579999999999998</v>
          </cell>
        </row>
        <row r="676">
          <cell r="L676">
            <v>41.559999999999995</v>
          </cell>
          <cell r="M676">
            <v>41.559999999999995</v>
          </cell>
          <cell r="N676">
            <v>6110.5699999999988</v>
          </cell>
          <cell r="S676">
            <v>40</v>
          </cell>
        </row>
        <row r="677">
          <cell r="F677" t="str">
            <v>正大农牧夹山6000头种猪场道路</v>
          </cell>
          <cell r="G677" t="str">
            <v>资源产业路</v>
          </cell>
          <cell r="H677" t="str">
            <v>1312F4307260055</v>
          </cell>
          <cell r="I677" t="str">
            <v>1451J3120430726107</v>
          </cell>
          <cell r="J677" t="str">
            <v>b2708faa-7438-4d81-b764-429e44ee435f</v>
          </cell>
          <cell r="K677" t="str">
            <v>Y007  Y036</v>
          </cell>
          <cell r="L677">
            <v>12.2</v>
          </cell>
          <cell r="M677">
            <v>12.2</v>
          </cell>
          <cell r="N677">
            <v>2654</v>
          </cell>
          <cell r="O677" t="str">
            <v>四级公路</v>
          </cell>
          <cell r="P677" t="str">
            <v>沥青路面</v>
          </cell>
          <cell r="Q677">
            <v>6.5</v>
          </cell>
          <cell r="R677" t="str">
            <v>正大农牧夹山6000头种猪场</v>
          </cell>
          <cell r="S677">
            <v>12.2</v>
          </cell>
        </row>
        <row r="678">
          <cell r="F678" t="str">
            <v>新铺镇岳家棚村畜禽养殖基地道路</v>
          </cell>
          <cell r="G678" t="str">
            <v>资源产业路</v>
          </cell>
          <cell r="H678" t="str">
            <v>1312F4307260106</v>
          </cell>
          <cell r="I678" t="str">
            <v>1451J3120430726249</v>
          </cell>
          <cell r="J678" t="str">
            <v>27c7f30a-fa12-436e-b599-d0d4a4adcfcf</v>
          </cell>
          <cell r="K678" t="str">
            <v>无</v>
          </cell>
          <cell r="L678">
            <v>1.8</v>
          </cell>
          <cell r="M678">
            <v>1.8</v>
          </cell>
          <cell r="N678">
            <v>259.54000000000002</v>
          </cell>
          <cell r="O678" t="str">
            <v>四级公路</v>
          </cell>
          <cell r="P678" t="str">
            <v>水泥路面</v>
          </cell>
          <cell r="Q678">
            <v>6</v>
          </cell>
          <cell r="R678" t="str">
            <v>新铺乡岳家棚村畜禽养殖基地</v>
          </cell>
          <cell r="S678">
            <v>1.8</v>
          </cell>
        </row>
        <row r="679">
          <cell r="F679" t="str">
            <v>秀坪绿盟高标准产业园(木山村)连接路</v>
          </cell>
          <cell r="G679" t="str">
            <v>资源产业路</v>
          </cell>
          <cell r="H679" t="str">
            <v>1312F4307260100</v>
          </cell>
          <cell r="I679" t="str">
            <v>1451J3120430726301</v>
          </cell>
          <cell r="J679" t="str">
            <v>51798158-6ae4-44dc-ba05-a29287419139</v>
          </cell>
          <cell r="K679" t="str">
            <v>无</v>
          </cell>
          <cell r="L679">
            <v>4.9000000000000004</v>
          </cell>
          <cell r="M679">
            <v>4.9000000000000004</v>
          </cell>
          <cell r="N679">
            <v>628.6</v>
          </cell>
          <cell r="O679" t="str">
            <v>四级公路</v>
          </cell>
          <cell r="P679" t="str">
            <v>沥青路面</v>
          </cell>
          <cell r="Q679">
            <v>5</v>
          </cell>
          <cell r="R679" t="str">
            <v>秀坪绿盟高标准产业园(木山村园区)</v>
          </cell>
          <cell r="S679">
            <v>4.9000000000000004</v>
          </cell>
        </row>
        <row r="680">
          <cell r="F680" t="str">
            <v>蒙泉镇潘家铺村弘森粮油种植基地公路</v>
          </cell>
          <cell r="G680" t="str">
            <v>资源产业路</v>
          </cell>
          <cell r="H680" t="str">
            <v>1312F4307260111</v>
          </cell>
          <cell r="I680" t="str">
            <v>1451J3120430726246</v>
          </cell>
          <cell r="J680" t="str">
            <v>a0cfd672-00c2-4597-8a06-fe354a279a73</v>
          </cell>
          <cell r="K680" t="str">
            <v>C738430726</v>
          </cell>
          <cell r="L680">
            <v>1.4</v>
          </cell>
          <cell r="M680">
            <v>1.4</v>
          </cell>
          <cell r="N680">
            <v>155.09</v>
          </cell>
          <cell r="O680" t="str">
            <v>四级公路</v>
          </cell>
          <cell r="P680" t="str">
            <v>沥青路面</v>
          </cell>
          <cell r="Q680">
            <v>5</v>
          </cell>
          <cell r="R680" t="str">
            <v>蒙泉镇潘家铺村弘森粮油种植基地</v>
          </cell>
          <cell r="S680">
            <v>1.4</v>
          </cell>
        </row>
        <row r="681">
          <cell r="F681" t="str">
            <v>羊毛滩哲武蛋鸡养殖基地道路</v>
          </cell>
          <cell r="G681" t="str">
            <v>资源产业路</v>
          </cell>
          <cell r="H681" t="str">
            <v>1312F4307260023</v>
          </cell>
          <cell r="I681" t="str">
            <v>1451J3120430726142</v>
          </cell>
          <cell r="J681" t="str">
            <v>78473898-383c-4519-86b2-26d24cda8f76</v>
          </cell>
          <cell r="K681" t="str">
            <v>Y109  CD84</v>
          </cell>
          <cell r="L681">
            <v>3.8</v>
          </cell>
          <cell r="M681">
            <v>3.8</v>
          </cell>
          <cell r="N681">
            <v>689.25</v>
          </cell>
          <cell r="O681" t="str">
            <v>四级公路</v>
          </cell>
          <cell r="P681" t="str">
            <v>水泥路面</v>
          </cell>
          <cell r="Q681">
            <v>6</v>
          </cell>
          <cell r="R681" t="str">
            <v>羊毛滩哲武蛋鸡养殖基地</v>
          </cell>
          <cell r="S681">
            <v>3.8</v>
          </cell>
        </row>
        <row r="682">
          <cell r="F682" t="str">
            <v>秀坪绿盟高标准产业园道路</v>
          </cell>
          <cell r="G682" t="str">
            <v>资源产业路</v>
          </cell>
          <cell r="H682" t="str">
            <v>1312F4307260099</v>
          </cell>
          <cell r="I682" t="str">
            <v>1451J3120430726274</v>
          </cell>
          <cell r="J682" t="str">
            <v>eb02abdc-db92-42d5-a42e-8565016f19f2</v>
          </cell>
          <cell r="K682" t="str">
            <v>无</v>
          </cell>
          <cell r="L682">
            <v>5.46</v>
          </cell>
          <cell r="M682">
            <v>5.46</v>
          </cell>
          <cell r="N682">
            <v>547.05999999999995</v>
          </cell>
          <cell r="O682" t="str">
            <v>四级公路</v>
          </cell>
          <cell r="P682" t="str">
            <v>沥青路面</v>
          </cell>
          <cell r="Q682">
            <v>5</v>
          </cell>
          <cell r="R682" t="str">
            <v>秀坪绿盟高标准产业园</v>
          </cell>
          <cell r="S682">
            <v>5.46</v>
          </cell>
        </row>
        <row r="683">
          <cell r="F683" t="str">
            <v>石门县岳家棚农业发展有限公司千斤塔村无患子生产基地建设项目公路</v>
          </cell>
          <cell r="G683" t="str">
            <v>资源产业路</v>
          </cell>
          <cell r="H683" t="str">
            <v>1312F4307260150</v>
          </cell>
          <cell r="I683" t="str">
            <v>1451J3120430726288</v>
          </cell>
          <cell r="J683" t="str">
            <v>923b64cb-b2b6-49a9-8466-688ca877c424</v>
          </cell>
          <cell r="K683" t="str">
            <v>Y025430726</v>
          </cell>
          <cell r="L683">
            <v>4.2</v>
          </cell>
          <cell r="M683">
            <v>4.2</v>
          </cell>
          <cell r="N683">
            <v>618.24</v>
          </cell>
          <cell r="O683" t="str">
            <v>四级公路</v>
          </cell>
          <cell r="P683" t="str">
            <v>水泥路面</v>
          </cell>
          <cell r="Q683">
            <v>6</v>
          </cell>
          <cell r="R683" t="str">
            <v>石门县岳家棚农业发展有限公司千斤塔村无患子生产基地</v>
          </cell>
          <cell r="S683">
            <v>4.2</v>
          </cell>
        </row>
        <row r="684">
          <cell r="F684" t="str">
            <v>大岭至江坪桥头连接路</v>
          </cell>
          <cell r="G684" t="str">
            <v>通景公路</v>
          </cell>
          <cell r="H684" t="str">
            <v>131302F4307260005</v>
          </cell>
          <cell r="I684" t="str">
            <v>1451J3130430726199</v>
          </cell>
          <cell r="J684" t="str">
            <v>eda1df77-964c-4735-9627-ac6304d7d68e</v>
          </cell>
          <cell r="K684" t="str">
            <v>Y005  C036</v>
          </cell>
          <cell r="L684">
            <v>7.8</v>
          </cell>
          <cell r="M684">
            <v>7.8</v>
          </cell>
          <cell r="N684">
            <v>558.79</v>
          </cell>
          <cell r="O684" t="str">
            <v>四级公路</v>
          </cell>
          <cell r="P684" t="str">
            <v>沥青路面</v>
          </cell>
          <cell r="Q684" t="str">
            <v>5、6</v>
          </cell>
          <cell r="R684" t="str">
            <v>壶瓶山大峡谷</v>
          </cell>
          <cell r="S684">
            <v>6.24</v>
          </cell>
        </row>
        <row r="685">
          <cell r="L685">
            <v>29.595000000000002</v>
          </cell>
          <cell r="M685">
            <v>14</v>
          </cell>
          <cell r="N685">
            <v>1680</v>
          </cell>
          <cell r="S685">
            <v>14</v>
          </cell>
        </row>
        <row r="686">
          <cell r="F686" t="str">
            <v>药山镇药山村文化旅游景区连接路</v>
          </cell>
          <cell r="G686" t="str">
            <v>通景公路</v>
          </cell>
          <cell r="H686" t="str">
            <v>131302F4307810015</v>
          </cell>
          <cell r="I686" t="str">
            <v>1451J3130430781109</v>
          </cell>
          <cell r="J686" t="str">
            <v>074e265f-a58e-4697-a505-a1c4d2c59c67</v>
          </cell>
          <cell r="K686" t="str">
            <v>无</v>
          </cell>
          <cell r="L686">
            <v>4.0999999999999996</v>
          </cell>
          <cell r="M686">
            <v>4.0999999999999996</v>
          </cell>
          <cell r="N686">
            <v>492</v>
          </cell>
          <cell r="O686" t="str">
            <v>四级公路</v>
          </cell>
          <cell r="P686" t="str">
            <v>沥青混凝土</v>
          </cell>
          <cell r="Q686">
            <v>6</v>
          </cell>
          <cell r="R686" t="str">
            <v>药山旅游景区</v>
          </cell>
          <cell r="S686">
            <v>4.0999999999999996</v>
          </cell>
        </row>
        <row r="687">
          <cell r="F687" t="str">
            <v>毛里湖镇毛里湖湿地公园旅游集散公路</v>
          </cell>
          <cell r="G687" t="str">
            <v>通景公路</v>
          </cell>
          <cell r="H687" t="str">
            <v>13130201F4307810005</v>
          </cell>
          <cell r="I687" t="str">
            <v>1451J3130430781128</v>
          </cell>
          <cell r="J687" t="str">
            <v>234284ad-6875-4ec9-bebc-62bae1a5d952</v>
          </cell>
          <cell r="K687" t="str">
            <v>Y992430781</v>
          </cell>
          <cell r="L687">
            <v>19.195</v>
          </cell>
          <cell r="M687">
            <v>6</v>
          </cell>
          <cell r="N687">
            <v>720</v>
          </cell>
          <cell r="O687" t="str">
            <v>四级公路</v>
          </cell>
          <cell r="P687" t="str">
            <v>沥青混凝土</v>
          </cell>
          <cell r="Q687">
            <v>6</v>
          </cell>
          <cell r="R687" t="str">
            <v>毛里湖国家湿地公园</v>
          </cell>
          <cell r="S687">
            <v>6</v>
          </cell>
        </row>
        <row r="688">
          <cell r="F688" t="str">
            <v>嘉山国家森林公园通景路</v>
          </cell>
          <cell r="G688" t="str">
            <v>通景公路</v>
          </cell>
          <cell r="H688" t="str">
            <v>13130201F4307810002</v>
          </cell>
          <cell r="I688" t="str">
            <v>1451J3130430781123</v>
          </cell>
          <cell r="J688" t="str">
            <v>1b6d034a-7334-4abb-92ba-96c9bef9a11e</v>
          </cell>
          <cell r="K688" t="str">
            <v>无</v>
          </cell>
          <cell r="L688">
            <v>6.3</v>
          </cell>
          <cell r="M688">
            <v>3.9</v>
          </cell>
          <cell r="N688">
            <v>468</v>
          </cell>
          <cell r="O688" t="str">
            <v>四级公路</v>
          </cell>
          <cell r="P688" t="str">
            <v>沥青混凝土</v>
          </cell>
          <cell r="Q688">
            <v>5</v>
          </cell>
          <cell r="R688" t="str">
            <v>嘉山国家森林公园</v>
          </cell>
          <cell r="S688">
            <v>3.9</v>
          </cell>
        </row>
        <row r="689">
          <cell r="L689">
            <v>3.2170000000000001</v>
          </cell>
          <cell r="M689">
            <v>1</v>
          </cell>
          <cell r="N689">
            <v>144</v>
          </cell>
          <cell r="S689">
            <v>1</v>
          </cell>
        </row>
        <row r="690">
          <cell r="F690" t="str">
            <v>常德经开区石门桥镇范家潭油茶产业园连接路</v>
          </cell>
          <cell r="G690" t="str">
            <v>资源产业路</v>
          </cell>
          <cell r="H690" t="str">
            <v>131201F4307990001</v>
          </cell>
          <cell r="I690" t="str">
            <v>1451J3120430799116</v>
          </cell>
          <cell r="J690" t="str">
            <v>dd836561-710b-4f93-a178-aef1a0b58c3c</v>
          </cell>
          <cell r="K690" t="str">
            <v>X079430722</v>
          </cell>
          <cell r="L690">
            <v>2.3370000000000002</v>
          </cell>
          <cell r="M690">
            <v>0.12</v>
          </cell>
          <cell r="N690">
            <v>14</v>
          </cell>
          <cell r="O690" t="str">
            <v>四级公路</v>
          </cell>
          <cell r="P690" t="str">
            <v>沥青</v>
          </cell>
          <cell r="Q690">
            <v>5</v>
          </cell>
          <cell r="R690" t="str">
            <v>常德经开区石门桥镇范家潭油茶产业园</v>
          </cell>
          <cell r="S690">
            <v>0.12</v>
          </cell>
        </row>
        <row r="691">
          <cell r="F691" t="str">
            <v>常德经济技术开发区瑞盛生态种养家庭农场连接路</v>
          </cell>
          <cell r="G691" t="str">
            <v>资源产业路</v>
          </cell>
          <cell r="H691" t="str">
            <v>1312F4307990003</v>
          </cell>
          <cell r="I691" t="str">
            <v>1451J3120430799118</v>
          </cell>
          <cell r="J691" t="str">
            <v>3d57f518-ee3d-4468-8e1c-9cfa553bb5e6</v>
          </cell>
          <cell r="K691" t="str">
            <v>无</v>
          </cell>
          <cell r="L691">
            <v>0.88</v>
          </cell>
          <cell r="M691">
            <v>0.88</v>
          </cell>
          <cell r="N691">
            <v>130</v>
          </cell>
          <cell r="O691" t="str">
            <v>四级公路</v>
          </cell>
          <cell r="P691" t="str">
            <v>沥青</v>
          </cell>
          <cell r="Q691">
            <v>5</v>
          </cell>
          <cell r="R691" t="str">
            <v>经开区瑞盛生态种养家庭农场</v>
          </cell>
          <cell r="S691">
            <v>0.88</v>
          </cell>
        </row>
        <row r="692">
          <cell r="L692">
            <v>14.518000000000001</v>
          </cell>
          <cell r="M692">
            <v>14.518000000000001</v>
          </cell>
          <cell r="N692">
            <v>1880.6399999999999</v>
          </cell>
          <cell r="S692">
            <v>14.518000000000001</v>
          </cell>
        </row>
        <row r="693">
          <cell r="F693" t="str">
            <v>玫瑰湾产业园路</v>
          </cell>
          <cell r="G693" t="str">
            <v>资源产业路</v>
          </cell>
          <cell r="H693" t="str">
            <v>1312F4307960006</v>
          </cell>
          <cell r="I693" t="str">
            <v>1451J3120430796121</v>
          </cell>
          <cell r="J693" t="str">
            <v>760c6f7c-b66c-4937-bf1e-34011b4b8fca</v>
          </cell>
          <cell r="K693" t="str">
            <v>C125430703</v>
          </cell>
          <cell r="L693">
            <v>2.2000000000000002</v>
          </cell>
          <cell r="M693">
            <v>2.2000000000000002</v>
          </cell>
          <cell r="N693">
            <v>422.7</v>
          </cell>
          <cell r="O693" t="str">
            <v>四级公路</v>
          </cell>
          <cell r="P693" t="str">
            <v>沥青</v>
          </cell>
          <cell r="Q693">
            <v>6</v>
          </cell>
          <cell r="R693" t="str">
            <v>玫瑰湾产业园</v>
          </cell>
          <cell r="S693">
            <v>2.2000000000000002</v>
          </cell>
        </row>
        <row r="694">
          <cell r="F694" t="str">
            <v>河洲甲鱼养殖特色园路</v>
          </cell>
          <cell r="G694" t="str">
            <v>资源产业路</v>
          </cell>
          <cell r="H694" t="str">
            <v>1312F4307960001</v>
          </cell>
          <cell r="I694" t="str">
            <v>1451J3120430796103</v>
          </cell>
          <cell r="J694" t="str">
            <v>df7bb9ec-13b6-4470-ace2-257c73fdb6f5</v>
          </cell>
          <cell r="K694" t="str">
            <v>CJA3430703</v>
          </cell>
          <cell r="L694">
            <v>1.448</v>
          </cell>
          <cell r="M694">
            <v>1.448</v>
          </cell>
          <cell r="N694">
            <v>354.26</v>
          </cell>
          <cell r="O694" t="str">
            <v>四级公路</v>
          </cell>
          <cell r="P694" t="str">
            <v>沥青</v>
          </cell>
          <cell r="Q694">
            <v>5</v>
          </cell>
          <cell r="R694" t="str">
            <v>河洲甲鱼养殖特色园</v>
          </cell>
          <cell r="S694">
            <v>1.448</v>
          </cell>
        </row>
        <row r="695">
          <cell r="F695" t="str">
            <v>金鹤稻虾产业园路</v>
          </cell>
          <cell r="G695" t="str">
            <v>资源产业路</v>
          </cell>
          <cell r="H695" t="str">
            <v>1312F4307960004</v>
          </cell>
          <cell r="I695" t="str">
            <v>1451J3120430796102</v>
          </cell>
          <cell r="J695" t="str">
            <v>3157e94e-ab4c-489d-80d4-0b2324e4a2d0</v>
          </cell>
          <cell r="K695" t="str">
            <v>X081430703</v>
          </cell>
          <cell r="L695">
            <v>5.87</v>
          </cell>
          <cell r="M695">
            <v>5.87</v>
          </cell>
          <cell r="N695">
            <v>580.12</v>
          </cell>
          <cell r="O695" t="str">
            <v>四级公路</v>
          </cell>
          <cell r="P695" t="str">
            <v>沥青</v>
          </cell>
          <cell r="Q695">
            <v>6</v>
          </cell>
          <cell r="R695" t="str">
            <v>金鹤稻虾产业园</v>
          </cell>
          <cell r="S695">
            <v>5.87</v>
          </cell>
        </row>
        <row r="696">
          <cell r="F696" t="str">
            <v>巨创生态龙虾养殖特色产业园路</v>
          </cell>
          <cell r="G696" t="str">
            <v>资源产业路</v>
          </cell>
          <cell r="H696" t="str">
            <v>1312F4307960005</v>
          </cell>
          <cell r="I696" t="str">
            <v>1451J3120430796111</v>
          </cell>
          <cell r="J696" t="str">
            <v>f03cd08e-40ca-4944-a58b-40ff386a511f</v>
          </cell>
          <cell r="K696" t="str">
            <v>CA04430703</v>
          </cell>
          <cell r="L696">
            <v>5</v>
          </cell>
          <cell r="M696">
            <v>5</v>
          </cell>
          <cell r="N696">
            <v>523.55999999999995</v>
          </cell>
          <cell r="O696" t="str">
            <v>四级公路</v>
          </cell>
          <cell r="P696" t="str">
            <v>沥青</v>
          </cell>
          <cell r="Q696">
            <v>5</v>
          </cell>
          <cell r="R696" t="str">
            <v>巨创生态龙虾养殖特色产业园</v>
          </cell>
          <cell r="S696">
            <v>5</v>
          </cell>
        </row>
        <row r="697">
          <cell r="L697">
            <v>13.398999999999999</v>
          </cell>
          <cell r="M697">
            <v>13.398999999999999</v>
          </cell>
          <cell r="N697">
            <v>1515</v>
          </cell>
          <cell r="S697">
            <v>13</v>
          </cell>
        </row>
        <row r="698">
          <cell r="F698" t="str">
            <v>西洞庭管理区爱可道生物科技有限公司爱可道朝鲜蓟特色产业园连接路</v>
          </cell>
          <cell r="G698" t="str">
            <v>资源产业路</v>
          </cell>
          <cell r="H698" t="str">
            <v>1312F4307040032</v>
          </cell>
          <cell r="I698" t="str">
            <v>1451J3120430704134</v>
          </cell>
          <cell r="J698" t="str">
            <v>80d31b45-f274-4e20-9b9d-47c3351c5027</v>
          </cell>
          <cell r="K698" t="str">
            <v>CV02430703</v>
          </cell>
          <cell r="L698">
            <v>13.398999999999999</v>
          </cell>
          <cell r="M698">
            <v>13.398999999999999</v>
          </cell>
          <cell r="N698">
            <v>1515</v>
          </cell>
          <cell r="O698" t="str">
            <v>四级公路</v>
          </cell>
          <cell r="P698" t="str">
            <v>水泥路面</v>
          </cell>
          <cell r="Q698" t="str">
            <v>5m</v>
          </cell>
          <cell r="R698" t="str">
            <v>西洞庭管理区爱可道生物科技有限公司爱可道朝鲜蓟特色产业园</v>
          </cell>
          <cell r="S698">
            <v>13</v>
          </cell>
        </row>
        <row r="699">
          <cell r="L699">
            <v>8.0629999999999988</v>
          </cell>
          <cell r="M699">
            <v>7</v>
          </cell>
          <cell r="N699">
            <v>1077</v>
          </cell>
          <cell r="S699">
            <v>7</v>
          </cell>
        </row>
        <row r="700">
          <cell r="F700" t="str">
            <v>福湘加油站-德人牧业连接路</v>
          </cell>
          <cell r="G700" t="str">
            <v>通景公路</v>
          </cell>
          <cell r="H700" t="str">
            <v>131302F4307050002</v>
          </cell>
          <cell r="I700" t="str">
            <v>1451J3130430705133</v>
          </cell>
          <cell r="J700" t="str">
            <v>e40082ae-f25f-4358-82c2-d929f0b7da8e</v>
          </cell>
          <cell r="K700" t="str">
            <v>无</v>
          </cell>
          <cell r="L700">
            <v>3.3</v>
          </cell>
          <cell r="M700">
            <v>3.3</v>
          </cell>
          <cell r="N700">
            <v>530</v>
          </cell>
          <cell r="O700" t="str">
            <v>四级公路</v>
          </cell>
          <cell r="P700" t="str">
            <v>水泥混凝土</v>
          </cell>
          <cell r="Q700">
            <v>5</v>
          </cell>
          <cell r="R700" t="str">
            <v>德人牧业旅游景区</v>
          </cell>
          <cell r="S700">
            <v>3.3</v>
          </cell>
        </row>
        <row r="701">
          <cell r="F701" t="str">
            <v>同兴天心种业养殖园资源产业路</v>
          </cell>
          <cell r="G701" t="str">
            <v>资源产业路</v>
          </cell>
          <cell r="H701" t="str">
            <v>1312F4307050004</v>
          </cell>
          <cell r="I701" t="str">
            <v>1451J3120430705105</v>
          </cell>
          <cell r="J701" t="str">
            <v>633df64c-5f05-4876-bd29-5ddb81bbde81</v>
          </cell>
          <cell r="K701" t="str">
            <v>无</v>
          </cell>
          <cell r="L701">
            <v>2.75</v>
          </cell>
          <cell r="M701">
            <v>2.75</v>
          </cell>
          <cell r="N701">
            <v>460</v>
          </cell>
          <cell r="O701" t="str">
            <v>四级公路</v>
          </cell>
          <cell r="P701" t="str">
            <v>水泥混凝土</v>
          </cell>
          <cell r="Q701">
            <v>5</v>
          </cell>
          <cell r="R701" t="str">
            <v>同兴天心种业养殖园</v>
          </cell>
          <cell r="S701">
            <v>2.75</v>
          </cell>
        </row>
        <row r="702">
          <cell r="F702" t="str">
            <v>芦笋基地资源产业路</v>
          </cell>
          <cell r="G702" t="str">
            <v>资源产业路</v>
          </cell>
          <cell r="H702" t="str">
            <v>1312F4307050025</v>
          </cell>
          <cell r="I702" t="str">
            <v>1451J3120430705130</v>
          </cell>
          <cell r="J702" t="str">
            <v>a9fea346-7636-4b7f-8c2b-29e429058376</v>
          </cell>
          <cell r="K702" t="str">
            <v>CD70430722</v>
          </cell>
          <cell r="L702">
            <v>2.0129999999999999</v>
          </cell>
          <cell r="M702">
            <v>0.95</v>
          </cell>
          <cell r="N702">
            <v>87</v>
          </cell>
          <cell r="O702" t="str">
            <v>四级公路</v>
          </cell>
          <cell r="P702" t="str">
            <v>水泥混凝土</v>
          </cell>
          <cell r="Q702">
            <v>5</v>
          </cell>
          <cell r="R702" t="str">
            <v>芦笋基地</v>
          </cell>
          <cell r="S702">
            <v>0.95</v>
          </cell>
        </row>
        <row r="703">
          <cell r="L703">
            <v>222.7169999999999</v>
          </cell>
          <cell r="M703">
            <v>203.13499999999988</v>
          </cell>
          <cell r="N703">
            <v>47612.01400000001</v>
          </cell>
          <cell r="S703">
            <v>181.6219999999999</v>
          </cell>
        </row>
        <row r="704">
          <cell r="L704">
            <v>36.190999999999995</v>
          </cell>
          <cell r="M704">
            <v>34.999999999999993</v>
          </cell>
          <cell r="N704">
            <v>14997</v>
          </cell>
          <cell r="S704">
            <v>34.999999999999993</v>
          </cell>
        </row>
        <row r="705">
          <cell r="F705" t="str">
            <v>教字垭-康家堰公路</v>
          </cell>
          <cell r="G705" t="str">
            <v>通景公路</v>
          </cell>
          <cell r="H705" t="str">
            <v>131302F4308020012</v>
          </cell>
          <cell r="I705" t="str">
            <v>1451J3130430802110</v>
          </cell>
          <cell r="J705" t="str">
            <v>afe454d3-ab16-440c-b1bc-4558d41ebc20</v>
          </cell>
          <cell r="K705" t="str">
            <v>Y096430802</v>
          </cell>
          <cell r="L705">
            <v>7.3019999999999996</v>
          </cell>
          <cell r="M705">
            <v>7.3019999999999996</v>
          </cell>
          <cell r="N705">
            <v>1460</v>
          </cell>
          <cell r="O705" t="str">
            <v>四级公路</v>
          </cell>
          <cell r="P705" t="str">
            <v>水泥混凝土</v>
          </cell>
          <cell r="Q705">
            <v>6</v>
          </cell>
          <cell r="R705" t="str">
            <v>武陵源风景名胜区（天子山景区）</v>
          </cell>
          <cell r="S705">
            <v>7.3019999999999996</v>
          </cell>
        </row>
        <row r="706">
          <cell r="F706" t="str">
            <v>庹家岗-远方的家连接路</v>
          </cell>
          <cell r="G706" t="str">
            <v>资源产业路</v>
          </cell>
          <cell r="H706" t="str">
            <v>1312F4308020005</v>
          </cell>
          <cell r="I706" t="str">
            <v>1451J3120430802138</v>
          </cell>
          <cell r="J706" t="str">
            <v>926f9423-5bc3-4e73-8b39-d280ca29c502</v>
          </cell>
          <cell r="K706" t="str">
            <v>无</v>
          </cell>
          <cell r="L706">
            <v>3.3140000000000001</v>
          </cell>
          <cell r="M706">
            <v>3.3140000000000001</v>
          </cell>
          <cell r="N706">
            <v>564</v>
          </cell>
          <cell r="O706" t="str">
            <v>四级公路</v>
          </cell>
          <cell r="P706" t="str">
            <v>沥青混凝土</v>
          </cell>
          <cell r="Q706">
            <v>6</v>
          </cell>
          <cell r="R706" t="str">
            <v>张家界远方的家休闲山庄有限公司远方的家休闲农业特色产业园</v>
          </cell>
          <cell r="S706">
            <v>3.3140000000000001</v>
          </cell>
        </row>
        <row r="707">
          <cell r="F707" t="str">
            <v>官坪-独田峪连接路</v>
          </cell>
          <cell r="G707" t="str">
            <v>资源产业路</v>
          </cell>
          <cell r="H707" t="str">
            <v>1312F4308020016</v>
          </cell>
          <cell r="I707" t="str">
            <v>1451J3120430802129</v>
          </cell>
          <cell r="J707" t="str">
            <v>b0ff67ba-469f-4e7c-aee8-df0d3cf2119d</v>
          </cell>
          <cell r="K707" t="str">
            <v>无</v>
          </cell>
          <cell r="L707">
            <v>5.2169999999999996</v>
          </cell>
          <cell r="M707">
            <v>5.2169999999999996</v>
          </cell>
          <cell r="N707">
            <v>9479</v>
          </cell>
          <cell r="O707" t="str">
            <v>三级公路</v>
          </cell>
          <cell r="P707" t="str">
            <v>沥青混凝土</v>
          </cell>
          <cell r="Q707">
            <v>7</v>
          </cell>
          <cell r="R707" t="str">
            <v>湘西北城市固体废弃物绿色循环利用基地</v>
          </cell>
          <cell r="S707">
            <v>5.2169999999999996</v>
          </cell>
        </row>
        <row r="708">
          <cell r="F708" t="str">
            <v>油菜乪-养殖场连接路</v>
          </cell>
          <cell r="G708" t="str">
            <v>资源产业路</v>
          </cell>
          <cell r="H708" t="str">
            <v>1312F4308020011</v>
          </cell>
          <cell r="I708" t="str">
            <v>1451J3120430802124</v>
          </cell>
          <cell r="J708" t="str">
            <v>a7b646d7-dbb5-43d5-a70d-02ee2b03fa32</v>
          </cell>
          <cell r="K708" t="str">
            <v>无</v>
          </cell>
          <cell r="L708">
            <v>0.89</v>
          </cell>
          <cell r="M708">
            <v>0.89</v>
          </cell>
          <cell r="N708">
            <v>128</v>
          </cell>
          <cell r="O708" t="str">
            <v>四级公路</v>
          </cell>
          <cell r="P708" t="str">
            <v>水泥混凝土</v>
          </cell>
          <cell r="Q708">
            <v>5</v>
          </cell>
          <cell r="R708" t="str">
            <v>张家界永定区东方希望畜牧有限公司三家馆养殖场</v>
          </cell>
          <cell r="S708">
            <v>0.89</v>
          </cell>
        </row>
        <row r="709">
          <cell r="F709" t="str">
            <v>花角垭-湖金坪养殖场连接路</v>
          </cell>
          <cell r="G709" t="str">
            <v>资源产业路</v>
          </cell>
          <cell r="H709" t="str">
            <v>1312F4308020030</v>
          </cell>
          <cell r="I709" t="str">
            <v>1451J3120430802164</v>
          </cell>
          <cell r="J709" t="str">
            <v>b2ec1255-04a7-41a7-bd4d-e1566fdcad41</v>
          </cell>
          <cell r="K709" t="str">
            <v>无</v>
          </cell>
          <cell r="L709">
            <v>0.62</v>
          </cell>
          <cell r="M709">
            <v>0.62</v>
          </cell>
          <cell r="N709">
            <v>90</v>
          </cell>
          <cell r="O709" t="str">
            <v>四级公路</v>
          </cell>
          <cell r="P709" t="str">
            <v>水泥混凝土</v>
          </cell>
          <cell r="Q709">
            <v>4.5</v>
          </cell>
          <cell r="R709" t="str">
            <v>张家界永定区东方希望畜牧有限公司湖金坪养殖场</v>
          </cell>
          <cell r="S709">
            <v>0.62</v>
          </cell>
        </row>
        <row r="710">
          <cell r="F710" t="str">
            <v>杉木界-岩门垭连接路</v>
          </cell>
          <cell r="G710" t="str">
            <v>资源产业路</v>
          </cell>
          <cell r="H710" t="str">
            <v>1312F4308020026</v>
          </cell>
          <cell r="I710" t="str">
            <v>1451J3120430802151</v>
          </cell>
          <cell r="J710" t="str">
            <v>d309d5d9-3525-47bf-bd0e-d70d576f2b74</v>
          </cell>
          <cell r="K710" t="str">
            <v>无</v>
          </cell>
          <cell r="L710">
            <v>1.9</v>
          </cell>
          <cell r="M710">
            <v>1.9</v>
          </cell>
          <cell r="N710">
            <v>228</v>
          </cell>
          <cell r="O710" t="str">
            <v>四级公路</v>
          </cell>
          <cell r="P710" t="str">
            <v>水泥混凝土</v>
          </cell>
          <cell r="Q710">
            <v>4.5</v>
          </cell>
          <cell r="R710" t="str">
            <v>张家界绿园花木有限怎公司500亩园林绿化苗木基地</v>
          </cell>
          <cell r="S710">
            <v>1.9</v>
          </cell>
        </row>
        <row r="711">
          <cell r="F711" t="str">
            <v>马头溪-白泥湾连接路</v>
          </cell>
          <cell r="G711" t="str">
            <v>资源产业路</v>
          </cell>
          <cell r="H711" t="str">
            <v>1312F4308020025</v>
          </cell>
          <cell r="I711" t="str">
            <v>1451J3120430802157</v>
          </cell>
          <cell r="J711" t="str">
            <v>17d1fb9b-09a9-42dc-bde5-4a23c3ba955a</v>
          </cell>
          <cell r="K711" t="str">
            <v>无</v>
          </cell>
          <cell r="L711">
            <v>1.3480000000000001</v>
          </cell>
          <cell r="M711">
            <v>1.3480000000000001</v>
          </cell>
          <cell r="N711">
            <v>162</v>
          </cell>
          <cell r="O711" t="str">
            <v>四级公路</v>
          </cell>
          <cell r="P711" t="str">
            <v>水泥混凝土</v>
          </cell>
          <cell r="Q711">
            <v>4.5</v>
          </cell>
          <cell r="R711" t="str">
            <v>张家界军生农业综合开发有限公司王家坪韭菜垭大鲵仿生态繁殖基地</v>
          </cell>
          <cell r="S711">
            <v>1.3480000000000001</v>
          </cell>
        </row>
        <row r="712">
          <cell r="F712" t="str">
            <v>板栗树-牛鼻溪连接路</v>
          </cell>
          <cell r="G712" t="str">
            <v>资源产业路</v>
          </cell>
          <cell r="H712" t="str">
            <v>1312F4308020024</v>
          </cell>
          <cell r="I712" t="str">
            <v>1451J3120430802144</v>
          </cell>
          <cell r="J712" t="str">
            <v>d64b4146-f29b-4685-a1f8-9c087e488702</v>
          </cell>
          <cell r="K712" t="str">
            <v>无</v>
          </cell>
          <cell r="L712">
            <v>2.6469999999999998</v>
          </cell>
          <cell r="M712">
            <v>2.6469999999999998</v>
          </cell>
          <cell r="N712">
            <v>662</v>
          </cell>
          <cell r="O712" t="str">
            <v>四级公路</v>
          </cell>
          <cell r="P712" t="str">
            <v>水泥混凝土</v>
          </cell>
          <cell r="Q712">
            <v>4.5</v>
          </cell>
          <cell r="R712" t="str">
            <v>张家界牛鼻溪乾生态农业开发有限公司</v>
          </cell>
          <cell r="S712">
            <v>2.6469999999999998</v>
          </cell>
        </row>
        <row r="713">
          <cell r="F713" t="str">
            <v>周家-大湾连接路</v>
          </cell>
          <cell r="G713" t="str">
            <v>资源产业路</v>
          </cell>
          <cell r="H713" t="str">
            <v>1312F4308020020</v>
          </cell>
          <cell r="I713" t="str">
            <v>1451J3120430802155</v>
          </cell>
          <cell r="J713" t="str">
            <v>4a9b58bf-ad02-4bfe-8402-92cfb9b9355f</v>
          </cell>
          <cell r="K713" t="str">
            <v>无</v>
          </cell>
          <cell r="L713">
            <v>0.74299999999999999</v>
          </cell>
          <cell r="M713">
            <v>0.74299999999999999</v>
          </cell>
          <cell r="N713">
            <v>135</v>
          </cell>
          <cell r="O713" t="str">
            <v>四级公路</v>
          </cell>
          <cell r="P713" t="str">
            <v>水泥混凝土</v>
          </cell>
          <cell r="Q713">
            <v>4.5</v>
          </cell>
          <cell r="R713" t="str">
            <v>张家界瞿家堡高山黄桃种植专业合作社</v>
          </cell>
          <cell r="S713">
            <v>0.74299999999999999</v>
          </cell>
        </row>
        <row r="714">
          <cell r="F714" t="str">
            <v>麻乪-槟榔谷茶场连接路</v>
          </cell>
          <cell r="G714" t="str">
            <v>资源产业路</v>
          </cell>
          <cell r="H714" t="str">
            <v>1312F4308020018</v>
          </cell>
          <cell r="I714" t="str">
            <v>1451J3120430802116</v>
          </cell>
          <cell r="J714" t="str">
            <v>174fe2ba-c892-4496-8448-d904985b0737</v>
          </cell>
          <cell r="K714" t="str">
            <v>VT23430802</v>
          </cell>
          <cell r="L714">
            <v>1.704</v>
          </cell>
          <cell r="M714">
            <v>1.704</v>
          </cell>
          <cell r="N714">
            <v>204</v>
          </cell>
          <cell r="O714" t="str">
            <v>四级公路</v>
          </cell>
          <cell r="P714" t="str">
            <v>水泥混凝土</v>
          </cell>
          <cell r="Q714">
            <v>3.5</v>
          </cell>
          <cell r="R714" t="str">
            <v>张家界槟榔谷莓茶种植专业合作社</v>
          </cell>
          <cell r="S714">
            <v>1.704</v>
          </cell>
        </row>
        <row r="715">
          <cell r="F715" t="str">
            <v>合作桥-阳湖坪公路连接路</v>
          </cell>
          <cell r="G715" t="str">
            <v>通景公路</v>
          </cell>
          <cell r="H715" t="str">
            <v>131301F4308020012</v>
          </cell>
          <cell r="I715" t="str">
            <v>1451J3130430802101</v>
          </cell>
          <cell r="J715" t="str">
            <v>943aaec5-1ee7-47ef-ac41-a2afa5c1285e</v>
          </cell>
          <cell r="K715" t="str">
            <v>Y093430802</v>
          </cell>
          <cell r="L715">
            <v>10.506</v>
          </cell>
          <cell r="M715">
            <v>9.3149999999999995</v>
          </cell>
          <cell r="N715">
            <v>1885</v>
          </cell>
          <cell r="O715" t="str">
            <v>四级</v>
          </cell>
          <cell r="P715" t="str">
            <v>沥青混凝土/水泥混凝土</v>
          </cell>
          <cell r="Q715" t="str">
            <v>6</v>
          </cell>
          <cell r="R715" t="str">
            <v>武陵源风景名胜区</v>
          </cell>
          <cell r="S715">
            <v>9.3149999999999995</v>
          </cell>
        </row>
        <row r="716">
          <cell r="L716">
            <v>7.0050000000000008</v>
          </cell>
          <cell r="M716">
            <v>7</v>
          </cell>
          <cell r="N716">
            <v>1200</v>
          </cell>
          <cell r="S716">
            <v>7</v>
          </cell>
        </row>
        <row r="717">
          <cell r="F717" t="str">
            <v>田富至黄龙洞连接路</v>
          </cell>
          <cell r="G717" t="str">
            <v>通景公路</v>
          </cell>
          <cell r="H717" t="str">
            <v>131302F4308110002</v>
          </cell>
          <cell r="I717" t="str">
            <v>1451J3130430811103</v>
          </cell>
          <cell r="J717" t="str">
            <v>24f6875a-2fcd-4024-b53d-7513ce564cdf</v>
          </cell>
          <cell r="K717" t="str">
            <v>Y605430811</v>
          </cell>
          <cell r="L717">
            <v>3.8050000000000002</v>
          </cell>
          <cell r="M717">
            <v>3.8</v>
          </cell>
          <cell r="N717">
            <v>500</v>
          </cell>
          <cell r="O717" t="str">
            <v>四级公路</v>
          </cell>
          <cell r="P717" t="str">
            <v>水泥路面</v>
          </cell>
          <cell r="Q717">
            <v>5</v>
          </cell>
          <cell r="R717" t="str">
            <v>黄龙洞景区</v>
          </cell>
          <cell r="S717">
            <v>3.8</v>
          </cell>
        </row>
        <row r="718">
          <cell r="F718" t="str">
            <v>观音洞至张清公路</v>
          </cell>
          <cell r="G718" t="str">
            <v>通景公路</v>
          </cell>
          <cell r="H718" t="str">
            <v>131302F4308110001</v>
          </cell>
          <cell r="I718" t="str">
            <v>1451J3130430811102</v>
          </cell>
          <cell r="J718" t="str">
            <v>f23f79ab-8cb5-4e3a-a4e4-b1f80517124d</v>
          </cell>
          <cell r="K718" t="str">
            <v>CZ02430811</v>
          </cell>
          <cell r="L718">
            <v>3.2</v>
          </cell>
          <cell r="M718">
            <v>3.2</v>
          </cell>
          <cell r="N718">
            <v>700</v>
          </cell>
          <cell r="O718" t="str">
            <v>四级公路</v>
          </cell>
          <cell r="P718" t="str">
            <v>水泥路面</v>
          </cell>
          <cell r="Q718">
            <v>6</v>
          </cell>
          <cell r="R718" t="str">
            <v>观音洞景区</v>
          </cell>
          <cell r="S718">
            <v>3.2</v>
          </cell>
        </row>
        <row r="719">
          <cell r="L719">
            <v>93.248999999999981</v>
          </cell>
          <cell r="M719">
            <v>79.99499999999999</v>
          </cell>
          <cell r="N719">
            <v>21042.013999999996</v>
          </cell>
          <cell r="S719">
            <v>72.586999999999989</v>
          </cell>
        </row>
        <row r="720">
          <cell r="F720" t="str">
            <v>X030枧潭-洞溪(洞溪乡通三级公路)</v>
          </cell>
          <cell r="G720" t="str">
            <v>乡镇通三级（路面宽7米）及以上农村公路</v>
          </cell>
          <cell r="H720" t="str">
            <v>1316F4308210002</v>
          </cell>
          <cell r="I720" t="str">
            <v>1451J3150430821191</v>
          </cell>
          <cell r="J720" t="str">
            <v>5511dce1-e96e-4386-850d-198567fbd00c</v>
          </cell>
          <cell r="K720" t="str">
            <v>X030430821</v>
          </cell>
          <cell r="L720">
            <v>12.565</v>
          </cell>
          <cell r="M720">
            <v>12.565</v>
          </cell>
          <cell r="N720">
            <v>5076.26</v>
          </cell>
          <cell r="O720" t="str">
            <v>四级公路</v>
          </cell>
          <cell r="P720" t="str">
            <v>水泥路面</v>
          </cell>
          <cell r="Q720">
            <v>6.5</v>
          </cell>
          <cell r="R720" t="str">
            <v>洞溪乡</v>
          </cell>
          <cell r="S720">
            <v>12.565</v>
          </cell>
        </row>
        <row r="721">
          <cell r="F721" t="str">
            <v>广福桥镇通三级公路</v>
          </cell>
          <cell r="G721" t="str">
            <v>乡镇通三级（路面宽7米）及以上农村公路</v>
          </cell>
          <cell r="H721" t="str">
            <v>1316F4308210005</v>
          </cell>
          <cell r="I721" t="str">
            <v>1451J3150430821198</v>
          </cell>
          <cell r="J721" t="str">
            <v>139c230e-225e-41f4-8da8-908aa936c22f</v>
          </cell>
          <cell r="K721" t="str">
            <v>X006430821</v>
          </cell>
          <cell r="L721">
            <v>8.26</v>
          </cell>
          <cell r="M721">
            <v>9</v>
          </cell>
          <cell r="N721">
            <v>3636</v>
          </cell>
          <cell r="O721" t="str">
            <v>四级公路</v>
          </cell>
          <cell r="P721" t="str">
            <v>水泥路面</v>
          </cell>
          <cell r="Q721">
            <v>6.5</v>
          </cell>
          <cell r="R721" t="str">
            <v>广福桥镇</v>
          </cell>
          <cell r="S721">
            <v>8.26</v>
          </cell>
        </row>
        <row r="722">
          <cell r="F722" t="str">
            <v>三合镇通三级公路</v>
          </cell>
          <cell r="G722" t="str">
            <v>乡镇通三级（路面宽7米）及以上农村公路</v>
          </cell>
          <cell r="H722" t="str">
            <v>1316F4308210006</v>
          </cell>
          <cell r="I722" t="str">
            <v>1451J3150430821184</v>
          </cell>
          <cell r="J722" t="str">
            <v>9ce3cb6d-3d70-4eaa-96cc-5f16c5e018fd</v>
          </cell>
          <cell r="K722" t="str">
            <v>X016430821</v>
          </cell>
          <cell r="L722">
            <v>4.5999999999999996</v>
          </cell>
          <cell r="M722">
            <v>4.6079999999999997</v>
          </cell>
          <cell r="N722">
            <v>1861.63</v>
          </cell>
          <cell r="O722" t="str">
            <v>四级公路</v>
          </cell>
          <cell r="P722" t="str">
            <v>沥青路面</v>
          </cell>
          <cell r="Q722">
            <v>6.5</v>
          </cell>
          <cell r="R722" t="str">
            <v>三合镇</v>
          </cell>
          <cell r="S722">
            <v>4.5999999999999996</v>
          </cell>
        </row>
        <row r="723">
          <cell r="F723" t="str">
            <v>X086金岩土家族乡通三级公路</v>
          </cell>
          <cell r="G723" t="str">
            <v>乡镇通三级（路面宽7米）及以上农村公路</v>
          </cell>
          <cell r="H723" t="str">
            <v>1316F4308210007</v>
          </cell>
          <cell r="I723" t="str">
            <v>1451J3150430821186</v>
          </cell>
          <cell r="J723" t="str">
            <v>cc05dc00-b4fd-4a54-b50b-c8106b001bbb</v>
          </cell>
          <cell r="K723" t="str">
            <v>X086430821</v>
          </cell>
          <cell r="L723">
            <v>2.1</v>
          </cell>
          <cell r="M723">
            <v>2.1</v>
          </cell>
          <cell r="N723">
            <v>848.4</v>
          </cell>
          <cell r="O723" t="str">
            <v>四级公路</v>
          </cell>
          <cell r="P723" t="str">
            <v>水泥路面</v>
          </cell>
          <cell r="Q723">
            <v>6.5</v>
          </cell>
          <cell r="R723" t="str">
            <v>金岩土家族乡</v>
          </cell>
          <cell r="S723">
            <v>2.1</v>
          </cell>
        </row>
        <row r="724">
          <cell r="F724" t="str">
            <v>五雷山风景区连接路（广福桥至五雷山）</v>
          </cell>
          <cell r="G724" t="str">
            <v>旅游集散公路</v>
          </cell>
          <cell r="H724" t="str">
            <v>131301F4308210005</v>
          </cell>
          <cell r="I724" t="str">
            <v>1451J3130430821182</v>
          </cell>
          <cell r="J724" t="str">
            <v>1ea90d93-7950-4fe6-8809-35f848b8f645</v>
          </cell>
          <cell r="K724" t="str">
            <v>X006430821\X082430821</v>
          </cell>
          <cell r="L724">
            <v>16.196000000000002</v>
          </cell>
          <cell r="M724">
            <v>9.6959999999999997</v>
          </cell>
          <cell r="N724">
            <v>1446.64</v>
          </cell>
          <cell r="O724" t="str">
            <v>四级公路</v>
          </cell>
          <cell r="P724" t="str">
            <v>水泥</v>
          </cell>
          <cell r="Q724">
            <v>6.5</v>
          </cell>
          <cell r="R724" t="str">
            <v>五雷山风景区</v>
          </cell>
          <cell r="S724">
            <v>3.036</v>
          </cell>
        </row>
        <row r="725">
          <cell r="F725" t="str">
            <v>熊家庄至江垭连接路</v>
          </cell>
          <cell r="G725" t="str">
            <v>通景公路</v>
          </cell>
          <cell r="H725" t="str">
            <v>1312F4308210058</v>
          </cell>
          <cell r="I725" t="str">
            <v>1451J3130430821248</v>
          </cell>
          <cell r="J725" t="str">
            <v>be91a84f-0187-4977-b9e9-b0b35d6d40db</v>
          </cell>
          <cell r="K725" t="str">
            <v>X011430821</v>
          </cell>
          <cell r="L725">
            <v>4.2519999999999998</v>
          </cell>
          <cell r="M725">
            <v>4.2519999999999998</v>
          </cell>
          <cell r="N725">
            <v>909.93</v>
          </cell>
          <cell r="O725" t="str">
            <v>四级公路</v>
          </cell>
          <cell r="P725" t="str">
            <v>沥青</v>
          </cell>
          <cell r="Q725">
            <v>6.5</v>
          </cell>
          <cell r="R725" t="str">
            <v>江垭温泉</v>
          </cell>
          <cell r="S725">
            <v>4.2519999999999998</v>
          </cell>
        </row>
        <row r="726">
          <cell r="F726" t="str">
            <v>五雷山风景区连接路（两合口至五雷山公路提质改造）</v>
          </cell>
          <cell r="G726" t="str">
            <v>通景公路</v>
          </cell>
          <cell r="H726" t="str">
            <v>131302F4308210003</v>
          </cell>
          <cell r="I726" t="str">
            <v>1451J3130430821109</v>
          </cell>
          <cell r="J726" t="str">
            <v>c08dfae6-8fb9-4f57-a300-a5232d3d5ffd</v>
          </cell>
          <cell r="K726" t="str">
            <v>X003430821</v>
          </cell>
          <cell r="L726">
            <v>6.9610000000000003</v>
          </cell>
          <cell r="M726">
            <v>0.96099999999999997</v>
          </cell>
          <cell r="N726">
            <v>205.65</v>
          </cell>
          <cell r="O726" t="str">
            <v>四级公路</v>
          </cell>
          <cell r="P726" t="str">
            <v>水泥</v>
          </cell>
          <cell r="Q726">
            <v>6.5</v>
          </cell>
          <cell r="R726" t="str">
            <v>五雷山风景区</v>
          </cell>
          <cell r="S726">
            <v>0.96099999999999997</v>
          </cell>
        </row>
        <row r="727">
          <cell r="F727" t="str">
            <v>慈利县墨园水果种植专业合作社产业路</v>
          </cell>
          <cell r="G727" t="str">
            <v>资源产业路</v>
          </cell>
          <cell r="H727" t="str">
            <v>1316F4308210001</v>
          </cell>
          <cell r="I727" t="str">
            <v>1451J3120430821154</v>
          </cell>
          <cell r="J727" t="str">
            <v>0ebf01fd-6bfb-49da-9e0a-10142e65e17a</v>
          </cell>
          <cell r="K727" t="str">
            <v>Y328430821\VA63430821\C402430821</v>
          </cell>
          <cell r="L727">
            <v>5.077</v>
          </cell>
          <cell r="M727">
            <v>5.0750000000000002</v>
          </cell>
          <cell r="N727">
            <v>265.57</v>
          </cell>
          <cell r="O727" t="str">
            <v>四级公路</v>
          </cell>
          <cell r="P727" t="str">
            <v>水泥</v>
          </cell>
          <cell r="Q727">
            <v>4.5</v>
          </cell>
          <cell r="R727" t="str">
            <v>慈利县墨园水果种植专业合作社</v>
          </cell>
          <cell r="S727">
            <v>5.0750000000000002</v>
          </cell>
        </row>
        <row r="728">
          <cell r="F728" t="str">
            <v>墨园社区千亩油茶基地产业路</v>
          </cell>
          <cell r="G728" t="str">
            <v>资源产业路</v>
          </cell>
          <cell r="H728" t="str">
            <v>1312F4308210009</v>
          </cell>
          <cell r="I728" t="str">
            <v>1451J3120430821146</v>
          </cell>
          <cell r="J728" t="str">
            <v>35a842ee-adf7-4a24-9e99-502d54a35404</v>
          </cell>
          <cell r="K728" t="str">
            <v>无</v>
          </cell>
          <cell r="L728">
            <v>2.58</v>
          </cell>
          <cell r="M728">
            <v>2.58</v>
          </cell>
          <cell r="N728">
            <v>552.12</v>
          </cell>
          <cell r="O728" t="str">
            <v>四级公路</v>
          </cell>
          <cell r="P728" t="str">
            <v>水泥</v>
          </cell>
          <cell r="Q728">
            <v>5</v>
          </cell>
          <cell r="R728" t="str">
            <v>墨园社区千亩油茶基地</v>
          </cell>
          <cell r="S728">
            <v>2.58</v>
          </cell>
        </row>
        <row r="729">
          <cell r="F729" t="str">
            <v>慈利县鑫月蔬菜种植专业合作社产业路</v>
          </cell>
          <cell r="G729" t="str">
            <v>资源产业路</v>
          </cell>
          <cell r="H729" t="str">
            <v>1312F4308210051</v>
          </cell>
          <cell r="I729" t="str">
            <v>1451J3120430821152</v>
          </cell>
          <cell r="J729" t="str">
            <v>99cae4ae-fddd-4eaa-b618-1b9d4d20156d</v>
          </cell>
          <cell r="K729" t="str">
            <v>无</v>
          </cell>
          <cell r="L729">
            <v>3.1</v>
          </cell>
          <cell r="M729">
            <v>1.6</v>
          </cell>
          <cell r="N729">
            <v>342.4</v>
          </cell>
          <cell r="O729" t="str">
            <v>四级公路</v>
          </cell>
          <cell r="P729" t="str">
            <v>沥青</v>
          </cell>
          <cell r="Q729">
            <v>6.5</v>
          </cell>
          <cell r="R729" t="str">
            <v>慈利县鑫月蔬菜种植专业合作社</v>
          </cell>
          <cell r="S729">
            <v>1.6</v>
          </cell>
        </row>
        <row r="730">
          <cell r="F730" t="str">
            <v>慈利县鑫禾农业发展有限责任公司柑桔保鲜转运仓库基地产业路</v>
          </cell>
          <cell r="G730" t="str">
            <v>资源产业路</v>
          </cell>
          <cell r="H730" t="str">
            <v>131201F4308210002</v>
          </cell>
          <cell r="I730" t="str">
            <v>1451J3120430821118</v>
          </cell>
          <cell r="J730" t="str">
            <v>ad150633-bbf5-4ce1-9969-5a627df60798</v>
          </cell>
          <cell r="K730" t="str">
            <v>无</v>
          </cell>
          <cell r="L730">
            <v>2.2000000000000002</v>
          </cell>
          <cell r="M730">
            <v>2.2000000000000002</v>
          </cell>
          <cell r="N730">
            <v>470.8</v>
          </cell>
          <cell r="O730" t="str">
            <v>四级公路</v>
          </cell>
          <cell r="P730" t="str">
            <v>水泥</v>
          </cell>
          <cell r="Q730">
            <v>4.5</v>
          </cell>
          <cell r="R730" t="str">
            <v>慈利县鑫禾农业发展有限责任公司柑桔保鲜转运仓库基地</v>
          </cell>
          <cell r="S730">
            <v>2.2000000000000002</v>
          </cell>
        </row>
        <row r="731">
          <cell r="F731" t="str">
            <v>双新村彭家乪牲猪养殖经济合作社产业路</v>
          </cell>
          <cell r="G731" t="str">
            <v>资源产业路</v>
          </cell>
          <cell r="H731" t="str">
            <v>131201F4308210003</v>
          </cell>
          <cell r="I731" t="str">
            <v>1451J3120430821192</v>
          </cell>
          <cell r="J731" t="str">
            <v>052cba1f-b03b-4c67-9f49-09a260a8c43e</v>
          </cell>
          <cell r="K731" t="str">
            <v>V23Z430821</v>
          </cell>
          <cell r="L731">
            <v>2.8</v>
          </cell>
          <cell r="M731">
            <v>2.8</v>
          </cell>
          <cell r="N731">
            <v>599.20000000000005</v>
          </cell>
          <cell r="O731" t="str">
            <v>四级公路</v>
          </cell>
          <cell r="P731" t="str">
            <v>水泥</v>
          </cell>
          <cell r="Q731">
            <v>4.5</v>
          </cell>
          <cell r="R731" t="str">
            <v>双新村彭家乪牲猪养殖经济合作社</v>
          </cell>
          <cell r="S731">
            <v>2.8</v>
          </cell>
        </row>
        <row r="732">
          <cell r="F732" t="str">
            <v>东方希望集团富垭养猪场产业路</v>
          </cell>
          <cell r="G732" t="str">
            <v>资源产业路</v>
          </cell>
          <cell r="H732" t="str">
            <v>1312F4308210013</v>
          </cell>
          <cell r="I732" t="str">
            <v>1451J3120430821131</v>
          </cell>
          <cell r="J732" t="str">
            <v>3b1ca347-b9a5-47ff-b85b-9f287ac2f7af</v>
          </cell>
          <cell r="K732" t="str">
            <v>Z004430821</v>
          </cell>
          <cell r="L732">
            <v>1.327</v>
          </cell>
          <cell r="M732">
            <v>1.327</v>
          </cell>
          <cell r="N732">
            <v>283.98</v>
          </cell>
          <cell r="O732" t="str">
            <v>四级公路</v>
          </cell>
          <cell r="P732" t="str">
            <v>水泥</v>
          </cell>
          <cell r="Q732">
            <v>5</v>
          </cell>
          <cell r="R732" t="str">
            <v>东方希望集团富垭养猪场</v>
          </cell>
          <cell r="S732">
            <v>1.327</v>
          </cell>
        </row>
        <row r="733">
          <cell r="F733" t="str">
            <v>东方希望集团双狮养猪场产业路</v>
          </cell>
          <cell r="G733" t="str">
            <v>资源产业路</v>
          </cell>
          <cell r="H733" t="str">
            <v>1312F4308210032</v>
          </cell>
          <cell r="I733" t="str">
            <v>1451J3120430821119</v>
          </cell>
          <cell r="J733" t="str">
            <v>4e779f0f-1d83-4840-aa83-666faf48e9a4</v>
          </cell>
          <cell r="K733" t="str">
            <v>Z019430821</v>
          </cell>
          <cell r="L733">
            <v>1.3</v>
          </cell>
          <cell r="M733">
            <v>1.3</v>
          </cell>
          <cell r="N733">
            <v>278.2</v>
          </cell>
          <cell r="O733" t="str">
            <v>四级公路</v>
          </cell>
          <cell r="P733" t="str">
            <v>水泥</v>
          </cell>
          <cell r="Q733">
            <v>5</v>
          </cell>
          <cell r="R733" t="str">
            <v>东方希望集团双狮养猪场</v>
          </cell>
          <cell r="S733">
            <v>1.3</v>
          </cell>
        </row>
        <row r="734">
          <cell r="F734" t="str">
            <v>东方希望集团金富养猪场三厂产业路</v>
          </cell>
          <cell r="G734" t="str">
            <v>资源产业路</v>
          </cell>
          <cell r="H734" t="str">
            <v>1312F4308210029</v>
          </cell>
          <cell r="I734" t="str">
            <v>1451J3120430821116</v>
          </cell>
          <cell r="J734" t="str">
            <v>1a4d947e-57fe-444f-bb1a-d28c4eee3d7b</v>
          </cell>
          <cell r="K734" t="str">
            <v>Z013430821</v>
          </cell>
          <cell r="L734">
            <v>1.38</v>
          </cell>
          <cell r="M734">
            <v>1.38</v>
          </cell>
          <cell r="N734">
            <v>295.32</v>
          </cell>
          <cell r="O734" t="str">
            <v>四级公路</v>
          </cell>
          <cell r="P734" t="str">
            <v>水泥</v>
          </cell>
          <cell r="Q734">
            <v>5</v>
          </cell>
          <cell r="R734" t="str">
            <v>东方希望集团金富养猪场三厂</v>
          </cell>
          <cell r="S734">
            <v>1.38</v>
          </cell>
        </row>
        <row r="735">
          <cell r="F735" t="str">
            <v>东方希望集团白龙养猪场产业路</v>
          </cell>
          <cell r="G735" t="str">
            <v>资源产业路</v>
          </cell>
          <cell r="H735" t="str">
            <v>1312F4308210043</v>
          </cell>
          <cell r="I735" t="str">
            <v>1451J3120430821151</v>
          </cell>
          <cell r="J735" t="str">
            <v>08e141ac-68bd-4f32-9f3b-3ad94618fb6f</v>
          </cell>
          <cell r="K735" t="str">
            <v>Z030430821</v>
          </cell>
          <cell r="L735">
            <v>2.6</v>
          </cell>
          <cell r="M735">
            <v>2.6</v>
          </cell>
          <cell r="N735">
            <v>556.4</v>
          </cell>
          <cell r="O735" t="str">
            <v>四级公路</v>
          </cell>
          <cell r="P735" t="str">
            <v>水泥</v>
          </cell>
          <cell r="Q735">
            <v>5</v>
          </cell>
          <cell r="R735" t="str">
            <v>东方希望集团白龙养猪场</v>
          </cell>
          <cell r="S735">
            <v>2.6</v>
          </cell>
        </row>
        <row r="736">
          <cell r="F736" t="str">
            <v>东岳观镇油茶基地产业路</v>
          </cell>
          <cell r="G736" t="str">
            <v>资源产业路</v>
          </cell>
          <cell r="I736" t="str">
            <v>1451J3120430821244</v>
          </cell>
          <cell r="K736" t="str">
            <v>Y341430821</v>
          </cell>
          <cell r="L736">
            <v>6.2119999999999997</v>
          </cell>
          <cell r="M736">
            <v>6.2119999999999997</v>
          </cell>
          <cell r="N736">
            <v>1329.3679999999999</v>
          </cell>
          <cell r="O736" t="str">
            <v>四级公路</v>
          </cell>
          <cell r="P736" t="str">
            <v>水泥</v>
          </cell>
          <cell r="Q736">
            <v>6.5</v>
          </cell>
          <cell r="R736" t="str">
            <v>东岳观镇油茶基地</v>
          </cell>
          <cell r="S736">
            <v>6.2119999999999997</v>
          </cell>
        </row>
        <row r="737">
          <cell r="F737" t="str">
            <v>杨柳铺乡坪峰村柑桔基地产业路</v>
          </cell>
          <cell r="G737" t="str">
            <v>资源产业路</v>
          </cell>
          <cell r="I737" t="str">
            <v>1451J3120430821224</v>
          </cell>
          <cell r="K737" t="str">
            <v>C236430821</v>
          </cell>
          <cell r="L737">
            <v>3.8439999999999999</v>
          </cell>
          <cell r="M737">
            <v>3.8439999999999999</v>
          </cell>
          <cell r="N737">
            <v>822.61599999999999</v>
          </cell>
          <cell r="O737" t="str">
            <v>四级公路</v>
          </cell>
          <cell r="P737" t="str">
            <v>水泥</v>
          </cell>
          <cell r="Q737">
            <v>6.5</v>
          </cell>
          <cell r="R737" t="str">
            <v>杨柳铺乡坪峰村柑桔基地</v>
          </cell>
          <cell r="S737">
            <v>3.8439999999999999</v>
          </cell>
        </row>
        <row r="738">
          <cell r="F738" t="str">
            <v>零阳镇云盘村水果基地产业路</v>
          </cell>
          <cell r="G738" t="str">
            <v>资源产业路</v>
          </cell>
          <cell r="I738" t="str">
            <v>1451J3120430821249</v>
          </cell>
          <cell r="K738" t="str">
            <v>Y336430821</v>
          </cell>
          <cell r="L738">
            <v>2.645</v>
          </cell>
          <cell r="M738">
            <v>2.645</v>
          </cell>
          <cell r="N738">
            <v>566.03</v>
          </cell>
          <cell r="O738" t="str">
            <v>四级公路</v>
          </cell>
          <cell r="P738" t="str">
            <v>水泥</v>
          </cell>
          <cell r="Q738">
            <v>6.5</v>
          </cell>
          <cell r="R738" t="str">
            <v>零阳镇云盘村水果基地</v>
          </cell>
          <cell r="S738">
            <v>2.645</v>
          </cell>
        </row>
        <row r="739">
          <cell r="F739" t="str">
            <v>凤凰村水果基地产业路</v>
          </cell>
          <cell r="G739" t="str">
            <v>资源产业路</v>
          </cell>
          <cell r="I739" t="str">
            <v>1451J3120430821232</v>
          </cell>
          <cell r="K739" t="str">
            <v>C007430821</v>
          </cell>
          <cell r="L739">
            <v>3.25</v>
          </cell>
          <cell r="M739">
            <v>3.25</v>
          </cell>
          <cell r="N739">
            <v>695.5</v>
          </cell>
          <cell r="O739" t="str">
            <v>四级公路</v>
          </cell>
          <cell r="P739" t="str">
            <v>水泥</v>
          </cell>
          <cell r="Q739">
            <v>6.5</v>
          </cell>
          <cell r="R739" t="str">
            <v>凤凰村水果基地</v>
          </cell>
          <cell r="S739">
            <v>3.25</v>
          </cell>
        </row>
        <row r="740">
          <cell r="L740">
            <v>86.272000000000006</v>
          </cell>
          <cell r="M740">
            <v>81.14</v>
          </cell>
          <cell r="N740">
            <v>10373</v>
          </cell>
          <cell r="S740">
            <v>67.034999999999997</v>
          </cell>
        </row>
        <row r="741">
          <cell r="F741" t="str">
            <v>X059夹石河至河口</v>
          </cell>
          <cell r="G741" t="str">
            <v>乡镇通三级（路面宽7米）及以上农村公路</v>
          </cell>
          <cell r="H741" t="str">
            <v>1316F4308220010</v>
          </cell>
          <cell r="I741" t="str">
            <v>1451J315X430822299</v>
          </cell>
          <cell r="J741" t="str">
            <v>28bc8d90-ef44-4734-8cda-b7237e435654</v>
          </cell>
          <cell r="K741" t="str">
            <v>X059430822</v>
          </cell>
          <cell r="L741">
            <v>15.137</v>
          </cell>
          <cell r="M741">
            <v>10</v>
          </cell>
          <cell r="N741">
            <v>3010</v>
          </cell>
          <cell r="O741" t="str">
            <v>四级公路</v>
          </cell>
          <cell r="P741" t="str">
            <v>水泥路面</v>
          </cell>
          <cell r="Q741">
            <v>4.5</v>
          </cell>
          <cell r="R741" t="str">
            <v>河口乡</v>
          </cell>
          <cell r="S741">
            <v>2</v>
          </cell>
        </row>
        <row r="742">
          <cell r="F742" t="str">
            <v>老张桑路</v>
          </cell>
          <cell r="G742" t="str">
            <v>通景公路</v>
          </cell>
          <cell r="H742" t="str">
            <v>131302F4308220053</v>
          </cell>
          <cell r="I742" t="str">
            <v>1451J3130430822224</v>
          </cell>
          <cell r="J742" t="str">
            <v>10f6ebd3-2199-47f9-87cf-2d5e5ae14571</v>
          </cell>
          <cell r="K742" t="str">
            <v>无</v>
          </cell>
          <cell r="L742">
            <v>7.7</v>
          </cell>
          <cell r="M742">
            <v>7.7</v>
          </cell>
          <cell r="N742">
            <v>780</v>
          </cell>
          <cell r="O742" t="str">
            <v>四级公路</v>
          </cell>
          <cell r="P742" t="str">
            <v>水泥路面</v>
          </cell>
          <cell r="Q742">
            <v>6</v>
          </cell>
          <cell r="R742" t="str">
            <v>芦溪休闲农庄</v>
          </cell>
          <cell r="S742">
            <v>7.7</v>
          </cell>
        </row>
        <row r="743">
          <cell r="F743" t="str">
            <v>长潭坪-白石连接路</v>
          </cell>
          <cell r="G743" t="str">
            <v>资源产业路</v>
          </cell>
          <cell r="H743" t="str">
            <v>131302F4308220041</v>
          </cell>
          <cell r="I743" t="str">
            <v>1451J3120430822115</v>
          </cell>
          <cell r="J743" t="str">
            <v>26aedebb-2721-4058-a5f4-5867a4bb3ce5</v>
          </cell>
          <cell r="K743" t="str">
            <v>Y997430822</v>
          </cell>
          <cell r="L743">
            <v>33.6</v>
          </cell>
          <cell r="M743">
            <v>33.6</v>
          </cell>
          <cell r="N743">
            <v>3360</v>
          </cell>
          <cell r="O743" t="str">
            <v>四级公路</v>
          </cell>
          <cell r="P743" t="str">
            <v>水泥路面</v>
          </cell>
          <cell r="Q743">
            <v>5</v>
          </cell>
          <cell r="R743" t="str">
            <v>桑植县龙泉蜜蜂养殖专业合作社</v>
          </cell>
          <cell r="S743">
            <v>27.5</v>
          </cell>
        </row>
        <row r="744">
          <cell r="F744" t="str">
            <v>群英洞-黄河连接路</v>
          </cell>
          <cell r="G744" t="str">
            <v>资源产业路</v>
          </cell>
          <cell r="H744" t="str">
            <v>131301F4308220030</v>
          </cell>
          <cell r="I744" t="str">
            <v>1451J3120430822132</v>
          </cell>
          <cell r="J744" t="str">
            <v>2015d8f3-f8d6-4cb2-b70e-4d081d696181</v>
          </cell>
          <cell r="K744" t="str">
            <v>无</v>
          </cell>
          <cell r="L744">
            <v>13.2</v>
          </cell>
          <cell r="M744">
            <v>13.2</v>
          </cell>
          <cell r="N744">
            <v>1320</v>
          </cell>
          <cell r="O744" t="str">
            <v>四级公路</v>
          </cell>
          <cell r="P744" t="str">
            <v>水泥路面</v>
          </cell>
          <cell r="Q744">
            <v>4.5</v>
          </cell>
          <cell r="R744" t="str">
            <v>桑植县花千谷花卉苗木种植专业合作社</v>
          </cell>
          <cell r="S744">
            <v>13.2</v>
          </cell>
        </row>
        <row r="745">
          <cell r="F745" t="str">
            <v>桑梓电厂-庄家湾连接路</v>
          </cell>
          <cell r="G745" t="str">
            <v>资源产业路</v>
          </cell>
          <cell r="H745" t="str">
            <v>131302F4308220077</v>
          </cell>
          <cell r="I745" t="str">
            <v>1451J3120430822171</v>
          </cell>
          <cell r="J745" t="str">
            <v>7876fafe-d0f8-4595-8760-a367d2cc0454</v>
          </cell>
          <cell r="K745" t="str">
            <v>无</v>
          </cell>
          <cell r="L745">
            <v>1.26</v>
          </cell>
          <cell r="M745">
            <v>1.26</v>
          </cell>
          <cell r="N745">
            <v>126</v>
          </cell>
          <cell r="O745" t="str">
            <v>四级公路</v>
          </cell>
          <cell r="P745" t="str">
            <v>沥青路面</v>
          </cell>
          <cell r="Q745">
            <v>5</v>
          </cell>
          <cell r="R745" t="str">
            <v>桑植砚垭水产养殖专业合作社</v>
          </cell>
          <cell r="S745">
            <v>1.26</v>
          </cell>
        </row>
        <row r="746">
          <cell r="F746" t="str">
            <v>桑植东方希望畜牧有限公司连接路（凉亭垭-阴坡洞）</v>
          </cell>
          <cell r="G746" t="str">
            <v>资源产业路</v>
          </cell>
          <cell r="H746" t="str">
            <v>1312F4308220108</v>
          </cell>
          <cell r="I746" t="str">
            <v>1451J3120430822253</v>
          </cell>
          <cell r="J746" t="str">
            <v>62f583d7-2d99-40bd-877f-5e9dab5d65f2</v>
          </cell>
          <cell r="K746" t="str">
            <v>无</v>
          </cell>
          <cell r="L746">
            <v>1.8149999999999999</v>
          </cell>
          <cell r="M746">
            <v>1.82</v>
          </cell>
          <cell r="N746">
            <v>240</v>
          </cell>
          <cell r="O746" t="str">
            <v>四级公路</v>
          </cell>
          <cell r="P746" t="str">
            <v>水泥路面</v>
          </cell>
          <cell r="Q746">
            <v>4.5</v>
          </cell>
          <cell r="R746" t="str">
            <v>桑植东方希望畜牧有限公司</v>
          </cell>
          <cell r="S746">
            <v>1.8149999999999999</v>
          </cell>
        </row>
        <row r="747">
          <cell r="F747" t="str">
            <v>李家湾连接边界路</v>
          </cell>
          <cell r="G747" t="str">
            <v>资源产业路</v>
          </cell>
          <cell r="H747" t="str">
            <v>1312F4308220127</v>
          </cell>
          <cell r="I747" t="str">
            <v>1451J3120430822263</v>
          </cell>
          <cell r="J747" t="str">
            <v>712f4278-95d0-4110-b48f-a33048701678</v>
          </cell>
          <cell r="K747" t="str">
            <v>Y411430822</v>
          </cell>
          <cell r="L747">
            <v>0.89</v>
          </cell>
          <cell r="M747">
            <v>0.89</v>
          </cell>
          <cell r="N747">
            <v>120</v>
          </cell>
          <cell r="O747" t="str">
            <v>四级公路</v>
          </cell>
          <cell r="P747" t="str">
            <v>水泥路面</v>
          </cell>
          <cell r="Q747">
            <v>4.5</v>
          </cell>
          <cell r="R747" t="str">
            <v>桑植县老圆桶中蜂养殖专业合作社</v>
          </cell>
          <cell r="S747">
            <v>0.89</v>
          </cell>
        </row>
        <row r="748">
          <cell r="F748" t="str">
            <v>陈家院至榆树坪连接路</v>
          </cell>
          <cell r="G748" t="str">
            <v>资源产业路</v>
          </cell>
          <cell r="H748" t="str">
            <v>131301F4308220028</v>
          </cell>
          <cell r="I748" t="str">
            <v>1451J3120430822186</v>
          </cell>
          <cell r="J748" t="str">
            <v>cdd24cd7-e455-483f-b5e5-9d7fe3383c1d</v>
          </cell>
          <cell r="K748" t="str">
            <v>无</v>
          </cell>
          <cell r="L748">
            <v>3.7</v>
          </cell>
          <cell r="M748">
            <v>3.7</v>
          </cell>
          <cell r="N748">
            <v>370</v>
          </cell>
          <cell r="O748" t="str">
            <v>四级公路</v>
          </cell>
          <cell r="P748" t="str">
            <v>水泥路面</v>
          </cell>
          <cell r="Q748">
            <v>5</v>
          </cell>
          <cell r="R748" t="str">
            <v>桑植县陈家院村生态种养殖专业合作社</v>
          </cell>
          <cell r="S748">
            <v>3.7</v>
          </cell>
        </row>
        <row r="749">
          <cell r="F749" t="str">
            <v>内半坡-庄耳坪连接路</v>
          </cell>
          <cell r="G749" t="str">
            <v>资源产业路</v>
          </cell>
          <cell r="H749" t="str">
            <v>131301F4308220020</v>
          </cell>
          <cell r="I749" t="str">
            <v>1451J3120430822114</v>
          </cell>
          <cell r="J749" t="str">
            <v>18a3a152-cca0-468b-a113-e2dd6912424b</v>
          </cell>
          <cell r="K749" t="str">
            <v>无</v>
          </cell>
          <cell r="L749">
            <v>7.5</v>
          </cell>
          <cell r="M749">
            <v>7.5</v>
          </cell>
          <cell r="N749">
            <v>900</v>
          </cell>
          <cell r="O749" t="str">
            <v>四级公路</v>
          </cell>
          <cell r="P749" t="str">
            <v>水泥路面</v>
          </cell>
          <cell r="Q749">
            <v>4.5</v>
          </cell>
          <cell r="R749" t="str">
            <v>桑植县沁园茶叶种植专业合作社</v>
          </cell>
          <cell r="S749">
            <v>7.5</v>
          </cell>
        </row>
        <row r="750">
          <cell r="F750" t="str">
            <v>懂市－大田垭连接路</v>
          </cell>
          <cell r="G750" t="str">
            <v>资源产业路</v>
          </cell>
          <cell r="H750" t="str">
            <v>131302F4308220070</v>
          </cell>
          <cell r="I750" t="str">
            <v>1451J3120430822181</v>
          </cell>
          <cell r="J750" t="str">
            <v>ce822740-b805-4dd6-985e-2a87e67bad20</v>
          </cell>
          <cell r="K750" t="str">
            <v>无</v>
          </cell>
          <cell r="L750">
            <v>1.47</v>
          </cell>
          <cell r="M750">
            <v>1.47</v>
          </cell>
          <cell r="N750">
            <v>147</v>
          </cell>
          <cell r="O750" t="str">
            <v>四级公路</v>
          </cell>
          <cell r="P750" t="str">
            <v>水泥路面</v>
          </cell>
          <cell r="Q750">
            <v>4.5</v>
          </cell>
          <cell r="R750" t="str">
            <v>桑植县懂市蜜蜂养殖专业合作社</v>
          </cell>
          <cell r="S750">
            <v>1.47</v>
          </cell>
        </row>
        <row r="751">
          <cell r="L751">
            <v>320.96300000000019</v>
          </cell>
          <cell r="M751">
            <v>293.00000000000011</v>
          </cell>
          <cell r="N751">
            <v>73444.930000000008</v>
          </cell>
          <cell r="S751">
            <v>293.00000000000011</v>
          </cell>
        </row>
        <row r="752">
          <cell r="L752">
            <v>16.533999999999999</v>
          </cell>
          <cell r="M752">
            <v>15</v>
          </cell>
          <cell r="N752">
            <v>2288.5</v>
          </cell>
          <cell r="S752">
            <v>15</v>
          </cell>
        </row>
        <row r="753">
          <cell r="F753" t="str">
            <v>太平桥村鱼苗养殖产业路</v>
          </cell>
          <cell r="G753" t="str">
            <v>资源产业路</v>
          </cell>
          <cell r="H753" t="str">
            <v>1312F4309020029</v>
          </cell>
          <cell r="I753" t="str">
            <v>1451J3120430902122</v>
          </cell>
          <cell r="J753" t="str">
            <v>57f33695-63b7-421a-960d-25c3678c9847</v>
          </cell>
          <cell r="K753" t="str">
            <v>无</v>
          </cell>
          <cell r="L753">
            <v>1.7</v>
          </cell>
          <cell r="M753">
            <v>1.7</v>
          </cell>
          <cell r="N753">
            <v>291.73</v>
          </cell>
          <cell r="O753" t="str">
            <v>四级公路</v>
          </cell>
          <cell r="P753" t="str">
            <v>水泥路面</v>
          </cell>
          <cell r="Q753">
            <v>6</v>
          </cell>
          <cell r="R753" t="str">
            <v>太平桥村鱼苗养殖产业园区</v>
          </cell>
          <cell r="S753">
            <v>1.7</v>
          </cell>
        </row>
        <row r="754">
          <cell r="F754" t="str">
            <v>云茶谷生态农业基地产业路</v>
          </cell>
          <cell r="G754" t="str">
            <v>资源产业路</v>
          </cell>
          <cell r="H754" t="str">
            <v>1312F4309020010</v>
          </cell>
          <cell r="I754" t="str">
            <v>1451J3120430902116</v>
          </cell>
          <cell r="J754" t="str">
            <v>e131bbd0-60ea-47d7-a209-7c8327299b71</v>
          </cell>
          <cell r="K754" t="str">
            <v>C544430902</v>
          </cell>
          <cell r="L754">
            <v>0.873</v>
          </cell>
          <cell r="M754">
            <v>0.873</v>
          </cell>
          <cell r="N754">
            <v>115.13</v>
          </cell>
          <cell r="O754" t="str">
            <v>四级公路</v>
          </cell>
          <cell r="P754" t="str">
            <v>沥青路面</v>
          </cell>
          <cell r="Q754">
            <v>6</v>
          </cell>
          <cell r="R754" t="str">
            <v>云茶谷生态农业基地</v>
          </cell>
          <cell r="S754">
            <v>0.873</v>
          </cell>
        </row>
        <row r="755">
          <cell r="F755" t="str">
            <v>资阳区紫薇村通景路（一期）</v>
          </cell>
          <cell r="G755" t="str">
            <v>通景公路</v>
          </cell>
          <cell r="H755" t="str">
            <v>131302F4309020001</v>
          </cell>
          <cell r="I755" t="str">
            <v>1451J3130430902117</v>
          </cell>
          <cell r="J755" t="str">
            <v>4bd3a175-c845-492e-96bc-237f835e4e79</v>
          </cell>
          <cell r="K755" t="str">
            <v>X006430902</v>
          </cell>
          <cell r="L755">
            <v>5.1219999999999999</v>
          </cell>
          <cell r="M755">
            <v>5.1219999999999999</v>
          </cell>
          <cell r="N755">
            <v>1073.93</v>
          </cell>
          <cell r="O755" t="str">
            <v>四级公路</v>
          </cell>
          <cell r="P755" t="str">
            <v>沥青路面</v>
          </cell>
          <cell r="Q755">
            <v>6</v>
          </cell>
          <cell r="R755" t="str">
            <v>紫薇村</v>
          </cell>
          <cell r="S755">
            <v>5.1219999999999999</v>
          </cell>
        </row>
        <row r="756">
          <cell r="F756" t="str">
            <v>鲜鱼塘村苗木种植专业合作社资源产业路</v>
          </cell>
          <cell r="G756" t="str">
            <v>资源产业路</v>
          </cell>
          <cell r="H756" t="str">
            <v>1312F4309020051</v>
          </cell>
          <cell r="I756" t="str">
            <v>1451J3120430902177</v>
          </cell>
          <cell r="J756" t="str">
            <v>2b118cf9-324f-481e-afc9-62dca2caaf24</v>
          </cell>
          <cell r="K756" t="str">
            <v>Y208430902</v>
          </cell>
          <cell r="L756">
            <v>3.7570000000000001</v>
          </cell>
          <cell r="M756">
            <v>2.2229999999999999</v>
          </cell>
          <cell r="N756">
            <v>219.27</v>
          </cell>
          <cell r="O756" t="str">
            <v>四级公路</v>
          </cell>
          <cell r="P756" t="str">
            <v>沥青路面</v>
          </cell>
          <cell r="Q756">
            <v>6</v>
          </cell>
          <cell r="R756" t="str">
            <v>鲜鱼塘村苗木种植专业合作社</v>
          </cell>
          <cell r="S756">
            <v>2.2229999999999999</v>
          </cell>
        </row>
        <row r="757">
          <cell r="F757" t="str">
            <v>资阳区紫薇村通景路（二期）</v>
          </cell>
          <cell r="G757" t="str">
            <v>通景公路</v>
          </cell>
          <cell r="H757" t="str">
            <v>13130201F4309020001</v>
          </cell>
          <cell r="I757" t="str">
            <v>1451J3130430902146</v>
          </cell>
          <cell r="J757" t="str">
            <v>9309ef15-1d3f-4f91-b7a6-acfbbd63904a</v>
          </cell>
          <cell r="K757" t="str">
            <v>X006430902</v>
          </cell>
          <cell r="L757">
            <v>0.53600000000000003</v>
          </cell>
          <cell r="M757">
            <v>0.53600000000000003</v>
          </cell>
          <cell r="N757">
            <v>112.38</v>
          </cell>
          <cell r="O757" t="str">
            <v>四级公路</v>
          </cell>
          <cell r="P757" t="str">
            <v>沥青路面</v>
          </cell>
          <cell r="Q757">
            <v>6</v>
          </cell>
          <cell r="R757" t="str">
            <v>紫薇村</v>
          </cell>
          <cell r="S757">
            <v>0.53600000000000003</v>
          </cell>
        </row>
        <row r="758">
          <cell r="F758" t="str">
            <v>益阳市资阳区指点蔬菜种植专业合作社资源产业路</v>
          </cell>
          <cell r="G758" t="str">
            <v>资源产业路</v>
          </cell>
          <cell r="H758" t="str">
            <v>1312F4309020041</v>
          </cell>
          <cell r="I758" t="str">
            <v>1451J3120430902164</v>
          </cell>
          <cell r="J758" t="str">
            <v>5384760e-c52a-4edb-a018-fe6d34e3f229</v>
          </cell>
          <cell r="K758" t="str">
            <v>Y021430902</v>
          </cell>
          <cell r="L758">
            <v>4.5460000000000003</v>
          </cell>
          <cell r="M758">
            <v>4.5460000000000003</v>
          </cell>
          <cell r="N758">
            <v>476.06</v>
          </cell>
          <cell r="O758" t="str">
            <v>四级公路</v>
          </cell>
          <cell r="P758" t="str">
            <v>沥青砼/水泥砼</v>
          </cell>
          <cell r="Q758">
            <v>6</v>
          </cell>
          <cell r="R758" t="str">
            <v>益阳市资阳区指点蔬菜种植专业合作社</v>
          </cell>
          <cell r="S758">
            <v>4.5460000000000003</v>
          </cell>
        </row>
        <row r="759">
          <cell r="L759">
            <v>19.444000000000003</v>
          </cell>
          <cell r="M759">
            <v>16</v>
          </cell>
          <cell r="N759">
            <v>1455.7</v>
          </cell>
          <cell r="S759">
            <v>16</v>
          </cell>
        </row>
        <row r="760">
          <cell r="F760" t="str">
            <v>苦竹湖生态景区通景路</v>
          </cell>
          <cell r="G760" t="str">
            <v>通景公路</v>
          </cell>
          <cell r="H760" t="str">
            <v>131302F4309030003</v>
          </cell>
          <cell r="I760" t="str">
            <v>1451J3130430903148</v>
          </cell>
          <cell r="J760" t="str">
            <v>5ed9aa91-0ce2-46b6-aade-342663f2034d</v>
          </cell>
          <cell r="K760" t="str">
            <v>Y058430903</v>
          </cell>
          <cell r="L760">
            <v>3.5</v>
          </cell>
          <cell r="M760">
            <v>5.6000000000000001E-2</v>
          </cell>
          <cell r="N760">
            <v>6.5</v>
          </cell>
          <cell r="O760" t="str">
            <v>四级公路</v>
          </cell>
          <cell r="P760" t="str">
            <v>沥青路面</v>
          </cell>
          <cell r="Q760">
            <v>6</v>
          </cell>
          <cell r="R760" t="str">
            <v>苦竹湖生态景区</v>
          </cell>
          <cell r="S760">
            <v>5.6000000000000001E-2</v>
          </cell>
        </row>
        <row r="761">
          <cell r="F761" t="str">
            <v>世林食品对外连接路</v>
          </cell>
          <cell r="G761" t="str">
            <v>资源产业路</v>
          </cell>
          <cell r="H761" t="str">
            <v>1312F4309030043</v>
          </cell>
          <cell r="I761" t="str">
            <v>1451J3120430903141</v>
          </cell>
          <cell r="J761" t="str">
            <v>e2d82da4-037d-4a58-b131-e2e749351a14</v>
          </cell>
          <cell r="K761" t="str">
            <v>X033430903</v>
          </cell>
          <cell r="L761">
            <v>5.617</v>
          </cell>
          <cell r="M761">
            <v>5.617</v>
          </cell>
          <cell r="N761">
            <v>618.5</v>
          </cell>
          <cell r="O761" t="str">
            <v>四级公路</v>
          </cell>
          <cell r="P761" t="str">
            <v>沥青路面</v>
          </cell>
          <cell r="Q761">
            <v>6</v>
          </cell>
          <cell r="R761" t="str">
            <v>世林食品</v>
          </cell>
          <cell r="S761">
            <v>5.617</v>
          </cell>
        </row>
        <row r="762">
          <cell r="F762" t="str">
            <v>益阳来仪湖渔业发展有限公司对外连接路</v>
          </cell>
          <cell r="G762" t="str">
            <v>资源产业路</v>
          </cell>
          <cell r="H762" t="str">
            <v>1312F4309030049</v>
          </cell>
          <cell r="I762" t="str">
            <v>1451J3120430903172</v>
          </cell>
          <cell r="J762" t="str">
            <v>f16eebb0-2a94-4e36-a494-d07dd99fee6b</v>
          </cell>
          <cell r="K762" t="str">
            <v>X002430903</v>
          </cell>
          <cell r="L762">
            <v>10.327</v>
          </cell>
          <cell r="M762">
            <v>10.327</v>
          </cell>
          <cell r="N762">
            <v>830.7</v>
          </cell>
          <cell r="O762" t="str">
            <v>四级公路</v>
          </cell>
          <cell r="P762" t="str">
            <v>沥青路面</v>
          </cell>
          <cell r="Q762">
            <v>6</v>
          </cell>
          <cell r="R762" t="str">
            <v>益阳来仪湖渔业发展有限公司</v>
          </cell>
          <cell r="S762">
            <v>10.327</v>
          </cell>
        </row>
        <row r="763">
          <cell r="L763">
            <v>76.629000000000005</v>
          </cell>
          <cell r="M763">
            <v>75.000000000000014</v>
          </cell>
          <cell r="N763">
            <v>27761.299999999996</v>
          </cell>
          <cell r="S763">
            <v>75.000000000000014</v>
          </cell>
        </row>
        <row r="764">
          <cell r="F764" t="str">
            <v>南县华阁镇新安村蔬菜产销专业合作社路</v>
          </cell>
          <cell r="G764" t="str">
            <v>资源产业路</v>
          </cell>
          <cell r="H764" t="str">
            <v>1312F4309210797</v>
          </cell>
          <cell r="I764" t="str">
            <v>1451J3120430921260</v>
          </cell>
          <cell r="J764" t="str">
            <v>1cbdd548-5f1a-4a3c-973e-4c7084e08a07</v>
          </cell>
          <cell r="K764" t="str">
            <v>无</v>
          </cell>
          <cell r="L764">
            <v>0.3</v>
          </cell>
          <cell r="M764">
            <v>0.3</v>
          </cell>
          <cell r="N764">
            <v>123.9</v>
          </cell>
          <cell r="O764" t="str">
            <v>四级公路</v>
          </cell>
          <cell r="P764" t="str">
            <v>水泥路面</v>
          </cell>
          <cell r="Q764">
            <v>7</v>
          </cell>
          <cell r="R764" t="str">
            <v>南县华阁镇新安村蔬菜产销专业合作社</v>
          </cell>
          <cell r="S764">
            <v>0.3</v>
          </cell>
        </row>
        <row r="765">
          <cell r="F765" t="str">
            <v>南县南洲镇班嘴村稻虾产业园区路</v>
          </cell>
          <cell r="G765" t="str">
            <v>资源产业路</v>
          </cell>
          <cell r="H765" t="str">
            <v>1312F4309210496</v>
          </cell>
          <cell r="I765" t="str">
            <v>1451J3120430921339</v>
          </cell>
          <cell r="J765" t="str">
            <v>de67eb35-c36c-4f68-b049-d27c7afeb8b4</v>
          </cell>
          <cell r="K765" t="str">
            <v>无</v>
          </cell>
          <cell r="L765">
            <v>5.7</v>
          </cell>
          <cell r="M765">
            <v>5.7</v>
          </cell>
          <cell r="N765">
            <v>2354.1</v>
          </cell>
          <cell r="O765" t="str">
            <v>四级公路</v>
          </cell>
          <cell r="P765" t="str">
            <v>沥青路面</v>
          </cell>
          <cell r="Q765">
            <v>6</v>
          </cell>
          <cell r="R765" t="str">
            <v>南县南洲镇班嘴村稻虾产业园</v>
          </cell>
          <cell r="S765">
            <v>5.7</v>
          </cell>
        </row>
        <row r="766">
          <cell r="F766" t="str">
            <v>南县南洲镇育才村蔬菜合作社路</v>
          </cell>
          <cell r="G766" t="str">
            <v>资源产业路</v>
          </cell>
          <cell r="H766" t="str">
            <v>1312F4309210810</v>
          </cell>
          <cell r="I766" t="str">
            <v>1451J3120430921328</v>
          </cell>
          <cell r="J766" t="str">
            <v>678bb196-0b60-42a9-8853-3f0e5dc4de37</v>
          </cell>
          <cell r="K766" t="str">
            <v>无</v>
          </cell>
          <cell r="L766">
            <v>4.25</v>
          </cell>
          <cell r="M766">
            <v>4.25</v>
          </cell>
          <cell r="N766">
            <v>1755.25</v>
          </cell>
          <cell r="O766" t="str">
            <v>四级公路</v>
          </cell>
          <cell r="P766" t="str">
            <v>沥青路面</v>
          </cell>
          <cell r="Q766">
            <v>7</v>
          </cell>
          <cell r="R766" t="str">
            <v>南县南洲镇育才村蔬菜合作社</v>
          </cell>
          <cell r="S766">
            <v>4.25</v>
          </cell>
        </row>
        <row r="767">
          <cell r="F767" t="str">
            <v>南县南洲镇育才村稻虾产业园区路</v>
          </cell>
          <cell r="G767" t="str">
            <v>资源产业路</v>
          </cell>
          <cell r="H767" t="str">
            <v>1312F4309210812</v>
          </cell>
          <cell r="I767" t="str">
            <v>1451J3120430921359</v>
          </cell>
          <cell r="J767" t="str">
            <v>1b1f2288-bddf-4de9-98dc-3eff4ddf3ef7</v>
          </cell>
          <cell r="K767" t="str">
            <v>无</v>
          </cell>
          <cell r="L767">
            <v>1.3</v>
          </cell>
          <cell r="M767">
            <v>1.3</v>
          </cell>
          <cell r="N767">
            <v>536.9</v>
          </cell>
          <cell r="O767" t="str">
            <v>四级公路</v>
          </cell>
          <cell r="P767" t="str">
            <v>沥青路面</v>
          </cell>
          <cell r="Q767">
            <v>7</v>
          </cell>
          <cell r="R767" t="str">
            <v>南县南洲镇育才村稻虾产业园</v>
          </cell>
          <cell r="S767">
            <v>1.3</v>
          </cell>
        </row>
        <row r="768">
          <cell r="F768" t="str">
            <v>南县南洲镇洗马湖村蔬菜合作社路</v>
          </cell>
          <cell r="G768" t="str">
            <v>资源产业路</v>
          </cell>
          <cell r="H768" t="str">
            <v>1312F4309210835</v>
          </cell>
          <cell r="I768" t="str">
            <v>1451J3120430921481</v>
          </cell>
          <cell r="J768" t="str">
            <v>c54b0487-03e5-427a-9769-91452572a8a7</v>
          </cell>
          <cell r="K768" t="str">
            <v>无</v>
          </cell>
          <cell r="L768">
            <v>0.441</v>
          </cell>
          <cell r="M768">
            <v>0.441</v>
          </cell>
          <cell r="N768">
            <v>182.13</v>
          </cell>
          <cell r="O768" t="str">
            <v>四级公路</v>
          </cell>
          <cell r="P768" t="str">
            <v>沥青路面</v>
          </cell>
          <cell r="Q768">
            <v>7</v>
          </cell>
          <cell r="R768" t="str">
            <v>南县南洲镇洗马湖村蔬菜合作社</v>
          </cell>
          <cell r="S768">
            <v>0.441</v>
          </cell>
        </row>
        <row r="769">
          <cell r="F769" t="str">
            <v>X003线南洲小龙虾特色产业小镇产业路</v>
          </cell>
          <cell r="G769" t="str">
            <v>资源产业路</v>
          </cell>
          <cell r="H769" t="str">
            <v>1312F4309210776</v>
          </cell>
          <cell r="I769" t="str">
            <v>1451J3120430921498</v>
          </cell>
          <cell r="J769" t="str">
            <v>44f1f0b0-6a06-4a21-8980-6ce5cf755a2c</v>
          </cell>
          <cell r="K769" t="str">
            <v>X003430921</v>
          </cell>
          <cell r="L769">
            <v>5.2</v>
          </cell>
          <cell r="M769">
            <v>5.2</v>
          </cell>
          <cell r="N769">
            <v>2147.6</v>
          </cell>
          <cell r="O769" t="str">
            <v>四级公路</v>
          </cell>
          <cell r="P769" t="str">
            <v>水泥路面</v>
          </cell>
          <cell r="Q769">
            <v>6</v>
          </cell>
          <cell r="R769" t="str">
            <v>南洲小龙虾特色产业小镇产业园区</v>
          </cell>
          <cell r="S769">
            <v>5.2</v>
          </cell>
        </row>
        <row r="770">
          <cell r="F770" t="str">
            <v>南县南洲镇洗马湖村稻虾产业园区路</v>
          </cell>
          <cell r="G770" t="str">
            <v>资源产业路</v>
          </cell>
          <cell r="H770" t="str">
            <v>1312F4309210804</v>
          </cell>
          <cell r="I770" t="str">
            <v>1451J3120430921297</v>
          </cell>
          <cell r="J770" t="str">
            <v>e3c7d5c8-5e19-4bfa-94b8-5550b6d03bcd</v>
          </cell>
          <cell r="K770" t="str">
            <v>无</v>
          </cell>
          <cell r="L770">
            <v>1.5229999999999999</v>
          </cell>
          <cell r="M770">
            <v>1.5229999999999999</v>
          </cell>
          <cell r="N770">
            <v>629</v>
          </cell>
          <cell r="O770" t="str">
            <v>四级公路</v>
          </cell>
          <cell r="P770" t="str">
            <v>沥青路面</v>
          </cell>
          <cell r="Q770">
            <v>7</v>
          </cell>
          <cell r="R770" t="str">
            <v>南县南洲镇洗马湖村稻虾产业园</v>
          </cell>
          <cell r="S770">
            <v>1.5229999999999999</v>
          </cell>
        </row>
        <row r="771">
          <cell r="F771" t="str">
            <v>南县胜强生态农业有限公司稻虾产业园路</v>
          </cell>
          <cell r="G771" t="str">
            <v>资源产业路</v>
          </cell>
          <cell r="H771" t="str">
            <v>1312F4309210037</v>
          </cell>
          <cell r="I771" t="str">
            <v>1451J3120430921111</v>
          </cell>
          <cell r="J771" t="str">
            <v>f66b67d8-8d2c-4514-b539-f2dbf30d8f93</v>
          </cell>
          <cell r="K771" t="str">
            <v>无</v>
          </cell>
          <cell r="L771">
            <v>4</v>
          </cell>
          <cell r="M771">
            <v>4</v>
          </cell>
          <cell r="N771">
            <v>1652</v>
          </cell>
          <cell r="O771" t="str">
            <v>四级公路</v>
          </cell>
          <cell r="P771" t="str">
            <v>水泥路面</v>
          </cell>
          <cell r="Q771">
            <v>6</v>
          </cell>
          <cell r="R771" t="str">
            <v>南县胜强生态农业有限公司产业园</v>
          </cell>
          <cell r="S771">
            <v>4</v>
          </cell>
        </row>
        <row r="772">
          <cell r="F772" t="str">
            <v>南县三仙湖镇年丰村稻虾产业园区路</v>
          </cell>
          <cell r="G772" t="str">
            <v>资源产业路</v>
          </cell>
          <cell r="H772" t="str">
            <v>1312F4309210795</v>
          </cell>
          <cell r="I772" t="str">
            <v>1451J3120430921253</v>
          </cell>
          <cell r="J772" t="str">
            <v>45dc53c1-8a4e-4630-8e93-f8a3163da661</v>
          </cell>
          <cell r="K772" t="str">
            <v>无</v>
          </cell>
          <cell r="L772">
            <v>3.2</v>
          </cell>
          <cell r="M772">
            <v>3.2</v>
          </cell>
          <cell r="N772">
            <v>1321.6</v>
          </cell>
          <cell r="O772" t="str">
            <v>四级公路</v>
          </cell>
          <cell r="P772" t="str">
            <v>沥青路面</v>
          </cell>
          <cell r="Q772">
            <v>7</v>
          </cell>
          <cell r="R772" t="str">
            <v>南县三仙湖镇年丰村稻虾产业园</v>
          </cell>
          <cell r="S772">
            <v>3.2</v>
          </cell>
        </row>
        <row r="773">
          <cell r="F773" t="str">
            <v>南县三仙湖镇咸家垸村蔬菜合作社路</v>
          </cell>
          <cell r="G773" t="str">
            <v>资源产业路</v>
          </cell>
          <cell r="H773" t="str">
            <v>1312F4309210794</v>
          </cell>
          <cell r="I773" t="str">
            <v>1451J3120430921249</v>
          </cell>
          <cell r="J773" t="str">
            <v>585398d8-53fe-4c09-9a4b-93721d25d84d</v>
          </cell>
          <cell r="K773" t="str">
            <v>无</v>
          </cell>
          <cell r="L773">
            <v>1.3</v>
          </cell>
          <cell r="M773">
            <v>1.3</v>
          </cell>
          <cell r="N773">
            <v>536.9</v>
          </cell>
          <cell r="O773" t="str">
            <v>四级公路</v>
          </cell>
          <cell r="P773" t="str">
            <v>沥青路面</v>
          </cell>
          <cell r="Q773">
            <v>7</v>
          </cell>
          <cell r="R773" t="str">
            <v>南县三仙湖镇咸家垸村蔬菜合作社</v>
          </cell>
          <cell r="S773">
            <v>1.3</v>
          </cell>
        </row>
        <row r="774">
          <cell r="F774" t="str">
            <v>南县三仙湖镇咸家垸村稻虾产业园区路</v>
          </cell>
          <cell r="G774" t="str">
            <v>资源产业路</v>
          </cell>
          <cell r="H774" t="str">
            <v>1312F4309210816</v>
          </cell>
          <cell r="I774" t="str">
            <v>1451J3120430921369</v>
          </cell>
          <cell r="J774" t="str">
            <v>a5a959ce-b591-4bcf-b11e-d71f853d0994</v>
          </cell>
          <cell r="K774" t="str">
            <v>无</v>
          </cell>
          <cell r="L774">
            <v>0.8</v>
          </cell>
          <cell r="M774">
            <v>0.8</v>
          </cell>
          <cell r="N774">
            <v>330.4</v>
          </cell>
          <cell r="O774" t="str">
            <v>四级公路</v>
          </cell>
          <cell r="P774" t="str">
            <v>沥青路面</v>
          </cell>
          <cell r="Q774">
            <v>7</v>
          </cell>
          <cell r="R774" t="str">
            <v>南县三仙湖镇咸家垸村稻虾产业园区</v>
          </cell>
          <cell r="S774">
            <v>0.8</v>
          </cell>
        </row>
        <row r="775">
          <cell r="F775" t="str">
            <v>南县三仙湖利群村稻虾产业园区路</v>
          </cell>
          <cell r="G775" t="str">
            <v>资源产业路</v>
          </cell>
          <cell r="H775" t="str">
            <v>1312F4309210837</v>
          </cell>
          <cell r="I775" t="str">
            <v>1451J3120430921251</v>
          </cell>
          <cell r="J775" t="str">
            <v>cf06492c-4ecb-400a-8cd0-fc9dc2479c65</v>
          </cell>
          <cell r="K775" t="str">
            <v>无</v>
          </cell>
          <cell r="L775">
            <v>0.75</v>
          </cell>
          <cell r="M775">
            <v>0.75</v>
          </cell>
          <cell r="N775">
            <v>309.75</v>
          </cell>
          <cell r="O775" t="str">
            <v>四级公路</v>
          </cell>
          <cell r="P775" t="str">
            <v>水泥路面</v>
          </cell>
          <cell r="Q775">
            <v>6</v>
          </cell>
          <cell r="R775" t="str">
            <v>南县三仙湖利群村稻虾产业园</v>
          </cell>
          <cell r="S775">
            <v>0.75</v>
          </cell>
        </row>
        <row r="776">
          <cell r="F776" t="str">
            <v>南县三仙湖镇万元桥村稻虾产业园区路</v>
          </cell>
          <cell r="G776" t="str">
            <v>资源产业路</v>
          </cell>
          <cell r="H776" t="str">
            <v>1312F4309210798</v>
          </cell>
          <cell r="I776" t="str">
            <v>1451J3120430921262</v>
          </cell>
          <cell r="J776" t="str">
            <v>33d492d7-11bc-4201-abbe-34aa7cb08953</v>
          </cell>
          <cell r="K776" t="str">
            <v>无</v>
          </cell>
          <cell r="L776">
            <v>0.59199999999999997</v>
          </cell>
          <cell r="M776">
            <v>0.59199999999999997</v>
          </cell>
          <cell r="N776">
            <v>244.5</v>
          </cell>
          <cell r="O776" t="str">
            <v>四级公路</v>
          </cell>
          <cell r="P776" t="str">
            <v>水泥路面</v>
          </cell>
          <cell r="Q776">
            <v>6</v>
          </cell>
          <cell r="R776" t="str">
            <v>南县三仙湖镇万元桥村稻虾产业园</v>
          </cell>
          <cell r="S776">
            <v>0.59199999999999997</v>
          </cell>
        </row>
        <row r="777">
          <cell r="F777" t="str">
            <v>南县罗文花海旅游区通景路</v>
          </cell>
          <cell r="G777" t="str">
            <v>通景公路</v>
          </cell>
          <cell r="H777" t="str">
            <v>131302F4309210001</v>
          </cell>
          <cell r="I777" t="str">
            <v>1451J3130430921497</v>
          </cell>
          <cell r="J777" t="str">
            <v>b3af3656-9033-44ca-84d9-2f3cb125e0e9</v>
          </cell>
          <cell r="K777" t="str">
            <v>C873430921</v>
          </cell>
          <cell r="L777">
            <v>3.5</v>
          </cell>
          <cell r="M777">
            <v>1.871</v>
          </cell>
          <cell r="N777">
            <v>1445.5</v>
          </cell>
          <cell r="O777" t="str">
            <v>四级公路</v>
          </cell>
          <cell r="P777" t="str">
            <v>沥青路面</v>
          </cell>
          <cell r="Q777">
            <v>6</v>
          </cell>
          <cell r="R777" t="str">
            <v>南县罗文花海旅游区</v>
          </cell>
          <cell r="S777">
            <v>1.871</v>
          </cell>
        </row>
        <row r="778">
          <cell r="F778" t="str">
            <v>南县文跃生态养殖有限公司产业路</v>
          </cell>
          <cell r="G778" t="str">
            <v>资源产业路</v>
          </cell>
          <cell r="H778" t="str">
            <v>1312F4309210787</v>
          </cell>
          <cell r="I778" t="str">
            <v>1451J3120430921203</v>
          </cell>
          <cell r="J778" t="str">
            <v>b9d8e7eb-a665-431d-af96-f2ea842adcc5</v>
          </cell>
          <cell r="K778" t="str">
            <v>无</v>
          </cell>
          <cell r="L778">
            <v>15</v>
          </cell>
          <cell r="M778">
            <v>15</v>
          </cell>
          <cell r="N778">
            <v>6195</v>
          </cell>
          <cell r="O778" t="str">
            <v>四级公路</v>
          </cell>
          <cell r="P778" t="str">
            <v>沥青路面</v>
          </cell>
          <cell r="Q778">
            <v>7</v>
          </cell>
          <cell r="R778" t="str">
            <v>南县文跃生态养殖有限公司产业园</v>
          </cell>
          <cell r="S778">
            <v>15</v>
          </cell>
        </row>
        <row r="779">
          <cell r="F779" t="str">
            <v>X015线南县方谷桥至下柴市堤顶公路</v>
          </cell>
          <cell r="G779" t="str">
            <v>资源产业路</v>
          </cell>
          <cell r="H779" t="str">
            <v>1312F4309210680</v>
          </cell>
          <cell r="I779" t="str">
            <v>1451J3120430921142</v>
          </cell>
          <cell r="J779" t="str">
            <v>e2d4c71d-3ec1-4985-b15f-63f3bc9fe9a0</v>
          </cell>
          <cell r="K779" t="str">
            <v>X015430921</v>
          </cell>
          <cell r="L779">
            <v>19.382999999999999</v>
          </cell>
          <cell r="M779">
            <v>19.382999999999999</v>
          </cell>
          <cell r="N779">
            <v>4118.7</v>
          </cell>
          <cell r="O779" t="str">
            <v>四级公路</v>
          </cell>
          <cell r="P779" t="str">
            <v>水泥路面</v>
          </cell>
          <cell r="Q779">
            <v>6</v>
          </cell>
          <cell r="R779" t="str">
            <v>湖南金之香米业有限公司稻虾特色产业园</v>
          </cell>
          <cell r="S779">
            <v>19.382999999999999</v>
          </cell>
        </row>
        <row r="780">
          <cell r="F780" t="str">
            <v>南县中鱼口镇小北洲村稻虾产业园区路</v>
          </cell>
          <cell r="G780" t="str">
            <v>资源产业路</v>
          </cell>
          <cell r="H780" t="str">
            <v>1312F4309210784</v>
          </cell>
          <cell r="I780" t="str">
            <v>1451J3120430921177</v>
          </cell>
          <cell r="J780" t="str">
            <v>0b858fd9-eeaa-40db-9e8d-5cc7be64a468</v>
          </cell>
          <cell r="K780" t="str">
            <v>无</v>
          </cell>
          <cell r="L780">
            <v>4.57</v>
          </cell>
          <cell r="M780">
            <v>4.57</v>
          </cell>
          <cell r="N780">
            <v>1887.41</v>
          </cell>
          <cell r="O780" t="str">
            <v>四级公路</v>
          </cell>
          <cell r="P780" t="str">
            <v>沥青路面</v>
          </cell>
          <cell r="Q780">
            <v>7</v>
          </cell>
          <cell r="R780" t="str">
            <v>南县中鱼口镇小北洲村稻虾产业园</v>
          </cell>
          <cell r="S780">
            <v>4.57</v>
          </cell>
        </row>
        <row r="781">
          <cell r="F781" t="str">
            <v>南县中鱼口镇中鱼口村稻虾产业园区路</v>
          </cell>
          <cell r="G781" t="str">
            <v>资源产业路</v>
          </cell>
          <cell r="H781" t="str">
            <v>1312F4309210828</v>
          </cell>
          <cell r="I781" t="str">
            <v>1451J3120430921451</v>
          </cell>
          <cell r="J781" t="str">
            <v>b44a321d-735e-4924-90d4-0deac292940c</v>
          </cell>
          <cell r="K781" t="str">
            <v>无</v>
          </cell>
          <cell r="L781">
            <v>2.56</v>
          </cell>
          <cell r="M781">
            <v>2.56</v>
          </cell>
          <cell r="N781">
            <v>1057.28</v>
          </cell>
          <cell r="O781" t="str">
            <v>四级公路</v>
          </cell>
          <cell r="P781" t="str">
            <v>沥青路面</v>
          </cell>
          <cell r="Q781">
            <v>7</v>
          </cell>
          <cell r="R781" t="str">
            <v>南县中鱼口镇中鱼口村稻虾产业园</v>
          </cell>
          <cell r="S781">
            <v>2.56</v>
          </cell>
        </row>
        <row r="782">
          <cell r="F782" t="str">
            <v>南县中鱼口镇五福村稻虾产业园区路</v>
          </cell>
          <cell r="G782" t="str">
            <v>资源产业路</v>
          </cell>
          <cell r="H782" t="str">
            <v>1312F4309210834</v>
          </cell>
          <cell r="I782" t="str">
            <v>1451J3120430921478</v>
          </cell>
          <cell r="J782" t="str">
            <v>34fa9dc6-ef70-4bcb-93db-3b0605d97ca7</v>
          </cell>
          <cell r="K782" t="str">
            <v>无</v>
          </cell>
          <cell r="L782">
            <v>1.2</v>
          </cell>
          <cell r="M782">
            <v>1.2</v>
          </cell>
          <cell r="N782">
            <v>495.6</v>
          </cell>
          <cell r="O782" t="str">
            <v>四级公路</v>
          </cell>
          <cell r="P782" t="str">
            <v>沥青路面</v>
          </cell>
          <cell r="Q782">
            <v>7</v>
          </cell>
          <cell r="R782" t="str">
            <v>南县中鱼口镇五福村稻虾产业园</v>
          </cell>
          <cell r="S782">
            <v>1.2</v>
          </cell>
        </row>
        <row r="783">
          <cell r="F783" t="str">
            <v>南县中鱼口镇中鱼口村蔬菜合作社路</v>
          </cell>
          <cell r="G783" t="str">
            <v>资源产业路</v>
          </cell>
          <cell r="H783" t="str">
            <v>1312F4309210823</v>
          </cell>
          <cell r="I783" t="str">
            <v>1451J3120430921417</v>
          </cell>
          <cell r="J783" t="str">
            <v>bb2ccacb-e405-4aa0-94b0-50e7b31395c8</v>
          </cell>
          <cell r="K783" t="str">
            <v>无</v>
          </cell>
          <cell r="L783">
            <v>1.06</v>
          </cell>
          <cell r="M783">
            <v>1.06</v>
          </cell>
          <cell r="N783">
            <v>437.78</v>
          </cell>
          <cell r="O783" t="str">
            <v>四级公路</v>
          </cell>
          <cell r="P783" t="str">
            <v>沥青路面</v>
          </cell>
          <cell r="Q783">
            <v>7</v>
          </cell>
          <cell r="R783" t="str">
            <v>南县中鱼口镇中鱼口村蔬菜合作社</v>
          </cell>
          <cell r="S783">
            <v>1.06</v>
          </cell>
        </row>
        <row r="784">
          <cell r="L784">
            <v>48.698999999999998</v>
          </cell>
          <cell r="M784">
            <v>43</v>
          </cell>
          <cell r="N784">
            <v>8928</v>
          </cell>
          <cell r="S784">
            <v>43</v>
          </cell>
        </row>
        <row r="785">
          <cell r="F785" t="str">
            <v>鲊埠回族乡通三级公路</v>
          </cell>
          <cell r="G785" t="str">
            <v>乡镇通三级（路面宽7米）及以上农村公路</v>
          </cell>
          <cell r="H785" t="str">
            <v>1316F4309220002</v>
          </cell>
          <cell r="I785" t="str">
            <v>1451J3150430922147</v>
          </cell>
          <cell r="J785" t="str">
            <v>158f36eb-17c0-4924-91f8-4b6a21081d04</v>
          </cell>
          <cell r="K785" t="str">
            <v>Y996430922</v>
          </cell>
          <cell r="L785">
            <v>9</v>
          </cell>
          <cell r="M785">
            <v>4</v>
          </cell>
          <cell r="N785">
            <v>1683.2</v>
          </cell>
          <cell r="O785" t="str">
            <v>三级公路</v>
          </cell>
          <cell r="P785" t="str">
            <v>沥青路面</v>
          </cell>
          <cell r="Q785">
            <v>7</v>
          </cell>
          <cell r="R785" t="str">
            <v>鲊埠回族乡</v>
          </cell>
          <cell r="S785">
            <v>4</v>
          </cell>
        </row>
        <row r="786">
          <cell r="F786" t="str">
            <v>桃江县朱家村乡村旅游休闲区至G536国道连接路</v>
          </cell>
          <cell r="G786" t="str">
            <v>通景公路</v>
          </cell>
          <cell r="H786" t="str">
            <v>131302F4309220002</v>
          </cell>
          <cell r="I786" t="str">
            <v>1451J3130430922159</v>
          </cell>
          <cell r="J786" t="str">
            <v>5b17c625-adc7-4729-9896-05e7e020e8a3</v>
          </cell>
          <cell r="K786" t="str">
            <v>无</v>
          </cell>
          <cell r="L786">
            <v>5.7969999999999997</v>
          </cell>
          <cell r="M786">
            <v>5.7969999999999997</v>
          </cell>
          <cell r="N786">
            <v>1066.5999999999999</v>
          </cell>
          <cell r="O786" t="str">
            <v>四级公路</v>
          </cell>
          <cell r="P786" t="str">
            <v>沥青路面</v>
          </cell>
          <cell r="Q786">
            <v>6</v>
          </cell>
          <cell r="R786" t="str">
            <v>桃江县朱家村乡村旅游休闲区</v>
          </cell>
          <cell r="S786">
            <v>5.7969999999999997</v>
          </cell>
        </row>
        <row r="787">
          <cell r="F787" t="str">
            <v>Y009杨许公路</v>
          </cell>
          <cell r="G787" t="str">
            <v>资源产业路</v>
          </cell>
          <cell r="H787" t="str">
            <v>131201F4309220002</v>
          </cell>
          <cell r="I787" t="str">
            <v>1451J3120430922124</v>
          </cell>
          <cell r="J787" t="str">
            <v>41fcfd93-7d44-417a-b5d6-99f8ed940361</v>
          </cell>
          <cell r="K787" t="str">
            <v>无</v>
          </cell>
          <cell r="L787">
            <v>6.2</v>
          </cell>
          <cell r="M787">
            <v>6.1660000000000004</v>
          </cell>
          <cell r="N787">
            <v>1083.9000000000001</v>
          </cell>
          <cell r="O787" t="str">
            <v>四级公路</v>
          </cell>
          <cell r="P787" t="str">
            <v>水泥路面</v>
          </cell>
          <cell r="Q787">
            <v>6</v>
          </cell>
          <cell r="R787" t="str">
            <v>浮邱贡果园建设项目</v>
          </cell>
          <cell r="S787">
            <v>6.1660000000000004</v>
          </cell>
        </row>
        <row r="788">
          <cell r="F788" t="str">
            <v>X023湖莲坪公路</v>
          </cell>
          <cell r="G788" t="str">
            <v>资源产业路</v>
          </cell>
          <cell r="H788" t="str">
            <v>131201F4309220001</v>
          </cell>
          <cell r="I788" t="str">
            <v>1451J3120430922121</v>
          </cell>
          <cell r="J788" t="str">
            <v>9e3e70d3-3855-4cf6-9529-2354e96fcb12</v>
          </cell>
          <cell r="K788" t="str">
            <v>X023430922</v>
          </cell>
          <cell r="L788">
            <v>14</v>
          </cell>
          <cell r="M788">
            <v>14</v>
          </cell>
          <cell r="N788">
            <v>2692.2</v>
          </cell>
          <cell r="O788" t="str">
            <v>四级公路</v>
          </cell>
          <cell r="P788" t="str">
            <v>沥青路面</v>
          </cell>
          <cell r="Q788">
            <v>6</v>
          </cell>
          <cell r="R788" t="str">
            <v>湖莲坪水岸湿地乡村旅游建设项目</v>
          </cell>
          <cell r="S788">
            <v>14</v>
          </cell>
        </row>
        <row r="789">
          <cell r="F789" t="str">
            <v>桃江县石牛江镇良友蔬菜种植基地道路</v>
          </cell>
          <cell r="G789" t="str">
            <v>资源产业路</v>
          </cell>
          <cell r="H789" t="str">
            <v>1312F4309220024</v>
          </cell>
          <cell r="I789" t="str">
            <v>1451J3120430922150</v>
          </cell>
          <cell r="J789" t="str">
            <v>96035703-ccaa-47c9-8e8c-d9f008fd9b2b</v>
          </cell>
          <cell r="K789" t="str">
            <v>Y524430922</v>
          </cell>
          <cell r="L789">
            <v>8.5679999999999996</v>
          </cell>
          <cell r="M789">
            <v>8.5679999999999996</v>
          </cell>
          <cell r="N789">
            <v>1521.3</v>
          </cell>
          <cell r="O789" t="str">
            <v>四级公路</v>
          </cell>
          <cell r="P789" t="str">
            <v>沥青路面</v>
          </cell>
          <cell r="Q789">
            <v>6</v>
          </cell>
          <cell r="R789" t="str">
            <v>桃江县石牛江镇良友蔬菜种植基地</v>
          </cell>
          <cell r="S789">
            <v>8.5679999999999996</v>
          </cell>
        </row>
        <row r="790">
          <cell r="F790" t="str">
            <v>峡康线（桃江县圣恩茶叶特色产业园）</v>
          </cell>
          <cell r="G790" t="str">
            <v>资源产业路</v>
          </cell>
          <cell r="H790" t="str">
            <v>1312F4309220006</v>
          </cell>
          <cell r="I790" t="str">
            <v>1451J3120430922127</v>
          </cell>
          <cell r="J790" t="str">
            <v>f22a3950-3e4e-4466-ae47-7198464c2fd4</v>
          </cell>
          <cell r="K790" t="str">
            <v>Y054430922</v>
          </cell>
          <cell r="L790">
            <v>5.1340000000000003</v>
          </cell>
          <cell r="M790">
            <v>4.4690000000000003</v>
          </cell>
          <cell r="N790">
            <v>880.8</v>
          </cell>
          <cell r="O790" t="str">
            <v>四级公路</v>
          </cell>
          <cell r="P790" t="str">
            <v>沥青路面</v>
          </cell>
          <cell r="Q790">
            <v>6</v>
          </cell>
          <cell r="R790" t="str">
            <v>桃江县圣恩茶叶特色产业园</v>
          </cell>
          <cell r="S790">
            <v>4.4690000000000003</v>
          </cell>
        </row>
        <row r="791">
          <cell r="L791">
            <v>74.427999999999997</v>
          </cell>
          <cell r="M791">
            <v>73</v>
          </cell>
          <cell r="N791">
            <v>13788</v>
          </cell>
          <cell r="S791">
            <v>73</v>
          </cell>
        </row>
        <row r="792">
          <cell r="F792" t="str">
            <v>半山隐宿公路</v>
          </cell>
          <cell r="G792" t="str">
            <v>通景公路</v>
          </cell>
          <cell r="H792" t="str">
            <v>131301F4309230032</v>
          </cell>
          <cell r="I792" t="str">
            <v>1451J3130430923233</v>
          </cell>
          <cell r="J792" t="str">
            <v>8fefce0a-23e5-4b09-ade8-dc6c2d222aa3</v>
          </cell>
          <cell r="K792" t="str">
            <v>C859430923</v>
          </cell>
          <cell r="L792">
            <v>2</v>
          </cell>
          <cell r="M792">
            <v>2</v>
          </cell>
          <cell r="N792">
            <v>487</v>
          </cell>
          <cell r="O792" t="str">
            <v>四级公路</v>
          </cell>
          <cell r="P792" t="str">
            <v>沥青路面</v>
          </cell>
          <cell r="Q792">
            <v>6.5</v>
          </cell>
          <cell r="R792" t="str">
            <v>东坪半山隐宿</v>
          </cell>
          <cell r="S792">
            <v>2</v>
          </cell>
        </row>
        <row r="793">
          <cell r="F793" t="str">
            <v>大埠溪-青山园连接路</v>
          </cell>
          <cell r="G793" t="str">
            <v>资源产业路</v>
          </cell>
          <cell r="H793" t="str">
            <v>1312F4309230005</v>
          </cell>
          <cell r="I793" t="str">
            <v>1451J3120430923144</v>
          </cell>
          <cell r="J793" t="str">
            <v>99176f0c-0b1e-4ad4-8b97-1c464ad98cc9</v>
          </cell>
          <cell r="K793" t="str">
            <v>Y649430923</v>
          </cell>
          <cell r="L793">
            <v>6.8</v>
          </cell>
          <cell r="M793">
            <v>6.8</v>
          </cell>
          <cell r="N793">
            <v>972</v>
          </cell>
          <cell r="O793" t="str">
            <v>四级公路</v>
          </cell>
          <cell r="P793" t="str">
            <v>水泥路面</v>
          </cell>
          <cell r="Q793">
            <v>6.5</v>
          </cell>
          <cell r="R793" t="str">
            <v>安化县东坪镇青山园茶业产业园</v>
          </cell>
          <cell r="S793">
            <v>6.8</v>
          </cell>
        </row>
        <row r="794">
          <cell r="F794" t="str">
            <v>坪溪村-毛安界连接路</v>
          </cell>
          <cell r="G794" t="str">
            <v>资源产业路</v>
          </cell>
          <cell r="H794" t="str">
            <v>1312F4309230028</v>
          </cell>
          <cell r="I794" t="str">
            <v>1451J3120430923181</v>
          </cell>
          <cell r="J794" t="str">
            <v>20e69b83-b10c-4067-9eed-1ea803cc73d2</v>
          </cell>
          <cell r="K794" t="str">
            <v>CZZ6430923</v>
          </cell>
          <cell r="L794">
            <v>5.4</v>
          </cell>
          <cell r="M794">
            <v>5.4</v>
          </cell>
          <cell r="N794">
            <v>780</v>
          </cell>
          <cell r="O794" t="str">
            <v>四级公路</v>
          </cell>
          <cell r="P794" t="str">
            <v>水泥路面</v>
          </cell>
          <cell r="Q794">
            <v>5</v>
          </cell>
          <cell r="R794" t="str">
            <v>安化县东坪镇毛安界茶业产业园</v>
          </cell>
          <cell r="S794">
            <v>5.4</v>
          </cell>
        </row>
        <row r="795">
          <cell r="F795" t="str">
            <v>板楼-高城公路</v>
          </cell>
          <cell r="G795" t="str">
            <v>通景公路</v>
          </cell>
          <cell r="H795" t="str">
            <v>131301F4309230012</v>
          </cell>
          <cell r="I795" t="str">
            <v>1451J3130430923130</v>
          </cell>
          <cell r="J795" t="str">
            <v>f1d9a2aa-d0fb-453b-8944-2ee712d14c6b</v>
          </cell>
          <cell r="K795" t="str">
            <v>X011430923</v>
          </cell>
          <cell r="L795">
            <v>9.2810000000000006</v>
          </cell>
          <cell r="M795">
            <v>7.8529999999999998</v>
          </cell>
          <cell r="N795">
            <v>1327</v>
          </cell>
          <cell r="O795" t="str">
            <v>四级公路</v>
          </cell>
          <cell r="P795" t="str">
            <v>水泥路面</v>
          </cell>
          <cell r="Q795">
            <v>6.5</v>
          </cell>
          <cell r="R795" t="str">
            <v>江南镇高城村</v>
          </cell>
          <cell r="S795">
            <v>7.8529999999999998</v>
          </cell>
        </row>
        <row r="796">
          <cell r="F796" t="str">
            <v>黄柏界至蚩尤故里连接路</v>
          </cell>
          <cell r="G796" t="str">
            <v>通景公路</v>
          </cell>
          <cell r="H796" t="str">
            <v>131301F4309230004</v>
          </cell>
          <cell r="I796" t="str">
            <v>1451J3130430923132</v>
          </cell>
          <cell r="J796" t="str">
            <v>3e4991b1-5f62-4c9f-9ef9-24a8e7789e39</v>
          </cell>
          <cell r="K796" t="str">
            <v>X009430923</v>
          </cell>
          <cell r="L796">
            <v>5</v>
          </cell>
          <cell r="M796">
            <v>5</v>
          </cell>
          <cell r="N796">
            <v>1454</v>
          </cell>
          <cell r="O796" t="str">
            <v>三级公路</v>
          </cell>
          <cell r="P796" t="str">
            <v>沥青路面</v>
          </cell>
          <cell r="Q796">
            <v>6.5</v>
          </cell>
          <cell r="R796" t="str">
            <v>蚩尤故里</v>
          </cell>
          <cell r="S796">
            <v>5</v>
          </cell>
        </row>
        <row r="797">
          <cell r="F797" t="str">
            <v>茶乡花海-伊溪连接路</v>
          </cell>
          <cell r="G797" t="str">
            <v>资源产业路</v>
          </cell>
          <cell r="H797" t="str">
            <v>1312F4309230004</v>
          </cell>
          <cell r="I797" t="str">
            <v>1451J3120430923137</v>
          </cell>
          <cell r="J797" t="str">
            <v>8ad629ce-a797-46f8-975c-fd3c92765425</v>
          </cell>
          <cell r="K797" t="str">
            <v>X041430923</v>
          </cell>
          <cell r="L797">
            <v>11</v>
          </cell>
          <cell r="M797">
            <v>11</v>
          </cell>
          <cell r="N797">
            <v>1861</v>
          </cell>
          <cell r="O797" t="str">
            <v>三级公路</v>
          </cell>
          <cell r="P797" t="str">
            <v>水泥路面</v>
          </cell>
          <cell r="Q797">
            <v>6.5</v>
          </cell>
          <cell r="R797" t="str">
            <v>伊溪产业园</v>
          </cell>
          <cell r="S797">
            <v>11</v>
          </cell>
        </row>
        <row r="798">
          <cell r="F798" t="str">
            <v>枣子坪-养猪场连接路</v>
          </cell>
          <cell r="G798" t="str">
            <v>资源产业路</v>
          </cell>
          <cell r="H798" t="str">
            <v>1312F4309230026</v>
          </cell>
          <cell r="I798" t="str">
            <v>1451J3120430923173</v>
          </cell>
          <cell r="J798" t="str">
            <v>3c505c5a-a794-494e-9980-6050c48ce5ef</v>
          </cell>
          <cell r="K798" t="str">
            <v>C31D430923</v>
          </cell>
          <cell r="L798">
            <v>1.9</v>
          </cell>
          <cell r="M798">
            <v>1.9</v>
          </cell>
          <cell r="N798">
            <v>271</v>
          </cell>
          <cell r="O798" t="str">
            <v>四级公路</v>
          </cell>
          <cell r="P798" t="str">
            <v>水泥路面</v>
          </cell>
          <cell r="Q798">
            <v>5.5</v>
          </cell>
          <cell r="R798" t="str">
            <v>安化县苏太猪养殖产业园</v>
          </cell>
          <cell r="S798">
            <v>1.9</v>
          </cell>
        </row>
        <row r="799">
          <cell r="F799" t="str">
            <v>马路-云台山公路</v>
          </cell>
          <cell r="G799" t="str">
            <v>通景公路</v>
          </cell>
          <cell r="H799" t="str">
            <v>131301F4309230018</v>
          </cell>
          <cell r="I799" t="str">
            <v>1451J3130430923202</v>
          </cell>
          <cell r="J799" t="str">
            <v>ef153858-89cf-4a89-8b89-ab8fa975af2c</v>
          </cell>
          <cell r="K799" t="str">
            <v>Y689430923</v>
          </cell>
          <cell r="L799">
            <v>11.03</v>
          </cell>
          <cell r="M799">
            <v>11.03</v>
          </cell>
          <cell r="N799">
            <v>1577</v>
          </cell>
          <cell r="O799" t="str">
            <v>四级公路</v>
          </cell>
          <cell r="P799" t="str">
            <v>沥青路面</v>
          </cell>
          <cell r="Q799">
            <v>6</v>
          </cell>
          <cell r="R799" t="str">
            <v>云台山景区</v>
          </cell>
          <cell r="S799">
            <v>11.03</v>
          </cell>
        </row>
        <row r="800">
          <cell r="F800" t="str">
            <v>将军-枳木公路</v>
          </cell>
          <cell r="G800" t="str">
            <v>通景公路</v>
          </cell>
          <cell r="H800" t="str">
            <v>131301F4309230014</v>
          </cell>
          <cell r="I800" t="str">
            <v>1451J3130430923171</v>
          </cell>
          <cell r="J800" t="str">
            <v>45b4ac54-7bcf-4db7-80dc-b5f06efe1897</v>
          </cell>
          <cell r="K800" t="str">
            <v>Y017430923</v>
          </cell>
          <cell r="L800">
            <v>7.3040000000000003</v>
          </cell>
          <cell r="M800">
            <v>7.3040000000000003</v>
          </cell>
          <cell r="N800">
            <v>2955</v>
          </cell>
          <cell r="O800" t="str">
            <v>三级公路</v>
          </cell>
          <cell r="P800" t="str">
            <v>水泥路面</v>
          </cell>
          <cell r="Q800">
            <v>6.5</v>
          </cell>
          <cell r="R800" t="str">
            <v>南金乡将军村滑石寨</v>
          </cell>
          <cell r="S800">
            <v>7.3040000000000003</v>
          </cell>
        </row>
        <row r="801">
          <cell r="F801" t="str">
            <v>平口-阿香产业园连接路</v>
          </cell>
          <cell r="G801" t="str">
            <v>资源产业路</v>
          </cell>
          <cell r="H801" t="str">
            <v>1312F4309230036</v>
          </cell>
          <cell r="I801" t="str">
            <v>1451J3120430923221</v>
          </cell>
          <cell r="J801" t="str">
            <v>f208755c-e3ea-4cb9-b086-fcb7ed2cc98f</v>
          </cell>
          <cell r="K801" t="str">
            <v>X075430923</v>
          </cell>
          <cell r="L801">
            <v>4.3719999999999999</v>
          </cell>
          <cell r="M801">
            <v>4.3719999999999999</v>
          </cell>
          <cell r="N801">
            <v>626</v>
          </cell>
          <cell r="O801" t="str">
            <v>四级公路</v>
          </cell>
          <cell r="P801" t="str">
            <v>水泥路面</v>
          </cell>
          <cell r="Q801">
            <v>6</v>
          </cell>
          <cell r="R801" t="str">
            <v>安化县湖南阿香茶果食品有限公司阿香柑橘特色产业园</v>
          </cell>
          <cell r="S801">
            <v>4.3719999999999999</v>
          </cell>
        </row>
        <row r="802">
          <cell r="F802" t="str">
            <v>渠江-连里公路</v>
          </cell>
          <cell r="G802" t="str">
            <v>通景公路</v>
          </cell>
          <cell r="H802" t="str">
            <v>131301F4309230011</v>
          </cell>
          <cell r="I802" t="str">
            <v>1451J3130430923592</v>
          </cell>
          <cell r="J802" t="str">
            <v>7bc10833-1d63-42b0-a3ea-6e10e63f43ea</v>
          </cell>
          <cell r="K802" t="str">
            <v>Y990430923</v>
          </cell>
          <cell r="L802">
            <v>6.5410000000000004</v>
          </cell>
          <cell r="M802">
            <v>6.5410000000000004</v>
          </cell>
          <cell r="N802">
            <v>935</v>
          </cell>
          <cell r="O802" t="str">
            <v>三级公路</v>
          </cell>
          <cell r="P802" t="str">
            <v>水泥路面</v>
          </cell>
          <cell r="Q802">
            <v>6</v>
          </cell>
          <cell r="R802" t="str">
            <v>渠江镇大安村</v>
          </cell>
          <cell r="S802">
            <v>6.5410000000000004</v>
          </cell>
        </row>
        <row r="803">
          <cell r="F803" t="str">
            <v>田庄-温溪连接路</v>
          </cell>
          <cell r="G803" t="str">
            <v>资源产业路</v>
          </cell>
          <cell r="H803" t="str">
            <v>1312F4309230003</v>
          </cell>
          <cell r="I803" t="str">
            <v>1451J3120430923119</v>
          </cell>
          <cell r="J803" t="str">
            <v>a1dc8cb3-93ee-47f4-a71c-275edba5957b</v>
          </cell>
          <cell r="K803" t="str">
            <v>Y635430923</v>
          </cell>
          <cell r="L803">
            <v>3.8</v>
          </cell>
          <cell r="M803">
            <v>3.8</v>
          </cell>
          <cell r="N803">
            <v>543</v>
          </cell>
          <cell r="O803" t="str">
            <v>四级公路</v>
          </cell>
          <cell r="P803" t="str">
            <v>水泥路面</v>
          </cell>
          <cell r="Q803">
            <v>6.5</v>
          </cell>
          <cell r="R803" t="str">
            <v>安化县田庄乡温溪茶业产业园</v>
          </cell>
          <cell r="S803">
            <v>3.8</v>
          </cell>
        </row>
        <row r="804">
          <cell r="L804">
            <v>62.81900000000001</v>
          </cell>
          <cell r="M804">
            <v>51</v>
          </cell>
          <cell r="N804">
            <v>12243.45</v>
          </cell>
          <cell r="S804">
            <v>51</v>
          </cell>
        </row>
        <row r="805">
          <cell r="F805" t="str">
            <v>阳罗洲镇通三级公路</v>
          </cell>
          <cell r="G805" t="str">
            <v>乡镇通三级（路面宽7米）及以上农村公路</v>
          </cell>
          <cell r="H805" t="str">
            <v>1316F4309810004</v>
          </cell>
          <cell r="I805" t="str">
            <v>1451J3150430981247</v>
          </cell>
          <cell r="J805" t="str">
            <v>1398c864-f7aa-4232-8630-e48a404edc39</v>
          </cell>
          <cell r="K805" t="str">
            <v>X033430981</v>
          </cell>
          <cell r="L805">
            <v>5.4</v>
          </cell>
          <cell r="M805">
            <v>4</v>
          </cell>
          <cell r="N805">
            <v>2188.14</v>
          </cell>
          <cell r="O805" t="str">
            <v>三级公路</v>
          </cell>
          <cell r="P805" t="str">
            <v>沥青路面</v>
          </cell>
          <cell r="Q805">
            <v>7</v>
          </cell>
          <cell r="R805" t="str">
            <v>阳罗洲镇</v>
          </cell>
          <cell r="S805">
            <v>4</v>
          </cell>
        </row>
        <row r="806">
          <cell r="F806" t="str">
            <v>Y722八一渠公路</v>
          </cell>
          <cell r="G806" t="str">
            <v>资源产业路</v>
          </cell>
          <cell r="H806" t="str">
            <v>1305F4309810018</v>
          </cell>
          <cell r="I806" t="str">
            <v>1451J3120430981139</v>
          </cell>
          <cell r="J806" t="str">
            <v>8674f525-c721-4e85-b7fa-3a8e9272938c</v>
          </cell>
          <cell r="K806" t="str">
            <v>Y722430981</v>
          </cell>
          <cell r="L806">
            <v>4</v>
          </cell>
          <cell r="M806">
            <v>4</v>
          </cell>
          <cell r="N806">
            <v>976.45</v>
          </cell>
          <cell r="O806" t="str">
            <v>四级公路</v>
          </cell>
          <cell r="P806" t="str">
            <v>沥青路面</v>
          </cell>
          <cell r="Q806">
            <v>6</v>
          </cell>
          <cell r="R806" t="str">
            <v>三星村合作社</v>
          </cell>
          <cell r="S806">
            <v>4</v>
          </cell>
        </row>
        <row r="807">
          <cell r="F807" t="str">
            <v>Y724C322-黄土包村(共华村一组至谭家岭商店)连接路</v>
          </cell>
          <cell r="G807" t="str">
            <v>资源产业路</v>
          </cell>
          <cell r="H807" t="str">
            <v>1312F4309810054</v>
          </cell>
          <cell r="I807" t="str">
            <v>1451J3120430981152</v>
          </cell>
          <cell r="J807" t="str">
            <v>82d8a11b-582a-4c4a-a88a-c43e9de7bd48</v>
          </cell>
          <cell r="K807" t="str">
            <v>Y724430981</v>
          </cell>
          <cell r="L807">
            <v>3.4289999999999998</v>
          </cell>
          <cell r="M807">
            <v>3.4289999999999998</v>
          </cell>
          <cell r="N807">
            <v>557.29</v>
          </cell>
          <cell r="O807" t="str">
            <v>四级公路</v>
          </cell>
          <cell r="P807" t="str">
            <v>沥青路面</v>
          </cell>
          <cell r="Q807">
            <v>6</v>
          </cell>
          <cell r="R807" t="str">
            <v>谭家岭村产业园</v>
          </cell>
          <cell r="S807">
            <v>3.4289999999999998</v>
          </cell>
        </row>
        <row r="808">
          <cell r="F808" t="str">
            <v>共华镇谭家岭至八形汊长河公路</v>
          </cell>
          <cell r="G808" t="str">
            <v>资源产业路</v>
          </cell>
          <cell r="H808" t="str">
            <v>1312F4309810085</v>
          </cell>
          <cell r="I808" t="str">
            <v>1451J3120430981267</v>
          </cell>
          <cell r="J808" t="str">
            <v>ccd6a3f8-f20f-4df3-8115-4dc66dd88a10</v>
          </cell>
          <cell r="K808" t="str">
            <v>C334430981</v>
          </cell>
          <cell r="L808">
            <v>4.5960000000000001</v>
          </cell>
          <cell r="M808">
            <v>2.3279999999999998</v>
          </cell>
          <cell r="N808">
            <v>410.5</v>
          </cell>
          <cell r="O808" t="str">
            <v>四级公路</v>
          </cell>
          <cell r="P808" t="str">
            <v>沥青路面</v>
          </cell>
          <cell r="Q808">
            <v>5.5</v>
          </cell>
          <cell r="R808" t="str">
            <v>八形汊长河光伏发电</v>
          </cell>
          <cell r="S808">
            <v>2.3279999999999998</v>
          </cell>
        </row>
        <row r="809">
          <cell r="F809" t="str">
            <v>南洞庭徐家岭渡口至东头咀公路</v>
          </cell>
          <cell r="G809" t="str">
            <v>资源产业路</v>
          </cell>
          <cell r="H809" t="str">
            <v>1312F4309810088</v>
          </cell>
          <cell r="I809" t="str">
            <v>1451J3120430981314</v>
          </cell>
          <cell r="J809" t="str">
            <v>c5ec0e4d-bfaf-46f3-83a8-cd6d6827bb62</v>
          </cell>
          <cell r="K809" t="str">
            <v>C623430981</v>
          </cell>
          <cell r="L809">
            <v>2.7450000000000001</v>
          </cell>
          <cell r="M809">
            <v>2.7450000000000001</v>
          </cell>
          <cell r="N809">
            <v>435.22</v>
          </cell>
          <cell r="O809" t="str">
            <v>四级公路</v>
          </cell>
          <cell r="P809" t="str">
            <v>沥青路面</v>
          </cell>
          <cell r="Q809">
            <v>6</v>
          </cell>
          <cell r="R809" t="str">
            <v>南洞庭东头咀产业园</v>
          </cell>
          <cell r="S809">
            <v>2.7450000000000001</v>
          </cell>
        </row>
        <row r="810">
          <cell r="F810" t="str">
            <v>南嘴镇柑桔品改产业公路</v>
          </cell>
          <cell r="G810" t="str">
            <v>资源产业路</v>
          </cell>
          <cell r="H810" t="str">
            <v>1312F4309810079</v>
          </cell>
          <cell r="I810" t="str">
            <v>1451J3120430981310</v>
          </cell>
          <cell r="J810" t="str">
            <v>74276152-883b-480c-a92e-7250abd03aa5</v>
          </cell>
          <cell r="K810" t="str">
            <v>X008430981</v>
          </cell>
          <cell r="L810">
            <v>12.625999999999999</v>
          </cell>
          <cell r="M810">
            <v>4.4749999999999996</v>
          </cell>
          <cell r="N810">
            <v>1269.26</v>
          </cell>
          <cell r="O810" t="str">
            <v>四级公路</v>
          </cell>
          <cell r="P810" t="str">
            <v>沥青路面</v>
          </cell>
          <cell r="Q810">
            <v>6</v>
          </cell>
          <cell r="R810" t="str">
            <v>南嘴镇柑桔品改产业园</v>
          </cell>
          <cell r="S810">
            <v>4.4749999999999996</v>
          </cell>
        </row>
        <row r="811">
          <cell r="F811" t="str">
            <v>四季红镇先锋村至红旗村公路</v>
          </cell>
          <cell r="G811" t="str">
            <v>资源产业路</v>
          </cell>
          <cell r="H811" t="str">
            <v>1312F4309810084</v>
          </cell>
          <cell r="I811" t="str">
            <v>1451J3120430981305</v>
          </cell>
          <cell r="J811" t="str">
            <v>3a67181f-77cc-44ae-b81a-0c8748483529</v>
          </cell>
          <cell r="K811" t="str">
            <v>C86A430981</v>
          </cell>
          <cell r="L811">
            <v>5.7610000000000001</v>
          </cell>
          <cell r="M811">
            <v>5.7610000000000001</v>
          </cell>
          <cell r="N811">
            <v>907.87</v>
          </cell>
          <cell r="O811" t="str">
            <v>四级公路</v>
          </cell>
          <cell r="P811" t="str">
            <v>沥青路面</v>
          </cell>
          <cell r="Q811">
            <v>5</v>
          </cell>
          <cell r="R811" t="str">
            <v>四季红镇先锋村产业园</v>
          </cell>
          <cell r="S811">
            <v>5.7610000000000001</v>
          </cell>
        </row>
        <row r="812">
          <cell r="F812" t="str">
            <v>北港长河道路</v>
          </cell>
          <cell r="G812" t="str">
            <v>资源产业路</v>
          </cell>
          <cell r="H812" t="str">
            <v>1312F4309810016</v>
          </cell>
          <cell r="I812" t="str">
            <v>1451J3120430981118</v>
          </cell>
          <cell r="J812" t="str">
            <v>06189ac6-003b-47a2-ae27-1f972e7c8090</v>
          </cell>
          <cell r="K812" t="str">
            <v>X031430981</v>
          </cell>
          <cell r="L812">
            <v>10.6</v>
          </cell>
          <cell r="M812">
            <v>10.6</v>
          </cell>
          <cell r="N812">
            <v>2789.07</v>
          </cell>
          <cell r="O812" t="str">
            <v>四级公路</v>
          </cell>
          <cell r="P812" t="str">
            <v>沥青路面</v>
          </cell>
          <cell r="Q812">
            <v>6.5</v>
          </cell>
          <cell r="R812" t="str">
            <v>北港长河光伏发电</v>
          </cell>
          <cell r="S812">
            <v>10.6</v>
          </cell>
        </row>
        <row r="813">
          <cell r="F813" t="str">
            <v>泗湖山镇冯鑫农业特色产业园道路</v>
          </cell>
          <cell r="G813" t="str">
            <v>资源产业路</v>
          </cell>
          <cell r="H813" t="str">
            <v>1312F4309810013</v>
          </cell>
          <cell r="I813" t="str">
            <v>1451J3120430981142</v>
          </cell>
          <cell r="J813" t="str">
            <v>a3031fbd-3205-4c6b-a6ae-c3f31e2dda73</v>
          </cell>
          <cell r="K813" t="str">
            <v>Y741430981</v>
          </cell>
          <cell r="L813">
            <v>1.95</v>
          </cell>
          <cell r="M813">
            <v>1.95</v>
          </cell>
          <cell r="N813">
            <v>300</v>
          </cell>
          <cell r="O813" t="str">
            <v>四级公路</v>
          </cell>
          <cell r="P813" t="str">
            <v>沥青路面</v>
          </cell>
          <cell r="Q813">
            <v>6</v>
          </cell>
          <cell r="R813" t="str">
            <v>泗湖山镇冯鑫农业特色产业园</v>
          </cell>
          <cell r="S813">
            <v>1.95</v>
          </cell>
        </row>
        <row r="814">
          <cell r="F814" t="str">
            <v>新湾生态旅游小镇公路</v>
          </cell>
          <cell r="G814" t="str">
            <v>通景公路</v>
          </cell>
          <cell r="H814" t="str">
            <v>131302F4309810007</v>
          </cell>
          <cell r="I814" t="str">
            <v>1451J3130430981144</v>
          </cell>
          <cell r="J814" t="str">
            <v>3325705b-f982-4df8-9b68-4b19eb5dd6f6</v>
          </cell>
          <cell r="K814" t="str">
            <v>X259430981</v>
          </cell>
          <cell r="L814">
            <v>2.85</v>
          </cell>
          <cell r="M814">
            <v>2.85</v>
          </cell>
          <cell r="N814">
            <v>808.72</v>
          </cell>
          <cell r="O814" t="str">
            <v>四级公路</v>
          </cell>
          <cell r="P814" t="str">
            <v>沥青路面</v>
          </cell>
          <cell r="Q814">
            <v>6</v>
          </cell>
          <cell r="R814" t="str">
            <v>新湾生态旅游小镇</v>
          </cell>
          <cell r="S814">
            <v>2.85</v>
          </cell>
        </row>
        <row r="815">
          <cell r="F815" t="str">
            <v>新湾镇现代农旅发展与柑桔品改有机融合示范园道路</v>
          </cell>
          <cell r="G815" t="str">
            <v>资源产业路</v>
          </cell>
          <cell r="H815" t="str">
            <v>1312F4309810010</v>
          </cell>
          <cell r="I815" t="str">
            <v>1451J3120430981125</v>
          </cell>
          <cell r="J815" t="str">
            <v>0f05833f-2694-493b-86c0-fd6f7b05e5d6</v>
          </cell>
          <cell r="K815" t="str">
            <v>C103430981</v>
          </cell>
          <cell r="L815">
            <v>1.798</v>
          </cell>
          <cell r="M815">
            <v>1.798</v>
          </cell>
          <cell r="N815">
            <v>408.66</v>
          </cell>
          <cell r="O815" t="str">
            <v>四级公路</v>
          </cell>
          <cell r="P815" t="str">
            <v>沥青路面</v>
          </cell>
          <cell r="Q815">
            <v>6</v>
          </cell>
          <cell r="R815" t="str">
            <v>新湾镇现代农旅发展与柑桔品改有机融合示范园</v>
          </cell>
          <cell r="S815">
            <v>1.798</v>
          </cell>
        </row>
        <row r="816">
          <cell r="F816" t="str">
            <v>西环线水上运动节旅游公路</v>
          </cell>
          <cell r="G816" t="str">
            <v>通景公路</v>
          </cell>
          <cell r="H816" t="str">
            <v>131302F4309810002</v>
          </cell>
          <cell r="I816" t="str">
            <v>1451J3130430981116</v>
          </cell>
          <cell r="J816" t="str">
            <v>ff3af3f2-d9f6-488d-aa42-b03b5d3ad6b4</v>
          </cell>
          <cell r="K816" t="str">
            <v>X012430981</v>
          </cell>
          <cell r="L816">
            <v>5</v>
          </cell>
          <cell r="M816">
            <v>5</v>
          </cell>
          <cell r="N816">
            <v>879.27</v>
          </cell>
          <cell r="O816" t="str">
            <v>四级公路</v>
          </cell>
          <cell r="P816" t="str">
            <v>沥青路面</v>
          </cell>
          <cell r="Q816">
            <v>6.5</v>
          </cell>
          <cell r="R816" t="str">
            <v>水上运动节基地</v>
          </cell>
          <cell r="S816">
            <v>5</v>
          </cell>
        </row>
        <row r="817">
          <cell r="F817" t="str">
            <v>C185上牛线</v>
          </cell>
          <cell r="G817" t="str">
            <v>资源产业路</v>
          </cell>
          <cell r="H817" t="str">
            <v>1312F4309810024</v>
          </cell>
          <cell r="I817" t="str">
            <v>1451J3120430981150</v>
          </cell>
          <cell r="J817" t="str">
            <v>3b645a22-d00e-4fa0-89ff-e5e767f230a2</v>
          </cell>
          <cell r="K817" t="str">
            <v>C185430981</v>
          </cell>
          <cell r="L817">
            <v>2.0640000000000001</v>
          </cell>
          <cell r="M817">
            <v>2.0640000000000001</v>
          </cell>
          <cell r="N817">
            <v>313</v>
          </cell>
          <cell r="O817" t="str">
            <v>四级公路</v>
          </cell>
          <cell r="P817" t="str">
            <v>沥青路面</v>
          </cell>
          <cell r="Q817">
            <v>6</v>
          </cell>
          <cell r="R817" t="str">
            <v>荷花村产业园</v>
          </cell>
          <cell r="S817">
            <v>2.0640000000000001</v>
          </cell>
        </row>
        <row r="818">
          <cell r="L818">
            <v>22.41</v>
          </cell>
          <cell r="M818">
            <v>20</v>
          </cell>
          <cell r="N818">
            <v>6979.98</v>
          </cell>
          <cell r="S818">
            <v>20</v>
          </cell>
        </row>
        <row r="819">
          <cell r="F819" t="str">
            <v>大通湖大湖东岸环湖公路</v>
          </cell>
          <cell r="G819" t="str">
            <v>旅游集散公路</v>
          </cell>
          <cell r="H819" t="str">
            <v>131301F4309900005</v>
          </cell>
          <cell r="I819" t="str">
            <v>1451J3130430990355</v>
          </cell>
          <cell r="J819" t="str">
            <v>e56e31b4-d033-4807-a959-aa417bee18b6</v>
          </cell>
          <cell r="K819" t="str">
            <v>无</v>
          </cell>
          <cell r="L819">
            <v>12</v>
          </cell>
          <cell r="M819">
            <v>12</v>
          </cell>
          <cell r="N819">
            <v>5938.98</v>
          </cell>
          <cell r="O819" t="str">
            <v>四级公路</v>
          </cell>
          <cell r="P819" t="str">
            <v>沥青路面</v>
          </cell>
          <cell r="Q819">
            <v>6</v>
          </cell>
          <cell r="R819" t="str">
            <v>大通湖国家湿地公园、锦大渔村、天弘渔业、东大渔光互补项目、大通湖区生态发展有限公司。</v>
          </cell>
          <cell r="S819">
            <v>12</v>
          </cell>
        </row>
        <row r="820">
          <cell r="F820" t="str">
            <v>东洞庭湖湿地公园连接路（大东口至朝天口段）</v>
          </cell>
          <cell r="G820" t="str">
            <v>通景公路</v>
          </cell>
          <cell r="H820" t="str">
            <v>131301F4309900001</v>
          </cell>
          <cell r="I820" t="str">
            <v>1451J3130430990135</v>
          </cell>
          <cell r="J820" t="str">
            <v>09cccfb7-ad5d-4085-a983-53ffbac1bc79</v>
          </cell>
          <cell r="K820" t="str">
            <v>无</v>
          </cell>
          <cell r="L820">
            <v>10.41</v>
          </cell>
          <cell r="M820">
            <v>8</v>
          </cell>
          <cell r="N820">
            <v>1041</v>
          </cell>
          <cell r="O820" t="str">
            <v>四级公路</v>
          </cell>
          <cell r="P820" t="str">
            <v>水泥路面</v>
          </cell>
          <cell r="Q820">
            <v>6</v>
          </cell>
          <cell r="R820" t="str">
            <v>东洞庭湖湿地公园</v>
          </cell>
          <cell r="S820">
            <v>8</v>
          </cell>
        </row>
        <row r="821">
          <cell r="L821">
            <v>342.05399999999975</v>
          </cell>
          <cell r="M821">
            <v>330.46599999999978</v>
          </cell>
          <cell r="N821">
            <v>83581.98000000001</v>
          </cell>
          <cell r="S821">
            <v>326.96599999999978</v>
          </cell>
        </row>
        <row r="822">
          <cell r="L822">
            <v>24.757999999999999</v>
          </cell>
          <cell r="M822">
            <v>24.81</v>
          </cell>
          <cell r="N822">
            <v>3714</v>
          </cell>
          <cell r="S822">
            <v>24.81</v>
          </cell>
        </row>
        <row r="823">
          <cell r="F823" t="str">
            <v>Y564北湖区陂副村至X060公路</v>
          </cell>
          <cell r="G823" t="str">
            <v>通景公路</v>
          </cell>
          <cell r="H823" t="str">
            <v>131301F4310020001</v>
          </cell>
          <cell r="I823" t="str">
            <v>1451J3130431002103</v>
          </cell>
          <cell r="J823" t="str">
            <v>22c2e7d7-30fe-4064-a9a9-85e056f0527d</v>
          </cell>
          <cell r="K823" t="str">
            <v>Y564431002</v>
          </cell>
          <cell r="L823">
            <v>3.7</v>
          </cell>
          <cell r="M823">
            <v>3.7</v>
          </cell>
          <cell r="N823">
            <v>595</v>
          </cell>
          <cell r="O823" t="str">
            <v>四级公路</v>
          </cell>
          <cell r="P823" t="str">
            <v>沥青路面</v>
          </cell>
          <cell r="Q823">
            <v>6</v>
          </cell>
          <cell r="R823" t="str">
            <v>陂副村</v>
          </cell>
          <cell r="S823">
            <v>3.7</v>
          </cell>
        </row>
        <row r="824">
          <cell r="F824" t="str">
            <v>北湖区鲁塘镇传统古村落陂副村旅游路</v>
          </cell>
          <cell r="G824" t="str">
            <v>通景公路</v>
          </cell>
          <cell r="H824" t="str">
            <v>131302F4310020004</v>
          </cell>
          <cell r="I824" t="str">
            <v>1451J3130431002163</v>
          </cell>
          <cell r="J824" t="str">
            <v>ca03bd6b-3c29-474f-b969-b72b29014b27</v>
          </cell>
          <cell r="K824" t="str">
            <v>Y564431002</v>
          </cell>
          <cell r="L824">
            <v>1.5</v>
          </cell>
          <cell r="M824">
            <v>1.5</v>
          </cell>
          <cell r="N824">
            <v>241</v>
          </cell>
          <cell r="O824" t="str">
            <v>四级公路</v>
          </cell>
          <cell r="P824" t="str">
            <v>沥青路面</v>
          </cell>
          <cell r="Q824">
            <v>6</v>
          </cell>
          <cell r="R824" t="str">
            <v>陂副古村邓华将军故居</v>
          </cell>
          <cell r="S824">
            <v>1.5</v>
          </cell>
        </row>
        <row r="825">
          <cell r="F825" t="str">
            <v>X060北湖区村头村至X060公路</v>
          </cell>
          <cell r="G825" t="str">
            <v>旅游集散公路</v>
          </cell>
          <cell r="H825" t="str">
            <v>131301F4310020002</v>
          </cell>
          <cell r="I825" t="str">
            <v>1451J3130431002115</v>
          </cell>
          <cell r="J825" t="str">
            <v>042d6f5a-d9e2-475f-a2e2-577a90641775</v>
          </cell>
          <cell r="K825" t="str">
            <v>X060431002</v>
          </cell>
          <cell r="L825">
            <v>3.198</v>
          </cell>
          <cell r="M825">
            <v>3.25</v>
          </cell>
          <cell r="N825">
            <v>470</v>
          </cell>
          <cell r="O825" t="str">
            <v>四级公路</v>
          </cell>
          <cell r="P825" t="str">
            <v>沥青路面</v>
          </cell>
          <cell r="Q825">
            <v>6</v>
          </cell>
          <cell r="R825" t="str">
            <v>村头村</v>
          </cell>
          <cell r="S825">
            <v>3.25</v>
          </cell>
        </row>
        <row r="826">
          <cell r="F826" t="str">
            <v>肖家至三角铺连接路</v>
          </cell>
          <cell r="G826" t="str">
            <v>资源产业路</v>
          </cell>
          <cell r="H826" t="str">
            <v>1312F4310020019</v>
          </cell>
          <cell r="I826" t="str">
            <v>1451J3120431002137</v>
          </cell>
          <cell r="J826" t="str">
            <v>db8d4190-ac1b-4ada-acae-2dfabfecae48</v>
          </cell>
          <cell r="K826" t="str">
            <v>X050431002</v>
          </cell>
          <cell r="L826">
            <v>1.3</v>
          </cell>
          <cell r="M826">
            <v>1.3</v>
          </cell>
          <cell r="N826">
            <v>195</v>
          </cell>
          <cell r="O826" t="str">
            <v>四级公路</v>
          </cell>
          <cell r="P826" t="str">
            <v>水泥路面</v>
          </cell>
          <cell r="Q826" t="str">
            <v>6</v>
          </cell>
          <cell r="R826" t="str">
            <v>北湖区石盖塘富民生态农场</v>
          </cell>
          <cell r="S826">
            <v>1.3</v>
          </cell>
        </row>
        <row r="827">
          <cell r="F827" t="str">
            <v>G107至四中公路</v>
          </cell>
          <cell r="G827" t="str">
            <v>资源产业路</v>
          </cell>
          <cell r="H827" t="str">
            <v>1312F4310020023</v>
          </cell>
          <cell r="I827" t="str">
            <v>1451J3120431002129</v>
          </cell>
          <cell r="J827" t="str">
            <v>09c38a0e-40b7-4343-930e-deb89394d3cf</v>
          </cell>
          <cell r="K827" t="str">
            <v>X192431002</v>
          </cell>
          <cell r="L827">
            <v>3.5</v>
          </cell>
          <cell r="M827">
            <v>3.5</v>
          </cell>
          <cell r="N827">
            <v>525</v>
          </cell>
          <cell r="O827" t="str">
            <v>四级公路</v>
          </cell>
          <cell r="P827" t="str">
            <v>水泥路面</v>
          </cell>
          <cell r="Q827" t="str">
            <v>6</v>
          </cell>
          <cell r="R827" t="str">
            <v>郴州市福瑞宏达仓储中心</v>
          </cell>
          <cell r="S827">
            <v>3.5</v>
          </cell>
        </row>
        <row r="828">
          <cell r="F828" t="str">
            <v>同和工班至文盘公路</v>
          </cell>
          <cell r="G828" t="str">
            <v>资源产业路</v>
          </cell>
          <cell r="H828" t="str">
            <v>1312F4310020022</v>
          </cell>
          <cell r="I828" t="str">
            <v>1451J3120431002149</v>
          </cell>
          <cell r="J828" t="str">
            <v>92ce555f-b37f-4633-9e6a-05d50a4391b2</v>
          </cell>
          <cell r="K828" t="str">
            <v>无</v>
          </cell>
          <cell r="L828">
            <v>1.9</v>
          </cell>
          <cell r="M828">
            <v>1.9</v>
          </cell>
          <cell r="N828">
            <v>285</v>
          </cell>
          <cell r="O828" t="str">
            <v>四级公路</v>
          </cell>
          <cell r="P828" t="str">
            <v>水泥路面</v>
          </cell>
          <cell r="Q828" t="str">
            <v>5</v>
          </cell>
          <cell r="R828" t="str">
            <v>郴州市北湖区碧水蓝天生态养殖屠宰销售冷链一体化综合体</v>
          </cell>
          <cell r="S828">
            <v>1.9</v>
          </cell>
        </row>
        <row r="829">
          <cell r="F829" t="str">
            <v>X137北湖区小溪村至G107公路</v>
          </cell>
          <cell r="G829" t="str">
            <v>通景公路</v>
          </cell>
          <cell r="H829" t="str">
            <v>131301F4310020003</v>
          </cell>
          <cell r="I829" t="str">
            <v>1451J3130431002116</v>
          </cell>
          <cell r="J829" t="str">
            <v>57a49259-f829-479b-9e40-51230f123d72</v>
          </cell>
          <cell r="K829" t="str">
            <v>X164431002</v>
          </cell>
          <cell r="L829">
            <v>1.74</v>
          </cell>
          <cell r="M829">
            <v>1.74</v>
          </cell>
          <cell r="N829">
            <v>313</v>
          </cell>
          <cell r="O829" t="str">
            <v>四级公路</v>
          </cell>
          <cell r="P829" t="str">
            <v>水泥路面</v>
          </cell>
          <cell r="Q829" t="str">
            <v>6</v>
          </cell>
          <cell r="R829" t="str">
            <v>小溪村</v>
          </cell>
          <cell r="S829">
            <v>1.74</v>
          </cell>
        </row>
        <row r="830">
          <cell r="F830" t="str">
            <v>X141北湖区豪里村至G107公路</v>
          </cell>
          <cell r="G830" t="str">
            <v>通景公路</v>
          </cell>
          <cell r="H830" t="str">
            <v>131301F4310020006</v>
          </cell>
          <cell r="I830" t="str">
            <v>1451J3130431002117</v>
          </cell>
          <cell r="J830" t="str">
            <v>ece8ad20-bf8b-4ec5-8dac-1ed847a593b5</v>
          </cell>
          <cell r="K830" t="str">
            <v>X141431002</v>
          </cell>
          <cell r="L830">
            <v>4</v>
          </cell>
          <cell r="M830">
            <v>4</v>
          </cell>
          <cell r="N830">
            <v>600</v>
          </cell>
          <cell r="O830" t="str">
            <v>四级公路</v>
          </cell>
          <cell r="P830" t="str">
            <v>水泥路面</v>
          </cell>
          <cell r="Q830" t="str">
            <v>6</v>
          </cell>
          <cell r="R830" t="str">
            <v>豪里村</v>
          </cell>
          <cell r="S830">
            <v>4</v>
          </cell>
        </row>
        <row r="831">
          <cell r="F831" t="str">
            <v>安源学校至下冲公路</v>
          </cell>
          <cell r="G831" t="str">
            <v>资源产业路</v>
          </cell>
          <cell r="H831" t="str">
            <v>1312F4310020016</v>
          </cell>
          <cell r="I831" t="str">
            <v>1451J3120431002125</v>
          </cell>
          <cell r="J831" t="str">
            <v>3f9940e8-b3fc-4962-b68a-e13955ec5469</v>
          </cell>
          <cell r="K831" t="str">
            <v>无</v>
          </cell>
          <cell r="L831">
            <v>1.95</v>
          </cell>
          <cell r="M831">
            <v>1.95</v>
          </cell>
          <cell r="N831">
            <v>293</v>
          </cell>
          <cell r="O831" t="str">
            <v>四级公路</v>
          </cell>
          <cell r="P831" t="str">
            <v>水泥路面</v>
          </cell>
          <cell r="Q831" t="str">
            <v>6</v>
          </cell>
          <cell r="R831" t="str">
            <v>郴州市北湖区安源黄金梨种植基地</v>
          </cell>
          <cell r="S831">
            <v>1.95</v>
          </cell>
        </row>
        <row r="832">
          <cell r="F832" t="str">
            <v>肖家至天鹅塘连接路</v>
          </cell>
          <cell r="G832" t="str">
            <v>通景公路</v>
          </cell>
          <cell r="H832" t="str">
            <v>1312F4310020002</v>
          </cell>
          <cell r="I832" t="str">
            <v>1451J3120431002109</v>
          </cell>
          <cell r="J832" t="str">
            <v>26a1bd73-4f52-4b71-ae08-6b18aba33102</v>
          </cell>
          <cell r="K832" t="str">
            <v>C104431002</v>
          </cell>
          <cell r="L832">
            <v>1.97</v>
          </cell>
          <cell r="M832">
            <v>1.97</v>
          </cell>
          <cell r="N832">
            <v>197</v>
          </cell>
          <cell r="O832" t="str">
            <v>四级公路</v>
          </cell>
          <cell r="P832" t="str">
            <v>水泥路面</v>
          </cell>
          <cell r="Q832" t="str">
            <v>6</v>
          </cell>
          <cell r="R832" t="str">
            <v>北湖区石山岭产业园</v>
          </cell>
          <cell r="S832">
            <v>1.97</v>
          </cell>
        </row>
        <row r="833">
          <cell r="L833">
            <v>20.6</v>
          </cell>
          <cell r="M833">
            <v>20.6</v>
          </cell>
          <cell r="N833">
            <v>14955</v>
          </cell>
          <cell r="S833">
            <v>20.6</v>
          </cell>
        </row>
        <row r="834">
          <cell r="F834" t="str">
            <v>X050线万寿桥至黄泥坳产业路</v>
          </cell>
          <cell r="G834" t="str">
            <v>资源产业路</v>
          </cell>
          <cell r="H834" t="str">
            <v>1312F4310030016</v>
          </cell>
          <cell r="I834" t="str">
            <v>1451J3120431003161</v>
          </cell>
          <cell r="J834" t="str">
            <v>6d6e4b91-7567-4478-b762-e648ca823864</v>
          </cell>
          <cell r="K834" t="str">
            <v>X050431003</v>
          </cell>
          <cell r="L834">
            <v>2.66</v>
          </cell>
          <cell r="M834">
            <v>2.66</v>
          </cell>
          <cell r="N834">
            <v>500</v>
          </cell>
          <cell r="O834" t="str">
            <v>四级公路</v>
          </cell>
          <cell r="P834" t="str">
            <v>水泥路面</v>
          </cell>
          <cell r="Q834" t="str">
            <v>6</v>
          </cell>
          <cell r="R834" t="str">
            <v>苏仙区黄泥坳村救灾物质储备库</v>
          </cell>
          <cell r="S834">
            <v>2.66</v>
          </cell>
        </row>
        <row r="835">
          <cell r="F835" t="str">
            <v>飞天山景区连接路（龙湾客运及救援指挥中心段）</v>
          </cell>
          <cell r="G835" t="str">
            <v>通景公路</v>
          </cell>
          <cell r="H835" t="str">
            <v>1312F4310030014</v>
          </cell>
          <cell r="I835" t="str">
            <v>1451J3130431003143</v>
          </cell>
          <cell r="J835" t="str">
            <v>796bab9c-2eeb-4aa2-a09e-88f8c4530aab</v>
          </cell>
          <cell r="K835" t="str">
            <v>无</v>
          </cell>
          <cell r="L835">
            <v>0.5</v>
          </cell>
          <cell r="M835">
            <v>0.5</v>
          </cell>
          <cell r="N835">
            <v>135</v>
          </cell>
          <cell r="O835" t="str">
            <v>四级公路</v>
          </cell>
          <cell r="P835" t="str">
            <v>沥青路面</v>
          </cell>
          <cell r="Q835">
            <v>6</v>
          </cell>
          <cell r="R835" t="str">
            <v>飞天山景区</v>
          </cell>
          <cell r="S835">
            <v>0.5</v>
          </cell>
        </row>
        <row r="836">
          <cell r="F836" t="str">
            <v>飞天山景区连接路（九龙水寨旅游段）</v>
          </cell>
          <cell r="G836" t="str">
            <v>通景公路</v>
          </cell>
          <cell r="H836" t="str">
            <v>131302F4310030004</v>
          </cell>
          <cell r="I836" t="str">
            <v>1451J3130431003136</v>
          </cell>
          <cell r="J836" t="str">
            <v>710eb0ee-3583-4b00-aae6-9703cd7e01bb</v>
          </cell>
          <cell r="K836" t="str">
            <v>无</v>
          </cell>
          <cell r="L836">
            <v>2.7</v>
          </cell>
          <cell r="M836">
            <v>2.7</v>
          </cell>
          <cell r="N836">
            <v>3500</v>
          </cell>
          <cell r="O836" t="str">
            <v>四级公路</v>
          </cell>
          <cell r="P836" t="str">
            <v>沥青路面</v>
          </cell>
          <cell r="Q836" t="str">
            <v>6</v>
          </cell>
          <cell r="R836" t="str">
            <v>飞天山景区</v>
          </cell>
          <cell r="S836">
            <v>2.7</v>
          </cell>
        </row>
        <row r="837">
          <cell r="F837" t="str">
            <v>郴州市苏仙区王仙岭长卷景区旅游公路</v>
          </cell>
          <cell r="G837" t="str">
            <v>通景公路</v>
          </cell>
          <cell r="H837" t="str">
            <v>131302F4310030003</v>
          </cell>
          <cell r="I837" t="str">
            <v>1451J3130431003135</v>
          </cell>
          <cell r="J837" t="str">
            <v>cf4ad6ce-51a2-41c2-bf3d-f4340896c7ed</v>
          </cell>
          <cell r="K837" t="str">
            <v>无</v>
          </cell>
          <cell r="L837">
            <v>2.8</v>
          </cell>
          <cell r="M837">
            <v>2.8</v>
          </cell>
          <cell r="N837">
            <v>4600</v>
          </cell>
          <cell r="O837" t="str">
            <v>四级公路</v>
          </cell>
          <cell r="P837" t="str">
            <v>水泥路面</v>
          </cell>
          <cell r="Q837" t="str">
            <v>12</v>
          </cell>
          <cell r="R837" t="str">
            <v>长卷景区</v>
          </cell>
          <cell r="S837">
            <v>2.8</v>
          </cell>
        </row>
        <row r="838">
          <cell r="F838" t="str">
            <v>王仙岭风景区连接路（环东湖路至王仙岭相山寺段）</v>
          </cell>
          <cell r="G838" t="str">
            <v>通景公路</v>
          </cell>
          <cell r="H838" t="str">
            <v>131302F4310030001</v>
          </cell>
          <cell r="I838" t="str">
            <v>1451J3130431003101</v>
          </cell>
          <cell r="J838" t="str">
            <v>00294384-0dab-452f-8109-f03497c2e2bc</v>
          </cell>
          <cell r="K838" t="str">
            <v>无</v>
          </cell>
          <cell r="L838">
            <v>7.3</v>
          </cell>
          <cell r="M838">
            <v>7.3</v>
          </cell>
          <cell r="N838">
            <v>5000</v>
          </cell>
          <cell r="O838" t="str">
            <v>四级公路</v>
          </cell>
          <cell r="P838" t="str">
            <v>水泥路面</v>
          </cell>
          <cell r="Q838" t="str">
            <v>6</v>
          </cell>
          <cell r="R838" t="str">
            <v>王仙岭风景区</v>
          </cell>
          <cell r="S838">
            <v>7.3</v>
          </cell>
        </row>
        <row r="839">
          <cell r="F839" t="str">
            <v>郴州市苏仙区五盖山滑雪场景区旅游公路</v>
          </cell>
          <cell r="G839" t="str">
            <v>通景公路</v>
          </cell>
          <cell r="H839" t="str">
            <v>131302F4310030007</v>
          </cell>
          <cell r="I839" t="str">
            <v>1451J3130431003113</v>
          </cell>
          <cell r="J839" t="str">
            <v>e04a3c03-aa2d-4fa6-8a51-1fa6660b5565</v>
          </cell>
          <cell r="K839" t="str">
            <v>无</v>
          </cell>
          <cell r="L839">
            <v>4.6399999999999997</v>
          </cell>
          <cell r="M839">
            <v>4.6399999999999997</v>
          </cell>
          <cell r="N839">
            <v>1220</v>
          </cell>
          <cell r="O839" t="str">
            <v>四级公路</v>
          </cell>
          <cell r="P839" t="str">
            <v>水泥路面</v>
          </cell>
          <cell r="Q839" t="str">
            <v>6</v>
          </cell>
          <cell r="R839" t="str">
            <v>五盖山滑雪场</v>
          </cell>
          <cell r="S839">
            <v>4.6399999999999997</v>
          </cell>
        </row>
        <row r="840">
          <cell r="L840">
            <v>46.3</v>
          </cell>
          <cell r="M840">
            <v>38.300000000000004</v>
          </cell>
          <cell r="N840">
            <v>9600</v>
          </cell>
          <cell r="S840">
            <v>37.026000000000003</v>
          </cell>
        </row>
        <row r="841">
          <cell r="F841" t="str">
            <v>雷坪镇通三级公路</v>
          </cell>
          <cell r="G841" t="str">
            <v>乡镇通三级（路面宽7米）及以上农村公路</v>
          </cell>
          <cell r="H841" t="str">
            <v>1316F4310210005</v>
          </cell>
          <cell r="I841" t="str">
            <v>1451J3150431021183</v>
          </cell>
          <cell r="J841" t="str">
            <v>9caa7d7a-c24b-4e3c-b939-f518e5f8c8d1</v>
          </cell>
          <cell r="K841" t="str">
            <v>X053431021</v>
          </cell>
          <cell r="L841">
            <v>8.3000000000000007</v>
          </cell>
          <cell r="M841">
            <v>8.3000000000000007</v>
          </cell>
          <cell r="N841">
            <v>3320</v>
          </cell>
          <cell r="O841" t="str">
            <v>三级公路</v>
          </cell>
          <cell r="P841" t="str">
            <v>水泥路面</v>
          </cell>
          <cell r="Q841" t="str">
            <v>8.5</v>
          </cell>
          <cell r="R841" t="str">
            <v>雷坪镇</v>
          </cell>
          <cell r="S841">
            <v>8.3000000000000007</v>
          </cell>
        </row>
        <row r="842">
          <cell r="F842" t="str">
            <v>桂阳县舂陵江镇青云寺公路</v>
          </cell>
          <cell r="G842" t="str">
            <v>资源产业路</v>
          </cell>
          <cell r="H842" t="str">
            <v>1312F4310210007</v>
          </cell>
          <cell r="I842" t="str">
            <v>1451J3120431021129</v>
          </cell>
          <cell r="J842" t="str">
            <v>0c0a911b-1fa7-4d72-a7cb-e46ca9d73a84</v>
          </cell>
          <cell r="K842" t="str">
            <v>C166431021</v>
          </cell>
          <cell r="L842">
            <v>1.5</v>
          </cell>
          <cell r="M842">
            <v>1.5</v>
          </cell>
          <cell r="N842">
            <v>150</v>
          </cell>
          <cell r="O842" t="str">
            <v>四级公路</v>
          </cell>
          <cell r="P842" t="str">
            <v>水泥路面</v>
          </cell>
          <cell r="Q842">
            <v>4.5</v>
          </cell>
          <cell r="R842" t="str">
            <v>桂阳县舂陵江镇青云寺</v>
          </cell>
          <cell r="S842">
            <v>1.5</v>
          </cell>
        </row>
        <row r="843">
          <cell r="F843" t="str">
            <v>桂阳县舂陵江镇何家养猪场公路</v>
          </cell>
          <cell r="G843" t="str">
            <v>资源产业路</v>
          </cell>
          <cell r="H843" t="str">
            <v>1312F4310210035</v>
          </cell>
          <cell r="I843" t="str">
            <v>1451J3120431021135</v>
          </cell>
          <cell r="J843" t="str">
            <v>222c2c71-0f08-48b0-8226-bbfcb67319a9</v>
          </cell>
          <cell r="K843" t="str">
            <v>C000431021</v>
          </cell>
          <cell r="L843">
            <v>2.8</v>
          </cell>
          <cell r="M843">
            <v>2.8</v>
          </cell>
          <cell r="N843">
            <v>280</v>
          </cell>
          <cell r="O843" t="str">
            <v>四级公路</v>
          </cell>
          <cell r="P843" t="str">
            <v>水泥路面</v>
          </cell>
          <cell r="Q843">
            <v>4.5</v>
          </cell>
          <cell r="R843" t="str">
            <v>舂陵江镇何家养猪场</v>
          </cell>
          <cell r="S843">
            <v>2.0209999999999999</v>
          </cell>
        </row>
        <row r="844">
          <cell r="F844" t="str">
            <v>桂阳县舂陵江镇十字牡丹园公路</v>
          </cell>
          <cell r="G844" t="str">
            <v>资源产业路</v>
          </cell>
          <cell r="H844" t="str">
            <v>1312F4310210005</v>
          </cell>
          <cell r="I844" t="str">
            <v>1451J3120431021149</v>
          </cell>
          <cell r="J844" t="str">
            <v>2acc0cef-59e9-488a-86de-e492268ab3e5</v>
          </cell>
          <cell r="K844" t="str">
            <v>C000431021</v>
          </cell>
          <cell r="L844">
            <v>1.5</v>
          </cell>
          <cell r="M844">
            <v>1.5</v>
          </cell>
          <cell r="N844">
            <v>225</v>
          </cell>
          <cell r="O844" t="str">
            <v>四级公路</v>
          </cell>
          <cell r="P844" t="str">
            <v>水泥路面</v>
          </cell>
          <cell r="Q844">
            <v>4.5</v>
          </cell>
          <cell r="R844" t="str">
            <v>桂阳县舂陵江镇十字牡丹园</v>
          </cell>
          <cell r="S844">
            <v>1.5</v>
          </cell>
        </row>
        <row r="845">
          <cell r="F845" t="str">
            <v>桂阳县方元镇西溪特色产业园公路</v>
          </cell>
          <cell r="G845" t="str">
            <v>资源产业路</v>
          </cell>
          <cell r="H845" t="str">
            <v>1312F4310210003</v>
          </cell>
          <cell r="I845" t="str">
            <v>1451J3120431021133</v>
          </cell>
          <cell r="J845" t="str">
            <v>dd0effb8-7e54-4ace-b0f8-23f52d5b5a7c</v>
          </cell>
          <cell r="K845" t="str">
            <v>C000431021</v>
          </cell>
          <cell r="L845">
            <v>2.5</v>
          </cell>
          <cell r="M845">
            <v>2.5</v>
          </cell>
          <cell r="N845">
            <v>375</v>
          </cell>
          <cell r="O845" t="str">
            <v>四级公路</v>
          </cell>
          <cell r="P845" t="str">
            <v>水泥路面</v>
          </cell>
          <cell r="Q845" t="str">
            <v>6</v>
          </cell>
          <cell r="R845" t="str">
            <v>桂阳县方元镇西溪特色产业园</v>
          </cell>
          <cell r="S845">
            <v>2.5</v>
          </cell>
        </row>
        <row r="846">
          <cell r="F846" t="str">
            <v>桂阳县方元镇明佳木材公路</v>
          </cell>
          <cell r="G846" t="str">
            <v>资源产业路</v>
          </cell>
          <cell r="H846" t="str">
            <v>1312F4310210047</v>
          </cell>
          <cell r="I846" t="str">
            <v>1451J3120431021138</v>
          </cell>
          <cell r="J846" t="str">
            <v>e348de01-5080-413e-8c9b-6f09c242915c</v>
          </cell>
          <cell r="K846" t="str">
            <v>C000431021</v>
          </cell>
          <cell r="L846">
            <v>0.2</v>
          </cell>
          <cell r="M846">
            <v>0.2</v>
          </cell>
          <cell r="N846">
            <v>30</v>
          </cell>
          <cell r="O846" t="str">
            <v>四级公路</v>
          </cell>
          <cell r="P846" t="str">
            <v>水泥路面</v>
          </cell>
          <cell r="Q846">
            <v>4.5</v>
          </cell>
          <cell r="R846" t="str">
            <v>明佳木材</v>
          </cell>
          <cell r="S846">
            <v>0.2</v>
          </cell>
        </row>
        <row r="847">
          <cell r="F847" t="str">
            <v>桂阳县荷叶镇红豆杉保护区公路</v>
          </cell>
          <cell r="G847" t="str">
            <v>资源产业路</v>
          </cell>
          <cell r="H847" t="str">
            <v>1312F4310210042</v>
          </cell>
          <cell r="I847" t="str">
            <v>1451J3120431021148</v>
          </cell>
          <cell r="J847" t="str">
            <v>d9aca38f-270d-4dc6-aebb-01d05d8dde69</v>
          </cell>
          <cell r="K847" t="str">
            <v>C491431021</v>
          </cell>
          <cell r="L847">
            <v>2.5</v>
          </cell>
          <cell r="M847">
            <v>2.5</v>
          </cell>
          <cell r="N847">
            <v>375</v>
          </cell>
          <cell r="O847" t="str">
            <v>四级公路</v>
          </cell>
          <cell r="P847" t="str">
            <v>水泥路面</v>
          </cell>
          <cell r="Q847">
            <v>4.5</v>
          </cell>
          <cell r="R847" t="str">
            <v>荷叶镇红豆杉保护区</v>
          </cell>
          <cell r="S847">
            <v>2.5</v>
          </cell>
        </row>
        <row r="848">
          <cell r="F848" t="str">
            <v>桂阳县雷坪镇顺和农业公路</v>
          </cell>
          <cell r="G848" t="str">
            <v>资源产业路</v>
          </cell>
          <cell r="H848" t="str">
            <v>1312F4310210031</v>
          </cell>
          <cell r="I848" t="str">
            <v>1451J3120431021116</v>
          </cell>
          <cell r="J848" t="str">
            <v>bb4af359-c9e0-40ce-adc6-5b4b5de0e152</v>
          </cell>
          <cell r="K848" t="str">
            <v>C000431021</v>
          </cell>
          <cell r="L848">
            <v>2.8</v>
          </cell>
          <cell r="M848">
            <v>2.8</v>
          </cell>
          <cell r="N848">
            <v>420</v>
          </cell>
          <cell r="O848" t="str">
            <v>四级公路</v>
          </cell>
          <cell r="P848" t="str">
            <v>水泥路面</v>
          </cell>
          <cell r="Q848">
            <v>4.5</v>
          </cell>
          <cell r="R848" t="str">
            <v>顺和农业</v>
          </cell>
          <cell r="S848">
            <v>2.3050000000000002</v>
          </cell>
        </row>
        <row r="849">
          <cell r="F849" t="str">
            <v>桂阳县流峰镇八角爷养殖场公路</v>
          </cell>
          <cell r="G849" t="str">
            <v>资源产业路</v>
          </cell>
          <cell r="H849" t="str">
            <v>1312F4310210004</v>
          </cell>
          <cell r="I849" t="str">
            <v>1451J3120431021107</v>
          </cell>
          <cell r="J849" t="str">
            <v>77b16980-13c8-4944-98d6-bb3cde72d45c</v>
          </cell>
          <cell r="K849" t="str">
            <v>C000431021</v>
          </cell>
          <cell r="L849">
            <v>2</v>
          </cell>
          <cell r="M849">
            <v>1.5</v>
          </cell>
          <cell r="N849">
            <v>225</v>
          </cell>
          <cell r="O849" t="str">
            <v>四级公路</v>
          </cell>
          <cell r="P849" t="str">
            <v>水泥路面</v>
          </cell>
          <cell r="Q849" t="str">
            <v>6</v>
          </cell>
          <cell r="R849" t="str">
            <v>桂阳县流峰镇八角爷养殖场</v>
          </cell>
          <cell r="S849">
            <v>1.5</v>
          </cell>
        </row>
        <row r="850">
          <cell r="F850" t="str">
            <v>桂阳县四里镇南湾农场公路</v>
          </cell>
          <cell r="G850" t="str">
            <v>资源产业路</v>
          </cell>
          <cell r="H850" t="str">
            <v>1312F4310210033</v>
          </cell>
          <cell r="I850" t="str">
            <v>1451J3120431021155</v>
          </cell>
          <cell r="J850" t="str">
            <v>be84e5d0-e97d-4c50-86ea-7b17f4015032</v>
          </cell>
          <cell r="K850" t="str">
            <v>C000431021</v>
          </cell>
          <cell r="L850">
            <v>2</v>
          </cell>
          <cell r="M850">
            <v>2</v>
          </cell>
          <cell r="N850">
            <v>300</v>
          </cell>
          <cell r="O850" t="str">
            <v>四级公路</v>
          </cell>
          <cell r="P850" t="str">
            <v>水泥路面</v>
          </cell>
          <cell r="Q850">
            <v>4.5</v>
          </cell>
          <cell r="R850" t="str">
            <v>四里镇南湾农场</v>
          </cell>
          <cell r="S850">
            <v>2</v>
          </cell>
        </row>
        <row r="851">
          <cell r="F851" t="str">
            <v>桂阳县塘市镇茶元光伏发电项目公路</v>
          </cell>
          <cell r="G851" t="str">
            <v>资源产业路</v>
          </cell>
          <cell r="H851" t="str">
            <v>1312F4310210021</v>
          </cell>
          <cell r="I851" t="str">
            <v>1451J3120431021104</v>
          </cell>
          <cell r="J851" t="str">
            <v>55178d79-48e4-4223-a898-63746c22252e</v>
          </cell>
          <cell r="K851" t="str">
            <v>Y671431021</v>
          </cell>
          <cell r="L851">
            <v>9.1999999999999993</v>
          </cell>
          <cell r="M851">
            <v>2</v>
          </cell>
          <cell r="N851">
            <v>300</v>
          </cell>
          <cell r="O851" t="str">
            <v>四级公路</v>
          </cell>
          <cell r="P851" t="str">
            <v>水泥路面</v>
          </cell>
          <cell r="Q851">
            <v>4.5</v>
          </cell>
          <cell r="R851" t="str">
            <v>桂阳县塘市镇茶元光伏发电厂</v>
          </cell>
          <cell r="S851">
            <v>2</v>
          </cell>
        </row>
        <row r="852">
          <cell r="F852" t="str">
            <v>桂阳县洋市镇石兰采石场公路</v>
          </cell>
          <cell r="G852" t="str">
            <v>资源产业路</v>
          </cell>
          <cell r="H852" t="str">
            <v>1312F4310210015</v>
          </cell>
          <cell r="I852" t="str">
            <v>1451J3120431021139</v>
          </cell>
          <cell r="J852" t="str">
            <v>b0596778-e8a4-4e2e-9788-496befcf00dc</v>
          </cell>
          <cell r="K852" t="str">
            <v>C000431021</v>
          </cell>
          <cell r="L852">
            <v>4</v>
          </cell>
          <cell r="M852">
            <v>4</v>
          </cell>
          <cell r="N852">
            <v>600</v>
          </cell>
          <cell r="O852" t="str">
            <v>四级公路</v>
          </cell>
          <cell r="P852" t="str">
            <v>水泥路面</v>
          </cell>
          <cell r="Q852">
            <v>4.5</v>
          </cell>
          <cell r="R852" t="str">
            <v>桂阳县洋市镇石兰采石场</v>
          </cell>
          <cell r="S852">
            <v>4</v>
          </cell>
        </row>
        <row r="853">
          <cell r="F853" t="str">
            <v>邓华将军故居通景公路桂阳段</v>
          </cell>
          <cell r="G853" t="str">
            <v>通景公路</v>
          </cell>
          <cell r="H853" t="str">
            <v>131302F4310210009</v>
          </cell>
          <cell r="I853" t="str">
            <v>1451J3130431021212</v>
          </cell>
          <cell r="J853" t="str">
            <v>473dae29-b391-4403-a3f1-35a843b637a1</v>
          </cell>
          <cell r="K853" t="str">
            <v>X060431021</v>
          </cell>
          <cell r="L853">
            <v>7</v>
          </cell>
          <cell r="M853">
            <v>6.7</v>
          </cell>
          <cell r="N853">
            <v>3000</v>
          </cell>
          <cell r="O853" t="str">
            <v>四级公路</v>
          </cell>
          <cell r="P853" t="str">
            <v>水泥路面</v>
          </cell>
          <cell r="Q853" t="str">
            <v>6</v>
          </cell>
          <cell r="R853" t="str">
            <v>陂副古村邓华将军故居</v>
          </cell>
          <cell r="S853">
            <v>6.7</v>
          </cell>
        </row>
        <row r="854">
          <cell r="L854">
            <v>37.658000000000001</v>
          </cell>
          <cell r="M854">
            <v>37.24</v>
          </cell>
          <cell r="N854">
            <v>10052.560000000001</v>
          </cell>
          <cell r="S854">
            <v>37.238</v>
          </cell>
        </row>
        <row r="855">
          <cell r="F855" t="str">
            <v>X167天塘镇至S215</v>
          </cell>
          <cell r="G855" t="str">
            <v>乡镇通三级（路面宽7米）及以上农村公路</v>
          </cell>
          <cell r="H855" t="str">
            <v>1316F4310220001</v>
          </cell>
          <cell r="I855" t="str">
            <v>1451J3150431022150</v>
          </cell>
          <cell r="J855" t="str">
            <v>eacc4dad-a659-404e-b69c-9871077b302c</v>
          </cell>
          <cell r="K855" t="str">
            <v>X167431022</v>
          </cell>
          <cell r="L855">
            <v>6.8</v>
          </cell>
          <cell r="M855">
            <v>6.8</v>
          </cell>
          <cell r="N855">
            <v>2720</v>
          </cell>
          <cell r="O855" t="str">
            <v>三级公路</v>
          </cell>
          <cell r="P855" t="str">
            <v>水泥路面</v>
          </cell>
          <cell r="Q855">
            <v>6.5</v>
          </cell>
          <cell r="R855" t="str">
            <v>天塘镇</v>
          </cell>
          <cell r="S855">
            <v>6.8</v>
          </cell>
        </row>
        <row r="856">
          <cell r="F856" t="str">
            <v>天塘笠头水山养殖产业路</v>
          </cell>
          <cell r="G856" t="str">
            <v>资源产业路</v>
          </cell>
          <cell r="H856" t="str">
            <v>131201F4310220004</v>
          </cell>
          <cell r="I856" t="str">
            <v>1451J3120431022177</v>
          </cell>
          <cell r="J856" t="str">
            <v>deb0054b-7107-45fa-8e85-f7e38e2358fe</v>
          </cell>
          <cell r="K856" t="str">
            <v>C24A431022</v>
          </cell>
          <cell r="L856">
            <v>2.72</v>
          </cell>
          <cell r="M856">
            <v>2.2999999999999998</v>
          </cell>
          <cell r="N856">
            <v>276</v>
          </cell>
          <cell r="O856" t="str">
            <v>四级公路</v>
          </cell>
          <cell r="P856" t="str">
            <v>水泥路面</v>
          </cell>
          <cell r="Q856" t="str">
            <v>6</v>
          </cell>
          <cell r="R856" t="str">
            <v>天塘笠头水山养殖</v>
          </cell>
          <cell r="S856">
            <v>2.2999999999999998</v>
          </cell>
        </row>
        <row r="857">
          <cell r="F857" t="str">
            <v>盛世产业园现代林业特色产业园连接路</v>
          </cell>
          <cell r="G857" t="str">
            <v>资源产业路</v>
          </cell>
          <cell r="H857" t="str">
            <v>1312F4310220029</v>
          </cell>
          <cell r="I857" t="str">
            <v>1451J3120431022119</v>
          </cell>
          <cell r="J857" t="str">
            <v>da595f56-d636-43bf-bb16-592e227a3831</v>
          </cell>
          <cell r="K857" t="str">
            <v>vc29431022</v>
          </cell>
          <cell r="L857">
            <v>2.86</v>
          </cell>
          <cell r="M857">
            <v>2.86</v>
          </cell>
          <cell r="N857">
            <v>343.2</v>
          </cell>
          <cell r="O857" t="str">
            <v>四级公路</v>
          </cell>
          <cell r="P857" t="str">
            <v>水泥路面</v>
          </cell>
          <cell r="Q857" t="str">
            <v>4.5</v>
          </cell>
          <cell r="R857" t="str">
            <v>盛世产业园现代林业特色产业园</v>
          </cell>
          <cell r="S857">
            <v>2.86</v>
          </cell>
        </row>
        <row r="858">
          <cell r="F858" t="str">
            <v>莽山景区西大门至五指峰景区旅游公路</v>
          </cell>
          <cell r="G858" t="str">
            <v>通景公路</v>
          </cell>
          <cell r="H858" t="str">
            <v>13130201F4310220012</v>
          </cell>
          <cell r="I858" t="str">
            <v>1451J3130431022185</v>
          </cell>
          <cell r="J858" t="str">
            <v>08473ded-023a-4078-9be5-3effb6611b3b</v>
          </cell>
          <cell r="K858" t="str">
            <v>X166431022</v>
          </cell>
          <cell r="L858">
            <v>16</v>
          </cell>
          <cell r="M858">
            <v>16</v>
          </cell>
          <cell r="N858">
            <v>5600</v>
          </cell>
          <cell r="O858" t="str">
            <v>四级公路</v>
          </cell>
          <cell r="P858" t="str">
            <v>水泥路面</v>
          </cell>
          <cell r="Q858" t="str">
            <v>6.5-7.5</v>
          </cell>
          <cell r="R858" t="str">
            <v>莽山国家森林公园</v>
          </cell>
          <cell r="S858">
            <v>16</v>
          </cell>
        </row>
        <row r="859">
          <cell r="F859" t="str">
            <v>盛世产业园现代林业特色产业园（生猪养猪）连接路</v>
          </cell>
          <cell r="G859" t="str">
            <v>资源产业路</v>
          </cell>
          <cell r="H859" t="str">
            <v>1312F4310220030</v>
          </cell>
          <cell r="I859" t="str">
            <v>1451J3120431022126</v>
          </cell>
          <cell r="J859" t="str">
            <v>257647be-db51-4593-b2cc-6b6375c60867</v>
          </cell>
          <cell r="K859" t="str">
            <v>vc30431022</v>
          </cell>
          <cell r="L859">
            <v>2.35</v>
          </cell>
          <cell r="M859">
            <v>2.35</v>
          </cell>
          <cell r="N859">
            <v>282</v>
          </cell>
          <cell r="O859" t="str">
            <v>四级公路</v>
          </cell>
          <cell r="P859" t="str">
            <v>水泥路面</v>
          </cell>
          <cell r="Q859" t="str">
            <v>4.5</v>
          </cell>
          <cell r="R859" t="str">
            <v>盛世产业园现代林业特色产业园（生猪养猪）</v>
          </cell>
          <cell r="S859">
            <v>2.35</v>
          </cell>
        </row>
        <row r="860">
          <cell r="F860" t="str">
            <v>圣公坛兵坛岩兵工厂旧址（湖南省文物保护单位）连接路</v>
          </cell>
          <cell r="G860" t="str">
            <v>通景公路</v>
          </cell>
          <cell r="H860" t="str">
            <v>131302F4310220008</v>
          </cell>
          <cell r="I860" t="str">
            <v>1451J3130431022146</v>
          </cell>
          <cell r="J860" t="str">
            <v>d430af50-c03d-4e27-9fb9-a9536e6537b6</v>
          </cell>
          <cell r="K860" t="str">
            <v>X153431022</v>
          </cell>
          <cell r="L860">
            <v>1.2</v>
          </cell>
          <cell r="M860">
            <v>1.2</v>
          </cell>
          <cell r="N860">
            <v>144</v>
          </cell>
          <cell r="O860" t="str">
            <v>四级公路</v>
          </cell>
          <cell r="P860" t="str">
            <v>沥青路面</v>
          </cell>
          <cell r="Q860" t="str">
            <v>4.5-6</v>
          </cell>
          <cell r="R860" t="str">
            <v>圣公坛兵坛岩兵工厂旧址（湖南省文物保护单位）</v>
          </cell>
          <cell r="S860">
            <v>1.2</v>
          </cell>
        </row>
        <row r="861">
          <cell r="F861" t="str">
            <v>五岭镇饶田冲头养殖产业路（一期）</v>
          </cell>
          <cell r="G861" t="str">
            <v>资源产业路</v>
          </cell>
          <cell r="H861" t="str">
            <v>1312F4310220045</v>
          </cell>
          <cell r="I861" t="str">
            <v>1451J3120431022180</v>
          </cell>
          <cell r="J861" t="str">
            <v>e2a87009-dbb3-4442-a453-e3f6444325ba</v>
          </cell>
          <cell r="K861" t="str">
            <v>Y712431022</v>
          </cell>
          <cell r="L861">
            <v>3.7280000000000002</v>
          </cell>
          <cell r="M861">
            <v>3.73</v>
          </cell>
          <cell r="N861">
            <v>447.36</v>
          </cell>
          <cell r="O861" t="str">
            <v>四级公路</v>
          </cell>
          <cell r="P861" t="str">
            <v>水泥路面</v>
          </cell>
          <cell r="Q861" t="str">
            <v>6</v>
          </cell>
          <cell r="R861" t="str">
            <v>五岭镇饶田冲头养殖产业园</v>
          </cell>
          <cell r="S861">
            <v>3.7280000000000002</v>
          </cell>
        </row>
        <row r="862">
          <cell r="F862" t="str">
            <v>腊元古村连接路</v>
          </cell>
          <cell r="G862" t="str">
            <v>通景公路</v>
          </cell>
          <cell r="H862" t="str">
            <v>131302F4310220011</v>
          </cell>
          <cell r="I862" t="str">
            <v>1451J3130431022104</v>
          </cell>
          <cell r="J862" t="str">
            <v>3a26e2e5-4784-4d1b-bfc8-c0550ae46759</v>
          </cell>
          <cell r="K862" t="str">
            <v>C414431022</v>
          </cell>
          <cell r="L862">
            <v>2</v>
          </cell>
          <cell r="M862">
            <v>2</v>
          </cell>
          <cell r="N862">
            <v>240</v>
          </cell>
          <cell r="O862" t="str">
            <v>四级公路</v>
          </cell>
          <cell r="P862" t="str">
            <v>水泥路面</v>
          </cell>
          <cell r="Q862" t="str">
            <v>6.5</v>
          </cell>
          <cell r="R862" t="str">
            <v>腊元古村</v>
          </cell>
          <cell r="S862">
            <v>2</v>
          </cell>
        </row>
        <row r="863">
          <cell r="L863">
            <v>34.486000000000011</v>
          </cell>
          <cell r="M863">
            <v>35.795999999999999</v>
          </cell>
          <cell r="N863">
            <v>6836.66</v>
          </cell>
          <cell r="S863">
            <v>33.256</v>
          </cell>
        </row>
        <row r="864">
          <cell r="F864" t="str">
            <v>悦来至S345</v>
          </cell>
          <cell r="G864" t="str">
            <v>乡镇通三级（路面宽7米）及以上农村公路</v>
          </cell>
          <cell r="H864" t="str">
            <v>1316F4310230003</v>
          </cell>
          <cell r="I864" t="str">
            <v>1451J3150431023153</v>
          </cell>
          <cell r="J864" t="str">
            <v>44b3acbf-66ba-40ed-a477-7d6dc30331d3</v>
          </cell>
          <cell r="K864" t="str">
            <v>X054431023</v>
          </cell>
          <cell r="L864">
            <v>4.3899999999999997</v>
          </cell>
          <cell r="M864">
            <v>4.4000000000000004</v>
          </cell>
          <cell r="N864">
            <v>1760</v>
          </cell>
          <cell r="O864" t="str">
            <v>三级公路</v>
          </cell>
          <cell r="P864" t="str">
            <v>水泥路面</v>
          </cell>
          <cell r="Q864" t="str">
            <v>7</v>
          </cell>
          <cell r="R864" t="str">
            <v>悦来镇</v>
          </cell>
          <cell r="S864">
            <v>4.4000000000000004</v>
          </cell>
        </row>
        <row r="865">
          <cell r="F865" t="str">
            <v>北院寺景区连接路</v>
          </cell>
          <cell r="G865" t="str">
            <v>通景公路</v>
          </cell>
          <cell r="H865" t="str">
            <v>131302F4310230007</v>
          </cell>
          <cell r="I865" t="str">
            <v>1451J3130431023157</v>
          </cell>
          <cell r="J865" t="str">
            <v>f2ec1948-f4d1-4357-ac76-b339c3da4281</v>
          </cell>
          <cell r="K865" t="str">
            <v>C141431023</v>
          </cell>
          <cell r="L865">
            <v>3.62</v>
          </cell>
          <cell r="M865">
            <v>3.62</v>
          </cell>
          <cell r="N865">
            <v>1086</v>
          </cell>
          <cell r="O865" t="str">
            <v>四级公路</v>
          </cell>
          <cell r="P865" t="str">
            <v>水泥路面</v>
          </cell>
          <cell r="Q865" t="str">
            <v>6</v>
          </cell>
          <cell r="R865" t="str">
            <v>北院寺景区</v>
          </cell>
          <cell r="S865">
            <v>3.62</v>
          </cell>
        </row>
        <row r="866">
          <cell r="F866" t="str">
            <v>前进农庄（永兴县前进农庄）通景路（VZ80段）</v>
          </cell>
          <cell r="G866" t="str">
            <v>通景公路</v>
          </cell>
          <cell r="H866" t="str">
            <v>13130201F4310230001</v>
          </cell>
          <cell r="I866" t="str">
            <v>1451J3130431023161</v>
          </cell>
          <cell r="J866" t="str">
            <v>fd9021cf-e230-4b7d-8a81-82e43110d858</v>
          </cell>
          <cell r="K866" t="str">
            <v>VZ80431023</v>
          </cell>
          <cell r="L866">
            <v>3.653</v>
          </cell>
          <cell r="M866">
            <v>3.653</v>
          </cell>
          <cell r="N866">
            <v>1095.9000000000001</v>
          </cell>
          <cell r="O866" t="str">
            <v>四级公路</v>
          </cell>
          <cell r="P866" t="str">
            <v>水泥路面</v>
          </cell>
          <cell r="Q866" t="str">
            <v>6</v>
          </cell>
          <cell r="R866" t="str">
            <v>前进农庄（永兴县前进农庄）</v>
          </cell>
          <cell r="S866">
            <v>3.653</v>
          </cell>
        </row>
        <row r="867">
          <cell r="F867" t="str">
            <v>高泽种养殖基地道路</v>
          </cell>
          <cell r="G867" t="str">
            <v>资源产业路</v>
          </cell>
          <cell r="H867" t="str">
            <v>1312F4310230007</v>
          </cell>
          <cell r="I867" t="str">
            <v>1451J3120431023112</v>
          </cell>
          <cell r="J867" t="str">
            <v>ceba0d3e-fb8e-4c2a-846b-036f35e1880b</v>
          </cell>
          <cell r="K867" t="str">
            <v>C806431023</v>
          </cell>
          <cell r="L867">
            <v>1.05</v>
          </cell>
          <cell r="M867">
            <v>1.05</v>
          </cell>
          <cell r="N867">
            <v>126</v>
          </cell>
          <cell r="O867" t="str">
            <v>四级公路</v>
          </cell>
          <cell r="P867" t="str">
            <v>水泥路面</v>
          </cell>
          <cell r="Q867" t="str">
            <v>6</v>
          </cell>
          <cell r="R867" t="str">
            <v>永兴县高泽种养殖专业合作社</v>
          </cell>
          <cell r="S867">
            <v>1.05</v>
          </cell>
        </row>
        <row r="868">
          <cell r="F868" t="str">
            <v>永兴碧辉黄栀子竹柳基地道路</v>
          </cell>
          <cell r="G868" t="str">
            <v>资源产业路</v>
          </cell>
          <cell r="H868" t="str">
            <v>1312F4310230006</v>
          </cell>
          <cell r="I868" t="str">
            <v>1451J3120431023101</v>
          </cell>
          <cell r="J868" t="str">
            <v>7a2d9ef6-c031-45ce-a3f7-c14d979e12ee</v>
          </cell>
          <cell r="K868" t="str">
            <v>C203431023</v>
          </cell>
          <cell r="L868">
            <v>1.97</v>
          </cell>
          <cell r="M868">
            <v>1.97</v>
          </cell>
          <cell r="N868">
            <v>236.4</v>
          </cell>
          <cell r="O868" t="str">
            <v>四级公路</v>
          </cell>
          <cell r="P868" t="str">
            <v>水泥路面</v>
          </cell>
          <cell r="Q868" t="str">
            <v>4.5</v>
          </cell>
          <cell r="R868" t="str">
            <v>永兴碧辉黄栀子竹柳开发专业合作社</v>
          </cell>
          <cell r="S868">
            <v>1.97</v>
          </cell>
        </row>
        <row r="869">
          <cell r="F869" t="str">
            <v>湖南省全盛农林开发有限公司连接路</v>
          </cell>
          <cell r="G869" t="str">
            <v>资源产业路</v>
          </cell>
          <cell r="H869" t="str">
            <v>1312F4310230031</v>
          </cell>
          <cell r="I869" t="str">
            <v>1451J3120431023162</v>
          </cell>
          <cell r="J869" t="str">
            <v>037ddba7-a7d6-4d58-bf75-71f1de243e69</v>
          </cell>
          <cell r="K869" t="str">
            <v>VZ81431023</v>
          </cell>
          <cell r="L869">
            <v>1.49</v>
          </cell>
          <cell r="M869">
            <v>1.49</v>
          </cell>
          <cell r="N869">
            <v>178.8</v>
          </cell>
          <cell r="O869" t="str">
            <v>四级公路</v>
          </cell>
          <cell r="P869" t="str">
            <v>水泥路面</v>
          </cell>
          <cell r="Q869" t="str">
            <v>6</v>
          </cell>
          <cell r="R869" t="str">
            <v>湖南省全盛农林开发有限公司</v>
          </cell>
          <cell r="S869">
            <v>1.49</v>
          </cell>
        </row>
        <row r="870">
          <cell r="F870" t="str">
            <v>永兴县马田扬家坳农业开发有限公司道路</v>
          </cell>
          <cell r="G870" t="str">
            <v>资源产业路</v>
          </cell>
          <cell r="H870" t="str">
            <v>1312F4310230025</v>
          </cell>
          <cell r="I870" t="str">
            <v>1451J3120431023128</v>
          </cell>
          <cell r="J870" t="str">
            <v>5a45a509-449a-4c3b-908c-e4776b219f32</v>
          </cell>
          <cell r="K870" t="str">
            <v>C646431023</v>
          </cell>
          <cell r="L870">
            <v>2.15</v>
          </cell>
          <cell r="M870">
            <v>2.15</v>
          </cell>
          <cell r="N870">
            <v>258</v>
          </cell>
          <cell r="O870" t="str">
            <v>四级公路</v>
          </cell>
          <cell r="P870" t="str">
            <v>水泥路面</v>
          </cell>
          <cell r="Q870" t="str">
            <v>4.5</v>
          </cell>
          <cell r="R870" t="str">
            <v>永兴县马田扬家坳农业开发有限公司</v>
          </cell>
          <cell r="S870">
            <v>2.15</v>
          </cell>
        </row>
        <row r="871">
          <cell r="F871" t="str">
            <v>永兴县丰豪种养基地道路</v>
          </cell>
          <cell r="G871" t="str">
            <v>资源产业路</v>
          </cell>
          <cell r="H871" t="str">
            <v>1312F4310230010</v>
          </cell>
          <cell r="I871" t="str">
            <v>1451J3120431023125</v>
          </cell>
          <cell r="J871" t="str">
            <v>245e4163-663c-468c-80e7-090610995506</v>
          </cell>
          <cell r="K871" t="str">
            <v>无</v>
          </cell>
          <cell r="L871">
            <v>2.6</v>
          </cell>
          <cell r="M871">
            <v>2.6</v>
          </cell>
          <cell r="N871">
            <v>312</v>
          </cell>
          <cell r="O871" t="str">
            <v>四级公路</v>
          </cell>
          <cell r="P871" t="str">
            <v>水泥路面</v>
          </cell>
          <cell r="Q871" t="str">
            <v>5</v>
          </cell>
          <cell r="R871" t="str">
            <v>永兴县丰豪种养专业合作社</v>
          </cell>
          <cell r="S871">
            <v>2.6</v>
          </cell>
        </row>
        <row r="872">
          <cell r="F872" t="str">
            <v>永兴县便江锦里生态农业合作社连接路</v>
          </cell>
          <cell r="G872" t="str">
            <v>资源产业路</v>
          </cell>
          <cell r="H872" t="str">
            <v>131201F4310230035</v>
          </cell>
          <cell r="I872" t="str">
            <v>1451J3120431023186</v>
          </cell>
          <cell r="J872" t="str">
            <v>54bcb610-8f56-429b-8cc5-81aa6c76fada</v>
          </cell>
          <cell r="K872" t="str">
            <v>VZ59431023</v>
          </cell>
          <cell r="L872">
            <v>0.79</v>
          </cell>
          <cell r="M872">
            <v>1</v>
          </cell>
          <cell r="N872">
            <v>120</v>
          </cell>
          <cell r="O872" t="str">
            <v>四级公路</v>
          </cell>
          <cell r="P872" t="str">
            <v>水泥路面</v>
          </cell>
          <cell r="Q872" t="str">
            <v>4.5</v>
          </cell>
          <cell r="R872" t="str">
            <v>永兴县便江锦里生态农业合作社</v>
          </cell>
          <cell r="S872">
            <v>0.79</v>
          </cell>
        </row>
        <row r="873">
          <cell r="F873" t="str">
            <v>郴州市茗晨生物科技有限公司连接路</v>
          </cell>
          <cell r="G873" t="str">
            <v>资源产业路</v>
          </cell>
          <cell r="H873" t="str">
            <v>131201F4310230003</v>
          </cell>
          <cell r="I873" t="str">
            <v>1451J3120431023155</v>
          </cell>
          <cell r="J873" t="str">
            <v>fe913ba4-fe46-43eb-9005-226a5bd382a3</v>
          </cell>
          <cell r="K873" t="str">
            <v>VZ30431023</v>
          </cell>
          <cell r="L873">
            <v>1.44</v>
          </cell>
          <cell r="M873">
            <v>1.44</v>
          </cell>
          <cell r="N873">
            <v>172.8</v>
          </cell>
          <cell r="O873" t="str">
            <v>四级公路</v>
          </cell>
          <cell r="P873" t="str">
            <v>水泥路面</v>
          </cell>
          <cell r="Q873" t="str">
            <v>5</v>
          </cell>
          <cell r="R873" t="str">
            <v>郴州市茗晨生物科技有限公司</v>
          </cell>
          <cell r="S873">
            <v>1.44</v>
          </cell>
        </row>
        <row r="874">
          <cell r="F874" t="str">
            <v>郴州青青窝农业发展有限公司连接路</v>
          </cell>
          <cell r="G874" t="str">
            <v>资源产业路</v>
          </cell>
          <cell r="H874" t="str">
            <v>131201F4310230021</v>
          </cell>
          <cell r="I874" t="str">
            <v>1451J3120431023187</v>
          </cell>
          <cell r="J874" t="str">
            <v>4ae7cd46-4b82-4485-8e56-34ee0c1f7578</v>
          </cell>
          <cell r="K874" t="str">
            <v>VZ77431023</v>
          </cell>
          <cell r="L874">
            <v>0.5</v>
          </cell>
          <cell r="M874">
            <v>1.29</v>
          </cell>
          <cell r="N874">
            <v>154.80000000000001</v>
          </cell>
          <cell r="O874" t="str">
            <v>四级公路</v>
          </cell>
          <cell r="P874" t="str">
            <v>水泥路面</v>
          </cell>
          <cell r="Q874" t="str">
            <v>6</v>
          </cell>
          <cell r="R874" t="str">
            <v>郴州青青窝农业发展有限公司</v>
          </cell>
          <cell r="S874">
            <v>0.5</v>
          </cell>
        </row>
        <row r="875">
          <cell r="F875" t="str">
            <v>永兴县龙王山生态农业开发专业合作社道路</v>
          </cell>
          <cell r="G875" t="str">
            <v>资源产业路</v>
          </cell>
          <cell r="H875" t="str">
            <v>1312F4310230029</v>
          </cell>
          <cell r="I875" t="str">
            <v>1451J3120431023146</v>
          </cell>
          <cell r="J875" t="str">
            <v>f8858de3-a2ce-4c26-b3cf-39e52311f849</v>
          </cell>
          <cell r="K875" t="str">
            <v>无</v>
          </cell>
          <cell r="L875">
            <v>1.452</v>
          </cell>
          <cell r="M875">
            <v>1.452</v>
          </cell>
          <cell r="N875">
            <v>174.24</v>
          </cell>
          <cell r="O875" t="str">
            <v>四级公路</v>
          </cell>
          <cell r="P875" t="str">
            <v>水泥路面</v>
          </cell>
          <cell r="Q875" t="str">
            <v>6</v>
          </cell>
          <cell r="R875" t="str">
            <v>永兴县龙王山生态农林开发专业合作社</v>
          </cell>
          <cell r="S875">
            <v>1.452</v>
          </cell>
        </row>
        <row r="876">
          <cell r="F876" t="str">
            <v>永兴县资永生态种养殖农民专业合作社连接路</v>
          </cell>
          <cell r="G876" t="str">
            <v>资源产业路</v>
          </cell>
          <cell r="H876" t="str">
            <v>131201F4310230033</v>
          </cell>
          <cell r="I876" t="str">
            <v>1451J3120431023149</v>
          </cell>
          <cell r="J876" t="str">
            <v>7eae78a4-e319-4a7c-ac98-89239ff0404d</v>
          </cell>
          <cell r="K876" t="str">
            <v>VZ57431023</v>
          </cell>
          <cell r="L876">
            <v>0.38</v>
          </cell>
          <cell r="M876">
            <v>0.38</v>
          </cell>
          <cell r="N876">
            <v>45.6</v>
          </cell>
          <cell r="O876" t="str">
            <v>四级公路</v>
          </cell>
          <cell r="P876" t="str">
            <v>水泥路面</v>
          </cell>
          <cell r="Q876" t="str">
            <v>4.5</v>
          </cell>
          <cell r="R876" t="str">
            <v>永兴县资永生态种养殖农民专业合作社</v>
          </cell>
          <cell r="S876">
            <v>0.38</v>
          </cell>
        </row>
        <row r="877">
          <cell r="F877" t="str">
            <v>永兴县长盛生态农业有限公司连接路</v>
          </cell>
          <cell r="G877" t="str">
            <v>资源产业路</v>
          </cell>
          <cell r="H877" t="str">
            <v>1312F4310230033</v>
          </cell>
          <cell r="I877" t="str">
            <v>1451J3120431023205</v>
          </cell>
          <cell r="J877" t="str">
            <v>441e0719-1278-4b7a-8d48-5b2bf6869476</v>
          </cell>
          <cell r="K877" t="str">
            <v>无</v>
          </cell>
          <cell r="L877">
            <v>1.1599999999999999</v>
          </cell>
          <cell r="M877">
            <v>1.46</v>
          </cell>
          <cell r="N877">
            <v>175.2</v>
          </cell>
          <cell r="O877" t="str">
            <v>四级公路</v>
          </cell>
          <cell r="P877" t="str">
            <v>水泥路面</v>
          </cell>
          <cell r="Q877" t="str">
            <v>4.5</v>
          </cell>
          <cell r="R877" t="str">
            <v>永兴县长盛生态农业有限公司</v>
          </cell>
          <cell r="S877">
            <v>1.1599999999999999</v>
          </cell>
        </row>
        <row r="878">
          <cell r="F878" t="str">
            <v>永兴县现代农业基地道路</v>
          </cell>
          <cell r="G878" t="str">
            <v>资源产业路</v>
          </cell>
          <cell r="H878" t="str">
            <v>1312F4310230019</v>
          </cell>
          <cell r="I878" t="str">
            <v>1451J3120431023122</v>
          </cell>
          <cell r="J878" t="str">
            <v>391bfda1-8d5b-4da6-bc95-ab962ae1ead1</v>
          </cell>
          <cell r="K878" t="str">
            <v>C418431023</v>
          </cell>
          <cell r="L878">
            <v>1.67</v>
          </cell>
          <cell r="M878">
            <v>1.67</v>
          </cell>
          <cell r="N878">
            <v>200.4</v>
          </cell>
          <cell r="O878" t="str">
            <v>四级公路</v>
          </cell>
          <cell r="P878" t="str">
            <v>水泥路面</v>
          </cell>
          <cell r="Q878" t="str">
            <v>6</v>
          </cell>
          <cell r="R878" t="str">
            <v>永兴县现代农业发展有限公司</v>
          </cell>
          <cell r="S878">
            <v>1.67</v>
          </cell>
        </row>
        <row r="879">
          <cell r="F879" t="str">
            <v>永兴县和兴生态家庭农场连接路</v>
          </cell>
          <cell r="G879" t="str">
            <v>资源产业路</v>
          </cell>
          <cell r="H879" t="str">
            <v>131201F4310230026</v>
          </cell>
          <cell r="I879" t="str">
            <v>1451J3120431023176</v>
          </cell>
          <cell r="J879" t="str">
            <v>1e7759f2-0de9-4f42-9cef-611679178f29</v>
          </cell>
          <cell r="K879" t="str">
            <v>VZ51431023</v>
          </cell>
          <cell r="L879">
            <v>0.57899999999999996</v>
          </cell>
          <cell r="M879">
            <v>0.57899999999999996</v>
          </cell>
          <cell r="N879">
            <v>69.48</v>
          </cell>
          <cell r="O879" t="str">
            <v>四级公路</v>
          </cell>
          <cell r="P879" t="str">
            <v>水泥路面</v>
          </cell>
          <cell r="Q879" t="str">
            <v>4.5</v>
          </cell>
          <cell r="R879" t="str">
            <v>永兴县和兴生态家庭农场</v>
          </cell>
          <cell r="S879">
            <v>0.57899999999999996</v>
          </cell>
        </row>
        <row r="880">
          <cell r="F880" t="str">
            <v>永兴县黄泥镇石虎村农村集体土地股份合作社连接路</v>
          </cell>
          <cell r="G880" t="str">
            <v>资源产业路</v>
          </cell>
          <cell r="H880" t="str">
            <v>1312F4310230037</v>
          </cell>
          <cell r="I880" t="str">
            <v>1451J3120431023213</v>
          </cell>
          <cell r="J880" t="str">
            <v>da461142-eeac-4114-9748-78314a324708</v>
          </cell>
          <cell r="K880" t="str">
            <v>无</v>
          </cell>
          <cell r="L880">
            <v>1</v>
          </cell>
          <cell r="M880">
            <v>1</v>
          </cell>
          <cell r="N880">
            <v>120</v>
          </cell>
          <cell r="O880" t="str">
            <v>四级公路</v>
          </cell>
          <cell r="P880" t="str">
            <v>水泥路面</v>
          </cell>
          <cell r="Q880" t="str">
            <v>4.5</v>
          </cell>
          <cell r="R880" t="str">
            <v>永兴县黄泥镇石虎村农村集体土地股份合作社</v>
          </cell>
          <cell r="S880">
            <v>1</v>
          </cell>
        </row>
        <row r="881">
          <cell r="F881" t="str">
            <v>永兴县亿森生态农业发展有限公司连接路</v>
          </cell>
          <cell r="G881" t="str">
            <v>资源产业路</v>
          </cell>
          <cell r="H881" t="str">
            <v>1312F4310230036</v>
          </cell>
          <cell r="I881" t="str">
            <v>1451J3120431023222</v>
          </cell>
          <cell r="J881" t="str">
            <v>f03d0d49-e801-4bbe-82a5-f2857274ef3e</v>
          </cell>
          <cell r="K881" t="str">
            <v>无</v>
          </cell>
          <cell r="L881">
            <v>0.752</v>
          </cell>
          <cell r="M881">
            <v>0.752</v>
          </cell>
          <cell r="N881">
            <v>90.24</v>
          </cell>
          <cell r="O881" t="str">
            <v>四级公路</v>
          </cell>
          <cell r="P881" t="str">
            <v>水泥路面</v>
          </cell>
          <cell r="Q881" t="str">
            <v>4.5</v>
          </cell>
          <cell r="R881" t="str">
            <v>永兴县亿森生态农业发展有限公司</v>
          </cell>
          <cell r="S881">
            <v>0.752</v>
          </cell>
        </row>
        <row r="882">
          <cell r="F882" t="str">
            <v>永兴县恒丰油茶开发专业合作社连接路</v>
          </cell>
          <cell r="G882" t="str">
            <v>资源产业路</v>
          </cell>
          <cell r="H882" t="str">
            <v>1312F4310230038</v>
          </cell>
          <cell r="I882" t="str">
            <v>1451J3120431023147</v>
          </cell>
          <cell r="J882" t="str">
            <v>9e43e921-86e4-4697-ad0a-57e54656c24c</v>
          </cell>
          <cell r="K882" t="str">
            <v>无</v>
          </cell>
          <cell r="L882">
            <v>1.1000000000000001</v>
          </cell>
          <cell r="M882">
            <v>1.1000000000000001</v>
          </cell>
          <cell r="N882">
            <v>132</v>
          </cell>
          <cell r="O882" t="str">
            <v>四级公路</v>
          </cell>
          <cell r="P882" t="str">
            <v>水泥路面</v>
          </cell>
          <cell r="Q882" t="str">
            <v>6</v>
          </cell>
          <cell r="R882" t="str">
            <v>永兴县恒丰油茶开发专业合作社</v>
          </cell>
          <cell r="S882">
            <v>1.1000000000000001</v>
          </cell>
        </row>
        <row r="883">
          <cell r="F883" t="str">
            <v>Y440-枫树垅冰糖橙基地连接路</v>
          </cell>
          <cell r="G883" t="str">
            <v>资源产业路</v>
          </cell>
          <cell r="H883" t="str">
            <v>1312F4310230001</v>
          </cell>
          <cell r="I883" t="str">
            <v>1451J3120431023115</v>
          </cell>
          <cell r="J883" t="str">
            <v>94738d8e-e059-4450-a9ee-e35407ab1a91</v>
          </cell>
          <cell r="K883" t="str">
            <v>无</v>
          </cell>
          <cell r="L883">
            <v>1.5</v>
          </cell>
          <cell r="M883">
            <v>1.5</v>
          </cell>
          <cell r="N883">
            <v>180</v>
          </cell>
          <cell r="O883" t="str">
            <v>四级公路</v>
          </cell>
          <cell r="P883" t="str">
            <v>水泥路面</v>
          </cell>
          <cell r="Q883" t="str">
            <v>5</v>
          </cell>
          <cell r="R883" t="str">
            <v>枫树垅冰糖橙基地</v>
          </cell>
          <cell r="S883">
            <v>1.5</v>
          </cell>
        </row>
        <row r="884">
          <cell r="F884" t="str">
            <v>永兴县鲢鱼种养殖专业合作社连接路</v>
          </cell>
          <cell r="G884" t="str">
            <v>资源产业路</v>
          </cell>
          <cell r="H884" t="str">
            <v>131201F4310230034</v>
          </cell>
          <cell r="I884" t="str">
            <v>1451J3120431023173</v>
          </cell>
          <cell r="J884" t="str">
            <v>644bc3d8-10c1-41a3-a9fc-32db7dc082a9</v>
          </cell>
          <cell r="L884">
            <v>1.24</v>
          </cell>
          <cell r="M884">
            <v>1.24</v>
          </cell>
          <cell r="N884">
            <v>148.80000000000001</v>
          </cell>
          <cell r="O884" t="str">
            <v>四级公路</v>
          </cell>
          <cell r="P884" t="str">
            <v>水泥路面</v>
          </cell>
          <cell r="Q884" t="str">
            <v>5</v>
          </cell>
          <cell r="R884" t="str">
            <v>永兴县鲢鱼种养殖专业合作社</v>
          </cell>
          <cell r="S884">
            <v>1.24</v>
          </cell>
        </row>
        <row r="885">
          <cell r="L885">
            <v>36.11</v>
          </cell>
          <cell r="M885">
            <v>35.709999999999994</v>
          </cell>
          <cell r="N885">
            <v>6841</v>
          </cell>
          <cell r="S885">
            <v>35.709999999999994</v>
          </cell>
        </row>
        <row r="886">
          <cell r="F886" t="str">
            <v>湖南震丰农业科技开发有限公司产业路</v>
          </cell>
          <cell r="G886" t="str">
            <v>资源产业路</v>
          </cell>
          <cell r="H886" t="str">
            <v>1312F4310240065</v>
          </cell>
          <cell r="I886" t="str">
            <v>1451J3120431024160</v>
          </cell>
          <cell r="J886" t="str">
            <v>94386360-c600-4fe4-b85c-1a01b1583579</v>
          </cell>
          <cell r="K886" t="str">
            <v>无</v>
          </cell>
          <cell r="L886">
            <v>2.8</v>
          </cell>
          <cell r="M886">
            <v>2.8</v>
          </cell>
          <cell r="N886">
            <v>560</v>
          </cell>
          <cell r="O886" t="str">
            <v>四级公路</v>
          </cell>
          <cell r="P886" t="str">
            <v>水泥路面</v>
          </cell>
          <cell r="Q886" t="str">
            <v>6</v>
          </cell>
          <cell r="R886" t="str">
            <v>湖南震丰农业科技开发有限公司</v>
          </cell>
          <cell r="S886">
            <v>2.8</v>
          </cell>
        </row>
        <row r="887">
          <cell r="F887" t="str">
            <v>儒峰至杨岭坝连G357道路</v>
          </cell>
          <cell r="G887" t="str">
            <v>资源产业路</v>
          </cell>
          <cell r="H887" t="str">
            <v>1312F4310240088</v>
          </cell>
          <cell r="I887" t="str">
            <v>1451J3120431024167</v>
          </cell>
          <cell r="J887" t="str">
            <v>fe908f8d-51d7-45c2-b1fc-118cebdf8581</v>
          </cell>
          <cell r="K887" t="str">
            <v>无</v>
          </cell>
          <cell r="L887">
            <v>3.1</v>
          </cell>
          <cell r="M887">
            <v>3.1</v>
          </cell>
          <cell r="N887">
            <v>620</v>
          </cell>
          <cell r="O887" t="str">
            <v>四级公路</v>
          </cell>
          <cell r="P887" t="str">
            <v>水泥路面</v>
          </cell>
          <cell r="Q887" t="str">
            <v>6</v>
          </cell>
          <cell r="R887" t="str">
            <v>儒峰村产业园</v>
          </cell>
          <cell r="S887">
            <v>3.1</v>
          </cell>
        </row>
        <row r="888">
          <cell r="F888" t="str">
            <v>嘉禾县明星家庭农场产业路</v>
          </cell>
          <cell r="G888" t="str">
            <v>资源产业路</v>
          </cell>
          <cell r="H888" t="str">
            <v>131201F4310240037</v>
          </cell>
          <cell r="I888" t="str">
            <v>1451J3120431024253</v>
          </cell>
          <cell r="J888" t="str">
            <v>d43184d9-97ac-4b9b-aa88-d5f7bd1ad790</v>
          </cell>
          <cell r="K888" t="str">
            <v>无</v>
          </cell>
          <cell r="L888">
            <v>2.5</v>
          </cell>
          <cell r="M888">
            <v>2.5</v>
          </cell>
          <cell r="N888">
            <v>500</v>
          </cell>
          <cell r="O888" t="str">
            <v>四级公路</v>
          </cell>
          <cell r="P888" t="str">
            <v>水泥路面</v>
          </cell>
          <cell r="Q888" t="str">
            <v>6</v>
          </cell>
          <cell r="R888" t="str">
            <v>嘉禾县明星家庭农场</v>
          </cell>
          <cell r="S888">
            <v>2.5</v>
          </cell>
        </row>
        <row r="889">
          <cell r="F889" t="str">
            <v>嘉禾县坦坪镇田心村祥泰种养专业合作社产业路</v>
          </cell>
          <cell r="G889" t="str">
            <v>资源产业路</v>
          </cell>
          <cell r="H889" t="str">
            <v>131201F4310240031</v>
          </cell>
          <cell r="I889" t="str">
            <v>1451J3120431024221</v>
          </cell>
          <cell r="J889" t="str">
            <v>b3989669-4b27-48e0-8bd7-99995182409d</v>
          </cell>
          <cell r="K889" t="str">
            <v>无</v>
          </cell>
          <cell r="L889">
            <v>1.8</v>
          </cell>
          <cell r="M889">
            <v>1.8</v>
          </cell>
          <cell r="N889">
            <v>360</v>
          </cell>
          <cell r="O889" t="str">
            <v>四级公路</v>
          </cell>
          <cell r="P889" t="str">
            <v>水泥路面</v>
          </cell>
          <cell r="Q889" t="str">
            <v>6</v>
          </cell>
          <cell r="R889" t="str">
            <v>嘉禾县坦坪镇田心村祥泰种养专业合作社</v>
          </cell>
          <cell r="S889">
            <v>1.8</v>
          </cell>
        </row>
        <row r="890">
          <cell r="F890" t="str">
            <v>湖南省华升农业湘江源蔬菜产业园产业路</v>
          </cell>
          <cell r="G890" t="str">
            <v>资源产业路</v>
          </cell>
          <cell r="H890" t="str">
            <v>1312F4310240018</v>
          </cell>
          <cell r="I890" t="str">
            <v>1451J3120431024155</v>
          </cell>
          <cell r="J890" t="str">
            <v>ed0ab288-a2fb-46a4-b2e6-c0b8e0e322b9</v>
          </cell>
          <cell r="K890" t="str">
            <v>无</v>
          </cell>
          <cell r="L890">
            <v>1.7</v>
          </cell>
          <cell r="M890">
            <v>1.7</v>
          </cell>
          <cell r="N890">
            <v>340</v>
          </cell>
          <cell r="O890" t="str">
            <v>四级公路</v>
          </cell>
          <cell r="P890" t="str">
            <v>水泥路面</v>
          </cell>
          <cell r="Q890" t="str">
            <v>6</v>
          </cell>
          <cell r="R890" t="str">
            <v>湖南省华升农业湘江源蔬菜产业园</v>
          </cell>
          <cell r="S890">
            <v>1.7</v>
          </cell>
        </row>
        <row r="891">
          <cell r="F891" t="str">
            <v>嘉禾县麻冲岩生猪专业合作社产业路</v>
          </cell>
          <cell r="G891" t="str">
            <v>资源产业路</v>
          </cell>
          <cell r="H891" t="str">
            <v>1312F4310240099</v>
          </cell>
          <cell r="I891" t="str">
            <v>1451J3120431024203</v>
          </cell>
          <cell r="J891" t="str">
            <v>a8b11e32-734b-4c07-ba26-8eefa71d7ce2</v>
          </cell>
          <cell r="K891" t="str">
            <v>无</v>
          </cell>
          <cell r="L891">
            <v>2.7</v>
          </cell>
          <cell r="M891">
            <v>2.7</v>
          </cell>
          <cell r="N891">
            <v>540</v>
          </cell>
          <cell r="O891" t="str">
            <v>四级公路</v>
          </cell>
          <cell r="P891" t="str">
            <v>水泥路面</v>
          </cell>
          <cell r="Q891" t="str">
            <v>6</v>
          </cell>
          <cell r="R891" t="str">
            <v>嘉禾县麻冲岩生猪专业合作社</v>
          </cell>
          <cell r="S891">
            <v>2.7</v>
          </cell>
        </row>
        <row r="892">
          <cell r="F892" t="str">
            <v>嘉禾县背岭生态农业种植合作社产业路</v>
          </cell>
          <cell r="G892" t="str">
            <v>资源产业路</v>
          </cell>
          <cell r="H892" t="str">
            <v>131201F4310240005</v>
          </cell>
          <cell r="I892" t="str">
            <v>1451J3120431024206</v>
          </cell>
          <cell r="J892" t="str">
            <v>9a862c65-4410-4eff-bc8b-daf804d629e0</v>
          </cell>
          <cell r="K892" t="str">
            <v>无</v>
          </cell>
          <cell r="L892">
            <v>1.4</v>
          </cell>
          <cell r="M892">
            <v>1.4</v>
          </cell>
          <cell r="N892">
            <v>280</v>
          </cell>
          <cell r="O892" t="str">
            <v>四级公路</v>
          </cell>
          <cell r="P892" t="str">
            <v>水泥路面</v>
          </cell>
          <cell r="Q892" t="str">
            <v>6</v>
          </cell>
          <cell r="R892" t="str">
            <v>嘉禾县背岭生态农业种植合作社</v>
          </cell>
          <cell r="S892">
            <v>1.4</v>
          </cell>
        </row>
        <row r="893">
          <cell r="F893" t="str">
            <v>嘉禾县永祖岭生态养殖专业合作社连接X003道路</v>
          </cell>
          <cell r="G893" t="str">
            <v>资源产业路</v>
          </cell>
          <cell r="H893" t="str">
            <v>1312F4310240009</v>
          </cell>
          <cell r="I893" t="str">
            <v>1451J3120431024139</v>
          </cell>
          <cell r="J893" t="str">
            <v>2b52a264-9c50-41df-af2c-2932e28bd52e</v>
          </cell>
          <cell r="K893" t="str">
            <v>无</v>
          </cell>
          <cell r="L893">
            <v>1.9</v>
          </cell>
          <cell r="M893">
            <v>1.9</v>
          </cell>
          <cell r="N893">
            <v>380</v>
          </cell>
          <cell r="O893" t="str">
            <v>四级公路</v>
          </cell>
          <cell r="P893" t="str">
            <v>水泥路面</v>
          </cell>
          <cell r="Q893" t="str">
            <v>6</v>
          </cell>
          <cell r="R893" t="str">
            <v>嘉禾县永祖岭生态养殖专业合作社</v>
          </cell>
          <cell r="S893">
            <v>1.9</v>
          </cell>
        </row>
        <row r="894">
          <cell r="F894" t="str">
            <v>龙家坪烟草种植产业路</v>
          </cell>
          <cell r="G894" t="str">
            <v>资源产业路</v>
          </cell>
          <cell r="H894" t="str">
            <v>131201F4310240025</v>
          </cell>
          <cell r="I894" t="str">
            <v>1451J3120431024195</v>
          </cell>
          <cell r="J894" t="str">
            <v>71e9c3b9-14f1-4bc3-8454-2a1c0977d2a8</v>
          </cell>
          <cell r="K894" t="str">
            <v>无</v>
          </cell>
          <cell r="L894">
            <v>1.6</v>
          </cell>
          <cell r="M894">
            <v>1.6</v>
          </cell>
          <cell r="N894">
            <v>320</v>
          </cell>
          <cell r="O894" t="str">
            <v>四级公路</v>
          </cell>
          <cell r="P894" t="str">
            <v>水泥路面</v>
          </cell>
          <cell r="Q894" t="str">
            <v>6</v>
          </cell>
          <cell r="R894" t="str">
            <v>龙家坪烟草种植</v>
          </cell>
          <cell r="S894">
            <v>1.6</v>
          </cell>
        </row>
        <row r="895">
          <cell r="F895" t="str">
            <v>霞塘村到罗家塘村产业路</v>
          </cell>
          <cell r="G895" t="str">
            <v>资源产业路</v>
          </cell>
          <cell r="H895" t="str">
            <v>1312F4310240072</v>
          </cell>
          <cell r="I895" t="str">
            <v>1451J3120431024158</v>
          </cell>
          <cell r="J895" t="str">
            <v>c687e3e1-e0cb-41ce-98b4-69c435477c2d</v>
          </cell>
          <cell r="K895" t="str">
            <v>无</v>
          </cell>
          <cell r="L895">
            <v>2</v>
          </cell>
          <cell r="M895">
            <v>2</v>
          </cell>
          <cell r="N895">
            <v>400</v>
          </cell>
          <cell r="O895" t="str">
            <v>四级公路</v>
          </cell>
          <cell r="P895" t="str">
            <v>水泥路面</v>
          </cell>
          <cell r="Q895" t="str">
            <v>6</v>
          </cell>
          <cell r="R895" t="str">
            <v>霞塘村产业园产业园</v>
          </cell>
          <cell r="S895">
            <v>2</v>
          </cell>
        </row>
        <row r="896">
          <cell r="F896" t="str">
            <v>嘉禾县正隆牧业发展有限公司连接X078道路</v>
          </cell>
          <cell r="G896" t="str">
            <v>资源产业路</v>
          </cell>
          <cell r="H896" t="str">
            <v>1312F4310240004</v>
          </cell>
          <cell r="I896" t="str">
            <v>1451J3120431024128</v>
          </cell>
          <cell r="J896" t="str">
            <v>dd75a2b8-fbf9-4723-9ced-4103e8c729c4</v>
          </cell>
          <cell r="K896" t="str">
            <v>C058431024</v>
          </cell>
          <cell r="L896">
            <v>1.2</v>
          </cell>
          <cell r="M896">
            <v>1.2</v>
          </cell>
          <cell r="N896">
            <v>240</v>
          </cell>
          <cell r="O896" t="str">
            <v>四级公路</v>
          </cell>
          <cell r="P896" t="str">
            <v>水泥路面</v>
          </cell>
          <cell r="Q896" t="str">
            <v>6</v>
          </cell>
          <cell r="R896" t="str">
            <v>嘉禾县正隆牧业发展有限公司</v>
          </cell>
          <cell r="S896">
            <v>1.2</v>
          </cell>
        </row>
        <row r="897">
          <cell r="F897" t="str">
            <v>老莲塘村到X268产业路</v>
          </cell>
          <cell r="G897" t="str">
            <v>资源产业路</v>
          </cell>
          <cell r="H897" t="str">
            <v>1312F4310240083</v>
          </cell>
          <cell r="I897" t="str">
            <v>1451J3120431024252</v>
          </cell>
          <cell r="J897" t="str">
            <v>be6806e1-0edf-459a-aa8d-a279cde83cf8</v>
          </cell>
          <cell r="K897" t="str">
            <v>无</v>
          </cell>
          <cell r="L897">
            <v>0.9</v>
          </cell>
          <cell r="M897">
            <v>0.9</v>
          </cell>
          <cell r="N897">
            <v>180</v>
          </cell>
          <cell r="O897" t="str">
            <v>四级公路</v>
          </cell>
          <cell r="P897" t="str">
            <v>水泥路面</v>
          </cell>
          <cell r="Q897" t="str">
            <v>6</v>
          </cell>
          <cell r="R897" t="str">
            <v>王阳甫果木种植专业基地</v>
          </cell>
          <cell r="S897">
            <v>0.9</v>
          </cell>
        </row>
        <row r="898">
          <cell r="F898" t="str">
            <v>嘉禾县兴林种植专业合作社产业路</v>
          </cell>
          <cell r="G898" t="str">
            <v>资源产业路</v>
          </cell>
          <cell r="H898" t="str">
            <v>131201F4310240030</v>
          </cell>
          <cell r="I898" t="str">
            <v>1451J3120431024248</v>
          </cell>
          <cell r="J898" t="str">
            <v>566e785f-7f07-43a1-8592-1eefc1058612</v>
          </cell>
          <cell r="K898" t="str">
            <v>无</v>
          </cell>
          <cell r="L898">
            <v>0.6</v>
          </cell>
          <cell r="M898">
            <v>0.8</v>
          </cell>
          <cell r="N898">
            <v>160</v>
          </cell>
          <cell r="O898" t="str">
            <v>四级公路</v>
          </cell>
          <cell r="P898" t="str">
            <v>水泥路面</v>
          </cell>
          <cell r="Q898" t="str">
            <v>6</v>
          </cell>
          <cell r="R898" t="str">
            <v>嘉禾县兴林种植专业合作社</v>
          </cell>
          <cell r="S898">
            <v>0.8</v>
          </cell>
        </row>
        <row r="899">
          <cell r="F899" t="str">
            <v>嘉禾县龙潭镇金塘村烤烟种植基地连接路</v>
          </cell>
          <cell r="G899" t="str">
            <v>资源产业路</v>
          </cell>
          <cell r="H899" t="str">
            <v>1312F4310240106</v>
          </cell>
          <cell r="I899" t="str">
            <v>1451J3120431024189</v>
          </cell>
          <cell r="J899" t="str">
            <v>a3459731-2e04-4728-9bb9-a84a69aaaa0b</v>
          </cell>
          <cell r="K899" t="str">
            <v>无</v>
          </cell>
          <cell r="L899">
            <v>1</v>
          </cell>
          <cell r="M899">
            <v>1</v>
          </cell>
          <cell r="N899">
            <v>200</v>
          </cell>
          <cell r="O899" t="str">
            <v>四级公路</v>
          </cell>
          <cell r="P899" t="str">
            <v>水泥路面</v>
          </cell>
          <cell r="Q899" t="str">
            <v>6</v>
          </cell>
          <cell r="R899" t="str">
            <v>嘉禾县龙潭镇金塘村烤烟种植基地</v>
          </cell>
          <cell r="S899">
            <v>1</v>
          </cell>
        </row>
        <row r="900">
          <cell r="F900" t="str">
            <v>臻硒生态农业发展有限公司产业路</v>
          </cell>
          <cell r="G900" t="str">
            <v>资源产业路</v>
          </cell>
          <cell r="H900" t="str">
            <v>1312F4310240057</v>
          </cell>
          <cell r="I900" t="str">
            <v>1451J3120431024147</v>
          </cell>
          <cell r="J900" t="str">
            <v>3d6c6d6a-8b98-48d1-b27d-72f028a0c4ed</v>
          </cell>
          <cell r="K900" t="str">
            <v>无</v>
          </cell>
          <cell r="L900">
            <v>2.38</v>
          </cell>
          <cell r="M900">
            <v>2.38</v>
          </cell>
          <cell r="N900">
            <v>480</v>
          </cell>
          <cell r="O900" t="str">
            <v>四级公路</v>
          </cell>
          <cell r="P900" t="str">
            <v>水泥路面</v>
          </cell>
          <cell r="Q900" t="str">
            <v>6</v>
          </cell>
          <cell r="R900" t="str">
            <v>臻硒生态农业发展有限公司</v>
          </cell>
          <cell r="S900">
            <v>2.38</v>
          </cell>
        </row>
        <row r="901">
          <cell r="F901" t="str">
            <v>楼胡至羊马岭产业路</v>
          </cell>
          <cell r="G901" t="str">
            <v>资源产业路</v>
          </cell>
          <cell r="H901" t="str">
            <v>1312F4310240074</v>
          </cell>
          <cell r="I901" t="str">
            <v>1451J3120431024164</v>
          </cell>
          <cell r="J901" t="str">
            <v>9d890c7f-c46c-4c99-97ad-b46b66756395</v>
          </cell>
          <cell r="K901" t="str">
            <v>无</v>
          </cell>
          <cell r="L901">
            <v>1.1000000000000001</v>
          </cell>
          <cell r="M901">
            <v>0.5</v>
          </cell>
          <cell r="N901">
            <v>100</v>
          </cell>
          <cell r="O901" t="str">
            <v>四级公路</v>
          </cell>
          <cell r="P901" t="str">
            <v>水泥路面</v>
          </cell>
          <cell r="Q901" t="str">
            <v>6</v>
          </cell>
          <cell r="R901" t="str">
            <v>胡家农场</v>
          </cell>
          <cell r="S901">
            <v>0.5</v>
          </cell>
        </row>
        <row r="902">
          <cell r="F902" t="str">
            <v>北纬25度富硒产业园连接S227道路</v>
          </cell>
          <cell r="G902" t="str">
            <v>资源产业路</v>
          </cell>
          <cell r="H902" t="str">
            <v>1312F4310240008</v>
          </cell>
          <cell r="I902" t="str">
            <v>1451J3120431024133</v>
          </cell>
          <cell r="J902" t="str">
            <v>c7f6a669-0152-4368-a040-1ab50754ee9d</v>
          </cell>
          <cell r="K902" t="str">
            <v>无</v>
          </cell>
          <cell r="L902">
            <v>3</v>
          </cell>
          <cell r="M902">
            <v>3</v>
          </cell>
          <cell r="N902">
            <v>600</v>
          </cell>
          <cell r="O902" t="str">
            <v>四级公路</v>
          </cell>
          <cell r="P902" t="str">
            <v>水泥路面</v>
          </cell>
          <cell r="Q902" t="str">
            <v>6</v>
          </cell>
          <cell r="R902" t="str">
            <v>北纬25度富硒产业园</v>
          </cell>
          <cell r="S902">
            <v>3</v>
          </cell>
        </row>
        <row r="903">
          <cell r="F903" t="str">
            <v>湖南中农正邦生态农业发展有限公司嘉禾分公司产业路</v>
          </cell>
          <cell r="G903" t="str">
            <v>资源产业路</v>
          </cell>
          <cell r="H903" t="str">
            <v>131201F4310240019</v>
          </cell>
          <cell r="I903" t="str">
            <v>1451J3120431024251</v>
          </cell>
          <cell r="J903" t="str">
            <v>88dcea94-55eb-4fe9-9e9f-f7cd2104a06a</v>
          </cell>
          <cell r="K903" t="str">
            <v>无</v>
          </cell>
          <cell r="L903">
            <v>2.6</v>
          </cell>
          <cell r="M903">
            <v>2.6</v>
          </cell>
          <cell r="N903">
            <v>312</v>
          </cell>
          <cell r="O903" t="str">
            <v>四级公路</v>
          </cell>
          <cell r="P903" t="str">
            <v>水泥路面</v>
          </cell>
          <cell r="Q903" t="str">
            <v>6</v>
          </cell>
          <cell r="R903" t="str">
            <v>湖南中农正邦生态农业发展有限公司嘉禾分公司</v>
          </cell>
          <cell r="S903">
            <v>2.6</v>
          </cell>
        </row>
        <row r="904">
          <cell r="F904" t="str">
            <v>仙江村中国传统村落通景公路</v>
          </cell>
          <cell r="G904" t="str">
            <v>通景公路</v>
          </cell>
          <cell r="H904" t="str">
            <v>131302F4310240007</v>
          </cell>
          <cell r="I904" t="str">
            <v>1451J3130431024201</v>
          </cell>
          <cell r="J904" t="str">
            <v>1862b9cd-4778-4aa0-b84a-7434a04e771c</v>
          </cell>
          <cell r="K904" t="str">
            <v>无</v>
          </cell>
          <cell r="L904">
            <v>0.67</v>
          </cell>
          <cell r="M904">
            <v>0.67</v>
          </cell>
          <cell r="N904">
            <v>80</v>
          </cell>
          <cell r="O904" t="str">
            <v>四级公路</v>
          </cell>
          <cell r="P904" t="str">
            <v>水泥路面</v>
          </cell>
          <cell r="Q904" t="str">
            <v>6</v>
          </cell>
          <cell r="R904" t="str">
            <v>仙江村芙蓉镇原型地（电影小镇）</v>
          </cell>
          <cell r="S904">
            <v>0.67</v>
          </cell>
        </row>
        <row r="905">
          <cell r="F905" t="str">
            <v>中华山中国传统村落通景公路</v>
          </cell>
          <cell r="G905" t="str">
            <v>通景公路</v>
          </cell>
          <cell r="H905" t="str">
            <v>131302F4310240006</v>
          </cell>
          <cell r="I905" t="str">
            <v>1451J3130431024168</v>
          </cell>
          <cell r="J905" t="str">
            <v>8bda7a03-f38f-4772-bf13-c707d6103de3</v>
          </cell>
          <cell r="K905" t="str">
            <v>无</v>
          </cell>
          <cell r="L905">
            <v>1.1599999999999999</v>
          </cell>
          <cell r="M905">
            <v>1.1599999999999999</v>
          </cell>
          <cell r="N905">
            <v>189</v>
          </cell>
          <cell r="O905" t="str">
            <v>四级公路</v>
          </cell>
          <cell r="P905" t="str">
            <v>水泥路面</v>
          </cell>
          <cell r="Q905" t="str">
            <v>6</v>
          </cell>
          <cell r="R905" t="str">
            <v>中华山中国传统村落</v>
          </cell>
          <cell r="S905">
            <v>1.1599999999999999</v>
          </cell>
        </row>
        <row r="906">
          <cell r="L906">
            <v>21.628</v>
          </cell>
          <cell r="M906">
            <v>21.628</v>
          </cell>
          <cell r="N906">
            <v>2130</v>
          </cell>
          <cell r="S906">
            <v>21.628</v>
          </cell>
        </row>
        <row r="907">
          <cell r="F907" t="str">
            <v>坳头土-鸡脚山连接路</v>
          </cell>
          <cell r="G907" t="str">
            <v>资源产业路</v>
          </cell>
          <cell r="H907" t="str">
            <v>1312F4310250064</v>
          </cell>
          <cell r="I907" t="str">
            <v>1451J3120431025151</v>
          </cell>
          <cell r="J907" t="str">
            <v>b56cc2bc-d7fc-485b-ae70-dafd8d49764a</v>
          </cell>
          <cell r="K907" t="str">
            <v>无</v>
          </cell>
          <cell r="L907">
            <v>4.42</v>
          </cell>
          <cell r="M907">
            <v>4.42</v>
          </cell>
          <cell r="N907">
            <v>390</v>
          </cell>
          <cell r="O907" t="str">
            <v>四级公路</v>
          </cell>
          <cell r="P907" t="str">
            <v>水泥路面</v>
          </cell>
          <cell r="Q907" t="str">
            <v>5</v>
          </cell>
          <cell r="R907" t="str">
            <v>鸡脚山农业综合开发有限公司</v>
          </cell>
          <cell r="S907">
            <v>4.42</v>
          </cell>
        </row>
        <row r="908">
          <cell r="F908" t="str">
            <v>香花铺-三角岭连接路</v>
          </cell>
          <cell r="G908" t="str">
            <v>资源产业路</v>
          </cell>
          <cell r="H908" t="str">
            <v>1312F4310250059</v>
          </cell>
          <cell r="I908" t="str">
            <v>1451J3120431025133</v>
          </cell>
          <cell r="J908" t="str">
            <v>056673ed-1731-4b4f-96c2-092b44b8b4da</v>
          </cell>
          <cell r="K908" t="str">
            <v>无</v>
          </cell>
          <cell r="L908">
            <v>4</v>
          </cell>
          <cell r="M908">
            <v>4</v>
          </cell>
          <cell r="N908">
            <v>420</v>
          </cell>
          <cell r="O908" t="str">
            <v>四级公路</v>
          </cell>
          <cell r="P908" t="str">
            <v>水泥路面</v>
          </cell>
          <cell r="Q908">
            <v>4.5</v>
          </cell>
          <cell r="R908" t="str">
            <v>湖南舜源野生茶业有限公司</v>
          </cell>
          <cell r="S908">
            <v>4</v>
          </cell>
        </row>
        <row r="909">
          <cell r="F909" t="str">
            <v>孙南村-下烟家岭连接路</v>
          </cell>
          <cell r="G909" t="str">
            <v>资源产业路</v>
          </cell>
          <cell r="H909" t="str">
            <v>1312F4310250018</v>
          </cell>
          <cell r="I909" t="str">
            <v>1451J3120431025102</v>
          </cell>
          <cell r="J909" t="str">
            <v>463c68cf-c5ec-4028-82cc-7f1b5cea40bd</v>
          </cell>
          <cell r="K909" t="str">
            <v>无</v>
          </cell>
          <cell r="L909">
            <v>2.5</v>
          </cell>
          <cell r="M909">
            <v>2.5</v>
          </cell>
          <cell r="N909">
            <v>135</v>
          </cell>
          <cell r="O909" t="str">
            <v>四级公路</v>
          </cell>
          <cell r="P909" t="str">
            <v>水泥路面</v>
          </cell>
          <cell r="Q909">
            <v>4.5</v>
          </cell>
          <cell r="R909" t="str">
            <v>洪荒农业公司脐橙基地</v>
          </cell>
          <cell r="S909">
            <v>2.5</v>
          </cell>
        </row>
        <row r="910">
          <cell r="F910" t="str">
            <v>茶山-大坪连接路</v>
          </cell>
          <cell r="G910" t="str">
            <v>资源产业路</v>
          </cell>
          <cell r="H910" t="str">
            <v>1312F4310250048</v>
          </cell>
          <cell r="I910" t="str">
            <v>1451J3120431025121</v>
          </cell>
          <cell r="J910" t="str">
            <v>6145045f-f0df-471d-aa7f-3330d42ec18c</v>
          </cell>
          <cell r="K910" t="str">
            <v>无</v>
          </cell>
          <cell r="L910">
            <v>3.4</v>
          </cell>
          <cell r="M910">
            <v>3.4</v>
          </cell>
          <cell r="N910">
            <v>540</v>
          </cell>
          <cell r="O910" t="str">
            <v>四级公路</v>
          </cell>
          <cell r="P910" t="str">
            <v>水泥路面</v>
          </cell>
          <cell r="Q910" t="str">
            <v>6</v>
          </cell>
          <cell r="R910" t="str">
            <v>峰竹果园基地</v>
          </cell>
          <cell r="S910">
            <v>3.4</v>
          </cell>
        </row>
        <row r="911">
          <cell r="F911" t="str">
            <v>茶山-黄泥井连接路</v>
          </cell>
          <cell r="G911" t="str">
            <v>资源产业路</v>
          </cell>
          <cell r="H911" t="str">
            <v>1312F4310250056</v>
          </cell>
          <cell r="I911" t="str">
            <v>1451J3120431025150</v>
          </cell>
          <cell r="J911" t="str">
            <v>ec001372-3739-4225-9801-815d04286821</v>
          </cell>
          <cell r="K911" t="str">
            <v>无</v>
          </cell>
          <cell r="L911">
            <v>3.2</v>
          </cell>
          <cell r="M911">
            <v>3.2</v>
          </cell>
          <cell r="N911">
            <v>315</v>
          </cell>
          <cell r="O911" t="str">
            <v>四级公路</v>
          </cell>
          <cell r="P911" t="str">
            <v>水泥路面</v>
          </cell>
          <cell r="Q911" t="str">
            <v>6</v>
          </cell>
          <cell r="R911" t="str">
            <v>顺泰种养专业合作社</v>
          </cell>
          <cell r="S911">
            <v>3.2</v>
          </cell>
        </row>
        <row r="912">
          <cell r="F912" t="str">
            <v>艾家-蓬水头连接路</v>
          </cell>
          <cell r="G912" t="str">
            <v>资源产业路</v>
          </cell>
          <cell r="H912" t="str">
            <v>1312F4310250046</v>
          </cell>
          <cell r="I912" t="str">
            <v>1451J3120431025125</v>
          </cell>
          <cell r="J912" t="str">
            <v>8589a2aa-d51f-4b45-ac89-beaf73835abf</v>
          </cell>
          <cell r="K912" t="str">
            <v>无</v>
          </cell>
          <cell r="L912">
            <v>1.1180000000000001</v>
          </cell>
          <cell r="M912">
            <v>1.1180000000000001</v>
          </cell>
          <cell r="N912">
            <v>120</v>
          </cell>
          <cell r="O912" t="str">
            <v>四级公路</v>
          </cell>
          <cell r="P912" t="str">
            <v>水泥路面</v>
          </cell>
          <cell r="Q912">
            <v>4.5</v>
          </cell>
          <cell r="R912" t="str">
            <v>燕溪村烟叶生产基地</v>
          </cell>
          <cell r="S912">
            <v>1.1180000000000001</v>
          </cell>
        </row>
        <row r="913">
          <cell r="F913" t="str">
            <v>对面岭-连头岭连接路</v>
          </cell>
          <cell r="G913" t="str">
            <v>资源产业路</v>
          </cell>
          <cell r="H913" t="str">
            <v>1312F4310250039</v>
          </cell>
          <cell r="I913" t="str">
            <v>1451J3120431025139</v>
          </cell>
          <cell r="J913" t="str">
            <v>6d641848-2a73-43ae-82fd-1c3f68c5539c</v>
          </cell>
          <cell r="K913" t="str">
            <v>无</v>
          </cell>
          <cell r="L913">
            <v>1.6</v>
          </cell>
          <cell r="M913">
            <v>1.6</v>
          </cell>
          <cell r="N913">
            <v>90</v>
          </cell>
          <cell r="O913" t="str">
            <v>四级公路</v>
          </cell>
          <cell r="P913" t="str">
            <v>水泥路面</v>
          </cell>
          <cell r="Q913">
            <v>4.5</v>
          </cell>
          <cell r="R913" t="str">
            <v>先和农业桑树资源综合开发利用</v>
          </cell>
          <cell r="S913">
            <v>1.6</v>
          </cell>
        </row>
        <row r="914">
          <cell r="F914" t="str">
            <v>水东新村-牛家塘连接路</v>
          </cell>
          <cell r="G914" t="str">
            <v>资源产业路</v>
          </cell>
          <cell r="H914" t="str">
            <v>1312F4310250060</v>
          </cell>
          <cell r="I914" t="str">
            <v>1451J3120431025130</v>
          </cell>
          <cell r="J914" t="str">
            <v>8486edf5-2e1c-4137-9f86-931af3b9dd17</v>
          </cell>
          <cell r="K914" t="str">
            <v>无</v>
          </cell>
          <cell r="L914">
            <v>1.39</v>
          </cell>
          <cell r="M914">
            <v>1.39</v>
          </cell>
          <cell r="N914">
            <v>120</v>
          </cell>
          <cell r="O914" t="str">
            <v>四级公路</v>
          </cell>
          <cell r="P914" t="str">
            <v>水泥路面</v>
          </cell>
          <cell r="Q914">
            <v>4.5</v>
          </cell>
          <cell r="R914" t="str">
            <v>天缘农业科技有限公司</v>
          </cell>
          <cell r="S914">
            <v>1.39</v>
          </cell>
        </row>
        <row r="915">
          <cell r="L915">
            <v>33.859000000000002</v>
          </cell>
          <cell r="M915">
            <v>30.030999999999999</v>
          </cell>
          <cell r="N915">
            <v>6959.76</v>
          </cell>
          <cell r="S915">
            <v>30</v>
          </cell>
        </row>
        <row r="916">
          <cell r="F916" t="str">
            <v>飞水寨南国天山生态旅游景区连接路</v>
          </cell>
          <cell r="G916" t="str">
            <v>通景公路</v>
          </cell>
          <cell r="H916" t="str">
            <v>131302F4310260015</v>
          </cell>
          <cell r="I916" t="str">
            <v>1451J3130431026107</v>
          </cell>
          <cell r="J916" t="str">
            <v>a9604526-d5b2-4df7-94a9-573d22f0cf8c</v>
          </cell>
          <cell r="K916" t="str">
            <v>X014431026</v>
          </cell>
          <cell r="L916">
            <v>3.3959999999999999</v>
          </cell>
          <cell r="M916">
            <v>3.39</v>
          </cell>
          <cell r="N916">
            <v>745.8</v>
          </cell>
          <cell r="O916" t="str">
            <v>四级公路</v>
          </cell>
          <cell r="P916" t="str">
            <v>沥青路面</v>
          </cell>
          <cell r="Q916">
            <v>6</v>
          </cell>
          <cell r="R916" t="str">
            <v>飞水寨南国天山生态旅游景区</v>
          </cell>
          <cell r="S916">
            <v>3.39</v>
          </cell>
        </row>
        <row r="917">
          <cell r="F917" t="str">
            <v>金山古村景区连接路</v>
          </cell>
          <cell r="G917" t="str">
            <v>通景公路</v>
          </cell>
          <cell r="H917" t="str">
            <v>131302F4310260016</v>
          </cell>
          <cell r="I917" t="str">
            <v>1451J3130431026109</v>
          </cell>
          <cell r="J917" t="str">
            <v>1d7f6eb4-e5cd-444c-b5ce-71b423855567</v>
          </cell>
          <cell r="K917" t="str">
            <v>C06L431026</v>
          </cell>
          <cell r="L917">
            <v>0.79200000000000004</v>
          </cell>
          <cell r="M917">
            <v>0.79</v>
          </cell>
          <cell r="N917">
            <v>173.8</v>
          </cell>
          <cell r="O917" t="str">
            <v>四级公路</v>
          </cell>
          <cell r="P917" t="str">
            <v>沥青路面</v>
          </cell>
          <cell r="Q917">
            <v>6</v>
          </cell>
          <cell r="R917" t="str">
            <v>金山古村景区</v>
          </cell>
          <cell r="S917">
            <v>0.79</v>
          </cell>
        </row>
        <row r="918">
          <cell r="F918" t="str">
            <v>延寿国家长征公园连接路（文明大兴至延寿国家长征公园青石寨景区段）</v>
          </cell>
          <cell r="G918" t="str">
            <v>通景公路</v>
          </cell>
          <cell r="H918" t="str">
            <v>131301F4310260002</v>
          </cell>
          <cell r="I918" t="str">
            <v>1451J3130431026138</v>
          </cell>
          <cell r="J918" t="str">
            <v>951462e2-9de7-4fa3-bf62-d77dd06df60f</v>
          </cell>
          <cell r="K918" t="str">
            <v>无</v>
          </cell>
          <cell r="L918">
            <v>13.6</v>
          </cell>
          <cell r="M918">
            <v>13.6</v>
          </cell>
          <cell r="N918">
            <v>4080</v>
          </cell>
          <cell r="O918" t="str">
            <v>四级公路</v>
          </cell>
          <cell r="P918" t="str">
            <v>沥青路面</v>
          </cell>
          <cell r="Q918">
            <v>6</v>
          </cell>
          <cell r="R918" t="str">
            <v>延寿国家长征公园青石寨景区</v>
          </cell>
          <cell r="S918">
            <v>13.6</v>
          </cell>
        </row>
        <row r="919">
          <cell r="F919" t="str">
            <v>大坪镇大坪村生猪养殖产业路</v>
          </cell>
          <cell r="G919" t="str">
            <v>资源产业路</v>
          </cell>
          <cell r="H919" t="str">
            <v>1312F4310260069</v>
          </cell>
          <cell r="I919" t="str">
            <v>1451J3120431026245</v>
          </cell>
          <cell r="J919" t="str">
            <v>86aac772-c33f-4226-820e-2ddd2dfa8e28</v>
          </cell>
          <cell r="K919" t="str">
            <v>Y115431026</v>
          </cell>
          <cell r="L919">
            <v>4.9710000000000001</v>
          </cell>
          <cell r="M919">
            <v>4.9710000000000001</v>
          </cell>
          <cell r="N919">
            <v>795.36</v>
          </cell>
          <cell r="O919" t="str">
            <v>四级公路</v>
          </cell>
          <cell r="P919" t="str">
            <v>水泥路面</v>
          </cell>
          <cell r="Q919" t="str">
            <v>5</v>
          </cell>
          <cell r="R919" t="str">
            <v>汝城县雄宇生态农业有限公司</v>
          </cell>
          <cell r="S919">
            <v>4.9710000000000001</v>
          </cell>
        </row>
        <row r="920">
          <cell r="F920" t="str">
            <v>延寿国家长征公园连接路（童田至延寿乡（千年银杏）段）</v>
          </cell>
          <cell r="G920" t="str">
            <v>通景公路</v>
          </cell>
          <cell r="H920" t="str">
            <v>131302F4310260014</v>
          </cell>
          <cell r="I920" t="str">
            <v>1451J3130431026196</v>
          </cell>
          <cell r="J920" t="str">
            <v>4cace07c-45d5-439d-b038-55d66fcd69a4</v>
          </cell>
          <cell r="K920" t="str">
            <v>无</v>
          </cell>
          <cell r="L920">
            <v>3.6</v>
          </cell>
          <cell r="M920">
            <v>1.88</v>
          </cell>
          <cell r="N920">
            <v>300.8</v>
          </cell>
          <cell r="O920" t="str">
            <v>四级公路</v>
          </cell>
          <cell r="P920" t="str">
            <v>沥青路面</v>
          </cell>
          <cell r="Q920">
            <v>6</v>
          </cell>
          <cell r="R920" t="str">
            <v>延寿国家长征公园</v>
          </cell>
          <cell r="S920">
            <v>1.88</v>
          </cell>
        </row>
        <row r="921">
          <cell r="F921" t="str">
            <v>井坡旅游公路</v>
          </cell>
          <cell r="G921" t="str">
            <v>通景公路</v>
          </cell>
          <cell r="H921" t="str">
            <v>131302F4310260011</v>
          </cell>
          <cell r="I921" t="str">
            <v>1451J3130431026227</v>
          </cell>
          <cell r="J921" t="str">
            <v>4c7dc179-6213-4689-ac7a-9a9abd347dfa</v>
          </cell>
          <cell r="K921" t="str">
            <v>无</v>
          </cell>
          <cell r="L921">
            <v>7.5</v>
          </cell>
          <cell r="M921">
            <v>5.4</v>
          </cell>
          <cell r="N921">
            <v>864</v>
          </cell>
          <cell r="O921" t="str">
            <v>四级公路</v>
          </cell>
          <cell r="P921" t="str">
            <v>水泥路面</v>
          </cell>
          <cell r="Q921">
            <v>6</v>
          </cell>
          <cell r="R921" t="str">
            <v>井坡滑翔基地</v>
          </cell>
          <cell r="S921">
            <v>5.3689999999999998</v>
          </cell>
        </row>
        <row r="922">
          <cell r="L922">
            <v>11.224</v>
          </cell>
          <cell r="M922">
            <v>9.73</v>
          </cell>
          <cell r="N922">
            <v>6200</v>
          </cell>
          <cell r="S922">
            <v>9.73</v>
          </cell>
        </row>
        <row r="923">
          <cell r="F923" t="str">
            <v>增口-寨前连接路</v>
          </cell>
          <cell r="G923" t="str">
            <v>资源产业路</v>
          </cell>
          <cell r="H923" t="str">
            <v>131302F4310270002</v>
          </cell>
          <cell r="I923" t="str">
            <v>1451J3120431027102</v>
          </cell>
          <cell r="J923" t="str">
            <v>d0d3cadb-9045-40d1-9cdc-71a83f3dcd13</v>
          </cell>
          <cell r="K923" t="str">
            <v>X004431027</v>
          </cell>
          <cell r="L923">
            <v>11.224</v>
          </cell>
          <cell r="M923">
            <v>9.73</v>
          </cell>
          <cell r="N923">
            <v>6200</v>
          </cell>
          <cell r="O923" t="str">
            <v>四级公路</v>
          </cell>
          <cell r="P923" t="str">
            <v>沥青路面</v>
          </cell>
          <cell r="Q923" t="str">
            <v>6</v>
          </cell>
          <cell r="R923" t="str">
            <v>寨前镇牛江村</v>
          </cell>
          <cell r="S923">
            <v>9.73</v>
          </cell>
        </row>
        <row r="924">
          <cell r="L924">
            <v>27.28</v>
          </cell>
          <cell r="M924">
            <v>27.28</v>
          </cell>
          <cell r="N924">
            <v>8660</v>
          </cell>
          <cell r="S924">
            <v>26.76</v>
          </cell>
        </row>
        <row r="925">
          <cell r="F925" t="str">
            <v>X002安仁县夹口-承坪公路</v>
          </cell>
          <cell r="G925" t="str">
            <v>乡镇通三级（路面宽7米）及以上农村公路</v>
          </cell>
          <cell r="H925" t="str">
            <v>1316F4310280005</v>
          </cell>
          <cell r="I925" t="str">
            <v>1451J3150431028120</v>
          </cell>
          <cell r="J925" t="str">
            <v>dfe872b2-1be1-4e3e-8b93-474cc4d76f78</v>
          </cell>
          <cell r="K925" t="str">
            <v>X002431028</v>
          </cell>
          <cell r="L925">
            <v>4.76</v>
          </cell>
          <cell r="M925">
            <v>4.76</v>
          </cell>
          <cell r="N925">
            <v>1904</v>
          </cell>
          <cell r="O925" t="str">
            <v>三级公路</v>
          </cell>
          <cell r="P925" t="str">
            <v>水泥路面</v>
          </cell>
          <cell r="Q925">
            <v>6.5</v>
          </cell>
          <cell r="R925" t="str">
            <v>承坪乡</v>
          </cell>
          <cell r="S925">
            <v>4.76</v>
          </cell>
        </row>
        <row r="926">
          <cell r="F926" t="str">
            <v>Y355金子坳-排楼下连接路</v>
          </cell>
          <cell r="G926" t="str">
            <v>资源产业路</v>
          </cell>
          <cell r="H926" t="str">
            <v>1312F4310280011</v>
          </cell>
          <cell r="I926" t="str">
            <v>1451J3120431028105</v>
          </cell>
          <cell r="J926" t="str">
            <v>9e114152-8111-44fe-821a-65bf554d5fef</v>
          </cell>
          <cell r="K926" t="str">
            <v>Y355431028</v>
          </cell>
          <cell r="L926">
            <v>4.0999999999999996</v>
          </cell>
          <cell r="M926">
            <v>4.0999999999999996</v>
          </cell>
          <cell r="N926">
            <v>1230</v>
          </cell>
          <cell r="O926" t="str">
            <v>四级公路</v>
          </cell>
          <cell r="P926" t="str">
            <v>水泥路面</v>
          </cell>
          <cell r="Q926" t="str">
            <v>6</v>
          </cell>
          <cell r="R926" t="str">
            <v>坪上村种养植产业园</v>
          </cell>
          <cell r="S926">
            <v>4.0999999999999996</v>
          </cell>
        </row>
        <row r="927">
          <cell r="F927" t="str">
            <v>双排山-温氏集团连接路</v>
          </cell>
          <cell r="G927" t="str">
            <v>资源产业路</v>
          </cell>
          <cell r="H927" t="str">
            <v>1312F4310280006</v>
          </cell>
          <cell r="I927" t="str">
            <v>1451J3120431028107</v>
          </cell>
          <cell r="J927" t="str">
            <v>409bf3b6-b347-4c0c-80f8-617d56daffcc</v>
          </cell>
          <cell r="K927" t="str">
            <v>C78I431028</v>
          </cell>
          <cell r="L927">
            <v>0.76</v>
          </cell>
          <cell r="M927">
            <v>0.76</v>
          </cell>
          <cell r="N927">
            <v>228</v>
          </cell>
          <cell r="O927" t="str">
            <v>四级公路</v>
          </cell>
          <cell r="P927" t="str">
            <v>水泥路面</v>
          </cell>
          <cell r="Q927" t="str">
            <v>6</v>
          </cell>
          <cell r="R927" t="str">
            <v>安仁温氏畜牧生猪一体养殖园</v>
          </cell>
          <cell r="S927">
            <v>0.76</v>
          </cell>
        </row>
        <row r="928">
          <cell r="F928" t="str">
            <v>王古-锐鑫养殖园连接路</v>
          </cell>
          <cell r="G928" t="str">
            <v>资源产业路</v>
          </cell>
          <cell r="H928" t="str">
            <v>1312F4310280007</v>
          </cell>
          <cell r="I928" t="str">
            <v>1451J3120431028101</v>
          </cell>
          <cell r="J928" t="str">
            <v>7c72217d-45e2-40d4-a367-bb64c1ec7a46</v>
          </cell>
          <cell r="K928" t="str">
            <v>C59D431028</v>
          </cell>
          <cell r="L928">
            <v>1.34</v>
          </cell>
          <cell r="M928">
            <v>1.34</v>
          </cell>
          <cell r="N928">
            <v>402</v>
          </cell>
          <cell r="O928" t="str">
            <v>四级公路</v>
          </cell>
          <cell r="P928" t="str">
            <v>水泥路面</v>
          </cell>
          <cell r="Q928" t="str">
            <v>6</v>
          </cell>
          <cell r="R928" t="str">
            <v>安仁县锐鑫养殖园</v>
          </cell>
          <cell r="S928">
            <v>1.34</v>
          </cell>
        </row>
        <row r="929">
          <cell r="F929" t="str">
            <v>三门口-马头坳连接路</v>
          </cell>
          <cell r="G929" t="str">
            <v>资源产业路</v>
          </cell>
          <cell r="H929" t="str">
            <v>1312F4310280005</v>
          </cell>
          <cell r="I929" t="str">
            <v>1451J3120431028119</v>
          </cell>
          <cell r="J929" t="str">
            <v>6d03516e-2d65-49a9-9142-d7ea0396137a</v>
          </cell>
          <cell r="K929" t="str">
            <v>C50P431028</v>
          </cell>
          <cell r="L929">
            <v>1.78</v>
          </cell>
          <cell r="M929">
            <v>1.78</v>
          </cell>
          <cell r="N929">
            <v>534</v>
          </cell>
          <cell r="O929" t="str">
            <v>四级公路</v>
          </cell>
          <cell r="P929" t="str">
            <v>水泥路面</v>
          </cell>
          <cell r="Q929" t="str">
            <v>6</v>
          </cell>
          <cell r="R929" t="str">
            <v>智鑫生态养殖场</v>
          </cell>
          <cell r="S929">
            <v>1.78</v>
          </cell>
        </row>
        <row r="930">
          <cell r="F930" t="str">
            <v>石门-湖南辉垅农业现代育苗基地连接路</v>
          </cell>
          <cell r="G930" t="str">
            <v>资源产业路</v>
          </cell>
          <cell r="H930" t="str">
            <v>1312F4310280018</v>
          </cell>
          <cell r="I930" t="str">
            <v>1451J3120431028129</v>
          </cell>
          <cell r="J930" t="str">
            <v>1df7640f-b8fb-4adb-b1c8-1e2c69590da7</v>
          </cell>
          <cell r="K930" t="str">
            <v>无</v>
          </cell>
          <cell r="L930">
            <v>1.5</v>
          </cell>
          <cell r="M930">
            <v>1.5</v>
          </cell>
          <cell r="N930">
            <v>450</v>
          </cell>
          <cell r="O930" t="str">
            <v>四级公路</v>
          </cell>
          <cell r="P930" t="str">
            <v>水泥路面</v>
          </cell>
          <cell r="Q930">
            <v>4.5</v>
          </cell>
          <cell r="R930" t="str">
            <v>湖南辉垅农业现代育苗基地</v>
          </cell>
          <cell r="S930">
            <v>1.5</v>
          </cell>
        </row>
        <row r="931">
          <cell r="F931" t="str">
            <v>黄田一七里香体验式休闲农庄连接路</v>
          </cell>
          <cell r="G931" t="str">
            <v>资源产业路</v>
          </cell>
          <cell r="H931" t="str">
            <v>1312F4310280019</v>
          </cell>
          <cell r="I931" t="str">
            <v>1451J3120431028230</v>
          </cell>
          <cell r="J931" t="str">
            <v>003e0033-9ce5-4434-bd7a-d7bee83fe603</v>
          </cell>
          <cell r="K931" t="str">
            <v>无</v>
          </cell>
          <cell r="L931">
            <v>1.5</v>
          </cell>
          <cell r="M931">
            <v>1.5</v>
          </cell>
          <cell r="N931">
            <v>450</v>
          </cell>
          <cell r="O931" t="str">
            <v>四级公路</v>
          </cell>
          <cell r="P931" t="str">
            <v>水泥路面</v>
          </cell>
          <cell r="Q931" t="str">
            <v>6</v>
          </cell>
          <cell r="R931" t="str">
            <v>安仁县七里香体验式休闲农庄</v>
          </cell>
          <cell r="S931">
            <v>1.5</v>
          </cell>
        </row>
        <row r="932">
          <cell r="F932" t="str">
            <v>老君观-安仁县正合生态农业园连接路</v>
          </cell>
          <cell r="G932" t="str">
            <v>资源产业路</v>
          </cell>
          <cell r="H932" t="str">
            <v>1312F4310280022</v>
          </cell>
          <cell r="I932" t="str">
            <v>1451J3120431028159</v>
          </cell>
          <cell r="J932" t="str">
            <v>897c1fc3-8a13-4217-b6c1-3fe5a25762e9</v>
          </cell>
          <cell r="K932" t="str">
            <v>C357431028</v>
          </cell>
          <cell r="L932">
            <v>1.5</v>
          </cell>
          <cell r="M932">
            <v>1.5</v>
          </cell>
          <cell r="N932">
            <v>450</v>
          </cell>
          <cell r="O932" t="str">
            <v>四级公路</v>
          </cell>
          <cell r="P932" t="str">
            <v>水泥路面</v>
          </cell>
          <cell r="Q932" t="str">
            <v>6</v>
          </cell>
          <cell r="R932" t="str">
            <v>安仁县正合生态农业园</v>
          </cell>
          <cell r="S932">
            <v>1.5</v>
          </cell>
        </row>
        <row r="933">
          <cell r="F933" t="str">
            <v>峦园-安仁县华南牲猪养殖场连接路</v>
          </cell>
          <cell r="G933" t="str">
            <v>资源产业路</v>
          </cell>
          <cell r="H933" t="str">
            <v>1312F4310280021</v>
          </cell>
          <cell r="I933" t="str">
            <v>1451J3120431028184</v>
          </cell>
          <cell r="J933" t="str">
            <v>7318129a-e33f-4f5b-95e1-f90d87c61596</v>
          </cell>
          <cell r="K933" t="str">
            <v>C367431028</v>
          </cell>
          <cell r="L933">
            <v>1.64</v>
          </cell>
          <cell r="M933">
            <v>1.64</v>
          </cell>
          <cell r="N933">
            <v>492</v>
          </cell>
          <cell r="O933" t="str">
            <v>四级公路</v>
          </cell>
          <cell r="P933" t="str">
            <v>水泥路面</v>
          </cell>
          <cell r="Q933" t="str">
            <v>4.5</v>
          </cell>
          <cell r="R933" t="str">
            <v>安仁县华南牲猪养殖场</v>
          </cell>
          <cell r="S933">
            <v>1.64</v>
          </cell>
        </row>
        <row r="934">
          <cell r="F934" t="str">
            <v>下老屋-福源养殖场连接路</v>
          </cell>
          <cell r="G934" t="str">
            <v>资源产业路</v>
          </cell>
          <cell r="H934" t="str">
            <v>1312F4310280040</v>
          </cell>
          <cell r="I934" t="str">
            <v>1451J3120431028162</v>
          </cell>
          <cell r="J934" t="str">
            <v>1299e30f-be02-4365-9f75-42d8e0ed35e5</v>
          </cell>
          <cell r="K934" t="str">
            <v>无</v>
          </cell>
          <cell r="L934">
            <v>1</v>
          </cell>
          <cell r="M934">
            <v>1</v>
          </cell>
          <cell r="N934">
            <v>300</v>
          </cell>
          <cell r="O934" t="str">
            <v>四级公路</v>
          </cell>
          <cell r="P934" t="str">
            <v>水泥路面</v>
          </cell>
          <cell r="Q934" t="str">
            <v>4.5</v>
          </cell>
          <cell r="R934" t="str">
            <v>安仁县福源养殖场</v>
          </cell>
          <cell r="S934">
            <v>1</v>
          </cell>
        </row>
        <row r="935">
          <cell r="F935" t="str">
            <v>樟水-坳背连接路</v>
          </cell>
          <cell r="G935" t="str">
            <v>资源产业路</v>
          </cell>
          <cell r="H935" t="str">
            <v>1312F4310280016</v>
          </cell>
          <cell r="I935" t="str">
            <v>1451J3120431028121</v>
          </cell>
          <cell r="J935" t="str">
            <v>24ad60ff-06a3-4daf-93cc-7baeea70e207</v>
          </cell>
          <cell r="K935" t="str">
            <v>CA07431028</v>
          </cell>
          <cell r="L935">
            <v>6.62</v>
          </cell>
          <cell r="M935">
            <v>6.62</v>
          </cell>
          <cell r="N935">
            <v>1986</v>
          </cell>
          <cell r="O935" t="str">
            <v>四级公路</v>
          </cell>
          <cell r="P935" t="str">
            <v>水泥路面</v>
          </cell>
          <cell r="Q935" t="str">
            <v>6</v>
          </cell>
          <cell r="R935" t="str">
            <v>大源村天元山种殖场</v>
          </cell>
          <cell r="S935">
            <v>6.62</v>
          </cell>
        </row>
        <row r="936">
          <cell r="F936" t="str">
            <v>五丰路-现代观光旅游生态农业示范园</v>
          </cell>
          <cell r="G936" t="str">
            <v>资源产业路</v>
          </cell>
          <cell r="H936" t="str">
            <v>1312F4310280071</v>
          </cell>
          <cell r="I936" t="str">
            <v>1451J3120431028200</v>
          </cell>
          <cell r="J936" t="str">
            <v>67365a45-a9c4-4e68-bcc0-c2f73e0b9c75</v>
          </cell>
          <cell r="K936" t="str">
            <v>无</v>
          </cell>
          <cell r="L936">
            <v>0.78</v>
          </cell>
          <cell r="M936">
            <v>0.78</v>
          </cell>
          <cell r="N936">
            <v>234</v>
          </cell>
          <cell r="O936" t="str">
            <v>四级公路</v>
          </cell>
          <cell r="P936" t="str">
            <v>水泥路面</v>
          </cell>
          <cell r="Q936" t="str">
            <v>6</v>
          </cell>
          <cell r="R936" t="str">
            <v>现代观光旅游生态农业示范园</v>
          </cell>
          <cell r="S936">
            <v>0.26</v>
          </cell>
        </row>
        <row r="937">
          <cell r="L937">
            <v>48.150999999999996</v>
          </cell>
          <cell r="M937">
            <v>49.340999999999994</v>
          </cell>
          <cell r="N937">
            <v>7633</v>
          </cell>
          <cell r="S937">
            <v>48.968000000000004</v>
          </cell>
        </row>
        <row r="938">
          <cell r="F938" t="str">
            <v>资兴市回龙山瑶族乡通三级公路</v>
          </cell>
          <cell r="G938" t="str">
            <v>乡镇通三级（路面宽7米）及以上农村公路</v>
          </cell>
          <cell r="H938" t="str">
            <v>1316F4310810002</v>
          </cell>
          <cell r="I938" t="str">
            <v>1451J3150431081165</v>
          </cell>
          <cell r="J938" t="str">
            <v>2238cc7c-3bf9-4ec5-90b1-779a95eef93a</v>
          </cell>
          <cell r="K938" t="str">
            <v>X033431081</v>
          </cell>
          <cell r="L938">
            <v>4.8099999999999996</v>
          </cell>
          <cell r="M938">
            <v>4.8099999999999996</v>
          </cell>
          <cell r="N938">
            <v>1924</v>
          </cell>
          <cell r="O938" t="str">
            <v>三级公路</v>
          </cell>
          <cell r="P938" t="str">
            <v>水泥路面</v>
          </cell>
          <cell r="Q938">
            <v>6.5</v>
          </cell>
          <cell r="R938" t="str">
            <v>回龙山瑶族乡</v>
          </cell>
          <cell r="S938">
            <v>4.8099999999999996</v>
          </cell>
        </row>
        <row r="939">
          <cell r="F939" t="str">
            <v>湖南金磊南方水泥有限公司老G357至新厂址公路</v>
          </cell>
          <cell r="G939" t="str">
            <v>资源产业路</v>
          </cell>
          <cell r="H939" t="str">
            <v>1312F4310810059</v>
          </cell>
          <cell r="I939" t="str">
            <v>1451J3120431081157</v>
          </cell>
          <cell r="J939" t="str">
            <v>246f9581-8f09-42d4-9b02-2a75d72ccbd6</v>
          </cell>
          <cell r="K939" t="str">
            <v>无</v>
          </cell>
          <cell r="L939">
            <v>3.9</v>
          </cell>
          <cell r="M939">
            <v>3.9</v>
          </cell>
          <cell r="N939">
            <v>1950</v>
          </cell>
          <cell r="O939" t="str">
            <v>四级公路</v>
          </cell>
          <cell r="P939" t="str">
            <v>水泥路面</v>
          </cell>
          <cell r="Q939">
            <v>4.5</v>
          </cell>
          <cell r="R939" t="str">
            <v>湖南金磊绿色建材产业园</v>
          </cell>
          <cell r="S939">
            <v>3.9</v>
          </cell>
        </row>
        <row r="940">
          <cell r="F940" t="str">
            <v>资兴欧哥果业桃醉天下黄桃产业园连接路</v>
          </cell>
          <cell r="G940" t="str">
            <v>资源产业路</v>
          </cell>
          <cell r="H940" t="str">
            <v>1312F4310810056</v>
          </cell>
          <cell r="I940" t="str">
            <v>1451J3120431081148</v>
          </cell>
          <cell r="J940" t="str">
            <v>d2e3f106-6aa4-44c8-b6e9-44f5ebbc8e01</v>
          </cell>
          <cell r="K940" t="str">
            <v>无</v>
          </cell>
          <cell r="L940">
            <v>1</v>
          </cell>
          <cell r="M940">
            <v>1</v>
          </cell>
          <cell r="N940">
            <v>100</v>
          </cell>
          <cell r="O940" t="str">
            <v>四级公路</v>
          </cell>
          <cell r="P940" t="str">
            <v>水泥路面</v>
          </cell>
          <cell r="Q940">
            <v>4.5</v>
          </cell>
          <cell r="R940" t="str">
            <v>资兴欧哥果业桃醉天下黄桃产业园</v>
          </cell>
          <cell r="S940">
            <v>1</v>
          </cell>
        </row>
        <row r="941">
          <cell r="F941" t="str">
            <v>资兴市智慧立体渔业特色养殖产业园连接路</v>
          </cell>
          <cell r="G941" t="str">
            <v>资源产业路</v>
          </cell>
          <cell r="H941" t="str">
            <v>1312F4310810016</v>
          </cell>
          <cell r="I941" t="str">
            <v>1451J3120431081143</v>
          </cell>
          <cell r="J941" t="str">
            <v>1f70e83c-fc44-46a4-a559-6d441626cea3</v>
          </cell>
          <cell r="K941" t="str">
            <v>无</v>
          </cell>
          <cell r="L941">
            <v>0.26</v>
          </cell>
          <cell r="M941">
            <v>0.26</v>
          </cell>
          <cell r="N941">
            <v>38</v>
          </cell>
          <cell r="O941" t="str">
            <v>四级公路</v>
          </cell>
          <cell r="P941" t="str">
            <v>水泥路面</v>
          </cell>
          <cell r="Q941">
            <v>4.5</v>
          </cell>
          <cell r="R941" t="str">
            <v>资兴市智慧立体渔业特色养殖产业园</v>
          </cell>
          <cell r="S941">
            <v>0.26</v>
          </cell>
        </row>
        <row r="942">
          <cell r="F942" t="str">
            <v>资兴市华兴生态休闲养殖基地建设项目连接路</v>
          </cell>
          <cell r="G942" t="str">
            <v>资源产业路</v>
          </cell>
          <cell r="H942" t="str">
            <v>1312F4310810001</v>
          </cell>
          <cell r="I942" t="str">
            <v>1451J3120431081161</v>
          </cell>
          <cell r="J942" t="str">
            <v>e3af6fda-0d67-49db-911d-4d7ebb91a467</v>
          </cell>
          <cell r="K942" t="str">
            <v>无</v>
          </cell>
          <cell r="L942">
            <v>5.48</v>
          </cell>
          <cell r="M942">
            <v>5.48</v>
          </cell>
          <cell r="N942">
            <v>658</v>
          </cell>
          <cell r="O942" t="str">
            <v>四级公路</v>
          </cell>
          <cell r="P942" t="str">
            <v>水泥路面</v>
          </cell>
          <cell r="Q942">
            <v>4.5</v>
          </cell>
          <cell r="R942" t="str">
            <v>资兴市华兴生态休闲养殖基地建设项目</v>
          </cell>
          <cell r="S942">
            <v>5.48</v>
          </cell>
        </row>
        <row r="943">
          <cell r="F943" t="str">
            <v>资兴市现代渔业特色产业园连接路</v>
          </cell>
          <cell r="G943" t="str">
            <v>资源产业路</v>
          </cell>
          <cell r="H943" t="str">
            <v>1312F4310810017</v>
          </cell>
          <cell r="I943" t="str">
            <v>1451J3120431081106</v>
          </cell>
          <cell r="J943" t="str">
            <v>c62a5162-84b7-4435-9bdd-39d414910593</v>
          </cell>
          <cell r="K943" t="str">
            <v>无</v>
          </cell>
          <cell r="L943">
            <v>0.55000000000000004</v>
          </cell>
          <cell r="M943">
            <v>0.55000000000000004</v>
          </cell>
          <cell r="N943">
            <v>44</v>
          </cell>
          <cell r="O943" t="str">
            <v>四级公路</v>
          </cell>
          <cell r="P943" t="str">
            <v>水泥路面</v>
          </cell>
          <cell r="Q943">
            <v>4.5</v>
          </cell>
          <cell r="R943" t="str">
            <v>资兴市现代渔业特色产业园</v>
          </cell>
          <cell r="S943">
            <v>0.55000000000000004</v>
          </cell>
        </row>
        <row r="944">
          <cell r="F944" t="str">
            <v>资兴市两曾（曾中生、曾希圣）故居旅游通景路</v>
          </cell>
          <cell r="G944" t="str">
            <v>通景公路</v>
          </cell>
          <cell r="H944" t="str">
            <v>131302F4310810001</v>
          </cell>
          <cell r="I944" t="str">
            <v>1451J3130431081174</v>
          </cell>
          <cell r="J944" t="str">
            <v>a1a4c811-380e-42de-beda-f926d0c9bf98</v>
          </cell>
          <cell r="K944" t="str">
            <v>无</v>
          </cell>
          <cell r="L944">
            <v>0.27</v>
          </cell>
          <cell r="M944">
            <v>0.27</v>
          </cell>
          <cell r="N944">
            <v>32</v>
          </cell>
          <cell r="O944" t="str">
            <v>四级公路</v>
          </cell>
          <cell r="P944" t="str">
            <v>水泥路面</v>
          </cell>
          <cell r="Q944">
            <v>4.5</v>
          </cell>
          <cell r="R944" t="str">
            <v>两曾（曾中生、曾希圣）故居</v>
          </cell>
          <cell r="S944">
            <v>0.27</v>
          </cell>
        </row>
        <row r="945">
          <cell r="F945" t="str">
            <v>资兴市东江鱼生态养殖产业园连接路</v>
          </cell>
          <cell r="G945" t="str">
            <v>资源产业路</v>
          </cell>
          <cell r="H945" t="str">
            <v>1312F4310810018</v>
          </cell>
          <cell r="I945" t="str">
            <v>1451J3120431081113</v>
          </cell>
          <cell r="J945" t="str">
            <v>d97e7d14-a977-40f2-9ab8-6ce335f5459f</v>
          </cell>
          <cell r="K945" t="str">
            <v>无</v>
          </cell>
          <cell r="L945">
            <v>0.62</v>
          </cell>
          <cell r="M945">
            <v>0.62</v>
          </cell>
          <cell r="N945">
            <v>50</v>
          </cell>
          <cell r="O945" t="str">
            <v>四级公路</v>
          </cell>
          <cell r="P945" t="str">
            <v>水泥路面</v>
          </cell>
          <cell r="Q945">
            <v>4.5</v>
          </cell>
          <cell r="R945" t="str">
            <v>资兴市东江鱼生态养殖产业园</v>
          </cell>
          <cell r="S945">
            <v>0.62</v>
          </cell>
        </row>
        <row r="946">
          <cell r="F946" t="str">
            <v>绿世纪粮油专业合作社连接路</v>
          </cell>
          <cell r="G946" t="str">
            <v>资源产业路</v>
          </cell>
          <cell r="H946" t="str">
            <v>1312F4310810057</v>
          </cell>
          <cell r="I946" t="str">
            <v>1451J3120431081144</v>
          </cell>
          <cell r="J946" t="str">
            <v>eb7c846f-4130-4c60-b4d9-771f16b1f44b</v>
          </cell>
          <cell r="K946" t="str">
            <v>无</v>
          </cell>
          <cell r="L946">
            <v>2.0499999999999998</v>
          </cell>
          <cell r="M946">
            <v>2.0499999999999998</v>
          </cell>
          <cell r="N946">
            <v>164</v>
          </cell>
          <cell r="O946" t="str">
            <v>四级公路</v>
          </cell>
          <cell r="P946" t="str">
            <v>水泥路面</v>
          </cell>
          <cell r="Q946">
            <v>4.5</v>
          </cell>
          <cell r="R946" t="str">
            <v>绿世纪粮油专业合作社</v>
          </cell>
          <cell r="S946">
            <v>2.0499999999999998</v>
          </cell>
        </row>
        <row r="947">
          <cell r="F947" t="str">
            <v>资兴市蓼江大风寨旅游集散公路</v>
          </cell>
          <cell r="G947" t="str">
            <v>旅游集散公路</v>
          </cell>
          <cell r="H947" t="str">
            <v>1312,10313F4310810009</v>
          </cell>
          <cell r="I947" t="str">
            <v>1451J3130431081175</v>
          </cell>
          <cell r="J947" t="str">
            <v>b71792c9-d2fe-434d-9b4b-72c9f706da8c</v>
          </cell>
          <cell r="K947" t="str">
            <v>Y216431081</v>
          </cell>
          <cell r="L947">
            <v>9.34</v>
          </cell>
          <cell r="M947">
            <v>10.53</v>
          </cell>
          <cell r="N947">
            <v>842</v>
          </cell>
          <cell r="O947" t="str">
            <v>四级公路</v>
          </cell>
          <cell r="P947" t="str">
            <v>沥青路面</v>
          </cell>
          <cell r="Q947">
            <v>6</v>
          </cell>
          <cell r="R947" t="str">
            <v>大风寨</v>
          </cell>
          <cell r="S947">
            <v>10.157</v>
          </cell>
        </row>
        <row r="948">
          <cell r="F948" t="str">
            <v>资兴市杨家坪湘南特委旧址旅游通景路</v>
          </cell>
          <cell r="G948" t="str">
            <v>通景公路</v>
          </cell>
          <cell r="H948" t="str">
            <v>1312,10313F4310810013</v>
          </cell>
          <cell r="I948" t="str">
            <v>1451J3130431081171</v>
          </cell>
          <cell r="J948" t="str">
            <v>1ab29a3b-21ce-46c6-b96c-6acbe4738965</v>
          </cell>
          <cell r="K948" t="str">
            <v>无</v>
          </cell>
          <cell r="L948">
            <v>6.4169999999999998</v>
          </cell>
          <cell r="M948">
            <v>6.4169999999999998</v>
          </cell>
          <cell r="N948">
            <v>728</v>
          </cell>
          <cell r="O948" t="str">
            <v>四级公路</v>
          </cell>
          <cell r="P948" t="str">
            <v>沥青路面</v>
          </cell>
          <cell r="Q948">
            <v>6</v>
          </cell>
          <cell r="R948" t="str">
            <v>杨家坪湘南特委旧址</v>
          </cell>
          <cell r="S948">
            <v>6.4169999999999998</v>
          </cell>
        </row>
        <row r="949">
          <cell r="F949" t="str">
            <v>资兴市三都镇传统村落群旅游通景路</v>
          </cell>
          <cell r="G949" t="str">
            <v>通景公路</v>
          </cell>
          <cell r="H949" t="str">
            <v>1312,10313F4310810010</v>
          </cell>
          <cell r="I949" t="str">
            <v>1451J3130431081169</v>
          </cell>
          <cell r="J949" t="str">
            <v>803cc06a-4663-435e-b706-8332eff1a9f9</v>
          </cell>
          <cell r="K949" t="str">
            <v>无</v>
          </cell>
          <cell r="L949">
            <v>4.5529999999999999</v>
          </cell>
          <cell r="M949">
            <v>4.5529999999999999</v>
          </cell>
          <cell r="N949">
            <v>364</v>
          </cell>
          <cell r="O949" t="str">
            <v>四级公路</v>
          </cell>
          <cell r="P949" t="str">
            <v>沥青路面</v>
          </cell>
          <cell r="Q949">
            <v>6</v>
          </cell>
          <cell r="R949" t="str">
            <v>辰岗岭村、中田村、流华湾村、辰南村</v>
          </cell>
          <cell r="S949">
            <v>4.5529999999999999</v>
          </cell>
        </row>
        <row r="950">
          <cell r="F950" t="str">
            <v>资兴市程水镇石鼓村旅游通景路</v>
          </cell>
          <cell r="G950" t="str">
            <v>通景公路</v>
          </cell>
          <cell r="H950" t="str">
            <v>1312,10313F4310810012</v>
          </cell>
          <cell r="I950" t="str">
            <v>1451J3130431081173</v>
          </cell>
          <cell r="J950" t="str">
            <v>c0ba50e3-7ae9-4212-bd63-77f88581bb63</v>
          </cell>
          <cell r="K950" t="str">
            <v>无</v>
          </cell>
          <cell r="L950">
            <v>0.442</v>
          </cell>
          <cell r="M950">
            <v>0.442</v>
          </cell>
          <cell r="N950">
            <v>27</v>
          </cell>
          <cell r="O950" t="str">
            <v>四级公路</v>
          </cell>
          <cell r="P950" t="str">
            <v>沥青路面</v>
          </cell>
          <cell r="Q950">
            <v>6</v>
          </cell>
          <cell r="R950" t="str">
            <v>石鼓村</v>
          </cell>
          <cell r="S950">
            <v>0.442</v>
          </cell>
        </row>
        <row r="951">
          <cell r="F951" t="str">
            <v>资兴大王寨旅游通景路</v>
          </cell>
          <cell r="G951" t="str">
            <v>通景公路</v>
          </cell>
          <cell r="H951" t="str">
            <v>1312,10313F4310810020</v>
          </cell>
          <cell r="I951" t="str">
            <v>1451J3130431081166</v>
          </cell>
          <cell r="J951" t="str">
            <v>3f32f357-d263-41cb-9b00-85f6406b3cf2</v>
          </cell>
          <cell r="K951" t="str">
            <v>无</v>
          </cell>
          <cell r="L951">
            <v>4</v>
          </cell>
          <cell r="M951">
            <v>4</v>
          </cell>
          <cell r="N951">
            <v>355</v>
          </cell>
          <cell r="O951" t="str">
            <v>四级公路</v>
          </cell>
          <cell r="P951" t="str">
            <v>沥青路面</v>
          </cell>
          <cell r="Q951">
            <v>6</v>
          </cell>
          <cell r="R951" t="str">
            <v>大王寨</v>
          </cell>
          <cell r="S951">
            <v>4</v>
          </cell>
        </row>
        <row r="952">
          <cell r="F952" t="str">
            <v>东江湖旅游景区连接路（资兴市C378东江湖旅游区段）</v>
          </cell>
          <cell r="G952" t="str">
            <v>通景公路</v>
          </cell>
          <cell r="H952" t="str">
            <v>1312,10313F4310810019</v>
          </cell>
          <cell r="I952" t="str">
            <v>1451J3130431081187</v>
          </cell>
          <cell r="J952" t="str">
            <v>1c127172-9d63-4298-8a7f-c5174f1fd894</v>
          </cell>
          <cell r="K952" t="str">
            <v>C378431081</v>
          </cell>
          <cell r="L952">
            <v>4.4589999999999996</v>
          </cell>
          <cell r="M952">
            <v>4.4589999999999996</v>
          </cell>
          <cell r="N952">
            <v>357</v>
          </cell>
          <cell r="O952" t="str">
            <v>四级公路</v>
          </cell>
          <cell r="P952" t="str">
            <v>沥青路面</v>
          </cell>
          <cell r="Q952">
            <v>6</v>
          </cell>
          <cell r="R952" t="str">
            <v>东江湖旅游景区</v>
          </cell>
          <cell r="S952">
            <v>4.4589999999999996</v>
          </cell>
        </row>
        <row r="953">
          <cell r="L953">
            <v>593.52800000000002</v>
          </cell>
          <cell r="M953">
            <v>449.00000000000011</v>
          </cell>
          <cell r="N953">
            <v>79776</v>
          </cell>
          <cell r="S953">
            <v>449.00000000000011</v>
          </cell>
        </row>
        <row r="954">
          <cell r="L954">
            <v>48.598999999999997</v>
          </cell>
          <cell r="M954">
            <v>48.064</v>
          </cell>
          <cell r="N954">
            <v>9028.7999999999993</v>
          </cell>
          <cell r="S954">
            <v>48.064</v>
          </cell>
        </row>
        <row r="955">
          <cell r="F955" t="str">
            <v>菱角塘镇通三级公路</v>
          </cell>
          <cell r="G955" t="str">
            <v>乡镇通三级（路面宽7米）及以上农村公路</v>
          </cell>
          <cell r="H955" t="str">
            <v>1316F4311020002</v>
          </cell>
          <cell r="I955" t="str">
            <v>1451J3150431102239</v>
          </cell>
          <cell r="J955" t="str">
            <v>26547e1d-79ec-42d2-9257-6a2e30698962</v>
          </cell>
          <cell r="K955" t="str">
            <v>X001431102</v>
          </cell>
          <cell r="L955">
            <v>6.4420000000000002</v>
          </cell>
          <cell r="M955">
            <v>6.0640000000000001</v>
          </cell>
          <cell r="N955">
            <v>2425.6</v>
          </cell>
          <cell r="O955" t="str">
            <v>三级公路</v>
          </cell>
          <cell r="P955" t="str">
            <v>沥青路面/水泥路面</v>
          </cell>
          <cell r="Q955">
            <v>6.5</v>
          </cell>
          <cell r="R955" t="str">
            <v>菱角塘镇</v>
          </cell>
          <cell r="S955">
            <v>6.0640000000000001</v>
          </cell>
        </row>
        <row r="956">
          <cell r="F956" t="str">
            <v>梳子铺乡通三级公路</v>
          </cell>
          <cell r="G956" t="str">
            <v>乡镇通三级（路面宽7米）及以上农村公路</v>
          </cell>
          <cell r="H956" t="str">
            <v>1316F4311020005</v>
          </cell>
          <cell r="I956" t="str">
            <v>1451J3150431102101</v>
          </cell>
          <cell r="J956" t="str">
            <v>a0179092-c466-456e-a10a-0620f73f7544</v>
          </cell>
          <cell r="K956" t="str">
            <v>X006431102</v>
          </cell>
          <cell r="L956">
            <v>5.5880000000000001</v>
          </cell>
          <cell r="M956">
            <v>5.5880000000000001</v>
          </cell>
          <cell r="N956">
            <v>2235.1999999999998</v>
          </cell>
          <cell r="O956" t="str">
            <v>三级公路</v>
          </cell>
          <cell r="P956" t="str">
            <v>沥青路面</v>
          </cell>
          <cell r="Q956">
            <v>6.5</v>
          </cell>
          <cell r="R956" t="str">
            <v>梳子铺乡</v>
          </cell>
          <cell r="S956">
            <v>5.5880000000000001</v>
          </cell>
        </row>
        <row r="957">
          <cell r="F957" t="str">
            <v>零陵区周家大院景区通景路</v>
          </cell>
          <cell r="G957" t="str">
            <v>通景公路</v>
          </cell>
          <cell r="H957" t="str">
            <v>13130201F4311020001</v>
          </cell>
          <cell r="I957" t="str">
            <v>1451J3130431102214</v>
          </cell>
          <cell r="J957" t="str">
            <v>c3f3406b-95cd-42c5-b1ae-cd74cb0c1f8f</v>
          </cell>
          <cell r="K957" t="str">
            <v>X018431102</v>
          </cell>
          <cell r="L957">
            <v>16.879000000000001</v>
          </cell>
          <cell r="M957">
            <v>16.879000000000001</v>
          </cell>
          <cell r="N957">
            <v>2025</v>
          </cell>
          <cell r="O957" t="str">
            <v>四级公路</v>
          </cell>
          <cell r="P957" t="str">
            <v>水泥混凝土加沥青混凝土</v>
          </cell>
          <cell r="Q957">
            <v>6</v>
          </cell>
          <cell r="R957" t="str">
            <v>周家大院景区</v>
          </cell>
          <cell r="S957">
            <v>16.879000000000001</v>
          </cell>
        </row>
        <row r="958">
          <cell r="F958" t="str">
            <v>梳子铺乡卉叶山油茶产业路</v>
          </cell>
          <cell r="G958" t="str">
            <v>资源产业路</v>
          </cell>
          <cell r="H958" t="str">
            <v>1312F4311020070</v>
          </cell>
          <cell r="I958" t="str">
            <v>1451J3120431102182</v>
          </cell>
          <cell r="J958" t="str">
            <v>a4815ba9-2272-4bb6-a042-cf228130a05c</v>
          </cell>
          <cell r="K958" t="str">
            <v>无</v>
          </cell>
          <cell r="L958">
            <v>2.11</v>
          </cell>
          <cell r="M958">
            <v>2.11</v>
          </cell>
          <cell r="N958">
            <v>253</v>
          </cell>
          <cell r="O958" t="str">
            <v>四级公路</v>
          </cell>
          <cell r="P958" t="str">
            <v>水泥混凝土</v>
          </cell>
          <cell r="Q958">
            <v>6</v>
          </cell>
          <cell r="R958" t="str">
            <v>梳子铺卉叶山油茶产业园</v>
          </cell>
          <cell r="S958">
            <v>2.11</v>
          </cell>
        </row>
        <row r="959">
          <cell r="F959" t="str">
            <v>夫江仔百香果合作社产业路</v>
          </cell>
          <cell r="G959" t="str">
            <v>资源产业路</v>
          </cell>
          <cell r="H959" t="str">
            <v>1312F4311020029</v>
          </cell>
          <cell r="I959" t="str">
            <v>1451J3120431102102</v>
          </cell>
          <cell r="J959" t="str">
            <v>81e2517f-a581-4f1c-997c-b93fdb6d1594</v>
          </cell>
          <cell r="K959" t="str">
            <v>无</v>
          </cell>
          <cell r="L959">
            <v>1.2</v>
          </cell>
          <cell r="M959">
            <v>1.2</v>
          </cell>
          <cell r="N959">
            <v>144</v>
          </cell>
          <cell r="O959" t="str">
            <v>四级公路</v>
          </cell>
          <cell r="P959" t="str">
            <v>水泥混凝土</v>
          </cell>
          <cell r="Q959">
            <v>6</v>
          </cell>
          <cell r="R959" t="str">
            <v>夫江仔百香果合作社</v>
          </cell>
          <cell r="S959">
            <v>1.2</v>
          </cell>
        </row>
        <row r="960">
          <cell r="F960" t="str">
            <v>丰盛农业资源产业路</v>
          </cell>
          <cell r="G960" t="str">
            <v>资源产业路</v>
          </cell>
          <cell r="H960" t="str">
            <v>1312F4311020001</v>
          </cell>
          <cell r="I960" t="str">
            <v>1451J3120431102212</v>
          </cell>
          <cell r="J960" t="str">
            <v>325baba9-9afc-4808-88c5-4d6d709a3a79</v>
          </cell>
          <cell r="K960" t="str">
            <v>无</v>
          </cell>
          <cell r="L960">
            <v>0.86</v>
          </cell>
          <cell r="M960">
            <v>0.70299999999999996</v>
          </cell>
          <cell r="N960">
            <v>84</v>
          </cell>
          <cell r="O960" t="str">
            <v>四级公路</v>
          </cell>
          <cell r="P960" t="str">
            <v>水泥混凝土</v>
          </cell>
          <cell r="Q960">
            <v>6</v>
          </cell>
          <cell r="R960" t="str">
            <v>丰盛农业产业园</v>
          </cell>
          <cell r="S960">
            <v>0.70299999999999996</v>
          </cell>
        </row>
        <row r="961">
          <cell r="F961" t="str">
            <v>通果多多生态园道路</v>
          </cell>
          <cell r="G961" t="str">
            <v>资源产业路</v>
          </cell>
          <cell r="H961" t="str">
            <v>1312F4311020082</v>
          </cell>
          <cell r="I961" t="str">
            <v>1451J3120431102208</v>
          </cell>
          <cell r="J961" t="str">
            <v>d4bd5a2a-450e-4b28-8088-f1471aea0016</v>
          </cell>
          <cell r="K961" t="str">
            <v>无</v>
          </cell>
          <cell r="L961">
            <v>0.99</v>
          </cell>
          <cell r="M961">
            <v>0.99</v>
          </cell>
          <cell r="N961">
            <v>119</v>
          </cell>
          <cell r="O961" t="str">
            <v>四级公路</v>
          </cell>
          <cell r="P961" t="str">
            <v>水泥混凝土</v>
          </cell>
          <cell r="Q961">
            <v>6</v>
          </cell>
          <cell r="R961" t="str">
            <v>永州市果多多生态农业合作社</v>
          </cell>
          <cell r="S961">
            <v>0.99</v>
          </cell>
        </row>
        <row r="962">
          <cell r="F962" t="str">
            <v>零陵区香零山村连接路</v>
          </cell>
          <cell r="G962" t="str">
            <v>通景公路</v>
          </cell>
          <cell r="H962" t="str">
            <v>131302F4311020007</v>
          </cell>
          <cell r="I962" t="str">
            <v>1451J3130431102189</v>
          </cell>
          <cell r="J962" t="str">
            <v>802ac81f-a1fa-4808-ba6b-92c0448cbbe1</v>
          </cell>
          <cell r="K962" t="str">
            <v>C115431102</v>
          </cell>
          <cell r="L962">
            <v>1.2769999999999999</v>
          </cell>
          <cell r="M962">
            <v>1.2769999999999999</v>
          </cell>
          <cell r="N962">
            <v>153</v>
          </cell>
          <cell r="O962" t="str">
            <v>四级公路</v>
          </cell>
          <cell r="P962" t="str">
            <v>沥青混凝土</v>
          </cell>
          <cell r="Q962">
            <v>6</v>
          </cell>
          <cell r="R962" t="str">
            <v>零陵区香零山村</v>
          </cell>
          <cell r="S962">
            <v>1.2769999999999999</v>
          </cell>
        </row>
        <row r="963">
          <cell r="F963" t="str">
            <v>通柳子庙路</v>
          </cell>
          <cell r="G963" t="str">
            <v>通景公路</v>
          </cell>
          <cell r="H963" t="str">
            <v>131302F4311020003</v>
          </cell>
          <cell r="I963" t="str">
            <v>1451J3130431102197</v>
          </cell>
          <cell r="J963" t="str">
            <v>e6f865b1-f85c-4677-b8e8-8344db789463</v>
          </cell>
          <cell r="K963" t="str">
            <v>C28D431102</v>
          </cell>
          <cell r="L963">
            <v>1.3520000000000001</v>
          </cell>
          <cell r="M963">
            <v>1.3520000000000001</v>
          </cell>
          <cell r="N963">
            <v>162</v>
          </cell>
          <cell r="O963" t="str">
            <v>四级公路</v>
          </cell>
          <cell r="P963" t="str">
            <v>沥青混凝土</v>
          </cell>
          <cell r="Q963">
            <v>6</v>
          </cell>
          <cell r="R963" t="str">
            <v>柳子庙</v>
          </cell>
          <cell r="S963">
            <v>1.3520000000000001</v>
          </cell>
        </row>
        <row r="964">
          <cell r="F964" t="str">
            <v>马坝农业产业园产业路</v>
          </cell>
          <cell r="G964" t="str">
            <v>资源产业路</v>
          </cell>
          <cell r="H964" t="str">
            <v>1312F4311020004</v>
          </cell>
          <cell r="I964" t="str">
            <v>1451J3120431102116</v>
          </cell>
          <cell r="J964" t="str">
            <v>8c5a8395-61a1-46f5-a93e-e0805dee83a6</v>
          </cell>
          <cell r="K964" t="str">
            <v>无</v>
          </cell>
          <cell r="L964">
            <v>2.61</v>
          </cell>
          <cell r="M964">
            <v>2.61</v>
          </cell>
          <cell r="N964">
            <v>313</v>
          </cell>
          <cell r="O964" t="str">
            <v>四级公路</v>
          </cell>
          <cell r="P964" t="str">
            <v>水泥混凝土</v>
          </cell>
          <cell r="Q964">
            <v>6</v>
          </cell>
          <cell r="R964" t="str">
            <v>马坝农业综合产业园</v>
          </cell>
          <cell r="S964">
            <v>2.61</v>
          </cell>
        </row>
        <row r="965">
          <cell r="F965" t="str">
            <v>茅山里油茶种植区产业路</v>
          </cell>
          <cell r="G965" t="str">
            <v>资源产业路</v>
          </cell>
          <cell r="H965" t="str">
            <v>1312F4311020062</v>
          </cell>
          <cell r="I965" t="str">
            <v>1451J3120431102164</v>
          </cell>
          <cell r="J965" t="str">
            <v>fc47f81c-0a5c-4278-9671-4f1f75eb7453</v>
          </cell>
          <cell r="K965" t="str">
            <v>无</v>
          </cell>
          <cell r="L965">
            <v>1.66</v>
          </cell>
          <cell r="M965">
            <v>1.66</v>
          </cell>
          <cell r="N965">
            <v>199</v>
          </cell>
          <cell r="O965" t="str">
            <v>四级公路</v>
          </cell>
          <cell r="P965" t="str">
            <v>水泥混凝土</v>
          </cell>
          <cell r="Q965">
            <v>6</v>
          </cell>
          <cell r="R965" t="str">
            <v>茅山里油茶种植区</v>
          </cell>
          <cell r="S965">
            <v>1.66</v>
          </cell>
        </row>
        <row r="966">
          <cell r="F966" t="str">
            <v>石岩头镇财家村生态农业园百果示范基地产业路</v>
          </cell>
          <cell r="G966" t="str">
            <v>资源产业路</v>
          </cell>
          <cell r="H966" t="str">
            <v>1312F4311020025</v>
          </cell>
          <cell r="I966" t="str">
            <v>1451J3120431102127</v>
          </cell>
          <cell r="J966" t="str">
            <v>21fac1c6-4468-4983-8d11-cefcc81a969c</v>
          </cell>
          <cell r="K966" t="str">
            <v>无</v>
          </cell>
          <cell r="L966">
            <v>1.0900000000000001</v>
          </cell>
          <cell r="M966">
            <v>1.0900000000000001</v>
          </cell>
          <cell r="N966">
            <v>131</v>
          </cell>
          <cell r="O966" t="str">
            <v>四级公路</v>
          </cell>
          <cell r="P966" t="str">
            <v>水泥混凝土</v>
          </cell>
          <cell r="Q966">
            <v>6</v>
          </cell>
          <cell r="R966" t="str">
            <v>财家村生态农业园百果示范基地</v>
          </cell>
          <cell r="S966">
            <v>1.0900000000000001</v>
          </cell>
        </row>
        <row r="967">
          <cell r="F967" t="str">
            <v>花山岭种养产业园道路</v>
          </cell>
          <cell r="G967" t="str">
            <v>资源产业路</v>
          </cell>
          <cell r="H967" t="str">
            <v>1312F4311020084</v>
          </cell>
          <cell r="I967" t="str">
            <v>1451J3120431102216</v>
          </cell>
          <cell r="J967" t="str">
            <v>b74742ae-9310-4113-8d04-bde4762a16e5</v>
          </cell>
          <cell r="K967" t="str">
            <v>无</v>
          </cell>
          <cell r="L967">
            <v>3.76</v>
          </cell>
          <cell r="M967">
            <v>3.76</v>
          </cell>
          <cell r="N967">
            <v>451</v>
          </cell>
          <cell r="O967" t="str">
            <v>四级公路</v>
          </cell>
          <cell r="P967" t="str">
            <v>水泥混凝土</v>
          </cell>
          <cell r="Q967">
            <v>6</v>
          </cell>
          <cell r="R967" t="str">
            <v>花山岭种养产业园</v>
          </cell>
          <cell r="S967">
            <v>3.76</v>
          </cell>
        </row>
        <row r="968">
          <cell r="F968" t="str">
            <v>大车头雷保町产业路</v>
          </cell>
          <cell r="G968" t="str">
            <v>资源产业路</v>
          </cell>
          <cell r="H968" t="str">
            <v>1312F4311020108</v>
          </cell>
          <cell r="I968" t="str">
            <v>1451J3120431102231</v>
          </cell>
          <cell r="J968" t="str">
            <v>74f8027b-4cf0-4cc8-b7ca-34f070432bfc</v>
          </cell>
          <cell r="K968" t="str">
            <v>无</v>
          </cell>
          <cell r="L968">
            <v>0.73099999999999998</v>
          </cell>
          <cell r="M968">
            <v>0.73099999999999998</v>
          </cell>
          <cell r="N968">
            <v>88</v>
          </cell>
          <cell r="O968" t="str">
            <v>四级公路</v>
          </cell>
          <cell r="P968" t="str">
            <v>水泥混凝土</v>
          </cell>
          <cell r="Q968">
            <v>6</v>
          </cell>
          <cell r="R968" t="str">
            <v>大冲村产业园</v>
          </cell>
          <cell r="S968">
            <v>0.73099999999999998</v>
          </cell>
        </row>
        <row r="969">
          <cell r="F969" t="str">
            <v>马鞍岌楠竹产业路</v>
          </cell>
          <cell r="G969" t="str">
            <v>资源产业路</v>
          </cell>
          <cell r="H969" t="str">
            <v>1312F4311020088</v>
          </cell>
          <cell r="I969" t="str">
            <v>1451J3120431102223</v>
          </cell>
          <cell r="J969" t="str">
            <v>11987e15-7f78-4b0c-8bc5-88de906f6fbf</v>
          </cell>
          <cell r="K969" t="str">
            <v>无</v>
          </cell>
          <cell r="L969">
            <v>2.0499999999999998</v>
          </cell>
          <cell r="M969">
            <v>2.0499999999999998</v>
          </cell>
          <cell r="N969">
            <v>246</v>
          </cell>
          <cell r="O969" t="str">
            <v>四级公路</v>
          </cell>
          <cell r="P969" t="str">
            <v>水泥混凝土</v>
          </cell>
          <cell r="Q969">
            <v>6</v>
          </cell>
          <cell r="R969" t="str">
            <v>马鞍岌楠竹产业基地</v>
          </cell>
          <cell r="S969">
            <v>2.0499999999999998</v>
          </cell>
        </row>
        <row r="970">
          <cell r="L970">
            <v>54.1</v>
          </cell>
          <cell r="M970">
            <v>41.609999999999992</v>
          </cell>
          <cell r="N970">
            <v>4995</v>
          </cell>
          <cell r="S970">
            <v>41.609999999999992</v>
          </cell>
        </row>
        <row r="971">
          <cell r="F971" t="str">
            <v>西山观现代农业产业园连接路</v>
          </cell>
          <cell r="G971" t="str">
            <v>资源产业路</v>
          </cell>
          <cell r="H971" t="str">
            <v>1312F4311030001</v>
          </cell>
          <cell r="I971" t="str">
            <v>1451J3120431103133</v>
          </cell>
          <cell r="J971" t="str">
            <v>14685b97-5c81-40ae-8cb7-4b477f061fa4</v>
          </cell>
          <cell r="K971" t="str">
            <v>Y772431103</v>
          </cell>
          <cell r="L971">
            <v>14.59</v>
          </cell>
          <cell r="M971">
            <v>14.59</v>
          </cell>
          <cell r="N971">
            <v>1751</v>
          </cell>
          <cell r="O971" t="str">
            <v>四级公路</v>
          </cell>
          <cell r="P971" t="str">
            <v>水泥混凝土</v>
          </cell>
          <cell r="Q971">
            <v>6</v>
          </cell>
          <cell r="R971" t="str">
            <v>西山观现代农业产业园产业园</v>
          </cell>
          <cell r="S971">
            <v>14.59</v>
          </cell>
        </row>
        <row r="972">
          <cell r="F972" t="str">
            <v>永州市四季香生态农场产业扶贫项目连接路</v>
          </cell>
          <cell r="G972" t="str">
            <v>资源产业路</v>
          </cell>
          <cell r="H972" t="str">
            <v>1312F4311030026</v>
          </cell>
          <cell r="I972" t="str">
            <v>1451J3120431103136</v>
          </cell>
          <cell r="J972" t="str">
            <v>155ad40f-45d2-414d-84dd-ae75b7112285</v>
          </cell>
          <cell r="K972" t="str">
            <v>C356431103</v>
          </cell>
          <cell r="L972">
            <v>7.53</v>
          </cell>
          <cell r="M972">
            <v>7.53</v>
          </cell>
          <cell r="N972">
            <v>904</v>
          </cell>
          <cell r="O972" t="str">
            <v>四级公路</v>
          </cell>
          <cell r="P972" t="str">
            <v>水泥混凝土</v>
          </cell>
          <cell r="Q972">
            <v>6</v>
          </cell>
          <cell r="R972" t="str">
            <v>永州市四季香生态农场产业扶贫项目产业园</v>
          </cell>
          <cell r="S972">
            <v>7.53</v>
          </cell>
        </row>
        <row r="973">
          <cell r="F973" t="str">
            <v>冷水滩区仁山湖美田园综合体连接路</v>
          </cell>
          <cell r="G973" t="str">
            <v>资源产业路</v>
          </cell>
          <cell r="H973" t="str">
            <v>1312F4311030006</v>
          </cell>
          <cell r="I973" t="str">
            <v>1451J3120431103153</v>
          </cell>
          <cell r="J973" t="str">
            <v>6b8f1e1b-007a-4631-a240-8ec3f2deed90</v>
          </cell>
          <cell r="K973" t="str">
            <v>Y277431103</v>
          </cell>
          <cell r="L973">
            <v>13.73</v>
          </cell>
          <cell r="M973">
            <v>4.8499999999999996</v>
          </cell>
          <cell r="N973">
            <v>582</v>
          </cell>
          <cell r="O973" t="str">
            <v>四级公路</v>
          </cell>
          <cell r="P973" t="str">
            <v>水泥混凝土</v>
          </cell>
          <cell r="Q973">
            <v>6</v>
          </cell>
          <cell r="R973" t="str">
            <v>冷水滩区仁山湖美田园综合体产业园</v>
          </cell>
          <cell r="S973">
            <v>4.8499999999999996</v>
          </cell>
        </row>
        <row r="974">
          <cell r="F974" t="str">
            <v>永州市石塘村种养专业合作社连接路</v>
          </cell>
          <cell r="G974" t="str">
            <v>资源产业路</v>
          </cell>
          <cell r="H974" t="str">
            <v>1312F4311030038</v>
          </cell>
          <cell r="I974" t="str">
            <v>1451J3120431103146</v>
          </cell>
          <cell r="J974" t="str">
            <v>9ee0754f-7fd7-4d7a-a5cb-2e9464f0e9b9</v>
          </cell>
          <cell r="K974" t="str">
            <v>无</v>
          </cell>
          <cell r="L974">
            <v>2.2000000000000002</v>
          </cell>
          <cell r="M974">
            <v>2.2000000000000002</v>
          </cell>
          <cell r="N974">
            <v>264</v>
          </cell>
          <cell r="O974" t="str">
            <v>四级公路</v>
          </cell>
          <cell r="P974" t="str">
            <v>水泥混凝土</v>
          </cell>
          <cell r="Q974">
            <v>6</v>
          </cell>
          <cell r="R974" t="str">
            <v>永州市石塘村种养专业合作社产业园</v>
          </cell>
          <cell r="S974">
            <v>2.2000000000000002</v>
          </cell>
        </row>
        <row r="975">
          <cell r="F975" t="str">
            <v>冷水滩区高溪市镇黄泥塘生态养殖连接路</v>
          </cell>
          <cell r="G975" t="str">
            <v>资源产业路</v>
          </cell>
          <cell r="H975" t="str">
            <v>1312F4311030041</v>
          </cell>
          <cell r="I975" t="str">
            <v>1451J3120431103111</v>
          </cell>
          <cell r="J975" t="str">
            <v>b012acbb-3abf-4ba8-8551-2685bea44a34</v>
          </cell>
          <cell r="K975" t="str">
            <v>C297431103</v>
          </cell>
          <cell r="L975">
            <v>1.38</v>
          </cell>
          <cell r="M975">
            <v>1.38</v>
          </cell>
          <cell r="N975">
            <v>166</v>
          </cell>
          <cell r="O975" t="str">
            <v>四级公路</v>
          </cell>
          <cell r="P975" t="str">
            <v>水泥混凝土</v>
          </cell>
          <cell r="Q975">
            <v>6</v>
          </cell>
          <cell r="R975" t="str">
            <v>冷水滩区高溪市镇黄泥塘生态养殖产业园</v>
          </cell>
          <cell r="S975">
            <v>1.38</v>
          </cell>
        </row>
        <row r="976">
          <cell r="F976" t="str">
            <v>冷水滩区高溪市镇生态林种殖基地连接路</v>
          </cell>
          <cell r="G976" t="str">
            <v>资源产业路</v>
          </cell>
          <cell r="H976" t="str">
            <v>1312F4311030042</v>
          </cell>
          <cell r="I976" t="str">
            <v>1451J3120431103160</v>
          </cell>
          <cell r="J976" t="str">
            <v>a6e1aa35-0318-4c51-a890-563f670dd551</v>
          </cell>
          <cell r="K976" t="str">
            <v>无</v>
          </cell>
          <cell r="L976">
            <v>1.73</v>
          </cell>
          <cell r="M976">
            <v>1.73</v>
          </cell>
          <cell r="N976">
            <v>208</v>
          </cell>
          <cell r="O976" t="str">
            <v>四级公路</v>
          </cell>
          <cell r="P976" t="str">
            <v>水泥混凝土</v>
          </cell>
          <cell r="Q976">
            <v>6</v>
          </cell>
          <cell r="R976" t="str">
            <v>冷水滩区高溪市镇生态林种植基地产业园</v>
          </cell>
          <cell r="S976">
            <v>1.73</v>
          </cell>
        </row>
        <row r="977">
          <cell r="F977" t="str">
            <v>冷水滩区上岭桥镇枫木塘村种植基地连接路</v>
          </cell>
          <cell r="G977" t="str">
            <v>资源产业路</v>
          </cell>
          <cell r="H977" t="str">
            <v>1312F4311030043</v>
          </cell>
          <cell r="I977" t="str">
            <v>1451J3120431103148</v>
          </cell>
          <cell r="J977" t="str">
            <v>9bf19fc4-8cf4-4743-8c42-3a36cc97f92d</v>
          </cell>
          <cell r="K977" t="str">
            <v xml:space="preserve">无 </v>
          </cell>
          <cell r="L977">
            <v>2.79</v>
          </cell>
          <cell r="M977">
            <v>2.79</v>
          </cell>
          <cell r="N977">
            <v>335</v>
          </cell>
          <cell r="O977" t="str">
            <v>四级公路</v>
          </cell>
          <cell r="P977" t="str">
            <v>水泥混凝土</v>
          </cell>
          <cell r="Q977">
            <v>6</v>
          </cell>
          <cell r="R977" t="str">
            <v>冷水滩区上岭桥镇枫木塘村种植基地产业园</v>
          </cell>
          <cell r="S977">
            <v>2.79</v>
          </cell>
        </row>
        <row r="978">
          <cell r="F978" t="str">
            <v>冷水滩鲁头碑村瓜之惠生产基地连接路</v>
          </cell>
          <cell r="G978" t="str">
            <v>资源产业路</v>
          </cell>
          <cell r="H978" t="str">
            <v>1312F4311030046</v>
          </cell>
          <cell r="I978" t="str">
            <v>1451J3120431103154</v>
          </cell>
          <cell r="J978" t="str">
            <v>acbf0b71-0d36-45a8-92ff-9d8e1c9c99ba</v>
          </cell>
          <cell r="K978" t="str">
            <v>无</v>
          </cell>
          <cell r="L978">
            <v>0.78</v>
          </cell>
          <cell r="M978">
            <v>0.78</v>
          </cell>
          <cell r="N978">
            <v>94</v>
          </cell>
          <cell r="O978" t="str">
            <v>四级公路</v>
          </cell>
          <cell r="P978" t="str">
            <v>水泥混凝土</v>
          </cell>
          <cell r="Q978">
            <v>6</v>
          </cell>
          <cell r="R978" t="str">
            <v>冷水滩鲁头碑村瓜之惠生产基地产业园</v>
          </cell>
          <cell r="S978">
            <v>0.78</v>
          </cell>
        </row>
        <row r="979">
          <cell r="F979" t="str">
            <v>张家排竹业发展合作社连接路</v>
          </cell>
          <cell r="G979" t="str">
            <v>资源产业路</v>
          </cell>
          <cell r="H979" t="str">
            <v>1312F4311030029</v>
          </cell>
          <cell r="I979" t="str">
            <v>1451J3120431103130</v>
          </cell>
          <cell r="J979" t="str">
            <v>d4625052-f2f8-49d0-9aa2-fd3bb0de46aa</v>
          </cell>
          <cell r="K979" t="str">
            <v>无</v>
          </cell>
          <cell r="L979">
            <v>9.3699999999999992</v>
          </cell>
          <cell r="M979">
            <v>5.76</v>
          </cell>
          <cell r="N979">
            <v>691</v>
          </cell>
          <cell r="O979" t="str">
            <v>四级公路</v>
          </cell>
          <cell r="P979" t="str">
            <v>水泥混凝土</v>
          </cell>
          <cell r="Q979">
            <v>6</v>
          </cell>
          <cell r="R979" t="str">
            <v>张家排竹业发展合作社产业园</v>
          </cell>
          <cell r="S979">
            <v>5.76</v>
          </cell>
        </row>
        <row r="980">
          <cell r="L980">
            <v>49.777999999999999</v>
          </cell>
          <cell r="M980">
            <v>46.371999999999993</v>
          </cell>
          <cell r="N980">
            <v>8438.4</v>
          </cell>
          <cell r="S980">
            <v>46.371999999999993</v>
          </cell>
        </row>
        <row r="981">
          <cell r="F981" t="str">
            <v>下马渡镇通三级路1</v>
          </cell>
          <cell r="G981" t="str">
            <v>乡镇通三级（路面宽7米）及以上农村公路</v>
          </cell>
          <cell r="H981" t="str">
            <v>1316F4311210009</v>
          </cell>
          <cell r="I981" t="str">
            <v>1451J3150431121200</v>
          </cell>
          <cell r="J981" t="str">
            <v>924ed873-de20-441b-81a1-082d093c7abf</v>
          </cell>
          <cell r="K981" t="str">
            <v>Y011431121</v>
          </cell>
          <cell r="L981">
            <v>4.5</v>
          </cell>
          <cell r="M981">
            <v>3.7789999999999999</v>
          </cell>
          <cell r="N981">
            <v>1511.6</v>
          </cell>
          <cell r="O981" t="str">
            <v>三级公路</v>
          </cell>
          <cell r="P981" t="str">
            <v>沥青路面</v>
          </cell>
          <cell r="Q981">
            <v>7</v>
          </cell>
          <cell r="R981" t="str">
            <v>下马渡镇</v>
          </cell>
          <cell r="S981">
            <v>3.7789999999999999</v>
          </cell>
        </row>
        <row r="982">
          <cell r="F982" t="str">
            <v>肖家镇通三级公路建设工程</v>
          </cell>
          <cell r="G982" t="str">
            <v>乡镇通三级（路面宽7米）及以上农村公路</v>
          </cell>
          <cell r="H982" t="str">
            <v>1316F4311210006</v>
          </cell>
          <cell r="I982" t="str">
            <v>1451J3150431121210</v>
          </cell>
          <cell r="J982" t="str">
            <v>4129f001-9a3b-42db-bcf0-252161553fb8</v>
          </cell>
          <cell r="K982" t="str">
            <v>X008431121</v>
          </cell>
          <cell r="L982">
            <v>6.4820000000000002</v>
          </cell>
          <cell r="M982">
            <v>6.4820000000000002</v>
          </cell>
          <cell r="N982">
            <v>2592.8000000000002</v>
          </cell>
          <cell r="O982" t="str">
            <v>三级公路</v>
          </cell>
          <cell r="P982" t="str">
            <v>沥青路面</v>
          </cell>
          <cell r="Q982">
            <v>7</v>
          </cell>
          <cell r="R982" t="str">
            <v>肖家镇</v>
          </cell>
          <cell r="S982">
            <v>6.4820000000000002</v>
          </cell>
        </row>
        <row r="983">
          <cell r="F983" t="str">
            <v>三家村旅游集散公路</v>
          </cell>
          <cell r="G983" t="str">
            <v>旅游集散公路</v>
          </cell>
          <cell r="H983" t="str">
            <v>131301F4311210006</v>
          </cell>
          <cell r="I983" t="str">
            <v>1451J3130431121145</v>
          </cell>
          <cell r="J983" t="str">
            <v>0e8dd14c-2111-46a0-a2a3-c380475d1a30</v>
          </cell>
          <cell r="K983" t="str">
            <v>Y753431121</v>
          </cell>
          <cell r="L983">
            <v>14.53</v>
          </cell>
          <cell r="M983">
            <v>14.53</v>
          </cell>
          <cell r="N983">
            <v>1744</v>
          </cell>
          <cell r="O983" t="str">
            <v>四级公路</v>
          </cell>
          <cell r="P983" t="str">
            <v>沥青路面</v>
          </cell>
          <cell r="Q983">
            <v>6</v>
          </cell>
          <cell r="R983" t="str">
            <v>三家村</v>
          </cell>
          <cell r="S983">
            <v>14.53</v>
          </cell>
        </row>
        <row r="984">
          <cell r="F984" t="str">
            <v>嘉隆葡萄庄园旅游集散公路</v>
          </cell>
          <cell r="G984" t="str">
            <v>通景公路</v>
          </cell>
          <cell r="H984" t="str">
            <v>131301F4311210016</v>
          </cell>
          <cell r="I984" t="str">
            <v>1451J3130431121185</v>
          </cell>
          <cell r="J984" t="str">
            <v>fa29b0fa-3011-44ce-a868-c15f0bc412d1</v>
          </cell>
          <cell r="K984" t="str">
            <v>X058431121</v>
          </cell>
          <cell r="L984">
            <v>11.811</v>
          </cell>
          <cell r="M984">
            <v>11.401</v>
          </cell>
          <cell r="N984">
            <v>1368</v>
          </cell>
          <cell r="O984" t="str">
            <v>四级公路</v>
          </cell>
          <cell r="P984" t="str">
            <v>沥青路面</v>
          </cell>
          <cell r="Q984">
            <v>6</v>
          </cell>
          <cell r="R984" t="str">
            <v>嘉隆葡萄庄园</v>
          </cell>
          <cell r="S984">
            <v>11.401</v>
          </cell>
        </row>
        <row r="985">
          <cell r="F985" t="str">
            <v>农建投特色果蔬产业园道路</v>
          </cell>
          <cell r="G985" t="str">
            <v>资源产业路</v>
          </cell>
          <cell r="H985" t="str">
            <v>1312F4311210012</v>
          </cell>
          <cell r="I985" t="str">
            <v>1451J3120431121112</v>
          </cell>
          <cell r="J985" t="str">
            <v>7b375277-3ec7-4f5c-aabb-1ab08db3d48a</v>
          </cell>
          <cell r="K985" t="str">
            <v>无</v>
          </cell>
          <cell r="L985">
            <v>1.59</v>
          </cell>
          <cell r="M985">
            <v>1.59</v>
          </cell>
          <cell r="N985">
            <v>191</v>
          </cell>
          <cell r="O985" t="str">
            <v>四级公路</v>
          </cell>
          <cell r="P985" t="str">
            <v>沥青路面</v>
          </cell>
          <cell r="Q985">
            <v>6</v>
          </cell>
          <cell r="R985" t="str">
            <v>农建投特色果蔬产业园</v>
          </cell>
          <cell r="S985">
            <v>1.59</v>
          </cell>
        </row>
        <row r="986">
          <cell r="F986" t="str">
            <v>祁阳县农业科技园区道路</v>
          </cell>
          <cell r="G986" t="str">
            <v>资源产业路</v>
          </cell>
          <cell r="H986" t="str">
            <v>1312F4311210017</v>
          </cell>
          <cell r="I986" t="str">
            <v>1451J3120431121122</v>
          </cell>
          <cell r="J986" t="str">
            <v>6f3ccb71-f952-4e89-b3e2-44f712f99b58</v>
          </cell>
          <cell r="K986" t="str">
            <v>X064431121</v>
          </cell>
          <cell r="L986">
            <v>10.455</v>
          </cell>
          <cell r="M986">
            <v>8.18</v>
          </cell>
          <cell r="N986">
            <v>982</v>
          </cell>
          <cell r="O986" t="str">
            <v>四级公路</v>
          </cell>
          <cell r="P986" t="str">
            <v>沥青路面</v>
          </cell>
          <cell r="Q986">
            <v>6</v>
          </cell>
          <cell r="R986" t="str">
            <v>祁阳农业科技园区</v>
          </cell>
          <cell r="S986">
            <v>8.18</v>
          </cell>
        </row>
        <row r="987">
          <cell r="F987" t="str">
            <v>梓梁茶油产业园产业路</v>
          </cell>
          <cell r="G987" t="str">
            <v>资源产业路</v>
          </cell>
          <cell r="H987" t="str">
            <v>1312F4311210060</v>
          </cell>
          <cell r="I987" t="str">
            <v>1451J3120431121217</v>
          </cell>
          <cell r="J987" t="str">
            <v>b5b72a13-7b1b-4f68-8c9d-650e6cb01b8d</v>
          </cell>
          <cell r="K987" t="str">
            <v>无</v>
          </cell>
          <cell r="L987">
            <v>0.41</v>
          </cell>
          <cell r="M987">
            <v>0.41</v>
          </cell>
          <cell r="N987">
            <v>49</v>
          </cell>
          <cell r="O987" t="str">
            <v>四级公路</v>
          </cell>
          <cell r="P987" t="str">
            <v>水泥混凝土</v>
          </cell>
          <cell r="Q987">
            <v>4.5</v>
          </cell>
          <cell r="R987" t="str">
            <v>梓梁茶油产业园</v>
          </cell>
          <cell r="S987">
            <v>0.41</v>
          </cell>
        </row>
        <row r="988">
          <cell r="L988">
            <v>49.990000000000009</v>
          </cell>
          <cell r="M988">
            <v>42.320000000000007</v>
          </cell>
          <cell r="N988">
            <v>8179</v>
          </cell>
          <cell r="S988">
            <v>42.320000000000007</v>
          </cell>
        </row>
        <row r="989">
          <cell r="F989" t="str">
            <v>水岭乡-东安县城公路</v>
          </cell>
          <cell r="G989" t="str">
            <v>乡镇通三级（路面宽7米）及以上农村公路</v>
          </cell>
          <cell r="H989" t="str">
            <v>x075</v>
          </cell>
          <cell r="I989" t="str">
            <v>1451J3150431122230</v>
          </cell>
          <cell r="J989" t="str">
            <v>c9d9a770-a794-4f75-9fcf-a97bb9d69a14</v>
          </cell>
          <cell r="K989" t="str">
            <v>x075431122</v>
          </cell>
          <cell r="L989">
            <v>11.5</v>
          </cell>
          <cell r="M989">
            <v>8.59</v>
          </cell>
          <cell r="N989">
            <v>3436</v>
          </cell>
          <cell r="O989" t="str">
            <v>三级公路</v>
          </cell>
          <cell r="P989" t="str">
            <v>水泥路面</v>
          </cell>
          <cell r="Q989">
            <v>7</v>
          </cell>
          <cell r="R989" t="str">
            <v>水岭乡</v>
          </cell>
          <cell r="S989">
            <v>8.59</v>
          </cell>
        </row>
        <row r="990">
          <cell r="F990" t="str">
            <v>塘夫至高岩景区公路</v>
          </cell>
          <cell r="G990" t="str">
            <v>通景公路</v>
          </cell>
          <cell r="H990" t="str">
            <v>131302F4311220009</v>
          </cell>
          <cell r="I990" t="str">
            <v>1451J3130431122228</v>
          </cell>
          <cell r="J990" t="str">
            <v>65beb521-45f9-4f4f-a531-5f716090b2d3</v>
          </cell>
          <cell r="K990" t="str">
            <v>X074431122</v>
          </cell>
          <cell r="L990">
            <v>13.08</v>
          </cell>
          <cell r="M990">
            <v>8.68</v>
          </cell>
          <cell r="N990">
            <v>1736</v>
          </cell>
          <cell r="O990" t="str">
            <v>四级公路</v>
          </cell>
          <cell r="P990" t="str">
            <v>沥青路面</v>
          </cell>
          <cell r="Q990">
            <v>6</v>
          </cell>
          <cell r="R990" t="str">
            <v>高岩景区</v>
          </cell>
          <cell r="S990">
            <v>8.68</v>
          </cell>
        </row>
        <row r="991">
          <cell r="F991" t="str">
            <v>霞栖至大江源景区公路</v>
          </cell>
          <cell r="G991" t="str">
            <v>通景公路</v>
          </cell>
          <cell r="H991" t="str">
            <v>131302F4311220010</v>
          </cell>
          <cell r="I991" t="str">
            <v>1451J3130431122172</v>
          </cell>
          <cell r="J991" t="str">
            <v>d01adc67-5b84-46c6-847a-8a5c35aa0647</v>
          </cell>
          <cell r="K991" t="str">
            <v>X136431122</v>
          </cell>
          <cell r="L991">
            <v>7.63</v>
          </cell>
          <cell r="M991">
            <v>7.63</v>
          </cell>
          <cell r="N991">
            <v>916</v>
          </cell>
          <cell r="O991" t="str">
            <v>四级公路</v>
          </cell>
          <cell r="P991" t="str">
            <v>沥青路面</v>
          </cell>
          <cell r="Q991">
            <v>6</v>
          </cell>
          <cell r="R991" t="str">
            <v>大江源景区</v>
          </cell>
          <cell r="S991">
            <v>7.63</v>
          </cell>
        </row>
        <row r="992">
          <cell r="F992" t="str">
            <v>东安季丰专业种植合作社公路新建</v>
          </cell>
          <cell r="G992" t="str">
            <v>资源产业路</v>
          </cell>
          <cell r="H992" t="str">
            <v>1312F4311220012</v>
          </cell>
          <cell r="I992" t="str">
            <v>1451J3120431122145</v>
          </cell>
          <cell r="J992" t="str">
            <v>aff2339d-ea4d-4c9c-95af-7a50b6771a93</v>
          </cell>
          <cell r="K992" t="str">
            <v>c355431122</v>
          </cell>
          <cell r="L992">
            <v>2.74</v>
          </cell>
          <cell r="M992">
            <v>2.74</v>
          </cell>
          <cell r="N992">
            <v>329</v>
          </cell>
          <cell r="O992" t="str">
            <v>四级公路</v>
          </cell>
          <cell r="P992" t="str">
            <v>水泥混凝土</v>
          </cell>
          <cell r="Q992">
            <v>6</v>
          </cell>
          <cell r="R992" t="str">
            <v>东安季丰专业种植合作社</v>
          </cell>
          <cell r="S992">
            <v>2.74</v>
          </cell>
        </row>
        <row r="993">
          <cell r="F993" t="str">
            <v>新湘农格瑞农业有限公司园区公路</v>
          </cell>
          <cell r="G993" t="str">
            <v>资源产业路</v>
          </cell>
          <cell r="H993" t="str">
            <v>1312F4311220124</v>
          </cell>
          <cell r="I993" t="str">
            <v>1451J3120431122243</v>
          </cell>
          <cell r="J993" t="str">
            <v>a36904ed-3fd2-464d-9777-628a2f30ca1d</v>
          </cell>
          <cell r="K993" t="str">
            <v>无</v>
          </cell>
          <cell r="L993">
            <v>3.39</v>
          </cell>
          <cell r="M993">
            <v>3.39</v>
          </cell>
          <cell r="N993">
            <v>407</v>
          </cell>
          <cell r="O993" t="str">
            <v>四级公路</v>
          </cell>
          <cell r="P993" t="str">
            <v>水泥混凝土</v>
          </cell>
          <cell r="Q993">
            <v>6</v>
          </cell>
          <cell r="R993" t="str">
            <v>新湘农格瑞农业有限公司园区</v>
          </cell>
          <cell r="S993">
            <v>3.39</v>
          </cell>
        </row>
        <row r="994">
          <cell r="F994" t="str">
            <v>田中特色种养产业园公路</v>
          </cell>
          <cell r="G994" t="str">
            <v>资源产业路</v>
          </cell>
          <cell r="H994" t="str">
            <v>1312F4311220059</v>
          </cell>
          <cell r="I994" t="str">
            <v>1451J3120431122110</v>
          </cell>
          <cell r="J994" t="str">
            <v>1359530d-6ca7-4937-86fd-f535051a992c</v>
          </cell>
          <cell r="K994" t="str">
            <v>无</v>
          </cell>
          <cell r="L994">
            <v>2.6</v>
          </cell>
          <cell r="M994">
            <v>2.6</v>
          </cell>
          <cell r="N994">
            <v>312</v>
          </cell>
          <cell r="O994" t="str">
            <v>四级公路</v>
          </cell>
          <cell r="P994" t="str">
            <v>水泥混凝土</v>
          </cell>
          <cell r="Q994">
            <v>6</v>
          </cell>
          <cell r="R994" t="str">
            <v>田中特色种养产业园</v>
          </cell>
          <cell r="S994">
            <v>2.6</v>
          </cell>
        </row>
        <row r="995">
          <cell r="F995" t="str">
            <v>东安县九风岭特色种养农民专业合作社公路</v>
          </cell>
          <cell r="G995" t="str">
            <v>资源产业路</v>
          </cell>
          <cell r="H995" t="str">
            <v>1312F4311220027</v>
          </cell>
          <cell r="I995" t="str">
            <v>1451J3120431122225</v>
          </cell>
          <cell r="J995" t="str">
            <v>95445f1f-7a14-45c8-824b-36e5c14e6d4d</v>
          </cell>
          <cell r="K995" t="str">
            <v>C610431122</v>
          </cell>
          <cell r="L995">
            <v>2.65</v>
          </cell>
          <cell r="M995">
            <v>2.65</v>
          </cell>
          <cell r="N995">
            <v>318</v>
          </cell>
          <cell r="O995" t="str">
            <v>四级公路</v>
          </cell>
          <cell r="P995" t="str">
            <v>水泥混凝土</v>
          </cell>
          <cell r="Q995">
            <v>6</v>
          </cell>
          <cell r="R995" t="str">
            <v>东安县九风岭特色种养农民专业合作社</v>
          </cell>
          <cell r="S995">
            <v>2.65</v>
          </cell>
        </row>
        <row r="996">
          <cell r="F996" t="str">
            <v>山塘油茶产业园公路</v>
          </cell>
          <cell r="G996" t="str">
            <v>资源产业路</v>
          </cell>
          <cell r="H996" t="str">
            <v>1312F4311220108</v>
          </cell>
          <cell r="I996" t="str">
            <v>1451J3120431122218</v>
          </cell>
          <cell r="J996" t="str">
            <v>f38350c3-ca8b-4842-a68e-db9f21d29119</v>
          </cell>
          <cell r="K996" t="str">
            <v>无</v>
          </cell>
          <cell r="L996">
            <v>2.0299999999999998</v>
          </cell>
          <cell r="M996">
            <v>2.0299999999999998</v>
          </cell>
          <cell r="N996">
            <v>244</v>
          </cell>
          <cell r="O996" t="str">
            <v>四级公路</v>
          </cell>
          <cell r="P996" t="str">
            <v>水泥混凝土</v>
          </cell>
          <cell r="Q996">
            <v>6</v>
          </cell>
          <cell r="R996" t="str">
            <v>山塘油茶产业园</v>
          </cell>
          <cell r="S996">
            <v>2.0299999999999998</v>
          </cell>
        </row>
        <row r="997">
          <cell r="F997" t="str">
            <v>井头圩镇大义村生态东安鸡养殖基地公路</v>
          </cell>
          <cell r="G997" t="str">
            <v>资源产业路</v>
          </cell>
          <cell r="H997" t="str">
            <v>1312F4311220128</v>
          </cell>
          <cell r="I997" t="str">
            <v>1451J3120431122241</v>
          </cell>
          <cell r="J997" t="str">
            <v>d9cd7a7e-224a-42bd-b87c-6dbbc66d9168</v>
          </cell>
          <cell r="K997" t="str">
            <v>无</v>
          </cell>
          <cell r="L997">
            <v>2.2000000000000002</v>
          </cell>
          <cell r="M997">
            <v>2.2000000000000002</v>
          </cell>
          <cell r="N997">
            <v>264</v>
          </cell>
          <cell r="O997" t="str">
            <v>四级公路</v>
          </cell>
          <cell r="P997" t="str">
            <v>水泥混凝土</v>
          </cell>
          <cell r="Q997">
            <v>6</v>
          </cell>
          <cell r="R997" t="str">
            <v>井头圩镇大义村生态东安鸡养殖基地</v>
          </cell>
          <cell r="S997">
            <v>2.2000000000000002</v>
          </cell>
        </row>
        <row r="998">
          <cell r="F998" t="str">
            <v>益丰油茶产业园公路</v>
          </cell>
          <cell r="G998" t="str">
            <v>资源产业路</v>
          </cell>
          <cell r="H998" t="str">
            <v>1312F4311220049</v>
          </cell>
          <cell r="I998" t="str">
            <v>1451J3120431122193</v>
          </cell>
          <cell r="J998" t="str">
            <v>fce2811d-b39a-4a3c-b230-edccd44de88d</v>
          </cell>
          <cell r="K998" t="str">
            <v>无</v>
          </cell>
          <cell r="L998">
            <v>2.17</v>
          </cell>
          <cell r="M998">
            <v>1.81</v>
          </cell>
          <cell r="N998">
            <v>217</v>
          </cell>
          <cell r="O998" t="str">
            <v>四级公路</v>
          </cell>
          <cell r="P998" t="str">
            <v>水泥混凝土</v>
          </cell>
          <cell r="Q998">
            <v>6</v>
          </cell>
          <cell r="R998" t="str">
            <v>益丰油茶产业园</v>
          </cell>
          <cell r="S998">
            <v>1.81</v>
          </cell>
        </row>
        <row r="999">
          <cell r="L999">
            <v>41.971000000000004</v>
          </cell>
          <cell r="M999">
            <v>28.835000000000001</v>
          </cell>
          <cell r="N999">
            <v>3460</v>
          </cell>
          <cell r="S999">
            <v>28.835000000000001</v>
          </cell>
        </row>
        <row r="1000">
          <cell r="F1000" t="str">
            <v>永州市双牌县泷泊镇平福头村连接路</v>
          </cell>
          <cell r="G1000" t="str">
            <v>通景公路</v>
          </cell>
          <cell r="H1000" t="str">
            <v>131302F4311230005</v>
          </cell>
          <cell r="I1000" t="str">
            <v>1451J3130431123113</v>
          </cell>
          <cell r="J1000" t="str">
            <v>2a3aec30-a280-48d1-a0d3-837cc96d6d71</v>
          </cell>
          <cell r="K1000" t="str">
            <v>C127431123</v>
          </cell>
          <cell r="L1000">
            <v>0.60199999999999998</v>
          </cell>
          <cell r="M1000">
            <v>0.60199999999999998</v>
          </cell>
          <cell r="N1000">
            <v>72</v>
          </cell>
          <cell r="O1000" t="str">
            <v>四级公路</v>
          </cell>
          <cell r="P1000" t="str">
            <v>水泥混凝土</v>
          </cell>
          <cell r="Q1000">
            <v>6.5</v>
          </cell>
          <cell r="R1000" t="str">
            <v>永州市双牌县泷泊镇平福头村</v>
          </cell>
          <cell r="S1000">
            <v>0.60199999999999998</v>
          </cell>
        </row>
        <row r="1001">
          <cell r="F1001" t="str">
            <v>云台山通景公路</v>
          </cell>
          <cell r="G1001" t="str">
            <v>通景公路</v>
          </cell>
          <cell r="H1001" t="str">
            <v>131302F4311230007</v>
          </cell>
          <cell r="I1001" t="str">
            <v>1451J3130431123115</v>
          </cell>
          <cell r="J1001" t="str">
            <v>b5049390-1c9e-4083-8c28-480c2dcf60b1</v>
          </cell>
          <cell r="K1001" t="str">
            <v>Y549431123</v>
          </cell>
          <cell r="L1001">
            <v>10.547000000000001</v>
          </cell>
          <cell r="M1001">
            <v>10.547000000000001</v>
          </cell>
          <cell r="N1001">
            <v>1266</v>
          </cell>
          <cell r="O1001" t="str">
            <v>四级公路</v>
          </cell>
          <cell r="P1001" t="str">
            <v>水泥混凝土</v>
          </cell>
          <cell r="Q1001">
            <v>6</v>
          </cell>
          <cell r="R1001" t="str">
            <v>云台山</v>
          </cell>
          <cell r="S1001">
            <v>10.547000000000001</v>
          </cell>
        </row>
        <row r="1002">
          <cell r="F1002" t="str">
            <v>双牌县泷泊国际慢城花千谷3AAA景区通景路</v>
          </cell>
          <cell r="G1002" t="str">
            <v>通景公路</v>
          </cell>
          <cell r="H1002" t="str">
            <v>13130201F4311230004</v>
          </cell>
          <cell r="I1002" t="str">
            <v>1451J3130431123119</v>
          </cell>
          <cell r="J1002" t="str">
            <v>ef77658a-a6b1-45a8-9283-65308735b7c2</v>
          </cell>
          <cell r="K1002" t="str">
            <v>X001431123</v>
          </cell>
          <cell r="L1002">
            <v>2.6859999999999999</v>
          </cell>
          <cell r="M1002">
            <v>2.6859999999999999</v>
          </cell>
          <cell r="N1002">
            <v>322</v>
          </cell>
          <cell r="O1002" t="str">
            <v>四级公路</v>
          </cell>
          <cell r="P1002" t="str">
            <v>沥青路面</v>
          </cell>
          <cell r="Q1002">
            <v>6.5</v>
          </cell>
          <cell r="R1002" t="str">
            <v>泷泊国际慢城花千谷3AAA景区</v>
          </cell>
          <cell r="S1002">
            <v>2.6859999999999999</v>
          </cell>
        </row>
        <row r="1003">
          <cell r="F1003" t="str">
            <v>磨子岭通景路</v>
          </cell>
          <cell r="G1003" t="str">
            <v>通景公路</v>
          </cell>
          <cell r="H1003" t="str">
            <v>131302F4311230009</v>
          </cell>
          <cell r="I1003" t="str">
            <v>1451J3130431123117</v>
          </cell>
          <cell r="J1003" t="str">
            <v>896df33f-c3b7-476d-920f-a20daabe429f</v>
          </cell>
          <cell r="K1003" t="str">
            <v>无</v>
          </cell>
          <cell r="L1003">
            <v>23.135999999999999</v>
          </cell>
          <cell r="M1003">
            <v>10</v>
          </cell>
          <cell r="N1003">
            <v>1200</v>
          </cell>
          <cell r="O1003" t="str">
            <v>四级公路</v>
          </cell>
          <cell r="P1003" t="str">
            <v>水泥混凝土</v>
          </cell>
          <cell r="Q1003">
            <v>6</v>
          </cell>
          <cell r="R1003" t="str">
            <v>磨子岭</v>
          </cell>
          <cell r="S1003">
            <v>10</v>
          </cell>
        </row>
        <row r="1004">
          <cell r="F1004" t="str">
            <v>茶林药王谷连接路</v>
          </cell>
          <cell r="G1004" t="str">
            <v>资源产业路</v>
          </cell>
          <cell r="H1004" t="str">
            <v>1312F4311230005</v>
          </cell>
          <cell r="I1004" t="str">
            <v>1451J3120431123116</v>
          </cell>
          <cell r="J1004" t="str">
            <v>118071b5-0bab-4cec-960c-5e3801f5524d</v>
          </cell>
          <cell r="K1004" t="str">
            <v>无</v>
          </cell>
          <cell r="L1004">
            <v>5</v>
          </cell>
          <cell r="M1004">
            <v>5</v>
          </cell>
          <cell r="N1004">
            <v>600</v>
          </cell>
          <cell r="O1004" t="str">
            <v>四级公路</v>
          </cell>
          <cell r="P1004" t="str">
            <v>水泥混凝土</v>
          </cell>
          <cell r="Q1004">
            <v>6</v>
          </cell>
          <cell r="R1004" t="str">
            <v>药王谷</v>
          </cell>
          <cell r="S1004">
            <v>5</v>
          </cell>
        </row>
        <row r="1005">
          <cell r="L1005">
            <v>45.058999999999997</v>
          </cell>
          <cell r="M1005">
            <v>38.792000000000002</v>
          </cell>
          <cell r="N1005">
            <v>7606</v>
          </cell>
          <cell r="S1005">
            <v>38.792000000000002</v>
          </cell>
        </row>
        <row r="1006">
          <cell r="F1006" t="str">
            <v>后江桥至洪塘营公路改造</v>
          </cell>
          <cell r="G1006" t="str">
            <v>乡镇通三级（路面宽7米）及以上农村公路</v>
          </cell>
          <cell r="H1006" t="str">
            <v>1316F4311240001</v>
          </cell>
          <cell r="I1006" t="str">
            <v>1451J3150431124163</v>
          </cell>
          <cell r="J1006" t="str">
            <v>46b101e7-5d6a-49b9-b845-f1d0a2f0b1cd</v>
          </cell>
          <cell r="K1006" t="str">
            <v>X003431124</v>
          </cell>
          <cell r="L1006">
            <v>16.806999999999999</v>
          </cell>
          <cell r="M1006">
            <v>10.54</v>
          </cell>
          <cell r="N1006">
            <v>4216</v>
          </cell>
          <cell r="O1006" t="str">
            <v>三级公路</v>
          </cell>
          <cell r="P1006" t="str">
            <v>沥青路面</v>
          </cell>
          <cell r="Q1006">
            <v>6.5</v>
          </cell>
          <cell r="R1006" t="str">
            <v>洪塘营瑶族乡、横岭瑶族乡</v>
          </cell>
          <cell r="S1006">
            <v>10.54</v>
          </cell>
        </row>
        <row r="1007">
          <cell r="F1007" t="str">
            <v>上汶至楼田村通景道路</v>
          </cell>
          <cell r="G1007" t="str">
            <v>通景公路</v>
          </cell>
          <cell r="H1007" t="str">
            <v>13130201F4311240008</v>
          </cell>
          <cell r="I1007" t="str">
            <v>1451J3130431124170</v>
          </cell>
          <cell r="J1007" t="str">
            <v>15b1340c-41fb-4589-ac7b-6fb8ea9396aa</v>
          </cell>
          <cell r="K1007" t="str">
            <v>CA30431124</v>
          </cell>
          <cell r="L1007">
            <v>2.16</v>
          </cell>
          <cell r="M1007">
            <v>2.16</v>
          </cell>
          <cell r="N1007">
            <v>259</v>
          </cell>
          <cell r="O1007" t="str">
            <v>四级公路</v>
          </cell>
          <cell r="P1007" t="str">
            <v>沥青混凝土</v>
          </cell>
          <cell r="Q1007">
            <v>6</v>
          </cell>
          <cell r="R1007" t="str">
            <v>楼田村通景道路</v>
          </cell>
          <cell r="S1007">
            <v>2.16</v>
          </cell>
        </row>
        <row r="1008">
          <cell r="F1008" t="str">
            <v>月岩风景区连接路</v>
          </cell>
          <cell r="G1008" t="str">
            <v>通景公路</v>
          </cell>
          <cell r="H1008" t="str">
            <v>13130201F4311240011</v>
          </cell>
          <cell r="I1008" t="str">
            <v>1451J3130431124161</v>
          </cell>
          <cell r="J1008" t="str">
            <v>0f9981c7-607c-4ea0-9303-f8601e826dad</v>
          </cell>
          <cell r="K1008" t="str">
            <v>无</v>
          </cell>
          <cell r="L1008">
            <v>5.76</v>
          </cell>
          <cell r="M1008">
            <v>5.76</v>
          </cell>
          <cell r="N1008">
            <v>691</v>
          </cell>
          <cell r="O1008" t="str">
            <v>四级公路</v>
          </cell>
          <cell r="P1008" t="str">
            <v>沥青混凝土</v>
          </cell>
          <cell r="Q1008">
            <v>6</v>
          </cell>
          <cell r="R1008" t="str">
            <v>月岩风景区</v>
          </cell>
          <cell r="S1008">
            <v>5.76</v>
          </cell>
        </row>
        <row r="1009">
          <cell r="F1009" t="str">
            <v>道县道荣农业发展有限公司连接路</v>
          </cell>
          <cell r="G1009" t="str">
            <v>资源产业路</v>
          </cell>
          <cell r="H1009" t="str">
            <v>1312F4311240005</v>
          </cell>
          <cell r="I1009" t="str">
            <v>1451J3120431124137</v>
          </cell>
          <cell r="J1009" t="str">
            <v>a09e2c7f-6a01-4827-aefc-c60a0c9658cc</v>
          </cell>
          <cell r="K1009" t="str">
            <v>Y082431124</v>
          </cell>
          <cell r="L1009">
            <v>9.17</v>
          </cell>
          <cell r="M1009">
            <v>9.17</v>
          </cell>
          <cell r="N1009">
            <v>1100</v>
          </cell>
          <cell r="O1009" t="str">
            <v>四级公路</v>
          </cell>
          <cell r="P1009" t="str">
            <v>水泥混凝土</v>
          </cell>
          <cell r="Q1009">
            <v>6</v>
          </cell>
          <cell r="R1009" t="str">
            <v>道县道荣农业发展有限公司园区</v>
          </cell>
          <cell r="S1009">
            <v>9.17</v>
          </cell>
        </row>
        <row r="1010">
          <cell r="F1010" t="str">
            <v>葫芦岩旅游公路</v>
          </cell>
          <cell r="G1010" t="str">
            <v>通景公路</v>
          </cell>
          <cell r="H1010" t="str">
            <v>13130201F4311240001</v>
          </cell>
          <cell r="I1010" t="str">
            <v>1451J3130431124160</v>
          </cell>
          <cell r="J1010" t="str">
            <v>b25a86e4-9248-49c9-be7d-10079ee33378</v>
          </cell>
          <cell r="K1010" t="str">
            <v>Y773431124</v>
          </cell>
          <cell r="L1010">
            <v>1.655</v>
          </cell>
          <cell r="M1010">
            <v>1.655</v>
          </cell>
          <cell r="N1010">
            <v>199</v>
          </cell>
          <cell r="O1010" t="str">
            <v>四级公路</v>
          </cell>
          <cell r="P1010" t="str">
            <v>沥青混凝土</v>
          </cell>
          <cell r="Q1010">
            <v>6</v>
          </cell>
          <cell r="R1010" t="str">
            <v>葫芦岩景区</v>
          </cell>
          <cell r="S1010">
            <v>1.655</v>
          </cell>
        </row>
        <row r="1011">
          <cell r="F1011" t="str">
            <v>道县板塘种植园连接路</v>
          </cell>
          <cell r="G1011" t="str">
            <v>资源产业路</v>
          </cell>
          <cell r="H1011" t="str">
            <v>1312F4311240036</v>
          </cell>
          <cell r="I1011" t="str">
            <v>1451J3120431124164</v>
          </cell>
          <cell r="J1011" t="str">
            <v>f1cb9b71-4c52-481d-8b1e-8902fab202bf</v>
          </cell>
          <cell r="K1011" t="str">
            <v>C51M431124</v>
          </cell>
          <cell r="L1011">
            <v>9.5069999999999997</v>
          </cell>
          <cell r="M1011">
            <v>9.5069999999999997</v>
          </cell>
          <cell r="N1011">
            <v>1141</v>
          </cell>
          <cell r="O1011" t="str">
            <v>四级公路</v>
          </cell>
          <cell r="P1011" t="str">
            <v>水泥混凝土</v>
          </cell>
          <cell r="Q1011">
            <v>6</v>
          </cell>
          <cell r="R1011" t="str">
            <v>道县板塘种植园区</v>
          </cell>
          <cell r="S1011">
            <v>9.5069999999999997</v>
          </cell>
        </row>
        <row r="1012">
          <cell r="L1012">
            <v>60.989999999999995</v>
          </cell>
          <cell r="M1012">
            <v>31.42</v>
          </cell>
          <cell r="N1012">
            <v>5806</v>
          </cell>
          <cell r="S1012">
            <v>31.42</v>
          </cell>
        </row>
        <row r="1013">
          <cell r="F1013" t="str">
            <v>江永县石岭至松柏社区（乡政府）</v>
          </cell>
          <cell r="G1013" t="str">
            <v>乡镇通三级（路面宽7米）及以上农村公路</v>
          </cell>
          <cell r="H1013" t="str">
            <v>1316F4311250002</v>
          </cell>
          <cell r="I1013" t="str">
            <v>1451J3150431125135</v>
          </cell>
          <cell r="J1013" t="str">
            <v>ca0081d8-d31f-4fe3-8946-b9438f06a368</v>
          </cell>
          <cell r="K1013" t="str">
            <v>y780431125</v>
          </cell>
          <cell r="L1013">
            <v>9.49</v>
          </cell>
          <cell r="M1013">
            <v>6</v>
          </cell>
          <cell r="N1013">
            <v>2400</v>
          </cell>
          <cell r="O1013" t="str">
            <v>三级公路</v>
          </cell>
          <cell r="P1013" t="str">
            <v>沥青路面</v>
          </cell>
          <cell r="Q1013">
            <v>6.5</v>
          </cell>
          <cell r="R1013" t="str">
            <v>松柏瑶族乡</v>
          </cell>
          <cell r="S1013">
            <v>6</v>
          </cell>
        </row>
        <row r="1014">
          <cell r="F1014" t="str">
            <v>桃川镇至源口瑶族乡</v>
          </cell>
          <cell r="G1014" t="str">
            <v>乡镇通三级（路面宽7米）及以上农村公路</v>
          </cell>
          <cell r="H1014" t="str">
            <v>1316F4311250003</v>
          </cell>
          <cell r="I1014" t="str">
            <v>1451J3150431125102</v>
          </cell>
          <cell r="J1014" t="str">
            <v>5ae834b5-9d29-4444-a1d9-b8b97b757bcc</v>
          </cell>
          <cell r="K1014" t="str">
            <v>X342431125</v>
          </cell>
          <cell r="L1014">
            <v>11.2</v>
          </cell>
          <cell r="M1014">
            <v>1.27</v>
          </cell>
          <cell r="N1014">
            <v>508</v>
          </cell>
          <cell r="O1014" t="str">
            <v>三级公路</v>
          </cell>
          <cell r="P1014" t="str">
            <v>沥青路面</v>
          </cell>
          <cell r="Q1014">
            <v>6.5</v>
          </cell>
          <cell r="R1014" t="str">
            <v>源口瑶族乡</v>
          </cell>
          <cell r="S1014">
            <v>1.27</v>
          </cell>
        </row>
        <row r="1015">
          <cell r="F1015" t="str">
            <v>江永县五爱至上甘棠通景公路</v>
          </cell>
          <cell r="G1015" t="str">
            <v>通景公路</v>
          </cell>
          <cell r="H1015" t="str">
            <v>131302F4311250030</v>
          </cell>
          <cell r="I1015" t="str">
            <v>1451J3130431125140</v>
          </cell>
          <cell r="J1015" t="str">
            <v>87533b18-55ef-41f6-ba50-8262d319aa98</v>
          </cell>
          <cell r="K1015" t="str">
            <v>X143431125</v>
          </cell>
          <cell r="L1015">
            <v>23.5</v>
          </cell>
          <cell r="M1015">
            <v>14.15</v>
          </cell>
          <cell r="N1015">
            <v>1698</v>
          </cell>
          <cell r="O1015" t="str">
            <v>四级公路</v>
          </cell>
          <cell r="P1015" t="str">
            <v>水泥混凝土</v>
          </cell>
          <cell r="Q1015">
            <v>6</v>
          </cell>
          <cell r="R1015" t="str">
            <v>上甘棠村</v>
          </cell>
          <cell r="S1015">
            <v>14.15</v>
          </cell>
        </row>
        <row r="1016">
          <cell r="F1016" t="str">
            <v>江永县兰溪乡勾蓝瑶村至源口乡公朝村公路工程</v>
          </cell>
          <cell r="G1016" t="str">
            <v>通景公路</v>
          </cell>
          <cell r="H1016" t="str">
            <v>131301F4311250006</v>
          </cell>
          <cell r="I1016" t="str">
            <v>1451J3130431125128</v>
          </cell>
          <cell r="J1016" t="str">
            <v>ad8732a5-81b3-4d49-b0ee-d321fef878a5</v>
          </cell>
          <cell r="K1016" t="str">
            <v>无</v>
          </cell>
          <cell r="L1016">
            <v>16.8</v>
          </cell>
          <cell r="M1016">
            <v>10</v>
          </cell>
          <cell r="N1016">
            <v>1200</v>
          </cell>
          <cell r="O1016" t="str">
            <v>三级公路</v>
          </cell>
          <cell r="P1016" t="str">
            <v>水泥混凝土</v>
          </cell>
          <cell r="Q1016">
            <v>7</v>
          </cell>
          <cell r="R1016" t="str">
            <v>江永勾蓝瑶寨</v>
          </cell>
          <cell r="S1016">
            <v>10</v>
          </cell>
        </row>
        <row r="1017">
          <cell r="L1017">
            <v>58.987000000000002</v>
          </cell>
          <cell r="M1017">
            <v>46.987000000000002</v>
          </cell>
          <cell r="N1017">
            <v>12858.8</v>
          </cell>
          <cell r="S1017">
            <v>46.987000000000002</v>
          </cell>
        </row>
        <row r="1018">
          <cell r="F1018" t="str">
            <v>五龙山瑶族乡通三级公路</v>
          </cell>
          <cell r="G1018" t="str">
            <v>乡镇通三级（路面宽7米）及以上农村公路</v>
          </cell>
          <cell r="H1018" t="str">
            <v>1316F4311260002</v>
          </cell>
          <cell r="I1018" t="str">
            <v>1451J3150431126137</v>
          </cell>
          <cell r="J1018" t="str">
            <v>cfddfcde-ab5c-4476-b527-9ecdb6ca320b</v>
          </cell>
          <cell r="K1018" t="str">
            <v>X021431126</v>
          </cell>
          <cell r="L1018">
            <v>25.786999999999999</v>
          </cell>
          <cell r="M1018">
            <v>25.786999999999999</v>
          </cell>
          <cell r="N1018">
            <v>10314.799999999999</v>
          </cell>
          <cell r="O1018" t="str">
            <v>三级公路</v>
          </cell>
          <cell r="P1018" t="str">
            <v>沥青路面/水泥路面</v>
          </cell>
          <cell r="Q1018">
            <v>7</v>
          </cell>
          <cell r="R1018" t="str">
            <v>五龙山瑶族乡</v>
          </cell>
          <cell r="S1018">
            <v>25.786999999999999</v>
          </cell>
        </row>
        <row r="1019">
          <cell r="F1019" t="str">
            <v>C727-Y704-X021连接路</v>
          </cell>
          <cell r="G1019" t="str">
            <v>旅游集散公路</v>
          </cell>
          <cell r="H1019" t="str">
            <v>131301F4311260002</v>
          </cell>
          <cell r="I1019" t="str">
            <v>1451J3130431126183</v>
          </cell>
          <cell r="J1019" t="str">
            <v>5a35d6c8-b842-4c34-a98f-d1240dce6a60</v>
          </cell>
          <cell r="K1019" t="str">
            <v>Y704431126</v>
          </cell>
          <cell r="L1019">
            <v>9</v>
          </cell>
          <cell r="M1019">
            <v>9</v>
          </cell>
          <cell r="N1019">
            <v>1080</v>
          </cell>
          <cell r="O1019" t="str">
            <v>四级公路</v>
          </cell>
          <cell r="P1019" t="str">
            <v>沥青路面</v>
          </cell>
          <cell r="Q1019">
            <v>6</v>
          </cell>
          <cell r="R1019" t="str">
            <v>大观堡建文帝遗址</v>
          </cell>
          <cell r="S1019">
            <v>9</v>
          </cell>
        </row>
        <row r="1020">
          <cell r="F1020" t="str">
            <v>凤仙桥旅游路</v>
          </cell>
          <cell r="G1020" t="str">
            <v>通景公路</v>
          </cell>
          <cell r="H1020" t="str">
            <v>131302F4311260018</v>
          </cell>
          <cell r="I1020" t="str">
            <v>1451J3130431126153</v>
          </cell>
          <cell r="J1020" t="str">
            <v>2af09bee-445f-40ea-974f-9f5838d46c7f</v>
          </cell>
          <cell r="K1020" t="str">
            <v>无</v>
          </cell>
          <cell r="L1020">
            <v>13.8</v>
          </cell>
          <cell r="M1020">
            <v>2.6</v>
          </cell>
          <cell r="N1020">
            <v>312</v>
          </cell>
          <cell r="O1020" t="str">
            <v>四级公路</v>
          </cell>
          <cell r="P1020" t="str">
            <v>沥青路面</v>
          </cell>
          <cell r="Q1020">
            <v>6</v>
          </cell>
          <cell r="R1020" t="str">
            <v>凤仙桥水库（白云山林场）</v>
          </cell>
          <cell r="S1020">
            <v>2.6</v>
          </cell>
        </row>
        <row r="1021">
          <cell r="F1021" t="str">
            <v>Y341-Y332-S348连接路</v>
          </cell>
          <cell r="G1021" t="str">
            <v>旅游集散公路</v>
          </cell>
          <cell r="H1021" t="str">
            <v>131301F4311260001</v>
          </cell>
          <cell r="I1021" t="str">
            <v>1451J3130431126160</v>
          </cell>
          <cell r="J1021" t="str">
            <v>9405143e-8bd2-4701-b500-6f0450be8d07</v>
          </cell>
          <cell r="K1021" t="str">
            <v>Y341431126</v>
          </cell>
          <cell r="L1021">
            <v>10.4</v>
          </cell>
          <cell r="M1021">
            <v>9.6</v>
          </cell>
          <cell r="N1021">
            <v>1152</v>
          </cell>
          <cell r="O1021" t="str">
            <v>四级公路</v>
          </cell>
          <cell r="P1021" t="str">
            <v>沥青路面</v>
          </cell>
          <cell r="Q1021">
            <v>6</v>
          </cell>
          <cell r="R1021" t="str">
            <v>大界园休闲度假村</v>
          </cell>
          <cell r="S1021">
            <v>9.6</v>
          </cell>
        </row>
        <row r="1022">
          <cell r="L1022">
            <v>53.137</v>
          </cell>
          <cell r="M1022">
            <v>26.626999999999999</v>
          </cell>
          <cell r="N1022">
            <v>3195</v>
          </cell>
          <cell r="S1022">
            <v>26.626999999999999</v>
          </cell>
        </row>
        <row r="1023">
          <cell r="F1023" t="str">
            <v>云冰山景区至毛俊水库景区连接路</v>
          </cell>
          <cell r="G1023" t="str">
            <v>旅游集散公路</v>
          </cell>
          <cell r="H1023" t="str">
            <v>131301F4311270001</v>
          </cell>
          <cell r="I1023" t="str">
            <v>1451J3130431127113</v>
          </cell>
          <cell r="J1023" t="str">
            <v>2621db3b-3eb5-436c-8400-2ecbe476dd4e</v>
          </cell>
          <cell r="K1023" t="str">
            <v>Y996431127</v>
          </cell>
          <cell r="L1023">
            <v>40.036999999999999</v>
          </cell>
          <cell r="M1023">
            <v>13.526999999999999</v>
          </cell>
          <cell r="N1023">
            <v>1623</v>
          </cell>
          <cell r="O1023" t="str">
            <v>四级公路</v>
          </cell>
          <cell r="P1023" t="str">
            <v>沥青混凝土</v>
          </cell>
          <cell r="Q1023">
            <v>6</v>
          </cell>
          <cell r="R1023" t="str">
            <v>云冰山景区</v>
          </cell>
          <cell r="S1023">
            <v>13.526999999999999</v>
          </cell>
        </row>
        <row r="1024">
          <cell r="F1024" t="str">
            <v>百叠岭景区通景路（二期）</v>
          </cell>
          <cell r="G1024" t="str">
            <v>通景公路</v>
          </cell>
          <cell r="H1024" t="str">
            <v>131302F4311270002</v>
          </cell>
          <cell r="I1024" t="str">
            <v>1451J3130431127116</v>
          </cell>
          <cell r="J1024" t="str">
            <v>d6a20a04-bf53-41c4-931c-c89814f5d694</v>
          </cell>
          <cell r="K1024" t="str">
            <v>Y695431127</v>
          </cell>
          <cell r="L1024">
            <v>13.1</v>
          </cell>
          <cell r="M1024">
            <v>13.1</v>
          </cell>
          <cell r="N1024">
            <v>1572</v>
          </cell>
          <cell r="O1024" t="str">
            <v>四级公路</v>
          </cell>
          <cell r="P1024" t="str">
            <v>沥青混凝土</v>
          </cell>
          <cell r="Q1024">
            <v>6.5</v>
          </cell>
          <cell r="R1024" t="str">
            <v>百叠岭景区</v>
          </cell>
          <cell r="S1024">
            <v>13.1</v>
          </cell>
        </row>
        <row r="1025">
          <cell r="L1025">
            <v>43.984999999999999</v>
          </cell>
          <cell r="M1025">
            <v>28.073999999999998</v>
          </cell>
          <cell r="N1025">
            <v>4489</v>
          </cell>
          <cell r="S1025">
            <v>28.073999999999998</v>
          </cell>
        </row>
        <row r="1026">
          <cell r="F1026" t="str">
            <v>金盆圩至十字公路</v>
          </cell>
          <cell r="G1026" t="str">
            <v>乡镇通三级（路面宽7米）及以上农村公路</v>
          </cell>
          <cell r="H1026" t="str">
            <v>1316F4311280008</v>
          </cell>
          <cell r="I1026" t="str">
            <v>1451J3150431128184</v>
          </cell>
          <cell r="J1026" t="str">
            <v>90beec08-ad8e-495e-a2a7-594821a75789</v>
          </cell>
          <cell r="K1026" t="str">
            <v>X004431128</v>
          </cell>
          <cell r="L1026">
            <v>9.4009999999999998</v>
          </cell>
          <cell r="M1026">
            <v>4</v>
          </cell>
          <cell r="N1026">
            <v>1600</v>
          </cell>
          <cell r="O1026" t="str">
            <v>三级公路</v>
          </cell>
          <cell r="P1026" t="str">
            <v>沥青路面</v>
          </cell>
          <cell r="Q1026">
            <v>7</v>
          </cell>
          <cell r="R1026" t="str">
            <v>金盆镇</v>
          </cell>
          <cell r="S1026">
            <v>4</v>
          </cell>
        </row>
        <row r="1027">
          <cell r="F1027" t="str">
            <v>新隆镇三味辣椒种植产业路</v>
          </cell>
          <cell r="G1027" t="str">
            <v>资源产业路</v>
          </cell>
          <cell r="H1027" t="str">
            <v>1312F4311280021</v>
          </cell>
          <cell r="I1027" t="str">
            <v>1451J3120431128102</v>
          </cell>
          <cell r="J1027" t="str">
            <v>a1ea61a8-c275-454e-abae-06011925481b</v>
          </cell>
          <cell r="K1027" t="str">
            <v>无</v>
          </cell>
          <cell r="L1027">
            <v>6</v>
          </cell>
          <cell r="M1027">
            <v>6</v>
          </cell>
          <cell r="N1027">
            <v>720</v>
          </cell>
          <cell r="O1027" t="str">
            <v>四级公路</v>
          </cell>
          <cell r="P1027" t="str">
            <v>水泥混凝土</v>
          </cell>
          <cell r="Q1027">
            <v>6</v>
          </cell>
          <cell r="R1027" t="str">
            <v>新隆镇三味辣椒种植产业园</v>
          </cell>
          <cell r="S1027">
            <v>6</v>
          </cell>
        </row>
        <row r="1028">
          <cell r="F1028" t="str">
            <v>枧头大豆产业路</v>
          </cell>
          <cell r="G1028" t="str">
            <v>资源产业路</v>
          </cell>
          <cell r="H1028" t="str">
            <v>1312F4311280009</v>
          </cell>
          <cell r="I1028" t="str">
            <v>1451J3120431128129</v>
          </cell>
          <cell r="J1028" t="str">
            <v>d0a9ed2c-37dd-46d3-8c9b-a4d3df43d957</v>
          </cell>
          <cell r="K1028" t="str">
            <v>无</v>
          </cell>
          <cell r="L1028">
            <v>6.5</v>
          </cell>
          <cell r="M1028">
            <v>6.5</v>
          </cell>
          <cell r="N1028">
            <v>780</v>
          </cell>
          <cell r="O1028" t="str">
            <v>四级公路</v>
          </cell>
          <cell r="P1028" t="str">
            <v>水泥混凝土</v>
          </cell>
          <cell r="Q1028">
            <v>6</v>
          </cell>
          <cell r="R1028" t="str">
            <v>枧头大豆产业园</v>
          </cell>
          <cell r="S1028">
            <v>6.5</v>
          </cell>
        </row>
        <row r="1029">
          <cell r="F1029" t="str">
            <v>门楼下竹木养殖产业路</v>
          </cell>
          <cell r="G1029" t="str">
            <v>资源产业路</v>
          </cell>
          <cell r="H1029" t="str">
            <v>1312F4311280010</v>
          </cell>
          <cell r="I1029" t="str">
            <v>1451J3120431128118</v>
          </cell>
          <cell r="J1029" t="str">
            <v>8f935368-6eb3-4938-86c6-e6ae6510705a</v>
          </cell>
          <cell r="K1029" t="str">
            <v>Y628431128</v>
          </cell>
          <cell r="L1029">
            <v>16.084</v>
          </cell>
          <cell r="M1029">
            <v>5.5739999999999998</v>
          </cell>
          <cell r="N1029">
            <v>669</v>
          </cell>
          <cell r="O1029" t="str">
            <v>四级公路</v>
          </cell>
          <cell r="P1029" t="str">
            <v>水泥混凝土</v>
          </cell>
          <cell r="Q1029">
            <v>6</v>
          </cell>
          <cell r="R1029" t="str">
            <v>门楼下竹木养殖产业园</v>
          </cell>
          <cell r="S1029">
            <v>5.5739999999999998</v>
          </cell>
        </row>
        <row r="1030">
          <cell r="F1030" t="str">
            <v>金盆圩大豆产业园产业路</v>
          </cell>
          <cell r="G1030" t="str">
            <v>资源产业路</v>
          </cell>
          <cell r="H1030" t="str">
            <v>1312F4311280003</v>
          </cell>
          <cell r="I1030" t="str">
            <v>1451J3120431128108</v>
          </cell>
          <cell r="J1030" t="str">
            <v>b9dfc181-6de0-45d0-af80-2bac199e5af9</v>
          </cell>
          <cell r="K1030" t="str">
            <v>X274431128</v>
          </cell>
          <cell r="L1030">
            <v>2</v>
          </cell>
          <cell r="M1030">
            <v>2</v>
          </cell>
          <cell r="N1030">
            <v>240</v>
          </cell>
          <cell r="O1030" t="str">
            <v>四级公路</v>
          </cell>
          <cell r="P1030" t="str">
            <v>水泥混凝土</v>
          </cell>
          <cell r="Q1030">
            <v>6</v>
          </cell>
          <cell r="R1030" t="str">
            <v>金盆圩大豆产业园</v>
          </cell>
          <cell r="S1030">
            <v>2</v>
          </cell>
        </row>
        <row r="1031">
          <cell r="F1031" t="str">
            <v>石羊烤烟基地产业路</v>
          </cell>
          <cell r="G1031" t="str">
            <v>资源产业路</v>
          </cell>
          <cell r="H1031" t="str">
            <v>1312F4311280017</v>
          </cell>
          <cell r="I1031" t="str">
            <v>1451J3120431128116</v>
          </cell>
          <cell r="J1031" t="str">
            <v>507a9074-40e2-42ed-9267-0f048bcef894</v>
          </cell>
          <cell r="K1031" t="str">
            <v>无</v>
          </cell>
          <cell r="L1031">
            <v>4</v>
          </cell>
          <cell r="M1031">
            <v>4</v>
          </cell>
          <cell r="N1031">
            <v>480</v>
          </cell>
          <cell r="O1031" t="str">
            <v>四级公路</v>
          </cell>
          <cell r="P1031" t="str">
            <v>水泥混凝土</v>
          </cell>
          <cell r="Q1031">
            <v>6</v>
          </cell>
          <cell r="R1031" t="str">
            <v>石羊烤烟基地产业园</v>
          </cell>
          <cell r="S1031">
            <v>4</v>
          </cell>
        </row>
        <row r="1032">
          <cell r="L1032">
            <v>42.536999999999999</v>
          </cell>
          <cell r="M1032">
            <v>37.867000000000004</v>
          </cell>
          <cell r="N1032">
            <v>7876</v>
          </cell>
          <cell r="S1032">
            <v>37.867000000000004</v>
          </cell>
        </row>
        <row r="1033">
          <cell r="F1033" t="str">
            <v>东田至大路铺三级公路提质改造工程</v>
          </cell>
          <cell r="G1033" t="str">
            <v>乡镇通三级（路面宽7米）及以上农村公路</v>
          </cell>
          <cell r="H1033" t="str">
            <v>1316F4311290003</v>
          </cell>
          <cell r="I1033" t="str">
            <v>1451J3150431129161</v>
          </cell>
          <cell r="J1033" t="str">
            <v>7bdeabce-4102-477c-aee5-607047e3150c</v>
          </cell>
          <cell r="K1033" t="str">
            <v>X002431129</v>
          </cell>
          <cell r="L1033">
            <v>13</v>
          </cell>
          <cell r="M1033">
            <v>11.9</v>
          </cell>
          <cell r="N1033">
            <v>4760</v>
          </cell>
          <cell r="O1033" t="str">
            <v>三级公路</v>
          </cell>
          <cell r="P1033" t="str">
            <v>沥青路面</v>
          </cell>
          <cell r="Q1033">
            <v>6.5</v>
          </cell>
          <cell r="R1033" t="str">
            <v>桥市乡</v>
          </cell>
          <cell r="S1033">
            <v>11.9</v>
          </cell>
        </row>
        <row r="1034">
          <cell r="F1034" t="str">
            <v>中国传统村落牛路社区旅游集散公路</v>
          </cell>
          <cell r="G1034" t="str">
            <v>通景公路</v>
          </cell>
          <cell r="H1034" t="str">
            <v>131301F4311290003</v>
          </cell>
          <cell r="I1034" t="str">
            <v>1451J3130431129166</v>
          </cell>
          <cell r="J1034" t="str">
            <v>8e450757-8d42-4e7e-9528-e34ffb3b7af0</v>
          </cell>
          <cell r="K1034" t="str">
            <v>Y441431129</v>
          </cell>
          <cell r="L1034">
            <v>13.398</v>
          </cell>
          <cell r="M1034">
            <v>13.398</v>
          </cell>
          <cell r="N1034">
            <v>1608</v>
          </cell>
          <cell r="O1034" t="str">
            <v>四级公路</v>
          </cell>
          <cell r="P1034" t="str">
            <v>沥青混凝土</v>
          </cell>
          <cell r="Q1034">
            <v>6</v>
          </cell>
          <cell r="R1034" t="str">
            <v>中国传统村落牛路社区</v>
          </cell>
          <cell r="S1034">
            <v>13.398</v>
          </cell>
        </row>
        <row r="1035">
          <cell r="F1035" t="str">
            <v>中国传统村落牛路社区旅游通景公路</v>
          </cell>
          <cell r="G1035" t="str">
            <v>通景公路</v>
          </cell>
          <cell r="H1035" t="str">
            <v>131302F4311290004</v>
          </cell>
          <cell r="I1035" t="str">
            <v>1451J3130431129165</v>
          </cell>
          <cell r="J1035" t="str">
            <v>8957ba03-3326-497f-a819-9e43eaacad57</v>
          </cell>
          <cell r="K1035" t="str">
            <v>C341431129</v>
          </cell>
          <cell r="L1035">
            <v>0.73299999999999998</v>
          </cell>
          <cell r="M1035">
            <v>0.13</v>
          </cell>
          <cell r="N1035">
            <v>16</v>
          </cell>
          <cell r="O1035" t="str">
            <v>四级公路</v>
          </cell>
          <cell r="P1035" t="str">
            <v>沥青混凝土</v>
          </cell>
          <cell r="Q1035">
            <v>6</v>
          </cell>
          <cell r="R1035" t="str">
            <v>中国传统村落牛路社区</v>
          </cell>
          <cell r="S1035">
            <v>0.13</v>
          </cell>
        </row>
        <row r="1036">
          <cell r="F1036" t="str">
            <v>中国传统村落水东村旅游通景公路</v>
          </cell>
          <cell r="G1036" t="str">
            <v>通景公路</v>
          </cell>
          <cell r="H1036" t="str">
            <v>131302F4311290008</v>
          </cell>
          <cell r="I1036" t="str">
            <v>1451J3130431129159</v>
          </cell>
          <cell r="J1036" t="str">
            <v>5deeceb7-6ddf-4c30-aa3b-711d18dcc2bc</v>
          </cell>
          <cell r="K1036" t="str">
            <v>Y171431129</v>
          </cell>
          <cell r="L1036">
            <v>3.57</v>
          </cell>
          <cell r="M1036">
            <v>0.60299999999999998</v>
          </cell>
          <cell r="N1036">
            <v>72</v>
          </cell>
          <cell r="O1036" t="str">
            <v>四级公路</v>
          </cell>
          <cell r="P1036" t="str">
            <v>沥青混凝土</v>
          </cell>
          <cell r="Q1036">
            <v>6</v>
          </cell>
          <cell r="R1036" t="str">
            <v>中国传统村落水东村</v>
          </cell>
          <cell r="S1036">
            <v>0.60299999999999998</v>
          </cell>
        </row>
        <row r="1037">
          <cell r="F1037" t="str">
            <v>竹园寨阳华岩旅游通景公路</v>
          </cell>
          <cell r="G1037" t="str">
            <v>通景公路</v>
          </cell>
          <cell r="H1037" t="str">
            <v>131301F4311290002</v>
          </cell>
          <cell r="I1037" t="str">
            <v>1451J3130431129147</v>
          </cell>
          <cell r="J1037" t="str">
            <v>c2a7613b-baef-42dd-92ee-66b863a3b119</v>
          </cell>
          <cell r="K1037" t="str">
            <v>Y180431129</v>
          </cell>
          <cell r="L1037">
            <v>3.8260000000000001</v>
          </cell>
          <cell r="M1037">
            <v>3.8260000000000001</v>
          </cell>
          <cell r="N1037">
            <v>459</v>
          </cell>
          <cell r="O1037" t="str">
            <v>四级公路</v>
          </cell>
          <cell r="P1037" t="str">
            <v>沥青混凝土</v>
          </cell>
          <cell r="Q1037">
            <v>6</v>
          </cell>
          <cell r="R1037" t="str">
            <v>竹园寨阳华岩</v>
          </cell>
          <cell r="S1037">
            <v>3.8260000000000001</v>
          </cell>
        </row>
        <row r="1038">
          <cell r="F1038" t="str">
            <v>大路铺豹虎村金秋特色柑桔产业园资源产业路</v>
          </cell>
          <cell r="G1038" t="str">
            <v>资源产业路</v>
          </cell>
          <cell r="H1038" t="str">
            <v>1312F4311290022</v>
          </cell>
          <cell r="I1038" t="str">
            <v>1451J3120431129153</v>
          </cell>
          <cell r="J1038" t="str">
            <v>671411e7-a8f9-4c31-8e5e-ce60b583b311</v>
          </cell>
          <cell r="K1038" t="str">
            <v>无</v>
          </cell>
          <cell r="L1038">
            <v>0.5</v>
          </cell>
          <cell r="M1038">
            <v>0.5</v>
          </cell>
          <cell r="N1038">
            <v>60</v>
          </cell>
          <cell r="O1038" t="str">
            <v>四级公路</v>
          </cell>
          <cell r="P1038" t="str">
            <v>水泥混凝土</v>
          </cell>
          <cell r="Q1038">
            <v>6</v>
          </cell>
          <cell r="R1038" t="str">
            <v>大路铺豹虎村金秋特色柑桔产业园</v>
          </cell>
          <cell r="S1038">
            <v>0.5</v>
          </cell>
        </row>
        <row r="1039">
          <cell r="F1039" t="str">
            <v>江华瑶族自治县东泷农业食用菌产业园资源产业路</v>
          </cell>
          <cell r="G1039" t="str">
            <v>资源产业路</v>
          </cell>
          <cell r="H1039" t="str">
            <v>1312F4311290025</v>
          </cell>
          <cell r="I1039" t="str">
            <v>1451J3120431129115</v>
          </cell>
          <cell r="J1039" t="str">
            <v>c3f135a8-d878-4025-9291-4f75e524c1ef</v>
          </cell>
          <cell r="K1039" t="str">
            <v>无</v>
          </cell>
          <cell r="L1039">
            <v>0.5</v>
          </cell>
          <cell r="M1039">
            <v>0.5</v>
          </cell>
          <cell r="N1039">
            <v>60</v>
          </cell>
          <cell r="O1039" t="str">
            <v>四级公路</v>
          </cell>
          <cell r="P1039" t="str">
            <v>水泥混凝土</v>
          </cell>
          <cell r="Q1039">
            <v>5</v>
          </cell>
          <cell r="R1039" t="str">
            <v>江华瑶族自治县东泷农业食用菌产业园</v>
          </cell>
          <cell r="S1039">
            <v>0.5</v>
          </cell>
        </row>
        <row r="1040">
          <cell r="F1040" t="str">
            <v>江华县水云特色柑桔（省级）产业园资源产业路</v>
          </cell>
          <cell r="G1040" t="str">
            <v>资源产业路</v>
          </cell>
          <cell r="H1040" t="str">
            <v>1312F4311290016</v>
          </cell>
          <cell r="I1040" t="str">
            <v>1451J3120431129102</v>
          </cell>
          <cell r="J1040" t="str">
            <v>1fe4841b-ba02-4240-a58f-b90ea55fa761</v>
          </cell>
          <cell r="K1040" t="str">
            <v>C848431129</v>
          </cell>
          <cell r="L1040">
            <v>3.41</v>
          </cell>
          <cell r="M1040">
            <v>3.41</v>
          </cell>
          <cell r="N1040">
            <v>409</v>
          </cell>
          <cell r="O1040" t="str">
            <v>四级公路</v>
          </cell>
          <cell r="P1040" t="str">
            <v>水泥混凝土</v>
          </cell>
          <cell r="Q1040">
            <v>5</v>
          </cell>
          <cell r="R1040" t="str">
            <v>江华县水云特色柑桔（省级）产业园</v>
          </cell>
          <cell r="S1040">
            <v>3.41</v>
          </cell>
        </row>
        <row r="1041">
          <cell r="F1041" t="str">
            <v>大路铺五洞脐橙产业园资源产业路</v>
          </cell>
          <cell r="G1041" t="str">
            <v>资源产业路</v>
          </cell>
          <cell r="H1041" t="str">
            <v>1312F4311290034</v>
          </cell>
          <cell r="I1041" t="str">
            <v>1451J3120431129135</v>
          </cell>
          <cell r="J1041" t="str">
            <v>89c2872e-a2c0-46f0-8914-9b4e30a03eae</v>
          </cell>
          <cell r="K1041" t="str">
            <v>无</v>
          </cell>
          <cell r="L1041">
            <v>3.6</v>
          </cell>
          <cell r="M1041">
            <v>3.6</v>
          </cell>
          <cell r="N1041">
            <v>432</v>
          </cell>
          <cell r="O1041" t="str">
            <v>四级公路</v>
          </cell>
          <cell r="P1041" t="str">
            <v>水泥混凝土</v>
          </cell>
          <cell r="Q1041">
            <v>5</v>
          </cell>
          <cell r="R1041" t="str">
            <v>大路铺五洞脐橙产业园</v>
          </cell>
          <cell r="S1041">
            <v>3.6</v>
          </cell>
        </row>
        <row r="1042">
          <cell r="L1042">
            <v>24.6</v>
          </cell>
          <cell r="M1042">
            <v>21.1</v>
          </cell>
          <cell r="N1042">
            <v>2532</v>
          </cell>
          <cell r="S1042">
            <v>21.1</v>
          </cell>
        </row>
        <row r="1043">
          <cell r="F1043" t="str">
            <v>回龙湖景区连接路（G538新风村至八仙洞高尚湖景区至回龙湖景区）</v>
          </cell>
          <cell r="G1043" t="str">
            <v>通景公路</v>
          </cell>
          <cell r="H1043" t="str">
            <v>131302F4311250022</v>
          </cell>
          <cell r="I1043" t="str">
            <v>1451J3130431125138</v>
          </cell>
          <cell r="J1043" t="str">
            <v>db985a92-697e-4580-9c41-bde61e6c9a75</v>
          </cell>
          <cell r="K1043" t="str">
            <v>无</v>
          </cell>
          <cell r="L1043">
            <v>8.5</v>
          </cell>
          <cell r="M1043">
            <v>5</v>
          </cell>
          <cell r="N1043">
            <v>600</v>
          </cell>
          <cell r="O1043" t="str">
            <v>三级公路</v>
          </cell>
          <cell r="P1043" t="str">
            <v>沥青路面</v>
          </cell>
          <cell r="Q1043">
            <v>7</v>
          </cell>
          <cell r="R1043" t="str">
            <v>回龙湖景区</v>
          </cell>
          <cell r="S1043">
            <v>5</v>
          </cell>
        </row>
        <row r="1044">
          <cell r="F1044" t="str">
            <v>回龙圩管理区八仙洞柑桔专业合作社回峰柑桔特色产业园东西部路网</v>
          </cell>
          <cell r="G1044" t="str">
            <v>资源产业路</v>
          </cell>
          <cell r="H1044" t="str">
            <v>1312F4311250006</v>
          </cell>
          <cell r="I1044" t="str">
            <v>1451J3120431125111</v>
          </cell>
          <cell r="J1044" t="str">
            <v>7b6e4031-3455-464b-8f72-70aff45d3c9d</v>
          </cell>
          <cell r="K1044" t="str">
            <v>无</v>
          </cell>
          <cell r="L1044">
            <v>16.100000000000001</v>
          </cell>
          <cell r="M1044">
            <v>16.100000000000001</v>
          </cell>
          <cell r="N1044">
            <v>1932</v>
          </cell>
          <cell r="O1044" t="str">
            <v>三级公路</v>
          </cell>
          <cell r="P1044" t="str">
            <v>沥青路面</v>
          </cell>
          <cell r="Q1044">
            <v>7</v>
          </cell>
          <cell r="R1044" t="str">
            <v>回龙圩管理区八仙洞柑桔专业合作社回峰柑桔特色产业园</v>
          </cell>
          <cell r="S1044">
            <v>16.100000000000001</v>
          </cell>
        </row>
        <row r="1045">
          <cell r="L1045">
            <v>19.795000000000002</v>
          </cell>
          <cell r="M1045">
            <v>10.932</v>
          </cell>
          <cell r="N1045">
            <v>1312</v>
          </cell>
          <cell r="S1045">
            <v>10.932</v>
          </cell>
        </row>
        <row r="1046">
          <cell r="F1046" t="str">
            <v>金洞国家森林公园三公垒景区公路</v>
          </cell>
          <cell r="G1046" t="str">
            <v>通景公路</v>
          </cell>
          <cell r="H1046" t="str">
            <v>131302F4311300011</v>
          </cell>
          <cell r="I1046" t="str">
            <v>1451J3130431130126</v>
          </cell>
          <cell r="J1046" t="str">
            <v>76b4e131-cf30-4661-a17a-d425409ba0e8</v>
          </cell>
          <cell r="K1046" t="str">
            <v>X166431121</v>
          </cell>
          <cell r="L1046">
            <v>10.832000000000001</v>
          </cell>
          <cell r="M1046">
            <v>10.832000000000001</v>
          </cell>
          <cell r="N1046">
            <v>1300</v>
          </cell>
          <cell r="O1046" t="str">
            <v>三级公路</v>
          </cell>
          <cell r="P1046" t="str">
            <v>水泥混凝土</v>
          </cell>
          <cell r="Q1046">
            <v>6.5</v>
          </cell>
          <cell r="R1046" t="str">
            <v>金洞森林公园三公垒瀑布群景区</v>
          </cell>
          <cell r="S1046">
            <v>10.832000000000001</v>
          </cell>
        </row>
        <row r="1047">
          <cell r="F1047" t="str">
            <v>白果市柏福至龙凼景区公路</v>
          </cell>
          <cell r="G1047" t="str">
            <v>通景公路</v>
          </cell>
          <cell r="H1047" t="str">
            <v>131302F4311300005</v>
          </cell>
          <cell r="I1047" t="str">
            <v>1451J3130431130116</v>
          </cell>
          <cell r="J1047" t="str">
            <v>3592e98c-9559-41ae-b875-bee81cfa8f19</v>
          </cell>
          <cell r="K1047" t="str">
            <v>无</v>
          </cell>
          <cell r="L1047">
            <v>8.9629999999999992</v>
          </cell>
          <cell r="M1047">
            <v>0.1</v>
          </cell>
          <cell r="N1047">
            <v>12</v>
          </cell>
          <cell r="O1047" t="str">
            <v>四级公路</v>
          </cell>
          <cell r="P1047" t="str">
            <v>水泥混凝土</v>
          </cell>
          <cell r="Q1047">
            <v>6</v>
          </cell>
          <cell r="R1047" t="str">
            <v>龙凼生态旅游景区</v>
          </cell>
          <cell r="S1047">
            <v>0.1</v>
          </cell>
        </row>
        <row r="1048">
          <cell r="L1048">
            <v>564.58799999999997</v>
          </cell>
          <cell r="M1048">
            <v>487.39400000000006</v>
          </cell>
          <cell r="N1048">
            <v>104683.34000000001</v>
          </cell>
          <cell r="S1048">
            <v>484.00000000000006</v>
          </cell>
        </row>
        <row r="1049">
          <cell r="L1049">
            <v>11.52</v>
          </cell>
          <cell r="M1049">
            <v>11.52</v>
          </cell>
          <cell r="N1049">
            <v>1382.4</v>
          </cell>
          <cell r="S1049">
            <v>11.52</v>
          </cell>
        </row>
        <row r="1050">
          <cell r="F1050" t="str">
            <v>板山至新街养殖场连接路</v>
          </cell>
          <cell r="G1050" t="str">
            <v>资源产业路</v>
          </cell>
          <cell r="H1050" t="str">
            <v>1312F4312020003</v>
          </cell>
          <cell r="I1050" t="str">
            <v>1451J3120431202103</v>
          </cell>
          <cell r="J1050" t="str">
            <v>49c9a37b-a105-4406-bc09-0774eb33301a</v>
          </cell>
          <cell r="K1050" t="str">
            <v>V001431202</v>
          </cell>
          <cell r="L1050">
            <v>3</v>
          </cell>
          <cell r="M1050">
            <v>3</v>
          </cell>
          <cell r="N1050">
            <v>360</v>
          </cell>
          <cell r="O1050" t="str">
            <v>四级公路</v>
          </cell>
          <cell r="P1050" t="str">
            <v>水泥路</v>
          </cell>
          <cell r="Q1050" t="str">
            <v>4.5</v>
          </cell>
          <cell r="R1050" t="str">
            <v>怀化市石门新街养殖场</v>
          </cell>
          <cell r="S1050">
            <v>3</v>
          </cell>
        </row>
        <row r="1051">
          <cell r="F1051" t="str">
            <v>板坡至大枫生态养殖农厂连接路</v>
          </cell>
          <cell r="G1051" t="str">
            <v>资源产业路</v>
          </cell>
          <cell r="H1051" t="str">
            <v>1312F4312020004</v>
          </cell>
          <cell r="I1051" t="str">
            <v>1451J3120431202101</v>
          </cell>
          <cell r="J1051" t="str">
            <v>97747e06-2d63-4726-8abe-9ec824a8c2fa</v>
          </cell>
          <cell r="K1051" t="str">
            <v>V000431202</v>
          </cell>
          <cell r="L1051">
            <v>8.52</v>
          </cell>
          <cell r="M1051">
            <v>8.52</v>
          </cell>
          <cell r="N1051">
            <v>1022.4</v>
          </cell>
          <cell r="O1051" t="str">
            <v>四级公路</v>
          </cell>
          <cell r="P1051" t="str">
            <v>水泥路</v>
          </cell>
          <cell r="Q1051">
            <v>4.5</v>
          </cell>
          <cell r="R1051" t="str">
            <v>芷江侗族自治县大枫树生态种养殖基地</v>
          </cell>
          <cell r="S1051">
            <v>8.52</v>
          </cell>
        </row>
        <row r="1052">
          <cell r="L1052">
            <v>49.53</v>
          </cell>
          <cell r="M1052">
            <v>38.950000000000003</v>
          </cell>
          <cell r="N1052">
            <v>9400</v>
          </cell>
          <cell r="S1052">
            <v>38.950000000000003</v>
          </cell>
        </row>
        <row r="1053">
          <cell r="F1053" t="str">
            <v>下坪竹园刺葡萄特色产业园产业路</v>
          </cell>
          <cell r="G1053" t="str">
            <v>资源产业路</v>
          </cell>
          <cell r="H1053" t="str">
            <v>1312F4312210017</v>
          </cell>
          <cell r="I1053" t="str">
            <v>1451J3120431221127</v>
          </cell>
          <cell r="J1053" t="str">
            <v>a272acfd-3181-4277-a0be-ea9b6db3a912</v>
          </cell>
          <cell r="K1053" t="str">
            <v>X107431221</v>
          </cell>
          <cell r="L1053">
            <v>20</v>
          </cell>
          <cell r="M1053">
            <v>10</v>
          </cell>
          <cell r="N1053">
            <v>2000</v>
          </cell>
          <cell r="O1053" t="str">
            <v>四级公路</v>
          </cell>
          <cell r="P1053" t="str">
            <v>水泥路面</v>
          </cell>
          <cell r="Q1053">
            <v>6</v>
          </cell>
          <cell r="R1053" t="str">
            <v>下坪竹园刺葡萄特色产业园</v>
          </cell>
          <cell r="S1053">
            <v>10</v>
          </cell>
        </row>
        <row r="1054">
          <cell r="F1054" t="str">
            <v>中方县牛犇畜禽养殖场产业路</v>
          </cell>
          <cell r="G1054" t="str">
            <v>资源产业路</v>
          </cell>
          <cell r="H1054" t="str">
            <v>1312F4312210013</v>
          </cell>
          <cell r="I1054" t="str">
            <v>1451J3120431221109</v>
          </cell>
          <cell r="J1054" t="str">
            <v>6c973030-ef77-4b87-9684-7550faa77bfe</v>
          </cell>
          <cell r="K1054" t="str">
            <v>CY08431221</v>
          </cell>
          <cell r="L1054">
            <v>4.5599999999999996</v>
          </cell>
          <cell r="M1054">
            <v>3.98</v>
          </cell>
          <cell r="N1054">
            <v>400</v>
          </cell>
          <cell r="O1054" t="str">
            <v>四级公路</v>
          </cell>
          <cell r="P1054" t="str">
            <v>水泥路面</v>
          </cell>
          <cell r="Q1054">
            <v>4.5</v>
          </cell>
          <cell r="R1054" t="str">
            <v>中方县牛犇畜禽养殖场</v>
          </cell>
          <cell r="S1054">
            <v>3.98</v>
          </cell>
        </row>
        <row r="1055">
          <cell r="F1055" t="str">
            <v>小竹旅游公路</v>
          </cell>
          <cell r="G1055" t="str">
            <v>通景公路</v>
          </cell>
          <cell r="H1055" t="str">
            <v>131301F4312210003</v>
          </cell>
          <cell r="I1055" t="str">
            <v>1451J3130431221128</v>
          </cell>
          <cell r="J1055" t="str">
            <v>2b26fb74-1c0d-4708-aa3a-5f5c1f6a9fc9</v>
          </cell>
          <cell r="K1055" t="str">
            <v>LY02431221</v>
          </cell>
          <cell r="L1055">
            <v>9</v>
          </cell>
          <cell r="M1055">
            <v>9</v>
          </cell>
          <cell r="N1055">
            <v>5000</v>
          </cell>
          <cell r="O1055" t="str">
            <v>四级公路</v>
          </cell>
          <cell r="P1055" t="str">
            <v>沥青路面</v>
          </cell>
          <cell r="Q1055">
            <v>6</v>
          </cell>
          <cell r="R1055" t="str">
            <v>黄溪风景区</v>
          </cell>
          <cell r="S1055">
            <v>9</v>
          </cell>
        </row>
        <row r="1056">
          <cell r="F1056" t="str">
            <v>石宝至江坪旅游公路</v>
          </cell>
          <cell r="G1056" t="str">
            <v>通景公路</v>
          </cell>
          <cell r="H1056" t="str">
            <v>131301F4312210004</v>
          </cell>
          <cell r="I1056" t="str">
            <v>1451J3130431221132</v>
          </cell>
          <cell r="J1056" t="str">
            <v>dfd9c51d-7aed-4e6c-b28c-826c4c4dac4b</v>
          </cell>
          <cell r="K1056" t="str">
            <v>LY03431221</v>
          </cell>
          <cell r="L1056">
            <v>11</v>
          </cell>
          <cell r="M1056">
            <v>11</v>
          </cell>
          <cell r="N1056">
            <v>1300</v>
          </cell>
          <cell r="O1056" t="str">
            <v>四级公路</v>
          </cell>
          <cell r="P1056" t="str">
            <v>水泥路面</v>
          </cell>
          <cell r="Q1056">
            <v>4.5</v>
          </cell>
          <cell r="R1056" t="str">
            <v>江坪古村</v>
          </cell>
          <cell r="S1056">
            <v>11</v>
          </cell>
        </row>
        <row r="1057">
          <cell r="F1057" t="str">
            <v>黄溪古村旅游公路</v>
          </cell>
          <cell r="G1057" t="str">
            <v>通景公路</v>
          </cell>
          <cell r="H1057" t="str">
            <v>131301F4312210001</v>
          </cell>
          <cell r="I1057" t="str">
            <v>1451J3130431221129</v>
          </cell>
          <cell r="J1057" t="str">
            <v>18db7650-4107-4cc5-9fa8-14f6c4d0d4d9</v>
          </cell>
          <cell r="K1057" t="str">
            <v>X109431221</v>
          </cell>
          <cell r="L1057">
            <v>4.97</v>
          </cell>
          <cell r="M1057">
            <v>4.97</v>
          </cell>
          <cell r="N1057">
            <v>700</v>
          </cell>
          <cell r="O1057" t="str">
            <v>四级公路</v>
          </cell>
          <cell r="P1057" t="str">
            <v>沥青路面</v>
          </cell>
          <cell r="Q1057">
            <v>6</v>
          </cell>
          <cell r="R1057" t="str">
            <v>黄溪古村</v>
          </cell>
          <cell r="S1057">
            <v>4.97</v>
          </cell>
        </row>
        <row r="1058">
          <cell r="L1058">
            <v>63.231000000000002</v>
          </cell>
          <cell r="M1058">
            <v>63.231000000000002</v>
          </cell>
          <cell r="N1058">
            <v>17175</v>
          </cell>
          <cell r="S1058">
            <v>63.231000000000002</v>
          </cell>
        </row>
        <row r="1059">
          <cell r="F1059" t="str">
            <v>X001莲花-清浪乡镇通三级公路</v>
          </cell>
          <cell r="G1059" t="str">
            <v>乡镇通三级（路面宽7米）及以上农村公路</v>
          </cell>
          <cell r="H1059" t="str">
            <v>1316F4312220004</v>
          </cell>
          <cell r="I1059" t="str">
            <v>1451J3150431222214</v>
          </cell>
          <cell r="J1059" t="str">
            <v>a2129ad1-5e3e-4a45-996b-8fd757bc0c03</v>
          </cell>
          <cell r="K1059" t="str">
            <v>X001431222</v>
          </cell>
          <cell r="L1059">
            <v>16.231000000000002</v>
          </cell>
          <cell r="M1059">
            <v>16.231000000000002</v>
          </cell>
          <cell r="N1059">
            <v>6167</v>
          </cell>
          <cell r="O1059" t="str">
            <v>三级公路</v>
          </cell>
          <cell r="P1059" t="str">
            <v>水泥路面</v>
          </cell>
          <cell r="Q1059">
            <v>6.5</v>
          </cell>
          <cell r="R1059" t="str">
            <v>清浪乡</v>
          </cell>
          <cell r="S1059">
            <v>16.231000000000002</v>
          </cell>
        </row>
        <row r="1060">
          <cell r="F1060" t="str">
            <v>Y998大坪至陈家滩公路</v>
          </cell>
          <cell r="G1060" t="str">
            <v>乡镇通三级（路面宽7米）及以上农村公路</v>
          </cell>
          <cell r="H1060" t="str">
            <v>1316F4312220008</v>
          </cell>
          <cell r="I1060" t="str">
            <v>1451J3150431222199</v>
          </cell>
          <cell r="J1060" t="str">
            <v>0d3a6d5f-a37a-4c38-9c01-2e02507705f1</v>
          </cell>
          <cell r="K1060" t="str">
            <v>Y998431222</v>
          </cell>
          <cell r="L1060">
            <v>19.837</v>
          </cell>
          <cell r="M1060">
            <v>19.837</v>
          </cell>
          <cell r="N1060">
            <v>7748.44</v>
          </cell>
          <cell r="O1060" t="str">
            <v>三级公路</v>
          </cell>
          <cell r="P1060" t="str">
            <v>水泥路面</v>
          </cell>
          <cell r="Q1060">
            <v>6.5</v>
          </cell>
          <cell r="R1060" t="str">
            <v>陈家滩乡</v>
          </cell>
          <cell r="S1060">
            <v>19.837</v>
          </cell>
        </row>
        <row r="1061">
          <cell r="F1061" t="str">
            <v>朱红溪至碣滩村碣滩茶产业园连接路</v>
          </cell>
          <cell r="G1061" t="str">
            <v>资源产业路</v>
          </cell>
          <cell r="H1061" t="str">
            <v>1312F4312220088</v>
          </cell>
          <cell r="I1061" t="str">
            <v>1451J3120431222201</v>
          </cell>
          <cell r="J1061" t="str">
            <v>32110060-918a-4b6a-84bf-6cf366ca9465</v>
          </cell>
          <cell r="K1061" t="str">
            <v>C340431222</v>
          </cell>
          <cell r="L1061">
            <v>18.603000000000002</v>
          </cell>
          <cell r="M1061">
            <v>18.603000000000002</v>
          </cell>
          <cell r="N1061">
            <v>2232.36</v>
          </cell>
          <cell r="O1061" t="str">
            <v>四级公路</v>
          </cell>
          <cell r="P1061" t="str">
            <v>水泥路面</v>
          </cell>
          <cell r="Q1061">
            <v>5</v>
          </cell>
          <cell r="R1061" t="str">
            <v>北溶乡碣滩村碣滩茶产业园</v>
          </cell>
          <cell r="S1061">
            <v>18.603000000000002</v>
          </cell>
        </row>
        <row r="1062">
          <cell r="F1062" t="str">
            <v>朝瓦溪村至现代农业特色产业园连接路</v>
          </cell>
          <cell r="G1062" t="str">
            <v>资源产业路</v>
          </cell>
          <cell r="H1062" t="str">
            <v>1312F4312220089</v>
          </cell>
          <cell r="I1062" t="str">
            <v>1451J3120431222198</v>
          </cell>
          <cell r="J1062" t="str">
            <v>ccab192d-f90d-444a-aab4-d44e55a52035</v>
          </cell>
          <cell r="K1062" t="str">
            <v>C157431222</v>
          </cell>
          <cell r="L1062">
            <v>3.56</v>
          </cell>
          <cell r="M1062">
            <v>3.56</v>
          </cell>
          <cell r="N1062">
            <v>427.2</v>
          </cell>
          <cell r="O1062" t="str">
            <v>四级公路</v>
          </cell>
          <cell r="P1062" t="str">
            <v>水泥路面</v>
          </cell>
          <cell r="Q1062">
            <v>6</v>
          </cell>
          <cell r="R1062" t="str">
            <v>现代农业特色产业园</v>
          </cell>
          <cell r="S1062">
            <v>3.56</v>
          </cell>
        </row>
        <row r="1063">
          <cell r="F1063" t="str">
            <v>辰州坪至辰龙关连接路</v>
          </cell>
          <cell r="G1063" t="str">
            <v>通景公路</v>
          </cell>
          <cell r="H1063" t="str">
            <v>131302F4312220001</v>
          </cell>
          <cell r="I1063" t="str">
            <v>1451J3130431222192</v>
          </cell>
          <cell r="J1063" t="str">
            <v>85713dbc-2509-43fc-9e1d-81ba40559355</v>
          </cell>
          <cell r="K1063" t="str">
            <v>C630431222</v>
          </cell>
          <cell r="L1063">
            <v>5</v>
          </cell>
          <cell r="M1063">
            <v>5</v>
          </cell>
          <cell r="N1063">
            <v>600</v>
          </cell>
          <cell r="O1063" t="str">
            <v>四级公路</v>
          </cell>
          <cell r="P1063" t="str">
            <v>水泥路面</v>
          </cell>
          <cell r="Q1063">
            <v>5</v>
          </cell>
          <cell r="R1063" t="str">
            <v>辰龙关旅游度假区</v>
          </cell>
          <cell r="S1063">
            <v>5</v>
          </cell>
        </row>
        <row r="1064">
          <cell r="L1064">
            <v>60.363999999999997</v>
          </cell>
          <cell r="M1064">
            <v>36.58</v>
          </cell>
          <cell r="N1064">
            <v>8530</v>
          </cell>
          <cell r="S1064">
            <v>36.58</v>
          </cell>
        </row>
        <row r="1065">
          <cell r="F1065" t="str">
            <v>辰溪县黄溪口至G354公路改造工程</v>
          </cell>
          <cell r="G1065" t="str">
            <v>乡镇通三级（路面宽7米）及以上农村公路</v>
          </cell>
          <cell r="H1065" t="str">
            <v>1316F4312230020</v>
          </cell>
          <cell r="I1065" t="str">
            <v>1451J3150431223112</v>
          </cell>
          <cell r="J1065" t="str">
            <v>e5f97f2c-3c8e-466a-a0c1-aee94d615a91</v>
          </cell>
          <cell r="K1065" t="str">
            <v>X030431223</v>
          </cell>
          <cell r="L1065">
            <v>19</v>
          </cell>
          <cell r="M1065">
            <v>10.698</v>
          </cell>
          <cell r="N1065">
            <v>3049.5</v>
          </cell>
          <cell r="O1065" t="str">
            <v>三级公路</v>
          </cell>
          <cell r="P1065" t="str">
            <v>沥青路面</v>
          </cell>
          <cell r="Q1065">
            <v>6.5</v>
          </cell>
          <cell r="R1065" t="str">
            <v>黄溪口镇</v>
          </cell>
          <cell r="S1065">
            <v>10.698</v>
          </cell>
        </row>
        <row r="1066">
          <cell r="F1066" t="str">
            <v>辰溪县五里堆至龙泉岩公路改造工程</v>
          </cell>
          <cell r="G1066" t="str">
            <v>乡镇通三级（路面宽7米）及以上农村公路</v>
          </cell>
          <cell r="H1066" t="str">
            <v>1316F4312230010</v>
          </cell>
          <cell r="I1066" t="str">
            <v>1451J3150431223133</v>
          </cell>
          <cell r="J1066" t="str">
            <v>30448fc3-0dd2-432c-accc-31f62e1ff0f7</v>
          </cell>
          <cell r="K1066" t="str">
            <v>X004431223</v>
          </cell>
          <cell r="L1066">
            <v>19.481999999999999</v>
          </cell>
          <cell r="M1066">
            <v>5</v>
          </cell>
          <cell r="N1066">
            <v>1425</v>
          </cell>
          <cell r="O1066" t="str">
            <v>三级公路</v>
          </cell>
          <cell r="P1066" t="str">
            <v>沥青路面</v>
          </cell>
          <cell r="Q1066">
            <v>6.5</v>
          </cell>
          <cell r="R1066" t="str">
            <v>安坪镇</v>
          </cell>
          <cell r="S1066">
            <v>5</v>
          </cell>
        </row>
        <row r="1067">
          <cell r="F1067" t="str">
            <v>刘家垅村通景公路</v>
          </cell>
          <cell r="G1067" t="str">
            <v>通景公路</v>
          </cell>
          <cell r="H1067" t="str">
            <v>131302F4312230007</v>
          </cell>
          <cell r="I1067" t="str">
            <v>1451J3130431223131</v>
          </cell>
          <cell r="J1067" t="str">
            <v>ac01b6a3-58f1-43a8-95dc-373447eca203</v>
          </cell>
          <cell r="K1067" t="str">
            <v>Y630431223</v>
          </cell>
          <cell r="L1067">
            <v>8.7620000000000005</v>
          </cell>
          <cell r="M1067">
            <v>8.7620000000000005</v>
          </cell>
          <cell r="N1067">
            <v>1620.97</v>
          </cell>
          <cell r="O1067" t="str">
            <v>四级公路</v>
          </cell>
          <cell r="P1067" t="str">
            <v>沥青路面</v>
          </cell>
          <cell r="Q1067">
            <v>6</v>
          </cell>
          <cell r="R1067" t="str">
            <v>刘家垅村传统村落</v>
          </cell>
          <cell r="S1067">
            <v>8.7620000000000005</v>
          </cell>
        </row>
        <row r="1068">
          <cell r="F1068" t="str">
            <v>辰溪县罗子山罗峰村生态旅游路</v>
          </cell>
          <cell r="G1068" t="str">
            <v>通景公路</v>
          </cell>
          <cell r="H1068" t="str">
            <v>131301F4312230001</v>
          </cell>
          <cell r="I1068" t="str">
            <v>1451J3130431223116</v>
          </cell>
          <cell r="J1068" t="str">
            <v>c4ed749e-3846-4e21-a1a6-6091b006af0a</v>
          </cell>
          <cell r="K1068" t="str">
            <v>C299431223</v>
          </cell>
          <cell r="L1068">
            <v>13.12</v>
          </cell>
          <cell r="M1068">
            <v>12.12</v>
          </cell>
          <cell r="N1068">
            <v>2434.5300000000002</v>
          </cell>
          <cell r="O1068" t="str">
            <v>四级公路</v>
          </cell>
          <cell r="P1068" t="str">
            <v>沥青路面</v>
          </cell>
          <cell r="Q1068">
            <v>6</v>
          </cell>
          <cell r="R1068" t="str">
            <v>罗子山景区</v>
          </cell>
          <cell r="S1068">
            <v>12.12</v>
          </cell>
        </row>
        <row r="1069">
          <cell r="L1069">
            <v>76.222999999999999</v>
          </cell>
          <cell r="M1069">
            <v>58.367999999999995</v>
          </cell>
          <cell r="N1069">
            <v>17693.36</v>
          </cell>
          <cell r="S1069">
            <v>58.348999999999997</v>
          </cell>
        </row>
        <row r="1070">
          <cell r="F1070" t="str">
            <v>祖师殿乡镇通三级公路2</v>
          </cell>
          <cell r="G1070" t="str">
            <v>乡镇通三级（路面宽7米）及以上农村公路</v>
          </cell>
          <cell r="H1070" t="str">
            <v>131601F4312240001</v>
          </cell>
          <cell r="I1070" t="str">
            <v>1451J3150431224101</v>
          </cell>
          <cell r="J1070" t="str">
            <v>f85b1e14-d46b-4497-a16e-136220b53640</v>
          </cell>
          <cell r="K1070" t="str">
            <v>X072431224</v>
          </cell>
          <cell r="L1070">
            <v>10.29</v>
          </cell>
          <cell r="M1070">
            <v>10.319000000000001</v>
          </cell>
          <cell r="N1070">
            <v>2781</v>
          </cell>
          <cell r="O1070" t="str">
            <v>三级公路</v>
          </cell>
          <cell r="P1070" t="str">
            <v>沥青路面</v>
          </cell>
          <cell r="Q1070">
            <v>6.5</v>
          </cell>
          <cell r="R1070" t="str">
            <v>祖师殿镇</v>
          </cell>
          <cell r="S1070">
            <v>10.319000000000001</v>
          </cell>
        </row>
        <row r="1071">
          <cell r="F1071" t="str">
            <v>溆浦县穿岩山景区通景路（一期）</v>
          </cell>
          <cell r="G1071" t="str">
            <v>通景公路</v>
          </cell>
          <cell r="H1071" t="str">
            <v>13130201F4312240002</v>
          </cell>
          <cell r="I1071" t="str">
            <v>1451J3130431224166</v>
          </cell>
          <cell r="J1071" t="str">
            <v>a94fb72a-c86e-4fef-b2af-8b38e79a96eb</v>
          </cell>
          <cell r="K1071" t="str">
            <v>CF49431224</v>
          </cell>
          <cell r="L1071">
            <v>7.5179999999999998</v>
          </cell>
          <cell r="M1071">
            <v>7.5179999999999998</v>
          </cell>
          <cell r="N1071">
            <v>2029.86</v>
          </cell>
          <cell r="O1071" t="str">
            <v>四级公路</v>
          </cell>
          <cell r="P1071" t="str">
            <v>沥青路面</v>
          </cell>
          <cell r="Q1071">
            <v>6</v>
          </cell>
          <cell r="R1071" t="str">
            <v>穿岩山景区</v>
          </cell>
          <cell r="S1071">
            <v>7.5179999999999998</v>
          </cell>
        </row>
        <row r="1072">
          <cell r="F1072" t="str">
            <v>高铁站至松林大桥连接路</v>
          </cell>
          <cell r="G1072" t="str">
            <v>通景公路</v>
          </cell>
          <cell r="H1072" t="str">
            <v>13130201F4312240003</v>
          </cell>
          <cell r="I1072" t="str">
            <v>1451J3130431224163</v>
          </cell>
          <cell r="J1072" t="str">
            <v>4acc4aeb-fcbc-46e7-b4d8-a7b91b0a7222</v>
          </cell>
          <cell r="K1072" t="str">
            <v>C258431224</v>
          </cell>
          <cell r="L1072">
            <v>5.5</v>
          </cell>
          <cell r="M1072">
            <v>5.45</v>
          </cell>
          <cell r="N1072">
            <v>1253.5</v>
          </cell>
          <cell r="O1072" t="str">
            <v>四级公路</v>
          </cell>
          <cell r="P1072" t="str">
            <v>沥青路面</v>
          </cell>
          <cell r="Q1072">
            <v>6</v>
          </cell>
          <cell r="R1072" t="str">
            <v>北斗溪特色文旅小镇女儿洞景区</v>
          </cell>
          <cell r="S1072">
            <v>5.45</v>
          </cell>
        </row>
        <row r="1073">
          <cell r="F1073" t="str">
            <v>思蒙湿地公园旅游公路（思蒙-穿岩山段）</v>
          </cell>
          <cell r="G1073" t="str">
            <v>旅游集散公路</v>
          </cell>
          <cell r="H1073" t="str">
            <v>131301F4312240005</v>
          </cell>
          <cell r="I1073" t="str">
            <v>1451J3130431224124</v>
          </cell>
          <cell r="J1073" t="str">
            <v>2f5711ed-339c-4a38-96bf-ff445aa11ba9</v>
          </cell>
          <cell r="K1073" t="str">
            <v>X080431224</v>
          </cell>
          <cell r="L1073">
            <v>25.530999999999999</v>
          </cell>
          <cell r="M1073">
            <v>25.530999999999999</v>
          </cell>
          <cell r="N1073">
            <v>5803</v>
          </cell>
          <cell r="O1073" t="str">
            <v>四级公路</v>
          </cell>
          <cell r="P1073" t="str">
            <v>沥青路面</v>
          </cell>
          <cell r="Q1073">
            <v>6</v>
          </cell>
          <cell r="R1073" t="str">
            <v>思蒙湿地公园</v>
          </cell>
          <cell r="S1073">
            <v>25.530999999999999</v>
          </cell>
        </row>
        <row r="1074">
          <cell r="F1074" t="str">
            <v>山背花瑶梯田景区集散公路</v>
          </cell>
          <cell r="G1074" t="str">
            <v>旅游集散公路</v>
          </cell>
          <cell r="H1074" t="str">
            <v>131301F4312240006</v>
          </cell>
          <cell r="I1074" t="str">
            <v>1451J3130431224133</v>
          </cell>
          <cell r="J1074" t="str">
            <v>4ca48ecf-0641-4b10-b6e0-284bb601c0e1</v>
          </cell>
          <cell r="K1074" t="str">
            <v>X060431224</v>
          </cell>
          <cell r="L1074">
            <v>27.384</v>
          </cell>
          <cell r="M1074">
            <v>9.5500000000000007</v>
          </cell>
          <cell r="N1074">
            <v>5826</v>
          </cell>
          <cell r="O1074" t="str">
            <v>四级公路</v>
          </cell>
          <cell r="P1074" t="str">
            <v>沥青路面</v>
          </cell>
          <cell r="Q1074">
            <v>6</v>
          </cell>
          <cell r="R1074" t="str">
            <v>山背花瑶梯田景区</v>
          </cell>
          <cell r="S1074">
            <v>9.5310000000000006</v>
          </cell>
        </row>
        <row r="1075">
          <cell r="L1075">
            <v>62.002000000000002</v>
          </cell>
          <cell r="M1075">
            <v>53.3</v>
          </cell>
          <cell r="N1075">
            <v>10357.380000000001</v>
          </cell>
          <cell r="S1075">
            <v>53.3</v>
          </cell>
        </row>
        <row r="1076">
          <cell r="F1076" t="str">
            <v>会同县王家坪至团河公路</v>
          </cell>
          <cell r="G1076" t="str">
            <v>乡镇通三级（路面宽7米）及以上农村公路</v>
          </cell>
          <cell r="H1076" t="str">
            <v>1316F4312250005</v>
          </cell>
          <cell r="I1076" t="str">
            <v>1451J3150431225180</v>
          </cell>
          <cell r="J1076" t="str">
            <v>4f6541a5-360e-49a5-a51a-44604271ea39</v>
          </cell>
          <cell r="K1076" t="str">
            <v>X002431225</v>
          </cell>
          <cell r="L1076">
            <v>9.6720000000000006</v>
          </cell>
          <cell r="M1076">
            <v>4.6719999999999997</v>
          </cell>
          <cell r="N1076">
            <v>1541.76</v>
          </cell>
          <cell r="O1076" t="str">
            <v>三级公路</v>
          </cell>
          <cell r="P1076" t="str">
            <v>沥青混凝土</v>
          </cell>
          <cell r="Q1076">
            <v>6.5</v>
          </cell>
          <cell r="R1076" t="str">
            <v>金子岩侗族苗族乡</v>
          </cell>
          <cell r="S1076">
            <v>4.6719999999999997</v>
          </cell>
        </row>
        <row r="1077">
          <cell r="F1077" t="str">
            <v>会同县广坪杨家渡至地灵公路</v>
          </cell>
          <cell r="G1077" t="str">
            <v>乡镇通三级（路面宽7米）及以上农村公路</v>
          </cell>
          <cell r="H1077" t="str">
            <v>1316F4312250004</v>
          </cell>
          <cell r="I1077" t="str">
            <v>1451J3150431225176</v>
          </cell>
          <cell r="J1077" t="str">
            <v>dad84feb-9b77-42a1-b513-f0d673a92448</v>
          </cell>
          <cell r="K1077" t="str">
            <v>Y265431225</v>
          </cell>
          <cell r="L1077">
            <v>10.579000000000001</v>
          </cell>
          <cell r="M1077">
            <v>10.579000000000001</v>
          </cell>
          <cell r="N1077">
            <v>3279.49</v>
          </cell>
          <cell r="O1077" t="str">
            <v>三级公路</v>
          </cell>
          <cell r="P1077" t="str">
            <v>沥青混凝土</v>
          </cell>
          <cell r="Q1077">
            <v>6.5</v>
          </cell>
          <cell r="R1077" t="str">
            <v>地灵乡</v>
          </cell>
          <cell r="S1077">
            <v>10.579000000000001</v>
          </cell>
        </row>
        <row r="1078">
          <cell r="F1078" t="str">
            <v>金子岩侗族苗族乡白市村连接路（会同县X071漫塘至长寨村段）</v>
          </cell>
          <cell r="G1078" t="str">
            <v>通景公路</v>
          </cell>
          <cell r="H1078" t="str">
            <v>131301F4312250006</v>
          </cell>
          <cell r="I1078" t="str">
            <v>1451J3130431225149</v>
          </cell>
          <cell r="J1078" t="str">
            <v>b5f1e9b3-879e-46d8-afee-286933e03b0c</v>
          </cell>
          <cell r="K1078" t="str">
            <v>X071431225</v>
          </cell>
          <cell r="L1078">
            <v>16.251000000000001</v>
          </cell>
          <cell r="M1078">
            <v>15.8</v>
          </cell>
          <cell r="N1078">
            <v>3160</v>
          </cell>
          <cell r="O1078" t="str">
            <v>三级公路</v>
          </cell>
          <cell r="P1078" t="str">
            <v>混凝土</v>
          </cell>
          <cell r="Q1078">
            <v>6.5</v>
          </cell>
          <cell r="R1078" t="str">
            <v>怀化市会同县金子岩侗族苗族乡白市村</v>
          </cell>
          <cell r="S1078">
            <v>15.8</v>
          </cell>
        </row>
        <row r="1079">
          <cell r="F1079" t="str">
            <v>会同县拿权至六组至通景公路</v>
          </cell>
          <cell r="G1079" t="str">
            <v>通景公路</v>
          </cell>
          <cell r="H1079" t="str">
            <v>131302F4312250016</v>
          </cell>
          <cell r="I1079" t="str">
            <v>1451J3130431225145</v>
          </cell>
          <cell r="J1079" t="str">
            <v>79e0f977-7910-4513-9a6c-db0bf764c385</v>
          </cell>
          <cell r="K1079" t="str">
            <v>C059431225</v>
          </cell>
          <cell r="L1079">
            <v>8</v>
          </cell>
          <cell r="M1079">
            <v>6.5</v>
          </cell>
          <cell r="N1079">
            <v>715</v>
          </cell>
          <cell r="O1079" t="str">
            <v>四级公路</v>
          </cell>
          <cell r="P1079" t="str">
            <v>混凝土</v>
          </cell>
          <cell r="Q1079">
            <v>6.5</v>
          </cell>
          <cell r="R1079" t="str">
            <v>会同县林城镇鹰嘴界村</v>
          </cell>
          <cell r="S1079">
            <v>6.5</v>
          </cell>
        </row>
        <row r="1080">
          <cell r="F1080" t="str">
            <v>会同县宝田茶场连接路</v>
          </cell>
          <cell r="G1080" t="str">
            <v>资源产业路</v>
          </cell>
          <cell r="H1080" t="str">
            <v>1312F4312250003</v>
          </cell>
          <cell r="I1080" t="str">
            <v>1451J3120431225124</v>
          </cell>
          <cell r="J1080" t="str">
            <v>48322568-5d8d-44ab-a4b9-1492ee27e9d9</v>
          </cell>
          <cell r="K1080" t="str">
            <v>无</v>
          </cell>
          <cell r="L1080">
            <v>10</v>
          </cell>
          <cell r="M1080">
            <v>8.3000000000000007</v>
          </cell>
          <cell r="N1080">
            <v>996</v>
          </cell>
          <cell r="O1080" t="str">
            <v>四级公路</v>
          </cell>
          <cell r="P1080" t="str">
            <v>混凝土</v>
          </cell>
          <cell r="Q1080">
            <v>6.5</v>
          </cell>
          <cell r="R1080" t="str">
            <v>会同县宝田茶场产业园</v>
          </cell>
          <cell r="S1080">
            <v>8.3000000000000007</v>
          </cell>
        </row>
        <row r="1081">
          <cell r="F1081" t="str">
            <v>会同县火神坡村杨梅基地连接路</v>
          </cell>
          <cell r="G1081" t="str">
            <v>资源产业路</v>
          </cell>
          <cell r="H1081" t="str">
            <v>1312F4312250009</v>
          </cell>
          <cell r="I1081" t="str">
            <v>1451J3120431225126</v>
          </cell>
          <cell r="J1081" t="str">
            <v>902ee936-320b-4a32-859a-dec7b8033875</v>
          </cell>
          <cell r="K1081" t="str">
            <v>无</v>
          </cell>
          <cell r="L1081">
            <v>3.5</v>
          </cell>
          <cell r="M1081">
            <v>3.5</v>
          </cell>
          <cell r="N1081">
            <v>350</v>
          </cell>
          <cell r="O1081" t="str">
            <v>四级公路</v>
          </cell>
          <cell r="P1081" t="str">
            <v>混凝土</v>
          </cell>
          <cell r="Q1081">
            <v>6.5</v>
          </cell>
          <cell r="R1081" t="str">
            <v>会同县火神坡村杨梅园</v>
          </cell>
          <cell r="S1081">
            <v>3.5</v>
          </cell>
        </row>
        <row r="1082">
          <cell r="F1082" t="str">
            <v>会同县金子岩乡元贞村存栏20000头育肥场项目连接路</v>
          </cell>
          <cell r="G1082" t="str">
            <v>资源产业路</v>
          </cell>
          <cell r="H1082" t="str">
            <v>1312F4312250038</v>
          </cell>
          <cell r="I1082" t="str">
            <v>1451J3120431225200</v>
          </cell>
          <cell r="J1082" t="str">
            <v>e973dd17-d9cc-4a9a-b222-b8612bc649c0</v>
          </cell>
          <cell r="K1082" t="str">
            <v>无</v>
          </cell>
          <cell r="L1082">
            <v>2</v>
          </cell>
          <cell r="M1082">
            <v>2</v>
          </cell>
          <cell r="N1082">
            <v>159.6</v>
          </cell>
          <cell r="O1082" t="str">
            <v>四级公路</v>
          </cell>
          <cell r="P1082" t="str">
            <v>混凝土</v>
          </cell>
          <cell r="Q1082">
            <v>6.5</v>
          </cell>
          <cell r="R1082" t="str">
            <v>会同县金子岩乡元贞村存栏20000头育肥场项目</v>
          </cell>
          <cell r="S1082">
            <v>2</v>
          </cell>
        </row>
        <row r="1083">
          <cell r="F1083" t="str">
            <v>会同县雄荒场家庭农场项目连接路</v>
          </cell>
          <cell r="G1083" t="str">
            <v>资源产业路</v>
          </cell>
          <cell r="H1083" t="str">
            <v>1312F4312250039</v>
          </cell>
          <cell r="I1083" t="str">
            <v>1451J3120431225101</v>
          </cell>
          <cell r="J1083" t="str">
            <v>b8b0ae38-14e0-4144-a019-a007a59fda1b</v>
          </cell>
          <cell r="K1083" t="str">
            <v>无</v>
          </cell>
          <cell r="L1083">
            <v>2</v>
          </cell>
          <cell r="M1083">
            <v>1.9490000000000001</v>
          </cell>
          <cell r="N1083">
            <v>155.53</v>
          </cell>
          <cell r="O1083" t="str">
            <v>四级公路</v>
          </cell>
          <cell r="P1083" t="str">
            <v>混凝土</v>
          </cell>
          <cell r="Q1083">
            <v>6.5</v>
          </cell>
          <cell r="R1083" t="str">
            <v>会同县雄荒场家庭农场项目</v>
          </cell>
          <cell r="S1083">
            <v>1.9490000000000001</v>
          </cell>
        </row>
        <row r="1084">
          <cell r="L1084">
            <v>54</v>
          </cell>
          <cell r="M1084">
            <v>44</v>
          </cell>
          <cell r="N1084">
            <v>7846</v>
          </cell>
          <cell r="S1084">
            <v>44</v>
          </cell>
        </row>
        <row r="1085">
          <cell r="F1085" t="str">
            <v>高村至板栗树</v>
          </cell>
          <cell r="G1085" t="str">
            <v>乡镇通三级（路面宽7米）及以上农村公路</v>
          </cell>
          <cell r="H1085" t="str">
            <v>1316F4312260002</v>
          </cell>
          <cell r="I1085" t="str">
            <v>1451J3150431226132</v>
          </cell>
          <cell r="J1085" t="str">
            <v>2ea88080-282d-4693-9ad4-4386b40b24d1</v>
          </cell>
          <cell r="K1085" t="str">
            <v>X002431226</v>
          </cell>
          <cell r="L1085">
            <v>20</v>
          </cell>
          <cell r="M1085">
            <v>10</v>
          </cell>
          <cell r="N1085">
            <v>3500</v>
          </cell>
          <cell r="O1085" t="str">
            <v>三级</v>
          </cell>
          <cell r="P1085" t="str">
            <v>沥青混凝土</v>
          </cell>
          <cell r="Q1085">
            <v>6.5</v>
          </cell>
          <cell r="R1085" t="str">
            <v>板栗树乡</v>
          </cell>
          <cell r="S1085">
            <v>10</v>
          </cell>
        </row>
        <row r="1086">
          <cell r="F1086" t="str">
            <v>兰里渡口至黄桑道路</v>
          </cell>
          <cell r="G1086" t="str">
            <v>资源产业路</v>
          </cell>
          <cell r="H1086" t="str">
            <v>1312F4312260031</v>
          </cell>
          <cell r="I1086" t="str">
            <v>1451J3120431226115</v>
          </cell>
          <cell r="J1086" t="str">
            <v>e827e9ee-9c35-4572-88e2-aab6847e304e</v>
          </cell>
          <cell r="K1086" t="str">
            <v>无</v>
          </cell>
          <cell r="L1086">
            <v>11</v>
          </cell>
          <cell r="M1086">
            <v>11</v>
          </cell>
          <cell r="N1086">
            <v>1656</v>
          </cell>
          <cell r="O1086" t="str">
            <v>四级</v>
          </cell>
          <cell r="P1086" t="str">
            <v>沥青混凝土</v>
          </cell>
          <cell r="Q1086">
            <v>6</v>
          </cell>
          <cell r="R1086" t="str">
            <v>麻阳冠湘黄桃特色产业园</v>
          </cell>
          <cell r="S1086">
            <v>11</v>
          </cell>
        </row>
        <row r="1087">
          <cell r="F1087" t="str">
            <v>吴公桥至青云特色水果产业园道路</v>
          </cell>
          <cell r="G1087" t="str">
            <v>资源产业路</v>
          </cell>
          <cell r="H1087" t="str">
            <v>1312F4312260011</v>
          </cell>
          <cell r="I1087" t="str">
            <v>1451J3120431226128</v>
          </cell>
          <cell r="J1087" t="str">
            <v>b2dabc30-07c4-44aa-a8fa-c19b79f9c67b</v>
          </cell>
          <cell r="K1087" t="str">
            <v>无</v>
          </cell>
          <cell r="L1087">
            <v>7.5</v>
          </cell>
          <cell r="M1087">
            <v>7.5</v>
          </cell>
          <cell r="N1087">
            <v>880</v>
          </cell>
          <cell r="O1087" t="str">
            <v>四级</v>
          </cell>
          <cell r="P1087" t="str">
            <v>水泥混凝土</v>
          </cell>
          <cell r="Q1087">
            <v>4.5</v>
          </cell>
          <cell r="R1087" t="str">
            <v>吴公桥至青云特色水果产业园</v>
          </cell>
          <cell r="S1087">
            <v>7.5</v>
          </cell>
        </row>
        <row r="1088">
          <cell r="F1088" t="str">
            <v>政鑫农业开发有限公司冷链仓储物流中心道路</v>
          </cell>
          <cell r="G1088" t="str">
            <v>资源产业路</v>
          </cell>
          <cell r="H1088" t="str">
            <v>1312F4312260062</v>
          </cell>
          <cell r="I1088" t="str">
            <v>1451J3120431226183</v>
          </cell>
          <cell r="J1088" t="str">
            <v>b19f374a-3326-4e51-b705-d2cc125ac740</v>
          </cell>
          <cell r="K1088" t="str">
            <v>无</v>
          </cell>
          <cell r="L1088">
            <v>0.5</v>
          </cell>
          <cell r="M1088">
            <v>0.5</v>
          </cell>
          <cell r="N1088">
            <v>60</v>
          </cell>
          <cell r="O1088" t="str">
            <v>四级</v>
          </cell>
          <cell r="P1088" t="str">
            <v>水泥混凝土</v>
          </cell>
          <cell r="Q1088">
            <v>4.5</v>
          </cell>
          <cell r="R1088" t="str">
            <v>政鑫农业开发有限公司冷链仓储物流中心建设</v>
          </cell>
          <cell r="S1088">
            <v>0.5</v>
          </cell>
        </row>
        <row r="1089">
          <cell r="F1089" t="str">
            <v>蔡家至鸡关岩道路</v>
          </cell>
          <cell r="G1089" t="str">
            <v>资源产业路</v>
          </cell>
          <cell r="H1089" t="str">
            <v>1312F4312260071</v>
          </cell>
          <cell r="I1089" t="str">
            <v>1451J3120431226121</v>
          </cell>
          <cell r="J1089" t="str">
            <v>0d833c18-46f4-4917-9fe4-f6676fe6a39d</v>
          </cell>
          <cell r="K1089" t="str">
            <v>无</v>
          </cell>
          <cell r="L1089">
            <v>4</v>
          </cell>
          <cell r="M1089">
            <v>4</v>
          </cell>
          <cell r="N1089">
            <v>465</v>
          </cell>
          <cell r="O1089" t="str">
            <v>四级</v>
          </cell>
          <cell r="P1089" t="str">
            <v>水泥混凝土</v>
          </cell>
          <cell r="Q1089">
            <v>4.5</v>
          </cell>
          <cell r="R1089" t="str">
            <v>麻阳湘西苗子柑桔特色产业园</v>
          </cell>
          <cell r="S1089">
            <v>4</v>
          </cell>
        </row>
        <row r="1090">
          <cell r="F1090" t="str">
            <v>S320至新寨道路</v>
          </cell>
          <cell r="G1090" t="str">
            <v>资源产业路</v>
          </cell>
          <cell r="H1090" t="str">
            <v>1312F4312260033</v>
          </cell>
          <cell r="I1090" t="str">
            <v>1451J3120431226167</v>
          </cell>
          <cell r="J1090" t="str">
            <v>40738cea-d0c5-4a6c-b060-204aaaefb818</v>
          </cell>
          <cell r="K1090" t="str">
            <v>无</v>
          </cell>
          <cell r="L1090">
            <v>1.5</v>
          </cell>
          <cell r="M1090">
            <v>1.5</v>
          </cell>
          <cell r="N1090">
            <v>175</v>
          </cell>
          <cell r="O1090" t="str">
            <v>四级</v>
          </cell>
          <cell r="P1090" t="str">
            <v>水泥混凝土</v>
          </cell>
          <cell r="Q1090">
            <v>4.5</v>
          </cell>
          <cell r="R1090" t="str">
            <v>麻阳宏军生态养殖特色产业园</v>
          </cell>
          <cell r="S1090">
            <v>1.5</v>
          </cell>
        </row>
        <row r="1091">
          <cell r="F1091" t="str">
            <v>麻阳江口墟镇万灵山猕猴桃特色产业园道路</v>
          </cell>
          <cell r="G1091" t="str">
            <v>资源产业路</v>
          </cell>
          <cell r="H1091" t="str">
            <v>1312F4312260081</v>
          </cell>
          <cell r="I1091" t="str">
            <v>1451J3120431226109</v>
          </cell>
          <cell r="J1091" t="str">
            <v>8fa13186-6b46-4192-b3c0-bfad7df198f8</v>
          </cell>
          <cell r="K1091" t="str">
            <v>无</v>
          </cell>
          <cell r="L1091">
            <v>6</v>
          </cell>
          <cell r="M1091">
            <v>6</v>
          </cell>
          <cell r="N1091">
            <v>700</v>
          </cell>
          <cell r="O1091" t="str">
            <v>四级</v>
          </cell>
          <cell r="P1091" t="str">
            <v>水泥混凝土</v>
          </cell>
          <cell r="Q1091">
            <v>4.5</v>
          </cell>
          <cell r="R1091" t="str">
            <v>麻阳江口墟镇万灵山猕猴桃特色产业园</v>
          </cell>
          <cell r="S1091">
            <v>6</v>
          </cell>
        </row>
        <row r="1092">
          <cell r="F1092" t="str">
            <v>村道至屋后山项公路</v>
          </cell>
          <cell r="G1092" t="str">
            <v>资源产业路</v>
          </cell>
          <cell r="H1092" t="str">
            <v>1312F4312260037</v>
          </cell>
          <cell r="I1092" t="str">
            <v>1451J3120431226149</v>
          </cell>
          <cell r="J1092" t="str">
            <v>46162312-4525-45e9-b508-e48f332df4ad</v>
          </cell>
          <cell r="K1092" t="str">
            <v>无</v>
          </cell>
          <cell r="L1092">
            <v>0.5</v>
          </cell>
          <cell r="M1092">
            <v>0.5</v>
          </cell>
          <cell r="N1092">
            <v>60</v>
          </cell>
          <cell r="O1092" t="str">
            <v>四级</v>
          </cell>
          <cell r="P1092" t="str">
            <v>水泥混凝土</v>
          </cell>
          <cell r="Q1092">
            <v>4.5</v>
          </cell>
          <cell r="R1092" t="str">
            <v>麻阳兰丝垅柑桔特色产业园</v>
          </cell>
          <cell r="S1092">
            <v>0.5</v>
          </cell>
        </row>
        <row r="1093">
          <cell r="F1093" t="str">
            <v>国道边至水库大坝道路</v>
          </cell>
          <cell r="G1093" t="str">
            <v>资源产业路</v>
          </cell>
          <cell r="H1093" t="str">
            <v>1312F4312260032</v>
          </cell>
          <cell r="I1093" t="str">
            <v>1451J3120431226185</v>
          </cell>
          <cell r="J1093" t="str">
            <v>284bd5b3-a153-4ada-9456-90e56bf7decf</v>
          </cell>
          <cell r="K1093" t="str">
            <v>无</v>
          </cell>
          <cell r="L1093">
            <v>3</v>
          </cell>
          <cell r="M1093">
            <v>3</v>
          </cell>
          <cell r="N1093">
            <v>350</v>
          </cell>
          <cell r="O1093" t="str">
            <v>四级</v>
          </cell>
          <cell r="P1093" t="str">
            <v>水泥混凝土</v>
          </cell>
          <cell r="Q1093">
            <v>4.5</v>
          </cell>
          <cell r="R1093" t="str">
            <v>麻阳金土地柑桔特色产业园</v>
          </cell>
          <cell r="S1093">
            <v>3</v>
          </cell>
        </row>
        <row r="1094">
          <cell r="L1094">
            <v>14.53</v>
          </cell>
          <cell r="M1094">
            <v>11.626999999999999</v>
          </cell>
          <cell r="N1094">
            <v>3021</v>
          </cell>
          <cell r="S1094">
            <v>11.626999999999999</v>
          </cell>
        </row>
        <row r="1095">
          <cell r="F1095" t="str">
            <v>步头降苗族乡通三级公路</v>
          </cell>
          <cell r="G1095" t="str">
            <v>乡镇通三级（路面宽7米）及以上农村公路</v>
          </cell>
          <cell r="H1095" t="str">
            <v>1316F4312270004</v>
          </cell>
          <cell r="I1095" t="str">
            <v>1451J3150431227121</v>
          </cell>
          <cell r="J1095" t="str">
            <v>2955796a-0ab8-4eb8-a037-8a5ea196b7a6</v>
          </cell>
          <cell r="K1095" t="str">
            <v>X002431227</v>
          </cell>
          <cell r="L1095">
            <v>8.43</v>
          </cell>
          <cell r="M1095">
            <v>6.1269999999999998</v>
          </cell>
          <cell r="N1095">
            <v>2461</v>
          </cell>
          <cell r="O1095" t="str">
            <v>三级</v>
          </cell>
          <cell r="P1095" t="str">
            <v>沥青混凝土路面</v>
          </cell>
          <cell r="Q1095">
            <v>6.5</v>
          </cell>
          <cell r="R1095" t="str">
            <v>步头降苗族乡</v>
          </cell>
          <cell r="S1095">
            <v>6.1269999999999998</v>
          </cell>
        </row>
        <row r="1096">
          <cell r="F1096" t="str">
            <v>G320至蚂蝗塘连接路</v>
          </cell>
          <cell r="G1096" t="str">
            <v>资源产业路</v>
          </cell>
          <cell r="H1096" t="str">
            <v>1312F4312270002</v>
          </cell>
          <cell r="I1096" t="str">
            <v>1451J3120431227102</v>
          </cell>
          <cell r="J1096" t="str">
            <v>8568df73-951e-43da-8f00-19822f28c0b9</v>
          </cell>
          <cell r="K1096" t="str">
            <v>无</v>
          </cell>
          <cell r="L1096">
            <v>1</v>
          </cell>
          <cell r="M1096">
            <v>1</v>
          </cell>
          <cell r="N1096">
            <v>120</v>
          </cell>
          <cell r="O1096" t="str">
            <v>四级</v>
          </cell>
          <cell r="P1096" t="str">
            <v>混凝土路面</v>
          </cell>
          <cell r="Q1096">
            <v>6</v>
          </cell>
          <cell r="R1096" t="str">
            <v>蚂蝗塘龙脑樟种植基地</v>
          </cell>
          <cell r="S1096">
            <v>1</v>
          </cell>
        </row>
        <row r="1097">
          <cell r="F1097" t="str">
            <v>杨家坳至香树脚连接路</v>
          </cell>
          <cell r="G1097" t="str">
            <v>资源产业路</v>
          </cell>
          <cell r="H1097" t="str">
            <v>1312F4312270001</v>
          </cell>
          <cell r="I1097" t="str">
            <v>1451J3120431227103</v>
          </cell>
          <cell r="J1097" t="str">
            <v>db0f618f-d27d-47a2-9ce5-5374661614d4</v>
          </cell>
          <cell r="K1097" t="str">
            <v>无</v>
          </cell>
          <cell r="L1097">
            <v>2</v>
          </cell>
          <cell r="M1097">
            <v>2</v>
          </cell>
          <cell r="N1097">
            <v>240</v>
          </cell>
          <cell r="O1097" t="str">
            <v>四级</v>
          </cell>
          <cell r="P1097" t="str">
            <v>沥青混凝土路面</v>
          </cell>
          <cell r="Q1097">
            <v>6.5</v>
          </cell>
          <cell r="R1097" t="str">
            <v>香树脚黄牛养殖园</v>
          </cell>
          <cell r="S1097">
            <v>2</v>
          </cell>
        </row>
        <row r="1098">
          <cell r="F1098" t="str">
            <v>两河口至冷风坡连接路</v>
          </cell>
          <cell r="G1098" t="str">
            <v>资源产业路</v>
          </cell>
          <cell r="H1098" t="str">
            <v>1312F4312270004</v>
          </cell>
          <cell r="I1098" t="str">
            <v>1451J3120431227105</v>
          </cell>
          <cell r="J1098" t="str">
            <v>29847a9f-ddfc-4a34-b630-206c6d9e116b</v>
          </cell>
          <cell r="K1098" t="str">
            <v>无</v>
          </cell>
          <cell r="L1098">
            <v>3.1</v>
          </cell>
          <cell r="M1098">
            <v>2.5</v>
          </cell>
          <cell r="N1098">
            <v>200</v>
          </cell>
          <cell r="O1098" t="str">
            <v>四级</v>
          </cell>
          <cell r="P1098" t="str">
            <v>混凝土路面</v>
          </cell>
          <cell r="Q1098">
            <v>4.5</v>
          </cell>
          <cell r="R1098" t="str">
            <v>两河口黄牛养殖园</v>
          </cell>
          <cell r="S1098">
            <v>2.5</v>
          </cell>
        </row>
        <row r="1099">
          <cell r="L1099">
            <v>46.606000000000002</v>
          </cell>
          <cell r="M1099">
            <v>47.885000000000005</v>
          </cell>
          <cell r="N1099">
            <v>3511.2000000000003</v>
          </cell>
          <cell r="S1099">
            <v>45.493000000000002</v>
          </cell>
        </row>
        <row r="1100">
          <cell r="F1100" t="str">
            <v>水宽泥溪垅-拾担</v>
          </cell>
          <cell r="G1100" t="str">
            <v>乡镇通三级（路面宽7米）及以上农村公路</v>
          </cell>
          <cell r="H1100" t="str">
            <v>1316F4312280002</v>
          </cell>
          <cell r="I1100" t="str">
            <v>1451J3150431228111</v>
          </cell>
          <cell r="J1100" t="str">
            <v>db29eadb-e963-4e52-8f6f-ca83bfa391a1</v>
          </cell>
          <cell r="K1100" t="str">
            <v>X008431228</v>
          </cell>
          <cell r="L1100">
            <v>3.8</v>
          </cell>
          <cell r="M1100">
            <v>4.093</v>
          </cell>
          <cell r="N1100">
            <v>822.71</v>
          </cell>
          <cell r="O1100" t="str">
            <v>三级公路</v>
          </cell>
          <cell r="P1100" t="str">
            <v>沥青混凝土</v>
          </cell>
          <cell r="Q1100" t="str">
            <v>6.5米</v>
          </cell>
          <cell r="R1100" t="str">
            <v>水宽乡</v>
          </cell>
          <cell r="S1100">
            <v>3.8</v>
          </cell>
        </row>
        <row r="1101">
          <cell r="F1101" t="str">
            <v>芷江县三道坑景区游客服务中心至西晃山金顶公路（X129段1）</v>
          </cell>
          <cell r="G1101" t="str">
            <v>通景公路</v>
          </cell>
          <cell r="H1101" t="str">
            <v>131302F4312280002</v>
          </cell>
          <cell r="I1101" t="str">
            <v>1451J3130431228126</v>
          </cell>
          <cell r="J1101" t="str">
            <v>68d917dd-ba43-4856-b710-06f10a7a0578</v>
          </cell>
          <cell r="K1101" t="str">
            <v>X129431228</v>
          </cell>
          <cell r="L1101">
            <v>4.976</v>
          </cell>
          <cell r="M1101">
            <v>5</v>
          </cell>
          <cell r="N1101">
            <v>344.97</v>
          </cell>
          <cell r="O1101" t="str">
            <v>四级公路</v>
          </cell>
          <cell r="P1101" t="str">
            <v>水泥路</v>
          </cell>
          <cell r="Q1101" t="str">
            <v>6.0米</v>
          </cell>
          <cell r="R1101" t="str">
            <v>西晃山金顶</v>
          </cell>
          <cell r="S1101">
            <v>4.976</v>
          </cell>
        </row>
        <row r="1102">
          <cell r="F1102" t="str">
            <v>芷江甜茶加工产业基地道路</v>
          </cell>
          <cell r="G1102" t="str">
            <v>资源产业路</v>
          </cell>
          <cell r="H1102" t="str">
            <v>1312F4312280001</v>
          </cell>
          <cell r="I1102" t="str">
            <v>1451J3120431228104</v>
          </cell>
          <cell r="J1102" t="str">
            <v>01825f7c-16ee-4355-a8a6-0048b0a593c1</v>
          </cell>
          <cell r="K1102" t="str">
            <v>CYO1431228</v>
          </cell>
          <cell r="L1102">
            <v>10</v>
          </cell>
          <cell r="M1102">
            <v>10</v>
          </cell>
          <cell r="N1102">
            <v>228.6</v>
          </cell>
          <cell r="O1102" t="str">
            <v>四级公路</v>
          </cell>
          <cell r="P1102" t="str">
            <v>水泥路</v>
          </cell>
          <cell r="Q1102" t="str">
            <v>4.5米</v>
          </cell>
          <cell r="R1102" t="str">
            <v>芷江甜茶(木姜叶柯)产业园</v>
          </cell>
          <cell r="S1102">
            <v>10</v>
          </cell>
        </row>
        <row r="1103">
          <cell r="F1103" t="str">
            <v>芷江侗族自治县土桥镇冷水铺村红二-六军团政治干部会议旧址公路</v>
          </cell>
          <cell r="G1103" t="str">
            <v>通景公路</v>
          </cell>
          <cell r="H1103" t="str">
            <v>1316F4312280008</v>
          </cell>
          <cell r="I1103" t="str">
            <v>1451J3150431228193</v>
          </cell>
          <cell r="J1103" t="str">
            <v>4453fa6c-12b1-4f0e-9ada-86e29d4da3b7</v>
          </cell>
          <cell r="L1103">
            <v>1.73</v>
          </cell>
          <cell r="M1103">
            <v>0.61699999999999999</v>
          </cell>
          <cell r="N1103">
            <v>464.35</v>
          </cell>
          <cell r="O1103" t="str">
            <v>四级公路</v>
          </cell>
          <cell r="P1103" t="str">
            <v>沥青混凝土</v>
          </cell>
          <cell r="Q1103" t="str">
            <v>6.5米</v>
          </cell>
          <cell r="R1103" t="str">
            <v>红二-六军团政治干部会议旧址</v>
          </cell>
          <cell r="S1103">
            <v>0.61699999999999999</v>
          </cell>
        </row>
        <row r="1104">
          <cell r="F1104" t="str">
            <v>怀化市荣华生态农业合作社白蜡基地产业基地道路</v>
          </cell>
          <cell r="G1104" t="str">
            <v>资源产业路</v>
          </cell>
          <cell r="H1104" t="str">
            <v>1312F4312280004</v>
          </cell>
          <cell r="I1104" t="str">
            <v>1451J3120431228107</v>
          </cell>
          <cell r="J1104" t="str">
            <v>60ed3bdb-3417-46da-8825-18deefc3675c</v>
          </cell>
          <cell r="K1104" t="str">
            <v>CY04431228</v>
          </cell>
          <cell r="L1104">
            <v>2</v>
          </cell>
          <cell r="M1104">
            <v>3.2349999999999999</v>
          </cell>
          <cell r="N1104">
            <v>120.33</v>
          </cell>
          <cell r="O1104" t="str">
            <v>四级公路</v>
          </cell>
          <cell r="P1104" t="str">
            <v>水泥路</v>
          </cell>
          <cell r="Q1104" t="str">
            <v>4.5米</v>
          </cell>
          <cell r="R1104" t="str">
            <v>怀化市荣华生态农业合作社白蜡基地产业基地</v>
          </cell>
          <cell r="S1104">
            <v>2</v>
          </cell>
        </row>
        <row r="1105">
          <cell r="F1105" t="str">
            <v>春知蓝笋业基地道路</v>
          </cell>
          <cell r="G1105" t="str">
            <v>资源产业路</v>
          </cell>
          <cell r="H1105" t="str">
            <v>1312F4312280015</v>
          </cell>
          <cell r="I1105" t="str">
            <v>1451J3120431228116</v>
          </cell>
          <cell r="J1105" t="str">
            <v>5ce330df-ff86-4bac-8158-7abb86110812</v>
          </cell>
          <cell r="K1105" t="str">
            <v>CY15431228</v>
          </cell>
          <cell r="L1105">
            <v>3</v>
          </cell>
          <cell r="M1105">
            <v>3</v>
          </cell>
          <cell r="N1105">
            <v>192.46</v>
          </cell>
          <cell r="O1105" t="str">
            <v>四级公路</v>
          </cell>
          <cell r="P1105" t="str">
            <v>水泥路</v>
          </cell>
          <cell r="Q1105" t="str">
            <v>4.5米</v>
          </cell>
          <cell r="R1105" t="str">
            <v>洞下场乡天堂坪村春知蓝笋业基地</v>
          </cell>
          <cell r="S1105">
            <v>3</v>
          </cell>
        </row>
        <row r="1106">
          <cell r="F1106" t="str">
            <v>华兴油业基地产业基地道路</v>
          </cell>
          <cell r="G1106" t="str">
            <v>资源产业路</v>
          </cell>
          <cell r="H1106" t="str">
            <v>1312F4312280008</v>
          </cell>
          <cell r="I1106" t="str">
            <v>1451J3120431228125</v>
          </cell>
          <cell r="J1106" t="str">
            <v>1eea4d9b-fa2f-4109-a7ed-38c596067fb9</v>
          </cell>
          <cell r="K1106" t="str">
            <v>CY08431228</v>
          </cell>
          <cell r="L1106">
            <v>0.6</v>
          </cell>
          <cell r="M1106">
            <v>0.72499999999999998</v>
          </cell>
          <cell r="N1106">
            <v>60.12</v>
          </cell>
          <cell r="O1106" t="str">
            <v>四级公路</v>
          </cell>
          <cell r="P1106" t="str">
            <v>水泥路</v>
          </cell>
          <cell r="Q1106" t="str">
            <v>4.5米</v>
          </cell>
          <cell r="R1106" t="str">
            <v>华兴油业基地产业基地</v>
          </cell>
          <cell r="S1106">
            <v>0.6</v>
          </cell>
        </row>
        <row r="1107">
          <cell r="F1107" t="str">
            <v>玖鸿柑桔种植基地道路</v>
          </cell>
          <cell r="G1107" t="str">
            <v>资源产业路</v>
          </cell>
          <cell r="H1107" t="str">
            <v>1312F4312280020</v>
          </cell>
          <cell r="I1107" t="str">
            <v>1451J3120431228114</v>
          </cell>
          <cell r="J1107" t="str">
            <v>8cadb66a-5ebd-467f-be41-7eae17a0a0aa</v>
          </cell>
          <cell r="K1107" t="str">
            <v>CY20431228</v>
          </cell>
          <cell r="L1107">
            <v>6</v>
          </cell>
          <cell r="M1107">
            <v>6.7149999999999999</v>
          </cell>
          <cell r="N1107">
            <v>468.3</v>
          </cell>
          <cell r="O1107" t="str">
            <v>四级公路</v>
          </cell>
          <cell r="P1107" t="str">
            <v>水泥路</v>
          </cell>
          <cell r="Q1107" t="str">
            <v>4.5米</v>
          </cell>
          <cell r="R1107" t="str">
            <v>玖鸿柑桔种植基地建设项目</v>
          </cell>
          <cell r="S1107">
            <v>6</v>
          </cell>
        </row>
        <row r="1108">
          <cell r="F1108" t="str">
            <v>湖南君旗酒业基地连接路</v>
          </cell>
          <cell r="G1108" t="str">
            <v>资源产业路</v>
          </cell>
          <cell r="H1108" t="str">
            <v>1312F4312280019</v>
          </cell>
          <cell r="I1108" t="str">
            <v>1451J3120431228118</v>
          </cell>
          <cell r="J1108" t="str">
            <v>bb027186-54ba-4c6b-bde1-1951d6c1ad8a</v>
          </cell>
          <cell r="K1108" t="str">
            <v>CY19431228</v>
          </cell>
          <cell r="L1108">
            <v>14</v>
          </cell>
          <cell r="M1108">
            <v>14</v>
          </cell>
          <cell r="N1108">
            <v>785.15</v>
          </cell>
          <cell r="O1108" t="str">
            <v>四级公路</v>
          </cell>
          <cell r="P1108" t="str">
            <v>水泥路</v>
          </cell>
          <cell r="Q1108" t="str">
            <v>6.0米</v>
          </cell>
          <cell r="R1108" t="str">
            <v>芷江县大树坳乡新庄村湖南君旗酒业基地产业道路</v>
          </cell>
          <cell r="S1108">
            <v>14</v>
          </cell>
        </row>
        <row r="1109">
          <cell r="F1109" t="str">
            <v>芷民丰牧业基地道路</v>
          </cell>
          <cell r="G1109" t="str">
            <v>资源产业路</v>
          </cell>
          <cell r="H1109" t="str">
            <v>1312F4312280018</v>
          </cell>
          <cell r="I1109" t="str">
            <v>1451J3120431228117</v>
          </cell>
          <cell r="J1109" t="str">
            <v>aac24d2e-8856-4a5f-aea0-fad7bdebdc35</v>
          </cell>
          <cell r="K1109" t="str">
            <v>CY18431228</v>
          </cell>
          <cell r="L1109">
            <v>0.5</v>
          </cell>
          <cell r="M1109">
            <v>0.5</v>
          </cell>
          <cell r="N1109">
            <v>24.21</v>
          </cell>
          <cell r="O1109" t="str">
            <v>四级公路</v>
          </cell>
          <cell r="P1109" t="str">
            <v>水泥路</v>
          </cell>
          <cell r="Q1109" t="str">
            <v>4.5米</v>
          </cell>
          <cell r="R1109" t="str">
            <v>芷江县新店坪镇芷民丰牧业基地产业道路</v>
          </cell>
          <cell r="S1109">
            <v>0.5</v>
          </cell>
        </row>
        <row r="1110">
          <cell r="L1110">
            <v>40.018000000000001</v>
          </cell>
          <cell r="M1110">
            <v>39.867000000000004</v>
          </cell>
          <cell r="N1110">
            <v>6719</v>
          </cell>
          <cell r="S1110">
            <v>39.867000000000004</v>
          </cell>
        </row>
        <row r="1111">
          <cell r="F1111" t="str">
            <v>太阳坪-甘棠</v>
          </cell>
          <cell r="G1111" t="str">
            <v>乡镇通三级（路面宽7米）及以上农村公路</v>
          </cell>
          <cell r="H1111" t="str">
            <v>X003431229</v>
          </cell>
          <cell r="I1111" t="str">
            <v>1451J3150431229142</v>
          </cell>
          <cell r="J1111" t="str">
            <v>29857310-8f73-43c0-9fb7-6ce54970a549</v>
          </cell>
          <cell r="K1111" t="str">
            <v>X003431229</v>
          </cell>
          <cell r="L1111">
            <v>4.3010000000000002</v>
          </cell>
          <cell r="M1111">
            <v>4.3</v>
          </cell>
          <cell r="N1111">
            <v>1681.3</v>
          </cell>
          <cell r="O1111" t="str">
            <v>三级</v>
          </cell>
          <cell r="P1111" t="str">
            <v>沥青混凝土</v>
          </cell>
          <cell r="Q1111" t="str">
            <v>6.5</v>
          </cell>
          <cell r="R1111" t="str">
            <v>甘棠镇</v>
          </cell>
          <cell r="S1111">
            <v>4.3</v>
          </cell>
        </row>
        <row r="1112">
          <cell r="F1112" t="str">
            <v>坳上-三锹</v>
          </cell>
          <cell r="G1112" t="str">
            <v>乡镇通三级（路面宽7米）及以上农村公路</v>
          </cell>
          <cell r="H1112" t="str">
            <v>X076431229</v>
          </cell>
          <cell r="I1112" t="str">
            <v>1451J3150431229146</v>
          </cell>
          <cell r="J1112" t="str">
            <v>250ff425-0b83-451b-8550-4861b8d8c9c5</v>
          </cell>
          <cell r="K1112" t="str">
            <v>X076431229</v>
          </cell>
          <cell r="L1112">
            <v>3.7109999999999999</v>
          </cell>
          <cell r="M1112">
            <v>3.327</v>
          </cell>
          <cell r="N1112">
            <v>1305.4000000000001</v>
          </cell>
          <cell r="O1112" t="str">
            <v>三级</v>
          </cell>
          <cell r="P1112" t="str">
            <v>沥青混凝土</v>
          </cell>
          <cell r="Q1112" t="str">
            <v>6.5</v>
          </cell>
          <cell r="R1112" t="str">
            <v>三锹乡</v>
          </cell>
          <cell r="S1112">
            <v>3.327</v>
          </cell>
        </row>
        <row r="1113">
          <cell r="F1113" t="str">
            <v>靖州县绿绿园原生态杨梅产业园连接道路</v>
          </cell>
          <cell r="G1113" t="str">
            <v>资源产业路</v>
          </cell>
          <cell r="H1113" t="str">
            <v>1312F4312290028</v>
          </cell>
          <cell r="I1113" t="str">
            <v>1451J3120431229124</v>
          </cell>
          <cell r="J1113" t="str">
            <v>9bdd65d1-a9f3-47fe-a3c1-94efd0787a41</v>
          </cell>
          <cell r="K1113" t="str">
            <v>C054431229</v>
          </cell>
          <cell r="L1113">
            <v>1.78</v>
          </cell>
          <cell r="M1113">
            <v>1.78</v>
          </cell>
          <cell r="N1113">
            <v>207.5</v>
          </cell>
          <cell r="O1113" t="str">
            <v>四级</v>
          </cell>
          <cell r="P1113" t="str">
            <v>混凝土</v>
          </cell>
          <cell r="Q1113" t="str">
            <v>4.5</v>
          </cell>
          <cell r="R1113" t="str">
            <v>靖州县绿绿园原生态杨梅产业园</v>
          </cell>
          <cell r="S1113">
            <v>1.78</v>
          </cell>
        </row>
        <row r="1114">
          <cell r="F1114" t="str">
            <v>靖州县渠阳镇官团村杨梅基地产业路</v>
          </cell>
          <cell r="G1114" t="str">
            <v>资源产业路</v>
          </cell>
          <cell r="H1114" t="str">
            <v>1312F4312290005</v>
          </cell>
          <cell r="I1114" t="str">
            <v>1451J3120431229113</v>
          </cell>
          <cell r="J1114" t="str">
            <v>bc270191-7a3f-47b1-acce-f184e6295a7e</v>
          </cell>
          <cell r="K1114" t="str">
            <v>无</v>
          </cell>
          <cell r="L1114">
            <v>2.4</v>
          </cell>
          <cell r="M1114">
            <v>2.4</v>
          </cell>
          <cell r="N1114">
            <v>280</v>
          </cell>
          <cell r="O1114" t="str">
            <v>四级</v>
          </cell>
          <cell r="P1114" t="str">
            <v>混凝土</v>
          </cell>
          <cell r="Q1114" t="str">
            <v>4.5</v>
          </cell>
          <cell r="R1114" t="str">
            <v>靖州县渠阳镇官团村杨梅基地</v>
          </cell>
          <cell r="S1114">
            <v>2.4</v>
          </cell>
        </row>
        <row r="1115">
          <cell r="F1115" t="str">
            <v>靖州县渠阳镇官团村元丰脐橙特色产业园产业路</v>
          </cell>
          <cell r="G1115" t="str">
            <v>资源产业路</v>
          </cell>
          <cell r="H1115" t="str">
            <v>1312F4312290007</v>
          </cell>
          <cell r="I1115" t="str">
            <v>1451J3120431229116</v>
          </cell>
          <cell r="J1115" t="str">
            <v>48edc54a-bff9-448e-b53b-f22dfc09bd5c</v>
          </cell>
          <cell r="K1115" t="str">
            <v>C147431229</v>
          </cell>
          <cell r="L1115">
            <v>1.56</v>
          </cell>
          <cell r="M1115">
            <v>1.56</v>
          </cell>
          <cell r="N1115">
            <v>182</v>
          </cell>
          <cell r="O1115" t="str">
            <v>四级</v>
          </cell>
          <cell r="P1115" t="str">
            <v>混凝土</v>
          </cell>
          <cell r="Q1115" t="str">
            <v>4.5</v>
          </cell>
          <cell r="R1115" t="str">
            <v>靖州县渠阳镇官团村元丰脐橙特色产业园</v>
          </cell>
          <cell r="S1115">
            <v>1.56</v>
          </cell>
        </row>
        <row r="1116">
          <cell r="F1116" t="str">
            <v>靖州县中国杨梅生态博物馆品种园产业路</v>
          </cell>
          <cell r="G1116" t="str">
            <v>资源产业路</v>
          </cell>
          <cell r="H1116" t="str">
            <v>1312F4312290002</v>
          </cell>
          <cell r="I1116" t="str">
            <v>1451J3120431229105</v>
          </cell>
          <cell r="J1116" t="str">
            <v>3030d700-c6a4-4e73-9e53-e0038f4c3030</v>
          </cell>
          <cell r="K1116" t="str">
            <v>无</v>
          </cell>
          <cell r="L1116">
            <v>2.6</v>
          </cell>
          <cell r="M1116">
            <v>2.6</v>
          </cell>
          <cell r="N1116">
            <v>303.2</v>
          </cell>
          <cell r="O1116" t="str">
            <v>四级</v>
          </cell>
          <cell r="P1116" t="str">
            <v>混凝土</v>
          </cell>
          <cell r="Q1116" t="str">
            <v>4.5</v>
          </cell>
          <cell r="R1116" t="str">
            <v>靖州县中国杨梅生态博物馆品种园</v>
          </cell>
          <cell r="S1116">
            <v>2.6</v>
          </cell>
        </row>
        <row r="1117">
          <cell r="F1117" t="str">
            <v>横江桥双合山核桃林基地连接道路</v>
          </cell>
          <cell r="G1117" t="str">
            <v>资源产业路</v>
          </cell>
          <cell r="H1117" t="str">
            <v>1312F4312290030</v>
          </cell>
          <cell r="I1117" t="str">
            <v>1451J3120431229129</v>
          </cell>
          <cell r="J1117" t="str">
            <v>7314cbb0-f545-4674-91a2-8ec2d84eb821</v>
          </cell>
          <cell r="K1117" t="str">
            <v>无</v>
          </cell>
          <cell r="L1117">
            <v>6.02</v>
          </cell>
          <cell r="M1117">
            <v>6.2</v>
          </cell>
          <cell r="N1117">
            <v>702</v>
          </cell>
          <cell r="O1117" t="str">
            <v>四级</v>
          </cell>
          <cell r="P1117" t="str">
            <v>混凝土</v>
          </cell>
          <cell r="Q1117" t="str">
            <v>4.5</v>
          </cell>
          <cell r="R1117" t="str">
            <v>横江桥双合山核桃林基地</v>
          </cell>
          <cell r="S1117">
            <v>6.2</v>
          </cell>
        </row>
        <row r="1118">
          <cell r="F1118" t="str">
            <v>万家园千亩台梅基地产业路</v>
          </cell>
          <cell r="G1118" t="str">
            <v>资源产业路</v>
          </cell>
          <cell r="H1118" t="str">
            <v>1312F4312290015</v>
          </cell>
          <cell r="I1118" t="str">
            <v>1451J3120431229107</v>
          </cell>
          <cell r="J1118" t="str">
            <v>28331096-0d40-4917-9a5b-aea9471a25f5</v>
          </cell>
          <cell r="K1118" t="str">
            <v>无</v>
          </cell>
          <cell r="L1118">
            <v>2.1</v>
          </cell>
          <cell r="M1118">
            <v>2.1</v>
          </cell>
          <cell r="N1118">
            <v>244.9</v>
          </cell>
          <cell r="O1118" t="str">
            <v>四级</v>
          </cell>
          <cell r="P1118" t="str">
            <v>混凝土</v>
          </cell>
          <cell r="Q1118" t="str">
            <v>4.5</v>
          </cell>
          <cell r="R1118" t="str">
            <v>万家园千亩台梅基地</v>
          </cell>
          <cell r="S1118">
            <v>2.1</v>
          </cell>
        </row>
        <row r="1119">
          <cell r="F1119" t="str">
            <v>靖州苗族侗族自治县飞山泥湾老兵水果种植专业合作社产业路</v>
          </cell>
          <cell r="G1119" t="str">
            <v>资源产业路</v>
          </cell>
          <cell r="H1119" t="str">
            <v>1312F4312290011</v>
          </cell>
          <cell r="I1119" t="str">
            <v>1451J3120431229140</v>
          </cell>
          <cell r="J1119" t="str">
            <v>6448bbd4-6878-402a-a223-faeb604deec4</v>
          </cell>
          <cell r="K1119" t="str">
            <v>无</v>
          </cell>
          <cell r="L1119">
            <v>1</v>
          </cell>
          <cell r="M1119">
            <v>1</v>
          </cell>
          <cell r="N1119">
            <v>116.6</v>
          </cell>
          <cell r="O1119" t="str">
            <v>四级</v>
          </cell>
          <cell r="P1119" t="str">
            <v>混凝土</v>
          </cell>
          <cell r="Q1119" t="str">
            <v>4.5</v>
          </cell>
          <cell r="R1119" t="str">
            <v>靖州苗族侗族自治县飞山泥湾老兵水果种植专业合作社</v>
          </cell>
          <cell r="S1119">
            <v>1</v>
          </cell>
        </row>
        <row r="1120">
          <cell r="F1120" t="str">
            <v>湖南四通食品科技有限责任公司3000亩山核桃种植示范基地产业路</v>
          </cell>
          <cell r="G1120" t="str">
            <v>资源产业路</v>
          </cell>
          <cell r="H1120" t="str">
            <v>131201F4312290003</v>
          </cell>
          <cell r="I1120" t="str">
            <v>1451J3120431229148</v>
          </cell>
          <cell r="J1120" t="str">
            <v>61f3e6c8-5bc4-4c10-9f6a-3333f0cda9cf</v>
          </cell>
          <cell r="K1120" t="str">
            <v>无</v>
          </cell>
          <cell r="L1120">
            <v>14.545999999999999</v>
          </cell>
          <cell r="M1120">
            <v>14.6</v>
          </cell>
          <cell r="N1120">
            <v>1696.1</v>
          </cell>
          <cell r="O1120" t="str">
            <v>四级</v>
          </cell>
          <cell r="P1120" t="str">
            <v>混凝土</v>
          </cell>
          <cell r="Q1120" t="str">
            <v>4.5</v>
          </cell>
          <cell r="R1120" t="str">
            <v>湖南四通食品科技有限责任公司3000亩山核桃种植示范基地</v>
          </cell>
          <cell r="S1120">
            <v>14.6</v>
          </cell>
        </row>
        <row r="1121">
          <cell r="L1121">
            <v>33.28</v>
          </cell>
          <cell r="M1121">
            <v>28.68</v>
          </cell>
          <cell r="N1121">
            <v>9122</v>
          </cell>
          <cell r="S1121">
            <v>27.696999999999999</v>
          </cell>
        </row>
        <row r="1122">
          <cell r="F1122" t="str">
            <v>更冲口至牙屯堡</v>
          </cell>
          <cell r="G1122" t="str">
            <v>乡镇通三级（路面宽7米）及以上农村公路</v>
          </cell>
          <cell r="H1122" t="str">
            <v>1316F4312300001</v>
          </cell>
          <cell r="I1122" t="str">
            <v>1451J3150431230110</v>
          </cell>
          <cell r="J1122" t="str">
            <v>26415d47-aa95-442b-a9fd-c0038f2005fa</v>
          </cell>
          <cell r="K1122" t="str">
            <v>X002431230</v>
          </cell>
          <cell r="L1122">
            <v>21.68</v>
          </cell>
          <cell r="M1122">
            <v>21.68</v>
          </cell>
          <cell r="N1122">
            <v>7154.4</v>
          </cell>
          <cell r="O1122" t="str">
            <v>三级公路</v>
          </cell>
          <cell r="P1122" t="str">
            <v>沥青路面</v>
          </cell>
          <cell r="Q1122">
            <v>6.5</v>
          </cell>
          <cell r="R1122" t="str">
            <v>牙屯堡镇</v>
          </cell>
          <cell r="S1122">
            <v>21.68</v>
          </cell>
        </row>
        <row r="1123">
          <cell r="F1123" t="str">
            <v>通道转兵纪念馆连接路（地宅包里至塞城路口）</v>
          </cell>
          <cell r="G1123" t="str">
            <v>通景公路</v>
          </cell>
          <cell r="H1123" t="str">
            <v>131302F4312300001</v>
          </cell>
          <cell r="I1123" t="str">
            <v>1451J3130431230104</v>
          </cell>
          <cell r="J1123" t="str">
            <v>16e8fb31-8d84-4ccd-9b0d-0e7f30985165</v>
          </cell>
          <cell r="K1123" t="str">
            <v>Ｘ181431230</v>
          </cell>
          <cell r="L1123">
            <v>4</v>
          </cell>
          <cell r="M1123">
            <v>4</v>
          </cell>
          <cell r="N1123">
            <v>1035.5999999999999</v>
          </cell>
          <cell r="O1123" t="str">
            <v>四级</v>
          </cell>
          <cell r="P1123" t="str">
            <v>水泥混泥土</v>
          </cell>
          <cell r="Q1123">
            <v>6</v>
          </cell>
          <cell r="R1123" t="str">
            <v>通道转兵纪念馆</v>
          </cell>
          <cell r="S1123">
            <v>4</v>
          </cell>
        </row>
        <row r="1124">
          <cell r="F1124" t="str">
            <v>通道转兵纪念馆连接路（地宅包里至北麻）</v>
          </cell>
          <cell r="G1124" t="str">
            <v>通景公路</v>
          </cell>
          <cell r="H1124" t="str">
            <v>131301F4312300006</v>
          </cell>
          <cell r="I1124" t="str">
            <v>1451J3130431230107</v>
          </cell>
          <cell r="J1124" t="str">
            <v>1bd59d1c-81d0-4af2-84a3-0b65d729bcae</v>
          </cell>
          <cell r="K1124" t="str">
            <v>Ｘ181431230</v>
          </cell>
          <cell r="L1124">
            <v>7.6</v>
          </cell>
          <cell r="M1124">
            <v>3</v>
          </cell>
          <cell r="N1124">
            <v>932</v>
          </cell>
          <cell r="O1124" t="str">
            <v>四级</v>
          </cell>
          <cell r="P1124" t="str">
            <v>水泥混泥土</v>
          </cell>
          <cell r="Q1124">
            <v>6</v>
          </cell>
          <cell r="R1124" t="str">
            <v>通道转兵纪念馆</v>
          </cell>
          <cell r="S1124">
            <v>2.0169999999999999</v>
          </cell>
        </row>
        <row r="1125">
          <cell r="L1125">
            <v>37.667999999999999</v>
          </cell>
          <cell r="M1125">
            <v>37.769999999999996</v>
          </cell>
          <cell r="N1125">
            <v>8052.0000000000009</v>
          </cell>
          <cell r="S1125">
            <v>37.769999999999996</v>
          </cell>
        </row>
        <row r="1126">
          <cell r="F1126" t="str">
            <v>稔禾溪至罗翁公路</v>
          </cell>
          <cell r="G1126" t="str">
            <v>乡镇通三级（路面宽7米）及以上农村公路</v>
          </cell>
          <cell r="H1126" t="str">
            <v>1316F4312810006</v>
          </cell>
          <cell r="I1126" t="str">
            <v>1451J3150431281233</v>
          </cell>
          <cell r="J1126" t="str">
            <v>ad7ef5ee-b756-4600-8ef3-913a5a2e8032</v>
          </cell>
          <cell r="K1126" t="str">
            <v>X159431281</v>
          </cell>
          <cell r="L1126">
            <v>13.43</v>
          </cell>
          <cell r="M1126">
            <v>13.43</v>
          </cell>
          <cell r="N1126">
            <v>4961.08</v>
          </cell>
          <cell r="O1126" t="str">
            <v>三级公路</v>
          </cell>
          <cell r="P1126" t="str">
            <v>水泥路面</v>
          </cell>
          <cell r="Q1126" t="str">
            <v>7</v>
          </cell>
          <cell r="R1126" t="str">
            <v>熟坪乡</v>
          </cell>
          <cell r="S1126">
            <v>13.43</v>
          </cell>
        </row>
        <row r="1127">
          <cell r="F1127" t="str">
            <v>洗马乡稠树脚蔬菜、水稻制种产业道路</v>
          </cell>
          <cell r="G1127" t="str">
            <v>资源产业路</v>
          </cell>
          <cell r="H1127" t="str">
            <v>1312F4312810029</v>
          </cell>
          <cell r="I1127" t="str">
            <v>1451J3120431281121</v>
          </cell>
          <cell r="J1127" t="str">
            <v>8f6988c3-7ae8-409c-b33f-77e9c468c5b8</v>
          </cell>
          <cell r="K1127" t="str">
            <v>Y324431281</v>
          </cell>
          <cell r="L1127">
            <v>9.423</v>
          </cell>
          <cell r="M1127">
            <v>9.423</v>
          </cell>
          <cell r="N1127">
            <v>1305.8900000000001</v>
          </cell>
          <cell r="O1127" t="str">
            <v>四级公路</v>
          </cell>
          <cell r="P1127" t="str">
            <v>水泥路面</v>
          </cell>
          <cell r="Q1127">
            <v>5</v>
          </cell>
          <cell r="R1127" t="str">
            <v>洗马乡稠树脚蔬菜、水稻制种产业园</v>
          </cell>
          <cell r="S1127">
            <v>9.423</v>
          </cell>
        </row>
        <row r="1128">
          <cell r="F1128" t="str">
            <v>黄家村五组下干田至红吊水楠竹产业公路</v>
          </cell>
          <cell r="G1128" t="str">
            <v>资源产业路</v>
          </cell>
          <cell r="H1128" t="str">
            <v>1312F4312810004</v>
          </cell>
          <cell r="I1128" t="str">
            <v>1451J3120431281133</v>
          </cell>
          <cell r="J1128" t="str">
            <v>fbd6a9e8-df5d-4b55-85c5-47e6b132bc90</v>
          </cell>
          <cell r="K1128" t="str">
            <v>无</v>
          </cell>
          <cell r="L1128">
            <v>2.9</v>
          </cell>
          <cell r="M1128">
            <v>2.9</v>
          </cell>
          <cell r="N1128">
            <v>323.42</v>
          </cell>
          <cell r="O1128" t="str">
            <v>四级公路</v>
          </cell>
          <cell r="P1128" t="str">
            <v>水泥路面</v>
          </cell>
          <cell r="Q1128">
            <v>4.5</v>
          </cell>
          <cell r="R1128" t="str">
            <v>黄家村五组下干田至红吊水楠竹产业园</v>
          </cell>
          <cell r="S1128">
            <v>2.9</v>
          </cell>
        </row>
        <row r="1129">
          <cell r="F1129" t="str">
            <v>黄家村三组马头岭至六组蒋公岭楠竹产业公路</v>
          </cell>
          <cell r="G1129" t="str">
            <v>资源产业路</v>
          </cell>
          <cell r="H1129" t="str">
            <v>1312F4312810002</v>
          </cell>
          <cell r="I1129" t="str">
            <v>1451J3120431281126</v>
          </cell>
          <cell r="J1129" t="str">
            <v>80778baa-8a07-48d1-8da3-999c4077248f</v>
          </cell>
          <cell r="K1129" t="str">
            <v>无</v>
          </cell>
          <cell r="L1129">
            <v>5.5</v>
          </cell>
          <cell r="M1129">
            <v>5.5</v>
          </cell>
          <cell r="N1129">
            <v>699.26</v>
          </cell>
          <cell r="O1129" t="str">
            <v>四级公路</v>
          </cell>
          <cell r="P1129" t="str">
            <v>水泥路面</v>
          </cell>
          <cell r="Q1129">
            <v>4.5</v>
          </cell>
          <cell r="R1129" t="str">
            <v>黄家村三组马头岭至六组蒋公岭楠竹产业园</v>
          </cell>
          <cell r="S1129">
            <v>5.5</v>
          </cell>
        </row>
        <row r="1130">
          <cell r="F1130" t="str">
            <v>岔头乡陶家村黄桃，核桃，板栗资源产业路</v>
          </cell>
          <cell r="G1130" t="str">
            <v>资源产业路</v>
          </cell>
          <cell r="H1130" t="str">
            <v>1312F4312810199</v>
          </cell>
          <cell r="I1130" t="str">
            <v>1451J3120431281247</v>
          </cell>
          <cell r="J1130" t="str">
            <v>9031d04e-682a-4c6a-a99a-9acce3c907ad</v>
          </cell>
          <cell r="K1130" t="str">
            <v>无</v>
          </cell>
          <cell r="L1130">
            <v>4.05</v>
          </cell>
          <cell r="M1130">
            <v>4.05</v>
          </cell>
          <cell r="N1130">
            <v>484.17</v>
          </cell>
          <cell r="O1130" t="str">
            <v>四级公路</v>
          </cell>
          <cell r="P1130" t="str">
            <v>水泥路面</v>
          </cell>
          <cell r="Q1130">
            <v>4.5</v>
          </cell>
          <cell r="R1130" t="str">
            <v>岔头乡陶家村黄桃，核桃，板栗资源产业园</v>
          </cell>
          <cell r="S1130">
            <v>4.05</v>
          </cell>
        </row>
        <row r="1131">
          <cell r="F1131" t="str">
            <v>安江镇涝溪村黄桃，奈李，金秋梨，炭梅资源产业路</v>
          </cell>
          <cell r="G1131" t="str">
            <v>资源产业路</v>
          </cell>
          <cell r="H1131" t="str">
            <v>1312F4312810200</v>
          </cell>
          <cell r="I1131" t="str">
            <v>1451J3120431281218</v>
          </cell>
          <cell r="J1131" t="str">
            <v>b78af7dc-296b-4436-8324-a380a43ab723</v>
          </cell>
          <cell r="K1131" t="str">
            <v>无</v>
          </cell>
          <cell r="L1131">
            <v>2.3650000000000002</v>
          </cell>
          <cell r="M1131">
            <v>2.4670000000000001</v>
          </cell>
          <cell r="N1131">
            <v>278.18</v>
          </cell>
          <cell r="O1131" t="str">
            <v>四级公路</v>
          </cell>
          <cell r="P1131" t="str">
            <v>水泥路面</v>
          </cell>
          <cell r="Q1131">
            <v>4.5</v>
          </cell>
          <cell r="R1131" t="str">
            <v>安江镇涝溪村黄桃，奈李，金秋梨，炭梅资源产业园</v>
          </cell>
          <cell r="S1131">
            <v>2.4670000000000001</v>
          </cell>
        </row>
        <row r="1132">
          <cell r="L1132">
            <v>15.616000000000001</v>
          </cell>
          <cell r="M1132">
            <v>15.616000000000001</v>
          </cell>
          <cell r="N1132">
            <v>1874</v>
          </cell>
          <cell r="S1132">
            <v>15.616000000000001</v>
          </cell>
        </row>
        <row r="1133">
          <cell r="F1133" t="str">
            <v>川山至密岩尖通景公路</v>
          </cell>
          <cell r="G1133" t="str">
            <v>通景公路</v>
          </cell>
          <cell r="H1133" t="str">
            <v>1312F4312820003</v>
          </cell>
          <cell r="I1133" t="str">
            <v>1451J3130431282103</v>
          </cell>
          <cell r="J1133" t="str">
            <v>bc8fb784-950f-42a2-bf05-5f15c7a8a3ea</v>
          </cell>
          <cell r="K1133" t="str">
            <v>无</v>
          </cell>
          <cell r="L1133">
            <v>7.26</v>
          </cell>
          <cell r="M1133">
            <v>7.26</v>
          </cell>
          <cell r="N1133">
            <v>871</v>
          </cell>
          <cell r="O1133" t="str">
            <v>四级公路</v>
          </cell>
          <cell r="P1133" t="str">
            <v>水泥路面</v>
          </cell>
          <cell r="Q1133">
            <v>6.5</v>
          </cell>
          <cell r="R1133" t="str">
            <v>川山村、滩头村</v>
          </cell>
          <cell r="S1133">
            <v>7.26</v>
          </cell>
        </row>
        <row r="1134">
          <cell r="F1134" t="str">
            <v>洪江区铁溪生态产业园道路</v>
          </cell>
          <cell r="G1134" t="str">
            <v>资源产业路</v>
          </cell>
          <cell r="H1134" t="str">
            <v>1312F4312820001</v>
          </cell>
          <cell r="I1134" t="str">
            <v>1451J3120431282101</v>
          </cell>
          <cell r="J1134" t="str">
            <v>036221cb-a581-490c-8b8f-600f1a3b848f</v>
          </cell>
          <cell r="K1134" t="str">
            <v>Y002431281</v>
          </cell>
          <cell r="L1134">
            <v>6.2060000000000004</v>
          </cell>
          <cell r="M1134">
            <v>6.2060000000000004</v>
          </cell>
          <cell r="N1134">
            <v>745</v>
          </cell>
          <cell r="O1134" t="str">
            <v>四级公路</v>
          </cell>
          <cell r="P1134" t="str">
            <v>沥青路面</v>
          </cell>
          <cell r="Q1134">
            <v>6.5</v>
          </cell>
          <cell r="R1134" t="str">
            <v>洪江区铁溪生态产业园</v>
          </cell>
          <cell r="S1134">
            <v>6.2060000000000004</v>
          </cell>
        </row>
        <row r="1135">
          <cell r="F1135" t="str">
            <v>药王寺至凉水井通景公路</v>
          </cell>
          <cell r="G1135" t="str">
            <v>通景公路</v>
          </cell>
          <cell r="H1135" t="str">
            <v>131302F4312820001</v>
          </cell>
          <cell r="I1135" t="str">
            <v>1451J3130431282110</v>
          </cell>
          <cell r="J1135" t="str">
            <v>06322fd3-9377-4fae-ad31-cc9957edd889</v>
          </cell>
          <cell r="K1135" t="str">
            <v>无</v>
          </cell>
          <cell r="L1135">
            <v>2.15</v>
          </cell>
          <cell r="M1135">
            <v>2.15</v>
          </cell>
          <cell r="N1135">
            <v>258</v>
          </cell>
          <cell r="O1135" t="str">
            <v>四级公路</v>
          </cell>
          <cell r="P1135" t="str">
            <v>沥青路面</v>
          </cell>
          <cell r="Q1135">
            <v>6.5</v>
          </cell>
          <cell r="R1135" t="str">
            <v>怀化嵩云山景区</v>
          </cell>
          <cell r="S1135">
            <v>2.15</v>
          </cell>
        </row>
        <row r="1136">
          <cell r="L1136">
            <v>403.75299999999999</v>
          </cell>
          <cell r="M1136">
            <v>307.01899999999995</v>
          </cell>
          <cell r="N1136">
            <v>63676.51</v>
          </cell>
          <cell r="S1136">
            <v>306.99999999999994</v>
          </cell>
        </row>
        <row r="1137">
          <cell r="L1137">
            <v>28.312999999999999</v>
          </cell>
          <cell r="M1137">
            <v>26.218000000000004</v>
          </cell>
          <cell r="N1137">
            <v>3837.3500000000004</v>
          </cell>
          <cell r="S1137">
            <v>26.200000000000003</v>
          </cell>
        </row>
        <row r="1138">
          <cell r="F1138" t="str">
            <v>凤凰谷生态休闲旅游区通景公路</v>
          </cell>
          <cell r="G1138" t="str">
            <v>通景公路</v>
          </cell>
          <cell r="H1138" t="str">
            <v>131302F4313020015</v>
          </cell>
          <cell r="I1138" t="str">
            <v>1451J3130431302202</v>
          </cell>
          <cell r="J1138" t="str">
            <v>f604e83f-ca99-4026-917f-1d6030a2fd56</v>
          </cell>
          <cell r="K1138" t="str">
            <v>无</v>
          </cell>
          <cell r="L1138">
            <v>2.6</v>
          </cell>
          <cell r="M1138">
            <v>2.6</v>
          </cell>
          <cell r="N1138">
            <v>386.17</v>
          </cell>
          <cell r="O1138" t="str">
            <v>四级公路</v>
          </cell>
          <cell r="P1138" t="str">
            <v>沥青路面</v>
          </cell>
          <cell r="Q1138">
            <v>6</v>
          </cell>
          <cell r="R1138" t="str">
            <v>凤凰谷生态休闲旅游区</v>
          </cell>
          <cell r="S1138">
            <v>2.6</v>
          </cell>
        </row>
        <row r="1139">
          <cell r="F1139" t="str">
            <v>洪家山森林公园溪苑景区通景公路</v>
          </cell>
          <cell r="G1139" t="str">
            <v>通景公路</v>
          </cell>
          <cell r="H1139" t="str">
            <v>131302F4313020003</v>
          </cell>
          <cell r="I1139" t="str">
            <v>1451J3130431302150</v>
          </cell>
          <cell r="J1139" t="str">
            <v>d86fb339-7229-4476-bdce-cc6962ef31cc</v>
          </cell>
          <cell r="K1139" t="str">
            <v>C090431302</v>
          </cell>
          <cell r="L1139">
            <v>2</v>
          </cell>
          <cell r="M1139">
            <v>2</v>
          </cell>
          <cell r="N1139">
            <v>155</v>
          </cell>
          <cell r="O1139" t="str">
            <v>四级公路</v>
          </cell>
          <cell r="P1139" t="str">
            <v>沥青路面</v>
          </cell>
          <cell r="Q1139">
            <v>6</v>
          </cell>
          <cell r="R1139" t="str">
            <v>洪家山森林公园溪苑景区</v>
          </cell>
          <cell r="S1139">
            <v>2</v>
          </cell>
        </row>
        <row r="1140">
          <cell r="F1140" t="str">
            <v>Y405白晃-小杨产业路</v>
          </cell>
          <cell r="G1140" t="str">
            <v>资源产业路</v>
          </cell>
          <cell r="H1140" t="str">
            <v>1312F4313020010</v>
          </cell>
          <cell r="I1140" t="str">
            <v>1451J3120431302106</v>
          </cell>
          <cell r="J1140" t="str">
            <v>51f15779-b4da-43af-af4f-9523a9b50d33</v>
          </cell>
          <cell r="K1140" t="str">
            <v>Y405431302</v>
          </cell>
          <cell r="L1140">
            <v>7.3239999999999998</v>
          </cell>
          <cell r="M1140">
            <v>7.3239999999999998</v>
          </cell>
          <cell r="N1140">
            <v>1269</v>
          </cell>
          <cell r="O1140" t="str">
            <v>四级公路</v>
          </cell>
          <cell r="P1140" t="str">
            <v>沥青路面</v>
          </cell>
          <cell r="Q1140">
            <v>5</v>
          </cell>
          <cell r="R1140" t="str">
            <v>娄星区百威种植专业合作社</v>
          </cell>
          <cell r="S1140">
            <v>7.3239999999999998</v>
          </cell>
        </row>
        <row r="1141">
          <cell r="F1141" t="str">
            <v>虎岩洞种养殖产业路</v>
          </cell>
          <cell r="G1141" t="str">
            <v>资源产业路</v>
          </cell>
          <cell r="H1141" t="str">
            <v>1312F4313020047</v>
          </cell>
          <cell r="I1141" t="str">
            <v>1451J3120431302231</v>
          </cell>
          <cell r="J1141" t="str">
            <v>7ed40ce6-fd3e-4303-b168-463c3dc54bea</v>
          </cell>
          <cell r="K1141" t="str">
            <v>C026431302</v>
          </cell>
          <cell r="L1141">
            <v>2.7789999999999999</v>
          </cell>
          <cell r="M1141">
            <v>2.5939999999999999</v>
          </cell>
          <cell r="N1141">
            <v>205.24</v>
          </cell>
          <cell r="O1141" t="str">
            <v>四级公路</v>
          </cell>
          <cell r="P1141" t="str">
            <v>水泥路面</v>
          </cell>
          <cell r="Q1141">
            <v>6</v>
          </cell>
          <cell r="R1141" t="str">
            <v>娄星区虎岩洞种养殖基地</v>
          </cell>
          <cell r="S1141">
            <v>2.5939999999999999</v>
          </cell>
        </row>
        <row r="1142">
          <cell r="F1142" t="str">
            <v>凤冠人家农林科技产业路</v>
          </cell>
          <cell r="G1142" t="str">
            <v>资源产业路</v>
          </cell>
          <cell r="H1142" t="str">
            <v>1312F4313020045</v>
          </cell>
          <cell r="I1142" t="str">
            <v>1451J3120431302104</v>
          </cell>
          <cell r="J1142" t="str">
            <v>642c4f97-ed02-40df-830b-511ae032043b</v>
          </cell>
          <cell r="K1142" t="str">
            <v>无</v>
          </cell>
          <cell r="L1142">
            <v>0.9</v>
          </cell>
          <cell r="M1142">
            <v>0.9</v>
          </cell>
          <cell r="N1142">
            <v>137.49</v>
          </cell>
          <cell r="O1142" t="str">
            <v>四级公路</v>
          </cell>
          <cell r="P1142" t="str">
            <v>水泥路面</v>
          </cell>
          <cell r="Q1142">
            <v>6</v>
          </cell>
          <cell r="R1142" t="str">
            <v>娄底市凤冠人家农林科技有限公司</v>
          </cell>
          <cell r="S1142">
            <v>0.9</v>
          </cell>
        </row>
        <row r="1143">
          <cell r="F1143" t="str">
            <v>Y008垭古-磨子石产业路</v>
          </cell>
          <cell r="G1143" t="str">
            <v>资源产业路</v>
          </cell>
          <cell r="H1143" t="str">
            <v>1312F4313020005</v>
          </cell>
          <cell r="I1143" t="str">
            <v>1451J3120431302200</v>
          </cell>
          <cell r="J1143" t="str">
            <v>7d6bc0ff-605c-4bd5-a931-41dfcc72c24c</v>
          </cell>
          <cell r="K1143" t="str">
            <v>Y008431302</v>
          </cell>
          <cell r="L1143">
            <v>2.85</v>
          </cell>
          <cell r="M1143">
            <v>2.85</v>
          </cell>
          <cell r="N1143">
            <v>391</v>
          </cell>
          <cell r="O1143" t="str">
            <v>四级公路</v>
          </cell>
          <cell r="P1143" t="str">
            <v>沥青路面</v>
          </cell>
          <cell r="Q1143">
            <v>6</v>
          </cell>
          <cell r="R1143" t="str">
            <v>垭古村休闲观光旅游种养基地项目</v>
          </cell>
          <cell r="S1143">
            <v>2.85</v>
          </cell>
        </row>
        <row r="1144">
          <cell r="F1144" t="str">
            <v>楂泉-白云石村产业路</v>
          </cell>
          <cell r="G1144" t="str">
            <v>资源产业路</v>
          </cell>
          <cell r="H1144" t="str">
            <v>1312F4313020015</v>
          </cell>
          <cell r="I1144" t="str">
            <v>1451J3120431302157</v>
          </cell>
          <cell r="J1144" t="str">
            <v>147b2187-37d0-44c2-bbd7-7d950bf69dd2</v>
          </cell>
          <cell r="K1144" t="str">
            <v>无</v>
          </cell>
          <cell r="L1144">
            <v>4.75</v>
          </cell>
          <cell r="M1144">
            <v>4.75</v>
          </cell>
          <cell r="N1144">
            <v>598</v>
          </cell>
          <cell r="O1144" t="str">
            <v>四级公路</v>
          </cell>
          <cell r="P1144" t="str">
            <v>水泥路面</v>
          </cell>
          <cell r="Q1144">
            <v>6</v>
          </cell>
          <cell r="R1144" t="str">
            <v>娄底市振联养殖有限公司</v>
          </cell>
          <cell r="S1144">
            <v>4.75</v>
          </cell>
        </row>
        <row r="1145">
          <cell r="F1145" t="str">
            <v>恩永鑫隆农业产业路</v>
          </cell>
          <cell r="G1145" t="str">
            <v>资源产业路</v>
          </cell>
          <cell r="H1145" t="str">
            <v>1312F4313020040</v>
          </cell>
          <cell r="I1145" t="str">
            <v>1451J3120431302207</v>
          </cell>
          <cell r="J1145" t="str">
            <v>eeb70ef9-a060-4c9b-b7b5-94d91415a21e</v>
          </cell>
          <cell r="K1145" t="str">
            <v>无</v>
          </cell>
          <cell r="L1145">
            <v>3.4</v>
          </cell>
          <cell r="M1145">
            <v>1.67</v>
          </cell>
          <cell r="N1145">
            <v>482.59</v>
          </cell>
          <cell r="O1145" t="str">
            <v>四级公路</v>
          </cell>
          <cell r="P1145" t="str">
            <v>沥青路面</v>
          </cell>
          <cell r="Q1145">
            <v>6</v>
          </cell>
          <cell r="R1145" t="str">
            <v>恩永鑫隆农业发展有限公司</v>
          </cell>
          <cell r="S1145">
            <v>1.67</v>
          </cell>
        </row>
        <row r="1146">
          <cell r="F1146" t="str">
            <v>东来外家冲产业路</v>
          </cell>
          <cell r="G1146" t="str">
            <v>资源产业路</v>
          </cell>
          <cell r="H1146" t="str">
            <v>1312F4313020035</v>
          </cell>
          <cell r="I1146" t="str">
            <v>1451J3120431302138</v>
          </cell>
          <cell r="J1146" t="str">
            <v>41aae969-aa78-41cf-a8e1-97f5ce91777e</v>
          </cell>
          <cell r="K1146" t="str">
            <v>无</v>
          </cell>
          <cell r="L1146">
            <v>1.71</v>
          </cell>
          <cell r="M1146">
            <v>1.53</v>
          </cell>
          <cell r="N1146">
            <v>212.86</v>
          </cell>
          <cell r="O1146" t="str">
            <v>四级公路</v>
          </cell>
          <cell r="P1146" t="str">
            <v>沥青路面</v>
          </cell>
          <cell r="Q1146">
            <v>6</v>
          </cell>
          <cell r="R1146" t="str">
            <v>东来水果基地</v>
          </cell>
          <cell r="S1146">
            <v>1.512</v>
          </cell>
        </row>
        <row r="1147">
          <cell r="L1147">
            <v>31.111000000000001</v>
          </cell>
          <cell r="M1147">
            <v>31.111000000000001</v>
          </cell>
          <cell r="N1147">
            <v>4977.7599999999993</v>
          </cell>
          <cell r="S1147">
            <v>31.1</v>
          </cell>
        </row>
        <row r="1148">
          <cell r="F1148" t="str">
            <v>冷水江市波月洞风景区通景路</v>
          </cell>
          <cell r="G1148" t="str">
            <v>通景公路</v>
          </cell>
          <cell r="H1148" t="str">
            <v>13130201F4313810001</v>
          </cell>
          <cell r="I1148" t="str">
            <v>1451J3130431381277</v>
          </cell>
          <cell r="J1148" t="str">
            <v>4123ea03-6227-4a4c-973b-c11420f13f02</v>
          </cell>
          <cell r="K1148" t="str">
            <v>无</v>
          </cell>
          <cell r="L1148">
            <v>1.3520000000000001</v>
          </cell>
          <cell r="M1148">
            <v>1.3520000000000001</v>
          </cell>
          <cell r="N1148">
            <v>216.32</v>
          </cell>
          <cell r="O1148" t="str">
            <v>四级公路</v>
          </cell>
          <cell r="P1148" t="str">
            <v>沥青路面</v>
          </cell>
          <cell r="Q1148">
            <v>6</v>
          </cell>
          <cell r="R1148" t="str">
            <v>波月洞风景区</v>
          </cell>
          <cell r="S1148">
            <v>1.3520000000000001</v>
          </cell>
        </row>
        <row r="1149">
          <cell r="F1149" t="str">
            <v>眉山人家通景公路</v>
          </cell>
          <cell r="G1149" t="str">
            <v>通景公路</v>
          </cell>
          <cell r="H1149" t="str">
            <v>131302F4313810006</v>
          </cell>
          <cell r="I1149" t="str">
            <v>1451J3130431381269</v>
          </cell>
          <cell r="J1149" t="str">
            <v>e88b0aad-fedf-46ee-b2e7-d4381171835c</v>
          </cell>
          <cell r="K1149" t="str">
            <v>C539431381</v>
          </cell>
          <cell r="L1149">
            <v>1.4</v>
          </cell>
          <cell r="M1149">
            <v>1.4</v>
          </cell>
          <cell r="N1149">
            <v>224</v>
          </cell>
          <cell r="O1149" t="str">
            <v>四级公路</v>
          </cell>
          <cell r="P1149" t="str">
            <v>沥青路面</v>
          </cell>
          <cell r="Q1149">
            <v>6</v>
          </cell>
          <cell r="R1149" t="str">
            <v>眉山人家</v>
          </cell>
          <cell r="S1149">
            <v>1.4</v>
          </cell>
        </row>
        <row r="1150">
          <cell r="F1150" t="str">
            <v>波月洞至紫云峰连接路</v>
          </cell>
          <cell r="G1150" t="str">
            <v>通景公路</v>
          </cell>
          <cell r="H1150" t="str">
            <v>1312F4313810151</v>
          </cell>
          <cell r="I1150" t="str">
            <v>1451J3130431381145</v>
          </cell>
          <cell r="J1150" t="str">
            <v>4beec688-ccf5-44a4-abf5-11a28a2a89b8</v>
          </cell>
          <cell r="K1150" t="str">
            <v>X573431381</v>
          </cell>
          <cell r="L1150">
            <v>8.6370000000000005</v>
          </cell>
          <cell r="M1150">
            <v>8.6370000000000005</v>
          </cell>
          <cell r="N1150">
            <v>1381.92</v>
          </cell>
          <cell r="O1150" t="str">
            <v>四级公路</v>
          </cell>
          <cell r="P1150" t="str">
            <v>沥青路面</v>
          </cell>
          <cell r="Q1150">
            <v>6</v>
          </cell>
          <cell r="R1150" t="str">
            <v>紫云峰森林公园</v>
          </cell>
          <cell r="S1150">
            <v>8.6370000000000005</v>
          </cell>
        </row>
        <row r="1151">
          <cell r="F1151" t="str">
            <v>沙塘湾至新田连接路</v>
          </cell>
          <cell r="G1151" t="str">
            <v>通景公路</v>
          </cell>
          <cell r="H1151" t="str">
            <v>1312F4313810154</v>
          </cell>
          <cell r="I1151" t="str">
            <v>1451J3130431381146</v>
          </cell>
          <cell r="J1151" t="str">
            <v>8706ec45-ea83-4370-b7a6-e222f64c52ec</v>
          </cell>
          <cell r="K1151" t="str">
            <v>X258431381</v>
          </cell>
          <cell r="L1151">
            <v>5.5869999999999997</v>
          </cell>
          <cell r="M1151">
            <v>5.5869999999999997</v>
          </cell>
          <cell r="N1151">
            <v>893.92</v>
          </cell>
          <cell r="O1151" t="str">
            <v>四级公路</v>
          </cell>
          <cell r="P1151" t="str">
            <v>沥青路面</v>
          </cell>
          <cell r="Q1151">
            <v>6</v>
          </cell>
          <cell r="R1151" t="str">
            <v>新田蓝莓观光园</v>
          </cell>
          <cell r="S1151">
            <v>5.5869999999999997</v>
          </cell>
        </row>
        <row r="1152">
          <cell r="F1152" t="str">
            <v>天其山旅游景区连接路</v>
          </cell>
          <cell r="G1152" t="str">
            <v>通景公路</v>
          </cell>
          <cell r="H1152" t="str">
            <v>131302F4313810002</v>
          </cell>
          <cell r="I1152" t="str">
            <v>1451J3130431381135</v>
          </cell>
          <cell r="J1152" t="str">
            <v>9504a1e0-393c-4380-9f31-462d7a75eb6a</v>
          </cell>
          <cell r="K1152" t="str">
            <v>X043431381</v>
          </cell>
          <cell r="L1152">
            <v>4.8070000000000004</v>
          </cell>
          <cell r="M1152">
            <v>4.8070000000000004</v>
          </cell>
          <cell r="N1152">
            <v>769.12</v>
          </cell>
          <cell r="O1152" t="str">
            <v>四级公路</v>
          </cell>
          <cell r="P1152" t="str">
            <v>沥青路面</v>
          </cell>
          <cell r="Q1152">
            <v>6</v>
          </cell>
          <cell r="R1152" t="str">
            <v>天其山旅游景区</v>
          </cell>
          <cell r="S1152">
            <v>4.8070000000000004</v>
          </cell>
        </row>
        <row r="1153">
          <cell r="F1153" t="str">
            <v>太平至木杉坳连接路</v>
          </cell>
          <cell r="G1153" t="str">
            <v>通景公路</v>
          </cell>
          <cell r="H1153" t="str">
            <v>1312F4313810153</v>
          </cell>
          <cell r="I1153" t="str">
            <v>1451J3130431381217</v>
          </cell>
          <cell r="J1153" t="str">
            <v>8d8d0562-279e-4f49-b8aa-6443a2bcc4d0</v>
          </cell>
          <cell r="K1153" t="str">
            <v>Y043431381</v>
          </cell>
          <cell r="L1153">
            <v>1.7</v>
          </cell>
          <cell r="M1153">
            <v>1.7</v>
          </cell>
          <cell r="N1153">
            <v>272</v>
          </cell>
          <cell r="O1153" t="str">
            <v>四级公路</v>
          </cell>
          <cell r="P1153" t="str">
            <v>沥青路面</v>
          </cell>
          <cell r="Q1153">
            <v>6</v>
          </cell>
          <cell r="R1153" t="str">
            <v>冷水江市五能农业开发有限公司</v>
          </cell>
          <cell r="S1153">
            <v>1.7</v>
          </cell>
        </row>
        <row r="1154">
          <cell r="F1154" t="str">
            <v>井湾春天连接路</v>
          </cell>
          <cell r="G1154" t="str">
            <v>通景公路</v>
          </cell>
          <cell r="H1154" t="str">
            <v>1312F4313810158</v>
          </cell>
          <cell r="I1154" t="str">
            <v>1451J3130431381107</v>
          </cell>
          <cell r="J1154" t="str">
            <v>6eb7d9d1-a3c2-445d-b885-41d8b4d6e6cb</v>
          </cell>
          <cell r="K1154" t="str">
            <v>Y013431381</v>
          </cell>
          <cell r="L1154">
            <v>3.1219999999999999</v>
          </cell>
          <cell r="M1154">
            <v>3.1219999999999999</v>
          </cell>
          <cell r="N1154">
            <v>499.52</v>
          </cell>
          <cell r="O1154" t="str">
            <v>四级公路</v>
          </cell>
          <cell r="P1154" t="str">
            <v>沥青路面</v>
          </cell>
          <cell r="Q1154">
            <v>6</v>
          </cell>
          <cell r="R1154" t="str">
            <v>景宜山庄</v>
          </cell>
          <cell r="S1154">
            <v>3.1219999999999999</v>
          </cell>
        </row>
        <row r="1155">
          <cell r="F1155" t="str">
            <v>樟木至车田江连接路</v>
          </cell>
          <cell r="G1155" t="str">
            <v>通景公路</v>
          </cell>
          <cell r="H1155" t="str">
            <v>1312F4313810156</v>
          </cell>
          <cell r="I1155" t="str">
            <v>1451J3130431381130</v>
          </cell>
          <cell r="J1155" t="str">
            <v>52016a59-0eb7-4dc1-b4b3-41104367e99c</v>
          </cell>
          <cell r="K1155" t="str">
            <v>Y012431381</v>
          </cell>
          <cell r="L1155">
            <v>4.5060000000000002</v>
          </cell>
          <cell r="M1155">
            <v>4.5060000000000002</v>
          </cell>
          <cell r="N1155">
            <v>720.96</v>
          </cell>
          <cell r="O1155" t="str">
            <v>四级公路</v>
          </cell>
          <cell r="P1155" t="str">
            <v>沥青路面</v>
          </cell>
          <cell r="Q1155">
            <v>6</v>
          </cell>
          <cell r="R1155" t="str">
            <v>车田江水库休闲旅游</v>
          </cell>
          <cell r="S1155">
            <v>4.4950000000000001</v>
          </cell>
        </row>
        <row r="1156">
          <cell r="L1156">
            <v>76.745000000000019</v>
          </cell>
          <cell r="M1156">
            <v>75.02800000000002</v>
          </cell>
          <cell r="N1156">
            <v>14777.400000000001</v>
          </cell>
          <cell r="S1156">
            <v>75.000000000000028</v>
          </cell>
        </row>
        <row r="1157">
          <cell r="F1157" t="str">
            <v>金石镇通三级公路</v>
          </cell>
          <cell r="G1157" t="str">
            <v>乡镇通三级（路面宽7米）及以上农村公路</v>
          </cell>
          <cell r="H1157" t="str">
            <v>131601F4313820001</v>
          </cell>
          <cell r="I1157" t="str">
            <v>1451J3150431382297</v>
          </cell>
          <cell r="J1157" t="str">
            <v>2f84ac97-7549-452c-aa45-9adba1196517</v>
          </cell>
          <cell r="K1157" t="str">
            <v>X253431382</v>
          </cell>
          <cell r="L1157">
            <v>4.2</v>
          </cell>
          <cell r="M1157">
            <v>4.13</v>
          </cell>
          <cell r="N1157">
            <v>1817.2</v>
          </cell>
          <cell r="O1157" t="str">
            <v>三级公路</v>
          </cell>
          <cell r="P1157" t="str">
            <v>沥青路面</v>
          </cell>
          <cell r="Q1157">
            <v>6</v>
          </cell>
          <cell r="R1157" t="str">
            <v>金石镇</v>
          </cell>
          <cell r="S1157">
            <v>4.2</v>
          </cell>
        </row>
        <row r="1158">
          <cell r="F1158" t="str">
            <v>飞水涯景区公路</v>
          </cell>
          <cell r="G1158" t="str">
            <v>通景公路</v>
          </cell>
          <cell r="H1158" t="str">
            <v>131302F4313820003</v>
          </cell>
          <cell r="I1158" t="str">
            <v>1451J3130431382259</v>
          </cell>
          <cell r="J1158" t="str">
            <v>6d28c244-df1d-4149-8d2d-893ae5b40934</v>
          </cell>
          <cell r="K1158" t="str">
            <v>VQ05431382</v>
          </cell>
          <cell r="L1158">
            <v>12.65</v>
          </cell>
          <cell r="M1158">
            <v>12.65</v>
          </cell>
          <cell r="N1158">
            <v>2783</v>
          </cell>
          <cell r="O1158" t="str">
            <v>四级公路</v>
          </cell>
          <cell r="P1158" t="str">
            <v>沥青路面</v>
          </cell>
          <cell r="Q1158">
            <v>6</v>
          </cell>
          <cell r="R1158" t="str">
            <v>飞水涯景区</v>
          </cell>
          <cell r="S1158">
            <v>12.65</v>
          </cell>
        </row>
        <row r="1159">
          <cell r="F1159" t="str">
            <v>S331至杨市镇洄水村古村落连接路</v>
          </cell>
          <cell r="G1159" t="str">
            <v>通景公路</v>
          </cell>
          <cell r="H1159" t="str">
            <v>131302F4313820005</v>
          </cell>
          <cell r="I1159" t="str">
            <v>1451J3130431382260</v>
          </cell>
          <cell r="J1159" t="str">
            <v>8a729363-a67d-4350-85fe-7778c9c00365</v>
          </cell>
          <cell r="K1159" t="str">
            <v>Y193431382</v>
          </cell>
          <cell r="L1159">
            <v>6.7</v>
          </cell>
          <cell r="M1159">
            <v>6.7</v>
          </cell>
          <cell r="N1159">
            <v>1474</v>
          </cell>
          <cell r="O1159" t="str">
            <v>四级公路</v>
          </cell>
          <cell r="P1159" t="str">
            <v>沥青路面</v>
          </cell>
          <cell r="Q1159">
            <v>6</v>
          </cell>
          <cell r="R1159" t="str">
            <v>涟源市杨市镇洄水村中国传统村落</v>
          </cell>
          <cell r="S1159">
            <v>6.7</v>
          </cell>
        </row>
        <row r="1160">
          <cell r="F1160" t="str">
            <v>龙山森林公园仙人石景区公路</v>
          </cell>
          <cell r="G1160" t="str">
            <v>通景公路</v>
          </cell>
          <cell r="H1160" t="str">
            <v>131302F4313820012</v>
          </cell>
          <cell r="I1160" t="str">
            <v>1451J3130431382274</v>
          </cell>
          <cell r="J1160" t="str">
            <v>ac405c55-7582-47d0-b3f5-8e6dacb91a23</v>
          </cell>
          <cell r="K1160" t="str">
            <v>X205431382</v>
          </cell>
          <cell r="L1160">
            <v>9.5</v>
          </cell>
          <cell r="M1160">
            <v>9.5</v>
          </cell>
          <cell r="N1160">
            <v>2270</v>
          </cell>
          <cell r="O1160" t="str">
            <v>四级公路</v>
          </cell>
          <cell r="P1160" t="str">
            <v>沥青路面</v>
          </cell>
          <cell r="Q1160">
            <v>6</v>
          </cell>
          <cell r="R1160" t="str">
            <v>龙山森林公园仙人石景区</v>
          </cell>
          <cell r="S1160">
            <v>9.5</v>
          </cell>
        </row>
        <row r="1161">
          <cell r="F1161" t="str">
            <v>龙山归乡苑乡村旅游度假区连接路</v>
          </cell>
          <cell r="G1161" t="str">
            <v>通景公路</v>
          </cell>
          <cell r="H1161" t="str">
            <v>131302F4313820016</v>
          </cell>
          <cell r="I1161" t="str">
            <v>1451J3130431382174</v>
          </cell>
          <cell r="J1161" t="str">
            <v>6a7d2b04-3151-4c4c-a577-c67d8d48f13c</v>
          </cell>
          <cell r="K1161" t="str">
            <v>VM79431382</v>
          </cell>
          <cell r="L1161">
            <v>1.8</v>
          </cell>
          <cell r="M1161">
            <v>1.8</v>
          </cell>
          <cell r="N1161">
            <v>396</v>
          </cell>
          <cell r="O1161" t="str">
            <v>四级公路</v>
          </cell>
          <cell r="P1161" t="str">
            <v>沥青路面</v>
          </cell>
          <cell r="Q1161">
            <v>6</v>
          </cell>
          <cell r="R1161" t="str">
            <v>龙山归乡苑乡村旅游度假区</v>
          </cell>
          <cell r="S1161">
            <v>1.8</v>
          </cell>
        </row>
        <row r="1162">
          <cell r="F1162" t="str">
            <v>涟源市成丰种猪繁养殖基地连接路</v>
          </cell>
          <cell r="G1162" t="str">
            <v>资源产业路</v>
          </cell>
          <cell r="H1162" t="str">
            <v>1312F4313820083</v>
          </cell>
          <cell r="I1162" t="str">
            <v>1451J3120431382253</v>
          </cell>
          <cell r="J1162" t="str">
            <v>a49c4f32-6b0a-494a-a7c1-8cc7cc50653f</v>
          </cell>
          <cell r="K1162" t="str">
            <v>C136431382</v>
          </cell>
          <cell r="L1162">
            <v>0.56000000000000005</v>
          </cell>
          <cell r="M1162">
            <v>0.56000000000000005</v>
          </cell>
          <cell r="N1162">
            <v>84</v>
          </cell>
          <cell r="O1162" t="str">
            <v>四级公路</v>
          </cell>
          <cell r="P1162" t="str">
            <v>水泥路面</v>
          </cell>
          <cell r="Q1162">
            <v>6</v>
          </cell>
          <cell r="R1162" t="str">
            <v>涟源市成丰种猪繁养殖产业园</v>
          </cell>
          <cell r="S1162">
            <v>0.56000000000000005</v>
          </cell>
        </row>
        <row r="1163">
          <cell r="F1163" t="str">
            <v>涟源市翠远生态农业基地公路</v>
          </cell>
          <cell r="G1163" t="str">
            <v>资源产业路</v>
          </cell>
          <cell r="H1163" t="str">
            <v>1312F4313820250</v>
          </cell>
          <cell r="I1163" t="str">
            <v>1451J3120431382358</v>
          </cell>
          <cell r="J1163" t="str">
            <v>e85ea035-dcc8-47fc-8eb5-54c5dd004814</v>
          </cell>
          <cell r="K1163" t="str">
            <v>VM71431382</v>
          </cell>
          <cell r="L1163">
            <v>0.9</v>
          </cell>
          <cell r="M1163">
            <v>0.9</v>
          </cell>
          <cell r="N1163">
            <v>135</v>
          </cell>
          <cell r="O1163" t="str">
            <v>四级公路</v>
          </cell>
          <cell r="P1163" t="str">
            <v>水泥路面</v>
          </cell>
          <cell r="Q1163">
            <v>6</v>
          </cell>
          <cell r="R1163" t="str">
            <v>涟源市翠远生态农业基地</v>
          </cell>
          <cell r="S1163">
            <v>0.9</v>
          </cell>
        </row>
        <row r="1164">
          <cell r="F1164" t="str">
            <v>涟源市祥鑫种养殖基地连接路</v>
          </cell>
          <cell r="G1164" t="str">
            <v>资源产业路</v>
          </cell>
          <cell r="H1164" t="str">
            <v>1312F4313820002</v>
          </cell>
          <cell r="I1164" t="str">
            <v>1451J3120431382270</v>
          </cell>
          <cell r="J1164" t="str">
            <v>29b19684-88e4-4b34-950f-526f97081db8</v>
          </cell>
          <cell r="K1164" t="str">
            <v>V60D431382</v>
          </cell>
          <cell r="L1164">
            <v>2.1</v>
          </cell>
          <cell r="M1164">
            <v>2.1</v>
          </cell>
          <cell r="N1164">
            <v>315</v>
          </cell>
          <cell r="O1164" t="str">
            <v>四级公路</v>
          </cell>
          <cell r="P1164" t="str">
            <v>水泥路面</v>
          </cell>
          <cell r="Q1164">
            <v>6</v>
          </cell>
          <cell r="R1164" t="str">
            <v>涟源市祥鑫种养殖产业园</v>
          </cell>
          <cell r="S1164">
            <v>2.1</v>
          </cell>
        </row>
        <row r="1165">
          <cell r="F1165" t="str">
            <v>湖南省聚英生态农牧养殖园连接路</v>
          </cell>
          <cell r="G1165" t="str">
            <v>资源产业路</v>
          </cell>
          <cell r="H1165" t="str">
            <v>1312F4313820031</v>
          </cell>
          <cell r="I1165" t="str">
            <v>1451J3120431382129</v>
          </cell>
          <cell r="J1165" t="str">
            <v>26ad31d6-7231-4710-9fcf-2655ceb351c3</v>
          </cell>
          <cell r="K1165" t="str">
            <v>VQ88431382</v>
          </cell>
          <cell r="L1165">
            <v>1.2</v>
          </cell>
          <cell r="M1165">
            <v>1.2</v>
          </cell>
          <cell r="N1165">
            <v>180</v>
          </cell>
          <cell r="O1165" t="str">
            <v>四级公路</v>
          </cell>
          <cell r="P1165" t="str">
            <v>水泥路面</v>
          </cell>
          <cell r="Q1165">
            <v>6</v>
          </cell>
          <cell r="R1165" t="str">
            <v>湖南聚英生态农牧养殖园</v>
          </cell>
          <cell r="S1165">
            <v>1.2</v>
          </cell>
        </row>
        <row r="1166">
          <cell r="F1166" t="str">
            <v>涟源市诗乐农业生猪养殖基地连接路</v>
          </cell>
          <cell r="G1166" t="str">
            <v>资源产业路</v>
          </cell>
          <cell r="H1166" t="str">
            <v>1312F4313820110</v>
          </cell>
          <cell r="I1166" t="str">
            <v>1451J3120431382203</v>
          </cell>
          <cell r="J1166" t="str">
            <v>a1399ffe-7ab8-4d0e-bdba-64bdfd51fb2b</v>
          </cell>
          <cell r="K1166" t="str">
            <v>CF81431382</v>
          </cell>
          <cell r="L1166">
            <v>0.31</v>
          </cell>
          <cell r="M1166">
            <v>0.31</v>
          </cell>
          <cell r="N1166">
            <v>46.5</v>
          </cell>
          <cell r="O1166" t="str">
            <v>四级公路</v>
          </cell>
          <cell r="P1166" t="str">
            <v>水泥路面</v>
          </cell>
          <cell r="Q1166">
            <v>6</v>
          </cell>
          <cell r="R1166" t="str">
            <v>涟源市诗乐农业生猪养殖场</v>
          </cell>
          <cell r="S1166">
            <v>0.31</v>
          </cell>
        </row>
        <row r="1167">
          <cell r="F1167" t="str">
            <v>荷塘镇桥头村油茶林种植基地连接路</v>
          </cell>
          <cell r="G1167" t="str">
            <v>资源产业路</v>
          </cell>
          <cell r="H1167" t="str">
            <v>1312F4313820049</v>
          </cell>
          <cell r="I1167" t="str">
            <v>1451J3120431382152</v>
          </cell>
          <cell r="J1167" t="str">
            <v>bdadf5a9-964d-49e5-ae43-1066e7e636a4</v>
          </cell>
          <cell r="K1167" t="str">
            <v>X193431382</v>
          </cell>
          <cell r="L1167">
            <v>5.641</v>
          </cell>
          <cell r="M1167">
            <v>5.641</v>
          </cell>
          <cell r="N1167">
            <v>846.15</v>
          </cell>
          <cell r="O1167" t="str">
            <v>四级公路</v>
          </cell>
          <cell r="P1167" t="str">
            <v>水泥路面</v>
          </cell>
          <cell r="Q1167">
            <v>6</v>
          </cell>
          <cell r="R1167" t="str">
            <v>荷塘镇桥头村油茶种植基地</v>
          </cell>
          <cell r="S1167">
            <v>5.641</v>
          </cell>
        </row>
        <row r="1168">
          <cell r="F1168" t="str">
            <v>金臻特色经济产业园公路</v>
          </cell>
          <cell r="G1168" t="str">
            <v>资源产业路</v>
          </cell>
          <cell r="H1168" t="str">
            <v>1312F4313820258</v>
          </cell>
          <cell r="I1168" t="str">
            <v>1451J3120431382339</v>
          </cell>
          <cell r="J1168" t="str">
            <v>f096c078-1189-4b02-a228-cedfa612a9dc</v>
          </cell>
          <cell r="K1168" t="str">
            <v>VM83431382</v>
          </cell>
          <cell r="L1168">
            <v>0.6</v>
          </cell>
          <cell r="M1168">
            <v>0.6</v>
          </cell>
          <cell r="N1168">
            <v>90</v>
          </cell>
          <cell r="O1168" t="str">
            <v>四级公路</v>
          </cell>
          <cell r="P1168" t="str">
            <v>水泥路面</v>
          </cell>
          <cell r="Q1168">
            <v>6</v>
          </cell>
          <cell r="R1168" t="str">
            <v>金臻特色经济产业园</v>
          </cell>
          <cell r="S1168">
            <v>0.6</v>
          </cell>
        </row>
        <row r="1169">
          <cell r="F1169" t="str">
            <v>涟源市腾胜种养殖基地连接路</v>
          </cell>
          <cell r="G1169" t="str">
            <v>资源产业路</v>
          </cell>
          <cell r="H1169" t="str">
            <v>1312F4313820086</v>
          </cell>
          <cell r="I1169" t="str">
            <v>1451J3120431382227</v>
          </cell>
          <cell r="J1169" t="str">
            <v>a42b34e1-932f-4e43-a981-1dd81917e51a</v>
          </cell>
          <cell r="K1169" t="str">
            <v>VI36431382</v>
          </cell>
          <cell r="L1169">
            <v>0.7</v>
          </cell>
          <cell r="M1169">
            <v>0.7</v>
          </cell>
          <cell r="N1169">
            <v>105</v>
          </cell>
          <cell r="O1169" t="str">
            <v>四级公路</v>
          </cell>
          <cell r="P1169" t="str">
            <v>水泥路面</v>
          </cell>
          <cell r="Q1169">
            <v>6</v>
          </cell>
          <cell r="R1169" t="str">
            <v>涟源市腾胜种养殖产业园</v>
          </cell>
          <cell r="S1169">
            <v>0.7</v>
          </cell>
        </row>
        <row r="1170">
          <cell r="F1170" t="str">
            <v>涟源市南芙生态水果基地连接路</v>
          </cell>
          <cell r="G1170" t="str">
            <v>资源产业路</v>
          </cell>
          <cell r="H1170" t="str">
            <v>1312F4313820014</v>
          </cell>
          <cell r="I1170" t="str">
            <v>1451J3120431382126</v>
          </cell>
          <cell r="J1170" t="str">
            <v>71f29a7d-8f65-483f-8671-5df82729ae49</v>
          </cell>
          <cell r="K1170" t="str">
            <v>V006431382</v>
          </cell>
          <cell r="L1170">
            <v>3</v>
          </cell>
          <cell r="M1170">
            <v>3</v>
          </cell>
          <cell r="N1170">
            <v>450</v>
          </cell>
          <cell r="O1170" t="str">
            <v>四级公路</v>
          </cell>
          <cell r="P1170" t="str">
            <v>水泥路面</v>
          </cell>
          <cell r="Q1170">
            <v>6</v>
          </cell>
          <cell r="R1170" t="str">
            <v>涟源市南芙生态农业水果种植基地</v>
          </cell>
          <cell r="S1170">
            <v>3</v>
          </cell>
        </row>
        <row r="1171">
          <cell r="F1171" t="str">
            <v>涟源市大龙农业种养殖基地连接路</v>
          </cell>
          <cell r="G1171" t="str">
            <v>资源产业路</v>
          </cell>
          <cell r="H1171" t="str">
            <v>1312F4313820164</v>
          </cell>
          <cell r="I1171" t="str">
            <v>1451J3120431382286</v>
          </cell>
          <cell r="J1171" t="str">
            <v>636ad1bc-e54b-4a27-b3e7-5f72cca476af</v>
          </cell>
          <cell r="K1171" t="str">
            <v>VA20431382</v>
          </cell>
          <cell r="L1171">
            <v>1.35</v>
          </cell>
          <cell r="M1171">
            <v>1.35</v>
          </cell>
          <cell r="N1171">
            <v>202.5</v>
          </cell>
          <cell r="O1171" t="str">
            <v>四级公路</v>
          </cell>
          <cell r="P1171" t="str">
            <v>水泥路面</v>
          </cell>
          <cell r="Q1171">
            <v>6</v>
          </cell>
          <cell r="R1171" t="str">
            <v>涟源市大龙农业种养殖合作社</v>
          </cell>
          <cell r="S1171">
            <v>1.35</v>
          </cell>
        </row>
        <row r="1172">
          <cell r="F1172" t="str">
            <v>涟源市玮乐种养殖基地连接路</v>
          </cell>
          <cell r="G1172" t="str">
            <v>资源产业路</v>
          </cell>
          <cell r="H1172" t="str">
            <v>1312F4313820062</v>
          </cell>
          <cell r="I1172" t="str">
            <v>1451J3120431382183</v>
          </cell>
          <cell r="J1172" t="str">
            <v>8990f2de-b93e-429d-93ce-b1ef91ca16f4</v>
          </cell>
          <cell r="K1172" t="str">
            <v>VP92431382</v>
          </cell>
          <cell r="L1172">
            <v>3.6</v>
          </cell>
          <cell r="M1172">
            <v>3.6</v>
          </cell>
          <cell r="N1172">
            <v>540</v>
          </cell>
          <cell r="O1172" t="str">
            <v>四级公路</v>
          </cell>
          <cell r="P1172" t="str">
            <v>水泥路面</v>
          </cell>
          <cell r="Q1172">
            <v>6</v>
          </cell>
          <cell r="R1172" t="str">
            <v>涟源市玮乐种养殖基地</v>
          </cell>
          <cell r="S1172">
            <v>3.6</v>
          </cell>
        </row>
        <row r="1173">
          <cell r="F1173" t="str">
            <v>涟源市玖玖红种养殖基地公路</v>
          </cell>
          <cell r="G1173" t="str">
            <v>资源产业路</v>
          </cell>
          <cell r="H1173" t="str">
            <v>1312F4313820158</v>
          </cell>
          <cell r="I1173" t="str">
            <v>1451J3120431382258</v>
          </cell>
          <cell r="J1173" t="str">
            <v>a8bf7e75-d02b-4ad5-af24-42b8e68f97d8</v>
          </cell>
          <cell r="K1173" t="str">
            <v>C675431382</v>
          </cell>
          <cell r="L1173">
            <v>2.1</v>
          </cell>
          <cell r="M1173">
            <v>2.1</v>
          </cell>
          <cell r="N1173">
            <v>315</v>
          </cell>
          <cell r="O1173" t="str">
            <v>四级公路</v>
          </cell>
          <cell r="P1173" t="str">
            <v>水泥路面</v>
          </cell>
          <cell r="Q1173">
            <v>6</v>
          </cell>
          <cell r="R1173" t="str">
            <v>涟源市玖玖红种养殖产业园</v>
          </cell>
          <cell r="S1173">
            <v>2.1</v>
          </cell>
        </row>
        <row r="1174">
          <cell r="F1174" t="str">
            <v>涟源市星湘特色种植基地连接路</v>
          </cell>
          <cell r="G1174" t="str">
            <v>资源产业路</v>
          </cell>
          <cell r="H1174" t="str">
            <v>1312F4313820122</v>
          </cell>
          <cell r="I1174" t="str">
            <v>1451J3120431382109</v>
          </cell>
          <cell r="J1174" t="str">
            <v>d0d81f96-02ed-4863-a361-b5ce9df3f957</v>
          </cell>
          <cell r="K1174" t="str">
            <v>C30B431382</v>
          </cell>
          <cell r="L1174">
            <v>0.68</v>
          </cell>
          <cell r="M1174">
            <v>0.68</v>
          </cell>
          <cell r="N1174">
            <v>102</v>
          </cell>
          <cell r="O1174" t="str">
            <v>四级公路</v>
          </cell>
          <cell r="P1174" t="str">
            <v>水泥路面</v>
          </cell>
          <cell r="Q1174">
            <v>6</v>
          </cell>
          <cell r="R1174" t="str">
            <v>涟源市星湘特色种植产业园</v>
          </cell>
          <cell r="S1174">
            <v>0.68</v>
          </cell>
        </row>
        <row r="1175">
          <cell r="F1175" t="str">
            <v>涟源市绿盛种养殖专业合作社连接路</v>
          </cell>
          <cell r="G1175" t="str">
            <v>资源产业路</v>
          </cell>
          <cell r="H1175" t="str">
            <v>1312F4313820170</v>
          </cell>
          <cell r="I1175" t="str">
            <v>1451J3120431382291</v>
          </cell>
          <cell r="J1175" t="str">
            <v>e33c83bb-9497-4670-9ada-e00990cee23b</v>
          </cell>
          <cell r="K1175" t="str">
            <v>VA25431382</v>
          </cell>
          <cell r="L1175">
            <v>0.63</v>
          </cell>
          <cell r="M1175">
            <v>0.63</v>
          </cell>
          <cell r="N1175">
            <v>94.5</v>
          </cell>
          <cell r="O1175" t="str">
            <v>四级公路</v>
          </cell>
          <cell r="P1175" t="str">
            <v>水泥路面</v>
          </cell>
          <cell r="Q1175">
            <v>6</v>
          </cell>
          <cell r="R1175" t="str">
            <v>涟源市绿盛种养殖园</v>
          </cell>
          <cell r="S1175">
            <v>0.63</v>
          </cell>
        </row>
        <row r="1176">
          <cell r="F1176" t="str">
            <v>湖南省飞宏农业产业基地连接路</v>
          </cell>
          <cell r="G1176" t="str">
            <v>资源产业路</v>
          </cell>
          <cell r="H1176" t="str">
            <v>1312F4313820043</v>
          </cell>
          <cell r="I1176" t="str">
            <v>1451J3120431382131</v>
          </cell>
          <cell r="J1176" t="str">
            <v>ee7c6b22-cebf-4250-ae88-20e78ee1f196</v>
          </cell>
          <cell r="K1176" t="str">
            <v>V137431382</v>
          </cell>
          <cell r="L1176">
            <v>4</v>
          </cell>
          <cell r="M1176">
            <v>4</v>
          </cell>
          <cell r="N1176">
            <v>600</v>
          </cell>
          <cell r="O1176" t="str">
            <v>四级公路</v>
          </cell>
          <cell r="P1176" t="str">
            <v>水泥路面</v>
          </cell>
          <cell r="Q1176">
            <v>6</v>
          </cell>
          <cell r="R1176" t="str">
            <v>湖南省飞宏农业产业基地</v>
          </cell>
          <cell r="S1176">
            <v>4</v>
          </cell>
        </row>
        <row r="1177">
          <cell r="F1177" t="str">
            <v>涟源市张古老生态产业基地连接路</v>
          </cell>
          <cell r="G1177" t="str">
            <v>资源产业路</v>
          </cell>
          <cell r="H1177" t="str">
            <v>1312F4313820044</v>
          </cell>
          <cell r="I1177" t="str">
            <v>1451J3120431382180</v>
          </cell>
          <cell r="J1177" t="str">
            <v>f00b0ce2-f1bf-492f-a83b-63281798d0c1</v>
          </cell>
          <cell r="K1177" t="str">
            <v>VA57431382</v>
          </cell>
          <cell r="L1177">
            <v>1.8</v>
          </cell>
          <cell r="M1177">
            <v>1.8</v>
          </cell>
          <cell r="N1177">
            <v>270</v>
          </cell>
          <cell r="O1177" t="str">
            <v>四级公路</v>
          </cell>
          <cell r="P1177" t="str">
            <v>水泥路面</v>
          </cell>
          <cell r="Q1177">
            <v>6</v>
          </cell>
          <cell r="R1177" t="str">
            <v>张古老生态农庄观光旅游区</v>
          </cell>
          <cell r="S1177">
            <v>1.8</v>
          </cell>
        </row>
        <row r="1178">
          <cell r="F1178" t="str">
            <v>涟源市锦鹏种植专业合作社连接路</v>
          </cell>
          <cell r="G1178" t="str">
            <v>资源产业路</v>
          </cell>
          <cell r="H1178" t="str">
            <v>1312F4313820227</v>
          </cell>
          <cell r="I1178" t="str">
            <v>1451J3120431382307</v>
          </cell>
          <cell r="J1178" t="str">
            <v>2cee2eb7-2c3c-422d-ba56-182ae6a29682</v>
          </cell>
          <cell r="K1178" t="str">
            <v>VY15431382</v>
          </cell>
          <cell r="L1178">
            <v>4.4000000000000004</v>
          </cell>
          <cell r="M1178">
            <v>4.4000000000000004</v>
          </cell>
          <cell r="N1178">
            <v>660</v>
          </cell>
          <cell r="O1178" t="str">
            <v>四级公路</v>
          </cell>
          <cell r="P1178" t="str">
            <v>水泥路面</v>
          </cell>
          <cell r="Q1178">
            <v>6</v>
          </cell>
          <cell r="R1178" t="str">
            <v>涟源市锦鹏种植专业合作社柑橘、白茶种植园</v>
          </cell>
          <cell r="S1178">
            <v>4.4000000000000004</v>
          </cell>
        </row>
        <row r="1179">
          <cell r="F1179" t="str">
            <v>涟源市轩哲种养殖场连接路</v>
          </cell>
          <cell r="G1179" t="str">
            <v>资源产业路</v>
          </cell>
          <cell r="H1179" t="str">
            <v>1312F4313820008</v>
          </cell>
          <cell r="I1179" t="str">
            <v>1451J3120431382188</v>
          </cell>
          <cell r="J1179" t="str">
            <v>507d3b36-bbd7-4d81-9c84-74e5617a6167</v>
          </cell>
          <cell r="K1179" t="str">
            <v>CE17431382</v>
          </cell>
          <cell r="L1179">
            <v>1.5</v>
          </cell>
          <cell r="M1179">
            <v>1.5</v>
          </cell>
          <cell r="N1179">
            <v>225</v>
          </cell>
          <cell r="O1179" t="str">
            <v>四级公路</v>
          </cell>
          <cell r="P1179" t="str">
            <v>水泥路面</v>
          </cell>
          <cell r="Q1179">
            <v>6</v>
          </cell>
          <cell r="R1179" t="str">
            <v>涟源市轩哲种养殖基地</v>
          </cell>
          <cell r="S1179">
            <v>1.5</v>
          </cell>
        </row>
        <row r="1180">
          <cell r="F1180" t="str">
            <v>湖南聚德农业养殖基地连接路</v>
          </cell>
          <cell r="G1180" t="str">
            <v>资源产业路</v>
          </cell>
          <cell r="H1180" t="str">
            <v>1312F4313820054</v>
          </cell>
          <cell r="I1180" t="str">
            <v>1451J3120431382168</v>
          </cell>
          <cell r="J1180" t="str">
            <v>19dd9b07-bf78-4723-9e71-fc69601daef2</v>
          </cell>
          <cell r="K1180" t="str">
            <v>VS31431382</v>
          </cell>
          <cell r="L1180">
            <v>0.23</v>
          </cell>
          <cell r="M1180">
            <v>0.23</v>
          </cell>
          <cell r="N1180">
            <v>34.5</v>
          </cell>
          <cell r="O1180" t="str">
            <v>四级公路</v>
          </cell>
          <cell r="P1180" t="str">
            <v>水泥路面</v>
          </cell>
          <cell r="Q1180">
            <v>6</v>
          </cell>
          <cell r="R1180" t="str">
            <v>湖南聚德农业科技养殖基地</v>
          </cell>
          <cell r="S1180">
            <v>0.23</v>
          </cell>
        </row>
        <row r="1181">
          <cell r="F1181" t="str">
            <v>枧埠至仁盛农业基地连接路</v>
          </cell>
          <cell r="G1181" t="str">
            <v>资源产业路</v>
          </cell>
          <cell r="H1181" t="str">
            <v>1312F4313820040</v>
          </cell>
          <cell r="I1181" t="str">
            <v>1451J3120431382148</v>
          </cell>
          <cell r="J1181" t="str">
            <v>df25195e-0a96-4cef-ba9c-5b98463e937a</v>
          </cell>
          <cell r="K1181" t="str">
            <v>Y209431382</v>
          </cell>
          <cell r="L1181">
            <v>4.8</v>
          </cell>
          <cell r="M1181">
            <v>3.153</v>
          </cell>
          <cell r="N1181">
            <v>472.95</v>
          </cell>
          <cell r="O1181" t="str">
            <v>四级公路</v>
          </cell>
          <cell r="P1181" t="str">
            <v>水泥路面</v>
          </cell>
          <cell r="Q1181">
            <v>6</v>
          </cell>
          <cell r="R1181" t="str">
            <v>涟源仁盛农业种植基地</v>
          </cell>
          <cell r="S1181">
            <v>3.0550000000000002</v>
          </cell>
        </row>
        <row r="1182">
          <cell r="F1182" t="str">
            <v>湖南农博生物科技产业园连接路</v>
          </cell>
          <cell r="G1182" t="str">
            <v>资源产业路</v>
          </cell>
          <cell r="H1182" t="str">
            <v>1312F4313820052</v>
          </cell>
          <cell r="I1182" t="str">
            <v>1451J3120431382167</v>
          </cell>
          <cell r="J1182" t="str">
            <v>9817f6fb-db0c-45af-87fc-9facd54a0253</v>
          </cell>
          <cell r="K1182" t="str">
            <v>CL94431382</v>
          </cell>
          <cell r="L1182">
            <v>1.194</v>
          </cell>
          <cell r="M1182">
            <v>1.194</v>
          </cell>
          <cell r="N1182">
            <v>179.1</v>
          </cell>
          <cell r="O1182" t="str">
            <v>四级公路</v>
          </cell>
          <cell r="P1182" t="str">
            <v>水泥路面</v>
          </cell>
          <cell r="Q1182">
            <v>6</v>
          </cell>
          <cell r="R1182" t="str">
            <v>湖南省农博生物科技产业园区</v>
          </cell>
          <cell r="S1182">
            <v>1.194</v>
          </cell>
        </row>
        <row r="1183">
          <cell r="F1183" t="str">
            <v>湖南省金丝林农业养猪场连接路</v>
          </cell>
          <cell r="G1183" t="str">
            <v>资源产业路</v>
          </cell>
          <cell r="H1183" t="str">
            <v>1312F4313820102</v>
          </cell>
          <cell r="I1183" t="str">
            <v>1451J3120431382178</v>
          </cell>
          <cell r="J1183" t="str">
            <v>1d59c39a-7c51-47b7-81f4-303e058ebb5d</v>
          </cell>
          <cell r="K1183" t="str">
            <v>VF78431382</v>
          </cell>
          <cell r="L1183">
            <v>0.6</v>
          </cell>
          <cell r="M1183">
            <v>0.6</v>
          </cell>
          <cell r="N1183">
            <v>90</v>
          </cell>
          <cell r="O1183" t="str">
            <v>四级公路</v>
          </cell>
          <cell r="P1183" t="str">
            <v>水泥路面</v>
          </cell>
          <cell r="Q1183">
            <v>6</v>
          </cell>
          <cell r="R1183" t="str">
            <v>湖南省金丝林农业养猪基地</v>
          </cell>
          <cell r="S1183">
            <v>0.6</v>
          </cell>
        </row>
        <row r="1184">
          <cell r="L1184">
            <v>116.39300000000001</v>
          </cell>
          <cell r="M1184">
            <v>97.561999999999998</v>
          </cell>
          <cell r="N1184">
            <v>20809</v>
          </cell>
          <cell r="S1184">
            <v>97.6</v>
          </cell>
        </row>
        <row r="1185">
          <cell r="F1185" t="str">
            <v>G354至游家镇</v>
          </cell>
          <cell r="G1185" t="str">
            <v>乡镇通三级（路面宽7米）及以上农村公路</v>
          </cell>
          <cell r="H1185" t="str">
            <v>1316F4313220001</v>
          </cell>
          <cell r="I1185" t="str">
            <v>1451J3150431322249</v>
          </cell>
          <cell r="J1185" t="str">
            <v>a61087b8-aff3-432a-ba88-d4a1ef853603</v>
          </cell>
          <cell r="K1185" t="str">
            <v>V001431322</v>
          </cell>
          <cell r="L1185">
            <v>5.8</v>
          </cell>
          <cell r="M1185">
            <v>5.74</v>
          </cell>
          <cell r="N1185">
            <v>1750</v>
          </cell>
          <cell r="O1185" t="str">
            <v>三级公路</v>
          </cell>
          <cell r="P1185" t="str">
            <v>水泥路面</v>
          </cell>
          <cell r="Q1185">
            <v>7</v>
          </cell>
          <cell r="R1185" t="str">
            <v>游家镇</v>
          </cell>
          <cell r="S1185">
            <v>5.8</v>
          </cell>
        </row>
        <row r="1186">
          <cell r="F1186" t="str">
            <v>曹家镇曹家社区崇德生态养猪场产业路</v>
          </cell>
          <cell r="G1186" t="str">
            <v>资源产业路</v>
          </cell>
          <cell r="H1186" t="str">
            <v>1312F4313220205</v>
          </cell>
          <cell r="I1186" t="str">
            <v>1451J3120431322331</v>
          </cell>
          <cell r="J1186" t="str">
            <v>3d434862-c2d2-4c93-8d3f-8b9fa43cba73</v>
          </cell>
          <cell r="K1186" t="str">
            <v>V1N4431322</v>
          </cell>
          <cell r="L1186">
            <v>2.96</v>
          </cell>
          <cell r="M1186">
            <v>2.96</v>
          </cell>
          <cell r="N1186">
            <v>600</v>
          </cell>
          <cell r="O1186" t="str">
            <v>四级公路</v>
          </cell>
          <cell r="P1186" t="str">
            <v>水泥路面</v>
          </cell>
          <cell r="Q1186">
            <v>6</v>
          </cell>
          <cell r="R1186" t="str">
            <v>曹家镇曹家社区崇德生态养猪场产业园</v>
          </cell>
          <cell r="S1186">
            <v>2.96</v>
          </cell>
        </row>
        <row r="1187">
          <cell r="F1187" t="str">
            <v>大熊山国家森林公园（大熊山林场至滑雪场旅游集散公路）（一期）</v>
          </cell>
          <cell r="G1187" t="str">
            <v>通景公路</v>
          </cell>
          <cell r="H1187" t="str">
            <v>1313F4313220001</v>
          </cell>
          <cell r="I1187" t="str">
            <v>1451J3130431322179</v>
          </cell>
          <cell r="J1187" t="str">
            <v>d3e2dad8-8453-4063-8421-de89ba1502c7</v>
          </cell>
          <cell r="K1187" t="str">
            <v>Y726431322</v>
          </cell>
          <cell r="L1187">
            <v>25</v>
          </cell>
          <cell r="M1187">
            <v>17.600000000000001</v>
          </cell>
          <cell r="N1187">
            <v>3800</v>
          </cell>
          <cell r="O1187" t="str">
            <v>四级公路</v>
          </cell>
          <cell r="P1187" t="str">
            <v>水泥路面</v>
          </cell>
          <cell r="Q1187">
            <v>6</v>
          </cell>
          <cell r="R1187" t="str">
            <v>大熊山国家森林公园</v>
          </cell>
          <cell r="S1187">
            <v>17.600000000000001</v>
          </cell>
        </row>
        <row r="1188">
          <cell r="F1188" t="str">
            <v>新化县天鹏生态园梅山悠悠情茶特色产业路</v>
          </cell>
          <cell r="G1188" t="str">
            <v>资源产业路</v>
          </cell>
          <cell r="H1188" t="str">
            <v>1312F4313220196</v>
          </cell>
          <cell r="I1188" t="str">
            <v>1451J3120431322315</v>
          </cell>
          <cell r="J1188" t="str">
            <v>0f10f935-134f-4cfa-a364-f036f2f66144</v>
          </cell>
          <cell r="K1188" t="str">
            <v>V3F4431322</v>
          </cell>
          <cell r="L1188">
            <v>2.2000000000000002</v>
          </cell>
          <cell r="M1188">
            <v>2.2000000000000002</v>
          </cell>
          <cell r="N1188">
            <v>450</v>
          </cell>
          <cell r="O1188" t="str">
            <v>四级公路</v>
          </cell>
          <cell r="P1188" t="str">
            <v>水泥路面</v>
          </cell>
          <cell r="Q1188">
            <v>6</v>
          </cell>
          <cell r="R1188" t="str">
            <v>新化县天鹏生态园梅山悠悠情茶特色产业园</v>
          </cell>
          <cell r="S1188">
            <v>2.2000000000000002</v>
          </cell>
        </row>
        <row r="1189">
          <cell r="F1189" t="str">
            <v>新化县峰福种养专业合作社中药材产业园路</v>
          </cell>
          <cell r="G1189" t="str">
            <v>资源产业路</v>
          </cell>
          <cell r="H1189" t="str">
            <v>1312F4313220052</v>
          </cell>
          <cell r="I1189" t="str">
            <v>1451J3120431322332</v>
          </cell>
          <cell r="J1189" t="str">
            <v>79218595-5778-48cc-9fce-ada4c460f31e</v>
          </cell>
          <cell r="K1189" t="str">
            <v>VZY8431322</v>
          </cell>
          <cell r="L1189">
            <v>6.2</v>
          </cell>
          <cell r="M1189">
            <v>3</v>
          </cell>
          <cell r="N1189">
            <v>600</v>
          </cell>
          <cell r="O1189" t="str">
            <v>四级公路</v>
          </cell>
          <cell r="P1189" t="str">
            <v>水泥路面</v>
          </cell>
          <cell r="Q1189">
            <v>5</v>
          </cell>
          <cell r="R1189" t="str">
            <v>新化县峰福种养专业合作社中药材产业园</v>
          </cell>
          <cell r="S1189">
            <v>3</v>
          </cell>
        </row>
        <row r="1190">
          <cell r="F1190" t="str">
            <v>新化县金竹坪藏香猪养殖基地产业路</v>
          </cell>
          <cell r="G1190" t="str">
            <v>资源产业路</v>
          </cell>
          <cell r="H1190" t="str">
            <v>1312F4313220022</v>
          </cell>
          <cell r="I1190" t="str">
            <v>1451J3120431322161</v>
          </cell>
          <cell r="J1190" t="str">
            <v>4ddfcc3b-0bc5-47df-8a6c-8539d85ef6e8</v>
          </cell>
          <cell r="K1190" t="str">
            <v>C684431322</v>
          </cell>
          <cell r="L1190">
            <v>4.49</v>
          </cell>
          <cell r="M1190">
            <v>4.28</v>
          </cell>
          <cell r="N1190">
            <v>860</v>
          </cell>
          <cell r="O1190" t="str">
            <v>四级公路</v>
          </cell>
          <cell r="P1190" t="str">
            <v>水泥路面</v>
          </cell>
          <cell r="Q1190">
            <v>6</v>
          </cell>
          <cell r="R1190" t="str">
            <v>新化县金竹坪藏香猪养殖基地</v>
          </cell>
          <cell r="S1190">
            <v>4.28</v>
          </cell>
        </row>
        <row r="1191">
          <cell r="F1191" t="str">
            <v>湖南紫金茶叶科技开发有限公司渠江红茶园路</v>
          </cell>
          <cell r="G1191" t="str">
            <v>资源产业路</v>
          </cell>
          <cell r="H1191" t="str">
            <v>1312F4313220111</v>
          </cell>
          <cell r="I1191" t="str">
            <v>1451J3120431322123</v>
          </cell>
          <cell r="J1191" t="str">
            <v>6c2371c7-7bc0-43c0-aa80-8f3305394414</v>
          </cell>
          <cell r="K1191" t="str">
            <v>VH25431322</v>
          </cell>
          <cell r="L1191">
            <v>1.76</v>
          </cell>
          <cell r="M1191">
            <v>1.76</v>
          </cell>
          <cell r="N1191">
            <v>352</v>
          </cell>
          <cell r="O1191" t="str">
            <v>四级公路</v>
          </cell>
          <cell r="P1191" t="str">
            <v>水泥路面</v>
          </cell>
          <cell r="Q1191">
            <v>6</v>
          </cell>
          <cell r="R1191" t="str">
            <v>湖南紫金茶叶科技开发有限公司渠江红茶园</v>
          </cell>
          <cell r="S1191">
            <v>1.76</v>
          </cell>
        </row>
        <row r="1192">
          <cell r="F1192" t="str">
            <v>奉家镇渠江源村基良生态养猪场产业路</v>
          </cell>
          <cell r="G1192" t="str">
            <v>资源产业路</v>
          </cell>
          <cell r="H1192" t="str">
            <v>1312F4313220180</v>
          </cell>
          <cell r="I1192" t="str">
            <v>1451J3120431322233</v>
          </cell>
          <cell r="J1192" t="str">
            <v>51bcd6a4-1095-4a97-bcfc-051182b1c0a1</v>
          </cell>
          <cell r="K1192" t="str">
            <v>VH40431322</v>
          </cell>
          <cell r="L1192">
            <v>1.22</v>
          </cell>
          <cell r="M1192">
            <v>1.22</v>
          </cell>
          <cell r="N1192">
            <v>244</v>
          </cell>
          <cell r="O1192" t="str">
            <v>四级公路</v>
          </cell>
          <cell r="P1192" t="str">
            <v>水泥路面</v>
          </cell>
          <cell r="Q1192">
            <v>6</v>
          </cell>
          <cell r="R1192" t="str">
            <v>奉家镇渠江源村基良生态养猪场</v>
          </cell>
          <cell r="S1192">
            <v>1.22</v>
          </cell>
        </row>
        <row r="1193">
          <cell r="F1193" t="str">
            <v>新化县湘桥油茶种植专业合作社油茶产业园路</v>
          </cell>
          <cell r="G1193" t="str">
            <v>资源产业路</v>
          </cell>
          <cell r="H1193" t="str">
            <v>1312F4313220138</v>
          </cell>
          <cell r="I1193" t="str">
            <v>1451J3120431322214</v>
          </cell>
          <cell r="J1193" t="str">
            <v>740a716c-4268-4a36-8073-d5fd41b8faba</v>
          </cell>
          <cell r="K1193" t="str">
            <v>ZH38431322</v>
          </cell>
          <cell r="L1193">
            <v>4.17</v>
          </cell>
          <cell r="M1193">
            <v>2.1</v>
          </cell>
          <cell r="N1193">
            <v>400</v>
          </cell>
          <cell r="O1193" t="str">
            <v>四级公路</v>
          </cell>
          <cell r="P1193" t="str">
            <v>水泥路面</v>
          </cell>
          <cell r="Q1193">
            <v>5</v>
          </cell>
          <cell r="R1193" t="str">
            <v>新化县湘桥油茶种植专业合作社油茶产业园</v>
          </cell>
          <cell r="S1193">
            <v>2.1</v>
          </cell>
        </row>
        <row r="1194">
          <cell r="F1194" t="str">
            <v>吉庆佛国花园田园产业路</v>
          </cell>
          <cell r="G1194" t="str">
            <v>资源产业路</v>
          </cell>
          <cell r="H1194" t="str">
            <v>1312F4313220200</v>
          </cell>
          <cell r="I1194" t="str">
            <v>1451J3120431322342</v>
          </cell>
          <cell r="J1194" t="str">
            <v>1df68e29-f117-4b87-9a21-0b530ee1fbeb</v>
          </cell>
          <cell r="K1194" t="str">
            <v>V25K431322</v>
          </cell>
          <cell r="L1194">
            <v>7.4</v>
          </cell>
          <cell r="M1194">
            <v>6.4</v>
          </cell>
          <cell r="N1194">
            <v>1280</v>
          </cell>
          <cell r="O1194" t="str">
            <v>四级公路</v>
          </cell>
          <cell r="P1194" t="str">
            <v>水泥路面</v>
          </cell>
          <cell r="Q1194">
            <v>6</v>
          </cell>
          <cell r="R1194" t="str">
            <v>吉庆佛国花园田园产业园</v>
          </cell>
          <cell r="S1194">
            <v>6.4</v>
          </cell>
        </row>
        <row r="1195">
          <cell r="F1195" t="str">
            <v>吉庆镇上水田村新兴生态养猪场产业路</v>
          </cell>
          <cell r="G1195" t="str">
            <v>资源产业路</v>
          </cell>
          <cell r="H1195" t="str">
            <v>1312F4313220211</v>
          </cell>
          <cell r="I1195" t="str">
            <v>1451J3120431322320</v>
          </cell>
          <cell r="J1195" t="str">
            <v>48f36d3f-e148-4fe9-b0f8-81e55e1f2790</v>
          </cell>
          <cell r="K1195" t="str">
            <v>Y007431322</v>
          </cell>
          <cell r="L1195">
            <v>7.0910000000000002</v>
          </cell>
          <cell r="M1195">
            <v>5.3</v>
          </cell>
          <cell r="N1195">
            <v>1050</v>
          </cell>
          <cell r="O1195" t="str">
            <v>四级公路</v>
          </cell>
          <cell r="P1195" t="str">
            <v>水泥路面</v>
          </cell>
          <cell r="Q1195">
            <v>5</v>
          </cell>
          <cell r="R1195" t="str">
            <v>吉庆镇上水田村新兴生态养猪场产业园</v>
          </cell>
          <cell r="S1195">
            <v>5.3</v>
          </cell>
        </row>
        <row r="1196">
          <cell r="F1196" t="str">
            <v>新化县天子山生态农业产业融合园路</v>
          </cell>
          <cell r="G1196" t="str">
            <v>资源产业路</v>
          </cell>
          <cell r="H1196" t="str">
            <v>1312F4313220117</v>
          </cell>
          <cell r="I1196" t="str">
            <v>1451J3120431322172</v>
          </cell>
          <cell r="J1196" t="str">
            <v>7df91c0e-9d56-4197-8d78-4c70c7c2b2fd</v>
          </cell>
          <cell r="K1196" t="str">
            <v>V5U8431322</v>
          </cell>
          <cell r="L1196">
            <v>0.76</v>
          </cell>
          <cell r="M1196">
            <v>0.76</v>
          </cell>
          <cell r="N1196">
            <v>155</v>
          </cell>
          <cell r="O1196" t="str">
            <v>四级公路</v>
          </cell>
          <cell r="P1196" t="str">
            <v>水泥路面</v>
          </cell>
          <cell r="Q1196">
            <v>5</v>
          </cell>
          <cell r="R1196" t="str">
            <v>新化县天子山生态农业产业融合园</v>
          </cell>
          <cell r="S1196">
            <v>0.76</v>
          </cell>
        </row>
        <row r="1197">
          <cell r="F1197" t="str">
            <v>湖南省登成生态农业发展有限公司登成生态农业产业园路</v>
          </cell>
          <cell r="G1197" t="str">
            <v>资源产业路</v>
          </cell>
          <cell r="H1197" t="str">
            <v>1312F4313220119</v>
          </cell>
          <cell r="I1197" t="str">
            <v>1451J3120431322230</v>
          </cell>
          <cell r="J1197" t="str">
            <v>ad3706c6-d3d4-4ab9-b277-0ff9da9a6cf6</v>
          </cell>
          <cell r="K1197" t="str">
            <v>VZA2431322</v>
          </cell>
          <cell r="L1197">
            <v>0.7</v>
          </cell>
          <cell r="M1197">
            <v>0.56000000000000005</v>
          </cell>
          <cell r="N1197">
            <v>120</v>
          </cell>
          <cell r="O1197" t="str">
            <v>四级公路</v>
          </cell>
          <cell r="P1197" t="str">
            <v>水泥路面</v>
          </cell>
          <cell r="Q1197">
            <v>6</v>
          </cell>
          <cell r="R1197" t="str">
            <v>湖南省登成生态农业发展有限公司登成生态农业产业园</v>
          </cell>
          <cell r="S1197">
            <v>0.56000000000000005</v>
          </cell>
        </row>
        <row r="1198">
          <cell r="F1198" t="str">
            <v>科头乡石章村东景山生态农庄产业路</v>
          </cell>
          <cell r="G1198" t="str">
            <v>资源产业路</v>
          </cell>
          <cell r="H1198" t="str">
            <v>1312F4313220085</v>
          </cell>
          <cell r="I1198" t="str">
            <v>1451J3120431322262</v>
          </cell>
          <cell r="J1198" t="str">
            <v>5ce523bc-e099-4f92-b5df-fa516bd79f07</v>
          </cell>
          <cell r="K1198" t="str">
            <v>V373431322</v>
          </cell>
          <cell r="L1198">
            <v>1</v>
          </cell>
          <cell r="M1198">
            <v>1</v>
          </cell>
          <cell r="N1198">
            <v>200</v>
          </cell>
          <cell r="O1198" t="str">
            <v>四级公路</v>
          </cell>
          <cell r="P1198" t="str">
            <v>水泥路面</v>
          </cell>
          <cell r="Q1198">
            <v>6</v>
          </cell>
          <cell r="R1198" t="str">
            <v>科头乡石章村东景山生态农庄</v>
          </cell>
          <cell r="S1198">
            <v>1</v>
          </cell>
        </row>
        <row r="1199">
          <cell r="F1199" t="str">
            <v>新化县光明油茶种植专业合作社产业路</v>
          </cell>
          <cell r="G1199" t="str">
            <v>资源产业路</v>
          </cell>
          <cell r="H1199" t="str">
            <v>1312F4313220210</v>
          </cell>
          <cell r="I1199" t="str">
            <v>1451J3120431322326</v>
          </cell>
          <cell r="J1199" t="str">
            <v>a6a8837e-dddb-47fa-92b9-f3c21cda799e</v>
          </cell>
          <cell r="K1199" t="str">
            <v>V6C6431322</v>
          </cell>
          <cell r="L1199">
            <v>6.9</v>
          </cell>
          <cell r="M1199">
            <v>6.9</v>
          </cell>
          <cell r="N1199">
            <v>1400</v>
          </cell>
          <cell r="O1199" t="str">
            <v>四级公路</v>
          </cell>
          <cell r="P1199" t="str">
            <v>水泥路面</v>
          </cell>
          <cell r="Q1199">
            <v>5</v>
          </cell>
          <cell r="R1199" t="str">
            <v>新化县光明油茶种植专业合作社产业园</v>
          </cell>
          <cell r="S1199">
            <v>6.9</v>
          </cell>
        </row>
        <row r="1200">
          <cell r="F1200" t="str">
            <v>桑梓镇金桥村九阳生态养猪产业路</v>
          </cell>
          <cell r="G1200" t="str">
            <v>资源产业路</v>
          </cell>
          <cell r="H1200" t="str">
            <v>1312F4313220032</v>
          </cell>
          <cell r="I1200" t="str">
            <v>1451J3120431322142</v>
          </cell>
          <cell r="J1200" t="str">
            <v>06384cc9-15d7-4583-984b-59ecaf25bdf4</v>
          </cell>
          <cell r="K1200" t="str">
            <v>VFZ8431322</v>
          </cell>
          <cell r="L1200">
            <v>2.2999999999999998</v>
          </cell>
          <cell r="M1200">
            <v>2.2999999999999998</v>
          </cell>
          <cell r="N1200">
            <v>540</v>
          </cell>
          <cell r="O1200" t="str">
            <v>四级公路</v>
          </cell>
          <cell r="P1200" t="str">
            <v>水泥路面</v>
          </cell>
          <cell r="Q1200">
            <v>6</v>
          </cell>
          <cell r="R1200" t="str">
            <v>桑梓镇金桥村九阳生态养猪场</v>
          </cell>
          <cell r="S1200">
            <v>2.2999999999999998</v>
          </cell>
        </row>
        <row r="1201">
          <cell r="F1201" t="str">
            <v>新化县资水种养专业合作社产业路</v>
          </cell>
          <cell r="G1201" t="str">
            <v>资源产业路</v>
          </cell>
          <cell r="H1201" t="str">
            <v>1312F4313220217</v>
          </cell>
          <cell r="I1201" t="str">
            <v>1451J3120431322338</v>
          </cell>
          <cell r="J1201" t="str">
            <v>dc1ba5c0-e0b9-451d-ad76-f12f2df6b92a</v>
          </cell>
          <cell r="K1201" t="str">
            <v>V85X431322</v>
          </cell>
          <cell r="L1201">
            <v>2.7</v>
          </cell>
          <cell r="M1201">
            <v>2.16</v>
          </cell>
          <cell r="N1201">
            <v>260</v>
          </cell>
          <cell r="O1201" t="str">
            <v>四级公路</v>
          </cell>
          <cell r="P1201" t="str">
            <v>水泥路面</v>
          </cell>
          <cell r="Q1201">
            <v>6</v>
          </cell>
          <cell r="R1201" t="str">
            <v>新化县资水种养专业合作社产业园</v>
          </cell>
          <cell r="S1201">
            <v>2.16</v>
          </cell>
        </row>
        <row r="1202">
          <cell r="F1202" t="str">
            <v>新化县青山养牛专业合作社养牛产业园路</v>
          </cell>
          <cell r="G1202" t="str">
            <v>资源产业路</v>
          </cell>
          <cell r="H1202" t="str">
            <v>1312F4313220104</v>
          </cell>
          <cell r="I1202" t="str">
            <v>1451J3120431322241</v>
          </cell>
          <cell r="J1202" t="str">
            <v>f4626715-b91b-46d9-8d42-34de53bb1bcc</v>
          </cell>
          <cell r="K1202" t="str">
            <v>VSZ1431322</v>
          </cell>
          <cell r="L1202">
            <v>0.5</v>
          </cell>
          <cell r="M1202">
            <v>0.4</v>
          </cell>
          <cell r="N1202">
            <v>100</v>
          </cell>
          <cell r="O1202" t="str">
            <v>四级公路</v>
          </cell>
          <cell r="P1202" t="str">
            <v>水泥路面</v>
          </cell>
          <cell r="Q1202">
            <v>5</v>
          </cell>
          <cell r="R1202" t="str">
            <v>新化县青山养牛专业合作社养牛产业园</v>
          </cell>
          <cell r="S1202">
            <v>0.4</v>
          </cell>
        </row>
        <row r="1203">
          <cell r="F1203" t="str">
            <v>新化县桃花坳油茶种植专业合作社基地产业路</v>
          </cell>
          <cell r="G1203" t="str">
            <v>资源产业路</v>
          </cell>
          <cell r="H1203" t="str">
            <v>1312F4313220188</v>
          </cell>
          <cell r="I1203" t="str">
            <v>1451J3120431322266</v>
          </cell>
          <cell r="J1203" t="str">
            <v>329f3829-bd5c-4523-92b5-e0f1e055557a</v>
          </cell>
          <cell r="K1203" t="str">
            <v>ZV47431322</v>
          </cell>
          <cell r="L1203">
            <v>4.26</v>
          </cell>
          <cell r="M1203">
            <v>3.6</v>
          </cell>
          <cell r="N1203">
            <v>700</v>
          </cell>
          <cell r="O1203" t="str">
            <v>四级公路</v>
          </cell>
          <cell r="P1203" t="str">
            <v>水泥路面</v>
          </cell>
          <cell r="Q1203">
            <v>5</v>
          </cell>
          <cell r="R1203" t="str">
            <v>新化县桃花坳油茶种植专业合作社基地</v>
          </cell>
          <cell r="S1203">
            <v>3.6</v>
          </cell>
        </row>
        <row r="1204">
          <cell r="F1204" t="str">
            <v>上梅街道办事处红旗新村本元油茶林种植基地产业路</v>
          </cell>
          <cell r="G1204" t="str">
            <v>资源产业路</v>
          </cell>
          <cell r="H1204" t="str">
            <v>1312F4313220182</v>
          </cell>
          <cell r="I1204" t="str">
            <v>1451J3120431322180</v>
          </cell>
          <cell r="J1204" t="str">
            <v>ff8d06d8-e2de-48d1-bdd0-2cfe226cfcf0</v>
          </cell>
          <cell r="K1204" t="str">
            <v>V4D7431322</v>
          </cell>
          <cell r="L1204">
            <v>0.4</v>
          </cell>
          <cell r="M1204">
            <v>0.4</v>
          </cell>
          <cell r="N1204">
            <v>100</v>
          </cell>
          <cell r="O1204" t="str">
            <v>四级公路</v>
          </cell>
          <cell r="P1204" t="str">
            <v>水泥路面</v>
          </cell>
          <cell r="Q1204">
            <v>5</v>
          </cell>
          <cell r="R1204" t="str">
            <v>上梅街道办事处红旗新村本元油茶林种植基地</v>
          </cell>
          <cell r="S1204">
            <v>0.4</v>
          </cell>
        </row>
        <row r="1205">
          <cell r="F1205" t="str">
            <v>新化县天龙峰中药材产业园路</v>
          </cell>
          <cell r="G1205" t="str">
            <v>资源产业路</v>
          </cell>
          <cell r="H1205" t="str">
            <v>1312F4313220030</v>
          </cell>
          <cell r="I1205" t="str">
            <v>1451J3120431322105</v>
          </cell>
          <cell r="J1205" t="str">
            <v>5b4c777b-627a-4bd8-8824-2d9ae0ae5af6</v>
          </cell>
          <cell r="K1205" t="str">
            <v>C989431322</v>
          </cell>
          <cell r="L1205">
            <v>1.8819999999999999</v>
          </cell>
          <cell r="M1205">
            <v>1.8819999999999999</v>
          </cell>
          <cell r="N1205">
            <v>376</v>
          </cell>
          <cell r="O1205" t="str">
            <v>四级公路</v>
          </cell>
          <cell r="P1205" t="str">
            <v>水泥路面</v>
          </cell>
          <cell r="Q1205">
            <v>5</v>
          </cell>
          <cell r="R1205" t="str">
            <v>新化县天龙峰中药材产业园</v>
          </cell>
          <cell r="S1205">
            <v>1.8819999999999999</v>
          </cell>
        </row>
        <row r="1206">
          <cell r="F1206" t="str">
            <v>S547至檀山排景区通景公路</v>
          </cell>
          <cell r="G1206" t="str">
            <v>通景公路</v>
          </cell>
          <cell r="H1206" t="str">
            <v>131302F4313220009</v>
          </cell>
          <cell r="I1206" t="str">
            <v>1451J3130431322274</v>
          </cell>
          <cell r="J1206" t="str">
            <v>806429c4-fb8f-4c74-8d47-073f05403189</v>
          </cell>
          <cell r="K1206" t="str">
            <v>X154431322</v>
          </cell>
          <cell r="L1206">
            <v>6.12</v>
          </cell>
          <cell r="M1206">
            <v>6.12</v>
          </cell>
          <cell r="N1206">
            <v>1836</v>
          </cell>
          <cell r="O1206" t="str">
            <v>四级公路</v>
          </cell>
          <cell r="P1206" t="str">
            <v>水泥路面</v>
          </cell>
          <cell r="Q1206">
            <v>6</v>
          </cell>
          <cell r="R1206" t="str">
            <v>檀山排景区</v>
          </cell>
          <cell r="S1206">
            <v>6.12</v>
          </cell>
        </row>
        <row r="1207">
          <cell r="F1207" t="str">
            <v>维山乡黄古村黄古排生态种养基地产业路</v>
          </cell>
          <cell r="G1207" t="str">
            <v>资源产业路</v>
          </cell>
          <cell r="H1207" t="str">
            <v>1312F4313220202</v>
          </cell>
          <cell r="I1207" t="str">
            <v>1451J3120431322103</v>
          </cell>
          <cell r="J1207" t="str">
            <v>67d43a5e-84af-4f20-9bdd-c463f34e3fdf</v>
          </cell>
          <cell r="K1207" t="str">
            <v>V67Y431322</v>
          </cell>
          <cell r="L1207">
            <v>1.6</v>
          </cell>
          <cell r="M1207">
            <v>1.6</v>
          </cell>
          <cell r="N1207">
            <v>300</v>
          </cell>
          <cell r="O1207" t="str">
            <v>四级公路</v>
          </cell>
          <cell r="P1207" t="str">
            <v>水泥路面</v>
          </cell>
          <cell r="Q1207">
            <v>6</v>
          </cell>
          <cell r="R1207" t="str">
            <v>维山乡黄古村黄古排生态种养基地产业园</v>
          </cell>
          <cell r="S1207">
            <v>1.6</v>
          </cell>
        </row>
        <row r="1208">
          <cell r="F1208" t="str">
            <v>新化县车田江养牛专业合作社产业路</v>
          </cell>
          <cell r="G1208" t="str">
            <v>资源产业路</v>
          </cell>
          <cell r="H1208" t="str">
            <v>1312F4313220207</v>
          </cell>
          <cell r="I1208" t="str">
            <v>1451J3120431322307</v>
          </cell>
          <cell r="J1208" t="str">
            <v>113a59bc-87c3-461b-9c3b-4f872fe30aa4</v>
          </cell>
          <cell r="K1208" t="str">
            <v>V147431322</v>
          </cell>
          <cell r="L1208">
            <v>1.6</v>
          </cell>
          <cell r="M1208">
            <v>1.46</v>
          </cell>
          <cell r="N1208">
            <v>300</v>
          </cell>
          <cell r="O1208" t="str">
            <v>四级公路</v>
          </cell>
          <cell r="P1208" t="str">
            <v>水泥路面</v>
          </cell>
          <cell r="Q1208">
            <v>6</v>
          </cell>
          <cell r="R1208" t="str">
            <v>新化县车田江养牛专业合作社产业园</v>
          </cell>
          <cell r="S1208">
            <v>1.46</v>
          </cell>
        </row>
        <row r="1209">
          <cell r="F1209" t="str">
            <v>娄底市兴隆坳牛业养殖有限公司养牛基地产业路</v>
          </cell>
          <cell r="G1209" t="str">
            <v>资源产业路</v>
          </cell>
          <cell r="H1209" t="str">
            <v>1312F4313220126</v>
          </cell>
          <cell r="I1209" t="str">
            <v>1451J3120431322300</v>
          </cell>
          <cell r="J1209" t="str">
            <v>e51181bf-b838-4c96-a259-b178fd88769c</v>
          </cell>
          <cell r="K1209" t="str">
            <v>VD27431322</v>
          </cell>
          <cell r="L1209">
            <v>4.3499999999999996</v>
          </cell>
          <cell r="M1209">
            <v>4.3499999999999996</v>
          </cell>
          <cell r="N1209">
            <v>870</v>
          </cell>
          <cell r="O1209" t="str">
            <v>四级公路</v>
          </cell>
          <cell r="P1209" t="str">
            <v>水泥路面</v>
          </cell>
          <cell r="Q1209">
            <v>6</v>
          </cell>
          <cell r="R1209" t="str">
            <v>娄底市兴隆坳牛业养殖有限公司养牛基地</v>
          </cell>
          <cell r="S1209">
            <v>4.3499999999999996</v>
          </cell>
        </row>
        <row r="1210">
          <cell r="F1210" t="str">
            <v>游家镇永安村湘宏生态养鸡场产业路</v>
          </cell>
          <cell r="G1210" t="str">
            <v>资源产业路</v>
          </cell>
          <cell r="H1210" t="str">
            <v>1312F4313220131</v>
          </cell>
          <cell r="I1210" t="str">
            <v>1451J3120431322196</v>
          </cell>
          <cell r="J1210" t="str">
            <v>b0e1a785-c4b7-4227-951d-45401dfc6e8f</v>
          </cell>
          <cell r="K1210" t="str">
            <v>C24A431322</v>
          </cell>
          <cell r="L1210">
            <v>1.18</v>
          </cell>
          <cell r="M1210">
            <v>1.05</v>
          </cell>
          <cell r="N1210">
            <v>210</v>
          </cell>
          <cell r="O1210" t="str">
            <v>四级公路</v>
          </cell>
          <cell r="P1210" t="str">
            <v>水泥路面</v>
          </cell>
          <cell r="Q1210">
            <v>5</v>
          </cell>
          <cell r="R1210" t="str">
            <v>游家镇永安村湘宏生态养鸡场</v>
          </cell>
          <cell r="S1210">
            <v>1.05</v>
          </cell>
        </row>
        <row r="1211">
          <cell r="F1211" t="str">
            <v>新化县坪烟生态农业综合开发有限公司水果茶叶产业路</v>
          </cell>
          <cell r="G1211" t="str">
            <v>资源产业路</v>
          </cell>
          <cell r="H1211" t="str">
            <v>1312F4313220103</v>
          </cell>
          <cell r="I1211" t="str">
            <v>1451J3120431322216</v>
          </cell>
          <cell r="J1211" t="str">
            <v>235caf5c-2afe-4f3a-8119-c456401011b5</v>
          </cell>
          <cell r="K1211" t="str">
            <v>ZH39431322</v>
          </cell>
          <cell r="L1211">
            <v>2.5</v>
          </cell>
          <cell r="M1211">
            <v>1.18</v>
          </cell>
          <cell r="N1211">
            <v>236</v>
          </cell>
          <cell r="O1211" t="str">
            <v>四级公路</v>
          </cell>
          <cell r="P1211" t="str">
            <v>水泥路面</v>
          </cell>
          <cell r="Q1211">
            <v>5</v>
          </cell>
          <cell r="R1211" t="str">
            <v>新化县坪烟生态农业综合开发有限公司水果茶叶产业园</v>
          </cell>
          <cell r="S1211">
            <v>1.18</v>
          </cell>
        </row>
        <row r="1212">
          <cell r="F1212" t="str">
            <v>孟公镇月塘湘宏水稻种植专业合作社产业路</v>
          </cell>
          <cell r="G1212" t="str">
            <v>资源产业路</v>
          </cell>
          <cell r="H1212" t="str">
            <v>1312F4313220223</v>
          </cell>
          <cell r="I1212" t="str">
            <v>1451J3120431322370</v>
          </cell>
          <cell r="J1212" t="str">
            <v>8fac38c2-b270-4d20-84ef-1282cd82f05c</v>
          </cell>
          <cell r="K1212" t="str">
            <v>X153431322</v>
          </cell>
          <cell r="L1212">
            <v>4.18</v>
          </cell>
          <cell r="M1212">
            <v>4.18</v>
          </cell>
          <cell r="N1212">
            <v>670</v>
          </cell>
          <cell r="O1212" t="str">
            <v>四级公路</v>
          </cell>
          <cell r="P1212" t="str">
            <v>水泥路面</v>
          </cell>
          <cell r="Q1212">
            <v>6</v>
          </cell>
          <cell r="R1212" t="str">
            <v>孟公镇月塘湘宏水稻种植专业合作社产业园</v>
          </cell>
          <cell r="S1212">
            <v>4.18</v>
          </cell>
        </row>
        <row r="1213">
          <cell r="F1213" t="str">
            <v>炉观镇九坪村玉盛生态养猪场产业路</v>
          </cell>
          <cell r="G1213" t="str">
            <v>资源产业路</v>
          </cell>
          <cell r="H1213" t="str">
            <v>1312F4313220190</v>
          </cell>
          <cell r="I1213" t="str">
            <v>1451J3120431322284</v>
          </cell>
          <cell r="J1213" t="str">
            <v>2e1bf454-097b-41f0-9884-b8de58761f23</v>
          </cell>
          <cell r="K1213" t="str">
            <v>V330431322</v>
          </cell>
          <cell r="L1213">
            <v>0.65</v>
          </cell>
          <cell r="M1213">
            <v>0.65</v>
          </cell>
          <cell r="N1213">
            <v>130</v>
          </cell>
          <cell r="O1213" t="str">
            <v>四级公路</v>
          </cell>
          <cell r="P1213" t="str">
            <v>水泥路面</v>
          </cell>
          <cell r="Q1213">
            <v>5</v>
          </cell>
          <cell r="R1213" t="str">
            <v>炉观镇九坪村玉盛生态养猪场</v>
          </cell>
          <cell r="S1213">
            <v>0.65</v>
          </cell>
        </row>
        <row r="1214">
          <cell r="F1214" t="str">
            <v>奉家镇黄桃生态养猪产业园路</v>
          </cell>
          <cell r="G1214" t="str">
            <v>资源产业路</v>
          </cell>
          <cell r="H1214" t="str">
            <v>1312F4313220137</v>
          </cell>
          <cell r="I1214" t="str">
            <v>1451J3120431322115</v>
          </cell>
          <cell r="J1214" t="str">
            <v>9839724a-4c0c-487c-9d79-35bd2f2239a2</v>
          </cell>
          <cell r="K1214" t="str">
            <v>VF31431322</v>
          </cell>
          <cell r="L1214">
            <v>1.37</v>
          </cell>
          <cell r="M1214">
            <v>1.37</v>
          </cell>
          <cell r="N1214">
            <v>300</v>
          </cell>
          <cell r="O1214" t="str">
            <v>四级公路</v>
          </cell>
          <cell r="P1214" t="str">
            <v>水泥路面</v>
          </cell>
          <cell r="Q1214">
            <v>5</v>
          </cell>
          <cell r="R1214" t="str">
            <v>奉家镇黄桃生态养猪产业园</v>
          </cell>
          <cell r="S1214">
            <v>1.37</v>
          </cell>
        </row>
        <row r="1215">
          <cell r="F1215" t="str">
            <v>桑梓镇尖山涧村曾家岭养猪产业路</v>
          </cell>
          <cell r="G1215" t="str">
            <v>资源产业路</v>
          </cell>
          <cell r="H1215" t="str">
            <v>1312F4313220009</v>
          </cell>
          <cell r="I1215" t="str">
            <v>1451J3120431322154</v>
          </cell>
          <cell r="J1215" t="str">
            <v>26c5080c-f037-4493-817f-73665e718842</v>
          </cell>
          <cell r="K1215" t="str">
            <v>Y137431322</v>
          </cell>
          <cell r="L1215">
            <v>1.1000000000000001</v>
          </cell>
          <cell r="M1215">
            <v>1.1000000000000001</v>
          </cell>
          <cell r="N1215">
            <v>220</v>
          </cell>
          <cell r="O1215" t="str">
            <v>四级公路</v>
          </cell>
          <cell r="P1215" t="str">
            <v>水泥路面</v>
          </cell>
          <cell r="Q1215">
            <v>6</v>
          </cell>
          <cell r="R1215" t="str">
            <v>桑梓镇尖山涧村曾家岭养猪场</v>
          </cell>
          <cell r="S1215">
            <v>1.1000000000000001</v>
          </cell>
        </row>
        <row r="1216">
          <cell r="F1216" t="str">
            <v>游家镇瑜鸿农业贡柚产业路</v>
          </cell>
          <cell r="G1216" t="str">
            <v>资源产业路</v>
          </cell>
          <cell r="H1216" t="str">
            <v>1312F4313220212</v>
          </cell>
          <cell r="I1216" t="str">
            <v>1451J3120431322322</v>
          </cell>
          <cell r="J1216" t="str">
            <v>460bfa4b-e8df-4695-9d2c-afadb86c42e8</v>
          </cell>
          <cell r="K1216" t="str">
            <v>VS29431322</v>
          </cell>
          <cell r="L1216">
            <v>1.3</v>
          </cell>
          <cell r="M1216">
            <v>1.23</v>
          </cell>
          <cell r="N1216">
            <v>250</v>
          </cell>
          <cell r="O1216" t="str">
            <v>四级公路</v>
          </cell>
          <cell r="P1216" t="str">
            <v>水泥路面</v>
          </cell>
          <cell r="Q1216">
            <v>5</v>
          </cell>
          <cell r="R1216" t="str">
            <v>游家镇瑜鸿农业贡柚产业园</v>
          </cell>
          <cell r="S1216">
            <v>1.208</v>
          </cell>
        </row>
        <row r="1217">
          <cell r="F1217" t="str">
            <v>游家镇道田村养鸡场产业路</v>
          </cell>
          <cell r="G1217" t="str">
            <v>资源产业路</v>
          </cell>
          <cell r="H1217" t="str">
            <v>1312F4313220191</v>
          </cell>
          <cell r="I1217" t="str">
            <v>1451J3120431322310</v>
          </cell>
          <cell r="J1217" t="str">
            <v>656840fa-93da-4127-b493-28b8eb6349e9</v>
          </cell>
          <cell r="K1217" t="str">
            <v>VZA7431322</v>
          </cell>
          <cell r="L1217">
            <v>0.75</v>
          </cell>
          <cell r="M1217">
            <v>0.75</v>
          </cell>
          <cell r="N1217">
            <v>150</v>
          </cell>
          <cell r="O1217" t="str">
            <v>四级公路</v>
          </cell>
          <cell r="P1217" t="str">
            <v>水泥路面</v>
          </cell>
          <cell r="Q1217">
            <v>5</v>
          </cell>
          <cell r="R1217" t="str">
            <v>游家镇道田村养鸡场产业园</v>
          </cell>
          <cell r="S1217">
            <v>0.75</v>
          </cell>
        </row>
        <row r="1218">
          <cell r="L1218">
            <v>151.19100000000003</v>
          </cell>
          <cell r="M1218">
            <v>77.099999999999994</v>
          </cell>
          <cell r="N1218">
            <v>19275</v>
          </cell>
          <cell r="S1218">
            <v>77.099999999999994</v>
          </cell>
        </row>
        <row r="1219">
          <cell r="F1219" t="str">
            <v>双峰县龙辉种养专业合作社产业路</v>
          </cell>
          <cell r="G1219" t="str">
            <v>资源产业路</v>
          </cell>
          <cell r="H1219" t="str">
            <v>1312F4313210051</v>
          </cell>
          <cell r="I1219" t="str">
            <v>1451J3120431321366</v>
          </cell>
          <cell r="J1219" t="str">
            <v>f1b7df9f-39c9-43b7-99d7-045c008332f6</v>
          </cell>
          <cell r="K1219" t="str">
            <v>Y852431321</v>
          </cell>
          <cell r="L1219">
            <v>6.1</v>
          </cell>
          <cell r="M1219">
            <v>2.5</v>
          </cell>
          <cell r="N1219">
            <v>625</v>
          </cell>
          <cell r="O1219" t="str">
            <v>四级公路</v>
          </cell>
          <cell r="P1219" t="str">
            <v>水泥路面</v>
          </cell>
          <cell r="Q1219">
            <v>6</v>
          </cell>
          <cell r="R1219" t="str">
            <v>双峰县龙辉种养专业合作社</v>
          </cell>
          <cell r="S1219">
            <v>2.5</v>
          </cell>
        </row>
        <row r="1220">
          <cell r="F1220" t="str">
            <v>曾国藩故里旅游区连接路</v>
          </cell>
          <cell r="G1220" t="str">
            <v>通景公路</v>
          </cell>
          <cell r="H1220" t="str">
            <v>131302F4313210001</v>
          </cell>
          <cell r="I1220" t="str">
            <v>1451J3130431321124</v>
          </cell>
          <cell r="J1220" t="str">
            <v>9daa2aa0-1789-47c5-8bb0-78e0f44f37fa</v>
          </cell>
          <cell r="K1220" t="str">
            <v>X063431321</v>
          </cell>
          <cell r="L1220">
            <v>5.6289999999999996</v>
          </cell>
          <cell r="M1220">
            <v>5.6289999999999996</v>
          </cell>
          <cell r="N1220">
            <v>1407.25</v>
          </cell>
          <cell r="O1220" t="str">
            <v>三级公路</v>
          </cell>
          <cell r="P1220" t="str">
            <v>沥青路面</v>
          </cell>
          <cell r="Q1220">
            <v>6.5</v>
          </cell>
          <cell r="R1220" t="str">
            <v>曾国藩故里旅游区</v>
          </cell>
          <cell r="S1220">
            <v>5.6289999999999996</v>
          </cell>
        </row>
        <row r="1221">
          <cell r="F1221" t="str">
            <v>九峰山森林公园连接路（一期）</v>
          </cell>
          <cell r="G1221" t="str">
            <v>通景公路</v>
          </cell>
          <cell r="H1221" t="str">
            <v>131302F4313210038</v>
          </cell>
          <cell r="I1221" t="str">
            <v>1451J3130431321231</v>
          </cell>
          <cell r="J1221" t="str">
            <v>a220e214-d0da-43e8-88ec-3b5c092676ac</v>
          </cell>
          <cell r="K1221" t="str">
            <v>C90A\Y761\CD06</v>
          </cell>
          <cell r="L1221">
            <v>5.2</v>
          </cell>
          <cell r="M1221">
            <v>2.6</v>
          </cell>
          <cell r="N1221">
            <v>650</v>
          </cell>
          <cell r="O1221" t="str">
            <v>四级公路</v>
          </cell>
          <cell r="P1221" t="str">
            <v>沥青路面</v>
          </cell>
          <cell r="Q1221">
            <v>6</v>
          </cell>
          <cell r="R1221" t="str">
            <v>九峰山森林公园</v>
          </cell>
          <cell r="S1221">
            <v>2.6</v>
          </cell>
        </row>
        <row r="1222">
          <cell r="F1222" t="str">
            <v>双峰县文海种养专业合作社产业路</v>
          </cell>
          <cell r="G1222" t="str">
            <v>资源产业路</v>
          </cell>
          <cell r="H1222" t="str">
            <v>1312F4313210010</v>
          </cell>
          <cell r="I1222" t="str">
            <v>1451J3120431321247</v>
          </cell>
          <cell r="J1222" t="str">
            <v>e3a98049-4d35-4509-8149-e942c18e5616</v>
          </cell>
          <cell r="K1222" t="str">
            <v>x116431321</v>
          </cell>
          <cell r="L1222">
            <v>8.8000000000000007</v>
          </cell>
          <cell r="M1222">
            <v>2</v>
          </cell>
          <cell r="N1222">
            <v>500</v>
          </cell>
          <cell r="O1222" t="str">
            <v>四级公路</v>
          </cell>
          <cell r="P1222" t="str">
            <v>水泥路面</v>
          </cell>
          <cell r="Q1222">
            <v>6</v>
          </cell>
          <cell r="R1222" t="str">
            <v>双峰县文海种养专业合作社</v>
          </cell>
          <cell r="S1222">
            <v>2</v>
          </cell>
        </row>
        <row r="1223">
          <cell r="F1223" t="str">
            <v>双峰北站货场产业路</v>
          </cell>
          <cell r="G1223" t="str">
            <v>资源产业路</v>
          </cell>
          <cell r="H1223" t="str">
            <v>1312F4313210079</v>
          </cell>
          <cell r="I1223" t="str">
            <v>1451J3120431321103</v>
          </cell>
          <cell r="J1223" t="str">
            <v>4a824d28-99e3-44fd-b92c-5acd809c5e97</v>
          </cell>
          <cell r="K1223" t="str">
            <v>Y486431321</v>
          </cell>
          <cell r="L1223">
            <v>4.3</v>
          </cell>
          <cell r="M1223">
            <v>0.5</v>
          </cell>
          <cell r="N1223">
            <v>125</v>
          </cell>
          <cell r="O1223" t="str">
            <v>四级公路</v>
          </cell>
          <cell r="P1223" t="str">
            <v>水泥路面</v>
          </cell>
          <cell r="Q1223">
            <v>6</v>
          </cell>
          <cell r="R1223" t="str">
            <v>双峰北站货场</v>
          </cell>
          <cell r="S1223">
            <v>0.5</v>
          </cell>
        </row>
        <row r="1224">
          <cell r="F1224" t="str">
            <v>双峰县龙新乡村旅游开发有限公司产业路</v>
          </cell>
          <cell r="G1224" t="str">
            <v>资源产业路</v>
          </cell>
          <cell r="H1224" t="str">
            <v>1312F4313210040</v>
          </cell>
          <cell r="I1224" t="str">
            <v>1451J3120431321148</v>
          </cell>
          <cell r="J1224" t="str">
            <v>2e4f513e-185e-48af-b218-3f37677203fd</v>
          </cell>
          <cell r="K1224" t="str">
            <v>Z309\Z414\CCC5</v>
          </cell>
          <cell r="L1224">
            <v>3.26</v>
          </cell>
          <cell r="M1224">
            <v>3.26</v>
          </cell>
          <cell r="N1224">
            <v>815</v>
          </cell>
          <cell r="O1224" t="str">
            <v>四级公路</v>
          </cell>
          <cell r="P1224" t="str">
            <v>水泥路面</v>
          </cell>
          <cell r="Q1224">
            <v>6</v>
          </cell>
          <cell r="R1224" t="str">
            <v>双峰县龙新乡村旅游开发有限公司</v>
          </cell>
          <cell r="S1224">
            <v>3.26</v>
          </cell>
        </row>
        <row r="1225">
          <cell r="F1225" t="str">
            <v>双峰县稳建建材有限公司产业路</v>
          </cell>
          <cell r="G1225" t="str">
            <v>资源产业路</v>
          </cell>
          <cell r="H1225" t="str">
            <v>1312F4313210141</v>
          </cell>
          <cell r="I1225" t="str">
            <v>1451J3120431321182</v>
          </cell>
          <cell r="J1225" t="str">
            <v>451b3c3e-14cc-4a55-bc8a-19f006b3914e</v>
          </cell>
          <cell r="K1225" t="str">
            <v>C688431321</v>
          </cell>
          <cell r="L1225">
            <v>2.81</v>
          </cell>
          <cell r="M1225">
            <v>2.81</v>
          </cell>
          <cell r="N1225">
            <v>702.5</v>
          </cell>
          <cell r="O1225" t="str">
            <v>四级公路</v>
          </cell>
          <cell r="P1225" t="str">
            <v>水泥路面</v>
          </cell>
          <cell r="Q1225">
            <v>6</v>
          </cell>
          <cell r="R1225" t="str">
            <v>双峰县稳建建材有限公司</v>
          </cell>
          <cell r="S1225">
            <v>2.81</v>
          </cell>
        </row>
        <row r="1226">
          <cell r="F1226" t="str">
            <v>湖南省陆和新型环保建材有限责任公司产业路</v>
          </cell>
          <cell r="G1226" t="str">
            <v>资源产业路</v>
          </cell>
          <cell r="H1226" t="str">
            <v>1312F4313210012</v>
          </cell>
          <cell r="I1226" t="str">
            <v>1451J3120431321178</v>
          </cell>
          <cell r="J1226" t="str">
            <v>cc9440bd-f911-4461-8f5e-b290fac50254</v>
          </cell>
          <cell r="K1226" t="str">
            <v>Y191</v>
          </cell>
          <cell r="L1226">
            <v>15.2</v>
          </cell>
          <cell r="M1226">
            <v>7.5</v>
          </cell>
          <cell r="N1226">
            <v>1875</v>
          </cell>
          <cell r="O1226" t="str">
            <v>四级公路</v>
          </cell>
          <cell r="P1226" t="str">
            <v>水泥路面</v>
          </cell>
          <cell r="Q1226">
            <v>6</v>
          </cell>
          <cell r="R1226" t="str">
            <v>湖南省陆和新型环保建材有限责任公司</v>
          </cell>
          <cell r="S1226">
            <v>7.5</v>
          </cell>
        </row>
        <row r="1227">
          <cell r="F1227" t="str">
            <v>锡福寺连接路</v>
          </cell>
          <cell r="G1227" t="str">
            <v>通景公路</v>
          </cell>
          <cell r="H1227" t="str">
            <v>131302F4313210026</v>
          </cell>
          <cell r="I1227" t="str">
            <v>1451J3130431321339</v>
          </cell>
          <cell r="J1227" t="str">
            <v>c7f215af-9465-4004-9d7c-53c04487f4b8</v>
          </cell>
          <cell r="K1227" t="str">
            <v>C93I431321</v>
          </cell>
          <cell r="L1227">
            <v>1.2</v>
          </cell>
          <cell r="M1227">
            <v>1.2</v>
          </cell>
          <cell r="N1227">
            <v>300</v>
          </cell>
          <cell r="O1227" t="str">
            <v>四级公路</v>
          </cell>
          <cell r="P1227" t="str">
            <v>沥青路面</v>
          </cell>
          <cell r="Q1227">
            <v>6</v>
          </cell>
          <cell r="R1227" t="str">
            <v>锡福寺</v>
          </cell>
          <cell r="S1227">
            <v>1.2</v>
          </cell>
        </row>
        <row r="1228">
          <cell r="F1228" t="str">
            <v>荆塘村种养农民专业合作社产业路</v>
          </cell>
          <cell r="G1228" t="str">
            <v>资源产业路</v>
          </cell>
          <cell r="H1228" t="str">
            <v>1312F4313210088</v>
          </cell>
          <cell r="I1228" t="str">
            <v>1451J3120431321283</v>
          </cell>
          <cell r="J1228" t="str">
            <v>ca6b39f1-58f9-4e6b-9a00-47afcf88e05c</v>
          </cell>
          <cell r="K1228" t="str">
            <v>Z413\CH63</v>
          </cell>
          <cell r="L1228">
            <v>1.78</v>
          </cell>
          <cell r="M1228">
            <v>1.78</v>
          </cell>
          <cell r="N1228">
            <v>445</v>
          </cell>
          <cell r="O1228" t="str">
            <v>四级公路</v>
          </cell>
          <cell r="P1228" t="str">
            <v>水泥路面</v>
          </cell>
          <cell r="Q1228">
            <v>6</v>
          </cell>
          <cell r="R1228" t="str">
            <v>荆塘村种养农民专业合作社</v>
          </cell>
          <cell r="S1228">
            <v>1.78</v>
          </cell>
        </row>
        <row r="1229">
          <cell r="F1229" t="str">
            <v>双峰县湘军新型节能环保建材有限责任公司产业路</v>
          </cell>
          <cell r="G1229" t="str">
            <v>资源产业路</v>
          </cell>
          <cell r="H1229" t="str">
            <v>1312F4313210105</v>
          </cell>
          <cell r="I1229" t="str">
            <v>1451J3120431321208</v>
          </cell>
          <cell r="J1229" t="str">
            <v>1e46f602-e455-402f-8adb-7daef91b35b8</v>
          </cell>
          <cell r="K1229" t="str">
            <v>X122431321</v>
          </cell>
          <cell r="L1229">
            <v>7.65</v>
          </cell>
          <cell r="M1229">
            <v>2.5</v>
          </cell>
          <cell r="N1229">
            <v>625</v>
          </cell>
          <cell r="O1229" t="str">
            <v>四级公路</v>
          </cell>
          <cell r="P1229" t="str">
            <v>水泥路面</v>
          </cell>
          <cell r="Q1229">
            <v>6</v>
          </cell>
          <cell r="R1229" t="str">
            <v>双峰县湘军新型节能环保建材有限责任公司</v>
          </cell>
          <cell r="S1229">
            <v>2.5</v>
          </cell>
        </row>
        <row r="1230">
          <cell r="F1230" t="str">
            <v>双峰县恒嘉农牧发展有限公司产业路</v>
          </cell>
          <cell r="G1230" t="str">
            <v>资源产业路</v>
          </cell>
          <cell r="H1230" t="str">
            <v>1312F4313210019</v>
          </cell>
          <cell r="I1230" t="str">
            <v>1451J3120431321140</v>
          </cell>
          <cell r="J1230" t="str">
            <v>aeabae5f-f7db-40d0-afde-04d6ee93e87d</v>
          </cell>
          <cell r="K1230" t="str">
            <v>X117431321</v>
          </cell>
          <cell r="L1230">
            <v>8.5</v>
          </cell>
          <cell r="M1230">
            <v>3.5</v>
          </cell>
          <cell r="N1230">
            <v>875</v>
          </cell>
          <cell r="O1230" t="str">
            <v>四级公路</v>
          </cell>
          <cell r="P1230" t="str">
            <v>水泥路面</v>
          </cell>
          <cell r="Q1230">
            <v>6</v>
          </cell>
          <cell r="R1230" t="str">
            <v>双峰县恒嘉农牧发展有限公司</v>
          </cell>
          <cell r="S1230">
            <v>3.5</v>
          </cell>
        </row>
        <row r="1231">
          <cell r="F1231" t="str">
            <v>双江水库景区连接路</v>
          </cell>
          <cell r="G1231" t="str">
            <v>通景公路</v>
          </cell>
          <cell r="H1231" t="str">
            <v>131301F4313210003</v>
          </cell>
          <cell r="I1231" t="str">
            <v>1451J3130431321135</v>
          </cell>
          <cell r="J1231" t="str">
            <v>982e22d2-3d7b-4c7d-b25d-0c90ee818927</v>
          </cell>
          <cell r="K1231" t="str">
            <v>Y229431321</v>
          </cell>
          <cell r="L1231">
            <v>10.292999999999999</v>
          </cell>
          <cell r="M1231">
            <v>7.6</v>
          </cell>
          <cell r="N1231">
            <v>1900</v>
          </cell>
          <cell r="O1231" t="str">
            <v>四级公路</v>
          </cell>
          <cell r="P1231" t="str">
            <v>沥青路面</v>
          </cell>
          <cell r="Q1231">
            <v>6</v>
          </cell>
          <cell r="R1231" t="str">
            <v>双江水库景区</v>
          </cell>
          <cell r="S1231">
            <v>7.6</v>
          </cell>
        </row>
        <row r="1232">
          <cell r="F1232" t="str">
            <v>锁石镇龙虾基地产业路</v>
          </cell>
          <cell r="G1232" t="str">
            <v>资源产业路</v>
          </cell>
          <cell r="H1232" t="str">
            <v>1312F4313210034</v>
          </cell>
          <cell r="I1232" t="str">
            <v>1451J3120431321386</v>
          </cell>
          <cell r="J1232" t="str">
            <v>2c2ccd03-d15a-4ea5-b9e5-1996ad181cf5</v>
          </cell>
          <cell r="K1232" t="str">
            <v>X118431321</v>
          </cell>
          <cell r="L1232">
            <v>10.7</v>
          </cell>
          <cell r="M1232">
            <v>2.5</v>
          </cell>
          <cell r="N1232">
            <v>625</v>
          </cell>
          <cell r="O1232" t="str">
            <v>四级公路</v>
          </cell>
          <cell r="P1232" t="str">
            <v>水泥路面</v>
          </cell>
          <cell r="Q1232">
            <v>6</v>
          </cell>
          <cell r="R1232" t="str">
            <v>锁石镇龙虾基地</v>
          </cell>
          <cell r="S1232">
            <v>2.5</v>
          </cell>
        </row>
        <row r="1233">
          <cell r="F1233" t="str">
            <v>杏子铺镇同胜石膏厂产业路</v>
          </cell>
          <cell r="G1233" t="str">
            <v>资源产业路</v>
          </cell>
          <cell r="H1233" t="str">
            <v>1312F4313210046</v>
          </cell>
          <cell r="I1233" t="str">
            <v>1451J3120431321119</v>
          </cell>
          <cell r="J1233" t="str">
            <v>4797e753-c2b9-4757-9870-ec97a7f61631</v>
          </cell>
          <cell r="K1233" t="str">
            <v>X105431321</v>
          </cell>
          <cell r="L1233">
            <v>8.8290000000000006</v>
          </cell>
          <cell r="M1233">
            <v>3.3540000000000001</v>
          </cell>
          <cell r="N1233">
            <v>838.5</v>
          </cell>
          <cell r="O1233" t="str">
            <v>四级公路</v>
          </cell>
          <cell r="P1233" t="str">
            <v>水泥路面</v>
          </cell>
          <cell r="Q1233">
            <v>6</v>
          </cell>
          <cell r="R1233" t="str">
            <v>杏子铺镇同胜石膏厂</v>
          </cell>
          <cell r="S1233">
            <v>3.3540000000000001</v>
          </cell>
        </row>
        <row r="1234">
          <cell r="F1234" t="str">
            <v>高速公路沿线特色小镇（甘棠镇）</v>
          </cell>
          <cell r="G1234" t="str">
            <v>通景公路</v>
          </cell>
          <cell r="H1234" t="str">
            <v>131302F4313210057</v>
          </cell>
          <cell r="I1234" t="str">
            <v>1451J3130431321304</v>
          </cell>
          <cell r="J1234" t="str">
            <v>e37c19f2-a113-4cf3-ab79-db5585b0a8f8</v>
          </cell>
          <cell r="K1234" t="str">
            <v>X124431321</v>
          </cell>
          <cell r="L1234">
            <v>11.539</v>
          </cell>
          <cell r="M1234">
            <v>2.5</v>
          </cell>
          <cell r="N1234">
            <v>625</v>
          </cell>
          <cell r="O1234" t="str">
            <v>四级公路</v>
          </cell>
          <cell r="P1234" t="str">
            <v>水泥路面</v>
          </cell>
          <cell r="Q1234">
            <v>6</v>
          </cell>
          <cell r="R1234" t="str">
            <v>高速公路沿线特色小镇（甘棠镇）</v>
          </cell>
          <cell r="S1234">
            <v>2.5</v>
          </cell>
        </row>
        <row r="1235">
          <cell r="F1235" t="str">
            <v>葛母墓连接路</v>
          </cell>
          <cell r="G1235" t="str">
            <v>通景公路</v>
          </cell>
          <cell r="H1235" t="str">
            <v>131302F4313210042</v>
          </cell>
          <cell r="I1235" t="str">
            <v>1451J3130431321188</v>
          </cell>
          <cell r="J1235" t="str">
            <v>5a1324f6-9da7-4021-9055-d47ddc5f1463</v>
          </cell>
          <cell r="K1235" t="str">
            <v>C970</v>
          </cell>
          <cell r="L1235">
            <v>2.2000000000000002</v>
          </cell>
          <cell r="M1235">
            <v>2.2000000000000002</v>
          </cell>
          <cell r="N1235">
            <v>550</v>
          </cell>
          <cell r="O1235" t="str">
            <v>四级公路</v>
          </cell>
          <cell r="P1235" t="str">
            <v>沥青路面</v>
          </cell>
          <cell r="Q1235">
            <v>6</v>
          </cell>
          <cell r="R1235" t="str">
            <v>葛母墓</v>
          </cell>
          <cell r="S1235">
            <v>2.2000000000000002</v>
          </cell>
        </row>
        <row r="1236">
          <cell r="F1236" t="str">
            <v>湖南中桑农业科技有限公司生态循环养牛场项目产业路</v>
          </cell>
          <cell r="G1236" t="str">
            <v>资源产业路</v>
          </cell>
          <cell r="H1236" t="str">
            <v>1312F4313210080</v>
          </cell>
          <cell r="I1236" t="str">
            <v>1451J3120431321282</v>
          </cell>
          <cell r="J1236" t="str">
            <v>983a2483-8356-4233-b96b-a78853c75805</v>
          </cell>
          <cell r="K1236" t="str">
            <v>Y221\Y015</v>
          </cell>
          <cell r="L1236">
            <v>7.1</v>
          </cell>
          <cell r="M1236">
            <v>3.9</v>
          </cell>
          <cell r="N1236">
            <v>975</v>
          </cell>
          <cell r="O1236" t="str">
            <v>四级公路</v>
          </cell>
          <cell r="P1236" t="str">
            <v>水泥路面</v>
          </cell>
          <cell r="Q1236">
            <v>6</v>
          </cell>
          <cell r="R1236" t="str">
            <v>湖南中桑农业科技有限公司生态循环养牛场项目</v>
          </cell>
          <cell r="S1236">
            <v>3.9</v>
          </cell>
        </row>
        <row r="1237">
          <cell r="F1237" t="str">
            <v>双峰县白山石膏矿产业路</v>
          </cell>
          <cell r="G1237" t="str">
            <v>资源产业路</v>
          </cell>
          <cell r="H1237" t="str">
            <v>1312F4313210149</v>
          </cell>
          <cell r="I1237" t="str">
            <v>1451J3120431321187</v>
          </cell>
          <cell r="J1237" t="str">
            <v>92e6a94f-9762-418b-a2e3-68cbe0f094b1</v>
          </cell>
          <cell r="K1237" t="str">
            <v>X129431321</v>
          </cell>
          <cell r="L1237">
            <v>5.0940000000000003</v>
          </cell>
          <cell r="M1237">
            <v>5.0940000000000003</v>
          </cell>
          <cell r="N1237">
            <v>1273.5</v>
          </cell>
          <cell r="O1237" t="str">
            <v>四级公路</v>
          </cell>
          <cell r="P1237" t="str">
            <v>水泥路面</v>
          </cell>
          <cell r="Q1237">
            <v>6</v>
          </cell>
          <cell r="R1237" t="str">
            <v>双峰县白山石膏矿</v>
          </cell>
          <cell r="S1237">
            <v>5.0940000000000003</v>
          </cell>
        </row>
        <row r="1238">
          <cell r="F1238" t="str">
            <v>梓门桥黄马洲产业园产业路</v>
          </cell>
          <cell r="G1238" t="str">
            <v>资源产业路</v>
          </cell>
          <cell r="H1238" t="str">
            <v>1312F4313210003</v>
          </cell>
          <cell r="I1238" t="str">
            <v>1451J3120431321174</v>
          </cell>
          <cell r="J1238" t="str">
            <v>9bf61a93-fef5-4ce8-8ad1-b62cc0552fcb</v>
          </cell>
          <cell r="K1238" t="str">
            <v>Y473431321</v>
          </cell>
          <cell r="L1238">
            <v>4.3220000000000001</v>
          </cell>
          <cell r="M1238">
            <v>1.2</v>
          </cell>
          <cell r="N1238">
            <v>300</v>
          </cell>
          <cell r="O1238" t="str">
            <v>四级公路</v>
          </cell>
          <cell r="P1238" t="str">
            <v>水泥路面</v>
          </cell>
          <cell r="Q1238">
            <v>6</v>
          </cell>
          <cell r="R1238" t="str">
            <v>梓门桥黄马洲产业园</v>
          </cell>
          <cell r="S1238">
            <v>1.2</v>
          </cell>
        </row>
        <row r="1239">
          <cell r="F1239" t="str">
            <v>湖南省远志农业综合开发有限公司产业路</v>
          </cell>
          <cell r="G1239" t="str">
            <v>资源产业路</v>
          </cell>
          <cell r="H1239" t="str">
            <v>1312F4313210009</v>
          </cell>
          <cell r="I1239" t="str">
            <v>1451J3120431321244</v>
          </cell>
          <cell r="J1239" t="str">
            <v>d4af6bb5-80b6-4571-ac40-8eb587f3b726</v>
          </cell>
          <cell r="K1239" t="str">
            <v>无</v>
          </cell>
          <cell r="L1239">
            <v>8.4610000000000003</v>
          </cell>
          <cell r="M1239">
            <v>6</v>
          </cell>
          <cell r="N1239">
            <v>1500</v>
          </cell>
          <cell r="O1239" t="str">
            <v>四级公路</v>
          </cell>
          <cell r="P1239" t="str">
            <v>水泥路面</v>
          </cell>
          <cell r="Q1239">
            <v>6</v>
          </cell>
          <cell r="R1239" t="str">
            <v>湖南省远志农业综合开发有限公司</v>
          </cell>
          <cell r="S1239">
            <v>6</v>
          </cell>
        </row>
        <row r="1240">
          <cell r="F1240" t="str">
            <v>梓门工业园产业路</v>
          </cell>
          <cell r="G1240" t="str">
            <v>资源产业路</v>
          </cell>
          <cell r="H1240" t="str">
            <v>1312F4313210007</v>
          </cell>
          <cell r="I1240" t="str">
            <v>1451J3120431321137</v>
          </cell>
          <cell r="J1240" t="str">
            <v>a1290cce-4939-4a47-a484-16239a0cf3ce</v>
          </cell>
          <cell r="K1240" t="str">
            <v>CP07431321</v>
          </cell>
          <cell r="L1240">
            <v>2.3740000000000001</v>
          </cell>
          <cell r="M1240">
            <v>2.3740000000000001</v>
          </cell>
          <cell r="N1240">
            <v>593.5</v>
          </cell>
          <cell r="O1240" t="str">
            <v>四级公路</v>
          </cell>
          <cell r="P1240" t="str">
            <v>水泥路面</v>
          </cell>
          <cell r="Q1240">
            <v>6</v>
          </cell>
          <cell r="R1240" t="str">
            <v>梓门工业园</v>
          </cell>
          <cell r="S1240">
            <v>2.3740000000000001</v>
          </cell>
        </row>
        <row r="1241">
          <cell r="F1241" t="str">
            <v>双峰县铜铃铺种养农民专业合作社产业路</v>
          </cell>
          <cell r="G1241" t="str">
            <v>资源产业路</v>
          </cell>
          <cell r="H1241" t="str">
            <v>1312F4313210155</v>
          </cell>
          <cell r="I1241" t="str">
            <v>1451J3120431321221</v>
          </cell>
          <cell r="J1241" t="str">
            <v>abc74759-4d60-4777-8718-be5cd9b16e96</v>
          </cell>
          <cell r="K1241" t="str">
            <v>Y012431321</v>
          </cell>
          <cell r="L1241">
            <v>2.282</v>
          </cell>
          <cell r="M1241">
            <v>1.0309999999999999</v>
          </cell>
          <cell r="N1241">
            <v>257.75</v>
          </cell>
          <cell r="O1241" t="str">
            <v>四级公路</v>
          </cell>
          <cell r="P1241" t="str">
            <v>水泥路面</v>
          </cell>
          <cell r="Q1241">
            <v>6</v>
          </cell>
          <cell r="R1241" t="str">
            <v>双峰县铜铃铺种养农民专业合作社</v>
          </cell>
          <cell r="S1241">
            <v>1.0309999999999999</v>
          </cell>
        </row>
        <row r="1242">
          <cell r="F1242" t="str">
            <v>梅仑山景区连接路</v>
          </cell>
          <cell r="G1242" t="str">
            <v>通景公路</v>
          </cell>
          <cell r="H1242" t="str">
            <v>131302F4313210060</v>
          </cell>
          <cell r="I1242" t="str">
            <v>1451J3130431321144</v>
          </cell>
          <cell r="J1242" t="str">
            <v>85085956-2518-46d9-886a-2643e87ca991</v>
          </cell>
          <cell r="K1242" t="str">
            <v>无</v>
          </cell>
          <cell r="L1242">
            <v>6.5</v>
          </cell>
          <cell r="M1242">
            <v>2.5</v>
          </cell>
          <cell r="N1242">
            <v>625</v>
          </cell>
          <cell r="O1242" t="str">
            <v>四级公路</v>
          </cell>
          <cell r="P1242" t="str">
            <v>沥青路面</v>
          </cell>
          <cell r="Q1242">
            <v>6</v>
          </cell>
          <cell r="R1242" t="str">
            <v>梅仑山景区</v>
          </cell>
          <cell r="S1242">
            <v>2.5</v>
          </cell>
        </row>
        <row r="1243">
          <cell r="F1243" t="str">
            <v>双峰县云松种养农民专业合作社产业路</v>
          </cell>
          <cell r="G1243" t="str">
            <v>资源产业路</v>
          </cell>
          <cell r="H1243" t="str">
            <v>1312F4313210186</v>
          </cell>
          <cell r="I1243" t="str">
            <v>1451J3120431321353</v>
          </cell>
          <cell r="J1243" t="str">
            <v>5d650bbf-d54b-4d93-98eb-783d073af70a</v>
          </cell>
          <cell r="K1243" t="str">
            <v>C683431321</v>
          </cell>
          <cell r="L1243">
            <v>1.0680000000000001</v>
          </cell>
          <cell r="M1243">
            <v>1.0680000000000001</v>
          </cell>
          <cell r="N1243">
            <v>267</v>
          </cell>
          <cell r="O1243" t="str">
            <v>四级公路</v>
          </cell>
          <cell r="P1243" t="str">
            <v>水泥路面</v>
          </cell>
          <cell r="Q1243">
            <v>6</v>
          </cell>
          <cell r="R1243" t="str">
            <v>双峰县云松种养农民专业合作社</v>
          </cell>
          <cell r="S1243">
            <v>1.0680000000000001</v>
          </cell>
        </row>
        <row r="1244">
          <cell r="L1244">
            <v>359.61699999999996</v>
          </cell>
          <cell r="M1244">
            <v>297.19799999999998</v>
          </cell>
          <cell r="N1244">
            <v>82083.64</v>
          </cell>
          <cell r="S1244">
            <v>291.959</v>
          </cell>
        </row>
        <row r="1245">
          <cell r="L1245">
            <v>48.1</v>
          </cell>
          <cell r="M1245">
            <v>47.1</v>
          </cell>
          <cell r="N1245">
            <v>20795</v>
          </cell>
          <cell r="S1245">
            <v>44.9</v>
          </cell>
        </row>
        <row r="1246">
          <cell r="F1246" t="str">
            <v>吉首市太平镇通三级公路</v>
          </cell>
          <cell r="G1246" t="str">
            <v>乡镇通三级（路面宽7米）及以上农村公路</v>
          </cell>
          <cell r="H1246" t="str">
            <v>1316F4331010005</v>
          </cell>
          <cell r="I1246" t="str">
            <v>1451J3150433101185</v>
          </cell>
          <cell r="J1246" t="str">
            <v>89bf4311-1edc-4cc9-b0c2-8154da39c80b</v>
          </cell>
          <cell r="K1246" t="str">
            <v>X078433101</v>
          </cell>
          <cell r="L1246">
            <v>18</v>
          </cell>
          <cell r="M1246">
            <v>18</v>
          </cell>
          <cell r="N1246">
            <v>7000</v>
          </cell>
          <cell r="O1246" t="str">
            <v>三级公路</v>
          </cell>
          <cell r="P1246" t="str">
            <v>沥青路面</v>
          </cell>
          <cell r="Q1246">
            <v>6.5</v>
          </cell>
          <cell r="R1246" t="str">
            <v>太平镇</v>
          </cell>
          <cell r="S1246">
            <v>18</v>
          </cell>
        </row>
        <row r="1247">
          <cell r="F1247" t="str">
            <v>吉首市恰比河旅游公路（狮子庵至恰比）</v>
          </cell>
          <cell r="G1247" t="str">
            <v>通景公路</v>
          </cell>
          <cell r="H1247" t="str">
            <v>131301F4331010007</v>
          </cell>
          <cell r="I1247" t="str">
            <v>1451J3130433101141</v>
          </cell>
          <cell r="J1247" t="str">
            <v>6720016d-d89b-4752-8d4d-c0876abec866</v>
          </cell>
          <cell r="K1247" t="str">
            <v>X077433101</v>
          </cell>
          <cell r="L1247">
            <v>15</v>
          </cell>
          <cell r="M1247">
            <v>14</v>
          </cell>
          <cell r="N1247">
            <v>3768</v>
          </cell>
          <cell r="O1247" t="str">
            <v>四级公路</v>
          </cell>
          <cell r="P1247" t="str">
            <v>沥青路面</v>
          </cell>
          <cell r="Q1247" t="str">
            <v xml:space="preserve">5.5
</v>
          </cell>
          <cell r="R1247" t="str">
            <v>坪年村、补点村、中黄村传统村落</v>
          </cell>
          <cell r="S1247">
            <v>14</v>
          </cell>
        </row>
        <row r="1248">
          <cell r="F1248" t="str">
            <v>吉首市司马河流域生态旅游公路（G352线至冷寨河）</v>
          </cell>
          <cell r="G1248" t="str">
            <v>通景公路</v>
          </cell>
          <cell r="H1248" t="str">
            <v>131302F4331010017</v>
          </cell>
          <cell r="I1248" t="str">
            <v>1451J3130433101205</v>
          </cell>
          <cell r="J1248" t="str">
            <v>ca48c821-aa1a-44e9-87d9-7131fafd046d</v>
          </cell>
          <cell r="K1248" t="str">
            <v>Y019433101</v>
          </cell>
          <cell r="L1248">
            <v>4.9000000000000004</v>
          </cell>
          <cell r="M1248">
            <v>4.9000000000000004</v>
          </cell>
          <cell r="N1248">
            <v>2949</v>
          </cell>
          <cell r="O1248" t="str">
            <v>四级公路</v>
          </cell>
          <cell r="P1248" t="str">
            <v>沥青路面</v>
          </cell>
          <cell r="Q1248">
            <v>6</v>
          </cell>
          <cell r="R1248" t="str">
            <v>省级乡村旅游重点村隘口村</v>
          </cell>
          <cell r="S1248">
            <v>4.9000000000000004</v>
          </cell>
        </row>
        <row r="1249">
          <cell r="F1249" t="str">
            <v>吉首市笔架山公路工程</v>
          </cell>
          <cell r="G1249" t="str">
            <v>资源产业路</v>
          </cell>
          <cell r="H1249" t="str">
            <v>131301F4331010010</v>
          </cell>
          <cell r="I1249" t="str">
            <v>1451J3120433101104</v>
          </cell>
          <cell r="J1249" t="str">
            <v>42365282-9faf-42a8-8c08-a7016e39830a</v>
          </cell>
          <cell r="K1249" t="str">
            <v>Z019433101</v>
          </cell>
          <cell r="L1249">
            <v>8</v>
          </cell>
          <cell r="M1249">
            <v>8</v>
          </cell>
          <cell r="N1249">
            <v>5645</v>
          </cell>
          <cell r="O1249" t="str">
            <v>四级公路</v>
          </cell>
          <cell r="P1249" t="str">
            <v>沥青路面</v>
          </cell>
          <cell r="Q1249" t="str">
            <v xml:space="preserve">6
</v>
          </cell>
          <cell r="R1249" t="str">
            <v>笔架山产业园</v>
          </cell>
          <cell r="S1249">
            <v>8</v>
          </cell>
        </row>
        <row r="1250">
          <cell r="F1250" t="str">
            <v>吉首市城江旅游公路（三岔坪至勤丰）</v>
          </cell>
          <cell r="G1250" t="str">
            <v>通景公路</v>
          </cell>
          <cell r="H1250" t="str">
            <v>131301F4331010012</v>
          </cell>
          <cell r="I1250" t="str">
            <v>1451J3130433101114</v>
          </cell>
          <cell r="J1250" t="str">
            <v>371db2f2-5de1-495b-bdec-5e7e89a4a4fd</v>
          </cell>
          <cell r="K1250" t="str">
            <v>C020433101</v>
          </cell>
          <cell r="L1250">
            <v>2.2000000000000002</v>
          </cell>
          <cell r="M1250">
            <v>2.2000000000000002</v>
          </cell>
          <cell r="N1250">
            <v>1433</v>
          </cell>
          <cell r="O1250" t="str">
            <v>四级公路</v>
          </cell>
          <cell r="P1250" t="str">
            <v>沥青路面</v>
          </cell>
          <cell r="Q1250">
            <v>6</v>
          </cell>
          <cell r="R1250" t="str">
            <v>城江片区现代农业观光园</v>
          </cell>
        </row>
        <row r="1251">
          <cell r="L1251">
            <v>31.410000000000004</v>
          </cell>
          <cell r="M1251">
            <v>29.000000000000004</v>
          </cell>
          <cell r="N1251">
            <v>3769.2</v>
          </cell>
          <cell r="S1251">
            <v>29.000000000000004</v>
          </cell>
        </row>
        <row r="1252">
          <cell r="F1252" t="str">
            <v>岩门古堡景区连接路</v>
          </cell>
          <cell r="G1252" t="str">
            <v>通景公路</v>
          </cell>
          <cell r="H1252" t="str">
            <v>13130201F4331220002</v>
          </cell>
          <cell r="I1252" t="str">
            <v>1451J3130433122483</v>
          </cell>
          <cell r="J1252" t="str">
            <v>88189a39-c1e3-460b-a42a-d692111cd236</v>
          </cell>
          <cell r="K1252" t="str">
            <v>X083433122</v>
          </cell>
          <cell r="L1252">
            <v>1.4810000000000001</v>
          </cell>
          <cell r="M1252">
            <v>1.4810000000000001</v>
          </cell>
          <cell r="N1252">
            <v>177.72</v>
          </cell>
          <cell r="O1252" t="str">
            <v>四级公路</v>
          </cell>
          <cell r="P1252" t="str">
            <v>水泥路面</v>
          </cell>
          <cell r="Q1252">
            <v>6</v>
          </cell>
          <cell r="R1252" t="str">
            <v>岩门古堡景区</v>
          </cell>
          <cell r="S1252">
            <v>1.4810000000000001</v>
          </cell>
        </row>
        <row r="1253">
          <cell r="F1253" t="str">
            <v>迷迭香万亩示范基地连接路（岔路口-茅冲口）</v>
          </cell>
          <cell r="G1253" t="str">
            <v>资源产业路</v>
          </cell>
          <cell r="H1253" t="str">
            <v>1312F4331220371</v>
          </cell>
          <cell r="I1253" t="str">
            <v>1451J3120433122474</v>
          </cell>
          <cell r="J1253" t="str">
            <v>242ba027-d511-4528-b1f3-2985b1887405</v>
          </cell>
          <cell r="K1253" t="str">
            <v>无</v>
          </cell>
          <cell r="L1253">
            <v>4</v>
          </cell>
          <cell r="M1253">
            <v>4</v>
          </cell>
          <cell r="N1253">
            <v>480</v>
          </cell>
          <cell r="O1253" t="str">
            <v>四级公路</v>
          </cell>
          <cell r="P1253" t="str">
            <v>水泥路面</v>
          </cell>
          <cell r="Q1253">
            <v>4.5</v>
          </cell>
          <cell r="R1253" t="str">
            <v>迷迭香万亩示范基地</v>
          </cell>
          <cell r="S1253">
            <v>4</v>
          </cell>
        </row>
        <row r="1254">
          <cell r="F1254" t="str">
            <v>泸溪县达岚镇龙溪口村产业园区公路</v>
          </cell>
          <cell r="G1254" t="str">
            <v>资源产业路</v>
          </cell>
          <cell r="H1254" t="str">
            <v>1312,10313F4331220001</v>
          </cell>
          <cell r="I1254" t="str">
            <v>1451J3120433122438</v>
          </cell>
          <cell r="J1254" t="str">
            <v>c25b63e1-aed1-401b-9484-b38866679796</v>
          </cell>
          <cell r="K1254" t="str">
            <v>无</v>
          </cell>
          <cell r="L1254">
            <v>11</v>
          </cell>
          <cell r="M1254">
            <v>11</v>
          </cell>
          <cell r="N1254">
            <v>1320</v>
          </cell>
          <cell r="O1254" t="str">
            <v>四级公路</v>
          </cell>
          <cell r="P1254" t="str">
            <v>水泥路面</v>
          </cell>
          <cell r="Q1254">
            <v>4.5</v>
          </cell>
          <cell r="R1254" t="str">
            <v>泸溪县达岚镇龙溪口村脐橙产业园</v>
          </cell>
          <cell r="S1254">
            <v>11</v>
          </cell>
        </row>
        <row r="1255">
          <cell r="F1255" t="str">
            <v>泸溪县富农酒家-老寨产业路</v>
          </cell>
          <cell r="G1255" t="str">
            <v>资源产业路</v>
          </cell>
          <cell r="H1255" t="str">
            <v>1312F4331220055</v>
          </cell>
          <cell r="I1255" t="str">
            <v>1451J3120433122185</v>
          </cell>
          <cell r="J1255" t="str">
            <v>c3c08c7e-105b-46d7-8f8f-8c2851286f16</v>
          </cell>
          <cell r="K1255" t="str">
            <v>C138433122</v>
          </cell>
          <cell r="L1255">
            <v>3.55</v>
          </cell>
          <cell r="M1255">
            <v>3.55</v>
          </cell>
          <cell r="N1255">
            <v>426</v>
          </cell>
          <cell r="O1255" t="str">
            <v>四级公路</v>
          </cell>
          <cell r="P1255" t="str">
            <v>水泥路面</v>
          </cell>
          <cell r="Q1255">
            <v>4.5</v>
          </cell>
          <cell r="R1255" t="str">
            <v>泸溪县武溪镇黑塘村老寨农业园</v>
          </cell>
          <cell r="S1255">
            <v>3.55</v>
          </cell>
        </row>
        <row r="1256">
          <cell r="F1256" t="str">
            <v>泸溪县黄泥溪-卵毛冲产业路</v>
          </cell>
          <cell r="G1256" t="str">
            <v>资源产业路</v>
          </cell>
          <cell r="H1256" t="str">
            <v>1312F4331220109</v>
          </cell>
          <cell r="I1256" t="str">
            <v>1451J3120433122178</v>
          </cell>
          <cell r="J1256" t="str">
            <v>53bdc514-289b-48a4-9844-18d24f5480e0</v>
          </cell>
          <cell r="K1256" t="str">
            <v>无</v>
          </cell>
          <cell r="L1256">
            <v>2.335</v>
          </cell>
          <cell r="M1256">
            <v>2.335</v>
          </cell>
          <cell r="N1256">
            <v>280.2</v>
          </cell>
          <cell r="O1256" t="str">
            <v>四级公路</v>
          </cell>
          <cell r="P1256" t="str">
            <v>水泥路面</v>
          </cell>
          <cell r="Q1256">
            <v>3.5</v>
          </cell>
          <cell r="R1256" t="str">
            <v>泸溪县洗溪镇鸡子潭村现代迷迭香产业园</v>
          </cell>
          <cell r="S1256">
            <v>2.335</v>
          </cell>
        </row>
        <row r="1257">
          <cell r="F1257" t="str">
            <v>泸溪县洞上农田-马颈坡产业路</v>
          </cell>
          <cell r="G1257" t="str">
            <v>资源产业路</v>
          </cell>
          <cell r="H1257" t="str">
            <v>1312F4331220005</v>
          </cell>
          <cell r="I1257" t="str">
            <v>1451J3120433122372</v>
          </cell>
          <cell r="J1257" t="str">
            <v>8b71d100-857e-447c-a49f-834909b7b000</v>
          </cell>
          <cell r="K1257" t="str">
            <v>无</v>
          </cell>
          <cell r="L1257">
            <v>3.016</v>
          </cell>
          <cell r="M1257">
            <v>3.016</v>
          </cell>
          <cell r="N1257">
            <v>361.92</v>
          </cell>
          <cell r="O1257" t="str">
            <v>四级公路</v>
          </cell>
          <cell r="P1257" t="str">
            <v>水泥路面</v>
          </cell>
          <cell r="Q1257">
            <v>4.5</v>
          </cell>
          <cell r="R1257" t="str">
            <v>泸溪县小章乡白泥塘村马颈坡现代农业产业园</v>
          </cell>
          <cell r="S1257">
            <v>3.016</v>
          </cell>
        </row>
        <row r="1258">
          <cell r="F1258" t="str">
            <v>泸溪县红岩楼屋-砂渡溪水库产业路</v>
          </cell>
          <cell r="G1258" t="str">
            <v>资源产业路</v>
          </cell>
          <cell r="H1258" t="str">
            <v>1312F4331220357</v>
          </cell>
          <cell r="I1258" t="str">
            <v>1451J3120433122383</v>
          </cell>
          <cell r="J1258" t="str">
            <v>2df37ddb-381c-46c1-9482-be55e34537ec</v>
          </cell>
          <cell r="K1258" t="str">
            <v>无</v>
          </cell>
          <cell r="L1258">
            <v>3.0720000000000001</v>
          </cell>
          <cell r="M1258">
            <v>3.0720000000000001</v>
          </cell>
          <cell r="N1258">
            <v>368.64</v>
          </cell>
          <cell r="O1258" t="str">
            <v>四级公路</v>
          </cell>
          <cell r="P1258" t="str">
            <v>水泥路面</v>
          </cell>
          <cell r="Q1258">
            <v>4.5</v>
          </cell>
          <cell r="R1258" t="str">
            <v>泸溪县武溪镇红岩村黄金茶万亩标准园</v>
          </cell>
          <cell r="S1258">
            <v>3.0720000000000001</v>
          </cell>
        </row>
        <row r="1259">
          <cell r="F1259" t="str">
            <v>泸溪县白泥冲-兰村小溪产业路</v>
          </cell>
          <cell r="G1259" t="str">
            <v>资源产业路</v>
          </cell>
          <cell r="H1259" t="str">
            <v>1312F4331220289</v>
          </cell>
          <cell r="I1259" t="str">
            <v>1451J3120433122401</v>
          </cell>
          <cell r="J1259" t="str">
            <v>ca579fb3-ee9c-4520-a092-72f55c006dff</v>
          </cell>
          <cell r="K1259" t="str">
            <v>C524433122</v>
          </cell>
          <cell r="L1259">
            <v>2.956</v>
          </cell>
          <cell r="M1259">
            <v>0.54600000000000004</v>
          </cell>
          <cell r="N1259">
            <v>354.72</v>
          </cell>
          <cell r="O1259" t="str">
            <v>四级公路</v>
          </cell>
          <cell r="P1259" t="str">
            <v>水泥路面</v>
          </cell>
          <cell r="Q1259">
            <v>4.5</v>
          </cell>
          <cell r="R1259" t="str">
            <v>泸溪县石榴坪乡兰村现代农旅融合发展产业园</v>
          </cell>
          <cell r="S1259">
            <v>0.54600000000000004</v>
          </cell>
        </row>
        <row r="1260">
          <cell r="L1260">
            <v>63.416000000000004</v>
          </cell>
          <cell r="M1260">
            <v>63.416000000000004</v>
          </cell>
          <cell r="N1260">
            <v>23644</v>
          </cell>
          <cell r="S1260">
            <v>63.416000000000004</v>
          </cell>
        </row>
        <row r="1261">
          <cell r="F1261" t="str">
            <v>苗人谷景区连接路（廖家桥-地潭江-早岗旅游公路）</v>
          </cell>
          <cell r="G1261" t="str">
            <v>通景公路</v>
          </cell>
          <cell r="H1261" t="str">
            <v>131301F4331230001</v>
          </cell>
          <cell r="I1261" t="str">
            <v>1451J3130433123254</v>
          </cell>
          <cell r="J1261" t="str">
            <v>4c3f3bed-4145-421f-92fe-13381ad6ef0a</v>
          </cell>
          <cell r="K1261" t="str">
            <v>无</v>
          </cell>
          <cell r="L1261">
            <v>23</v>
          </cell>
          <cell r="M1261">
            <v>23</v>
          </cell>
          <cell r="N1261">
            <v>13000</v>
          </cell>
          <cell r="O1261" t="str">
            <v>四级公路</v>
          </cell>
          <cell r="P1261" t="str">
            <v>沥青路面</v>
          </cell>
          <cell r="Q1261" t="str">
            <v>6.0</v>
          </cell>
          <cell r="R1261" t="str">
            <v>苗人谷景区</v>
          </cell>
          <cell r="S1261">
            <v>23</v>
          </cell>
        </row>
        <row r="1262">
          <cell r="F1262" t="str">
            <v>飞水谷景区连接路</v>
          </cell>
          <cell r="G1262" t="str">
            <v>通景公路</v>
          </cell>
          <cell r="H1262" t="str">
            <v>131302F4331230002</v>
          </cell>
          <cell r="I1262" t="str">
            <v>1451J3130433123109</v>
          </cell>
          <cell r="J1262" t="str">
            <v>adbc759e-36b2-4c83-9379-d34cd3e642d7</v>
          </cell>
          <cell r="K1262" t="str">
            <v>X097433123</v>
          </cell>
          <cell r="L1262">
            <v>3.7949999999999999</v>
          </cell>
          <cell r="M1262">
            <v>3.7949999999999999</v>
          </cell>
          <cell r="N1262">
            <v>327</v>
          </cell>
          <cell r="O1262" t="str">
            <v>四级公路</v>
          </cell>
          <cell r="P1262" t="str">
            <v>沥青路面</v>
          </cell>
          <cell r="Q1262" t="str">
            <v>6.0</v>
          </cell>
          <cell r="R1262" t="str">
            <v>飞水谷景区</v>
          </cell>
          <cell r="S1262">
            <v>3.7949999999999999</v>
          </cell>
        </row>
        <row r="1263">
          <cell r="F1263" t="str">
            <v>禾库天星寨—天星山—高山—旯都洋旅游支线连接路</v>
          </cell>
          <cell r="G1263" t="str">
            <v>通景公路</v>
          </cell>
          <cell r="H1263" t="str">
            <v>13130201F4331230012</v>
          </cell>
          <cell r="I1263" t="str">
            <v>1451J3130433123141</v>
          </cell>
          <cell r="J1263" t="str">
            <v>275ba9b4-c48e-4cc0-967c-bd43da80b31f</v>
          </cell>
          <cell r="K1263" t="str">
            <v>无</v>
          </cell>
          <cell r="L1263">
            <v>12</v>
          </cell>
          <cell r="M1263">
            <v>12</v>
          </cell>
          <cell r="N1263">
            <v>8000</v>
          </cell>
          <cell r="O1263" t="str">
            <v>四级公路</v>
          </cell>
          <cell r="P1263" t="str">
            <v>沥青路面</v>
          </cell>
          <cell r="Q1263" t="str">
            <v>6.0</v>
          </cell>
          <cell r="R1263" t="str">
            <v>天星山国家地质公园</v>
          </cell>
          <cell r="S1263">
            <v>12</v>
          </cell>
        </row>
        <row r="1264">
          <cell r="F1264" t="str">
            <v>龙潭村、庄上村资源产业路</v>
          </cell>
          <cell r="G1264" t="str">
            <v>资源产业路</v>
          </cell>
          <cell r="H1264" t="str">
            <v>1312F4331230003</v>
          </cell>
          <cell r="I1264" t="str">
            <v>1451J3120433123106</v>
          </cell>
          <cell r="J1264" t="str">
            <v>7c396b03-08a4-4986-ab6f-1c8dcedd295c</v>
          </cell>
          <cell r="K1264" t="str">
            <v>无</v>
          </cell>
          <cell r="L1264">
            <v>10</v>
          </cell>
          <cell r="M1264">
            <v>10</v>
          </cell>
          <cell r="N1264">
            <v>650</v>
          </cell>
          <cell r="O1264" t="str">
            <v>四级公路</v>
          </cell>
          <cell r="P1264" t="str">
            <v>水泥路面</v>
          </cell>
          <cell r="Q1264" t="str">
            <v>4.5</v>
          </cell>
          <cell r="R1264" t="str">
            <v>龙潭产业园</v>
          </cell>
          <cell r="S1264">
            <v>10</v>
          </cell>
        </row>
        <row r="1265">
          <cell r="F1265" t="str">
            <v>山江镇苗人谷-老家寨景区连接路</v>
          </cell>
          <cell r="G1265" t="str">
            <v>通景公路</v>
          </cell>
          <cell r="H1265" t="str">
            <v>13130201F4331230013</v>
          </cell>
          <cell r="I1265" t="str">
            <v>1451J3130433123213</v>
          </cell>
          <cell r="J1265" t="str">
            <v>b58f766e-b4a3-439e-8361-c7647524dae0</v>
          </cell>
          <cell r="K1265" t="str">
            <v>C208433123</v>
          </cell>
          <cell r="L1265">
            <v>1.621</v>
          </cell>
          <cell r="M1265">
            <v>1.621</v>
          </cell>
          <cell r="N1265">
            <v>367</v>
          </cell>
          <cell r="O1265" t="str">
            <v>四级公路</v>
          </cell>
          <cell r="P1265" t="str">
            <v>沥青路面</v>
          </cell>
          <cell r="Q1265" t="str">
            <v>6.0</v>
          </cell>
          <cell r="R1265" t="str">
            <v>山江镇苗人谷-老家寨景区</v>
          </cell>
          <cell r="S1265">
            <v>1.621</v>
          </cell>
        </row>
        <row r="1266">
          <cell r="F1266" t="str">
            <v>新希望养猪场道路</v>
          </cell>
          <cell r="G1266" t="str">
            <v>资源产业路</v>
          </cell>
          <cell r="H1266" t="str">
            <v>1312F4331230039</v>
          </cell>
          <cell r="I1266" t="str">
            <v>1451J3120433123248</v>
          </cell>
          <cell r="J1266" t="str">
            <v>03e4d2cf-47b5-4c0c-bd7b-611dafc2ab9d</v>
          </cell>
          <cell r="K1266" t="str">
            <v>无</v>
          </cell>
          <cell r="L1266">
            <v>13</v>
          </cell>
          <cell r="M1266">
            <v>13</v>
          </cell>
          <cell r="N1266">
            <v>1300</v>
          </cell>
          <cell r="O1266" t="str">
            <v>四级公路</v>
          </cell>
          <cell r="P1266" t="str">
            <v>沥青路面</v>
          </cell>
          <cell r="Q1266" t="str">
            <v>6.0</v>
          </cell>
          <cell r="R1266" t="str">
            <v>新希望养猪场</v>
          </cell>
          <cell r="S1266">
            <v>13</v>
          </cell>
        </row>
        <row r="1267">
          <cell r="L1267">
            <v>33.946000000000005</v>
          </cell>
          <cell r="M1267">
            <v>21.012999999999998</v>
          </cell>
          <cell r="N1267">
            <v>2705</v>
          </cell>
          <cell r="S1267">
            <v>21.012999999999998</v>
          </cell>
        </row>
        <row r="1268">
          <cell r="F1268" t="str">
            <v>补抽乡通三级公路</v>
          </cell>
          <cell r="G1268" t="str">
            <v>乡镇通三级（路面宽7米）及以上农村公路</v>
          </cell>
          <cell r="H1268" t="str">
            <v>1316F4331240091</v>
          </cell>
          <cell r="I1268" t="str">
            <v>1451J3150433124455</v>
          </cell>
          <cell r="J1268" t="str">
            <v>75bfc555-9c14-4359-bcb6-cf547b4e1d2a</v>
          </cell>
          <cell r="K1268" t="str">
            <v>X036433124</v>
          </cell>
          <cell r="L1268">
            <v>19</v>
          </cell>
          <cell r="M1268">
            <v>8.5670000000000002</v>
          </cell>
          <cell r="N1268">
            <v>1608</v>
          </cell>
          <cell r="O1268" t="str">
            <v>三级公路</v>
          </cell>
          <cell r="P1268" t="str">
            <v>沥青路面</v>
          </cell>
          <cell r="Q1268" t="str">
            <v>6.5</v>
          </cell>
          <cell r="R1268" t="str">
            <v>补抽乡</v>
          </cell>
          <cell r="S1268">
            <v>8.5670000000000002</v>
          </cell>
        </row>
        <row r="1269">
          <cell r="F1269" t="str">
            <v>双龙镇芷耳村产业路</v>
          </cell>
          <cell r="G1269" t="str">
            <v>资源产业路</v>
          </cell>
          <cell r="H1269" t="str">
            <v>1312F4331240038</v>
          </cell>
          <cell r="I1269" t="str">
            <v>1451J3120433124488</v>
          </cell>
          <cell r="J1269" t="str">
            <v>997b781b-021c-4f10-a526-214e3bed2a37</v>
          </cell>
          <cell r="K1269" t="str">
            <v>无</v>
          </cell>
          <cell r="L1269">
            <v>3.2</v>
          </cell>
          <cell r="M1269">
            <v>3.2</v>
          </cell>
          <cell r="N1269">
            <v>270</v>
          </cell>
          <cell r="O1269" t="str">
            <v>四级</v>
          </cell>
          <cell r="P1269" t="str">
            <v>沥青混凝土</v>
          </cell>
          <cell r="Q1269" t="str">
            <v>4.5</v>
          </cell>
          <cell r="R1269" t="str">
            <v>芷耳村茶叶产业园</v>
          </cell>
          <cell r="S1269">
            <v>3.2</v>
          </cell>
        </row>
        <row r="1270">
          <cell r="F1270" t="str">
            <v>石栏镇猫儿坡村产业路</v>
          </cell>
          <cell r="G1270" t="str">
            <v>资源产业路</v>
          </cell>
          <cell r="H1270" t="str">
            <v>1312F4331240043</v>
          </cell>
          <cell r="I1270" t="str">
            <v>1451J3120433124491</v>
          </cell>
          <cell r="J1270" t="str">
            <v>9fc729a7-a9bd-4fe6-bf35-16808bb73332</v>
          </cell>
          <cell r="K1270" t="str">
            <v>无</v>
          </cell>
          <cell r="L1270">
            <v>2.6</v>
          </cell>
          <cell r="M1270">
            <v>2.6</v>
          </cell>
          <cell r="N1270">
            <v>220</v>
          </cell>
          <cell r="O1270" t="str">
            <v>四级公路</v>
          </cell>
          <cell r="P1270" t="str">
            <v>沥青混凝土</v>
          </cell>
          <cell r="Q1270" t="str">
            <v>4.5</v>
          </cell>
          <cell r="R1270" t="str">
            <v>猫儿坡茶叶产业园</v>
          </cell>
          <cell r="S1270">
            <v>2.6</v>
          </cell>
        </row>
        <row r="1271">
          <cell r="F1271" t="str">
            <v>龙潭镇土地村产业道路</v>
          </cell>
          <cell r="G1271" t="str">
            <v>资源产业路</v>
          </cell>
          <cell r="H1271" t="str">
            <v>1312F4331240031</v>
          </cell>
          <cell r="I1271" t="str">
            <v>1451J3120433124486</v>
          </cell>
          <cell r="J1271" t="str">
            <v>4d4d223a-8876-4c7f-a276-e00f1bc90622</v>
          </cell>
          <cell r="K1271" t="str">
            <v>无</v>
          </cell>
          <cell r="L1271">
            <v>1</v>
          </cell>
          <cell r="M1271">
            <v>1</v>
          </cell>
          <cell r="N1271">
            <v>85</v>
          </cell>
          <cell r="O1271" t="str">
            <v>四级公路</v>
          </cell>
          <cell r="P1271" t="str">
            <v>水泥混凝土</v>
          </cell>
          <cell r="Q1271" t="str">
            <v>6.5</v>
          </cell>
          <cell r="R1271" t="str">
            <v>土地村桑蚕产业园</v>
          </cell>
          <cell r="S1271">
            <v>1</v>
          </cell>
        </row>
        <row r="1272">
          <cell r="F1272" t="str">
            <v>花垣县雅酉镇友谊桥至德榜公路</v>
          </cell>
          <cell r="G1272" t="str">
            <v>通景公路</v>
          </cell>
          <cell r="H1272" t="str">
            <v>13130201F4331240002</v>
          </cell>
          <cell r="I1272" t="str">
            <v>1451J3130433124439</v>
          </cell>
          <cell r="J1272" t="str">
            <v>7bfd7e6e-b33d-4051-9664-cff570eaf19a</v>
          </cell>
          <cell r="K1272" t="str">
            <v>无</v>
          </cell>
          <cell r="L1272">
            <v>3.9460000000000002</v>
          </cell>
          <cell r="M1272">
            <v>3.9460000000000002</v>
          </cell>
          <cell r="N1272">
            <v>350</v>
          </cell>
          <cell r="O1272" t="str">
            <v>四级公路</v>
          </cell>
          <cell r="P1272" t="str">
            <v>沥青混凝土</v>
          </cell>
          <cell r="Q1272" t="str">
            <v>4.5</v>
          </cell>
          <cell r="R1272" t="str">
            <v>湘西自治州花垣县雅酉镇五斗村</v>
          </cell>
          <cell r="S1272">
            <v>3.9460000000000002</v>
          </cell>
        </row>
        <row r="1273">
          <cell r="F1273" t="str">
            <v>民乐镇桐木村产业道路</v>
          </cell>
          <cell r="G1273" t="str">
            <v>资源产业路</v>
          </cell>
          <cell r="H1273" t="str">
            <v>1312F4331240029</v>
          </cell>
          <cell r="I1273" t="str">
            <v>1451J3120433124504</v>
          </cell>
          <cell r="J1273" t="str">
            <v>2a7d54ca-b918-47ab-b1f1-447f9c3cd64d</v>
          </cell>
          <cell r="K1273" t="str">
            <v>无</v>
          </cell>
          <cell r="L1273">
            <v>4.2</v>
          </cell>
          <cell r="M1273">
            <v>1.7</v>
          </cell>
          <cell r="N1273">
            <v>172</v>
          </cell>
          <cell r="O1273" t="str">
            <v>四级公路</v>
          </cell>
          <cell r="P1273" t="str">
            <v>水泥混凝土</v>
          </cell>
          <cell r="Q1273" t="str">
            <v>4.5</v>
          </cell>
          <cell r="R1273" t="str">
            <v>桐木村茶叶产业园</v>
          </cell>
          <cell r="S1273">
            <v>1.7</v>
          </cell>
        </row>
        <row r="1274">
          <cell r="L1274">
            <v>33.059999999999995</v>
          </cell>
          <cell r="M1274">
            <v>22.094999999999999</v>
          </cell>
          <cell r="N1274">
            <v>7719.7999999999993</v>
          </cell>
          <cell r="S1274">
            <v>22.094999999999999</v>
          </cell>
        </row>
        <row r="1275">
          <cell r="F1275" t="str">
            <v>X002保靖县普戎镇至县城公路</v>
          </cell>
          <cell r="G1275" t="str">
            <v>乡镇通三级（路面宽7米）及以上农村公路</v>
          </cell>
          <cell r="H1275" t="str">
            <v>1316F4331250001</v>
          </cell>
          <cell r="I1275" t="str">
            <v>1451J3150433125144</v>
          </cell>
          <cell r="J1275" t="str">
            <v>3c5a7320-7349-455f-ae27-d46c54902561</v>
          </cell>
          <cell r="K1275" t="str">
            <v>X002433125</v>
          </cell>
          <cell r="L1275">
            <v>22.15</v>
          </cell>
          <cell r="M1275">
            <v>12.095000000000001</v>
          </cell>
          <cell r="N1275">
            <v>4838</v>
          </cell>
          <cell r="O1275" t="str">
            <v>三级公路</v>
          </cell>
          <cell r="P1275" t="str">
            <v>沥青路面</v>
          </cell>
          <cell r="Q1275">
            <v>6.5</v>
          </cell>
          <cell r="R1275" t="str">
            <v>普戎镇</v>
          </cell>
          <cell r="S1275">
            <v>12.095000000000001</v>
          </cell>
        </row>
        <row r="1276">
          <cell r="F1276" t="str">
            <v>保靖县吕洞山镇自行车绿道公路</v>
          </cell>
          <cell r="G1276" t="str">
            <v>通景公路</v>
          </cell>
          <cell r="H1276" t="str">
            <v>131302F4331250012</v>
          </cell>
          <cell r="I1276" t="str">
            <v>1451J3130433125143</v>
          </cell>
          <cell r="J1276" t="str">
            <v>416c6e42-f619-4296-9009-6a2d865f3f42</v>
          </cell>
          <cell r="K1276" t="str">
            <v>无</v>
          </cell>
          <cell r="L1276">
            <v>5.51</v>
          </cell>
          <cell r="M1276">
            <v>5.5</v>
          </cell>
          <cell r="N1276">
            <v>2536.56</v>
          </cell>
          <cell r="O1276" t="str">
            <v>四级公路</v>
          </cell>
          <cell r="P1276" t="str">
            <v>水泥路面</v>
          </cell>
          <cell r="Q1276">
            <v>4.5</v>
          </cell>
          <cell r="R1276" t="str">
            <v>保靖县吕洞山景区</v>
          </cell>
          <cell r="S1276">
            <v>5.5</v>
          </cell>
        </row>
        <row r="1277">
          <cell r="F1277" t="str">
            <v>保靖县清水坪镇黄连村猪场公路改造工程</v>
          </cell>
          <cell r="G1277" t="str">
            <v>资源产业路</v>
          </cell>
          <cell r="H1277" t="str">
            <v>1312F4331250030</v>
          </cell>
          <cell r="I1277" t="str">
            <v>1451J3120433125130</v>
          </cell>
          <cell r="J1277" t="str">
            <v>36285176-d9f0-46ad-bb1b-09cb5ebee68a</v>
          </cell>
          <cell r="K1277" t="str">
            <v>无</v>
          </cell>
          <cell r="L1277">
            <v>5.4</v>
          </cell>
          <cell r="M1277">
            <v>4.5</v>
          </cell>
          <cell r="N1277">
            <v>345.24</v>
          </cell>
          <cell r="O1277" t="str">
            <v>四级公路</v>
          </cell>
          <cell r="P1277" t="str">
            <v>水泥路面</v>
          </cell>
          <cell r="Q1277">
            <v>4.5</v>
          </cell>
          <cell r="R1277" t="str">
            <v>保靖县清水坪镇百益养殖场公路</v>
          </cell>
          <cell r="S1277">
            <v>4.5</v>
          </cell>
        </row>
        <row r="1278">
          <cell r="L1278">
            <v>44.097000000000001</v>
          </cell>
          <cell r="M1278">
            <v>25.997</v>
          </cell>
          <cell r="N1278">
            <v>3864</v>
          </cell>
          <cell r="S1278">
            <v>24.725000000000001</v>
          </cell>
        </row>
        <row r="1279">
          <cell r="F1279" t="str">
            <v>李家洞至高望界公路</v>
          </cell>
          <cell r="G1279" t="str">
            <v>乡镇通三级（路面宽7米）及以上农村公路</v>
          </cell>
          <cell r="H1279" t="str">
            <v>1316F4331260001</v>
          </cell>
          <cell r="I1279" t="str">
            <v>1451J3150433126207</v>
          </cell>
          <cell r="J1279" t="str">
            <v>9c67cff1-caea-43ea-aa0e-0d064f4ead96</v>
          </cell>
          <cell r="K1279" t="str">
            <v>X001433126</v>
          </cell>
          <cell r="L1279">
            <v>17.725000000000001</v>
          </cell>
          <cell r="M1279">
            <v>4.7249999999999996</v>
          </cell>
          <cell r="N1279">
            <v>950</v>
          </cell>
          <cell r="O1279" t="str">
            <v>三级公路</v>
          </cell>
          <cell r="P1279" t="str">
            <v>沥青路面</v>
          </cell>
          <cell r="Q1279">
            <v>6.5</v>
          </cell>
          <cell r="R1279" t="str">
            <v>高峰镇</v>
          </cell>
          <cell r="S1279">
            <v>4.7249999999999996</v>
          </cell>
        </row>
        <row r="1280">
          <cell r="F1280" t="str">
            <v>洞坪至磨刀岩村公路</v>
          </cell>
          <cell r="G1280" t="str">
            <v>旅游集散公路</v>
          </cell>
          <cell r="H1280" t="str">
            <v>131301F4331260006</v>
          </cell>
          <cell r="I1280" t="str">
            <v>1451J3130433126272</v>
          </cell>
          <cell r="J1280" t="str">
            <v>635beb11-4520-493f-92aa-d3bff95713a5</v>
          </cell>
          <cell r="K1280" t="str">
            <v>Y030433126</v>
          </cell>
          <cell r="L1280">
            <v>19</v>
          </cell>
          <cell r="M1280">
            <v>13.9</v>
          </cell>
          <cell r="N1280">
            <v>1904</v>
          </cell>
          <cell r="O1280" t="str">
            <v>四级公路</v>
          </cell>
          <cell r="P1280" t="str">
            <v>沥青路</v>
          </cell>
          <cell r="Q1280">
            <v>6</v>
          </cell>
          <cell r="R1280" t="str">
            <v>磨刀岩村</v>
          </cell>
          <cell r="S1280">
            <v>13.9</v>
          </cell>
        </row>
        <row r="1281">
          <cell r="F1281" t="str">
            <v>古丈县坐龙峡景区通景路</v>
          </cell>
          <cell r="G1281" t="str">
            <v>通景公路</v>
          </cell>
          <cell r="H1281" t="str">
            <v>13130201F4331260009</v>
          </cell>
          <cell r="I1281" t="str">
            <v>1451J3130433126251</v>
          </cell>
          <cell r="J1281" t="str">
            <v>51868d9a-9c75-4bdb-ac63-ac501f056875</v>
          </cell>
          <cell r="K1281" t="str">
            <v>X025433126</v>
          </cell>
          <cell r="L1281">
            <v>7.3719999999999999</v>
          </cell>
          <cell r="M1281">
            <v>7.3719999999999999</v>
          </cell>
          <cell r="N1281">
            <v>1010</v>
          </cell>
          <cell r="O1281" t="str">
            <v>四级公路</v>
          </cell>
          <cell r="P1281" t="str">
            <v>水泥路</v>
          </cell>
          <cell r="Q1281">
            <v>6</v>
          </cell>
          <cell r="R1281" t="str">
            <v>坐龙峡景区</v>
          </cell>
          <cell r="S1281">
            <v>6.1</v>
          </cell>
        </row>
        <row r="1282">
          <cell r="L1282">
            <v>56.917999999999999</v>
          </cell>
          <cell r="M1282">
            <v>45.576999999999998</v>
          </cell>
          <cell r="N1282">
            <v>13919.64</v>
          </cell>
          <cell r="S1282">
            <v>43.809999999999995</v>
          </cell>
        </row>
        <row r="1283">
          <cell r="F1283" t="str">
            <v>永顺县高坪经松柏至羊峰公路</v>
          </cell>
          <cell r="G1283" t="str">
            <v>乡镇通三级（路面宽7米）及以上农村公路</v>
          </cell>
          <cell r="H1283" t="str">
            <v>1316F4331270002</v>
          </cell>
          <cell r="I1283" t="str">
            <v>1451J3150433127136</v>
          </cell>
          <cell r="J1283" t="str">
            <v>a7da2a08-2de3-4471-b0ff-aae4b7a487f6</v>
          </cell>
          <cell r="K1283" t="str">
            <v>X020433127</v>
          </cell>
          <cell r="L1283">
            <v>13</v>
          </cell>
          <cell r="M1283">
            <v>13</v>
          </cell>
          <cell r="N1283">
            <v>5200</v>
          </cell>
          <cell r="O1283" t="str">
            <v>三级公路</v>
          </cell>
          <cell r="P1283" t="str">
            <v>沥青路面</v>
          </cell>
          <cell r="Q1283">
            <v>6.5</v>
          </cell>
          <cell r="R1283" t="str">
            <v>松柏镇</v>
          </cell>
          <cell r="S1283">
            <v>13</v>
          </cell>
        </row>
        <row r="1284">
          <cell r="F1284" t="str">
            <v>西眉至车坪</v>
          </cell>
          <cell r="G1284" t="str">
            <v>乡镇通三级（路面宽7米）及以上农村公路</v>
          </cell>
          <cell r="H1284" t="str">
            <v>1316F4331270009</v>
          </cell>
          <cell r="I1284" t="str">
            <v>1451J3150433127149</v>
          </cell>
          <cell r="J1284" t="str">
            <v>6a0b0d48-8b70-4509-aa2a-af78bab34b9f</v>
          </cell>
          <cell r="K1284" t="str">
            <v>X018433127</v>
          </cell>
          <cell r="L1284">
            <v>11.18</v>
          </cell>
          <cell r="M1284">
            <v>11.18</v>
          </cell>
          <cell r="N1284">
            <v>4472</v>
          </cell>
          <cell r="O1284" t="str">
            <v>三级公路</v>
          </cell>
          <cell r="P1284" t="str">
            <v>沥青路面</v>
          </cell>
          <cell r="Q1284">
            <v>6.5</v>
          </cell>
          <cell r="R1284" t="str">
            <v>车坪乡</v>
          </cell>
          <cell r="S1284">
            <v>11.18</v>
          </cell>
        </row>
        <row r="1285">
          <cell r="F1285" t="str">
            <v>永顺县杉木村经毛坝至砂坝公路</v>
          </cell>
          <cell r="G1285" t="str">
            <v>乡镇通三级（路面宽7米）及以上农村公路</v>
          </cell>
          <cell r="H1285" t="str">
            <v>1316F4331270004</v>
          </cell>
          <cell r="I1285" t="str">
            <v>1451J3150433127174</v>
          </cell>
          <cell r="J1285" t="str">
            <v>26c2ff5a-c96d-400d-bac8-b661139e39db</v>
          </cell>
          <cell r="K1285" t="str">
            <v>X005433127</v>
          </cell>
          <cell r="L1285">
            <v>17.341000000000001</v>
          </cell>
          <cell r="M1285">
            <v>6</v>
          </cell>
          <cell r="N1285">
            <v>2400</v>
          </cell>
          <cell r="O1285" t="str">
            <v>三级公路</v>
          </cell>
          <cell r="P1285" t="str">
            <v>水泥路面</v>
          </cell>
          <cell r="Q1285">
            <v>5.5</v>
          </cell>
          <cell r="R1285" t="str">
            <v>毛坝乡</v>
          </cell>
          <cell r="S1285">
            <v>6</v>
          </cell>
        </row>
        <row r="1286">
          <cell r="F1286" t="str">
            <v>老司城景区连接路（老司城万马归槽段）</v>
          </cell>
          <cell r="G1286" t="str">
            <v>通景公路</v>
          </cell>
          <cell r="H1286" t="str">
            <v>131301F4331270017</v>
          </cell>
          <cell r="I1286" t="str">
            <v>1451J3130433127200</v>
          </cell>
          <cell r="J1286" t="str">
            <v>3f07945f-cce1-4306-8b50-10918508e028</v>
          </cell>
          <cell r="K1286" t="str">
            <v>无</v>
          </cell>
          <cell r="L1286">
            <v>2</v>
          </cell>
          <cell r="M1286">
            <v>2</v>
          </cell>
          <cell r="N1286">
            <v>240</v>
          </cell>
          <cell r="O1286" t="str">
            <v>四级公路</v>
          </cell>
          <cell r="P1286" t="str">
            <v>沥青路面</v>
          </cell>
          <cell r="Q1286">
            <v>4.5</v>
          </cell>
          <cell r="R1286" t="str">
            <v>老司城景区</v>
          </cell>
          <cell r="S1286">
            <v>2</v>
          </cell>
        </row>
        <row r="1287">
          <cell r="F1287" t="str">
            <v>老司城景区连接路（水厂至喻家堡段）</v>
          </cell>
          <cell r="G1287" t="str">
            <v>通景公路</v>
          </cell>
          <cell r="H1287" t="str">
            <v>131301F4331270018</v>
          </cell>
          <cell r="I1287" t="str">
            <v>1451J3130433127251</v>
          </cell>
          <cell r="J1287" t="str">
            <v>57a2b9db-1f72-4f25-a29e-4434e56f3503</v>
          </cell>
          <cell r="K1287" t="str">
            <v>无</v>
          </cell>
          <cell r="L1287">
            <v>1.37</v>
          </cell>
          <cell r="M1287">
            <v>1.37</v>
          </cell>
          <cell r="N1287">
            <v>164.4</v>
          </cell>
          <cell r="O1287" t="str">
            <v>四级公路</v>
          </cell>
          <cell r="P1287" t="str">
            <v>沥青路面</v>
          </cell>
          <cell r="Q1287">
            <v>4.5</v>
          </cell>
          <cell r="R1287" t="str">
            <v>老司城景区</v>
          </cell>
          <cell r="S1287">
            <v>1.37</v>
          </cell>
        </row>
        <row r="1288">
          <cell r="F1288" t="str">
            <v>石堤镇大明村连接路（大明至驻马溪段）</v>
          </cell>
          <cell r="G1288" t="str">
            <v>通景公路</v>
          </cell>
          <cell r="H1288" t="str">
            <v>131301F4331270016</v>
          </cell>
          <cell r="I1288" t="str">
            <v>1451J3130433127250</v>
          </cell>
          <cell r="J1288" t="str">
            <v>e1d305b6-dbba-4c8c-9f8a-70706c1c614d</v>
          </cell>
          <cell r="K1288" t="str">
            <v>C036433127</v>
          </cell>
          <cell r="L1288">
            <v>9.0269999999999992</v>
          </cell>
          <cell r="M1288">
            <v>9.0269999999999992</v>
          </cell>
          <cell r="N1288">
            <v>1083.24</v>
          </cell>
          <cell r="O1288" t="str">
            <v>四级公路</v>
          </cell>
          <cell r="P1288" t="str">
            <v>水泥路面</v>
          </cell>
          <cell r="Q1288">
            <v>4.5</v>
          </cell>
          <cell r="R1288" t="str">
            <v>石堤镇大明村</v>
          </cell>
          <cell r="S1288">
            <v>9.0269999999999992</v>
          </cell>
        </row>
        <row r="1289">
          <cell r="F1289" t="str">
            <v>长征国家文化公园（官坝村小泉孔至蚌蚌塘连接路）</v>
          </cell>
          <cell r="G1289" t="str">
            <v>通景公路</v>
          </cell>
          <cell r="H1289" t="str">
            <v>131301F4331270019</v>
          </cell>
          <cell r="I1289" t="str">
            <v>1451J3130433127230</v>
          </cell>
          <cell r="J1289" t="str">
            <v>ace931e1-d82d-4eae-8f14-d2125ba3c4ce</v>
          </cell>
          <cell r="K1289" t="str">
            <v>无</v>
          </cell>
          <cell r="L1289">
            <v>3</v>
          </cell>
          <cell r="M1289">
            <v>3</v>
          </cell>
          <cell r="N1289">
            <v>360</v>
          </cell>
          <cell r="O1289" t="str">
            <v>四级公路</v>
          </cell>
          <cell r="P1289" t="str">
            <v>水泥路面</v>
          </cell>
          <cell r="Q1289">
            <v>4.5</v>
          </cell>
          <cell r="R1289" t="str">
            <v>长征国家文化公园永顺段</v>
          </cell>
          <cell r="S1289">
            <v>1.2330000000000001</v>
          </cell>
        </row>
        <row r="1290">
          <cell r="L1290">
            <v>48.67</v>
          </cell>
          <cell r="M1290">
            <v>43</v>
          </cell>
          <cell r="N1290">
            <v>5667</v>
          </cell>
          <cell r="S1290">
            <v>43</v>
          </cell>
        </row>
        <row r="1291">
          <cell r="F1291" t="str">
            <v>里耶吴家溪至八面山连接路</v>
          </cell>
          <cell r="G1291" t="str">
            <v>通景公路</v>
          </cell>
          <cell r="H1291" t="str">
            <v>131301F4331300001</v>
          </cell>
          <cell r="I1291" t="str">
            <v>1451J3130433130209</v>
          </cell>
          <cell r="J1291" t="str">
            <v>0fa020d4-c736-463a-9924-6388b059b676</v>
          </cell>
          <cell r="K1291" t="str">
            <v>X008433130</v>
          </cell>
          <cell r="L1291">
            <v>33.4</v>
          </cell>
          <cell r="M1291">
            <v>28.433</v>
          </cell>
          <cell r="N1291">
            <v>3466</v>
          </cell>
          <cell r="O1291" t="str">
            <v>四级公路</v>
          </cell>
          <cell r="P1291" t="str">
            <v>沥青路面</v>
          </cell>
          <cell r="Q1291">
            <v>5.5</v>
          </cell>
          <cell r="R1291" t="str">
            <v>龙山县里耶镇八面山风景区</v>
          </cell>
          <cell r="S1291">
            <v>28.433</v>
          </cell>
        </row>
        <row r="1292">
          <cell r="F1292" t="str">
            <v>岩冲至比耳连接路</v>
          </cell>
          <cell r="G1292" t="str">
            <v>资源产业路</v>
          </cell>
          <cell r="H1292" t="str">
            <v>1312F4331300121</v>
          </cell>
          <cell r="I1292" t="str">
            <v>1451J3120433130265</v>
          </cell>
          <cell r="J1292" t="str">
            <v>6b35a31f-8207-4a14-8e14-7d239dcda2ed</v>
          </cell>
          <cell r="K1292" t="str">
            <v>Y050433130</v>
          </cell>
          <cell r="L1292">
            <v>9.6300000000000008</v>
          </cell>
          <cell r="M1292">
            <v>9.6300000000000008</v>
          </cell>
          <cell r="N1292">
            <v>1380</v>
          </cell>
          <cell r="O1292" t="str">
            <v>四级公路</v>
          </cell>
          <cell r="P1292" t="str">
            <v>沥青路面</v>
          </cell>
          <cell r="Q1292">
            <v>5.5</v>
          </cell>
          <cell r="R1292" t="str">
            <v>龙山县比耳脐橙专业合作社</v>
          </cell>
          <cell r="S1292">
            <v>9.6300000000000008</v>
          </cell>
        </row>
        <row r="1293">
          <cell r="F1293" t="str">
            <v>龙山县桐木村通景路</v>
          </cell>
          <cell r="G1293" t="str">
            <v>通景公路</v>
          </cell>
          <cell r="H1293" t="str">
            <v>131302F4331300032</v>
          </cell>
          <cell r="I1293" t="str">
            <v>1451J3130433130235</v>
          </cell>
          <cell r="J1293" t="str">
            <v>e65c35cb-6b2a-49c2-b20a-df8601f82d5a</v>
          </cell>
          <cell r="K1293" t="str">
            <v>C115433130</v>
          </cell>
          <cell r="L1293">
            <v>5.64</v>
          </cell>
          <cell r="M1293">
            <v>4.9370000000000003</v>
          </cell>
          <cell r="N1293">
            <v>821</v>
          </cell>
          <cell r="O1293" t="str">
            <v>四级公路</v>
          </cell>
          <cell r="P1293" t="str">
            <v>水泥路面</v>
          </cell>
          <cell r="Q1293">
            <v>5.5</v>
          </cell>
          <cell r="R1293" t="str">
            <v>湘鄂川黔根据地省委旧址</v>
          </cell>
          <cell r="S1293">
            <v>4.9370000000000003</v>
          </cell>
        </row>
      </sheetData>
      <sheetData sheetId="4"/>
      <sheetData sheetId="5"/>
      <sheetData sheetId="6"/>
      <sheetData sheetId="7"/>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汇总表 (补助计划)"/>
      <sheetName val="乡镇通三级、旅游资源产业路项目明细"/>
      <sheetName val="乡镇通三级汇总表"/>
      <sheetName val="乡镇通三级项目明细"/>
      <sheetName val="旅游资源产业路汇总表"/>
      <sheetName val="旅游资源产业路项目明细"/>
      <sheetName val="渡改桥"/>
      <sheetName val="其他农村公路"/>
    </sheetNames>
    <sheetDataSet>
      <sheetData sheetId="0"/>
      <sheetData sheetId="1"/>
      <sheetData sheetId="2">
        <row r="4">
          <cell r="U4" t="str">
            <v>正式规划名称</v>
          </cell>
        </row>
        <row r="6">
          <cell r="U6"/>
        </row>
        <row r="7">
          <cell r="U7"/>
        </row>
        <row r="8">
          <cell r="U8" t="str">
            <v>农趣谷景区道路（C779段）</v>
          </cell>
        </row>
        <row r="9">
          <cell r="U9" t="str">
            <v>农趣谷景区道路（C010D段）</v>
          </cell>
        </row>
        <row r="10">
          <cell r="U10"/>
        </row>
        <row r="11">
          <cell r="U11" t="str">
            <v>梅铜公路</v>
          </cell>
        </row>
        <row r="12">
          <cell r="U12" t="str">
            <v>望城区花果路北延线</v>
          </cell>
        </row>
        <row r="13">
          <cell r="U13" t="str">
            <v>团头湖环湖公路</v>
          </cell>
        </row>
        <row r="14">
          <cell r="U14" t="str">
            <v>望城区田园之恋农业园进出场道路</v>
          </cell>
        </row>
        <row r="15">
          <cell r="U15" t="str">
            <v>望城区乌山贡茶特色产业园道路</v>
          </cell>
        </row>
        <row r="16">
          <cell r="U16" t="str">
            <v>淑一公路</v>
          </cell>
        </row>
        <row r="17">
          <cell r="U17"/>
        </row>
        <row r="18">
          <cell r="U18" t="str">
            <v>宋家桥至谭山坝道路提质改造</v>
          </cell>
        </row>
        <row r="19">
          <cell r="U19" t="str">
            <v>城赛线路基路面提质工程</v>
          </cell>
        </row>
        <row r="20">
          <cell r="U20" t="str">
            <v>杨开慧故居里阿尼揭露（金开线-朱塘坳道路硬化）</v>
          </cell>
        </row>
        <row r="21">
          <cell r="U21" t="str">
            <v>杨开慧故居连接路（开慧镇Y228道路硬化工程）</v>
          </cell>
        </row>
        <row r="22">
          <cell r="U22" t="str">
            <v>长沙县湘丰茶博园通景路（X151金井新沙段提质改造）</v>
          </cell>
        </row>
        <row r="23">
          <cell r="U23" t="str">
            <v>徐特立故居连接路（五美村-五美村）</v>
          </cell>
        </row>
        <row r="24">
          <cell r="U24" t="str">
            <v>上采田-八角亭路面提质改造工程</v>
          </cell>
        </row>
        <row r="25">
          <cell r="U25" t="str">
            <v>徐特立故居连接路（马达岭-丁家冲口）</v>
          </cell>
        </row>
        <row r="26">
          <cell r="U26" t="str">
            <v>徐特立故居连接路（老村部-谢家屋）</v>
          </cell>
        </row>
        <row r="27">
          <cell r="U27" t="str">
            <v>春华现代农业示范园连接路（长沙县大鲁线路基路面提质工程）</v>
          </cell>
        </row>
        <row r="28">
          <cell r="U28" t="str">
            <v>安沙镇万亩花卉示范园道路建设</v>
          </cell>
        </row>
        <row r="29">
          <cell r="U29" t="str">
            <v>X058道路提质改造工程</v>
          </cell>
        </row>
        <row r="30">
          <cell r="U30" t="str">
            <v>和平村环线路面提质工程</v>
          </cell>
        </row>
        <row r="31">
          <cell r="U31"/>
        </row>
        <row r="32">
          <cell r="U32" t="str">
            <v>普迹-官桥</v>
          </cell>
        </row>
        <row r="33">
          <cell r="U33" t="str">
            <v>东环路</v>
          </cell>
        </row>
        <row r="34">
          <cell r="U34" t="str">
            <v>官渡古镇连接路（金湾至金胜）</v>
          </cell>
        </row>
        <row r="35">
          <cell r="U35" t="str">
            <v>新云山路口至部队农场连接路</v>
          </cell>
        </row>
        <row r="36">
          <cell r="U36" t="str">
            <v>金坑风景区通景公路</v>
          </cell>
        </row>
        <row r="37">
          <cell r="U37" t="str">
            <v>溪江-淳口连接路</v>
          </cell>
        </row>
        <row r="38">
          <cell r="U38" t="str">
            <v>大沙洲--筀竹弯连接路</v>
          </cell>
        </row>
        <row r="39">
          <cell r="U39" t="str">
            <v>新塘组至报恩组连接路</v>
          </cell>
        </row>
        <row r="40">
          <cell r="U40" t="str">
            <v>咀子组至坨里组连接路</v>
          </cell>
        </row>
        <row r="41">
          <cell r="U41" t="str">
            <v>石霜—杨花连接路</v>
          </cell>
        </row>
        <row r="42">
          <cell r="U42" t="str">
            <v>一坝桥-水库尾连接路</v>
          </cell>
        </row>
        <row r="43">
          <cell r="U43" t="str">
            <v>水库尾至坝上连接路</v>
          </cell>
        </row>
        <row r="44">
          <cell r="U44" t="str">
            <v>保塘至秀山连接路</v>
          </cell>
        </row>
        <row r="45">
          <cell r="U45" t="str">
            <v>金江村部至马鞍连接路</v>
          </cell>
        </row>
        <row r="46">
          <cell r="U46" t="str">
            <v>枨冲-杨花连接路</v>
          </cell>
        </row>
        <row r="47">
          <cell r="U47" t="str">
            <v>万丰湖景区道路</v>
          </cell>
        </row>
        <row r="48">
          <cell r="U48" t="str">
            <v>Y018提质改造</v>
          </cell>
        </row>
        <row r="49">
          <cell r="U49" t="str">
            <v>百合种植基地-荷文公路</v>
          </cell>
        </row>
        <row r="50">
          <cell r="U50" t="str">
            <v>X134镇头镇北大花木产业路</v>
          </cell>
        </row>
        <row r="51">
          <cell r="U51" t="str">
            <v>柏加镇杯苗发展基地至南横线道路提质改造</v>
          </cell>
        </row>
        <row r="52">
          <cell r="U52" t="str">
            <v>大围山森林公园七星岭景区通景公路</v>
          </cell>
        </row>
        <row r="53">
          <cell r="U53" t="str">
            <v>文市-沙溪连接路</v>
          </cell>
        </row>
        <row r="54">
          <cell r="U54" t="str">
            <v>白沙至上坪连接路</v>
          </cell>
        </row>
        <row r="55">
          <cell r="U55" t="str">
            <v>上洞至石柱峰连接路</v>
          </cell>
        </row>
        <row r="56">
          <cell r="U56"/>
        </row>
        <row r="57">
          <cell r="U57" t="str">
            <v>坝塘社区永昌生态养殖园产业路</v>
          </cell>
        </row>
        <row r="58">
          <cell r="U58" t="str">
            <v>梅湖村桂花苗木基地产业路</v>
          </cell>
        </row>
        <row r="59">
          <cell r="U59" t="str">
            <v>湖南萼林农产品有限公司产业路</v>
          </cell>
        </row>
        <row r="60">
          <cell r="U60" t="str">
            <v>C261（长田湾-大湖）</v>
          </cell>
        </row>
        <row r="61">
          <cell r="U61" t="str">
            <v>宁乡市金洲镇粮食产业园产业路</v>
          </cell>
        </row>
        <row r="62">
          <cell r="U62" t="str">
            <v>宁乡市国家级现代农业产业园产业路</v>
          </cell>
        </row>
        <row r="63">
          <cell r="U63" t="str">
            <v>石马寨景区连接路（Y674毛公桥-枝子桥）</v>
          </cell>
        </row>
        <row r="64">
          <cell r="U64" t="str">
            <v>金洪村烟叶育苗基地产业路</v>
          </cell>
        </row>
        <row r="65">
          <cell r="U65" t="str">
            <v>鸿富村蔬菜种植加工扶贫车间基地产业路</v>
          </cell>
        </row>
        <row r="66">
          <cell r="U66" t="str">
            <v>三仙坳村苗木育苗基地产业路（一期）</v>
          </cell>
        </row>
        <row r="67">
          <cell r="U67" t="str">
            <v>C980（柳树-白树）</v>
          </cell>
        </row>
        <row r="68">
          <cell r="U68" t="str">
            <v>官山村南轩文化园景区公园连接路（C337430182)</v>
          </cell>
        </row>
        <row r="69">
          <cell r="U69" t="str">
            <v>煤炭坝煤矿遗址公园旅游路</v>
          </cell>
        </row>
        <row r="70">
          <cell r="U70" t="str">
            <v>Y671（黄沙桥-石桥铺）</v>
          </cell>
        </row>
        <row r="71">
          <cell r="U71" t="str">
            <v>Y666（上流-龙基桥）</v>
          </cell>
        </row>
        <row r="72">
          <cell r="U72" t="str">
            <v>优卓牧业奶牛产业园产业路</v>
          </cell>
        </row>
        <row r="73">
          <cell r="U73" t="str">
            <v>左家山蜜桔产业园产业路</v>
          </cell>
        </row>
        <row r="74">
          <cell r="U74" t="str">
            <v>兴旺村百亩花海景区连接路（CZ94430182）</v>
          </cell>
        </row>
        <row r="75">
          <cell r="U75" t="str">
            <v>黄鹤村黄桃产业园产业路</v>
          </cell>
        </row>
        <row r="76">
          <cell r="U76" t="str">
            <v>湖溪塘村小龙虾养殖推广中心产业路</v>
          </cell>
        </row>
        <row r="77">
          <cell r="U77" t="str">
            <v>Y667（邓步桥-小狮）</v>
          </cell>
        </row>
        <row r="78">
          <cell r="U78" t="str">
            <v>合轩村种殖示范园产业路</v>
          </cell>
        </row>
        <row r="79">
          <cell r="U79" t="str">
            <v>关山古镇景区至历泉旅游通景路</v>
          </cell>
        </row>
        <row r="80">
          <cell r="U80" t="str">
            <v>金洲湖湿地公园连接路（C489430182）</v>
          </cell>
        </row>
        <row r="81">
          <cell r="U81" t="str">
            <v>华桅中药材产业示范园产业路</v>
          </cell>
        </row>
        <row r="82">
          <cell r="U82" t="str">
            <v>Y651（高桥-瓦泥坳）</v>
          </cell>
        </row>
        <row r="83">
          <cell r="U83"/>
        </row>
        <row r="84">
          <cell r="U84"/>
        </row>
        <row r="85">
          <cell r="U85" t="str">
            <v>耕食记道路</v>
          </cell>
        </row>
        <row r="86">
          <cell r="U86" t="str">
            <v>奎园特色生态园道路</v>
          </cell>
        </row>
        <row r="87">
          <cell r="U87" t="str">
            <v>耕食小镇道路</v>
          </cell>
        </row>
        <row r="88">
          <cell r="U88" t="str">
            <v>湖南世开花海农业科技有限公司连接路</v>
          </cell>
        </row>
        <row r="89">
          <cell r="U89" t="str">
            <v>金桥油茶农民专业合作社连接路</v>
          </cell>
        </row>
        <row r="90">
          <cell r="U90" t="str">
            <v>湘民农村合作社连接路</v>
          </cell>
        </row>
        <row r="91">
          <cell r="U91" t="str">
            <v>株洲市巨盛实业有限公司连接路</v>
          </cell>
        </row>
        <row r="92">
          <cell r="U92" t="str">
            <v>樟霞村经济合作社蔬菜基地连接路</v>
          </cell>
        </row>
        <row r="93">
          <cell r="U93" t="str">
            <v>霞山庄园道路</v>
          </cell>
        </row>
        <row r="94">
          <cell r="U94" t="str">
            <v>中财路</v>
          </cell>
        </row>
        <row r="95">
          <cell r="U95"/>
        </row>
        <row r="96">
          <cell r="U96" t="str">
            <v>大京湖环湖路</v>
          </cell>
        </row>
        <row r="97">
          <cell r="U97" t="str">
            <v>桐木村工业园通达路</v>
          </cell>
        </row>
        <row r="98">
          <cell r="U98" t="str">
            <v>株洲市芦淞区清新蔬菜种植农民专业合作社产业路</v>
          </cell>
        </row>
        <row r="99">
          <cell r="U99" t="str">
            <v>美丽乡村路</v>
          </cell>
        </row>
        <row r="100">
          <cell r="U100" t="str">
            <v>宋家湾集体经济组织合作社连接路</v>
          </cell>
        </row>
        <row r="101">
          <cell r="U101" t="str">
            <v>大京风景区环湖1路</v>
          </cell>
        </row>
        <row r="102">
          <cell r="U102"/>
        </row>
        <row r="103">
          <cell r="U103" t="str">
            <v>霞长路（长白路）生态农业资源产业路改建工程</v>
          </cell>
        </row>
        <row r="104">
          <cell r="U104" t="str">
            <v>茅九路生态农业产业路</v>
          </cell>
        </row>
        <row r="105">
          <cell r="U105" t="str">
            <v>郭太路生态农业资源产业路改建工程</v>
          </cell>
        </row>
        <row r="106">
          <cell r="U106"/>
        </row>
        <row r="107">
          <cell r="U107" t="str">
            <v>月福大道改扩建项目</v>
          </cell>
        </row>
        <row r="108">
          <cell r="U108" t="str">
            <v>石三门大道</v>
          </cell>
        </row>
        <row r="109">
          <cell r="U109" t="str">
            <v>雷谭路改扩建项目</v>
          </cell>
        </row>
        <row r="110">
          <cell r="U110" t="str">
            <v>天元区三门镇响水村通景路</v>
          </cell>
        </row>
        <row r="111">
          <cell r="U111"/>
        </row>
        <row r="112">
          <cell r="U112" t="str">
            <v>龙门镇乡镇通三级</v>
          </cell>
        </row>
        <row r="113">
          <cell r="U113" t="str">
            <v>大唐华银火力发电厂路</v>
          </cell>
        </row>
        <row r="114">
          <cell r="U114" t="str">
            <v>长田坡种养殖专业合作社，旺达种养殖专业合作社连接路</v>
          </cell>
        </row>
        <row r="115">
          <cell r="U115" t="str">
            <v>湘江南温泉连接路</v>
          </cell>
        </row>
        <row r="116">
          <cell r="U116" t="str">
            <v>湖南新正德畜牧有限公司永福猪场连接路</v>
          </cell>
        </row>
        <row r="117">
          <cell r="U117" t="str">
            <v>株洲太湖振兴生态种养殖专业合作社路</v>
          </cell>
        </row>
        <row r="118">
          <cell r="U118" t="str">
            <v>株洲百益嘉农业综合开发特色产业路</v>
          </cell>
        </row>
        <row r="119">
          <cell r="U119" t="str">
            <v>利达茶叶种养殖路</v>
          </cell>
        </row>
        <row r="120">
          <cell r="U120" t="str">
            <v>花田村集体经济合作社路2</v>
          </cell>
        </row>
        <row r="121">
          <cell r="U121" t="str">
            <v>新材料产业园路</v>
          </cell>
        </row>
        <row r="122">
          <cell r="U122" t="str">
            <v>许家冲种养殖产业路</v>
          </cell>
        </row>
        <row r="123">
          <cell r="U123" t="str">
            <v>泮冲水库田源种养殖专业合作社通景路</v>
          </cell>
        </row>
        <row r="124">
          <cell r="U124" t="str">
            <v>地方申请剔除规划</v>
          </cell>
        </row>
        <row r="125">
          <cell r="U125"/>
        </row>
        <row r="126">
          <cell r="U126" t="str">
            <v>X112善化-恒树垅</v>
          </cell>
        </row>
        <row r="127">
          <cell r="U127" t="str">
            <v>泥脚巷-衡东高湖连接路</v>
          </cell>
        </row>
        <row r="128">
          <cell r="U128" t="str">
            <v>株洲市民达兴生态农业有限公司连接路</v>
          </cell>
        </row>
        <row r="129">
          <cell r="U129" t="str">
            <v>株洲市亚材林业有限责任公司（生猪养殖场）连接路</v>
          </cell>
        </row>
        <row r="130">
          <cell r="U130" t="str">
            <v>攸县伟顺农业机械专业合作社湘莲特色产业园连接路</v>
          </cell>
        </row>
        <row r="131">
          <cell r="U131" t="str">
            <v>攸县容丰家庭农场连接路</v>
          </cell>
        </row>
        <row r="132">
          <cell r="U132" t="str">
            <v>X002凤塔-江西界连接路</v>
          </cell>
        </row>
        <row r="133">
          <cell r="U133" t="str">
            <v>湖南省凉热食品有限公司攸县香干特色产业园连接路</v>
          </cell>
        </row>
        <row r="134">
          <cell r="U134" t="str">
            <v>攸县博利生猪养殖场生猪养殖产业园连接路</v>
          </cell>
        </row>
        <row r="135">
          <cell r="U135" t="str">
            <v>攸县黄公牲畜养殖专业合作社生猪养殖产业园连接路</v>
          </cell>
        </row>
        <row r="136">
          <cell r="U136" t="str">
            <v>攸县鑫德中药材种植园中草药特色产业园连接路</v>
          </cell>
        </row>
        <row r="137">
          <cell r="U137" t="str">
            <v>健坤生态园乐园连接路</v>
          </cell>
        </row>
        <row r="138">
          <cell r="U138" t="str">
            <v>东冲兵工厂连接路</v>
          </cell>
        </row>
        <row r="139">
          <cell r="U139" t="str">
            <v>洣水沿江风光带连接路</v>
          </cell>
        </row>
        <row r="140">
          <cell r="U140"/>
        </row>
        <row r="141">
          <cell r="U141" t="str">
            <v>秩堂镇通三级公路项目</v>
          </cell>
        </row>
        <row r="142">
          <cell r="U142" t="str">
            <v>卧龙山庄（湖南卧龙景区文化旅游发展有限公司）连接路</v>
          </cell>
        </row>
        <row r="143">
          <cell r="U143" t="str">
            <v>井和村风景区连接路</v>
          </cell>
        </row>
        <row r="144">
          <cell r="U144" t="str">
            <v>石井村风景区连接路（一期）</v>
          </cell>
        </row>
        <row r="145">
          <cell r="U145" t="str">
            <v>诸睦村旅游公路</v>
          </cell>
        </row>
        <row r="146">
          <cell r="U146" t="str">
            <v>湖南景弘农牧有限公司庙贝养殖基地建设项目（新华村）连接路</v>
          </cell>
        </row>
        <row r="147">
          <cell r="U147" t="str">
            <v>株洲市顺丰农业生态产业园湘赣边界鲜肉供应中心产业链重点项目产业园连接路</v>
          </cell>
        </row>
        <row r="148">
          <cell r="U148" t="str">
            <v>云阳林场二仙分场连接路</v>
          </cell>
        </row>
        <row r="149">
          <cell r="U149" t="str">
            <v>沿河风景区连接路</v>
          </cell>
        </row>
        <row r="150">
          <cell r="U150" t="str">
            <v>湖南省茶陵县肉牛育繁推一体化示范项目连接路</v>
          </cell>
        </row>
        <row r="151">
          <cell r="U151" t="str">
            <v>茶陵县对家冲林下经济种养综合体建设项目连接路</v>
          </cell>
        </row>
        <row r="152">
          <cell r="U152" t="str">
            <v>茶陵县苏维埃政府旧址（湾里村旅游公路）</v>
          </cell>
        </row>
        <row r="153">
          <cell r="U153" t="str">
            <v>茶陵宝丰生物无害化处理有限公司连接路</v>
          </cell>
        </row>
        <row r="154">
          <cell r="U154" t="str">
            <v>堆上-石头垅风景区连接路</v>
          </cell>
        </row>
        <row r="155">
          <cell r="U155" t="str">
            <v>生态农业种养基地连接路</v>
          </cell>
        </row>
        <row r="156">
          <cell r="U156" t="str">
            <v>茶陵潞水生态果园三红蜜柚种植基地开发项目连接路</v>
          </cell>
        </row>
        <row r="157">
          <cell r="U157"/>
        </row>
        <row r="158">
          <cell r="U158" t="str">
            <v>新坪至长池</v>
          </cell>
        </row>
        <row r="159">
          <cell r="U159" t="str">
            <v>醴陵市天华农业产业生态园资源产业路</v>
          </cell>
        </row>
        <row r="160">
          <cell r="U160" t="str">
            <v>东富农业生态园资源产业路</v>
          </cell>
        </row>
        <row r="161">
          <cell r="U161" t="str">
            <v>泉沅农业生态园资源产业路</v>
          </cell>
        </row>
        <row r="162">
          <cell r="U162" t="str">
            <v>星湖农业生态产业园资源产业路</v>
          </cell>
        </row>
        <row r="163">
          <cell r="U163" t="str">
            <v>左权故居红色景区通景公路</v>
          </cell>
        </row>
        <row r="164">
          <cell r="U164" t="str">
            <v>楠竹山农业生态园资源产业路</v>
          </cell>
        </row>
        <row r="165">
          <cell r="U165" t="str">
            <v>玉皇阁农业种植基地资源产业路</v>
          </cell>
        </row>
        <row r="166">
          <cell r="U166" t="str">
            <v>丹枫果业农业产业路</v>
          </cell>
        </row>
        <row r="167">
          <cell r="U167" t="str">
            <v>醴陵市流碧桥农业产业基地资源产业路</v>
          </cell>
        </row>
        <row r="168">
          <cell r="U168" t="str">
            <v>云岩旅游公路</v>
          </cell>
        </row>
        <row r="169">
          <cell r="U169" t="str">
            <v>醴陵市浦缘特色蔬菜产业园特色产业路</v>
          </cell>
        </row>
        <row r="170">
          <cell r="U170" t="str">
            <v>醴陵市金山农业产业基地资源产业路</v>
          </cell>
        </row>
        <row r="171">
          <cell r="U171" t="str">
            <v>明星农场资源产业路</v>
          </cell>
        </row>
        <row r="172">
          <cell r="U172" t="str">
            <v>醴陵市擂鼓桥万亩油茶基地资源产业路</v>
          </cell>
        </row>
        <row r="173">
          <cell r="U173" t="str">
            <v>醴陵市七星农业生态产业基地资源产业路</v>
          </cell>
        </row>
        <row r="174">
          <cell r="U174" t="str">
            <v>集群农业种植基地资源产业路</v>
          </cell>
        </row>
        <row r="175">
          <cell r="U175" t="str">
            <v>湖南省开开食品有限公司特色产业路</v>
          </cell>
        </row>
        <row r="176">
          <cell r="U176" t="str">
            <v>芷泉花木培育基地资源产业路</v>
          </cell>
        </row>
        <row r="177">
          <cell r="U177" t="str">
            <v>均楚洪源农业生态园资源产业路</v>
          </cell>
        </row>
        <row r="178">
          <cell r="U178"/>
        </row>
        <row r="179">
          <cell r="U179"/>
        </row>
        <row r="180">
          <cell r="U180" t="str">
            <v>殷金路</v>
          </cell>
        </row>
        <row r="181">
          <cell r="U181"/>
        </row>
        <row r="182">
          <cell r="U182" t="str">
            <v>老铁生态农庄（湘潭市雨湖区伍家花园老铁生态农庄）连接路</v>
          </cell>
        </row>
        <row r="183">
          <cell r="U183" t="str">
            <v>江麓红色旅游基地连接路</v>
          </cell>
        </row>
        <row r="184">
          <cell r="U184" t="str">
            <v>新黄线提质改造项目</v>
          </cell>
        </row>
        <row r="185">
          <cell r="U185"/>
        </row>
        <row r="186">
          <cell r="U186" t="str">
            <v>湘潭县G107线至中路铺老街公路</v>
          </cell>
        </row>
        <row r="187">
          <cell r="U187" t="str">
            <v>陈鹏年墓连接路（湘潭县排头乡回龙桥排较线至分水乡陈鹏年墓公路工程）</v>
          </cell>
        </row>
        <row r="188">
          <cell r="U188" t="str">
            <v>湘潭县齐白石旅游环线公路</v>
          </cell>
        </row>
        <row r="189">
          <cell r="U189" t="str">
            <v>湘潭县乌石李子坑至乌石峰通景公路</v>
          </cell>
        </row>
        <row r="190">
          <cell r="U190"/>
        </row>
        <row r="191">
          <cell r="U191" t="str">
            <v>湖南金裕葡萄园基地公路</v>
          </cell>
        </row>
        <row r="192">
          <cell r="U192" t="str">
            <v>湖南湘乡湘魏蕾生态农业科技有限公司连接路</v>
          </cell>
        </row>
        <row r="193">
          <cell r="U193" t="str">
            <v>大清线提质改造</v>
          </cell>
        </row>
        <row r="194">
          <cell r="U194" t="str">
            <v>湘乡市白田镇南熏山景区连接路</v>
          </cell>
        </row>
        <row r="195">
          <cell r="U195" t="str">
            <v>文景公路</v>
          </cell>
        </row>
        <row r="196">
          <cell r="U196" t="str">
            <v>永乐主干道工程</v>
          </cell>
        </row>
        <row r="197">
          <cell r="U197" t="str">
            <v>白沙龙虾基地公路</v>
          </cell>
        </row>
        <row r="198">
          <cell r="U198" t="str">
            <v>中沙镇公略水库旅游道路</v>
          </cell>
        </row>
        <row r="199">
          <cell r="U199" t="str">
            <v>湘乡市泉塘镇长沙铁路顺安路料有限公司湘乡采石分厂</v>
          </cell>
        </row>
        <row r="200">
          <cell r="U200" t="str">
            <v>湘乡市泉塘镇彪家景区公路</v>
          </cell>
        </row>
        <row r="201">
          <cell r="U201" t="str">
            <v>东台山森林公园连接路</v>
          </cell>
        </row>
        <row r="202">
          <cell r="U202" t="str">
            <v>泉塘农业示范园连接路（双江平改立连接路）</v>
          </cell>
        </row>
        <row r="203">
          <cell r="U203" t="str">
            <v>陈庚故居公路</v>
          </cell>
        </row>
        <row r="204">
          <cell r="U204"/>
        </row>
        <row r="205">
          <cell r="U205" t="str">
            <v>气象站建设项目连接路</v>
          </cell>
        </row>
        <row r="206">
          <cell r="U206" t="str">
            <v>华南药王谷基地项目连接路</v>
          </cell>
        </row>
        <row r="207">
          <cell r="U207" t="str">
            <v>华南长湖美丽乡村连接路</v>
          </cell>
        </row>
        <row r="208">
          <cell r="U208" t="str">
            <v>红林花海项目连接路</v>
          </cell>
        </row>
        <row r="209">
          <cell r="U209" t="str">
            <v>银田美丽乡村连接路</v>
          </cell>
        </row>
        <row r="210">
          <cell r="U210" t="str">
            <v>杨林通景公路</v>
          </cell>
        </row>
        <row r="211">
          <cell r="U211" t="str">
            <v>银园村美丽乡村连接路</v>
          </cell>
        </row>
        <row r="212">
          <cell r="U212" t="str">
            <v>杨荣美丽乡村连接路</v>
          </cell>
        </row>
        <row r="213">
          <cell r="U213" t="str">
            <v>小红军基地项目连接路</v>
          </cell>
        </row>
        <row r="214">
          <cell r="U214"/>
        </row>
        <row r="215">
          <cell r="U215"/>
        </row>
        <row r="216">
          <cell r="U216" t="str">
            <v>仙碧果蔬专业合作社资源路</v>
          </cell>
        </row>
        <row r="217">
          <cell r="U217" t="str">
            <v>湖南省沅华种养专业合作社资源路</v>
          </cell>
        </row>
        <row r="218">
          <cell r="U218" t="str">
            <v>金松村渔业基地资源产业路</v>
          </cell>
        </row>
        <row r="219">
          <cell r="U219" t="str">
            <v>衡阳市名闻种养专业合作社资源路</v>
          </cell>
        </row>
        <row r="220">
          <cell r="U220"/>
        </row>
        <row r="221">
          <cell r="U221" t="str">
            <v>山林村果木基地产业路</v>
          </cell>
        </row>
        <row r="222">
          <cell r="U222" t="str">
            <v>东福村采摘产业路</v>
          </cell>
        </row>
        <row r="223">
          <cell r="U223"/>
        </row>
        <row r="224">
          <cell r="U224" t="str">
            <v>灵官庙旅游度假村项目连接路</v>
          </cell>
        </row>
        <row r="225">
          <cell r="U225" t="str">
            <v>角山镇蔬菜特色小镇项目连接路</v>
          </cell>
        </row>
        <row r="226">
          <cell r="U226"/>
        </row>
        <row r="227">
          <cell r="U227" t="str">
            <v>衡阳市蒸湘区雨母山镇X007线(二塘-长岭街)提质改造工程</v>
          </cell>
        </row>
        <row r="228">
          <cell r="U228" t="str">
            <v>幸福村蔬果种植基地产业路</v>
          </cell>
        </row>
        <row r="229">
          <cell r="U229" t="str">
            <v>七里山景区公路</v>
          </cell>
        </row>
        <row r="230">
          <cell r="U230" t="str">
            <v>新阳村苗木基地产业路</v>
          </cell>
        </row>
        <row r="231">
          <cell r="U231"/>
        </row>
        <row r="232">
          <cell r="U232" t="str">
            <v>老龙山-老龙山连接路</v>
          </cell>
        </row>
        <row r="233">
          <cell r="U233" t="str">
            <v>南岳镇红星村连接路（荆田村-谭家桥村）</v>
          </cell>
        </row>
        <row r="234">
          <cell r="U234" t="str">
            <v>朱陵宫--白菜冲连接路</v>
          </cell>
        </row>
        <row r="235">
          <cell r="U235"/>
        </row>
        <row r="236">
          <cell r="U236" t="str">
            <v>X027衡阳县通金溪镇三级公路</v>
          </cell>
        </row>
        <row r="237">
          <cell r="U237" t="str">
            <v>三湖镇陈坳至中合产业路（绿态果业）</v>
          </cell>
        </row>
        <row r="238">
          <cell r="U238" t="str">
            <v>界牌镇上塔茶园连接路</v>
          </cell>
        </row>
        <row r="239">
          <cell r="U239" t="str">
            <v>三湖镇新丰村回安养殖基地连接路</v>
          </cell>
        </row>
        <row r="240">
          <cell r="U240" t="str">
            <v>三湖镇枫坳村铁冲规模养殖场连接路</v>
          </cell>
        </row>
        <row r="241">
          <cell r="U241" t="str">
            <v>金兰镇瑞芝村聚湖峰景区连接路</v>
          </cell>
        </row>
        <row r="242">
          <cell r="U242" t="str">
            <v>衡阳县西渡镇新桥村连接路（X031新桥村乡村旅游公路）</v>
          </cell>
        </row>
        <row r="243">
          <cell r="U243" t="str">
            <v>栏垅乡三合村新民组水稻基地产业路2</v>
          </cell>
        </row>
        <row r="244">
          <cell r="U244" t="str">
            <v>台源镇东城村杜湘苗木水果基地（种植）连接路</v>
          </cell>
        </row>
        <row r="245">
          <cell r="U245" t="str">
            <v>台源镇东湖寺村乌莲、小龙虾基地连接路</v>
          </cell>
        </row>
        <row r="246">
          <cell r="U246" t="str">
            <v>界牌镇银溪至将军庙水稻、油茶种产业园连接路</v>
          </cell>
        </row>
        <row r="247">
          <cell r="U247" t="str">
            <v>衡阳县金兰镇泉溪村油茶基地产业路</v>
          </cell>
        </row>
        <row r="248">
          <cell r="U248" t="str">
            <v>溪江乡富强村通冲组油茶基地产业路</v>
          </cell>
        </row>
        <row r="249">
          <cell r="U249"/>
        </row>
        <row r="250">
          <cell r="U250" t="str">
            <v>X009衡南县江口至冠市三级公路项目</v>
          </cell>
        </row>
        <row r="251">
          <cell r="U251" t="str">
            <v>X018衡南县冠市镇政府至G322国道三级公路项目</v>
          </cell>
        </row>
        <row r="252">
          <cell r="U252" t="str">
            <v>X090衡南县相市至贺新三级公路项目</v>
          </cell>
        </row>
        <row r="253">
          <cell r="U253" t="str">
            <v>衡南县谭子山杨湖山庄（烈士陵园）道路项目</v>
          </cell>
        </row>
        <row r="254">
          <cell r="U254" t="str">
            <v>衡南县六合滨水休闲山庄道路项目</v>
          </cell>
        </row>
        <row r="255">
          <cell r="U255" t="str">
            <v>衡南县岐山森林公园十牛峰片区旅游集散路项目</v>
          </cell>
        </row>
        <row r="256">
          <cell r="U256" t="str">
            <v>衡南县桐梓山工农游击队旧址旅游区道路项目</v>
          </cell>
        </row>
        <row r="257">
          <cell r="U257" t="str">
            <v>衡南县亚皂山庄道路项目</v>
          </cell>
        </row>
        <row r="258">
          <cell r="U258" t="str">
            <v>衡南县宇轩农机农技种养专业合作社道路</v>
          </cell>
        </row>
        <row r="259">
          <cell r="U259" t="str">
            <v>衡南县罗亮泗英雄纪念馆道路项目</v>
          </cell>
        </row>
        <row r="260">
          <cell r="U260" t="str">
            <v>杨氏宗祠景区通达路</v>
          </cell>
        </row>
        <row r="261">
          <cell r="U261" t="str">
            <v>衡南县东方唐韵田园综合体道路项目</v>
          </cell>
        </row>
        <row r="262">
          <cell r="U262"/>
        </row>
        <row r="263">
          <cell r="U263" t="str">
            <v>花果山3A景区公路</v>
          </cell>
        </row>
        <row r="264">
          <cell r="U264" t="str">
            <v>长江镇政府至107国道</v>
          </cell>
        </row>
        <row r="265">
          <cell r="U265" t="str">
            <v>朝圣村部－乐晨农牧科技有限公司连接路</v>
          </cell>
        </row>
        <row r="266">
          <cell r="U266" t="str">
            <v>新屋湾－翔鹏现代农业养殖基地连接路</v>
          </cell>
        </row>
        <row r="267">
          <cell r="U267" t="str">
            <v>罗汉塘－衡阳县毛田村连接路</v>
          </cell>
        </row>
        <row r="268">
          <cell r="U268" t="str">
            <v>龙荫桥－太平组连接路</v>
          </cell>
        </row>
        <row r="269">
          <cell r="U269"/>
        </row>
        <row r="270">
          <cell r="U270" t="str">
            <v>衡东县霞流镇通三级路(栗木至霞流)</v>
          </cell>
        </row>
        <row r="271">
          <cell r="U271" t="str">
            <v>湖南盛和现代农业有限公司资源产业路</v>
          </cell>
        </row>
        <row r="272">
          <cell r="U272" t="str">
            <v>湘江南文旅康养基地集散公路(湘江南温泉至S336)</v>
          </cell>
        </row>
        <row r="273">
          <cell r="U273" t="str">
            <v>湘江南文旅康养基地通景路（湘江南温泉至S207）</v>
          </cell>
        </row>
        <row r="274">
          <cell r="U274" t="str">
            <v>衡东福诚医养结合养老养生建设项目(衡东福诚)资源产业路</v>
          </cell>
        </row>
        <row r="275">
          <cell r="U275" t="str">
            <v>湖南旭达养老产业有限公司资源产业路</v>
          </cell>
        </row>
        <row r="276">
          <cell r="U276" t="str">
            <v>湖南雄冠农业发展有限公司资源产业路</v>
          </cell>
        </row>
        <row r="277">
          <cell r="U277" t="str">
            <v>衡东县山河生态种养专业合作社资源产业路</v>
          </cell>
        </row>
        <row r="278">
          <cell r="U278" t="str">
            <v>衡东县盛冠圆家禽养殖专业合作社资源产业路</v>
          </cell>
        </row>
        <row r="279">
          <cell r="U279" t="str">
            <v>白莲镇美丽乡村田园综合体项目产业园资源产业路</v>
          </cell>
        </row>
        <row r="280">
          <cell r="U280" t="str">
            <v>罗荣桓故居-纪念馆通景公路(故居至S207)</v>
          </cell>
        </row>
        <row r="281">
          <cell r="U281" t="str">
            <v>衡东中保能菜篮子农业发展有限公司中保能现代农业产业园资源产业路</v>
          </cell>
        </row>
        <row r="282">
          <cell r="U282" t="str">
            <v>湖南卜蜂生物科技有限公司资源产业路</v>
          </cell>
        </row>
        <row r="283">
          <cell r="U283"/>
        </row>
        <row r="284">
          <cell r="U284" t="str">
            <v>祁东县黄土铺黄花小镇连接路</v>
          </cell>
        </row>
        <row r="285">
          <cell r="U285" t="str">
            <v>祁东县御龙湾度假区连接路</v>
          </cell>
        </row>
        <row r="286">
          <cell r="U286"/>
        </row>
        <row r="287">
          <cell r="U287" t="str">
            <v>淝田镇乡镇通三级</v>
          </cell>
        </row>
        <row r="288">
          <cell r="U288" t="str">
            <v>淝江村至新和村</v>
          </cell>
        </row>
        <row r="289">
          <cell r="U289" t="str">
            <v>哲桥圩至坪上曾家连接路</v>
          </cell>
        </row>
        <row r="290">
          <cell r="U290" t="str">
            <v>雅江养殖场连接路（樟田圩至新华）</v>
          </cell>
        </row>
        <row r="291">
          <cell r="U291" t="str">
            <v>狗老堰至石铺万连接路</v>
          </cell>
        </row>
        <row r="292">
          <cell r="U292"/>
        </row>
        <row r="293">
          <cell r="U293" t="str">
            <v>常宁市三湾至西岭</v>
          </cell>
        </row>
        <row r="294">
          <cell r="U294" t="str">
            <v>常宁市国洪生态农业发展有限公司新建道路</v>
          </cell>
        </row>
        <row r="295">
          <cell r="U295" t="str">
            <v>衡阳市常宁市天堂山景区旅游公路建设</v>
          </cell>
        </row>
        <row r="296">
          <cell r="U296" t="str">
            <v>常宁市家康养殖农民专业合作社新建道路</v>
          </cell>
        </row>
        <row r="297">
          <cell r="U297" t="str">
            <v>常宁市富亭专业合作社新建道路</v>
          </cell>
        </row>
        <row r="298">
          <cell r="U298" t="str">
            <v>常宁市国凤家庭农场新建道路</v>
          </cell>
        </row>
        <row r="299">
          <cell r="U299" t="str">
            <v>常宁市阳辉生态养殖专业合作社新建道路</v>
          </cell>
        </row>
        <row r="300">
          <cell r="U300" t="str">
            <v>春风农业农民专业合作社新建道路</v>
          </cell>
        </row>
        <row r="301">
          <cell r="U301" t="str">
            <v>衡阳市常宁市咏胜休闲农庄公路</v>
          </cell>
        </row>
        <row r="302">
          <cell r="U302" t="str">
            <v>湖南省天塘湖生态茶叶有限责任公司新建茶园新建道路</v>
          </cell>
        </row>
        <row r="303">
          <cell r="U303" t="str">
            <v>年存栏10000羽山黄鸡种养基地新建道路</v>
          </cell>
        </row>
        <row r="304">
          <cell r="U304" t="str">
            <v>裕花种养专业合作社新建道路</v>
          </cell>
        </row>
        <row r="305">
          <cell r="U305" t="str">
            <v>常宁天农食品有限公司牲猪养殖烟洲连接路</v>
          </cell>
        </row>
        <row r="306">
          <cell r="U306" t="str">
            <v>常宁天农食品有限公司牲猪养殖项目罗桥基地新建道路</v>
          </cell>
        </row>
        <row r="307">
          <cell r="U307" t="str">
            <v>常宁市萧石月革命烈士故居红色旅游景点公路</v>
          </cell>
        </row>
        <row r="308">
          <cell r="U308" t="str">
            <v>常宁市咏胜休闲农庄新建路</v>
          </cell>
        </row>
        <row r="309">
          <cell r="U309" t="str">
            <v>常宁市吉发农业农民专业合作社新建道路</v>
          </cell>
        </row>
        <row r="310">
          <cell r="U310" t="str">
            <v>衡阳市常宁市柏坊镇连接路</v>
          </cell>
        </row>
        <row r="311">
          <cell r="U311" t="str">
            <v>常宁市有容生态农牧业专业合作社新建道路</v>
          </cell>
        </row>
        <row r="312">
          <cell r="U312" t="str">
            <v>柏坊镇连接路</v>
          </cell>
        </row>
        <row r="313">
          <cell r="U313" t="str">
            <v>山水林林业专业合作社新建道路</v>
          </cell>
        </row>
        <row r="314">
          <cell r="U314" t="str">
            <v>衡阳市常宁市西岭镇大洪村传统村落公路建设项目（月光明古居）</v>
          </cell>
        </row>
        <row r="315">
          <cell r="U315" t="str">
            <v>常宁市荫田澎湖湾生态农林农牧农民专业合作社新建道路</v>
          </cell>
        </row>
        <row r="316">
          <cell r="U316" t="str">
            <v>常宁天农食品有限公司牲猪养殖烟洲连接路</v>
          </cell>
        </row>
        <row r="317">
          <cell r="U317" t="str">
            <v>常宁市胜运石材有限公司新建道路</v>
          </cell>
        </row>
        <row r="318">
          <cell r="U318" t="str">
            <v>常宁市成玲种养专业合作社新建道路</v>
          </cell>
        </row>
        <row r="319">
          <cell r="U319" t="str">
            <v>常宁市水口山镇舂林村油茶、黄桃产业园新建连接路</v>
          </cell>
        </row>
        <row r="320">
          <cell r="U320" t="str">
            <v>常宁市天利生态农业有限公司新建道路</v>
          </cell>
        </row>
        <row r="321">
          <cell r="U321" t="str">
            <v>明生农业农机专业合作社新建道路</v>
          </cell>
        </row>
        <row r="322">
          <cell r="U322" t="str">
            <v>常宁市北头山种养专业合作社新建道路</v>
          </cell>
        </row>
        <row r="323">
          <cell r="U323"/>
        </row>
        <row r="324">
          <cell r="U324"/>
        </row>
        <row r="325">
          <cell r="U325" t="str">
            <v>金台-百合连接路</v>
          </cell>
        </row>
        <row r="326">
          <cell r="U326" t="str">
            <v>风云山至莲荷连接路</v>
          </cell>
        </row>
        <row r="327">
          <cell r="U327" t="str">
            <v>哑吧山-杨柳连接路</v>
          </cell>
        </row>
        <row r="328">
          <cell r="U328"/>
        </row>
        <row r="329">
          <cell r="U329" t="str">
            <v>合作社至一桥连接路</v>
          </cell>
        </row>
        <row r="330">
          <cell r="U330" t="str">
            <v>金山至六甲连接路</v>
          </cell>
        </row>
        <row r="331">
          <cell r="U331"/>
        </row>
        <row r="332">
          <cell r="U332" t="str">
            <v>北塔区李子塘村连接路</v>
          </cell>
        </row>
        <row r="333">
          <cell r="U333"/>
        </row>
        <row r="334">
          <cell r="U334" t="str">
            <v>邵东典成农业开发有限公司公路</v>
          </cell>
        </row>
        <row r="335">
          <cell r="U335" t="str">
            <v>X011邵东市简家陇镇桃源漆河-邵东青山公路</v>
          </cell>
        </row>
        <row r="336">
          <cell r="U336" t="str">
            <v>邵东县鑫顺养殖农民专业合作社养猪场公路</v>
          </cell>
        </row>
        <row r="337">
          <cell r="U337" t="str">
            <v>邵阳五鑫农业科技有限公司养猪场公路</v>
          </cell>
        </row>
        <row r="338">
          <cell r="U338" t="str">
            <v>湖南乐呵呵生态荷花园公路</v>
          </cell>
        </row>
        <row r="339">
          <cell r="U339" t="str">
            <v>湖南农富养殖场公路</v>
          </cell>
        </row>
        <row r="340">
          <cell r="U340" t="str">
            <v>湖南邵东遽曦农业开发有限公司养殖场公路</v>
          </cell>
        </row>
        <row r="341">
          <cell r="U341" t="str">
            <v>湖南邵东遽曦农业开发有限公司种植基地公路</v>
          </cell>
        </row>
        <row r="342">
          <cell r="U342" t="str">
            <v>湖南省海华农业综合开发有限公司猪场公路</v>
          </cell>
        </row>
        <row r="343">
          <cell r="U343" t="str">
            <v>湖南盛楠生态农业旅游开发有限公司新建种植项公路</v>
          </cell>
        </row>
        <row r="344">
          <cell r="U344" t="str">
            <v>邵东县仙人岭生态农业有限公司公路</v>
          </cell>
        </row>
        <row r="345">
          <cell r="U345" t="str">
            <v>邵东县仙人岭生态农业有限公司种养基地公路</v>
          </cell>
        </row>
        <row r="346">
          <cell r="U346" t="str">
            <v>邵东县三都惠众肉牛种养基地公路</v>
          </cell>
        </row>
        <row r="347">
          <cell r="U347" t="str">
            <v>邵东宇阳园艺专业合作社公路</v>
          </cell>
        </row>
        <row r="348">
          <cell r="U348" t="str">
            <v>邵东大云山生态农业开发有限公司新建中药材种植公路</v>
          </cell>
        </row>
        <row r="349">
          <cell r="U349" t="str">
            <v>邵东共力农机专业合作社公路</v>
          </cell>
        </row>
        <row r="350">
          <cell r="U350" t="str">
            <v>邵东绿野尚品生态农业专业合作社新建种植养殖公路</v>
          </cell>
        </row>
        <row r="351">
          <cell r="U351" t="str">
            <v>邵东市路源农业有限公司公路</v>
          </cell>
        </row>
        <row r="352">
          <cell r="U352" t="str">
            <v>邵东市大龙诚旺种养农民专业合作社公路</v>
          </cell>
        </row>
        <row r="353">
          <cell r="U353" t="str">
            <v>邵东市稻道香生态农业专业合作社公路</v>
          </cell>
        </row>
        <row r="354">
          <cell r="U354" t="str">
            <v>邵东县垚鑫农业农民专业合作社公路</v>
          </cell>
        </row>
        <row r="355">
          <cell r="U355" t="str">
            <v>邵东县高山岭农业专业合作社公路</v>
          </cell>
        </row>
        <row r="356">
          <cell r="U356" t="str">
            <v>湖南实厚农业发展有限公司公路（一期）</v>
          </cell>
        </row>
        <row r="357">
          <cell r="U357" t="str">
            <v>邵东县金态油茶专业合作社公路</v>
          </cell>
        </row>
        <row r="358">
          <cell r="U358" t="str">
            <v>邵东市定佰农业专业合作社公路</v>
          </cell>
        </row>
        <row r="359">
          <cell r="U359" t="str">
            <v>邵东市廉东农业发展有限公司养鸡场公路</v>
          </cell>
        </row>
        <row r="360">
          <cell r="U360" t="str">
            <v>邵东市仁凯生态养殖场连接路</v>
          </cell>
        </row>
        <row r="361">
          <cell r="U361" t="str">
            <v>邵东县新屋绿色山庄公路</v>
          </cell>
        </row>
        <row r="362">
          <cell r="U362" t="str">
            <v>邵东市铁塘冲生态农业专业合作社公路</v>
          </cell>
        </row>
        <row r="363">
          <cell r="U363" t="str">
            <v>湖南省金昭阳农业开发有限公司炼油厂公路</v>
          </cell>
        </row>
        <row r="364">
          <cell r="U364" t="str">
            <v>邵东市偃月生态养殖有限公司公路</v>
          </cell>
        </row>
        <row r="365">
          <cell r="U365" t="str">
            <v>邵东市杨桥镇乐丰养殖场养猪场公路</v>
          </cell>
        </row>
        <row r="366">
          <cell r="U366" t="str">
            <v>邵东云麓农业农民专业合作社新建油茶、中药材种植公路</v>
          </cell>
        </row>
        <row r="367">
          <cell r="U367" t="str">
            <v>邵东县水浒油茶生态专业合作社公路</v>
          </cell>
        </row>
        <row r="368">
          <cell r="U368" t="str">
            <v>邵东县火厂坪镇学军家庭农场养猪场公路</v>
          </cell>
        </row>
        <row r="369">
          <cell r="U369" t="str">
            <v>邵东县伍家塘猕猴桃良种发展专业合作社公路</v>
          </cell>
        </row>
        <row r="370">
          <cell r="U370" t="str">
            <v>邵东县中频生态种养专业合作社新建种植养殖公路</v>
          </cell>
        </row>
        <row r="371">
          <cell r="U371" t="str">
            <v>邵东县跃胜养殖场生猪养殖基地公路</v>
          </cell>
        </row>
        <row r="372">
          <cell r="U372" t="str">
            <v>邵东县千秋种养专业合作社新建种植蔬菜公路</v>
          </cell>
        </row>
        <row r="373">
          <cell r="U373" t="str">
            <v>邵东县阳冲种养专业合作社新建养殖项目公路</v>
          </cell>
        </row>
        <row r="374">
          <cell r="U374" t="str">
            <v>邵东县天宏农业农民专业合作社公路</v>
          </cell>
        </row>
        <row r="375">
          <cell r="U375" t="str">
            <v>邵东团结农业专业合作社牲猪基地公路</v>
          </cell>
        </row>
        <row r="376">
          <cell r="U376" t="str">
            <v>邵东县台洲种养农民专业合作社公路</v>
          </cell>
        </row>
        <row r="377">
          <cell r="U377"/>
        </row>
        <row r="378">
          <cell r="U378" t="str">
            <v>新邵县Y089大坝村至清水村公路</v>
          </cell>
        </row>
        <row r="379">
          <cell r="U379" t="str">
            <v>新邵县C560+X004孙家桥至花桥公路</v>
          </cell>
        </row>
        <row r="380">
          <cell r="U380" t="str">
            <v>新邵县白云岩至白云铺村公路工程</v>
          </cell>
        </row>
        <row r="381">
          <cell r="U381"/>
        </row>
        <row r="382">
          <cell r="U382" t="str">
            <v>杨田至河伯</v>
          </cell>
        </row>
        <row r="383">
          <cell r="U383" t="str">
            <v>郦家坪-杉木桥</v>
          </cell>
        </row>
        <row r="384">
          <cell r="U384" t="str">
            <v>祁东至中庙</v>
          </cell>
        </row>
        <row r="385">
          <cell r="U385" t="str">
            <v>长乐至蔡桥公路</v>
          </cell>
        </row>
        <row r="386">
          <cell r="U386" t="str">
            <v>白仓至金江湖公路</v>
          </cell>
        </row>
        <row r="387">
          <cell r="U387" t="str">
            <v>水杉景区-G320公路</v>
          </cell>
        </row>
        <row r="388">
          <cell r="U388" t="str">
            <v>金称市至金河公路</v>
          </cell>
        </row>
        <row r="389">
          <cell r="U389" t="str">
            <v>烈士陵园-S336公路</v>
          </cell>
        </row>
        <row r="390">
          <cell r="U390" t="str">
            <v>高霞山-五峰铺公路</v>
          </cell>
        </row>
        <row r="391">
          <cell r="U391" t="str">
            <v>天子-火烧坪公路</v>
          </cell>
        </row>
        <row r="392">
          <cell r="U392" t="str">
            <v>G207至塘田战时讲学院公路</v>
          </cell>
        </row>
        <row r="393">
          <cell r="U393" t="str">
            <v>胜利寨至G207公路</v>
          </cell>
        </row>
        <row r="394">
          <cell r="U394" t="str">
            <v>X046线-车家公路</v>
          </cell>
        </row>
        <row r="395">
          <cell r="U395" t="str">
            <v>天子湖国家湿地公园公路</v>
          </cell>
        </row>
        <row r="396">
          <cell r="U396" t="str">
            <v>蔡山-新安公路</v>
          </cell>
        </row>
        <row r="397">
          <cell r="U397"/>
        </row>
        <row r="398">
          <cell r="U398" t="str">
            <v>X107隆回县六都寨—西山公路</v>
          </cell>
        </row>
        <row r="399">
          <cell r="U399" t="str">
            <v>X104隆回县虎形山—小沙江公路</v>
          </cell>
        </row>
        <row r="400">
          <cell r="U400" t="str">
            <v>向家牛天岭旅游景区（X006、X008隆回县马头山—横板桥公路）</v>
          </cell>
        </row>
        <row r="401">
          <cell r="U401" t="str">
            <v>Y053罗七公路</v>
          </cell>
        </row>
        <row r="402">
          <cell r="U402" t="str">
            <v>高平镇滨江南路</v>
          </cell>
        </row>
        <row r="403">
          <cell r="U403" t="str">
            <v>大花瑶虎形山景区连接路（Y079芒花坪至杉木坪）</v>
          </cell>
        </row>
        <row r="404">
          <cell r="U404" t="str">
            <v>南岳庙至乔家村旅游通景公路</v>
          </cell>
        </row>
        <row r="405">
          <cell r="U405" t="str">
            <v>大花瑶虎形山景区连接路（小沙江文明至虎形山祟木涵公路）</v>
          </cell>
        </row>
        <row r="406">
          <cell r="U406"/>
        </row>
        <row r="407">
          <cell r="U407" t="str">
            <v>洞口县X115线古楼乡通乡公路提质改造工程</v>
          </cell>
        </row>
        <row r="408">
          <cell r="U408" t="str">
            <v>洞口县X010线大屋乡通乡公路提质改造工程</v>
          </cell>
        </row>
        <row r="409">
          <cell r="U409" t="str">
            <v>高沙孝文化博物馆连接路</v>
          </cell>
        </row>
        <row r="410">
          <cell r="U410" t="str">
            <v>洞口佳和农林科技发展有限公司空山旅游景区建设项目连接路</v>
          </cell>
        </row>
        <row r="411">
          <cell r="U411" t="str">
            <v>洞口县斜口柑桔产业专业合作社千亩雪峰蜜桔基地连接路</v>
          </cell>
        </row>
        <row r="412">
          <cell r="U412" t="str">
            <v>洞口县茶铺富硒茶现代茶叶产业园连接路</v>
          </cell>
        </row>
        <row r="413">
          <cell r="U413" t="str">
            <v>洞口县罗溪众艳生态农业科技开发有限公司连接路</v>
          </cell>
        </row>
        <row r="414">
          <cell r="U414" t="str">
            <v>湖南省邵阳市洞口县花古七里村村民委员会七里农贸市场连接路</v>
          </cell>
        </row>
        <row r="415">
          <cell r="U415" t="str">
            <v>洞口南冲柑桔种植专业合作社连接路</v>
          </cell>
        </row>
        <row r="416">
          <cell r="U416" t="str">
            <v>雪峰橘香农林科技产业园全产业链建设项目连接路</v>
          </cell>
        </row>
        <row r="417">
          <cell r="U417" t="str">
            <v>洞口县天井出口猪场建设项目连接路</v>
          </cell>
        </row>
        <row r="418">
          <cell r="U418" t="str">
            <v>地方申请剔除规划</v>
          </cell>
        </row>
        <row r="419">
          <cell r="U419" t="str">
            <v>洞口县黄桥镇雷霆柚子种植专业合作社连接路</v>
          </cell>
        </row>
        <row r="420">
          <cell r="U420" t="str">
            <v>洞口满妹子雪峰蜜桔专业合作社连接路（50万吨气调保鲜库及通风储存库建设项目）</v>
          </cell>
        </row>
        <row r="421">
          <cell r="U421" t="str">
            <v>洞口县风林养殖场连接路</v>
          </cell>
        </row>
        <row r="422">
          <cell r="U422" t="str">
            <v>罗溪森林公园景区连接路</v>
          </cell>
        </row>
        <row r="423">
          <cell r="U423"/>
        </row>
        <row r="424">
          <cell r="U424" t="str">
            <v>东鹅公路</v>
          </cell>
        </row>
        <row r="425">
          <cell r="U425" t="str">
            <v>江口塘至午子坡(江城线)</v>
          </cell>
        </row>
        <row r="426">
          <cell r="U426"/>
        </row>
        <row r="427">
          <cell r="U427" t="str">
            <v>X145大老线</v>
          </cell>
        </row>
        <row r="428">
          <cell r="U428" t="str">
            <v>龙丰果业有限责任公司连接路</v>
          </cell>
        </row>
        <row r="429">
          <cell r="U429"/>
        </row>
        <row r="430">
          <cell r="U430" t="str">
            <v>城步县西岩至杉坊公路改建工程</v>
          </cell>
        </row>
        <row r="431">
          <cell r="U431" t="str">
            <v>南山国家公园连接路（长安至平定塘）</v>
          </cell>
        </row>
        <row r="432">
          <cell r="U432"/>
        </row>
        <row r="433">
          <cell r="U433" t="str">
            <v>秦桥镇通三级公路</v>
          </cell>
        </row>
        <row r="434">
          <cell r="U434" t="str">
            <v>云山国家森林公园伴山景区旅游公路</v>
          </cell>
        </row>
        <row r="435">
          <cell r="U435" t="str">
            <v>合心街上-雪峰山鱼种繁殖谷资源产业路</v>
          </cell>
        </row>
        <row r="436">
          <cell r="U436" t="str">
            <v>武冈市嗨花弄生态农业创意产业园旅游公路</v>
          </cell>
        </row>
        <row r="437">
          <cell r="U437" t="str">
            <v>武冈市家家康特色农业产业园产业资源路</v>
          </cell>
        </row>
        <row r="438">
          <cell r="U438" t="str">
            <v>双独线-胜东养猪场连接路</v>
          </cell>
        </row>
        <row r="439">
          <cell r="U439" t="str">
            <v>浪石村旅游公路</v>
          </cell>
        </row>
        <row r="440">
          <cell r="U440" t="str">
            <v>“生态丹霞文化生态旅游精品线路”资源村旅游公路</v>
          </cell>
        </row>
        <row r="441">
          <cell r="U441"/>
        </row>
        <row r="442">
          <cell r="U442"/>
        </row>
        <row r="443">
          <cell r="U443" t="str">
            <v>C019云溪区南太—邓家公路</v>
          </cell>
        </row>
        <row r="444">
          <cell r="U444" t="str">
            <v>C076云溪区杨梅咀—蔡家公路</v>
          </cell>
        </row>
        <row r="445">
          <cell r="U445" t="str">
            <v>Y791新铺村－杨旗湖渔场连接路</v>
          </cell>
        </row>
        <row r="446">
          <cell r="U446"/>
        </row>
        <row r="447">
          <cell r="U447" t="str">
            <v>君山区广兴洲渔场基地产业路（康墩线））</v>
          </cell>
        </row>
        <row r="448">
          <cell r="U448" t="str">
            <v>君山区前锋健康养殖小区产业路</v>
          </cell>
        </row>
        <row r="449">
          <cell r="U449" t="str">
            <v>君山区黄泥套生态鱼养殖基地产业路</v>
          </cell>
        </row>
        <row r="450">
          <cell r="U450" t="str">
            <v>君山区分路口徐德明稻虾养殖基地产业路</v>
          </cell>
        </row>
        <row r="451">
          <cell r="U451" t="str">
            <v>君山区银杯团结稻虾养殖基地产业路</v>
          </cell>
        </row>
        <row r="452">
          <cell r="U452" t="str">
            <v>君山区横墩特种养殖基地产业路</v>
          </cell>
        </row>
        <row r="453">
          <cell r="U453"/>
        </row>
        <row r="454">
          <cell r="U454" t="str">
            <v>荣家湾至中洲乡</v>
          </cell>
        </row>
        <row r="455">
          <cell r="U455" t="str">
            <v>忠信-岳阳樱花园连接路</v>
          </cell>
        </row>
        <row r="456">
          <cell r="U456" t="str">
            <v>S503至岳阳县生态养殖合作社连接路</v>
          </cell>
        </row>
        <row r="457">
          <cell r="U457" t="str">
            <v>X126-岳阳翔和鸽业专业合作社银皇肉鸽特色产业园连接路</v>
          </cell>
        </row>
        <row r="458">
          <cell r="U458" t="str">
            <v>相思山至S310连接路</v>
          </cell>
        </row>
        <row r="459">
          <cell r="U459" t="str">
            <v>燕溪桥至四义桥连接路</v>
          </cell>
        </row>
        <row r="460">
          <cell r="U460" t="str">
            <v>潼溪-沙南连接路</v>
          </cell>
        </row>
        <row r="461">
          <cell r="U461" t="str">
            <v>C068-益海嘉里（岳阳）粮油工业有限公司连接路</v>
          </cell>
        </row>
        <row r="462">
          <cell r="U462" t="str">
            <v>岳阳县黄秀农耕文化园（岳阳县黄秀农耕文化园）通景路</v>
          </cell>
        </row>
        <row r="463">
          <cell r="U463" t="str">
            <v>大兜坳至岳阳星梦合作社连接路</v>
          </cell>
        </row>
        <row r="464">
          <cell r="U464" t="str">
            <v>君胜桥-岳阳县幼雄水稻种植合作社连接路</v>
          </cell>
        </row>
        <row r="465">
          <cell r="U465" t="str">
            <v>大塅至岳阳县绿色田园生态专业合作社连接路</v>
          </cell>
        </row>
        <row r="466">
          <cell r="U466" t="str">
            <v>Y373至岳阳县邓宗养殖合作社连接路</v>
          </cell>
        </row>
        <row r="467">
          <cell r="U467" t="str">
            <v>猴子坑至公田镇铁山油茶种植专业合作社连接路</v>
          </cell>
        </row>
        <row r="468">
          <cell r="U468" t="str">
            <v>岳阳岳禹水稻专业合作社至S312连接路</v>
          </cell>
        </row>
        <row r="469">
          <cell r="U469" t="str">
            <v>兰泽烈士公园至S312连接路</v>
          </cell>
        </row>
        <row r="470">
          <cell r="U470" t="str">
            <v>集镇至天祥养殖专业合作社连接路</v>
          </cell>
        </row>
        <row r="471">
          <cell r="U471" t="str">
            <v>岳阳县月田镇孙家大屋连接路</v>
          </cell>
        </row>
        <row r="472">
          <cell r="U472"/>
        </row>
        <row r="473">
          <cell r="U473" t="str">
            <v>团洲乡通三级公路</v>
          </cell>
        </row>
        <row r="474">
          <cell r="U474" t="str">
            <v>洪山头至华一水库旅游公路</v>
          </cell>
        </row>
        <row r="475">
          <cell r="U475" t="str">
            <v>华容县东山镇雷打岩景点通景公路</v>
          </cell>
        </row>
        <row r="476">
          <cell r="U476" t="str">
            <v>大荆湖临湖渍堤道路</v>
          </cell>
        </row>
        <row r="477">
          <cell r="U477" t="str">
            <v>华容县东湖湿地公园通景公路</v>
          </cell>
        </row>
        <row r="478">
          <cell r="U478" t="str">
            <v>岳阳市绿源农产品产销专业合作社连接路</v>
          </cell>
        </row>
        <row r="479">
          <cell r="U479" t="str">
            <v>华容县禹山茶文化基地通景公路</v>
          </cell>
        </row>
        <row r="480">
          <cell r="U480" t="str">
            <v>何长工红色旅游教育基地（李家湾-何长工故居环山）连接路</v>
          </cell>
        </row>
        <row r="481">
          <cell r="U481" t="str">
            <v>华容富民大棚西瓜专业合作社2连接路</v>
          </cell>
        </row>
        <row r="482">
          <cell r="U482" t="str">
            <v>吉娃米业水稻种植专业合作社连接路</v>
          </cell>
        </row>
        <row r="483">
          <cell r="U483" t="str">
            <v>岳阳泰平牧业科技有限公司连接路</v>
          </cell>
        </row>
        <row r="484">
          <cell r="U484" t="str">
            <v>健来富中药种植专业合作社
（牛桊山-五田渡）连接路</v>
          </cell>
        </row>
        <row r="485">
          <cell r="U485" t="str">
            <v>华容县团洲乡罗立新家庭农场连接路</v>
          </cell>
        </row>
        <row r="486">
          <cell r="U486"/>
        </row>
        <row r="487">
          <cell r="U487" t="str">
            <v>跃进门-临资口大桥</v>
          </cell>
        </row>
        <row r="488">
          <cell r="U488" t="str">
            <v>湘阴县先辉种植养殖产业路</v>
          </cell>
        </row>
        <row r="489">
          <cell r="U489" t="str">
            <v>湖南省金顶产业路</v>
          </cell>
        </row>
        <row r="490">
          <cell r="U490" t="str">
            <v>湖南横岭湖农业产业路</v>
          </cell>
        </row>
        <row r="491">
          <cell r="U491" t="str">
            <v>众源生态农业产业路</v>
          </cell>
        </row>
        <row r="492">
          <cell r="U492" t="str">
            <v>湖南金惠农业科技产业路</v>
          </cell>
        </row>
        <row r="493">
          <cell r="U493" t="str">
            <v>湘阴县金田渔业养殖产业路</v>
          </cell>
        </row>
        <row r="494">
          <cell r="U494" t="str">
            <v>创新现代农业产业路</v>
          </cell>
        </row>
        <row r="495">
          <cell r="U495" t="str">
            <v>湘阴县天自成种养产业路</v>
          </cell>
        </row>
        <row r="496">
          <cell r="U496" t="str">
            <v>湘阴县志坤米业产业路</v>
          </cell>
        </row>
        <row r="497">
          <cell r="U497" t="str">
            <v>湘阴县华军养殖产业路</v>
          </cell>
        </row>
        <row r="498">
          <cell r="U498" t="str">
            <v>宏华现代农业产业路</v>
          </cell>
        </row>
        <row r="499">
          <cell r="U499" t="str">
            <v>湖南省七秒鱼产业路</v>
          </cell>
        </row>
        <row r="500">
          <cell r="U500"/>
        </row>
        <row r="501">
          <cell r="U501" t="str">
            <v>S202至福寿山国际旅游度假区公路</v>
          </cell>
        </row>
        <row r="502">
          <cell r="U502" t="str">
            <v>纯溪小镇至月光岩公路</v>
          </cell>
        </row>
        <row r="503">
          <cell r="U503" t="str">
            <v>G106至五角山旅游度假区公路</v>
          </cell>
        </row>
        <row r="504">
          <cell r="U504" t="str">
            <v>平江县上塔市镇金星居委会种植资源产业路</v>
          </cell>
        </row>
        <row r="505">
          <cell r="U505" t="str">
            <v>G536至市里村汨罗江特色小镇公路</v>
          </cell>
        </row>
        <row r="506">
          <cell r="U506" t="str">
            <v>G106至红莲兵寨公路</v>
          </cell>
        </row>
        <row r="507">
          <cell r="U507" t="str">
            <v>G106至梧桐山公路</v>
          </cell>
        </row>
        <row r="508">
          <cell r="U508" t="str">
            <v>平江县三市镇三星村资源产业路</v>
          </cell>
        </row>
        <row r="509">
          <cell r="U509" t="str">
            <v>G106至阜山风情小镇公路</v>
          </cell>
        </row>
        <row r="510">
          <cell r="U510" t="str">
            <v>平江梅仙镇峰岭菁华现代农业综合产业园道路</v>
          </cell>
        </row>
        <row r="511">
          <cell r="U511" t="str">
            <v>S209至叶石坪风情小镇公路</v>
          </cell>
        </row>
        <row r="512">
          <cell r="U512" t="str">
            <v>S308至凤凰山茶果旅基地公路</v>
          </cell>
        </row>
        <row r="513">
          <cell r="U513"/>
        </row>
        <row r="514">
          <cell r="U514" t="str">
            <v>桂花村忠诚种养基地连接路</v>
          </cell>
        </row>
        <row r="515">
          <cell r="U515" t="str">
            <v>国家级东洞庭湖自然保护区集散公路</v>
          </cell>
        </row>
        <row r="516">
          <cell r="U516" t="str">
            <v>唐山村花果园产业基地连接路</v>
          </cell>
        </row>
        <row r="517">
          <cell r="U517" t="str">
            <v>王家坪村龙橙基地连接路</v>
          </cell>
        </row>
        <row r="518">
          <cell r="U518" t="str">
            <v>屈子祠村楚韵生猪养殖基地连接路</v>
          </cell>
        </row>
        <row r="519">
          <cell r="U519" t="str">
            <v>古培镇南环村金博水稻基地连接路</v>
          </cell>
        </row>
        <row r="520">
          <cell r="U520" t="str">
            <v>九雁锦程农业基地连接路</v>
          </cell>
        </row>
        <row r="521">
          <cell r="U521" t="str">
            <v>汨罗市蟠龙桥顺义生猪养殖基地连接路</v>
          </cell>
        </row>
        <row r="522">
          <cell r="U522" t="str">
            <v>徽山村德胜种植基地连接路</v>
          </cell>
        </row>
        <row r="523">
          <cell r="U523" t="str">
            <v>汨罗市太平村湘旺油茶基地连接路</v>
          </cell>
        </row>
        <row r="524">
          <cell r="U524" t="str">
            <v>汨罗市武穆村许家屋水稻基地连接路</v>
          </cell>
        </row>
        <row r="525">
          <cell r="U525" t="str">
            <v>汨罗市桃林寺镇武穆村水稻基地连接路</v>
          </cell>
        </row>
        <row r="526">
          <cell r="U526" t="str">
            <v>汨罗市古培镇稻谷香水稻基地连接路</v>
          </cell>
        </row>
        <row r="527">
          <cell r="U527" t="str">
            <v>托头岭村生猪养殖基地连接路</v>
          </cell>
        </row>
        <row r="528">
          <cell r="U528" t="str">
            <v>神鼎山村荷花种植基地连接路</v>
          </cell>
        </row>
        <row r="529">
          <cell r="U529" t="str">
            <v>弼时明月山村水稻种植基地连接路</v>
          </cell>
        </row>
        <row r="530">
          <cell r="U530" t="str">
            <v>永红村火鑫生态养猪场连接路</v>
          </cell>
        </row>
        <row r="531">
          <cell r="U531" t="str">
            <v>武夷山宋文河农业基地连接路</v>
          </cell>
        </row>
        <row r="532">
          <cell r="U532" t="str">
            <v>汨罗市洪源洞村养殖基地连接路</v>
          </cell>
        </row>
        <row r="533">
          <cell r="U533" t="str">
            <v>燕塘村中医药种植基地连接路</v>
          </cell>
        </row>
        <row r="534">
          <cell r="U534" t="str">
            <v>汨罗市长乐镇马桥至青狮旅游环线公路通景路</v>
          </cell>
        </row>
        <row r="535">
          <cell r="U535" t="str">
            <v>汨罗市长乐镇马桥至青狮旅游环线公路通景路</v>
          </cell>
        </row>
        <row r="536">
          <cell r="U536" t="str">
            <v>汨罗市长乐镇马桥至青狮旅游环线公路通景路</v>
          </cell>
        </row>
        <row r="537">
          <cell r="U537" t="str">
            <v>汨罗市汨东村杨梅基地连接路</v>
          </cell>
        </row>
        <row r="538">
          <cell r="U538"/>
        </row>
        <row r="539">
          <cell r="U539" t="str">
            <v>五里至大坝旅游集散公路</v>
          </cell>
        </row>
        <row r="540">
          <cell r="U540" t="str">
            <v>方家坡养殖基地连接路</v>
          </cell>
        </row>
        <row r="541">
          <cell r="U541" t="str">
            <v>临湘市五尖山森林公园景区通景路</v>
          </cell>
        </row>
        <row r="542">
          <cell r="U542" t="str">
            <v>撑旗岭林场连接路</v>
          </cell>
        </row>
        <row r="543">
          <cell r="U543" t="str">
            <v>李学风生态农牧生猪养殖连接路</v>
          </cell>
        </row>
        <row r="544">
          <cell r="U544" t="str">
            <v>茶马古镇连接路</v>
          </cell>
        </row>
        <row r="545">
          <cell r="U545" t="str">
            <v>临湘市游港河生态果园连接路</v>
          </cell>
        </row>
        <row r="546">
          <cell r="U546" t="str">
            <v>田园综合体特色产业园示范基地连接路</v>
          </cell>
        </row>
        <row r="547">
          <cell r="U547" t="str">
            <v>湖南君泰方家坡养殖基地连接路</v>
          </cell>
        </row>
        <row r="548">
          <cell r="U548" t="str">
            <v>乘风大星省油茶产业园连接路</v>
          </cell>
        </row>
        <row r="549">
          <cell r="U549" t="str">
            <v>羊楼司镇九鼎公司生态农牧生猪养殖连接路</v>
          </cell>
        </row>
        <row r="550">
          <cell r="U550" t="str">
            <v>（岳阳华态）生态农业生猪养殖连接路</v>
          </cell>
        </row>
        <row r="551">
          <cell r="U551" t="str">
            <v>陈坡洞茶园连接路</v>
          </cell>
        </row>
        <row r="552">
          <cell r="U552" t="str">
            <v>（余斌石田）生态农牧生猪养殖连接路</v>
          </cell>
        </row>
        <row r="553">
          <cell r="U553" t="str">
            <v>临湘市江南镇油菜花乡村旅游连接路</v>
          </cell>
        </row>
        <row r="554">
          <cell r="U554"/>
        </row>
        <row r="555">
          <cell r="U555" t="str">
            <v>万兴优质稻基地道路</v>
          </cell>
        </row>
        <row r="556">
          <cell r="U556" t="str">
            <v>凤凰渔业合作社道路</v>
          </cell>
        </row>
        <row r="557">
          <cell r="U557" t="str">
            <v>幸福栀子花基地道路</v>
          </cell>
        </row>
        <row r="558">
          <cell r="U558" t="str">
            <v>余家坪农产品加工基地道路</v>
          </cell>
        </row>
        <row r="559">
          <cell r="U559"/>
        </row>
        <row r="560">
          <cell r="U560" t="str">
            <v>岳阳湘沪现代农业科技有限公司产业路</v>
          </cell>
        </row>
        <row r="561">
          <cell r="U561"/>
        </row>
        <row r="562">
          <cell r="U562"/>
        </row>
        <row r="563">
          <cell r="U563" t="str">
            <v>乡镇通三级路（石公桥镇）</v>
          </cell>
        </row>
        <row r="564">
          <cell r="U564" t="str">
            <v>鼎城区黄土店云峰竹海旅游集散公路2</v>
          </cell>
        </row>
        <row r="565">
          <cell r="U565" t="str">
            <v>鼎城区十美堂鸟儿洲湿地公园通景公路</v>
          </cell>
        </row>
        <row r="566">
          <cell r="U566" t="str">
            <v>花岩溪国家森林公园旅游通景公路</v>
          </cell>
        </row>
        <row r="567">
          <cell r="U567" t="str">
            <v>鼎城区许家桥乡永寺山村花木种植基地道路</v>
          </cell>
        </row>
        <row r="568">
          <cell r="U568" t="str">
            <v>鼎城区十美堂一港村甲鱼养殖基地道路</v>
          </cell>
        </row>
        <row r="569">
          <cell r="U569" t="str">
            <v>鼎城区黄土店官仓村香米种植基地连接路</v>
          </cell>
        </row>
        <row r="570">
          <cell r="U570" t="str">
            <v>鼎城区草坪镇优质稻培育园连接路</v>
          </cell>
        </row>
        <row r="571">
          <cell r="U571" t="str">
            <v>鼎城区蒿子港精优稻产区（长安4组-仁和村部））连接路</v>
          </cell>
        </row>
        <row r="572">
          <cell r="U572" t="str">
            <v>鼎城区尧天坪镇花莲冲村花木种植基地连接路</v>
          </cell>
        </row>
        <row r="573">
          <cell r="U573" t="str">
            <v>蔡家岗黄山峪村油茶基地公路</v>
          </cell>
        </row>
        <row r="574">
          <cell r="U574" t="str">
            <v>鼎城区石公桥白云阁香米种植基地连接路</v>
          </cell>
        </row>
        <row r="575">
          <cell r="U575" t="str">
            <v>鼎城区尧天坪镇尧天坪村花木种植基地连接路</v>
          </cell>
        </row>
        <row r="576">
          <cell r="U576" t="str">
            <v>鼎城区谢家铺唐家铺香米产业园连接路</v>
          </cell>
        </row>
        <row r="577">
          <cell r="U577" t="str">
            <v>鼎城嘉德生态农业产业园道路</v>
          </cell>
        </row>
        <row r="578">
          <cell r="U578" t="str">
            <v>鼎城区现代农业双桥坪油茶基地连接路</v>
          </cell>
        </row>
        <row r="579">
          <cell r="U579" t="str">
            <v>鼎城区谢家铺施家陂香米产业园连接路</v>
          </cell>
        </row>
        <row r="580">
          <cell r="U580" t="str">
            <v>索县汉代古城址旅游公路</v>
          </cell>
        </row>
        <row r="581">
          <cell r="U581" t="str">
            <v>鼎城区灌溪镇中心桥村花木基地道路（C276段）</v>
          </cell>
        </row>
        <row r="582">
          <cell r="U582" t="str">
            <v>鼎城区现代农业韩公渡城址村湘莲基地连接路</v>
          </cell>
        </row>
        <row r="583">
          <cell r="U583" t="str">
            <v>鼎城区尧天坪镇万寿山村花木种植基地连接路</v>
          </cell>
        </row>
        <row r="584">
          <cell r="U584"/>
        </row>
        <row r="585">
          <cell r="U585" t="str">
            <v>安乡县雄韬牧业有限公司连接路</v>
          </cell>
        </row>
        <row r="586">
          <cell r="U586" t="str">
            <v>安乡县青果家庭农场连接路</v>
          </cell>
        </row>
        <row r="587">
          <cell r="U587" t="str">
            <v>安乡县湘展蔬菜种植专业合作连接路</v>
          </cell>
        </row>
        <row r="588">
          <cell r="U588" t="str">
            <v>安乡县盛世联盈稻虾种养专业合作社连接路</v>
          </cell>
        </row>
        <row r="589">
          <cell r="U589" t="str">
            <v>安乡县盛峰蔬菜种植专业合作社（同兴村）连接路</v>
          </cell>
        </row>
        <row r="590">
          <cell r="U590" t="str">
            <v>安乡县津健家庭农场（张家拐）连接路</v>
          </cell>
        </row>
        <row r="591">
          <cell r="U591" t="str">
            <v>安乡县裕华水产营销农民专业合作社连接路</v>
          </cell>
        </row>
        <row r="592">
          <cell r="U592" t="str">
            <v>安乡县牛春生态种植农民专业合作社连接路（一期）</v>
          </cell>
        </row>
        <row r="593">
          <cell r="U593" t="str">
            <v>安乡县乡愿稻虾种养专业合作社连接路</v>
          </cell>
        </row>
        <row r="594">
          <cell r="U594" t="str">
            <v>安乡县御园优质水果种植专业合作社（安兴村）连接路</v>
          </cell>
        </row>
        <row r="595">
          <cell r="U595" t="str">
            <v>安乡县超海棉花种植专业合作社连接路</v>
          </cell>
        </row>
        <row r="596">
          <cell r="U596" t="str">
            <v>安乡县为农农机服务专业合作社连接路</v>
          </cell>
        </row>
        <row r="597">
          <cell r="U597" t="str">
            <v>李小斌稻谷种植家庭农场（联成村）连接路</v>
          </cell>
        </row>
        <row r="598">
          <cell r="U598" t="str">
            <v>安乡县鸿飞稻虾种养专业合作社连接路</v>
          </cell>
        </row>
        <row r="599">
          <cell r="U599" t="str">
            <v>兴鼎畜牧育肥猪养殖连接路</v>
          </cell>
        </row>
        <row r="600">
          <cell r="U600" t="str">
            <v>湖南益丰农业发展公司连接路（一期）</v>
          </cell>
        </row>
        <row r="601">
          <cell r="U601" t="str">
            <v>安乡县福来油菜种植专业合作社连接路</v>
          </cell>
        </row>
        <row r="602">
          <cell r="U602" t="str">
            <v>安乡大英家庭农场（岩剅口）连接路</v>
          </cell>
        </row>
        <row r="603">
          <cell r="U603"/>
        </row>
        <row r="604">
          <cell r="U604" t="str">
            <v>聂家桥乡通三级公路</v>
          </cell>
        </row>
        <row r="605">
          <cell r="U605" t="str">
            <v>酉港镇通三级路</v>
          </cell>
        </row>
        <row r="606">
          <cell r="U606" t="str">
            <v>清水湖通景公路</v>
          </cell>
        </row>
        <row r="607">
          <cell r="U607" t="str">
            <v>湖南思雅园生态农业发展道路</v>
          </cell>
        </row>
        <row r="608">
          <cell r="U608" t="str">
            <v>湖南华乐食品有限公司道路</v>
          </cell>
        </row>
        <row r="609">
          <cell r="U609" t="str">
            <v>汉寿汉美蔬菜食品有限公司连接路</v>
          </cell>
        </row>
        <row r="610">
          <cell r="U610" t="str">
            <v>金牛山通景公路</v>
          </cell>
        </row>
        <row r="611">
          <cell r="U611" t="str">
            <v>西洞庭湿地景区（观鸟大道）</v>
          </cell>
        </row>
        <row r="612">
          <cell r="U612" t="str">
            <v>湖南绿博农林开发有限公司道路</v>
          </cell>
        </row>
        <row r="613">
          <cell r="U613" t="str">
            <v>中国文化村落铁甲村连接路</v>
          </cell>
        </row>
        <row r="614">
          <cell r="U614"/>
        </row>
        <row r="615">
          <cell r="U615" t="str">
            <v>火连坡镇石灰石精深加工项目连接路</v>
          </cell>
        </row>
        <row r="616">
          <cell r="U616" t="str">
            <v>澧县球山油菜专业合作社道路</v>
          </cell>
        </row>
        <row r="617">
          <cell r="U617" t="str">
            <v>澧县风形农机专业合作社道路</v>
          </cell>
        </row>
        <row r="618">
          <cell r="U618" t="str">
            <v>万家岗革命老区通景公路</v>
          </cell>
        </row>
        <row r="619">
          <cell r="U619" t="str">
            <v>万家岗革命老区旅游公路工程</v>
          </cell>
        </row>
        <row r="620">
          <cell r="U620" t="str">
            <v>澧县高新区产业路</v>
          </cell>
        </row>
        <row r="621">
          <cell r="U621" t="str">
            <v>澧县城头山景区连接线</v>
          </cell>
        </row>
        <row r="622">
          <cell r="U622" t="str">
            <v>澧县王家厂水库水利风景区连接路</v>
          </cell>
        </row>
        <row r="623">
          <cell r="U623" t="str">
            <v>澧县复兴厂镇原味柑桔包装厂连接路（夏家小学-复柳线）</v>
          </cell>
        </row>
        <row r="624">
          <cell r="U624" t="str">
            <v>澧县复兴厂镇原味柑桔包装厂连接路（夏家七组-鸡公山）</v>
          </cell>
        </row>
        <row r="625">
          <cell r="U625" t="str">
            <v>夏家四组-童家堰连接路</v>
          </cell>
        </row>
        <row r="626">
          <cell r="U626" t="str">
            <v>澧县路路发柑桔种植专业合作社连接路（赵旭炎屋场-2组）</v>
          </cell>
        </row>
        <row r="627">
          <cell r="U627" t="str">
            <v>澧县路路发柑桔种植专业合作社连接路（陈红屋场）</v>
          </cell>
        </row>
        <row r="628">
          <cell r="U628" t="str">
            <v>澧县路路发柑桔种植专业合作社连接路（孙圣贵屋场-一组）</v>
          </cell>
        </row>
        <row r="629">
          <cell r="U629" t="str">
            <v>澧县复兴厂镇原味柑桔包装厂连接路（破垱-孙圣清屋场）</v>
          </cell>
        </row>
        <row r="630">
          <cell r="U630" t="str">
            <v>高速砸道-曾召林屋场连接路</v>
          </cell>
        </row>
        <row r="631">
          <cell r="U631" t="str">
            <v>澧县复兴厂镇原味柑桔包装厂连接路（魏小平屋场-赵克云屋场）</v>
          </cell>
        </row>
        <row r="632">
          <cell r="U632" t="str">
            <v>澧县果农苗木专业合作社连接路（G207-胡城云屋场）</v>
          </cell>
        </row>
        <row r="633">
          <cell r="U633" t="str">
            <v>澧县果农苗木专业合作社连接路（胡圣辉屋场-熊克平屋场）</v>
          </cell>
        </row>
        <row r="634">
          <cell r="U634" t="str">
            <v>澧县果农苗木专业合作社连接路（夏章春屋场-刘军屋场）</v>
          </cell>
        </row>
        <row r="635">
          <cell r="U635" t="str">
            <v>澧县果农苗木专业合作社连接路（胡圣文屋场-双桥2组）</v>
          </cell>
        </row>
        <row r="636">
          <cell r="U636" t="str">
            <v>澧县果果如意柑桔信息服务中心连接路（王华明屋场-铁塔）</v>
          </cell>
        </row>
        <row r="637">
          <cell r="U637" t="str">
            <v>澧县果果如意柑桔信息服务中心连接路（李家公路-王华清屋场）</v>
          </cell>
        </row>
        <row r="638">
          <cell r="U638" t="str">
            <v>澧县果果如意柑桔信息服务中心连接路（双桥1组-俞明宗屋场）</v>
          </cell>
        </row>
        <row r="639">
          <cell r="U639" t="str">
            <v>澧县大梁农业发展有限公司道路</v>
          </cell>
        </row>
        <row r="640">
          <cell r="U640" t="str">
            <v>天供山旅游景区连接路</v>
          </cell>
        </row>
        <row r="641">
          <cell r="U641" t="str">
            <v>城头山镇优质道生产专业合作社道路</v>
          </cell>
        </row>
        <row r="642">
          <cell r="U642"/>
        </row>
        <row r="643">
          <cell r="U643" t="str">
            <v>马家油茶产业园连接路（珠日-马家）</v>
          </cell>
        </row>
        <row r="644">
          <cell r="U644" t="str">
            <v>G207-林伯渠故居连接路</v>
          </cell>
        </row>
        <row r="645">
          <cell r="U645" t="str">
            <v>官亭湖集散公路（桃树-岩龙）</v>
          </cell>
        </row>
        <row r="646">
          <cell r="U646" t="str">
            <v>石柏-赤岗寺连接路</v>
          </cell>
        </row>
        <row r="647">
          <cell r="U647" t="str">
            <v>牡山-井堰养鸡场连接路</v>
          </cell>
        </row>
        <row r="648">
          <cell r="U648" t="str">
            <v>詹家垱-卫家屋场连接路</v>
          </cell>
        </row>
        <row r="649">
          <cell r="U649" t="str">
            <v>毛花界油茶产业园连接路（株数笼-苦竹笼）</v>
          </cell>
        </row>
        <row r="650">
          <cell r="U650" t="str">
            <v>牛家垭-沈家湾连接路</v>
          </cell>
        </row>
        <row r="651">
          <cell r="U651" t="str">
            <v>周家-蒋家连接路</v>
          </cell>
        </row>
        <row r="652">
          <cell r="U652" t="str">
            <v>杨板村-太平水库连接路</v>
          </cell>
        </row>
        <row r="653">
          <cell r="U653" t="str">
            <v>南阳-王化连接路</v>
          </cell>
        </row>
        <row r="654">
          <cell r="U654" t="str">
            <v>介岗头-S233连接路</v>
          </cell>
        </row>
        <row r="655">
          <cell r="U655" t="str">
            <v>马家油茶产业园连接路（田家坪-V055）</v>
          </cell>
        </row>
        <row r="656">
          <cell r="U656" t="str">
            <v>郑家屋场-龙阳石膏粉长连接路</v>
          </cell>
        </row>
        <row r="657">
          <cell r="U657" t="str">
            <v>牌楼-G207连接路</v>
          </cell>
        </row>
        <row r="658">
          <cell r="U658" t="str">
            <v>G207-张家垭连接路</v>
          </cell>
        </row>
        <row r="659">
          <cell r="U659"/>
        </row>
        <row r="660">
          <cell r="U660" t="str">
            <v>三阳港镇至向家桥三级公路</v>
          </cell>
        </row>
        <row r="661">
          <cell r="U661" t="str">
            <v>桃源县热市温泉景区公路</v>
          </cell>
        </row>
        <row r="662">
          <cell r="U662" t="str">
            <v>桃源县栖凤山田园小镇公路一期</v>
          </cell>
        </row>
        <row r="663">
          <cell r="U663" t="str">
            <v>桃源县杨溪桥镇蔡家塘村君和野茶基地公路（一期）</v>
          </cell>
        </row>
        <row r="664">
          <cell r="U664" t="str">
            <v>八字路-浔阳休闲山庄</v>
          </cell>
        </row>
        <row r="665">
          <cell r="U665" t="str">
            <v>桃源县牛车河镇至丁家坪火车站公路</v>
          </cell>
        </row>
        <row r="666">
          <cell r="U666" t="str">
            <v>桃源县观音寺镇特色农业综合体生态园公路</v>
          </cell>
        </row>
        <row r="667">
          <cell r="U667" t="str">
            <v>桃源县杨溪桥镇蔡家塘村君和富硒茶叶里宝山基地公路（一期）</v>
          </cell>
        </row>
        <row r="668">
          <cell r="U668" t="str">
            <v>桃源县陬市镇畲田村国宗产业园公路（一期）</v>
          </cell>
        </row>
        <row r="669">
          <cell r="U669" t="str">
            <v>桃花缘国际康养中心旅游公路（一期）</v>
          </cell>
        </row>
        <row r="670">
          <cell r="U670" t="str">
            <v>常青至朱家港烤烟产业园公路</v>
          </cell>
        </row>
        <row r="671">
          <cell r="U671" t="str">
            <v>桃源县梨树垭村竹子枧产业园路</v>
          </cell>
        </row>
        <row r="672">
          <cell r="U672" t="str">
            <v>桃源县万代养鸡场公路</v>
          </cell>
        </row>
        <row r="673">
          <cell r="U673" t="str">
            <v>桃源县浯溪河烤烟基地公路</v>
          </cell>
        </row>
        <row r="674">
          <cell r="U674"/>
        </row>
        <row r="675">
          <cell r="U675" t="str">
            <v>正大农牧夹山6000头种猪场道路</v>
          </cell>
        </row>
        <row r="676">
          <cell r="U676" t="str">
            <v>新铺镇岳家棚村畜禽养殖基地道路</v>
          </cell>
        </row>
        <row r="677">
          <cell r="U677" t="str">
            <v>秀坪绿盟高标准产业园(木山村)连接路</v>
          </cell>
        </row>
        <row r="678">
          <cell r="U678" t="str">
            <v>蒙泉镇潘家铺村弘森粮油种植基地公路</v>
          </cell>
        </row>
        <row r="679">
          <cell r="U679" t="str">
            <v>羊毛滩哲武蛋鸡养殖基地道路</v>
          </cell>
        </row>
        <row r="680">
          <cell r="U680" t="str">
            <v>秀坪绿盟高标准产业园道路</v>
          </cell>
        </row>
        <row r="681">
          <cell r="U681" t="str">
            <v>石门县岳家棚农业发展有限公司千斤塔村无患子生产基地建设项目公路</v>
          </cell>
        </row>
        <row r="682">
          <cell r="U682" t="str">
            <v>大岭至江坪桥头连接路</v>
          </cell>
        </row>
        <row r="683">
          <cell r="U683"/>
        </row>
        <row r="684">
          <cell r="U684" t="str">
            <v>药山镇药山村文化旅游景区连接路</v>
          </cell>
        </row>
        <row r="685">
          <cell r="U685" t="str">
            <v>毛里湖镇毛里湖湿地公园旅游集散公路</v>
          </cell>
        </row>
        <row r="686">
          <cell r="U686" t="str">
            <v>嘉山国家森林公园通景路</v>
          </cell>
        </row>
        <row r="687">
          <cell r="U687"/>
        </row>
        <row r="688">
          <cell r="U688" t="str">
            <v>常德经开区石门桥镇范家潭油茶产业园连接路</v>
          </cell>
        </row>
        <row r="689">
          <cell r="U689" t="str">
            <v>常德经济技术开发区瑞盛生态种养家庭农场连接路</v>
          </cell>
        </row>
        <row r="690">
          <cell r="U690"/>
        </row>
        <row r="691">
          <cell r="U691" t="str">
            <v>玫瑰湾产业园路</v>
          </cell>
        </row>
        <row r="692">
          <cell r="U692" t="str">
            <v>河洲甲鱼养殖特色园路</v>
          </cell>
        </row>
        <row r="693">
          <cell r="U693" t="str">
            <v>金鹤稻虾产业园路</v>
          </cell>
        </row>
        <row r="694">
          <cell r="U694" t="str">
            <v>巨创生态龙虾养殖特色产业园路</v>
          </cell>
        </row>
        <row r="695">
          <cell r="U695" t="str">
            <v>阳湖休闲农业产业园路</v>
          </cell>
        </row>
        <row r="696">
          <cell r="U696"/>
        </row>
        <row r="697">
          <cell r="U697" t="str">
            <v>西洞庭管理区爱可道生物科技有限公司爱可道朝鲜蓟特色产业园连接路</v>
          </cell>
        </row>
        <row r="698">
          <cell r="U698"/>
        </row>
        <row r="699">
          <cell r="U699" t="str">
            <v>福湘加油站-德人牧业连接路</v>
          </cell>
        </row>
        <row r="700">
          <cell r="U700" t="str">
            <v>同兴天心种业养殖园资源产业路</v>
          </cell>
        </row>
        <row r="701">
          <cell r="U701" t="str">
            <v>芦笋基地资源产业路</v>
          </cell>
        </row>
        <row r="702">
          <cell r="U702"/>
        </row>
        <row r="703">
          <cell r="U703"/>
        </row>
        <row r="704">
          <cell r="U704" t="str">
            <v>教字垭-康家堰公路</v>
          </cell>
        </row>
        <row r="705">
          <cell r="U705" t="str">
            <v>天门山镇天门溪村-谢家垭昌溪村木塞溪连接路</v>
          </cell>
        </row>
        <row r="706">
          <cell r="U706" t="str">
            <v>庹家岗-远方的家连接路</v>
          </cell>
        </row>
        <row r="707">
          <cell r="U707" t="str">
            <v>官坪-独田峪连接路</v>
          </cell>
        </row>
        <row r="708">
          <cell r="U708" t="str">
            <v>苹果山-晓村繁殖场连接路</v>
          </cell>
        </row>
        <row r="709">
          <cell r="U709" t="str">
            <v>油菜乪-养殖场连接路</v>
          </cell>
        </row>
        <row r="710">
          <cell r="U710" t="str">
            <v>花角垭-湖金坪养殖场连接路</v>
          </cell>
        </row>
        <row r="711">
          <cell r="U711" t="str">
            <v>杉木界-岩门垭连接路</v>
          </cell>
        </row>
        <row r="712">
          <cell r="U712" t="str">
            <v>马头溪-白泥湾连接路</v>
          </cell>
        </row>
        <row r="713">
          <cell r="U713" t="str">
            <v>板栗树-牛鼻溪连接路</v>
          </cell>
        </row>
        <row r="714">
          <cell r="U714" t="str">
            <v>周家-大湾连接路</v>
          </cell>
        </row>
        <row r="715">
          <cell r="U715" t="str">
            <v>麻乪-槟榔谷茶场连接路</v>
          </cell>
        </row>
        <row r="716">
          <cell r="U716"/>
        </row>
        <row r="717">
          <cell r="U717" t="str">
            <v>观音洞至张清公路</v>
          </cell>
        </row>
        <row r="718">
          <cell r="U718" t="str">
            <v>田富至黄龙洞连接路</v>
          </cell>
        </row>
        <row r="719">
          <cell r="U719"/>
        </row>
        <row r="720">
          <cell r="U720" t="str">
            <v>三合镇通三级公路</v>
          </cell>
        </row>
        <row r="721">
          <cell r="U721" t="str">
            <v>X030枧潭-洞溪(洞溪乡通三级公路)</v>
          </cell>
        </row>
        <row r="722">
          <cell r="U722" t="str">
            <v>广福桥镇通三级公路</v>
          </cell>
        </row>
        <row r="723">
          <cell r="U723" t="str">
            <v>X086金岩土家族乡通三级公路</v>
          </cell>
        </row>
        <row r="724">
          <cell r="U724" t="str">
            <v>广福桥镇老棚村星德山进场道路</v>
          </cell>
        </row>
        <row r="725">
          <cell r="U725" t="str">
            <v>五雷山风景区连接路（广福桥至五雷山）</v>
          </cell>
        </row>
        <row r="726">
          <cell r="U726" t="str">
            <v>慈利县板栗山生态园产业路</v>
          </cell>
        </row>
        <row r="727">
          <cell r="U727" t="str">
            <v>慈利县工业园集中区产业路</v>
          </cell>
        </row>
        <row r="728">
          <cell r="U728" t="str">
            <v>慈利县国太桥“满山游”土杂猪养殖特色产业园产业路</v>
          </cell>
        </row>
        <row r="729">
          <cell r="U729" t="str">
            <v>墨园社区千亩油茶基地产业路</v>
          </cell>
        </row>
        <row r="730">
          <cell r="U730" t="str">
            <v>慈利县墨园水果种植专业合作社产业路</v>
          </cell>
        </row>
        <row r="731">
          <cell r="U731" t="str">
            <v>张家界狮渡溪乡村文化体验园产业路</v>
          </cell>
        </row>
        <row r="732">
          <cell r="U732" t="str">
            <v>慈利县鑫禾农业发展有限责任公司柑桔保鲜转运仓库基地产业路</v>
          </cell>
        </row>
        <row r="733">
          <cell r="U733" t="str">
            <v>慈利县鑫月蔬菜种植专业合作社产业路</v>
          </cell>
        </row>
        <row r="734">
          <cell r="U734" t="str">
            <v>慈利县梁山村产业路</v>
          </cell>
        </row>
        <row r="735">
          <cell r="U735" t="str">
            <v>朝鲜地缝连接线（洪源至三溶）</v>
          </cell>
        </row>
        <row r="736">
          <cell r="U736" t="str">
            <v>朝鲜地缝连接线（洪源至三溶）</v>
          </cell>
        </row>
        <row r="737">
          <cell r="U737" t="str">
            <v>罗潭村连接路</v>
          </cell>
        </row>
        <row r="738">
          <cell r="U738" t="str">
            <v>朝阳地缝连接线</v>
          </cell>
        </row>
        <row r="739">
          <cell r="U739" t="str">
            <v>挖断岗至黄莲公路提质改造</v>
          </cell>
        </row>
        <row r="740">
          <cell r="U740" t="str">
            <v>两岔溪至星德山公路提质改造</v>
          </cell>
        </row>
        <row r="741">
          <cell r="U741" t="str">
            <v>双合至茅庵公路提质改造</v>
          </cell>
        </row>
        <row r="742">
          <cell r="U742" t="str">
            <v>林业站至张家湾公路新改建</v>
          </cell>
        </row>
        <row r="743">
          <cell r="U743" t="str">
            <v>熊家庄至江垭连接路</v>
          </cell>
        </row>
        <row r="744">
          <cell r="U744" t="str">
            <v>五雷山风景区连接路（两合口至五雷山公路提质改造）</v>
          </cell>
        </row>
        <row r="745">
          <cell r="U745" t="str">
            <v>江垭森林公园连接路（鸡公泉至林场场部提质改造）</v>
          </cell>
        </row>
        <row r="746">
          <cell r="U746" t="str">
            <v>杉木桥镇油茶基地产业路</v>
          </cell>
        </row>
        <row r="747">
          <cell r="U747" t="str">
            <v>东岳观镇油茶基地产业路</v>
          </cell>
        </row>
        <row r="748">
          <cell r="U748" t="str">
            <v>赵家岗乡麻山村油茶基地产业路</v>
          </cell>
        </row>
        <row r="749">
          <cell r="U749" t="str">
            <v>高峰乡特种产业基地产业路</v>
          </cell>
        </row>
        <row r="750">
          <cell r="U750" t="str">
            <v>杨柳铺乡坪峰村柑桔基地产业路</v>
          </cell>
        </row>
        <row r="751">
          <cell r="U751" t="str">
            <v>杉木桥镇水果基地产业路</v>
          </cell>
        </row>
        <row r="752">
          <cell r="U752" t="str">
            <v>高峰乡富垭村水果基地产业路</v>
          </cell>
        </row>
        <row r="753">
          <cell r="U753" t="str">
            <v>二坊坪镇油茶基地产业路</v>
          </cell>
        </row>
        <row r="754">
          <cell r="U754" t="str">
            <v>零阳镇云盘村水果基地产业路</v>
          </cell>
        </row>
        <row r="755">
          <cell r="U755" t="str">
            <v>南岳村水果基地产业路</v>
          </cell>
        </row>
        <row r="756">
          <cell r="U756" t="str">
            <v>凤凰村水果基地产业路</v>
          </cell>
        </row>
        <row r="757">
          <cell r="U757" t="str">
            <v>亮垭村水果基地产业路</v>
          </cell>
        </row>
        <row r="758">
          <cell r="U758" t="str">
            <v>白岩峪村水果基地产业路</v>
          </cell>
        </row>
        <row r="759">
          <cell r="U759" t="str">
            <v>双新村彭家乪牲猪养殖经济合作社产业路</v>
          </cell>
        </row>
        <row r="760">
          <cell r="U760" t="str">
            <v>东方希望集团富垭养猪场产业路</v>
          </cell>
        </row>
        <row r="761">
          <cell r="U761" t="str">
            <v>东方希望集团双狮养猪场产业路</v>
          </cell>
        </row>
        <row r="762">
          <cell r="U762" t="str">
            <v>东方希望集团辛银养猪场产业路</v>
          </cell>
        </row>
        <row r="763">
          <cell r="U763" t="str">
            <v>东方希望集团伏龙养猪场产业路</v>
          </cell>
        </row>
        <row r="764">
          <cell r="U764" t="str">
            <v>东方希望集团金富养猪场二厂产业路</v>
          </cell>
        </row>
        <row r="765">
          <cell r="U765" t="str">
            <v>东方希望集团金富养猪场三厂产业路</v>
          </cell>
        </row>
        <row r="766">
          <cell r="U766" t="str">
            <v>东方希望集团金富养猪场一厂产业路</v>
          </cell>
        </row>
        <row r="767">
          <cell r="U767" t="str">
            <v>东方希望集团龙溪养猪场产业路</v>
          </cell>
        </row>
        <row r="768">
          <cell r="U768" t="str">
            <v>东方希望集团长岗养猪场二厂产业路</v>
          </cell>
        </row>
        <row r="769">
          <cell r="U769" t="str">
            <v>东方希望集团长岗养猪场一厂产业路</v>
          </cell>
        </row>
        <row r="770">
          <cell r="U770" t="str">
            <v>东方希望集团白龙养猪场产业路</v>
          </cell>
        </row>
        <row r="771">
          <cell r="U771" t="str">
            <v>东方希望集团双和养猪场产业路</v>
          </cell>
        </row>
        <row r="772">
          <cell r="U772" t="str">
            <v>东方希望集团双湖养猪场二厂产业路</v>
          </cell>
        </row>
        <row r="773">
          <cell r="U773" t="str">
            <v>东方希望集团双湖养猪场一厂产业路</v>
          </cell>
        </row>
        <row r="774">
          <cell r="U774" t="str">
            <v>东方希望集团双龙养猪场产业路</v>
          </cell>
        </row>
        <row r="775">
          <cell r="U775" t="str">
            <v>东方希望集团战马养猪场二厂产业路</v>
          </cell>
        </row>
        <row r="776">
          <cell r="U776" t="str">
            <v>东方希望集团战马养猪一厂场产业路</v>
          </cell>
        </row>
        <row r="777">
          <cell r="U777" t="str">
            <v>东方希望集团燕子养猪场产业路</v>
          </cell>
        </row>
        <row r="778">
          <cell r="U778"/>
        </row>
        <row r="779">
          <cell r="U779" t="str">
            <v>X059夹石河至河口</v>
          </cell>
        </row>
        <row r="780">
          <cell r="U780" t="str">
            <v>长潭坪-白石连接路</v>
          </cell>
        </row>
        <row r="781">
          <cell r="U781" t="str">
            <v>桑梓电厂-庄家湾连接路</v>
          </cell>
        </row>
        <row r="782">
          <cell r="U782" t="str">
            <v>老张桑路</v>
          </cell>
        </row>
        <row r="783">
          <cell r="U783" t="str">
            <v>群英洞-黄河连接路</v>
          </cell>
        </row>
        <row r="784">
          <cell r="U784"/>
        </row>
        <row r="785">
          <cell r="U785"/>
        </row>
        <row r="786">
          <cell r="U786" t="str">
            <v>益阳市资阳区指点蔬菜种植专业合作社资源产业路</v>
          </cell>
        </row>
        <row r="787">
          <cell r="U787" t="str">
            <v>资阳区紫薇村通景路（一期）</v>
          </cell>
        </row>
        <row r="788">
          <cell r="U788" t="str">
            <v>资阳区紫薇村通景路（二期）</v>
          </cell>
        </row>
        <row r="789">
          <cell r="U789" t="str">
            <v>银鱼农业稻香湾资源产业路</v>
          </cell>
        </row>
        <row r="790">
          <cell r="U790" t="str">
            <v>太平桥村鱼苗养殖产业路</v>
          </cell>
        </row>
        <row r="791">
          <cell r="U791" t="str">
            <v>云茶谷生态农业基地产业路</v>
          </cell>
        </row>
        <row r="792">
          <cell r="U792"/>
        </row>
        <row r="793">
          <cell r="U793" t="str">
            <v>世林食品对外连接路</v>
          </cell>
        </row>
        <row r="794">
          <cell r="U794" t="str">
            <v>益阳来仪湖渔业发展有限公司对外连接路</v>
          </cell>
        </row>
        <row r="795">
          <cell r="U795" t="str">
            <v>赫山区山乡巨变第一村清溪景区通景路</v>
          </cell>
        </row>
        <row r="796">
          <cell r="U796"/>
        </row>
        <row r="797">
          <cell r="U797" t="str">
            <v>X015线南县方谷桥至下柴市堤顶公路</v>
          </cell>
        </row>
        <row r="798">
          <cell r="U798" t="str">
            <v>南县三仙湖镇咸家垸村稻虾产业园区路</v>
          </cell>
        </row>
        <row r="799">
          <cell r="U799" t="str">
            <v>南县三仙湖镇中奇岭村稻虾产业园路</v>
          </cell>
        </row>
        <row r="800">
          <cell r="U800" t="str">
            <v>南县三仙湖镇咸家垸村蔬菜合作社路</v>
          </cell>
        </row>
        <row r="801">
          <cell r="U801" t="str">
            <v>南县三仙湖利群村稻虾产业园区路</v>
          </cell>
        </row>
        <row r="802">
          <cell r="U802" t="str">
            <v>南县三仙湖镇万元桥村稻虾产业园区路</v>
          </cell>
        </row>
        <row r="803">
          <cell r="U803" t="str">
            <v>南县中鱼口镇常百村稻虾产业园区路</v>
          </cell>
        </row>
        <row r="804">
          <cell r="U804" t="str">
            <v>南县中鱼口镇中鱼口村蔬菜合作社路</v>
          </cell>
        </row>
        <row r="805">
          <cell r="U805" t="str">
            <v>南县南洲镇育才村稻虾产业园区路</v>
          </cell>
        </row>
        <row r="806">
          <cell r="U806" t="str">
            <v>南县中鱼口镇五福村稻虾产业园区路</v>
          </cell>
        </row>
        <row r="807">
          <cell r="U807" t="str">
            <v>X003线南洲小龙虾特色产业小镇产业路</v>
          </cell>
        </row>
        <row r="808">
          <cell r="U808" t="str">
            <v>南县文跃生态养殖有限公司产业路</v>
          </cell>
        </row>
        <row r="809">
          <cell r="U809" t="str">
            <v>南县南洲镇班嘴村稻虾产业园区路</v>
          </cell>
        </row>
        <row r="810">
          <cell r="U810" t="str">
            <v>南县罗文花海旅游区通景路</v>
          </cell>
        </row>
        <row r="811">
          <cell r="U811" t="str">
            <v>南县华阁镇新安村蔬菜产销专业合作社路</v>
          </cell>
        </row>
        <row r="812">
          <cell r="U812" t="str">
            <v>南县中鱼口镇中鱼口村稻虾产业园区路</v>
          </cell>
        </row>
        <row r="813">
          <cell r="U813" t="str">
            <v>南县南洲镇洗马湖村稻虾产业园区路</v>
          </cell>
        </row>
        <row r="814">
          <cell r="U814" t="str">
            <v>南县中鱼口镇小北洲村稻虾产业园区路</v>
          </cell>
        </row>
        <row r="815">
          <cell r="U815" t="str">
            <v>南县三仙湖镇年丰村稻虾产业园区路</v>
          </cell>
        </row>
        <row r="816">
          <cell r="U816" t="str">
            <v>南县南洲镇洗马湖村蔬菜合作社路</v>
          </cell>
        </row>
        <row r="817">
          <cell r="U817" t="str">
            <v>南县南洲镇育才村蔬菜合作社路</v>
          </cell>
        </row>
        <row r="818">
          <cell r="U818"/>
        </row>
        <row r="819">
          <cell r="U819" t="str">
            <v>鲊埠回族乡通三级公路</v>
          </cell>
        </row>
        <row r="820">
          <cell r="U820" t="str">
            <v>X023湖莲坪公路</v>
          </cell>
        </row>
        <row r="821">
          <cell r="U821" t="str">
            <v>桃江县朱家村乡村旅游休闲区至G536国道连接路</v>
          </cell>
        </row>
        <row r="822">
          <cell r="U822" t="str">
            <v>Y009杨许公路</v>
          </cell>
        </row>
        <row r="823">
          <cell r="U823" t="str">
            <v>桃江县石牛江镇良友蔬菜种植基地道路</v>
          </cell>
        </row>
        <row r="824">
          <cell r="U824" t="str">
            <v>峡康线（桃江县圣恩茶叶特色产业园）</v>
          </cell>
        </row>
        <row r="825">
          <cell r="U825"/>
        </row>
        <row r="826">
          <cell r="U826" t="str">
            <v>板楼-高城公路</v>
          </cell>
        </row>
        <row r="827">
          <cell r="U827" t="str">
            <v>渠江-连里公路</v>
          </cell>
        </row>
        <row r="828">
          <cell r="U828" t="str">
            <v>大埠溪-青山园连接路</v>
          </cell>
        </row>
        <row r="829">
          <cell r="U829" t="str">
            <v>黄柏界至蚩尤故里连接路</v>
          </cell>
        </row>
        <row r="830">
          <cell r="U830" t="str">
            <v>田庄-温溪连接路</v>
          </cell>
        </row>
        <row r="831">
          <cell r="U831" t="str">
            <v>枣子坪-养猪场连接路</v>
          </cell>
        </row>
        <row r="832">
          <cell r="U832" t="str">
            <v>平口-阿香产业园连接路</v>
          </cell>
        </row>
        <row r="833">
          <cell r="U833" t="str">
            <v>茶乡花海-伊溪连接路</v>
          </cell>
        </row>
        <row r="834">
          <cell r="U834" t="str">
            <v>马路-云台山公路</v>
          </cell>
        </row>
        <row r="835">
          <cell r="U835" t="str">
            <v>将军-枳木公路</v>
          </cell>
        </row>
        <row r="836">
          <cell r="U836" t="str">
            <v>坪溪村-毛安界连接路</v>
          </cell>
        </row>
        <row r="837">
          <cell r="U837" t="str">
            <v>半山隐宿公路</v>
          </cell>
        </row>
        <row r="838">
          <cell r="U838"/>
        </row>
        <row r="839">
          <cell r="U839" t="str">
            <v>阳罗洲镇通三级公路</v>
          </cell>
        </row>
        <row r="840">
          <cell r="U840" t="str">
            <v>共华镇谭家岭至八形汊长河公路</v>
          </cell>
        </row>
        <row r="841">
          <cell r="U841" t="str">
            <v>北港长河道路</v>
          </cell>
        </row>
        <row r="842">
          <cell r="U842" t="str">
            <v>新湾镇现代农旅发展与柑桔品改有机融合示范园道路</v>
          </cell>
        </row>
        <row r="843">
          <cell r="U843" t="str">
            <v>泗湖山镇冯鑫农业特色产业园道路</v>
          </cell>
        </row>
        <row r="844">
          <cell r="U844" t="str">
            <v>Y722八一渠公路</v>
          </cell>
        </row>
        <row r="845">
          <cell r="U845" t="str">
            <v>C185上牛线</v>
          </cell>
        </row>
        <row r="846">
          <cell r="U846" t="str">
            <v>Y724C322-黄土包村(共华村一组至谭家岭商店)连接路</v>
          </cell>
        </row>
        <row r="847">
          <cell r="U847" t="str">
            <v>西环线水上运动节旅游公路</v>
          </cell>
        </row>
        <row r="848">
          <cell r="U848" t="str">
            <v>五门闸至漉湖合兴洲旅游公路</v>
          </cell>
        </row>
        <row r="849">
          <cell r="U849"/>
        </row>
        <row r="850">
          <cell r="U850" t="str">
            <v>大通湖大湖东岸环湖公路</v>
          </cell>
        </row>
        <row r="851">
          <cell r="U851" t="str">
            <v>东洞庭湖湿地公园连接路（大东口至朝天口段）</v>
          </cell>
        </row>
        <row r="852">
          <cell r="U852"/>
        </row>
        <row r="853">
          <cell r="U853"/>
        </row>
        <row r="854">
          <cell r="U854" t="str">
            <v>Y564北湖区陂副村至X060公路</v>
          </cell>
        </row>
        <row r="855">
          <cell r="U855" t="str">
            <v>北湖区鲁塘镇传统古村落陂副村旅游路</v>
          </cell>
        </row>
        <row r="856">
          <cell r="U856" t="str">
            <v>X060北湖区村头村至桂阳公路</v>
          </cell>
        </row>
        <row r="857">
          <cell r="U857" t="str">
            <v>肖家至三角铺连接路</v>
          </cell>
        </row>
        <row r="858">
          <cell r="U858" t="str">
            <v>G107至四中公路</v>
          </cell>
        </row>
        <row r="859">
          <cell r="U859" t="str">
            <v>同和工班至文盘公路</v>
          </cell>
        </row>
        <row r="860">
          <cell r="U860" t="str">
            <v>华塘至黑山口公路</v>
          </cell>
        </row>
        <row r="861">
          <cell r="U861" t="str">
            <v>X137北湖区小溪村至G107公路</v>
          </cell>
        </row>
        <row r="862">
          <cell r="U862" t="str">
            <v>X141北湖区豪里村至G107公路</v>
          </cell>
        </row>
        <row r="863">
          <cell r="U863" t="str">
            <v>安源学校至下冲公路</v>
          </cell>
        </row>
        <row r="864">
          <cell r="U864"/>
        </row>
        <row r="865">
          <cell r="U865" t="str">
            <v>栖凤渡阡墨生猪养殖基地产业路</v>
          </cell>
        </row>
        <row r="866">
          <cell r="U866" t="str">
            <v>坳上镇水头村至珍珠岭产业路</v>
          </cell>
        </row>
        <row r="867">
          <cell r="U867" t="str">
            <v>X050线万寿桥至黄泥坳产业路</v>
          </cell>
        </row>
        <row r="868">
          <cell r="U868" t="str">
            <v>红狮控股集团绿色智慧新型建材循环经济产业园良田镇产业路</v>
          </cell>
        </row>
        <row r="869">
          <cell r="U869" t="str">
            <v>湘晨通航农旅田园产业路</v>
          </cell>
        </row>
        <row r="870">
          <cell r="U870" t="str">
            <v>王仙岭风景区连接路（王仙岭国际房车露营地段）</v>
          </cell>
        </row>
        <row r="871">
          <cell r="U871" t="str">
            <v>飞天山景区连接路（龙湾客运及救援指挥中心段）</v>
          </cell>
        </row>
        <row r="872">
          <cell r="U872" t="str">
            <v>飞天山景区连接路（九龙水寨旅游段）</v>
          </cell>
        </row>
        <row r="873">
          <cell r="U873"/>
        </row>
        <row r="874">
          <cell r="U874" t="str">
            <v>雷坪镇通三级公路</v>
          </cell>
        </row>
        <row r="875">
          <cell r="U875" t="str">
            <v>桂阳县舂陵江镇青云寺公路</v>
          </cell>
        </row>
        <row r="876">
          <cell r="U876" t="str">
            <v>桂阳县舂陵江镇何家养猪场公路</v>
          </cell>
        </row>
        <row r="877">
          <cell r="U877" t="str">
            <v>桂阳县舂陵江镇十字牡丹园公路</v>
          </cell>
        </row>
        <row r="878">
          <cell r="U878" t="str">
            <v>桂阳县方元镇西溪特色产业园公路</v>
          </cell>
        </row>
        <row r="879">
          <cell r="U879" t="str">
            <v>桂阳县方元镇明佳木材公路</v>
          </cell>
        </row>
        <row r="880">
          <cell r="U880" t="str">
            <v>桂阳县荷叶镇红豆杉保护区公路</v>
          </cell>
        </row>
        <row r="881">
          <cell r="U881" t="str">
            <v>桂阳县雷坪镇顺和农业公路</v>
          </cell>
        </row>
        <row r="882">
          <cell r="U882" t="str">
            <v>桂阳县流峰镇八角爷养殖场公路</v>
          </cell>
        </row>
        <row r="883">
          <cell r="U883" t="str">
            <v>桂阳县四里镇南湾农场公路</v>
          </cell>
        </row>
        <row r="884">
          <cell r="U884" t="str">
            <v>桂阳县塘市镇茶元光伏发电项目公路</v>
          </cell>
        </row>
        <row r="885">
          <cell r="U885" t="str">
            <v>桂阳县洋市镇石兰采石场公路</v>
          </cell>
        </row>
        <row r="886">
          <cell r="U886" t="str">
            <v>邓华将军故居通景公路桂阳段</v>
          </cell>
        </row>
        <row r="887">
          <cell r="U887"/>
        </row>
        <row r="888">
          <cell r="U888" t="str">
            <v>X167天塘镇至S215</v>
          </cell>
        </row>
        <row r="889">
          <cell r="U889" t="str">
            <v>玉溪镇樟涵兴滕农业（原万利豪猪特种养殖）连接路</v>
          </cell>
        </row>
        <row r="890">
          <cell r="U890" t="str">
            <v>天塘笠头水山养殖产业路</v>
          </cell>
        </row>
        <row r="891">
          <cell r="U891" t="str">
            <v>盛世产业园现代林业特色产业园连接路</v>
          </cell>
        </row>
        <row r="892">
          <cell r="U892" t="str">
            <v>莽山景区西大门至五指峰景区旅游公路</v>
          </cell>
        </row>
        <row r="893">
          <cell r="U893" t="str">
            <v>盛世产业园现代林业特色产业园（生猪养猪）连接路</v>
          </cell>
        </row>
        <row r="894">
          <cell r="U894" t="str">
            <v>圣公坛兵坛岩兵工厂旧址（湖南省文物保护单位）连接路</v>
          </cell>
        </row>
        <row r="895">
          <cell r="U895" t="str">
            <v>五岭镇饶田冲头养殖产业路（一期）</v>
          </cell>
        </row>
        <row r="896">
          <cell r="U896" t="str">
            <v>宜章县水浸窝三海杨梅种植基地连接路</v>
          </cell>
        </row>
        <row r="897">
          <cell r="U897"/>
        </row>
        <row r="898">
          <cell r="U898" t="str">
            <v>悦来至S345</v>
          </cell>
        </row>
        <row r="899">
          <cell r="U899" t="str">
            <v>北院寺景区连接路</v>
          </cell>
        </row>
        <row r="900">
          <cell r="U900" t="str">
            <v>前进农庄（永兴县前进农庄）通景路（VZ80段）</v>
          </cell>
        </row>
        <row r="901">
          <cell r="U901" t="str">
            <v>高泽种养殖基地道路</v>
          </cell>
        </row>
        <row r="902">
          <cell r="U902" t="str">
            <v>永兴碧辉黄栀子竹柳基地道路</v>
          </cell>
        </row>
        <row r="903">
          <cell r="U903" t="str">
            <v>湖南省全盛农林开发有限公司连接路</v>
          </cell>
        </row>
        <row r="904">
          <cell r="U904" t="str">
            <v>永兴县马田扬家坳农业开发有限公司道路</v>
          </cell>
        </row>
        <row r="905">
          <cell r="U905" t="str">
            <v>永兴县丰豪种养基地道路</v>
          </cell>
        </row>
        <row r="906">
          <cell r="U906" t="str">
            <v>永兴县便江锦里生态农业合作社连接路</v>
          </cell>
        </row>
        <row r="907">
          <cell r="U907" t="str">
            <v>永兴县鲢鱼种养殖专业合作社连接路</v>
          </cell>
        </row>
        <row r="908">
          <cell r="U908" t="str">
            <v>郴州市茗晨生物科技有限公司连接路</v>
          </cell>
        </row>
        <row r="909">
          <cell r="U909" t="str">
            <v>郴州青青窝农业发展有限公司连接路</v>
          </cell>
        </row>
        <row r="910">
          <cell r="U910" t="str">
            <v>永兴县龙王山生态农业开发专业合作社道路</v>
          </cell>
        </row>
        <row r="911">
          <cell r="U911" t="str">
            <v>永兴县资永生态种养殖农民专业合作社连接路</v>
          </cell>
        </row>
        <row r="912">
          <cell r="U912" t="str">
            <v>永兴县长盛生态农业有限公司连接路</v>
          </cell>
        </row>
        <row r="913">
          <cell r="U913" t="str">
            <v>永兴县现代农业基地道路</v>
          </cell>
        </row>
        <row r="914">
          <cell r="U914" t="str">
            <v>永兴县和兴生态家庭农场连接路</v>
          </cell>
        </row>
        <row r="915">
          <cell r="U915" t="str">
            <v>永兴县黄泥镇石虎村农村集体土地股份合作社连接路</v>
          </cell>
        </row>
        <row r="916">
          <cell r="U916" t="str">
            <v>永兴县亿森生态农业发展有限公司连接路</v>
          </cell>
        </row>
        <row r="917">
          <cell r="U917" t="str">
            <v>永兴县恒丰油茶开发专业合作社连接路</v>
          </cell>
        </row>
        <row r="918">
          <cell r="U918" t="str">
            <v>Y440-枫树垅冰糖橙基地连接路</v>
          </cell>
        </row>
        <row r="919">
          <cell r="U919"/>
        </row>
        <row r="920">
          <cell r="U920" t="str">
            <v>湖南震丰农业科技开发有限公司产业路</v>
          </cell>
        </row>
        <row r="921">
          <cell r="U921" t="str">
            <v>儒峰至杨岭坝连G357道路</v>
          </cell>
        </row>
        <row r="922">
          <cell r="U922" t="str">
            <v>嘉禾县明星家庭农场产业路</v>
          </cell>
        </row>
        <row r="923">
          <cell r="U923" t="str">
            <v>嘉禾县坦坪镇田心村祥泰种养专业合作社产业路</v>
          </cell>
        </row>
        <row r="924">
          <cell r="U924" t="str">
            <v>湖南省华升农业湘江源蔬菜产业园产业路</v>
          </cell>
        </row>
        <row r="925">
          <cell r="U925" t="str">
            <v>嘉禾县红家山种植专业合作社产业路</v>
          </cell>
        </row>
        <row r="926">
          <cell r="U926" t="str">
            <v>嘉禾县麻冲岩生猪专业合作社产业路</v>
          </cell>
        </row>
        <row r="927">
          <cell r="U927" t="str">
            <v>嘉禾县背岭生态农业种植合作社产业路</v>
          </cell>
        </row>
        <row r="928">
          <cell r="U928" t="str">
            <v>嘉禾县永祖岭生态养殖专业合作社连接X003道路</v>
          </cell>
        </row>
        <row r="929">
          <cell r="U929" t="str">
            <v>龙家坪烟草种植产业路</v>
          </cell>
        </row>
        <row r="930">
          <cell r="U930" t="str">
            <v>嘉禾县普满乡旨贝村烤烟种植基地连接路</v>
          </cell>
        </row>
        <row r="931">
          <cell r="U931" t="str">
            <v>霞塘村到罗家塘村产业路</v>
          </cell>
        </row>
        <row r="932">
          <cell r="U932" t="str">
            <v>嘉禾县正隆牧业发展有限公司连接X078道路</v>
          </cell>
        </row>
        <row r="933">
          <cell r="U933" t="str">
            <v>老莲塘村到X268产业路</v>
          </cell>
        </row>
        <row r="934">
          <cell r="U934" t="str">
            <v>行廊镇昆利果业有限公司产业路</v>
          </cell>
        </row>
        <row r="935">
          <cell r="U935" t="str">
            <v>嘉禾县兴林种植专业合作社产业路</v>
          </cell>
        </row>
        <row r="936">
          <cell r="U936" t="str">
            <v>嘉禾县龙潭镇金塘村烤烟种植基地连接路</v>
          </cell>
        </row>
        <row r="937">
          <cell r="U937" t="str">
            <v>臻硒生态农业发展有限公司产业路</v>
          </cell>
        </row>
        <row r="938">
          <cell r="U938" t="str">
            <v>楼胡至羊马岭产业路</v>
          </cell>
        </row>
        <row r="939">
          <cell r="U939" t="str">
            <v>北纬25度富硒产业园连接S227道路</v>
          </cell>
        </row>
        <row r="940">
          <cell r="U940"/>
        </row>
        <row r="941">
          <cell r="U941" t="str">
            <v>坳头土-鸡脚山连接路</v>
          </cell>
        </row>
        <row r="942">
          <cell r="U942" t="str">
            <v>香花铺-三角岭连接路</v>
          </cell>
        </row>
        <row r="943">
          <cell r="U943" t="str">
            <v>孙南村-下烟家岭连接路</v>
          </cell>
        </row>
        <row r="944">
          <cell r="U944" t="str">
            <v>茶山-大坪连接路</v>
          </cell>
        </row>
        <row r="945">
          <cell r="U945" t="str">
            <v>茶山-黄泥井连接路</v>
          </cell>
        </row>
        <row r="946">
          <cell r="U946" t="str">
            <v>艾家-蓬水头连接路</v>
          </cell>
        </row>
        <row r="947">
          <cell r="U947" t="str">
            <v>对面岭-连头岭连接路</v>
          </cell>
        </row>
        <row r="948">
          <cell r="U948" t="str">
            <v>水东新村-牛家塘连接路</v>
          </cell>
        </row>
        <row r="949">
          <cell r="U949"/>
        </row>
        <row r="950">
          <cell r="U950" t="str">
            <v>飞水寨南国天山生态旅游景区连接路</v>
          </cell>
        </row>
        <row r="951">
          <cell r="U951" t="str">
            <v>金山古村景区连接路</v>
          </cell>
        </row>
        <row r="952">
          <cell r="U952" t="str">
            <v>延寿国家长征公园连接路（文明大兴至延寿国家长征公园青石寨景区段）</v>
          </cell>
        </row>
        <row r="953">
          <cell r="U953" t="str">
            <v>大坪镇大坪村生猪养殖产业路</v>
          </cell>
        </row>
        <row r="954">
          <cell r="U954" t="str">
            <v>延寿国家长征公园连接路（童田至延寿乡（千年银杏）段）</v>
          </cell>
        </row>
        <row r="955">
          <cell r="U955" t="str">
            <v>井坡旅游公路</v>
          </cell>
        </row>
        <row r="956">
          <cell r="U956"/>
        </row>
        <row r="957">
          <cell r="U957" t="str">
            <v>增口-寨前连接路</v>
          </cell>
        </row>
        <row r="958">
          <cell r="U958"/>
        </row>
        <row r="959">
          <cell r="U959" t="str">
            <v>X002安仁县夹口-承坪公路</v>
          </cell>
        </row>
        <row r="960">
          <cell r="U960" t="str">
            <v>Y355金子坳-排楼下连接路</v>
          </cell>
        </row>
        <row r="961">
          <cell r="U961" t="str">
            <v>双排山-温氏集团连接路</v>
          </cell>
        </row>
        <row r="962">
          <cell r="U962" t="str">
            <v>王古-锐鑫养殖园连接路</v>
          </cell>
        </row>
        <row r="963">
          <cell r="U963" t="str">
            <v>三门口-马头坳连接路</v>
          </cell>
        </row>
        <row r="964">
          <cell r="U964" t="str">
            <v>石门-湖南辉垅农业现代育苗基地连接路</v>
          </cell>
        </row>
        <row r="965">
          <cell r="U965" t="str">
            <v>黄田一七里香体验式休闲农庄连接路</v>
          </cell>
        </row>
        <row r="966">
          <cell r="U966" t="str">
            <v>老君观-安仁县正合生态农业园连接路</v>
          </cell>
        </row>
        <row r="967">
          <cell r="U967" t="str">
            <v>峦园-安仁县华南牲猪养殖场连接路</v>
          </cell>
        </row>
        <row r="968">
          <cell r="U968" t="str">
            <v>下老屋-福源养殖场连接路</v>
          </cell>
        </row>
        <row r="969">
          <cell r="U969" t="str">
            <v>樟水-坳背连接路</v>
          </cell>
        </row>
        <row r="970">
          <cell r="U970" t="str">
            <v>五丰路-现代观光旅游生态农业示范园</v>
          </cell>
        </row>
        <row r="971">
          <cell r="U971"/>
        </row>
        <row r="972">
          <cell r="U972" t="str">
            <v>资兴市回龙山瑶族乡通三级公路</v>
          </cell>
        </row>
        <row r="973">
          <cell r="U973" t="str">
            <v>湖南金磊南方水泥有限公司老G357至新厂址公路</v>
          </cell>
        </row>
        <row r="974">
          <cell r="U974" t="str">
            <v>资兴欧哥果业桃醉天下黄桃产业园连接路</v>
          </cell>
        </row>
        <row r="975">
          <cell r="U975" t="str">
            <v>资兴市智慧立体渔业特色养殖产业园连接路</v>
          </cell>
        </row>
        <row r="976">
          <cell r="U976" t="str">
            <v>资兴市华兴生态休闲养殖基地建设项目连接路</v>
          </cell>
        </row>
        <row r="977">
          <cell r="U977" t="str">
            <v>资兴市现代渔业特色产业园连接路</v>
          </cell>
        </row>
        <row r="978">
          <cell r="U978" t="str">
            <v>资兴市两曾（曾中生、曾希圣）故居旅游通景路</v>
          </cell>
        </row>
        <row r="979">
          <cell r="U979" t="str">
            <v>资兴市东江鱼生态养殖产业园连接路</v>
          </cell>
        </row>
        <row r="980">
          <cell r="U980" t="str">
            <v>绿世纪粮油专业合作社连接路</v>
          </cell>
        </row>
        <row r="981">
          <cell r="U981" t="str">
            <v>资兴市蓼江大风寨旅游集散公路</v>
          </cell>
        </row>
        <row r="982">
          <cell r="U982" t="str">
            <v>资兴市杨家坪湘南特委旧址旅游通景路</v>
          </cell>
        </row>
        <row r="983">
          <cell r="U983" t="str">
            <v>资兴市三都镇传统村落群旅游通景路</v>
          </cell>
        </row>
        <row r="984">
          <cell r="U984" t="str">
            <v>资兴市程水镇石鼓村旅游通景路</v>
          </cell>
        </row>
        <row r="985">
          <cell r="U985" t="str">
            <v>资兴大王寨旅游通景路</v>
          </cell>
        </row>
        <row r="986">
          <cell r="U986" t="str">
            <v>东江湖旅游景区连接路（资兴市C378东江湖旅游区段）</v>
          </cell>
        </row>
        <row r="987">
          <cell r="U987"/>
        </row>
        <row r="988">
          <cell r="U988"/>
        </row>
        <row r="989">
          <cell r="U989" t="str">
            <v>菱角塘镇通三级公路</v>
          </cell>
        </row>
        <row r="990">
          <cell r="U990" t="str">
            <v>梳子铺乡通三级公路</v>
          </cell>
        </row>
        <row r="991">
          <cell r="U991" t="str">
            <v>零陵区周家大院景区通景路</v>
          </cell>
        </row>
        <row r="992">
          <cell r="U992" t="str">
            <v>梳子铺乡卉叶山油茶产业路</v>
          </cell>
        </row>
        <row r="993">
          <cell r="U993" t="str">
            <v>夫江仔百香果合作社产业路</v>
          </cell>
        </row>
        <row r="994">
          <cell r="U994" t="str">
            <v>丰盛农业资源产业路</v>
          </cell>
        </row>
        <row r="995">
          <cell r="U995" t="str">
            <v>通果多多生态园道路</v>
          </cell>
        </row>
        <row r="996">
          <cell r="U996" t="str">
            <v>零陵区香零山村连接路</v>
          </cell>
        </row>
        <row r="997">
          <cell r="U997" t="str">
            <v>通柳子庙路</v>
          </cell>
        </row>
        <row r="998">
          <cell r="U998" t="str">
            <v>马坝农业产业园产业路</v>
          </cell>
        </row>
        <row r="999">
          <cell r="U999" t="str">
            <v>茅山里油茶种植区产业路</v>
          </cell>
        </row>
        <row r="1000">
          <cell r="U1000" t="str">
            <v>石岩头镇财家村生态农业园百果示范基地产业路</v>
          </cell>
        </row>
        <row r="1001">
          <cell r="U1001" t="str">
            <v>花山岭种养产业园道路</v>
          </cell>
        </row>
        <row r="1002">
          <cell r="U1002" t="str">
            <v>大车头雷保町产业路</v>
          </cell>
        </row>
        <row r="1003">
          <cell r="U1003" t="str">
            <v>马鞍岌楠竹产业路</v>
          </cell>
        </row>
        <row r="1004">
          <cell r="U1004"/>
        </row>
        <row r="1005">
          <cell r="U1005" t="str">
            <v>西山观现代农业产业园连接路</v>
          </cell>
        </row>
        <row r="1006">
          <cell r="U1006" t="str">
            <v>西山观现代农业产业园连接路</v>
          </cell>
        </row>
        <row r="1007">
          <cell r="U1007" t="str">
            <v>西山观现代农业产业园连接路</v>
          </cell>
        </row>
        <row r="1008">
          <cell r="U1008" t="str">
            <v>永州市四季香生态农场产业扶贫项目连接路</v>
          </cell>
        </row>
        <row r="1009">
          <cell r="U1009" t="str">
            <v>永州市四季香生态农场产业扶贫项目连接路</v>
          </cell>
        </row>
        <row r="1010">
          <cell r="U1010" t="str">
            <v>永州市四季香生态农场产业扶贫项目连接路</v>
          </cell>
        </row>
        <row r="1011">
          <cell r="U1011" t="str">
            <v>永州市四季香生态农场产业扶贫项目连接路</v>
          </cell>
        </row>
        <row r="1012">
          <cell r="U1012" t="str">
            <v>冷水滩区仁山湖美田园综合体连接路</v>
          </cell>
        </row>
        <row r="1013">
          <cell r="U1013" t="str">
            <v>冷水滩区仁山湖美田园综合体连接路</v>
          </cell>
        </row>
        <row r="1014">
          <cell r="U1014" t="str">
            <v>冷水滩区仁山湖美田园综合体连接路</v>
          </cell>
        </row>
        <row r="1015">
          <cell r="U1015" t="str">
            <v>永州市石塘村种养专业合作社连接路</v>
          </cell>
        </row>
        <row r="1016">
          <cell r="U1016" t="str">
            <v>冷水滩区高溪市镇黄泥塘生态养殖连接路</v>
          </cell>
        </row>
        <row r="1017">
          <cell r="U1017" t="str">
            <v>冷水滩区高溪市镇生态林种殖基地连接路</v>
          </cell>
        </row>
        <row r="1018">
          <cell r="U1018" t="str">
            <v>冷水滩区上岭桥镇枫木塘村种植基地连接路</v>
          </cell>
        </row>
        <row r="1019">
          <cell r="U1019" t="str">
            <v>冷水滩鲁头碑村瓜之惠生产基地连接路</v>
          </cell>
        </row>
        <row r="1020">
          <cell r="U1020" t="str">
            <v>张家排竹业发展合作社连接路</v>
          </cell>
        </row>
        <row r="1021">
          <cell r="U1021"/>
        </row>
        <row r="1022">
          <cell r="U1022" t="str">
            <v>下马渡镇通三级路1</v>
          </cell>
        </row>
        <row r="1023">
          <cell r="U1023" t="str">
            <v>肖家镇通三级公路建设工程</v>
          </cell>
        </row>
        <row r="1024">
          <cell r="U1024" t="str">
            <v>太白峰国家森林公园旅游集散公路</v>
          </cell>
        </row>
        <row r="1025">
          <cell r="U1025" t="str">
            <v>嘉隆葡萄庄园旅游集散公路</v>
          </cell>
        </row>
        <row r="1026">
          <cell r="U1026" t="str">
            <v>农建投特色果蔬产业园道路</v>
          </cell>
        </row>
        <row r="1027">
          <cell r="U1027" t="str">
            <v>祁阳县永州市祁阳县七里桥镇马颈坳村通景路</v>
          </cell>
        </row>
        <row r="1028">
          <cell r="U1028" t="str">
            <v>梓梁茶油产业园产业路</v>
          </cell>
        </row>
        <row r="1029">
          <cell r="U1029"/>
        </row>
        <row r="1030">
          <cell r="U1030" t="str">
            <v>水岭乡-东安县城公路</v>
          </cell>
        </row>
        <row r="1031">
          <cell r="U1031" t="str">
            <v>湖南省禾福现代农业综合体发展园公路扩建</v>
          </cell>
        </row>
        <row r="1032">
          <cell r="U1032" t="str">
            <v>益沃生猪养殖产业园改建公路</v>
          </cell>
        </row>
        <row r="1033">
          <cell r="U1033" t="str">
            <v>东安季丰专业种植合作社公路新建</v>
          </cell>
        </row>
        <row r="1034">
          <cell r="U1034" t="str">
            <v>梦成现代农业东安鸡特色养殖产业园改建公路</v>
          </cell>
        </row>
        <row r="1035">
          <cell r="U1035" t="str">
            <v>田中特色种养产业园公路</v>
          </cell>
        </row>
        <row r="1036">
          <cell r="U1036" t="str">
            <v>东安县九风岭特色种养农民专业合作社公路</v>
          </cell>
        </row>
        <row r="1037">
          <cell r="U1037" t="str">
            <v>山塘油茶产业园公路</v>
          </cell>
        </row>
        <row r="1038">
          <cell r="U1038"/>
        </row>
        <row r="1039">
          <cell r="U1039" t="str">
            <v>永州市双牌县泷泊镇平福头村连接路</v>
          </cell>
        </row>
        <row r="1040">
          <cell r="U1040" t="str">
            <v>云台山通景公路</v>
          </cell>
        </row>
        <row r="1041">
          <cell r="U1041" t="str">
            <v>双牌县泷泊国际慢城花千谷3AAA景区通景路</v>
          </cell>
        </row>
        <row r="1042">
          <cell r="U1042" t="str">
            <v>磨子岭通景路</v>
          </cell>
        </row>
        <row r="1043">
          <cell r="U1043" t="str">
            <v>茶林药王谷连接路</v>
          </cell>
        </row>
        <row r="1044">
          <cell r="U1044"/>
        </row>
        <row r="1045">
          <cell r="U1045" t="str">
            <v>后江桥至洪塘营公路改造</v>
          </cell>
        </row>
        <row r="1046">
          <cell r="U1046" t="str">
            <v>上汶至楼田村通景道路</v>
          </cell>
        </row>
        <row r="1047">
          <cell r="U1047" t="str">
            <v>月岩风景区连接路</v>
          </cell>
        </row>
        <row r="1048">
          <cell r="U1048" t="str">
            <v>月岩风景区连接路</v>
          </cell>
        </row>
        <row r="1049">
          <cell r="U1049" t="str">
            <v>道县道荣农业发展有限公司连接路</v>
          </cell>
        </row>
        <row r="1050">
          <cell r="U1050" t="str">
            <v>道县道荣农业发展有限公司连接路</v>
          </cell>
        </row>
        <row r="1051">
          <cell r="U1051" t="str">
            <v>葫芦岩旅游公路</v>
          </cell>
        </row>
        <row r="1052">
          <cell r="U1052" t="str">
            <v>道县板塘种植园连接路</v>
          </cell>
        </row>
        <row r="1053">
          <cell r="U1053" t="str">
            <v>道县板塘种植园连接路</v>
          </cell>
        </row>
        <row r="1054">
          <cell r="U1054"/>
        </row>
        <row r="1055">
          <cell r="U1055" t="str">
            <v>江永县石岭至松柏社区（乡政府）</v>
          </cell>
        </row>
        <row r="1056">
          <cell r="U1056" t="str">
            <v>桃川镇至源口瑶族乡</v>
          </cell>
        </row>
        <row r="1057">
          <cell r="U1057" t="str">
            <v>江永县五爱至上甘棠通景公路</v>
          </cell>
        </row>
        <row r="1058">
          <cell r="U1058" t="str">
            <v>江永县五爱至上甘棠通景公路</v>
          </cell>
        </row>
        <row r="1059">
          <cell r="U1059" t="str">
            <v>江永县兰溪乡勾蓝瑶村至源口乡公朝村公路工程</v>
          </cell>
        </row>
        <row r="1060">
          <cell r="U1060"/>
        </row>
        <row r="1061">
          <cell r="U1061" t="str">
            <v>回龙湖景区连接路（G538新风村至八仙洞高尚湖景区至回龙湖景区）</v>
          </cell>
        </row>
        <row r="1062">
          <cell r="U1062" t="str">
            <v>回龙圩管理区八仙洞柑桔专业合作社回峰柑桔特色产业园东西部路网</v>
          </cell>
        </row>
        <row r="1063">
          <cell r="U1063"/>
        </row>
        <row r="1064">
          <cell r="U1064" t="str">
            <v>五龙山瑶族乡通三级公路</v>
          </cell>
        </row>
        <row r="1065">
          <cell r="U1065" t="str">
            <v>C727-Y704-X021连接路</v>
          </cell>
        </row>
        <row r="1066">
          <cell r="U1066" t="str">
            <v>C727-Y704-X021连接路</v>
          </cell>
        </row>
        <row r="1067">
          <cell r="U1067" t="str">
            <v>C727-Y704-X021连接路</v>
          </cell>
        </row>
        <row r="1068">
          <cell r="U1068" t="str">
            <v>凤仙桥旅游路</v>
          </cell>
        </row>
        <row r="1069">
          <cell r="U1069" t="str">
            <v>Y341-Y332-S348连接路</v>
          </cell>
        </row>
        <row r="1070">
          <cell r="U1070" t="str">
            <v>Y341-Y332-S348连接路</v>
          </cell>
        </row>
        <row r="1071">
          <cell r="U1071"/>
        </row>
        <row r="1072">
          <cell r="U1072" t="str">
            <v>云冰山景区至毛俊水库景区连接路</v>
          </cell>
        </row>
        <row r="1073">
          <cell r="U1073" t="str">
            <v>云冰山景区至毛俊水库景区连接路</v>
          </cell>
        </row>
        <row r="1074">
          <cell r="U1074" t="str">
            <v>百叠岭景区通景路（二期）</v>
          </cell>
        </row>
        <row r="1075">
          <cell r="U1075"/>
        </row>
        <row r="1076">
          <cell r="U1076" t="str">
            <v>金盆圩至十字公路</v>
          </cell>
        </row>
        <row r="1077">
          <cell r="U1077" t="str">
            <v>新隆镇三味辣椒种植产业路</v>
          </cell>
        </row>
        <row r="1078">
          <cell r="U1078" t="str">
            <v>枧头大豆产业路</v>
          </cell>
        </row>
        <row r="1079">
          <cell r="U1079" t="str">
            <v>门楼下竹木养殖产业路</v>
          </cell>
        </row>
        <row r="1080">
          <cell r="U1080" t="str">
            <v>金盆圩大豆产业园产业路</v>
          </cell>
        </row>
        <row r="1081">
          <cell r="U1081" t="str">
            <v>石羊烤烟基地产业路</v>
          </cell>
        </row>
        <row r="1082">
          <cell r="U1082"/>
        </row>
        <row r="1083">
          <cell r="U1083" t="str">
            <v>东田至大路铺三级公路提质改造工程</v>
          </cell>
        </row>
        <row r="1084">
          <cell r="U1084" t="str">
            <v>中国传统村落牛路社区旅游集散公路</v>
          </cell>
        </row>
        <row r="1085">
          <cell r="U1085" t="str">
            <v>中国传统村落牛路社区旅游通景公路</v>
          </cell>
        </row>
        <row r="1086">
          <cell r="U1086" t="str">
            <v>中国传统村落水东村旅游通景公路</v>
          </cell>
        </row>
        <row r="1087">
          <cell r="U1087" t="str">
            <v>竹园寨阳华岩旅游通景公路</v>
          </cell>
        </row>
        <row r="1088">
          <cell r="U1088" t="str">
            <v>竹园寨阳华岩旅游通景公路</v>
          </cell>
        </row>
        <row r="1089">
          <cell r="U1089" t="str">
            <v>大路铺豹虎村金秋特色柑桔产业园资源产业路</v>
          </cell>
        </row>
        <row r="1090">
          <cell r="U1090" t="str">
            <v>江华瑶族自治县东泷农业食用菌产业园资源产业路</v>
          </cell>
        </row>
        <row r="1091">
          <cell r="U1091" t="str">
            <v>江华县水云特色柑桔（省级）产业园资源产业路</v>
          </cell>
        </row>
        <row r="1092">
          <cell r="U1092" t="str">
            <v>大路铺五洞脐橙产业园资源产业路</v>
          </cell>
        </row>
        <row r="1093">
          <cell r="U1093"/>
        </row>
        <row r="1094">
          <cell r="U1094" t="str">
            <v>金洞国家森林公园三公垒景区公路</v>
          </cell>
        </row>
        <row r="1095">
          <cell r="U1095" t="str">
            <v>金洞国家森林公园三公垒景区公路</v>
          </cell>
        </row>
        <row r="1096">
          <cell r="U1096" t="str">
            <v>金洞国家森林公园三公垒景区公路</v>
          </cell>
        </row>
        <row r="1097">
          <cell r="U1097" t="str">
            <v>白果市柏福至龙凼景区公路</v>
          </cell>
        </row>
        <row r="1098">
          <cell r="U1098"/>
        </row>
        <row r="1099">
          <cell r="U1099"/>
        </row>
        <row r="1100">
          <cell r="U1100" t="str">
            <v>板山至新街养殖场连接路</v>
          </cell>
        </row>
        <row r="1101">
          <cell r="U1101" t="str">
            <v>板坡至大枫生态养殖农厂连接路</v>
          </cell>
        </row>
        <row r="1102">
          <cell r="U1102"/>
        </row>
        <row r="1103">
          <cell r="U1103" t="str">
            <v>小竹旅游公路</v>
          </cell>
        </row>
        <row r="1104">
          <cell r="U1104" t="str">
            <v>中方县牛犇畜禽养殖场产业路</v>
          </cell>
        </row>
        <row r="1105">
          <cell r="U1105" t="str">
            <v>下坪竹园刺葡萄特色产业园产业路</v>
          </cell>
        </row>
        <row r="1106">
          <cell r="U1106" t="str">
            <v>黄溪古村旅游公路</v>
          </cell>
        </row>
        <row r="1107">
          <cell r="U1107" t="str">
            <v>武陵艾叶特色产业园产业路</v>
          </cell>
        </row>
        <row r="1108">
          <cell r="U1108" t="str">
            <v>石宝至江坪旅游公路</v>
          </cell>
        </row>
        <row r="1109">
          <cell r="U1109"/>
        </row>
        <row r="1110">
          <cell r="U1110" t="str">
            <v>Y998大坪至陈家滩公路</v>
          </cell>
        </row>
        <row r="1111">
          <cell r="U1111" t="str">
            <v>X001莲花-清浪乡镇通三级公路</v>
          </cell>
        </row>
        <row r="1112">
          <cell r="U1112" t="str">
            <v>朝瓦溪村至现代农业特色产业园连接路</v>
          </cell>
        </row>
        <row r="1113">
          <cell r="U1113" t="str">
            <v>朱红溪至碣滩村碣滩茶产业园连接路</v>
          </cell>
        </row>
        <row r="1114">
          <cell r="U1114" t="str">
            <v>辰州坪至辰龙关连接路</v>
          </cell>
        </row>
        <row r="1115">
          <cell r="U1115"/>
        </row>
        <row r="1116">
          <cell r="U1116" t="str">
            <v>辰溪县黄溪口至G354公路改造工程</v>
          </cell>
        </row>
        <row r="1117">
          <cell r="U1117" t="str">
            <v>辰溪县黄溪口至G354公路改造工程</v>
          </cell>
        </row>
        <row r="1118">
          <cell r="U1118" t="str">
            <v>辰溪县五里堆至龙泉岩公路改造工程</v>
          </cell>
        </row>
        <row r="1119">
          <cell r="U1119" t="str">
            <v>刘家垅村通景公路</v>
          </cell>
        </row>
        <row r="1120">
          <cell r="U1120" t="str">
            <v>辰溪县罗子山罗峰村生态旅游路</v>
          </cell>
        </row>
        <row r="1121">
          <cell r="U1121"/>
        </row>
        <row r="1122">
          <cell r="U1122" t="str">
            <v>祖师殿乡镇通三级公路2</v>
          </cell>
        </row>
        <row r="1123">
          <cell r="U1123" t="str">
            <v>祖师殿乡镇通三级公路2</v>
          </cell>
        </row>
        <row r="1124">
          <cell r="U1124" t="str">
            <v>溆浦县穿岩山景区通景路（一期）</v>
          </cell>
        </row>
        <row r="1125">
          <cell r="U1125" t="str">
            <v>高铁站至松林大桥连接路</v>
          </cell>
        </row>
        <row r="1126">
          <cell r="U1126" t="str">
            <v>山背花瑶梯田景区集散公路</v>
          </cell>
        </row>
        <row r="1127">
          <cell r="U1127" t="str">
            <v>思蒙湿地公园旅游公路（思蒙-穿岩山段）</v>
          </cell>
        </row>
        <row r="1128">
          <cell r="U1128"/>
        </row>
        <row r="1129">
          <cell r="U1129" t="str">
            <v>会同县王家坪至团河公路</v>
          </cell>
        </row>
        <row r="1130">
          <cell r="U1130" t="str">
            <v>会同县广坪杨家渡至地灵公路</v>
          </cell>
        </row>
        <row r="1131">
          <cell r="U1131" t="str">
            <v>会同县宝田茶场连接路</v>
          </cell>
        </row>
        <row r="1132">
          <cell r="U1132" t="str">
            <v>金子岩侗族苗族乡白市村连接路（会同县X071漫塘至长寨村段）</v>
          </cell>
        </row>
        <row r="1133">
          <cell r="U1133" t="str">
            <v>会同县拿权至六组至通景公路</v>
          </cell>
        </row>
        <row r="1134">
          <cell r="U1134" t="str">
            <v>会同县火神坡村杨梅基地连接路</v>
          </cell>
        </row>
        <row r="1135">
          <cell r="U1135" t="str">
            <v>会同县金子岩乡元贞村存栏20000头育肥场项目连接路</v>
          </cell>
        </row>
        <row r="1136">
          <cell r="U1136" t="str">
            <v>会同县雄荒场家庭农场项目连接路</v>
          </cell>
        </row>
        <row r="1137">
          <cell r="U1137"/>
        </row>
        <row r="1138">
          <cell r="U1138" t="str">
            <v>高村至板栗树</v>
          </cell>
        </row>
        <row r="1139">
          <cell r="U1139" t="str">
            <v>兰里渡口至黄桑道路</v>
          </cell>
        </row>
        <row r="1140">
          <cell r="U1140" t="str">
            <v>吴公桥至青云特色水果产业园道路</v>
          </cell>
        </row>
        <row r="1141">
          <cell r="U1141" t="str">
            <v>政鑫农业开发有限公司冷链仓储物流中心道路</v>
          </cell>
        </row>
        <row r="1142">
          <cell r="U1142" t="str">
            <v>蔡家至鸡关岩道路</v>
          </cell>
        </row>
        <row r="1143">
          <cell r="U1143" t="str">
            <v>S320至新寨道路</v>
          </cell>
        </row>
        <row r="1144">
          <cell r="U1144" t="str">
            <v>麻阳江口墟镇万灵山猕猴桃特色产业园道路</v>
          </cell>
        </row>
        <row r="1145">
          <cell r="U1145" t="str">
            <v>村道至屋后山项公路</v>
          </cell>
        </row>
        <row r="1146">
          <cell r="U1146" t="str">
            <v>国道边至水库大坝道路</v>
          </cell>
        </row>
        <row r="1147">
          <cell r="U1147"/>
        </row>
        <row r="1148">
          <cell r="U1148" t="str">
            <v>步头降苗族乡通三级公路</v>
          </cell>
        </row>
        <row r="1149">
          <cell r="U1149" t="str">
            <v>两河口至冷风坡连接路</v>
          </cell>
        </row>
        <row r="1150">
          <cell r="U1150" t="str">
            <v>杨家坳至香树脚连接路</v>
          </cell>
        </row>
        <row r="1151">
          <cell r="U1151" t="str">
            <v>G320至蚂蝗塘连接路</v>
          </cell>
        </row>
        <row r="1152">
          <cell r="U1152"/>
        </row>
        <row r="1153">
          <cell r="U1153" t="str">
            <v>水宽泥溪垅-拾担</v>
          </cell>
        </row>
        <row r="1154">
          <cell r="U1154" t="str">
            <v>怀化市荣华生态农业合作社白蜡基地产业基地道路</v>
          </cell>
        </row>
        <row r="1155">
          <cell r="U1155" t="str">
            <v>芷江甜茶加工产业基地道路</v>
          </cell>
        </row>
        <row r="1156">
          <cell r="U1156" t="str">
            <v>芷江县三道坑景区游客服务中心至西晃山金顶公路（X129段1）</v>
          </cell>
        </row>
        <row r="1157">
          <cell r="U1157" t="str">
            <v>湖南君旗酒业基地连接路</v>
          </cell>
        </row>
        <row r="1158">
          <cell r="U1158" t="str">
            <v>玖鸿柑桔种植基地道路</v>
          </cell>
        </row>
        <row r="1159">
          <cell r="U1159" t="str">
            <v>芷民丰牧业基地道路</v>
          </cell>
        </row>
        <row r="1160">
          <cell r="U1160" t="str">
            <v>华兴油业基地产业基地道路</v>
          </cell>
        </row>
        <row r="1161">
          <cell r="U1161" t="str">
            <v>春知蓝笋业基地道路</v>
          </cell>
        </row>
        <row r="1162">
          <cell r="U1162" t="str">
            <v>芷江侗族自治县土桥镇冷水铺村红二-六军团政治干部会议旧址公路</v>
          </cell>
        </row>
        <row r="1163">
          <cell r="U1163"/>
        </row>
        <row r="1164">
          <cell r="U1164" t="str">
            <v>太阳坪-甘棠</v>
          </cell>
        </row>
        <row r="1165">
          <cell r="U1165" t="str">
            <v>坳上-三锹</v>
          </cell>
        </row>
        <row r="1166">
          <cell r="U1166" t="str">
            <v>靖州县中国杨梅生态博物馆品种园产业路</v>
          </cell>
        </row>
        <row r="1167">
          <cell r="U1167" t="str">
            <v>靖州县渠阳镇官团村元丰脐橙特色产业园产业路</v>
          </cell>
        </row>
        <row r="1168">
          <cell r="U1168" t="str">
            <v>横江桥双合山核桃林基地连接道路</v>
          </cell>
        </row>
        <row r="1169">
          <cell r="U1169" t="str">
            <v>靖州县绿绿园原生态杨梅产业园连接道路</v>
          </cell>
        </row>
        <row r="1170">
          <cell r="U1170" t="str">
            <v>湖南四通食品科技有限责任公司3000亩山核桃种植示范基地产业路</v>
          </cell>
        </row>
        <row r="1171">
          <cell r="U1171" t="str">
            <v>靖州县渠阳镇官团村杨梅基地产业路</v>
          </cell>
        </row>
        <row r="1172">
          <cell r="U1172" t="str">
            <v>靖州苗族侗族自治县飞山泥湾老兵水果种植专业合作社产业路</v>
          </cell>
        </row>
        <row r="1173">
          <cell r="U1173" t="str">
            <v>万家园千亩台梅基地产业路</v>
          </cell>
        </row>
        <row r="1174">
          <cell r="U1174"/>
        </row>
        <row r="1175">
          <cell r="U1175" t="str">
            <v>更冲口至牙屯堡</v>
          </cell>
        </row>
        <row r="1176">
          <cell r="U1176" t="str">
            <v>通道转兵纪念馆连接路（地宅包里至北麻）</v>
          </cell>
        </row>
        <row r="1177">
          <cell r="U1177" t="str">
            <v>通道转兵纪念馆连接路（地宅包里至塞城路口）</v>
          </cell>
        </row>
        <row r="1178">
          <cell r="U1178"/>
        </row>
        <row r="1179">
          <cell r="U1179" t="str">
            <v>稔禾溪至罗翁公路</v>
          </cell>
        </row>
        <row r="1180">
          <cell r="U1180" t="str">
            <v>洗马乡稠树脚蔬菜、水稻制种产业道路</v>
          </cell>
        </row>
        <row r="1181">
          <cell r="U1181" t="str">
            <v>黄家村五组下干田至红吊水楠竹产业公路</v>
          </cell>
        </row>
        <row r="1182">
          <cell r="U1182" t="str">
            <v>黄家村三组马头岭至六组蒋公岭楠竹产业公路</v>
          </cell>
        </row>
        <row r="1183">
          <cell r="U1183" t="str">
            <v>岔头乡陶家村黄桃，核桃，板栗资源产业路</v>
          </cell>
        </row>
        <row r="1184">
          <cell r="U1184" t="str">
            <v>安江镇涝溪村黄桃，奈李，金秋梨，炭梅资源产业路</v>
          </cell>
        </row>
        <row r="1185">
          <cell r="U1185"/>
        </row>
        <row r="1186">
          <cell r="U1186" t="str">
            <v>川山至密岩尖通景公路</v>
          </cell>
        </row>
        <row r="1187">
          <cell r="U1187" t="str">
            <v>洪江区铁溪生态产业园道路</v>
          </cell>
        </row>
        <row r="1188">
          <cell r="U1188" t="str">
            <v>药王寺至凉水井通景公路</v>
          </cell>
        </row>
        <row r="1189">
          <cell r="U1189"/>
        </row>
        <row r="1190">
          <cell r="U1190"/>
        </row>
        <row r="1191">
          <cell r="U1191" t="str">
            <v>洪家山森林公园溪苑景区通景公路</v>
          </cell>
        </row>
        <row r="1192">
          <cell r="U1192" t="str">
            <v>凤冠人家农林科技产业路</v>
          </cell>
        </row>
        <row r="1193">
          <cell r="U1193" t="str">
            <v>虎岩洞种养殖产业路</v>
          </cell>
        </row>
        <row r="1194">
          <cell r="U1194" t="str">
            <v>东来外家冲产业路</v>
          </cell>
        </row>
        <row r="1195">
          <cell r="U1195" t="str">
            <v>Y008垭古-磨子石产业路</v>
          </cell>
        </row>
        <row r="1196">
          <cell r="U1196" t="str">
            <v>凤凰谷生态休闲旅游区通景公路</v>
          </cell>
        </row>
        <row r="1197">
          <cell r="U1197" t="str">
            <v>楂泉-白云石村产业路</v>
          </cell>
        </row>
        <row r="1198">
          <cell r="U1198" t="str">
            <v>恩永鑫隆农业产业路</v>
          </cell>
        </row>
        <row r="1199">
          <cell r="U1199" t="str">
            <v>Y405白晃-小杨产业路</v>
          </cell>
        </row>
        <row r="1200">
          <cell r="U1200"/>
        </row>
        <row r="1201">
          <cell r="U1201" t="str">
            <v>曾国藩故里旅游区连接路</v>
          </cell>
        </row>
        <row r="1202">
          <cell r="U1202" t="str">
            <v>葛母墓连接路</v>
          </cell>
        </row>
        <row r="1203">
          <cell r="U1203" t="str">
            <v>九峰山森林公园连接路（一期）</v>
          </cell>
        </row>
        <row r="1204">
          <cell r="U1204" t="str">
            <v>锡福寺连接路</v>
          </cell>
        </row>
        <row r="1205">
          <cell r="U1205" t="str">
            <v>双峰县龙辉种养专业合作社产业路</v>
          </cell>
        </row>
        <row r="1206">
          <cell r="U1206" t="str">
            <v>双江水库景区连接路</v>
          </cell>
        </row>
        <row r="1207">
          <cell r="U1207" t="str">
            <v>梅仑山景区连接路</v>
          </cell>
        </row>
        <row r="1208">
          <cell r="U1208" t="str">
            <v>梓门桥黄马洲产业园产业路</v>
          </cell>
        </row>
        <row r="1209">
          <cell r="U1209" t="str">
            <v>梓门工业园产业路</v>
          </cell>
        </row>
        <row r="1210">
          <cell r="U1210" t="str">
            <v>双峰县龙新乡村旅游开发有限公司产业路</v>
          </cell>
        </row>
        <row r="1211">
          <cell r="U1211" t="str">
            <v>杏子铺镇同胜石膏厂产业路</v>
          </cell>
        </row>
        <row r="1212">
          <cell r="U1212" t="str">
            <v>湖南省远志农业综合开发有限公司产业路</v>
          </cell>
        </row>
        <row r="1213">
          <cell r="U1213" t="str">
            <v>高速公路沿线特色小镇（甘棠镇）</v>
          </cell>
        </row>
        <row r="1214">
          <cell r="U1214" t="str">
            <v>荆塘村种养农民专业合作社产业路</v>
          </cell>
        </row>
        <row r="1215">
          <cell r="U1215" t="str">
            <v>湖南省陆和新型环保建材有限责任公司产业路</v>
          </cell>
        </row>
        <row r="1216">
          <cell r="U1216" t="str">
            <v>双峰县恒嘉农牧发展有限公司产业路</v>
          </cell>
        </row>
        <row r="1217">
          <cell r="U1217" t="str">
            <v>双峰县文海种养专业合作社产业路</v>
          </cell>
        </row>
        <row r="1218">
          <cell r="U1218" t="str">
            <v>双峰县稳建建材有限公司产业路</v>
          </cell>
        </row>
        <row r="1219">
          <cell r="U1219" t="str">
            <v>锁石镇龙虾基地产业路</v>
          </cell>
        </row>
        <row r="1220">
          <cell r="U1220" t="str">
            <v>双峰县云松种养农民专业合作社产业路</v>
          </cell>
        </row>
        <row r="1221">
          <cell r="U1221" t="str">
            <v>湖南中桑农业科技有限公司生态循环养牛场项目产业路</v>
          </cell>
        </row>
        <row r="1222">
          <cell r="U1222" t="str">
            <v>双峰北站货场产业路</v>
          </cell>
        </row>
        <row r="1223">
          <cell r="U1223" t="str">
            <v>双峰县铜铃铺种养农民专业合作社产业路</v>
          </cell>
        </row>
        <row r="1224">
          <cell r="U1224" t="str">
            <v>双峰县白山石膏矿产业路</v>
          </cell>
        </row>
        <row r="1225">
          <cell r="U1225" t="str">
            <v>双峰县湘军新型节能环保建材有限责任公司产业路</v>
          </cell>
        </row>
        <row r="1226">
          <cell r="U1226"/>
        </row>
        <row r="1227">
          <cell r="U1227" t="str">
            <v>G354至游家镇</v>
          </cell>
        </row>
        <row r="1228">
          <cell r="U1228" t="str">
            <v>新化县天龙峰中药材产业园路</v>
          </cell>
        </row>
        <row r="1229">
          <cell r="U1229" t="str">
            <v>桑梓镇金桥村九阳生态养猪产业路</v>
          </cell>
        </row>
        <row r="1230">
          <cell r="U1230" t="str">
            <v>孟公镇月塘湘宏水稻种植专业合作社产业路</v>
          </cell>
        </row>
        <row r="1231">
          <cell r="U1231" t="str">
            <v>新化县峰福种养专业合作社中药材产业园路</v>
          </cell>
        </row>
        <row r="1232">
          <cell r="U1232" t="str">
            <v>上梅街道办事处红旗新村本元油茶林种植基地产业路</v>
          </cell>
        </row>
        <row r="1233">
          <cell r="U1233" t="str">
            <v>新化县天鹏生态园梅山悠悠情茶特色产业路</v>
          </cell>
        </row>
        <row r="1234">
          <cell r="U1234" t="str">
            <v>炉观镇九坪村玉盛生态养猪场产业路</v>
          </cell>
        </row>
        <row r="1235">
          <cell r="U1235" t="str">
            <v>新化县青山养牛专业合作社养牛产业园路</v>
          </cell>
        </row>
        <row r="1236">
          <cell r="U1236" t="str">
            <v>新化县湘桥油茶种植专业合作社油茶产业园路</v>
          </cell>
        </row>
        <row r="1237">
          <cell r="U1237" t="str">
            <v>新化县车田江养牛专业合作社产业路</v>
          </cell>
        </row>
        <row r="1238">
          <cell r="U1238" t="str">
            <v>桑梓镇尖山涧村曾家岭养猪产业路</v>
          </cell>
        </row>
        <row r="1239">
          <cell r="U1239" t="str">
            <v>维山乡黄古村黄古排生态种养基地产业路</v>
          </cell>
        </row>
        <row r="1240">
          <cell r="U1240" t="str">
            <v>新化县金竹坪藏香猪养殖基地产业路</v>
          </cell>
        </row>
        <row r="1241">
          <cell r="U1241" t="str">
            <v>湖南紫金茶叶科技开发有限公司渠江红茶园路</v>
          </cell>
        </row>
        <row r="1242">
          <cell r="U1242" t="str">
            <v>新化县光明油茶种植专业合作社产业路</v>
          </cell>
        </row>
        <row r="1243">
          <cell r="U1243" t="str">
            <v>游家镇瑜鸿农业贡柚产业路</v>
          </cell>
        </row>
        <row r="1244">
          <cell r="U1244" t="str">
            <v>奉家镇黄桃生态养猪产业园路</v>
          </cell>
        </row>
        <row r="1245">
          <cell r="U1245" t="str">
            <v>吉庆佛国花园田园产业路</v>
          </cell>
        </row>
        <row r="1246">
          <cell r="U1246" t="str">
            <v>新化县资水种养专业合作社产业路</v>
          </cell>
        </row>
        <row r="1247">
          <cell r="U1247" t="str">
            <v>游家镇永安村湘宏生态养鸡场产业路</v>
          </cell>
        </row>
        <row r="1248">
          <cell r="U1248" t="str">
            <v>吉庆镇上水田村新兴生态养猪场产业路</v>
          </cell>
        </row>
        <row r="1249">
          <cell r="U1249" t="str">
            <v>曹家镇曹家社区崇德生态养猪场产业路</v>
          </cell>
        </row>
        <row r="1250">
          <cell r="U1250" t="str">
            <v>奉家镇渠江源村基良生态养猪场产业路</v>
          </cell>
        </row>
        <row r="1251">
          <cell r="U1251" t="str">
            <v>娄底市兴隆坳牛业养殖有限公司养牛基地产业路</v>
          </cell>
        </row>
        <row r="1252">
          <cell r="U1252" t="str">
            <v>新化县坪烟生态农业综合开发有限公司水果茶叶产业路</v>
          </cell>
        </row>
        <row r="1253">
          <cell r="U1253" t="str">
            <v>新化县天子山生态农业产业融合园路</v>
          </cell>
        </row>
        <row r="1254">
          <cell r="U1254" t="str">
            <v>游家镇道田村养鸡场产业路</v>
          </cell>
        </row>
        <row r="1255">
          <cell r="U1255" t="str">
            <v>湖南省登成生态农业发展有限公司登成生态农业产业园路</v>
          </cell>
        </row>
        <row r="1256">
          <cell r="U1256" t="str">
            <v>新化县桃花坳油茶种植专业合作社基地产业路</v>
          </cell>
        </row>
        <row r="1257">
          <cell r="U1257" t="str">
            <v>科头乡石章村东景山生态农庄产业路</v>
          </cell>
        </row>
        <row r="1258">
          <cell r="U1258" t="str">
            <v>大熊山国家森林公园（大熊山林场至滑雪场旅游集散公路）（一期）\大熊山国家森林公园（大熊山林场至滑雪场旅游集散公路）（二期）</v>
          </cell>
        </row>
        <row r="1259">
          <cell r="U1259" t="str">
            <v>S547至檀山排景区通景公路</v>
          </cell>
        </row>
        <row r="1260">
          <cell r="U1260"/>
        </row>
        <row r="1261">
          <cell r="U1261" t="str">
            <v>太平至木杉坳连接路</v>
          </cell>
        </row>
        <row r="1262">
          <cell r="U1262" t="str">
            <v>樟木至车田江连接路</v>
          </cell>
        </row>
        <row r="1263">
          <cell r="U1263" t="str">
            <v>沙塘湾至新田连接路</v>
          </cell>
        </row>
        <row r="1264">
          <cell r="U1264" t="str">
            <v>天其山旅游景区连接路</v>
          </cell>
        </row>
        <row r="1265">
          <cell r="U1265" t="str">
            <v>冷水江市波月洞风景区通景路</v>
          </cell>
        </row>
        <row r="1266">
          <cell r="U1266" t="str">
            <v>眉山人家通景公路</v>
          </cell>
        </row>
        <row r="1267">
          <cell r="U1267" t="str">
            <v>波月洞至紫云峰连接路</v>
          </cell>
        </row>
        <row r="1268">
          <cell r="U1268" t="str">
            <v>井湾春天连接路</v>
          </cell>
        </row>
        <row r="1269">
          <cell r="U1269"/>
        </row>
        <row r="1270">
          <cell r="U1270" t="str">
            <v>金石镇通三级公路</v>
          </cell>
        </row>
        <row r="1271">
          <cell r="U1271" t="str">
            <v>湖南省飞宏农业产业基地连接路</v>
          </cell>
        </row>
        <row r="1272">
          <cell r="U1272" t="str">
            <v>涟源市祥鑫种养殖基地连接路</v>
          </cell>
        </row>
        <row r="1273">
          <cell r="U1273" t="str">
            <v>飞水涯景区公路</v>
          </cell>
        </row>
        <row r="1274">
          <cell r="U1274" t="str">
            <v>涟源市轩哲种养殖场连接路</v>
          </cell>
        </row>
        <row r="1275">
          <cell r="U1275" t="str">
            <v>湖南省金丝林农业养猪场连接路</v>
          </cell>
        </row>
        <row r="1276">
          <cell r="U1276" t="str">
            <v>涟源市大龙农业种养殖基地连接路</v>
          </cell>
        </row>
        <row r="1277">
          <cell r="U1277" t="str">
            <v>涟源市星湘特色种植基地连接路</v>
          </cell>
        </row>
        <row r="1278">
          <cell r="U1278" t="str">
            <v>湖南农博生物科技产业园连接路</v>
          </cell>
        </row>
        <row r="1279">
          <cell r="U1279" t="str">
            <v>龙山森林公园仙人石景区公路</v>
          </cell>
        </row>
        <row r="1280">
          <cell r="U1280" t="str">
            <v>涟源市南芙生态水果基地连接路</v>
          </cell>
        </row>
        <row r="1281">
          <cell r="U1281" t="str">
            <v>涟源市张古老生态产业基地连接路</v>
          </cell>
        </row>
        <row r="1282">
          <cell r="U1282" t="str">
            <v>涟源市诗乐农业生猪养殖基地连接路</v>
          </cell>
        </row>
        <row r="1283">
          <cell r="U1283" t="str">
            <v>涟源市玖玖红种养殖基地公路</v>
          </cell>
        </row>
        <row r="1284">
          <cell r="U1284" t="str">
            <v>枧埠至仁盛农业基地连接路</v>
          </cell>
        </row>
        <row r="1285">
          <cell r="U1285" t="str">
            <v>涟源市绿盛种养殖专业合作社连接路</v>
          </cell>
        </row>
        <row r="1286">
          <cell r="U1286" t="str">
            <v>涟源市腾胜种养殖基地连接路</v>
          </cell>
        </row>
        <row r="1287">
          <cell r="U1287" t="str">
            <v>S331至杨市镇洄水村古村落连接路</v>
          </cell>
        </row>
        <row r="1288">
          <cell r="U1288" t="str">
            <v>荷塘镇桥头村油茶林种植基地连接路</v>
          </cell>
        </row>
        <row r="1289">
          <cell r="U1289" t="str">
            <v>湖南省聚英生态农牧养殖园连接路</v>
          </cell>
        </row>
        <row r="1290">
          <cell r="U1290" t="str">
            <v>涟源市玮乐种养殖基地连接路</v>
          </cell>
        </row>
        <row r="1291">
          <cell r="U1291" t="str">
            <v>湖南聚德农业养殖基地连接路</v>
          </cell>
        </row>
        <row r="1292">
          <cell r="U1292" t="str">
            <v>涟源市成丰种猪繁养殖基地连接路</v>
          </cell>
        </row>
        <row r="1293">
          <cell r="U1293" t="str">
            <v>龙山归乡苑乡村旅游度假区连接路</v>
          </cell>
        </row>
        <row r="1294">
          <cell r="U1294" t="str">
            <v>涟源市翠远生态农业基地公路</v>
          </cell>
        </row>
        <row r="1295">
          <cell r="U1295" t="str">
            <v>涟源市锦鹏种植专业合作社连接路</v>
          </cell>
        </row>
        <row r="1296">
          <cell r="U1296" t="str">
            <v>金臻特色经济产业园公路</v>
          </cell>
        </row>
        <row r="1297">
          <cell r="U1297"/>
        </row>
        <row r="1298">
          <cell r="U1298"/>
        </row>
        <row r="1299">
          <cell r="U1299" t="str">
            <v>吉首市太平镇通三级公路</v>
          </cell>
        </row>
        <row r="1300">
          <cell r="U1300" t="str">
            <v>吉首市司马河流域生态旅游公路（G352线至冷寨河）</v>
          </cell>
        </row>
        <row r="1301">
          <cell r="U1301" t="str">
            <v>吉首市司马河流域生态旅游公路</v>
          </cell>
        </row>
        <row r="1302">
          <cell r="U1302">
            <v>0</v>
          </cell>
        </row>
        <row r="1303">
          <cell r="U1303" t="str">
            <v>X079泸溪县黄连溪—小章公路</v>
          </cell>
        </row>
        <row r="1304">
          <cell r="U1304" t="str">
            <v>岩门古堡景区连接路</v>
          </cell>
        </row>
        <row r="1305">
          <cell r="U1305" t="str">
            <v>庙门口-牛头湾连接路</v>
          </cell>
        </row>
        <row r="1306">
          <cell r="U1306" t="str">
            <v>红相冲坳田—干田冲子告排连接路</v>
          </cell>
        </row>
        <row r="1307">
          <cell r="U1307" t="str">
            <v>泸溪县潮地-溪头棋盘山连接路</v>
          </cell>
        </row>
        <row r="1308">
          <cell r="U1308"/>
        </row>
        <row r="1309">
          <cell r="U1309" t="str">
            <v>飞水谷景区连接路</v>
          </cell>
        </row>
        <row r="1310">
          <cell r="U1310" t="str">
            <v>山江镇苗人谷-老家寨景区连接路</v>
          </cell>
        </row>
        <row r="1311">
          <cell r="U1311" t="str">
            <v>禾库天星寨—天星山—高山—旯都洋旅游支线连接路</v>
          </cell>
        </row>
        <row r="1312">
          <cell r="U1312" t="str">
            <v>苗人谷景区连接路（廖家桥-地潭江-早岗旅游公路）</v>
          </cell>
        </row>
        <row r="1313">
          <cell r="U1313" t="str">
            <v>总兵营社区资源产业路</v>
          </cell>
        </row>
        <row r="1314">
          <cell r="U1314" t="str">
            <v>新希望养猪场道路</v>
          </cell>
        </row>
        <row r="1315">
          <cell r="U1315" t="str">
            <v>阿拉营镇黄合社区资源产业路</v>
          </cell>
        </row>
        <row r="1316">
          <cell r="U1316" t="str">
            <v>禾库崇寨—解放村—吉信高塘旅游支线连接路</v>
          </cell>
        </row>
        <row r="1317">
          <cell r="U1317"/>
        </row>
        <row r="1318">
          <cell r="U1318" t="str">
            <v>永顺县高坪经松柏至羊峰公路</v>
          </cell>
        </row>
        <row r="1319">
          <cell r="U1319" t="str">
            <v>西眉至车坪</v>
          </cell>
        </row>
        <row r="1320">
          <cell r="U1320" t="str">
            <v>永顺县杉木村经毛坝至砂坝公路</v>
          </cell>
        </row>
        <row r="1321">
          <cell r="U1321" t="str">
            <v>永顺县湘西自治州永顺县灵溪镇大井村通景路</v>
          </cell>
        </row>
        <row r="1322">
          <cell r="U1322" t="str">
            <v>永顺县湘西自治州永顺县灵溪镇爬出科村通景路</v>
          </cell>
        </row>
        <row r="1323">
          <cell r="U1323" t="str">
            <v>长征国家文化公园（官坝村小泉孔至蚌蚌塘连接路）</v>
          </cell>
        </row>
        <row r="1324">
          <cell r="U1324"/>
        </row>
        <row r="1325">
          <cell r="U1325" t="str">
            <v>补抽乡通三级公路</v>
          </cell>
        </row>
        <row r="1326">
          <cell r="U1326" t="str">
            <v>Y006至扪岱村公路</v>
          </cell>
        </row>
        <row r="1327">
          <cell r="U1327" t="str">
            <v>Y021十八洞村公路</v>
          </cell>
        </row>
        <row r="1328">
          <cell r="U1328" t="str">
            <v>花垣县神笔生态度假村（花垣县神笔生态文化有限责任公司）通景路</v>
          </cell>
        </row>
        <row r="1329">
          <cell r="U1329" t="str">
            <v>花垣县补抽乡牛角村经尖朵朵至大卡村道路工程</v>
          </cell>
        </row>
        <row r="1330">
          <cell r="U1330" t="str">
            <v>龙潭镇土地村产业道路</v>
          </cell>
        </row>
        <row r="1331">
          <cell r="U1331"/>
        </row>
        <row r="1332">
          <cell r="U1332" t="str">
            <v>X002保靖县普戎镇至县城公路</v>
          </cell>
        </row>
        <row r="1333">
          <cell r="U1333" t="str">
            <v>保靖县吕洞山镇大峰冲公路改造工程</v>
          </cell>
        </row>
        <row r="1334">
          <cell r="U1334" t="str">
            <v>保靖县阳朝至岩对岩公路</v>
          </cell>
        </row>
        <row r="1335">
          <cell r="U1335"/>
        </row>
        <row r="1336">
          <cell r="U1336" t="str">
            <v>李家洞至高望界公路</v>
          </cell>
        </row>
        <row r="1337">
          <cell r="U1337" t="str">
            <v>古丈红石林景区公路项目</v>
          </cell>
        </row>
        <row r="1338">
          <cell r="U1338" t="str">
            <v>古丈县古丈青竹山农庄（古丈青竹山茶业有限公司）通景路</v>
          </cell>
        </row>
        <row r="1339">
          <cell r="U1339" t="str">
            <v>古丈县湘西自治州古丈县墨戎镇九龙村通景路</v>
          </cell>
        </row>
        <row r="1340">
          <cell r="U1340">
            <v>0</v>
          </cell>
        </row>
        <row r="1341">
          <cell r="U1341" t="str">
            <v>龙山县太平山景区通景路</v>
          </cell>
        </row>
        <row r="1342">
          <cell r="U1342" t="str">
            <v>龙山县太平山景区通景路</v>
          </cell>
        </row>
        <row r="1343">
          <cell r="U1343" t="str">
            <v>凉亭坳至永龙界连接路</v>
          </cell>
        </row>
        <row r="1344">
          <cell r="U1344" t="str">
            <v>龙山县百合出口基地产业区产业路</v>
          </cell>
        </row>
        <row r="1345">
          <cell r="U1345" t="str">
            <v>太平山牌坊至工业园连接路</v>
          </cell>
        </row>
        <row r="1346">
          <cell r="U1346" t="str">
            <v>野猫坎至龙堡坪连接路</v>
          </cell>
        </row>
        <row r="1347">
          <cell r="U1347" t="str">
            <v>岩冲至比耳连接路</v>
          </cell>
        </row>
        <row r="1348">
          <cell r="U1348" t="str">
            <v>龙山县桐木村通景路</v>
          </cell>
        </row>
        <row r="1349">
          <cell r="U1349" t="str">
            <v>金星至凉风洞连接路</v>
          </cell>
        </row>
        <row r="1350">
          <cell r="U1350" t="str">
            <v>龙山县五一脐橙农民专业合作社（金星至沙溪库连接路）</v>
          </cell>
        </row>
        <row r="1351">
          <cell r="U1351" t="str">
            <v>龙山县内溪乡五官村喇宗坡寨通景路</v>
          </cell>
        </row>
        <row r="1352">
          <cell r="U1352" t="str">
            <v>高家洞至徐家湾连接路</v>
          </cell>
        </row>
        <row r="1353">
          <cell r="U1353" t="str">
            <v>龙山县茨岩塘景区红军兵工厂通景路</v>
          </cell>
        </row>
        <row r="1354">
          <cell r="U1354" t="str">
            <v>塘坊坪至长坪连接路</v>
          </cell>
        </row>
      </sheetData>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安排方案"/>
      <sheetName val="项目建设投资计划表"/>
      <sheetName val="安排方案 (以此为准)"/>
      <sheetName val="市州自行申报项目"/>
    </sheetNames>
    <sheetDataSet>
      <sheetData sheetId="0"/>
      <sheetData sheetId="1">
        <row r="7">
          <cell r="L7" t="str">
            <v>六马产业路提质改造</v>
          </cell>
          <cell r="M7">
            <v>6</v>
          </cell>
          <cell r="N7">
            <v>4.0709999999999997</v>
          </cell>
          <cell r="O7">
            <v>4.0709999999999997</v>
          </cell>
        </row>
        <row r="8">
          <cell r="L8" t="str">
            <v>红霞-小源连接路</v>
          </cell>
          <cell r="M8">
            <v>5</v>
          </cell>
          <cell r="N8">
            <v>2.5</v>
          </cell>
          <cell r="O8">
            <v>2.5</v>
          </cell>
        </row>
        <row r="9">
          <cell r="L9" t="str">
            <v>宁乡花猪原生态养殖示范基地产业路</v>
          </cell>
          <cell r="M9">
            <v>6</v>
          </cell>
          <cell r="N9">
            <v>3</v>
          </cell>
          <cell r="O9">
            <v>3</v>
          </cell>
        </row>
        <row r="10">
          <cell r="L10"/>
          <cell r="M10"/>
          <cell r="N10">
            <v>16.648</v>
          </cell>
          <cell r="O10">
            <v>9.8480000000000008</v>
          </cell>
        </row>
        <row r="11">
          <cell r="L11" t="str">
            <v>悠移生态景区连接路</v>
          </cell>
          <cell r="M11">
            <v>6</v>
          </cell>
          <cell r="N11">
            <v>8</v>
          </cell>
          <cell r="O11">
            <v>1.2</v>
          </cell>
        </row>
        <row r="12">
          <cell r="L12" t="str">
            <v>富源油茶责任有限公司连接路</v>
          </cell>
          <cell r="M12">
            <v>6</v>
          </cell>
          <cell r="N12">
            <v>4</v>
          </cell>
          <cell r="O12">
            <v>4</v>
          </cell>
        </row>
        <row r="13">
          <cell r="L13" t="str">
            <v>清水湾畔通景公路</v>
          </cell>
          <cell r="M13">
            <v>6</v>
          </cell>
          <cell r="N13">
            <v>0.92800000000000005</v>
          </cell>
          <cell r="O13">
            <v>0.92800000000000005</v>
          </cell>
        </row>
        <row r="14">
          <cell r="L14" t="str">
            <v>醴陵金鼎生态农业科技开发有限公司船湾、沈潭基地连接路（车泥冲尾至贺家组、南恒至贺家、庙西至柏叶塘）</v>
          </cell>
          <cell r="M14">
            <v>4.5</v>
          </cell>
          <cell r="N14">
            <v>3.72</v>
          </cell>
          <cell r="O14">
            <v>3.72</v>
          </cell>
        </row>
        <row r="15">
          <cell r="L15"/>
          <cell r="M15"/>
          <cell r="N15">
            <v>9.370000000000001</v>
          </cell>
          <cell r="O15">
            <v>4.76</v>
          </cell>
        </row>
        <row r="16">
          <cell r="L16" t="str">
            <v>湘潭县乌石镇华龙栗塘至窑湾公路</v>
          </cell>
          <cell r="M16">
            <v>6</v>
          </cell>
          <cell r="N16">
            <v>4.3</v>
          </cell>
          <cell r="O16">
            <v>3.16</v>
          </cell>
        </row>
        <row r="17">
          <cell r="L17" t="str">
            <v>湘乡市金石镇农夫宝生态农业有限公司休闲特色产业园连接路</v>
          </cell>
          <cell r="M17">
            <v>6</v>
          </cell>
          <cell r="N17">
            <v>5.07</v>
          </cell>
          <cell r="O17">
            <v>1.6</v>
          </cell>
        </row>
        <row r="18">
          <cell r="L18"/>
          <cell r="M18"/>
          <cell r="N18">
            <v>27.228000000000002</v>
          </cell>
          <cell r="O18">
            <v>27.228000000000002</v>
          </cell>
        </row>
        <row r="19">
          <cell r="L19" t="str">
            <v>Y113台源镇三鑫村水稻基地产业路</v>
          </cell>
          <cell r="M19">
            <v>5</v>
          </cell>
          <cell r="N19">
            <v>5.24</v>
          </cell>
          <cell r="O19">
            <v>5.24</v>
          </cell>
        </row>
        <row r="20">
          <cell r="L20" t="str">
            <v>六斗丘至黄家组连通路、阳家组至合兴组连通路</v>
          </cell>
          <cell r="M20">
            <v>4.5</v>
          </cell>
          <cell r="N20">
            <v>2.6309999999999998</v>
          </cell>
          <cell r="O20">
            <v>2.6309999999999998</v>
          </cell>
        </row>
        <row r="21">
          <cell r="L21" t="str">
            <v>加油站-三元组连接路</v>
          </cell>
          <cell r="M21">
            <v>6</v>
          </cell>
          <cell r="N21">
            <v>6.6769999999999996</v>
          </cell>
          <cell r="O21">
            <v>6.6769999999999996</v>
          </cell>
        </row>
        <row r="22">
          <cell r="L22" t="str">
            <v>甘溪镇大源村新村与撤并村便捷连通路(大源村3-10组)</v>
          </cell>
          <cell r="M22">
            <v>4.5</v>
          </cell>
          <cell r="N22">
            <v>1.08</v>
          </cell>
          <cell r="O22">
            <v>1.08</v>
          </cell>
        </row>
        <row r="23">
          <cell r="L23" t="str">
            <v>杨林镇太平寺村新村与撤并村便捷连通路</v>
          </cell>
          <cell r="M23">
            <v>4.5</v>
          </cell>
          <cell r="N23">
            <v>1.35</v>
          </cell>
          <cell r="O23">
            <v>1.35</v>
          </cell>
        </row>
        <row r="24">
          <cell r="L24" t="str">
            <v>永济至遥田连接路</v>
          </cell>
          <cell r="M24">
            <v>6</v>
          </cell>
          <cell r="N24">
            <v>10.25</v>
          </cell>
          <cell r="O24">
            <v>10.25</v>
          </cell>
        </row>
        <row r="25">
          <cell r="L25"/>
          <cell r="M25"/>
          <cell r="N25">
            <v>26.671999999999997</v>
          </cell>
          <cell r="O25">
            <v>26.671999999999997</v>
          </cell>
        </row>
        <row r="26">
          <cell r="L26" t="str">
            <v>大联-长乐</v>
          </cell>
          <cell r="M26">
            <v>6</v>
          </cell>
          <cell r="N26">
            <v>5.38</v>
          </cell>
          <cell r="O26">
            <v>5.38</v>
          </cell>
        </row>
        <row r="27">
          <cell r="L27" t="str">
            <v>金亿山农林牧联合开发-S223公路</v>
          </cell>
          <cell r="M27">
            <v>6</v>
          </cell>
          <cell r="N27">
            <v>2.383</v>
          </cell>
          <cell r="O27">
            <v>2.383</v>
          </cell>
        </row>
        <row r="28">
          <cell r="L28" t="str">
            <v>李子坝-弄子</v>
          </cell>
          <cell r="M28">
            <v>4.5</v>
          </cell>
          <cell r="N28">
            <v>2.2999999999999998</v>
          </cell>
          <cell r="O28">
            <v>2.2999999999999998</v>
          </cell>
        </row>
        <row r="29">
          <cell r="L29" t="str">
            <v>大花瑶虎形山景区连接路（虎形山花瑶风景区）</v>
          </cell>
          <cell r="M29">
            <v>6</v>
          </cell>
          <cell r="N29">
            <v>2.63</v>
          </cell>
          <cell r="O29">
            <v>2.63</v>
          </cell>
        </row>
        <row r="30">
          <cell r="L30" t="str">
            <v>刘氏宗祠景区连接路</v>
          </cell>
          <cell r="M30">
            <v>6</v>
          </cell>
          <cell r="N30">
            <v>6.7389999999999999</v>
          </cell>
          <cell r="O30">
            <v>6.7389999999999999</v>
          </cell>
        </row>
        <row r="31">
          <cell r="L31" t="str">
            <v>邵阳益农有机肥生产基地公路</v>
          </cell>
          <cell r="M31">
            <v>6</v>
          </cell>
          <cell r="N31">
            <v>0.97</v>
          </cell>
          <cell r="O31">
            <v>0.97</v>
          </cell>
        </row>
        <row r="32">
          <cell r="L32" t="str">
            <v>湖南省德美农业开发有限公司公路</v>
          </cell>
          <cell r="M32">
            <v>6</v>
          </cell>
          <cell r="N32">
            <v>0.78</v>
          </cell>
          <cell r="O32">
            <v>0.78</v>
          </cell>
        </row>
        <row r="33">
          <cell r="L33" t="str">
            <v>翰林山庄连接路</v>
          </cell>
          <cell r="M33">
            <v>6</v>
          </cell>
          <cell r="N33">
            <v>5.49</v>
          </cell>
          <cell r="O33">
            <v>5.49</v>
          </cell>
        </row>
        <row r="34">
          <cell r="L34"/>
          <cell r="M34"/>
          <cell r="N34">
            <v>52.564999999999998</v>
          </cell>
          <cell r="O34">
            <v>49.635000000000005</v>
          </cell>
        </row>
        <row r="35">
          <cell r="L35" t="str">
            <v>长湖宏图至柏祥赵李连接路、柏祥三叉坪至桑园村连接路</v>
          </cell>
          <cell r="M35">
            <v>6</v>
          </cell>
          <cell r="N35">
            <v>7.9</v>
          </cell>
          <cell r="O35">
            <v>7.9</v>
          </cell>
        </row>
        <row r="36">
          <cell r="L36" t="str">
            <v>东塘镇杉塘坪村产业路</v>
          </cell>
          <cell r="M36">
            <v>6</v>
          </cell>
          <cell r="N36">
            <v>3.13</v>
          </cell>
          <cell r="O36">
            <v>3.13</v>
          </cell>
        </row>
        <row r="37">
          <cell r="L37" t="str">
            <v>三阳乡清安村通景路</v>
          </cell>
          <cell r="M37">
            <v>6</v>
          </cell>
          <cell r="N37">
            <v>5.73</v>
          </cell>
          <cell r="O37">
            <v>5.73</v>
          </cell>
        </row>
        <row r="38">
          <cell r="L38" t="str">
            <v>伍市镇武莲村月坤蔬菜基地道路、伍市镇童家塅村资源产业路（武莲村段）</v>
          </cell>
          <cell r="M38">
            <v>6</v>
          </cell>
          <cell r="N38">
            <v>1.905</v>
          </cell>
          <cell r="O38">
            <v>1.905</v>
          </cell>
        </row>
        <row r="39">
          <cell r="L39" t="str">
            <v>汨罗市长乐镇马桥至青狮旅游环线公路通景路</v>
          </cell>
          <cell r="M39">
            <v>6</v>
          </cell>
          <cell r="N39">
            <v>3.5</v>
          </cell>
          <cell r="O39">
            <v>3.5</v>
          </cell>
        </row>
        <row r="40">
          <cell r="L40" t="str">
            <v>古培镇农联水稻种植基地连接路、古培镇湘润种养基地连接路</v>
          </cell>
          <cell r="M40">
            <v>6</v>
          </cell>
          <cell r="N40">
            <v>25.9</v>
          </cell>
          <cell r="O40">
            <v>22.97</v>
          </cell>
        </row>
        <row r="41">
          <cell r="L41" t="str">
            <v>新市镇八里村资源产业路</v>
          </cell>
          <cell r="M41">
            <v>5</v>
          </cell>
          <cell r="N41">
            <v>4.5</v>
          </cell>
          <cell r="O41">
            <v>4.5</v>
          </cell>
        </row>
        <row r="42">
          <cell r="L42"/>
          <cell r="M42"/>
          <cell r="N42">
            <v>21.795999999999999</v>
          </cell>
          <cell r="O42">
            <v>21.795999999999999</v>
          </cell>
        </row>
        <row r="43">
          <cell r="L43" t="str">
            <v>汉寿京天龟鳖有限公司连接路</v>
          </cell>
          <cell r="M43">
            <v>6</v>
          </cell>
          <cell r="N43">
            <v>2.5</v>
          </cell>
          <cell r="O43">
            <v>2.5</v>
          </cell>
        </row>
        <row r="44">
          <cell r="L44" t="str">
            <v>永镇一组-二十三组连接路</v>
          </cell>
          <cell r="M44">
            <v>4.5</v>
          </cell>
          <cell r="N44">
            <v>5.2</v>
          </cell>
          <cell r="O44">
            <v>5.2</v>
          </cell>
        </row>
        <row r="45">
          <cell r="L45" t="str">
            <v>新码头至毛家岔</v>
          </cell>
          <cell r="M45">
            <v>5</v>
          </cell>
          <cell r="N45">
            <v>4.7960000000000003</v>
          </cell>
          <cell r="O45">
            <v>4.7960000000000003</v>
          </cell>
        </row>
        <row r="46">
          <cell r="L46" t="str">
            <v>维新集镇至峡峪河连接路</v>
          </cell>
          <cell r="M46">
            <v>6</v>
          </cell>
          <cell r="N46">
            <v>9.3000000000000007</v>
          </cell>
          <cell r="O46">
            <v>9.3000000000000007</v>
          </cell>
        </row>
        <row r="47">
          <cell r="L47"/>
          <cell r="M47"/>
          <cell r="N47">
            <v>8.1170000000000009</v>
          </cell>
          <cell r="O47">
            <v>8.1170000000000009</v>
          </cell>
        </row>
        <row r="48">
          <cell r="L48" t="str">
            <v>冷水峪-猪儿峪连接路</v>
          </cell>
          <cell r="M48">
            <v>6</v>
          </cell>
          <cell r="N48">
            <v>3.9729999999999999</v>
          </cell>
          <cell r="O48">
            <v>3.9729999999999999</v>
          </cell>
        </row>
        <row r="49">
          <cell r="L49" t="str">
            <v>汤家湾组道连接路</v>
          </cell>
          <cell r="M49">
            <v>6</v>
          </cell>
          <cell r="N49">
            <v>1.2</v>
          </cell>
          <cell r="O49">
            <v>1.2</v>
          </cell>
        </row>
        <row r="50">
          <cell r="L50" t="str">
            <v>张家界市桑植县刘家坪白族乡双溪桥村连接路</v>
          </cell>
          <cell r="M50">
            <v>6</v>
          </cell>
          <cell r="N50">
            <v>2.944</v>
          </cell>
          <cell r="O50">
            <v>2.944</v>
          </cell>
        </row>
        <row r="51">
          <cell r="L51"/>
          <cell r="M51"/>
          <cell r="N51">
            <v>14.279</v>
          </cell>
          <cell r="O51">
            <v>14.279</v>
          </cell>
        </row>
        <row r="52">
          <cell r="L52" t="str">
            <v>曾三故居旅游通景路</v>
          </cell>
          <cell r="M52">
            <v>6</v>
          </cell>
          <cell r="N52">
            <v>2.4540000000000002</v>
          </cell>
          <cell r="O52">
            <v>2.4540000000000002</v>
          </cell>
        </row>
        <row r="53">
          <cell r="L53" t="str">
            <v>南洲小龙虾特色产业小镇南洲镇南洲村基地路二期</v>
          </cell>
          <cell r="M53">
            <v>6</v>
          </cell>
          <cell r="N53">
            <v>1.5</v>
          </cell>
          <cell r="O53">
            <v>1.5</v>
          </cell>
        </row>
        <row r="54">
          <cell r="L54" t="str">
            <v>洋泉湾-分水坳(桃江县宇洋农业综合开发有限公司水产养殖特色产业园)连接路</v>
          </cell>
          <cell r="M54">
            <v>6</v>
          </cell>
          <cell r="N54">
            <v>4.0739999999999998</v>
          </cell>
          <cell r="O54">
            <v>4.0739999999999998</v>
          </cell>
        </row>
        <row r="55">
          <cell r="L55" t="str">
            <v>浏阳立头岭—溆浦县两江连接路</v>
          </cell>
          <cell r="M55">
            <v>6</v>
          </cell>
          <cell r="N55">
            <v>0.92100000000000004</v>
          </cell>
          <cell r="O55">
            <v>0.92100000000000004</v>
          </cell>
        </row>
        <row r="56">
          <cell r="L56" t="str">
            <v>虎皮溪-报木溪连接路</v>
          </cell>
          <cell r="M56">
            <v>6</v>
          </cell>
          <cell r="N56">
            <v>1.9</v>
          </cell>
          <cell r="O56">
            <v>1.9</v>
          </cell>
        </row>
        <row r="57">
          <cell r="L57" t="str">
            <v>青田山公路</v>
          </cell>
          <cell r="M57">
            <v>4.5</v>
          </cell>
          <cell r="N57">
            <v>3.43</v>
          </cell>
          <cell r="O57">
            <v>3.43</v>
          </cell>
        </row>
        <row r="58">
          <cell r="L58"/>
          <cell r="M58"/>
          <cell r="N58">
            <v>31.721999999999998</v>
          </cell>
          <cell r="O58">
            <v>16.721999999999998</v>
          </cell>
        </row>
        <row r="59">
          <cell r="L59" t="str">
            <v>桂阳县洋市庙下传统村落公路</v>
          </cell>
          <cell r="M59">
            <v>6</v>
          </cell>
          <cell r="N59">
            <v>25</v>
          </cell>
          <cell r="O59">
            <v>10</v>
          </cell>
        </row>
        <row r="60">
          <cell r="L60" t="str">
            <v>宜章县石虎山旅游风景区通景路</v>
          </cell>
          <cell r="M60">
            <v>6</v>
          </cell>
          <cell r="N60">
            <v>6.0659999999999998</v>
          </cell>
          <cell r="O60">
            <v>6.0659999999999998</v>
          </cell>
        </row>
        <row r="61">
          <cell r="L61" t="str">
            <v>桂东县沤江镇金洞村连接路</v>
          </cell>
          <cell r="M61">
            <v>6</v>
          </cell>
          <cell r="N61">
            <v>0.65600000000000003</v>
          </cell>
          <cell r="O61">
            <v>0.65600000000000003</v>
          </cell>
        </row>
        <row r="62">
          <cell r="L62"/>
          <cell r="M62"/>
          <cell r="N62">
            <v>35.113</v>
          </cell>
          <cell r="O62">
            <v>35.117000000000004</v>
          </cell>
        </row>
        <row r="63">
          <cell r="L63" t="str">
            <v>许家桥将军府道路</v>
          </cell>
          <cell r="M63">
            <v>6</v>
          </cell>
          <cell r="N63">
            <v>11.68</v>
          </cell>
          <cell r="O63">
            <v>11.68</v>
          </cell>
        </row>
        <row r="64">
          <cell r="L64" t="str">
            <v>敏村3A景区连接路</v>
          </cell>
          <cell r="M64">
            <v>6</v>
          </cell>
          <cell r="N64">
            <v>13.7</v>
          </cell>
          <cell r="O64">
            <v>13.7</v>
          </cell>
        </row>
        <row r="65">
          <cell r="L65" t="str">
            <v>永州市道县清塘镇小坪村通景公路</v>
          </cell>
          <cell r="M65">
            <v>6</v>
          </cell>
          <cell r="N65">
            <v>1.5</v>
          </cell>
          <cell r="O65">
            <v>1.5</v>
          </cell>
        </row>
        <row r="66">
          <cell r="L66" t="str">
            <v>新田县永州市新田县新圩镇兰溪村通景路</v>
          </cell>
          <cell r="M66">
            <v>6</v>
          </cell>
          <cell r="N66">
            <v>1.5760000000000001</v>
          </cell>
          <cell r="O66">
            <v>1.58</v>
          </cell>
        </row>
        <row r="67">
          <cell r="L67" t="str">
            <v>中国传统村落井头湾旅游通景公路（入口2)</v>
          </cell>
          <cell r="M67">
            <v>6</v>
          </cell>
          <cell r="N67">
            <v>6.657</v>
          </cell>
          <cell r="O67">
            <v>6.657</v>
          </cell>
        </row>
        <row r="68">
          <cell r="L68"/>
          <cell r="M68"/>
          <cell r="N68">
            <v>25.564</v>
          </cell>
          <cell r="O68">
            <v>25.564</v>
          </cell>
        </row>
        <row r="69">
          <cell r="L69" t="str">
            <v>德源生态合作社产业路、兴隆生态种养专业合作社产业路</v>
          </cell>
          <cell r="M69">
            <v>4.5</v>
          </cell>
          <cell r="N69">
            <v>1.66</v>
          </cell>
          <cell r="O69">
            <v>1.66</v>
          </cell>
        </row>
        <row r="70">
          <cell r="L70" t="str">
            <v>Y486清水坪-莲花池村连接路</v>
          </cell>
          <cell r="M70">
            <v>6</v>
          </cell>
          <cell r="N70">
            <v>7</v>
          </cell>
          <cell r="O70">
            <v>7</v>
          </cell>
        </row>
        <row r="71">
          <cell r="L71" t="str">
            <v>大江口镇雄狮山飞水洞景区连接路</v>
          </cell>
          <cell r="M71">
            <v>6</v>
          </cell>
          <cell r="N71">
            <v>8.91</v>
          </cell>
          <cell r="O71">
            <v>8.91</v>
          </cell>
        </row>
        <row r="72">
          <cell r="L72" t="str">
            <v>楠木冲至鱼米滩电站连接路</v>
          </cell>
          <cell r="M72">
            <v>4.5</v>
          </cell>
          <cell r="N72">
            <v>2.73</v>
          </cell>
          <cell r="O72">
            <v>2.73</v>
          </cell>
        </row>
        <row r="73">
          <cell r="L73" t="str">
            <v>麻阳霞飞冰糖橙特色产业园道路</v>
          </cell>
          <cell r="M73">
            <v>6</v>
          </cell>
          <cell r="N73">
            <v>2.5</v>
          </cell>
          <cell r="O73">
            <v>2.5</v>
          </cell>
        </row>
        <row r="74">
          <cell r="L74" t="str">
            <v>芷江侗族自治县土桥镇冷水铺村红二-六军团政治干部会议旧址公路</v>
          </cell>
          <cell r="M74">
            <v>6</v>
          </cell>
          <cell r="N74">
            <v>1.73</v>
          </cell>
          <cell r="O74">
            <v>1.73</v>
          </cell>
        </row>
        <row r="75">
          <cell r="L75" t="str">
            <v>茶溪五六组柑橘产业路</v>
          </cell>
          <cell r="M75">
            <v>6</v>
          </cell>
          <cell r="N75">
            <v>1.034</v>
          </cell>
          <cell r="O75">
            <v>1.034</v>
          </cell>
        </row>
        <row r="76">
          <cell r="L76"/>
          <cell r="M76"/>
          <cell r="N76">
            <v>16.823</v>
          </cell>
          <cell r="O76">
            <v>16.823</v>
          </cell>
        </row>
        <row r="77">
          <cell r="L77" t="str">
            <v>荷叶镇金凤村至天坪村旅游公路</v>
          </cell>
          <cell r="M77">
            <v>6</v>
          </cell>
          <cell r="N77">
            <v>5.2629999999999999</v>
          </cell>
          <cell r="O77">
            <v>5.2629999999999999</v>
          </cell>
        </row>
        <row r="78">
          <cell r="L78" t="str">
            <v>奉家镇关王村宏达油茶等种植基地产业园连接路</v>
          </cell>
          <cell r="M78">
            <v>6</v>
          </cell>
          <cell r="N78">
            <v>5.56</v>
          </cell>
          <cell r="O78">
            <v>5.56</v>
          </cell>
        </row>
        <row r="79">
          <cell r="L79" t="str">
            <v>汇美天下园林绿化公司产业连接路</v>
          </cell>
          <cell r="M79">
            <v>6</v>
          </cell>
          <cell r="N79">
            <v>6</v>
          </cell>
          <cell r="O79">
            <v>6</v>
          </cell>
        </row>
        <row r="80">
          <cell r="L80"/>
          <cell r="M80"/>
          <cell r="N80">
            <v>16.399999999999999</v>
          </cell>
          <cell r="O80">
            <v>16.399999999999999</v>
          </cell>
        </row>
        <row r="81">
          <cell r="L81" t="str">
            <v>丹青镇卡坪至巴夭公路</v>
          </cell>
          <cell r="M81">
            <v>6</v>
          </cell>
          <cell r="N81">
            <v>8</v>
          </cell>
          <cell r="O81">
            <v>8</v>
          </cell>
        </row>
        <row r="82">
          <cell r="L82" t="str">
            <v>泸溪县陡岩山-柑橘特色产业园路</v>
          </cell>
          <cell r="M82">
            <v>6</v>
          </cell>
          <cell r="N82">
            <v>4.5999999999999996</v>
          </cell>
          <cell r="O82">
            <v>4.5999999999999996</v>
          </cell>
        </row>
        <row r="83">
          <cell r="L83" t="str">
            <v>阿拉营镇黄合社区资源产业路</v>
          </cell>
          <cell r="M83">
            <v>6</v>
          </cell>
          <cell r="N83">
            <v>3.8</v>
          </cell>
          <cell r="O83">
            <v>3.8</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8"/>
  <sheetViews>
    <sheetView showZeros="0" tabSelected="1" zoomScaleNormal="100" zoomScaleSheetLayoutView="100" workbookViewId="0">
      <selection activeCell="F11" sqref="F11"/>
    </sheetView>
  </sheetViews>
  <sheetFormatPr defaultColWidth="8.73046875" defaultRowHeight="12.75" x14ac:dyDescent="0.4"/>
  <cols>
    <col min="1" max="1" width="8.86328125" style="106" customWidth="1"/>
    <col min="2" max="2" width="14.265625" style="106" customWidth="1"/>
    <col min="3" max="3" width="16.265625" style="106" customWidth="1"/>
    <col min="4" max="4" width="12.59765625" style="106" customWidth="1"/>
    <col min="5" max="8" width="16.59765625" style="106" customWidth="1"/>
    <col min="9" max="9" width="16.265625" style="106" customWidth="1"/>
    <col min="10" max="16384" width="8.73046875" style="106"/>
  </cols>
  <sheetData>
    <row r="1" spans="1:9" x14ac:dyDescent="0.4">
      <c r="A1" s="5" t="s">
        <v>8660</v>
      </c>
    </row>
    <row r="2" spans="1:9" ht="19.5" customHeight="1" x14ac:dyDescent="0.4">
      <c r="A2" s="291" t="s">
        <v>8644</v>
      </c>
      <c r="B2" s="291"/>
      <c r="C2" s="291"/>
      <c r="D2" s="291"/>
      <c r="E2" s="291"/>
      <c r="F2" s="291"/>
      <c r="G2" s="291"/>
      <c r="H2" s="291"/>
      <c r="I2" s="291"/>
    </row>
    <row r="3" spans="1:9" ht="12.75" customHeight="1" x14ac:dyDescent="0.4">
      <c r="A3" s="107"/>
      <c r="B3" s="107"/>
      <c r="C3" s="107"/>
      <c r="D3" s="107"/>
      <c r="E3" s="107"/>
      <c r="F3" s="107"/>
      <c r="G3" s="107"/>
      <c r="H3" s="112"/>
      <c r="I3" s="112" t="s">
        <v>0</v>
      </c>
    </row>
    <row r="4" spans="1:9" s="105" customFormat="1" ht="19.149999999999999" customHeight="1" x14ac:dyDescent="0.4">
      <c r="A4" s="293" t="s">
        <v>1</v>
      </c>
      <c r="B4" s="296" t="s">
        <v>2</v>
      </c>
      <c r="C4" s="299" t="s">
        <v>3</v>
      </c>
      <c r="D4" s="108"/>
      <c r="E4" s="113"/>
      <c r="F4" s="114"/>
      <c r="G4" s="114"/>
      <c r="H4" s="114"/>
      <c r="I4" s="293" t="s">
        <v>4</v>
      </c>
    </row>
    <row r="5" spans="1:9" s="105" customFormat="1" ht="16.350000000000001" customHeight="1" x14ac:dyDescent="0.4">
      <c r="A5" s="294"/>
      <c r="B5" s="297"/>
      <c r="C5" s="300"/>
      <c r="D5" s="302" t="s">
        <v>5</v>
      </c>
      <c r="E5" s="296" t="s">
        <v>6</v>
      </c>
      <c r="F5" s="296" t="s">
        <v>7</v>
      </c>
      <c r="G5" s="296" t="s">
        <v>8</v>
      </c>
      <c r="H5" s="299" t="s">
        <v>9</v>
      </c>
      <c r="I5" s="294"/>
    </row>
    <row r="6" spans="1:9" s="105" customFormat="1" ht="16.350000000000001" customHeight="1" x14ac:dyDescent="0.4">
      <c r="A6" s="295"/>
      <c r="B6" s="298"/>
      <c r="C6" s="301"/>
      <c r="D6" s="303"/>
      <c r="E6" s="298"/>
      <c r="F6" s="298"/>
      <c r="G6" s="298"/>
      <c r="H6" s="298"/>
      <c r="I6" s="295"/>
    </row>
    <row r="7" spans="1:9" ht="26.25" customHeight="1" x14ac:dyDescent="0.4">
      <c r="A7" s="110">
        <v>5</v>
      </c>
      <c r="B7" s="110" t="s">
        <v>14</v>
      </c>
      <c r="C7" s="109">
        <f t="shared" ref="C7" si="0">E7+F7+G7+D7+H7</f>
        <v>16.816700000000001</v>
      </c>
      <c r="D7" s="111"/>
      <c r="E7" s="115">
        <v>5.4</v>
      </c>
      <c r="F7" s="116">
        <v>9.4</v>
      </c>
      <c r="G7" s="116">
        <v>2</v>
      </c>
      <c r="H7" s="117">
        <v>1.67E-2</v>
      </c>
      <c r="I7" s="9"/>
    </row>
    <row r="8" spans="1:9" ht="46.9" customHeight="1" x14ac:dyDescent="0.4">
      <c r="A8" s="292" t="s">
        <v>24</v>
      </c>
      <c r="B8" s="292"/>
      <c r="C8" s="292"/>
      <c r="D8" s="292"/>
      <c r="E8" s="292"/>
      <c r="F8" s="292"/>
      <c r="G8" s="292"/>
      <c r="H8" s="292"/>
      <c r="I8" s="292"/>
    </row>
  </sheetData>
  <mergeCells count="11">
    <mergeCell ref="A2:I2"/>
    <mergeCell ref="A8:I8"/>
    <mergeCell ref="A4:A6"/>
    <mergeCell ref="B4:B6"/>
    <mergeCell ref="C4:C6"/>
    <mergeCell ref="D5:D6"/>
    <mergeCell ref="E5:E6"/>
    <mergeCell ref="F5:F6"/>
    <mergeCell ref="G5:G6"/>
    <mergeCell ref="H5:H6"/>
    <mergeCell ref="I4:I6"/>
  </mergeCells>
  <phoneticPr fontId="38" type="noConversion"/>
  <printOptions horizontalCentered="1"/>
  <pageMargins left="0.70866141732283472" right="0.19685039370078741" top="0.43307086614173229" bottom="0.51181102362204722" header="0.19685039370078741" footer="0.23622047244094491"/>
  <pageSetup paperSize="9" scale="47" fitToHeight="0" orientation="landscape" r:id="rId1"/>
  <headerFooter>
    <oddFooter>&amp;C&amp;"宋体,常规"第 &amp;P 页，共 &amp;N 页</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7FB88-E498-4A1C-9C32-9525BF9E8B70}">
  <sheetPr>
    <pageSetUpPr fitToPage="1"/>
  </sheetPr>
  <dimension ref="A1:O17"/>
  <sheetViews>
    <sheetView showZeros="0" view="pageBreakPreview" zoomScaleNormal="100" zoomScaleSheetLayoutView="100" workbookViewId="0">
      <pane xSplit="4" ySplit="4" topLeftCell="E5" activePane="bottomRight" state="frozen"/>
      <selection activeCell="C10" sqref="C10"/>
      <selection pane="topRight" activeCell="C10" sqref="C10"/>
      <selection pane="bottomLeft" activeCell="C10" sqref="C10"/>
      <selection pane="bottomRight" activeCell="A5" sqref="A5:XFD7"/>
    </sheetView>
  </sheetViews>
  <sheetFormatPr defaultColWidth="8.59765625" defaultRowHeight="15.4" x14ac:dyDescent="0.4"/>
  <cols>
    <col min="1" max="1" width="5.59765625" style="2" customWidth="1"/>
    <col min="2" max="3" width="9" style="2" bestFit="1" customWidth="1"/>
    <col min="4" max="4" width="24.3984375" style="2" customWidth="1"/>
    <col min="5" max="5" width="15" style="2" customWidth="1"/>
    <col min="6" max="6" width="9" style="2" bestFit="1" customWidth="1"/>
    <col min="7" max="8" width="9" style="2" customWidth="1"/>
    <col min="9" max="9" width="7.86328125" style="2" customWidth="1"/>
    <col min="10" max="10" width="8.265625" style="2" customWidth="1"/>
    <col min="11" max="11" width="13.86328125" style="2" customWidth="1"/>
    <col min="12" max="12" width="12.46484375" style="2" customWidth="1"/>
    <col min="13" max="13" width="12.3984375" style="2" customWidth="1"/>
    <col min="14" max="14" width="14.1328125" style="2" customWidth="1"/>
    <col min="15" max="15" width="17.73046875" style="3" customWidth="1"/>
    <col min="16" max="16" width="8.59765625" style="2"/>
    <col min="17" max="17" width="8.73046875" style="2" bestFit="1" customWidth="1"/>
    <col min="18" max="246" width="8.59765625" style="2"/>
    <col min="247" max="247" width="5.59765625" style="2" customWidth="1"/>
    <col min="248" max="249" width="9" style="2" bestFit="1" customWidth="1"/>
    <col min="250" max="250" width="14.1328125" style="2" customWidth="1"/>
    <col min="251" max="251" width="10.59765625" style="2" customWidth="1"/>
    <col min="252" max="252" width="9" style="2" bestFit="1" customWidth="1"/>
    <col min="253" max="254" width="9" style="2" customWidth="1"/>
    <col min="255" max="255" width="7.86328125" style="2" customWidth="1"/>
    <col min="256" max="256" width="8.265625" style="2" customWidth="1"/>
    <col min="257" max="257" width="15.265625" style="2" customWidth="1"/>
    <col min="258" max="260" width="0" style="2" hidden="1" customWidth="1"/>
    <col min="261" max="261" width="13" style="2" customWidth="1"/>
    <col min="262" max="264" width="0" style="2" hidden="1" customWidth="1"/>
    <col min="265" max="265" width="11.265625" style="2" customWidth="1"/>
    <col min="266" max="269" width="8.59765625" style="2"/>
    <col min="270" max="270" width="14.1328125" style="2" customWidth="1"/>
    <col min="271" max="271" width="17.73046875" style="2" customWidth="1"/>
    <col min="272" max="272" width="8.59765625" style="2"/>
    <col min="273" max="273" width="8.73046875" style="2" bestFit="1" customWidth="1"/>
    <col min="274" max="502" width="8.59765625" style="2"/>
    <col min="503" max="503" width="5.59765625" style="2" customWidth="1"/>
    <col min="504" max="505" width="9" style="2" bestFit="1" customWidth="1"/>
    <col min="506" max="506" width="14.1328125" style="2" customWidth="1"/>
    <col min="507" max="507" width="10.59765625" style="2" customWidth="1"/>
    <col min="508" max="508" width="9" style="2" bestFit="1" customWidth="1"/>
    <col min="509" max="510" width="9" style="2" customWidth="1"/>
    <col min="511" max="511" width="7.86328125" style="2" customWidth="1"/>
    <col min="512" max="512" width="8.265625" style="2" customWidth="1"/>
    <col min="513" max="513" width="15.265625" style="2" customWidth="1"/>
    <col min="514" max="516" width="0" style="2" hidden="1" customWidth="1"/>
    <col min="517" max="517" width="13" style="2" customWidth="1"/>
    <col min="518" max="520" width="0" style="2" hidden="1" customWidth="1"/>
    <col min="521" max="521" width="11.265625" style="2" customWidth="1"/>
    <col min="522" max="525" width="8.59765625" style="2"/>
    <col min="526" max="526" width="14.1328125" style="2" customWidth="1"/>
    <col min="527" max="527" width="17.73046875" style="2" customWidth="1"/>
    <col min="528" max="528" width="8.59765625" style="2"/>
    <col min="529" max="529" width="8.73046875" style="2" bestFit="1" customWidth="1"/>
    <col min="530" max="758" width="8.59765625" style="2"/>
    <col min="759" max="759" width="5.59765625" style="2" customWidth="1"/>
    <col min="760" max="761" width="9" style="2" bestFit="1" customWidth="1"/>
    <col min="762" max="762" width="14.1328125" style="2" customWidth="1"/>
    <col min="763" max="763" width="10.59765625" style="2" customWidth="1"/>
    <col min="764" max="764" width="9" style="2" bestFit="1" customWidth="1"/>
    <col min="765" max="766" width="9" style="2" customWidth="1"/>
    <col min="767" max="767" width="7.86328125" style="2" customWidth="1"/>
    <col min="768" max="768" width="8.265625" style="2" customWidth="1"/>
    <col min="769" max="769" width="15.265625" style="2" customWidth="1"/>
    <col min="770" max="772" width="0" style="2" hidden="1" customWidth="1"/>
    <col min="773" max="773" width="13" style="2" customWidth="1"/>
    <col min="774" max="776" width="0" style="2" hidden="1" customWidth="1"/>
    <col min="777" max="777" width="11.265625" style="2" customWidth="1"/>
    <col min="778" max="781" width="8.59765625" style="2"/>
    <col min="782" max="782" width="14.1328125" style="2" customWidth="1"/>
    <col min="783" max="783" width="17.73046875" style="2" customWidth="1"/>
    <col min="784" max="784" width="8.59765625" style="2"/>
    <col min="785" max="785" width="8.73046875" style="2" bestFit="1" customWidth="1"/>
    <col min="786" max="1014" width="8.59765625" style="2"/>
    <col min="1015" max="1015" width="5.59765625" style="2" customWidth="1"/>
    <col min="1016" max="1017" width="9" style="2" bestFit="1" customWidth="1"/>
    <col min="1018" max="1018" width="14.1328125" style="2" customWidth="1"/>
    <col min="1019" max="1019" width="10.59765625" style="2" customWidth="1"/>
    <col min="1020" max="1020" width="9" style="2" bestFit="1" customWidth="1"/>
    <col min="1021" max="1022" width="9" style="2" customWidth="1"/>
    <col min="1023" max="1023" width="7.86328125" style="2" customWidth="1"/>
    <col min="1024" max="1024" width="8.265625" style="2" customWidth="1"/>
    <col min="1025" max="1025" width="15.265625" style="2" customWidth="1"/>
    <col min="1026" max="1028" width="0" style="2" hidden="1" customWidth="1"/>
    <col min="1029" max="1029" width="13" style="2" customWidth="1"/>
    <col min="1030" max="1032" width="0" style="2" hidden="1" customWidth="1"/>
    <col min="1033" max="1033" width="11.265625" style="2" customWidth="1"/>
    <col min="1034" max="1037" width="8.59765625" style="2"/>
    <col min="1038" max="1038" width="14.1328125" style="2" customWidth="1"/>
    <col min="1039" max="1039" width="17.73046875" style="2" customWidth="1"/>
    <col min="1040" max="1040" width="8.59765625" style="2"/>
    <col min="1041" max="1041" width="8.73046875" style="2" bestFit="1" customWidth="1"/>
    <col min="1042" max="1270" width="8.59765625" style="2"/>
    <col min="1271" max="1271" width="5.59765625" style="2" customWidth="1"/>
    <col min="1272" max="1273" width="9" style="2" bestFit="1" customWidth="1"/>
    <col min="1274" max="1274" width="14.1328125" style="2" customWidth="1"/>
    <col min="1275" max="1275" width="10.59765625" style="2" customWidth="1"/>
    <col min="1276" max="1276" width="9" style="2" bestFit="1" customWidth="1"/>
    <col min="1277" max="1278" width="9" style="2" customWidth="1"/>
    <col min="1279" max="1279" width="7.86328125" style="2" customWidth="1"/>
    <col min="1280" max="1280" width="8.265625" style="2" customWidth="1"/>
    <col min="1281" max="1281" width="15.265625" style="2" customWidth="1"/>
    <col min="1282" max="1284" width="0" style="2" hidden="1" customWidth="1"/>
    <col min="1285" max="1285" width="13" style="2" customWidth="1"/>
    <col min="1286" max="1288" width="0" style="2" hidden="1" customWidth="1"/>
    <col min="1289" max="1289" width="11.265625" style="2" customWidth="1"/>
    <col min="1290" max="1293" width="8.59765625" style="2"/>
    <col min="1294" max="1294" width="14.1328125" style="2" customWidth="1"/>
    <col min="1295" max="1295" width="17.73046875" style="2" customWidth="1"/>
    <col min="1296" max="1296" width="8.59765625" style="2"/>
    <col min="1297" max="1297" width="8.73046875" style="2" bestFit="1" customWidth="1"/>
    <col min="1298" max="1526" width="8.59765625" style="2"/>
    <col min="1527" max="1527" width="5.59765625" style="2" customWidth="1"/>
    <col min="1528" max="1529" width="9" style="2" bestFit="1" customWidth="1"/>
    <col min="1530" max="1530" width="14.1328125" style="2" customWidth="1"/>
    <col min="1531" max="1531" width="10.59765625" style="2" customWidth="1"/>
    <col min="1532" max="1532" width="9" style="2" bestFit="1" customWidth="1"/>
    <col min="1533" max="1534" width="9" style="2" customWidth="1"/>
    <col min="1535" max="1535" width="7.86328125" style="2" customWidth="1"/>
    <col min="1536" max="1536" width="8.265625" style="2" customWidth="1"/>
    <col min="1537" max="1537" width="15.265625" style="2" customWidth="1"/>
    <col min="1538" max="1540" width="0" style="2" hidden="1" customWidth="1"/>
    <col min="1541" max="1541" width="13" style="2" customWidth="1"/>
    <col min="1542" max="1544" width="0" style="2" hidden="1" customWidth="1"/>
    <col min="1545" max="1545" width="11.265625" style="2" customWidth="1"/>
    <col min="1546" max="1549" width="8.59765625" style="2"/>
    <col min="1550" max="1550" width="14.1328125" style="2" customWidth="1"/>
    <col min="1551" max="1551" width="17.73046875" style="2" customWidth="1"/>
    <col min="1552" max="1552" width="8.59765625" style="2"/>
    <col min="1553" max="1553" width="8.73046875" style="2" bestFit="1" customWidth="1"/>
    <col min="1554" max="1782" width="8.59765625" style="2"/>
    <col min="1783" max="1783" width="5.59765625" style="2" customWidth="1"/>
    <col min="1784" max="1785" width="9" style="2" bestFit="1" customWidth="1"/>
    <col min="1786" max="1786" width="14.1328125" style="2" customWidth="1"/>
    <col min="1787" max="1787" width="10.59765625" style="2" customWidth="1"/>
    <col min="1788" max="1788" width="9" style="2" bestFit="1" customWidth="1"/>
    <col min="1789" max="1790" width="9" style="2" customWidth="1"/>
    <col min="1791" max="1791" width="7.86328125" style="2" customWidth="1"/>
    <col min="1792" max="1792" width="8.265625" style="2" customWidth="1"/>
    <col min="1793" max="1793" width="15.265625" style="2" customWidth="1"/>
    <col min="1794" max="1796" width="0" style="2" hidden="1" customWidth="1"/>
    <col min="1797" max="1797" width="13" style="2" customWidth="1"/>
    <col min="1798" max="1800" width="0" style="2" hidden="1" customWidth="1"/>
    <col min="1801" max="1801" width="11.265625" style="2" customWidth="1"/>
    <col min="1802" max="1805" width="8.59765625" style="2"/>
    <col min="1806" max="1806" width="14.1328125" style="2" customWidth="1"/>
    <col min="1807" max="1807" width="17.73046875" style="2" customWidth="1"/>
    <col min="1808" max="1808" width="8.59765625" style="2"/>
    <col min="1809" max="1809" width="8.73046875" style="2" bestFit="1" customWidth="1"/>
    <col min="1810" max="2038" width="8.59765625" style="2"/>
    <col min="2039" max="2039" width="5.59765625" style="2" customWidth="1"/>
    <col min="2040" max="2041" width="9" style="2" bestFit="1" customWidth="1"/>
    <col min="2042" max="2042" width="14.1328125" style="2" customWidth="1"/>
    <col min="2043" max="2043" width="10.59765625" style="2" customWidth="1"/>
    <col min="2044" max="2044" width="9" style="2" bestFit="1" customWidth="1"/>
    <col min="2045" max="2046" width="9" style="2" customWidth="1"/>
    <col min="2047" max="2047" width="7.86328125" style="2" customWidth="1"/>
    <col min="2048" max="2048" width="8.265625" style="2" customWidth="1"/>
    <col min="2049" max="2049" width="15.265625" style="2" customWidth="1"/>
    <col min="2050" max="2052" width="0" style="2" hidden="1" customWidth="1"/>
    <col min="2053" max="2053" width="13" style="2" customWidth="1"/>
    <col min="2054" max="2056" width="0" style="2" hidden="1" customWidth="1"/>
    <col min="2057" max="2057" width="11.265625" style="2" customWidth="1"/>
    <col min="2058" max="2061" width="8.59765625" style="2"/>
    <col min="2062" max="2062" width="14.1328125" style="2" customWidth="1"/>
    <col min="2063" max="2063" width="17.73046875" style="2" customWidth="1"/>
    <col min="2064" max="2064" width="8.59765625" style="2"/>
    <col min="2065" max="2065" width="8.73046875" style="2" bestFit="1" customWidth="1"/>
    <col min="2066" max="2294" width="8.59765625" style="2"/>
    <col min="2295" max="2295" width="5.59765625" style="2" customWidth="1"/>
    <col min="2296" max="2297" width="9" style="2" bestFit="1" customWidth="1"/>
    <col min="2298" max="2298" width="14.1328125" style="2" customWidth="1"/>
    <col min="2299" max="2299" width="10.59765625" style="2" customWidth="1"/>
    <col min="2300" max="2300" width="9" style="2" bestFit="1" customWidth="1"/>
    <col min="2301" max="2302" width="9" style="2" customWidth="1"/>
    <col min="2303" max="2303" width="7.86328125" style="2" customWidth="1"/>
    <col min="2304" max="2304" width="8.265625" style="2" customWidth="1"/>
    <col min="2305" max="2305" width="15.265625" style="2" customWidth="1"/>
    <col min="2306" max="2308" width="0" style="2" hidden="1" customWidth="1"/>
    <col min="2309" max="2309" width="13" style="2" customWidth="1"/>
    <col min="2310" max="2312" width="0" style="2" hidden="1" customWidth="1"/>
    <col min="2313" max="2313" width="11.265625" style="2" customWidth="1"/>
    <col min="2314" max="2317" width="8.59765625" style="2"/>
    <col min="2318" max="2318" width="14.1328125" style="2" customWidth="1"/>
    <col min="2319" max="2319" width="17.73046875" style="2" customWidth="1"/>
    <col min="2320" max="2320" width="8.59765625" style="2"/>
    <col min="2321" max="2321" width="8.73046875" style="2" bestFit="1" customWidth="1"/>
    <col min="2322" max="2550" width="8.59765625" style="2"/>
    <col min="2551" max="2551" width="5.59765625" style="2" customWidth="1"/>
    <col min="2552" max="2553" width="9" style="2" bestFit="1" customWidth="1"/>
    <col min="2554" max="2554" width="14.1328125" style="2" customWidth="1"/>
    <col min="2555" max="2555" width="10.59765625" style="2" customWidth="1"/>
    <col min="2556" max="2556" width="9" style="2" bestFit="1" customWidth="1"/>
    <col min="2557" max="2558" width="9" style="2" customWidth="1"/>
    <col min="2559" max="2559" width="7.86328125" style="2" customWidth="1"/>
    <col min="2560" max="2560" width="8.265625" style="2" customWidth="1"/>
    <col min="2561" max="2561" width="15.265625" style="2" customWidth="1"/>
    <col min="2562" max="2564" width="0" style="2" hidden="1" customWidth="1"/>
    <col min="2565" max="2565" width="13" style="2" customWidth="1"/>
    <col min="2566" max="2568" width="0" style="2" hidden="1" customWidth="1"/>
    <col min="2569" max="2569" width="11.265625" style="2" customWidth="1"/>
    <col min="2570" max="2573" width="8.59765625" style="2"/>
    <col min="2574" max="2574" width="14.1328125" style="2" customWidth="1"/>
    <col min="2575" max="2575" width="17.73046875" style="2" customWidth="1"/>
    <col min="2576" max="2576" width="8.59765625" style="2"/>
    <col min="2577" max="2577" width="8.73046875" style="2" bestFit="1" customWidth="1"/>
    <col min="2578" max="2806" width="8.59765625" style="2"/>
    <col min="2807" max="2807" width="5.59765625" style="2" customWidth="1"/>
    <col min="2808" max="2809" width="9" style="2" bestFit="1" customWidth="1"/>
    <col min="2810" max="2810" width="14.1328125" style="2" customWidth="1"/>
    <col min="2811" max="2811" width="10.59765625" style="2" customWidth="1"/>
    <col min="2812" max="2812" width="9" style="2" bestFit="1" customWidth="1"/>
    <col min="2813" max="2814" width="9" style="2" customWidth="1"/>
    <col min="2815" max="2815" width="7.86328125" style="2" customWidth="1"/>
    <col min="2816" max="2816" width="8.265625" style="2" customWidth="1"/>
    <col min="2817" max="2817" width="15.265625" style="2" customWidth="1"/>
    <col min="2818" max="2820" width="0" style="2" hidden="1" customWidth="1"/>
    <col min="2821" max="2821" width="13" style="2" customWidth="1"/>
    <col min="2822" max="2824" width="0" style="2" hidden="1" customWidth="1"/>
    <col min="2825" max="2825" width="11.265625" style="2" customWidth="1"/>
    <col min="2826" max="2829" width="8.59765625" style="2"/>
    <col min="2830" max="2830" width="14.1328125" style="2" customWidth="1"/>
    <col min="2831" max="2831" width="17.73046875" style="2" customWidth="1"/>
    <col min="2832" max="2832" width="8.59765625" style="2"/>
    <col min="2833" max="2833" width="8.73046875" style="2" bestFit="1" customWidth="1"/>
    <col min="2834" max="3062" width="8.59765625" style="2"/>
    <col min="3063" max="3063" width="5.59765625" style="2" customWidth="1"/>
    <col min="3064" max="3065" width="9" style="2" bestFit="1" customWidth="1"/>
    <col min="3066" max="3066" width="14.1328125" style="2" customWidth="1"/>
    <col min="3067" max="3067" width="10.59765625" style="2" customWidth="1"/>
    <col min="3068" max="3068" width="9" style="2" bestFit="1" customWidth="1"/>
    <col min="3069" max="3070" width="9" style="2" customWidth="1"/>
    <col min="3071" max="3071" width="7.86328125" style="2" customWidth="1"/>
    <col min="3072" max="3072" width="8.265625" style="2" customWidth="1"/>
    <col min="3073" max="3073" width="15.265625" style="2" customWidth="1"/>
    <col min="3074" max="3076" width="0" style="2" hidden="1" customWidth="1"/>
    <col min="3077" max="3077" width="13" style="2" customWidth="1"/>
    <col min="3078" max="3080" width="0" style="2" hidden="1" customWidth="1"/>
    <col min="3081" max="3081" width="11.265625" style="2" customWidth="1"/>
    <col min="3082" max="3085" width="8.59765625" style="2"/>
    <col min="3086" max="3086" width="14.1328125" style="2" customWidth="1"/>
    <col min="3087" max="3087" width="17.73046875" style="2" customWidth="1"/>
    <col min="3088" max="3088" width="8.59765625" style="2"/>
    <col min="3089" max="3089" width="8.73046875" style="2" bestFit="1" customWidth="1"/>
    <col min="3090" max="3318" width="8.59765625" style="2"/>
    <col min="3319" max="3319" width="5.59765625" style="2" customWidth="1"/>
    <col min="3320" max="3321" width="9" style="2" bestFit="1" customWidth="1"/>
    <col min="3322" max="3322" width="14.1328125" style="2" customWidth="1"/>
    <col min="3323" max="3323" width="10.59765625" style="2" customWidth="1"/>
    <col min="3324" max="3324" width="9" style="2" bestFit="1" customWidth="1"/>
    <col min="3325" max="3326" width="9" style="2" customWidth="1"/>
    <col min="3327" max="3327" width="7.86328125" style="2" customWidth="1"/>
    <col min="3328" max="3328" width="8.265625" style="2" customWidth="1"/>
    <col min="3329" max="3329" width="15.265625" style="2" customWidth="1"/>
    <col min="3330" max="3332" width="0" style="2" hidden="1" customWidth="1"/>
    <col min="3333" max="3333" width="13" style="2" customWidth="1"/>
    <col min="3334" max="3336" width="0" style="2" hidden="1" customWidth="1"/>
    <col min="3337" max="3337" width="11.265625" style="2" customWidth="1"/>
    <col min="3338" max="3341" width="8.59765625" style="2"/>
    <col min="3342" max="3342" width="14.1328125" style="2" customWidth="1"/>
    <col min="3343" max="3343" width="17.73046875" style="2" customWidth="1"/>
    <col min="3344" max="3344" width="8.59765625" style="2"/>
    <col min="3345" max="3345" width="8.73046875" style="2" bestFit="1" customWidth="1"/>
    <col min="3346" max="3574" width="8.59765625" style="2"/>
    <col min="3575" max="3575" width="5.59765625" style="2" customWidth="1"/>
    <col min="3576" max="3577" width="9" style="2" bestFit="1" customWidth="1"/>
    <col min="3578" max="3578" width="14.1328125" style="2" customWidth="1"/>
    <col min="3579" max="3579" width="10.59765625" style="2" customWidth="1"/>
    <col min="3580" max="3580" width="9" style="2" bestFit="1" customWidth="1"/>
    <col min="3581" max="3582" width="9" style="2" customWidth="1"/>
    <col min="3583" max="3583" width="7.86328125" style="2" customWidth="1"/>
    <col min="3584" max="3584" width="8.265625" style="2" customWidth="1"/>
    <col min="3585" max="3585" width="15.265625" style="2" customWidth="1"/>
    <col min="3586" max="3588" width="0" style="2" hidden="1" customWidth="1"/>
    <col min="3589" max="3589" width="13" style="2" customWidth="1"/>
    <col min="3590" max="3592" width="0" style="2" hidden="1" customWidth="1"/>
    <col min="3593" max="3593" width="11.265625" style="2" customWidth="1"/>
    <col min="3594" max="3597" width="8.59765625" style="2"/>
    <col min="3598" max="3598" width="14.1328125" style="2" customWidth="1"/>
    <col min="3599" max="3599" width="17.73046875" style="2" customWidth="1"/>
    <col min="3600" max="3600" width="8.59765625" style="2"/>
    <col min="3601" max="3601" width="8.73046875" style="2" bestFit="1" customWidth="1"/>
    <col min="3602" max="3830" width="8.59765625" style="2"/>
    <col min="3831" max="3831" width="5.59765625" style="2" customWidth="1"/>
    <col min="3832" max="3833" width="9" style="2" bestFit="1" customWidth="1"/>
    <col min="3834" max="3834" width="14.1328125" style="2" customWidth="1"/>
    <col min="3835" max="3835" width="10.59765625" style="2" customWidth="1"/>
    <col min="3836" max="3836" width="9" style="2" bestFit="1" customWidth="1"/>
    <col min="3837" max="3838" width="9" style="2" customWidth="1"/>
    <col min="3839" max="3839" width="7.86328125" style="2" customWidth="1"/>
    <col min="3840" max="3840" width="8.265625" style="2" customWidth="1"/>
    <col min="3841" max="3841" width="15.265625" style="2" customWidth="1"/>
    <col min="3842" max="3844" width="0" style="2" hidden="1" customWidth="1"/>
    <col min="3845" max="3845" width="13" style="2" customWidth="1"/>
    <col min="3846" max="3848" width="0" style="2" hidden="1" customWidth="1"/>
    <col min="3849" max="3849" width="11.265625" style="2" customWidth="1"/>
    <col min="3850" max="3853" width="8.59765625" style="2"/>
    <col min="3854" max="3854" width="14.1328125" style="2" customWidth="1"/>
    <col min="3855" max="3855" width="17.73046875" style="2" customWidth="1"/>
    <col min="3856" max="3856" width="8.59765625" style="2"/>
    <col min="3857" max="3857" width="8.73046875" style="2" bestFit="1" customWidth="1"/>
    <col min="3858" max="4086" width="8.59765625" style="2"/>
    <col min="4087" max="4087" width="5.59765625" style="2" customWidth="1"/>
    <col min="4088" max="4089" width="9" style="2" bestFit="1" customWidth="1"/>
    <col min="4090" max="4090" width="14.1328125" style="2" customWidth="1"/>
    <col min="4091" max="4091" width="10.59765625" style="2" customWidth="1"/>
    <col min="4092" max="4092" width="9" style="2" bestFit="1" customWidth="1"/>
    <col min="4093" max="4094" width="9" style="2" customWidth="1"/>
    <col min="4095" max="4095" width="7.86328125" style="2" customWidth="1"/>
    <col min="4096" max="4096" width="8.265625" style="2" customWidth="1"/>
    <col min="4097" max="4097" width="15.265625" style="2" customWidth="1"/>
    <col min="4098" max="4100" width="0" style="2" hidden="1" customWidth="1"/>
    <col min="4101" max="4101" width="13" style="2" customWidth="1"/>
    <col min="4102" max="4104" width="0" style="2" hidden="1" customWidth="1"/>
    <col min="4105" max="4105" width="11.265625" style="2" customWidth="1"/>
    <col min="4106" max="4109" width="8.59765625" style="2"/>
    <col min="4110" max="4110" width="14.1328125" style="2" customWidth="1"/>
    <col min="4111" max="4111" width="17.73046875" style="2" customWidth="1"/>
    <col min="4112" max="4112" width="8.59765625" style="2"/>
    <col min="4113" max="4113" width="8.73046875" style="2" bestFit="1" customWidth="1"/>
    <col min="4114" max="4342" width="8.59765625" style="2"/>
    <col min="4343" max="4343" width="5.59765625" style="2" customWidth="1"/>
    <col min="4344" max="4345" width="9" style="2" bestFit="1" customWidth="1"/>
    <col min="4346" max="4346" width="14.1328125" style="2" customWidth="1"/>
    <col min="4347" max="4347" width="10.59765625" style="2" customWidth="1"/>
    <col min="4348" max="4348" width="9" style="2" bestFit="1" customWidth="1"/>
    <col min="4349" max="4350" width="9" style="2" customWidth="1"/>
    <col min="4351" max="4351" width="7.86328125" style="2" customWidth="1"/>
    <col min="4352" max="4352" width="8.265625" style="2" customWidth="1"/>
    <col min="4353" max="4353" width="15.265625" style="2" customWidth="1"/>
    <col min="4354" max="4356" width="0" style="2" hidden="1" customWidth="1"/>
    <col min="4357" max="4357" width="13" style="2" customWidth="1"/>
    <col min="4358" max="4360" width="0" style="2" hidden="1" customWidth="1"/>
    <col min="4361" max="4361" width="11.265625" style="2" customWidth="1"/>
    <col min="4362" max="4365" width="8.59765625" style="2"/>
    <col min="4366" max="4366" width="14.1328125" style="2" customWidth="1"/>
    <col min="4367" max="4367" width="17.73046875" style="2" customWidth="1"/>
    <col min="4368" max="4368" width="8.59765625" style="2"/>
    <col min="4369" max="4369" width="8.73046875" style="2" bestFit="1" customWidth="1"/>
    <col min="4370" max="4598" width="8.59765625" style="2"/>
    <col min="4599" max="4599" width="5.59765625" style="2" customWidth="1"/>
    <col min="4600" max="4601" width="9" style="2" bestFit="1" customWidth="1"/>
    <col min="4602" max="4602" width="14.1328125" style="2" customWidth="1"/>
    <col min="4603" max="4603" width="10.59765625" style="2" customWidth="1"/>
    <col min="4604" max="4604" width="9" style="2" bestFit="1" customWidth="1"/>
    <col min="4605" max="4606" width="9" style="2" customWidth="1"/>
    <col min="4607" max="4607" width="7.86328125" style="2" customWidth="1"/>
    <col min="4608" max="4608" width="8.265625" style="2" customWidth="1"/>
    <col min="4609" max="4609" width="15.265625" style="2" customWidth="1"/>
    <col min="4610" max="4612" width="0" style="2" hidden="1" customWidth="1"/>
    <col min="4613" max="4613" width="13" style="2" customWidth="1"/>
    <col min="4614" max="4616" width="0" style="2" hidden="1" customWidth="1"/>
    <col min="4617" max="4617" width="11.265625" style="2" customWidth="1"/>
    <col min="4618" max="4621" width="8.59765625" style="2"/>
    <col min="4622" max="4622" width="14.1328125" style="2" customWidth="1"/>
    <col min="4623" max="4623" width="17.73046875" style="2" customWidth="1"/>
    <col min="4624" max="4624" width="8.59765625" style="2"/>
    <col min="4625" max="4625" width="8.73046875" style="2" bestFit="1" customWidth="1"/>
    <col min="4626" max="4854" width="8.59765625" style="2"/>
    <col min="4855" max="4855" width="5.59765625" style="2" customWidth="1"/>
    <col min="4856" max="4857" width="9" style="2" bestFit="1" customWidth="1"/>
    <col min="4858" max="4858" width="14.1328125" style="2" customWidth="1"/>
    <col min="4859" max="4859" width="10.59765625" style="2" customWidth="1"/>
    <col min="4860" max="4860" width="9" style="2" bestFit="1" customWidth="1"/>
    <col min="4861" max="4862" width="9" style="2" customWidth="1"/>
    <col min="4863" max="4863" width="7.86328125" style="2" customWidth="1"/>
    <col min="4864" max="4864" width="8.265625" style="2" customWidth="1"/>
    <col min="4865" max="4865" width="15.265625" style="2" customWidth="1"/>
    <col min="4866" max="4868" width="0" style="2" hidden="1" customWidth="1"/>
    <col min="4869" max="4869" width="13" style="2" customWidth="1"/>
    <col min="4870" max="4872" width="0" style="2" hidden="1" customWidth="1"/>
    <col min="4873" max="4873" width="11.265625" style="2" customWidth="1"/>
    <col min="4874" max="4877" width="8.59765625" style="2"/>
    <col min="4878" max="4878" width="14.1328125" style="2" customWidth="1"/>
    <col min="4879" max="4879" width="17.73046875" style="2" customWidth="1"/>
    <col min="4880" max="4880" width="8.59765625" style="2"/>
    <col min="4881" max="4881" width="8.73046875" style="2" bestFit="1" customWidth="1"/>
    <col min="4882" max="5110" width="8.59765625" style="2"/>
    <col min="5111" max="5111" width="5.59765625" style="2" customWidth="1"/>
    <col min="5112" max="5113" width="9" style="2" bestFit="1" customWidth="1"/>
    <col min="5114" max="5114" width="14.1328125" style="2" customWidth="1"/>
    <col min="5115" max="5115" width="10.59765625" style="2" customWidth="1"/>
    <col min="5116" max="5116" width="9" style="2" bestFit="1" customWidth="1"/>
    <col min="5117" max="5118" width="9" style="2" customWidth="1"/>
    <col min="5119" max="5119" width="7.86328125" style="2" customWidth="1"/>
    <col min="5120" max="5120" width="8.265625" style="2" customWidth="1"/>
    <col min="5121" max="5121" width="15.265625" style="2" customWidth="1"/>
    <col min="5122" max="5124" width="0" style="2" hidden="1" customWidth="1"/>
    <col min="5125" max="5125" width="13" style="2" customWidth="1"/>
    <col min="5126" max="5128" width="0" style="2" hidden="1" customWidth="1"/>
    <col min="5129" max="5129" width="11.265625" style="2" customWidth="1"/>
    <col min="5130" max="5133" width="8.59765625" style="2"/>
    <col min="5134" max="5134" width="14.1328125" style="2" customWidth="1"/>
    <col min="5135" max="5135" width="17.73046875" style="2" customWidth="1"/>
    <col min="5136" max="5136" width="8.59765625" style="2"/>
    <col min="5137" max="5137" width="8.73046875" style="2" bestFit="1" customWidth="1"/>
    <col min="5138" max="5366" width="8.59765625" style="2"/>
    <col min="5367" max="5367" width="5.59765625" style="2" customWidth="1"/>
    <col min="5368" max="5369" width="9" style="2" bestFit="1" customWidth="1"/>
    <col min="5370" max="5370" width="14.1328125" style="2" customWidth="1"/>
    <col min="5371" max="5371" width="10.59765625" style="2" customWidth="1"/>
    <col min="5372" max="5372" width="9" style="2" bestFit="1" customWidth="1"/>
    <col min="5373" max="5374" width="9" style="2" customWidth="1"/>
    <col min="5375" max="5375" width="7.86328125" style="2" customWidth="1"/>
    <col min="5376" max="5376" width="8.265625" style="2" customWidth="1"/>
    <col min="5377" max="5377" width="15.265625" style="2" customWidth="1"/>
    <col min="5378" max="5380" width="0" style="2" hidden="1" customWidth="1"/>
    <col min="5381" max="5381" width="13" style="2" customWidth="1"/>
    <col min="5382" max="5384" width="0" style="2" hidden="1" customWidth="1"/>
    <col min="5385" max="5385" width="11.265625" style="2" customWidth="1"/>
    <col min="5386" max="5389" width="8.59765625" style="2"/>
    <col min="5390" max="5390" width="14.1328125" style="2" customWidth="1"/>
    <col min="5391" max="5391" width="17.73046875" style="2" customWidth="1"/>
    <col min="5392" max="5392" width="8.59765625" style="2"/>
    <col min="5393" max="5393" width="8.73046875" style="2" bestFit="1" customWidth="1"/>
    <col min="5394" max="5622" width="8.59765625" style="2"/>
    <col min="5623" max="5623" width="5.59765625" style="2" customWidth="1"/>
    <col min="5624" max="5625" width="9" style="2" bestFit="1" customWidth="1"/>
    <col min="5626" max="5626" width="14.1328125" style="2" customWidth="1"/>
    <col min="5627" max="5627" width="10.59765625" style="2" customWidth="1"/>
    <col min="5628" max="5628" width="9" style="2" bestFit="1" customWidth="1"/>
    <col min="5629" max="5630" width="9" style="2" customWidth="1"/>
    <col min="5631" max="5631" width="7.86328125" style="2" customWidth="1"/>
    <col min="5632" max="5632" width="8.265625" style="2" customWidth="1"/>
    <col min="5633" max="5633" width="15.265625" style="2" customWidth="1"/>
    <col min="5634" max="5636" width="0" style="2" hidden="1" customWidth="1"/>
    <col min="5637" max="5637" width="13" style="2" customWidth="1"/>
    <col min="5638" max="5640" width="0" style="2" hidden="1" customWidth="1"/>
    <col min="5641" max="5641" width="11.265625" style="2" customWidth="1"/>
    <col min="5642" max="5645" width="8.59765625" style="2"/>
    <col min="5646" max="5646" width="14.1328125" style="2" customWidth="1"/>
    <col min="5647" max="5647" width="17.73046875" style="2" customWidth="1"/>
    <col min="5648" max="5648" width="8.59765625" style="2"/>
    <col min="5649" max="5649" width="8.73046875" style="2" bestFit="1" customWidth="1"/>
    <col min="5650" max="5878" width="8.59765625" style="2"/>
    <col min="5879" max="5879" width="5.59765625" style="2" customWidth="1"/>
    <col min="5880" max="5881" width="9" style="2" bestFit="1" customWidth="1"/>
    <col min="5882" max="5882" width="14.1328125" style="2" customWidth="1"/>
    <col min="5883" max="5883" width="10.59765625" style="2" customWidth="1"/>
    <col min="5884" max="5884" width="9" style="2" bestFit="1" customWidth="1"/>
    <col min="5885" max="5886" width="9" style="2" customWidth="1"/>
    <col min="5887" max="5887" width="7.86328125" style="2" customWidth="1"/>
    <col min="5888" max="5888" width="8.265625" style="2" customWidth="1"/>
    <col min="5889" max="5889" width="15.265625" style="2" customWidth="1"/>
    <col min="5890" max="5892" width="0" style="2" hidden="1" customWidth="1"/>
    <col min="5893" max="5893" width="13" style="2" customWidth="1"/>
    <col min="5894" max="5896" width="0" style="2" hidden="1" customWidth="1"/>
    <col min="5897" max="5897" width="11.265625" style="2" customWidth="1"/>
    <col min="5898" max="5901" width="8.59765625" style="2"/>
    <col min="5902" max="5902" width="14.1328125" style="2" customWidth="1"/>
    <col min="5903" max="5903" width="17.73046875" style="2" customWidth="1"/>
    <col min="5904" max="5904" width="8.59765625" style="2"/>
    <col min="5905" max="5905" width="8.73046875" style="2" bestFit="1" customWidth="1"/>
    <col min="5906" max="6134" width="8.59765625" style="2"/>
    <col min="6135" max="6135" width="5.59765625" style="2" customWidth="1"/>
    <col min="6136" max="6137" width="9" style="2" bestFit="1" customWidth="1"/>
    <col min="6138" max="6138" width="14.1328125" style="2" customWidth="1"/>
    <col min="6139" max="6139" width="10.59765625" style="2" customWidth="1"/>
    <col min="6140" max="6140" width="9" style="2" bestFit="1" customWidth="1"/>
    <col min="6141" max="6142" width="9" style="2" customWidth="1"/>
    <col min="6143" max="6143" width="7.86328125" style="2" customWidth="1"/>
    <col min="6144" max="6144" width="8.265625" style="2" customWidth="1"/>
    <col min="6145" max="6145" width="15.265625" style="2" customWidth="1"/>
    <col min="6146" max="6148" width="0" style="2" hidden="1" customWidth="1"/>
    <col min="6149" max="6149" width="13" style="2" customWidth="1"/>
    <col min="6150" max="6152" width="0" style="2" hidden="1" customWidth="1"/>
    <col min="6153" max="6153" width="11.265625" style="2" customWidth="1"/>
    <col min="6154" max="6157" width="8.59765625" style="2"/>
    <col min="6158" max="6158" width="14.1328125" style="2" customWidth="1"/>
    <col min="6159" max="6159" width="17.73046875" style="2" customWidth="1"/>
    <col min="6160" max="6160" width="8.59765625" style="2"/>
    <col min="6161" max="6161" width="8.73046875" style="2" bestFit="1" customWidth="1"/>
    <col min="6162" max="6390" width="8.59765625" style="2"/>
    <col min="6391" max="6391" width="5.59765625" style="2" customWidth="1"/>
    <col min="6392" max="6393" width="9" style="2" bestFit="1" customWidth="1"/>
    <col min="6394" max="6394" width="14.1328125" style="2" customWidth="1"/>
    <col min="6395" max="6395" width="10.59765625" style="2" customWidth="1"/>
    <col min="6396" max="6396" width="9" style="2" bestFit="1" customWidth="1"/>
    <col min="6397" max="6398" width="9" style="2" customWidth="1"/>
    <col min="6399" max="6399" width="7.86328125" style="2" customWidth="1"/>
    <col min="6400" max="6400" width="8.265625" style="2" customWidth="1"/>
    <col min="6401" max="6401" width="15.265625" style="2" customWidth="1"/>
    <col min="6402" max="6404" width="0" style="2" hidden="1" customWidth="1"/>
    <col min="6405" max="6405" width="13" style="2" customWidth="1"/>
    <col min="6406" max="6408" width="0" style="2" hidden="1" customWidth="1"/>
    <col min="6409" max="6409" width="11.265625" style="2" customWidth="1"/>
    <col min="6410" max="6413" width="8.59765625" style="2"/>
    <col min="6414" max="6414" width="14.1328125" style="2" customWidth="1"/>
    <col min="6415" max="6415" width="17.73046875" style="2" customWidth="1"/>
    <col min="6416" max="6416" width="8.59765625" style="2"/>
    <col min="6417" max="6417" width="8.73046875" style="2" bestFit="1" customWidth="1"/>
    <col min="6418" max="6646" width="8.59765625" style="2"/>
    <col min="6647" max="6647" width="5.59765625" style="2" customWidth="1"/>
    <col min="6648" max="6649" width="9" style="2" bestFit="1" customWidth="1"/>
    <col min="6650" max="6650" width="14.1328125" style="2" customWidth="1"/>
    <col min="6651" max="6651" width="10.59765625" style="2" customWidth="1"/>
    <col min="6652" max="6652" width="9" style="2" bestFit="1" customWidth="1"/>
    <col min="6653" max="6654" width="9" style="2" customWidth="1"/>
    <col min="6655" max="6655" width="7.86328125" style="2" customWidth="1"/>
    <col min="6656" max="6656" width="8.265625" style="2" customWidth="1"/>
    <col min="6657" max="6657" width="15.265625" style="2" customWidth="1"/>
    <col min="6658" max="6660" width="0" style="2" hidden="1" customWidth="1"/>
    <col min="6661" max="6661" width="13" style="2" customWidth="1"/>
    <col min="6662" max="6664" width="0" style="2" hidden="1" customWidth="1"/>
    <col min="6665" max="6665" width="11.265625" style="2" customWidth="1"/>
    <col min="6666" max="6669" width="8.59765625" style="2"/>
    <col min="6670" max="6670" width="14.1328125" style="2" customWidth="1"/>
    <col min="6671" max="6671" width="17.73046875" style="2" customWidth="1"/>
    <col min="6672" max="6672" width="8.59765625" style="2"/>
    <col min="6673" max="6673" width="8.73046875" style="2" bestFit="1" customWidth="1"/>
    <col min="6674" max="6902" width="8.59765625" style="2"/>
    <col min="6903" max="6903" width="5.59765625" style="2" customWidth="1"/>
    <col min="6904" max="6905" width="9" style="2" bestFit="1" customWidth="1"/>
    <col min="6906" max="6906" width="14.1328125" style="2" customWidth="1"/>
    <col min="6907" max="6907" width="10.59765625" style="2" customWidth="1"/>
    <col min="6908" max="6908" width="9" style="2" bestFit="1" customWidth="1"/>
    <col min="6909" max="6910" width="9" style="2" customWidth="1"/>
    <col min="6911" max="6911" width="7.86328125" style="2" customWidth="1"/>
    <col min="6912" max="6912" width="8.265625" style="2" customWidth="1"/>
    <col min="6913" max="6913" width="15.265625" style="2" customWidth="1"/>
    <col min="6914" max="6916" width="0" style="2" hidden="1" customWidth="1"/>
    <col min="6917" max="6917" width="13" style="2" customWidth="1"/>
    <col min="6918" max="6920" width="0" style="2" hidden="1" customWidth="1"/>
    <col min="6921" max="6921" width="11.265625" style="2" customWidth="1"/>
    <col min="6922" max="6925" width="8.59765625" style="2"/>
    <col min="6926" max="6926" width="14.1328125" style="2" customWidth="1"/>
    <col min="6927" max="6927" width="17.73046875" style="2" customWidth="1"/>
    <col min="6928" max="6928" width="8.59765625" style="2"/>
    <col min="6929" max="6929" width="8.73046875" style="2" bestFit="1" customWidth="1"/>
    <col min="6930" max="7158" width="8.59765625" style="2"/>
    <col min="7159" max="7159" width="5.59765625" style="2" customWidth="1"/>
    <col min="7160" max="7161" width="9" style="2" bestFit="1" customWidth="1"/>
    <col min="7162" max="7162" width="14.1328125" style="2" customWidth="1"/>
    <col min="7163" max="7163" width="10.59765625" style="2" customWidth="1"/>
    <col min="7164" max="7164" width="9" style="2" bestFit="1" customWidth="1"/>
    <col min="7165" max="7166" width="9" style="2" customWidth="1"/>
    <col min="7167" max="7167" width="7.86328125" style="2" customWidth="1"/>
    <col min="7168" max="7168" width="8.265625" style="2" customWidth="1"/>
    <col min="7169" max="7169" width="15.265625" style="2" customWidth="1"/>
    <col min="7170" max="7172" width="0" style="2" hidden="1" customWidth="1"/>
    <col min="7173" max="7173" width="13" style="2" customWidth="1"/>
    <col min="7174" max="7176" width="0" style="2" hidden="1" customWidth="1"/>
    <col min="7177" max="7177" width="11.265625" style="2" customWidth="1"/>
    <col min="7178" max="7181" width="8.59765625" style="2"/>
    <col min="7182" max="7182" width="14.1328125" style="2" customWidth="1"/>
    <col min="7183" max="7183" width="17.73046875" style="2" customWidth="1"/>
    <col min="7184" max="7184" width="8.59765625" style="2"/>
    <col min="7185" max="7185" width="8.73046875" style="2" bestFit="1" customWidth="1"/>
    <col min="7186" max="7414" width="8.59765625" style="2"/>
    <col min="7415" max="7415" width="5.59765625" style="2" customWidth="1"/>
    <col min="7416" max="7417" width="9" style="2" bestFit="1" customWidth="1"/>
    <col min="7418" max="7418" width="14.1328125" style="2" customWidth="1"/>
    <col min="7419" max="7419" width="10.59765625" style="2" customWidth="1"/>
    <col min="7420" max="7420" width="9" style="2" bestFit="1" customWidth="1"/>
    <col min="7421" max="7422" width="9" style="2" customWidth="1"/>
    <col min="7423" max="7423" width="7.86328125" style="2" customWidth="1"/>
    <col min="7424" max="7424" width="8.265625" style="2" customWidth="1"/>
    <col min="7425" max="7425" width="15.265625" style="2" customWidth="1"/>
    <col min="7426" max="7428" width="0" style="2" hidden="1" customWidth="1"/>
    <col min="7429" max="7429" width="13" style="2" customWidth="1"/>
    <col min="7430" max="7432" width="0" style="2" hidden="1" customWidth="1"/>
    <col min="7433" max="7433" width="11.265625" style="2" customWidth="1"/>
    <col min="7434" max="7437" width="8.59765625" style="2"/>
    <col min="7438" max="7438" width="14.1328125" style="2" customWidth="1"/>
    <col min="7439" max="7439" width="17.73046875" style="2" customWidth="1"/>
    <col min="7440" max="7440" width="8.59765625" style="2"/>
    <col min="7441" max="7441" width="8.73046875" style="2" bestFit="1" customWidth="1"/>
    <col min="7442" max="7670" width="8.59765625" style="2"/>
    <col min="7671" max="7671" width="5.59765625" style="2" customWidth="1"/>
    <col min="7672" max="7673" width="9" style="2" bestFit="1" customWidth="1"/>
    <col min="7674" max="7674" width="14.1328125" style="2" customWidth="1"/>
    <col min="7675" max="7675" width="10.59765625" style="2" customWidth="1"/>
    <col min="7676" max="7676" width="9" style="2" bestFit="1" customWidth="1"/>
    <col min="7677" max="7678" width="9" style="2" customWidth="1"/>
    <col min="7679" max="7679" width="7.86328125" style="2" customWidth="1"/>
    <col min="7680" max="7680" width="8.265625" style="2" customWidth="1"/>
    <col min="7681" max="7681" width="15.265625" style="2" customWidth="1"/>
    <col min="7682" max="7684" width="0" style="2" hidden="1" customWidth="1"/>
    <col min="7685" max="7685" width="13" style="2" customWidth="1"/>
    <col min="7686" max="7688" width="0" style="2" hidden="1" customWidth="1"/>
    <col min="7689" max="7689" width="11.265625" style="2" customWidth="1"/>
    <col min="7690" max="7693" width="8.59765625" style="2"/>
    <col min="7694" max="7694" width="14.1328125" style="2" customWidth="1"/>
    <col min="7695" max="7695" width="17.73046875" style="2" customWidth="1"/>
    <col min="7696" max="7696" width="8.59765625" style="2"/>
    <col min="7697" max="7697" width="8.73046875" style="2" bestFit="1" customWidth="1"/>
    <col min="7698" max="7926" width="8.59765625" style="2"/>
    <col min="7927" max="7927" width="5.59765625" style="2" customWidth="1"/>
    <col min="7928" max="7929" width="9" style="2" bestFit="1" customWidth="1"/>
    <col min="7930" max="7930" width="14.1328125" style="2" customWidth="1"/>
    <col min="7931" max="7931" width="10.59765625" style="2" customWidth="1"/>
    <col min="7932" max="7932" width="9" style="2" bestFit="1" customWidth="1"/>
    <col min="7933" max="7934" width="9" style="2" customWidth="1"/>
    <col min="7935" max="7935" width="7.86328125" style="2" customWidth="1"/>
    <col min="7936" max="7936" width="8.265625" style="2" customWidth="1"/>
    <col min="7937" max="7937" width="15.265625" style="2" customWidth="1"/>
    <col min="7938" max="7940" width="0" style="2" hidden="1" customWidth="1"/>
    <col min="7941" max="7941" width="13" style="2" customWidth="1"/>
    <col min="7942" max="7944" width="0" style="2" hidden="1" customWidth="1"/>
    <col min="7945" max="7945" width="11.265625" style="2" customWidth="1"/>
    <col min="7946" max="7949" width="8.59765625" style="2"/>
    <col min="7950" max="7950" width="14.1328125" style="2" customWidth="1"/>
    <col min="7951" max="7951" width="17.73046875" style="2" customWidth="1"/>
    <col min="7952" max="7952" width="8.59765625" style="2"/>
    <col min="7953" max="7953" width="8.73046875" style="2" bestFit="1" customWidth="1"/>
    <col min="7954" max="8182" width="8.59765625" style="2"/>
    <col min="8183" max="8183" width="5.59765625" style="2" customWidth="1"/>
    <col min="8184" max="8185" width="9" style="2" bestFit="1" customWidth="1"/>
    <col min="8186" max="8186" width="14.1328125" style="2" customWidth="1"/>
    <col min="8187" max="8187" width="10.59765625" style="2" customWidth="1"/>
    <col min="8188" max="8188" width="9" style="2" bestFit="1" customWidth="1"/>
    <col min="8189" max="8190" width="9" style="2" customWidth="1"/>
    <col min="8191" max="8191" width="7.86328125" style="2" customWidth="1"/>
    <col min="8192" max="8192" width="8.265625" style="2" customWidth="1"/>
    <col min="8193" max="8193" width="15.265625" style="2" customWidth="1"/>
    <col min="8194" max="8196" width="0" style="2" hidden="1" customWidth="1"/>
    <col min="8197" max="8197" width="13" style="2" customWidth="1"/>
    <col min="8198" max="8200" width="0" style="2" hidden="1" customWidth="1"/>
    <col min="8201" max="8201" width="11.265625" style="2" customWidth="1"/>
    <col min="8202" max="8205" width="8.59765625" style="2"/>
    <col min="8206" max="8206" width="14.1328125" style="2" customWidth="1"/>
    <col min="8207" max="8207" width="17.73046875" style="2" customWidth="1"/>
    <col min="8208" max="8208" width="8.59765625" style="2"/>
    <col min="8209" max="8209" width="8.73046875" style="2" bestFit="1" customWidth="1"/>
    <col min="8210" max="8438" width="8.59765625" style="2"/>
    <col min="8439" max="8439" width="5.59765625" style="2" customWidth="1"/>
    <col min="8440" max="8441" width="9" style="2" bestFit="1" customWidth="1"/>
    <col min="8442" max="8442" width="14.1328125" style="2" customWidth="1"/>
    <col min="8443" max="8443" width="10.59765625" style="2" customWidth="1"/>
    <col min="8444" max="8444" width="9" style="2" bestFit="1" customWidth="1"/>
    <col min="8445" max="8446" width="9" style="2" customWidth="1"/>
    <col min="8447" max="8447" width="7.86328125" style="2" customWidth="1"/>
    <col min="8448" max="8448" width="8.265625" style="2" customWidth="1"/>
    <col min="8449" max="8449" width="15.265625" style="2" customWidth="1"/>
    <col min="8450" max="8452" width="0" style="2" hidden="1" customWidth="1"/>
    <col min="8453" max="8453" width="13" style="2" customWidth="1"/>
    <col min="8454" max="8456" width="0" style="2" hidden="1" customWidth="1"/>
    <col min="8457" max="8457" width="11.265625" style="2" customWidth="1"/>
    <col min="8458" max="8461" width="8.59765625" style="2"/>
    <col min="8462" max="8462" width="14.1328125" style="2" customWidth="1"/>
    <col min="8463" max="8463" width="17.73046875" style="2" customWidth="1"/>
    <col min="8464" max="8464" width="8.59765625" style="2"/>
    <col min="8465" max="8465" width="8.73046875" style="2" bestFit="1" customWidth="1"/>
    <col min="8466" max="8694" width="8.59765625" style="2"/>
    <col min="8695" max="8695" width="5.59765625" style="2" customWidth="1"/>
    <col min="8696" max="8697" width="9" style="2" bestFit="1" customWidth="1"/>
    <col min="8698" max="8698" width="14.1328125" style="2" customWidth="1"/>
    <col min="8699" max="8699" width="10.59765625" style="2" customWidth="1"/>
    <col min="8700" max="8700" width="9" style="2" bestFit="1" customWidth="1"/>
    <col min="8701" max="8702" width="9" style="2" customWidth="1"/>
    <col min="8703" max="8703" width="7.86328125" style="2" customWidth="1"/>
    <col min="8704" max="8704" width="8.265625" style="2" customWidth="1"/>
    <col min="8705" max="8705" width="15.265625" style="2" customWidth="1"/>
    <col min="8706" max="8708" width="0" style="2" hidden="1" customWidth="1"/>
    <col min="8709" max="8709" width="13" style="2" customWidth="1"/>
    <col min="8710" max="8712" width="0" style="2" hidden="1" customWidth="1"/>
    <col min="8713" max="8713" width="11.265625" style="2" customWidth="1"/>
    <col min="8714" max="8717" width="8.59765625" style="2"/>
    <col min="8718" max="8718" width="14.1328125" style="2" customWidth="1"/>
    <col min="8719" max="8719" width="17.73046875" style="2" customWidth="1"/>
    <col min="8720" max="8720" width="8.59765625" style="2"/>
    <col min="8721" max="8721" width="8.73046875" style="2" bestFit="1" customWidth="1"/>
    <col min="8722" max="8950" width="8.59765625" style="2"/>
    <col min="8951" max="8951" width="5.59765625" style="2" customWidth="1"/>
    <col min="8952" max="8953" width="9" style="2" bestFit="1" customWidth="1"/>
    <col min="8954" max="8954" width="14.1328125" style="2" customWidth="1"/>
    <col min="8955" max="8955" width="10.59765625" style="2" customWidth="1"/>
    <col min="8956" max="8956" width="9" style="2" bestFit="1" customWidth="1"/>
    <col min="8957" max="8958" width="9" style="2" customWidth="1"/>
    <col min="8959" max="8959" width="7.86328125" style="2" customWidth="1"/>
    <col min="8960" max="8960" width="8.265625" style="2" customWidth="1"/>
    <col min="8961" max="8961" width="15.265625" style="2" customWidth="1"/>
    <col min="8962" max="8964" width="0" style="2" hidden="1" customWidth="1"/>
    <col min="8965" max="8965" width="13" style="2" customWidth="1"/>
    <col min="8966" max="8968" width="0" style="2" hidden="1" customWidth="1"/>
    <col min="8969" max="8969" width="11.265625" style="2" customWidth="1"/>
    <col min="8970" max="8973" width="8.59765625" style="2"/>
    <col min="8974" max="8974" width="14.1328125" style="2" customWidth="1"/>
    <col min="8975" max="8975" width="17.73046875" style="2" customWidth="1"/>
    <col min="8976" max="8976" width="8.59765625" style="2"/>
    <col min="8977" max="8977" width="8.73046875" style="2" bestFit="1" customWidth="1"/>
    <col min="8978" max="9206" width="8.59765625" style="2"/>
    <col min="9207" max="9207" width="5.59765625" style="2" customWidth="1"/>
    <col min="9208" max="9209" width="9" style="2" bestFit="1" customWidth="1"/>
    <col min="9210" max="9210" width="14.1328125" style="2" customWidth="1"/>
    <col min="9211" max="9211" width="10.59765625" style="2" customWidth="1"/>
    <col min="9212" max="9212" width="9" style="2" bestFit="1" customWidth="1"/>
    <col min="9213" max="9214" width="9" style="2" customWidth="1"/>
    <col min="9215" max="9215" width="7.86328125" style="2" customWidth="1"/>
    <col min="9216" max="9216" width="8.265625" style="2" customWidth="1"/>
    <col min="9217" max="9217" width="15.265625" style="2" customWidth="1"/>
    <col min="9218" max="9220" width="0" style="2" hidden="1" customWidth="1"/>
    <col min="9221" max="9221" width="13" style="2" customWidth="1"/>
    <col min="9222" max="9224" width="0" style="2" hidden="1" customWidth="1"/>
    <col min="9225" max="9225" width="11.265625" style="2" customWidth="1"/>
    <col min="9226" max="9229" width="8.59765625" style="2"/>
    <col min="9230" max="9230" width="14.1328125" style="2" customWidth="1"/>
    <col min="9231" max="9231" width="17.73046875" style="2" customWidth="1"/>
    <col min="9232" max="9232" width="8.59765625" style="2"/>
    <col min="9233" max="9233" width="8.73046875" style="2" bestFit="1" customWidth="1"/>
    <col min="9234" max="9462" width="8.59765625" style="2"/>
    <col min="9463" max="9463" width="5.59765625" style="2" customWidth="1"/>
    <col min="9464" max="9465" width="9" style="2" bestFit="1" customWidth="1"/>
    <col min="9466" max="9466" width="14.1328125" style="2" customWidth="1"/>
    <col min="9467" max="9467" width="10.59765625" style="2" customWidth="1"/>
    <col min="9468" max="9468" width="9" style="2" bestFit="1" customWidth="1"/>
    <col min="9469" max="9470" width="9" style="2" customWidth="1"/>
    <col min="9471" max="9471" width="7.86328125" style="2" customWidth="1"/>
    <col min="9472" max="9472" width="8.265625" style="2" customWidth="1"/>
    <col min="9473" max="9473" width="15.265625" style="2" customWidth="1"/>
    <col min="9474" max="9476" width="0" style="2" hidden="1" customWidth="1"/>
    <col min="9477" max="9477" width="13" style="2" customWidth="1"/>
    <col min="9478" max="9480" width="0" style="2" hidden="1" customWidth="1"/>
    <col min="9481" max="9481" width="11.265625" style="2" customWidth="1"/>
    <col min="9482" max="9485" width="8.59765625" style="2"/>
    <col min="9486" max="9486" width="14.1328125" style="2" customWidth="1"/>
    <col min="9487" max="9487" width="17.73046875" style="2" customWidth="1"/>
    <col min="9488" max="9488" width="8.59765625" style="2"/>
    <col min="9489" max="9489" width="8.73046875" style="2" bestFit="1" customWidth="1"/>
    <col min="9490" max="9718" width="8.59765625" style="2"/>
    <col min="9719" max="9719" width="5.59765625" style="2" customWidth="1"/>
    <col min="9720" max="9721" width="9" style="2" bestFit="1" customWidth="1"/>
    <col min="9722" max="9722" width="14.1328125" style="2" customWidth="1"/>
    <col min="9723" max="9723" width="10.59765625" style="2" customWidth="1"/>
    <col min="9724" max="9724" width="9" style="2" bestFit="1" customWidth="1"/>
    <col min="9725" max="9726" width="9" style="2" customWidth="1"/>
    <col min="9727" max="9727" width="7.86328125" style="2" customWidth="1"/>
    <col min="9728" max="9728" width="8.265625" style="2" customWidth="1"/>
    <col min="9729" max="9729" width="15.265625" style="2" customWidth="1"/>
    <col min="9730" max="9732" width="0" style="2" hidden="1" customWidth="1"/>
    <col min="9733" max="9733" width="13" style="2" customWidth="1"/>
    <col min="9734" max="9736" width="0" style="2" hidden="1" customWidth="1"/>
    <col min="9737" max="9737" width="11.265625" style="2" customWidth="1"/>
    <col min="9738" max="9741" width="8.59765625" style="2"/>
    <col min="9742" max="9742" width="14.1328125" style="2" customWidth="1"/>
    <col min="9743" max="9743" width="17.73046875" style="2" customWidth="1"/>
    <col min="9744" max="9744" width="8.59765625" style="2"/>
    <col min="9745" max="9745" width="8.73046875" style="2" bestFit="1" customWidth="1"/>
    <col min="9746" max="9974" width="8.59765625" style="2"/>
    <col min="9975" max="9975" width="5.59765625" style="2" customWidth="1"/>
    <col min="9976" max="9977" width="9" style="2" bestFit="1" customWidth="1"/>
    <col min="9978" max="9978" width="14.1328125" style="2" customWidth="1"/>
    <col min="9979" max="9979" width="10.59765625" style="2" customWidth="1"/>
    <col min="9980" max="9980" width="9" style="2" bestFit="1" customWidth="1"/>
    <col min="9981" max="9982" width="9" style="2" customWidth="1"/>
    <col min="9983" max="9983" width="7.86328125" style="2" customWidth="1"/>
    <col min="9984" max="9984" width="8.265625" style="2" customWidth="1"/>
    <col min="9985" max="9985" width="15.265625" style="2" customWidth="1"/>
    <col min="9986" max="9988" width="0" style="2" hidden="1" customWidth="1"/>
    <col min="9989" max="9989" width="13" style="2" customWidth="1"/>
    <col min="9990" max="9992" width="0" style="2" hidden="1" customWidth="1"/>
    <col min="9993" max="9993" width="11.265625" style="2" customWidth="1"/>
    <col min="9994" max="9997" width="8.59765625" style="2"/>
    <col min="9998" max="9998" width="14.1328125" style="2" customWidth="1"/>
    <col min="9999" max="9999" width="17.73046875" style="2" customWidth="1"/>
    <col min="10000" max="10000" width="8.59765625" style="2"/>
    <col min="10001" max="10001" width="8.73046875" style="2" bestFit="1" customWidth="1"/>
    <col min="10002" max="10230" width="8.59765625" style="2"/>
    <col min="10231" max="10231" width="5.59765625" style="2" customWidth="1"/>
    <col min="10232" max="10233" width="9" style="2" bestFit="1" customWidth="1"/>
    <col min="10234" max="10234" width="14.1328125" style="2" customWidth="1"/>
    <col min="10235" max="10235" width="10.59765625" style="2" customWidth="1"/>
    <col min="10236" max="10236" width="9" style="2" bestFit="1" customWidth="1"/>
    <col min="10237" max="10238" width="9" style="2" customWidth="1"/>
    <col min="10239" max="10239" width="7.86328125" style="2" customWidth="1"/>
    <col min="10240" max="10240" width="8.265625" style="2" customWidth="1"/>
    <col min="10241" max="10241" width="15.265625" style="2" customWidth="1"/>
    <col min="10242" max="10244" width="0" style="2" hidden="1" customWidth="1"/>
    <col min="10245" max="10245" width="13" style="2" customWidth="1"/>
    <col min="10246" max="10248" width="0" style="2" hidden="1" customWidth="1"/>
    <col min="10249" max="10249" width="11.265625" style="2" customWidth="1"/>
    <col min="10250" max="10253" width="8.59765625" style="2"/>
    <col min="10254" max="10254" width="14.1328125" style="2" customWidth="1"/>
    <col min="10255" max="10255" width="17.73046875" style="2" customWidth="1"/>
    <col min="10256" max="10256" width="8.59765625" style="2"/>
    <col min="10257" max="10257" width="8.73046875" style="2" bestFit="1" customWidth="1"/>
    <col min="10258" max="10486" width="8.59765625" style="2"/>
    <col min="10487" max="10487" width="5.59765625" style="2" customWidth="1"/>
    <col min="10488" max="10489" width="9" style="2" bestFit="1" customWidth="1"/>
    <col min="10490" max="10490" width="14.1328125" style="2" customWidth="1"/>
    <col min="10491" max="10491" width="10.59765625" style="2" customWidth="1"/>
    <col min="10492" max="10492" width="9" style="2" bestFit="1" customWidth="1"/>
    <col min="10493" max="10494" width="9" style="2" customWidth="1"/>
    <col min="10495" max="10495" width="7.86328125" style="2" customWidth="1"/>
    <col min="10496" max="10496" width="8.265625" style="2" customWidth="1"/>
    <col min="10497" max="10497" width="15.265625" style="2" customWidth="1"/>
    <col min="10498" max="10500" width="0" style="2" hidden="1" customWidth="1"/>
    <col min="10501" max="10501" width="13" style="2" customWidth="1"/>
    <col min="10502" max="10504" width="0" style="2" hidden="1" customWidth="1"/>
    <col min="10505" max="10505" width="11.265625" style="2" customWidth="1"/>
    <col min="10506" max="10509" width="8.59765625" style="2"/>
    <col min="10510" max="10510" width="14.1328125" style="2" customWidth="1"/>
    <col min="10511" max="10511" width="17.73046875" style="2" customWidth="1"/>
    <col min="10512" max="10512" width="8.59765625" style="2"/>
    <col min="10513" max="10513" width="8.73046875" style="2" bestFit="1" customWidth="1"/>
    <col min="10514" max="10742" width="8.59765625" style="2"/>
    <col min="10743" max="10743" width="5.59765625" style="2" customWidth="1"/>
    <col min="10744" max="10745" width="9" style="2" bestFit="1" customWidth="1"/>
    <col min="10746" max="10746" width="14.1328125" style="2" customWidth="1"/>
    <col min="10747" max="10747" width="10.59765625" style="2" customWidth="1"/>
    <col min="10748" max="10748" width="9" style="2" bestFit="1" customWidth="1"/>
    <col min="10749" max="10750" width="9" style="2" customWidth="1"/>
    <col min="10751" max="10751" width="7.86328125" style="2" customWidth="1"/>
    <col min="10752" max="10752" width="8.265625" style="2" customWidth="1"/>
    <col min="10753" max="10753" width="15.265625" style="2" customWidth="1"/>
    <col min="10754" max="10756" width="0" style="2" hidden="1" customWidth="1"/>
    <col min="10757" max="10757" width="13" style="2" customWidth="1"/>
    <col min="10758" max="10760" width="0" style="2" hidden="1" customWidth="1"/>
    <col min="10761" max="10761" width="11.265625" style="2" customWidth="1"/>
    <col min="10762" max="10765" width="8.59765625" style="2"/>
    <col min="10766" max="10766" width="14.1328125" style="2" customWidth="1"/>
    <col min="10767" max="10767" width="17.73046875" style="2" customWidth="1"/>
    <col min="10768" max="10768" width="8.59765625" style="2"/>
    <col min="10769" max="10769" width="8.73046875" style="2" bestFit="1" customWidth="1"/>
    <col min="10770" max="10998" width="8.59765625" style="2"/>
    <col min="10999" max="10999" width="5.59765625" style="2" customWidth="1"/>
    <col min="11000" max="11001" width="9" style="2" bestFit="1" customWidth="1"/>
    <col min="11002" max="11002" width="14.1328125" style="2" customWidth="1"/>
    <col min="11003" max="11003" width="10.59765625" style="2" customWidth="1"/>
    <col min="11004" max="11004" width="9" style="2" bestFit="1" customWidth="1"/>
    <col min="11005" max="11006" width="9" style="2" customWidth="1"/>
    <col min="11007" max="11007" width="7.86328125" style="2" customWidth="1"/>
    <col min="11008" max="11008" width="8.265625" style="2" customWidth="1"/>
    <col min="11009" max="11009" width="15.265625" style="2" customWidth="1"/>
    <col min="11010" max="11012" width="0" style="2" hidden="1" customWidth="1"/>
    <col min="11013" max="11013" width="13" style="2" customWidth="1"/>
    <col min="11014" max="11016" width="0" style="2" hidden="1" customWidth="1"/>
    <col min="11017" max="11017" width="11.265625" style="2" customWidth="1"/>
    <col min="11018" max="11021" width="8.59765625" style="2"/>
    <col min="11022" max="11022" width="14.1328125" style="2" customWidth="1"/>
    <col min="11023" max="11023" width="17.73046875" style="2" customWidth="1"/>
    <col min="11024" max="11024" width="8.59765625" style="2"/>
    <col min="11025" max="11025" width="8.73046875" style="2" bestFit="1" customWidth="1"/>
    <col min="11026" max="11254" width="8.59765625" style="2"/>
    <col min="11255" max="11255" width="5.59765625" style="2" customWidth="1"/>
    <col min="11256" max="11257" width="9" style="2" bestFit="1" customWidth="1"/>
    <col min="11258" max="11258" width="14.1328125" style="2" customWidth="1"/>
    <col min="11259" max="11259" width="10.59765625" style="2" customWidth="1"/>
    <col min="11260" max="11260" width="9" style="2" bestFit="1" customWidth="1"/>
    <col min="11261" max="11262" width="9" style="2" customWidth="1"/>
    <col min="11263" max="11263" width="7.86328125" style="2" customWidth="1"/>
    <col min="11264" max="11264" width="8.265625" style="2" customWidth="1"/>
    <col min="11265" max="11265" width="15.265625" style="2" customWidth="1"/>
    <col min="11266" max="11268" width="0" style="2" hidden="1" customWidth="1"/>
    <col min="11269" max="11269" width="13" style="2" customWidth="1"/>
    <col min="11270" max="11272" width="0" style="2" hidden="1" customWidth="1"/>
    <col min="11273" max="11273" width="11.265625" style="2" customWidth="1"/>
    <col min="11274" max="11277" width="8.59765625" style="2"/>
    <col min="11278" max="11278" width="14.1328125" style="2" customWidth="1"/>
    <col min="11279" max="11279" width="17.73046875" style="2" customWidth="1"/>
    <col min="11280" max="11280" width="8.59765625" style="2"/>
    <col min="11281" max="11281" width="8.73046875" style="2" bestFit="1" customWidth="1"/>
    <col min="11282" max="11510" width="8.59765625" style="2"/>
    <col min="11511" max="11511" width="5.59765625" style="2" customWidth="1"/>
    <col min="11512" max="11513" width="9" style="2" bestFit="1" customWidth="1"/>
    <col min="11514" max="11514" width="14.1328125" style="2" customWidth="1"/>
    <col min="11515" max="11515" width="10.59765625" style="2" customWidth="1"/>
    <col min="11516" max="11516" width="9" style="2" bestFit="1" customWidth="1"/>
    <col min="11517" max="11518" width="9" style="2" customWidth="1"/>
    <col min="11519" max="11519" width="7.86328125" style="2" customWidth="1"/>
    <col min="11520" max="11520" width="8.265625" style="2" customWidth="1"/>
    <col min="11521" max="11521" width="15.265625" style="2" customWidth="1"/>
    <col min="11522" max="11524" width="0" style="2" hidden="1" customWidth="1"/>
    <col min="11525" max="11525" width="13" style="2" customWidth="1"/>
    <col min="11526" max="11528" width="0" style="2" hidden="1" customWidth="1"/>
    <col min="11529" max="11529" width="11.265625" style="2" customWidth="1"/>
    <col min="11530" max="11533" width="8.59765625" style="2"/>
    <col min="11534" max="11534" width="14.1328125" style="2" customWidth="1"/>
    <col min="11535" max="11535" width="17.73046875" style="2" customWidth="1"/>
    <col min="11536" max="11536" width="8.59765625" style="2"/>
    <col min="11537" max="11537" width="8.73046875" style="2" bestFit="1" customWidth="1"/>
    <col min="11538" max="11766" width="8.59765625" style="2"/>
    <col min="11767" max="11767" width="5.59765625" style="2" customWidth="1"/>
    <col min="11768" max="11769" width="9" style="2" bestFit="1" customWidth="1"/>
    <col min="11770" max="11770" width="14.1328125" style="2" customWidth="1"/>
    <col min="11771" max="11771" width="10.59765625" style="2" customWidth="1"/>
    <col min="11772" max="11772" width="9" style="2" bestFit="1" customWidth="1"/>
    <col min="11773" max="11774" width="9" style="2" customWidth="1"/>
    <col min="11775" max="11775" width="7.86328125" style="2" customWidth="1"/>
    <col min="11776" max="11776" width="8.265625" style="2" customWidth="1"/>
    <col min="11777" max="11777" width="15.265625" style="2" customWidth="1"/>
    <col min="11778" max="11780" width="0" style="2" hidden="1" customWidth="1"/>
    <col min="11781" max="11781" width="13" style="2" customWidth="1"/>
    <col min="11782" max="11784" width="0" style="2" hidden="1" customWidth="1"/>
    <col min="11785" max="11785" width="11.265625" style="2" customWidth="1"/>
    <col min="11786" max="11789" width="8.59765625" style="2"/>
    <col min="11790" max="11790" width="14.1328125" style="2" customWidth="1"/>
    <col min="11791" max="11791" width="17.73046875" style="2" customWidth="1"/>
    <col min="11792" max="11792" width="8.59765625" style="2"/>
    <col min="11793" max="11793" width="8.73046875" style="2" bestFit="1" customWidth="1"/>
    <col min="11794" max="12022" width="8.59765625" style="2"/>
    <col min="12023" max="12023" width="5.59765625" style="2" customWidth="1"/>
    <col min="12024" max="12025" width="9" style="2" bestFit="1" customWidth="1"/>
    <col min="12026" max="12026" width="14.1328125" style="2" customWidth="1"/>
    <col min="12027" max="12027" width="10.59765625" style="2" customWidth="1"/>
    <col min="12028" max="12028" width="9" style="2" bestFit="1" customWidth="1"/>
    <col min="12029" max="12030" width="9" style="2" customWidth="1"/>
    <col min="12031" max="12031" width="7.86328125" style="2" customWidth="1"/>
    <col min="12032" max="12032" width="8.265625" style="2" customWidth="1"/>
    <col min="12033" max="12033" width="15.265625" style="2" customWidth="1"/>
    <col min="12034" max="12036" width="0" style="2" hidden="1" customWidth="1"/>
    <col min="12037" max="12037" width="13" style="2" customWidth="1"/>
    <col min="12038" max="12040" width="0" style="2" hidden="1" customWidth="1"/>
    <col min="12041" max="12041" width="11.265625" style="2" customWidth="1"/>
    <col min="12042" max="12045" width="8.59765625" style="2"/>
    <col min="12046" max="12046" width="14.1328125" style="2" customWidth="1"/>
    <col min="12047" max="12047" width="17.73046875" style="2" customWidth="1"/>
    <col min="12048" max="12048" width="8.59765625" style="2"/>
    <col min="12049" max="12049" width="8.73046875" style="2" bestFit="1" customWidth="1"/>
    <col min="12050" max="12278" width="8.59765625" style="2"/>
    <col min="12279" max="12279" width="5.59765625" style="2" customWidth="1"/>
    <col min="12280" max="12281" width="9" style="2" bestFit="1" customWidth="1"/>
    <col min="12282" max="12282" width="14.1328125" style="2" customWidth="1"/>
    <col min="12283" max="12283" width="10.59765625" style="2" customWidth="1"/>
    <col min="12284" max="12284" width="9" style="2" bestFit="1" customWidth="1"/>
    <col min="12285" max="12286" width="9" style="2" customWidth="1"/>
    <col min="12287" max="12287" width="7.86328125" style="2" customWidth="1"/>
    <col min="12288" max="12288" width="8.265625" style="2" customWidth="1"/>
    <col min="12289" max="12289" width="15.265625" style="2" customWidth="1"/>
    <col min="12290" max="12292" width="0" style="2" hidden="1" customWidth="1"/>
    <col min="12293" max="12293" width="13" style="2" customWidth="1"/>
    <col min="12294" max="12296" width="0" style="2" hidden="1" customWidth="1"/>
    <col min="12297" max="12297" width="11.265625" style="2" customWidth="1"/>
    <col min="12298" max="12301" width="8.59765625" style="2"/>
    <col min="12302" max="12302" width="14.1328125" style="2" customWidth="1"/>
    <col min="12303" max="12303" width="17.73046875" style="2" customWidth="1"/>
    <col min="12304" max="12304" width="8.59765625" style="2"/>
    <col min="12305" max="12305" width="8.73046875" style="2" bestFit="1" customWidth="1"/>
    <col min="12306" max="12534" width="8.59765625" style="2"/>
    <col min="12535" max="12535" width="5.59765625" style="2" customWidth="1"/>
    <col min="12536" max="12537" width="9" style="2" bestFit="1" customWidth="1"/>
    <col min="12538" max="12538" width="14.1328125" style="2" customWidth="1"/>
    <col min="12539" max="12539" width="10.59765625" style="2" customWidth="1"/>
    <col min="12540" max="12540" width="9" style="2" bestFit="1" customWidth="1"/>
    <col min="12541" max="12542" width="9" style="2" customWidth="1"/>
    <col min="12543" max="12543" width="7.86328125" style="2" customWidth="1"/>
    <col min="12544" max="12544" width="8.265625" style="2" customWidth="1"/>
    <col min="12545" max="12545" width="15.265625" style="2" customWidth="1"/>
    <col min="12546" max="12548" width="0" style="2" hidden="1" customWidth="1"/>
    <col min="12549" max="12549" width="13" style="2" customWidth="1"/>
    <col min="12550" max="12552" width="0" style="2" hidden="1" customWidth="1"/>
    <col min="12553" max="12553" width="11.265625" style="2" customWidth="1"/>
    <col min="12554" max="12557" width="8.59765625" style="2"/>
    <col min="12558" max="12558" width="14.1328125" style="2" customWidth="1"/>
    <col min="12559" max="12559" width="17.73046875" style="2" customWidth="1"/>
    <col min="12560" max="12560" width="8.59765625" style="2"/>
    <col min="12561" max="12561" width="8.73046875" style="2" bestFit="1" customWidth="1"/>
    <col min="12562" max="12790" width="8.59765625" style="2"/>
    <col min="12791" max="12791" width="5.59765625" style="2" customWidth="1"/>
    <col min="12792" max="12793" width="9" style="2" bestFit="1" customWidth="1"/>
    <col min="12794" max="12794" width="14.1328125" style="2" customWidth="1"/>
    <col min="12795" max="12795" width="10.59765625" style="2" customWidth="1"/>
    <col min="12796" max="12796" width="9" style="2" bestFit="1" customWidth="1"/>
    <col min="12797" max="12798" width="9" style="2" customWidth="1"/>
    <col min="12799" max="12799" width="7.86328125" style="2" customWidth="1"/>
    <col min="12800" max="12800" width="8.265625" style="2" customWidth="1"/>
    <col min="12801" max="12801" width="15.265625" style="2" customWidth="1"/>
    <col min="12802" max="12804" width="0" style="2" hidden="1" customWidth="1"/>
    <col min="12805" max="12805" width="13" style="2" customWidth="1"/>
    <col min="12806" max="12808" width="0" style="2" hidden="1" customWidth="1"/>
    <col min="12809" max="12809" width="11.265625" style="2" customWidth="1"/>
    <col min="12810" max="12813" width="8.59765625" style="2"/>
    <col min="12814" max="12814" width="14.1328125" style="2" customWidth="1"/>
    <col min="12815" max="12815" width="17.73046875" style="2" customWidth="1"/>
    <col min="12816" max="12816" width="8.59765625" style="2"/>
    <col min="12817" max="12817" width="8.73046875" style="2" bestFit="1" customWidth="1"/>
    <col min="12818" max="13046" width="8.59765625" style="2"/>
    <col min="13047" max="13047" width="5.59765625" style="2" customWidth="1"/>
    <col min="13048" max="13049" width="9" style="2" bestFit="1" customWidth="1"/>
    <col min="13050" max="13050" width="14.1328125" style="2" customWidth="1"/>
    <col min="13051" max="13051" width="10.59765625" style="2" customWidth="1"/>
    <col min="13052" max="13052" width="9" style="2" bestFit="1" customWidth="1"/>
    <col min="13053" max="13054" width="9" style="2" customWidth="1"/>
    <col min="13055" max="13055" width="7.86328125" style="2" customWidth="1"/>
    <col min="13056" max="13056" width="8.265625" style="2" customWidth="1"/>
    <col min="13057" max="13057" width="15.265625" style="2" customWidth="1"/>
    <col min="13058" max="13060" width="0" style="2" hidden="1" customWidth="1"/>
    <col min="13061" max="13061" width="13" style="2" customWidth="1"/>
    <col min="13062" max="13064" width="0" style="2" hidden="1" customWidth="1"/>
    <col min="13065" max="13065" width="11.265625" style="2" customWidth="1"/>
    <col min="13066" max="13069" width="8.59765625" style="2"/>
    <col min="13070" max="13070" width="14.1328125" style="2" customWidth="1"/>
    <col min="13071" max="13071" width="17.73046875" style="2" customWidth="1"/>
    <col min="13072" max="13072" width="8.59765625" style="2"/>
    <col min="13073" max="13073" width="8.73046875" style="2" bestFit="1" customWidth="1"/>
    <col min="13074" max="13302" width="8.59765625" style="2"/>
    <col min="13303" max="13303" width="5.59765625" style="2" customWidth="1"/>
    <col min="13304" max="13305" width="9" style="2" bestFit="1" customWidth="1"/>
    <col min="13306" max="13306" width="14.1328125" style="2" customWidth="1"/>
    <col min="13307" max="13307" width="10.59765625" style="2" customWidth="1"/>
    <col min="13308" max="13308" width="9" style="2" bestFit="1" customWidth="1"/>
    <col min="13309" max="13310" width="9" style="2" customWidth="1"/>
    <col min="13311" max="13311" width="7.86328125" style="2" customWidth="1"/>
    <col min="13312" max="13312" width="8.265625" style="2" customWidth="1"/>
    <col min="13313" max="13313" width="15.265625" style="2" customWidth="1"/>
    <col min="13314" max="13316" width="0" style="2" hidden="1" customWidth="1"/>
    <col min="13317" max="13317" width="13" style="2" customWidth="1"/>
    <col min="13318" max="13320" width="0" style="2" hidden="1" customWidth="1"/>
    <col min="13321" max="13321" width="11.265625" style="2" customWidth="1"/>
    <col min="13322" max="13325" width="8.59765625" style="2"/>
    <col min="13326" max="13326" width="14.1328125" style="2" customWidth="1"/>
    <col min="13327" max="13327" width="17.73046875" style="2" customWidth="1"/>
    <col min="13328" max="13328" width="8.59765625" style="2"/>
    <col min="13329" max="13329" width="8.73046875" style="2" bestFit="1" customWidth="1"/>
    <col min="13330" max="13558" width="8.59765625" style="2"/>
    <col min="13559" max="13559" width="5.59765625" style="2" customWidth="1"/>
    <col min="13560" max="13561" width="9" style="2" bestFit="1" customWidth="1"/>
    <col min="13562" max="13562" width="14.1328125" style="2" customWidth="1"/>
    <col min="13563" max="13563" width="10.59765625" style="2" customWidth="1"/>
    <col min="13564" max="13564" width="9" style="2" bestFit="1" customWidth="1"/>
    <col min="13565" max="13566" width="9" style="2" customWidth="1"/>
    <col min="13567" max="13567" width="7.86328125" style="2" customWidth="1"/>
    <col min="13568" max="13568" width="8.265625" style="2" customWidth="1"/>
    <col min="13569" max="13569" width="15.265625" style="2" customWidth="1"/>
    <col min="13570" max="13572" width="0" style="2" hidden="1" customWidth="1"/>
    <col min="13573" max="13573" width="13" style="2" customWidth="1"/>
    <col min="13574" max="13576" width="0" style="2" hidden="1" customWidth="1"/>
    <col min="13577" max="13577" width="11.265625" style="2" customWidth="1"/>
    <col min="13578" max="13581" width="8.59765625" style="2"/>
    <col min="13582" max="13582" width="14.1328125" style="2" customWidth="1"/>
    <col min="13583" max="13583" width="17.73046875" style="2" customWidth="1"/>
    <col min="13584" max="13584" width="8.59765625" style="2"/>
    <col min="13585" max="13585" width="8.73046875" style="2" bestFit="1" customWidth="1"/>
    <col min="13586" max="13814" width="8.59765625" style="2"/>
    <col min="13815" max="13815" width="5.59765625" style="2" customWidth="1"/>
    <col min="13816" max="13817" width="9" style="2" bestFit="1" customWidth="1"/>
    <col min="13818" max="13818" width="14.1328125" style="2" customWidth="1"/>
    <col min="13819" max="13819" width="10.59765625" style="2" customWidth="1"/>
    <col min="13820" max="13820" width="9" style="2" bestFit="1" customWidth="1"/>
    <col min="13821" max="13822" width="9" style="2" customWidth="1"/>
    <col min="13823" max="13823" width="7.86328125" style="2" customWidth="1"/>
    <col min="13824" max="13824" width="8.265625" style="2" customWidth="1"/>
    <col min="13825" max="13825" width="15.265625" style="2" customWidth="1"/>
    <col min="13826" max="13828" width="0" style="2" hidden="1" customWidth="1"/>
    <col min="13829" max="13829" width="13" style="2" customWidth="1"/>
    <col min="13830" max="13832" width="0" style="2" hidden="1" customWidth="1"/>
    <col min="13833" max="13833" width="11.265625" style="2" customWidth="1"/>
    <col min="13834" max="13837" width="8.59765625" style="2"/>
    <col min="13838" max="13838" width="14.1328125" style="2" customWidth="1"/>
    <col min="13839" max="13839" width="17.73046875" style="2" customWidth="1"/>
    <col min="13840" max="13840" width="8.59765625" style="2"/>
    <col min="13841" max="13841" width="8.73046875" style="2" bestFit="1" customWidth="1"/>
    <col min="13842" max="14070" width="8.59765625" style="2"/>
    <col min="14071" max="14071" width="5.59765625" style="2" customWidth="1"/>
    <col min="14072" max="14073" width="9" style="2" bestFit="1" customWidth="1"/>
    <col min="14074" max="14074" width="14.1328125" style="2" customWidth="1"/>
    <col min="14075" max="14075" width="10.59765625" style="2" customWidth="1"/>
    <col min="14076" max="14076" width="9" style="2" bestFit="1" customWidth="1"/>
    <col min="14077" max="14078" width="9" style="2" customWidth="1"/>
    <col min="14079" max="14079" width="7.86328125" style="2" customWidth="1"/>
    <col min="14080" max="14080" width="8.265625" style="2" customWidth="1"/>
    <col min="14081" max="14081" width="15.265625" style="2" customWidth="1"/>
    <col min="14082" max="14084" width="0" style="2" hidden="1" customWidth="1"/>
    <col min="14085" max="14085" width="13" style="2" customWidth="1"/>
    <col min="14086" max="14088" width="0" style="2" hidden="1" customWidth="1"/>
    <col min="14089" max="14089" width="11.265625" style="2" customWidth="1"/>
    <col min="14090" max="14093" width="8.59765625" style="2"/>
    <col min="14094" max="14094" width="14.1328125" style="2" customWidth="1"/>
    <col min="14095" max="14095" width="17.73046875" style="2" customWidth="1"/>
    <col min="14096" max="14096" width="8.59765625" style="2"/>
    <col min="14097" max="14097" width="8.73046875" style="2" bestFit="1" customWidth="1"/>
    <col min="14098" max="14326" width="8.59765625" style="2"/>
    <col min="14327" max="14327" width="5.59765625" style="2" customWidth="1"/>
    <col min="14328" max="14329" width="9" style="2" bestFit="1" customWidth="1"/>
    <col min="14330" max="14330" width="14.1328125" style="2" customWidth="1"/>
    <col min="14331" max="14331" width="10.59765625" style="2" customWidth="1"/>
    <col min="14332" max="14332" width="9" style="2" bestFit="1" customWidth="1"/>
    <col min="14333" max="14334" width="9" style="2" customWidth="1"/>
    <col min="14335" max="14335" width="7.86328125" style="2" customWidth="1"/>
    <col min="14336" max="14336" width="8.265625" style="2" customWidth="1"/>
    <col min="14337" max="14337" width="15.265625" style="2" customWidth="1"/>
    <col min="14338" max="14340" width="0" style="2" hidden="1" customWidth="1"/>
    <col min="14341" max="14341" width="13" style="2" customWidth="1"/>
    <col min="14342" max="14344" width="0" style="2" hidden="1" customWidth="1"/>
    <col min="14345" max="14345" width="11.265625" style="2" customWidth="1"/>
    <col min="14346" max="14349" width="8.59765625" style="2"/>
    <col min="14350" max="14350" width="14.1328125" style="2" customWidth="1"/>
    <col min="14351" max="14351" width="17.73046875" style="2" customWidth="1"/>
    <col min="14352" max="14352" width="8.59765625" style="2"/>
    <col min="14353" max="14353" width="8.73046875" style="2" bestFit="1" customWidth="1"/>
    <col min="14354" max="14582" width="8.59765625" style="2"/>
    <col min="14583" max="14583" width="5.59765625" style="2" customWidth="1"/>
    <col min="14584" max="14585" width="9" style="2" bestFit="1" customWidth="1"/>
    <col min="14586" max="14586" width="14.1328125" style="2" customWidth="1"/>
    <col min="14587" max="14587" width="10.59765625" style="2" customWidth="1"/>
    <col min="14588" max="14588" width="9" style="2" bestFit="1" customWidth="1"/>
    <col min="14589" max="14590" width="9" style="2" customWidth="1"/>
    <col min="14591" max="14591" width="7.86328125" style="2" customWidth="1"/>
    <col min="14592" max="14592" width="8.265625" style="2" customWidth="1"/>
    <col min="14593" max="14593" width="15.265625" style="2" customWidth="1"/>
    <col min="14594" max="14596" width="0" style="2" hidden="1" customWidth="1"/>
    <col min="14597" max="14597" width="13" style="2" customWidth="1"/>
    <col min="14598" max="14600" width="0" style="2" hidden="1" customWidth="1"/>
    <col min="14601" max="14601" width="11.265625" style="2" customWidth="1"/>
    <col min="14602" max="14605" width="8.59765625" style="2"/>
    <col min="14606" max="14606" width="14.1328125" style="2" customWidth="1"/>
    <col min="14607" max="14607" width="17.73046875" style="2" customWidth="1"/>
    <col min="14608" max="14608" width="8.59765625" style="2"/>
    <col min="14609" max="14609" width="8.73046875" style="2" bestFit="1" customWidth="1"/>
    <col min="14610" max="14838" width="8.59765625" style="2"/>
    <col min="14839" max="14839" width="5.59765625" style="2" customWidth="1"/>
    <col min="14840" max="14841" width="9" style="2" bestFit="1" customWidth="1"/>
    <col min="14842" max="14842" width="14.1328125" style="2" customWidth="1"/>
    <col min="14843" max="14843" width="10.59765625" style="2" customWidth="1"/>
    <col min="14844" max="14844" width="9" style="2" bestFit="1" customWidth="1"/>
    <col min="14845" max="14846" width="9" style="2" customWidth="1"/>
    <col min="14847" max="14847" width="7.86328125" style="2" customWidth="1"/>
    <col min="14848" max="14848" width="8.265625" style="2" customWidth="1"/>
    <col min="14849" max="14849" width="15.265625" style="2" customWidth="1"/>
    <col min="14850" max="14852" width="0" style="2" hidden="1" customWidth="1"/>
    <col min="14853" max="14853" width="13" style="2" customWidth="1"/>
    <col min="14854" max="14856" width="0" style="2" hidden="1" customWidth="1"/>
    <col min="14857" max="14857" width="11.265625" style="2" customWidth="1"/>
    <col min="14858" max="14861" width="8.59765625" style="2"/>
    <col min="14862" max="14862" width="14.1328125" style="2" customWidth="1"/>
    <col min="14863" max="14863" width="17.73046875" style="2" customWidth="1"/>
    <col min="14864" max="14864" width="8.59765625" style="2"/>
    <col min="14865" max="14865" width="8.73046875" style="2" bestFit="1" customWidth="1"/>
    <col min="14866" max="15094" width="8.59765625" style="2"/>
    <col min="15095" max="15095" width="5.59765625" style="2" customWidth="1"/>
    <col min="15096" max="15097" width="9" style="2" bestFit="1" customWidth="1"/>
    <col min="15098" max="15098" width="14.1328125" style="2" customWidth="1"/>
    <col min="15099" max="15099" width="10.59765625" style="2" customWidth="1"/>
    <col min="15100" max="15100" width="9" style="2" bestFit="1" customWidth="1"/>
    <col min="15101" max="15102" width="9" style="2" customWidth="1"/>
    <col min="15103" max="15103" width="7.86328125" style="2" customWidth="1"/>
    <col min="15104" max="15104" width="8.265625" style="2" customWidth="1"/>
    <col min="15105" max="15105" width="15.265625" style="2" customWidth="1"/>
    <col min="15106" max="15108" width="0" style="2" hidden="1" customWidth="1"/>
    <col min="15109" max="15109" width="13" style="2" customWidth="1"/>
    <col min="15110" max="15112" width="0" style="2" hidden="1" customWidth="1"/>
    <col min="15113" max="15113" width="11.265625" style="2" customWidth="1"/>
    <col min="15114" max="15117" width="8.59765625" style="2"/>
    <col min="15118" max="15118" width="14.1328125" style="2" customWidth="1"/>
    <col min="15119" max="15119" width="17.73046875" style="2" customWidth="1"/>
    <col min="15120" max="15120" width="8.59765625" style="2"/>
    <col min="15121" max="15121" width="8.73046875" style="2" bestFit="1" customWidth="1"/>
    <col min="15122" max="15350" width="8.59765625" style="2"/>
    <col min="15351" max="15351" width="5.59765625" style="2" customWidth="1"/>
    <col min="15352" max="15353" width="9" style="2" bestFit="1" customWidth="1"/>
    <col min="15354" max="15354" width="14.1328125" style="2" customWidth="1"/>
    <col min="15355" max="15355" width="10.59765625" style="2" customWidth="1"/>
    <col min="15356" max="15356" width="9" style="2" bestFit="1" customWidth="1"/>
    <col min="15357" max="15358" width="9" style="2" customWidth="1"/>
    <col min="15359" max="15359" width="7.86328125" style="2" customWidth="1"/>
    <col min="15360" max="15360" width="8.265625" style="2" customWidth="1"/>
    <col min="15361" max="15361" width="15.265625" style="2" customWidth="1"/>
    <col min="15362" max="15364" width="0" style="2" hidden="1" customWidth="1"/>
    <col min="15365" max="15365" width="13" style="2" customWidth="1"/>
    <col min="15366" max="15368" width="0" style="2" hidden="1" customWidth="1"/>
    <col min="15369" max="15369" width="11.265625" style="2" customWidth="1"/>
    <col min="15370" max="15373" width="8.59765625" style="2"/>
    <col min="15374" max="15374" width="14.1328125" style="2" customWidth="1"/>
    <col min="15375" max="15375" width="17.73046875" style="2" customWidth="1"/>
    <col min="15376" max="15376" width="8.59765625" style="2"/>
    <col min="15377" max="15377" width="8.73046875" style="2" bestFit="1" customWidth="1"/>
    <col min="15378" max="15606" width="8.59765625" style="2"/>
    <col min="15607" max="15607" width="5.59765625" style="2" customWidth="1"/>
    <col min="15608" max="15609" width="9" style="2" bestFit="1" customWidth="1"/>
    <col min="15610" max="15610" width="14.1328125" style="2" customWidth="1"/>
    <col min="15611" max="15611" width="10.59765625" style="2" customWidth="1"/>
    <col min="15612" max="15612" width="9" style="2" bestFit="1" customWidth="1"/>
    <col min="15613" max="15614" width="9" style="2" customWidth="1"/>
    <col min="15615" max="15615" width="7.86328125" style="2" customWidth="1"/>
    <col min="15616" max="15616" width="8.265625" style="2" customWidth="1"/>
    <col min="15617" max="15617" width="15.265625" style="2" customWidth="1"/>
    <col min="15618" max="15620" width="0" style="2" hidden="1" customWidth="1"/>
    <col min="15621" max="15621" width="13" style="2" customWidth="1"/>
    <col min="15622" max="15624" width="0" style="2" hidden="1" customWidth="1"/>
    <col min="15625" max="15625" width="11.265625" style="2" customWidth="1"/>
    <col min="15626" max="15629" width="8.59765625" style="2"/>
    <col min="15630" max="15630" width="14.1328125" style="2" customWidth="1"/>
    <col min="15631" max="15631" width="17.73046875" style="2" customWidth="1"/>
    <col min="15632" max="15632" width="8.59765625" style="2"/>
    <col min="15633" max="15633" width="8.73046875" style="2" bestFit="1" customWidth="1"/>
    <col min="15634" max="15862" width="8.59765625" style="2"/>
    <col min="15863" max="15863" width="5.59765625" style="2" customWidth="1"/>
    <col min="15864" max="15865" width="9" style="2" bestFit="1" customWidth="1"/>
    <col min="15866" max="15866" width="14.1328125" style="2" customWidth="1"/>
    <col min="15867" max="15867" width="10.59765625" style="2" customWidth="1"/>
    <col min="15868" max="15868" width="9" style="2" bestFit="1" customWidth="1"/>
    <col min="15869" max="15870" width="9" style="2" customWidth="1"/>
    <col min="15871" max="15871" width="7.86328125" style="2" customWidth="1"/>
    <col min="15872" max="15872" width="8.265625" style="2" customWidth="1"/>
    <col min="15873" max="15873" width="15.265625" style="2" customWidth="1"/>
    <col min="15874" max="15876" width="0" style="2" hidden="1" customWidth="1"/>
    <col min="15877" max="15877" width="13" style="2" customWidth="1"/>
    <col min="15878" max="15880" width="0" style="2" hidden="1" customWidth="1"/>
    <col min="15881" max="15881" width="11.265625" style="2" customWidth="1"/>
    <col min="15882" max="15885" width="8.59765625" style="2"/>
    <col min="15886" max="15886" width="14.1328125" style="2" customWidth="1"/>
    <col min="15887" max="15887" width="17.73046875" style="2" customWidth="1"/>
    <col min="15888" max="15888" width="8.59765625" style="2"/>
    <col min="15889" max="15889" width="8.73046875" style="2" bestFit="1" customWidth="1"/>
    <col min="15890" max="16118" width="8.59765625" style="2"/>
    <col min="16119" max="16119" width="5.59765625" style="2" customWidth="1"/>
    <col min="16120" max="16121" width="9" style="2" bestFit="1" customWidth="1"/>
    <col min="16122" max="16122" width="14.1328125" style="2" customWidth="1"/>
    <col min="16123" max="16123" width="10.59765625" style="2" customWidth="1"/>
    <col min="16124" max="16124" width="9" style="2" bestFit="1" customWidth="1"/>
    <col min="16125" max="16126" width="9" style="2" customWidth="1"/>
    <col min="16127" max="16127" width="7.86328125" style="2" customWidth="1"/>
    <col min="16128" max="16128" width="8.265625" style="2" customWidth="1"/>
    <col min="16129" max="16129" width="15.265625" style="2" customWidth="1"/>
    <col min="16130" max="16132" width="0" style="2" hidden="1" customWidth="1"/>
    <col min="16133" max="16133" width="13" style="2" customWidth="1"/>
    <col min="16134" max="16136" width="0" style="2" hidden="1" customWidth="1"/>
    <col min="16137" max="16137" width="11.265625" style="2" customWidth="1"/>
    <col min="16138" max="16141" width="8.59765625" style="2"/>
    <col min="16142" max="16142" width="14.1328125" style="2" customWidth="1"/>
    <col min="16143" max="16143" width="17.73046875" style="2" customWidth="1"/>
    <col min="16144" max="16144" width="8.59765625" style="2"/>
    <col min="16145" max="16145" width="8.73046875" style="2" bestFit="1" customWidth="1"/>
    <col min="16146" max="16384" width="8.59765625" style="2"/>
  </cols>
  <sheetData>
    <row r="1" spans="1:15" x14ac:dyDescent="0.4">
      <c r="A1" s="255" t="s">
        <v>8717</v>
      </c>
    </row>
    <row r="2" spans="1:15" s="246" customFormat="1" ht="32.25" customHeight="1" x14ac:dyDescent="0.4">
      <c r="A2" s="244" t="s">
        <v>8718</v>
      </c>
      <c r="B2" s="120"/>
      <c r="C2" s="120"/>
      <c r="D2" s="120"/>
      <c r="E2" s="120"/>
      <c r="F2" s="120"/>
      <c r="G2" s="120"/>
      <c r="H2" s="120"/>
      <c r="I2" s="120"/>
      <c r="J2" s="120"/>
      <c r="K2" s="120"/>
      <c r="L2" s="245"/>
      <c r="M2" s="245"/>
      <c r="N2" s="245"/>
      <c r="O2" s="245"/>
    </row>
    <row r="3" spans="1:15" s="248" customFormat="1" ht="21.75" customHeight="1" x14ac:dyDescent="0.4">
      <c r="A3" s="397" t="s">
        <v>1</v>
      </c>
      <c r="B3" s="247" t="s">
        <v>250</v>
      </c>
      <c r="C3" s="247"/>
      <c r="D3" s="397" t="s">
        <v>36</v>
      </c>
      <c r="E3" s="400" t="s">
        <v>8542</v>
      </c>
      <c r="F3" s="397" t="s">
        <v>8719</v>
      </c>
      <c r="G3" s="397" t="s">
        <v>8573</v>
      </c>
      <c r="H3" s="397"/>
      <c r="I3" s="397" t="s">
        <v>8574</v>
      </c>
      <c r="J3" s="397"/>
      <c r="K3" s="396" t="s">
        <v>8645</v>
      </c>
      <c r="L3" s="398" t="s">
        <v>8709</v>
      </c>
      <c r="M3" s="247" t="s">
        <v>8646</v>
      </c>
      <c r="N3" s="247"/>
      <c r="O3" s="397" t="s">
        <v>8710</v>
      </c>
    </row>
    <row r="4" spans="1:15" s="248" customFormat="1" ht="34.5" customHeight="1" x14ac:dyDescent="0.4">
      <c r="A4" s="397"/>
      <c r="B4" s="288" t="s">
        <v>2</v>
      </c>
      <c r="C4" s="288" t="s">
        <v>189</v>
      </c>
      <c r="D4" s="397"/>
      <c r="E4" s="394"/>
      <c r="F4" s="397"/>
      <c r="G4" s="288" t="s">
        <v>8547</v>
      </c>
      <c r="H4" s="288" t="s">
        <v>8548</v>
      </c>
      <c r="I4" s="288" t="s">
        <v>29</v>
      </c>
      <c r="J4" s="288" t="s">
        <v>30</v>
      </c>
      <c r="K4" s="397"/>
      <c r="L4" s="399"/>
      <c r="M4" s="286" t="s">
        <v>8760</v>
      </c>
      <c r="N4" s="288" t="s">
        <v>8720</v>
      </c>
      <c r="O4" s="397"/>
    </row>
    <row r="5" spans="1:15" s="248" customFormat="1" ht="24.75" customHeight="1" x14ac:dyDescent="0.4">
      <c r="A5" s="247"/>
      <c r="B5" s="247" t="s">
        <v>8614</v>
      </c>
      <c r="C5" s="247"/>
      <c r="D5" s="287">
        <f>SUBTOTAL(3,D6:D17)</f>
        <v>12</v>
      </c>
      <c r="E5" s="287"/>
      <c r="F5" s="287"/>
      <c r="G5" s="287"/>
      <c r="H5" s="287"/>
      <c r="I5" s="287"/>
      <c r="J5" s="287"/>
      <c r="K5" s="287">
        <f>SUBTOTAL(9,K6:K17)</f>
        <v>1880</v>
      </c>
      <c r="L5" s="287">
        <f t="shared" ref="L5:M5" si="0">SUBTOTAL(9,L6:L17)</f>
        <v>0</v>
      </c>
      <c r="M5" s="287">
        <f t="shared" si="0"/>
        <v>1430</v>
      </c>
      <c r="N5" s="287"/>
      <c r="O5" s="249"/>
    </row>
    <row r="6" spans="1:15" s="254" customFormat="1" ht="33.75" customHeight="1" x14ac:dyDescent="0.4">
      <c r="A6" s="250">
        <v>29</v>
      </c>
      <c r="B6" s="250" t="s">
        <v>14</v>
      </c>
      <c r="C6" s="250" t="s">
        <v>107</v>
      </c>
      <c r="D6" s="251" t="s">
        <v>8580</v>
      </c>
      <c r="E6" s="252" t="s">
        <v>8723</v>
      </c>
      <c r="F6" s="252" t="s">
        <v>8579</v>
      </c>
      <c r="G6" s="252">
        <v>2358.1999999999998</v>
      </c>
      <c r="H6" s="252">
        <v>437.3</v>
      </c>
      <c r="I6" s="252">
        <v>2022</v>
      </c>
      <c r="J6" s="252">
        <v>2022</v>
      </c>
      <c r="K6" s="252">
        <v>100</v>
      </c>
      <c r="L6" s="252"/>
      <c r="M6" s="252">
        <f t="shared" ref="M6:M11" si="1">K6</f>
        <v>100</v>
      </c>
      <c r="N6" s="252" t="s">
        <v>8722</v>
      </c>
      <c r="O6" s="253" t="s">
        <v>8578</v>
      </c>
    </row>
    <row r="7" spans="1:15" s="254" customFormat="1" ht="33.75" customHeight="1" x14ac:dyDescent="0.4">
      <c r="A7" s="250">
        <v>30</v>
      </c>
      <c r="B7" s="250" t="s">
        <v>14</v>
      </c>
      <c r="C7" s="250" t="s">
        <v>107</v>
      </c>
      <c r="D7" s="251" t="s">
        <v>8581</v>
      </c>
      <c r="E7" s="252" t="s">
        <v>8723</v>
      </c>
      <c r="F7" s="252" t="s">
        <v>8579</v>
      </c>
      <c r="G7" s="252">
        <v>3294.6</v>
      </c>
      <c r="H7" s="252">
        <v>400</v>
      </c>
      <c r="I7" s="252">
        <v>2022</v>
      </c>
      <c r="J7" s="252">
        <v>2022</v>
      </c>
      <c r="K7" s="252">
        <v>100</v>
      </c>
      <c r="L7" s="252"/>
      <c r="M7" s="252">
        <f t="shared" si="1"/>
        <v>100</v>
      </c>
      <c r="N7" s="252" t="s">
        <v>8722</v>
      </c>
      <c r="O7" s="253" t="s">
        <v>8578</v>
      </c>
    </row>
    <row r="8" spans="1:15" s="254" customFormat="1" ht="33.75" customHeight="1" x14ac:dyDescent="0.4">
      <c r="A8" s="250">
        <v>31</v>
      </c>
      <c r="B8" s="250" t="s">
        <v>14</v>
      </c>
      <c r="C8" s="250" t="s">
        <v>107</v>
      </c>
      <c r="D8" s="251" t="s">
        <v>8582</v>
      </c>
      <c r="E8" s="252" t="s">
        <v>8723</v>
      </c>
      <c r="F8" s="252" t="s">
        <v>8551</v>
      </c>
      <c r="G8" s="252">
        <v>4200</v>
      </c>
      <c r="H8" s="252">
        <v>1000</v>
      </c>
      <c r="I8" s="252">
        <v>2022</v>
      </c>
      <c r="J8" s="252">
        <v>2022</v>
      </c>
      <c r="K8" s="252">
        <v>300</v>
      </c>
      <c r="L8" s="252"/>
      <c r="M8" s="252">
        <f t="shared" si="1"/>
        <v>300</v>
      </c>
      <c r="N8" s="252" t="s">
        <v>8722</v>
      </c>
      <c r="O8" s="253" t="s">
        <v>8578</v>
      </c>
    </row>
    <row r="9" spans="1:15" s="254" customFormat="1" ht="33.75" customHeight="1" x14ac:dyDescent="0.4">
      <c r="A9" s="250">
        <v>32</v>
      </c>
      <c r="B9" s="250" t="s">
        <v>14</v>
      </c>
      <c r="C9" s="250" t="s">
        <v>107</v>
      </c>
      <c r="D9" s="251" t="s">
        <v>8583</v>
      </c>
      <c r="E9" s="252" t="s">
        <v>8723</v>
      </c>
      <c r="F9" s="252" t="s">
        <v>8579</v>
      </c>
      <c r="G9" s="252">
        <v>2500</v>
      </c>
      <c r="H9" s="252">
        <v>1000</v>
      </c>
      <c r="I9" s="252">
        <v>2022</v>
      </c>
      <c r="J9" s="252">
        <v>2022</v>
      </c>
      <c r="K9" s="252">
        <v>100</v>
      </c>
      <c r="L9" s="252"/>
      <c r="M9" s="252">
        <f t="shared" si="1"/>
        <v>100</v>
      </c>
      <c r="N9" s="252" t="s">
        <v>8722</v>
      </c>
      <c r="O9" s="253" t="s">
        <v>8578</v>
      </c>
    </row>
    <row r="10" spans="1:15" s="254" customFormat="1" ht="33.75" customHeight="1" x14ac:dyDescent="0.4">
      <c r="A10" s="250">
        <v>33</v>
      </c>
      <c r="B10" s="250" t="s">
        <v>14</v>
      </c>
      <c r="C10" s="250" t="s">
        <v>107</v>
      </c>
      <c r="D10" s="251" t="s">
        <v>8584</v>
      </c>
      <c r="E10" s="252" t="s">
        <v>8723</v>
      </c>
      <c r="F10" s="252" t="s">
        <v>8579</v>
      </c>
      <c r="G10" s="252">
        <v>2500</v>
      </c>
      <c r="H10" s="252">
        <v>1000</v>
      </c>
      <c r="I10" s="252">
        <v>2022</v>
      </c>
      <c r="J10" s="252">
        <v>2022</v>
      </c>
      <c r="K10" s="252">
        <v>100</v>
      </c>
      <c r="L10" s="252"/>
      <c r="M10" s="252">
        <f t="shared" si="1"/>
        <v>100</v>
      </c>
      <c r="N10" s="252" t="s">
        <v>8722</v>
      </c>
      <c r="O10" s="253" t="s">
        <v>8578</v>
      </c>
    </row>
    <row r="11" spans="1:15" s="254" customFormat="1" ht="33.75" customHeight="1" x14ac:dyDescent="0.4">
      <c r="A11" s="250">
        <v>34</v>
      </c>
      <c r="B11" s="250" t="s">
        <v>14</v>
      </c>
      <c r="C11" s="250" t="s">
        <v>107</v>
      </c>
      <c r="D11" s="251" t="s">
        <v>8585</v>
      </c>
      <c r="E11" s="252" t="s">
        <v>8723</v>
      </c>
      <c r="F11" s="252" t="s">
        <v>8579</v>
      </c>
      <c r="G11" s="252">
        <v>2500</v>
      </c>
      <c r="H11" s="252">
        <v>1000</v>
      </c>
      <c r="I11" s="252">
        <v>2022</v>
      </c>
      <c r="J11" s="252">
        <v>2022</v>
      </c>
      <c r="K11" s="252">
        <v>100</v>
      </c>
      <c r="L11" s="252"/>
      <c r="M11" s="252">
        <f t="shared" si="1"/>
        <v>100</v>
      </c>
      <c r="N11" s="252" t="s">
        <v>8722</v>
      </c>
      <c r="O11" s="253" t="s">
        <v>8578</v>
      </c>
    </row>
    <row r="12" spans="1:15" s="254" customFormat="1" ht="33.75" customHeight="1" x14ac:dyDescent="0.4">
      <c r="A12" s="250">
        <v>35</v>
      </c>
      <c r="B12" s="250" t="s">
        <v>14</v>
      </c>
      <c r="C12" s="250" t="s">
        <v>8724</v>
      </c>
      <c r="D12" s="251" t="s">
        <v>8586</v>
      </c>
      <c r="E12" s="252" t="s">
        <v>8723</v>
      </c>
      <c r="F12" s="252" t="s">
        <v>8551</v>
      </c>
      <c r="G12" s="252">
        <v>2668</v>
      </c>
      <c r="H12" s="252">
        <v>1000</v>
      </c>
      <c r="I12" s="252">
        <v>2022</v>
      </c>
      <c r="J12" s="252">
        <v>2023</v>
      </c>
      <c r="K12" s="256">
        <v>300</v>
      </c>
      <c r="L12" s="252"/>
      <c r="M12" s="252">
        <v>150</v>
      </c>
      <c r="N12" s="252" t="s">
        <v>8721</v>
      </c>
      <c r="O12" s="253" t="s">
        <v>8725</v>
      </c>
    </row>
    <row r="13" spans="1:15" s="254" customFormat="1" ht="33.75" customHeight="1" x14ac:dyDescent="0.4">
      <c r="A13" s="250">
        <v>36</v>
      </c>
      <c r="B13" s="250" t="s">
        <v>14</v>
      </c>
      <c r="C13" s="250" t="s">
        <v>8724</v>
      </c>
      <c r="D13" s="251" t="s">
        <v>8587</v>
      </c>
      <c r="E13" s="252" t="s">
        <v>8723</v>
      </c>
      <c r="F13" s="252" t="s">
        <v>8551</v>
      </c>
      <c r="G13" s="252">
        <v>2668</v>
      </c>
      <c r="H13" s="252">
        <v>1000</v>
      </c>
      <c r="I13" s="252">
        <v>2022</v>
      </c>
      <c r="J13" s="252">
        <v>2023</v>
      </c>
      <c r="K13" s="256">
        <v>300</v>
      </c>
      <c r="L13" s="252"/>
      <c r="M13" s="252">
        <v>150</v>
      </c>
      <c r="N13" s="252" t="s">
        <v>8721</v>
      </c>
      <c r="O13" s="253" t="s">
        <v>8725</v>
      </c>
    </row>
    <row r="14" spans="1:15" s="254" customFormat="1" ht="33.75" customHeight="1" x14ac:dyDescent="0.4">
      <c r="A14" s="250">
        <v>37</v>
      </c>
      <c r="B14" s="250" t="s">
        <v>14</v>
      </c>
      <c r="C14" s="250" t="s">
        <v>8724</v>
      </c>
      <c r="D14" s="251" t="s">
        <v>8588</v>
      </c>
      <c r="E14" s="252" t="s">
        <v>8723</v>
      </c>
      <c r="F14" s="252" t="s">
        <v>8551</v>
      </c>
      <c r="G14" s="252">
        <v>2668</v>
      </c>
      <c r="H14" s="252">
        <v>1000</v>
      </c>
      <c r="I14" s="252">
        <v>2022</v>
      </c>
      <c r="J14" s="252">
        <v>2023</v>
      </c>
      <c r="K14" s="256">
        <v>300</v>
      </c>
      <c r="L14" s="252"/>
      <c r="M14" s="252">
        <v>150</v>
      </c>
      <c r="N14" s="252" t="s">
        <v>8721</v>
      </c>
      <c r="O14" s="253" t="s">
        <v>8725</v>
      </c>
    </row>
    <row r="15" spans="1:15" s="254" customFormat="1" ht="26.25" customHeight="1" x14ac:dyDescent="0.4">
      <c r="A15" s="250">
        <v>38</v>
      </c>
      <c r="B15" s="250" t="s">
        <v>14</v>
      </c>
      <c r="C15" s="250" t="s">
        <v>107</v>
      </c>
      <c r="D15" s="251" t="s">
        <v>8589</v>
      </c>
      <c r="E15" s="252" t="s">
        <v>8577</v>
      </c>
      <c r="F15" s="252" t="s">
        <v>8579</v>
      </c>
      <c r="G15" s="252">
        <v>1000</v>
      </c>
      <c r="H15" s="252">
        <v>700</v>
      </c>
      <c r="I15" s="252">
        <v>2022</v>
      </c>
      <c r="J15" s="252">
        <v>2022</v>
      </c>
      <c r="K15" s="252">
        <v>60</v>
      </c>
      <c r="L15" s="252"/>
      <c r="M15" s="252">
        <f>K15</f>
        <v>60</v>
      </c>
      <c r="N15" s="252" t="s">
        <v>8722</v>
      </c>
      <c r="O15" s="253" t="s">
        <v>8578</v>
      </c>
    </row>
    <row r="16" spans="1:15" s="254" customFormat="1" ht="26.25" customHeight="1" x14ac:dyDescent="0.4">
      <c r="A16" s="250">
        <v>39</v>
      </c>
      <c r="B16" s="250" t="s">
        <v>14</v>
      </c>
      <c r="C16" s="250" t="s">
        <v>107</v>
      </c>
      <c r="D16" s="251" t="s">
        <v>8590</v>
      </c>
      <c r="E16" s="252" t="s">
        <v>8577</v>
      </c>
      <c r="F16" s="252" t="s">
        <v>8551</v>
      </c>
      <c r="G16" s="252">
        <v>2615.0700000000002</v>
      </c>
      <c r="H16" s="252">
        <v>150</v>
      </c>
      <c r="I16" s="252">
        <v>2022</v>
      </c>
      <c r="J16" s="252">
        <v>2022</v>
      </c>
      <c r="K16" s="252">
        <v>60</v>
      </c>
      <c r="L16" s="252"/>
      <c r="M16" s="252">
        <f>K16</f>
        <v>60</v>
      </c>
      <c r="N16" s="252" t="s">
        <v>8722</v>
      </c>
      <c r="O16" s="253" t="s">
        <v>8578</v>
      </c>
    </row>
    <row r="17" spans="1:15" s="254" customFormat="1" ht="26.25" customHeight="1" x14ac:dyDescent="0.4">
      <c r="A17" s="250">
        <v>40</v>
      </c>
      <c r="B17" s="250" t="s">
        <v>14</v>
      </c>
      <c r="C17" s="250" t="s">
        <v>107</v>
      </c>
      <c r="D17" s="251" t="s">
        <v>8591</v>
      </c>
      <c r="E17" s="252" t="s">
        <v>8577</v>
      </c>
      <c r="F17" s="252" t="s">
        <v>8551</v>
      </c>
      <c r="G17" s="252">
        <v>964.19</v>
      </c>
      <c r="H17" s="252">
        <v>150</v>
      </c>
      <c r="I17" s="252">
        <v>2022</v>
      </c>
      <c r="J17" s="252">
        <v>2022</v>
      </c>
      <c r="K17" s="252">
        <v>60</v>
      </c>
      <c r="L17" s="252"/>
      <c r="M17" s="252">
        <f>K17</f>
        <v>60</v>
      </c>
      <c r="N17" s="252" t="s">
        <v>8722</v>
      </c>
      <c r="O17" s="253" t="s">
        <v>8578</v>
      </c>
    </row>
  </sheetData>
  <mergeCells count="9">
    <mergeCell ref="K3:K4"/>
    <mergeCell ref="L3:L4"/>
    <mergeCell ref="O3:O4"/>
    <mergeCell ref="A3:A4"/>
    <mergeCell ref="D3:D4"/>
    <mergeCell ref="E3:E4"/>
    <mergeCell ref="F3:F4"/>
    <mergeCell ref="G3:H3"/>
    <mergeCell ref="I3:J3"/>
  </mergeCells>
  <phoneticPr fontId="54" type="noConversion"/>
  <printOptions horizontalCentered="1"/>
  <pageMargins left="0.47244094488188981" right="0.35433070866141736" top="0.51181102362204722" bottom="0.59055118110236227" header="0.31496062992125984" footer="0.31496062992125984"/>
  <pageSetup paperSize="9" scale="76" fitToHeight="0" orientation="landscape" r:id="rId1"/>
  <headerFooter>
    <oddFooter>&amp;C&amp;"宋体,常规"第 &amp;P 页，共 &amp;N 页</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CCEE1-6FDF-421D-981A-0CF6981C5D11}">
  <sheetPr>
    <pageSetUpPr fitToPage="1"/>
  </sheetPr>
  <dimension ref="A1:V8"/>
  <sheetViews>
    <sheetView view="pageBreakPreview" zoomScaleNormal="100" zoomScaleSheetLayoutView="100" workbookViewId="0">
      <pane xSplit="4" ySplit="5" topLeftCell="E6" activePane="bottomRight" state="frozen"/>
      <selection activeCell="C10" sqref="C10"/>
      <selection pane="topRight" activeCell="C10" sqref="C10"/>
      <selection pane="bottomLeft" activeCell="C10" sqref="C10"/>
      <selection pane="bottomRight" activeCell="A6" sqref="A6:XFD9"/>
    </sheetView>
  </sheetViews>
  <sheetFormatPr defaultRowHeight="15" x14ac:dyDescent="0.4"/>
  <cols>
    <col min="1" max="1" width="7.3984375" style="257" customWidth="1"/>
    <col min="2" max="2" width="13.265625" style="257" customWidth="1"/>
    <col min="3" max="3" width="13.1328125" style="257" customWidth="1"/>
    <col min="4" max="4" width="27.265625" style="257" customWidth="1"/>
    <col min="5" max="5" width="15.3984375" style="257" customWidth="1"/>
    <col min="6" max="6" width="8.46484375" style="257" customWidth="1"/>
    <col min="7" max="7" width="12.73046875" style="257" bestFit="1" customWidth="1"/>
    <col min="8" max="8" width="12.265625" style="257" bestFit="1" customWidth="1"/>
    <col min="9" max="10" width="9.46484375" style="257" bestFit="1" customWidth="1"/>
    <col min="11" max="11" width="15.86328125" style="257" customWidth="1"/>
    <col min="12" max="12" width="16.265625" style="257" customWidth="1"/>
    <col min="13" max="13" width="17.46484375" style="257" customWidth="1"/>
    <col min="14" max="14" width="13.3984375" style="258" customWidth="1"/>
    <col min="15" max="15" width="18.59765625" style="259" hidden="1" customWidth="1"/>
    <col min="16" max="16" width="18.59765625" style="257" hidden="1" customWidth="1"/>
    <col min="17" max="17" width="10.86328125" style="257" customWidth="1"/>
    <col min="18" max="18" width="1.46484375" style="260" customWidth="1"/>
    <col min="19" max="19" width="9.59765625" style="260" customWidth="1"/>
    <col min="20" max="20" width="10.73046875" style="260" customWidth="1"/>
    <col min="21" max="21" width="26.59765625" style="261" customWidth="1"/>
    <col min="22" max="247" width="9.1328125" style="260"/>
    <col min="248" max="248" width="7.3984375" style="260" customWidth="1"/>
    <col min="249" max="249" width="13.265625" style="260" customWidth="1"/>
    <col min="250" max="250" width="13.1328125" style="260" customWidth="1"/>
    <col min="251" max="251" width="27.265625" style="260" customWidth="1"/>
    <col min="252" max="252" width="15.3984375" style="260" customWidth="1"/>
    <col min="253" max="253" width="8.46484375" style="260" customWidth="1"/>
    <col min="254" max="254" width="12.73046875" style="260" bestFit="1" customWidth="1"/>
    <col min="255" max="255" width="12.265625" style="260" bestFit="1" customWidth="1"/>
    <col min="256" max="257" width="9.46484375" style="260" bestFit="1" customWidth="1"/>
    <col min="258" max="258" width="15.86328125" style="260" customWidth="1"/>
    <col min="259" max="261" width="0" style="260" hidden="1" customWidth="1"/>
    <col min="262" max="262" width="16.265625" style="260" customWidth="1"/>
    <col min="263" max="265" width="0" style="260" hidden="1" customWidth="1"/>
    <col min="266" max="266" width="17.46484375" style="260" customWidth="1"/>
    <col min="267" max="269" width="0" style="260" hidden="1" customWidth="1"/>
    <col min="270" max="270" width="13.3984375" style="260" customWidth="1"/>
    <col min="271" max="272" width="18.59765625" style="260" customWidth="1"/>
    <col min="273" max="273" width="10.86328125" style="260" customWidth="1"/>
    <col min="274" max="274" width="1.46484375" style="260" customWidth="1"/>
    <col min="275" max="275" width="9.59765625" style="260" customWidth="1"/>
    <col min="276" max="276" width="10.73046875" style="260" customWidth="1"/>
    <col min="277" max="277" width="26.59765625" style="260" customWidth="1"/>
    <col min="278" max="503" width="9.1328125" style="260"/>
    <col min="504" max="504" width="7.3984375" style="260" customWidth="1"/>
    <col min="505" max="505" width="13.265625" style="260" customWidth="1"/>
    <col min="506" max="506" width="13.1328125" style="260" customWidth="1"/>
    <col min="507" max="507" width="27.265625" style="260" customWidth="1"/>
    <col min="508" max="508" width="15.3984375" style="260" customWidth="1"/>
    <col min="509" max="509" width="8.46484375" style="260" customWidth="1"/>
    <col min="510" max="510" width="12.73046875" style="260" bestFit="1" customWidth="1"/>
    <col min="511" max="511" width="12.265625" style="260" bestFit="1" customWidth="1"/>
    <col min="512" max="513" width="9.46484375" style="260" bestFit="1" customWidth="1"/>
    <col min="514" max="514" width="15.86328125" style="260" customWidth="1"/>
    <col min="515" max="517" width="0" style="260" hidden="1" customWidth="1"/>
    <col min="518" max="518" width="16.265625" style="260" customWidth="1"/>
    <col min="519" max="521" width="0" style="260" hidden="1" customWidth="1"/>
    <col min="522" max="522" width="17.46484375" style="260" customWidth="1"/>
    <col min="523" max="525" width="0" style="260" hidden="1" customWidth="1"/>
    <col min="526" max="526" width="13.3984375" style="260" customWidth="1"/>
    <col min="527" max="528" width="18.59765625" style="260" customWidth="1"/>
    <col min="529" max="529" width="10.86328125" style="260" customWidth="1"/>
    <col min="530" max="530" width="1.46484375" style="260" customWidth="1"/>
    <col min="531" max="531" width="9.59765625" style="260" customWidth="1"/>
    <col min="532" max="532" width="10.73046875" style="260" customWidth="1"/>
    <col min="533" max="533" width="26.59765625" style="260" customWidth="1"/>
    <col min="534" max="759" width="9.1328125" style="260"/>
    <col min="760" max="760" width="7.3984375" style="260" customWidth="1"/>
    <col min="761" max="761" width="13.265625" style="260" customWidth="1"/>
    <col min="762" max="762" width="13.1328125" style="260" customWidth="1"/>
    <col min="763" max="763" width="27.265625" style="260" customWidth="1"/>
    <col min="764" max="764" width="15.3984375" style="260" customWidth="1"/>
    <col min="765" max="765" width="8.46484375" style="260" customWidth="1"/>
    <col min="766" max="766" width="12.73046875" style="260" bestFit="1" customWidth="1"/>
    <col min="767" max="767" width="12.265625" style="260" bestFit="1" customWidth="1"/>
    <col min="768" max="769" width="9.46484375" style="260" bestFit="1" customWidth="1"/>
    <col min="770" max="770" width="15.86328125" style="260" customWidth="1"/>
    <col min="771" max="773" width="0" style="260" hidden="1" customWidth="1"/>
    <col min="774" max="774" width="16.265625" style="260" customWidth="1"/>
    <col min="775" max="777" width="0" style="260" hidden="1" customWidth="1"/>
    <col min="778" max="778" width="17.46484375" style="260" customWidth="1"/>
    <col min="779" max="781" width="0" style="260" hidden="1" customWidth="1"/>
    <col min="782" max="782" width="13.3984375" style="260" customWidth="1"/>
    <col min="783" max="784" width="18.59765625" style="260" customWidth="1"/>
    <col min="785" max="785" width="10.86328125" style="260" customWidth="1"/>
    <col min="786" max="786" width="1.46484375" style="260" customWidth="1"/>
    <col min="787" max="787" width="9.59765625" style="260" customWidth="1"/>
    <col min="788" max="788" width="10.73046875" style="260" customWidth="1"/>
    <col min="789" max="789" width="26.59765625" style="260" customWidth="1"/>
    <col min="790" max="1015" width="9.1328125" style="260"/>
    <col min="1016" max="1016" width="7.3984375" style="260" customWidth="1"/>
    <col min="1017" max="1017" width="13.265625" style="260" customWidth="1"/>
    <col min="1018" max="1018" width="13.1328125" style="260" customWidth="1"/>
    <col min="1019" max="1019" width="27.265625" style="260" customWidth="1"/>
    <col min="1020" max="1020" width="15.3984375" style="260" customWidth="1"/>
    <col min="1021" max="1021" width="8.46484375" style="260" customWidth="1"/>
    <col min="1022" max="1022" width="12.73046875" style="260" bestFit="1" customWidth="1"/>
    <col min="1023" max="1023" width="12.265625" style="260" bestFit="1" customWidth="1"/>
    <col min="1024" max="1025" width="9.46484375" style="260" bestFit="1" customWidth="1"/>
    <col min="1026" max="1026" width="15.86328125" style="260" customWidth="1"/>
    <col min="1027" max="1029" width="0" style="260" hidden="1" customWidth="1"/>
    <col min="1030" max="1030" width="16.265625" style="260" customWidth="1"/>
    <col min="1031" max="1033" width="0" style="260" hidden="1" customWidth="1"/>
    <col min="1034" max="1034" width="17.46484375" style="260" customWidth="1"/>
    <col min="1035" max="1037" width="0" style="260" hidden="1" customWidth="1"/>
    <col min="1038" max="1038" width="13.3984375" style="260" customWidth="1"/>
    <col min="1039" max="1040" width="18.59765625" style="260" customWidth="1"/>
    <col min="1041" max="1041" width="10.86328125" style="260" customWidth="1"/>
    <col min="1042" max="1042" width="1.46484375" style="260" customWidth="1"/>
    <col min="1043" max="1043" width="9.59765625" style="260" customWidth="1"/>
    <col min="1044" max="1044" width="10.73046875" style="260" customWidth="1"/>
    <col min="1045" max="1045" width="26.59765625" style="260" customWidth="1"/>
    <col min="1046" max="1271" width="9.1328125" style="260"/>
    <col min="1272" max="1272" width="7.3984375" style="260" customWidth="1"/>
    <col min="1273" max="1273" width="13.265625" style="260" customWidth="1"/>
    <col min="1274" max="1274" width="13.1328125" style="260" customWidth="1"/>
    <col min="1275" max="1275" width="27.265625" style="260" customWidth="1"/>
    <col min="1276" max="1276" width="15.3984375" style="260" customWidth="1"/>
    <col min="1277" max="1277" width="8.46484375" style="260" customWidth="1"/>
    <col min="1278" max="1278" width="12.73046875" style="260" bestFit="1" customWidth="1"/>
    <col min="1279" max="1279" width="12.265625" style="260" bestFit="1" customWidth="1"/>
    <col min="1280" max="1281" width="9.46484375" style="260" bestFit="1" customWidth="1"/>
    <col min="1282" max="1282" width="15.86328125" style="260" customWidth="1"/>
    <col min="1283" max="1285" width="0" style="260" hidden="1" customWidth="1"/>
    <col min="1286" max="1286" width="16.265625" style="260" customWidth="1"/>
    <col min="1287" max="1289" width="0" style="260" hidden="1" customWidth="1"/>
    <col min="1290" max="1290" width="17.46484375" style="260" customWidth="1"/>
    <col min="1291" max="1293" width="0" style="260" hidden="1" customWidth="1"/>
    <col min="1294" max="1294" width="13.3984375" style="260" customWidth="1"/>
    <col min="1295" max="1296" width="18.59765625" style="260" customWidth="1"/>
    <col min="1297" max="1297" width="10.86328125" style="260" customWidth="1"/>
    <col min="1298" max="1298" width="1.46484375" style="260" customWidth="1"/>
    <col min="1299" max="1299" width="9.59765625" style="260" customWidth="1"/>
    <col min="1300" max="1300" width="10.73046875" style="260" customWidth="1"/>
    <col min="1301" max="1301" width="26.59765625" style="260" customWidth="1"/>
    <col min="1302" max="1527" width="9.1328125" style="260"/>
    <col min="1528" max="1528" width="7.3984375" style="260" customWidth="1"/>
    <col min="1529" max="1529" width="13.265625" style="260" customWidth="1"/>
    <col min="1530" max="1530" width="13.1328125" style="260" customWidth="1"/>
    <col min="1531" max="1531" width="27.265625" style="260" customWidth="1"/>
    <col min="1532" max="1532" width="15.3984375" style="260" customWidth="1"/>
    <col min="1533" max="1533" width="8.46484375" style="260" customWidth="1"/>
    <col min="1534" max="1534" width="12.73046875" style="260" bestFit="1" customWidth="1"/>
    <col min="1535" max="1535" width="12.265625" style="260" bestFit="1" customWidth="1"/>
    <col min="1536" max="1537" width="9.46484375" style="260" bestFit="1" customWidth="1"/>
    <col min="1538" max="1538" width="15.86328125" style="260" customWidth="1"/>
    <col min="1539" max="1541" width="0" style="260" hidden="1" customWidth="1"/>
    <col min="1542" max="1542" width="16.265625" style="260" customWidth="1"/>
    <col min="1543" max="1545" width="0" style="260" hidden="1" customWidth="1"/>
    <col min="1546" max="1546" width="17.46484375" style="260" customWidth="1"/>
    <col min="1547" max="1549" width="0" style="260" hidden="1" customWidth="1"/>
    <col min="1550" max="1550" width="13.3984375" style="260" customWidth="1"/>
    <col min="1551" max="1552" width="18.59765625" style="260" customWidth="1"/>
    <col min="1553" max="1553" width="10.86328125" style="260" customWidth="1"/>
    <col min="1554" max="1554" width="1.46484375" style="260" customWidth="1"/>
    <col min="1555" max="1555" width="9.59765625" style="260" customWidth="1"/>
    <col min="1556" max="1556" width="10.73046875" style="260" customWidth="1"/>
    <col min="1557" max="1557" width="26.59765625" style="260" customWidth="1"/>
    <col min="1558" max="1783" width="9.1328125" style="260"/>
    <col min="1784" max="1784" width="7.3984375" style="260" customWidth="1"/>
    <col min="1785" max="1785" width="13.265625" style="260" customWidth="1"/>
    <col min="1786" max="1786" width="13.1328125" style="260" customWidth="1"/>
    <col min="1787" max="1787" width="27.265625" style="260" customWidth="1"/>
    <col min="1788" max="1788" width="15.3984375" style="260" customWidth="1"/>
    <col min="1789" max="1789" width="8.46484375" style="260" customWidth="1"/>
    <col min="1790" max="1790" width="12.73046875" style="260" bestFit="1" customWidth="1"/>
    <col min="1791" max="1791" width="12.265625" style="260" bestFit="1" customWidth="1"/>
    <col min="1792" max="1793" width="9.46484375" style="260" bestFit="1" customWidth="1"/>
    <col min="1794" max="1794" width="15.86328125" style="260" customWidth="1"/>
    <col min="1795" max="1797" width="0" style="260" hidden="1" customWidth="1"/>
    <col min="1798" max="1798" width="16.265625" style="260" customWidth="1"/>
    <col min="1799" max="1801" width="0" style="260" hidden="1" customWidth="1"/>
    <col min="1802" max="1802" width="17.46484375" style="260" customWidth="1"/>
    <col min="1803" max="1805" width="0" style="260" hidden="1" customWidth="1"/>
    <col min="1806" max="1806" width="13.3984375" style="260" customWidth="1"/>
    <col min="1807" max="1808" width="18.59765625" style="260" customWidth="1"/>
    <col min="1809" max="1809" width="10.86328125" style="260" customWidth="1"/>
    <col min="1810" max="1810" width="1.46484375" style="260" customWidth="1"/>
    <col min="1811" max="1811" width="9.59765625" style="260" customWidth="1"/>
    <col min="1812" max="1812" width="10.73046875" style="260" customWidth="1"/>
    <col min="1813" max="1813" width="26.59765625" style="260" customWidth="1"/>
    <col min="1814" max="2039" width="9.1328125" style="260"/>
    <col min="2040" max="2040" width="7.3984375" style="260" customWidth="1"/>
    <col min="2041" max="2041" width="13.265625" style="260" customWidth="1"/>
    <col min="2042" max="2042" width="13.1328125" style="260" customWidth="1"/>
    <col min="2043" max="2043" width="27.265625" style="260" customWidth="1"/>
    <col min="2044" max="2044" width="15.3984375" style="260" customWidth="1"/>
    <col min="2045" max="2045" width="8.46484375" style="260" customWidth="1"/>
    <col min="2046" max="2046" width="12.73046875" style="260" bestFit="1" customWidth="1"/>
    <col min="2047" max="2047" width="12.265625" style="260" bestFit="1" customWidth="1"/>
    <col min="2048" max="2049" width="9.46484375" style="260" bestFit="1" customWidth="1"/>
    <col min="2050" max="2050" width="15.86328125" style="260" customWidth="1"/>
    <col min="2051" max="2053" width="0" style="260" hidden="1" customWidth="1"/>
    <col min="2054" max="2054" width="16.265625" style="260" customWidth="1"/>
    <col min="2055" max="2057" width="0" style="260" hidden="1" customWidth="1"/>
    <col min="2058" max="2058" width="17.46484375" style="260" customWidth="1"/>
    <col min="2059" max="2061" width="0" style="260" hidden="1" customWidth="1"/>
    <col min="2062" max="2062" width="13.3984375" style="260" customWidth="1"/>
    <col min="2063" max="2064" width="18.59765625" style="260" customWidth="1"/>
    <col min="2065" max="2065" width="10.86328125" style="260" customWidth="1"/>
    <col min="2066" max="2066" width="1.46484375" style="260" customWidth="1"/>
    <col min="2067" max="2067" width="9.59765625" style="260" customWidth="1"/>
    <col min="2068" max="2068" width="10.73046875" style="260" customWidth="1"/>
    <col min="2069" max="2069" width="26.59765625" style="260" customWidth="1"/>
    <col min="2070" max="2295" width="9.1328125" style="260"/>
    <col min="2296" max="2296" width="7.3984375" style="260" customWidth="1"/>
    <col min="2297" max="2297" width="13.265625" style="260" customWidth="1"/>
    <col min="2298" max="2298" width="13.1328125" style="260" customWidth="1"/>
    <col min="2299" max="2299" width="27.265625" style="260" customWidth="1"/>
    <col min="2300" max="2300" width="15.3984375" style="260" customWidth="1"/>
    <col min="2301" max="2301" width="8.46484375" style="260" customWidth="1"/>
    <col min="2302" max="2302" width="12.73046875" style="260" bestFit="1" customWidth="1"/>
    <col min="2303" max="2303" width="12.265625" style="260" bestFit="1" customWidth="1"/>
    <col min="2304" max="2305" width="9.46484375" style="260" bestFit="1" customWidth="1"/>
    <col min="2306" max="2306" width="15.86328125" style="260" customWidth="1"/>
    <col min="2307" max="2309" width="0" style="260" hidden="1" customWidth="1"/>
    <col min="2310" max="2310" width="16.265625" style="260" customWidth="1"/>
    <col min="2311" max="2313" width="0" style="260" hidden="1" customWidth="1"/>
    <col min="2314" max="2314" width="17.46484375" style="260" customWidth="1"/>
    <col min="2315" max="2317" width="0" style="260" hidden="1" customWidth="1"/>
    <col min="2318" max="2318" width="13.3984375" style="260" customWidth="1"/>
    <col min="2319" max="2320" width="18.59765625" style="260" customWidth="1"/>
    <col min="2321" max="2321" width="10.86328125" style="260" customWidth="1"/>
    <col min="2322" max="2322" width="1.46484375" style="260" customWidth="1"/>
    <col min="2323" max="2323" width="9.59765625" style="260" customWidth="1"/>
    <col min="2324" max="2324" width="10.73046875" style="260" customWidth="1"/>
    <col min="2325" max="2325" width="26.59765625" style="260" customWidth="1"/>
    <col min="2326" max="2551" width="9.1328125" style="260"/>
    <col min="2552" max="2552" width="7.3984375" style="260" customWidth="1"/>
    <col min="2553" max="2553" width="13.265625" style="260" customWidth="1"/>
    <col min="2554" max="2554" width="13.1328125" style="260" customWidth="1"/>
    <col min="2555" max="2555" width="27.265625" style="260" customWidth="1"/>
    <col min="2556" max="2556" width="15.3984375" style="260" customWidth="1"/>
    <col min="2557" max="2557" width="8.46484375" style="260" customWidth="1"/>
    <col min="2558" max="2558" width="12.73046875" style="260" bestFit="1" customWidth="1"/>
    <col min="2559" max="2559" width="12.265625" style="260" bestFit="1" customWidth="1"/>
    <col min="2560" max="2561" width="9.46484375" style="260" bestFit="1" customWidth="1"/>
    <col min="2562" max="2562" width="15.86328125" style="260" customWidth="1"/>
    <col min="2563" max="2565" width="0" style="260" hidden="1" customWidth="1"/>
    <col min="2566" max="2566" width="16.265625" style="260" customWidth="1"/>
    <col min="2567" max="2569" width="0" style="260" hidden="1" customWidth="1"/>
    <col min="2570" max="2570" width="17.46484375" style="260" customWidth="1"/>
    <col min="2571" max="2573" width="0" style="260" hidden="1" customWidth="1"/>
    <col min="2574" max="2574" width="13.3984375" style="260" customWidth="1"/>
    <col min="2575" max="2576" width="18.59765625" style="260" customWidth="1"/>
    <col min="2577" max="2577" width="10.86328125" style="260" customWidth="1"/>
    <col min="2578" max="2578" width="1.46484375" style="260" customWidth="1"/>
    <col min="2579" max="2579" width="9.59765625" style="260" customWidth="1"/>
    <col min="2580" max="2580" width="10.73046875" style="260" customWidth="1"/>
    <col min="2581" max="2581" width="26.59765625" style="260" customWidth="1"/>
    <col min="2582" max="2807" width="9.1328125" style="260"/>
    <col min="2808" max="2808" width="7.3984375" style="260" customWidth="1"/>
    <col min="2809" max="2809" width="13.265625" style="260" customWidth="1"/>
    <col min="2810" max="2810" width="13.1328125" style="260" customWidth="1"/>
    <col min="2811" max="2811" width="27.265625" style="260" customWidth="1"/>
    <col min="2812" max="2812" width="15.3984375" style="260" customWidth="1"/>
    <col min="2813" max="2813" width="8.46484375" style="260" customWidth="1"/>
    <col min="2814" max="2814" width="12.73046875" style="260" bestFit="1" customWidth="1"/>
    <col min="2815" max="2815" width="12.265625" style="260" bestFit="1" customWidth="1"/>
    <col min="2816" max="2817" width="9.46484375" style="260" bestFit="1" customWidth="1"/>
    <col min="2818" max="2818" width="15.86328125" style="260" customWidth="1"/>
    <col min="2819" max="2821" width="0" style="260" hidden="1" customWidth="1"/>
    <col min="2822" max="2822" width="16.265625" style="260" customWidth="1"/>
    <col min="2823" max="2825" width="0" style="260" hidden="1" customWidth="1"/>
    <col min="2826" max="2826" width="17.46484375" style="260" customWidth="1"/>
    <col min="2827" max="2829" width="0" style="260" hidden="1" customWidth="1"/>
    <col min="2830" max="2830" width="13.3984375" style="260" customWidth="1"/>
    <col min="2831" max="2832" width="18.59765625" style="260" customWidth="1"/>
    <col min="2833" max="2833" width="10.86328125" style="260" customWidth="1"/>
    <col min="2834" max="2834" width="1.46484375" style="260" customWidth="1"/>
    <col min="2835" max="2835" width="9.59765625" style="260" customWidth="1"/>
    <col min="2836" max="2836" width="10.73046875" style="260" customWidth="1"/>
    <col min="2837" max="2837" width="26.59765625" style="260" customWidth="1"/>
    <col min="2838" max="3063" width="9.1328125" style="260"/>
    <col min="3064" max="3064" width="7.3984375" style="260" customWidth="1"/>
    <col min="3065" max="3065" width="13.265625" style="260" customWidth="1"/>
    <col min="3066" max="3066" width="13.1328125" style="260" customWidth="1"/>
    <col min="3067" max="3067" width="27.265625" style="260" customWidth="1"/>
    <col min="3068" max="3068" width="15.3984375" style="260" customWidth="1"/>
    <col min="3069" max="3069" width="8.46484375" style="260" customWidth="1"/>
    <col min="3070" max="3070" width="12.73046875" style="260" bestFit="1" customWidth="1"/>
    <col min="3071" max="3071" width="12.265625" style="260" bestFit="1" customWidth="1"/>
    <col min="3072" max="3073" width="9.46484375" style="260" bestFit="1" customWidth="1"/>
    <col min="3074" max="3074" width="15.86328125" style="260" customWidth="1"/>
    <col min="3075" max="3077" width="0" style="260" hidden="1" customWidth="1"/>
    <col min="3078" max="3078" width="16.265625" style="260" customWidth="1"/>
    <col min="3079" max="3081" width="0" style="260" hidden="1" customWidth="1"/>
    <col min="3082" max="3082" width="17.46484375" style="260" customWidth="1"/>
    <col min="3083" max="3085" width="0" style="260" hidden="1" customWidth="1"/>
    <col min="3086" max="3086" width="13.3984375" style="260" customWidth="1"/>
    <col min="3087" max="3088" width="18.59765625" style="260" customWidth="1"/>
    <col min="3089" max="3089" width="10.86328125" style="260" customWidth="1"/>
    <col min="3090" max="3090" width="1.46484375" style="260" customWidth="1"/>
    <col min="3091" max="3091" width="9.59765625" style="260" customWidth="1"/>
    <col min="3092" max="3092" width="10.73046875" style="260" customWidth="1"/>
    <col min="3093" max="3093" width="26.59765625" style="260" customWidth="1"/>
    <col min="3094" max="3319" width="9.1328125" style="260"/>
    <col min="3320" max="3320" width="7.3984375" style="260" customWidth="1"/>
    <col min="3321" max="3321" width="13.265625" style="260" customWidth="1"/>
    <col min="3322" max="3322" width="13.1328125" style="260" customWidth="1"/>
    <col min="3323" max="3323" width="27.265625" style="260" customWidth="1"/>
    <col min="3324" max="3324" width="15.3984375" style="260" customWidth="1"/>
    <col min="3325" max="3325" width="8.46484375" style="260" customWidth="1"/>
    <col min="3326" max="3326" width="12.73046875" style="260" bestFit="1" customWidth="1"/>
    <col min="3327" max="3327" width="12.265625" style="260" bestFit="1" customWidth="1"/>
    <col min="3328" max="3329" width="9.46484375" style="260" bestFit="1" customWidth="1"/>
    <col min="3330" max="3330" width="15.86328125" style="260" customWidth="1"/>
    <col min="3331" max="3333" width="0" style="260" hidden="1" customWidth="1"/>
    <col min="3334" max="3334" width="16.265625" style="260" customWidth="1"/>
    <col min="3335" max="3337" width="0" style="260" hidden="1" customWidth="1"/>
    <col min="3338" max="3338" width="17.46484375" style="260" customWidth="1"/>
    <col min="3339" max="3341" width="0" style="260" hidden="1" customWidth="1"/>
    <col min="3342" max="3342" width="13.3984375" style="260" customWidth="1"/>
    <col min="3343" max="3344" width="18.59765625" style="260" customWidth="1"/>
    <col min="3345" max="3345" width="10.86328125" style="260" customWidth="1"/>
    <col min="3346" max="3346" width="1.46484375" style="260" customWidth="1"/>
    <col min="3347" max="3347" width="9.59765625" style="260" customWidth="1"/>
    <col min="3348" max="3348" width="10.73046875" style="260" customWidth="1"/>
    <col min="3349" max="3349" width="26.59765625" style="260" customWidth="1"/>
    <col min="3350" max="3575" width="9.1328125" style="260"/>
    <col min="3576" max="3576" width="7.3984375" style="260" customWidth="1"/>
    <col min="3577" max="3577" width="13.265625" style="260" customWidth="1"/>
    <col min="3578" max="3578" width="13.1328125" style="260" customWidth="1"/>
    <col min="3579" max="3579" width="27.265625" style="260" customWidth="1"/>
    <col min="3580" max="3580" width="15.3984375" style="260" customWidth="1"/>
    <col min="3581" max="3581" width="8.46484375" style="260" customWidth="1"/>
    <col min="3582" max="3582" width="12.73046875" style="260" bestFit="1" customWidth="1"/>
    <col min="3583" max="3583" width="12.265625" style="260" bestFit="1" customWidth="1"/>
    <col min="3584" max="3585" width="9.46484375" style="260" bestFit="1" customWidth="1"/>
    <col min="3586" max="3586" width="15.86328125" style="260" customWidth="1"/>
    <col min="3587" max="3589" width="0" style="260" hidden="1" customWidth="1"/>
    <col min="3590" max="3590" width="16.265625" style="260" customWidth="1"/>
    <col min="3591" max="3593" width="0" style="260" hidden="1" customWidth="1"/>
    <col min="3594" max="3594" width="17.46484375" style="260" customWidth="1"/>
    <col min="3595" max="3597" width="0" style="260" hidden="1" customWidth="1"/>
    <col min="3598" max="3598" width="13.3984375" style="260" customWidth="1"/>
    <col min="3599" max="3600" width="18.59765625" style="260" customWidth="1"/>
    <col min="3601" max="3601" width="10.86328125" style="260" customWidth="1"/>
    <col min="3602" max="3602" width="1.46484375" style="260" customWidth="1"/>
    <col min="3603" max="3603" width="9.59765625" style="260" customWidth="1"/>
    <col min="3604" max="3604" width="10.73046875" style="260" customWidth="1"/>
    <col min="3605" max="3605" width="26.59765625" style="260" customWidth="1"/>
    <col min="3606" max="3831" width="9.1328125" style="260"/>
    <col min="3832" max="3832" width="7.3984375" style="260" customWidth="1"/>
    <col min="3833" max="3833" width="13.265625" style="260" customWidth="1"/>
    <col min="3834" max="3834" width="13.1328125" style="260" customWidth="1"/>
    <col min="3835" max="3835" width="27.265625" style="260" customWidth="1"/>
    <col min="3836" max="3836" width="15.3984375" style="260" customWidth="1"/>
    <col min="3837" max="3837" width="8.46484375" style="260" customWidth="1"/>
    <col min="3838" max="3838" width="12.73046875" style="260" bestFit="1" customWidth="1"/>
    <col min="3839" max="3839" width="12.265625" style="260" bestFit="1" customWidth="1"/>
    <col min="3840" max="3841" width="9.46484375" style="260" bestFit="1" customWidth="1"/>
    <col min="3842" max="3842" width="15.86328125" style="260" customWidth="1"/>
    <col min="3843" max="3845" width="0" style="260" hidden="1" customWidth="1"/>
    <col min="3846" max="3846" width="16.265625" style="260" customWidth="1"/>
    <col min="3847" max="3849" width="0" style="260" hidden="1" customWidth="1"/>
    <col min="3850" max="3850" width="17.46484375" style="260" customWidth="1"/>
    <col min="3851" max="3853" width="0" style="260" hidden="1" customWidth="1"/>
    <col min="3854" max="3854" width="13.3984375" style="260" customWidth="1"/>
    <col min="3855" max="3856" width="18.59765625" style="260" customWidth="1"/>
    <col min="3857" max="3857" width="10.86328125" style="260" customWidth="1"/>
    <col min="3858" max="3858" width="1.46484375" style="260" customWidth="1"/>
    <col min="3859" max="3859" width="9.59765625" style="260" customWidth="1"/>
    <col min="3860" max="3860" width="10.73046875" style="260" customWidth="1"/>
    <col min="3861" max="3861" width="26.59765625" style="260" customWidth="1"/>
    <col min="3862" max="4087" width="9.1328125" style="260"/>
    <col min="4088" max="4088" width="7.3984375" style="260" customWidth="1"/>
    <col min="4089" max="4089" width="13.265625" style="260" customWidth="1"/>
    <col min="4090" max="4090" width="13.1328125" style="260" customWidth="1"/>
    <col min="4091" max="4091" width="27.265625" style="260" customWidth="1"/>
    <col min="4092" max="4092" width="15.3984375" style="260" customWidth="1"/>
    <col min="4093" max="4093" width="8.46484375" style="260" customWidth="1"/>
    <col min="4094" max="4094" width="12.73046875" style="260" bestFit="1" customWidth="1"/>
    <col min="4095" max="4095" width="12.265625" style="260" bestFit="1" customWidth="1"/>
    <col min="4096" max="4097" width="9.46484375" style="260" bestFit="1" customWidth="1"/>
    <col min="4098" max="4098" width="15.86328125" style="260" customWidth="1"/>
    <col min="4099" max="4101" width="0" style="260" hidden="1" customWidth="1"/>
    <col min="4102" max="4102" width="16.265625" style="260" customWidth="1"/>
    <col min="4103" max="4105" width="0" style="260" hidden="1" customWidth="1"/>
    <col min="4106" max="4106" width="17.46484375" style="260" customWidth="1"/>
    <col min="4107" max="4109" width="0" style="260" hidden="1" customWidth="1"/>
    <col min="4110" max="4110" width="13.3984375" style="260" customWidth="1"/>
    <col min="4111" max="4112" width="18.59765625" style="260" customWidth="1"/>
    <col min="4113" max="4113" width="10.86328125" style="260" customWidth="1"/>
    <col min="4114" max="4114" width="1.46484375" style="260" customWidth="1"/>
    <col min="4115" max="4115" width="9.59765625" style="260" customWidth="1"/>
    <col min="4116" max="4116" width="10.73046875" style="260" customWidth="1"/>
    <col min="4117" max="4117" width="26.59765625" style="260" customWidth="1"/>
    <col min="4118" max="4343" width="9.1328125" style="260"/>
    <col min="4344" max="4344" width="7.3984375" style="260" customWidth="1"/>
    <col min="4345" max="4345" width="13.265625" style="260" customWidth="1"/>
    <col min="4346" max="4346" width="13.1328125" style="260" customWidth="1"/>
    <col min="4347" max="4347" width="27.265625" style="260" customWidth="1"/>
    <col min="4348" max="4348" width="15.3984375" style="260" customWidth="1"/>
    <col min="4349" max="4349" width="8.46484375" style="260" customWidth="1"/>
    <col min="4350" max="4350" width="12.73046875" style="260" bestFit="1" customWidth="1"/>
    <col min="4351" max="4351" width="12.265625" style="260" bestFit="1" customWidth="1"/>
    <col min="4352" max="4353" width="9.46484375" style="260" bestFit="1" customWidth="1"/>
    <col min="4354" max="4354" width="15.86328125" style="260" customWidth="1"/>
    <col min="4355" max="4357" width="0" style="260" hidden="1" customWidth="1"/>
    <col min="4358" max="4358" width="16.265625" style="260" customWidth="1"/>
    <col min="4359" max="4361" width="0" style="260" hidden="1" customWidth="1"/>
    <col min="4362" max="4362" width="17.46484375" style="260" customWidth="1"/>
    <col min="4363" max="4365" width="0" style="260" hidden="1" customWidth="1"/>
    <col min="4366" max="4366" width="13.3984375" style="260" customWidth="1"/>
    <col min="4367" max="4368" width="18.59765625" style="260" customWidth="1"/>
    <col min="4369" max="4369" width="10.86328125" style="260" customWidth="1"/>
    <col min="4370" max="4370" width="1.46484375" style="260" customWidth="1"/>
    <col min="4371" max="4371" width="9.59765625" style="260" customWidth="1"/>
    <col min="4372" max="4372" width="10.73046875" style="260" customWidth="1"/>
    <col min="4373" max="4373" width="26.59765625" style="260" customWidth="1"/>
    <col min="4374" max="4599" width="9.1328125" style="260"/>
    <col min="4600" max="4600" width="7.3984375" style="260" customWidth="1"/>
    <col min="4601" max="4601" width="13.265625" style="260" customWidth="1"/>
    <col min="4602" max="4602" width="13.1328125" style="260" customWidth="1"/>
    <col min="4603" max="4603" width="27.265625" style="260" customWidth="1"/>
    <col min="4604" max="4604" width="15.3984375" style="260" customWidth="1"/>
    <col min="4605" max="4605" width="8.46484375" style="260" customWidth="1"/>
    <col min="4606" max="4606" width="12.73046875" style="260" bestFit="1" customWidth="1"/>
    <col min="4607" max="4607" width="12.265625" style="260" bestFit="1" customWidth="1"/>
    <col min="4608" max="4609" width="9.46484375" style="260" bestFit="1" customWidth="1"/>
    <col min="4610" max="4610" width="15.86328125" style="260" customWidth="1"/>
    <col min="4611" max="4613" width="0" style="260" hidden="1" customWidth="1"/>
    <col min="4614" max="4614" width="16.265625" style="260" customWidth="1"/>
    <col min="4615" max="4617" width="0" style="260" hidden="1" customWidth="1"/>
    <col min="4618" max="4618" width="17.46484375" style="260" customWidth="1"/>
    <col min="4619" max="4621" width="0" style="260" hidden="1" customWidth="1"/>
    <col min="4622" max="4622" width="13.3984375" style="260" customWidth="1"/>
    <col min="4623" max="4624" width="18.59765625" style="260" customWidth="1"/>
    <col min="4625" max="4625" width="10.86328125" style="260" customWidth="1"/>
    <col min="4626" max="4626" width="1.46484375" style="260" customWidth="1"/>
    <col min="4627" max="4627" width="9.59765625" style="260" customWidth="1"/>
    <col min="4628" max="4628" width="10.73046875" style="260" customWidth="1"/>
    <col min="4629" max="4629" width="26.59765625" style="260" customWidth="1"/>
    <col min="4630" max="4855" width="9.1328125" style="260"/>
    <col min="4856" max="4856" width="7.3984375" style="260" customWidth="1"/>
    <col min="4857" max="4857" width="13.265625" style="260" customWidth="1"/>
    <col min="4858" max="4858" width="13.1328125" style="260" customWidth="1"/>
    <col min="4859" max="4859" width="27.265625" style="260" customWidth="1"/>
    <col min="4860" max="4860" width="15.3984375" style="260" customWidth="1"/>
    <col min="4861" max="4861" width="8.46484375" style="260" customWidth="1"/>
    <col min="4862" max="4862" width="12.73046875" style="260" bestFit="1" customWidth="1"/>
    <col min="4863" max="4863" width="12.265625" style="260" bestFit="1" customWidth="1"/>
    <col min="4864" max="4865" width="9.46484375" style="260" bestFit="1" customWidth="1"/>
    <col min="4866" max="4866" width="15.86328125" style="260" customWidth="1"/>
    <col min="4867" max="4869" width="0" style="260" hidden="1" customWidth="1"/>
    <col min="4870" max="4870" width="16.265625" style="260" customWidth="1"/>
    <col min="4871" max="4873" width="0" style="260" hidden="1" customWidth="1"/>
    <col min="4874" max="4874" width="17.46484375" style="260" customWidth="1"/>
    <col min="4875" max="4877" width="0" style="260" hidden="1" customWidth="1"/>
    <col min="4878" max="4878" width="13.3984375" style="260" customWidth="1"/>
    <col min="4879" max="4880" width="18.59765625" style="260" customWidth="1"/>
    <col min="4881" max="4881" width="10.86328125" style="260" customWidth="1"/>
    <col min="4882" max="4882" width="1.46484375" style="260" customWidth="1"/>
    <col min="4883" max="4883" width="9.59765625" style="260" customWidth="1"/>
    <col min="4884" max="4884" width="10.73046875" style="260" customWidth="1"/>
    <col min="4885" max="4885" width="26.59765625" style="260" customWidth="1"/>
    <col min="4886" max="5111" width="9.1328125" style="260"/>
    <col min="5112" max="5112" width="7.3984375" style="260" customWidth="1"/>
    <col min="5113" max="5113" width="13.265625" style="260" customWidth="1"/>
    <col min="5114" max="5114" width="13.1328125" style="260" customWidth="1"/>
    <col min="5115" max="5115" width="27.265625" style="260" customWidth="1"/>
    <col min="5116" max="5116" width="15.3984375" style="260" customWidth="1"/>
    <col min="5117" max="5117" width="8.46484375" style="260" customWidth="1"/>
    <col min="5118" max="5118" width="12.73046875" style="260" bestFit="1" customWidth="1"/>
    <col min="5119" max="5119" width="12.265625" style="260" bestFit="1" customWidth="1"/>
    <col min="5120" max="5121" width="9.46484375" style="260" bestFit="1" customWidth="1"/>
    <col min="5122" max="5122" width="15.86328125" style="260" customWidth="1"/>
    <col min="5123" max="5125" width="0" style="260" hidden="1" customWidth="1"/>
    <col min="5126" max="5126" width="16.265625" style="260" customWidth="1"/>
    <col min="5127" max="5129" width="0" style="260" hidden="1" customWidth="1"/>
    <col min="5130" max="5130" width="17.46484375" style="260" customWidth="1"/>
    <col min="5131" max="5133" width="0" style="260" hidden="1" customWidth="1"/>
    <col min="5134" max="5134" width="13.3984375" style="260" customWidth="1"/>
    <col min="5135" max="5136" width="18.59765625" style="260" customWidth="1"/>
    <col min="5137" max="5137" width="10.86328125" style="260" customWidth="1"/>
    <col min="5138" max="5138" width="1.46484375" style="260" customWidth="1"/>
    <col min="5139" max="5139" width="9.59765625" style="260" customWidth="1"/>
    <col min="5140" max="5140" width="10.73046875" style="260" customWidth="1"/>
    <col min="5141" max="5141" width="26.59765625" style="260" customWidth="1"/>
    <col min="5142" max="5367" width="9.1328125" style="260"/>
    <col min="5368" max="5368" width="7.3984375" style="260" customWidth="1"/>
    <col min="5369" max="5369" width="13.265625" style="260" customWidth="1"/>
    <col min="5370" max="5370" width="13.1328125" style="260" customWidth="1"/>
    <col min="5371" max="5371" width="27.265625" style="260" customWidth="1"/>
    <col min="5372" max="5372" width="15.3984375" style="260" customWidth="1"/>
    <col min="5373" max="5373" width="8.46484375" style="260" customWidth="1"/>
    <col min="5374" max="5374" width="12.73046875" style="260" bestFit="1" customWidth="1"/>
    <col min="5375" max="5375" width="12.265625" style="260" bestFit="1" customWidth="1"/>
    <col min="5376" max="5377" width="9.46484375" style="260" bestFit="1" customWidth="1"/>
    <col min="5378" max="5378" width="15.86328125" style="260" customWidth="1"/>
    <col min="5379" max="5381" width="0" style="260" hidden="1" customWidth="1"/>
    <col min="5382" max="5382" width="16.265625" style="260" customWidth="1"/>
    <col min="5383" max="5385" width="0" style="260" hidden="1" customWidth="1"/>
    <col min="5386" max="5386" width="17.46484375" style="260" customWidth="1"/>
    <col min="5387" max="5389" width="0" style="260" hidden="1" customWidth="1"/>
    <col min="5390" max="5390" width="13.3984375" style="260" customWidth="1"/>
    <col min="5391" max="5392" width="18.59765625" style="260" customWidth="1"/>
    <col min="5393" max="5393" width="10.86328125" style="260" customWidth="1"/>
    <col min="5394" max="5394" width="1.46484375" style="260" customWidth="1"/>
    <col min="5395" max="5395" width="9.59765625" style="260" customWidth="1"/>
    <col min="5396" max="5396" width="10.73046875" style="260" customWidth="1"/>
    <col min="5397" max="5397" width="26.59765625" style="260" customWidth="1"/>
    <col min="5398" max="5623" width="9.1328125" style="260"/>
    <col min="5624" max="5624" width="7.3984375" style="260" customWidth="1"/>
    <col min="5625" max="5625" width="13.265625" style="260" customWidth="1"/>
    <col min="5626" max="5626" width="13.1328125" style="260" customWidth="1"/>
    <col min="5627" max="5627" width="27.265625" style="260" customWidth="1"/>
    <col min="5628" max="5628" width="15.3984375" style="260" customWidth="1"/>
    <col min="5629" max="5629" width="8.46484375" style="260" customWidth="1"/>
    <col min="5630" max="5630" width="12.73046875" style="260" bestFit="1" customWidth="1"/>
    <col min="5631" max="5631" width="12.265625" style="260" bestFit="1" customWidth="1"/>
    <col min="5632" max="5633" width="9.46484375" style="260" bestFit="1" customWidth="1"/>
    <col min="5634" max="5634" width="15.86328125" style="260" customWidth="1"/>
    <col min="5635" max="5637" width="0" style="260" hidden="1" customWidth="1"/>
    <col min="5638" max="5638" width="16.265625" style="260" customWidth="1"/>
    <col min="5639" max="5641" width="0" style="260" hidden="1" customWidth="1"/>
    <col min="5642" max="5642" width="17.46484375" style="260" customWidth="1"/>
    <col min="5643" max="5645" width="0" style="260" hidden="1" customWidth="1"/>
    <col min="5646" max="5646" width="13.3984375" style="260" customWidth="1"/>
    <col min="5647" max="5648" width="18.59765625" style="260" customWidth="1"/>
    <col min="5649" max="5649" width="10.86328125" style="260" customWidth="1"/>
    <col min="5650" max="5650" width="1.46484375" style="260" customWidth="1"/>
    <col min="5651" max="5651" width="9.59765625" style="260" customWidth="1"/>
    <col min="5652" max="5652" width="10.73046875" style="260" customWidth="1"/>
    <col min="5653" max="5653" width="26.59765625" style="260" customWidth="1"/>
    <col min="5654" max="5879" width="9.1328125" style="260"/>
    <col min="5880" max="5880" width="7.3984375" style="260" customWidth="1"/>
    <col min="5881" max="5881" width="13.265625" style="260" customWidth="1"/>
    <col min="5882" max="5882" width="13.1328125" style="260" customWidth="1"/>
    <col min="5883" max="5883" width="27.265625" style="260" customWidth="1"/>
    <col min="5884" max="5884" width="15.3984375" style="260" customWidth="1"/>
    <col min="5885" max="5885" width="8.46484375" style="260" customWidth="1"/>
    <col min="5886" max="5886" width="12.73046875" style="260" bestFit="1" customWidth="1"/>
    <col min="5887" max="5887" width="12.265625" style="260" bestFit="1" customWidth="1"/>
    <col min="5888" max="5889" width="9.46484375" style="260" bestFit="1" customWidth="1"/>
    <col min="5890" max="5890" width="15.86328125" style="260" customWidth="1"/>
    <col min="5891" max="5893" width="0" style="260" hidden="1" customWidth="1"/>
    <col min="5894" max="5894" width="16.265625" style="260" customWidth="1"/>
    <col min="5895" max="5897" width="0" style="260" hidden="1" customWidth="1"/>
    <col min="5898" max="5898" width="17.46484375" style="260" customWidth="1"/>
    <col min="5899" max="5901" width="0" style="260" hidden="1" customWidth="1"/>
    <col min="5902" max="5902" width="13.3984375" style="260" customWidth="1"/>
    <col min="5903" max="5904" width="18.59765625" style="260" customWidth="1"/>
    <col min="5905" max="5905" width="10.86328125" style="260" customWidth="1"/>
    <col min="5906" max="5906" width="1.46484375" style="260" customWidth="1"/>
    <col min="5907" max="5907" width="9.59765625" style="260" customWidth="1"/>
    <col min="5908" max="5908" width="10.73046875" style="260" customWidth="1"/>
    <col min="5909" max="5909" width="26.59765625" style="260" customWidth="1"/>
    <col min="5910" max="6135" width="9.1328125" style="260"/>
    <col min="6136" max="6136" width="7.3984375" style="260" customWidth="1"/>
    <col min="6137" max="6137" width="13.265625" style="260" customWidth="1"/>
    <col min="6138" max="6138" width="13.1328125" style="260" customWidth="1"/>
    <col min="6139" max="6139" width="27.265625" style="260" customWidth="1"/>
    <col min="6140" max="6140" width="15.3984375" style="260" customWidth="1"/>
    <col min="6141" max="6141" width="8.46484375" style="260" customWidth="1"/>
    <col min="6142" max="6142" width="12.73046875" style="260" bestFit="1" customWidth="1"/>
    <col min="6143" max="6143" width="12.265625" style="260" bestFit="1" customWidth="1"/>
    <col min="6144" max="6145" width="9.46484375" style="260" bestFit="1" customWidth="1"/>
    <col min="6146" max="6146" width="15.86328125" style="260" customWidth="1"/>
    <col min="6147" max="6149" width="0" style="260" hidden="1" customWidth="1"/>
    <col min="6150" max="6150" width="16.265625" style="260" customWidth="1"/>
    <col min="6151" max="6153" width="0" style="260" hidden="1" customWidth="1"/>
    <col min="6154" max="6154" width="17.46484375" style="260" customWidth="1"/>
    <col min="6155" max="6157" width="0" style="260" hidden="1" customWidth="1"/>
    <col min="6158" max="6158" width="13.3984375" style="260" customWidth="1"/>
    <col min="6159" max="6160" width="18.59765625" style="260" customWidth="1"/>
    <col min="6161" max="6161" width="10.86328125" style="260" customWidth="1"/>
    <col min="6162" max="6162" width="1.46484375" style="260" customWidth="1"/>
    <col min="6163" max="6163" width="9.59765625" style="260" customWidth="1"/>
    <col min="6164" max="6164" width="10.73046875" style="260" customWidth="1"/>
    <col min="6165" max="6165" width="26.59765625" style="260" customWidth="1"/>
    <col min="6166" max="6391" width="9.1328125" style="260"/>
    <col min="6392" max="6392" width="7.3984375" style="260" customWidth="1"/>
    <col min="6393" max="6393" width="13.265625" style="260" customWidth="1"/>
    <col min="6394" max="6394" width="13.1328125" style="260" customWidth="1"/>
    <col min="6395" max="6395" width="27.265625" style="260" customWidth="1"/>
    <col min="6396" max="6396" width="15.3984375" style="260" customWidth="1"/>
    <col min="6397" max="6397" width="8.46484375" style="260" customWidth="1"/>
    <col min="6398" max="6398" width="12.73046875" style="260" bestFit="1" customWidth="1"/>
    <col min="6399" max="6399" width="12.265625" style="260" bestFit="1" customWidth="1"/>
    <col min="6400" max="6401" width="9.46484375" style="260" bestFit="1" customWidth="1"/>
    <col min="6402" max="6402" width="15.86328125" style="260" customWidth="1"/>
    <col min="6403" max="6405" width="0" style="260" hidden="1" customWidth="1"/>
    <col min="6406" max="6406" width="16.265625" style="260" customWidth="1"/>
    <col min="6407" max="6409" width="0" style="260" hidden="1" customWidth="1"/>
    <col min="6410" max="6410" width="17.46484375" style="260" customWidth="1"/>
    <col min="6411" max="6413" width="0" style="260" hidden="1" customWidth="1"/>
    <col min="6414" max="6414" width="13.3984375" style="260" customWidth="1"/>
    <col min="6415" max="6416" width="18.59765625" style="260" customWidth="1"/>
    <col min="6417" max="6417" width="10.86328125" style="260" customWidth="1"/>
    <col min="6418" max="6418" width="1.46484375" style="260" customWidth="1"/>
    <col min="6419" max="6419" width="9.59765625" style="260" customWidth="1"/>
    <col min="6420" max="6420" width="10.73046875" style="260" customWidth="1"/>
    <col min="6421" max="6421" width="26.59765625" style="260" customWidth="1"/>
    <col min="6422" max="6647" width="9.1328125" style="260"/>
    <col min="6648" max="6648" width="7.3984375" style="260" customWidth="1"/>
    <col min="6649" max="6649" width="13.265625" style="260" customWidth="1"/>
    <col min="6650" max="6650" width="13.1328125" style="260" customWidth="1"/>
    <col min="6651" max="6651" width="27.265625" style="260" customWidth="1"/>
    <col min="6652" max="6652" width="15.3984375" style="260" customWidth="1"/>
    <col min="6653" max="6653" width="8.46484375" style="260" customWidth="1"/>
    <col min="6654" max="6654" width="12.73046875" style="260" bestFit="1" customWidth="1"/>
    <col min="6655" max="6655" width="12.265625" style="260" bestFit="1" customWidth="1"/>
    <col min="6656" max="6657" width="9.46484375" style="260" bestFit="1" customWidth="1"/>
    <col min="6658" max="6658" width="15.86328125" style="260" customWidth="1"/>
    <col min="6659" max="6661" width="0" style="260" hidden="1" customWidth="1"/>
    <col min="6662" max="6662" width="16.265625" style="260" customWidth="1"/>
    <col min="6663" max="6665" width="0" style="260" hidden="1" customWidth="1"/>
    <col min="6666" max="6666" width="17.46484375" style="260" customWidth="1"/>
    <col min="6667" max="6669" width="0" style="260" hidden="1" customWidth="1"/>
    <col min="6670" max="6670" width="13.3984375" style="260" customWidth="1"/>
    <col min="6671" max="6672" width="18.59765625" style="260" customWidth="1"/>
    <col min="6673" max="6673" width="10.86328125" style="260" customWidth="1"/>
    <col min="6674" max="6674" width="1.46484375" style="260" customWidth="1"/>
    <col min="6675" max="6675" width="9.59765625" style="260" customWidth="1"/>
    <col min="6676" max="6676" width="10.73046875" style="260" customWidth="1"/>
    <col min="6677" max="6677" width="26.59765625" style="260" customWidth="1"/>
    <col min="6678" max="6903" width="9.1328125" style="260"/>
    <col min="6904" max="6904" width="7.3984375" style="260" customWidth="1"/>
    <col min="6905" max="6905" width="13.265625" style="260" customWidth="1"/>
    <col min="6906" max="6906" width="13.1328125" style="260" customWidth="1"/>
    <col min="6907" max="6907" width="27.265625" style="260" customWidth="1"/>
    <col min="6908" max="6908" width="15.3984375" style="260" customWidth="1"/>
    <col min="6909" max="6909" width="8.46484375" style="260" customWidth="1"/>
    <col min="6910" max="6910" width="12.73046875" style="260" bestFit="1" customWidth="1"/>
    <col min="6911" max="6911" width="12.265625" style="260" bestFit="1" customWidth="1"/>
    <col min="6912" max="6913" width="9.46484375" style="260" bestFit="1" customWidth="1"/>
    <col min="6914" max="6914" width="15.86328125" style="260" customWidth="1"/>
    <col min="6915" max="6917" width="0" style="260" hidden="1" customWidth="1"/>
    <col min="6918" max="6918" width="16.265625" style="260" customWidth="1"/>
    <col min="6919" max="6921" width="0" style="260" hidden="1" customWidth="1"/>
    <col min="6922" max="6922" width="17.46484375" style="260" customWidth="1"/>
    <col min="6923" max="6925" width="0" style="260" hidden="1" customWidth="1"/>
    <col min="6926" max="6926" width="13.3984375" style="260" customWidth="1"/>
    <col min="6927" max="6928" width="18.59765625" style="260" customWidth="1"/>
    <col min="6929" max="6929" width="10.86328125" style="260" customWidth="1"/>
    <col min="6930" max="6930" width="1.46484375" style="260" customWidth="1"/>
    <col min="6931" max="6931" width="9.59765625" style="260" customWidth="1"/>
    <col min="6932" max="6932" width="10.73046875" style="260" customWidth="1"/>
    <col min="6933" max="6933" width="26.59765625" style="260" customWidth="1"/>
    <col min="6934" max="7159" width="9.1328125" style="260"/>
    <col min="7160" max="7160" width="7.3984375" style="260" customWidth="1"/>
    <col min="7161" max="7161" width="13.265625" style="260" customWidth="1"/>
    <col min="7162" max="7162" width="13.1328125" style="260" customWidth="1"/>
    <col min="7163" max="7163" width="27.265625" style="260" customWidth="1"/>
    <col min="7164" max="7164" width="15.3984375" style="260" customWidth="1"/>
    <col min="7165" max="7165" width="8.46484375" style="260" customWidth="1"/>
    <col min="7166" max="7166" width="12.73046875" style="260" bestFit="1" customWidth="1"/>
    <col min="7167" max="7167" width="12.265625" style="260" bestFit="1" customWidth="1"/>
    <col min="7168" max="7169" width="9.46484375" style="260" bestFit="1" customWidth="1"/>
    <col min="7170" max="7170" width="15.86328125" style="260" customWidth="1"/>
    <col min="7171" max="7173" width="0" style="260" hidden="1" customWidth="1"/>
    <col min="7174" max="7174" width="16.265625" style="260" customWidth="1"/>
    <col min="7175" max="7177" width="0" style="260" hidden="1" customWidth="1"/>
    <col min="7178" max="7178" width="17.46484375" style="260" customWidth="1"/>
    <col min="7179" max="7181" width="0" style="260" hidden="1" customWidth="1"/>
    <col min="7182" max="7182" width="13.3984375" style="260" customWidth="1"/>
    <col min="7183" max="7184" width="18.59765625" style="260" customWidth="1"/>
    <col min="7185" max="7185" width="10.86328125" style="260" customWidth="1"/>
    <col min="7186" max="7186" width="1.46484375" style="260" customWidth="1"/>
    <col min="7187" max="7187" width="9.59765625" style="260" customWidth="1"/>
    <col min="7188" max="7188" width="10.73046875" style="260" customWidth="1"/>
    <col min="7189" max="7189" width="26.59765625" style="260" customWidth="1"/>
    <col min="7190" max="7415" width="9.1328125" style="260"/>
    <col min="7416" max="7416" width="7.3984375" style="260" customWidth="1"/>
    <col min="7417" max="7417" width="13.265625" style="260" customWidth="1"/>
    <col min="7418" max="7418" width="13.1328125" style="260" customWidth="1"/>
    <col min="7419" max="7419" width="27.265625" style="260" customWidth="1"/>
    <col min="7420" max="7420" width="15.3984375" style="260" customWidth="1"/>
    <col min="7421" max="7421" width="8.46484375" style="260" customWidth="1"/>
    <col min="7422" max="7422" width="12.73046875" style="260" bestFit="1" customWidth="1"/>
    <col min="7423" max="7423" width="12.265625" style="260" bestFit="1" customWidth="1"/>
    <col min="7424" max="7425" width="9.46484375" style="260" bestFit="1" customWidth="1"/>
    <col min="7426" max="7426" width="15.86328125" style="260" customWidth="1"/>
    <col min="7427" max="7429" width="0" style="260" hidden="1" customWidth="1"/>
    <col min="7430" max="7430" width="16.265625" style="260" customWidth="1"/>
    <col min="7431" max="7433" width="0" style="260" hidden="1" customWidth="1"/>
    <col min="7434" max="7434" width="17.46484375" style="260" customWidth="1"/>
    <col min="7435" max="7437" width="0" style="260" hidden="1" customWidth="1"/>
    <col min="7438" max="7438" width="13.3984375" style="260" customWidth="1"/>
    <col min="7439" max="7440" width="18.59765625" style="260" customWidth="1"/>
    <col min="7441" max="7441" width="10.86328125" style="260" customWidth="1"/>
    <col min="7442" max="7442" width="1.46484375" style="260" customWidth="1"/>
    <col min="7443" max="7443" width="9.59765625" style="260" customWidth="1"/>
    <col min="7444" max="7444" width="10.73046875" style="260" customWidth="1"/>
    <col min="7445" max="7445" width="26.59765625" style="260" customWidth="1"/>
    <col min="7446" max="7671" width="9.1328125" style="260"/>
    <col min="7672" max="7672" width="7.3984375" style="260" customWidth="1"/>
    <col min="7673" max="7673" width="13.265625" style="260" customWidth="1"/>
    <col min="7674" max="7674" width="13.1328125" style="260" customWidth="1"/>
    <col min="7675" max="7675" width="27.265625" style="260" customWidth="1"/>
    <col min="7676" max="7676" width="15.3984375" style="260" customWidth="1"/>
    <col min="7677" max="7677" width="8.46484375" style="260" customWidth="1"/>
    <col min="7678" max="7678" width="12.73046875" style="260" bestFit="1" customWidth="1"/>
    <col min="7679" max="7679" width="12.265625" style="260" bestFit="1" customWidth="1"/>
    <col min="7680" max="7681" width="9.46484375" style="260" bestFit="1" customWidth="1"/>
    <col min="7682" max="7682" width="15.86328125" style="260" customWidth="1"/>
    <col min="7683" max="7685" width="0" style="260" hidden="1" customWidth="1"/>
    <col min="7686" max="7686" width="16.265625" style="260" customWidth="1"/>
    <col min="7687" max="7689" width="0" style="260" hidden="1" customWidth="1"/>
    <col min="7690" max="7690" width="17.46484375" style="260" customWidth="1"/>
    <col min="7691" max="7693" width="0" style="260" hidden="1" customWidth="1"/>
    <col min="7694" max="7694" width="13.3984375" style="260" customWidth="1"/>
    <col min="7695" max="7696" width="18.59765625" style="260" customWidth="1"/>
    <col min="7697" max="7697" width="10.86328125" style="260" customWidth="1"/>
    <col min="7698" max="7698" width="1.46484375" style="260" customWidth="1"/>
    <col min="7699" max="7699" width="9.59765625" style="260" customWidth="1"/>
    <col min="7700" max="7700" width="10.73046875" style="260" customWidth="1"/>
    <col min="7701" max="7701" width="26.59765625" style="260" customWidth="1"/>
    <col min="7702" max="7927" width="9.1328125" style="260"/>
    <col min="7928" max="7928" width="7.3984375" style="260" customWidth="1"/>
    <col min="7929" max="7929" width="13.265625" style="260" customWidth="1"/>
    <col min="7930" max="7930" width="13.1328125" style="260" customWidth="1"/>
    <col min="7931" max="7931" width="27.265625" style="260" customWidth="1"/>
    <col min="7932" max="7932" width="15.3984375" style="260" customWidth="1"/>
    <col min="7933" max="7933" width="8.46484375" style="260" customWidth="1"/>
    <col min="7934" max="7934" width="12.73046875" style="260" bestFit="1" customWidth="1"/>
    <col min="7935" max="7935" width="12.265625" style="260" bestFit="1" customWidth="1"/>
    <col min="7936" max="7937" width="9.46484375" style="260" bestFit="1" customWidth="1"/>
    <col min="7938" max="7938" width="15.86328125" style="260" customWidth="1"/>
    <col min="7939" max="7941" width="0" style="260" hidden="1" customWidth="1"/>
    <col min="7942" max="7942" width="16.265625" style="260" customWidth="1"/>
    <col min="7943" max="7945" width="0" style="260" hidden="1" customWidth="1"/>
    <col min="7946" max="7946" width="17.46484375" style="260" customWidth="1"/>
    <col min="7947" max="7949" width="0" style="260" hidden="1" customWidth="1"/>
    <col min="7950" max="7950" width="13.3984375" style="260" customWidth="1"/>
    <col min="7951" max="7952" width="18.59765625" style="260" customWidth="1"/>
    <col min="7953" max="7953" width="10.86328125" style="260" customWidth="1"/>
    <col min="7954" max="7954" width="1.46484375" style="260" customWidth="1"/>
    <col min="7955" max="7955" width="9.59765625" style="260" customWidth="1"/>
    <col min="7956" max="7956" width="10.73046875" style="260" customWidth="1"/>
    <col min="7957" max="7957" width="26.59765625" style="260" customWidth="1"/>
    <col min="7958" max="8183" width="9.1328125" style="260"/>
    <col min="8184" max="8184" width="7.3984375" style="260" customWidth="1"/>
    <col min="8185" max="8185" width="13.265625" style="260" customWidth="1"/>
    <col min="8186" max="8186" width="13.1328125" style="260" customWidth="1"/>
    <col min="8187" max="8187" width="27.265625" style="260" customWidth="1"/>
    <col min="8188" max="8188" width="15.3984375" style="260" customWidth="1"/>
    <col min="8189" max="8189" width="8.46484375" style="260" customWidth="1"/>
    <col min="8190" max="8190" width="12.73046875" style="260" bestFit="1" customWidth="1"/>
    <col min="8191" max="8191" width="12.265625" style="260" bestFit="1" customWidth="1"/>
    <col min="8192" max="8193" width="9.46484375" style="260" bestFit="1" customWidth="1"/>
    <col min="8194" max="8194" width="15.86328125" style="260" customWidth="1"/>
    <col min="8195" max="8197" width="0" style="260" hidden="1" customWidth="1"/>
    <col min="8198" max="8198" width="16.265625" style="260" customWidth="1"/>
    <col min="8199" max="8201" width="0" style="260" hidden="1" customWidth="1"/>
    <col min="8202" max="8202" width="17.46484375" style="260" customWidth="1"/>
    <col min="8203" max="8205" width="0" style="260" hidden="1" customWidth="1"/>
    <col min="8206" max="8206" width="13.3984375" style="260" customWidth="1"/>
    <col min="8207" max="8208" width="18.59765625" style="260" customWidth="1"/>
    <col min="8209" max="8209" width="10.86328125" style="260" customWidth="1"/>
    <col min="8210" max="8210" width="1.46484375" style="260" customWidth="1"/>
    <col min="8211" max="8211" width="9.59765625" style="260" customWidth="1"/>
    <col min="8212" max="8212" width="10.73046875" style="260" customWidth="1"/>
    <col min="8213" max="8213" width="26.59765625" style="260" customWidth="1"/>
    <col min="8214" max="8439" width="9.1328125" style="260"/>
    <col min="8440" max="8440" width="7.3984375" style="260" customWidth="1"/>
    <col min="8441" max="8441" width="13.265625" style="260" customWidth="1"/>
    <col min="8442" max="8442" width="13.1328125" style="260" customWidth="1"/>
    <col min="8443" max="8443" width="27.265625" style="260" customWidth="1"/>
    <col min="8444" max="8444" width="15.3984375" style="260" customWidth="1"/>
    <col min="8445" max="8445" width="8.46484375" style="260" customWidth="1"/>
    <col min="8446" max="8446" width="12.73046875" style="260" bestFit="1" customWidth="1"/>
    <col min="8447" max="8447" width="12.265625" style="260" bestFit="1" customWidth="1"/>
    <col min="8448" max="8449" width="9.46484375" style="260" bestFit="1" customWidth="1"/>
    <col min="8450" max="8450" width="15.86328125" style="260" customWidth="1"/>
    <col min="8451" max="8453" width="0" style="260" hidden="1" customWidth="1"/>
    <col min="8454" max="8454" width="16.265625" style="260" customWidth="1"/>
    <col min="8455" max="8457" width="0" style="260" hidden="1" customWidth="1"/>
    <col min="8458" max="8458" width="17.46484375" style="260" customWidth="1"/>
    <col min="8459" max="8461" width="0" style="260" hidden="1" customWidth="1"/>
    <col min="8462" max="8462" width="13.3984375" style="260" customWidth="1"/>
    <col min="8463" max="8464" width="18.59765625" style="260" customWidth="1"/>
    <col min="8465" max="8465" width="10.86328125" style="260" customWidth="1"/>
    <col min="8466" max="8466" width="1.46484375" style="260" customWidth="1"/>
    <col min="8467" max="8467" width="9.59765625" style="260" customWidth="1"/>
    <col min="8468" max="8468" width="10.73046875" style="260" customWidth="1"/>
    <col min="8469" max="8469" width="26.59765625" style="260" customWidth="1"/>
    <col min="8470" max="8695" width="9.1328125" style="260"/>
    <col min="8696" max="8696" width="7.3984375" style="260" customWidth="1"/>
    <col min="8697" max="8697" width="13.265625" style="260" customWidth="1"/>
    <col min="8698" max="8698" width="13.1328125" style="260" customWidth="1"/>
    <col min="8699" max="8699" width="27.265625" style="260" customWidth="1"/>
    <col min="8700" max="8700" width="15.3984375" style="260" customWidth="1"/>
    <col min="8701" max="8701" width="8.46484375" style="260" customWidth="1"/>
    <col min="8702" max="8702" width="12.73046875" style="260" bestFit="1" customWidth="1"/>
    <col min="8703" max="8703" width="12.265625" style="260" bestFit="1" customWidth="1"/>
    <col min="8704" max="8705" width="9.46484375" style="260" bestFit="1" customWidth="1"/>
    <col min="8706" max="8706" width="15.86328125" style="260" customWidth="1"/>
    <col min="8707" max="8709" width="0" style="260" hidden="1" customWidth="1"/>
    <col min="8710" max="8710" width="16.265625" style="260" customWidth="1"/>
    <col min="8711" max="8713" width="0" style="260" hidden="1" customWidth="1"/>
    <col min="8714" max="8714" width="17.46484375" style="260" customWidth="1"/>
    <col min="8715" max="8717" width="0" style="260" hidden="1" customWidth="1"/>
    <col min="8718" max="8718" width="13.3984375" style="260" customWidth="1"/>
    <col min="8719" max="8720" width="18.59765625" style="260" customWidth="1"/>
    <col min="8721" max="8721" width="10.86328125" style="260" customWidth="1"/>
    <col min="8722" max="8722" width="1.46484375" style="260" customWidth="1"/>
    <col min="8723" max="8723" width="9.59765625" style="260" customWidth="1"/>
    <col min="8724" max="8724" width="10.73046875" style="260" customWidth="1"/>
    <col min="8725" max="8725" width="26.59765625" style="260" customWidth="1"/>
    <col min="8726" max="8951" width="9.1328125" style="260"/>
    <col min="8952" max="8952" width="7.3984375" style="260" customWidth="1"/>
    <col min="8953" max="8953" width="13.265625" style="260" customWidth="1"/>
    <col min="8954" max="8954" width="13.1328125" style="260" customWidth="1"/>
    <col min="8955" max="8955" width="27.265625" style="260" customWidth="1"/>
    <col min="8956" max="8956" width="15.3984375" style="260" customWidth="1"/>
    <col min="8957" max="8957" width="8.46484375" style="260" customWidth="1"/>
    <col min="8958" max="8958" width="12.73046875" style="260" bestFit="1" customWidth="1"/>
    <col min="8959" max="8959" width="12.265625" style="260" bestFit="1" customWidth="1"/>
    <col min="8960" max="8961" width="9.46484375" style="260" bestFit="1" customWidth="1"/>
    <col min="8962" max="8962" width="15.86328125" style="260" customWidth="1"/>
    <col min="8963" max="8965" width="0" style="260" hidden="1" customWidth="1"/>
    <col min="8966" max="8966" width="16.265625" style="260" customWidth="1"/>
    <col min="8967" max="8969" width="0" style="260" hidden="1" customWidth="1"/>
    <col min="8970" max="8970" width="17.46484375" style="260" customWidth="1"/>
    <col min="8971" max="8973" width="0" style="260" hidden="1" customWidth="1"/>
    <col min="8974" max="8974" width="13.3984375" style="260" customWidth="1"/>
    <col min="8975" max="8976" width="18.59765625" style="260" customWidth="1"/>
    <col min="8977" max="8977" width="10.86328125" style="260" customWidth="1"/>
    <col min="8978" max="8978" width="1.46484375" style="260" customWidth="1"/>
    <col min="8979" max="8979" width="9.59765625" style="260" customWidth="1"/>
    <col min="8980" max="8980" width="10.73046875" style="260" customWidth="1"/>
    <col min="8981" max="8981" width="26.59765625" style="260" customWidth="1"/>
    <col min="8982" max="9207" width="9.1328125" style="260"/>
    <col min="9208" max="9208" width="7.3984375" style="260" customWidth="1"/>
    <col min="9209" max="9209" width="13.265625" style="260" customWidth="1"/>
    <col min="9210" max="9210" width="13.1328125" style="260" customWidth="1"/>
    <col min="9211" max="9211" width="27.265625" style="260" customWidth="1"/>
    <col min="9212" max="9212" width="15.3984375" style="260" customWidth="1"/>
    <col min="9213" max="9213" width="8.46484375" style="260" customWidth="1"/>
    <col min="9214" max="9214" width="12.73046875" style="260" bestFit="1" customWidth="1"/>
    <col min="9215" max="9215" width="12.265625" style="260" bestFit="1" customWidth="1"/>
    <col min="9216" max="9217" width="9.46484375" style="260" bestFit="1" customWidth="1"/>
    <col min="9218" max="9218" width="15.86328125" style="260" customWidth="1"/>
    <col min="9219" max="9221" width="0" style="260" hidden="1" customWidth="1"/>
    <col min="9222" max="9222" width="16.265625" style="260" customWidth="1"/>
    <col min="9223" max="9225" width="0" style="260" hidden="1" customWidth="1"/>
    <col min="9226" max="9226" width="17.46484375" style="260" customWidth="1"/>
    <col min="9227" max="9229" width="0" style="260" hidden="1" customWidth="1"/>
    <col min="9230" max="9230" width="13.3984375" style="260" customWidth="1"/>
    <col min="9231" max="9232" width="18.59765625" style="260" customWidth="1"/>
    <col min="9233" max="9233" width="10.86328125" style="260" customWidth="1"/>
    <col min="9234" max="9234" width="1.46484375" style="260" customWidth="1"/>
    <col min="9235" max="9235" width="9.59765625" style="260" customWidth="1"/>
    <col min="9236" max="9236" width="10.73046875" style="260" customWidth="1"/>
    <col min="9237" max="9237" width="26.59765625" style="260" customWidth="1"/>
    <col min="9238" max="9463" width="9.1328125" style="260"/>
    <col min="9464" max="9464" width="7.3984375" style="260" customWidth="1"/>
    <col min="9465" max="9465" width="13.265625" style="260" customWidth="1"/>
    <col min="9466" max="9466" width="13.1328125" style="260" customWidth="1"/>
    <col min="9467" max="9467" width="27.265625" style="260" customWidth="1"/>
    <col min="9468" max="9468" width="15.3984375" style="260" customWidth="1"/>
    <col min="9469" max="9469" width="8.46484375" style="260" customWidth="1"/>
    <col min="9470" max="9470" width="12.73046875" style="260" bestFit="1" customWidth="1"/>
    <col min="9471" max="9471" width="12.265625" style="260" bestFit="1" customWidth="1"/>
    <col min="9472" max="9473" width="9.46484375" style="260" bestFit="1" customWidth="1"/>
    <col min="9474" max="9474" width="15.86328125" style="260" customWidth="1"/>
    <col min="9475" max="9477" width="0" style="260" hidden="1" customWidth="1"/>
    <col min="9478" max="9478" width="16.265625" style="260" customWidth="1"/>
    <col min="9479" max="9481" width="0" style="260" hidden="1" customWidth="1"/>
    <col min="9482" max="9482" width="17.46484375" style="260" customWidth="1"/>
    <col min="9483" max="9485" width="0" style="260" hidden="1" customWidth="1"/>
    <col min="9486" max="9486" width="13.3984375" style="260" customWidth="1"/>
    <col min="9487" max="9488" width="18.59765625" style="260" customWidth="1"/>
    <col min="9489" max="9489" width="10.86328125" style="260" customWidth="1"/>
    <col min="9490" max="9490" width="1.46484375" style="260" customWidth="1"/>
    <col min="9491" max="9491" width="9.59765625" style="260" customWidth="1"/>
    <col min="9492" max="9492" width="10.73046875" style="260" customWidth="1"/>
    <col min="9493" max="9493" width="26.59765625" style="260" customWidth="1"/>
    <col min="9494" max="9719" width="9.1328125" style="260"/>
    <col min="9720" max="9720" width="7.3984375" style="260" customWidth="1"/>
    <col min="9721" max="9721" width="13.265625" style="260" customWidth="1"/>
    <col min="9722" max="9722" width="13.1328125" style="260" customWidth="1"/>
    <col min="9723" max="9723" width="27.265625" style="260" customWidth="1"/>
    <col min="9724" max="9724" width="15.3984375" style="260" customWidth="1"/>
    <col min="9725" max="9725" width="8.46484375" style="260" customWidth="1"/>
    <col min="9726" max="9726" width="12.73046875" style="260" bestFit="1" customWidth="1"/>
    <col min="9727" max="9727" width="12.265625" style="260" bestFit="1" customWidth="1"/>
    <col min="9728" max="9729" width="9.46484375" style="260" bestFit="1" customWidth="1"/>
    <col min="9730" max="9730" width="15.86328125" style="260" customWidth="1"/>
    <col min="9731" max="9733" width="0" style="260" hidden="1" customWidth="1"/>
    <col min="9734" max="9734" width="16.265625" style="260" customWidth="1"/>
    <col min="9735" max="9737" width="0" style="260" hidden="1" customWidth="1"/>
    <col min="9738" max="9738" width="17.46484375" style="260" customWidth="1"/>
    <col min="9739" max="9741" width="0" style="260" hidden="1" customWidth="1"/>
    <col min="9742" max="9742" width="13.3984375" style="260" customWidth="1"/>
    <col min="9743" max="9744" width="18.59765625" style="260" customWidth="1"/>
    <col min="9745" max="9745" width="10.86328125" style="260" customWidth="1"/>
    <col min="9746" max="9746" width="1.46484375" style="260" customWidth="1"/>
    <col min="9747" max="9747" width="9.59765625" style="260" customWidth="1"/>
    <col min="9748" max="9748" width="10.73046875" style="260" customWidth="1"/>
    <col min="9749" max="9749" width="26.59765625" style="260" customWidth="1"/>
    <col min="9750" max="9975" width="9.1328125" style="260"/>
    <col min="9976" max="9976" width="7.3984375" style="260" customWidth="1"/>
    <col min="9977" max="9977" width="13.265625" style="260" customWidth="1"/>
    <col min="9978" max="9978" width="13.1328125" style="260" customWidth="1"/>
    <col min="9979" max="9979" width="27.265625" style="260" customWidth="1"/>
    <col min="9980" max="9980" width="15.3984375" style="260" customWidth="1"/>
    <col min="9981" max="9981" width="8.46484375" style="260" customWidth="1"/>
    <col min="9982" max="9982" width="12.73046875" style="260" bestFit="1" customWidth="1"/>
    <col min="9983" max="9983" width="12.265625" style="260" bestFit="1" customWidth="1"/>
    <col min="9984" max="9985" width="9.46484375" style="260" bestFit="1" customWidth="1"/>
    <col min="9986" max="9986" width="15.86328125" style="260" customWidth="1"/>
    <col min="9987" max="9989" width="0" style="260" hidden="1" customWidth="1"/>
    <col min="9990" max="9990" width="16.265625" style="260" customWidth="1"/>
    <col min="9991" max="9993" width="0" style="260" hidden="1" customWidth="1"/>
    <col min="9994" max="9994" width="17.46484375" style="260" customWidth="1"/>
    <col min="9995" max="9997" width="0" style="260" hidden="1" customWidth="1"/>
    <col min="9998" max="9998" width="13.3984375" style="260" customWidth="1"/>
    <col min="9999" max="10000" width="18.59765625" style="260" customWidth="1"/>
    <col min="10001" max="10001" width="10.86328125" style="260" customWidth="1"/>
    <col min="10002" max="10002" width="1.46484375" style="260" customWidth="1"/>
    <col min="10003" max="10003" width="9.59765625" style="260" customWidth="1"/>
    <col min="10004" max="10004" width="10.73046875" style="260" customWidth="1"/>
    <col min="10005" max="10005" width="26.59765625" style="260" customWidth="1"/>
    <col min="10006" max="10231" width="9.1328125" style="260"/>
    <col min="10232" max="10232" width="7.3984375" style="260" customWidth="1"/>
    <col min="10233" max="10233" width="13.265625" style="260" customWidth="1"/>
    <col min="10234" max="10234" width="13.1328125" style="260" customWidth="1"/>
    <col min="10235" max="10235" width="27.265625" style="260" customWidth="1"/>
    <col min="10236" max="10236" width="15.3984375" style="260" customWidth="1"/>
    <col min="10237" max="10237" width="8.46484375" style="260" customWidth="1"/>
    <col min="10238" max="10238" width="12.73046875" style="260" bestFit="1" customWidth="1"/>
    <col min="10239" max="10239" width="12.265625" style="260" bestFit="1" customWidth="1"/>
    <col min="10240" max="10241" width="9.46484375" style="260" bestFit="1" customWidth="1"/>
    <col min="10242" max="10242" width="15.86328125" style="260" customWidth="1"/>
    <col min="10243" max="10245" width="0" style="260" hidden="1" customWidth="1"/>
    <col min="10246" max="10246" width="16.265625" style="260" customWidth="1"/>
    <col min="10247" max="10249" width="0" style="260" hidden="1" customWidth="1"/>
    <col min="10250" max="10250" width="17.46484375" style="260" customWidth="1"/>
    <col min="10251" max="10253" width="0" style="260" hidden="1" customWidth="1"/>
    <col min="10254" max="10254" width="13.3984375" style="260" customWidth="1"/>
    <col min="10255" max="10256" width="18.59765625" style="260" customWidth="1"/>
    <col min="10257" max="10257" width="10.86328125" style="260" customWidth="1"/>
    <col min="10258" max="10258" width="1.46484375" style="260" customWidth="1"/>
    <col min="10259" max="10259" width="9.59765625" style="260" customWidth="1"/>
    <col min="10260" max="10260" width="10.73046875" style="260" customWidth="1"/>
    <col min="10261" max="10261" width="26.59765625" style="260" customWidth="1"/>
    <col min="10262" max="10487" width="9.1328125" style="260"/>
    <col min="10488" max="10488" width="7.3984375" style="260" customWidth="1"/>
    <col min="10489" max="10489" width="13.265625" style="260" customWidth="1"/>
    <col min="10490" max="10490" width="13.1328125" style="260" customWidth="1"/>
    <col min="10491" max="10491" width="27.265625" style="260" customWidth="1"/>
    <col min="10492" max="10492" width="15.3984375" style="260" customWidth="1"/>
    <col min="10493" max="10493" width="8.46484375" style="260" customWidth="1"/>
    <col min="10494" max="10494" width="12.73046875" style="260" bestFit="1" customWidth="1"/>
    <col min="10495" max="10495" width="12.265625" style="260" bestFit="1" customWidth="1"/>
    <col min="10496" max="10497" width="9.46484375" style="260" bestFit="1" customWidth="1"/>
    <col min="10498" max="10498" width="15.86328125" style="260" customWidth="1"/>
    <col min="10499" max="10501" width="0" style="260" hidden="1" customWidth="1"/>
    <col min="10502" max="10502" width="16.265625" style="260" customWidth="1"/>
    <col min="10503" max="10505" width="0" style="260" hidden="1" customWidth="1"/>
    <col min="10506" max="10506" width="17.46484375" style="260" customWidth="1"/>
    <col min="10507" max="10509" width="0" style="260" hidden="1" customWidth="1"/>
    <col min="10510" max="10510" width="13.3984375" style="260" customWidth="1"/>
    <col min="10511" max="10512" width="18.59765625" style="260" customWidth="1"/>
    <col min="10513" max="10513" width="10.86328125" style="260" customWidth="1"/>
    <col min="10514" max="10514" width="1.46484375" style="260" customWidth="1"/>
    <col min="10515" max="10515" width="9.59765625" style="260" customWidth="1"/>
    <col min="10516" max="10516" width="10.73046875" style="260" customWidth="1"/>
    <col min="10517" max="10517" width="26.59765625" style="260" customWidth="1"/>
    <col min="10518" max="10743" width="9.1328125" style="260"/>
    <col min="10744" max="10744" width="7.3984375" style="260" customWidth="1"/>
    <col min="10745" max="10745" width="13.265625" style="260" customWidth="1"/>
    <col min="10746" max="10746" width="13.1328125" style="260" customWidth="1"/>
    <col min="10747" max="10747" width="27.265625" style="260" customWidth="1"/>
    <col min="10748" max="10748" width="15.3984375" style="260" customWidth="1"/>
    <col min="10749" max="10749" width="8.46484375" style="260" customWidth="1"/>
    <col min="10750" max="10750" width="12.73046875" style="260" bestFit="1" customWidth="1"/>
    <col min="10751" max="10751" width="12.265625" style="260" bestFit="1" customWidth="1"/>
    <col min="10752" max="10753" width="9.46484375" style="260" bestFit="1" customWidth="1"/>
    <col min="10754" max="10754" width="15.86328125" style="260" customWidth="1"/>
    <col min="10755" max="10757" width="0" style="260" hidden="1" customWidth="1"/>
    <col min="10758" max="10758" width="16.265625" style="260" customWidth="1"/>
    <col min="10759" max="10761" width="0" style="260" hidden="1" customWidth="1"/>
    <col min="10762" max="10762" width="17.46484375" style="260" customWidth="1"/>
    <col min="10763" max="10765" width="0" style="260" hidden="1" customWidth="1"/>
    <col min="10766" max="10766" width="13.3984375" style="260" customWidth="1"/>
    <col min="10767" max="10768" width="18.59765625" style="260" customWidth="1"/>
    <col min="10769" max="10769" width="10.86328125" style="260" customWidth="1"/>
    <col min="10770" max="10770" width="1.46484375" style="260" customWidth="1"/>
    <col min="10771" max="10771" width="9.59765625" style="260" customWidth="1"/>
    <col min="10772" max="10772" width="10.73046875" style="260" customWidth="1"/>
    <col min="10773" max="10773" width="26.59765625" style="260" customWidth="1"/>
    <col min="10774" max="10999" width="9.1328125" style="260"/>
    <col min="11000" max="11000" width="7.3984375" style="260" customWidth="1"/>
    <col min="11001" max="11001" width="13.265625" style="260" customWidth="1"/>
    <col min="11002" max="11002" width="13.1328125" style="260" customWidth="1"/>
    <col min="11003" max="11003" width="27.265625" style="260" customWidth="1"/>
    <col min="11004" max="11004" width="15.3984375" style="260" customWidth="1"/>
    <col min="11005" max="11005" width="8.46484375" style="260" customWidth="1"/>
    <col min="11006" max="11006" width="12.73046875" style="260" bestFit="1" customWidth="1"/>
    <col min="11007" max="11007" width="12.265625" style="260" bestFit="1" customWidth="1"/>
    <col min="11008" max="11009" width="9.46484375" style="260" bestFit="1" customWidth="1"/>
    <col min="11010" max="11010" width="15.86328125" style="260" customWidth="1"/>
    <col min="11011" max="11013" width="0" style="260" hidden="1" customWidth="1"/>
    <col min="11014" max="11014" width="16.265625" style="260" customWidth="1"/>
    <col min="11015" max="11017" width="0" style="260" hidden="1" customWidth="1"/>
    <col min="11018" max="11018" width="17.46484375" style="260" customWidth="1"/>
    <col min="11019" max="11021" width="0" style="260" hidden="1" customWidth="1"/>
    <col min="11022" max="11022" width="13.3984375" style="260" customWidth="1"/>
    <col min="11023" max="11024" width="18.59765625" style="260" customWidth="1"/>
    <col min="11025" max="11025" width="10.86328125" style="260" customWidth="1"/>
    <col min="11026" max="11026" width="1.46484375" style="260" customWidth="1"/>
    <col min="11027" max="11027" width="9.59765625" style="260" customWidth="1"/>
    <col min="11028" max="11028" width="10.73046875" style="260" customWidth="1"/>
    <col min="11029" max="11029" width="26.59765625" style="260" customWidth="1"/>
    <col min="11030" max="11255" width="9.1328125" style="260"/>
    <col min="11256" max="11256" width="7.3984375" style="260" customWidth="1"/>
    <col min="11257" max="11257" width="13.265625" style="260" customWidth="1"/>
    <col min="11258" max="11258" width="13.1328125" style="260" customWidth="1"/>
    <col min="11259" max="11259" width="27.265625" style="260" customWidth="1"/>
    <col min="11260" max="11260" width="15.3984375" style="260" customWidth="1"/>
    <col min="11261" max="11261" width="8.46484375" style="260" customWidth="1"/>
    <col min="11262" max="11262" width="12.73046875" style="260" bestFit="1" customWidth="1"/>
    <col min="11263" max="11263" width="12.265625" style="260" bestFit="1" customWidth="1"/>
    <col min="11264" max="11265" width="9.46484375" style="260" bestFit="1" customWidth="1"/>
    <col min="11266" max="11266" width="15.86328125" style="260" customWidth="1"/>
    <col min="11267" max="11269" width="0" style="260" hidden="1" customWidth="1"/>
    <col min="11270" max="11270" width="16.265625" style="260" customWidth="1"/>
    <col min="11271" max="11273" width="0" style="260" hidden="1" customWidth="1"/>
    <col min="11274" max="11274" width="17.46484375" style="260" customWidth="1"/>
    <col min="11275" max="11277" width="0" style="260" hidden="1" customWidth="1"/>
    <col min="11278" max="11278" width="13.3984375" style="260" customWidth="1"/>
    <col min="11279" max="11280" width="18.59765625" style="260" customWidth="1"/>
    <col min="11281" max="11281" width="10.86328125" style="260" customWidth="1"/>
    <col min="11282" max="11282" width="1.46484375" style="260" customWidth="1"/>
    <col min="11283" max="11283" width="9.59765625" style="260" customWidth="1"/>
    <col min="11284" max="11284" width="10.73046875" style="260" customWidth="1"/>
    <col min="11285" max="11285" width="26.59765625" style="260" customWidth="1"/>
    <col min="11286" max="11511" width="9.1328125" style="260"/>
    <col min="11512" max="11512" width="7.3984375" style="260" customWidth="1"/>
    <col min="11513" max="11513" width="13.265625" style="260" customWidth="1"/>
    <col min="11514" max="11514" width="13.1328125" style="260" customWidth="1"/>
    <col min="11515" max="11515" width="27.265625" style="260" customWidth="1"/>
    <col min="11516" max="11516" width="15.3984375" style="260" customWidth="1"/>
    <col min="11517" max="11517" width="8.46484375" style="260" customWidth="1"/>
    <col min="11518" max="11518" width="12.73046875" style="260" bestFit="1" customWidth="1"/>
    <col min="11519" max="11519" width="12.265625" style="260" bestFit="1" customWidth="1"/>
    <col min="11520" max="11521" width="9.46484375" style="260" bestFit="1" customWidth="1"/>
    <col min="11522" max="11522" width="15.86328125" style="260" customWidth="1"/>
    <col min="11523" max="11525" width="0" style="260" hidden="1" customWidth="1"/>
    <col min="11526" max="11526" width="16.265625" style="260" customWidth="1"/>
    <col min="11527" max="11529" width="0" style="260" hidden="1" customWidth="1"/>
    <col min="11530" max="11530" width="17.46484375" style="260" customWidth="1"/>
    <col min="11531" max="11533" width="0" style="260" hidden="1" customWidth="1"/>
    <col min="11534" max="11534" width="13.3984375" style="260" customWidth="1"/>
    <col min="11535" max="11536" width="18.59765625" style="260" customWidth="1"/>
    <col min="11537" max="11537" width="10.86328125" style="260" customWidth="1"/>
    <col min="11538" max="11538" width="1.46484375" style="260" customWidth="1"/>
    <col min="11539" max="11539" width="9.59765625" style="260" customWidth="1"/>
    <col min="11540" max="11540" width="10.73046875" style="260" customWidth="1"/>
    <col min="11541" max="11541" width="26.59765625" style="260" customWidth="1"/>
    <col min="11542" max="11767" width="9.1328125" style="260"/>
    <col min="11768" max="11768" width="7.3984375" style="260" customWidth="1"/>
    <col min="11769" max="11769" width="13.265625" style="260" customWidth="1"/>
    <col min="11770" max="11770" width="13.1328125" style="260" customWidth="1"/>
    <col min="11771" max="11771" width="27.265625" style="260" customWidth="1"/>
    <col min="11772" max="11772" width="15.3984375" style="260" customWidth="1"/>
    <col min="11773" max="11773" width="8.46484375" style="260" customWidth="1"/>
    <col min="11774" max="11774" width="12.73046875" style="260" bestFit="1" customWidth="1"/>
    <col min="11775" max="11775" width="12.265625" style="260" bestFit="1" customWidth="1"/>
    <col min="11776" max="11777" width="9.46484375" style="260" bestFit="1" customWidth="1"/>
    <col min="11778" max="11778" width="15.86328125" style="260" customWidth="1"/>
    <col min="11779" max="11781" width="0" style="260" hidden="1" customWidth="1"/>
    <col min="11782" max="11782" width="16.265625" style="260" customWidth="1"/>
    <col min="11783" max="11785" width="0" style="260" hidden="1" customWidth="1"/>
    <col min="11786" max="11786" width="17.46484375" style="260" customWidth="1"/>
    <col min="11787" max="11789" width="0" style="260" hidden="1" customWidth="1"/>
    <col min="11790" max="11790" width="13.3984375" style="260" customWidth="1"/>
    <col min="11791" max="11792" width="18.59765625" style="260" customWidth="1"/>
    <col min="11793" max="11793" width="10.86328125" style="260" customWidth="1"/>
    <col min="11794" max="11794" width="1.46484375" style="260" customWidth="1"/>
    <col min="11795" max="11795" width="9.59765625" style="260" customWidth="1"/>
    <col min="11796" max="11796" width="10.73046875" style="260" customWidth="1"/>
    <col min="11797" max="11797" width="26.59765625" style="260" customWidth="1"/>
    <col min="11798" max="12023" width="9.1328125" style="260"/>
    <col min="12024" max="12024" width="7.3984375" style="260" customWidth="1"/>
    <col min="12025" max="12025" width="13.265625" style="260" customWidth="1"/>
    <col min="12026" max="12026" width="13.1328125" style="260" customWidth="1"/>
    <col min="12027" max="12027" width="27.265625" style="260" customWidth="1"/>
    <col min="12028" max="12028" width="15.3984375" style="260" customWidth="1"/>
    <col min="12029" max="12029" width="8.46484375" style="260" customWidth="1"/>
    <col min="12030" max="12030" width="12.73046875" style="260" bestFit="1" customWidth="1"/>
    <col min="12031" max="12031" width="12.265625" style="260" bestFit="1" customWidth="1"/>
    <col min="12032" max="12033" width="9.46484375" style="260" bestFit="1" customWidth="1"/>
    <col min="12034" max="12034" width="15.86328125" style="260" customWidth="1"/>
    <col min="12035" max="12037" width="0" style="260" hidden="1" customWidth="1"/>
    <col min="12038" max="12038" width="16.265625" style="260" customWidth="1"/>
    <col min="12039" max="12041" width="0" style="260" hidden="1" customWidth="1"/>
    <col min="12042" max="12042" width="17.46484375" style="260" customWidth="1"/>
    <col min="12043" max="12045" width="0" style="260" hidden="1" customWidth="1"/>
    <col min="12046" max="12046" width="13.3984375" style="260" customWidth="1"/>
    <col min="12047" max="12048" width="18.59765625" style="260" customWidth="1"/>
    <col min="12049" max="12049" width="10.86328125" style="260" customWidth="1"/>
    <col min="12050" max="12050" width="1.46484375" style="260" customWidth="1"/>
    <col min="12051" max="12051" width="9.59765625" style="260" customWidth="1"/>
    <col min="12052" max="12052" width="10.73046875" style="260" customWidth="1"/>
    <col min="12053" max="12053" width="26.59765625" style="260" customWidth="1"/>
    <col min="12054" max="12279" width="9.1328125" style="260"/>
    <col min="12280" max="12280" width="7.3984375" style="260" customWidth="1"/>
    <col min="12281" max="12281" width="13.265625" style="260" customWidth="1"/>
    <col min="12282" max="12282" width="13.1328125" style="260" customWidth="1"/>
    <col min="12283" max="12283" width="27.265625" style="260" customWidth="1"/>
    <col min="12284" max="12284" width="15.3984375" style="260" customWidth="1"/>
    <col min="12285" max="12285" width="8.46484375" style="260" customWidth="1"/>
    <col min="12286" max="12286" width="12.73046875" style="260" bestFit="1" customWidth="1"/>
    <col min="12287" max="12287" width="12.265625" style="260" bestFit="1" customWidth="1"/>
    <col min="12288" max="12289" width="9.46484375" style="260" bestFit="1" customWidth="1"/>
    <col min="12290" max="12290" width="15.86328125" style="260" customWidth="1"/>
    <col min="12291" max="12293" width="0" style="260" hidden="1" customWidth="1"/>
    <col min="12294" max="12294" width="16.265625" style="260" customWidth="1"/>
    <col min="12295" max="12297" width="0" style="260" hidden="1" customWidth="1"/>
    <col min="12298" max="12298" width="17.46484375" style="260" customWidth="1"/>
    <col min="12299" max="12301" width="0" style="260" hidden="1" customWidth="1"/>
    <col min="12302" max="12302" width="13.3984375" style="260" customWidth="1"/>
    <col min="12303" max="12304" width="18.59765625" style="260" customWidth="1"/>
    <col min="12305" max="12305" width="10.86328125" style="260" customWidth="1"/>
    <col min="12306" max="12306" width="1.46484375" style="260" customWidth="1"/>
    <col min="12307" max="12307" width="9.59765625" style="260" customWidth="1"/>
    <col min="12308" max="12308" width="10.73046875" style="260" customWidth="1"/>
    <col min="12309" max="12309" width="26.59765625" style="260" customWidth="1"/>
    <col min="12310" max="12535" width="9.1328125" style="260"/>
    <col min="12536" max="12536" width="7.3984375" style="260" customWidth="1"/>
    <col min="12537" max="12537" width="13.265625" style="260" customWidth="1"/>
    <col min="12538" max="12538" width="13.1328125" style="260" customWidth="1"/>
    <col min="12539" max="12539" width="27.265625" style="260" customWidth="1"/>
    <col min="12540" max="12540" width="15.3984375" style="260" customWidth="1"/>
    <col min="12541" max="12541" width="8.46484375" style="260" customWidth="1"/>
    <col min="12542" max="12542" width="12.73046875" style="260" bestFit="1" customWidth="1"/>
    <col min="12543" max="12543" width="12.265625" style="260" bestFit="1" customWidth="1"/>
    <col min="12544" max="12545" width="9.46484375" style="260" bestFit="1" customWidth="1"/>
    <col min="12546" max="12546" width="15.86328125" style="260" customWidth="1"/>
    <col min="12547" max="12549" width="0" style="260" hidden="1" customWidth="1"/>
    <col min="12550" max="12550" width="16.265625" style="260" customWidth="1"/>
    <col min="12551" max="12553" width="0" style="260" hidden="1" customWidth="1"/>
    <col min="12554" max="12554" width="17.46484375" style="260" customWidth="1"/>
    <col min="12555" max="12557" width="0" style="260" hidden="1" customWidth="1"/>
    <col min="12558" max="12558" width="13.3984375" style="260" customWidth="1"/>
    <col min="12559" max="12560" width="18.59765625" style="260" customWidth="1"/>
    <col min="12561" max="12561" width="10.86328125" style="260" customWidth="1"/>
    <col min="12562" max="12562" width="1.46484375" style="260" customWidth="1"/>
    <col min="12563" max="12563" width="9.59765625" style="260" customWidth="1"/>
    <col min="12564" max="12564" width="10.73046875" style="260" customWidth="1"/>
    <col min="12565" max="12565" width="26.59765625" style="260" customWidth="1"/>
    <col min="12566" max="12791" width="9.1328125" style="260"/>
    <col min="12792" max="12792" width="7.3984375" style="260" customWidth="1"/>
    <col min="12793" max="12793" width="13.265625" style="260" customWidth="1"/>
    <col min="12794" max="12794" width="13.1328125" style="260" customWidth="1"/>
    <col min="12795" max="12795" width="27.265625" style="260" customWidth="1"/>
    <col min="12796" max="12796" width="15.3984375" style="260" customWidth="1"/>
    <col min="12797" max="12797" width="8.46484375" style="260" customWidth="1"/>
    <col min="12798" max="12798" width="12.73046875" style="260" bestFit="1" customWidth="1"/>
    <col min="12799" max="12799" width="12.265625" style="260" bestFit="1" customWidth="1"/>
    <col min="12800" max="12801" width="9.46484375" style="260" bestFit="1" customWidth="1"/>
    <col min="12802" max="12802" width="15.86328125" style="260" customWidth="1"/>
    <col min="12803" max="12805" width="0" style="260" hidden="1" customWidth="1"/>
    <col min="12806" max="12806" width="16.265625" style="260" customWidth="1"/>
    <col min="12807" max="12809" width="0" style="260" hidden="1" customWidth="1"/>
    <col min="12810" max="12810" width="17.46484375" style="260" customWidth="1"/>
    <col min="12811" max="12813" width="0" style="260" hidden="1" customWidth="1"/>
    <col min="12814" max="12814" width="13.3984375" style="260" customWidth="1"/>
    <col min="12815" max="12816" width="18.59765625" style="260" customWidth="1"/>
    <col min="12817" max="12817" width="10.86328125" style="260" customWidth="1"/>
    <col min="12818" max="12818" width="1.46484375" style="260" customWidth="1"/>
    <col min="12819" max="12819" width="9.59765625" style="260" customWidth="1"/>
    <col min="12820" max="12820" width="10.73046875" style="260" customWidth="1"/>
    <col min="12821" max="12821" width="26.59765625" style="260" customWidth="1"/>
    <col min="12822" max="13047" width="9.1328125" style="260"/>
    <col min="13048" max="13048" width="7.3984375" style="260" customWidth="1"/>
    <col min="13049" max="13049" width="13.265625" style="260" customWidth="1"/>
    <col min="13050" max="13050" width="13.1328125" style="260" customWidth="1"/>
    <col min="13051" max="13051" width="27.265625" style="260" customWidth="1"/>
    <col min="13052" max="13052" width="15.3984375" style="260" customWidth="1"/>
    <col min="13053" max="13053" width="8.46484375" style="260" customWidth="1"/>
    <col min="13054" max="13054" width="12.73046875" style="260" bestFit="1" customWidth="1"/>
    <col min="13055" max="13055" width="12.265625" style="260" bestFit="1" customWidth="1"/>
    <col min="13056" max="13057" width="9.46484375" style="260" bestFit="1" customWidth="1"/>
    <col min="13058" max="13058" width="15.86328125" style="260" customWidth="1"/>
    <col min="13059" max="13061" width="0" style="260" hidden="1" customWidth="1"/>
    <col min="13062" max="13062" width="16.265625" style="260" customWidth="1"/>
    <col min="13063" max="13065" width="0" style="260" hidden="1" customWidth="1"/>
    <col min="13066" max="13066" width="17.46484375" style="260" customWidth="1"/>
    <col min="13067" max="13069" width="0" style="260" hidden="1" customWidth="1"/>
    <col min="13070" max="13070" width="13.3984375" style="260" customWidth="1"/>
    <col min="13071" max="13072" width="18.59765625" style="260" customWidth="1"/>
    <col min="13073" max="13073" width="10.86328125" style="260" customWidth="1"/>
    <col min="13074" max="13074" width="1.46484375" style="260" customWidth="1"/>
    <col min="13075" max="13075" width="9.59765625" style="260" customWidth="1"/>
    <col min="13076" max="13076" width="10.73046875" style="260" customWidth="1"/>
    <col min="13077" max="13077" width="26.59765625" style="260" customWidth="1"/>
    <col min="13078" max="13303" width="9.1328125" style="260"/>
    <col min="13304" max="13304" width="7.3984375" style="260" customWidth="1"/>
    <col min="13305" max="13305" width="13.265625" style="260" customWidth="1"/>
    <col min="13306" max="13306" width="13.1328125" style="260" customWidth="1"/>
    <col min="13307" max="13307" width="27.265625" style="260" customWidth="1"/>
    <col min="13308" max="13308" width="15.3984375" style="260" customWidth="1"/>
    <col min="13309" max="13309" width="8.46484375" style="260" customWidth="1"/>
    <col min="13310" max="13310" width="12.73046875" style="260" bestFit="1" customWidth="1"/>
    <col min="13311" max="13311" width="12.265625" style="260" bestFit="1" customWidth="1"/>
    <col min="13312" max="13313" width="9.46484375" style="260" bestFit="1" customWidth="1"/>
    <col min="13314" max="13314" width="15.86328125" style="260" customWidth="1"/>
    <col min="13315" max="13317" width="0" style="260" hidden="1" customWidth="1"/>
    <col min="13318" max="13318" width="16.265625" style="260" customWidth="1"/>
    <col min="13319" max="13321" width="0" style="260" hidden="1" customWidth="1"/>
    <col min="13322" max="13322" width="17.46484375" style="260" customWidth="1"/>
    <col min="13323" max="13325" width="0" style="260" hidden="1" customWidth="1"/>
    <col min="13326" max="13326" width="13.3984375" style="260" customWidth="1"/>
    <col min="13327" max="13328" width="18.59765625" style="260" customWidth="1"/>
    <col min="13329" max="13329" width="10.86328125" style="260" customWidth="1"/>
    <col min="13330" max="13330" width="1.46484375" style="260" customWidth="1"/>
    <col min="13331" max="13331" width="9.59765625" style="260" customWidth="1"/>
    <col min="13332" max="13332" width="10.73046875" style="260" customWidth="1"/>
    <col min="13333" max="13333" width="26.59765625" style="260" customWidth="1"/>
    <col min="13334" max="13559" width="9.1328125" style="260"/>
    <col min="13560" max="13560" width="7.3984375" style="260" customWidth="1"/>
    <col min="13561" max="13561" width="13.265625" style="260" customWidth="1"/>
    <col min="13562" max="13562" width="13.1328125" style="260" customWidth="1"/>
    <col min="13563" max="13563" width="27.265625" style="260" customWidth="1"/>
    <col min="13564" max="13564" width="15.3984375" style="260" customWidth="1"/>
    <col min="13565" max="13565" width="8.46484375" style="260" customWidth="1"/>
    <col min="13566" max="13566" width="12.73046875" style="260" bestFit="1" customWidth="1"/>
    <col min="13567" max="13567" width="12.265625" style="260" bestFit="1" customWidth="1"/>
    <col min="13568" max="13569" width="9.46484375" style="260" bestFit="1" customWidth="1"/>
    <col min="13570" max="13570" width="15.86328125" style="260" customWidth="1"/>
    <col min="13571" max="13573" width="0" style="260" hidden="1" customWidth="1"/>
    <col min="13574" max="13574" width="16.265625" style="260" customWidth="1"/>
    <col min="13575" max="13577" width="0" style="260" hidden="1" customWidth="1"/>
    <col min="13578" max="13578" width="17.46484375" style="260" customWidth="1"/>
    <col min="13579" max="13581" width="0" style="260" hidden="1" customWidth="1"/>
    <col min="13582" max="13582" width="13.3984375" style="260" customWidth="1"/>
    <col min="13583" max="13584" width="18.59765625" style="260" customWidth="1"/>
    <col min="13585" max="13585" width="10.86328125" style="260" customWidth="1"/>
    <col min="13586" max="13586" width="1.46484375" style="260" customWidth="1"/>
    <col min="13587" max="13587" width="9.59765625" style="260" customWidth="1"/>
    <col min="13588" max="13588" width="10.73046875" style="260" customWidth="1"/>
    <col min="13589" max="13589" width="26.59765625" style="260" customWidth="1"/>
    <col min="13590" max="13815" width="9.1328125" style="260"/>
    <col min="13816" max="13816" width="7.3984375" style="260" customWidth="1"/>
    <col min="13817" max="13817" width="13.265625" style="260" customWidth="1"/>
    <col min="13818" max="13818" width="13.1328125" style="260" customWidth="1"/>
    <col min="13819" max="13819" width="27.265625" style="260" customWidth="1"/>
    <col min="13820" max="13820" width="15.3984375" style="260" customWidth="1"/>
    <col min="13821" max="13821" width="8.46484375" style="260" customWidth="1"/>
    <col min="13822" max="13822" width="12.73046875" style="260" bestFit="1" customWidth="1"/>
    <col min="13823" max="13823" width="12.265625" style="260" bestFit="1" customWidth="1"/>
    <col min="13824" max="13825" width="9.46484375" style="260" bestFit="1" customWidth="1"/>
    <col min="13826" max="13826" width="15.86328125" style="260" customWidth="1"/>
    <col min="13827" max="13829" width="0" style="260" hidden="1" customWidth="1"/>
    <col min="13830" max="13830" width="16.265625" style="260" customWidth="1"/>
    <col min="13831" max="13833" width="0" style="260" hidden="1" customWidth="1"/>
    <col min="13834" max="13834" width="17.46484375" style="260" customWidth="1"/>
    <col min="13835" max="13837" width="0" style="260" hidden="1" customWidth="1"/>
    <col min="13838" max="13838" width="13.3984375" style="260" customWidth="1"/>
    <col min="13839" max="13840" width="18.59765625" style="260" customWidth="1"/>
    <col min="13841" max="13841" width="10.86328125" style="260" customWidth="1"/>
    <col min="13842" max="13842" width="1.46484375" style="260" customWidth="1"/>
    <col min="13843" max="13843" width="9.59765625" style="260" customWidth="1"/>
    <col min="13844" max="13844" width="10.73046875" style="260" customWidth="1"/>
    <col min="13845" max="13845" width="26.59765625" style="260" customWidth="1"/>
    <col min="13846" max="14071" width="9.1328125" style="260"/>
    <col min="14072" max="14072" width="7.3984375" style="260" customWidth="1"/>
    <col min="14073" max="14073" width="13.265625" style="260" customWidth="1"/>
    <col min="14074" max="14074" width="13.1328125" style="260" customWidth="1"/>
    <col min="14075" max="14075" width="27.265625" style="260" customWidth="1"/>
    <col min="14076" max="14076" width="15.3984375" style="260" customWidth="1"/>
    <col min="14077" max="14077" width="8.46484375" style="260" customWidth="1"/>
    <col min="14078" max="14078" width="12.73046875" style="260" bestFit="1" customWidth="1"/>
    <col min="14079" max="14079" width="12.265625" style="260" bestFit="1" customWidth="1"/>
    <col min="14080" max="14081" width="9.46484375" style="260" bestFit="1" customWidth="1"/>
    <col min="14082" max="14082" width="15.86328125" style="260" customWidth="1"/>
    <col min="14083" max="14085" width="0" style="260" hidden="1" customWidth="1"/>
    <col min="14086" max="14086" width="16.265625" style="260" customWidth="1"/>
    <col min="14087" max="14089" width="0" style="260" hidden="1" customWidth="1"/>
    <col min="14090" max="14090" width="17.46484375" style="260" customWidth="1"/>
    <col min="14091" max="14093" width="0" style="260" hidden="1" customWidth="1"/>
    <col min="14094" max="14094" width="13.3984375" style="260" customWidth="1"/>
    <col min="14095" max="14096" width="18.59765625" style="260" customWidth="1"/>
    <col min="14097" max="14097" width="10.86328125" style="260" customWidth="1"/>
    <col min="14098" max="14098" width="1.46484375" style="260" customWidth="1"/>
    <col min="14099" max="14099" width="9.59765625" style="260" customWidth="1"/>
    <col min="14100" max="14100" width="10.73046875" style="260" customWidth="1"/>
    <col min="14101" max="14101" width="26.59765625" style="260" customWidth="1"/>
    <col min="14102" max="14327" width="9.1328125" style="260"/>
    <col min="14328" max="14328" width="7.3984375" style="260" customWidth="1"/>
    <col min="14329" max="14329" width="13.265625" style="260" customWidth="1"/>
    <col min="14330" max="14330" width="13.1328125" style="260" customWidth="1"/>
    <col min="14331" max="14331" width="27.265625" style="260" customWidth="1"/>
    <col min="14332" max="14332" width="15.3984375" style="260" customWidth="1"/>
    <col min="14333" max="14333" width="8.46484375" style="260" customWidth="1"/>
    <col min="14334" max="14334" width="12.73046875" style="260" bestFit="1" customWidth="1"/>
    <col min="14335" max="14335" width="12.265625" style="260" bestFit="1" customWidth="1"/>
    <col min="14336" max="14337" width="9.46484375" style="260" bestFit="1" customWidth="1"/>
    <col min="14338" max="14338" width="15.86328125" style="260" customWidth="1"/>
    <col min="14339" max="14341" width="0" style="260" hidden="1" customWidth="1"/>
    <col min="14342" max="14342" width="16.265625" style="260" customWidth="1"/>
    <col min="14343" max="14345" width="0" style="260" hidden="1" customWidth="1"/>
    <col min="14346" max="14346" width="17.46484375" style="260" customWidth="1"/>
    <col min="14347" max="14349" width="0" style="260" hidden="1" customWidth="1"/>
    <col min="14350" max="14350" width="13.3984375" style="260" customWidth="1"/>
    <col min="14351" max="14352" width="18.59765625" style="260" customWidth="1"/>
    <col min="14353" max="14353" width="10.86328125" style="260" customWidth="1"/>
    <col min="14354" max="14354" width="1.46484375" style="260" customWidth="1"/>
    <col min="14355" max="14355" width="9.59765625" style="260" customWidth="1"/>
    <col min="14356" max="14356" width="10.73046875" style="260" customWidth="1"/>
    <col min="14357" max="14357" width="26.59765625" style="260" customWidth="1"/>
    <col min="14358" max="14583" width="9.1328125" style="260"/>
    <col min="14584" max="14584" width="7.3984375" style="260" customWidth="1"/>
    <col min="14585" max="14585" width="13.265625" style="260" customWidth="1"/>
    <col min="14586" max="14586" width="13.1328125" style="260" customWidth="1"/>
    <col min="14587" max="14587" width="27.265625" style="260" customWidth="1"/>
    <col min="14588" max="14588" width="15.3984375" style="260" customWidth="1"/>
    <col min="14589" max="14589" width="8.46484375" style="260" customWidth="1"/>
    <col min="14590" max="14590" width="12.73046875" style="260" bestFit="1" customWidth="1"/>
    <col min="14591" max="14591" width="12.265625" style="260" bestFit="1" customWidth="1"/>
    <col min="14592" max="14593" width="9.46484375" style="260" bestFit="1" customWidth="1"/>
    <col min="14594" max="14594" width="15.86328125" style="260" customWidth="1"/>
    <col min="14595" max="14597" width="0" style="260" hidden="1" customWidth="1"/>
    <col min="14598" max="14598" width="16.265625" style="260" customWidth="1"/>
    <col min="14599" max="14601" width="0" style="260" hidden="1" customWidth="1"/>
    <col min="14602" max="14602" width="17.46484375" style="260" customWidth="1"/>
    <col min="14603" max="14605" width="0" style="260" hidden="1" customWidth="1"/>
    <col min="14606" max="14606" width="13.3984375" style="260" customWidth="1"/>
    <col min="14607" max="14608" width="18.59765625" style="260" customWidth="1"/>
    <col min="14609" max="14609" width="10.86328125" style="260" customWidth="1"/>
    <col min="14610" max="14610" width="1.46484375" style="260" customWidth="1"/>
    <col min="14611" max="14611" width="9.59765625" style="260" customWidth="1"/>
    <col min="14612" max="14612" width="10.73046875" style="260" customWidth="1"/>
    <col min="14613" max="14613" width="26.59765625" style="260" customWidth="1"/>
    <col min="14614" max="14839" width="9.1328125" style="260"/>
    <col min="14840" max="14840" width="7.3984375" style="260" customWidth="1"/>
    <col min="14841" max="14841" width="13.265625" style="260" customWidth="1"/>
    <col min="14842" max="14842" width="13.1328125" style="260" customWidth="1"/>
    <col min="14843" max="14843" width="27.265625" style="260" customWidth="1"/>
    <col min="14844" max="14844" width="15.3984375" style="260" customWidth="1"/>
    <col min="14845" max="14845" width="8.46484375" style="260" customWidth="1"/>
    <col min="14846" max="14846" width="12.73046875" style="260" bestFit="1" customWidth="1"/>
    <col min="14847" max="14847" width="12.265625" style="260" bestFit="1" customWidth="1"/>
    <col min="14848" max="14849" width="9.46484375" style="260" bestFit="1" customWidth="1"/>
    <col min="14850" max="14850" width="15.86328125" style="260" customWidth="1"/>
    <col min="14851" max="14853" width="0" style="260" hidden="1" customWidth="1"/>
    <col min="14854" max="14854" width="16.265625" style="260" customWidth="1"/>
    <col min="14855" max="14857" width="0" style="260" hidden="1" customWidth="1"/>
    <col min="14858" max="14858" width="17.46484375" style="260" customWidth="1"/>
    <col min="14859" max="14861" width="0" style="260" hidden="1" customWidth="1"/>
    <col min="14862" max="14862" width="13.3984375" style="260" customWidth="1"/>
    <col min="14863" max="14864" width="18.59765625" style="260" customWidth="1"/>
    <col min="14865" max="14865" width="10.86328125" style="260" customWidth="1"/>
    <col min="14866" max="14866" width="1.46484375" style="260" customWidth="1"/>
    <col min="14867" max="14867" width="9.59765625" style="260" customWidth="1"/>
    <col min="14868" max="14868" width="10.73046875" style="260" customWidth="1"/>
    <col min="14869" max="14869" width="26.59765625" style="260" customWidth="1"/>
    <col min="14870" max="15095" width="9.1328125" style="260"/>
    <col min="15096" max="15096" width="7.3984375" style="260" customWidth="1"/>
    <col min="15097" max="15097" width="13.265625" style="260" customWidth="1"/>
    <col min="15098" max="15098" width="13.1328125" style="260" customWidth="1"/>
    <col min="15099" max="15099" width="27.265625" style="260" customWidth="1"/>
    <col min="15100" max="15100" width="15.3984375" style="260" customWidth="1"/>
    <col min="15101" max="15101" width="8.46484375" style="260" customWidth="1"/>
    <col min="15102" max="15102" width="12.73046875" style="260" bestFit="1" customWidth="1"/>
    <col min="15103" max="15103" width="12.265625" style="260" bestFit="1" customWidth="1"/>
    <col min="15104" max="15105" width="9.46484375" style="260" bestFit="1" customWidth="1"/>
    <col min="15106" max="15106" width="15.86328125" style="260" customWidth="1"/>
    <col min="15107" max="15109" width="0" style="260" hidden="1" customWidth="1"/>
    <col min="15110" max="15110" width="16.265625" style="260" customWidth="1"/>
    <col min="15111" max="15113" width="0" style="260" hidden="1" customWidth="1"/>
    <col min="15114" max="15114" width="17.46484375" style="260" customWidth="1"/>
    <col min="15115" max="15117" width="0" style="260" hidden="1" customWidth="1"/>
    <col min="15118" max="15118" width="13.3984375" style="260" customWidth="1"/>
    <col min="15119" max="15120" width="18.59765625" style="260" customWidth="1"/>
    <col min="15121" max="15121" width="10.86328125" style="260" customWidth="1"/>
    <col min="15122" max="15122" width="1.46484375" style="260" customWidth="1"/>
    <col min="15123" max="15123" width="9.59765625" style="260" customWidth="1"/>
    <col min="15124" max="15124" width="10.73046875" style="260" customWidth="1"/>
    <col min="15125" max="15125" width="26.59765625" style="260" customWidth="1"/>
    <col min="15126" max="15351" width="9.1328125" style="260"/>
    <col min="15352" max="15352" width="7.3984375" style="260" customWidth="1"/>
    <col min="15353" max="15353" width="13.265625" style="260" customWidth="1"/>
    <col min="15354" max="15354" width="13.1328125" style="260" customWidth="1"/>
    <col min="15355" max="15355" width="27.265625" style="260" customWidth="1"/>
    <col min="15356" max="15356" width="15.3984375" style="260" customWidth="1"/>
    <col min="15357" max="15357" width="8.46484375" style="260" customWidth="1"/>
    <col min="15358" max="15358" width="12.73046875" style="260" bestFit="1" customWidth="1"/>
    <col min="15359" max="15359" width="12.265625" style="260" bestFit="1" customWidth="1"/>
    <col min="15360" max="15361" width="9.46484375" style="260" bestFit="1" customWidth="1"/>
    <col min="15362" max="15362" width="15.86328125" style="260" customWidth="1"/>
    <col min="15363" max="15365" width="0" style="260" hidden="1" customWidth="1"/>
    <col min="15366" max="15366" width="16.265625" style="260" customWidth="1"/>
    <col min="15367" max="15369" width="0" style="260" hidden="1" customWidth="1"/>
    <col min="15370" max="15370" width="17.46484375" style="260" customWidth="1"/>
    <col min="15371" max="15373" width="0" style="260" hidden="1" customWidth="1"/>
    <col min="15374" max="15374" width="13.3984375" style="260" customWidth="1"/>
    <col min="15375" max="15376" width="18.59765625" style="260" customWidth="1"/>
    <col min="15377" max="15377" width="10.86328125" style="260" customWidth="1"/>
    <col min="15378" max="15378" width="1.46484375" style="260" customWidth="1"/>
    <col min="15379" max="15379" width="9.59765625" style="260" customWidth="1"/>
    <col min="15380" max="15380" width="10.73046875" style="260" customWidth="1"/>
    <col min="15381" max="15381" width="26.59765625" style="260" customWidth="1"/>
    <col min="15382" max="15607" width="9.1328125" style="260"/>
    <col min="15608" max="15608" width="7.3984375" style="260" customWidth="1"/>
    <col min="15609" max="15609" width="13.265625" style="260" customWidth="1"/>
    <col min="15610" max="15610" width="13.1328125" style="260" customWidth="1"/>
    <col min="15611" max="15611" width="27.265625" style="260" customWidth="1"/>
    <col min="15612" max="15612" width="15.3984375" style="260" customWidth="1"/>
    <col min="15613" max="15613" width="8.46484375" style="260" customWidth="1"/>
    <col min="15614" max="15614" width="12.73046875" style="260" bestFit="1" customWidth="1"/>
    <col min="15615" max="15615" width="12.265625" style="260" bestFit="1" customWidth="1"/>
    <col min="15616" max="15617" width="9.46484375" style="260" bestFit="1" customWidth="1"/>
    <col min="15618" max="15618" width="15.86328125" style="260" customWidth="1"/>
    <col min="15619" max="15621" width="0" style="260" hidden="1" customWidth="1"/>
    <col min="15622" max="15622" width="16.265625" style="260" customWidth="1"/>
    <col min="15623" max="15625" width="0" style="260" hidden="1" customWidth="1"/>
    <col min="15626" max="15626" width="17.46484375" style="260" customWidth="1"/>
    <col min="15627" max="15629" width="0" style="260" hidden="1" customWidth="1"/>
    <col min="15630" max="15630" width="13.3984375" style="260" customWidth="1"/>
    <col min="15631" max="15632" width="18.59765625" style="260" customWidth="1"/>
    <col min="15633" max="15633" width="10.86328125" style="260" customWidth="1"/>
    <col min="15634" max="15634" width="1.46484375" style="260" customWidth="1"/>
    <col min="15635" max="15635" width="9.59765625" style="260" customWidth="1"/>
    <col min="15636" max="15636" width="10.73046875" style="260" customWidth="1"/>
    <col min="15637" max="15637" width="26.59765625" style="260" customWidth="1"/>
    <col min="15638" max="15863" width="9.1328125" style="260"/>
    <col min="15864" max="15864" width="7.3984375" style="260" customWidth="1"/>
    <col min="15865" max="15865" width="13.265625" style="260" customWidth="1"/>
    <col min="15866" max="15866" width="13.1328125" style="260" customWidth="1"/>
    <col min="15867" max="15867" width="27.265625" style="260" customWidth="1"/>
    <col min="15868" max="15868" width="15.3984375" style="260" customWidth="1"/>
    <col min="15869" max="15869" width="8.46484375" style="260" customWidth="1"/>
    <col min="15870" max="15870" width="12.73046875" style="260" bestFit="1" customWidth="1"/>
    <col min="15871" max="15871" width="12.265625" style="260" bestFit="1" customWidth="1"/>
    <col min="15872" max="15873" width="9.46484375" style="260" bestFit="1" customWidth="1"/>
    <col min="15874" max="15874" width="15.86328125" style="260" customWidth="1"/>
    <col min="15875" max="15877" width="0" style="260" hidden="1" customWidth="1"/>
    <col min="15878" max="15878" width="16.265625" style="260" customWidth="1"/>
    <col min="15879" max="15881" width="0" style="260" hidden="1" customWidth="1"/>
    <col min="15882" max="15882" width="17.46484375" style="260" customWidth="1"/>
    <col min="15883" max="15885" width="0" style="260" hidden="1" customWidth="1"/>
    <col min="15886" max="15886" width="13.3984375" style="260" customWidth="1"/>
    <col min="15887" max="15888" width="18.59765625" style="260" customWidth="1"/>
    <col min="15889" max="15889" width="10.86328125" style="260" customWidth="1"/>
    <col min="15890" max="15890" width="1.46484375" style="260" customWidth="1"/>
    <col min="15891" max="15891" width="9.59765625" style="260" customWidth="1"/>
    <col min="15892" max="15892" width="10.73046875" style="260" customWidth="1"/>
    <col min="15893" max="15893" width="26.59765625" style="260" customWidth="1"/>
    <col min="15894" max="16119" width="9.1328125" style="260"/>
    <col min="16120" max="16120" width="7.3984375" style="260" customWidth="1"/>
    <col min="16121" max="16121" width="13.265625" style="260" customWidth="1"/>
    <col min="16122" max="16122" width="13.1328125" style="260" customWidth="1"/>
    <col min="16123" max="16123" width="27.265625" style="260" customWidth="1"/>
    <col min="16124" max="16124" width="15.3984375" style="260" customWidth="1"/>
    <col min="16125" max="16125" width="8.46484375" style="260" customWidth="1"/>
    <col min="16126" max="16126" width="12.73046875" style="260" bestFit="1" customWidth="1"/>
    <col min="16127" max="16127" width="12.265625" style="260" bestFit="1" customWidth="1"/>
    <col min="16128" max="16129" width="9.46484375" style="260" bestFit="1" customWidth="1"/>
    <col min="16130" max="16130" width="15.86328125" style="260" customWidth="1"/>
    <col min="16131" max="16133" width="0" style="260" hidden="1" customWidth="1"/>
    <col min="16134" max="16134" width="16.265625" style="260" customWidth="1"/>
    <col min="16135" max="16137" width="0" style="260" hidden="1" customWidth="1"/>
    <col min="16138" max="16138" width="17.46484375" style="260" customWidth="1"/>
    <col min="16139" max="16141" width="0" style="260" hidden="1" customWidth="1"/>
    <col min="16142" max="16142" width="13.3984375" style="260" customWidth="1"/>
    <col min="16143" max="16144" width="18.59765625" style="260" customWidth="1"/>
    <col min="16145" max="16145" width="10.86328125" style="260" customWidth="1"/>
    <col min="16146" max="16146" width="1.46484375" style="260" customWidth="1"/>
    <col min="16147" max="16147" width="9.59765625" style="260" customWidth="1"/>
    <col min="16148" max="16148" width="10.73046875" style="260" customWidth="1"/>
    <col min="16149" max="16149" width="26.59765625" style="260" customWidth="1"/>
    <col min="16150" max="16375" width="9.1328125" style="260"/>
    <col min="16376" max="16384" width="9.1328125" style="260" customWidth="1"/>
  </cols>
  <sheetData>
    <row r="1" spans="1:22" ht="15.75" x14ac:dyDescent="0.4">
      <c r="A1" s="185" t="s">
        <v>8727</v>
      </c>
    </row>
    <row r="2" spans="1:22" ht="31.5" customHeight="1" x14ac:dyDescent="0.4">
      <c r="B2" s="238" t="s">
        <v>8728</v>
      </c>
      <c r="C2" s="262"/>
      <c r="D2" s="262"/>
      <c r="E2" s="262"/>
      <c r="F2" s="262"/>
      <c r="G2" s="262"/>
      <c r="H2" s="262"/>
      <c r="I2" s="262"/>
      <c r="J2" s="262"/>
      <c r="K2" s="262"/>
      <c r="L2" s="262"/>
      <c r="M2" s="262"/>
      <c r="N2" s="262"/>
      <c r="O2" s="262"/>
      <c r="P2" s="262"/>
      <c r="Q2" s="263"/>
    </row>
    <row r="3" spans="1:22" s="246" customFormat="1" ht="26.25" customHeight="1" x14ac:dyDescent="0.4">
      <c r="A3" s="401" t="s">
        <v>1</v>
      </c>
      <c r="B3" s="402" t="s">
        <v>35</v>
      </c>
      <c r="C3" s="410"/>
      <c r="D3" s="402" t="s">
        <v>36</v>
      </c>
      <c r="E3" s="402" t="s">
        <v>8542</v>
      </c>
      <c r="F3" s="402" t="s">
        <v>8544</v>
      </c>
      <c r="G3" s="402" t="s">
        <v>8545</v>
      </c>
      <c r="H3" s="402"/>
      <c r="I3" s="402" t="s">
        <v>26</v>
      </c>
      <c r="J3" s="402"/>
      <c r="K3" s="404" t="s">
        <v>8645</v>
      </c>
      <c r="L3" s="407" t="s">
        <v>8726</v>
      </c>
      <c r="M3" s="264" t="s">
        <v>8729</v>
      </c>
      <c r="N3" s="264"/>
      <c r="O3" s="402" t="s">
        <v>27</v>
      </c>
      <c r="P3" s="402"/>
      <c r="Q3" s="401" t="s">
        <v>4</v>
      </c>
      <c r="U3" s="265"/>
      <c r="V3" s="246" t="s">
        <v>4</v>
      </c>
    </row>
    <row r="4" spans="1:22" s="246" customFormat="1" ht="13.5" customHeight="1" x14ac:dyDescent="0.4">
      <c r="A4" s="401"/>
      <c r="B4" s="401" t="s">
        <v>2</v>
      </c>
      <c r="C4" s="402" t="s">
        <v>8546</v>
      </c>
      <c r="D4" s="402"/>
      <c r="E4" s="402"/>
      <c r="F4" s="402"/>
      <c r="G4" s="402" t="s">
        <v>8547</v>
      </c>
      <c r="H4" s="402" t="s">
        <v>8548</v>
      </c>
      <c r="I4" s="402" t="s">
        <v>29</v>
      </c>
      <c r="J4" s="402" t="s">
        <v>30</v>
      </c>
      <c r="K4" s="405"/>
      <c r="L4" s="408"/>
      <c r="M4" s="402" t="s">
        <v>8759</v>
      </c>
      <c r="N4" s="402" t="s">
        <v>8711</v>
      </c>
      <c r="O4" s="402" t="s">
        <v>32</v>
      </c>
      <c r="P4" s="402" t="s">
        <v>8549</v>
      </c>
      <c r="Q4" s="401"/>
      <c r="T4" s="403" t="s">
        <v>8730</v>
      </c>
      <c r="U4" s="403"/>
    </row>
    <row r="5" spans="1:22" s="246" customFormat="1" ht="36" customHeight="1" x14ac:dyDescent="0.4">
      <c r="A5" s="401"/>
      <c r="B5" s="401"/>
      <c r="C5" s="402"/>
      <c r="D5" s="402"/>
      <c r="E5" s="402"/>
      <c r="F5" s="402"/>
      <c r="G5" s="402"/>
      <c r="H5" s="402"/>
      <c r="I5" s="402"/>
      <c r="J5" s="402"/>
      <c r="K5" s="406"/>
      <c r="L5" s="409"/>
      <c r="M5" s="402"/>
      <c r="N5" s="402"/>
      <c r="O5" s="402"/>
      <c r="P5" s="402"/>
      <c r="Q5" s="401"/>
      <c r="U5" s="265"/>
    </row>
    <row r="6" spans="1:22" s="266" customFormat="1" ht="31.5" customHeight="1" x14ac:dyDescent="0.4">
      <c r="A6" s="289"/>
      <c r="B6" s="264" t="s">
        <v>8614</v>
      </c>
      <c r="C6" s="264"/>
      <c r="D6" s="289">
        <f>SUBTOTAL(3,D7:D8)</f>
        <v>2</v>
      </c>
      <c r="E6" s="289"/>
      <c r="F6" s="289"/>
      <c r="G6" s="289"/>
      <c r="H6" s="289"/>
      <c r="I6" s="289"/>
      <c r="J6" s="289"/>
      <c r="K6" s="289">
        <f t="shared" ref="K6" si="0">SUBTOTAL(9,K7:K8)</f>
        <v>1300</v>
      </c>
      <c r="L6" s="289">
        <f>SUBTOTAL(9,L7:L8)</f>
        <v>470</v>
      </c>
      <c r="M6" s="289">
        <f>SUBTOTAL(9,M7:M8)</f>
        <v>630</v>
      </c>
      <c r="N6" s="289"/>
      <c r="O6" s="289"/>
      <c r="P6" s="289"/>
      <c r="Q6" s="289"/>
      <c r="U6" s="269"/>
    </row>
    <row r="7" spans="1:22" s="246" customFormat="1" ht="31.5" customHeight="1" x14ac:dyDescent="0.4">
      <c r="A7" s="267">
        <v>16</v>
      </c>
      <c r="B7" s="267" t="s">
        <v>14</v>
      </c>
      <c r="C7" s="267" t="s">
        <v>124</v>
      </c>
      <c r="D7" s="267" t="s">
        <v>8733</v>
      </c>
      <c r="E7" s="267" t="s">
        <v>8593</v>
      </c>
      <c r="F7" s="267" t="s">
        <v>8551</v>
      </c>
      <c r="G7" s="267">
        <v>7800</v>
      </c>
      <c r="H7" s="267">
        <v>3000</v>
      </c>
      <c r="I7" s="267">
        <v>2021</v>
      </c>
      <c r="J7" s="267">
        <v>2022</v>
      </c>
      <c r="K7" s="267">
        <v>800</v>
      </c>
      <c r="L7" s="267">
        <v>300</v>
      </c>
      <c r="M7" s="267">
        <f>K7-L7</f>
        <v>500</v>
      </c>
      <c r="N7" s="268" t="s">
        <v>8731</v>
      </c>
      <c r="O7" s="267" t="s">
        <v>33</v>
      </c>
      <c r="P7" s="267"/>
      <c r="Q7" s="267"/>
      <c r="T7" s="246" t="s">
        <v>8732</v>
      </c>
      <c r="U7" s="265" t="s">
        <v>8734</v>
      </c>
      <c r="V7" s="246" t="s">
        <v>8538</v>
      </c>
    </row>
    <row r="8" spans="1:22" s="246" customFormat="1" ht="31.5" customHeight="1" x14ac:dyDescent="0.4">
      <c r="A8" s="267">
        <v>17</v>
      </c>
      <c r="B8" s="267" t="s">
        <v>14</v>
      </c>
      <c r="C8" s="267" t="s">
        <v>224</v>
      </c>
      <c r="D8" s="267" t="s">
        <v>8735</v>
      </c>
      <c r="E8" s="267" t="s">
        <v>8594</v>
      </c>
      <c r="F8" s="267" t="s">
        <v>8551</v>
      </c>
      <c r="G8" s="267">
        <v>3000</v>
      </c>
      <c r="H8" s="267">
        <v>200</v>
      </c>
      <c r="I8" s="267">
        <v>2021</v>
      </c>
      <c r="J8" s="267">
        <v>2023</v>
      </c>
      <c r="K8" s="267">
        <v>500</v>
      </c>
      <c r="L8" s="267">
        <v>170</v>
      </c>
      <c r="M8" s="267">
        <f>K8*0.6-L8</f>
        <v>130</v>
      </c>
      <c r="N8" s="267" t="s">
        <v>8721</v>
      </c>
      <c r="O8" s="267"/>
      <c r="P8" s="267"/>
      <c r="Q8" s="267"/>
      <c r="T8" s="246" t="s">
        <v>8732</v>
      </c>
      <c r="U8" s="265"/>
    </row>
  </sheetData>
  <mergeCells count="22">
    <mergeCell ref="G3:H3"/>
    <mergeCell ref="A3:A5"/>
    <mergeCell ref="B3:C3"/>
    <mergeCell ref="D3:D5"/>
    <mergeCell ref="E3:E5"/>
    <mergeCell ref="F3:F5"/>
    <mergeCell ref="B4:B5"/>
    <mergeCell ref="C4:C5"/>
    <mergeCell ref="G4:G5"/>
    <mergeCell ref="H4:H5"/>
    <mergeCell ref="I4:I5"/>
    <mergeCell ref="I3:J3"/>
    <mergeCell ref="K3:K5"/>
    <mergeCell ref="L3:L5"/>
    <mergeCell ref="O3:P3"/>
    <mergeCell ref="Q3:Q5"/>
    <mergeCell ref="J4:J5"/>
    <mergeCell ref="M4:M5"/>
    <mergeCell ref="N4:N5"/>
    <mergeCell ref="O4:O5"/>
    <mergeCell ref="P4:P5"/>
    <mergeCell ref="T4:U4"/>
  </mergeCells>
  <phoneticPr fontId="54" type="noConversion"/>
  <printOptions horizontalCentered="1"/>
  <pageMargins left="0.47244094488188981" right="0.35433070866141736" top="0.51181102362204722" bottom="0.55118110236220474" header="0.31496062992125984" footer="0.31496062992125984"/>
  <pageSetup paperSize="9" scale="66" fitToHeight="0" orientation="landscape" r:id="rId1"/>
  <headerFooter>
    <oddFooter>&amp;C&amp;"宋体,常规"第 &amp;P 页，共 &amp;N 页</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M6"/>
  <sheetViews>
    <sheetView showZeros="0" zoomScale="70" zoomScaleNormal="70" workbookViewId="0">
      <selection activeCell="A6" sqref="A6:XFD14"/>
    </sheetView>
  </sheetViews>
  <sheetFormatPr defaultColWidth="8.73046875" defaultRowHeight="13.9" x14ac:dyDescent="0.4"/>
  <cols>
    <col min="1" max="1" width="8" style="189" customWidth="1"/>
    <col min="2" max="2" width="18.265625" style="188" customWidth="1"/>
    <col min="3" max="3" width="15.46484375" style="189" customWidth="1"/>
    <col min="4" max="5" width="8.73046875" style="189" hidden="1" customWidth="1"/>
    <col min="6" max="6" width="12.3984375" style="189" customWidth="1"/>
    <col min="7" max="7" width="23.3984375" style="188" customWidth="1"/>
    <col min="8" max="8" width="23.59765625" style="188" customWidth="1"/>
    <col min="9" max="9" width="19.1328125" style="189" customWidth="1"/>
    <col min="10" max="10" width="30.265625" style="188" customWidth="1"/>
    <col min="11" max="11" width="25.46484375" style="188" customWidth="1"/>
    <col min="12" max="12" width="17.86328125" style="189" customWidth="1"/>
    <col min="13" max="13" width="19.265625" style="189" customWidth="1"/>
    <col min="14" max="16384" width="8.73046875" style="189"/>
  </cols>
  <sheetData>
    <row r="1" spans="1:13" ht="20.100000000000001" customHeight="1" x14ac:dyDescent="0.4">
      <c r="A1" s="206" t="s">
        <v>8682</v>
      </c>
    </row>
    <row r="2" spans="1:13" ht="27" customHeight="1" x14ac:dyDescent="0.4">
      <c r="A2" s="412" t="s">
        <v>8764</v>
      </c>
      <c r="B2" s="412"/>
      <c r="C2" s="412"/>
      <c r="D2" s="412"/>
      <c r="E2" s="412"/>
      <c r="F2" s="412"/>
      <c r="G2" s="412"/>
      <c r="H2" s="412"/>
      <c r="I2" s="412"/>
      <c r="J2" s="412"/>
      <c r="K2" s="412"/>
      <c r="L2" s="412"/>
      <c r="M2" s="412"/>
    </row>
    <row r="3" spans="1:13" ht="30" customHeight="1" x14ac:dyDescent="0.4">
      <c r="A3" s="413" t="s">
        <v>1</v>
      </c>
      <c r="B3" s="414" t="s">
        <v>8667</v>
      </c>
      <c r="C3" s="416" t="s">
        <v>8668</v>
      </c>
      <c r="D3" s="417"/>
      <c r="E3" s="418"/>
      <c r="F3" s="422" t="s">
        <v>8609</v>
      </c>
      <c r="G3" s="423"/>
      <c r="H3" s="423"/>
      <c r="I3" s="422" t="s">
        <v>8610</v>
      </c>
      <c r="J3" s="423"/>
      <c r="K3" s="423"/>
      <c r="L3" s="190" t="s">
        <v>8669</v>
      </c>
      <c r="M3" s="422" t="s">
        <v>4</v>
      </c>
    </row>
    <row r="4" spans="1:13" ht="30" customHeight="1" x14ac:dyDescent="0.4">
      <c r="A4" s="413"/>
      <c r="B4" s="415"/>
      <c r="C4" s="419"/>
      <c r="D4" s="420"/>
      <c r="E4" s="421"/>
      <c r="F4" s="210" t="s">
        <v>8761</v>
      </c>
      <c r="G4" s="190" t="s">
        <v>8670</v>
      </c>
      <c r="H4" s="190" t="s">
        <v>8671</v>
      </c>
      <c r="I4" s="210" t="s">
        <v>8761</v>
      </c>
      <c r="J4" s="190" t="s">
        <v>8670</v>
      </c>
      <c r="K4" s="190" t="s">
        <v>8671</v>
      </c>
      <c r="L4" s="210" t="s">
        <v>8761</v>
      </c>
      <c r="M4" s="422"/>
    </row>
    <row r="5" spans="1:13" ht="35.1" customHeight="1" x14ac:dyDescent="0.4">
      <c r="A5" s="209">
        <v>5</v>
      </c>
      <c r="B5" s="192" t="s">
        <v>14</v>
      </c>
      <c r="C5" s="191">
        <f t="shared" ref="C5" si="0">F5+I5+L5</f>
        <v>167</v>
      </c>
      <c r="D5" s="191"/>
      <c r="E5" s="191"/>
      <c r="F5" s="191">
        <v>0</v>
      </c>
      <c r="G5" s="190"/>
      <c r="H5" s="190"/>
      <c r="I5" s="191">
        <v>0</v>
      </c>
      <c r="J5" s="190"/>
      <c r="K5" s="190"/>
      <c r="L5" s="191">
        <f>32+135</f>
        <v>167</v>
      </c>
      <c r="M5" s="191"/>
    </row>
    <row r="6" spans="1:13" ht="39.75" customHeight="1" x14ac:dyDescent="0.4">
      <c r="B6" s="411" t="s">
        <v>8684</v>
      </c>
      <c r="C6" s="411"/>
      <c r="D6" s="411"/>
      <c r="E6" s="411"/>
      <c r="F6" s="411"/>
      <c r="G6" s="411"/>
      <c r="H6" s="411"/>
      <c r="I6" s="411"/>
      <c r="J6" s="411"/>
      <c r="K6" s="411"/>
      <c r="L6" s="411"/>
      <c r="M6" s="411"/>
    </row>
  </sheetData>
  <mergeCells count="8">
    <mergeCell ref="B6:M6"/>
    <mergeCell ref="A2:M2"/>
    <mergeCell ref="A3:A4"/>
    <mergeCell ref="B3:B4"/>
    <mergeCell ref="C3:E4"/>
    <mergeCell ref="F3:H3"/>
    <mergeCell ref="I3:K3"/>
    <mergeCell ref="M3:M4"/>
  </mergeCells>
  <phoneticPr fontId="45" type="noConversion"/>
  <printOptions horizontalCentered="1"/>
  <pageMargins left="0.74803149606299213" right="0.74803149606299213" top="0.9055118110236221" bottom="0.98425196850393704" header="0.51181102362204722" footer="0.51181102362204722"/>
  <pageSetup paperSize="9" scale="59" fitToHeight="0" orientation="landscape" r:id="rId1"/>
  <headerFooter>
    <oddFooter>&amp;C&amp;"宋体,常规"第 &amp;P 页，共 &amp;N 页</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E13"/>
  <sheetViews>
    <sheetView showZeros="0" view="pageBreakPreview" zoomScale="55" zoomScaleNormal="70" zoomScaleSheetLayoutView="55" workbookViewId="0">
      <pane xSplit="5" ySplit="7" topLeftCell="F8" activePane="bottomRight" state="frozen"/>
      <selection activeCell="AZ11" sqref="AZ11"/>
      <selection pane="topRight" activeCell="AZ11" sqref="AZ11"/>
      <selection pane="bottomLeft" activeCell="AZ11" sqref="AZ11"/>
      <selection pane="bottomRight" activeCell="BB12" sqref="BB12"/>
    </sheetView>
  </sheetViews>
  <sheetFormatPr defaultColWidth="9" defaultRowHeight="13.9" x14ac:dyDescent="0.4"/>
  <cols>
    <col min="1" max="1" width="8" style="193" customWidth="1"/>
    <col min="2" max="3" width="9" style="193" hidden="1" customWidth="1"/>
    <col min="4" max="4" width="19.73046875" style="195" customWidth="1"/>
    <col min="5" max="5" width="39.46484375" style="194" bestFit="1" customWidth="1"/>
    <col min="6" max="6" width="11.3984375" style="194" hidden="1" customWidth="1"/>
    <col min="7" max="7" width="18.73046875" style="195" hidden="1" customWidth="1"/>
    <col min="8" max="9" width="12.46484375" style="195" hidden="1" customWidth="1"/>
    <col min="10" max="10" width="10.3984375" style="194" hidden="1" customWidth="1"/>
    <col min="11" max="11" width="27.46484375" style="195" customWidth="1"/>
    <col min="12" max="13" width="11.1328125" style="196" customWidth="1"/>
    <col min="14" max="14" width="13.86328125" style="196" customWidth="1"/>
    <col min="15" max="15" width="11.59765625" style="193" hidden="1" customWidth="1"/>
    <col min="16" max="16" width="9.265625" style="193" hidden="1" customWidth="1"/>
    <col min="17" max="17" width="11.59765625" style="193" hidden="1" customWidth="1"/>
    <col min="18" max="24" width="10.3984375" style="193" hidden="1" customWidth="1"/>
    <col min="25" max="26" width="13.3984375" style="193" hidden="1" customWidth="1"/>
    <col min="27" max="27" width="9" style="193" hidden="1" customWidth="1"/>
    <col min="28" max="29" width="9.265625" style="193" hidden="1" customWidth="1"/>
    <col min="30" max="30" width="10.3984375" style="193" hidden="1" customWidth="1"/>
    <col min="31" max="31" width="14.3984375" style="193" hidden="1" customWidth="1"/>
    <col min="32" max="37" width="13.86328125" style="193" hidden="1" customWidth="1"/>
    <col min="38" max="38" width="13.86328125" style="193" customWidth="1"/>
    <col min="39" max="39" width="13.86328125" style="193" hidden="1" customWidth="1"/>
    <col min="40" max="44" width="10.3984375" style="196" hidden="1" customWidth="1"/>
    <col min="45" max="45" width="14.59765625" style="196" customWidth="1"/>
    <col min="46" max="46" width="14.59765625" style="196" hidden="1" customWidth="1"/>
    <col min="47" max="49" width="9" style="196" hidden="1" customWidth="1"/>
    <col min="50" max="50" width="11.265625" style="196" hidden="1" customWidth="1"/>
    <col min="51" max="51" width="12" style="196" customWidth="1"/>
    <col min="52" max="52" width="12.46484375" style="196" customWidth="1"/>
    <col min="53" max="53" width="31.73046875" style="194" hidden="1" customWidth="1"/>
    <col min="54" max="54" width="15.73046875" style="195" customWidth="1"/>
    <col min="55" max="55" width="15.73046875" style="193" customWidth="1"/>
    <col min="56" max="56" width="14.73046875" style="195" customWidth="1"/>
    <col min="57" max="57" width="29.59765625" style="195" customWidth="1"/>
    <col min="58" max="16384" width="9" style="193"/>
  </cols>
  <sheetData>
    <row r="1" spans="1:57" ht="26.1" customHeight="1" x14ac:dyDescent="0.4">
      <c r="A1" s="207" t="s">
        <v>8683</v>
      </c>
    </row>
    <row r="2" spans="1:57" ht="40.15" customHeight="1" x14ac:dyDescent="0.4">
      <c r="A2" s="426" t="s">
        <v>8611</v>
      </c>
      <c r="B2" s="426"/>
      <c r="C2" s="426"/>
      <c r="D2" s="427"/>
      <c r="E2" s="426"/>
      <c r="F2" s="426"/>
      <c r="G2" s="426"/>
      <c r="H2" s="426"/>
      <c r="I2" s="426"/>
      <c r="J2" s="426"/>
      <c r="K2" s="427"/>
      <c r="L2" s="426"/>
      <c r="M2" s="426"/>
      <c r="N2" s="426"/>
      <c r="O2" s="426"/>
      <c r="P2" s="426"/>
      <c r="Q2" s="426"/>
      <c r="R2" s="426"/>
      <c r="S2" s="426"/>
      <c r="T2" s="426"/>
      <c r="U2" s="426"/>
      <c r="V2" s="426"/>
      <c r="W2" s="426"/>
      <c r="X2" s="426"/>
      <c r="Y2" s="426"/>
      <c r="Z2" s="426"/>
      <c r="AA2" s="426"/>
      <c r="AB2" s="426"/>
      <c r="AC2" s="426"/>
      <c r="AD2" s="426"/>
      <c r="AE2" s="426"/>
      <c r="AF2" s="426"/>
      <c r="AG2" s="426"/>
      <c r="AH2" s="426"/>
      <c r="AI2" s="426"/>
      <c r="AJ2" s="426"/>
      <c r="AK2" s="426"/>
      <c r="AL2" s="426"/>
      <c r="AM2" s="426"/>
      <c r="AN2" s="426"/>
      <c r="AO2" s="426"/>
      <c r="AP2" s="428"/>
      <c r="AQ2" s="426"/>
      <c r="AR2" s="426"/>
      <c r="AS2" s="426"/>
      <c r="AT2" s="426"/>
      <c r="AU2" s="426"/>
      <c r="AV2" s="426"/>
      <c r="AW2" s="426"/>
      <c r="AX2" s="426"/>
      <c r="AY2" s="426"/>
      <c r="AZ2" s="426"/>
      <c r="BA2" s="426"/>
      <c r="BB2" s="426"/>
      <c r="BC2" s="426"/>
      <c r="BD2" s="426"/>
    </row>
    <row r="3" spans="1:57" ht="21.75" customHeight="1" x14ac:dyDescent="0.4">
      <c r="A3" s="197"/>
      <c r="B3" s="198"/>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U3" s="199"/>
      <c r="AV3" s="199"/>
      <c r="AW3" s="199"/>
      <c r="AX3" s="199"/>
      <c r="AY3" s="199"/>
      <c r="AZ3" s="199"/>
      <c r="BA3" s="199"/>
      <c r="BB3" s="200"/>
      <c r="BC3" s="198"/>
      <c r="BD3" s="201"/>
    </row>
    <row r="4" spans="1:57" ht="33" customHeight="1" x14ac:dyDescent="0.4">
      <c r="A4" s="434" t="s">
        <v>1</v>
      </c>
      <c r="B4" s="433" t="s">
        <v>250</v>
      </c>
      <c r="C4" s="433"/>
      <c r="D4" s="429" t="s">
        <v>8667</v>
      </c>
      <c r="E4" s="433" t="s">
        <v>36</v>
      </c>
      <c r="F4" s="429" t="s">
        <v>8542</v>
      </c>
      <c r="G4" s="211" t="s">
        <v>8667</v>
      </c>
      <c r="H4" s="212"/>
      <c r="I4" s="212"/>
      <c r="J4" s="433" t="s">
        <v>8543</v>
      </c>
      <c r="K4" s="433" t="s">
        <v>8597</v>
      </c>
      <c r="L4" s="433" t="s">
        <v>26</v>
      </c>
      <c r="M4" s="433"/>
      <c r="N4" s="433" t="s">
        <v>8672</v>
      </c>
      <c r="O4" s="213"/>
      <c r="P4" s="213"/>
      <c r="Q4" s="213"/>
      <c r="R4" s="214"/>
      <c r="S4" s="435" t="s">
        <v>8595</v>
      </c>
      <c r="T4" s="435"/>
      <c r="U4" s="435"/>
      <c r="V4" s="437"/>
      <c r="W4" s="437"/>
      <c r="X4" s="436"/>
      <c r="Y4" s="429" t="s">
        <v>8673</v>
      </c>
      <c r="Z4" s="213"/>
      <c r="AA4" s="213"/>
      <c r="AB4" s="213"/>
      <c r="AC4" s="213"/>
      <c r="AD4" s="433" t="s">
        <v>8674</v>
      </c>
      <c r="AE4" s="433"/>
      <c r="AF4" s="433"/>
      <c r="AG4" s="433"/>
      <c r="AH4" s="433"/>
      <c r="AI4" s="433"/>
      <c r="AJ4" s="433"/>
      <c r="AK4" s="433"/>
      <c r="AL4" s="433"/>
      <c r="AM4" s="436" t="s">
        <v>8675</v>
      </c>
      <c r="AN4" s="214"/>
      <c r="AO4" s="211"/>
      <c r="AP4" s="211"/>
      <c r="AQ4" s="211"/>
      <c r="AR4" s="211"/>
      <c r="AS4" s="446" t="s">
        <v>8615</v>
      </c>
      <c r="AT4" s="435"/>
      <c r="AU4" s="435"/>
      <c r="AV4" s="435"/>
      <c r="AW4" s="435"/>
      <c r="AX4" s="435"/>
      <c r="AY4" s="435"/>
      <c r="AZ4" s="435"/>
      <c r="BA4" s="436"/>
      <c r="BB4" s="433" t="s">
        <v>8596</v>
      </c>
      <c r="BC4" s="433"/>
      <c r="BD4" s="433" t="s">
        <v>4</v>
      </c>
      <c r="BE4" s="202"/>
    </row>
    <row r="5" spans="1:57" ht="26.1" customHeight="1" x14ac:dyDescent="0.4">
      <c r="A5" s="434"/>
      <c r="B5" s="433" t="s">
        <v>2</v>
      </c>
      <c r="C5" s="433" t="s">
        <v>189</v>
      </c>
      <c r="D5" s="431"/>
      <c r="E5" s="433"/>
      <c r="F5" s="431"/>
      <c r="G5" s="211"/>
      <c r="H5" s="212"/>
      <c r="I5" s="212"/>
      <c r="J5" s="433"/>
      <c r="K5" s="433"/>
      <c r="L5" s="433" t="s">
        <v>29</v>
      </c>
      <c r="M5" s="433" t="s">
        <v>30</v>
      </c>
      <c r="N5" s="433"/>
      <c r="O5" s="435" t="s">
        <v>8539</v>
      </c>
      <c r="P5" s="436"/>
      <c r="Q5" s="433"/>
      <c r="R5" s="433" t="s">
        <v>8598</v>
      </c>
      <c r="S5" s="429" t="s">
        <v>31</v>
      </c>
      <c r="T5" s="429" t="s">
        <v>190</v>
      </c>
      <c r="U5" s="430" t="s">
        <v>8575</v>
      </c>
      <c r="V5" s="215"/>
      <c r="W5" s="216"/>
      <c r="X5" s="438" t="s">
        <v>8599</v>
      </c>
      <c r="Y5" s="431"/>
      <c r="Z5" s="437" t="s">
        <v>8600</v>
      </c>
      <c r="AA5" s="217"/>
      <c r="AB5" s="218"/>
      <c r="AC5" s="430" t="s">
        <v>8599</v>
      </c>
      <c r="AD5" s="433"/>
      <c r="AE5" s="433"/>
      <c r="AF5" s="433"/>
      <c r="AG5" s="433"/>
      <c r="AH5" s="433"/>
      <c r="AI5" s="433"/>
      <c r="AJ5" s="433"/>
      <c r="AK5" s="433"/>
      <c r="AL5" s="433"/>
      <c r="AM5" s="436"/>
      <c r="AN5" s="436" t="s">
        <v>8601</v>
      </c>
      <c r="AO5" s="433" t="s">
        <v>8602</v>
      </c>
      <c r="AP5" s="443" t="s">
        <v>8603</v>
      </c>
      <c r="AQ5" s="433" t="s">
        <v>8604</v>
      </c>
      <c r="AR5" s="429" t="s">
        <v>8605</v>
      </c>
      <c r="AS5" s="429" t="s">
        <v>8762</v>
      </c>
      <c r="AT5" s="429" t="s">
        <v>190</v>
      </c>
      <c r="AU5" s="447" t="s">
        <v>8575</v>
      </c>
      <c r="AV5" s="435" t="s">
        <v>8575</v>
      </c>
      <c r="AW5" s="436"/>
      <c r="AX5" s="446" t="s">
        <v>8599</v>
      </c>
      <c r="AY5" s="430" t="s">
        <v>8671</v>
      </c>
      <c r="AZ5" s="429" t="s">
        <v>8670</v>
      </c>
      <c r="BA5" s="438" t="s">
        <v>8606</v>
      </c>
      <c r="BB5" s="433" t="s">
        <v>8607</v>
      </c>
      <c r="BC5" s="433" t="s">
        <v>8549</v>
      </c>
      <c r="BD5" s="433"/>
      <c r="BE5" s="202"/>
    </row>
    <row r="6" spans="1:57" x14ac:dyDescent="0.4">
      <c r="A6" s="434"/>
      <c r="B6" s="433"/>
      <c r="C6" s="433"/>
      <c r="D6" s="431"/>
      <c r="E6" s="433"/>
      <c r="F6" s="431"/>
      <c r="G6" s="211"/>
      <c r="H6" s="212"/>
      <c r="I6" s="212"/>
      <c r="J6" s="433"/>
      <c r="K6" s="433"/>
      <c r="L6" s="433"/>
      <c r="M6" s="433"/>
      <c r="N6" s="433"/>
      <c r="O6" s="436"/>
      <c r="P6" s="433" t="s">
        <v>8540</v>
      </c>
      <c r="Q6" s="433" t="s">
        <v>8541</v>
      </c>
      <c r="R6" s="433"/>
      <c r="S6" s="431"/>
      <c r="T6" s="431"/>
      <c r="U6" s="440"/>
      <c r="V6" s="429" t="s">
        <v>8592</v>
      </c>
      <c r="W6" s="438" t="s">
        <v>8576</v>
      </c>
      <c r="X6" s="442"/>
      <c r="Y6" s="431"/>
      <c r="Z6" s="448"/>
      <c r="AA6" s="429" t="s">
        <v>8608</v>
      </c>
      <c r="AB6" s="429" t="s">
        <v>8576</v>
      </c>
      <c r="AC6" s="440"/>
      <c r="AD6" s="433"/>
      <c r="AE6" s="433"/>
      <c r="AF6" s="433"/>
      <c r="AG6" s="433"/>
      <c r="AH6" s="433"/>
      <c r="AI6" s="433"/>
      <c r="AJ6" s="433"/>
      <c r="AK6" s="433"/>
      <c r="AL6" s="433"/>
      <c r="AM6" s="436"/>
      <c r="AN6" s="436"/>
      <c r="AO6" s="433"/>
      <c r="AP6" s="444"/>
      <c r="AQ6" s="433"/>
      <c r="AR6" s="431"/>
      <c r="AS6" s="424"/>
      <c r="AT6" s="431"/>
      <c r="AU6" s="447"/>
      <c r="AV6" s="436" t="s">
        <v>8608</v>
      </c>
      <c r="AW6" s="433" t="s">
        <v>8576</v>
      </c>
      <c r="AX6" s="446"/>
      <c r="AY6" s="440"/>
      <c r="AZ6" s="431"/>
      <c r="BA6" s="442"/>
      <c r="BB6" s="433"/>
      <c r="BC6" s="433"/>
      <c r="BD6" s="433"/>
      <c r="BE6" s="202"/>
    </row>
    <row r="7" spans="1:57" ht="24" customHeight="1" x14ac:dyDescent="0.4">
      <c r="A7" s="434"/>
      <c r="B7" s="433"/>
      <c r="C7" s="433"/>
      <c r="D7" s="432"/>
      <c r="E7" s="433"/>
      <c r="F7" s="431"/>
      <c r="G7" s="211"/>
      <c r="H7" s="212"/>
      <c r="I7" s="212"/>
      <c r="J7" s="433"/>
      <c r="K7" s="433"/>
      <c r="L7" s="433"/>
      <c r="M7" s="433"/>
      <c r="N7" s="433"/>
      <c r="O7" s="436"/>
      <c r="P7" s="433"/>
      <c r="Q7" s="433"/>
      <c r="R7" s="433"/>
      <c r="S7" s="432"/>
      <c r="T7" s="432"/>
      <c r="U7" s="441"/>
      <c r="V7" s="432"/>
      <c r="W7" s="439"/>
      <c r="X7" s="439"/>
      <c r="Y7" s="432"/>
      <c r="Z7" s="449"/>
      <c r="AA7" s="432"/>
      <c r="AB7" s="432"/>
      <c r="AC7" s="441"/>
      <c r="AD7" s="433"/>
      <c r="AE7" s="433"/>
      <c r="AF7" s="433"/>
      <c r="AG7" s="433"/>
      <c r="AH7" s="433"/>
      <c r="AI7" s="433"/>
      <c r="AJ7" s="433"/>
      <c r="AK7" s="433"/>
      <c r="AL7" s="433"/>
      <c r="AM7" s="436"/>
      <c r="AN7" s="436"/>
      <c r="AO7" s="433"/>
      <c r="AP7" s="445"/>
      <c r="AQ7" s="433"/>
      <c r="AR7" s="432"/>
      <c r="AS7" s="425"/>
      <c r="AT7" s="432"/>
      <c r="AU7" s="447"/>
      <c r="AV7" s="436"/>
      <c r="AW7" s="433"/>
      <c r="AX7" s="446"/>
      <c r="AY7" s="441"/>
      <c r="AZ7" s="432"/>
      <c r="BA7" s="439"/>
      <c r="BB7" s="433"/>
      <c r="BC7" s="433"/>
      <c r="BD7" s="433"/>
      <c r="BE7" s="202"/>
    </row>
    <row r="8" spans="1:57" s="204" customFormat="1" ht="35.1" customHeight="1" x14ac:dyDescent="0.4">
      <c r="A8" s="225"/>
      <c r="B8" s="225"/>
      <c r="C8" s="225"/>
      <c r="D8" s="208">
        <v>0</v>
      </c>
      <c r="E8" s="212" t="s">
        <v>8676</v>
      </c>
      <c r="F8" s="212"/>
      <c r="G8" s="227"/>
      <c r="H8" s="227"/>
      <c r="I8" s="227"/>
      <c r="J8" s="227"/>
      <c r="K8" s="227"/>
      <c r="L8" s="228"/>
      <c r="M8" s="228"/>
      <c r="N8" s="229">
        <f>SUBTOTAL(9,N9:N12)</f>
        <v>167</v>
      </c>
      <c r="O8" s="229">
        <f>SUBTOTAL(9,O9:O12)</f>
        <v>0</v>
      </c>
      <c r="P8" s="229">
        <f>SUBTOTAL(9,P9:P12)</f>
        <v>0</v>
      </c>
      <c r="Q8" s="229">
        <f>SUBTOTAL(9,Q9:Q12)</f>
        <v>0</v>
      </c>
      <c r="R8" s="229">
        <f>SUBTOTAL(9,R9:R12)</f>
        <v>0</v>
      </c>
      <c r="S8" s="229">
        <f>SUBTOTAL(9,S9:S12)</f>
        <v>0</v>
      </c>
      <c r="T8" s="229">
        <f>SUBTOTAL(9,T9:T12)</f>
        <v>0</v>
      </c>
      <c r="U8" s="229">
        <f>SUBTOTAL(9,U9:U12)</f>
        <v>0</v>
      </c>
      <c r="V8" s="229">
        <f>SUBTOTAL(9,V9:V12)</f>
        <v>0</v>
      </c>
      <c r="W8" s="229">
        <f>SUBTOTAL(9,W9:W12)</f>
        <v>0</v>
      </c>
      <c r="X8" s="229">
        <f>SUBTOTAL(9,X9:X12)</f>
        <v>0</v>
      </c>
      <c r="Y8" s="229">
        <f>SUBTOTAL(9,Y9:Y12)</f>
        <v>0</v>
      </c>
      <c r="Z8" s="229">
        <f>SUBTOTAL(9,Z9:Z12)</f>
        <v>0</v>
      </c>
      <c r="AA8" s="229">
        <f>SUBTOTAL(9,AA9:AA12)</f>
        <v>0</v>
      </c>
      <c r="AB8" s="229">
        <f>SUBTOTAL(9,AB9:AB12)</f>
        <v>0</v>
      </c>
      <c r="AC8" s="229">
        <f>SUBTOTAL(9,AC9:AC12)</f>
        <v>0</v>
      </c>
      <c r="AD8" s="229">
        <f>SUBTOTAL(9,AD9:AD12)</f>
        <v>0</v>
      </c>
      <c r="AE8" s="229">
        <f>SUBTOTAL(9,AE9:AE12)</f>
        <v>0</v>
      </c>
      <c r="AF8" s="229">
        <f>SUBTOTAL(9,AF9:AF12)</f>
        <v>0</v>
      </c>
      <c r="AG8" s="229">
        <f>SUBTOTAL(9,AG9:AG12)</f>
        <v>0</v>
      </c>
      <c r="AH8" s="229">
        <f>SUBTOTAL(9,AH9:AH12)</f>
        <v>0</v>
      </c>
      <c r="AI8" s="229">
        <f>SUBTOTAL(9,AI9:AI12)</f>
        <v>0</v>
      </c>
      <c r="AJ8" s="229">
        <f>SUBTOTAL(9,AJ9:AJ12)</f>
        <v>0</v>
      </c>
      <c r="AK8" s="229">
        <f>SUBTOTAL(9,AK9:AK12)</f>
        <v>0</v>
      </c>
      <c r="AL8" s="229">
        <f>SUBTOTAL(9,AL9:AL12)</f>
        <v>0</v>
      </c>
      <c r="AM8" s="229">
        <f>SUBTOTAL(9,AM9:AM12)</f>
        <v>0</v>
      </c>
      <c r="AN8" s="229">
        <f>SUBTOTAL(9,AN9:AN12)</f>
        <v>0</v>
      </c>
      <c r="AO8" s="229">
        <f>SUBTOTAL(9,AO9:AO12)</f>
        <v>0</v>
      </c>
      <c r="AP8" s="229">
        <f>SUBTOTAL(9,AP9:AP12)</f>
        <v>0</v>
      </c>
      <c r="AQ8" s="229">
        <f>SUBTOTAL(9,AQ9:AQ12)</f>
        <v>0</v>
      </c>
      <c r="AR8" s="229">
        <f>SUBTOTAL(9,AR9:AR12)</f>
        <v>0</v>
      </c>
      <c r="AS8" s="229">
        <f>SUBTOTAL(9,AS9:AS12)</f>
        <v>167</v>
      </c>
      <c r="AT8" s="226"/>
      <c r="AU8" s="212"/>
      <c r="AV8" s="225"/>
      <c r="AW8" s="225"/>
      <c r="AX8" s="227"/>
      <c r="AY8" s="227"/>
      <c r="AZ8" s="227"/>
      <c r="BA8" s="227"/>
      <c r="BB8" s="230"/>
      <c r="BC8" s="230"/>
      <c r="BD8" s="227"/>
      <c r="BE8" s="203"/>
    </row>
    <row r="9" spans="1:57" s="205" customFormat="1" ht="35.1" customHeight="1" x14ac:dyDescent="0.4">
      <c r="A9" s="219">
        <v>1</v>
      </c>
      <c r="B9" s="219"/>
      <c r="C9" s="219"/>
      <c r="D9" s="208" t="s">
        <v>8765</v>
      </c>
      <c r="E9" s="220" t="s">
        <v>8613</v>
      </c>
      <c r="F9" s="220"/>
      <c r="G9" s="208" t="s">
        <v>8612</v>
      </c>
      <c r="H9" s="208"/>
      <c r="I9" s="208"/>
      <c r="J9" s="208"/>
      <c r="K9" s="208" t="s">
        <v>8766</v>
      </c>
      <c r="L9" s="221">
        <v>2022</v>
      </c>
      <c r="M9" s="221">
        <v>2022</v>
      </c>
      <c r="N9" s="221">
        <v>32</v>
      </c>
      <c r="O9" s="222"/>
      <c r="P9" s="223"/>
      <c r="Q9" s="223"/>
      <c r="R9" s="221"/>
      <c r="S9" s="222"/>
      <c r="T9" s="222"/>
      <c r="U9" s="222"/>
      <c r="V9" s="222"/>
      <c r="W9" s="222"/>
      <c r="X9" s="222"/>
      <c r="Y9" s="221"/>
      <c r="Z9" s="223"/>
      <c r="AA9" s="223"/>
      <c r="AB9" s="223"/>
      <c r="AC9" s="221"/>
      <c r="AD9" s="222"/>
      <c r="AE9" s="223"/>
      <c r="AF9" s="223"/>
      <c r="AG9" s="223"/>
      <c r="AH9" s="222"/>
      <c r="AI9" s="222"/>
      <c r="AJ9" s="223"/>
      <c r="AK9" s="222"/>
      <c r="AL9" s="222"/>
      <c r="AM9" s="222"/>
      <c r="AN9" s="223"/>
      <c r="AO9" s="222"/>
      <c r="AP9" s="222"/>
      <c r="AQ9" s="222"/>
      <c r="AR9" s="222"/>
      <c r="AS9" s="222">
        <v>32</v>
      </c>
      <c r="AT9" s="222"/>
      <c r="AU9" s="220"/>
      <c r="AV9" s="219"/>
      <c r="AW9" s="219"/>
      <c r="AX9" s="208"/>
      <c r="AY9" s="208"/>
      <c r="AZ9" s="208"/>
      <c r="BA9" s="208"/>
      <c r="BB9" s="224"/>
      <c r="BC9" s="224"/>
      <c r="BD9" s="208"/>
      <c r="BE9" s="202"/>
    </row>
    <row r="10" spans="1:57" s="205" customFormat="1" ht="35.1" customHeight="1" x14ac:dyDescent="0.4">
      <c r="A10" s="219">
        <v>6</v>
      </c>
      <c r="B10" s="219"/>
      <c r="C10" s="219"/>
      <c r="D10" s="208" t="s">
        <v>8677</v>
      </c>
      <c r="E10" s="220" t="s">
        <v>8678</v>
      </c>
      <c r="F10" s="220"/>
      <c r="G10" s="208" t="s">
        <v>8677</v>
      </c>
      <c r="H10" s="208"/>
      <c r="I10" s="208"/>
      <c r="J10" s="208"/>
      <c r="K10" s="208" t="s">
        <v>8679</v>
      </c>
      <c r="L10" s="221">
        <v>2022</v>
      </c>
      <c r="M10" s="221">
        <v>2022</v>
      </c>
      <c r="N10" s="208">
        <v>45</v>
      </c>
      <c r="O10" s="222"/>
      <c r="P10" s="223"/>
      <c r="Q10" s="223"/>
      <c r="R10" s="221"/>
      <c r="S10" s="222"/>
      <c r="T10" s="222"/>
      <c r="U10" s="222"/>
      <c r="V10" s="222"/>
      <c r="W10" s="222"/>
      <c r="X10" s="222"/>
      <c r="Y10" s="221"/>
      <c r="Z10" s="223"/>
      <c r="AA10" s="223"/>
      <c r="AB10" s="223"/>
      <c r="AC10" s="221"/>
      <c r="AD10" s="222"/>
      <c r="AE10" s="223"/>
      <c r="AF10" s="223"/>
      <c r="AG10" s="223"/>
      <c r="AH10" s="222"/>
      <c r="AI10" s="222"/>
      <c r="AJ10" s="223"/>
      <c r="AK10" s="222"/>
      <c r="AL10" s="222"/>
      <c r="AM10" s="222"/>
      <c r="AN10" s="223"/>
      <c r="AO10" s="222"/>
      <c r="AP10" s="222"/>
      <c r="AQ10" s="222"/>
      <c r="AR10" s="222"/>
      <c r="AS10" s="208">
        <v>45</v>
      </c>
      <c r="AT10" s="222"/>
      <c r="AU10" s="220"/>
      <c r="AV10" s="219"/>
      <c r="AW10" s="219"/>
      <c r="AX10" s="208"/>
      <c r="AY10" s="208"/>
      <c r="AZ10" s="208"/>
      <c r="BA10" s="208"/>
      <c r="BB10" s="224"/>
      <c r="BC10" s="224"/>
      <c r="BD10" s="208"/>
      <c r="BE10" s="202"/>
    </row>
    <row r="11" spans="1:57" s="205" customFormat="1" ht="35.1" customHeight="1" x14ac:dyDescent="0.4">
      <c r="A11" s="219">
        <v>7</v>
      </c>
      <c r="B11" s="219"/>
      <c r="C11" s="219"/>
      <c r="D11" s="208" t="s">
        <v>8680</v>
      </c>
      <c r="E11" s="220" t="s">
        <v>8678</v>
      </c>
      <c r="F11" s="220"/>
      <c r="G11" s="208" t="s">
        <v>8680</v>
      </c>
      <c r="H11" s="208"/>
      <c r="I11" s="208"/>
      <c r="J11" s="208"/>
      <c r="K11" s="208" t="s">
        <v>8679</v>
      </c>
      <c r="L11" s="221">
        <v>2022</v>
      </c>
      <c r="M11" s="221">
        <v>2022</v>
      </c>
      <c r="N11" s="208">
        <v>45</v>
      </c>
      <c r="O11" s="222"/>
      <c r="P11" s="223"/>
      <c r="Q11" s="223"/>
      <c r="R11" s="221"/>
      <c r="S11" s="222"/>
      <c r="T11" s="222"/>
      <c r="U11" s="222"/>
      <c r="V11" s="222"/>
      <c r="W11" s="222"/>
      <c r="X11" s="222"/>
      <c r="Y11" s="221"/>
      <c r="Z11" s="223"/>
      <c r="AA11" s="223"/>
      <c r="AB11" s="223"/>
      <c r="AC11" s="221"/>
      <c r="AD11" s="222"/>
      <c r="AE11" s="223"/>
      <c r="AF11" s="223"/>
      <c r="AG11" s="223"/>
      <c r="AH11" s="222"/>
      <c r="AI11" s="222"/>
      <c r="AJ11" s="223"/>
      <c r="AK11" s="222"/>
      <c r="AL11" s="222"/>
      <c r="AM11" s="222"/>
      <c r="AN11" s="223"/>
      <c r="AO11" s="222"/>
      <c r="AP11" s="222"/>
      <c r="AQ11" s="222"/>
      <c r="AR11" s="222"/>
      <c r="AS11" s="208">
        <v>45</v>
      </c>
      <c r="AT11" s="222"/>
      <c r="AU11" s="220"/>
      <c r="AV11" s="219"/>
      <c r="AW11" s="219"/>
      <c r="AX11" s="208"/>
      <c r="AY11" s="208"/>
      <c r="AZ11" s="208"/>
      <c r="BA11" s="208"/>
      <c r="BB11" s="224"/>
      <c r="BC11" s="224"/>
      <c r="BD11" s="208"/>
      <c r="BE11" s="202"/>
    </row>
    <row r="12" spans="1:57" s="205" customFormat="1" ht="35.1" customHeight="1" x14ac:dyDescent="0.4">
      <c r="A12" s="219">
        <v>8</v>
      </c>
      <c r="B12" s="219"/>
      <c r="C12" s="219"/>
      <c r="D12" s="208" t="s">
        <v>8681</v>
      </c>
      <c r="E12" s="220" t="s">
        <v>8678</v>
      </c>
      <c r="F12" s="220"/>
      <c r="G12" s="208" t="s">
        <v>8681</v>
      </c>
      <c r="H12" s="208"/>
      <c r="I12" s="208"/>
      <c r="J12" s="208"/>
      <c r="K12" s="208" t="s">
        <v>8679</v>
      </c>
      <c r="L12" s="221">
        <v>2022</v>
      </c>
      <c r="M12" s="221">
        <v>2022</v>
      </c>
      <c r="N12" s="208">
        <v>45</v>
      </c>
      <c r="O12" s="222"/>
      <c r="P12" s="223"/>
      <c r="Q12" s="223"/>
      <c r="R12" s="221"/>
      <c r="S12" s="222"/>
      <c r="T12" s="222"/>
      <c r="U12" s="222"/>
      <c r="V12" s="222"/>
      <c r="W12" s="222"/>
      <c r="X12" s="222"/>
      <c r="Y12" s="221"/>
      <c r="Z12" s="223"/>
      <c r="AA12" s="223"/>
      <c r="AB12" s="223"/>
      <c r="AC12" s="221"/>
      <c r="AD12" s="222"/>
      <c r="AE12" s="223"/>
      <c r="AF12" s="223"/>
      <c r="AG12" s="223"/>
      <c r="AH12" s="222"/>
      <c r="AI12" s="222"/>
      <c r="AJ12" s="223"/>
      <c r="AK12" s="222"/>
      <c r="AL12" s="222"/>
      <c r="AM12" s="222"/>
      <c r="AN12" s="223"/>
      <c r="AO12" s="222"/>
      <c r="AP12" s="222"/>
      <c r="AQ12" s="222"/>
      <c r="AR12" s="222"/>
      <c r="AS12" s="208">
        <v>45</v>
      </c>
      <c r="AT12" s="222"/>
      <c r="AU12" s="220"/>
      <c r="AV12" s="219"/>
      <c r="AW12" s="219"/>
      <c r="AX12" s="208"/>
      <c r="AY12" s="208"/>
      <c r="AZ12" s="208"/>
      <c r="BA12" s="208"/>
      <c r="BB12" s="224"/>
      <c r="BC12" s="224"/>
      <c r="BD12" s="208"/>
      <c r="BE12" s="202"/>
    </row>
    <row r="13" spans="1:57" ht="38.1" customHeight="1" x14ac:dyDescent="0.4"/>
  </sheetData>
  <mergeCells count="53">
    <mergeCell ref="AA6:AA7"/>
    <mergeCell ref="AB6:AB7"/>
    <mergeCell ref="AV6:AV7"/>
    <mergeCell ref="AT5:AT7"/>
    <mergeCell ref="AU5:AU7"/>
    <mergeCell ref="AV5:AW5"/>
    <mergeCell ref="AD4:AL7"/>
    <mergeCell ref="AM4:AM7"/>
    <mergeCell ref="AS4:BA4"/>
    <mergeCell ref="BB4:BC4"/>
    <mergeCell ref="AW6:AW7"/>
    <mergeCell ref="AN5:AN7"/>
    <mergeCell ref="AO5:AO7"/>
    <mergeCell ref="AP5:AP7"/>
    <mergeCell ref="AQ5:AQ7"/>
    <mergeCell ref="AR5:AR7"/>
    <mergeCell ref="AS5:AS7"/>
    <mergeCell ref="BA5:BA7"/>
    <mergeCell ref="BB5:BB7"/>
    <mergeCell ref="BC5:BC7"/>
    <mergeCell ref="AX5:AX7"/>
    <mergeCell ref="AY5:AY7"/>
    <mergeCell ref="AZ5:AZ7"/>
    <mergeCell ref="R5:R7"/>
    <mergeCell ref="S5:S7"/>
    <mergeCell ref="T5:T7"/>
    <mergeCell ref="S4:X4"/>
    <mergeCell ref="Y4:Y7"/>
    <mergeCell ref="V6:V7"/>
    <mergeCell ref="W6:W7"/>
    <mergeCell ref="U5:U7"/>
    <mergeCell ref="X5:X7"/>
    <mergeCell ref="M5:M7"/>
    <mergeCell ref="O5:O7"/>
    <mergeCell ref="P5:Q5"/>
    <mergeCell ref="P6:P7"/>
    <mergeCell ref="Q6:Q7"/>
    <mergeCell ref="Z5:Z7"/>
    <mergeCell ref="AC5:AC7"/>
    <mergeCell ref="A2:BD2"/>
    <mergeCell ref="A4:A7"/>
    <mergeCell ref="B4:C4"/>
    <mergeCell ref="D4:D7"/>
    <mergeCell ref="E4:E7"/>
    <mergeCell ref="F4:F7"/>
    <mergeCell ref="J4:J7"/>
    <mergeCell ref="K4:K7"/>
    <mergeCell ref="L4:M4"/>
    <mergeCell ref="N4:N7"/>
    <mergeCell ref="BD4:BD7"/>
    <mergeCell ref="B5:B7"/>
    <mergeCell ref="C5:C7"/>
    <mergeCell ref="L5:L7"/>
  </mergeCells>
  <phoneticPr fontId="45" type="noConversion"/>
  <dataValidations count="1">
    <dataValidation allowBlank="1" showInputMessage="1" showErrorMessage="1" sqref="AE9:AG12 AJ9:AJ12" xr:uid="{00000000-0002-0000-1100-000000000000}"/>
  </dataValidations>
  <printOptions horizontalCentered="1"/>
  <pageMargins left="0.74803149606299213" right="0.74803149606299213" top="0.55118110236220474" bottom="0.98425196850393704" header="0.51181102362204722" footer="0.51181102362204722"/>
  <pageSetup paperSize="9" scale="55" fitToHeight="0" orientation="landscape" horizontalDpi="2400" r:id="rId1"/>
  <headerFooter>
    <oddFooter>&amp;C&amp;"宋体,常规"第 &amp;P 页，共 &amp;N 页</oddFooter>
  </headerFooter>
  <rowBreaks count="1" manualBreakCount="1">
    <brk id="1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79995117038483843"/>
    <pageSetUpPr fitToPage="1"/>
  </sheetPr>
  <dimension ref="A1:CT20"/>
  <sheetViews>
    <sheetView showZeros="0" view="pageBreakPreview" zoomScale="70" zoomScaleNormal="85" zoomScaleSheetLayoutView="70" workbookViewId="0">
      <pane xSplit="4" ySplit="6" topLeftCell="F7" activePane="bottomRight" state="frozen"/>
      <selection pane="topRight"/>
      <selection pane="bottomLeft"/>
      <selection pane="bottomRight" activeCell="A8" sqref="A8:XFD10"/>
    </sheetView>
  </sheetViews>
  <sheetFormatPr defaultColWidth="9" defaultRowHeight="13.9" x14ac:dyDescent="0.4"/>
  <cols>
    <col min="1" max="1" width="4" style="121" customWidth="1"/>
    <col min="2" max="2" width="9.1328125" style="121" customWidth="1"/>
    <col min="3" max="3" width="8.265625" style="121" customWidth="1"/>
    <col min="4" max="4" width="27.46484375" style="122" customWidth="1"/>
    <col min="5" max="5" width="2.46484375" style="121" hidden="1" customWidth="1"/>
    <col min="6" max="6" width="9" style="123" customWidth="1"/>
    <col min="7" max="8" width="9" style="123" hidden="1" customWidth="1"/>
    <col min="9" max="9" width="9.1328125" style="121" customWidth="1"/>
    <col min="10" max="10" width="10.265625" style="121" hidden="1" customWidth="1"/>
    <col min="11" max="11" width="12.46484375" style="121" customWidth="1"/>
    <col min="12" max="12" width="9.46484375" style="121" hidden="1" customWidth="1"/>
    <col min="13" max="13" width="11.59765625" style="121" customWidth="1"/>
    <col min="14" max="14" width="10.86328125" style="124" hidden="1" customWidth="1"/>
    <col min="15" max="15" width="10.86328125" style="121" hidden="1" customWidth="1"/>
    <col min="16" max="16" width="13.73046875" style="121" hidden="1" customWidth="1"/>
    <col min="17" max="18" width="13.73046875" style="125" hidden="1" customWidth="1"/>
    <col min="19" max="20" width="13.73046875" style="121" hidden="1" customWidth="1"/>
    <col min="21" max="23" width="12.46484375" style="121" hidden="1" customWidth="1"/>
    <col min="24" max="30" width="9" style="121" hidden="1" customWidth="1"/>
    <col min="31" max="35" width="18" style="121" hidden="1" customWidth="1"/>
    <col min="36" max="36" width="12.265625" style="121" customWidth="1"/>
    <col min="37" max="37" width="12.73046875" style="124" hidden="1" customWidth="1"/>
    <col min="38" max="40" width="14.1328125" style="121" hidden="1" customWidth="1"/>
    <col min="41" max="41" width="12.86328125" style="121" hidden="1" customWidth="1"/>
    <col min="42" max="53" width="13.73046875" style="121" hidden="1" customWidth="1"/>
    <col min="54" max="55" width="9" style="121" hidden="1" customWidth="1"/>
    <col min="56" max="56" width="12.46484375" style="121" hidden="1" customWidth="1"/>
    <col min="57" max="57" width="10" style="125" hidden="1" customWidth="1"/>
    <col min="58" max="59" width="12.46484375" style="121" hidden="1" customWidth="1"/>
    <col min="60" max="63" width="10.46484375" style="121" hidden="1" customWidth="1"/>
    <col min="64" max="64" width="11.46484375" style="121" customWidth="1"/>
    <col min="65" max="65" width="9.265625" style="121" hidden="1" customWidth="1"/>
    <col min="66" max="66" width="11.265625" style="121" customWidth="1"/>
    <col min="67" max="67" width="8.46484375" style="121" hidden="1" customWidth="1"/>
    <col min="68" max="75" width="9" style="121" hidden="1" customWidth="1"/>
    <col min="76" max="76" width="18.46484375" style="121" customWidth="1"/>
    <col min="77" max="77" width="7.73046875" style="121" customWidth="1"/>
    <col min="78" max="81" width="8.46484375" style="121" customWidth="1"/>
    <col min="82" max="82" width="11" style="121" hidden="1" customWidth="1"/>
    <col min="83" max="84" width="9" style="121" hidden="1" customWidth="1"/>
    <col min="85" max="85" width="15" style="122" customWidth="1"/>
    <col min="86" max="86" width="15.3984375" style="122" customWidth="1"/>
    <col min="87" max="87" width="24.1328125" style="126" customWidth="1"/>
    <col min="88" max="88" width="23.1328125" style="126" hidden="1" customWidth="1"/>
    <col min="89" max="94" width="23.1328125" style="126" customWidth="1"/>
    <col min="95" max="96" width="15.46484375" style="126" customWidth="1"/>
    <col min="97" max="16384" width="9" style="127"/>
  </cols>
  <sheetData>
    <row r="1" spans="1:98" ht="14.1" customHeight="1" x14ac:dyDescent="0.4">
      <c r="A1" s="330" t="s">
        <v>8665</v>
      </c>
      <c r="B1" s="330"/>
    </row>
    <row r="2" spans="1:98" ht="29.1" customHeight="1" x14ac:dyDescent="0.4">
      <c r="A2" s="331" t="s">
        <v>34</v>
      </c>
      <c r="B2" s="331"/>
      <c r="C2" s="332"/>
      <c r="D2" s="332"/>
      <c r="E2" s="332"/>
      <c r="F2" s="333"/>
      <c r="G2" s="333"/>
      <c r="H2" s="333"/>
      <c r="I2" s="331"/>
      <c r="J2" s="331"/>
      <c r="K2" s="331"/>
      <c r="L2" s="331"/>
      <c r="M2" s="331"/>
      <c r="N2" s="331"/>
      <c r="O2" s="331"/>
      <c r="P2" s="331"/>
      <c r="Q2" s="334"/>
      <c r="R2" s="334"/>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c r="AQ2" s="331"/>
      <c r="AR2" s="331"/>
      <c r="AS2" s="331"/>
      <c r="AT2" s="331"/>
      <c r="AU2" s="331"/>
      <c r="AV2" s="331"/>
      <c r="AW2" s="331"/>
      <c r="AX2" s="331"/>
      <c r="AY2" s="331"/>
      <c r="AZ2" s="331"/>
      <c r="BA2" s="331"/>
      <c r="BB2" s="331"/>
      <c r="BC2" s="331"/>
      <c r="BD2" s="331"/>
      <c r="BE2" s="334"/>
      <c r="BF2" s="331"/>
      <c r="BG2" s="331"/>
      <c r="BH2" s="331"/>
      <c r="BI2" s="331"/>
      <c r="BJ2" s="331"/>
      <c r="BK2" s="331"/>
      <c r="BL2" s="331"/>
      <c r="BM2" s="331"/>
      <c r="BN2" s="331"/>
      <c r="BO2" s="331"/>
      <c r="BP2" s="331"/>
      <c r="BQ2" s="331"/>
      <c r="BR2" s="331"/>
      <c r="BS2" s="331"/>
      <c r="BT2" s="331"/>
      <c r="BU2" s="331"/>
      <c r="BV2" s="331"/>
      <c r="BW2" s="331"/>
      <c r="BX2" s="331"/>
      <c r="BY2" s="331"/>
      <c r="BZ2" s="331"/>
      <c r="CA2" s="331"/>
      <c r="CB2" s="331"/>
      <c r="CC2" s="331"/>
      <c r="CD2" s="331"/>
      <c r="CE2" s="331"/>
      <c r="CF2" s="331"/>
      <c r="CG2" s="332"/>
      <c r="CH2" s="332"/>
      <c r="CI2" s="335"/>
      <c r="CJ2" s="172"/>
      <c r="CK2" s="172"/>
      <c r="CL2" s="172"/>
      <c r="CM2" s="172"/>
      <c r="CN2" s="172"/>
      <c r="CO2" s="172"/>
      <c r="CP2" s="172">
        <v>100000</v>
      </c>
      <c r="CQ2" s="172">
        <f>CP2+44890</f>
        <v>144890</v>
      </c>
      <c r="CR2" s="128">
        <v>0.70677579886595099</v>
      </c>
    </row>
    <row r="3" spans="1:98" ht="14.1" customHeight="1" x14ac:dyDescent="0.4">
      <c r="A3" s="168"/>
      <c r="B3" s="168"/>
      <c r="C3" s="169"/>
      <c r="D3" s="169"/>
      <c r="E3" s="169"/>
      <c r="F3" s="170"/>
      <c r="G3" s="170"/>
      <c r="H3" s="170"/>
      <c r="I3" s="168"/>
      <c r="J3" s="168"/>
      <c r="K3" s="168"/>
      <c r="L3" s="168"/>
      <c r="M3" s="168"/>
      <c r="N3" s="168"/>
      <c r="O3" s="168"/>
      <c r="P3" s="168"/>
      <c r="Q3" s="171"/>
      <c r="R3" s="171"/>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71"/>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9"/>
      <c r="CH3" s="169"/>
      <c r="CI3" s="172"/>
      <c r="CJ3" s="172"/>
      <c r="CK3" s="172"/>
      <c r="CL3" s="172"/>
      <c r="CM3" s="172"/>
      <c r="CN3" s="172"/>
      <c r="CO3" s="172"/>
      <c r="CP3" s="172"/>
      <c r="CQ3" s="172"/>
      <c r="CR3" s="172"/>
    </row>
    <row r="4" spans="1:98" ht="30" customHeight="1" x14ac:dyDescent="0.4">
      <c r="A4" s="307" t="s">
        <v>1</v>
      </c>
      <c r="B4" s="307" t="s">
        <v>2</v>
      </c>
      <c r="C4" s="307" t="s">
        <v>189</v>
      </c>
      <c r="D4" s="307" t="s">
        <v>36</v>
      </c>
      <c r="E4" s="163"/>
      <c r="F4" s="307" t="s">
        <v>37</v>
      </c>
      <c r="G4" s="310" t="s">
        <v>38</v>
      </c>
      <c r="H4" s="310" t="s">
        <v>38</v>
      </c>
      <c r="I4" s="307" t="s">
        <v>8752</v>
      </c>
      <c r="J4" s="307" t="s">
        <v>39</v>
      </c>
      <c r="K4" s="336" t="s">
        <v>8751</v>
      </c>
      <c r="L4" s="337"/>
      <c r="M4" s="310" t="s">
        <v>8750</v>
      </c>
      <c r="N4" s="310" t="s">
        <v>40</v>
      </c>
      <c r="O4" s="129"/>
      <c r="P4" s="340" t="s">
        <v>41</v>
      </c>
      <c r="Q4" s="341"/>
      <c r="R4" s="341"/>
      <c r="S4" s="341"/>
      <c r="T4" s="341"/>
      <c r="U4" s="341"/>
      <c r="V4" s="341"/>
      <c r="W4" s="341"/>
      <c r="X4" s="341"/>
      <c r="Y4" s="341"/>
      <c r="Z4" s="341"/>
      <c r="AA4" s="341"/>
      <c r="AB4" s="341"/>
      <c r="AC4" s="341"/>
      <c r="AD4" s="341"/>
      <c r="AE4" s="341"/>
      <c r="AF4" s="323" t="s">
        <v>42</v>
      </c>
      <c r="AG4" s="174"/>
      <c r="AH4" s="175"/>
      <c r="AI4" s="175"/>
      <c r="AJ4" s="327" t="s">
        <v>8615</v>
      </c>
      <c r="AK4" s="328"/>
      <c r="AL4" s="328"/>
      <c r="AM4" s="328"/>
      <c r="AN4" s="328"/>
      <c r="AO4" s="328"/>
      <c r="AP4" s="328"/>
      <c r="AQ4" s="328"/>
      <c r="AR4" s="328"/>
      <c r="AS4" s="328"/>
      <c r="AT4" s="328"/>
      <c r="AU4" s="328"/>
      <c r="AV4" s="328"/>
      <c r="AW4" s="328"/>
      <c r="AX4" s="328"/>
      <c r="AY4" s="328"/>
      <c r="AZ4" s="328"/>
      <c r="BA4" s="328"/>
      <c r="BB4" s="328"/>
      <c r="BC4" s="328"/>
      <c r="BD4" s="328"/>
      <c r="BE4" s="328"/>
      <c r="BF4" s="328"/>
      <c r="BG4" s="328"/>
      <c r="BH4" s="328"/>
      <c r="BI4" s="328"/>
      <c r="BJ4" s="328"/>
      <c r="BK4" s="328"/>
      <c r="BL4" s="328"/>
      <c r="BM4" s="328"/>
      <c r="BN4" s="329"/>
      <c r="BO4" s="129"/>
      <c r="BP4" s="129"/>
      <c r="BQ4" s="129"/>
      <c r="BR4" s="129"/>
      <c r="BS4" s="129"/>
      <c r="BT4" s="129"/>
      <c r="BU4" s="129"/>
      <c r="BV4" s="129"/>
      <c r="BW4" s="129"/>
      <c r="BX4" s="307" t="s">
        <v>8616</v>
      </c>
      <c r="BY4" s="307"/>
      <c r="BZ4" s="307"/>
      <c r="CA4" s="307"/>
      <c r="CB4" s="307"/>
      <c r="CC4" s="307"/>
      <c r="CD4" s="311" t="s">
        <v>27</v>
      </c>
      <c r="CE4" s="307"/>
      <c r="CF4" s="310" t="s">
        <v>43</v>
      </c>
      <c r="CG4" s="307" t="s">
        <v>27</v>
      </c>
      <c r="CH4" s="307"/>
      <c r="CI4" s="307" t="s">
        <v>4</v>
      </c>
      <c r="CJ4" s="307" t="s">
        <v>44</v>
      </c>
      <c r="CK4" s="164"/>
      <c r="CL4" s="164"/>
      <c r="CM4" s="164"/>
      <c r="CN4" s="164"/>
      <c r="CO4" s="164"/>
      <c r="CP4" s="164"/>
      <c r="CQ4" s="164"/>
      <c r="CR4" s="164"/>
    </row>
    <row r="5" spans="1:98" ht="26.1" customHeight="1" x14ac:dyDescent="0.4">
      <c r="A5" s="307"/>
      <c r="B5" s="307"/>
      <c r="C5" s="307"/>
      <c r="D5" s="307"/>
      <c r="E5" s="163"/>
      <c r="F5" s="307"/>
      <c r="G5" s="308"/>
      <c r="H5" s="308"/>
      <c r="I5" s="307"/>
      <c r="J5" s="307"/>
      <c r="K5" s="338"/>
      <c r="L5" s="304"/>
      <c r="M5" s="308"/>
      <c r="N5" s="308"/>
      <c r="O5" s="307" t="s">
        <v>50</v>
      </c>
      <c r="P5" s="308"/>
      <c r="Q5" s="325"/>
      <c r="R5" s="325"/>
      <c r="S5" s="307"/>
      <c r="T5" s="307"/>
      <c r="U5" s="307"/>
      <c r="V5" s="307"/>
      <c r="W5" s="307"/>
      <c r="X5" s="307"/>
      <c r="Y5" s="307"/>
      <c r="Z5" s="307"/>
      <c r="AA5" s="307"/>
      <c r="AB5" s="307"/>
      <c r="AC5" s="308"/>
      <c r="AD5" s="308"/>
      <c r="AE5" s="312"/>
      <c r="AF5" s="323"/>
      <c r="AG5" s="175"/>
      <c r="AH5" s="175"/>
      <c r="AI5" s="315"/>
      <c r="AJ5" s="317" t="s">
        <v>8763</v>
      </c>
      <c r="AK5" s="307"/>
      <c r="AL5" s="130"/>
      <c r="AM5" s="130"/>
      <c r="AN5" s="176"/>
      <c r="AO5" s="319" t="s">
        <v>51</v>
      </c>
      <c r="AP5" s="321"/>
      <c r="AQ5" s="131"/>
      <c r="AR5" s="321"/>
      <c r="AS5" s="307" t="s">
        <v>52</v>
      </c>
      <c r="AT5" s="311" t="s">
        <v>53</v>
      </c>
      <c r="AU5" s="307" t="s">
        <v>54</v>
      </c>
      <c r="AV5" s="312" t="s">
        <v>55</v>
      </c>
      <c r="AW5" s="130"/>
      <c r="AX5" s="130"/>
      <c r="AY5" s="130"/>
      <c r="AZ5" s="130"/>
      <c r="BA5" s="130"/>
      <c r="BB5" s="307"/>
      <c r="BC5" s="163"/>
      <c r="BD5" s="307"/>
      <c r="BE5" s="132"/>
      <c r="BF5" s="307"/>
      <c r="BG5" s="163"/>
      <c r="BH5" s="307"/>
      <c r="BI5" s="163"/>
      <c r="BJ5" s="307"/>
      <c r="BK5" s="163"/>
      <c r="BL5" s="308" t="s">
        <v>48</v>
      </c>
      <c r="BM5" s="159"/>
      <c r="BN5" s="310" t="s">
        <v>49</v>
      </c>
      <c r="BO5" s="159"/>
      <c r="BP5" s="311"/>
      <c r="BQ5" s="313"/>
      <c r="BR5" s="313"/>
      <c r="BS5" s="313"/>
      <c r="BT5" s="313"/>
      <c r="BU5" s="314"/>
      <c r="BV5" s="313"/>
      <c r="BW5" s="165"/>
      <c r="BX5" s="304" t="s">
        <v>8617</v>
      </c>
      <c r="BY5" s="306" t="s">
        <v>8618</v>
      </c>
      <c r="BZ5" s="306"/>
      <c r="CA5" s="306"/>
      <c r="CB5" s="306"/>
      <c r="CC5" s="306"/>
      <c r="CD5" s="324"/>
      <c r="CE5" s="324"/>
      <c r="CF5" s="308"/>
      <c r="CG5" s="308" t="s">
        <v>8619</v>
      </c>
      <c r="CH5" s="308" t="s">
        <v>83</v>
      </c>
      <c r="CI5" s="307"/>
      <c r="CJ5" s="307"/>
      <c r="CK5" s="164"/>
      <c r="CL5" s="164"/>
      <c r="CM5" s="164"/>
      <c r="CN5" s="164"/>
      <c r="CO5" s="164"/>
      <c r="CP5" s="164"/>
      <c r="CQ5" s="164"/>
      <c r="CR5" s="164"/>
    </row>
    <row r="6" spans="1:98" ht="36" customHeight="1" x14ac:dyDescent="0.4">
      <c r="A6" s="307"/>
      <c r="B6" s="307"/>
      <c r="C6" s="307"/>
      <c r="D6" s="307"/>
      <c r="E6" s="163"/>
      <c r="F6" s="307"/>
      <c r="G6" s="309"/>
      <c r="H6" s="309"/>
      <c r="I6" s="307"/>
      <c r="J6" s="307"/>
      <c r="K6" s="339"/>
      <c r="L6" s="305"/>
      <c r="M6" s="309"/>
      <c r="N6" s="309"/>
      <c r="O6" s="307"/>
      <c r="P6" s="309"/>
      <c r="Q6" s="326"/>
      <c r="R6" s="326"/>
      <c r="S6" s="307"/>
      <c r="T6" s="307"/>
      <c r="U6" s="307"/>
      <c r="V6" s="307"/>
      <c r="W6" s="307"/>
      <c r="X6" s="307"/>
      <c r="Y6" s="307"/>
      <c r="Z6" s="307"/>
      <c r="AA6" s="307"/>
      <c r="AB6" s="307"/>
      <c r="AC6" s="309"/>
      <c r="AD6" s="309"/>
      <c r="AE6" s="312"/>
      <c r="AF6" s="323"/>
      <c r="AG6" s="174"/>
      <c r="AH6" s="175"/>
      <c r="AI6" s="316"/>
      <c r="AJ6" s="318"/>
      <c r="AK6" s="307"/>
      <c r="AL6" s="161" t="s">
        <v>45</v>
      </c>
      <c r="AM6" s="161" t="s">
        <v>56</v>
      </c>
      <c r="AN6" s="161" t="s">
        <v>57</v>
      </c>
      <c r="AO6" s="320"/>
      <c r="AP6" s="322"/>
      <c r="AQ6" s="104" t="s">
        <v>58</v>
      </c>
      <c r="AR6" s="322"/>
      <c r="AS6" s="307"/>
      <c r="AT6" s="311"/>
      <c r="AU6" s="307"/>
      <c r="AV6" s="307"/>
      <c r="AW6" s="130" t="s">
        <v>59</v>
      </c>
      <c r="AX6" s="130" t="s">
        <v>60</v>
      </c>
      <c r="AY6" s="130" t="s">
        <v>61</v>
      </c>
      <c r="AZ6" s="130" t="s">
        <v>62</v>
      </c>
      <c r="BA6" s="130" t="s">
        <v>63</v>
      </c>
      <c r="BB6" s="307"/>
      <c r="BC6" s="163" t="s">
        <v>64</v>
      </c>
      <c r="BD6" s="307"/>
      <c r="BE6" s="132" t="s">
        <v>64</v>
      </c>
      <c r="BF6" s="307"/>
      <c r="BG6" s="132" t="s">
        <v>64</v>
      </c>
      <c r="BH6" s="307"/>
      <c r="BI6" s="132" t="s">
        <v>64</v>
      </c>
      <c r="BJ6" s="307"/>
      <c r="BK6" s="132" t="s">
        <v>64</v>
      </c>
      <c r="BL6" s="309"/>
      <c r="BM6" s="163" t="s">
        <v>65</v>
      </c>
      <c r="BN6" s="309"/>
      <c r="BO6" s="177" t="s">
        <v>65</v>
      </c>
      <c r="BP6" s="307"/>
      <c r="BQ6" s="313"/>
      <c r="BR6" s="313"/>
      <c r="BS6" s="313"/>
      <c r="BT6" s="313"/>
      <c r="BU6" s="314"/>
      <c r="BV6" s="313"/>
      <c r="BW6" s="159"/>
      <c r="BX6" s="305"/>
      <c r="BY6" s="178" t="s">
        <v>66</v>
      </c>
      <c r="BZ6" s="178" t="s">
        <v>47</v>
      </c>
      <c r="CA6" s="178" t="s">
        <v>46</v>
      </c>
      <c r="CB6" s="178" t="s">
        <v>67</v>
      </c>
      <c r="CC6" s="178" t="s">
        <v>68</v>
      </c>
      <c r="CD6" s="324"/>
      <c r="CE6" s="324"/>
      <c r="CF6" s="309"/>
      <c r="CG6" s="309"/>
      <c r="CH6" s="309"/>
      <c r="CI6" s="307"/>
      <c r="CJ6" s="307"/>
      <c r="CK6" s="164"/>
      <c r="CL6" s="164"/>
      <c r="CM6" s="164"/>
      <c r="CN6" s="164" t="s">
        <v>69</v>
      </c>
      <c r="CO6" s="164" t="s">
        <v>69</v>
      </c>
      <c r="CP6" s="164"/>
      <c r="CQ6" s="164"/>
      <c r="CR6" s="164"/>
    </row>
    <row r="7" spans="1:98" s="134" customFormat="1" ht="26.1" hidden="1" customHeight="1" x14ac:dyDescent="0.4">
      <c r="A7" s="173">
        <v>1</v>
      </c>
      <c r="B7" s="173">
        <v>2</v>
      </c>
      <c r="C7" s="173">
        <v>3</v>
      </c>
      <c r="D7" s="163">
        <v>4</v>
      </c>
      <c r="E7" s="163"/>
      <c r="F7" s="163">
        <v>5</v>
      </c>
      <c r="G7" s="163"/>
      <c r="H7" s="163">
        <v>6</v>
      </c>
      <c r="I7" s="163">
        <v>7</v>
      </c>
      <c r="J7" s="163">
        <v>8</v>
      </c>
      <c r="K7" s="163">
        <v>9</v>
      </c>
      <c r="L7" s="163">
        <v>10</v>
      </c>
      <c r="M7" s="163">
        <v>11</v>
      </c>
      <c r="N7" s="163">
        <v>12</v>
      </c>
      <c r="O7" s="163">
        <v>13</v>
      </c>
      <c r="P7" s="163"/>
      <c r="Q7" s="132"/>
      <c r="R7" s="132"/>
      <c r="S7" s="163"/>
      <c r="T7" s="163"/>
      <c r="U7" s="163"/>
      <c r="V7" s="163"/>
      <c r="W7" s="163"/>
      <c r="X7" s="163"/>
      <c r="Y7" s="163"/>
      <c r="Z7" s="163"/>
      <c r="AA7" s="163"/>
      <c r="AB7" s="163"/>
      <c r="AC7" s="163"/>
      <c r="AD7" s="163"/>
      <c r="AE7" s="163"/>
      <c r="AF7" s="167"/>
      <c r="AG7" s="167"/>
      <c r="AH7" s="167"/>
      <c r="AI7" s="167"/>
      <c r="AJ7" s="167"/>
      <c r="AK7" s="163">
        <v>13</v>
      </c>
      <c r="AL7" s="161"/>
      <c r="AM7" s="161"/>
      <c r="AN7" s="161"/>
      <c r="AO7" s="133"/>
      <c r="AP7" s="166">
        <v>15</v>
      </c>
      <c r="AQ7" s="166"/>
      <c r="AR7" s="163">
        <v>14</v>
      </c>
      <c r="AS7" s="159">
        <v>15</v>
      </c>
      <c r="AT7" s="159"/>
      <c r="AU7" s="159"/>
      <c r="AV7" s="159"/>
      <c r="AW7" s="130"/>
      <c r="AX7" s="130"/>
      <c r="AY7" s="130"/>
      <c r="AZ7" s="130"/>
      <c r="BA7" s="130"/>
      <c r="BB7" s="163"/>
      <c r="BC7" s="163"/>
      <c r="BD7" s="163"/>
      <c r="BE7" s="132"/>
      <c r="BF7" s="163"/>
      <c r="BG7" s="132"/>
      <c r="BH7" s="163"/>
      <c r="BI7" s="132"/>
      <c r="BJ7" s="163"/>
      <c r="BK7" s="132"/>
      <c r="BL7" s="163">
        <v>16</v>
      </c>
      <c r="BM7" s="163"/>
      <c r="BN7" s="163">
        <v>17</v>
      </c>
      <c r="BO7" s="163"/>
      <c r="BP7" s="163"/>
      <c r="BQ7" s="162"/>
      <c r="BR7" s="162"/>
      <c r="BS7" s="162"/>
      <c r="BT7" s="162"/>
      <c r="BU7" s="162"/>
      <c r="BV7" s="162"/>
      <c r="BW7" s="162"/>
      <c r="BX7" s="163">
        <v>18</v>
      </c>
      <c r="BY7" s="163">
        <v>19</v>
      </c>
      <c r="BZ7" s="163">
        <v>20</v>
      </c>
      <c r="CA7" s="163">
        <v>21</v>
      </c>
      <c r="CB7" s="163">
        <v>22</v>
      </c>
      <c r="CC7" s="163">
        <v>23</v>
      </c>
      <c r="CD7" s="160"/>
      <c r="CE7" s="160"/>
      <c r="CF7" s="160"/>
      <c r="CG7" s="160"/>
      <c r="CH7" s="160"/>
      <c r="CI7" s="163">
        <v>24</v>
      </c>
      <c r="CJ7" s="164"/>
      <c r="CK7" s="164"/>
      <c r="CL7" s="164"/>
      <c r="CM7" s="164"/>
      <c r="CN7" s="164"/>
      <c r="CO7" s="164"/>
      <c r="CP7" s="164"/>
      <c r="CQ7" s="164"/>
      <c r="CR7" s="164"/>
    </row>
    <row r="8" spans="1:98" ht="38.1" customHeight="1" x14ac:dyDescent="0.4">
      <c r="A8" s="142"/>
      <c r="B8" s="153" t="s">
        <v>14</v>
      </c>
      <c r="C8" s="153"/>
      <c r="D8" s="153"/>
      <c r="E8" s="179"/>
      <c r="F8" s="141"/>
      <c r="G8" s="141"/>
      <c r="H8" s="141"/>
      <c r="I8" s="152"/>
      <c r="J8" s="152"/>
      <c r="K8" s="152"/>
      <c r="L8" s="142"/>
      <c r="M8" s="142"/>
      <c r="N8" s="143"/>
      <c r="O8" s="142"/>
      <c r="P8" s="142"/>
      <c r="Q8" s="144"/>
      <c r="R8" s="144"/>
      <c r="S8" s="142"/>
      <c r="T8" s="142"/>
      <c r="U8" s="142"/>
      <c r="V8" s="142"/>
      <c r="W8" s="142"/>
      <c r="X8" s="142"/>
      <c r="Y8" s="142"/>
      <c r="Z8" s="142"/>
      <c r="AA8" s="142"/>
      <c r="AB8" s="142"/>
      <c r="AC8" s="142"/>
      <c r="AD8" s="142"/>
      <c r="AE8" s="142"/>
      <c r="AF8" s="142"/>
      <c r="AG8" s="142"/>
      <c r="AH8" s="142"/>
      <c r="AI8" s="142"/>
      <c r="AJ8" s="154">
        <f t="shared" ref="AJ8:BL8" si="0">SUBTOTAL(9,AJ9:AJ20)</f>
        <v>53953</v>
      </c>
      <c r="AK8" s="154">
        <f t="shared" si="0"/>
        <v>35432.17994791158</v>
      </c>
      <c r="AL8" s="154">
        <f t="shared" si="0"/>
        <v>12193</v>
      </c>
      <c r="AM8" s="154">
        <f t="shared" si="0"/>
        <v>12193</v>
      </c>
      <c r="AN8" s="154">
        <f t="shared" si="0"/>
        <v>0</v>
      </c>
      <c r="AO8" s="154" t="e">
        <f t="shared" si="0"/>
        <v>#REF!</v>
      </c>
      <c r="AP8" s="154">
        <f t="shared" si="0"/>
        <v>15219.28</v>
      </c>
      <c r="AQ8" s="154">
        <f t="shared" si="0"/>
        <v>6.1839582823756292</v>
      </c>
      <c r="AR8" s="154">
        <f t="shared" si="0"/>
        <v>19378</v>
      </c>
      <c r="AS8" s="154">
        <f t="shared" si="0"/>
        <v>0</v>
      </c>
      <c r="AT8" s="154">
        <f t="shared" si="0"/>
        <v>7304</v>
      </c>
      <c r="AU8" s="154">
        <f t="shared" si="0"/>
        <v>5601</v>
      </c>
      <c r="AV8" s="154">
        <f t="shared" si="0"/>
        <v>0</v>
      </c>
      <c r="AW8" s="154">
        <f t="shared" si="0"/>
        <v>0</v>
      </c>
      <c r="AX8" s="154">
        <f t="shared" si="0"/>
        <v>11862.18826304681</v>
      </c>
      <c r="AY8" s="154">
        <f t="shared" si="0"/>
        <v>1042.4916848647699</v>
      </c>
      <c r="AZ8" s="154">
        <f t="shared" si="0"/>
        <v>22527.5</v>
      </c>
      <c r="BA8" s="154">
        <f t="shared" si="0"/>
        <v>0</v>
      </c>
      <c r="BB8" s="154">
        <f t="shared" si="0"/>
        <v>0</v>
      </c>
      <c r="BC8" s="154">
        <f t="shared" si="0"/>
        <v>0</v>
      </c>
      <c r="BD8" s="154">
        <f t="shared" si="0"/>
        <v>8746.2800000000007</v>
      </c>
      <c r="BE8" s="154">
        <f t="shared" si="0"/>
        <v>12905</v>
      </c>
      <c r="BF8" s="154">
        <f t="shared" si="0"/>
        <v>0</v>
      </c>
      <c r="BG8" s="154">
        <f t="shared" si="0"/>
        <v>0</v>
      </c>
      <c r="BH8" s="154">
        <f t="shared" si="0"/>
        <v>0</v>
      </c>
      <c r="BI8" s="154">
        <f t="shared" si="0"/>
        <v>0</v>
      </c>
      <c r="BJ8" s="154">
        <f t="shared" si="0"/>
        <v>0</v>
      </c>
      <c r="BK8" s="154">
        <f t="shared" si="0"/>
        <v>0</v>
      </c>
      <c r="BL8" s="154">
        <f t="shared" si="0"/>
        <v>73.968999999999994</v>
      </c>
      <c r="BM8" s="154"/>
      <c r="BN8" s="154">
        <f t="shared" ref="BN8:BS8" si="1">SUBTOTAL(9,BN9:BN20)</f>
        <v>182.14000000000001</v>
      </c>
      <c r="BO8" s="154">
        <f t="shared" si="1"/>
        <v>106.767</v>
      </c>
      <c r="BP8" s="154">
        <f t="shared" si="1"/>
        <v>0</v>
      </c>
      <c r="BQ8" s="154">
        <f t="shared" si="1"/>
        <v>0</v>
      </c>
      <c r="BR8" s="154">
        <f t="shared" si="1"/>
        <v>0</v>
      </c>
      <c r="BS8" s="154">
        <f t="shared" si="1"/>
        <v>500</v>
      </c>
      <c r="BT8" s="142"/>
      <c r="BU8" s="154"/>
      <c r="BV8" s="154"/>
      <c r="BW8" s="154"/>
      <c r="BX8" s="154"/>
      <c r="BY8" s="154">
        <f>SUBTOTAL(9,BY9:BY20)</f>
        <v>73.968999999999994</v>
      </c>
      <c r="BZ8" s="154">
        <f>SUBTOTAL(9,BZ9:BZ20)</f>
        <v>39.382999999999996</v>
      </c>
      <c r="CA8" s="154">
        <f>SUBTOTAL(9,CA9:CA20)</f>
        <v>182.14000000000001</v>
      </c>
      <c r="CB8" s="154">
        <f>SUBTOTAL(9,CB9:CB20)</f>
        <v>0</v>
      </c>
      <c r="CC8" s="154">
        <f>SUBTOTAL(9,CC9:CC20)</f>
        <v>0</v>
      </c>
      <c r="CD8" s="142"/>
      <c r="CE8" s="142"/>
      <c r="CF8" s="142"/>
      <c r="CG8" s="142"/>
      <c r="CH8" s="142"/>
      <c r="CI8" s="141"/>
      <c r="CJ8" s="147"/>
    </row>
    <row r="9" spans="1:98" ht="38.1" customHeight="1" x14ac:dyDescent="0.4">
      <c r="A9" s="142">
        <v>1</v>
      </c>
      <c r="B9" s="142" t="s">
        <v>14</v>
      </c>
      <c r="C9" s="142" t="s">
        <v>95</v>
      </c>
      <c r="D9" s="148" t="s">
        <v>96</v>
      </c>
      <c r="E9" s="141" t="str">
        <f>VLOOKUP(D9,'[1]附表2-1-2 普通国省干线'!$D:$E,2,0)</f>
        <v>G356邵阳县罗城至黄豆园</v>
      </c>
      <c r="F9" s="141" t="s">
        <v>70</v>
      </c>
      <c r="G9" s="141" t="s">
        <v>74</v>
      </c>
      <c r="H9" s="141" t="s">
        <v>75</v>
      </c>
      <c r="I9" s="142">
        <v>19.233000000000001</v>
      </c>
      <c r="J9" s="142">
        <v>19.233000000000001</v>
      </c>
      <c r="K9" s="142">
        <v>18627</v>
      </c>
      <c r="L9" s="142">
        <v>12082</v>
      </c>
      <c r="M9" s="142">
        <v>5588</v>
      </c>
      <c r="N9" s="143">
        <v>3878</v>
      </c>
      <c r="O9" s="142">
        <v>3878</v>
      </c>
      <c r="P9" s="142">
        <v>9.9999999999454303E-2</v>
      </c>
      <c r="Q9" s="144"/>
      <c r="R9" s="144"/>
      <c r="S9" s="142"/>
      <c r="T9" s="142"/>
      <c r="U9" s="142"/>
      <c r="V9" s="142"/>
      <c r="W9" s="142">
        <v>9.9999999999454303E-2</v>
      </c>
      <c r="X9" s="142"/>
      <c r="Y9" s="142"/>
      <c r="Z9" s="142"/>
      <c r="AA9" s="142"/>
      <c r="AB9" s="142"/>
      <c r="AC9" s="142"/>
      <c r="AD9" s="142">
        <v>19.233000000000001</v>
      </c>
      <c r="AE9" s="142" t="s">
        <v>46</v>
      </c>
      <c r="AF9" s="142">
        <v>6041</v>
      </c>
      <c r="AG9" s="142">
        <v>-2163</v>
      </c>
      <c r="AH9" s="142"/>
      <c r="AI9" s="142"/>
      <c r="AJ9" s="142">
        <v>3000</v>
      </c>
      <c r="AK9" s="143">
        <v>3725.5</v>
      </c>
      <c r="AL9" s="142">
        <v>3878</v>
      </c>
      <c r="AM9" s="142">
        <v>3878</v>
      </c>
      <c r="AN9" s="142">
        <v>0</v>
      </c>
      <c r="AO9" s="145"/>
      <c r="AP9" s="142"/>
      <c r="AQ9" s="146">
        <v>0.32097334878331402</v>
      </c>
      <c r="AR9" s="142"/>
      <c r="AS9" s="142"/>
      <c r="AT9" s="142"/>
      <c r="AU9" s="142"/>
      <c r="AV9" s="142"/>
      <c r="AW9" s="142"/>
      <c r="AX9" s="142"/>
      <c r="AY9" s="142"/>
      <c r="AZ9" s="142">
        <v>3725.5</v>
      </c>
      <c r="BA9" s="142"/>
      <c r="BB9" s="142"/>
      <c r="BC9" s="142"/>
      <c r="BD9" s="142"/>
      <c r="BE9" s="142"/>
      <c r="BF9" s="142"/>
      <c r="BG9" s="142"/>
      <c r="BH9" s="142"/>
      <c r="BI9" s="142"/>
      <c r="BJ9" s="142"/>
      <c r="BK9" s="142"/>
      <c r="BL9" s="142"/>
      <c r="BM9" s="142"/>
      <c r="BN9" s="142">
        <v>19.233000000000001</v>
      </c>
      <c r="BO9" s="142">
        <v>19.233000000000001</v>
      </c>
      <c r="BP9" s="142"/>
      <c r="BQ9" s="142" t="s">
        <v>76</v>
      </c>
      <c r="BR9" s="142"/>
      <c r="BS9" s="142"/>
      <c r="BT9" s="142"/>
      <c r="BU9" s="142"/>
      <c r="BV9" s="142"/>
      <c r="BW9" s="142"/>
      <c r="BX9" s="141" t="s">
        <v>8659</v>
      </c>
      <c r="BY9" s="142"/>
      <c r="BZ9" s="142"/>
      <c r="CA9" s="142">
        <v>19.233000000000001</v>
      </c>
      <c r="CB9" s="142"/>
      <c r="CC9" s="142"/>
      <c r="CD9" s="142"/>
      <c r="CE9" s="142"/>
      <c r="CF9" s="142"/>
      <c r="CG9" s="141" t="s">
        <v>8620</v>
      </c>
      <c r="CH9" s="141" t="s">
        <v>8621</v>
      </c>
      <c r="CI9" s="141" t="s">
        <v>97</v>
      </c>
      <c r="CJ9" s="147"/>
      <c r="CK9" s="126">
        <f>K9-M9-AJ9</f>
        <v>10039</v>
      </c>
      <c r="CM9" s="126">
        <f>VLOOKUP(D9,[4]国省干线!$C$1:$Y$65536,23,0)</f>
        <v>3000</v>
      </c>
      <c r="CP9" s="126">
        <f>AP9-AR9</f>
        <v>0</v>
      </c>
      <c r="CQ9" s="126">
        <f>VLOOKUP(D9,'[5]2022年计划（按续建新开工分）'!$D:$CN,89,0)</f>
        <v>19.233000000000001</v>
      </c>
      <c r="CR9" s="126">
        <f>CQ9-BN9</f>
        <v>0</v>
      </c>
      <c r="CS9" s="127" t="e">
        <f>#REF!</f>
        <v>#REF!</v>
      </c>
      <c r="CT9" s="127" t="e">
        <f>BN9-CS9</f>
        <v>#REF!</v>
      </c>
    </row>
    <row r="10" spans="1:98" ht="38.1" customHeight="1" x14ac:dyDescent="0.4">
      <c r="A10" s="142">
        <v>2</v>
      </c>
      <c r="B10" s="155" t="s">
        <v>14</v>
      </c>
      <c r="C10" s="155" t="s">
        <v>98</v>
      </c>
      <c r="D10" s="155" t="s">
        <v>99</v>
      </c>
      <c r="E10" s="141" t="s">
        <v>100</v>
      </c>
      <c r="F10" s="141" t="s">
        <v>70</v>
      </c>
      <c r="G10" s="141" t="s">
        <v>78</v>
      </c>
      <c r="H10" s="135" t="s">
        <v>78</v>
      </c>
      <c r="I10" s="152">
        <v>22.122</v>
      </c>
      <c r="J10" s="152">
        <v>22.122</v>
      </c>
      <c r="K10" s="142">
        <v>21589</v>
      </c>
      <c r="L10" s="142">
        <v>9404</v>
      </c>
      <c r="M10" s="142"/>
      <c r="N10" s="143"/>
      <c r="O10" s="142"/>
      <c r="P10" s="142"/>
      <c r="Q10" s="144"/>
      <c r="R10" s="144"/>
      <c r="S10" s="142"/>
      <c r="T10" s="142"/>
      <c r="U10" s="142"/>
      <c r="V10" s="142"/>
      <c r="W10" s="142"/>
      <c r="X10" s="142"/>
      <c r="Y10" s="142"/>
      <c r="Z10" s="142"/>
      <c r="AA10" s="142"/>
      <c r="AB10" s="142"/>
      <c r="AC10" s="142"/>
      <c r="AD10" s="142"/>
      <c r="AE10" s="142"/>
      <c r="AF10" s="142"/>
      <c r="AG10" s="142"/>
      <c r="AH10" s="142"/>
      <c r="AI10" s="142" t="s">
        <v>79</v>
      </c>
      <c r="AJ10" s="142">
        <v>8000</v>
      </c>
      <c r="AK10" s="143"/>
      <c r="AL10" s="142"/>
      <c r="AM10" s="142"/>
      <c r="AN10" s="142"/>
      <c r="AO10" s="145"/>
      <c r="AP10" s="142"/>
      <c r="AQ10" s="146"/>
      <c r="AR10" s="142"/>
      <c r="AS10" s="142"/>
      <c r="AT10" s="142"/>
      <c r="AU10" s="142"/>
      <c r="AV10" s="142"/>
      <c r="AW10" s="142"/>
      <c r="AX10" s="142"/>
      <c r="AY10" s="142"/>
      <c r="AZ10" s="142"/>
      <c r="BA10" s="142"/>
      <c r="BB10" s="142"/>
      <c r="BC10" s="142"/>
      <c r="BD10" s="142"/>
      <c r="BE10" s="142"/>
      <c r="BF10" s="142"/>
      <c r="BG10" s="142"/>
      <c r="BH10" s="142"/>
      <c r="BI10" s="142"/>
      <c r="BJ10" s="144"/>
      <c r="BK10" s="144"/>
      <c r="BL10" s="142"/>
      <c r="BM10" s="142"/>
      <c r="BN10" s="142">
        <v>22.122</v>
      </c>
      <c r="BO10" s="142"/>
      <c r="BP10" s="142"/>
      <c r="BQ10" s="142"/>
      <c r="BR10" s="142"/>
      <c r="BS10" s="142"/>
      <c r="BT10" s="142"/>
      <c r="BU10" s="142"/>
      <c r="BV10" s="142"/>
      <c r="BW10" s="142" t="s">
        <v>82</v>
      </c>
      <c r="BX10" s="141" t="s">
        <v>8659</v>
      </c>
      <c r="BY10" s="142"/>
      <c r="BZ10" s="142"/>
      <c r="CA10" s="142">
        <v>22.122</v>
      </c>
      <c r="CB10" s="142"/>
      <c r="CC10" s="142"/>
      <c r="CD10" s="142"/>
      <c r="CE10" s="142"/>
      <c r="CF10" s="142"/>
      <c r="CG10" s="141" t="s">
        <v>8622</v>
      </c>
      <c r="CH10" s="141" t="s">
        <v>8623</v>
      </c>
      <c r="CI10" s="141"/>
      <c r="CJ10" s="147"/>
      <c r="CK10" s="126" t="s">
        <v>83</v>
      </c>
    </row>
    <row r="11" spans="1:98" ht="38.1" customHeight="1" x14ac:dyDescent="0.4">
      <c r="A11" s="142">
        <v>3</v>
      </c>
      <c r="B11" s="142" t="s">
        <v>14</v>
      </c>
      <c r="C11" s="141" t="s">
        <v>101</v>
      </c>
      <c r="D11" s="148" t="s">
        <v>102</v>
      </c>
      <c r="E11" s="141">
        <f>VLOOKUP(D11,'[1]附表2-1-2 普通国省干线'!$D:$E,2,0)</f>
        <v>0</v>
      </c>
      <c r="F11" s="141" t="s">
        <v>71</v>
      </c>
      <c r="G11" s="141" t="s">
        <v>74</v>
      </c>
      <c r="H11" s="141" t="s">
        <v>75</v>
      </c>
      <c r="I11" s="142">
        <v>54.171999999999997</v>
      </c>
      <c r="J11" s="142">
        <f>15.17+13.9</f>
        <v>29.07</v>
      </c>
      <c r="K11" s="142">
        <v>32754.17</v>
      </c>
      <c r="L11" s="142">
        <v>16385</v>
      </c>
      <c r="M11" s="142">
        <v>24364</v>
      </c>
      <c r="N11" s="143">
        <v>16385</v>
      </c>
      <c r="O11" s="142">
        <v>16385</v>
      </c>
      <c r="P11" s="142"/>
      <c r="Q11" s="144"/>
      <c r="R11" s="144">
        <v>0</v>
      </c>
      <c r="S11" s="142"/>
      <c r="T11" s="142"/>
      <c r="U11" s="142">
        <v>0</v>
      </c>
      <c r="V11" s="142"/>
      <c r="W11" s="142"/>
      <c r="X11" s="142"/>
      <c r="Y11" s="142"/>
      <c r="Z11" s="142"/>
      <c r="AA11" s="142"/>
      <c r="AB11" s="142"/>
      <c r="AC11" s="142"/>
      <c r="AD11" s="142"/>
      <c r="AE11" s="142" t="s">
        <v>47</v>
      </c>
      <c r="AF11" s="142">
        <v>11263.099571734499</v>
      </c>
      <c r="AG11" s="142">
        <v>5121.9004282655196</v>
      </c>
      <c r="AH11" s="142"/>
      <c r="AI11" s="142"/>
      <c r="AJ11" s="142">
        <v>2000</v>
      </c>
      <c r="AK11" s="143">
        <v>0</v>
      </c>
      <c r="AL11" s="142"/>
      <c r="AM11" s="142"/>
      <c r="AN11" s="142"/>
      <c r="AO11" s="145"/>
      <c r="AP11" s="142"/>
      <c r="AQ11" s="146">
        <v>1</v>
      </c>
      <c r="AR11" s="142">
        <v>0</v>
      </c>
      <c r="AS11" s="142"/>
      <c r="AT11" s="142"/>
      <c r="AU11" s="142"/>
      <c r="AV11" s="142"/>
      <c r="AW11" s="142"/>
      <c r="AX11" s="142"/>
      <c r="AY11" s="142"/>
      <c r="AZ11" s="142"/>
      <c r="BA11" s="142"/>
      <c r="BB11" s="142"/>
      <c r="BC11" s="142"/>
      <c r="BD11" s="142"/>
      <c r="BE11" s="142"/>
      <c r="BF11" s="142"/>
      <c r="BG11" s="142"/>
      <c r="BH11" s="142"/>
      <c r="BI11" s="142"/>
      <c r="BJ11" s="142"/>
      <c r="BK11" s="142"/>
      <c r="BL11" s="142">
        <v>15.17</v>
      </c>
      <c r="BM11" s="142"/>
      <c r="BN11" s="142">
        <v>13.9</v>
      </c>
      <c r="BO11" s="142"/>
      <c r="BP11" s="142"/>
      <c r="BQ11" s="142"/>
      <c r="BR11" s="142"/>
      <c r="BS11" s="142"/>
      <c r="BT11" s="142">
        <f>VLOOKUP(D11,[2]排序表!$C:$AA,25,0)</f>
        <v>15.2</v>
      </c>
      <c r="BU11" s="142"/>
      <c r="BV11" s="142"/>
      <c r="BW11" s="142"/>
      <c r="BX11" s="141" t="s">
        <v>103</v>
      </c>
      <c r="BY11" s="142">
        <v>15.17</v>
      </c>
      <c r="BZ11" s="142"/>
      <c r="CA11" s="142">
        <v>13.9</v>
      </c>
      <c r="CB11" s="142"/>
      <c r="CC11" s="142"/>
      <c r="CD11" s="142"/>
      <c r="CE11" s="142"/>
      <c r="CF11" s="142"/>
      <c r="CG11" s="141" t="s">
        <v>8624</v>
      </c>
      <c r="CH11" s="141" t="s">
        <v>8625</v>
      </c>
      <c r="CI11" s="141" t="s">
        <v>104</v>
      </c>
      <c r="CJ11" s="147"/>
      <c r="CK11" s="126">
        <f>BY11-BL11</f>
        <v>0</v>
      </c>
      <c r="CM11" s="126" t="e">
        <f>VLOOKUP(D11,[4]国省干线!$C$1:$Y$65536,23,0)</f>
        <v>#N/A</v>
      </c>
      <c r="CP11" s="126">
        <f>BL11-BY11</f>
        <v>0</v>
      </c>
    </row>
    <row r="12" spans="1:98" ht="38.1" customHeight="1" x14ac:dyDescent="0.4">
      <c r="A12" s="142">
        <v>4</v>
      </c>
      <c r="B12" s="143" t="s">
        <v>14</v>
      </c>
      <c r="C12" s="156" t="s">
        <v>105</v>
      </c>
      <c r="D12" s="151" t="s">
        <v>106</v>
      </c>
      <c r="E12" s="141"/>
      <c r="F12" s="141" t="s">
        <v>72</v>
      </c>
      <c r="G12" s="141" t="s">
        <v>74</v>
      </c>
      <c r="H12" s="141"/>
      <c r="I12" s="157">
        <v>27.010999999999999</v>
      </c>
      <c r="J12" s="157">
        <v>27.010999999999999</v>
      </c>
      <c r="K12" s="142">
        <v>48392.79</v>
      </c>
      <c r="L12" s="142">
        <v>9542</v>
      </c>
      <c r="M12" s="142">
        <v>13730</v>
      </c>
      <c r="N12" s="142">
        <v>9542</v>
      </c>
      <c r="O12" s="142"/>
      <c r="P12" s="142"/>
      <c r="Q12" s="144"/>
      <c r="R12" s="144"/>
      <c r="S12" s="142"/>
      <c r="T12" s="142"/>
      <c r="U12" s="142"/>
      <c r="V12" s="142"/>
      <c r="W12" s="142"/>
      <c r="X12" s="142"/>
      <c r="Y12" s="142"/>
      <c r="Z12" s="142"/>
      <c r="AA12" s="142"/>
      <c r="AB12" s="142"/>
      <c r="AC12" s="142"/>
      <c r="AD12" s="142"/>
      <c r="AE12" s="142"/>
      <c r="AF12" s="142"/>
      <c r="AG12" s="142"/>
      <c r="AH12" s="142"/>
      <c r="AI12" s="142"/>
      <c r="AJ12" s="142">
        <v>1000</v>
      </c>
      <c r="AK12" s="143"/>
      <c r="AL12" s="142"/>
      <c r="AM12" s="142"/>
      <c r="AN12" s="142"/>
      <c r="AO12" s="145"/>
      <c r="AP12" s="142"/>
      <c r="AQ12" s="146"/>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v>27.010999999999999</v>
      </c>
      <c r="BO12" s="142"/>
      <c r="BP12" s="142"/>
      <c r="BQ12" s="142"/>
      <c r="BR12" s="142"/>
      <c r="BS12" s="142"/>
      <c r="BT12" s="142"/>
      <c r="BU12" s="142"/>
      <c r="BV12" s="142"/>
      <c r="BW12" s="142"/>
      <c r="BX12" s="141" t="s">
        <v>8659</v>
      </c>
      <c r="BY12" s="142"/>
      <c r="BZ12" s="142"/>
      <c r="CA12" s="142">
        <v>27.010999999999999</v>
      </c>
      <c r="CB12" s="142"/>
      <c r="CC12" s="142"/>
      <c r="CD12" s="142"/>
      <c r="CE12" s="142"/>
      <c r="CF12" s="142"/>
      <c r="CG12" s="141" t="s">
        <v>8626</v>
      </c>
      <c r="CH12" s="141" t="s">
        <v>8627</v>
      </c>
      <c r="CI12" s="141"/>
      <c r="CJ12" s="147"/>
    </row>
    <row r="13" spans="1:98" ht="38.1" customHeight="1" x14ac:dyDescent="0.4">
      <c r="A13" s="142">
        <v>5</v>
      </c>
      <c r="B13" s="143" t="s">
        <v>14</v>
      </c>
      <c r="C13" s="156" t="s">
        <v>107</v>
      </c>
      <c r="D13" s="156" t="s">
        <v>108</v>
      </c>
      <c r="E13" s="141"/>
      <c r="F13" s="141" t="s">
        <v>71</v>
      </c>
      <c r="G13" s="141" t="s">
        <v>74</v>
      </c>
      <c r="H13" s="141"/>
      <c r="I13" s="157">
        <v>9.64</v>
      </c>
      <c r="J13" s="157">
        <v>9.64</v>
      </c>
      <c r="K13" s="142">
        <v>9567.19</v>
      </c>
      <c r="L13" s="142">
        <v>3260</v>
      </c>
      <c r="M13" s="142">
        <v>3225</v>
      </c>
      <c r="N13" s="142">
        <v>3260</v>
      </c>
      <c r="O13" s="142"/>
      <c r="P13" s="142"/>
      <c r="Q13" s="144"/>
      <c r="R13" s="144"/>
      <c r="S13" s="142"/>
      <c r="T13" s="142"/>
      <c r="U13" s="142"/>
      <c r="V13" s="142"/>
      <c r="W13" s="142"/>
      <c r="X13" s="142"/>
      <c r="Y13" s="142"/>
      <c r="Z13" s="142"/>
      <c r="AA13" s="142"/>
      <c r="AB13" s="142"/>
      <c r="AC13" s="142"/>
      <c r="AD13" s="142"/>
      <c r="AE13" s="142"/>
      <c r="AF13" s="142"/>
      <c r="AG13" s="142"/>
      <c r="AH13" s="142"/>
      <c r="AI13" s="142"/>
      <c r="AJ13" s="142">
        <v>2000</v>
      </c>
      <c r="AK13" s="143"/>
      <c r="AL13" s="142"/>
      <c r="AM13" s="142"/>
      <c r="AN13" s="142"/>
      <c r="AO13" s="145"/>
      <c r="AP13" s="142"/>
      <c r="AQ13" s="146"/>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v>9.64</v>
      </c>
      <c r="BO13" s="142"/>
      <c r="BP13" s="142"/>
      <c r="BQ13" s="142"/>
      <c r="BR13" s="142"/>
      <c r="BS13" s="142"/>
      <c r="BT13" s="142"/>
      <c r="BU13" s="142"/>
      <c r="BV13" s="142"/>
      <c r="BW13" s="142"/>
      <c r="BX13" s="141" t="s">
        <v>8659</v>
      </c>
      <c r="BY13" s="142"/>
      <c r="BZ13" s="142"/>
      <c r="CA13" s="142">
        <v>9.64</v>
      </c>
      <c r="CB13" s="142"/>
      <c r="CC13" s="142"/>
      <c r="CD13" s="142"/>
      <c r="CE13" s="142"/>
      <c r="CF13" s="142"/>
      <c r="CG13" s="141" t="s">
        <v>8628</v>
      </c>
      <c r="CH13" s="141" t="s">
        <v>8629</v>
      </c>
      <c r="CI13" s="141"/>
      <c r="CJ13" s="147"/>
    </row>
    <row r="14" spans="1:98" ht="38.1" customHeight="1" x14ac:dyDescent="0.4">
      <c r="A14" s="142">
        <v>6</v>
      </c>
      <c r="B14" s="139" t="s">
        <v>14</v>
      </c>
      <c r="C14" s="158" t="s">
        <v>109</v>
      </c>
      <c r="D14" s="140" t="s">
        <v>110</v>
      </c>
      <c r="E14" s="141" t="s">
        <v>111</v>
      </c>
      <c r="F14" s="141" t="s">
        <v>71</v>
      </c>
      <c r="G14" s="141" t="s">
        <v>74</v>
      </c>
      <c r="H14" s="141" t="s">
        <v>75</v>
      </c>
      <c r="I14" s="142">
        <v>47.624000000000002</v>
      </c>
      <c r="J14" s="142">
        <v>17.623999999999999</v>
      </c>
      <c r="K14" s="142">
        <v>38710</v>
      </c>
      <c r="L14" s="142">
        <v>19049</v>
      </c>
      <c r="M14" s="142">
        <v>35461.5</v>
      </c>
      <c r="N14" s="143">
        <v>16439</v>
      </c>
      <c r="O14" s="142">
        <v>16439</v>
      </c>
      <c r="P14" s="142">
        <v>383.45279690912099</v>
      </c>
      <c r="Q14" s="144"/>
      <c r="R14" s="144">
        <v>0</v>
      </c>
      <c r="S14" s="142"/>
      <c r="T14" s="142"/>
      <c r="U14" s="142">
        <v>383.45279690912099</v>
      </c>
      <c r="V14" s="142"/>
      <c r="W14" s="142"/>
      <c r="X14" s="142"/>
      <c r="Y14" s="142"/>
      <c r="Z14" s="142"/>
      <c r="AA14" s="142"/>
      <c r="AB14" s="142"/>
      <c r="AC14" s="142"/>
      <c r="AD14" s="142"/>
      <c r="AE14" s="142" t="s">
        <v>47</v>
      </c>
      <c r="AF14" s="142">
        <v>16770.671762136699</v>
      </c>
      <c r="AG14" s="142">
        <v>-331.67176213673503</v>
      </c>
      <c r="AH14" s="142"/>
      <c r="AI14" s="142"/>
      <c r="AJ14" s="142">
        <v>1042</v>
      </c>
      <c r="AK14" s="143">
        <v>1042.4916848647699</v>
      </c>
      <c r="AL14" s="142"/>
      <c r="AM14" s="142"/>
      <c r="AN14" s="142"/>
      <c r="AO14" s="145"/>
      <c r="AP14" s="142"/>
      <c r="AQ14" s="146">
        <v>0.86298493359231498</v>
      </c>
      <c r="AR14" s="142">
        <v>0</v>
      </c>
      <c r="AS14" s="142"/>
      <c r="AT14" s="142"/>
      <c r="AU14" s="142"/>
      <c r="AV14" s="142"/>
      <c r="AW14" s="142"/>
      <c r="AX14" s="142"/>
      <c r="AY14" s="142">
        <v>1042.4916848647699</v>
      </c>
      <c r="AZ14" s="142"/>
      <c r="BA14" s="142"/>
      <c r="BB14" s="142"/>
      <c r="BC14" s="142"/>
      <c r="BD14" s="142"/>
      <c r="BE14" s="142"/>
      <c r="BF14" s="142"/>
      <c r="BG14" s="142"/>
      <c r="BH14" s="142"/>
      <c r="BI14" s="142"/>
      <c r="BJ14" s="142"/>
      <c r="BK14" s="142"/>
      <c r="BL14" s="142">
        <v>12.8</v>
      </c>
      <c r="BM14" s="142"/>
      <c r="BN14" s="142">
        <v>2.7</v>
      </c>
      <c r="BO14" s="142"/>
      <c r="BP14" s="142"/>
      <c r="BQ14" s="142"/>
      <c r="BR14" s="142"/>
      <c r="BS14" s="142"/>
      <c r="BT14" s="142">
        <f>VLOOKUP(D14,[2]排序表!$C:$AA,25,0)</f>
        <v>12.8</v>
      </c>
      <c r="BU14" s="142"/>
      <c r="BV14" s="142"/>
      <c r="BW14" s="142"/>
      <c r="BX14" s="141" t="s">
        <v>112</v>
      </c>
      <c r="BY14" s="142">
        <v>12.8</v>
      </c>
      <c r="BZ14" s="142"/>
      <c r="CA14" s="142">
        <v>2.7</v>
      </c>
      <c r="CB14" s="142"/>
      <c r="CC14" s="142"/>
      <c r="CD14" s="142"/>
      <c r="CE14" s="142"/>
      <c r="CF14" s="142"/>
      <c r="CG14" s="141" t="s">
        <v>8630</v>
      </c>
      <c r="CH14" s="141" t="s">
        <v>8631</v>
      </c>
      <c r="CI14" s="141" t="s">
        <v>113</v>
      </c>
      <c r="CJ14" s="147"/>
      <c r="CK14" s="126">
        <f>BY14-BL14</f>
        <v>0</v>
      </c>
      <c r="CN14" s="126" t="s">
        <v>81</v>
      </c>
      <c r="CO14" s="126" t="s">
        <v>81</v>
      </c>
      <c r="CP14" s="126">
        <f>BL14-BY14</f>
        <v>0</v>
      </c>
    </row>
    <row r="15" spans="1:98" ht="38.1" customHeight="1" x14ac:dyDescent="0.4">
      <c r="A15" s="142">
        <v>7</v>
      </c>
      <c r="B15" s="142" t="s">
        <v>14</v>
      </c>
      <c r="C15" s="141" t="s">
        <v>114</v>
      </c>
      <c r="D15" s="148" t="s">
        <v>115</v>
      </c>
      <c r="E15" s="141">
        <f>VLOOKUP(D15,'[1]附表2-1-2 普通国省干线'!$D:$E,2,0)</f>
        <v>0</v>
      </c>
      <c r="F15" s="141" t="s">
        <v>71</v>
      </c>
      <c r="G15" s="141" t="s">
        <v>74</v>
      </c>
      <c r="H15" s="141" t="s">
        <v>75</v>
      </c>
      <c r="I15" s="142">
        <v>24.163</v>
      </c>
      <c r="J15" s="142">
        <v>24.163</v>
      </c>
      <c r="K15" s="142">
        <v>28720</v>
      </c>
      <c r="L15" s="142">
        <v>10673</v>
      </c>
      <c r="M15" s="142">
        <v>20104</v>
      </c>
      <c r="N15" s="143">
        <v>5072</v>
      </c>
      <c r="O15" s="142">
        <v>5072</v>
      </c>
      <c r="P15" s="142">
        <v>2872</v>
      </c>
      <c r="Q15" s="144">
        <v>264.5</v>
      </c>
      <c r="R15" s="144">
        <v>264.5</v>
      </c>
      <c r="S15" s="142"/>
      <c r="T15" s="142"/>
      <c r="U15" s="142">
        <v>2872</v>
      </c>
      <c r="V15" s="142"/>
      <c r="W15" s="142"/>
      <c r="X15" s="142"/>
      <c r="Y15" s="142"/>
      <c r="Z15" s="144">
        <v>264.5</v>
      </c>
      <c r="AA15" s="142"/>
      <c r="AB15" s="142"/>
      <c r="AC15" s="142"/>
      <c r="AD15" s="142"/>
      <c r="AE15" s="142" t="s">
        <v>47</v>
      </c>
      <c r="AF15" s="142">
        <v>7545.0419856805902</v>
      </c>
      <c r="AG15" s="142">
        <v>-2473.0419856805902</v>
      </c>
      <c r="AH15" s="142"/>
      <c r="AI15" s="142"/>
      <c r="AJ15" s="142">
        <v>5000</v>
      </c>
      <c r="AK15" s="143">
        <v>5249.1882630468099</v>
      </c>
      <c r="AL15" s="142"/>
      <c r="AM15" s="142"/>
      <c r="AN15" s="142"/>
      <c r="AO15" s="145" t="e">
        <v>#REF!</v>
      </c>
      <c r="AP15" s="142">
        <v>5601</v>
      </c>
      <c r="AQ15" s="146">
        <v>1</v>
      </c>
      <c r="AR15" s="142">
        <v>5601</v>
      </c>
      <c r="AS15" s="142"/>
      <c r="AT15" s="142"/>
      <c r="AU15" s="142">
        <v>5601</v>
      </c>
      <c r="AV15" s="142"/>
      <c r="AW15" s="142"/>
      <c r="AX15" s="142">
        <v>5249.1882630468099</v>
      </c>
      <c r="AY15" s="142"/>
      <c r="AZ15" s="142"/>
      <c r="BA15" s="142"/>
      <c r="BB15" s="142"/>
      <c r="BC15" s="142"/>
      <c r="BD15" s="142">
        <v>5601</v>
      </c>
      <c r="BE15" s="144">
        <v>5601</v>
      </c>
      <c r="BF15" s="142"/>
      <c r="BG15" s="142"/>
      <c r="BH15" s="142"/>
      <c r="BI15" s="142"/>
      <c r="BJ15" s="142"/>
      <c r="BK15" s="142"/>
      <c r="BL15" s="142">
        <v>10</v>
      </c>
      <c r="BM15" s="142"/>
      <c r="BN15" s="142"/>
      <c r="BO15" s="142"/>
      <c r="BP15" s="142"/>
      <c r="BQ15" s="142"/>
      <c r="BR15" s="142"/>
      <c r="BS15" s="142"/>
      <c r="BT15" s="142">
        <f>VLOOKUP(D15,[2]排序表!$C:$AA,25,0)</f>
        <v>4.5999999999999996</v>
      </c>
      <c r="BU15" s="142"/>
      <c r="BV15" s="142"/>
      <c r="BW15" s="142"/>
      <c r="BX15" s="141" t="s">
        <v>116</v>
      </c>
      <c r="BY15" s="141">
        <v>10</v>
      </c>
      <c r="BZ15" s="141">
        <v>14.163</v>
      </c>
      <c r="CA15" s="141"/>
      <c r="CB15" s="141"/>
      <c r="CC15" s="141"/>
      <c r="CD15" s="142"/>
      <c r="CE15" s="142"/>
      <c r="CF15" s="142"/>
      <c r="CG15" s="141" t="s">
        <v>8632</v>
      </c>
      <c r="CH15" s="141" t="s">
        <v>8633</v>
      </c>
      <c r="CI15" s="141"/>
      <c r="CJ15" s="147"/>
      <c r="CK15" s="126">
        <f>BY15-BL15</f>
        <v>0</v>
      </c>
      <c r="CL15" s="126">
        <f>VLOOKUP(D15,'[3]2022年目标1025 (删除未报项目)'!$D$15:$CZ$219,100,0)</f>
        <v>10</v>
      </c>
      <c r="CM15" s="126">
        <f>VLOOKUP(D15,[4]国省干线!$C$1:$Y$65536,23,0)</f>
        <v>5000</v>
      </c>
      <c r="CN15" s="126" t="s">
        <v>81</v>
      </c>
      <c r="CP15" s="126">
        <f>BL15-BY15</f>
        <v>0</v>
      </c>
    </row>
    <row r="16" spans="1:98" ht="38.1" customHeight="1" x14ac:dyDescent="0.4">
      <c r="A16" s="142">
        <v>8</v>
      </c>
      <c r="B16" s="142" t="s">
        <v>14</v>
      </c>
      <c r="C16" s="142" t="s">
        <v>98</v>
      </c>
      <c r="D16" s="148" t="s">
        <v>117</v>
      </c>
      <c r="E16" s="141" t="str">
        <f>VLOOKUP(D16,'[1]附表2-1-2 普通国省干线'!$D:$E,2,0)</f>
        <v>S334绥宁草寨至洞口安顺</v>
      </c>
      <c r="F16" s="141" t="s">
        <v>71</v>
      </c>
      <c r="G16" s="141" t="s">
        <v>74</v>
      </c>
      <c r="H16" s="141" t="s">
        <v>75</v>
      </c>
      <c r="I16" s="142">
        <v>31.257000000000001</v>
      </c>
      <c r="J16" s="142">
        <v>31.257000000000001</v>
      </c>
      <c r="K16" s="142">
        <v>53402</v>
      </c>
      <c r="L16" s="142">
        <v>17567</v>
      </c>
      <c r="M16" s="142">
        <v>16021</v>
      </c>
      <c r="N16" s="143">
        <v>3513</v>
      </c>
      <c r="O16" s="142"/>
      <c r="P16" s="142"/>
      <c r="Q16" s="144"/>
      <c r="R16" s="144"/>
      <c r="S16" s="142"/>
      <c r="T16" s="142"/>
      <c r="U16" s="142"/>
      <c r="V16" s="142"/>
      <c r="W16" s="142"/>
      <c r="X16" s="142"/>
      <c r="Y16" s="142"/>
      <c r="Z16" s="144"/>
      <c r="AA16" s="142"/>
      <c r="AB16" s="142"/>
      <c r="AC16" s="142"/>
      <c r="AD16" s="142"/>
      <c r="AE16" s="142"/>
      <c r="AF16" s="142"/>
      <c r="AG16" s="142"/>
      <c r="AH16" s="142"/>
      <c r="AI16" s="142"/>
      <c r="AJ16" s="142">
        <v>7800</v>
      </c>
      <c r="AK16" s="143"/>
      <c r="AL16" s="142"/>
      <c r="AM16" s="142"/>
      <c r="AN16" s="142"/>
      <c r="AO16" s="145"/>
      <c r="AP16" s="142"/>
      <c r="AQ16" s="146"/>
      <c r="AR16" s="142"/>
      <c r="AS16" s="142"/>
      <c r="AT16" s="142"/>
      <c r="AU16" s="142"/>
      <c r="AV16" s="142"/>
      <c r="AW16" s="142"/>
      <c r="AX16" s="142"/>
      <c r="AY16" s="142"/>
      <c r="AZ16" s="142"/>
      <c r="BA16" s="142"/>
      <c r="BB16" s="142"/>
      <c r="BC16" s="142"/>
      <c r="BD16" s="142"/>
      <c r="BE16" s="144"/>
      <c r="BF16" s="142"/>
      <c r="BG16" s="142"/>
      <c r="BH16" s="142"/>
      <c r="BI16" s="142"/>
      <c r="BJ16" s="142"/>
      <c r="BK16" s="142"/>
      <c r="BL16" s="142"/>
      <c r="BM16" s="142"/>
      <c r="BN16" s="142">
        <v>31.257000000000001</v>
      </c>
      <c r="BO16" s="142">
        <v>31.257000000000001</v>
      </c>
      <c r="BP16" s="142"/>
      <c r="BQ16" s="142"/>
      <c r="BR16" s="142"/>
      <c r="BS16" s="142"/>
      <c r="BT16" s="142"/>
      <c r="BU16" s="142"/>
      <c r="BV16" s="142"/>
      <c r="BW16" s="142" t="s">
        <v>80</v>
      </c>
      <c r="BX16" s="141" t="s">
        <v>8659</v>
      </c>
      <c r="BY16" s="141"/>
      <c r="BZ16" s="141"/>
      <c r="CA16" s="141">
        <v>31.257000000000001</v>
      </c>
      <c r="CB16" s="141"/>
      <c r="CC16" s="141"/>
      <c r="CD16" s="142"/>
      <c r="CE16" s="142"/>
      <c r="CF16" s="142"/>
      <c r="CG16" s="141" t="s">
        <v>8634</v>
      </c>
      <c r="CH16" s="141" t="s">
        <v>8635</v>
      </c>
      <c r="CI16" s="141" t="s">
        <v>118</v>
      </c>
      <c r="CJ16" s="147"/>
      <c r="CK16" s="126">
        <f>K16-M16-AJ16</f>
        <v>29581</v>
      </c>
      <c r="CM16" s="126" t="e">
        <f>VLOOKUP(D16,[4]国省干线!$C$1:$Y$65536,23,0)</f>
        <v>#N/A</v>
      </c>
      <c r="CO16" s="126" t="s">
        <v>81</v>
      </c>
      <c r="CP16" s="126">
        <f>AP16-AR16</f>
        <v>0</v>
      </c>
    </row>
    <row r="17" spans="1:98" ht="38.1" customHeight="1" x14ac:dyDescent="0.4">
      <c r="A17" s="142">
        <v>9</v>
      </c>
      <c r="B17" s="142" t="s">
        <v>14</v>
      </c>
      <c r="C17" s="142" t="s">
        <v>95</v>
      </c>
      <c r="D17" s="148" t="s">
        <v>119</v>
      </c>
      <c r="E17" s="141" t="str">
        <f>VLOOKUP(D17,'[1]附表2-1-2 普通国省干线'!$D:$E,2,0)</f>
        <v>S550邵阳县长阳铺至九公桥</v>
      </c>
      <c r="F17" s="141" t="s">
        <v>71</v>
      </c>
      <c r="G17" s="141" t="s">
        <v>74</v>
      </c>
      <c r="H17" s="141" t="s">
        <v>75</v>
      </c>
      <c r="I17" s="142">
        <v>25.22</v>
      </c>
      <c r="J17" s="142">
        <v>25.22</v>
      </c>
      <c r="K17" s="142">
        <v>29008</v>
      </c>
      <c r="L17" s="142">
        <v>13858</v>
      </c>
      <c r="M17" s="142">
        <v>8702</v>
      </c>
      <c r="N17" s="143">
        <v>8315</v>
      </c>
      <c r="O17" s="142">
        <v>8315</v>
      </c>
      <c r="P17" s="142">
        <v>5802</v>
      </c>
      <c r="Q17" s="144"/>
      <c r="R17" s="144"/>
      <c r="S17" s="142"/>
      <c r="T17" s="142"/>
      <c r="U17" s="142"/>
      <c r="V17" s="142">
        <v>5802</v>
      </c>
      <c r="W17" s="142"/>
      <c r="X17" s="142"/>
      <c r="Y17" s="142"/>
      <c r="Z17" s="142"/>
      <c r="AA17" s="142"/>
      <c r="AB17" s="142"/>
      <c r="AC17" s="142"/>
      <c r="AD17" s="142">
        <v>25.22</v>
      </c>
      <c r="AE17" s="142" t="s">
        <v>46</v>
      </c>
      <c r="AF17" s="142">
        <v>6929</v>
      </c>
      <c r="AG17" s="142">
        <v>1386</v>
      </c>
      <c r="AH17" s="142"/>
      <c r="AI17" s="142"/>
      <c r="AJ17" s="142">
        <v>3500</v>
      </c>
      <c r="AK17" s="143">
        <v>5802</v>
      </c>
      <c r="AL17" s="142">
        <v>8315</v>
      </c>
      <c r="AM17" s="142">
        <v>8315</v>
      </c>
      <c r="AN17" s="142">
        <v>0</v>
      </c>
      <c r="AO17" s="145"/>
      <c r="AP17" s="142">
        <v>5543</v>
      </c>
      <c r="AQ17" s="146">
        <v>1</v>
      </c>
      <c r="AR17" s="142">
        <v>5543</v>
      </c>
      <c r="AS17" s="142"/>
      <c r="AT17" s="142"/>
      <c r="AU17" s="142"/>
      <c r="AV17" s="142"/>
      <c r="AW17" s="142"/>
      <c r="AX17" s="142"/>
      <c r="AY17" s="142"/>
      <c r="AZ17" s="142">
        <v>5802</v>
      </c>
      <c r="BA17" s="142"/>
      <c r="BB17" s="142"/>
      <c r="BC17" s="142"/>
      <c r="BD17" s="142"/>
      <c r="BE17" s="142"/>
      <c r="BF17" s="142"/>
      <c r="BG17" s="142"/>
      <c r="BH17" s="142"/>
      <c r="BI17" s="142"/>
      <c r="BJ17" s="142"/>
      <c r="BK17" s="142"/>
      <c r="BL17" s="142"/>
      <c r="BM17" s="142"/>
      <c r="BN17" s="142"/>
      <c r="BO17" s="142"/>
      <c r="BP17" s="142"/>
      <c r="BQ17" s="142"/>
      <c r="BR17" s="142"/>
      <c r="BS17" s="142">
        <v>500</v>
      </c>
      <c r="BT17" s="142"/>
      <c r="BU17" s="142"/>
      <c r="BV17" s="142"/>
      <c r="BW17" s="142"/>
      <c r="BX17" s="142" t="s">
        <v>47</v>
      </c>
      <c r="BY17" s="142"/>
      <c r="BZ17" s="142">
        <v>25.22</v>
      </c>
      <c r="CA17" s="142"/>
      <c r="CB17" s="142"/>
      <c r="CC17" s="142"/>
      <c r="CD17" s="142"/>
      <c r="CE17" s="142"/>
      <c r="CF17" s="142"/>
      <c r="CG17" s="141" t="s">
        <v>8636</v>
      </c>
      <c r="CH17" s="141" t="s">
        <v>8637</v>
      </c>
      <c r="CI17" s="141"/>
      <c r="CJ17" s="147"/>
      <c r="CK17" s="126">
        <f>K17-M17-AJ17</f>
        <v>16806</v>
      </c>
      <c r="CL17" s="126">
        <f>VLOOKUP(D17,'[3]2022年目标1025 (删除未报项目)'!$D$15:$CZ$219,100,0)</f>
        <v>0</v>
      </c>
      <c r="CM17" s="126">
        <f>VLOOKUP(D17,[4]国省干线!$C$1:$Y$65536,23,0)</f>
        <v>5802</v>
      </c>
      <c r="CP17" s="126">
        <f>AP17-AR17</f>
        <v>0</v>
      </c>
      <c r="CQ17" s="126">
        <f>VLOOKUP(D17,'[5]2022年计划（按续建新开工分）'!$D:$CN,89,0)</f>
        <v>25.22</v>
      </c>
      <c r="CR17" s="126">
        <f>CQ17-BN17</f>
        <v>25.22</v>
      </c>
    </row>
    <row r="18" spans="1:98" ht="38.1" customHeight="1" x14ac:dyDescent="0.4">
      <c r="A18" s="142">
        <v>10</v>
      </c>
      <c r="B18" s="149" t="s">
        <v>14</v>
      </c>
      <c r="C18" s="150" t="s">
        <v>95</v>
      </c>
      <c r="D18" s="151" t="s">
        <v>120</v>
      </c>
      <c r="E18" s="141">
        <f>VLOOKUP(D18,'[1]附表2-1-2 普通国省干线'!$D:$E,2,0)</f>
        <v>0</v>
      </c>
      <c r="F18" s="141" t="s">
        <v>71</v>
      </c>
      <c r="G18" s="141" t="s">
        <v>74</v>
      </c>
      <c r="H18" s="141" t="s">
        <v>75</v>
      </c>
      <c r="I18" s="142">
        <v>18.498999999999999</v>
      </c>
      <c r="J18" s="142">
        <v>18.498999999999999</v>
      </c>
      <c r="K18" s="142">
        <v>22037</v>
      </c>
      <c r="L18" s="142">
        <v>8325</v>
      </c>
      <c r="M18" s="142">
        <v>15426</v>
      </c>
      <c r="N18" s="143">
        <v>5179.72</v>
      </c>
      <c r="O18" s="142">
        <v>1021</v>
      </c>
      <c r="P18" s="142">
        <v>2203.6</v>
      </c>
      <c r="Q18" s="144"/>
      <c r="R18" s="144">
        <v>3141.5</v>
      </c>
      <c r="S18" s="142"/>
      <c r="T18" s="142"/>
      <c r="U18" s="142">
        <v>2203.6</v>
      </c>
      <c r="V18" s="142"/>
      <c r="W18" s="142"/>
      <c r="X18" s="142"/>
      <c r="Y18" s="142"/>
      <c r="Z18" s="142"/>
      <c r="AA18" s="142"/>
      <c r="AB18" s="142"/>
      <c r="AC18" s="142"/>
      <c r="AD18" s="142"/>
      <c r="AE18" s="142" t="s">
        <v>47</v>
      </c>
      <c r="AF18" s="142">
        <v>6660</v>
      </c>
      <c r="AG18" s="142">
        <v>-5639</v>
      </c>
      <c r="AH18" s="142"/>
      <c r="AI18" s="142"/>
      <c r="AJ18" s="142">
        <v>6611</v>
      </c>
      <c r="AK18" s="143">
        <v>6613</v>
      </c>
      <c r="AL18" s="142"/>
      <c r="AM18" s="142"/>
      <c r="AN18" s="142"/>
      <c r="AO18" s="145" t="e">
        <v>#REF!</v>
      </c>
      <c r="AP18" s="142">
        <v>3145.28</v>
      </c>
      <c r="AQ18" s="146">
        <v>1</v>
      </c>
      <c r="AR18" s="142">
        <v>7304</v>
      </c>
      <c r="AS18" s="142"/>
      <c r="AT18" s="142">
        <v>7304</v>
      </c>
      <c r="AU18" s="142"/>
      <c r="AV18" s="142"/>
      <c r="AW18" s="142"/>
      <c r="AX18" s="142">
        <v>6613</v>
      </c>
      <c r="AY18" s="142"/>
      <c r="AZ18" s="142"/>
      <c r="BA18" s="142"/>
      <c r="BB18" s="142"/>
      <c r="BC18" s="142"/>
      <c r="BD18" s="142">
        <v>3145.28</v>
      </c>
      <c r="BE18" s="144">
        <v>7304</v>
      </c>
      <c r="BF18" s="142"/>
      <c r="BG18" s="142"/>
      <c r="BH18" s="142"/>
      <c r="BI18" s="142"/>
      <c r="BJ18" s="142"/>
      <c r="BK18" s="142"/>
      <c r="BL18" s="142">
        <v>18.498999999999999</v>
      </c>
      <c r="BM18" s="142"/>
      <c r="BN18" s="142"/>
      <c r="BO18" s="142"/>
      <c r="BP18" s="142"/>
      <c r="BQ18" s="142"/>
      <c r="BR18" s="142"/>
      <c r="BS18" s="142"/>
      <c r="BT18" s="142">
        <v>18.498999999999999</v>
      </c>
      <c r="BU18" s="142"/>
      <c r="BV18" s="142"/>
      <c r="BW18" s="142"/>
      <c r="BX18" s="142" t="s">
        <v>66</v>
      </c>
      <c r="BY18" s="142">
        <v>18.498999999999999</v>
      </c>
      <c r="BZ18" s="142"/>
      <c r="CA18" s="142"/>
      <c r="CB18" s="142"/>
      <c r="CC18" s="142"/>
      <c r="CD18" s="142"/>
      <c r="CE18" s="142"/>
      <c r="CF18" s="142"/>
      <c r="CG18" s="141" t="s">
        <v>8638</v>
      </c>
      <c r="CH18" s="141" t="s">
        <v>8639</v>
      </c>
      <c r="CI18" s="141"/>
      <c r="CJ18" s="147"/>
      <c r="CK18" s="126">
        <f>BY18-BL18</f>
        <v>0</v>
      </c>
      <c r="CM18" s="126">
        <f>VLOOKUP(D18,[4]国省干线!$C$1:$Y$65536,23,0)</f>
        <v>6613</v>
      </c>
      <c r="CN18" s="126" t="s">
        <v>81</v>
      </c>
      <c r="CP18" s="126">
        <f>BL18-BY18</f>
        <v>0</v>
      </c>
      <c r="CQ18" s="126">
        <f>VLOOKUP(D18,'[5]2022年计划（按续建新开工分）'!$D:$CN,89,0)</f>
        <v>0</v>
      </c>
      <c r="CR18" s="126">
        <f>CQ18-BN18</f>
        <v>0</v>
      </c>
      <c r="CS18" s="127" t="e">
        <f>#REF!</f>
        <v>#REF!</v>
      </c>
      <c r="CT18" s="127" t="e">
        <f>BN18-CS18</f>
        <v>#REF!</v>
      </c>
    </row>
    <row r="19" spans="1:98" ht="38.1" customHeight="1" x14ac:dyDescent="0.4">
      <c r="A19" s="142">
        <v>11</v>
      </c>
      <c r="B19" s="142" t="s">
        <v>14</v>
      </c>
      <c r="C19" s="142" t="s">
        <v>121</v>
      </c>
      <c r="D19" s="148" t="s">
        <v>122</v>
      </c>
      <c r="E19" s="141" t="str">
        <f>VLOOKUP(D19,'[1]附表2-1-2 普通国省干线'!$D:$E,2,0)</f>
        <v>S341新宁县江口桥至黄皮坳</v>
      </c>
      <c r="F19" s="141" t="s">
        <v>71</v>
      </c>
      <c r="G19" s="141" t="s">
        <v>74</v>
      </c>
      <c r="H19" s="141" t="s">
        <v>75</v>
      </c>
      <c r="I19" s="142">
        <v>56.277000000000001</v>
      </c>
      <c r="J19" s="142">
        <v>56.277000000000001</v>
      </c>
      <c r="K19" s="142">
        <v>73057.600000000006</v>
      </c>
      <c r="L19" s="142">
        <v>0</v>
      </c>
      <c r="M19" s="142">
        <v>22326</v>
      </c>
      <c r="N19" s="143">
        <v>2981</v>
      </c>
      <c r="O19" s="142">
        <v>2981</v>
      </c>
      <c r="P19" s="142">
        <v>-408.71999999999798</v>
      </c>
      <c r="Q19" s="144"/>
      <c r="R19" s="144"/>
      <c r="S19" s="142"/>
      <c r="T19" s="142"/>
      <c r="U19" s="142"/>
      <c r="V19" s="142"/>
      <c r="W19" s="142">
        <v>-408.71999999999798</v>
      </c>
      <c r="X19" s="142"/>
      <c r="Y19" s="142"/>
      <c r="Z19" s="142"/>
      <c r="AA19" s="142"/>
      <c r="AB19" s="142"/>
      <c r="AC19" s="142"/>
      <c r="AD19" s="142">
        <v>56.277000000000001</v>
      </c>
      <c r="AE19" s="142" t="s">
        <v>46</v>
      </c>
      <c r="AF19" s="142">
        <v>0</v>
      </c>
      <c r="AG19" s="142">
        <v>2981</v>
      </c>
      <c r="AH19" s="142"/>
      <c r="AI19" s="142"/>
      <c r="AJ19" s="142">
        <v>14000</v>
      </c>
      <c r="AK19" s="143">
        <v>13000</v>
      </c>
      <c r="AL19" s="142"/>
      <c r="AM19" s="142"/>
      <c r="AN19" s="142"/>
      <c r="AO19" s="145"/>
      <c r="AP19" s="142"/>
      <c r="AQ19" s="146"/>
      <c r="AR19" s="142">
        <v>0</v>
      </c>
      <c r="AS19" s="142"/>
      <c r="AT19" s="142"/>
      <c r="AU19" s="142"/>
      <c r="AV19" s="142"/>
      <c r="AW19" s="142"/>
      <c r="AX19" s="142"/>
      <c r="AY19" s="142"/>
      <c r="AZ19" s="142">
        <v>13000</v>
      </c>
      <c r="BA19" s="142"/>
      <c r="BB19" s="142"/>
      <c r="BC19" s="142"/>
      <c r="BD19" s="142"/>
      <c r="BE19" s="142"/>
      <c r="BF19" s="142"/>
      <c r="BG19" s="142"/>
      <c r="BH19" s="142">
        <v>0</v>
      </c>
      <c r="BI19" s="142"/>
      <c r="BJ19" s="142"/>
      <c r="BK19" s="142"/>
      <c r="BL19" s="142"/>
      <c r="BM19" s="142"/>
      <c r="BN19" s="142">
        <v>56.277000000000001</v>
      </c>
      <c r="BO19" s="142">
        <v>56.277000000000001</v>
      </c>
      <c r="BP19" s="142"/>
      <c r="BQ19" s="142"/>
      <c r="BR19" s="142"/>
      <c r="BS19" s="142"/>
      <c r="BT19" s="142"/>
      <c r="BU19" s="142"/>
      <c r="BV19" s="142"/>
      <c r="BW19" s="142"/>
      <c r="BX19" s="141" t="s">
        <v>8659</v>
      </c>
      <c r="BY19" s="142"/>
      <c r="BZ19" s="142"/>
      <c r="CA19" s="142">
        <v>56.277000000000001</v>
      </c>
      <c r="CB19" s="142"/>
      <c r="CC19" s="142"/>
      <c r="CD19" s="142"/>
      <c r="CE19" s="142"/>
      <c r="CF19" s="142"/>
      <c r="CG19" s="141" t="s">
        <v>8640</v>
      </c>
      <c r="CH19" s="141" t="s">
        <v>8641</v>
      </c>
      <c r="CI19" s="141" t="s">
        <v>123</v>
      </c>
      <c r="CJ19" s="147"/>
      <c r="CK19" s="126">
        <f>K19-M19-AJ19</f>
        <v>36731.600000000006</v>
      </c>
      <c r="CL19" s="126">
        <f>VLOOKUP(D19,'[3]2022年目标1025 (删除未报项目)'!$D$15:$CZ$219,100,0)</f>
        <v>0</v>
      </c>
    </row>
    <row r="20" spans="1:98" ht="38.1" customHeight="1" x14ac:dyDescent="0.4">
      <c r="A20" s="142">
        <v>12</v>
      </c>
      <c r="B20" s="142" t="s">
        <v>14</v>
      </c>
      <c r="C20" s="142" t="s">
        <v>124</v>
      </c>
      <c r="D20" s="141" t="s">
        <v>125</v>
      </c>
      <c r="E20" s="141">
        <f>VLOOKUP(D20,'[1]附表2-1-2 普通国省干线'!$D:$E,2,0)</f>
        <v>0</v>
      </c>
      <c r="F20" s="141" t="s">
        <v>71</v>
      </c>
      <c r="G20" s="141" t="s">
        <v>74</v>
      </c>
      <c r="H20" s="141" t="s">
        <v>75</v>
      </c>
      <c r="I20" s="142">
        <v>24</v>
      </c>
      <c r="J20" s="142">
        <v>19</v>
      </c>
      <c r="K20" s="142">
        <v>39422</v>
      </c>
      <c r="L20" s="142">
        <v>5060</v>
      </c>
      <c r="M20" s="142">
        <v>39421</v>
      </c>
      <c r="N20" s="143">
        <v>4130</v>
      </c>
      <c r="O20" s="142">
        <v>4130</v>
      </c>
      <c r="P20" s="142"/>
      <c r="Q20" s="144"/>
      <c r="R20" s="144">
        <v>0</v>
      </c>
      <c r="S20" s="142"/>
      <c r="T20" s="142"/>
      <c r="U20" s="142">
        <v>0</v>
      </c>
      <c r="V20" s="142"/>
      <c r="W20" s="142"/>
      <c r="X20" s="142"/>
      <c r="Y20" s="142"/>
      <c r="Z20" s="142"/>
      <c r="AA20" s="142"/>
      <c r="AB20" s="142"/>
      <c r="AC20" s="142"/>
      <c r="AD20" s="142"/>
      <c r="AE20" s="142" t="s">
        <v>47</v>
      </c>
      <c r="AF20" s="142">
        <v>4258.8333333333303</v>
      </c>
      <c r="AG20" s="142">
        <v>-128.833333333333</v>
      </c>
      <c r="AH20" s="142"/>
      <c r="AI20" s="142"/>
      <c r="AJ20" s="142"/>
      <c r="AK20" s="143">
        <v>0</v>
      </c>
      <c r="AL20" s="142"/>
      <c r="AM20" s="142"/>
      <c r="AN20" s="142"/>
      <c r="AO20" s="145"/>
      <c r="AP20" s="142">
        <v>930</v>
      </c>
      <c r="AQ20" s="146">
        <v>1</v>
      </c>
      <c r="AR20" s="142">
        <v>930</v>
      </c>
      <c r="AS20" s="142"/>
      <c r="AT20" s="142"/>
      <c r="AU20" s="142"/>
      <c r="AV20" s="142"/>
      <c r="AW20" s="142"/>
      <c r="AX20" s="142"/>
      <c r="AY20" s="142"/>
      <c r="AZ20" s="142"/>
      <c r="BA20" s="142"/>
      <c r="BB20" s="142"/>
      <c r="BC20" s="142"/>
      <c r="BD20" s="142"/>
      <c r="BE20" s="142"/>
      <c r="BF20" s="142"/>
      <c r="BG20" s="142"/>
      <c r="BH20" s="142"/>
      <c r="BI20" s="142"/>
      <c r="BJ20" s="142"/>
      <c r="BK20" s="142"/>
      <c r="BL20" s="142">
        <v>17.5</v>
      </c>
      <c r="BM20" s="142"/>
      <c r="BN20" s="142"/>
      <c r="BO20" s="142"/>
      <c r="BP20" s="142"/>
      <c r="BQ20" s="142"/>
      <c r="BR20" s="142"/>
      <c r="BS20" s="142"/>
      <c r="BT20" s="142">
        <v>17.5</v>
      </c>
      <c r="BU20" s="142"/>
      <c r="BV20" s="142"/>
      <c r="BW20" s="142"/>
      <c r="BX20" s="142" t="s">
        <v>66</v>
      </c>
      <c r="BY20" s="142">
        <v>17.5</v>
      </c>
      <c r="BZ20" s="142"/>
      <c r="CA20" s="142"/>
      <c r="CB20" s="142"/>
      <c r="CC20" s="142"/>
      <c r="CD20" s="142"/>
      <c r="CE20" s="142"/>
      <c r="CF20" s="142"/>
      <c r="CG20" s="141" t="s">
        <v>8642</v>
      </c>
      <c r="CH20" s="141" t="s">
        <v>8643</v>
      </c>
      <c r="CI20" s="141" t="s">
        <v>126</v>
      </c>
      <c r="CJ20" s="147"/>
      <c r="CK20" s="126">
        <f>BY20-BL20</f>
        <v>0</v>
      </c>
      <c r="CM20" s="126" t="e">
        <f>VLOOKUP(D20,[4]国省干线!$C$1:$Y$65536,23,0)</f>
        <v>#N/A</v>
      </c>
      <c r="CN20" s="126" t="s">
        <v>81</v>
      </c>
      <c r="CO20" s="126" t="s">
        <v>81</v>
      </c>
      <c r="CP20" s="126">
        <f>BL20-BY20</f>
        <v>0</v>
      </c>
      <c r="CQ20" s="126">
        <f>VLOOKUP(D20,'[5]2022年计划（按续建新开工分）'!$D:$CN,89,0)</f>
        <v>0</v>
      </c>
      <c r="CR20" s="126">
        <f>CQ20-BN20</f>
        <v>0</v>
      </c>
      <c r="CS20" s="127" t="e">
        <f>#REF!</f>
        <v>#REF!</v>
      </c>
      <c r="CT20" s="127" t="e">
        <f>BN20-CS20</f>
        <v>#REF!</v>
      </c>
    </row>
  </sheetData>
  <mergeCells count="70">
    <mergeCell ref="A1:B1"/>
    <mergeCell ref="A2:CI2"/>
    <mergeCell ref="A4:A6"/>
    <mergeCell ref="B4:B6"/>
    <mergeCell ref="C4:C6"/>
    <mergeCell ref="D4:D6"/>
    <mergeCell ref="F4:F6"/>
    <mergeCell ref="G4:G6"/>
    <mergeCell ref="H4:H6"/>
    <mergeCell ref="I4:I6"/>
    <mergeCell ref="J4:J6"/>
    <mergeCell ref="K4:L6"/>
    <mergeCell ref="M4:M6"/>
    <mergeCell ref="N4:N6"/>
    <mergeCell ref="P4:AE4"/>
    <mergeCell ref="X5:X6"/>
    <mergeCell ref="Y5:Y6"/>
    <mergeCell ref="Z5:Z6"/>
    <mergeCell ref="AA5:AA6"/>
    <mergeCell ref="CJ4:CJ6"/>
    <mergeCell ref="O5:O6"/>
    <mergeCell ref="P5:P6"/>
    <mergeCell ref="Q5:Q6"/>
    <mergeCell ref="R5:R6"/>
    <mergeCell ref="S5:S6"/>
    <mergeCell ref="T5:T6"/>
    <mergeCell ref="U5:U6"/>
    <mergeCell ref="V5:V6"/>
    <mergeCell ref="W5:W6"/>
    <mergeCell ref="AJ4:BN4"/>
    <mergeCell ref="BX4:CC4"/>
    <mergeCell ref="CD4:CE4"/>
    <mergeCell ref="CI4:CI6"/>
    <mergeCell ref="BD5:BD6"/>
    <mergeCell ref="AB5:AB6"/>
    <mergeCell ref="AC5:AC6"/>
    <mergeCell ref="AD5:AD6"/>
    <mergeCell ref="AE5:AE6"/>
    <mergeCell ref="AI5:AI6"/>
    <mergeCell ref="AJ5:AJ6"/>
    <mergeCell ref="AK5:AK6"/>
    <mergeCell ref="AO5:AO6"/>
    <mergeCell ref="AP5:AP6"/>
    <mergeCell ref="AR5:AR6"/>
    <mergeCell ref="AF4:AF6"/>
    <mergeCell ref="CD5:CD6"/>
    <mergeCell ref="CE5:CE6"/>
    <mergeCell ref="CG5:CG6"/>
    <mergeCell ref="CH5:CH6"/>
    <mergeCell ref="BQ5:BQ6"/>
    <mergeCell ref="BR5:BR6"/>
    <mergeCell ref="BS5:BS6"/>
    <mergeCell ref="BT5:BT6"/>
    <mergeCell ref="BU5:BU6"/>
    <mergeCell ref="BV5:BV6"/>
    <mergeCell ref="CF4:CF6"/>
    <mergeCell ref="CG4:CH4"/>
    <mergeCell ref="BX5:BX6"/>
    <mergeCell ref="BY5:CC5"/>
    <mergeCell ref="BF5:BF6"/>
    <mergeCell ref="BH5:BH6"/>
    <mergeCell ref="BJ5:BJ6"/>
    <mergeCell ref="BL5:BL6"/>
    <mergeCell ref="BN5:BN6"/>
    <mergeCell ref="BP5:BP6"/>
    <mergeCell ref="AS5:AS6"/>
    <mergeCell ref="AT5:AT6"/>
    <mergeCell ref="AU5:AU6"/>
    <mergeCell ref="AV5:AV6"/>
    <mergeCell ref="BB5:BB6"/>
  </mergeCells>
  <phoneticPr fontId="38" type="noConversion"/>
  <conditionalFormatting sqref="E9:E20">
    <cfRule type="duplicateValues" dxfId="14" priority="22"/>
  </conditionalFormatting>
  <pageMargins left="0.51181102362204722" right="0.47244094488188981" top="0.74803149606299213" bottom="0.43307086614173229" header="0.31496062992125984" footer="0.31496062992125984"/>
  <pageSetup paperSize="9" scale="55" fitToHeight="0" orientation="landscape" r:id="rId1"/>
  <headerFooter>
    <oddFooter>&amp;C&amp;"宋体,常规"第 &amp;P 页，共 &amp;N 页</oddFooter>
  </headerFooter>
  <rowBreaks count="12" manualBreakCount="12">
    <brk id="20" max="16383" man="1"/>
    <brk id="20" max="16383" man="1"/>
    <brk id="20" max="16383" man="1"/>
    <brk id="20" max="16383" man="1"/>
    <brk id="20" max="16383" man="1"/>
    <brk id="20" max="16383" man="1"/>
    <brk id="20" max="16383" man="1"/>
    <brk id="20" max="16383" man="1"/>
    <brk id="20" max="16383" man="1"/>
    <brk id="20" max="16383" man="1"/>
    <brk id="20" max="16383" man="1"/>
    <brk id="2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G18"/>
  <sheetViews>
    <sheetView showZeros="0" view="pageBreakPreview" zoomScale="85" zoomScaleNormal="70" zoomScaleSheetLayoutView="85" workbookViewId="0">
      <selection activeCell="A6" sqref="A6:XFD140"/>
    </sheetView>
  </sheetViews>
  <sheetFormatPr defaultColWidth="9.1328125" defaultRowHeight="12.75" x14ac:dyDescent="0.4"/>
  <cols>
    <col min="1" max="1" width="8.265625" style="87" customWidth="1"/>
    <col min="2" max="2" width="10.86328125" style="87" customWidth="1"/>
    <col min="3" max="3" width="12.3984375" style="88" customWidth="1"/>
    <col min="4" max="4" width="9.3984375" style="87" customWidth="1"/>
    <col min="5" max="5" width="12" style="87" hidden="1" customWidth="1"/>
    <col min="6" max="6" width="10.59765625" style="87" hidden="1" customWidth="1"/>
    <col min="7" max="7" width="8.59765625" style="87" customWidth="1"/>
    <col min="8" max="8" width="12" style="87" hidden="1" customWidth="1"/>
    <col min="9" max="9" width="9.46484375" style="87" customWidth="1"/>
    <col min="10" max="10" width="8.46484375" style="278" customWidth="1"/>
    <col min="11" max="11" width="9.265625" style="87" customWidth="1"/>
    <col min="12" max="12" width="12" style="87" hidden="1" customWidth="1"/>
    <col min="13" max="14" width="9" style="87" customWidth="1"/>
    <col min="15" max="15" width="12" style="87" hidden="1" customWidth="1"/>
    <col min="16" max="17" width="8.3984375" style="87" customWidth="1"/>
    <col min="18" max="19" width="12" style="87" hidden="1" customWidth="1"/>
    <col min="20" max="20" width="9.59765625" style="88" customWidth="1"/>
    <col min="21" max="21" width="6.46484375" style="88" customWidth="1"/>
    <col min="22" max="22" width="9.59765625" style="88" customWidth="1"/>
    <col min="23" max="23" width="6" style="88" customWidth="1"/>
    <col min="24" max="24" width="9.59765625" style="87" customWidth="1"/>
    <col min="25" max="25" width="14.73046875" style="87" customWidth="1"/>
    <col min="26" max="16384" width="9.1328125" style="87"/>
  </cols>
  <sheetData>
    <row r="1" spans="1:33" x14ac:dyDescent="0.4">
      <c r="A1" s="342" t="s">
        <v>8664</v>
      </c>
      <c r="B1" s="342"/>
    </row>
    <row r="2" spans="1:33" ht="37.15" customHeight="1" x14ac:dyDescent="0.4">
      <c r="A2" s="343" t="s">
        <v>188</v>
      </c>
      <c r="B2" s="343"/>
      <c r="C2" s="343"/>
      <c r="D2" s="343"/>
      <c r="E2" s="343"/>
      <c r="F2" s="343"/>
      <c r="G2" s="343"/>
      <c r="H2" s="343"/>
      <c r="I2" s="343"/>
      <c r="J2" s="343"/>
      <c r="K2" s="343"/>
      <c r="L2" s="343"/>
      <c r="M2" s="343"/>
      <c r="N2" s="343"/>
      <c r="O2" s="343"/>
      <c r="P2" s="343"/>
      <c r="Q2" s="343"/>
      <c r="R2" s="343"/>
      <c r="S2" s="343"/>
      <c r="T2" s="343"/>
      <c r="U2" s="343"/>
      <c r="V2" s="343"/>
      <c r="W2" s="343"/>
      <c r="X2" s="343"/>
      <c r="Y2" s="343"/>
    </row>
    <row r="3" spans="1:33" ht="25.15" customHeight="1" x14ac:dyDescent="0.4">
      <c r="A3" s="344" t="s">
        <v>1</v>
      </c>
      <c r="B3" s="344" t="s">
        <v>2</v>
      </c>
      <c r="C3" s="345" t="s">
        <v>189</v>
      </c>
      <c r="D3" s="354" t="s">
        <v>190</v>
      </c>
      <c r="E3" s="355"/>
      <c r="F3" s="355"/>
      <c r="G3" s="356"/>
      <c r="H3" s="354" t="s">
        <v>191</v>
      </c>
      <c r="I3" s="355"/>
      <c r="J3" s="355"/>
      <c r="K3" s="356"/>
      <c r="L3" s="354" t="s">
        <v>192</v>
      </c>
      <c r="M3" s="355"/>
      <c r="N3" s="356"/>
      <c r="O3" s="360" t="s">
        <v>193</v>
      </c>
      <c r="P3" s="361"/>
      <c r="Q3" s="362"/>
      <c r="R3" s="344" t="s">
        <v>194</v>
      </c>
      <c r="S3" s="344"/>
      <c r="T3" s="345" t="s">
        <v>194</v>
      </c>
      <c r="U3" s="345"/>
      <c r="V3" s="345"/>
      <c r="W3" s="345"/>
      <c r="X3" s="345"/>
      <c r="Y3" s="344" t="s">
        <v>4</v>
      </c>
      <c r="Z3" s="346" t="s">
        <v>195</v>
      </c>
      <c r="AA3" s="347"/>
      <c r="AB3" s="347" t="s">
        <v>196</v>
      </c>
      <c r="AC3" s="347"/>
      <c r="AD3" s="348" t="s">
        <v>197</v>
      </c>
      <c r="AE3" s="349"/>
    </row>
    <row r="4" spans="1:33" ht="25.15" customHeight="1" x14ac:dyDescent="0.4">
      <c r="A4" s="344"/>
      <c r="B4" s="344"/>
      <c r="C4" s="345"/>
      <c r="D4" s="357"/>
      <c r="E4" s="358"/>
      <c r="F4" s="358"/>
      <c r="G4" s="359"/>
      <c r="H4" s="357"/>
      <c r="I4" s="358"/>
      <c r="J4" s="358"/>
      <c r="K4" s="359"/>
      <c r="L4" s="357"/>
      <c r="M4" s="358"/>
      <c r="N4" s="359"/>
      <c r="O4" s="363"/>
      <c r="P4" s="364"/>
      <c r="Q4" s="365"/>
      <c r="R4" s="89"/>
      <c r="S4" s="89"/>
      <c r="T4" s="350" t="s">
        <v>198</v>
      </c>
      <c r="U4" s="351"/>
      <c r="V4" s="350" t="s">
        <v>199</v>
      </c>
      <c r="W4" s="351"/>
      <c r="X4" s="352" t="s">
        <v>8756</v>
      </c>
      <c r="Y4" s="344"/>
      <c r="Z4" s="99"/>
      <c r="AA4" s="100"/>
      <c r="AB4" s="100"/>
      <c r="AC4" s="100"/>
      <c r="AD4" s="100"/>
      <c r="AE4" s="102"/>
    </row>
    <row r="5" spans="1:33" ht="44.25" customHeight="1" x14ac:dyDescent="0.4">
      <c r="A5" s="344"/>
      <c r="B5" s="344"/>
      <c r="C5" s="345"/>
      <c r="D5" s="90" t="s">
        <v>25</v>
      </c>
      <c r="E5" s="89" t="s">
        <v>200</v>
      </c>
      <c r="F5" s="90" t="s">
        <v>201</v>
      </c>
      <c r="G5" s="90" t="s">
        <v>8757</v>
      </c>
      <c r="H5" s="89" t="s">
        <v>202</v>
      </c>
      <c r="I5" s="90" t="s">
        <v>25</v>
      </c>
      <c r="J5" s="279" t="s">
        <v>8690</v>
      </c>
      <c r="K5" s="282" t="s">
        <v>8757</v>
      </c>
      <c r="L5" s="89" t="s">
        <v>202</v>
      </c>
      <c r="M5" s="90" t="s">
        <v>25</v>
      </c>
      <c r="N5" s="282" t="s">
        <v>8757</v>
      </c>
      <c r="O5" s="89" t="s">
        <v>202</v>
      </c>
      <c r="P5" s="90" t="s">
        <v>25</v>
      </c>
      <c r="Q5" s="282" t="s">
        <v>8757</v>
      </c>
      <c r="R5" s="89" t="s">
        <v>203</v>
      </c>
      <c r="S5" s="89" t="s">
        <v>3</v>
      </c>
      <c r="T5" s="90" t="s">
        <v>204</v>
      </c>
      <c r="U5" s="90" t="s">
        <v>203</v>
      </c>
      <c r="V5" s="90" t="s">
        <v>204</v>
      </c>
      <c r="W5" s="90" t="s">
        <v>203</v>
      </c>
      <c r="X5" s="353"/>
      <c r="Y5" s="344"/>
      <c r="Z5" s="99" t="s">
        <v>205</v>
      </c>
      <c r="AA5" s="100" t="s">
        <v>206</v>
      </c>
      <c r="AB5" s="100" t="s">
        <v>205</v>
      </c>
      <c r="AC5" s="100" t="s">
        <v>206</v>
      </c>
      <c r="AD5" s="100" t="s">
        <v>205</v>
      </c>
      <c r="AE5" s="102" t="s">
        <v>206</v>
      </c>
      <c r="AG5" s="87" t="s">
        <v>207</v>
      </c>
    </row>
    <row r="6" spans="1:33" s="86" customFormat="1" ht="24.75" customHeight="1" x14ac:dyDescent="0.4">
      <c r="A6" s="91" t="s">
        <v>222</v>
      </c>
      <c r="B6" s="91" t="s">
        <v>14</v>
      </c>
      <c r="C6" s="92" t="s">
        <v>8689</v>
      </c>
      <c r="D6" s="94">
        <f>SUBTOTAL(9,D7:D18)</f>
        <v>508.40999999999997</v>
      </c>
      <c r="E6" s="91">
        <v>106.239</v>
      </c>
      <c r="F6" s="96">
        <f t="shared" ref="F6" si="0">E6/D6</f>
        <v>0.20896323833126809</v>
      </c>
      <c r="G6" s="91">
        <f>SUBTOTAL(9,G7:G18)</f>
        <v>93980</v>
      </c>
      <c r="H6" s="91">
        <v>9</v>
      </c>
      <c r="I6" s="94">
        <f t="shared" ref="I6:K6" si="1">SUBTOTAL(9,I7:I18)</f>
        <v>70.61</v>
      </c>
      <c r="J6" s="280">
        <f t="shared" si="1"/>
        <v>6</v>
      </c>
      <c r="K6" s="91">
        <f t="shared" si="1"/>
        <v>42366</v>
      </c>
      <c r="L6" s="91">
        <v>81</v>
      </c>
      <c r="M6" s="91">
        <f t="shared" ref="M6:N6" si="2">SUBTOTAL(9,M7:M18)</f>
        <v>255.20000000000005</v>
      </c>
      <c r="N6" s="91">
        <f t="shared" si="2"/>
        <v>37006</v>
      </c>
      <c r="O6" s="91">
        <v>105</v>
      </c>
      <c r="P6" s="97">
        <f>SUBTOTAL(9,P7:P18)</f>
        <v>182.6</v>
      </c>
      <c r="Q6" s="91">
        <f>SUBTOTAL(9,Q7:Q18)</f>
        <v>14608</v>
      </c>
      <c r="R6" s="91"/>
      <c r="S6" s="91"/>
      <c r="T6" s="91">
        <f t="shared" ref="T6:W6" si="3">SUBTOTAL(9,T7:T18)</f>
        <v>0</v>
      </c>
      <c r="U6" s="91">
        <f t="shared" si="3"/>
        <v>0</v>
      </c>
      <c r="V6" s="91">
        <f t="shared" si="3"/>
        <v>0</v>
      </c>
      <c r="W6" s="91">
        <f t="shared" si="3"/>
        <v>0</v>
      </c>
      <c r="X6" s="91">
        <f t="shared" ref="X6" si="4">SUBTOTAL(9,X7:X18)</f>
        <v>0</v>
      </c>
      <c r="Y6" s="91"/>
      <c r="Z6" s="101">
        <f t="shared" ref="Z6:AA6" si="5">SUBTOTAL(9,Z7:Z18)</f>
        <v>255.19</v>
      </c>
      <c r="AA6" s="101">
        <f t="shared" si="5"/>
        <v>182.56</v>
      </c>
      <c r="AB6" s="101">
        <f t="shared" ref="AB6" si="6">SUBTOTAL(9,AB7:AB18)</f>
        <v>1649.634</v>
      </c>
      <c r="AC6" s="101">
        <f t="shared" ref="AC6" si="7">SUBTOTAL(9,AC7:AC18)</f>
        <v>789.81200000000001</v>
      </c>
      <c r="AD6" s="101">
        <f t="shared" ref="AD6" si="8">SUBTOTAL(9,AD7:AD18)</f>
        <v>238.8</v>
      </c>
      <c r="AE6" s="103">
        <f t="shared" ref="AE6" si="9">SUBTOTAL(9,AE7:AE18)</f>
        <v>146.19999999999999</v>
      </c>
      <c r="AF6" s="86">
        <f>AC6/4</f>
        <v>197.453</v>
      </c>
      <c r="AG6" s="86">
        <f t="shared" ref="AG6:AG18" si="10">AC6/4</f>
        <v>197.453</v>
      </c>
    </row>
    <row r="7" spans="1:33" ht="24.75" customHeight="1" x14ac:dyDescent="0.4">
      <c r="A7" s="89">
        <v>28</v>
      </c>
      <c r="B7" s="89" t="s">
        <v>14</v>
      </c>
      <c r="C7" s="90" t="s">
        <v>223</v>
      </c>
      <c r="D7" s="93">
        <f t="shared" ref="D7:D18" si="11">I7+M7+P7</f>
        <v>2.8</v>
      </c>
      <c r="E7" s="89"/>
      <c r="F7" s="95"/>
      <c r="G7" s="89">
        <f t="shared" ref="G7:G18" si="12">K7+N7+Q7+X7</f>
        <v>361</v>
      </c>
      <c r="H7" s="89"/>
      <c r="I7" s="93">
        <v>0</v>
      </c>
      <c r="J7" s="281"/>
      <c r="K7" s="89">
        <f t="shared" ref="K7:K18" si="13">ROUND(I7*600,0)</f>
        <v>0</v>
      </c>
      <c r="L7" s="89"/>
      <c r="M7" s="89">
        <v>2.1</v>
      </c>
      <c r="N7" s="89">
        <f t="shared" ref="N7:N18" si="14">ROUND(M7*145,0)</f>
        <v>305</v>
      </c>
      <c r="O7" s="89"/>
      <c r="P7" s="98">
        <v>0.7</v>
      </c>
      <c r="Q7" s="89">
        <f t="shared" ref="Q7:Q18" si="15">ROUND(P7*80,0)</f>
        <v>56</v>
      </c>
      <c r="R7" s="89"/>
      <c r="S7" s="89"/>
      <c r="T7" s="90"/>
      <c r="U7" s="90"/>
      <c r="V7" s="90"/>
      <c r="W7" s="90"/>
      <c r="X7" s="89"/>
      <c r="Y7" s="89"/>
      <c r="Z7" s="99">
        <v>2.0779999999999998</v>
      </c>
      <c r="AA7" s="100">
        <v>0.7</v>
      </c>
      <c r="AB7" s="100">
        <v>19.257999999999999</v>
      </c>
      <c r="AC7" s="100">
        <v>0.7</v>
      </c>
      <c r="AD7" s="100">
        <f t="shared" ref="AD7:AD18" si="16">ROUND(Z7/4272.863*4000,1)</f>
        <v>1.9</v>
      </c>
      <c r="AE7" s="102">
        <f t="shared" ref="AE7:AE18" si="17">ROUND(AA7/1624.372*1300,1)</f>
        <v>0.6</v>
      </c>
      <c r="AG7" s="86">
        <f t="shared" si="10"/>
        <v>0.17499999999999999</v>
      </c>
    </row>
    <row r="8" spans="1:33" ht="24.75" customHeight="1" x14ac:dyDescent="0.4">
      <c r="A8" s="89">
        <v>29</v>
      </c>
      <c r="B8" s="89" t="s">
        <v>14</v>
      </c>
      <c r="C8" s="90" t="s">
        <v>224</v>
      </c>
      <c r="D8" s="93">
        <f t="shared" si="11"/>
        <v>12.9</v>
      </c>
      <c r="E8" s="89"/>
      <c r="F8" s="95"/>
      <c r="G8" s="89">
        <f t="shared" si="12"/>
        <v>1669</v>
      </c>
      <c r="H8" s="89"/>
      <c r="I8" s="93">
        <v>0</v>
      </c>
      <c r="J8" s="281"/>
      <c r="K8" s="89">
        <f t="shared" si="13"/>
        <v>0</v>
      </c>
      <c r="L8" s="89"/>
      <c r="M8" s="89">
        <v>9.8000000000000007</v>
      </c>
      <c r="N8" s="89">
        <f t="shared" si="14"/>
        <v>1421</v>
      </c>
      <c r="O8" s="89"/>
      <c r="P8" s="98">
        <v>3.1</v>
      </c>
      <c r="Q8" s="89">
        <f t="shared" si="15"/>
        <v>248</v>
      </c>
      <c r="R8" s="89"/>
      <c r="S8" s="89"/>
      <c r="T8" s="90"/>
      <c r="U8" s="90"/>
      <c r="V8" s="90"/>
      <c r="W8" s="90"/>
      <c r="X8" s="89"/>
      <c r="Y8" s="89"/>
      <c r="Z8" s="99">
        <v>9.8230000000000004</v>
      </c>
      <c r="AA8" s="100">
        <v>3.0819999999999999</v>
      </c>
      <c r="AB8" s="100">
        <v>31.100999999999999</v>
      </c>
      <c r="AC8" s="100">
        <v>10.888</v>
      </c>
      <c r="AD8" s="100">
        <f t="shared" si="16"/>
        <v>9.1999999999999993</v>
      </c>
      <c r="AE8" s="102">
        <f t="shared" si="17"/>
        <v>2.5</v>
      </c>
      <c r="AG8" s="86">
        <f t="shared" si="10"/>
        <v>2.722</v>
      </c>
    </row>
    <row r="9" spans="1:33" ht="24.75" customHeight="1" x14ac:dyDescent="0.4">
      <c r="A9" s="89">
        <v>30</v>
      </c>
      <c r="B9" s="89" t="s">
        <v>14</v>
      </c>
      <c r="C9" s="90" t="s">
        <v>225</v>
      </c>
      <c r="D9" s="93">
        <f t="shared" si="11"/>
        <v>3.2</v>
      </c>
      <c r="E9" s="89"/>
      <c r="F9" s="95"/>
      <c r="G9" s="89">
        <f t="shared" si="12"/>
        <v>464</v>
      </c>
      <c r="H9" s="89"/>
      <c r="I9" s="93">
        <v>0</v>
      </c>
      <c r="J9" s="281"/>
      <c r="K9" s="89">
        <f t="shared" si="13"/>
        <v>0</v>
      </c>
      <c r="L9" s="89"/>
      <c r="M9" s="89">
        <v>3.2</v>
      </c>
      <c r="N9" s="89">
        <f t="shared" si="14"/>
        <v>464</v>
      </c>
      <c r="O9" s="89"/>
      <c r="P9" s="98">
        <v>0</v>
      </c>
      <c r="Q9" s="89">
        <f t="shared" si="15"/>
        <v>0</v>
      </c>
      <c r="R9" s="89"/>
      <c r="S9" s="89"/>
      <c r="T9" s="90"/>
      <c r="U9" s="90"/>
      <c r="V9" s="90"/>
      <c r="W9" s="90"/>
      <c r="X9" s="89"/>
      <c r="Y9" s="89"/>
      <c r="Z9" s="99">
        <v>3.2</v>
      </c>
      <c r="AA9" s="100">
        <v>0</v>
      </c>
      <c r="AB9" s="100">
        <v>13.058999999999999</v>
      </c>
      <c r="AC9" s="100">
        <v>2.0299999999999998</v>
      </c>
      <c r="AD9" s="100">
        <f t="shared" si="16"/>
        <v>3</v>
      </c>
      <c r="AE9" s="102">
        <f t="shared" si="17"/>
        <v>0</v>
      </c>
      <c r="AG9" s="86">
        <f t="shared" si="10"/>
        <v>0.50749999999999995</v>
      </c>
    </row>
    <row r="10" spans="1:33" ht="24.75" customHeight="1" x14ac:dyDescent="0.4">
      <c r="A10" s="89">
        <v>31</v>
      </c>
      <c r="B10" s="89" t="s">
        <v>14</v>
      </c>
      <c r="C10" s="90" t="s">
        <v>114</v>
      </c>
      <c r="D10" s="93">
        <f t="shared" si="11"/>
        <v>59.599999999999994</v>
      </c>
      <c r="E10" s="89"/>
      <c r="F10" s="95"/>
      <c r="G10" s="89">
        <f t="shared" si="12"/>
        <v>9565</v>
      </c>
      <c r="H10" s="89"/>
      <c r="I10" s="93">
        <v>7</v>
      </c>
      <c r="J10" s="281"/>
      <c r="K10" s="89">
        <f t="shared" si="13"/>
        <v>4200</v>
      </c>
      <c r="L10" s="89"/>
      <c r="M10" s="89">
        <v>17.8</v>
      </c>
      <c r="N10" s="89">
        <f t="shared" si="14"/>
        <v>2581</v>
      </c>
      <c r="O10" s="89"/>
      <c r="P10" s="98">
        <v>34.799999999999997</v>
      </c>
      <c r="Q10" s="89">
        <f t="shared" si="15"/>
        <v>2784</v>
      </c>
      <c r="R10" s="89"/>
      <c r="S10" s="89"/>
      <c r="T10" s="90"/>
      <c r="U10" s="90"/>
      <c r="V10" s="90"/>
      <c r="W10" s="90"/>
      <c r="X10" s="89"/>
      <c r="Y10" s="89"/>
      <c r="Z10" s="99">
        <v>17.760000000000002</v>
      </c>
      <c r="AA10" s="100">
        <v>34.840000000000003</v>
      </c>
      <c r="AB10" s="100">
        <v>178.33699999999999</v>
      </c>
      <c r="AC10" s="100">
        <v>68.575000000000003</v>
      </c>
      <c r="AD10" s="100">
        <f t="shared" si="16"/>
        <v>16.600000000000001</v>
      </c>
      <c r="AE10" s="102">
        <f t="shared" si="17"/>
        <v>27.9</v>
      </c>
      <c r="AG10" s="86">
        <f t="shared" si="10"/>
        <v>17.143750000000001</v>
      </c>
    </row>
    <row r="11" spans="1:33" ht="24.75" customHeight="1" x14ac:dyDescent="0.4">
      <c r="A11" s="89">
        <v>32</v>
      </c>
      <c r="B11" s="89" t="s">
        <v>14</v>
      </c>
      <c r="C11" s="90" t="s">
        <v>95</v>
      </c>
      <c r="D11" s="93">
        <f t="shared" si="11"/>
        <v>71.619</v>
      </c>
      <c r="E11" s="89"/>
      <c r="F11" s="95"/>
      <c r="G11" s="89">
        <f t="shared" si="12"/>
        <v>14196</v>
      </c>
      <c r="H11" s="89"/>
      <c r="I11" s="93">
        <v>13.919</v>
      </c>
      <c r="J11" s="281">
        <v>2</v>
      </c>
      <c r="K11" s="89">
        <f t="shared" si="13"/>
        <v>8351</v>
      </c>
      <c r="L11" s="89"/>
      <c r="M11" s="89">
        <v>18.899999999999999</v>
      </c>
      <c r="N11" s="89">
        <f t="shared" si="14"/>
        <v>2741</v>
      </c>
      <c r="O11" s="89"/>
      <c r="P11" s="98">
        <v>38.799999999999997</v>
      </c>
      <c r="Q11" s="89">
        <f t="shared" si="15"/>
        <v>3104</v>
      </c>
      <c r="R11" s="89"/>
      <c r="S11" s="89"/>
      <c r="T11" s="90"/>
      <c r="U11" s="90"/>
      <c r="V11" s="90"/>
      <c r="W11" s="90"/>
      <c r="X11" s="89"/>
      <c r="Y11" s="89"/>
      <c r="Z11" s="99">
        <v>18.940999999999999</v>
      </c>
      <c r="AA11" s="100">
        <v>38.770000000000003</v>
      </c>
      <c r="AB11" s="100">
        <v>224.44900000000001</v>
      </c>
      <c r="AC11" s="100">
        <v>86.28</v>
      </c>
      <c r="AD11" s="100">
        <f t="shared" si="16"/>
        <v>17.7</v>
      </c>
      <c r="AE11" s="102">
        <f t="shared" si="17"/>
        <v>31</v>
      </c>
      <c r="AG11" s="86">
        <f t="shared" si="10"/>
        <v>21.57</v>
      </c>
    </row>
    <row r="12" spans="1:33" ht="24.75" customHeight="1" x14ac:dyDescent="0.4">
      <c r="A12" s="89">
        <v>33</v>
      </c>
      <c r="B12" s="89" t="s">
        <v>14</v>
      </c>
      <c r="C12" s="90" t="s">
        <v>124</v>
      </c>
      <c r="D12" s="93">
        <f t="shared" si="11"/>
        <v>89.6</v>
      </c>
      <c r="E12" s="89"/>
      <c r="F12" s="95"/>
      <c r="G12" s="89">
        <f t="shared" si="12"/>
        <v>9073</v>
      </c>
      <c r="H12" s="89"/>
      <c r="I12" s="93">
        <v>0</v>
      </c>
      <c r="J12" s="281"/>
      <c r="K12" s="89">
        <f t="shared" si="13"/>
        <v>0</v>
      </c>
      <c r="L12" s="89"/>
      <c r="M12" s="89">
        <v>29.3</v>
      </c>
      <c r="N12" s="89">
        <f t="shared" si="14"/>
        <v>4249</v>
      </c>
      <c r="O12" s="89"/>
      <c r="P12" s="98">
        <v>60.3</v>
      </c>
      <c r="Q12" s="89">
        <f t="shared" si="15"/>
        <v>4824</v>
      </c>
      <c r="R12" s="89"/>
      <c r="S12" s="89"/>
      <c r="T12" s="90"/>
      <c r="U12" s="90"/>
      <c r="V12" s="90"/>
      <c r="W12" s="90"/>
      <c r="X12" s="89"/>
      <c r="Y12" s="89"/>
      <c r="Z12" s="99">
        <v>29.335000000000001</v>
      </c>
      <c r="AA12" s="100">
        <v>60.3</v>
      </c>
      <c r="AB12" s="100">
        <v>213.95</v>
      </c>
      <c r="AC12" s="100">
        <v>133.25</v>
      </c>
      <c r="AD12" s="100">
        <f t="shared" si="16"/>
        <v>27.5</v>
      </c>
      <c r="AE12" s="102">
        <f t="shared" si="17"/>
        <v>48.3</v>
      </c>
      <c r="AG12" s="86">
        <f t="shared" si="10"/>
        <v>33.3125</v>
      </c>
    </row>
    <row r="13" spans="1:33" ht="24.75" customHeight="1" x14ac:dyDescent="0.4">
      <c r="A13" s="89">
        <v>34</v>
      </c>
      <c r="B13" s="89" t="s">
        <v>14</v>
      </c>
      <c r="C13" s="90" t="s">
        <v>98</v>
      </c>
      <c r="D13" s="93">
        <f t="shared" si="11"/>
        <v>38.420999999999999</v>
      </c>
      <c r="E13" s="89"/>
      <c r="F13" s="95"/>
      <c r="G13" s="89">
        <f t="shared" si="12"/>
        <v>11405</v>
      </c>
      <c r="H13" s="89"/>
      <c r="I13" s="93">
        <v>12.821</v>
      </c>
      <c r="J13" s="281"/>
      <c r="K13" s="89">
        <f t="shared" si="13"/>
        <v>7693</v>
      </c>
      <c r="L13" s="89"/>
      <c r="M13" s="89">
        <v>25.6</v>
      </c>
      <c r="N13" s="89">
        <f t="shared" si="14"/>
        <v>3712</v>
      </c>
      <c r="O13" s="89"/>
      <c r="P13" s="98">
        <v>0</v>
      </c>
      <c r="Q13" s="89">
        <f t="shared" si="15"/>
        <v>0</v>
      </c>
      <c r="R13" s="89"/>
      <c r="S13" s="89"/>
      <c r="T13" s="90"/>
      <c r="U13" s="90"/>
      <c r="V13" s="90"/>
      <c r="W13" s="90"/>
      <c r="X13" s="89"/>
      <c r="Y13" s="89"/>
      <c r="Z13" s="99">
        <v>25.62</v>
      </c>
      <c r="AA13" s="100">
        <v>0</v>
      </c>
      <c r="AB13" s="100">
        <v>182.63200000000001</v>
      </c>
      <c r="AC13" s="100">
        <v>170.84899999999999</v>
      </c>
      <c r="AD13" s="100">
        <f t="shared" si="16"/>
        <v>24</v>
      </c>
      <c r="AE13" s="102">
        <f t="shared" si="17"/>
        <v>0</v>
      </c>
      <c r="AG13" s="86">
        <f t="shared" si="10"/>
        <v>42.712249999999997</v>
      </c>
    </row>
    <row r="14" spans="1:33" ht="24.75" customHeight="1" x14ac:dyDescent="0.4">
      <c r="A14" s="89">
        <v>35</v>
      </c>
      <c r="B14" s="89" t="s">
        <v>14</v>
      </c>
      <c r="C14" s="90" t="s">
        <v>226</v>
      </c>
      <c r="D14" s="93">
        <f t="shared" si="11"/>
        <v>5</v>
      </c>
      <c r="E14" s="89"/>
      <c r="F14" s="95"/>
      <c r="G14" s="89">
        <f t="shared" si="12"/>
        <v>725</v>
      </c>
      <c r="H14" s="89"/>
      <c r="I14" s="93">
        <v>0</v>
      </c>
      <c r="J14" s="281"/>
      <c r="K14" s="89">
        <f t="shared" si="13"/>
        <v>0</v>
      </c>
      <c r="L14" s="89"/>
      <c r="M14" s="89">
        <v>5</v>
      </c>
      <c r="N14" s="89">
        <f t="shared" si="14"/>
        <v>725</v>
      </c>
      <c r="O14" s="89"/>
      <c r="P14" s="98">
        <v>0</v>
      </c>
      <c r="Q14" s="89">
        <f t="shared" si="15"/>
        <v>0</v>
      </c>
      <c r="R14" s="89"/>
      <c r="S14" s="89"/>
      <c r="T14" s="90"/>
      <c r="U14" s="90"/>
      <c r="V14" s="90"/>
      <c r="W14" s="90"/>
      <c r="X14" s="89"/>
      <c r="Y14" s="89"/>
      <c r="Z14" s="99">
        <v>5</v>
      </c>
      <c r="AA14" s="100">
        <v>0</v>
      </c>
      <c r="AB14" s="100">
        <v>109</v>
      </c>
      <c r="AC14" s="100">
        <v>46.527999999999999</v>
      </c>
      <c r="AD14" s="100">
        <f t="shared" si="16"/>
        <v>4.7</v>
      </c>
      <c r="AE14" s="102">
        <f t="shared" si="17"/>
        <v>0</v>
      </c>
      <c r="AG14" s="86">
        <f t="shared" si="10"/>
        <v>11.632</v>
      </c>
    </row>
    <row r="15" spans="1:33" ht="24.75" customHeight="1" x14ac:dyDescent="0.4">
      <c r="A15" s="89">
        <v>36</v>
      </c>
      <c r="B15" s="89" t="s">
        <v>14</v>
      </c>
      <c r="C15" s="90" t="s">
        <v>121</v>
      </c>
      <c r="D15" s="93">
        <f t="shared" si="11"/>
        <v>59.9</v>
      </c>
      <c r="E15" s="89"/>
      <c r="F15" s="95"/>
      <c r="G15" s="89">
        <f t="shared" si="12"/>
        <v>9589</v>
      </c>
      <c r="H15" s="89"/>
      <c r="I15" s="93">
        <v>8.4</v>
      </c>
      <c r="J15" s="281"/>
      <c r="K15" s="89">
        <f t="shared" si="13"/>
        <v>5040</v>
      </c>
      <c r="L15" s="89"/>
      <c r="M15" s="89">
        <v>6.6</v>
      </c>
      <c r="N15" s="89">
        <f t="shared" si="14"/>
        <v>957</v>
      </c>
      <c r="O15" s="89"/>
      <c r="P15" s="98">
        <v>44.9</v>
      </c>
      <c r="Q15" s="89">
        <f t="shared" si="15"/>
        <v>3592</v>
      </c>
      <c r="R15" s="89"/>
      <c r="S15" s="89"/>
      <c r="T15" s="90"/>
      <c r="U15" s="90"/>
      <c r="V15" s="90"/>
      <c r="W15" s="90"/>
      <c r="X15" s="89"/>
      <c r="Y15" s="89"/>
      <c r="Z15" s="99">
        <v>6.56</v>
      </c>
      <c r="AA15" s="100">
        <v>44.868000000000002</v>
      </c>
      <c r="AB15" s="100">
        <v>156.04599999999999</v>
      </c>
      <c r="AC15" s="100">
        <v>107.929</v>
      </c>
      <c r="AD15" s="100">
        <f t="shared" si="16"/>
        <v>6.1</v>
      </c>
      <c r="AE15" s="102">
        <f t="shared" si="17"/>
        <v>35.9</v>
      </c>
      <c r="AG15" s="86">
        <f t="shared" si="10"/>
        <v>26.982250000000001</v>
      </c>
    </row>
    <row r="16" spans="1:33" ht="24.75" customHeight="1" x14ac:dyDescent="0.4">
      <c r="A16" s="89">
        <v>37</v>
      </c>
      <c r="B16" s="89" t="s">
        <v>14</v>
      </c>
      <c r="C16" s="90" t="s">
        <v>227</v>
      </c>
      <c r="D16" s="93">
        <f t="shared" si="11"/>
        <v>32.49</v>
      </c>
      <c r="E16" s="89"/>
      <c r="F16" s="95"/>
      <c r="G16" s="89">
        <f t="shared" si="12"/>
        <v>7073</v>
      </c>
      <c r="H16" s="89"/>
      <c r="I16" s="93">
        <v>5.19</v>
      </c>
      <c r="J16" s="281">
        <v>1</v>
      </c>
      <c r="K16" s="89">
        <f t="shared" si="13"/>
        <v>3114</v>
      </c>
      <c r="L16" s="89"/>
      <c r="M16" s="89">
        <v>27.3</v>
      </c>
      <c r="N16" s="89">
        <f t="shared" si="14"/>
        <v>3959</v>
      </c>
      <c r="O16" s="89"/>
      <c r="P16" s="98">
        <v>0</v>
      </c>
      <c r="Q16" s="89">
        <f t="shared" si="15"/>
        <v>0</v>
      </c>
      <c r="R16" s="89"/>
      <c r="S16" s="89"/>
      <c r="T16" s="90"/>
      <c r="U16" s="90"/>
      <c r="V16" s="90"/>
      <c r="W16" s="90"/>
      <c r="X16" s="89"/>
      <c r="Y16" s="89"/>
      <c r="Z16" s="99">
        <v>27.279</v>
      </c>
      <c r="AA16" s="100">
        <v>0</v>
      </c>
      <c r="AB16" s="100">
        <v>129.55699999999999</v>
      </c>
      <c r="AC16" s="100">
        <v>43.133000000000003</v>
      </c>
      <c r="AD16" s="100">
        <f t="shared" si="16"/>
        <v>25.5</v>
      </c>
      <c r="AE16" s="102">
        <f t="shared" si="17"/>
        <v>0</v>
      </c>
      <c r="AG16" s="86">
        <f t="shared" si="10"/>
        <v>10.783250000000001</v>
      </c>
    </row>
    <row r="17" spans="1:33" ht="24.75" customHeight="1" x14ac:dyDescent="0.4">
      <c r="A17" s="89">
        <v>38</v>
      </c>
      <c r="B17" s="89" t="s">
        <v>14</v>
      </c>
      <c r="C17" s="90" t="s">
        <v>107</v>
      </c>
      <c r="D17" s="93">
        <f t="shared" si="11"/>
        <v>32.4</v>
      </c>
      <c r="E17" s="89"/>
      <c r="F17" s="95"/>
      <c r="G17" s="89">
        <f t="shared" si="12"/>
        <v>4698</v>
      </c>
      <c r="H17" s="89"/>
      <c r="I17" s="93">
        <v>0</v>
      </c>
      <c r="J17" s="281"/>
      <c r="K17" s="89">
        <f t="shared" si="13"/>
        <v>0</v>
      </c>
      <c r="L17" s="89"/>
      <c r="M17" s="89">
        <v>32.4</v>
      </c>
      <c r="N17" s="89">
        <f t="shared" si="14"/>
        <v>4698</v>
      </c>
      <c r="O17" s="89"/>
      <c r="P17" s="98">
        <v>0</v>
      </c>
      <c r="Q17" s="89">
        <f t="shared" si="15"/>
        <v>0</v>
      </c>
      <c r="R17" s="89"/>
      <c r="S17" s="89"/>
      <c r="T17" s="90"/>
      <c r="U17" s="90"/>
      <c r="V17" s="90"/>
      <c r="W17" s="90"/>
      <c r="X17" s="89"/>
      <c r="Y17" s="89"/>
      <c r="Z17" s="99">
        <v>32.39</v>
      </c>
      <c r="AA17" s="100">
        <v>0</v>
      </c>
      <c r="AB17" s="100">
        <v>134.08199999999999</v>
      </c>
      <c r="AC17" s="100">
        <v>34.14</v>
      </c>
      <c r="AD17" s="100">
        <f t="shared" si="16"/>
        <v>30.3</v>
      </c>
      <c r="AE17" s="102">
        <f t="shared" si="17"/>
        <v>0</v>
      </c>
      <c r="AG17" s="86">
        <f t="shared" si="10"/>
        <v>8.5350000000000001</v>
      </c>
    </row>
    <row r="18" spans="1:33" ht="24.75" customHeight="1" x14ac:dyDescent="0.4">
      <c r="A18" s="89">
        <v>39</v>
      </c>
      <c r="B18" s="89" t="s">
        <v>14</v>
      </c>
      <c r="C18" s="90" t="s">
        <v>105</v>
      </c>
      <c r="D18" s="93">
        <f t="shared" si="11"/>
        <v>100.48</v>
      </c>
      <c r="E18" s="89"/>
      <c r="F18" s="95"/>
      <c r="G18" s="89">
        <f t="shared" si="12"/>
        <v>25162</v>
      </c>
      <c r="H18" s="89"/>
      <c r="I18" s="93">
        <v>23.28</v>
      </c>
      <c r="J18" s="281">
        <v>3</v>
      </c>
      <c r="K18" s="89">
        <f t="shared" si="13"/>
        <v>13968</v>
      </c>
      <c r="L18" s="89"/>
      <c r="M18" s="89">
        <v>77.2</v>
      </c>
      <c r="N18" s="89">
        <f t="shared" si="14"/>
        <v>11194</v>
      </c>
      <c r="O18" s="89"/>
      <c r="P18" s="98">
        <v>0</v>
      </c>
      <c r="Q18" s="89">
        <f t="shared" si="15"/>
        <v>0</v>
      </c>
      <c r="R18" s="89"/>
      <c r="S18" s="89"/>
      <c r="T18" s="90"/>
      <c r="U18" s="90"/>
      <c r="V18" s="90"/>
      <c r="W18" s="90"/>
      <c r="X18" s="89"/>
      <c r="Y18" s="89"/>
      <c r="Z18" s="99">
        <v>77.203999999999994</v>
      </c>
      <c r="AA18" s="100">
        <v>0</v>
      </c>
      <c r="AB18" s="100">
        <v>258.16300000000001</v>
      </c>
      <c r="AC18" s="100">
        <v>85.51</v>
      </c>
      <c r="AD18" s="100">
        <f t="shared" si="16"/>
        <v>72.3</v>
      </c>
      <c r="AE18" s="102">
        <f t="shared" si="17"/>
        <v>0</v>
      </c>
      <c r="AG18" s="86">
        <f t="shared" si="10"/>
        <v>21.377500000000001</v>
      </c>
    </row>
  </sheetData>
  <autoFilter ref="A5:AM18" xr:uid="{00000000-0009-0000-0000-000003000000}"/>
  <mergeCells count="18">
    <mergeCell ref="AB3:AC3"/>
    <mergeCell ref="AD3:AE3"/>
    <mergeCell ref="T4:U4"/>
    <mergeCell ref="V4:W4"/>
    <mergeCell ref="A3:A5"/>
    <mergeCell ref="B3:B5"/>
    <mergeCell ref="C3:C5"/>
    <mergeCell ref="X4:X5"/>
    <mergeCell ref="Y3:Y5"/>
    <mergeCell ref="L3:N4"/>
    <mergeCell ref="O3:Q4"/>
    <mergeCell ref="D3:G4"/>
    <mergeCell ref="H3:K4"/>
    <mergeCell ref="A1:B1"/>
    <mergeCell ref="A2:Y2"/>
    <mergeCell ref="R3:S3"/>
    <mergeCell ref="T3:X3"/>
    <mergeCell ref="Z3:AA3"/>
  </mergeCells>
  <phoneticPr fontId="38" type="noConversion"/>
  <printOptions horizontalCentered="1"/>
  <pageMargins left="0.70866141732283472" right="0.70866141732283472" top="0.74803149606299213" bottom="0.74803149606299213" header="0.31496062992125984" footer="0.31496062992125984"/>
  <pageSetup paperSize="9" scale="76" fitToHeight="0" orientation="landscape" r:id="rId1"/>
  <headerFooter>
    <oddFooter>&amp;C&amp;"宋体,常规"第 &amp;P 页，共 &amp;N 页</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pageSetUpPr fitToPage="1"/>
  </sheetPr>
  <dimension ref="A1:AC2841"/>
  <sheetViews>
    <sheetView zoomScale="70" zoomScaleNormal="70" workbookViewId="0">
      <selection activeCell="P21" sqref="P21"/>
    </sheetView>
  </sheetViews>
  <sheetFormatPr defaultColWidth="9.1328125" defaultRowHeight="13.9" outlineLevelRow="3" x14ac:dyDescent="0.4"/>
  <cols>
    <col min="1" max="1" width="18.1328125" style="7" customWidth="1"/>
    <col min="2" max="3" width="9.1328125" style="7"/>
    <col min="4" max="4" width="10.46484375" style="7" customWidth="1"/>
    <col min="5" max="5" width="9.1328125" style="1" hidden="1" customWidth="1"/>
    <col min="6" max="6" width="38.73046875" style="7" customWidth="1"/>
    <col min="7" max="7" width="20.86328125" style="8" customWidth="1"/>
    <col min="8" max="8" width="12.46484375" style="7" customWidth="1"/>
    <col min="9" max="9" width="17.59765625" style="7" customWidth="1"/>
    <col min="10" max="10" width="9.1328125" style="7" customWidth="1"/>
    <col min="11" max="13" width="9.1328125" style="1" hidden="1" customWidth="1"/>
    <col min="14" max="14" width="9.1328125" style="7"/>
    <col min="15" max="15" width="9.1328125" style="7" hidden="1" customWidth="1"/>
    <col min="16" max="16" width="9.1328125" style="7"/>
    <col min="17" max="17" width="19.3984375" style="7" customWidth="1"/>
    <col min="18" max="19" width="15.73046875" style="7" customWidth="1"/>
    <col min="20" max="26" width="9.1328125" style="7"/>
    <col min="27" max="27" width="19.59765625" style="7" customWidth="1"/>
    <col min="28" max="16384" width="9.1328125" style="7"/>
  </cols>
  <sheetData>
    <row r="1" spans="1:28" x14ac:dyDescent="0.4">
      <c r="A1" s="366" t="s">
        <v>248</v>
      </c>
      <c r="B1" s="366"/>
      <c r="C1" s="367"/>
      <c r="D1" s="367"/>
    </row>
    <row r="2" spans="1:28" ht="38.25" customHeight="1" x14ac:dyDescent="0.4">
      <c r="A2" s="368" t="s">
        <v>249</v>
      </c>
      <c r="B2" s="368"/>
      <c r="C2" s="368"/>
      <c r="D2" s="368"/>
      <c r="E2" s="368"/>
      <c r="F2" s="368"/>
      <c r="G2" s="368"/>
      <c r="H2" s="368"/>
      <c r="I2" s="368"/>
      <c r="J2" s="368"/>
      <c r="K2" s="368"/>
      <c r="L2" s="368"/>
      <c r="M2" s="368"/>
      <c r="N2" s="368"/>
      <c r="O2" s="368"/>
      <c r="P2" s="368"/>
      <c r="Q2" s="368"/>
      <c r="R2" s="368"/>
      <c r="S2" s="15"/>
    </row>
    <row r="3" spans="1:28" ht="25.15" customHeight="1" x14ac:dyDescent="0.4">
      <c r="A3" s="369" t="s">
        <v>250</v>
      </c>
      <c r="B3" s="369"/>
      <c r="C3" s="369"/>
      <c r="D3" s="369"/>
      <c r="E3" s="369"/>
      <c r="F3" s="370" t="s">
        <v>251</v>
      </c>
      <c r="G3" s="371"/>
      <c r="H3" s="371"/>
      <c r="I3" s="371"/>
      <c r="J3" s="371"/>
      <c r="K3" s="371"/>
      <c r="L3" s="372"/>
      <c r="M3" s="12"/>
      <c r="N3" s="373" t="s">
        <v>252</v>
      </c>
      <c r="O3" s="373"/>
      <c r="P3" s="373"/>
      <c r="Q3" s="374" t="s">
        <v>253</v>
      </c>
      <c r="R3" s="374" t="s">
        <v>4</v>
      </c>
      <c r="S3" s="16"/>
      <c r="W3" s="7" t="s">
        <v>254</v>
      </c>
      <c r="X3" s="7" t="s">
        <v>255</v>
      </c>
      <c r="Z3" s="7" t="s">
        <v>256</v>
      </c>
      <c r="AA3" s="7" t="s">
        <v>257</v>
      </c>
      <c r="AB3" s="7" t="s">
        <v>258</v>
      </c>
    </row>
    <row r="4" spans="1:28" ht="38.25" x14ac:dyDescent="0.4">
      <c r="A4" s="10" t="s">
        <v>2</v>
      </c>
      <c r="B4" s="10" t="s">
        <v>189</v>
      </c>
      <c r="C4" s="10" t="s">
        <v>259</v>
      </c>
      <c r="D4" s="10" t="s">
        <v>260</v>
      </c>
      <c r="E4" s="10" t="s">
        <v>261</v>
      </c>
      <c r="F4" s="10" t="s">
        <v>36</v>
      </c>
      <c r="G4" s="10" t="s">
        <v>262</v>
      </c>
      <c r="H4" s="10" t="s">
        <v>38</v>
      </c>
      <c r="I4" s="10" t="s">
        <v>263</v>
      </c>
      <c r="J4" s="10" t="s">
        <v>264</v>
      </c>
      <c r="K4" s="10" t="s">
        <v>265</v>
      </c>
      <c r="L4" s="10" t="s">
        <v>266</v>
      </c>
      <c r="M4" s="10" t="s">
        <v>267</v>
      </c>
      <c r="N4" s="10" t="s">
        <v>268</v>
      </c>
      <c r="O4" s="10" t="s">
        <v>269</v>
      </c>
      <c r="P4" s="10" t="s">
        <v>270</v>
      </c>
      <c r="Q4" s="374"/>
      <c r="R4" s="374"/>
      <c r="S4" s="16"/>
    </row>
    <row r="5" spans="1:28" s="1" customFormat="1" ht="25.15" customHeight="1" x14ac:dyDescent="0.4">
      <c r="A5" s="11" t="s">
        <v>271</v>
      </c>
      <c r="B5" s="4"/>
      <c r="C5" s="4"/>
      <c r="D5" s="4"/>
      <c r="E5" s="9"/>
      <c r="F5" s="4"/>
      <c r="G5" s="4"/>
      <c r="H5" s="9"/>
      <c r="I5" s="9"/>
      <c r="J5" s="4">
        <f>SUBTOTAL(9,J8:J2840)</f>
        <v>7655.1640000000025</v>
      </c>
      <c r="K5" s="4"/>
      <c r="L5" s="4"/>
      <c r="M5" s="4">
        <f>SUBTOTAL(9,M8:M2840)</f>
        <v>6460.6430000000018</v>
      </c>
      <c r="N5" s="4">
        <v>6000</v>
      </c>
      <c r="O5" s="4"/>
      <c r="P5" s="4"/>
      <c r="Q5" s="4"/>
      <c r="R5" s="4"/>
      <c r="S5" s="17"/>
    </row>
    <row r="6" spans="1:28" s="1" customFormat="1" ht="25.15" customHeight="1" outlineLevel="1" x14ac:dyDescent="0.4">
      <c r="A6" s="11" t="s">
        <v>10</v>
      </c>
      <c r="B6" s="4"/>
      <c r="C6" s="4"/>
      <c r="D6" s="4"/>
      <c r="E6" s="9"/>
      <c r="F6" s="4"/>
      <c r="G6" s="4"/>
      <c r="H6" s="9"/>
      <c r="I6" s="9"/>
      <c r="J6" s="4">
        <f>SUBTOTAL(9,J8:J200)</f>
        <v>558.23299999999972</v>
      </c>
      <c r="K6" s="4"/>
      <c r="L6" s="4"/>
      <c r="M6" s="4">
        <f>SUBTOTAL(9,M8:M200)</f>
        <v>428.99300000000017</v>
      </c>
      <c r="N6" s="13">
        <v>389.2</v>
      </c>
      <c r="O6" s="4"/>
      <c r="P6" s="4"/>
      <c r="Q6" s="4"/>
      <c r="R6" s="4"/>
      <c r="S6" s="18">
        <f>J6-N6</f>
        <v>169.03299999999973</v>
      </c>
    </row>
    <row r="7" spans="1:28" s="1" customFormat="1" ht="25.15" customHeight="1" outlineLevel="2" x14ac:dyDescent="0.4">
      <c r="A7" s="4"/>
      <c r="B7" s="11" t="s">
        <v>208</v>
      </c>
      <c r="C7" s="4"/>
      <c r="D7" s="4"/>
      <c r="E7" s="9"/>
      <c r="F7" s="4"/>
      <c r="G7" s="4"/>
      <c r="H7" s="9"/>
      <c r="I7" s="9"/>
      <c r="J7" s="4">
        <f>SUBTOTAL(9,J8:J9)</f>
        <v>10.48</v>
      </c>
      <c r="K7" s="4"/>
      <c r="L7" s="4"/>
      <c r="M7" s="4">
        <f>SUBTOTAL(9,M8:M9)</f>
        <v>10.48</v>
      </c>
      <c r="N7" s="4">
        <v>10.5</v>
      </c>
      <c r="O7" s="4"/>
      <c r="P7" s="4"/>
      <c r="Q7" s="4"/>
      <c r="R7" s="4"/>
      <c r="S7" s="18">
        <f t="shared" ref="S7:S52" si="0">J7-N7</f>
        <v>-1.9999999999999574E-2</v>
      </c>
    </row>
    <row r="8" spans="1:28" ht="25.15" customHeight="1" outlineLevel="3" x14ac:dyDescent="0.4">
      <c r="A8" s="4" t="s">
        <v>10</v>
      </c>
      <c r="B8" s="4" t="s">
        <v>208</v>
      </c>
      <c r="C8" s="4" t="s">
        <v>272</v>
      </c>
      <c r="D8" s="4" t="s">
        <v>273</v>
      </c>
      <c r="E8" s="9"/>
      <c r="F8" s="4" t="s">
        <v>274</v>
      </c>
      <c r="G8" s="4" t="s">
        <v>275</v>
      </c>
      <c r="H8" s="9" t="s">
        <v>200</v>
      </c>
      <c r="I8" s="9" t="s">
        <v>276</v>
      </c>
      <c r="J8" s="4">
        <v>8.5</v>
      </c>
      <c r="K8" s="4" t="s">
        <v>277</v>
      </c>
      <c r="L8" s="4">
        <v>0</v>
      </c>
      <c r="M8" s="4">
        <v>8.5</v>
      </c>
      <c r="N8" s="4"/>
      <c r="O8" s="4" t="s">
        <v>278</v>
      </c>
      <c r="P8" s="4" t="s">
        <v>279</v>
      </c>
      <c r="Q8" s="4" t="s">
        <v>280</v>
      </c>
      <c r="R8" s="4"/>
      <c r="S8" s="18"/>
      <c r="U8" s="7">
        <f>VLOOKUP(F8,[6]农村公路!$I$6:$W$11652,15,0)</f>
        <v>8.5</v>
      </c>
      <c r="V8" s="7">
        <f>J8-U8</f>
        <v>0</v>
      </c>
      <c r="W8" s="7" t="e">
        <f>VLOOKUP(F8,'[7]乡镇通三级、旅游资源产业路项目明细'!$F$8:$S$1305,14,0)</f>
        <v>#N/A</v>
      </c>
      <c r="AA8" s="7" t="e">
        <f>_xlfn.XLOOKUP(F8,'[8]乡镇通三级、旅游资源产业路项目明细'!$U:$U,'[8]乡镇通三级、旅游资源产业路项目明细'!$U:$U)</f>
        <v>#N/A</v>
      </c>
      <c r="AB8" s="7" t="e">
        <f>VLOOKUP(F8,[9]项目建设投资计划表!$L$7:$O$83,4,0)</f>
        <v>#N/A</v>
      </c>
    </row>
    <row r="9" spans="1:28" ht="25.15" customHeight="1" outlineLevel="3" x14ac:dyDescent="0.4">
      <c r="A9" s="4" t="s">
        <v>10</v>
      </c>
      <c r="B9" s="4" t="s">
        <v>208</v>
      </c>
      <c r="C9" s="4" t="s">
        <v>272</v>
      </c>
      <c r="D9" s="4" t="s">
        <v>281</v>
      </c>
      <c r="E9" s="9"/>
      <c r="F9" s="4" t="s">
        <v>282</v>
      </c>
      <c r="G9" s="4" t="s">
        <v>275</v>
      </c>
      <c r="H9" s="9" t="s">
        <v>200</v>
      </c>
      <c r="I9" s="9" t="s">
        <v>283</v>
      </c>
      <c r="J9" s="4">
        <v>1.98</v>
      </c>
      <c r="K9" s="4" t="s">
        <v>284</v>
      </c>
      <c r="L9" s="4">
        <v>0</v>
      </c>
      <c r="M9" s="4">
        <v>1.98</v>
      </c>
      <c r="N9" s="4"/>
      <c r="O9" s="4" t="s">
        <v>285</v>
      </c>
      <c r="P9" s="4" t="s">
        <v>279</v>
      </c>
      <c r="Q9" s="4" t="s">
        <v>286</v>
      </c>
      <c r="R9" s="4"/>
      <c r="S9" s="18"/>
      <c r="U9" s="7">
        <f>VLOOKUP(F9,[6]农村公路!$I$6:$W$11652,15,0)</f>
        <v>1.98</v>
      </c>
      <c r="V9" s="7">
        <f>J9-U9</f>
        <v>0</v>
      </c>
      <c r="W9" s="7" t="e">
        <f>VLOOKUP(F9,'[7]乡镇通三级、旅游资源产业路项目明细'!$F$8:$S$1305,14,0)</f>
        <v>#N/A</v>
      </c>
      <c r="AA9" s="7" t="e">
        <f>_xlfn.XLOOKUP(F9,'[8]乡镇通三级、旅游资源产业路项目明细'!$U:$U,'[8]乡镇通三级、旅游资源产业路项目明细'!$U:$U)</f>
        <v>#N/A</v>
      </c>
      <c r="AB9" s="7" t="e">
        <f>VLOOKUP(F9,[9]项目建设投资计划表!$L$7:$O$83,4,0)</f>
        <v>#N/A</v>
      </c>
    </row>
    <row r="10" spans="1:28" s="1" customFormat="1" ht="25.15" customHeight="1" outlineLevel="2" x14ac:dyDescent="0.4">
      <c r="A10" s="4"/>
      <c r="B10" s="11" t="s">
        <v>209</v>
      </c>
      <c r="C10" s="4"/>
      <c r="D10" s="4"/>
      <c r="E10" s="9"/>
      <c r="F10" s="4"/>
      <c r="G10" s="4"/>
      <c r="H10" s="9"/>
      <c r="I10" s="9"/>
      <c r="J10" s="4">
        <f>SUBTOTAL(9,J11:J12)</f>
        <v>7.7710000000000008</v>
      </c>
      <c r="K10" s="4"/>
      <c r="L10" s="4"/>
      <c r="M10" s="4">
        <f>SUBTOTAL(9,M11:M12)</f>
        <v>7.7710000000000008</v>
      </c>
      <c r="N10" s="4">
        <v>7.8</v>
      </c>
      <c r="O10" s="4"/>
      <c r="P10" s="4"/>
      <c r="Q10" s="4"/>
      <c r="R10" s="4"/>
      <c r="S10" s="18">
        <f t="shared" si="0"/>
        <v>-2.8999999999999027E-2</v>
      </c>
    </row>
    <row r="11" spans="1:28" ht="25.15" customHeight="1" outlineLevel="3" x14ac:dyDescent="0.4">
      <c r="A11" s="4" t="s">
        <v>10</v>
      </c>
      <c r="B11" s="4" t="s">
        <v>209</v>
      </c>
      <c r="C11" s="4" t="s">
        <v>287</v>
      </c>
      <c r="D11" s="4" t="s">
        <v>288</v>
      </c>
      <c r="E11" s="9"/>
      <c r="F11" s="4" t="s">
        <v>289</v>
      </c>
      <c r="G11" s="4" t="s">
        <v>290</v>
      </c>
      <c r="H11" s="9" t="s">
        <v>291</v>
      </c>
      <c r="I11" s="9" t="s">
        <v>292</v>
      </c>
      <c r="J11" s="4">
        <v>2.371</v>
      </c>
      <c r="K11" s="4" t="s">
        <v>293</v>
      </c>
      <c r="L11" s="4">
        <v>0</v>
      </c>
      <c r="M11" s="4">
        <v>2.371</v>
      </c>
      <c r="N11" s="4"/>
      <c r="O11" s="4" t="s">
        <v>294</v>
      </c>
      <c r="P11" s="4" t="s">
        <v>279</v>
      </c>
      <c r="Q11" s="4" t="s">
        <v>295</v>
      </c>
      <c r="R11" s="4"/>
      <c r="S11" s="18"/>
      <c r="U11" s="7">
        <f>VLOOKUP(F11,[6]农村公路!$I$6:$W$11652,15,0)</f>
        <v>2.371</v>
      </c>
      <c r="V11" s="7">
        <f>J11-U11</f>
        <v>0</v>
      </c>
      <c r="W11" s="7" t="e">
        <f>VLOOKUP(F11,'[7]乡镇通三级、旅游资源产业路项目明细'!$F$8:$S$1305,14,0)</f>
        <v>#N/A</v>
      </c>
      <c r="AA11" s="7" t="e">
        <f>_xlfn.XLOOKUP(F11,'[8]乡镇通三级、旅游资源产业路项目明细'!$U:$U,'[8]乡镇通三级、旅游资源产业路项目明细'!$U:$U)</f>
        <v>#N/A</v>
      </c>
      <c r="AB11" s="7" t="e">
        <f>VLOOKUP(F11,[9]项目建设投资计划表!$L$7:$O$83,4,0)</f>
        <v>#N/A</v>
      </c>
    </row>
    <row r="12" spans="1:28" ht="25.15" customHeight="1" outlineLevel="3" x14ac:dyDescent="0.4">
      <c r="A12" s="4" t="s">
        <v>10</v>
      </c>
      <c r="B12" s="4" t="s">
        <v>209</v>
      </c>
      <c r="C12" s="4" t="s">
        <v>296</v>
      </c>
      <c r="D12" s="4" t="s">
        <v>297</v>
      </c>
      <c r="E12" s="9"/>
      <c r="F12" s="4" t="s">
        <v>298</v>
      </c>
      <c r="G12" s="4" t="s">
        <v>290</v>
      </c>
      <c r="H12" s="9" t="s">
        <v>291</v>
      </c>
      <c r="I12" s="9" t="s">
        <v>299</v>
      </c>
      <c r="J12" s="4">
        <v>5.4</v>
      </c>
      <c r="K12" s="4" t="s">
        <v>300</v>
      </c>
      <c r="L12" s="4">
        <v>0</v>
      </c>
      <c r="M12" s="4">
        <v>5.4</v>
      </c>
      <c r="N12" s="4"/>
      <c r="O12" s="4" t="s">
        <v>293</v>
      </c>
      <c r="P12" s="4" t="s">
        <v>279</v>
      </c>
      <c r="Q12" s="4" t="s">
        <v>301</v>
      </c>
      <c r="R12" s="4"/>
      <c r="S12" s="18"/>
      <c r="U12" s="7">
        <f>VLOOKUP(F12,[6]农村公路!$I$6:$W$11652,15,0)</f>
        <v>5.4</v>
      </c>
      <c r="V12" s="7">
        <f>J12-U12</f>
        <v>0</v>
      </c>
      <c r="W12" s="7" t="e">
        <f>VLOOKUP(F12,'[7]乡镇通三级、旅游资源产业路项目明细'!$F$8:$S$1305,14,0)</f>
        <v>#N/A</v>
      </c>
      <c r="AA12" s="7" t="e">
        <f>_xlfn.XLOOKUP(F12,'[8]乡镇通三级、旅游资源产业路项目明细'!$U:$U,'[8]乡镇通三级、旅游资源产业路项目明细'!$U:$U)</f>
        <v>#N/A</v>
      </c>
      <c r="AB12" s="7" t="e">
        <f>VLOOKUP(F12,[9]项目建设投资计划表!$L$7:$O$83,4,0)</f>
        <v>#N/A</v>
      </c>
    </row>
    <row r="13" spans="1:28" s="1" customFormat="1" ht="25.15" customHeight="1" outlineLevel="2" x14ac:dyDescent="0.4">
      <c r="A13" s="4"/>
      <c r="B13" s="11" t="s">
        <v>210</v>
      </c>
      <c r="C13" s="4"/>
      <c r="D13" s="4"/>
      <c r="E13" s="9"/>
      <c r="F13" s="4"/>
      <c r="G13" s="4"/>
      <c r="H13" s="9"/>
      <c r="I13" s="9"/>
      <c r="J13" s="4">
        <f>SUBTOTAL(9,J14:J23)</f>
        <v>43.08</v>
      </c>
      <c r="K13" s="4"/>
      <c r="L13" s="4"/>
      <c r="M13" s="4">
        <f>SUBTOTAL(9,M14:M23)</f>
        <v>39.179999999999993</v>
      </c>
      <c r="N13" s="4">
        <v>39.200000000000003</v>
      </c>
      <c r="O13" s="4"/>
      <c r="P13" s="4"/>
      <c r="Q13" s="4"/>
      <c r="R13" s="4"/>
      <c r="S13" s="18">
        <f t="shared" si="0"/>
        <v>3.8799999999999955</v>
      </c>
    </row>
    <row r="14" spans="1:28" ht="25.15" customHeight="1" outlineLevel="3" x14ac:dyDescent="0.4">
      <c r="A14" s="4" t="s">
        <v>10</v>
      </c>
      <c r="B14" s="4" t="s">
        <v>210</v>
      </c>
      <c r="C14" s="4" t="s">
        <v>302</v>
      </c>
      <c r="D14" s="4" t="s">
        <v>303</v>
      </c>
      <c r="E14" s="9"/>
      <c r="F14" s="4" t="s">
        <v>304</v>
      </c>
      <c r="G14" s="4" t="s">
        <v>290</v>
      </c>
      <c r="H14" s="9" t="s">
        <v>291</v>
      </c>
      <c r="I14" s="9" t="s">
        <v>305</v>
      </c>
      <c r="J14" s="4">
        <v>5</v>
      </c>
      <c r="K14" s="4" t="s">
        <v>300</v>
      </c>
      <c r="L14" s="4">
        <v>0</v>
      </c>
      <c r="M14" s="4">
        <v>5</v>
      </c>
      <c r="N14" s="4"/>
      <c r="O14" s="4" t="s">
        <v>293</v>
      </c>
      <c r="P14" s="4" t="s">
        <v>279</v>
      </c>
      <c r="Q14" s="4" t="s">
        <v>306</v>
      </c>
      <c r="R14" s="4"/>
      <c r="S14" s="18"/>
      <c r="U14" s="7">
        <f>VLOOKUP(F14,[6]农村公路!$I$6:$W$11652,15,0)</f>
        <v>5</v>
      </c>
      <c r="V14" s="7">
        <f>J14-U14</f>
        <v>0</v>
      </c>
      <c r="W14" s="7" t="e">
        <f>VLOOKUP(F14,'[7]乡镇通三级、旅游资源产业路项目明细'!$F$8:$S$1305,14,0)</f>
        <v>#N/A</v>
      </c>
      <c r="AA14" s="7" t="e">
        <f>_xlfn.XLOOKUP(F14,'[8]乡镇通三级、旅游资源产业路项目明细'!$U:$U,'[8]乡镇通三级、旅游资源产业路项目明细'!$U:$U)</f>
        <v>#N/A</v>
      </c>
      <c r="AB14" s="7" t="e">
        <f>VLOOKUP(F14,[9]项目建设投资计划表!$L$7:$O$83,4,0)</f>
        <v>#N/A</v>
      </c>
    </row>
    <row r="15" spans="1:28" ht="25.15" customHeight="1" outlineLevel="3" x14ac:dyDescent="0.4">
      <c r="A15" s="4" t="s">
        <v>10</v>
      </c>
      <c r="B15" s="4" t="s">
        <v>210</v>
      </c>
      <c r="C15" s="4" t="s">
        <v>307</v>
      </c>
      <c r="D15" s="4" t="s">
        <v>308</v>
      </c>
      <c r="E15" s="9"/>
      <c r="F15" s="4" t="s">
        <v>309</v>
      </c>
      <c r="G15" s="4" t="s">
        <v>290</v>
      </c>
      <c r="H15" s="9" t="s">
        <v>291</v>
      </c>
      <c r="I15" s="9" t="s">
        <v>283</v>
      </c>
      <c r="J15" s="4">
        <v>10</v>
      </c>
      <c r="K15" s="4" t="s">
        <v>300</v>
      </c>
      <c r="L15" s="4">
        <v>0</v>
      </c>
      <c r="M15" s="4">
        <v>8</v>
      </c>
      <c r="N15" s="4"/>
      <c r="O15" s="4" t="s">
        <v>293</v>
      </c>
      <c r="P15" s="4" t="s">
        <v>279</v>
      </c>
      <c r="Q15" s="4" t="s">
        <v>310</v>
      </c>
      <c r="R15" s="4"/>
      <c r="S15" s="18"/>
      <c r="U15" s="7">
        <f>VLOOKUP(F15,[6]农村公路!$I$6:$W$11652,15,0)</f>
        <v>10</v>
      </c>
      <c r="V15" s="7">
        <f>J15-U15</f>
        <v>0</v>
      </c>
      <c r="W15" s="7" t="e">
        <f>VLOOKUP(F15,'[7]乡镇通三级、旅游资源产业路项目明细'!$F$8:$S$1305,14,0)</f>
        <v>#N/A</v>
      </c>
      <c r="AA15" s="7" t="e">
        <f>_xlfn.XLOOKUP(F15,'[8]乡镇通三级、旅游资源产业路项目明细'!$U:$U,'[8]乡镇通三级、旅游资源产业路项目明细'!$U:$U)</f>
        <v>#N/A</v>
      </c>
      <c r="AB15" s="7" t="e">
        <f>VLOOKUP(F15,[9]项目建设投资计划表!$L$7:$O$83,4,0)</f>
        <v>#N/A</v>
      </c>
    </row>
    <row r="16" spans="1:28" ht="25.15" customHeight="1" outlineLevel="3" x14ac:dyDescent="0.4">
      <c r="A16" s="4" t="s">
        <v>10</v>
      </c>
      <c r="B16" s="4" t="s">
        <v>210</v>
      </c>
      <c r="C16" s="4" t="s">
        <v>302</v>
      </c>
      <c r="D16" s="4" t="s">
        <v>311</v>
      </c>
      <c r="E16" s="9"/>
      <c r="F16" s="4" t="s">
        <v>312</v>
      </c>
      <c r="G16" s="4" t="s">
        <v>290</v>
      </c>
      <c r="H16" s="9" t="s">
        <v>200</v>
      </c>
      <c r="I16" s="9" t="s">
        <v>313</v>
      </c>
      <c r="J16" s="4">
        <v>3.8</v>
      </c>
      <c r="K16" s="4" t="s">
        <v>314</v>
      </c>
      <c r="L16" s="4">
        <v>0</v>
      </c>
      <c r="M16" s="4">
        <v>3.8</v>
      </c>
      <c r="N16" s="4"/>
      <c r="O16" s="4" t="s">
        <v>293</v>
      </c>
      <c r="P16" s="4" t="s">
        <v>279</v>
      </c>
      <c r="Q16" s="4" t="s">
        <v>315</v>
      </c>
      <c r="R16" s="4"/>
      <c r="S16" s="18"/>
      <c r="U16" s="7">
        <f>VLOOKUP(F16,[6]农村公路!$I$6:$W$11652,15,0)</f>
        <v>3.8</v>
      </c>
      <c r="V16" s="7">
        <f>J16-U16</f>
        <v>0</v>
      </c>
      <c r="W16" s="7" t="e">
        <f>VLOOKUP(F16,'[7]乡镇通三级、旅游资源产业路项目明细'!$F$8:$S$1305,14,0)</f>
        <v>#N/A</v>
      </c>
      <c r="AA16" s="7" t="e">
        <f>_xlfn.XLOOKUP(F16,'[8]乡镇通三级、旅游资源产业路项目明细'!$U:$U,'[8]乡镇通三级、旅游资源产业路项目明细'!$U:$U)</f>
        <v>#N/A</v>
      </c>
      <c r="AB16" s="7" t="e">
        <f>VLOOKUP(F16,[9]项目建设投资计划表!$L$7:$O$83,4,0)</f>
        <v>#N/A</v>
      </c>
    </row>
    <row r="17" spans="1:28" ht="25.15" customHeight="1" outlineLevel="3" x14ac:dyDescent="0.4">
      <c r="A17" s="4" t="s">
        <v>10</v>
      </c>
      <c r="B17" s="4" t="s">
        <v>210</v>
      </c>
      <c r="C17" s="4" t="s">
        <v>302</v>
      </c>
      <c r="D17" s="4" t="s">
        <v>316</v>
      </c>
      <c r="E17" s="9"/>
      <c r="F17" s="4" t="s">
        <v>317</v>
      </c>
      <c r="G17" s="4" t="s">
        <v>290</v>
      </c>
      <c r="H17" s="9" t="s">
        <v>291</v>
      </c>
      <c r="I17" s="9" t="s">
        <v>318</v>
      </c>
      <c r="J17" s="4">
        <v>4.5</v>
      </c>
      <c r="K17" s="4" t="s">
        <v>277</v>
      </c>
      <c r="L17" s="4">
        <v>0</v>
      </c>
      <c r="M17" s="4">
        <v>3.5</v>
      </c>
      <c r="N17" s="4"/>
      <c r="O17" s="4" t="s">
        <v>293</v>
      </c>
      <c r="P17" s="4" t="s">
        <v>279</v>
      </c>
      <c r="Q17" s="4" t="s">
        <v>319</v>
      </c>
      <c r="R17" s="4"/>
      <c r="S17" s="18"/>
      <c r="U17" s="7">
        <f>VLOOKUP(F17,[6]农村公路!$I$6:$W$11652,15,0)</f>
        <v>4.5</v>
      </c>
      <c r="V17" s="7">
        <f>J17-U17</f>
        <v>0</v>
      </c>
      <c r="W17" s="7" t="e">
        <f>VLOOKUP(F17,'[7]乡镇通三级、旅游资源产业路项目明细'!$F$8:$S$1305,14,0)</f>
        <v>#N/A</v>
      </c>
      <c r="AA17" s="7" t="e">
        <f>_xlfn.XLOOKUP(F17,'[8]乡镇通三级、旅游资源产业路项目明细'!$U:$U,'[8]乡镇通三级、旅游资源产业路项目明细'!$U:$U)</f>
        <v>#N/A</v>
      </c>
      <c r="AB17" s="7" t="e">
        <f>VLOOKUP(F17,[9]项目建设投资计划表!$L$7:$O$83,4,0)</f>
        <v>#N/A</v>
      </c>
    </row>
    <row r="18" spans="1:28" ht="25.15" customHeight="1" outlineLevel="3" x14ac:dyDescent="0.4">
      <c r="A18" s="4" t="s">
        <v>10</v>
      </c>
      <c r="B18" s="4" t="s">
        <v>210</v>
      </c>
      <c r="C18" s="4" t="s">
        <v>307</v>
      </c>
      <c r="D18" s="4" t="s">
        <v>320</v>
      </c>
      <c r="E18" s="9"/>
      <c r="F18" s="4" t="s">
        <v>321</v>
      </c>
      <c r="G18" s="4" t="s">
        <v>322</v>
      </c>
      <c r="H18" s="9" t="s">
        <v>291</v>
      </c>
      <c r="I18" s="9" t="s">
        <v>283</v>
      </c>
      <c r="J18" s="4">
        <v>14.9</v>
      </c>
      <c r="K18" s="4" t="s">
        <v>277</v>
      </c>
      <c r="L18" s="4">
        <v>0</v>
      </c>
      <c r="M18" s="4">
        <v>14</v>
      </c>
      <c r="N18" s="4"/>
      <c r="O18" s="4" t="s">
        <v>293</v>
      </c>
      <c r="P18" s="4" t="s">
        <v>279</v>
      </c>
      <c r="Q18" s="4" t="s">
        <v>323</v>
      </c>
      <c r="R18" s="4"/>
      <c r="S18" s="18"/>
      <c r="U18" s="7">
        <f>VLOOKUP(F18,[6]农村公路!$I$6:$W$11652,15,0)</f>
        <v>14.9</v>
      </c>
      <c r="V18" s="7">
        <f>J18-U18</f>
        <v>0</v>
      </c>
      <c r="W18" s="7" t="e">
        <f>VLOOKUP(F18,'[7]乡镇通三级、旅游资源产业路项目明细'!$F$8:$S$1305,14,0)</f>
        <v>#N/A</v>
      </c>
      <c r="AA18" s="7" t="e">
        <f>_xlfn.XLOOKUP(F18,'[8]乡镇通三级、旅游资源产业路项目明细'!$U:$U,'[8]乡镇通三级、旅游资源产业路项目明细'!$U:$U)</f>
        <v>#N/A</v>
      </c>
      <c r="AB18" s="7" t="e">
        <f>VLOOKUP(F18,[9]项目建设投资计划表!$L$7:$O$83,4,0)</f>
        <v>#N/A</v>
      </c>
    </row>
    <row r="19" spans="1:28" ht="25.15" customHeight="1" outlineLevel="3" x14ac:dyDescent="0.4">
      <c r="A19" s="4" t="s">
        <v>10</v>
      </c>
      <c r="B19" s="4" t="s">
        <v>210</v>
      </c>
      <c r="C19" s="4" t="s">
        <v>324</v>
      </c>
      <c r="D19" s="4" t="s">
        <v>325</v>
      </c>
      <c r="E19" s="9"/>
      <c r="F19" s="4" t="s">
        <v>326</v>
      </c>
      <c r="G19" s="4" t="s">
        <v>327</v>
      </c>
      <c r="H19" s="9" t="s">
        <v>291</v>
      </c>
      <c r="I19" s="9" t="s">
        <v>283</v>
      </c>
      <c r="J19" s="4">
        <v>0.8</v>
      </c>
      <c r="K19" s="4"/>
      <c r="L19" s="4"/>
      <c r="M19" s="4">
        <v>0.8</v>
      </c>
      <c r="N19" s="4"/>
      <c r="O19" s="4">
        <v>3.5</v>
      </c>
      <c r="P19" s="4" t="s">
        <v>279</v>
      </c>
      <c r="Q19" s="4" t="s">
        <v>325</v>
      </c>
      <c r="R19" s="4"/>
      <c r="S19" s="18"/>
      <c r="W19" s="7" t="e">
        <f>VLOOKUP(F19,'[7]2021年备案'!$F$8:$S$1293,14,0)</f>
        <v>#N/A</v>
      </c>
      <c r="AA19" s="7" t="e">
        <f>_xlfn.XLOOKUP(F19,'[8]乡镇通三级、旅游资源产业路项目明细'!$U:$U,'[8]乡镇通三级、旅游资源产业路项目明细'!$U:$U)</f>
        <v>#N/A</v>
      </c>
      <c r="AB19" s="7" t="e">
        <f>VLOOKUP(F19,[9]项目建设投资计划表!$L$7:$O$83,4,0)</f>
        <v>#N/A</v>
      </c>
    </row>
    <row r="20" spans="1:28" ht="25.15" customHeight="1" outlineLevel="3" x14ac:dyDescent="0.4">
      <c r="A20" s="4" t="s">
        <v>10</v>
      </c>
      <c r="B20" s="4" t="s">
        <v>210</v>
      </c>
      <c r="C20" s="4" t="s">
        <v>307</v>
      </c>
      <c r="D20" s="4" t="s">
        <v>328</v>
      </c>
      <c r="E20" s="9"/>
      <c r="F20" s="4" t="s">
        <v>329</v>
      </c>
      <c r="G20" s="4" t="s">
        <v>327</v>
      </c>
      <c r="H20" s="9" t="s">
        <v>291</v>
      </c>
      <c r="I20" s="9" t="s">
        <v>283</v>
      </c>
      <c r="J20" s="4">
        <v>1</v>
      </c>
      <c r="K20" s="4"/>
      <c r="L20" s="4"/>
      <c r="M20" s="4">
        <v>1</v>
      </c>
      <c r="N20" s="4"/>
      <c r="O20" s="4">
        <v>3.5</v>
      </c>
      <c r="P20" s="4" t="s">
        <v>279</v>
      </c>
      <c r="Q20" s="4" t="s">
        <v>328</v>
      </c>
      <c r="R20" s="4"/>
      <c r="S20" s="18"/>
      <c r="W20" s="7" t="e">
        <f>VLOOKUP(F20,'[7]2021年备案'!$F$8:$S$1293,14,0)</f>
        <v>#N/A</v>
      </c>
      <c r="AA20" s="7" t="e">
        <f>_xlfn.XLOOKUP(F20,'[8]乡镇通三级、旅游资源产业路项目明细'!$U:$U,'[8]乡镇通三级、旅游资源产业路项目明细'!$U:$U)</f>
        <v>#N/A</v>
      </c>
      <c r="AB20" s="7" t="e">
        <f>VLOOKUP(F20,[9]项目建设投资计划表!$L$7:$O$83,4,0)</f>
        <v>#N/A</v>
      </c>
    </row>
    <row r="21" spans="1:28" ht="25.15" customHeight="1" outlineLevel="3" x14ac:dyDescent="0.4">
      <c r="A21" s="4" t="s">
        <v>10</v>
      </c>
      <c r="B21" s="4" t="s">
        <v>210</v>
      </c>
      <c r="C21" s="4" t="s">
        <v>330</v>
      </c>
      <c r="D21" s="4" t="s">
        <v>331</v>
      </c>
      <c r="E21" s="9"/>
      <c r="F21" s="4" t="s">
        <v>332</v>
      </c>
      <c r="G21" s="4" t="s">
        <v>327</v>
      </c>
      <c r="H21" s="9" t="s">
        <v>291</v>
      </c>
      <c r="I21" s="9" t="s">
        <v>283</v>
      </c>
      <c r="J21" s="4">
        <v>2</v>
      </c>
      <c r="K21" s="4"/>
      <c r="L21" s="4"/>
      <c r="M21" s="4">
        <v>2</v>
      </c>
      <c r="N21" s="4"/>
      <c r="O21" s="4">
        <v>3.5</v>
      </c>
      <c r="P21" s="4" t="s">
        <v>279</v>
      </c>
      <c r="Q21" s="4" t="s">
        <v>331</v>
      </c>
      <c r="R21" s="4"/>
      <c r="S21" s="18"/>
      <c r="W21" s="7" t="e">
        <f>VLOOKUP(F21,'[7]2021年备案'!$F$8:$S$1293,14,0)</f>
        <v>#N/A</v>
      </c>
      <c r="AA21" s="7" t="e">
        <f>_xlfn.XLOOKUP(F21,'[8]乡镇通三级、旅游资源产业路项目明细'!$U:$U,'[8]乡镇通三级、旅游资源产业路项目明细'!$U:$U)</f>
        <v>#N/A</v>
      </c>
      <c r="AB21" s="7" t="e">
        <f>VLOOKUP(F21,[9]项目建设投资计划表!$L$7:$O$83,4,0)</f>
        <v>#N/A</v>
      </c>
    </row>
    <row r="22" spans="1:28" ht="25.15" customHeight="1" outlineLevel="3" x14ac:dyDescent="0.4">
      <c r="A22" s="4" t="s">
        <v>10</v>
      </c>
      <c r="B22" s="4" t="s">
        <v>210</v>
      </c>
      <c r="C22" s="4" t="s">
        <v>307</v>
      </c>
      <c r="D22" s="4" t="s">
        <v>333</v>
      </c>
      <c r="E22" s="9"/>
      <c r="F22" s="4" t="s">
        <v>334</v>
      </c>
      <c r="G22" s="4" t="s">
        <v>327</v>
      </c>
      <c r="H22" s="9" t="s">
        <v>291</v>
      </c>
      <c r="I22" s="9" t="s">
        <v>283</v>
      </c>
      <c r="J22" s="4">
        <v>0.57999999999999996</v>
      </c>
      <c r="K22" s="4"/>
      <c r="L22" s="4"/>
      <c r="M22" s="4">
        <v>0.57999999999999996</v>
      </c>
      <c r="N22" s="4"/>
      <c r="O22" s="4">
        <v>3.5</v>
      </c>
      <c r="P22" s="4" t="s">
        <v>279</v>
      </c>
      <c r="Q22" s="4" t="s">
        <v>333</v>
      </c>
      <c r="R22" s="4"/>
      <c r="S22" s="18"/>
      <c r="W22" s="7" t="e">
        <f>VLOOKUP(F22,'[7]2021年备案'!$F$8:$S$1293,14,0)</f>
        <v>#N/A</v>
      </c>
      <c r="AA22" s="7" t="e">
        <f>_xlfn.XLOOKUP(F22,'[8]乡镇通三级、旅游资源产业路项目明细'!$U:$U,'[8]乡镇通三级、旅游资源产业路项目明细'!$U:$U)</f>
        <v>#N/A</v>
      </c>
      <c r="AB22" s="7" t="e">
        <f>VLOOKUP(F22,[9]项目建设投资计划表!$L$7:$O$83,4,0)</f>
        <v>#N/A</v>
      </c>
    </row>
    <row r="23" spans="1:28" ht="25.15" customHeight="1" outlineLevel="3" x14ac:dyDescent="0.4">
      <c r="A23" s="4" t="s">
        <v>10</v>
      </c>
      <c r="B23" s="4" t="s">
        <v>210</v>
      </c>
      <c r="C23" s="4" t="s">
        <v>324</v>
      </c>
      <c r="D23" s="4" t="s">
        <v>335</v>
      </c>
      <c r="E23" s="9"/>
      <c r="F23" s="4" t="s">
        <v>336</v>
      </c>
      <c r="G23" s="4" t="s">
        <v>327</v>
      </c>
      <c r="H23" s="9" t="s">
        <v>291</v>
      </c>
      <c r="I23" s="9" t="s">
        <v>337</v>
      </c>
      <c r="J23" s="4">
        <v>0.5</v>
      </c>
      <c r="K23" s="4"/>
      <c r="L23" s="4"/>
      <c r="M23" s="4">
        <v>0.5</v>
      </c>
      <c r="N23" s="4"/>
      <c r="O23" s="4">
        <v>3.5</v>
      </c>
      <c r="P23" s="4" t="s">
        <v>279</v>
      </c>
      <c r="Q23" s="4" t="s">
        <v>335</v>
      </c>
      <c r="R23" s="4"/>
      <c r="S23" s="18"/>
      <c r="W23" s="7" t="e">
        <f>VLOOKUP(F23,'[7]2021年备案'!$F$8:$S$1293,14,0)</f>
        <v>#N/A</v>
      </c>
      <c r="AA23" s="7" t="e">
        <f>_xlfn.XLOOKUP(F23,'[8]乡镇通三级、旅游资源产业路项目明细'!$U:$U,'[8]乡镇通三级、旅游资源产业路项目明细'!$U:$U)</f>
        <v>#N/A</v>
      </c>
      <c r="AB23" s="7" t="e">
        <f>VLOOKUP(F23,[9]项目建设投资计划表!$L$7:$O$83,4,0)</f>
        <v>#N/A</v>
      </c>
    </row>
    <row r="24" spans="1:28" s="1" customFormat="1" ht="25.15" customHeight="1" outlineLevel="2" x14ac:dyDescent="0.4">
      <c r="A24" s="4"/>
      <c r="B24" s="11" t="s">
        <v>211</v>
      </c>
      <c r="C24" s="4"/>
      <c r="D24" s="4"/>
      <c r="E24" s="9"/>
      <c r="F24" s="4"/>
      <c r="G24" s="4"/>
      <c r="H24" s="9"/>
      <c r="I24" s="9"/>
      <c r="J24" s="4">
        <f>SUBTOTAL(9,J25:J51)</f>
        <v>67.517999999999986</v>
      </c>
      <c r="K24" s="4"/>
      <c r="L24" s="4"/>
      <c r="M24" s="4">
        <f>SUBTOTAL(9,M25:M51)</f>
        <v>48.95</v>
      </c>
      <c r="N24" s="4">
        <v>48.9</v>
      </c>
      <c r="O24" s="4"/>
      <c r="P24" s="4"/>
      <c r="Q24" s="4"/>
      <c r="R24" s="4"/>
      <c r="S24" s="18">
        <f t="shared" si="0"/>
        <v>18.617999999999988</v>
      </c>
    </row>
    <row r="25" spans="1:28" ht="25.15" customHeight="1" outlineLevel="3" x14ac:dyDescent="0.4">
      <c r="A25" s="4" t="s">
        <v>10</v>
      </c>
      <c r="B25" s="4" t="s">
        <v>211</v>
      </c>
      <c r="C25" s="4" t="s">
        <v>338</v>
      </c>
      <c r="D25" s="4" t="s">
        <v>339</v>
      </c>
      <c r="E25" s="9"/>
      <c r="F25" s="4" t="s">
        <v>340</v>
      </c>
      <c r="G25" s="4" t="s">
        <v>290</v>
      </c>
      <c r="H25" s="9" t="s">
        <v>291</v>
      </c>
      <c r="I25" s="9" t="s">
        <v>283</v>
      </c>
      <c r="J25" s="4">
        <v>4.2</v>
      </c>
      <c r="K25" s="4" t="s">
        <v>300</v>
      </c>
      <c r="L25" s="4">
        <v>0</v>
      </c>
      <c r="M25" s="4">
        <v>4.2</v>
      </c>
      <c r="N25" s="4"/>
      <c r="O25" s="4" t="s">
        <v>293</v>
      </c>
      <c r="P25" s="4" t="s">
        <v>279</v>
      </c>
      <c r="Q25" s="4" t="s">
        <v>341</v>
      </c>
      <c r="R25" s="4"/>
      <c r="S25" s="18"/>
      <c r="U25" s="7">
        <f>VLOOKUP(F25,[6]农村公路!$I$6:$W$11652,15,0)</f>
        <v>4.2</v>
      </c>
      <c r="V25" s="7">
        <f t="shared" ref="V25:V37" si="1">J25-U25</f>
        <v>0</v>
      </c>
      <c r="W25" s="7" t="e">
        <f>VLOOKUP(F25,'[7]乡镇通三级、旅游资源产业路项目明细'!$F$8:$S$1305,14,0)</f>
        <v>#N/A</v>
      </c>
      <c r="AA25" s="7" t="e">
        <f>_xlfn.XLOOKUP(F25,'[8]乡镇通三级、旅游资源产业路项目明细'!$U:$U,'[8]乡镇通三级、旅游资源产业路项目明细'!$U:$U)</f>
        <v>#N/A</v>
      </c>
      <c r="AB25" s="7" t="e">
        <f>VLOOKUP(F25,[9]项目建设投资计划表!$L$7:$O$83,4,0)</f>
        <v>#N/A</v>
      </c>
    </row>
    <row r="26" spans="1:28" ht="25.15" customHeight="1" outlineLevel="3" x14ac:dyDescent="0.4">
      <c r="A26" s="4" t="s">
        <v>10</v>
      </c>
      <c r="B26" s="4" t="s">
        <v>211</v>
      </c>
      <c r="C26" s="4" t="s">
        <v>342</v>
      </c>
      <c r="D26" s="4" t="s">
        <v>343</v>
      </c>
      <c r="E26" s="9"/>
      <c r="F26" s="4" t="s">
        <v>344</v>
      </c>
      <c r="G26" s="4" t="s">
        <v>290</v>
      </c>
      <c r="H26" s="9" t="s">
        <v>291</v>
      </c>
      <c r="I26" s="9" t="s">
        <v>345</v>
      </c>
      <c r="J26" s="4">
        <v>3.9529999999999998</v>
      </c>
      <c r="K26" s="4" t="s">
        <v>346</v>
      </c>
      <c r="L26" s="4">
        <v>0</v>
      </c>
      <c r="M26" s="4">
        <v>3.9529999999999998</v>
      </c>
      <c r="N26" s="4"/>
      <c r="O26" s="4" t="s">
        <v>293</v>
      </c>
      <c r="P26" s="4" t="s">
        <v>279</v>
      </c>
      <c r="Q26" s="4" t="s">
        <v>343</v>
      </c>
      <c r="R26" s="4"/>
      <c r="S26" s="18"/>
      <c r="U26" s="7">
        <f>VLOOKUP(F26,[6]农村公路!$I$6:$W$11652,15,0)</f>
        <v>3.9529999999999998</v>
      </c>
      <c r="V26" s="7">
        <f t="shared" si="1"/>
        <v>0</v>
      </c>
      <c r="W26" s="7" t="e">
        <f>VLOOKUP(F26,'[7]乡镇通三级、旅游资源产业路项目明细'!$F$8:$S$1305,14,0)</f>
        <v>#N/A</v>
      </c>
      <c r="AA26" s="7" t="e">
        <f>_xlfn.XLOOKUP(F26,'[8]乡镇通三级、旅游资源产业路项目明细'!$U:$U,'[8]乡镇通三级、旅游资源产业路项目明细'!$U:$U)</f>
        <v>#N/A</v>
      </c>
      <c r="AB26" s="7" t="e">
        <f>VLOOKUP(F26,[9]项目建设投资计划表!$L$7:$O$83,4,0)</f>
        <v>#N/A</v>
      </c>
    </row>
    <row r="27" spans="1:28" ht="25.15" customHeight="1" outlineLevel="3" x14ac:dyDescent="0.4">
      <c r="A27" s="4" t="s">
        <v>10</v>
      </c>
      <c r="B27" s="4" t="s">
        <v>211</v>
      </c>
      <c r="C27" s="4" t="s">
        <v>347</v>
      </c>
      <c r="D27" s="4" t="s">
        <v>348</v>
      </c>
      <c r="E27" s="9"/>
      <c r="F27" s="4" t="s">
        <v>349</v>
      </c>
      <c r="G27" s="4" t="s">
        <v>290</v>
      </c>
      <c r="H27" s="9" t="s">
        <v>291</v>
      </c>
      <c r="I27" s="9" t="s">
        <v>350</v>
      </c>
      <c r="J27" s="4">
        <v>7.8</v>
      </c>
      <c r="K27" s="4" t="s">
        <v>346</v>
      </c>
      <c r="L27" s="4">
        <v>0</v>
      </c>
      <c r="M27" s="4">
        <v>3.3</v>
      </c>
      <c r="N27" s="4"/>
      <c r="O27" s="4" t="s">
        <v>293</v>
      </c>
      <c r="P27" s="4" t="s">
        <v>279</v>
      </c>
      <c r="Q27" s="4" t="s">
        <v>351</v>
      </c>
      <c r="R27" s="4"/>
      <c r="S27" s="18"/>
      <c r="U27" s="7">
        <f>VLOOKUP(F27,[6]农村公路!$I$6:$W$11652,15,0)</f>
        <v>7.8</v>
      </c>
      <c r="V27" s="7">
        <f t="shared" si="1"/>
        <v>0</v>
      </c>
      <c r="W27" s="7" t="e">
        <f>VLOOKUP(F27,'[7]乡镇通三级、旅游资源产业路项目明细'!$F$8:$S$1305,14,0)</f>
        <v>#N/A</v>
      </c>
      <c r="AA27" s="7" t="e">
        <f>_xlfn.XLOOKUP(F27,'[8]乡镇通三级、旅游资源产业路项目明细'!$U:$U,'[8]乡镇通三级、旅游资源产业路项目明细'!$U:$U)</f>
        <v>#N/A</v>
      </c>
      <c r="AB27" s="7" t="e">
        <f>VLOOKUP(F27,[9]项目建设投资计划表!$L$7:$O$83,4,0)</f>
        <v>#N/A</v>
      </c>
    </row>
    <row r="28" spans="1:28" ht="25.15" customHeight="1" outlineLevel="3" x14ac:dyDescent="0.4">
      <c r="A28" s="4" t="s">
        <v>10</v>
      </c>
      <c r="B28" s="4" t="s">
        <v>211</v>
      </c>
      <c r="C28" s="4" t="s">
        <v>352</v>
      </c>
      <c r="D28" s="4" t="s">
        <v>353</v>
      </c>
      <c r="E28" s="9"/>
      <c r="F28" s="4" t="s">
        <v>354</v>
      </c>
      <c r="G28" s="4" t="s">
        <v>290</v>
      </c>
      <c r="H28" s="9" t="s">
        <v>291</v>
      </c>
      <c r="I28" s="9" t="s">
        <v>355</v>
      </c>
      <c r="J28" s="4">
        <v>4.1280000000000001</v>
      </c>
      <c r="K28" s="4" t="s">
        <v>314</v>
      </c>
      <c r="L28" s="4">
        <v>0</v>
      </c>
      <c r="M28" s="4">
        <v>4.1280000000000001</v>
      </c>
      <c r="N28" s="4"/>
      <c r="O28" s="4" t="s">
        <v>293</v>
      </c>
      <c r="P28" s="4" t="s">
        <v>279</v>
      </c>
      <c r="Q28" s="4" t="s">
        <v>353</v>
      </c>
      <c r="R28" s="4"/>
      <c r="S28" s="18"/>
      <c r="U28" s="7">
        <f>VLOOKUP(F28,[6]农村公路!$I$6:$W$11652,15,0)</f>
        <v>4.1280000000000001</v>
      </c>
      <c r="V28" s="7">
        <f t="shared" si="1"/>
        <v>0</v>
      </c>
      <c r="W28" s="7" t="e">
        <f>VLOOKUP(F28,'[7]乡镇通三级、旅游资源产业路项目明细'!$F$8:$S$1305,14,0)</f>
        <v>#N/A</v>
      </c>
      <c r="AA28" s="7" t="e">
        <f>_xlfn.XLOOKUP(F28,'[8]乡镇通三级、旅游资源产业路项目明细'!$U:$U,'[8]乡镇通三级、旅游资源产业路项目明细'!$U:$U)</f>
        <v>#N/A</v>
      </c>
      <c r="AB28" s="7" t="e">
        <f>VLOOKUP(F28,[9]项目建设投资计划表!$L$7:$O$83,4,0)</f>
        <v>#N/A</v>
      </c>
    </row>
    <row r="29" spans="1:28" ht="25.15" customHeight="1" outlineLevel="3" x14ac:dyDescent="0.4">
      <c r="A29" s="4" t="s">
        <v>10</v>
      </c>
      <c r="B29" s="4" t="s">
        <v>211</v>
      </c>
      <c r="C29" s="4" t="s">
        <v>356</v>
      </c>
      <c r="D29" s="4" t="s">
        <v>357</v>
      </c>
      <c r="E29" s="9"/>
      <c r="F29" s="4" t="s">
        <v>358</v>
      </c>
      <c r="G29" s="4" t="s">
        <v>290</v>
      </c>
      <c r="H29" s="9" t="s">
        <v>291</v>
      </c>
      <c r="I29" s="9" t="s">
        <v>359</v>
      </c>
      <c r="J29" s="4">
        <v>2.1749999999999998</v>
      </c>
      <c r="K29" s="4" t="s">
        <v>346</v>
      </c>
      <c r="L29" s="4">
        <v>0</v>
      </c>
      <c r="M29" s="4">
        <v>2.1749999999999998</v>
      </c>
      <c r="N29" s="4"/>
      <c r="O29" s="4" t="s">
        <v>293</v>
      </c>
      <c r="P29" s="4" t="s">
        <v>279</v>
      </c>
      <c r="Q29" s="4" t="s">
        <v>357</v>
      </c>
      <c r="R29" s="4"/>
      <c r="S29" s="18"/>
      <c r="U29" s="7">
        <f>VLOOKUP(F29,[6]农村公路!$I$6:$W$11652,15,0)</f>
        <v>2.1749999999999998</v>
      </c>
      <c r="V29" s="7">
        <f t="shared" si="1"/>
        <v>0</v>
      </c>
      <c r="W29" s="7" t="e">
        <f>VLOOKUP(F29,'[7]乡镇通三级、旅游资源产业路项目明细'!$F$8:$S$1305,14,0)</f>
        <v>#N/A</v>
      </c>
      <c r="AA29" s="7" t="e">
        <f>_xlfn.XLOOKUP(F29,'[8]乡镇通三级、旅游资源产业路项目明细'!$U:$U,'[8]乡镇通三级、旅游资源产业路项目明细'!$U:$U)</f>
        <v>#N/A</v>
      </c>
      <c r="AB29" s="7" t="e">
        <f>VLOOKUP(F29,[9]项目建设投资计划表!$L$7:$O$83,4,0)</f>
        <v>#N/A</v>
      </c>
    </row>
    <row r="30" spans="1:28" ht="25.15" customHeight="1" outlineLevel="3" x14ac:dyDescent="0.4">
      <c r="A30" s="4" t="s">
        <v>10</v>
      </c>
      <c r="B30" s="4" t="s">
        <v>211</v>
      </c>
      <c r="C30" s="4" t="s">
        <v>356</v>
      </c>
      <c r="D30" s="4" t="s">
        <v>360</v>
      </c>
      <c r="E30" s="9"/>
      <c r="F30" s="4" t="s">
        <v>361</v>
      </c>
      <c r="G30" s="4" t="s">
        <v>290</v>
      </c>
      <c r="H30" s="9" t="s">
        <v>291</v>
      </c>
      <c r="I30" s="9" t="s">
        <v>362</v>
      </c>
      <c r="J30" s="4">
        <v>5</v>
      </c>
      <c r="K30" s="4" t="s">
        <v>277</v>
      </c>
      <c r="L30" s="4">
        <v>0</v>
      </c>
      <c r="M30" s="4">
        <v>1.8</v>
      </c>
      <c r="N30" s="4"/>
      <c r="O30" s="4" t="s">
        <v>363</v>
      </c>
      <c r="P30" s="4" t="s">
        <v>279</v>
      </c>
      <c r="Q30" s="4" t="s">
        <v>360</v>
      </c>
      <c r="R30" s="4"/>
      <c r="S30" s="18"/>
      <c r="U30" s="7">
        <f>VLOOKUP(F30,[6]农村公路!$I$6:$W$11652,15,0)</f>
        <v>5</v>
      </c>
      <c r="V30" s="7">
        <f t="shared" si="1"/>
        <v>0</v>
      </c>
      <c r="W30" s="7" t="e">
        <f>VLOOKUP(F30,'[7]乡镇通三级、旅游资源产业路项目明细'!$F$8:$S$1305,14,0)</f>
        <v>#N/A</v>
      </c>
      <c r="AA30" s="7" t="e">
        <f>_xlfn.XLOOKUP(F30,'[8]乡镇通三级、旅游资源产业路项目明细'!$U:$U,'[8]乡镇通三级、旅游资源产业路项目明细'!$U:$U)</f>
        <v>#N/A</v>
      </c>
      <c r="AB30" s="7" t="e">
        <f>VLOOKUP(F30,[9]项目建设投资计划表!$L$7:$O$83,4,0)</f>
        <v>#N/A</v>
      </c>
    </row>
    <row r="31" spans="1:28" ht="25.15" customHeight="1" outlineLevel="3" x14ac:dyDescent="0.4">
      <c r="A31" s="4" t="s">
        <v>10</v>
      </c>
      <c r="B31" s="4" t="s">
        <v>211</v>
      </c>
      <c r="C31" s="4" t="s">
        <v>356</v>
      </c>
      <c r="D31" s="4" t="s">
        <v>357</v>
      </c>
      <c r="E31" s="9"/>
      <c r="F31" s="4" t="s">
        <v>364</v>
      </c>
      <c r="G31" s="4" t="s">
        <v>290</v>
      </c>
      <c r="H31" s="9" t="s">
        <v>291</v>
      </c>
      <c r="I31" s="9" t="s">
        <v>365</v>
      </c>
      <c r="J31" s="4">
        <v>2.8719999999999999</v>
      </c>
      <c r="K31" s="4" t="s">
        <v>277</v>
      </c>
      <c r="L31" s="4">
        <v>0</v>
      </c>
      <c r="M31" s="4">
        <v>1.8720000000000001</v>
      </c>
      <c r="N31" s="4"/>
      <c r="O31" s="4" t="s">
        <v>293</v>
      </c>
      <c r="P31" s="4" t="s">
        <v>279</v>
      </c>
      <c r="Q31" s="4" t="s">
        <v>357</v>
      </c>
      <c r="R31" s="4" t="s">
        <v>366</v>
      </c>
      <c r="S31" s="18"/>
      <c r="U31" s="7">
        <f>VLOOKUP(F31,[6]农村公路!$I$6:$W$11652,15,0)</f>
        <v>2.8719999999999999</v>
      </c>
      <c r="V31" s="7">
        <f t="shared" si="1"/>
        <v>0</v>
      </c>
      <c r="W31" s="7">
        <f>VLOOKUP(F31,'[7]2021年备案'!$F$8:$S$1293,14,0)</f>
        <v>1</v>
      </c>
      <c r="X31" s="7">
        <f>J31-W31</f>
        <v>1.8719999999999999</v>
      </c>
      <c r="Y31" s="7">
        <f>X31-M31</f>
        <v>0</v>
      </c>
      <c r="AA31" s="7" t="str">
        <f>_xlfn.XLOOKUP(F31,'[8]乡镇通三级、旅游资源产业路项目明细'!$U:$U,'[8]乡镇通三级、旅游资源产业路项目明细'!$U:$U)</f>
        <v>徐特立故居连接路（马达岭-丁家冲口）</v>
      </c>
      <c r="AB31" s="7" t="e">
        <f>VLOOKUP(F31,[9]项目建设投资计划表!$L$7:$O$83,4,0)</f>
        <v>#N/A</v>
      </c>
    </row>
    <row r="32" spans="1:28" ht="25.15" customHeight="1" outlineLevel="3" x14ac:dyDescent="0.4">
      <c r="A32" s="4" t="s">
        <v>10</v>
      </c>
      <c r="B32" s="4" t="s">
        <v>211</v>
      </c>
      <c r="C32" s="4" t="s">
        <v>367</v>
      </c>
      <c r="D32" s="4" t="s">
        <v>368</v>
      </c>
      <c r="E32" s="9"/>
      <c r="F32" s="4" t="s">
        <v>369</v>
      </c>
      <c r="G32" s="4" t="s">
        <v>290</v>
      </c>
      <c r="H32" s="9" t="s">
        <v>291</v>
      </c>
      <c r="I32" s="9" t="s">
        <v>370</v>
      </c>
      <c r="J32" s="4">
        <v>5.2320000000000002</v>
      </c>
      <c r="K32" s="4" t="s">
        <v>284</v>
      </c>
      <c r="L32" s="4">
        <v>0</v>
      </c>
      <c r="M32" s="4">
        <v>5.008</v>
      </c>
      <c r="N32" s="4"/>
      <c r="O32" s="4" t="s">
        <v>293</v>
      </c>
      <c r="P32" s="4" t="s">
        <v>279</v>
      </c>
      <c r="Q32" s="4" t="s">
        <v>368</v>
      </c>
      <c r="R32" s="4"/>
      <c r="S32" s="18"/>
      <c r="U32" s="7">
        <f>VLOOKUP(F32,[6]农村公路!$I$6:$W$11652,15,0)</f>
        <v>5.2320000000000002</v>
      </c>
      <c r="V32" s="7">
        <f t="shared" si="1"/>
        <v>0</v>
      </c>
      <c r="W32" s="7" t="e">
        <f>VLOOKUP(F32,'[7]乡镇通三级、旅游资源产业路项目明细'!$F$8:$S$1305,14,0)</f>
        <v>#N/A</v>
      </c>
      <c r="AA32" s="7" t="e">
        <f>_xlfn.XLOOKUP(F32,'[8]乡镇通三级、旅游资源产业路项目明细'!$U:$U,'[8]乡镇通三级、旅游资源产业路项目明细'!$U:$U)</f>
        <v>#N/A</v>
      </c>
      <c r="AB32" s="7" t="e">
        <f>VLOOKUP(F32,[9]项目建设投资计划表!$L$7:$O$83,4,0)</f>
        <v>#N/A</v>
      </c>
    </row>
    <row r="33" spans="1:28" ht="25.15" customHeight="1" outlineLevel="3" x14ac:dyDescent="0.4">
      <c r="A33" s="4" t="s">
        <v>10</v>
      </c>
      <c r="B33" s="4" t="s">
        <v>211</v>
      </c>
      <c r="C33" s="4" t="s">
        <v>367</v>
      </c>
      <c r="D33" s="4" t="s">
        <v>371</v>
      </c>
      <c r="E33" s="9"/>
      <c r="F33" s="4" t="s">
        <v>372</v>
      </c>
      <c r="G33" s="4" t="s">
        <v>290</v>
      </c>
      <c r="H33" s="9" t="s">
        <v>291</v>
      </c>
      <c r="I33" s="9" t="s">
        <v>373</v>
      </c>
      <c r="J33" s="4">
        <v>5.3529999999999998</v>
      </c>
      <c r="K33" s="4" t="s">
        <v>300</v>
      </c>
      <c r="L33" s="4">
        <v>0</v>
      </c>
      <c r="M33" s="4">
        <v>4.1710000000000003</v>
      </c>
      <c r="N33" s="4"/>
      <c r="O33" s="4" t="s">
        <v>293</v>
      </c>
      <c r="P33" s="4" t="s">
        <v>279</v>
      </c>
      <c r="Q33" s="4" t="s">
        <v>371</v>
      </c>
      <c r="R33" s="4"/>
      <c r="S33" s="18"/>
      <c r="U33" s="7">
        <f>VLOOKUP(F33,[6]农村公路!$I$6:$W$11652,15,0)</f>
        <v>5.3529999999999998</v>
      </c>
      <c r="V33" s="7">
        <f t="shared" si="1"/>
        <v>0</v>
      </c>
      <c r="W33" s="7" t="e">
        <f>VLOOKUP(F33,'[7]乡镇通三级、旅游资源产业路项目明细'!$F$8:$S$1305,14,0)</f>
        <v>#N/A</v>
      </c>
      <c r="AA33" s="7" t="e">
        <f>_xlfn.XLOOKUP(F33,'[8]乡镇通三级、旅游资源产业路项目明细'!$U:$U,'[8]乡镇通三级、旅游资源产业路项目明细'!$U:$U)</f>
        <v>#N/A</v>
      </c>
      <c r="AB33" s="7" t="e">
        <f>VLOOKUP(F33,[9]项目建设投资计划表!$L$7:$O$83,4,0)</f>
        <v>#N/A</v>
      </c>
    </row>
    <row r="34" spans="1:28" ht="25.15" customHeight="1" outlineLevel="3" x14ac:dyDescent="0.4">
      <c r="A34" s="4" t="s">
        <v>10</v>
      </c>
      <c r="B34" s="4" t="s">
        <v>211</v>
      </c>
      <c r="C34" s="4" t="s">
        <v>367</v>
      </c>
      <c r="D34" s="4" t="s">
        <v>371</v>
      </c>
      <c r="E34" s="9"/>
      <c r="F34" s="4" t="s">
        <v>374</v>
      </c>
      <c r="G34" s="4" t="s">
        <v>290</v>
      </c>
      <c r="H34" s="9" t="s">
        <v>291</v>
      </c>
      <c r="I34" s="9" t="s">
        <v>375</v>
      </c>
      <c r="J34" s="4">
        <v>3.2</v>
      </c>
      <c r="K34" s="4" t="s">
        <v>314</v>
      </c>
      <c r="L34" s="4">
        <v>0</v>
      </c>
      <c r="M34" s="4">
        <v>3.0550000000000002</v>
      </c>
      <c r="N34" s="4"/>
      <c r="O34" s="4" t="s">
        <v>293</v>
      </c>
      <c r="P34" s="4" t="s">
        <v>279</v>
      </c>
      <c r="Q34" s="4" t="s">
        <v>371</v>
      </c>
      <c r="R34" s="4"/>
      <c r="S34" s="18"/>
      <c r="U34" s="7">
        <f>VLOOKUP(F34,[6]农村公路!$I$6:$W$11652,15,0)</f>
        <v>3.2</v>
      </c>
      <c r="V34" s="7">
        <f t="shared" si="1"/>
        <v>0</v>
      </c>
      <c r="W34" s="7" t="e">
        <f>VLOOKUP(F34,'[7]乡镇通三级、旅游资源产业路项目明细'!$F$8:$S$1305,14,0)</f>
        <v>#N/A</v>
      </c>
      <c r="AA34" s="7" t="e">
        <f>_xlfn.XLOOKUP(F34,'[8]乡镇通三级、旅游资源产业路项目明细'!$U:$U,'[8]乡镇通三级、旅游资源产业路项目明细'!$U:$U)</f>
        <v>#N/A</v>
      </c>
      <c r="AB34" s="7" t="e">
        <f>VLOOKUP(F34,[9]项目建设投资计划表!$L$7:$O$83,4,0)</f>
        <v>#N/A</v>
      </c>
    </row>
    <row r="35" spans="1:28" ht="25.15" customHeight="1" outlineLevel="3" x14ac:dyDescent="0.4">
      <c r="A35" s="4" t="s">
        <v>10</v>
      </c>
      <c r="B35" s="4" t="s">
        <v>211</v>
      </c>
      <c r="C35" s="4" t="s">
        <v>367</v>
      </c>
      <c r="D35" s="4" t="s">
        <v>371</v>
      </c>
      <c r="E35" s="9"/>
      <c r="F35" s="4" t="s">
        <v>376</v>
      </c>
      <c r="G35" s="4" t="s">
        <v>290</v>
      </c>
      <c r="H35" s="9" t="s">
        <v>291</v>
      </c>
      <c r="I35" s="9" t="s">
        <v>283</v>
      </c>
      <c r="J35" s="4">
        <v>1.5</v>
      </c>
      <c r="K35" s="4" t="s">
        <v>377</v>
      </c>
      <c r="L35" s="4">
        <v>0</v>
      </c>
      <c r="M35" s="4">
        <v>0.7</v>
      </c>
      <c r="N35" s="4"/>
      <c r="O35" s="4" t="s">
        <v>293</v>
      </c>
      <c r="P35" s="4" t="s">
        <v>279</v>
      </c>
      <c r="Q35" s="4" t="s">
        <v>371</v>
      </c>
      <c r="R35" s="4"/>
      <c r="S35" s="18"/>
      <c r="U35" s="7">
        <f>VLOOKUP(F35,[6]农村公路!$I$6:$W$11652,15,0)</f>
        <v>1.5</v>
      </c>
      <c r="V35" s="7">
        <f t="shared" si="1"/>
        <v>0</v>
      </c>
      <c r="W35" s="7" t="e">
        <f>VLOOKUP(F35,'[7]乡镇通三级、旅游资源产业路项目明细'!$F$8:$S$1305,14,0)</f>
        <v>#N/A</v>
      </c>
      <c r="AA35" s="7" t="e">
        <f>_xlfn.XLOOKUP(F35,'[8]乡镇通三级、旅游资源产业路项目明细'!$U:$U,'[8]乡镇通三级、旅游资源产业路项目明细'!$U:$U)</f>
        <v>#N/A</v>
      </c>
      <c r="AB35" s="7" t="e">
        <f>VLOOKUP(F35,[9]项目建设投资计划表!$L$7:$O$83,4,0)</f>
        <v>#N/A</v>
      </c>
    </row>
    <row r="36" spans="1:28" ht="25.15" customHeight="1" outlineLevel="3" x14ac:dyDescent="0.4">
      <c r="A36" s="4" t="s">
        <v>10</v>
      </c>
      <c r="B36" s="4" t="s">
        <v>211</v>
      </c>
      <c r="C36" s="4" t="s">
        <v>378</v>
      </c>
      <c r="D36" s="4" t="s">
        <v>379</v>
      </c>
      <c r="E36" s="9"/>
      <c r="F36" s="4" t="s">
        <v>380</v>
      </c>
      <c r="G36" s="4" t="s">
        <v>275</v>
      </c>
      <c r="H36" s="9" t="s">
        <v>200</v>
      </c>
      <c r="I36" s="9" t="s">
        <v>381</v>
      </c>
      <c r="J36" s="4">
        <v>10.016999999999999</v>
      </c>
      <c r="K36" s="4" t="s">
        <v>277</v>
      </c>
      <c r="L36" s="4">
        <v>0</v>
      </c>
      <c r="M36" s="4">
        <v>2.5</v>
      </c>
      <c r="N36" s="4"/>
      <c r="O36" s="4" t="s">
        <v>293</v>
      </c>
      <c r="P36" s="4" t="s">
        <v>279</v>
      </c>
      <c r="Q36" s="4" t="s">
        <v>379</v>
      </c>
      <c r="R36" s="4" t="s">
        <v>366</v>
      </c>
      <c r="S36" s="18"/>
      <c r="U36" s="7">
        <f>VLOOKUP(F36,[6]农村公路!$I$6:$W$11652,15,0)</f>
        <v>10.016999999999999</v>
      </c>
      <c r="V36" s="7">
        <f t="shared" si="1"/>
        <v>0</v>
      </c>
      <c r="W36" s="7">
        <f>VLOOKUP(F36,'[7]2021年备案'!$F$8:$S$1293,14,0)</f>
        <v>2.2000000000000002</v>
      </c>
      <c r="X36" s="7">
        <f>J36-W36</f>
        <v>7.8169999999999993</v>
      </c>
      <c r="Y36" s="7">
        <f>X36-M36</f>
        <v>5.3169999999999993</v>
      </c>
      <c r="AA36" s="7" t="str">
        <f>_xlfn.XLOOKUP(F36,'[8]乡镇通三级、旅游资源产业路项目明细'!$U:$U,'[8]乡镇通三级、旅游资源产业路项目明细'!$U:$U)</f>
        <v>春华现代农业示范园连接路（长沙县大鲁线路基路面提质工程）</v>
      </c>
      <c r="AB36" s="7" t="e">
        <f>VLOOKUP(F36,[9]项目建设投资计划表!$L$7:$O$83,4,0)</f>
        <v>#N/A</v>
      </c>
    </row>
    <row r="37" spans="1:28" ht="25.15" customHeight="1" outlineLevel="3" x14ac:dyDescent="0.4">
      <c r="A37" s="4" t="s">
        <v>10</v>
      </c>
      <c r="B37" s="4" t="s">
        <v>211</v>
      </c>
      <c r="C37" s="4" t="s">
        <v>382</v>
      </c>
      <c r="D37" s="4" t="s">
        <v>383</v>
      </c>
      <c r="E37" s="9"/>
      <c r="F37" s="4" t="s">
        <v>384</v>
      </c>
      <c r="G37" s="4" t="s">
        <v>275</v>
      </c>
      <c r="H37" s="9" t="s">
        <v>291</v>
      </c>
      <c r="I37" s="9" t="s">
        <v>283</v>
      </c>
      <c r="J37" s="4">
        <v>1.5760000000000001</v>
      </c>
      <c r="K37" s="4" t="s">
        <v>284</v>
      </c>
      <c r="L37" s="4">
        <v>0</v>
      </c>
      <c r="M37" s="4">
        <v>1.5760000000000001</v>
      </c>
      <c r="N37" s="4"/>
      <c r="O37" s="4" t="s">
        <v>293</v>
      </c>
      <c r="P37" s="4" t="s">
        <v>279</v>
      </c>
      <c r="Q37" s="4" t="s">
        <v>385</v>
      </c>
      <c r="R37" s="4"/>
      <c r="S37" s="18"/>
      <c r="U37" s="7">
        <f>VLOOKUP(F37,[6]农村公路!$I$6:$W$11652,15,0)</f>
        <v>1.5760000000000001</v>
      </c>
      <c r="V37" s="7">
        <f t="shared" si="1"/>
        <v>0</v>
      </c>
      <c r="W37" s="7" t="e">
        <f>VLOOKUP(F37,'[7]乡镇通三级、旅游资源产业路项目明细'!$F$8:$S$1305,14,0)</f>
        <v>#N/A</v>
      </c>
      <c r="AA37" s="7" t="e">
        <f>_xlfn.XLOOKUP(F37,'[8]乡镇通三级、旅游资源产业路项目明细'!$U:$U,'[8]乡镇通三级、旅游资源产业路项目明细'!$U:$U)</f>
        <v>#N/A</v>
      </c>
      <c r="AB37" s="7" t="e">
        <f>VLOOKUP(F37,[9]项目建设投资计划表!$L$7:$O$83,4,0)</f>
        <v>#N/A</v>
      </c>
    </row>
    <row r="38" spans="1:28" ht="25.15" customHeight="1" outlineLevel="3" x14ac:dyDescent="0.4">
      <c r="A38" s="4" t="s">
        <v>10</v>
      </c>
      <c r="B38" s="4" t="s">
        <v>211</v>
      </c>
      <c r="C38" s="4" t="s">
        <v>356</v>
      </c>
      <c r="D38" s="4" t="s">
        <v>386</v>
      </c>
      <c r="E38" s="9"/>
      <c r="F38" s="4" t="s">
        <v>387</v>
      </c>
      <c r="G38" s="4" t="s">
        <v>327</v>
      </c>
      <c r="H38" s="9" t="s">
        <v>291</v>
      </c>
      <c r="I38" s="9" t="s">
        <v>388</v>
      </c>
      <c r="J38" s="4">
        <v>2.02</v>
      </c>
      <c r="K38" s="4"/>
      <c r="L38" s="4"/>
      <c r="M38" s="4">
        <v>2.02</v>
      </c>
      <c r="N38" s="4"/>
      <c r="O38" s="4">
        <v>3.5</v>
      </c>
      <c r="P38" s="4" t="s">
        <v>279</v>
      </c>
      <c r="Q38" s="4" t="s">
        <v>386</v>
      </c>
      <c r="R38" s="4"/>
      <c r="S38" s="18"/>
      <c r="W38" s="7" t="e">
        <f>VLOOKUP(F38,'[7]2021年备案'!$F$8:$S$1293,14,0)</f>
        <v>#N/A</v>
      </c>
      <c r="AA38" s="7" t="e">
        <f>_xlfn.XLOOKUP(F38,'[8]乡镇通三级、旅游资源产业路项目明细'!$U:$U,'[8]乡镇通三级、旅游资源产业路项目明细'!$U:$U)</f>
        <v>#N/A</v>
      </c>
      <c r="AB38" s="7" t="e">
        <f>VLOOKUP(F38,[9]项目建设投资计划表!$L$7:$O$83,4,0)</f>
        <v>#N/A</v>
      </c>
    </row>
    <row r="39" spans="1:28" ht="25.15" customHeight="1" outlineLevel="3" x14ac:dyDescent="0.4">
      <c r="A39" s="4" t="s">
        <v>10</v>
      </c>
      <c r="B39" s="4" t="s">
        <v>211</v>
      </c>
      <c r="C39" s="4" t="s">
        <v>389</v>
      </c>
      <c r="D39" s="4" t="s">
        <v>390</v>
      </c>
      <c r="E39" s="9"/>
      <c r="F39" s="4" t="s">
        <v>391</v>
      </c>
      <c r="G39" s="4" t="s">
        <v>327</v>
      </c>
      <c r="H39" s="9" t="s">
        <v>291</v>
      </c>
      <c r="I39" s="9" t="s">
        <v>392</v>
      </c>
      <c r="J39" s="4">
        <v>0.4</v>
      </c>
      <c r="K39" s="4"/>
      <c r="L39" s="4"/>
      <c r="M39" s="4">
        <v>0.4</v>
      </c>
      <c r="N39" s="4"/>
      <c r="O39" s="4">
        <v>3.5</v>
      </c>
      <c r="P39" s="4" t="s">
        <v>279</v>
      </c>
      <c r="Q39" s="4" t="s">
        <v>390</v>
      </c>
      <c r="R39" s="4"/>
      <c r="S39" s="18"/>
      <c r="W39" s="7" t="e">
        <f>VLOOKUP(F39,'[7]2021年备案'!$F$8:$S$1293,14,0)</f>
        <v>#N/A</v>
      </c>
      <c r="AA39" s="7" t="e">
        <f>_xlfn.XLOOKUP(F39,'[8]乡镇通三级、旅游资源产业路项目明细'!$U:$U,'[8]乡镇通三级、旅游资源产业路项目明细'!$U:$U)</f>
        <v>#N/A</v>
      </c>
      <c r="AB39" s="7" t="e">
        <f>VLOOKUP(F39,[9]项目建设投资计划表!$L$7:$O$83,4,0)</f>
        <v>#N/A</v>
      </c>
    </row>
    <row r="40" spans="1:28" ht="25.15" customHeight="1" outlineLevel="3" x14ac:dyDescent="0.4">
      <c r="A40" s="4" t="s">
        <v>10</v>
      </c>
      <c r="B40" s="4" t="s">
        <v>211</v>
      </c>
      <c r="C40" s="4" t="s">
        <v>393</v>
      </c>
      <c r="D40" s="4" t="s">
        <v>394</v>
      </c>
      <c r="E40" s="9"/>
      <c r="F40" s="4" t="s">
        <v>395</v>
      </c>
      <c r="G40" s="4" t="s">
        <v>327</v>
      </c>
      <c r="H40" s="9" t="s">
        <v>291</v>
      </c>
      <c r="I40" s="9" t="s">
        <v>396</v>
      </c>
      <c r="J40" s="4">
        <v>0.54</v>
      </c>
      <c r="K40" s="4"/>
      <c r="L40" s="4"/>
      <c r="M40" s="4">
        <v>0.54</v>
      </c>
      <c r="N40" s="4"/>
      <c r="O40" s="4">
        <v>3.5</v>
      </c>
      <c r="P40" s="4" t="s">
        <v>279</v>
      </c>
      <c r="Q40" s="4" t="s">
        <v>394</v>
      </c>
      <c r="R40" s="4"/>
      <c r="S40" s="18"/>
      <c r="W40" s="7" t="e">
        <f>VLOOKUP(F40,'[7]2021年备案'!$F$8:$S$1293,14,0)</f>
        <v>#N/A</v>
      </c>
      <c r="AA40" s="7" t="e">
        <f>_xlfn.XLOOKUP(F40,'[8]乡镇通三级、旅游资源产业路项目明细'!$U:$U,'[8]乡镇通三级、旅游资源产业路项目明细'!$U:$U)</f>
        <v>#N/A</v>
      </c>
      <c r="AB40" s="7" t="e">
        <f>VLOOKUP(F40,[9]项目建设投资计划表!$L$7:$O$83,4,0)</f>
        <v>#N/A</v>
      </c>
    </row>
    <row r="41" spans="1:28" ht="25.15" customHeight="1" outlineLevel="3" x14ac:dyDescent="0.4">
      <c r="A41" s="4" t="s">
        <v>10</v>
      </c>
      <c r="B41" s="4" t="s">
        <v>211</v>
      </c>
      <c r="C41" s="4" t="s">
        <v>338</v>
      </c>
      <c r="D41" s="4" t="s">
        <v>397</v>
      </c>
      <c r="E41" s="9"/>
      <c r="F41" s="4" t="s">
        <v>398</v>
      </c>
      <c r="G41" s="4" t="s">
        <v>327</v>
      </c>
      <c r="H41" s="9" t="s">
        <v>291</v>
      </c>
      <c r="I41" s="9" t="s">
        <v>283</v>
      </c>
      <c r="J41" s="4">
        <v>0.372</v>
      </c>
      <c r="K41" s="4"/>
      <c r="L41" s="4"/>
      <c r="M41" s="4">
        <v>0.372</v>
      </c>
      <c r="N41" s="4"/>
      <c r="O41" s="4">
        <v>3.5</v>
      </c>
      <c r="P41" s="4" t="s">
        <v>279</v>
      </c>
      <c r="Q41" s="4" t="s">
        <v>397</v>
      </c>
      <c r="R41" s="4"/>
      <c r="S41" s="18"/>
      <c r="W41" s="7" t="e">
        <f>VLOOKUP(F41,'[7]2021年备案'!$F$8:$S$1293,14,0)</f>
        <v>#N/A</v>
      </c>
      <c r="AA41" s="7" t="e">
        <f>_xlfn.XLOOKUP(F41,'[8]乡镇通三级、旅游资源产业路项目明细'!$U:$U,'[8]乡镇通三级、旅游资源产业路项目明细'!$U:$U)</f>
        <v>#N/A</v>
      </c>
      <c r="AB41" s="7" t="e">
        <f>VLOOKUP(F41,[9]项目建设投资计划表!$L$7:$O$83,4,0)</f>
        <v>#N/A</v>
      </c>
    </row>
    <row r="42" spans="1:28" ht="25.15" customHeight="1" outlineLevel="3" x14ac:dyDescent="0.4">
      <c r="A42" s="4" t="s">
        <v>10</v>
      </c>
      <c r="B42" s="4" t="s">
        <v>211</v>
      </c>
      <c r="C42" s="4" t="s">
        <v>367</v>
      </c>
      <c r="D42" s="4" t="s">
        <v>399</v>
      </c>
      <c r="E42" s="9"/>
      <c r="F42" s="4" t="s">
        <v>400</v>
      </c>
      <c r="G42" s="4" t="s">
        <v>327</v>
      </c>
      <c r="H42" s="9" t="s">
        <v>291</v>
      </c>
      <c r="I42" s="9" t="s">
        <v>401</v>
      </c>
      <c r="J42" s="4">
        <v>0.28100000000000003</v>
      </c>
      <c r="K42" s="4"/>
      <c r="L42" s="4"/>
      <c r="M42" s="4">
        <v>0.28100000000000003</v>
      </c>
      <c r="N42" s="4"/>
      <c r="O42" s="4">
        <v>3.5</v>
      </c>
      <c r="P42" s="4" t="s">
        <v>279</v>
      </c>
      <c r="Q42" s="4" t="s">
        <v>399</v>
      </c>
      <c r="R42" s="4"/>
      <c r="S42" s="18"/>
      <c r="W42" s="7" t="e">
        <f>VLOOKUP(F42,'[7]2021年备案'!$F$8:$S$1293,14,0)</f>
        <v>#N/A</v>
      </c>
      <c r="AA42" s="7" t="e">
        <f>_xlfn.XLOOKUP(F42,'[8]乡镇通三级、旅游资源产业路项目明细'!$U:$U,'[8]乡镇通三级、旅游资源产业路项目明细'!$U:$U)</f>
        <v>#N/A</v>
      </c>
      <c r="AB42" s="7" t="e">
        <f>VLOOKUP(F42,[9]项目建设投资计划表!$L$7:$O$83,4,0)</f>
        <v>#N/A</v>
      </c>
    </row>
    <row r="43" spans="1:28" ht="25.15" customHeight="1" outlineLevel="3" x14ac:dyDescent="0.4">
      <c r="A43" s="4" t="s">
        <v>10</v>
      </c>
      <c r="B43" s="4" t="s">
        <v>211</v>
      </c>
      <c r="C43" s="4" t="s">
        <v>402</v>
      </c>
      <c r="D43" s="4" t="s">
        <v>403</v>
      </c>
      <c r="E43" s="9"/>
      <c r="F43" s="4" t="s">
        <v>404</v>
      </c>
      <c r="G43" s="4" t="s">
        <v>327</v>
      </c>
      <c r="H43" s="9" t="s">
        <v>291</v>
      </c>
      <c r="I43" s="9" t="s">
        <v>283</v>
      </c>
      <c r="J43" s="4">
        <v>0.58599999999999997</v>
      </c>
      <c r="K43" s="4"/>
      <c r="L43" s="4"/>
      <c r="M43" s="4">
        <v>0.58599999999999997</v>
      </c>
      <c r="N43" s="4"/>
      <c r="O43" s="4">
        <v>3.5</v>
      </c>
      <c r="P43" s="4" t="s">
        <v>279</v>
      </c>
      <c r="Q43" s="4" t="s">
        <v>403</v>
      </c>
      <c r="R43" s="4"/>
      <c r="S43" s="18"/>
      <c r="W43" s="7" t="e">
        <f>VLOOKUP(F43,'[7]2021年备案'!$F$8:$S$1293,14,0)</f>
        <v>#N/A</v>
      </c>
      <c r="AA43" s="7" t="e">
        <f>_xlfn.XLOOKUP(F43,'[8]乡镇通三级、旅游资源产业路项目明细'!$U:$U,'[8]乡镇通三级、旅游资源产业路项目明细'!$U:$U)</f>
        <v>#N/A</v>
      </c>
      <c r="AB43" s="7" t="e">
        <f>VLOOKUP(F43,[9]项目建设投资计划表!$L$7:$O$83,4,0)</f>
        <v>#N/A</v>
      </c>
    </row>
    <row r="44" spans="1:28" ht="25.15" customHeight="1" outlineLevel="3" x14ac:dyDescent="0.4">
      <c r="A44" s="4" t="s">
        <v>10</v>
      </c>
      <c r="B44" s="4" t="s">
        <v>211</v>
      </c>
      <c r="C44" s="4" t="s">
        <v>382</v>
      </c>
      <c r="D44" s="4" t="s">
        <v>405</v>
      </c>
      <c r="E44" s="9"/>
      <c r="F44" s="4" t="s">
        <v>406</v>
      </c>
      <c r="G44" s="4" t="s">
        <v>327</v>
      </c>
      <c r="H44" s="9" t="s">
        <v>291</v>
      </c>
      <c r="I44" s="9" t="s">
        <v>407</v>
      </c>
      <c r="J44" s="4">
        <v>1.1000000000000001</v>
      </c>
      <c r="K44" s="4"/>
      <c r="L44" s="4"/>
      <c r="M44" s="4">
        <v>1.1000000000000001</v>
      </c>
      <c r="N44" s="4"/>
      <c r="O44" s="4">
        <v>3.5</v>
      </c>
      <c r="P44" s="4" t="s">
        <v>279</v>
      </c>
      <c r="Q44" s="4" t="s">
        <v>405</v>
      </c>
      <c r="R44" s="4"/>
      <c r="S44" s="18"/>
      <c r="W44" s="7" t="e">
        <f>VLOOKUP(F44,'[7]2021年备案'!$F$8:$S$1293,14,0)</f>
        <v>#N/A</v>
      </c>
      <c r="AA44" s="7" t="e">
        <f>_xlfn.XLOOKUP(F44,'[8]乡镇通三级、旅游资源产业路项目明细'!$U:$U,'[8]乡镇通三级、旅游资源产业路项目明细'!$U:$U)</f>
        <v>#N/A</v>
      </c>
      <c r="AB44" s="7" t="e">
        <f>VLOOKUP(F44,[9]项目建设投资计划表!$L$7:$O$83,4,0)</f>
        <v>#N/A</v>
      </c>
    </row>
    <row r="45" spans="1:28" ht="25.15" customHeight="1" outlineLevel="3" x14ac:dyDescent="0.4">
      <c r="A45" s="4" t="s">
        <v>10</v>
      </c>
      <c r="B45" s="4" t="s">
        <v>211</v>
      </c>
      <c r="C45" s="4" t="s">
        <v>342</v>
      </c>
      <c r="D45" s="4" t="s">
        <v>408</v>
      </c>
      <c r="E45" s="9"/>
      <c r="F45" s="4" t="s">
        <v>409</v>
      </c>
      <c r="G45" s="4" t="s">
        <v>327</v>
      </c>
      <c r="H45" s="9" t="s">
        <v>291</v>
      </c>
      <c r="I45" s="9" t="s">
        <v>410</v>
      </c>
      <c r="J45" s="4">
        <v>0.95</v>
      </c>
      <c r="K45" s="4"/>
      <c r="L45" s="4"/>
      <c r="M45" s="4">
        <v>0.95</v>
      </c>
      <c r="N45" s="4"/>
      <c r="O45" s="4">
        <v>3.5</v>
      </c>
      <c r="P45" s="4" t="s">
        <v>279</v>
      </c>
      <c r="Q45" s="4" t="s">
        <v>408</v>
      </c>
      <c r="R45" s="4"/>
      <c r="S45" s="18"/>
      <c r="W45" s="7" t="e">
        <f>VLOOKUP(F45,'[7]2021年备案'!$F$8:$S$1293,14,0)</f>
        <v>#N/A</v>
      </c>
      <c r="AA45" s="7" t="e">
        <f>_xlfn.XLOOKUP(F45,'[8]乡镇通三级、旅游资源产业路项目明细'!$U:$U,'[8]乡镇通三级、旅游资源产业路项目明细'!$U:$U)</f>
        <v>#N/A</v>
      </c>
      <c r="AB45" s="7" t="e">
        <f>VLOOKUP(F45,[9]项目建设投资计划表!$L$7:$O$83,4,0)</f>
        <v>#N/A</v>
      </c>
    </row>
    <row r="46" spans="1:28" ht="25.15" customHeight="1" outlineLevel="3" x14ac:dyDescent="0.4">
      <c r="A46" s="4" t="s">
        <v>10</v>
      </c>
      <c r="B46" s="4" t="s">
        <v>211</v>
      </c>
      <c r="C46" s="4" t="s">
        <v>411</v>
      </c>
      <c r="D46" s="4" t="s">
        <v>412</v>
      </c>
      <c r="E46" s="9"/>
      <c r="F46" s="4" t="s">
        <v>413</v>
      </c>
      <c r="G46" s="4" t="s">
        <v>327</v>
      </c>
      <c r="H46" s="9" t="s">
        <v>291</v>
      </c>
      <c r="I46" s="9" t="s">
        <v>414</v>
      </c>
      <c r="J46" s="4">
        <v>0.37</v>
      </c>
      <c r="K46" s="4"/>
      <c r="L46" s="4"/>
      <c r="M46" s="4">
        <v>0.37</v>
      </c>
      <c r="N46" s="4"/>
      <c r="O46" s="4">
        <v>3.5</v>
      </c>
      <c r="P46" s="4" t="s">
        <v>279</v>
      </c>
      <c r="Q46" s="4" t="s">
        <v>412</v>
      </c>
      <c r="R46" s="4"/>
      <c r="S46" s="18"/>
      <c r="W46" s="7" t="e">
        <f>VLOOKUP(F46,'[7]2021年备案'!$F$8:$S$1293,14,0)</f>
        <v>#N/A</v>
      </c>
      <c r="AA46" s="7" t="e">
        <f>_xlfn.XLOOKUP(F46,'[8]乡镇通三级、旅游资源产业路项目明细'!$U:$U,'[8]乡镇通三级、旅游资源产业路项目明细'!$U:$U)</f>
        <v>#N/A</v>
      </c>
      <c r="AB46" s="7" t="e">
        <f>VLOOKUP(F46,[9]项目建设投资计划表!$L$7:$O$83,4,0)</f>
        <v>#N/A</v>
      </c>
    </row>
    <row r="47" spans="1:28" ht="25.15" customHeight="1" outlineLevel="3" x14ac:dyDescent="0.4">
      <c r="A47" s="4" t="s">
        <v>10</v>
      </c>
      <c r="B47" s="4" t="s">
        <v>211</v>
      </c>
      <c r="C47" s="4" t="s">
        <v>347</v>
      </c>
      <c r="D47" s="4" t="s">
        <v>415</v>
      </c>
      <c r="E47" s="9"/>
      <c r="F47" s="4" t="s">
        <v>416</v>
      </c>
      <c r="G47" s="4" t="s">
        <v>327</v>
      </c>
      <c r="H47" s="9" t="s">
        <v>291</v>
      </c>
      <c r="I47" s="9" t="s">
        <v>283</v>
      </c>
      <c r="J47" s="4">
        <v>0.33</v>
      </c>
      <c r="K47" s="4"/>
      <c r="L47" s="4"/>
      <c r="M47" s="4">
        <v>0.33</v>
      </c>
      <c r="N47" s="4"/>
      <c r="O47" s="4">
        <v>3.5</v>
      </c>
      <c r="P47" s="4" t="s">
        <v>279</v>
      </c>
      <c r="Q47" s="4" t="s">
        <v>415</v>
      </c>
      <c r="R47" s="4"/>
      <c r="S47" s="18"/>
      <c r="W47" s="7" t="e">
        <f>VLOOKUP(F47,'[7]2021年备案'!$F$8:$S$1293,14,0)</f>
        <v>#N/A</v>
      </c>
      <c r="AA47" s="7" t="e">
        <f>_xlfn.XLOOKUP(F47,'[8]乡镇通三级、旅游资源产业路项目明细'!$U:$U,'[8]乡镇通三级、旅游资源产业路项目明细'!$U:$U)</f>
        <v>#N/A</v>
      </c>
      <c r="AB47" s="7" t="e">
        <f>VLOOKUP(F47,[9]项目建设投资计划表!$L$7:$O$83,4,0)</f>
        <v>#N/A</v>
      </c>
    </row>
    <row r="48" spans="1:28" ht="25.15" customHeight="1" outlineLevel="3" x14ac:dyDescent="0.4">
      <c r="A48" s="4" t="s">
        <v>10</v>
      </c>
      <c r="B48" s="4" t="s">
        <v>211</v>
      </c>
      <c r="C48" s="4" t="s">
        <v>417</v>
      </c>
      <c r="D48" s="4" t="s">
        <v>418</v>
      </c>
      <c r="E48" s="9"/>
      <c r="F48" s="4" t="s">
        <v>419</v>
      </c>
      <c r="G48" s="4" t="s">
        <v>327</v>
      </c>
      <c r="H48" s="9" t="s">
        <v>291</v>
      </c>
      <c r="I48" s="9" t="s">
        <v>420</v>
      </c>
      <c r="J48" s="4">
        <v>0.54</v>
      </c>
      <c r="K48" s="4"/>
      <c r="L48" s="4"/>
      <c r="M48" s="4">
        <v>0.54</v>
      </c>
      <c r="N48" s="4"/>
      <c r="O48" s="4">
        <v>3.5</v>
      </c>
      <c r="P48" s="4" t="s">
        <v>279</v>
      </c>
      <c r="Q48" s="4" t="s">
        <v>418</v>
      </c>
      <c r="R48" s="4"/>
      <c r="S48" s="18"/>
      <c r="W48" s="7" t="e">
        <f>VLOOKUP(F48,'[7]2021年备案'!$F$8:$S$1293,14,0)</f>
        <v>#N/A</v>
      </c>
      <c r="AA48" s="7" t="e">
        <f>_xlfn.XLOOKUP(F48,'[8]乡镇通三级、旅游资源产业路项目明细'!$U:$U,'[8]乡镇通三级、旅游资源产业路项目明细'!$U:$U)</f>
        <v>#N/A</v>
      </c>
      <c r="AB48" s="7" t="e">
        <f>VLOOKUP(F48,[9]项目建设投资计划表!$L$7:$O$83,4,0)</f>
        <v>#N/A</v>
      </c>
    </row>
    <row r="49" spans="1:28" ht="25.15" customHeight="1" outlineLevel="3" x14ac:dyDescent="0.4">
      <c r="A49" s="4" t="s">
        <v>10</v>
      </c>
      <c r="B49" s="4" t="s">
        <v>211</v>
      </c>
      <c r="C49" s="4" t="s">
        <v>421</v>
      </c>
      <c r="D49" s="4" t="s">
        <v>422</v>
      </c>
      <c r="E49" s="9"/>
      <c r="F49" s="4" t="s">
        <v>423</v>
      </c>
      <c r="G49" s="4" t="s">
        <v>327</v>
      </c>
      <c r="H49" s="9" t="s">
        <v>291</v>
      </c>
      <c r="I49" s="9" t="s">
        <v>424</v>
      </c>
      <c r="J49" s="4">
        <v>0.86799999999999999</v>
      </c>
      <c r="K49" s="4"/>
      <c r="L49" s="4"/>
      <c r="M49" s="4">
        <v>0.86799999999999999</v>
      </c>
      <c r="N49" s="4"/>
      <c r="O49" s="4">
        <v>3.5</v>
      </c>
      <c r="P49" s="4" t="s">
        <v>279</v>
      </c>
      <c r="Q49" s="4" t="s">
        <v>422</v>
      </c>
      <c r="R49" s="4"/>
      <c r="S49" s="18"/>
      <c r="W49" s="7" t="e">
        <f>VLOOKUP(F49,'[7]2021年备案'!$F$8:$S$1293,14,0)</f>
        <v>#N/A</v>
      </c>
      <c r="AA49" s="7" t="e">
        <f>_xlfn.XLOOKUP(F49,'[8]乡镇通三级、旅游资源产业路项目明细'!$U:$U,'[8]乡镇通三级、旅游资源产业路项目明细'!$U:$U)</f>
        <v>#N/A</v>
      </c>
      <c r="AB49" s="7" t="e">
        <f>VLOOKUP(F49,[9]项目建设投资计划表!$L$7:$O$83,4,0)</f>
        <v>#N/A</v>
      </c>
    </row>
    <row r="50" spans="1:28" ht="25.15" customHeight="1" outlineLevel="3" x14ac:dyDescent="0.4">
      <c r="A50" s="4" t="s">
        <v>10</v>
      </c>
      <c r="B50" s="4" t="s">
        <v>211</v>
      </c>
      <c r="C50" s="4" t="s">
        <v>378</v>
      </c>
      <c r="D50" s="4" t="s">
        <v>425</v>
      </c>
      <c r="E50" s="9"/>
      <c r="F50" s="4" t="s">
        <v>426</v>
      </c>
      <c r="G50" s="4" t="s">
        <v>327</v>
      </c>
      <c r="H50" s="9" t="s">
        <v>291</v>
      </c>
      <c r="I50" s="9" t="s">
        <v>283</v>
      </c>
      <c r="J50" s="4">
        <v>1.585</v>
      </c>
      <c r="K50" s="4"/>
      <c r="L50" s="4"/>
      <c r="M50" s="4">
        <v>1.585</v>
      </c>
      <c r="N50" s="4"/>
      <c r="O50" s="4">
        <v>3.5</v>
      </c>
      <c r="P50" s="4" t="s">
        <v>279</v>
      </c>
      <c r="Q50" s="4" t="s">
        <v>425</v>
      </c>
      <c r="R50" s="4"/>
      <c r="S50" s="18"/>
      <c r="W50" s="7" t="e">
        <f>VLOOKUP(F50,'[7]2021年备案'!$F$8:$S$1293,14,0)</f>
        <v>#N/A</v>
      </c>
      <c r="AA50" s="7" t="e">
        <f>_xlfn.XLOOKUP(F50,'[8]乡镇通三级、旅游资源产业路项目明细'!$U:$U,'[8]乡镇通三级、旅游资源产业路项目明细'!$U:$U)</f>
        <v>#N/A</v>
      </c>
      <c r="AB50" s="7" t="e">
        <f>VLOOKUP(F50,[9]项目建设投资计划表!$L$7:$O$83,4,0)</f>
        <v>#N/A</v>
      </c>
    </row>
    <row r="51" spans="1:28" ht="25.15" customHeight="1" outlineLevel="3" x14ac:dyDescent="0.4">
      <c r="A51" s="4" t="s">
        <v>10</v>
      </c>
      <c r="B51" s="4" t="s">
        <v>211</v>
      </c>
      <c r="C51" s="4" t="s">
        <v>427</v>
      </c>
      <c r="D51" s="4" t="s">
        <v>428</v>
      </c>
      <c r="E51" s="9"/>
      <c r="F51" s="4" t="s">
        <v>429</v>
      </c>
      <c r="G51" s="4" t="s">
        <v>327</v>
      </c>
      <c r="H51" s="9" t="s">
        <v>291</v>
      </c>
      <c r="I51" s="9" t="s">
        <v>430</v>
      </c>
      <c r="J51" s="4">
        <v>0.56999999999999995</v>
      </c>
      <c r="K51" s="4"/>
      <c r="L51" s="4"/>
      <c r="M51" s="4">
        <v>0.56999999999999995</v>
      </c>
      <c r="N51" s="4"/>
      <c r="O51" s="4">
        <v>3.5</v>
      </c>
      <c r="P51" s="4" t="s">
        <v>279</v>
      </c>
      <c r="Q51" s="4" t="s">
        <v>428</v>
      </c>
      <c r="R51" s="4"/>
      <c r="S51" s="18"/>
      <c r="W51" s="7" t="e">
        <f>VLOOKUP(F51,'[7]2021年备案'!$F$8:$S$1293,14,0)</f>
        <v>#N/A</v>
      </c>
      <c r="AA51" s="7" t="e">
        <f>_xlfn.XLOOKUP(F51,'[8]乡镇通三级、旅游资源产业路项目明细'!$U:$U,'[8]乡镇通三级、旅游资源产业路项目明细'!$U:$U)</f>
        <v>#N/A</v>
      </c>
      <c r="AB51" s="7" t="e">
        <f>VLOOKUP(F51,[9]项目建设投资计划表!$L$7:$O$83,4,0)</f>
        <v>#N/A</v>
      </c>
    </row>
    <row r="52" spans="1:28" s="1" customFormat="1" ht="25.15" customHeight="1" outlineLevel="2" x14ac:dyDescent="0.4">
      <c r="A52" s="4"/>
      <c r="B52" s="11" t="s">
        <v>73</v>
      </c>
      <c r="C52" s="4"/>
      <c r="D52" s="4"/>
      <c r="E52" s="9"/>
      <c r="F52" s="4"/>
      <c r="G52" s="4"/>
      <c r="H52" s="9"/>
      <c r="I52" s="9"/>
      <c r="J52" s="4">
        <f>SUBTOTAL(9,J53:J134)</f>
        <v>236.64299999999994</v>
      </c>
      <c r="K52" s="4"/>
      <c r="L52" s="4"/>
      <c r="M52" s="4">
        <f>SUBTOTAL(9,M53:M134)</f>
        <v>201.05099999999999</v>
      </c>
      <c r="N52" s="4">
        <v>170.6</v>
      </c>
      <c r="O52" s="4"/>
      <c r="P52" s="4"/>
      <c r="Q52" s="4"/>
      <c r="R52" s="4"/>
      <c r="S52" s="18">
        <f t="shared" si="0"/>
        <v>66.04299999999995</v>
      </c>
    </row>
    <row r="53" spans="1:28" ht="25.15" customHeight="1" outlineLevel="3" x14ac:dyDescent="0.4">
      <c r="A53" s="4" t="s">
        <v>10</v>
      </c>
      <c r="B53" s="4" t="s">
        <v>73</v>
      </c>
      <c r="C53" s="4" t="s">
        <v>431</v>
      </c>
      <c r="D53" s="4" t="s">
        <v>432</v>
      </c>
      <c r="E53" s="9"/>
      <c r="F53" s="4" t="s">
        <v>433</v>
      </c>
      <c r="G53" s="4" t="s">
        <v>434</v>
      </c>
      <c r="H53" s="9" t="s">
        <v>200</v>
      </c>
      <c r="I53" s="9" t="s">
        <v>435</v>
      </c>
      <c r="J53" s="4">
        <v>6.2</v>
      </c>
      <c r="K53" s="4">
        <v>0</v>
      </c>
      <c r="L53" s="4" t="s">
        <v>279</v>
      </c>
      <c r="M53" s="4">
        <v>3.2</v>
      </c>
      <c r="N53" s="4"/>
      <c r="O53" s="4">
        <v>6.5</v>
      </c>
      <c r="P53" s="4" t="s">
        <v>436</v>
      </c>
      <c r="Q53" s="4" t="s">
        <v>431</v>
      </c>
      <c r="R53" s="4" t="s">
        <v>366</v>
      </c>
      <c r="S53" s="18"/>
      <c r="W53" s="7">
        <f>VLOOKUP(F53,'[7]2021年备案'!$F$8:$S$1293,14,0)</f>
        <v>3</v>
      </c>
      <c r="X53" s="7">
        <f>J53-W53</f>
        <v>3.2</v>
      </c>
      <c r="Y53" s="7">
        <f>J53-W53-M53</f>
        <v>0</v>
      </c>
      <c r="Z53" s="7" t="s">
        <v>437</v>
      </c>
      <c r="AA53" s="7" t="str">
        <f>_xlfn.XLOOKUP(F53,'[8]乡镇通三级、旅游资源产业路项目明细'!$U:$U,'[8]乡镇通三级、旅游资源产业路项目明细'!$U:$U)</f>
        <v>普迹-官桥</v>
      </c>
      <c r="AB53" s="7" t="e">
        <f>VLOOKUP(F53,[9]项目建设投资计划表!$L$7:$O$83,4,0)</f>
        <v>#N/A</v>
      </c>
    </row>
    <row r="54" spans="1:28" ht="25.15" customHeight="1" outlineLevel="3" x14ac:dyDescent="0.4">
      <c r="A54" s="4" t="s">
        <v>10</v>
      </c>
      <c r="B54" s="4" t="s">
        <v>73</v>
      </c>
      <c r="C54" s="4" t="s">
        <v>438</v>
      </c>
      <c r="D54" s="4" t="s">
        <v>439</v>
      </c>
      <c r="E54" s="9"/>
      <c r="F54" s="4" t="s">
        <v>440</v>
      </c>
      <c r="G54" s="4" t="s">
        <v>290</v>
      </c>
      <c r="H54" s="9" t="s">
        <v>291</v>
      </c>
      <c r="I54" s="9" t="s">
        <v>441</v>
      </c>
      <c r="J54" s="4">
        <v>9</v>
      </c>
      <c r="K54" s="4" t="s">
        <v>300</v>
      </c>
      <c r="L54" s="4">
        <v>0</v>
      </c>
      <c r="M54" s="4">
        <v>9</v>
      </c>
      <c r="N54" s="4"/>
      <c r="O54" s="4" t="s">
        <v>293</v>
      </c>
      <c r="P54" s="4" t="s">
        <v>279</v>
      </c>
      <c r="Q54" s="4" t="s">
        <v>442</v>
      </c>
      <c r="R54" s="4"/>
      <c r="S54" s="18"/>
      <c r="U54" s="7">
        <f>VLOOKUP(F54,[6]农村公路!$I$6:$W$11652,15,0)</f>
        <v>9</v>
      </c>
      <c r="V54" s="7">
        <f t="shared" ref="V54:V89" si="2">J54-U54</f>
        <v>0</v>
      </c>
      <c r="W54" s="7" t="e">
        <f>VLOOKUP(F54,'[7]乡镇通三级、旅游资源产业路项目明细'!$F$8:$S$1305,14,0)</f>
        <v>#N/A</v>
      </c>
      <c r="AA54" s="7" t="e">
        <f>_xlfn.XLOOKUP(F54,'[8]乡镇通三级、旅游资源产业路项目明细'!$U:$U,'[8]乡镇通三级、旅游资源产业路项目明细'!$U:$U)</f>
        <v>#N/A</v>
      </c>
      <c r="AB54" s="7" t="e">
        <f>VLOOKUP(F54,[9]项目建设投资计划表!$L$7:$O$83,4,0)</f>
        <v>#N/A</v>
      </c>
    </row>
    <row r="55" spans="1:28" ht="25.15" customHeight="1" outlineLevel="3" x14ac:dyDescent="0.4">
      <c r="A55" s="4" t="s">
        <v>10</v>
      </c>
      <c r="B55" s="4" t="s">
        <v>73</v>
      </c>
      <c r="C55" s="4" t="s">
        <v>443</v>
      </c>
      <c r="D55" s="4" t="s">
        <v>444</v>
      </c>
      <c r="E55" s="9"/>
      <c r="F55" s="4" t="s">
        <v>445</v>
      </c>
      <c r="G55" s="4" t="s">
        <v>290</v>
      </c>
      <c r="H55" s="9" t="s">
        <v>291</v>
      </c>
      <c r="I55" s="9" t="s">
        <v>283</v>
      </c>
      <c r="J55" s="4">
        <v>9.5</v>
      </c>
      <c r="K55" s="4" t="s">
        <v>300</v>
      </c>
      <c r="L55" s="4">
        <v>0</v>
      </c>
      <c r="M55" s="4">
        <v>9.5</v>
      </c>
      <c r="N55" s="4"/>
      <c r="O55" s="4" t="s">
        <v>293</v>
      </c>
      <c r="P55" s="4" t="s">
        <v>279</v>
      </c>
      <c r="Q55" s="4" t="s">
        <v>446</v>
      </c>
      <c r="R55" s="4"/>
      <c r="S55" s="18"/>
      <c r="U55" s="7">
        <f>VLOOKUP(F55,[6]农村公路!$I$6:$W$11652,15,0)</f>
        <v>9.5</v>
      </c>
      <c r="V55" s="7">
        <f t="shared" si="2"/>
        <v>0</v>
      </c>
      <c r="W55" s="7" t="e">
        <f>VLOOKUP(F55,'[7]乡镇通三级、旅游资源产业路项目明细'!$F$8:$S$1305,14,0)</f>
        <v>#N/A</v>
      </c>
      <c r="AA55" s="7" t="e">
        <f>_xlfn.XLOOKUP(F55,'[8]乡镇通三级、旅游资源产业路项目明细'!$U:$U,'[8]乡镇通三级、旅游资源产业路项目明细'!$U:$U)</f>
        <v>#N/A</v>
      </c>
      <c r="AB55" s="7" t="e">
        <f>VLOOKUP(F55,[9]项目建设投资计划表!$L$7:$O$83,4,0)</f>
        <v>#N/A</v>
      </c>
    </row>
    <row r="56" spans="1:28" ht="25.15" customHeight="1" outlineLevel="3" x14ac:dyDescent="0.4">
      <c r="A56" s="4" t="s">
        <v>10</v>
      </c>
      <c r="B56" s="4" t="s">
        <v>73</v>
      </c>
      <c r="C56" s="4" t="s">
        <v>447</v>
      </c>
      <c r="D56" s="4" t="s">
        <v>448</v>
      </c>
      <c r="E56" s="9"/>
      <c r="F56" s="4" t="s">
        <v>449</v>
      </c>
      <c r="G56" s="4" t="s">
        <v>290</v>
      </c>
      <c r="H56" s="9" t="s">
        <v>291</v>
      </c>
      <c r="I56" s="9" t="s">
        <v>283</v>
      </c>
      <c r="J56" s="4">
        <v>5.4</v>
      </c>
      <c r="K56" s="4" t="s">
        <v>300</v>
      </c>
      <c r="L56" s="4">
        <v>0</v>
      </c>
      <c r="M56" s="4">
        <v>3</v>
      </c>
      <c r="N56" s="4"/>
      <c r="O56" s="4" t="s">
        <v>293</v>
      </c>
      <c r="P56" s="4" t="s">
        <v>279</v>
      </c>
      <c r="Q56" s="4" t="s">
        <v>450</v>
      </c>
      <c r="R56" s="4"/>
      <c r="S56" s="18"/>
      <c r="U56" s="7">
        <f>VLOOKUP(F56,[6]农村公路!$I$6:$W$11652,15,0)</f>
        <v>5.4</v>
      </c>
      <c r="V56" s="7">
        <f t="shared" si="2"/>
        <v>0</v>
      </c>
      <c r="W56" s="7" t="e">
        <f>VLOOKUP(F56,'[7]乡镇通三级、旅游资源产业路项目明细'!$F$8:$S$1305,14,0)</f>
        <v>#N/A</v>
      </c>
      <c r="AA56" s="7" t="e">
        <f>_xlfn.XLOOKUP(F56,'[8]乡镇通三级、旅游资源产业路项目明细'!$U:$U,'[8]乡镇通三级、旅游资源产业路项目明细'!$U:$U)</f>
        <v>#N/A</v>
      </c>
      <c r="AB56" s="7" t="e">
        <f>VLOOKUP(F56,[9]项目建设投资计划表!$L$7:$O$83,4,0)</f>
        <v>#N/A</v>
      </c>
    </row>
    <row r="57" spans="1:28" ht="25.15" customHeight="1" outlineLevel="3" x14ac:dyDescent="0.4">
      <c r="A57" s="4" t="s">
        <v>10</v>
      </c>
      <c r="B57" s="4" t="s">
        <v>73</v>
      </c>
      <c r="C57" s="4" t="s">
        <v>431</v>
      </c>
      <c r="D57" s="4" t="s">
        <v>451</v>
      </c>
      <c r="E57" s="9"/>
      <c r="F57" s="4" t="s">
        <v>452</v>
      </c>
      <c r="G57" s="4" t="s">
        <v>290</v>
      </c>
      <c r="H57" s="9" t="s">
        <v>291</v>
      </c>
      <c r="I57" s="9" t="s">
        <v>453</v>
      </c>
      <c r="J57" s="4">
        <v>0.84</v>
      </c>
      <c r="K57" s="4" t="s">
        <v>300</v>
      </c>
      <c r="L57" s="4">
        <v>0</v>
      </c>
      <c r="M57" s="4">
        <v>0.84</v>
      </c>
      <c r="N57" s="4"/>
      <c r="O57" s="4" t="s">
        <v>293</v>
      </c>
      <c r="P57" s="4" t="s">
        <v>279</v>
      </c>
      <c r="Q57" s="4" t="s">
        <v>454</v>
      </c>
      <c r="R57" s="4"/>
      <c r="S57" s="18"/>
      <c r="U57" s="7">
        <f>VLOOKUP(F57,[6]农村公路!$I$6:$W$11652,15,0)</f>
        <v>0.84</v>
      </c>
      <c r="V57" s="7">
        <f t="shared" si="2"/>
        <v>0</v>
      </c>
      <c r="W57" s="7" t="e">
        <f>VLOOKUP(F57,'[7]乡镇通三级、旅游资源产业路项目明细'!$F$8:$S$1305,14,0)</f>
        <v>#N/A</v>
      </c>
      <c r="AA57" s="7" t="e">
        <f>_xlfn.XLOOKUP(F57,'[8]乡镇通三级、旅游资源产业路项目明细'!$U:$U,'[8]乡镇通三级、旅游资源产业路项目明细'!$U:$U)</f>
        <v>#N/A</v>
      </c>
      <c r="AB57" s="7" t="e">
        <f>VLOOKUP(F57,[9]项目建设投资计划表!$L$7:$O$83,4,0)</f>
        <v>#N/A</v>
      </c>
    </row>
    <row r="58" spans="1:28" ht="25.15" customHeight="1" outlineLevel="3" x14ac:dyDescent="0.4">
      <c r="A58" s="4" t="s">
        <v>10</v>
      </c>
      <c r="B58" s="4" t="s">
        <v>73</v>
      </c>
      <c r="C58" s="4" t="s">
        <v>431</v>
      </c>
      <c r="D58" s="4" t="s">
        <v>455</v>
      </c>
      <c r="E58" s="9"/>
      <c r="F58" s="4" t="s">
        <v>456</v>
      </c>
      <c r="G58" s="4" t="s">
        <v>290</v>
      </c>
      <c r="H58" s="9" t="s">
        <v>291</v>
      </c>
      <c r="I58" s="9" t="s">
        <v>283</v>
      </c>
      <c r="J58" s="4">
        <v>6.5</v>
      </c>
      <c r="K58" s="4" t="s">
        <v>300</v>
      </c>
      <c r="L58" s="4">
        <v>0</v>
      </c>
      <c r="M58" s="4">
        <v>5</v>
      </c>
      <c r="N58" s="4"/>
      <c r="O58" s="4" t="s">
        <v>293</v>
      </c>
      <c r="P58" s="4" t="s">
        <v>279</v>
      </c>
      <c r="Q58" s="4" t="s">
        <v>457</v>
      </c>
      <c r="R58" s="4"/>
      <c r="S58" s="18"/>
      <c r="U58" s="7">
        <f>VLOOKUP(F58,[6]农村公路!$I$6:$W$11652,15,0)</f>
        <v>6.5</v>
      </c>
      <c r="V58" s="7">
        <f t="shared" si="2"/>
        <v>0</v>
      </c>
      <c r="W58" s="7" t="e">
        <f>VLOOKUP(F58,'[7]乡镇通三级、旅游资源产业路项目明细'!$F$8:$S$1305,14,0)</f>
        <v>#N/A</v>
      </c>
      <c r="AA58" s="7" t="e">
        <f>_xlfn.XLOOKUP(F58,'[8]乡镇通三级、旅游资源产业路项目明细'!$U:$U,'[8]乡镇通三级、旅游资源产业路项目明细'!$U:$U)</f>
        <v>#N/A</v>
      </c>
      <c r="AB58" s="7" t="e">
        <f>VLOOKUP(F58,[9]项目建设投资计划表!$L$7:$O$83,4,0)</f>
        <v>#N/A</v>
      </c>
    </row>
    <row r="59" spans="1:28" ht="25.15" customHeight="1" outlineLevel="3" x14ac:dyDescent="0.4">
      <c r="A59" s="4" t="s">
        <v>10</v>
      </c>
      <c r="B59" s="4" t="s">
        <v>73</v>
      </c>
      <c r="C59" s="4" t="s">
        <v>458</v>
      </c>
      <c r="D59" s="4" t="s">
        <v>459</v>
      </c>
      <c r="E59" s="9"/>
      <c r="F59" s="4" t="s">
        <v>460</v>
      </c>
      <c r="G59" s="4" t="s">
        <v>290</v>
      </c>
      <c r="H59" s="9" t="s">
        <v>291</v>
      </c>
      <c r="I59" s="9" t="s">
        <v>283</v>
      </c>
      <c r="J59" s="4">
        <v>1.2</v>
      </c>
      <c r="K59" s="4" t="s">
        <v>300</v>
      </c>
      <c r="L59" s="4">
        <v>0</v>
      </c>
      <c r="M59" s="4">
        <v>1.1000000000000001</v>
      </c>
      <c r="N59" s="4"/>
      <c r="O59" s="4" t="s">
        <v>293</v>
      </c>
      <c r="P59" s="4" t="s">
        <v>279</v>
      </c>
      <c r="Q59" s="4" t="s">
        <v>461</v>
      </c>
      <c r="R59" s="4"/>
      <c r="S59" s="18"/>
      <c r="U59" s="7">
        <f>VLOOKUP(F59,[6]农村公路!$I$6:$W$11652,15,0)</f>
        <v>1.2</v>
      </c>
      <c r="V59" s="7">
        <f t="shared" si="2"/>
        <v>0</v>
      </c>
      <c r="W59" s="7" t="e">
        <f>VLOOKUP(F59,'[7]乡镇通三级、旅游资源产业路项目明细'!$F$8:$S$1305,14,0)</f>
        <v>#N/A</v>
      </c>
      <c r="AA59" s="7" t="e">
        <f>_xlfn.XLOOKUP(F59,'[8]乡镇通三级、旅游资源产业路项目明细'!$U:$U,'[8]乡镇通三级、旅游资源产业路项目明细'!$U:$U)</f>
        <v>#N/A</v>
      </c>
      <c r="AB59" s="7" t="e">
        <f>VLOOKUP(F59,[9]项目建设投资计划表!$L$7:$O$83,4,0)</f>
        <v>#N/A</v>
      </c>
    </row>
    <row r="60" spans="1:28" ht="25.15" customHeight="1" outlineLevel="3" x14ac:dyDescent="0.4">
      <c r="A60" s="4" t="s">
        <v>10</v>
      </c>
      <c r="B60" s="4" t="s">
        <v>73</v>
      </c>
      <c r="C60" s="4" t="s">
        <v>462</v>
      </c>
      <c r="D60" s="4" t="s">
        <v>463</v>
      </c>
      <c r="E60" s="9"/>
      <c r="F60" s="4" t="s">
        <v>464</v>
      </c>
      <c r="G60" s="4" t="s">
        <v>290</v>
      </c>
      <c r="H60" s="9" t="s">
        <v>291</v>
      </c>
      <c r="I60" s="9" t="s">
        <v>465</v>
      </c>
      <c r="J60" s="4">
        <v>10.1</v>
      </c>
      <c r="K60" s="4" t="s">
        <v>314</v>
      </c>
      <c r="L60" s="4">
        <v>0</v>
      </c>
      <c r="M60" s="4">
        <v>4.5999999999999996</v>
      </c>
      <c r="N60" s="4"/>
      <c r="O60" s="4" t="s">
        <v>293</v>
      </c>
      <c r="P60" s="4" t="s">
        <v>279</v>
      </c>
      <c r="Q60" s="4" t="s">
        <v>466</v>
      </c>
      <c r="R60" s="4"/>
      <c r="S60" s="18"/>
      <c r="U60" s="7">
        <f>VLOOKUP(F60,[6]农村公路!$I$6:$W$11652,15,0)</f>
        <v>10.1</v>
      </c>
      <c r="V60" s="7">
        <f t="shared" si="2"/>
        <v>0</v>
      </c>
      <c r="W60" s="7" t="e">
        <f>VLOOKUP(F60,'[7]乡镇通三级、旅游资源产业路项目明细'!$F$8:$S$1305,14,0)</f>
        <v>#N/A</v>
      </c>
      <c r="AA60" s="7" t="e">
        <f>_xlfn.XLOOKUP(F60,'[8]乡镇通三级、旅游资源产业路项目明细'!$U:$U,'[8]乡镇通三级、旅游资源产业路项目明细'!$U:$U)</f>
        <v>#N/A</v>
      </c>
      <c r="AB60" s="7" t="e">
        <f>VLOOKUP(F60,[9]项目建设投资计划表!$L$7:$O$83,4,0)</f>
        <v>#N/A</v>
      </c>
    </row>
    <row r="61" spans="1:28" ht="25.15" customHeight="1" outlineLevel="3" x14ac:dyDescent="0.4">
      <c r="A61" s="4" t="s">
        <v>10</v>
      </c>
      <c r="B61" s="4" t="s">
        <v>73</v>
      </c>
      <c r="C61" s="4" t="s">
        <v>438</v>
      </c>
      <c r="D61" s="4" t="s">
        <v>467</v>
      </c>
      <c r="E61" s="9"/>
      <c r="F61" s="4" t="s">
        <v>468</v>
      </c>
      <c r="G61" s="4" t="s">
        <v>290</v>
      </c>
      <c r="H61" s="9" t="s">
        <v>291</v>
      </c>
      <c r="I61" s="9" t="s">
        <v>283</v>
      </c>
      <c r="J61" s="4">
        <v>2.7</v>
      </c>
      <c r="K61" s="4" t="s">
        <v>284</v>
      </c>
      <c r="L61" s="4">
        <v>0</v>
      </c>
      <c r="M61" s="4">
        <v>2.7</v>
      </c>
      <c r="N61" s="4"/>
      <c r="O61" s="4" t="s">
        <v>293</v>
      </c>
      <c r="P61" s="4" t="s">
        <v>279</v>
      </c>
      <c r="Q61" s="4" t="s">
        <v>469</v>
      </c>
      <c r="R61" s="4"/>
      <c r="S61" s="18"/>
      <c r="U61" s="7">
        <f>VLOOKUP(F61,[6]农村公路!$I$6:$W$11652,15,0)</f>
        <v>2.7</v>
      </c>
      <c r="V61" s="7">
        <f t="shared" si="2"/>
        <v>0</v>
      </c>
      <c r="W61" s="7" t="e">
        <f>VLOOKUP(F61,'[7]乡镇通三级、旅游资源产业路项目明细'!$F$8:$S$1305,14,0)</f>
        <v>#N/A</v>
      </c>
      <c r="AA61" s="7" t="e">
        <f>_xlfn.XLOOKUP(F61,'[8]乡镇通三级、旅游资源产业路项目明细'!$U:$U,'[8]乡镇通三级、旅游资源产业路项目明细'!$U:$U)</f>
        <v>#N/A</v>
      </c>
      <c r="AB61" s="7" t="e">
        <f>VLOOKUP(F61,[9]项目建设投资计划表!$L$7:$O$83,4,0)</f>
        <v>#N/A</v>
      </c>
    </row>
    <row r="62" spans="1:28" ht="25.15" customHeight="1" outlineLevel="3" x14ac:dyDescent="0.4">
      <c r="A62" s="4" t="s">
        <v>10</v>
      </c>
      <c r="B62" s="4" t="s">
        <v>73</v>
      </c>
      <c r="C62" s="4" t="s">
        <v>470</v>
      </c>
      <c r="D62" s="4" t="s">
        <v>471</v>
      </c>
      <c r="E62" s="9"/>
      <c r="F62" s="4" t="s">
        <v>472</v>
      </c>
      <c r="G62" s="4" t="s">
        <v>290</v>
      </c>
      <c r="H62" s="9" t="s">
        <v>291</v>
      </c>
      <c r="I62" s="9" t="s">
        <v>283</v>
      </c>
      <c r="J62" s="4">
        <v>0.9</v>
      </c>
      <c r="K62" s="4" t="s">
        <v>277</v>
      </c>
      <c r="L62" s="4">
        <v>0</v>
      </c>
      <c r="M62" s="4">
        <v>0.9</v>
      </c>
      <c r="N62" s="4"/>
      <c r="O62" s="4" t="s">
        <v>293</v>
      </c>
      <c r="P62" s="4" t="s">
        <v>279</v>
      </c>
      <c r="Q62" s="4" t="s">
        <v>473</v>
      </c>
      <c r="R62" s="4"/>
      <c r="S62" s="18"/>
      <c r="U62" s="7">
        <f>VLOOKUP(F62,[6]农村公路!$I$6:$W$11652,15,0)</f>
        <v>0.9</v>
      </c>
      <c r="V62" s="7">
        <f t="shared" si="2"/>
        <v>0</v>
      </c>
      <c r="W62" s="7" t="e">
        <f>VLOOKUP(F62,'[7]乡镇通三级、旅游资源产业路项目明细'!$F$8:$S$1305,14,0)</f>
        <v>#N/A</v>
      </c>
      <c r="AA62" s="7" t="e">
        <f>_xlfn.XLOOKUP(F62,'[8]乡镇通三级、旅游资源产业路项目明细'!$U:$U,'[8]乡镇通三级、旅游资源产业路项目明细'!$U:$U)</f>
        <v>#N/A</v>
      </c>
      <c r="AB62" s="7" t="e">
        <f>VLOOKUP(F62,[9]项目建设投资计划表!$L$7:$O$83,4,0)</f>
        <v>#N/A</v>
      </c>
    </row>
    <row r="63" spans="1:28" ht="25.15" customHeight="1" outlineLevel="3" x14ac:dyDescent="0.4">
      <c r="A63" s="4" t="s">
        <v>10</v>
      </c>
      <c r="B63" s="4" t="s">
        <v>73</v>
      </c>
      <c r="C63" s="4" t="s">
        <v>474</v>
      </c>
      <c r="D63" s="4" t="s">
        <v>475</v>
      </c>
      <c r="E63" s="9"/>
      <c r="F63" s="4" t="s">
        <v>476</v>
      </c>
      <c r="G63" s="4" t="s">
        <v>290</v>
      </c>
      <c r="H63" s="9" t="s">
        <v>291</v>
      </c>
      <c r="I63" s="9" t="s">
        <v>283</v>
      </c>
      <c r="J63" s="4">
        <v>2.4</v>
      </c>
      <c r="K63" s="4" t="s">
        <v>300</v>
      </c>
      <c r="L63" s="4">
        <v>0</v>
      </c>
      <c r="M63" s="4">
        <v>2.1</v>
      </c>
      <c r="N63" s="4"/>
      <c r="O63" s="4" t="s">
        <v>293</v>
      </c>
      <c r="P63" s="4" t="s">
        <v>279</v>
      </c>
      <c r="Q63" s="4" t="s">
        <v>477</v>
      </c>
      <c r="R63" s="4"/>
      <c r="S63" s="18"/>
      <c r="U63" s="7">
        <f>VLOOKUP(F63,[6]农村公路!$I$6:$W$11652,15,0)</f>
        <v>2.4</v>
      </c>
      <c r="V63" s="7">
        <f t="shared" si="2"/>
        <v>0</v>
      </c>
      <c r="W63" s="7" t="e">
        <f>VLOOKUP(F63,'[7]乡镇通三级、旅游资源产业路项目明细'!$F$8:$S$1305,14,0)</f>
        <v>#N/A</v>
      </c>
      <c r="AA63" s="7" t="e">
        <f>_xlfn.XLOOKUP(F63,'[8]乡镇通三级、旅游资源产业路项目明细'!$U:$U,'[8]乡镇通三级、旅游资源产业路项目明细'!$U:$U)</f>
        <v>#N/A</v>
      </c>
      <c r="AB63" s="7" t="e">
        <f>VLOOKUP(F63,[9]项目建设投资计划表!$L$7:$O$83,4,0)</f>
        <v>#N/A</v>
      </c>
    </row>
    <row r="64" spans="1:28" ht="25.15" customHeight="1" outlineLevel="3" x14ac:dyDescent="0.4">
      <c r="A64" s="4" t="s">
        <v>10</v>
      </c>
      <c r="B64" s="4" t="s">
        <v>73</v>
      </c>
      <c r="C64" s="4" t="s">
        <v>478</v>
      </c>
      <c r="D64" s="4" t="s">
        <v>479</v>
      </c>
      <c r="E64" s="9"/>
      <c r="F64" s="4" t="s">
        <v>480</v>
      </c>
      <c r="G64" s="4" t="s">
        <v>290</v>
      </c>
      <c r="H64" s="9" t="s">
        <v>291</v>
      </c>
      <c r="I64" s="9" t="s">
        <v>283</v>
      </c>
      <c r="J64" s="4">
        <v>0.9</v>
      </c>
      <c r="K64" s="4" t="s">
        <v>346</v>
      </c>
      <c r="L64" s="4">
        <v>0</v>
      </c>
      <c r="M64" s="4">
        <v>0.9</v>
      </c>
      <c r="N64" s="4"/>
      <c r="O64" s="4" t="s">
        <v>293</v>
      </c>
      <c r="P64" s="4" t="s">
        <v>279</v>
      </c>
      <c r="Q64" s="4" t="s">
        <v>481</v>
      </c>
      <c r="R64" s="4"/>
      <c r="S64" s="18"/>
      <c r="U64" s="7">
        <f>VLOOKUP(F64,[6]农村公路!$I$6:$W$11652,15,0)</f>
        <v>0.9</v>
      </c>
      <c r="V64" s="7">
        <f t="shared" si="2"/>
        <v>0</v>
      </c>
      <c r="W64" s="7" t="e">
        <f>VLOOKUP(F64,'[7]乡镇通三级、旅游资源产业路项目明细'!$F$8:$S$1305,14,0)</f>
        <v>#N/A</v>
      </c>
      <c r="AA64" s="7" t="e">
        <f>_xlfn.XLOOKUP(F64,'[8]乡镇通三级、旅游资源产业路项目明细'!$U:$U,'[8]乡镇通三级、旅游资源产业路项目明细'!$U:$U)</f>
        <v>#N/A</v>
      </c>
      <c r="AB64" s="7" t="e">
        <f>VLOOKUP(F64,[9]项目建设投资计划表!$L$7:$O$83,4,0)</f>
        <v>#N/A</v>
      </c>
    </row>
    <row r="65" spans="1:28" ht="25.15" customHeight="1" outlineLevel="3" x14ac:dyDescent="0.4">
      <c r="A65" s="4" t="s">
        <v>10</v>
      </c>
      <c r="B65" s="4" t="s">
        <v>73</v>
      </c>
      <c r="C65" s="4" t="s">
        <v>482</v>
      </c>
      <c r="D65" s="4" t="s">
        <v>483</v>
      </c>
      <c r="E65" s="9"/>
      <c r="F65" s="4" t="s">
        <v>484</v>
      </c>
      <c r="G65" s="4" t="s">
        <v>290</v>
      </c>
      <c r="H65" s="9" t="s">
        <v>291</v>
      </c>
      <c r="I65" s="9" t="s">
        <v>485</v>
      </c>
      <c r="J65" s="4">
        <v>1.9</v>
      </c>
      <c r="K65" s="4" t="s">
        <v>300</v>
      </c>
      <c r="L65" s="4">
        <v>0</v>
      </c>
      <c r="M65" s="4">
        <v>1.9</v>
      </c>
      <c r="N65" s="4"/>
      <c r="O65" s="4" t="s">
        <v>293</v>
      </c>
      <c r="P65" s="4" t="s">
        <v>279</v>
      </c>
      <c r="Q65" s="4" t="s">
        <v>486</v>
      </c>
      <c r="R65" s="4"/>
      <c r="S65" s="18"/>
      <c r="U65" s="7">
        <f>VLOOKUP(F65,[6]农村公路!$I$6:$W$11652,15,0)</f>
        <v>1.9</v>
      </c>
      <c r="V65" s="7">
        <f t="shared" si="2"/>
        <v>0</v>
      </c>
      <c r="W65" s="7" t="e">
        <f>VLOOKUP(F65,'[7]乡镇通三级、旅游资源产业路项目明细'!$F$8:$S$1305,14,0)</f>
        <v>#N/A</v>
      </c>
      <c r="AA65" s="7" t="e">
        <f>_xlfn.XLOOKUP(F65,'[8]乡镇通三级、旅游资源产业路项目明细'!$U:$U,'[8]乡镇通三级、旅游资源产业路项目明细'!$U:$U)</f>
        <v>#N/A</v>
      </c>
      <c r="AB65" s="7" t="e">
        <f>VLOOKUP(F65,[9]项目建设投资计划表!$L$7:$O$83,4,0)</f>
        <v>#N/A</v>
      </c>
    </row>
    <row r="66" spans="1:28" ht="25.15" customHeight="1" outlineLevel="3" x14ac:dyDescent="0.4">
      <c r="A66" s="4" t="s">
        <v>10</v>
      </c>
      <c r="B66" s="4" t="s">
        <v>73</v>
      </c>
      <c r="C66" s="4" t="s">
        <v>487</v>
      </c>
      <c r="D66" s="4" t="s">
        <v>488</v>
      </c>
      <c r="E66" s="9"/>
      <c r="F66" s="4" t="s">
        <v>489</v>
      </c>
      <c r="G66" s="4" t="s">
        <v>290</v>
      </c>
      <c r="H66" s="9" t="s">
        <v>291</v>
      </c>
      <c r="I66" s="9" t="s">
        <v>490</v>
      </c>
      <c r="J66" s="4">
        <v>2.4</v>
      </c>
      <c r="K66" s="4" t="s">
        <v>277</v>
      </c>
      <c r="L66" s="4">
        <v>0</v>
      </c>
      <c r="M66" s="4">
        <v>2.4</v>
      </c>
      <c r="N66" s="4"/>
      <c r="O66" s="4" t="s">
        <v>293</v>
      </c>
      <c r="P66" s="4" t="s">
        <v>279</v>
      </c>
      <c r="Q66" s="4" t="s">
        <v>491</v>
      </c>
      <c r="R66" s="4"/>
      <c r="S66" s="18"/>
      <c r="U66" s="7">
        <f>VLOOKUP(F66,[6]农村公路!$I$6:$W$11652,15,0)</f>
        <v>2.4</v>
      </c>
      <c r="V66" s="7">
        <f t="shared" si="2"/>
        <v>0</v>
      </c>
      <c r="W66" s="7" t="e">
        <f>VLOOKUP(F66,'[7]乡镇通三级、旅游资源产业路项目明细'!$F$8:$S$1305,14,0)</f>
        <v>#N/A</v>
      </c>
      <c r="AA66" s="7" t="e">
        <f>_xlfn.XLOOKUP(F66,'[8]乡镇通三级、旅游资源产业路项目明细'!$U:$U,'[8]乡镇通三级、旅游资源产业路项目明细'!$U:$U)</f>
        <v>#N/A</v>
      </c>
      <c r="AB66" s="7" t="e">
        <f>VLOOKUP(F66,[9]项目建设投资计划表!$L$7:$O$83,4,0)</f>
        <v>#N/A</v>
      </c>
    </row>
    <row r="67" spans="1:28" ht="25.15" customHeight="1" outlineLevel="3" x14ac:dyDescent="0.4">
      <c r="A67" s="4" t="s">
        <v>10</v>
      </c>
      <c r="B67" s="4" t="s">
        <v>73</v>
      </c>
      <c r="C67" s="4" t="s">
        <v>492</v>
      </c>
      <c r="D67" s="4" t="s">
        <v>493</v>
      </c>
      <c r="E67" s="9"/>
      <c r="F67" s="4" t="s">
        <v>494</v>
      </c>
      <c r="G67" s="4" t="s">
        <v>290</v>
      </c>
      <c r="H67" s="9" t="s">
        <v>291</v>
      </c>
      <c r="I67" s="9" t="s">
        <v>495</v>
      </c>
      <c r="J67" s="4">
        <v>3</v>
      </c>
      <c r="K67" s="4" t="s">
        <v>300</v>
      </c>
      <c r="L67" s="4">
        <v>0</v>
      </c>
      <c r="M67" s="4">
        <v>3</v>
      </c>
      <c r="N67" s="4"/>
      <c r="O67" s="4" t="s">
        <v>293</v>
      </c>
      <c r="P67" s="4" t="s">
        <v>279</v>
      </c>
      <c r="Q67" s="4" t="s">
        <v>496</v>
      </c>
      <c r="R67" s="4"/>
      <c r="S67" s="18"/>
      <c r="U67" s="7">
        <f>VLOOKUP(F67,[6]农村公路!$I$6:$W$11652,15,0)</f>
        <v>3</v>
      </c>
      <c r="V67" s="7">
        <f t="shared" si="2"/>
        <v>0</v>
      </c>
      <c r="W67" s="7" t="e">
        <f>VLOOKUP(F67,'[7]乡镇通三级、旅游资源产业路项目明细'!$F$8:$S$1305,14,0)</f>
        <v>#N/A</v>
      </c>
      <c r="AA67" s="7" t="e">
        <f>_xlfn.XLOOKUP(F67,'[8]乡镇通三级、旅游资源产业路项目明细'!$U:$U,'[8]乡镇通三级、旅游资源产业路项目明细'!$U:$U)</f>
        <v>#N/A</v>
      </c>
      <c r="AB67" s="7" t="e">
        <f>VLOOKUP(F67,[9]项目建设投资计划表!$L$7:$O$83,4,0)</f>
        <v>#N/A</v>
      </c>
    </row>
    <row r="68" spans="1:28" ht="25.15" customHeight="1" outlineLevel="3" x14ac:dyDescent="0.4">
      <c r="A68" s="4" t="s">
        <v>10</v>
      </c>
      <c r="B68" s="4" t="s">
        <v>73</v>
      </c>
      <c r="C68" s="4" t="s">
        <v>497</v>
      </c>
      <c r="D68" s="4" t="s">
        <v>498</v>
      </c>
      <c r="E68" s="9"/>
      <c r="F68" s="4" t="s">
        <v>499</v>
      </c>
      <c r="G68" s="4" t="s">
        <v>290</v>
      </c>
      <c r="H68" s="9" t="s">
        <v>291</v>
      </c>
      <c r="I68" s="9" t="s">
        <v>283</v>
      </c>
      <c r="J68" s="4">
        <v>2</v>
      </c>
      <c r="K68" s="4" t="s">
        <v>300</v>
      </c>
      <c r="L68" s="4">
        <v>0</v>
      </c>
      <c r="M68" s="4">
        <v>2</v>
      </c>
      <c r="N68" s="4"/>
      <c r="O68" s="4" t="s">
        <v>293</v>
      </c>
      <c r="P68" s="4" t="s">
        <v>279</v>
      </c>
      <c r="Q68" s="4" t="s">
        <v>500</v>
      </c>
      <c r="R68" s="4"/>
      <c r="S68" s="18"/>
      <c r="U68" s="7">
        <f>VLOOKUP(F68,[6]农村公路!$I$6:$W$11652,15,0)</f>
        <v>2</v>
      </c>
      <c r="V68" s="7">
        <f t="shared" si="2"/>
        <v>0</v>
      </c>
      <c r="W68" s="7" t="e">
        <f>VLOOKUP(F68,'[7]乡镇通三级、旅游资源产业路项目明细'!$F$8:$S$1305,14,0)</f>
        <v>#N/A</v>
      </c>
      <c r="AA68" s="7" t="e">
        <f>_xlfn.XLOOKUP(F68,'[8]乡镇通三级、旅游资源产业路项目明细'!$U:$U,'[8]乡镇通三级、旅游资源产业路项目明细'!$U:$U)</f>
        <v>#N/A</v>
      </c>
      <c r="AB68" s="7" t="e">
        <f>VLOOKUP(F68,[9]项目建设投资计划表!$L$7:$O$83,4,0)</f>
        <v>#N/A</v>
      </c>
    </row>
    <row r="69" spans="1:28" ht="25.15" customHeight="1" outlineLevel="3" x14ac:dyDescent="0.4">
      <c r="A69" s="4" t="s">
        <v>10</v>
      </c>
      <c r="B69" s="4" t="s">
        <v>73</v>
      </c>
      <c r="C69" s="4" t="s">
        <v>501</v>
      </c>
      <c r="D69" s="4" t="s">
        <v>502</v>
      </c>
      <c r="E69" s="9"/>
      <c r="F69" s="4" t="s">
        <v>503</v>
      </c>
      <c r="G69" s="4" t="s">
        <v>290</v>
      </c>
      <c r="H69" s="9" t="s">
        <v>291</v>
      </c>
      <c r="I69" s="9" t="s">
        <v>283</v>
      </c>
      <c r="J69" s="4">
        <v>4</v>
      </c>
      <c r="K69" s="4" t="s">
        <v>300</v>
      </c>
      <c r="L69" s="4">
        <v>0</v>
      </c>
      <c r="M69" s="4">
        <v>2.2000000000000002</v>
      </c>
      <c r="N69" s="4"/>
      <c r="O69" s="4" t="s">
        <v>293</v>
      </c>
      <c r="P69" s="4" t="s">
        <v>279</v>
      </c>
      <c r="Q69" s="4" t="s">
        <v>504</v>
      </c>
      <c r="R69" s="4"/>
      <c r="S69" s="18"/>
      <c r="U69" s="7">
        <f>VLOOKUP(F69,[6]农村公路!$I$6:$W$11652,15,0)</f>
        <v>4</v>
      </c>
      <c r="V69" s="7">
        <f t="shared" si="2"/>
        <v>0</v>
      </c>
      <c r="W69" s="7" t="e">
        <f>VLOOKUP(F69,'[7]乡镇通三级、旅游资源产业路项目明细'!$F$8:$S$1305,14,0)</f>
        <v>#N/A</v>
      </c>
      <c r="AA69" s="7" t="e">
        <f>_xlfn.XLOOKUP(F69,'[8]乡镇通三级、旅游资源产业路项目明细'!$U:$U,'[8]乡镇通三级、旅游资源产业路项目明细'!$U:$U)</f>
        <v>#N/A</v>
      </c>
      <c r="AB69" s="7" t="e">
        <f>VLOOKUP(F69,[9]项目建设投资计划表!$L$7:$O$83,4,0)</f>
        <v>#N/A</v>
      </c>
    </row>
    <row r="70" spans="1:28" ht="25.15" customHeight="1" outlineLevel="3" x14ac:dyDescent="0.4">
      <c r="A70" s="4" t="s">
        <v>10</v>
      </c>
      <c r="B70" s="4" t="s">
        <v>73</v>
      </c>
      <c r="C70" s="4" t="s">
        <v>505</v>
      </c>
      <c r="D70" s="4" t="s">
        <v>506</v>
      </c>
      <c r="E70" s="9"/>
      <c r="F70" s="4" t="s">
        <v>507</v>
      </c>
      <c r="G70" s="4" t="s">
        <v>290</v>
      </c>
      <c r="H70" s="9" t="s">
        <v>291</v>
      </c>
      <c r="I70" s="9" t="s">
        <v>283</v>
      </c>
      <c r="J70" s="4">
        <v>4.5</v>
      </c>
      <c r="K70" s="4" t="s">
        <v>346</v>
      </c>
      <c r="L70" s="4">
        <v>0</v>
      </c>
      <c r="M70" s="4">
        <v>4.5</v>
      </c>
      <c r="N70" s="4"/>
      <c r="O70" s="4" t="s">
        <v>293</v>
      </c>
      <c r="P70" s="4" t="s">
        <v>279</v>
      </c>
      <c r="Q70" s="4" t="s">
        <v>508</v>
      </c>
      <c r="R70" s="4"/>
      <c r="S70" s="18"/>
      <c r="U70" s="7">
        <f>VLOOKUP(F70,[6]农村公路!$I$6:$W$11652,15,0)</f>
        <v>4.5</v>
      </c>
      <c r="V70" s="7">
        <f t="shared" si="2"/>
        <v>0</v>
      </c>
      <c r="W70" s="7" t="e">
        <f>VLOOKUP(F70,'[7]乡镇通三级、旅游资源产业路项目明细'!$F$8:$S$1305,14,0)</f>
        <v>#N/A</v>
      </c>
      <c r="AA70" s="7" t="e">
        <f>_xlfn.XLOOKUP(F70,'[8]乡镇通三级、旅游资源产业路项目明细'!$U:$U,'[8]乡镇通三级、旅游资源产业路项目明细'!$U:$U)</f>
        <v>#N/A</v>
      </c>
      <c r="AB70" s="7" t="e">
        <f>VLOOKUP(F70,[9]项目建设投资计划表!$L$7:$O$83,4,0)</f>
        <v>#N/A</v>
      </c>
    </row>
    <row r="71" spans="1:28" ht="25.15" customHeight="1" outlineLevel="3" x14ac:dyDescent="0.4">
      <c r="A71" s="4" t="s">
        <v>10</v>
      </c>
      <c r="B71" s="4" t="s">
        <v>73</v>
      </c>
      <c r="C71" s="4" t="s">
        <v>509</v>
      </c>
      <c r="D71" s="4" t="s">
        <v>510</v>
      </c>
      <c r="E71" s="9"/>
      <c r="F71" s="4" t="s">
        <v>511</v>
      </c>
      <c r="G71" s="4" t="s">
        <v>290</v>
      </c>
      <c r="H71" s="9" t="s">
        <v>291</v>
      </c>
      <c r="I71" s="9" t="s">
        <v>283</v>
      </c>
      <c r="J71" s="4">
        <v>3.1</v>
      </c>
      <c r="K71" s="4" t="s">
        <v>300</v>
      </c>
      <c r="L71" s="4">
        <v>0</v>
      </c>
      <c r="M71" s="4">
        <v>2.5</v>
      </c>
      <c r="N71" s="4"/>
      <c r="O71" s="4" t="s">
        <v>293</v>
      </c>
      <c r="P71" s="4" t="s">
        <v>279</v>
      </c>
      <c r="Q71" s="4" t="s">
        <v>512</v>
      </c>
      <c r="R71" s="4"/>
      <c r="S71" s="18"/>
      <c r="U71" s="7">
        <f>VLOOKUP(F71,[6]农村公路!$I$6:$W$11652,15,0)</f>
        <v>3.1</v>
      </c>
      <c r="V71" s="7">
        <f t="shared" si="2"/>
        <v>0</v>
      </c>
      <c r="W71" s="7" t="e">
        <f>VLOOKUP(F71,'[7]乡镇通三级、旅游资源产业路项目明细'!$F$8:$S$1305,14,0)</f>
        <v>#N/A</v>
      </c>
      <c r="AA71" s="7" t="e">
        <f>_xlfn.XLOOKUP(F71,'[8]乡镇通三级、旅游资源产业路项目明细'!$U:$U,'[8]乡镇通三级、旅游资源产业路项目明细'!$U:$U)</f>
        <v>#N/A</v>
      </c>
      <c r="AB71" s="7" t="e">
        <f>VLOOKUP(F71,[9]项目建设投资计划表!$L$7:$O$83,4,0)</f>
        <v>#N/A</v>
      </c>
    </row>
    <row r="72" spans="1:28" ht="25.15" customHeight="1" outlineLevel="3" x14ac:dyDescent="0.4">
      <c r="A72" s="4" t="s">
        <v>10</v>
      </c>
      <c r="B72" s="4" t="s">
        <v>73</v>
      </c>
      <c r="C72" s="4" t="s">
        <v>513</v>
      </c>
      <c r="D72" s="4" t="s">
        <v>444</v>
      </c>
      <c r="E72" s="9"/>
      <c r="F72" s="4" t="s">
        <v>514</v>
      </c>
      <c r="G72" s="4" t="s">
        <v>290</v>
      </c>
      <c r="H72" s="9" t="s">
        <v>291</v>
      </c>
      <c r="I72" s="9" t="s">
        <v>515</v>
      </c>
      <c r="J72" s="4">
        <v>7</v>
      </c>
      <c r="K72" s="4" t="s">
        <v>300</v>
      </c>
      <c r="L72" s="4">
        <v>0</v>
      </c>
      <c r="M72" s="4">
        <v>4</v>
      </c>
      <c r="N72" s="4"/>
      <c r="O72" s="4" t="s">
        <v>293</v>
      </c>
      <c r="P72" s="4" t="s">
        <v>279</v>
      </c>
      <c r="Q72" s="4" t="s">
        <v>516</v>
      </c>
      <c r="R72" s="4"/>
      <c r="S72" s="18"/>
      <c r="U72" s="7">
        <f>VLOOKUP(F72,[6]农村公路!$I$6:$W$11652,15,0)</f>
        <v>7</v>
      </c>
      <c r="V72" s="7">
        <f t="shared" si="2"/>
        <v>0</v>
      </c>
      <c r="W72" s="7" t="e">
        <f>VLOOKUP(F72,'[7]乡镇通三级、旅游资源产业路项目明细'!$F$8:$S$1305,14,0)</f>
        <v>#N/A</v>
      </c>
      <c r="AA72" s="7" t="e">
        <f>_xlfn.XLOOKUP(F72,'[8]乡镇通三级、旅游资源产业路项目明细'!$U:$U,'[8]乡镇通三级、旅游资源产业路项目明细'!$U:$U)</f>
        <v>#N/A</v>
      </c>
      <c r="AB72" s="7" t="e">
        <f>VLOOKUP(F72,[9]项目建设投资计划表!$L$7:$O$83,4,0)</f>
        <v>#N/A</v>
      </c>
    </row>
    <row r="73" spans="1:28" ht="25.15" customHeight="1" outlineLevel="3" x14ac:dyDescent="0.4">
      <c r="A73" s="4" t="s">
        <v>10</v>
      </c>
      <c r="B73" s="4" t="s">
        <v>73</v>
      </c>
      <c r="C73" s="4" t="s">
        <v>517</v>
      </c>
      <c r="D73" s="4" t="s">
        <v>518</v>
      </c>
      <c r="E73" s="9"/>
      <c r="F73" s="4" t="s">
        <v>519</v>
      </c>
      <c r="G73" s="4" t="s">
        <v>290</v>
      </c>
      <c r="H73" s="9" t="s">
        <v>291</v>
      </c>
      <c r="I73" s="9" t="s">
        <v>283</v>
      </c>
      <c r="J73" s="4">
        <v>3.5</v>
      </c>
      <c r="K73" s="4" t="s">
        <v>300</v>
      </c>
      <c r="L73" s="4">
        <v>0</v>
      </c>
      <c r="M73" s="4">
        <v>2.6</v>
      </c>
      <c r="N73" s="4"/>
      <c r="O73" s="4" t="s">
        <v>293</v>
      </c>
      <c r="P73" s="4" t="s">
        <v>279</v>
      </c>
      <c r="Q73" s="4" t="s">
        <v>520</v>
      </c>
      <c r="R73" s="4"/>
      <c r="S73" s="18"/>
      <c r="U73" s="7">
        <f>VLOOKUP(F73,[6]农村公路!$I$6:$W$11652,15,0)</f>
        <v>3.5</v>
      </c>
      <c r="V73" s="7">
        <f t="shared" si="2"/>
        <v>0</v>
      </c>
      <c r="W73" s="7" t="e">
        <f>VLOOKUP(F73,'[7]乡镇通三级、旅游资源产业路项目明细'!$F$8:$S$1305,14,0)</f>
        <v>#N/A</v>
      </c>
      <c r="AA73" s="7" t="e">
        <f>_xlfn.XLOOKUP(F73,'[8]乡镇通三级、旅游资源产业路项目明细'!$U:$U,'[8]乡镇通三级、旅游资源产业路项目明细'!$U:$U)</f>
        <v>#N/A</v>
      </c>
      <c r="AB73" s="7" t="e">
        <f>VLOOKUP(F73,[9]项目建设投资计划表!$L$7:$O$83,4,0)</f>
        <v>#N/A</v>
      </c>
    </row>
    <row r="74" spans="1:28" ht="25.15" customHeight="1" outlineLevel="3" x14ac:dyDescent="0.4">
      <c r="A74" s="4" t="s">
        <v>10</v>
      </c>
      <c r="B74" s="4" t="s">
        <v>73</v>
      </c>
      <c r="C74" s="4" t="s">
        <v>478</v>
      </c>
      <c r="D74" s="4" t="s">
        <v>521</v>
      </c>
      <c r="E74" s="9"/>
      <c r="F74" s="4" t="s">
        <v>522</v>
      </c>
      <c r="G74" s="4" t="s">
        <v>290</v>
      </c>
      <c r="H74" s="9" t="s">
        <v>291</v>
      </c>
      <c r="I74" s="9" t="s">
        <v>283</v>
      </c>
      <c r="J74" s="4">
        <v>3</v>
      </c>
      <c r="K74" s="4" t="s">
        <v>377</v>
      </c>
      <c r="L74" s="4">
        <v>0</v>
      </c>
      <c r="M74" s="4">
        <v>3</v>
      </c>
      <c r="N74" s="4"/>
      <c r="O74" s="4" t="s">
        <v>293</v>
      </c>
      <c r="P74" s="4" t="s">
        <v>279</v>
      </c>
      <c r="Q74" s="4" t="s">
        <v>523</v>
      </c>
      <c r="R74" s="4"/>
      <c r="S74" s="18"/>
      <c r="U74" s="7">
        <f>VLOOKUP(F74,[6]农村公路!$I$6:$W$11652,15,0)</f>
        <v>3</v>
      </c>
      <c r="V74" s="7">
        <f t="shared" si="2"/>
        <v>0</v>
      </c>
      <c r="W74" s="7" t="e">
        <f>VLOOKUP(F74,'[7]乡镇通三级、旅游资源产业路项目明细'!$F$8:$S$1305,14,0)</f>
        <v>#N/A</v>
      </c>
      <c r="AA74" s="7" t="e">
        <f>_xlfn.XLOOKUP(F74,'[8]乡镇通三级、旅游资源产业路项目明细'!$U:$U,'[8]乡镇通三级、旅游资源产业路项目明细'!$U:$U)</f>
        <v>#N/A</v>
      </c>
      <c r="AB74" s="7" t="e">
        <f>VLOOKUP(F74,[9]项目建设投资计划表!$L$7:$O$83,4,0)</f>
        <v>#N/A</v>
      </c>
    </row>
    <row r="75" spans="1:28" ht="25.15" customHeight="1" outlineLevel="3" x14ac:dyDescent="0.4">
      <c r="A75" s="4" t="s">
        <v>10</v>
      </c>
      <c r="B75" s="4" t="s">
        <v>73</v>
      </c>
      <c r="C75" s="4" t="s">
        <v>524</v>
      </c>
      <c r="D75" s="4" t="s">
        <v>525</v>
      </c>
      <c r="E75" s="9"/>
      <c r="F75" s="4" t="s">
        <v>526</v>
      </c>
      <c r="G75" s="4" t="s">
        <v>290</v>
      </c>
      <c r="H75" s="9" t="s">
        <v>291</v>
      </c>
      <c r="I75" s="9" t="s">
        <v>283</v>
      </c>
      <c r="J75" s="4">
        <v>1.5</v>
      </c>
      <c r="K75" s="4" t="s">
        <v>527</v>
      </c>
      <c r="L75" s="4">
        <v>0</v>
      </c>
      <c r="M75" s="4">
        <v>1.5</v>
      </c>
      <c r="N75" s="4"/>
      <c r="O75" s="4" t="s">
        <v>293</v>
      </c>
      <c r="P75" s="4" t="s">
        <v>279</v>
      </c>
      <c r="Q75" s="4" t="s">
        <v>528</v>
      </c>
      <c r="R75" s="4"/>
      <c r="S75" s="18"/>
      <c r="U75" s="7">
        <f>VLOOKUP(F75,[6]农村公路!$I$6:$W$11652,15,0)</f>
        <v>1.5</v>
      </c>
      <c r="V75" s="7">
        <f t="shared" si="2"/>
        <v>0</v>
      </c>
      <c r="W75" s="7" t="e">
        <f>VLOOKUP(F75,'[7]乡镇通三级、旅游资源产业路项目明细'!$F$8:$S$1305,14,0)</f>
        <v>#N/A</v>
      </c>
      <c r="AA75" s="7" t="e">
        <f>_xlfn.XLOOKUP(F75,'[8]乡镇通三级、旅游资源产业路项目明细'!$U:$U,'[8]乡镇通三级、旅游资源产业路项目明细'!$U:$U)</f>
        <v>#N/A</v>
      </c>
      <c r="AB75" s="7" t="e">
        <f>VLOOKUP(F75,[9]项目建设投资计划表!$L$7:$O$83,4,0)</f>
        <v>#N/A</v>
      </c>
    </row>
    <row r="76" spans="1:28" ht="25.15" customHeight="1" outlineLevel="3" x14ac:dyDescent="0.4">
      <c r="A76" s="4" t="s">
        <v>10</v>
      </c>
      <c r="B76" s="4" t="s">
        <v>73</v>
      </c>
      <c r="C76" s="4" t="s">
        <v>529</v>
      </c>
      <c r="D76" s="4" t="s">
        <v>530</v>
      </c>
      <c r="E76" s="9"/>
      <c r="F76" s="4" t="s">
        <v>531</v>
      </c>
      <c r="G76" s="4" t="s">
        <v>290</v>
      </c>
      <c r="H76" s="9" t="s">
        <v>291</v>
      </c>
      <c r="I76" s="9" t="s">
        <v>283</v>
      </c>
      <c r="J76" s="4">
        <v>1.5</v>
      </c>
      <c r="K76" s="4" t="s">
        <v>346</v>
      </c>
      <c r="L76" s="4">
        <v>0</v>
      </c>
      <c r="M76" s="4">
        <v>1.5</v>
      </c>
      <c r="N76" s="4"/>
      <c r="O76" s="4" t="s">
        <v>293</v>
      </c>
      <c r="P76" s="4" t="s">
        <v>279</v>
      </c>
      <c r="Q76" s="4" t="s">
        <v>532</v>
      </c>
      <c r="R76" s="4"/>
      <c r="S76" s="18"/>
      <c r="U76" s="7">
        <f>VLOOKUP(F76,[6]农村公路!$I$6:$W$11652,15,0)</f>
        <v>1.5</v>
      </c>
      <c r="V76" s="7">
        <f t="shared" si="2"/>
        <v>0</v>
      </c>
      <c r="W76" s="7" t="e">
        <f>VLOOKUP(F76,'[7]乡镇通三级、旅游资源产业路项目明细'!$F$8:$S$1305,14,0)</f>
        <v>#N/A</v>
      </c>
      <c r="AA76" s="7" t="e">
        <f>_xlfn.XLOOKUP(F76,'[8]乡镇通三级、旅游资源产业路项目明细'!$U:$U,'[8]乡镇通三级、旅游资源产业路项目明细'!$U:$U)</f>
        <v>#N/A</v>
      </c>
      <c r="AB76" s="7" t="e">
        <f>VLOOKUP(F76,[9]项目建设投资计划表!$L$7:$O$83,4,0)</f>
        <v>#N/A</v>
      </c>
    </row>
    <row r="77" spans="1:28" ht="25.15" customHeight="1" outlineLevel="3" x14ac:dyDescent="0.4">
      <c r="A77" s="4" t="s">
        <v>10</v>
      </c>
      <c r="B77" s="4" t="s">
        <v>73</v>
      </c>
      <c r="C77" s="4" t="s">
        <v>529</v>
      </c>
      <c r="D77" s="4" t="s">
        <v>533</v>
      </c>
      <c r="E77" s="9"/>
      <c r="F77" s="4" t="s">
        <v>534</v>
      </c>
      <c r="G77" s="4" t="s">
        <v>290</v>
      </c>
      <c r="H77" s="9" t="s">
        <v>291</v>
      </c>
      <c r="I77" s="9" t="s">
        <v>283</v>
      </c>
      <c r="J77" s="4">
        <v>0.8</v>
      </c>
      <c r="K77" s="4" t="s">
        <v>346</v>
      </c>
      <c r="L77" s="4">
        <v>0</v>
      </c>
      <c r="M77" s="4">
        <v>0.8</v>
      </c>
      <c r="N77" s="4"/>
      <c r="O77" s="4" t="s">
        <v>293</v>
      </c>
      <c r="P77" s="4" t="s">
        <v>279</v>
      </c>
      <c r="Q77" s="4" t="s">
        <v>535</v>
      </c>
      <c r="R77" s="4"/>
      <c r="S77" s="18"/>
      <c r="U77" s="7">
        <f>VLOOKUP(F77,[6]农村公路!$I$6:$W$11652,15,0)</f>
        <v>0.8</v>
      </c>
      <c r="V77" s="7">
        <f t="shared" si="2"/>
        <v>0</v>
      </c>
      <c r="W77" s="7" t="e">
        <f>VLOOKUP(F77,'[7]乡镇通三级、旅游资源产业路项目明细'!$F$8:$S$1305,14,0)</f>
        <v>#N/A</v>
      </c>
      <c r="AA77" s="7" t="e">
        <f>_xlfn.XLOOKUP(F77,'[8]乡镇通三级、旅游资源产业路项目明细'!$U:$U,'[8]乡镇通三级、旅游资源产业路项目明细'!$U:$U)</f>
        <v>#N/A</v>
      </c>
      <c r="AB77" s="7" t="e">
        <f>VLOOKUP(F77,[9]项目建设投资计划表!$L$7:$O$83,4,0)</f>
        <v>#N/A</v>
      </c>
    </row>
    <row r="78" spans="1:28" ht="25.15" customHeight="1" outlineLevel="3" x14ac:dyDescent="0.4">
      <c r="A78" s="4" t="s">
        <v>10</v>
      </c>
      <c r="B78" s="4" t="s">
        <v>73</v>
      </c>
      <c r="C78" s="4" t="s">
        <v>529</v>
      </c>
      <c r="D78" s="4" t="s">
        <v>533</v>
      </c>
      <c r="E78" s="9"/>
      <c r="F78" s="4" t="s">
        <v>536</v>
      </c>
      <c r="G78" s="4" t="s">
        <v>290</v>
      </c>
      <c r="H78" s="9" t="s">
        <v>291</v>
      </c>
      <c r="I78" s="9" t="s">
        <v>283</v>
      </c>
      <c r="J78" s="4">
        <v>0.8</v>
      </c>
      <c r="K78" s="4" t="s">
        <v>346</v>
      </c>
      <c r="L78" s="4">
        <v>0</v>
      </c>
      <c r="M78" s="4">
        <v>0.8</v>
      </c>
      <c r="N78" s="4"/>
      <c r="O78" s="4" t="s">
        <v>293</v>
      </c>
      <c r="P78" s="4" t="s">
        <v>279</v>
      </c>
      <c r="Q78" s="4" t="s">
        <v>537</v>
      </c>
      <c r="R78" s="4"/>
      <c r="S78" s="18"/>
      <c r="U78" s="7">
        <f>VLOOKUP(F78,[6]农村公路!$I$6:$W$11652,15,0)</f>
        <v>0.8</v>
      </c>
      <c r="V78" s="7">
        <f t="shared" si="2"/>
        <v>0</v>
      </c>
      <c r="W78" s="7" t="e">
        <f>VLOOKUP(F78,'[7]乡镇通三级、旅游资源产业路项目明细'!$F$8:$S$1305,14,0)</f>
        <v>#N/A</v>
      </c>
      <c r="AA78" s="7" t="e">
        <f>_xlfn.XLOOKUP(F78,'[8]乡镇通三级、旅游资源产业路项目明细'!$U:$U,'[8]乡镇通三级、旅游资源产业路项目明细'!$U:$U)</f>
        <v>#N/A</v>
      </c>
      <c r="AB78" s="7" t="e">
        <f>VLOOKUP(F78,[9]项目建设投资计划表!$L$7:$O$83,4,0)</f>
        <v>#N/A</v>
      </c>
    </row>
    <row r="79" spans="1:28" ht="25.15" customHeight="1" outlineLevel="3" x14ac:dyDescent="0.4">
      <c r="A79" s="4" t="s">
        <v>10</v>
      </c>
      <c r="B79" s="4" t="s">
        <v>73</v>
      </c>
      <c r="C79" s="4" t="s">
        <v>538</v>
      </c>
      <c r="D79" s="4" t="s">
        <v>539</v>
      </c>
      <c r="E79" s="9"/>
      <c r="F79" s="4" t="s">
        <v>540</v>
      </c>
      <c r="G79" s="4" t="s">
        <v>290</v>
      </c>
      <c r="H79" s="9" t="s">
        <v>291</v>
      </c>
      <c r="I79" s="9" t="s">
        <v>541</v>
      </c>
      <c r="J79" s="4">
        <v>4.7</v>
      </c>
      <c r="K79" s="4" t="s">
        <v>346</v>
      </c>
      <c r="L79" s="4">
        <v>0</v>
      </c>
      <c r="M79" s="4">
        <v>4.7</v>
      </c>
      <c r="N79" s="4"/>
      <c r="O79" s="4" t="s">
        <v>293</v>
      </c>
      <c r="P79" s="4" t="s">
        <v>279</v>
      </c>
      <c r="Q79" s="4" t="s">
        <v>542</v>
      </c>
      <c r="R79" s="4"/>
      <c r="S79" s="18"/>
      <c r="U79" s="7">
        <f>VLOOKUP(F79,[6]农村公路!$I$6:$W$11652,15,0)</f>
        <v>4.7</v>
      </c>
      <c r="V79" s="7">
        <f t="shared" si="2"/>
        <v>0</v>
      </c>
      <c r="W79" s="7" t="e">
        <f>VLOOKUP(F79,'[7]乡镇通三级、旅游资源产业路项目明细'!$F$8:$S$1305,14,0)</f>
        <v>#N/A</v>
      </c>
      <c r="AA79" s="7" t="e">
        <f>_xlfn.XLOOKUP(F79,'[8]乡镇通三级、旅游资源产业路项目明细'!$U:$U,'[8]乡镇通三级、旅游资源产业路项目明细'!$U:$U)</f>
        <v>#N/A</v>
      </c>
      <c r="AB79" s="7" t="e">
        <f>VLOOKUP(F79,[9]项目建设投资计划表!$L$7:$O$83,4,0)</f>
        <v>#N/A</v>
      </c>
    </row>
    <row r="80" spans="1:28" ht="25.15" customHeight="1" outlineLevel="3" x14ac:dyDescent="0.4">
      <c r="A80" s="4" t="s">
        <v>10</v>
      </c>
      <c r="B80" s="4" t="s">
        <v>73</v>
      </c>
      <c r="C80" s="4" t="s">
        <v>543</v>
      </c>
      <c r="D80" s="4" t="s">
        <v>544</v>
      </c>
      <c r="E80" s="9"/>
      <c r="F80" s="4" t="s">
        <v>545</v>
      </c>
      <c r="G80" s="4" t="s">
        <v>290</v>
      </c>
      <c r="H80" s="9" t="s">
        <v>291</v>
      </c>
      <c r="I80" s="9" t="s">
        <v>546</v>
      </c>
      <c r="J80" s="4">
        <v>7.7</v>
      </c>
      <c r="K80" s="4">
        <v>5.5</v>
      </c>
      <c r="L80" s="4"/>
      <c r="M80" s="4">
        <v>7.7</v>
      </c>
      <c r="N80" s="4"/>
      <c r="O80" s="4">
        <v>6</v>
      </c>
      <c r="P80" s="4" t="s">
        <v>279</v>
      </c>
      <c r="Q80" s="4" t="s">
        <v>547</v>
      </c>
      <c r="R80" s="4"/>
      <c r="S80" s="18"/>
      <c r="U80" s="7">
        <f>VLOOKUP(F80,[6]农村公路!$I$6:$W$11652,15,0)</f>
        <v>7.7</v>
      </c>
      <c r="V80" s="7">
        <f t="shared" si="2"/>
        <v>0</v>
      </c>
      <c r="W80" s="7" t="e">
        <f>VLOOKUP(F80,'[7]乡镇通三级、旅游资源产业路项目明细'!$F$8:$S$1305,14,0)</f>
        <v>#N/A</v>
      </c>
      <c r="AA80" s="7" t="e">
        <f>_xlfn.XLOOKUP(F80,'[8]乡镇通三级、旅游资源产业路项目明细'!$U:$U,'[8]乡镇通三级、旅游资源产业路项目明细'!$U:$U)</f>
        <v>#N/A</v>
      </c>
      <c r="AB80" s="7" t="e">
        <f>VLOOKUP(F80,[9]项目建设投资计划表!$L$7:$O$83,4,0)</f>
        <v>#N/A</v>
      </c>
    </row>
    <row r="81" spans="1:28" ht="25.15" customHeight="1" outlineLevel="3" x14ac:dyDescent="0.4">
      <c r="A81" s="4" t="s">
        <v>10</v>
      </c>
      <c r="B81" s="4" t="s">
        <v>73</v>
      </c>
      <c r="C81" s="4" t="s">
        <v>431</v>
      </c>
      <c r="D81" s="4" t="s">
        <v>548</v>
      </c>
      <c r="E81" s="9"/>
      <c r="F81" s="4" t="s">
        <v>549</v>
      </c>
      <c r="G81" s="4" t="s">
        <v>275</v>
      </c>
      <c r="H81" s="9" t="s">
        <v>291</v>
      </c>
      <c r="I81" s="9" t="s">
        <v>550</v>
      </c>
      <c r="J81" s="4">
        <v>4.5599999999999996</v>
      </c>
      <c r="K81" s="4" t="s">
        <v>300</v>
      </c>
      <c r="L81" s="4">
        <v>0</v>
      </c>
      <c r="M81" s="4">
        <v>4.5599999999999996</v>
      </c>
      <c r="N81" s="4"/>
      <c r="O81" s="4">
        <v>6</v>
      </c>
      <c r="P81" s="4" t="s">
        <v>279</v>
      </c>
      <c r="Q81" s="4" t="s">
        <v>551</v>
      </c>
      <c r="R81" s="4"/>
      <c r="S81" s="18"/>
      <c r="U81" s="7">
        <f>VLOOKUP(F81,[6]农村公路!$I$6:$W$11652,15,0)</f>
        <v>4.5599999999999996</v>
      </c>
      <c r="V81" s="7">
        <f t="shared" si="2"/>
        <v>0</v>
      </c>
      <c r="W81" s="7" t="e">
        <f>VLOOKUP(F81,'[7]乡镇通三级、旅游资源产业路项目明细'!$F$8:$S$1305,14,0)</f>
        <v>#N/A</v>
      </c>
      <c r="AA81" s="7" t="e">
        <f>_xlfn.XLOOKUP(F81,'[8]乡镇通三级、旅游资源产业路项目明细'!$U:$U,'[8]乡镇通三级、旅游资源产业路项目明细'!$U:$U)</f>
        <v>#N/A</v>
      </c>
      <c r="AB81" s="7" t="e">
        <f>VLOOKUP(F81,[9]项目建设投资计划表!$L$7:$O$83,4,0)</f>
        <v>#N/A</v>
      </c>
    </row>
    <row r="82" spans="1:28" ht="25.15" customHeight="1" outlineLevel="3" x14ac:dyDescent="0.4">
      <c r="A82" s="4" t="s">
        <v>10</v>
      </c>
      <c r="B82" s="4" t="s">
        <v>73</v>
      </c>
      <c r="C82" s="4" t="s">
        <v>552</v>
      </c>
      <c r="D82" s="4" t="s">
        <v>553</v>
      </c>
      <c r="E82" s="9"/>
      <c r="F82" s="4" t="s">
        <v>554</v>
      </c>
      <c r="G82" s="4" t="s">
        <v>275</v>
      </c>
      <c r="H82" s="9" t="s">
        <v>200</v>
      </c>
      <c r="I82" s="9" t="s">
        <v>555</v>
      </c>
      <c r="J82" s="4">
        <v>2</v>
      </c>
      <c r="K82" s="4" t="s">
        <v>300</v>
      </c>
      <c r="L82" s="4">
        <v>0</v>
      </c>
      <c r="M82" s="4">
        <v>2</v>
      </c>
      <c r="N82" s="4"/>
      <c r="O82" s="4" t="s">
        <v>278</v>
      </c>
      <c r="P82" s="4" t="s">
        <v>279</v>
      </c>
      <c r="Q82" s="4" t="s">
        <v>556</v>
      </c>
      <c r="R82" s="4"/>
      <c r="S82" s="18"/>
      <c r="U82" s="7">
        <f>VLOOKUP(F82,[6]农村公路!$I$6:$W$11652,15,0)</f>
        <v>2</v>
      </c>
      <c r="V82" s="7">
        <f t="shared" si="2"/>
        <v>0</v>
      </c>
      <c r="W82" s="7" t="e">
        <f>VLOOKUP(F82,'[7]乡镇通三级、旅游资源产业路项目明细'!$F$8:$S$1305,14,0)</f>
        <v>#N/A</v>
      </c>
      <c r="AA82" s="7" t="e">
        <f>_xlfn.XLOOKUP(F82,'[8]乡镇通三级、旅游资源产业路项目明细'!$U:$U,'[8]乡镇通三级、旅游资源产业路项目明细'!$U:$U)</f>
        <v>#N/A</v>
      </c>
      <c r="AB82" s="7" t="e">
        <f>VLOOKUP(F82,[9]项目建设投资计划表!$L$7:$O$83,4,0)</f>
        <v>#N/A</v>
      </c>
    </row>
    <row r="83" spans="1:28" ht="25.15" customHeight="1" outlineLevel="3" x14ac:dyDescent="0.4">
      <c r="A83" s="4" t="s">
        <v>10</v>
      </c>
      <c r="B83" s="4" t="s">
        <v>73</v>
      </c>
      <c r="C83" s="4" t="s">
        <v>557</v>
      </c>
      <c r="D83" s="4" t="s">
        <v>558</v>
      </c>
      <c r="E83" s="9"/>
      <c r="F83" s="4" t="s">
        <v>559</v>
      </c>
      <c r="G83" s="4" t="s">
        <v>275</v>
      </c>
      <c r="H83" s="9" t="s">
        <v>200</v>
      </c>
      <c r="I83" s="9" t="s">
        <v>560</v>
      </c>
      <c r="J83" s="4">
        <v>6.532</v>
      </c>
      <c r="K83" s="4" t="s">
        <v>346</v>
      </c>
      <c r="L83" s="4">
        <v>0</v>
      </c>
      <c r="M83" s="4">
        <v>6.532</v>
      </c>
      <c r="N83" s="4"/>
      <c r="O83" s="4" t="s">
        <v>285</v>
      </c>
      <c r="P83" s="4" t="s">
        <v>279</v>
      </c>
      <c r="Q83" s="4" t="s">
        <v>561</v>
      </c>
      <c r="R83" s="4"/>
      <c r="S83" s="18"/>
      <c r="U83" s="7">
        <f>VLOOKUP(F83,[6]农村公路!$I$6:$W$11652,15,0)</f>
        <v>6.532</v>
      </c>
      <c r="V83" s="7">
        <f t="shared" si="2"/>
        <v>0</v>
      </c>
      <c r="W83" s="7" t="e">
        <f>VLOOKUP(F83,'[7]乡镇通三级、旅游资源产业路项目明细'!$F$8:$S$1305,14,0)</f>
        <v>#N/A</v>
      </c>
      <c r="AA83" s="7" t="e">
        <f>_xlfn.XLOOKUP(F83,'[8]乡镇通三级、旅游资源产业路项目明细'!$U:$U,'[8]乡镇通三级、旅游资源产业路项目明细'!$U:$U)</f>
        <v>#N/A</v>
      </c>
      <c r="AB83" s="7" t="e">
        <f>VLOOKUP(F83,[9]项目建设投资计划表!$L$7:$O$83,4,0)</f>
        <v>#N/A</v>
      </c>
    </row>
    <row r="84" spans="1:28" ht="25.15" customHeight="1" outlineLevel="3" x14ac:dyDescent="0.4">
      <c r="A84" s="4" t="s">
        <v>10</v>
      </c>
      <c r="B84" s="4" t="s">
        <v>73</v>
      </c>
      <c r="C84" s="4" t="s">
        <v>562</v>
      </c>
      <c r="D84" s="4" t="s">
        <v>563</v>
      </c>
      <c r="E84" s="9"/>
      <c r="F84" s="4" t="s">
        <v>564</v>
      </c>
      <c r="G84" s="4" t="s">
        <v>275</v>
      </c>
      <c r="H84" s="9" t="s">
        <v>200</v>
      </c>
      <c r="I84" s="9" t="s">
        <v>565</v>
      </c>
      <c r="J84" s="4">
        <v>3.3</v>
      </c>
      <c r="K84" s="4" t="s">
        <v>300</v>
      </c>
      <c r="L84" s="4">
        <v>0</v>
      </c>
      <c r="M84" s="4">
        <v>1.5</v>
      </c>
      <c r="N84" s="4"/>
      <c r="O84" s="4" t="s">
        <v>293</v>
      </c>
      <c r="P84" s="4" t="s">
        <v>279</v>
      </c>
      <c r="Q84" s="4" t="s">
        <v>566</v>
      </c>
      <c r="R84" s="4"/>
      <c r="S84" s="18"/>
      <c r="U84" s="7">
        <f>VLOOKUP(F84,[6]农村公路!$I$6:$W$11652,15,0)</f>
        <v>3.3</v>
      </c>
      <c r="V84" s="7">
        <f t="shared" si="2"/>
        <v>0</v>
      </c>
      <c r="W84" s="7" t="e">
        <f>VLOOKUP(F84,'[7]乡镇通三级、旅游资源产业路项目明细'!$F$8:$S$1305,14,0)</f>
        <v>#N/A</v>
      </c>
      <c r="AA84" s="7" t="e">
        <f>_xlfn.XLOOKUP(F84,'[8]乡镇通三级、旅游资源产业路项目明细'!$U:$U,'[8]乡镇通三级、旅游资源产业路项目明细'!$U:$U)</f>
        <v>#N/A</v>
      </c>
      <c r="AB84" s="7" t="e">
        <f>VLOOKUP(F84,[9]项目建设投资计划表!$L$7:$O$83,4,0)</f>
        <v>#N/A</v>
      </c>
    </row>
    <row r="85" spans="1:28" ht="25.15" customHeight="1" outlineLevel="3" x14ac:dyDescent="0.4">
      <c r="A85" s="4" t="s">
        <v>10</v>
      </c>
      <c r="B85" s="4" t="s">
        <v>73</v>
      </c>
      <c r="C85" s="4" t="s">
        <v>567</v>
      </c>
      <c r="D85" s="4" t="s">
        <v>568</v>
      </c>
      <c r="E85" s="9"/>
      <c r="F85" s="4" t="s">
        <v>569</v>
      </c>
      <c r="G85" s="4" t="s">
        <v>275</v>
      </c>
      <c r="H85" s="9" t="s">
        <v>200</v>
      </c>
      <c r="I85" s="9" t="s">
        <v>570</v>
      </c>
      <c r="J85" s="4">
        <v>3.1579999999999999</v>
      </c>
      <c r="K85" s="4" t="s">
        <v>300</v>
      </c>
      <c r="L85" s="4">
        <v>0</v>
      </c>
      <c r="M85" s="4">
        <v>3.1579999999999999</v>
      </c>
      <c r="N85" s="4"/>
      <c r="O85" s="4" t="s">
        <v>278</v>
      </c>
      <c r="P85" s="4" t="s">
        <v>279</v>
      </c>
      <c r="Q85" s="4" t="s">
        <v>571</v>
      </c>
      <c r="R85" s="4"/>
      <c r="S85" s="18"/>
      <c r="U85" s="7">
        <f>VLOOKUP(F85,[6]农村公路!$I$6:$W$11652,15,0)</f>
        <v>3.1579999999999999</v>
      </c>
      <c r="V85" s="7">
        <f t="shared" si="2"/>
        <v>0</v>
      </c>
      <c r="W85" s="7" t="e">
        <f>VLOOKUP(F85,'[7]乡镇通三级、旅游资源产业路项目明细'!$F$8:$S$1305,14,0)</f>
        <v>#N/A</v>
      </c>
      <c r="AA85" s="7" t="e">
        <f>_xlfn.XLOOKUP(F85,'[8]乡镇通三级、旅游资源产业路项目明细'!$U:$U,'[8]乡镇通三级、旅游资源产业路项目明细'!$U:$U)</f>
        <v>#N/A</v>
      </c>
      <c r="AB85" s="7" t="e">
        <f>VLOOKUP(F85,[9]项目建设投资计划表!$L$7:$O$83,4,0)</f>
        <v>#N/A</v>
      </c>
    </row>
    <row r="86" spans="1:28" ht="25.15" customHeight="1" outlineLevel="3" x14ac:dyDescent="0.4">
      <c r="A86" s="4" t="s">
        <v>10</v>
      </c>
      <c r="B86" s="4" t="s">
        <v>73</v>
      </c>
      <c r="C86" s="4" t="s">
        <v>470</v>
      </c>
      <c r="D86" s="4" t="s">
        <v>572</v>
      </c>
      <c r="E86" s="9"/>
      <c r="F86" s="4" t="s">
        <v>573</v>
      </c>
      <c r="G86" s="4" t="s">
        <v>275</v>
      </c>
      <c r="H86" s="9" t="s">
        <v>200</v>
      </c>
      <c r="I86" s="9" t="s">
        <v>574</v>
      </c>
      <c r="J86" s="4">
        <v>1.157</v>
      </c>
      <c r="K86" s="4" t="s">
        <v>300</v>
      </c>
      <c r="L86" s="4">
        <v>0</v>
      </c>
      <c r="M86" s="4">
        <v>1.157</v>
      </c>
      <c r="N86" s="4"/>
      <c r="O86" s="4" t="s">
        <v>278</v>
      </c>
      <c r="P86" s="4" t="s">
        <v>279</v>
      </c>
      <c r="Q86" s="4" t="s">
        <v>575</v>
      </c>
      <c r="R86" s="4"/>
      <c r="S86" s="18"/>
      <c r="U86" s="7">
        <f>VLOOKUP(F86,[6]农村公路!$I$6:$W$11652,15,0)</f>
        <v>1.157</v>
      </c>
      <c r="V86" s="7">
        <f t="shared" si="2"/>
        <v>0</v>
      </c>
      <c r="W86" s="7" t="e">
        <f>VLOOKUP(F86,'[7]乡镇通三级、旅游资源产业路项目明细'!$F$8:$S$1305,14,0)</f>
        <v>#N/A</v>
      </c>
      <c r="AA86" s="7" t="e">
        <f>_xlfn.XLOOKUP(F86,'[8]乡镇通三级、旅游资源产业路项目明细'!$U:$U,'[8]乡镇通三级、旅游资源产业路项目明细'!$U:$U)</f>
        <v>#N/A</v>
      </c>
      <c r="AB86" s="7" t="e">
        <f>VLOOKUP(F86,[9]项目建设投资计划表!$L$7:$O$83,4,0)</f>
        <v>#N/A</v>
      </c>
    </row>
    <row r="87" spans="1:28" ht="25.15" customHeight="1" outlineLevel="3" x14ac:dyDescent="0.4">
      <c r="A87" s="4" t="s">
        <v>10</v>
      </c>
      <c r="B87" s="4" t="s">
        <v>73</v>
      </c>
      <c r="C87" s="4" t="s">
        <v>524</v>
      </c>
      <c r="D87" s="4" t="s">
        <v>576</v>
      </c>
      <c r="E87" s="9"/>
      <c r="F87" s="4" t="s">
        <v>577</v>
      </c>
      <c r="G87" s="4" t="s">
        <v>275</v>
      </c>
      <c r="H87" s="9" t="s">
        <v>200</v>
      </c>
      <c r="I87" s="9" t="s">
        <v>283</v>
      </c>
      <c r="J87" s="4">
        <v>1.7</v>
      </c>
      <c r="K87" s="4" t="s">
        <v>527</v>
      </c>
      <c r="L87" s="4">
        <v>0</v>
      </c>
      <c r="M87" s="4">
        <v>1.7</v>
      </c>
      <c r="N87" s="4"/>
      <c r="O87" s="4" t="s">
        <v>285</v>
      </c>
      <c r="P87" s="4" t="s">
        <v>279</v>
      </c>
      <c r="Q87" s="4" t="s">
        <v>578</v>
      </c>
      <c r="R87" s="4"/>
      <c r="S87" s="18"/>
      <c r="U87" s="7">
        <f>VLOOKUP(F87,[6]农村公路!$I$6:$W$11652,15,0)</f>
        <v>1.7</v>
      </c>
      <c r="V87" s="7">
        <f t="shared" si="2"/>
        <v>0</v>
      </c>
      <c r="W87" s="7" t="e">
        <f>VLOOKUP(F87,'[7]乡镇通三级、旅游资源产业路项目明细'!$F$8:$S$1305,14,0)</f>
        <v>#N/A</v>
      </c>
      <c r="AA87" s="7" t="e">
        <f>_xlfn.XLOOKUP(F87,'[8]乡镇通三级、旅游资源产业路项目明细'!$U:$U,'[8]乡镇通三级、旅游资源产业路项目明细'!$U:$U)</f>
        <v>#N/A</v>
      </c>
      <c r="AB87" s="7" t="e">
        <f>VLOOKUP(F87,[9]项目建设投资计划表!$L$7:$O$83,4,0)</f>
        <v>#N/A</v>
      </c>
    </row>
    <row r="88" spans="1:28" ht="25.15" customHeight="1" outlineLevel="3" x14ac:dyDescent="0.4">
      <c r="A88" s="4" t="s">
        <v>10</v>
      </c>
      <c r="B88" s="4" t="s">
        <v>73</v>
      </c>
      <c r="C88" s="4" t="s">
        <v>524</v>
      </c>
      <c r="D88" s="4" t="s">
        <v>579</v>
      </c>
      <c r="E88" s="9"/>
      <c r="F88" s="4" t="s">
        <v>580</v>
      </c>
      <c r="G88" s="4" t="s">
        <v>275</v>
      </c>
      <c r="H88" s="9" t="s">
        <v>200</v>
      </c>
      <c r="I88" s="9" t="s">
        <v>283</v>
      </c>
      <c r="J88" s="4">
        <v>0.8</v>
      </c>
      <c r="K88" s="4" t="s">
        <v>346</v>
      </c>
      <c r="L88" s="4">
        <v>0</v>
      </c>
      <c r="M88" s="4">
        <v>0.8</v>
      </c>
      <c r="N88" s="4"/>
      <c r="O88" s="4" t="s">
        <v>285</v>
      </c>
      <c r="P88" s="4" t="s">
        <v>279</v>
      </c>
      <c r="Q88" s="4" t="s">
        <v>581</v>
      </c>
      <c r="R88" s="4"/>
      <c r="S88" s="18"/>
      <c r="U88" s="7">
        <f>VLOOKUP(F88,[6]农村公路!$I$6:$W$11652,15,0)</f>
        <v>0.8</v>
      </c>
      <c r="V88" s="7">
        <f t="shared" si="2"/>
        <v>0</v>
      </c>
      <c r="W88" s="7" t="e">
        <f>VLOOKUP(F88,'[7]乡镇通三级、旅游资源产业路项目明细'!$F$8:$S$1305,14,0)</f>
        <v>#N/A</v>
      </c>
      <c r="AA88" s="7" t="e">
        <f>_xlfn.XLOOKUP(F88,'[8]乡镇通三级、旅游资源产业路项目明细'!$U:$U,'[8]乡镇通三级、旅游资源产业路项目明细'!$U:$U)</f>
        <v>#N/A</v>
      </c>
      <c r="AB88" s="7" t="e">
        <f>VLOOKUP(F88,[9]项目建设投资计划表!$L$7:$O$83,4,0)</f>
        <v>#N/A</v>
      </c>
    </row>
    <row r="89" spans="1:28" ht="25.15" customHeight="1" outlineLevel="3" x14ac:dyDescent="0.4">
      <c r="A89" s="4" t="s">
        <v>10</v>
      </c>
      <c r="B89" s="4" t="s">
        <v>73</v>
      </c>
      <c r="C89" s="4" t="s">
        <v>470</v>
      </c>
      <c r="D89" s="4" t="s">
        <v>471</v>
      </c>
      <c r="E89" s="9"/>
      <c r="F89" s="4" t="s">
        <v>582</v>
      </c>
      <c r="G89" s="4" t="s">
        <v>275</v>
      </c>
      <c r="H89" s="9" t="s">
        <v>200</v>
      </c>
      <c r="I89" s="9" t="s">
        <v>283</v>
      </c>
      <c r="J89" s="4">
        <v>2</v>
      </c>
      <c r="K89" s="4" t="s">
        <v>284</v>
      </c>
      <c r="L89" s="4">
        <v>0</v>
      </c>
      <c r="M89" s="4">
        <v>2</v>
      </c>
      <c r="N89" s="4"/>
      <c r="O89" s="4" t="s">
        <v>293</v>
      </c>
      <c r="P89" s="4" t="s">
        <v>279</v>
      </c>
      <c r="Q89" s="4" t="s">
        <v>583</v>
      </c>
      <c r="R89" s="4"/>
      <c r="S89" s="18"/>
      <c r="U89" s="7">
        <f>VLOOKUP(F89,[6]农村公路!$I$6:$W$11652,15,0)</f>
        <v>2</v>
      </c>
      <c r="V89" s="7">
        <f t="shared" si="2"/>
        <v>0</v>
      </c>
      <c r="W89" s="7" t="e">
        <f>VLOOKUP(F89,'[7]乡镇通三级、旅游资源产业路项目明细'!$F$8:$S$1305,14,0)</f>
        <v>#N/A</v>
      </c>
      <c r="AA89" s="7" t="e">
        <f>_xlfn.XLOOKUP(F89,'[8]乡镇通三级、旅游资源产业路项目明细'!$U:$U,'[8]乡镇通三级、旅游资源产业路项目明细'!$U:$U)</f>
        <v>#N/A</v>
      </c>
      <c r="AB89" s="7" t="e">
        <f>VLOOKUP(F89,[9]项目建设投资计划表!$L$7:$O$83,4,0)</f>
        <v>#N/A</v>
      </c>
    </row>
    <row r="90" spans="1:28" ht="25.15" customHeight="1" outlineLevel="3" x14ac:dyDescent="0.4">
      <c r="A90" s="4" t="s">
        <v>10</v>
      </c>
      <c r="B90" s="4" t="s">
        <v>73</v>
      </c>
      <c r="C90" s="4" t="s">
        <v>458</v>
      </c>
      <c r="D90" s="4" t="s">
        <v>584</v>
      </c>
      <c r="E90" s="9"/>
      <c r="F90" s="4" t="s">
        <v>585</v>
      </c>
      <c r="G90" s="4" t="s">
        <v>327</v>
      </c>
      <c r="H90" s="9" t="s">
        <v>291</v>
      </c>
      <c r="I90" s="9" t="s">
        <v>586</v>
      </c>
      <c r="J90" s="4">
        <v>5.7</v>
      </c>
      <c r="K90" s="4"/>
      <c r="L90" s="4"/>
      <c r="M90" s="4">
        <v>3.4</v>
      </c>
      <c r="N90" s="4"/>
      <c r="O90" s="14">
        <v>3.5</v>
      </c>
      <c r="P90" s="4" t="s">
        <v>279</v>
      </c>
      <c r="Q90" s="4" t="s">
        <v>584</v>
      </c>
      <c r="R90" s="4"/>
      <c r="S90" s="18"/>
      <c r="W90" s="7" t="e">
        <f>VLOOKUP(F90,'[7]2021年备案'!$F$8:$S$1293,14,0)</f>
        <v>#N/A</v>
      </c>
      <c r="AA90" s="7" t="e">
        <f>_xlfn.XLOOKUP(F90,'[8]乡镇通三级、旅游资源产业路项目明细'!$U:$U,'[8]乡镇通三级、旅游资源产业路项目明细'!$U:$U)</f>
        <v>#N/A</v>
      </c>
      <c r="AB90" s="7" t="e">
        <f>VLOOKUP(F90,[9]项目建设投资计划表!$L$7:$O$83,4,0)</f>
        <v>#N/A</v>
      </c>
    </row>
    <row r="91" spans="1:28" ht="25.15" customHeight="1" outlineLevel="3" x14ac:dyDescent="0.4">
      <c r="A91" s="4" t="s">
        <v>10</v>
      </c>
      <c r="B91" s="4" t="s">
        <v>73</v>
      </c>
      <c r="C91" s="4" t="s">
        <v>431</v>
      </c>
      <c r="D91" s="4" t="s">
        <v>587</v>
      </c>
      <c r="E91" s="9"/>
      <c r="F91" s="4" t="s">
        <v>588</v>
      </c>
      <c r="G91" s="4" t="s">
        <v>327</v>
      </c>
      <c r="H91" s="9" t="s">
        <v>291</v>
      </c>
      <c r="I91" s="9" t="s">
        <v>283</v>
      </c>
      <c r="J91" s="4">
        <v>1.7</v>
      </c>
      <c r="K91" s="4"/>
      <c r="L91" s="4"/>
      <c r="M91" s="4">
        <v>1.7</v>
      </c>
      <c r="N91" s="4"/>
      <c r="O91" s="14">
        <v>3.5</v>
      </c>
      <c r="P91" s="4" t="s">
        <v>279</v>
      </c>
      <c r="Q91" s="4" t="s">
        <v>587</v>
      </c>
      <c r="R91" s="4"/>
      <c r="S91" s="18"/>
      <c r="W91" s="7" t="e">
        <f>VLOOKUP(F91,'[7]2021年备案'!$F$8:$S$1293,14,0)</f>
        <v>#N/A</v>
      </c>
      <c r="AA91" s="7" t="e">
        <f>_xlfn.XLOOKUP(F91,'[8]乡镇通三级、旅游资源产业路项目明细'!$U:$U,'[8]乡镇通三级、旅游资源产业路项目明细'!$U:$U)</f>
        <v>#N/A</v>
      </c>
      <c r="AB91" s="7" t="e">
        <f>VLOOKUP(F91,[9]项目建设投资计划表!$L$7:$O$83,4,0)</f>
        <v>#N/A</v>
      </c>
    </row>
    <row r="92" spans="1:28" ht="25.15" customHeight="1" outlineLevel="3" x14ac:dyDescent="0.4">
      <c r="A92" s="4" t="s">
        <v>10</v>
      </c>
      <c r="B92" s="4" t="s">
        <v>73</v>
      </c>
      <c r="C92" s="4" t="s">
        <v>462</v>
      </c>
      <c r="D92" s="4" t="s">
        <v>589</v>
      </c>
      <c r="E92" s="9"/>
      <c r="F92" s="4" t="s">
        <v>590</v>
      </c>
      <c r="G92" s="4" t="s">
        <v>327</v>
      </c>
      <c r="H92" s="9" t="s">
        <v>291</v>
      </c>
      <c r="I92" s="9" t="s">
        <v>283</v>
      </c>
      <c r="J92" s="4">
        <v>2.5</v>
      </c>
      <c r="K92" s="4"/>
      <c r="L92" s="4"/>
      <c r="M92" s="4">
        <v>2.5</v>
      </c>
      <c r="N92" s="4"/>
      <c r="O92" s="14">
        <v>3.5</v>
      </c>
      <c r="P92" s="4" t="s">
        <v>279</v>
      </c>
      <c r="Q92" s="4" t="s">
        <v>589</v>
      </c>
      <c r="R92" s="4"/>
      <c r="S92" s="18"/>
      <c r="W92" s="7" t="e">
        <f>VLOOKUP(F92,'[7]2021年备案'!$F$8:$S$1293,14,0)</f>
        <v>#N/A</v>
      </c>
      <c r="AA92" s="7" t="e">
        <f>_xlfn.XLOOKUP(F92,'[8]乡镇通三级、旅游资源产业路项目明细'!$U:$U,'[8]乡镇通三级、旅游资源产业路项目明细'!$U:$U)</f>
        <v>#N/A</v>
      </c>
      <c r="AB92" s="7" t="e">
        <f>VLOOKUP(F92,[9]项目建设投资计划表!$L$7:$O$83,4,0)</f>
        <v>#N/A</v>
      </c>
    </row>
    <row r="93" spans="1:28" ht="25.15" customHeight="1" outlineLevel="3" x14ac:dyDescent="0.4">
      <c r="A93" s="4" t="s">
        <v>10</v>
      </c>
      <c r="B93" s="4" t="s">
        <v>73</v>
      </c>
      <c r="C93" s="4" t="s">
        <v>497</v>
      </c>
      <c r="D93" s="4" t="s">
        <v>591</v>
      </c>
      <c r="E93" s="9"/>
      <c r="F93" s="4" t="s">
        <v>592</v>
      </c>
      <c r="G93" s="4" t="s">
        <v>327</v>
      </c>
      <c r="H93" s="9" t="s">
        <v>291</v>
      </c>
      <c r="I93" s="9" t="s">
        <v>283</v>
      </c>
      <c r="J93" s="4">
        <v>4.4000000000000004</v>
      </c>
      <c r="K93" s="4"/>
      <c r="L93" s="4"/>
      <c r="M93" s="4">
        <v>4.4000000000000004</v>
      </c>
      <c r="N93" s="4"/>
      <c r="O93" s="14">
        <v>3.5</v>
      </c>
      <c r="P93" s="4" t="s">
        <v>279</v>
      </c>
      <c r="Q93" s="4" t="s">
        <v>591</v>
      </c>
      <c r="R93" s="4"/>
      <c r="S93" s="18"/>
      <c r="W93" s="7" t="e">
        <f>VLOOKUP(F93,'[7]2021年备案'!$F$8:$S$1293,14,0)</f>
        <v>#N/A</v>
      </c>
      <c r="AA93" s="7" t="e">
        <f>_xlfn.XLOOKUP(F93,'[8]乡镇通三级、旅游资源产业路项目明细'!$U:$U,'[8]乡镇通三级、旅游资源产业路项目明细'!$U:$U)</f>
        <v>#N/A</v>
      </c>
      <c r="AB93" s="7" t="e">
        <f>VLOOKUP(F93,[9]项目建设投资计划表!$L$7:$O$83,4,0)</f>
        <v>#N/A</v>
      </c>
    </row>
    <row r="94" spans="1:28" ht="25.15" customHeight="1" outlineLevel="3" x14ac:dyDescent="0.4">
      <c r="A94" s="4" t="s">
        <v>10</v>
      </c>
      <c r="B94" s="4" t="s">
        <v>73</v>
      </c>
      <c r="C94" s="4" t="s">
        <v>482</v>
      </c>
      <c r="D94" s="4" t="s">
        <v>483</v>
      </c>
      <c r="E94" s="9"/>
      <c r="F94" s="4" t="s">
        <v>593</v>
      </c>
      <c r="G94" s="4" t="s">
        <v>327</v>
      </c>
      <c r="H94" s="9" t="s">
        <v>291</v>
      </c>
      <c r="I94" s="9" t="s">
        <v>283</v>
      </c>
      <c r="J94" s="4">
        <v>0.49</v>
      </c>
      <c r="K94" s="4"/>
      <c r="L94" s="4"/>
      <c r="M94" s="4">
        <v>0.49</v>
      </c>
      <c r="N94" s="4"/>
      <c r="O94" s="14">
        <v>3.5</v>
      </c>
      <c r="P94" s="4" t="s">
        <v>279</v>
      </c>
      <c r="Q94" s="4" t="s">
        <v>483</v>
      </c>
      <c r="R94" s="4"/>
      <c r="S94" s="18"/>
      <c r="W94" s="7" t="e">
        <f>VLOOKUP(F94,'[7]2021年备案'!$F$8:$S$1293,14,0)</f>
        <v>#N/A</v>
      </c>
      <c r="AA94" s="7" t="e">
        <f>_xlfn.XLOOKUP(F94,'[8]乡镇通三级、旅游资源产业路项目明细'!$U:$U,'[8]乡镇通三级、旅游资源产业路项目明细'!$U:$U)</f>
        <v>#N/A</v>
      </c>
      <c r="AB94" s="7" t="e">
        <f>VLOOKUP(F94,[9]项目建设投资计划表!$L$7:$O$83,4,0)</f>
        <v>#N/A</v>
      </c>
    </row>
    <row r="95" spans="1:28" ht="25.15" customHeight="1" outlineLevel="3" x14ac:dyDescent="0.4">
      <c r="A95" s="4" t="s">
        <v>10</v>
      </c>
      <c r="B95" s="4" t="s">
        <v>73</v>
      </c>
      <c r="C95" s="4" t="s">
        <v>552</v>
      </c>
      <c r="D95" s="4" t="s">
        <v>594</v>
      </c>
      <c r="E95" s="9"/>
      <c r="F95" s="4" t="s">
        <v>595</v>
      </c>
      <c r="G95" s="4" t="s">
        <v>327</v>
      </c>
      <c r="H95" s="9" t="s">
        <v>291</v>
      </c>
      <c r="I95" s="9" t="s">
        <v>283</v>
      </c>
      <c r="J95" s="4">
        <v>3.5</v>
      </c>
      <c r="K95" s="4"/>
      <c r="L95" s="4"/>
      <c r="M95" s="4">
        <v>3.5</v>
      </c>
      <c r="N95" s="4"/>
      <c r="O95" s="14">
        <v>3.5</v>
      </c>
      <c r="P95" s="4" t="s">
        <v>279</v>
      </c>
      <c r="Q95" s="4" t="s">
        <v>594</v>
      </c>
      <c r="R95" s="4"/>
      <c r="S95" s="18"/>
      <c r="W95" s="7" t="e">
        <f>VLOOKUP(F95,'[7]2021年备案'!$F$8:$S$1293,14,0)</f>
        <v>#N/A</v>
      </c>
      <c r="AA95" s="7" t="e">
        <f>_xlfn.XLOOKUP(F95,'[8]乡镇通三级、旅游资源产业路项目明细'!$U:$U,'[8]乡镇通三级、旅游资源产业路项目明细'!$U:$U)</f>
        <v>#N/A</v>
      </c>
      <c r="AB95" s="7" t="e">
        <f>VLOOKUP(F95,[9]项目建设投资计划表!$L$7:$O$83,4,0)</f>
        <v>#N/A</v>
      </c>
    </row>
    <row r="96" spans="1:28" ht="25.15" customHeight="1" outlineLevel="3" x14ac:dyDescent="0.4">
      <c r="A96" s="4" t="s">
        <v>10</v>
      </c>
      <c r="B96" s="4" t="s">
        <v>73</v>
      </c>
      <c r="C96" s="4" t="s">
        <v>567</v>
      </c>
      <c r="D96" s="4" t="s">
        <v>596</v>
      </c>
      <c r="E96" s="9"/>
      <c r="F96" s="4" t="s">
        <v>597</v>
      </c>
      <c r="G96" s="4" t="s">
        <v>327</v>
      </c>
      <c r="H96" s="9" t="s">
        <v>291</v>
      </c>
      <c r="I96" s="9" t="s">
        <v>283</v>
      </c>
      <c r="J96" s="4">
        <v>2</v>
      </c>
      <c r="K96" s="4"/>
      <c r="L96" s="4"/>
      <c r="M96" s="4">
        <v>2</v>
      </c>
      <c r="N96" s="4"/>
      <c r="O96" s="14">
        <v>3.5</v>
      </c>
      <c r="P96" s="4" t="s">
        <v>279</v>
      </c>
      <c r="Q96" s="4" t="s">
        <v>596</v>
      </c>
      <c r="R96" s="4"/>
      <c r="S96" s="18"/>
      <c r="W96" s="7" t="e">
        <f>VLOOKUP(F96,'[7]2021年备案'!$F$8:$S$1293,14,0)</f>
        <v>#N/A</v>
      </c>
      <c r="AA96" s="7" t="e">
        <f>_xlfn.XLOOKUP(F96,'[8]乡镇通三级、旅游资源产业路项目明细'!$U:$U,'[8]乡镇通三级、旅游资源产业路项目明细'!$U:$U)</f>
        <v>#N/A</v>
      </c>
      <c r="AB96" s="7" t="e">
        <f>VLOOKUP(F96,[9]项目建设投资计划表!$L$7:$O$83,4,0)</f>
        <v>#N/A</v>
      </c>
    </row>
    <row r="97" spans="1:28" ht="25.15" customHeight="1" outlineLevel="3" x14ac:dyDescent="0.4">
      <c r="A97" s="4" t="s">
        <v>10</v>
      </c>
      <c r="B97" s="4" t="s">
        <v>73</v>
      </c>
      <c r="C97" s="4" t="s">
        <v>443</v>
      </c>
      <c r="D97" s="4" t="s">
        <v>598</v>
      </c>
      <c r="E97" s="9"/>
      <c r="F97" s="4" t="s">
        <v>599</v>
      </c>
      <c r="G97" s="4" t="s">
        <v>327</v>
      </c>
      <c r="H97" s="9" t="s">
        <v>291</v>
      </c>
      <c r="I97" s="9" t="s">
        <v>283</v>
      </c>
      <c r="J97" s="4">
        <v>1.6</v>
      </c>
      <c r="K97" s="4"/>
      <c r="L97" s="4"/>
      <c r="M97" s="4">
        <v>1.6</v>
      </c>
      <c r="N97" s="4"/>
      <c r="O97" s="14">
        <v>3.5</v>
      </c>
      <c r="P97" s="4" t="s">
        <v>279</v>
      </c>
      <c r="Q97" s="4" t="s">
        <v>598</v>
      </c>
      <c r="R97" s="4"/>
      <c r="S97" s="18"/>
      <c r="W97" s="7" t="e">
        <f>VLOOKUP(F97,'[7]2021年备案'!$F$8:$S$1293,14,0)</f>
        <v>#N/A</v>
      </c>
      <c r="AA97" s="7" t="e">
        <f>_xlfn.XLOOKUP(F97,'[8]乡镇通三级、旅游资源产业路项目明细'!$U:$U,'[8]乡镇通三级、旅游资源产业路项目明细'!$U:$U)</f>
        <v>#N/A</v>
      </c>
      <c r="AB97" s="7" t="e">
        <f>VLOOKUP(F97,[9]项目建设投资计划表!$L$7:$O$83,4,0)</f>
        <v>#N/A</v>
      </c>
    </row>
    <row r="98" spans="1:28" ht="25.15" customHeight="1" outlineLevel="3" x14ac:dyDescent="0.4">
      <c r="A98" s="4" t="s">
        <v>10</v>
      </c>
      <c r="B98" s="4" t="s">
        <v>73</v>
      </c>
      <c r="C98" s="4" t="s">
        <v>552</v>
      </c>
      <c r="D98" s="4" t="s">
        <v>600</v>
      </c>
      <c r="E98" s="9"/>
      <c r="F98" s="4" t="s">
        <v>601</v>
      </c>
      <c r="G98" s="4" t="s">
        <v>327</v>
      </c>
      <c r="H98" s="9" t="s">
        <v>291</v>
      </c>
      <c r="I98" s="9" t="s">
        <v>602</v>
      </c>
      <c r="J98" s="4">
        <v>0.9</v>
      </c>
      <c r="K98" s="4"/>
      <c r="L98" s="4"/>
      <c r="M98" s="4">
        <v>0.9</v>
      </c>
      <c r="N98" s="4"/>
      <c r="O98" s="14">
        <v>3.5</v>
      </c>
      <c r="P98" s="4" t="s">
        <v>279</v>
      </c>
      <c r="Q98" s="4" t="s">
        <v>600</v>
      </c>
      <c r="R98" s="4"/>
      <c r="S98" s="18"/>
      <c r="W98" s="7" t="e">
        <f>VLOOKUP(F98,'[7]2021年备案'!$F$8:$S$1293,14,0)</f>
        <v>#N/A</v>
      </c>
      <c r="AA98" s="7" t="e">
        <f>_xlfn.XLOOKUP(F98,'[8]乡镇通三级、旅游资源产业路项目明细'!$U:$U,'[8]乡镇通三级、旅游资源产业路项目明细'!$U:$U)</f>
        <v>#N/A</v>
      </c>
      <c r="AB98" s="7" t="e">
        <f>VLOOKUP(F98,[9]项目建设投资计划表!$L$7:$O$83,4,0)</f>
        <v>#N/A</v>
      </c>
    </row>
    <row r="99" spans="1:28" ht="25.15" customHeight="1" outlineLevel="3" x14ac:dyDescent="0.4">
      <c r="A99" s="4" t="s">
        <v>10</v>
      </c>
      <c r="B99" s="4" t="s">
        <v>73</v>
      </c>
      <c r="C99" s="4" t="s">
        <v>497</v>
      </c>
      <c r="D99" s="4" t="s">
        <v>498</v>
      </c>
      <c r="E99" s="9"/>
      <c r="F99" s="4" t="s">
        <v>603</v>
      </c>
      <c r="G99" s="4" t="s">
        <v>327</v>
      </c>
      <c r="H99" s="9" t="s">
        <v>291</v>
      </c>
      <c r="I99" s="9" t="s">
        <v>283</v>
      </c>
      <c r="J99" s="4">
        <v>1.2</v>
      </c>
      <c r="K99" s="4"/>
      <c r="L99" s="4"/>
      <c r="M99" s="4">
        <v>1.2</v>
      </c>
      <c r="N99" s="4"/>
      <c r="O99" s="14">
        <v>3.5</v>
      </c>
      <c r="P99" s="4" t="s">
        <v>279</v>
      </c>
      <c r="Q99" s="4" t="s">
        <v>498</v>
      </c>
      <c r="R99" s="4"/>
      <c r="S99" s="18"/>
      <c r="W99" s="7" t="e">
        <f>VLOOKUP(F99,'[7]2021年备案'!$F$8:$S$1293,14,0)</f>
        <v>#N/A</v>
      </c>
      <c r="AA99" s="7" t="e">
        <f>_xlfn.XLOOKUP(F99,'[8]乡镇通三级、旅游资源产业路项目明细'!$U:$U,'[8]乡镇通三级、旅游资源产业路项目明细'!$U:$U)</f>
        <v>#N/A</v>
      </c>
      <c r="AB99" s="7" t="e">
        <f>VLOOKUP(F99,[9]项目建设投资计划表!$L$7:$O$83,4,0)</f>
        <v>#N/A</v>
      </c>
    </row>
    <row r="100" spans="1:28" ht="25.15" customHeight="1" outlineLevel="3" x14ac:dyDescent="0.4">
      <c r="A100" s="4" t="s">
        <v>10</v>
      </c>
      <c r="B100" s="4" t="s">
        <v>73</v>
      </c>
      <c r="C100" s="4" t="s">
        <v>552</v>
      </c>
      <c r="D100" s="4" t="s">
        <v>604</v>
      </c>
      <c r="E100" s="9"/>
      <c r="F100" s="4" t="s">
        <v>605</v>
      </c>
      <c r="G100" s="4" t="s">
        <v>327</v>
      </c>
      <c r="H100" s="9" t="s">
        <v>291</v>
      </c>
      <c r="I100" s="9" t="s">
        <v>283</v>
      </c>
      <c r="J100" s="4">
        <v>0.5</v>
      </c>
      <c r="K100" s="4"/>
      <c r="L100" s="4"/>
      <c r="M100" s="4">
        <v>0.5</v>
      </c>
      <c r="N100" s="4"/>
      <c r="O100" s="14">
        <v>3.5</v>
      </c>
      <c r="P100" s="4" t="s">
        <v>279</v>
      </c>
      <c r="Q100" s="4" t="s">
        <v>604</v>
      </c>
      <c r="R100" s="4"/>
      <c r="S100" s="18"/>
      <c r="W100" s="7" t="e">
        <f>VLOOKUP(F100,'[7]2021年备案'!$F$8:$S$1293,14,0)</f>
        <v>#N/A</v>
      </c>
      <c r="AA100" s="7" t="e">
        <f>_xlfn.XLOOKUP(F100,'[8]乡镇通三级、旅游资源产业路项目明细'!$U:$U,'[8]乡镇通三级、旅游资源产业路项目明细'!$U:$U)</f>
        <v>#N/A</v>
      </c>
      <c r="AB100" s="7" t="e">
        <f>VLOOKUP(F100,[9]项目建设投资计划表!$L$7:$O$83,4,0)</f>
        <v>#N/A</v>
      </c>
    </row>
    <row r="101" spans="1:28" ht="25.15" customHeight="1" outlineLevel="3" x14ac:dyDescent="0.4">
      <c r="A101" s="4" t="s">
        <v>10</v>
      </c>
      <c r="B101" s="4" t="s">
        <v>73</v>
      </c>
      <c r="C101" s="4" t="s">
        <v>482</v>
      </c>
      <c r="D101" s="4" t="s">
        <v>483</v>
      </c>
      <c r="E101" s="9"/>
      <c r="F101" s="4" t="s">
        <v>606</v>
      </c>
      <c r="G101" s="4" t="s">
        <v>327</v>
      </c>
      <c r="H101" s="9" t="s">
        <v>291</v>
      </c>
      <c r="I101" s="9" t="s">
        <v>283</v>
      </c>
      <c r="J101" s="4">
        <v>0.5</v>
      </c>
      <c r="K101" s="4"/>
      <c r="L101" s="4"/>
      <c r="M101" s="4">
        <v>0.5</v>
      </c>
      <c r="N101" s="4"/>
      <c r="O101" s="14">
        <v>3.5</v>
      </c>
      <c r="P101" s="4" t="s">
        <v>279</v>
      </c>
      <c r="Q101" s="4" t="s">
        <v>483</v>
      </c>
      <c r="R101" s="4"/>
      <c r="S101" s="18"/>
      <c r="W101" s="7" t="e">
        <f>VLOOKUP(F101,'[7]2021年备案'!$F$8:$S$1293,14,0)</f>
        <v>#N/A</v>
      </c>
      <c r="AA101" s="7" t="e">
        <f>_xlfn.XLOOKUP(F101,'[8]乡镇通三级、旅游资源产业路项目明细'!$U:$U,'[8]乡镇通三级、旅游资源产业路项目明细'!$U:$U)</f>
        <v>#N/A</v>
      </c>
      <c r="AB101" s="7" t="e">
        <f>VLOOKUP(F101,[9]项目建设投资计划表!$L$7:$O$83,4,0)</f>
        <v>#N/A</v>
      </c>
    </row>
    <row r="102" spans="1:28" ht="25.15" customHeight="1" outlineLevel="3" x14ac:dyDescent="0.4">
      <c r="A102" s="4" t="s">
        <v>10</v>
      </c>
      <c r="B102" s="4" t="s">
        <v>73</v>
      </c>
      <c r="C102" s="4" t="s">
        <v>482</v>
      </c>
      <c r="D102" s="4" t="s">
        <v>607</v>
      </c>
      <c r="E102" s="9"/>
      <c r="F102" s="4" t="s">
        <v>608</v>
      </c>
      <c r="G102" s="4" t="s">
        <v>327</v>
      </c>
      <c r="H102" s="9" t="s">
        <v>291</v>
      </c>
      <c r="I102" s="9" t="s">
        <v>283</v>
      </c>
      <c r="J102" s="4">
        <v>0.65</v>
      </c>
      <c r="K102" s="4"/>
      <c r="L102" s="4"/>
      <c r="M102" s="4">
        <v>0.65</v>
      </c>
      <c r="N102" s="4"/>
      <c r="O102" s="14">
        <v>3.5</v>
      </c>
      <c r="P102" s="4" t="s">
        <v>279</v>
      </c>
      <c r="Q102" s="4" t="s">
        <v>607</v>
      </c>
      <c r="R102" s="4"/>
      <c r="S102" s="18"/>
      <c r="W102" s="7" t="e">
        <f>VLOOKUP(F102,'[7]2021年备案'!$F$8:$S$1293,14,0)</f>
        <v>#N/A</v>
      </c>
      <c r="AA102" s="7" t="e">
        <f>_xlfn.XLOOKUP(F102,'[8]乡镇通三级、旅游资源产业路项目明细'!$U:$U,'[8]乡镇通三级、旅游资源产业路项目明细'!$U:$U)</f>
        <v>#N/A</v>
      </c>
      <c r="AB102" s="7" t="e">
        <f>VLOOKUP(F102,[9]项目建设投资计划表!$L$7:$O$83,4,0)</f>
        <v>#N/A</v>
      </c>
    </row>
    <row r="103" spans="1:28" ht="25.15" customHeight="1" outlineLevel="3" x14ac:dyDescent="0.4">
      <c r="A103" s="4" t="s">
        <v>10</v>
      </c>
      <c r="B103" s="4" t="s">
        <v>73</v>
      </c>
      <c r="C103" s="4" t="s">
        <v>501</v>
      </c>
      <c r="D103" s="4" t="s">
        <v>609</v>
      </c>
      <c r="E103" s="9"/>
      <c r="F103" s="4" t="s">
        <v>610</v>
      </c>
      <c r="G103" s="4" t="s">
        <v>327</v>
      </c>
      <c r="H103" s="9" t="s">
        <v>291</v>
      </c>
      <c r="I103" s="9" t="s">
        <v>283</v>
      </c>
      <c r="J103" s="4">
        <v>0.9</v>
      </c>
      <c r="K103" s="4"/>
      <c r="L103" s="4"/>
      <c r="M103" s="4">
        <v>0.9</v>
      </c>
      <c r="N103" s="4"/>
      <c r="O103" s="14">
        <v>3.5</v>
      </c>
      <c r="P103" s="4" t="s">
        <v>279</v>
      </c>
      <c r="Q103" s="4" t="s">
        <v>609</v>
      </c>
      <c r="R103" s="4"/>
      <c r="S103" s="18"/>
      <c r="W103" s="7" t="e">
        <f>VLOOKUP(F103,'[7]2021年备案'!$F$8:$S$1293,14,0)</f>
        <v>#N/A</v>
      </c>
      <c r="AA103" s="7" t="e">
        <f>_xlfn.XLOOKUP(F103,'[8]乡镇通三级、旅游资源产业路项目明细'!$U:$U,'[8]乡镇通三级、旅游资源产业路项目明细'!$U:$U)</f>
        <v>#N/A</v>
      </c>
      <c r="AB103" s="7" t="e">
        <f>VLOOKUP(F103,[9]项目建设投资计划表!$L$7:$O$83,4,0)</f>
        <v>#N/A</v>
      </c>
    </row>
    <row r="104" spans="1:28" ht="25.15" customHeight="1" outlineLevel="3" x14ac:dyDescent="0.4">
      <c r="A104" s="4" t="s">
        <v>10</v>
      </c>
      <c r="B104" s="4" t="s">
        <v>73</v>
      </c>
      <c r="C104" s="4" t="s">
        <v>501</v>
      </c>
      <c r="D104" s="4" t="s">
        <v>611</v>
      </c>
      <c r="E104" s="9"/>
      <c r="F104" s="4" t="s">
        <v>612</v>
      </c>
      <c r="G104" s="4" t="s">
        <v>327</v>
      </c>
      <c r="H104" s="9" t="s">
        <v>291</v>
      </c>
      <c r="I104" s="9" t="s">
        <v>283</v>
      </c>
      <c r="J104" s="4">
        <v>1.65</v>
      </c>
      <c r="K104" s="4"/>
      <c r="L104" s="4"/>
      <c r="M104" s="4">
        <v>1.65</v>
      </c>
      <c r="N104" s="4"/>
      <c r="O104" s="14">
        <v>3.5</v>
      </c>
      <c r="P104" s="4" t="s">
        <v>279</v>
      </c>
      <c r="Q104" s="4" t="s">
        <v>611</v>
      </c>
      <c r="R104" s="4"/>
      <c r="S104" s="18"/>
      <c r="W104" s="7" t="e">
        <f>VLOOKUP(F104,'[7]2021年备案'!$F$8:$S$1293,14,0)</f>
        <v>#N/A</v>
      </c>
      <c r="AA104" s="7" t="e">
        <f>_xlfn.XLOOKUP(F104,'[8]乡镇通三级、旅游资源产业路项目明细'!$U:$U,'[8]乡镇通三级、旅游资源产业路项目明细'!$U:$U)</f>
        <v>#N/A</v>
      </c>
      <c r="AB104" s="7" t="e">
        <f>VLOOKUP(F104,[9]项目建设投资计划表!$L$7:$O$83,4,0)</f>
        <v>#N/A</v>
      </c>
    </row>
    <row r="105" spans="1:28" ht="25.15" customHeight="1" outlineLevel="3" x14ac:dyDescent="0.4">
      <c r="A105" s="4" t="s">
        <v>10</v>
      </c>
      <c r="B105" s="4" t="s">
        <v>73</v>
      </c>
      <c r="C105" s="4" t="s">
        <v>501</v>
      </c>
      <c r="D105" s="4" t="s">
        <v>613</v>
      </c>
      <c r="E105" s="9"/>
      <c r="F105" s="4" t="s">
        <v>614</v>
      </c>
      <c r="G105" s="4" t="s">
        <v>327</v>
      </c>
      <c r="H105" s="9" t="s">
        <v>291</v>
      </c>
      <c r="I105" s="9" t="s">
        <v>283</v>
      </c>
      <c r="J105" s="4">
        <v>0.6</v>
      </c>
      <c r="K105" s="4"/>
      <c r="L105" s="4"/>
      <c r="M105" s="4">
        <v>0.6</v>
      </c>
      <c r="N105" s="4"/>
      <c r="O105" s="14">
        <v>3.5</v>
      </c>
      <c r="P105" s="4" t="s">
        <v>279</v>
      </c>
      <c r="Q105" s="4" t="s">
        <v>613</v>
      </c>
      <c r="R105" s="4"/>
      <c r="S105" s="18"/>
      <c r="W105" s="7" t="e">
        <f>VLOOKUP(F105,'[7]2021年备案'!$F$8:$S$1293,14,0)</f>
        <v>#N/A</v>
      </c>
      <c r="AA105" s="7" t="e">
        <f>_xlfn.XLOOKUP(F105,'[8]乡镇通三级、旅游资源产业路项目明细'!$U:$U,'[8]乡镇通三级、旅游资源产业路项目明细'!$U:$U)</f>
        <v>#N/A</v>
      </c>
      <c r="AB105" s="7" t="e">
        <f>VLOOKUP(F105,[9]项目建设投资计划表!$L$7:$O$83,4,0)</f>
        <v>#N/A</v>
      </c>
    </row>
    <row r="106" spans="1:28" ht="25.15" customHeight="1" outlineLevel="3" x14ac:dyDescent="0.4">
      <c r="A106" s="4" t="s">
        <v>10</v>
      </c>
      <c r="B106" s="4" t="s">
        <v>73</v>
      </c>
      <c r="C106" s="4" t="s">
        <v>497</v>
      </c>
      <c r="D106" s="4" t="s">
        <v>615</v>
      </c>
      <c r="E106" s="9"/>
      <c r="F106" s="4" t="s">
        <v>616</v>
      </c>
      <c r="G106" s="4" t="s">
        <v>327</v>
      </c>
      <c r="H106" s="9" t="s">
        <v>291</v>
      </c>
      <c r="I106" s="9" t="s">
        <v>283</v>
      </c>
      <c r="J106" s="4">
        <v>0.9</v>
      </c>
      <c r="K106" s="4"/>
      <c r="L106" s="4"/>
      <c r="M106" s="4">
        <v>0.9</v>
      </c>
      <c r="N106" s="4"/>
      <c r="O106" s="14">
        <v>3.5</v>
      </c>
      <c r="P106" s="4" t="s">
        <v>279</v>
      </c>
      <c r="Q106" s="4" t="s">
        <v>615</v>
      </c>
      <c r="R106" s="4"/>
      <c r="S106" s="18"/>
      <c r="W106" s="7" t="e">
        <f>VLOOKUP(F106,'[7]2021年备案'!$F$8:$S$1293,14,0)</f>
        <v>#N/A</v>
      </c>
      <c r="AA106" s="7" t="e">
        <f>_xlfn.XLOOKUP(F106,'[8]乡镇通三级、旅游资源产业路项目明细'!$U:$U,'[8]乡镇通三级、旅游资源产业路项目明细'!$U:$U)</f>
        <v>#N/A</v>
      </c>
      <c r="AB106" s="7" t="e">
        <f>VLOOKUP(F106,[9]项目建设投资计划表!$L$7:$O$83,4,0)</f>
        <v>#N/A</v>
      </c>
    </row>
    <row r="107" spans="1:28" ht="25.15" customHeight="1" outlineLevel="3" x14ac:dyDescent="0.4">
      <c r="A107" s="4" t="s">
        <v>10</v>
      </c>
      <c r="B107" s="4" t="s">
        <v>73</v>
      </c>
      <c r="C107" s="4" t="s">
        <v>497</v>
      </c>
      <c r="D107" s="4" t="s">
        <v>617</v>
      </c>
      <c r="E107" s="9"/>
      <c r="F107" s="4" t="s">
        <v>618</v>
      </c>
      <c r="G107" s="4" t="s">
        <v>327</v>
      </c>
      <c r="H107" s="9" t="s">
        <v>291</v>
      </c>
      <c r="I107" s="9" t="s">
        <v>283</v>
      </c>
      <c r="J107" s="4">
        <v>0.6</v>
      </c>
      <c r="K107" s="4"/>
      <c r="L107" s="4"/>
      <c r="M107" s="4">
        <v>0.6</v>
      </c>
      <c r="N107" s="4"/>
      <c r="O107" s="14">
        <v>3.5</v>
      </c>
      <c r="P107" s="4" t="s">
        <v>279</v>
      </c>
      <c r="Q107" s="4" t="s">
        <v>617</v>
      </c>
      <c r="R107" s="4"/>
      <c r="S107" s="18"/>
      <c r="W107" s="7" t="e">
        <f>VLOOKUP(F107,'[7]2021年备案'!$F$8:$S$1293,14,0)</f>
        <v>#N/A</v>
      </c>
      <c r="AA107" s="7" t="e">
        <f>_xlfn.XLOOKUP(F107,'[8]乡镇通三级、旅游资源产业路项目明细'!$U:$U,'[8]乡镇通三级、旅游资源产业路项目明细'!$U:$U)</f>
        <v>#N/A</v>
      </c>
      <c r="AB107" s="7" t="e">
        <f>VLOOKUP(F107,[9]项目建设投资计划表!$L$7:$O$83,4,0)</f>
        <v>#N/A</v>
      </c>
    </row>
    <row r="108" spans="1:28" ht="25.15" customHeight="1" outlineLevel="3" x14ac:dyDescent="0.4">
      <c r="A108" s="4" t="s">
        <v>10</v>
      </c>
      <c r="B108" s="4" t="s">
        <v>73</v>
      </c>
      <c r="C108" s="4" t="s">
        <v>501</v>
      </c>
      <c r="D108" s="4" t="s">
        <v>619</v>
      </c>
      <c r="E108" s="9"/>
      <c r="F108" s="4" t="s">
        <v>620</v>
      </c>
      <c r="G108" s="4" t="s">
        <v>327</v>
      </c>
      <c r="H108" s="9" t="s">
        <v>291</v>
      </c>
      <c r="I108" s="9" t="s">
        <v>283</v>
      </c>
      <c r="J108" s="4">
        <v>1.2</v>
      </c>
      <c r="K108" s="4"/>
      <c r="L108" s="4"/>
      <c r="M108" s="4">
        <v>1.2</v>
      </c>
      <c r="N108" s="4"/>
      <c r="O108" s="14">
        <v>3.5</v>
      </c>
      <c r="P108" s="4" t="s">
        <v>279</v>
      </c>
      <c r="Q108" s="4" t="s">
        <v>619</v>
      </c>
      <c r="R108" s="4"/>
      <c r="S108" s="18"/>
      <c r="W108" s="7" t="e">
        <f>VLOOKUP(F108,'[7]2021年备案'!$F$8:$S$1293,14,0)</f>
        <v>#N/A</v>
      </c>
      <c r="AA108" s="7" t="e">
        <f>_xlfn.XLOOKUP(F108,'[8]乡镇通三级、旅游资源产业路项目明细'!$U:$U,'[8]乡镇通三级、旅游资源产业路项目明细'!$U:$U)</f>
        <v>#N/A</v>
      </c>
      <c r="AB108" s="7" t="e">
        <f>VLOOKUP(F108,[9]项目建设投资计划表!$L$7:$O$83,4,0)</f>
        <v>#N/A</v>
      </c>
    </row>
    <row r="109" spans="1:28" ht="25.15" customHeight="1" outlineLevel="3" x14ac:dyDescent="0.4">
      <c r="A109" s="4" t="s">
        <v>10</v>
      </c>
      <c r="B109" s="4" t="s">
        <v>73</v>
      </c>
      <c r="C109" s="4" t="s">
        <v>501</v>
      </c>
      <c r="D109" s="4" t="s">
        <v>621</v>
      </c>
      <c r="E109" s="9"/>
      <c r="F109" s="4" t="s">
        <v>622</v>
      </c>
      <c r="G109" s="4" t="s">
        <v>327</v>
      </c>
      <c r="H109" s="9" t="s">
        <v>291</v>
      </c>
      <c r="I109" s="9" t="s">
        <v>283</v>
      </c>
      <c r="J109" s="4">
        <v>1.2</v>
      </c>
      <c r="K109" s="4"/>
      <c r="L109" s="4"/>
      <c r="M109" s="4">
        <v>1.2</v>
      </c>
      <c r="N109" s="4"/>
      <c r="O109" s="14">
        <v>3.5</v>
      </c>
      <c r="P109" s="4" t="s">
        <v>279</v>
      </c>
      <c r="Q109" s="4" t="s">
        <v>621</v>
      </c>
      <c r="R109" s="4"/>
      <c r="S109" s="18"/>
      <c r="W109" s="7" t="e">
        <f>VLOOKUP(F109,'[7]2021年备案'!$F$8:$S$1293,14,0)</f>
        <v>#N/A</v>
      </c>
      <c r="AA109" s="7" t="e">
        <f>_xlfn.XLOOKUP(F109,'[8]乡镇通三级、旅游资源产业路项目明细'!$U:$U,'[8]乡镇通三级、旅游资源产业路项目明细'!$U:$U)</f>
        <v>#N/A</v>
      </c>
      <c r="AB109" s="7" t="e">
        <f>VLOOKUP(F109,[9]项目建设投资计划表!$L$7:$O$83,4,0)</f>
        <v>#N/A</v>
      </c>
    </row>
    <row r="110" spans="1:28" ht="25.15" customHeight="1" outlineLevel="3" x14ac:dyDescent="0.4">
      <c r="A110" s="4" t="s">
        <v>10</v>
      </c>
      <c r="B110" s="4" t="s">
        <v>73</v>
      </c>
      <c r="C110" s="4" t="s">
        <v>501</v>
      </c>
      <c r="D110" s="4" t="s">
        <v>623</v>
      </c>
      <c r="E110" s="9"/>
      <c r="F110" s="4" t="s">
        <v>624</v>
      </c>
      <c r="G110" s="4" t="s">
        <v>327</v>
      </c>
      <c r="H110" s="9" t="s">
        <v>291</v>
      </c>
      <c r="I110" s="9" t="s">
        <v>283</v>
      </c>
      <c r="J110" s="4">
        <v>0.8</v>
      </c>
      <c r="K110" s="4"/>
      <c r="L110" s="4"/>
      <c r="M110" s="4">
        <v>0.8</v>
      </c>
      <c r="N110" s="4"/>
      <c r="O110" s="14">
        <v>3.5</v>
      </c>
      <c r="P110" s="4" t="s">
        <v>279</v>
      </c>
      <c r="Q110" s="4" t="s">
        <v>623</v>
      </c>
      <c r="R110" s="4"/>
      <c r="S110" s="18"/>
      <c r="W110" s="7" t="e">
        <f>VLOOKUP(F110,'[7]2021年备案'!$F$8:$S$1293,14,0)</f>
        <v>#N/A</v>
      </c>
      <c r="AA110" s="7" t="e">
        <f>_xlfn.XLOOKUP(F110,'[8]乡镇通三级、旅游资源产业路项目明细'!$U:$U,'[8]乡镇通三级、旅游资源产业路项目明细'!$U:$U)</f>
        <v>#N/A</v>
      </c>
      <c r="AB110" s="7" t="e">
        <f>VLOOKUP(F110,[9]项目建设投资计划表!$L$7:$O$83,4,0)</f>
        <v>#N/A</v>
      </c>
    </row>
    <row r="111" spans="1:28" ht="25.15" customHeight="1" outlineLevel="3" x14ac:dyDescent="0.4">
      <c r="A111" s="4" t="s">
        <v>10</v>
      </c>
      <c r="B111" s="4" t="s">
        <v>73</v>
      </c>
      <c r="C111" s="4" t="s">
        <v>501</v>
      </c>
      <c r="D111" s="4" t="s">
        <v>625</v>
      </c>
      <c r="E111" s="9"/>
      <c r="F111" s="4" t="s">
        <v>626</v>
      </c>
      <c r="G111" s="4" t="s">
        <v>327</v>
      </c>
      <c r="H111" s="9" t="s">
        <v>291</v>
      </c>
      <c r="I111" s="9" t="s">
        <v>283</v>
      </c>
      <c r="J111" s="4">
        <v>1.8</v>
      </c>
      <c r="K111" s="4"/>
      <c r="L111" s="4"/>
      <c r="M111" s="4">
        <v>1.6</v>
      </c>
      <c r="N111" s="4"/>
      <c r="O111" s="14">
        <v>3.5</v>
      </c>
      <c r="P111" s="4" t="s">
        <v>279</v>
      </c>
      <c r="Q111" s="4" t="s">
        <v>625</v>
      </c>
      <c r="R111" s="4"/>
      <c r="S111" s="18"/>
      <c r="W111" s="7" t="e">
        <f>VLOOKUP(F111,'[7]2021年备案'!$F$8:$S$1293,14,0)</f>
        <v>#N/A</v>
      </c>
      <c r="AA111" s="7" t="e">
        <f>_xlfn.XLOOKUP(F111,'[8]乡镇通三级、旅游资源产业路项目明细'!$U:$U,'[8]乡镇通三级、旅游资源产业路项目明细'!$U:$U)</f>
        <v>#N/A</v>
      </c>
      <c r="AB111" s="7" t="e">
        <f>VLOOKUP(F111,[9]项目建设投资计划表!$L$7:$O$83,4,0)</f>
        <v>#N/A</v>
      </c>
    </row>
    <row r="112" spans="1:28" ht="25.15" customHeight="1" outlineLevel="3" x14ac:dyDescent="0.4">
      <c r="A112" s="4" t="s">
        <v>10</v>
      </c>
      <c r="B112" s="4" t="s">
        <v>73</v>
      </c>
      <c r="C112" s="4" t="s">
        <v>497</v>
      </c>
      <c r="D112" s="4" t="s">
        <v>627</v>
      </c>
      <c r="E112" s="9"/>
      <c r="F112" s="4" t="s">
        <v>628</v>
      </c>
      <c r="G112" s="4" t="s">
        <v>327</v>
      </c>
      <c r="H112" s="9" t="s">
        <v>291</v>
      </c>
      <c r="I112" s="9" t="s">
        <v>283</v>
      </c>
      <c r="J112" s="4">
        <v>1</v>
      </c>
      <c r="K112" s="4"/>
      <c r="L112" s="4"/>
      <c r="M112" s="4">
        <v>0.8</v>
      </c>
      <c r="N112" s="4"/>
      <c r="O112" s="14">
        <v>3.5</v>
      </c>
      <c r="P112" s="4" t="s">
        <v>279</v>
      </c>
      <c r="Q112" s="4" t="s">
        <v>627</v>
      </c>
      <c r="R112" s="4"/>
      <c r="S112" s="18"/>
      <c r="W112" s="7" t="e">
        <f>VLOOKUP(F112,'[7]2021年备案'!$F$8:$S$1293,14,0)</f>
        <v>#N/A</v>
      </c>
      <c r="AA112" s="7" t="e">
        <f>_xlfn.XLOOKUP(F112,'[8]乡镇通三级、旅游资源产业路项目明细'!$U:$U,'[8]乡镇通三级、旅游资源产业路项目明细'!$U:$U)</f>
        <v>#N/A</v>
      </c>
      <c r="AB112" s="7" t="e">
        <f>VLOOKUP(F112,[9]项目建设投资计划表!$L$7:$O$83,4,0)</f>
        <v>#N/A</v>
      </c>
    </row>
    <row r="113" spans="1:28" ht="25.15" customHeight="1" outlineLevel="3" x14ac:dyDescent="0.4">
      <c r="A113" s="4" t="s">
        <v>10</v>
      </c>
      <c r="B113" s="4" t="s">
        <v>73</v>
      </c>
      <c r="C113" s="4" t="s">
        <v>431</v>
      </c>
      <c r="D113" s="4" t="s">
        <v>455</v>
      </c>
      <c r="E113" s="9"/>
      <c r="F113" s="4" t="s">
        <v>629</v>
      </c>
      <c r="G113" s="4" t="s">
        <v>327</v>
      </c>
      <c r="H113" s="9" t="s">
        <v>291</v>
      </c>
      <c r="I113" s="9" t="s">
        <v>283</v>
      </c>
      <c r="J113" s="4">
        <v>3.5</v>
      </c>
      <c r="K113" s="4"/>
      <c r="L113" s="4"/>
      <c r="M113" s="4">
        <v>3.5</v>
      </c>
      <c r="N113" s="4"/>
      <c r="O113" s="14">
        <v>3.5</v>
      </c>
      <c r="P113" s="4" t="s">
        <v>279</v>
      </c>
      <c r="Q113" s="4" t="s">
        <v>455</v>
      </c>
      <c r="R113" s="4"/>
      <c r="S113" s="18"/>
      <c r="W113" s="7" t="e">
        <f>VLOOKUP(F113,'[7]2021年备案'!$F$8:$S$1293,14,0)</f>
        <v>#N/A</v>
      </c>
      <c r="AA113" s="7" t="e">
        <f>_xlfn.XLOOKUP(F113,'[8]乡镇通三级、旅游资源产业路项目明细'!$U:$U,'[8]乡镇通三级、旅游资源产业路项目明细'!$U:$U)</f>
        <v>#N/A</v>
      </c>
      <c r="AB113" s="7" t="e">
        <f>VLOOKUP(F113,[9]项目建设投资计划表!$L$7:$O$83,4,0)</f>
        <v>#N/A</v>
      </c>
    </row>
    <row r="114" spans="1:28" ht="25.15" customHeight="1" outlineLevel="3" x14ac:dyDescent="0.4">
      <c r="A114" s="4" t="s">
        <v>10</v>
      </c>
      <c r="B114" s="4" t="s">
        <v>73</v>
      </c>
      <c r="C114" s="4" t="s">
        <v>538</v>
      </c>
      <c r="D114" s="4" t="s">
        <v>630</v>
      </c>
      <c r="E114" s="9"/>
      <c r="F114" s="4" t="s">
        <v>631</v>
      </c>
      <c r="G114" s="4" t="s">
        <v>327</v>
      </c>
      <c r="H114" s="9" t="s">
        <v>291</v>
      </c>
      <c r="I114" s="9" t="s">
        <v>632</v>
      </c>
      <c r="J114" s="4">
        <v>2.589</v>
      </c>
      <c r="K114" s="4"/>
      <c r="L114" s="4"/>
      <c r="M114" s="4">
        <v>2.589</v>
      </c>
      <c r="N114" s="4"/>
      <c r="O114" s="14">
        <v>3.5</v>
      </c>
      <c r="P114" s="4" t="s">
        <v>279</v>
      </c>
      <c r="Q114" s="4" t="s">
        <v>630</v>
      </c>
      <c r="R114" s="4"/>
      <c r="S114" s="18"/>
      <c r="W114" s="7" t="e">
        <f>VLOOKUP(F114,'[7]2021年备案'!$F$8:$S$1293,14,0)</f>
        <v>#N/A</v>
      </c>
      <c r="AA114" s="7" t="e">
        <f>_xlfn.XLOOKUP(F114,'[8]乡镇通三级、旅游资源产业路项目明细'!$U:$U,'[8]乡镇通三级、旅游资源产业路项目明细'!$U:$U)</f>
        <v>#N/A</v>
      </c>
      <c r="AB114" s="7" t="e">
        <f>VLOOKUP(F114,[9]项目建设投资计划表!$L$7:$O$83,4,0)</f>
        <v>#N/A</v>
      </c>
    </row>
    <row r="115" spans="1:28" ht="25.15" customHeight="1" outlineLevel="3" x14ac:dyDescent="0.4">
      <c r="A115" s="4" t="s">
        <v>10</v>
      </c>
      <c r="B115" s="4" t="s">
        <v>73</v>
      </c>
      <c r="C115" s="4" t="s">
        <v>633</v>
      </c>
      <c r="D115" s="4" t="s">
        <v>634</v>
      </c>
      <c r="E115" s="9"/>
      <c r="F115" s="4" t="s">
        <v>635</v>
      </c>
      <c r="G115" s="4" t="s">
        <v>327</v>
      </c>
      <c r="H115" s="9" t="s">
        <v>291</v>
      </c>
      <c r="I115" s="9" t="s">
        <v>636</v>
      </c>
      <c r="J115" s="4">
        <v>2.778</v>
      </c>
      <c r="K115" s="4"/>
      <c r="L115" s="4"/>
      <c r="M115" s="4">
        <v>2.778</v>
      </c>
      <c r="N115" s="4"/>
      <c r="O115" s="14">
        <v>3.5</v>
      </c>
      <c r="P115" s="4" t="s">
        <v>279</v>
      </c>
      <c r="Q115" s="4" t="s">
        <v>634</v>
      </c>
      <c r="R115" s="4"/>
      <c r="S115" s="18"/>
      <c r="W115" s="7" t="e">
        <f>VLOOKUP(F115,'[7]2021年备案'!$F$8:$S$1293,14,0)</f>
        <v>#N/A</v>
      </c>
      <c r="AA115" s="7" t="e">
        <f>_xlfn.XLOOKUP(F115,'[8]乡镇通三级、旅游资源产业路项目明细'!$U:$U,'[8]乡镇通三级、旅游资源产业路项目明细'!$U:$U)</f>
        <v>#N/A</v>
      </c>
      <c r="AB115" s="7" t="e">
        <f>VLOOKUP(F115,[9]项目建设投资计划表!$L$7:$O$83,4,0)</f>
        <v>#N/A</v>
      </c>
    </row>
    <row r="116" spans="1:28" ht="25.15" customHeight="1" outlineLevel="3" x14ac:dyDescent="0.4">
      <c r="A116" s="4" t="s">
        <v>10</v>
      </c>
      <c r="B116" s="4" t="s">
        <v>73</v>
      </c>
      <c r="C116" s="4" t="s">
        <v>443</v>
      </c>
      <c r="D116" s="4" t="s">
        <v>637</v>
      </c>
      <c r="E116" s="9"/>
      <c r="F116" s="4" t="s">
        <v>638</v>
      </c>
      <c r="G116" s="4" t="s">
        <v>327</v>
      </c>
      <c r="H116" s="9" t="s">
        <v>291</v>
      </c>
      <c r="I116" s="9" t="s">
        <v>283</v>
      </c>
      <c r="J116" s="4">
        <v>1.3</v>
      </c>
      <c r="K116" s="4"/>
      <c r="L116" s="4"/>
      <c r="M116" s="4">
        <v>1.3</v>
      </c>
      <c r="N116" s="4"/>
      <c r="O116" s="14">
        <v>3.5</v>
      </c>
      <c r="P116" s="4" t="s">
        <v>279</v>
      </c>
      <c r="Q116" s="4" t="s">
        <v>637</v>
      </c>
      <c r="R116" s="4"/>
      <c r="S116" s="18"/>
      <c r="W116" s="7" t="e">
        <f>VLOOKUP(F116,'[7]2021年备案'!$F$8:$S$1293,14,0)</f>
        <v>#N/A</v>
      </c>
      <c r="AA116" s="7" t="e">
        <f>_xlfn.XLOOKUP(F116,'[8]乡镇通三级、旅游资源产业路项目明细'!$U:$U,'[8]乡镇通三级、旅游资源产业路项目明细'!$U:$U)</f>
        <v>#N/A</v>
      </c>
      <c r="AB116" s="7" t="e">
        <f>VLOOKUP(F116,[9]项目建设投资计划表!$L$7:$O$83,4,0)</f>
        <v>#N/A</v>
      </c>
    </row>
    <row r="117" spans="1:28" ht="25.15" customHeight="1" outlineLevel="3" x14ac:dyDescent="0.4">
      <c r="A117" s="4" t="s">
        <v>10</v>
      </c>
      <c r="B117" s="4" t="s">
        <v>73</v>
      </c>
      <c r="C117" s="4" t="s">
        <v>639</v>
      </c>
      <c r="D117" s="4" t="s">
        <v>640</v>
      </c>
      <c r="E117" s="9"/>
      <c r="F117" s="4" t="s">
        <v>641</v>
      </c>
      <c r="G117" s="4" t="s">
        <v>327</v>
      </c>
      <c r="H117" s="9" t="s">
        <v>291</v>
      </c>
      <c r="I117" s="9" t="s">
        <v>283</v>
      </c>
      <c r="J117" s="4">
        <v>3</v>
      </c>
      <c r="K117" s="4"/>
      <c r="L117" s="4"/>
      <c r="M117" s="4">
        <v>3</v>
      </c>
      <c r="N117" s="4"/>
      <c r="O117" s="14">
        <v>3.5</v>
      </c>
      <c r="P117" s="4" t="s">
        <v>279</v>
      </c>
      <c r="Q117" s="4" t="s">
        <v>640</v>
      </c>
      <c r="R117" s="4"/>
      <c r="S117" s="18"/>
      <c r="W117" s="7" t="e">
        <f>VLOOKUP(F117,'[7]2021年备案'!$F$8:$S$1293,14,0)</f>
        <v>#N/A</v>
      </c>
      <c r="AA117" s="7" t="e">
        <f>_xlfn.XLOOKUP(F117,'[8]乡镇通三级、旅游资源产业路项目明细'!$U:$U,'[8]乡镇通三级、旅游资源产业路项目明细'!$U:$U)</f>
        <v>#N/A</v>
      </c>
      <c r="AB117" s="7" t="e">
        <f>VLOOKUP(F117,[9]项目建设投资计划表!$L$7:$O$83,4,0)</f>
        <v>#N/A</v>
      </c>
    </row>
    <row r="118" spans="1:28" ht="25.15" customHeight="1" outlineLevel="3" x14ac:dyDescent="0.4">
      <c r="A118" s="4" t="s">
        <v>10</v>
      </c>
      <c r="B118" s="4" t="s">
        <v>73</v>
      </c>
      <c r="C118" s="4" t="s">
        <v>557</v>
      </c>
      <c r="D118" s="4" t="s">
        <v>558</v>
      </c>
      <c r="E118" s="9"/>
      <c r="F118" s="4" t="s">
        <v>642</v>
      </c>
      <c r="G118" s="4" t="s">
        <v>327</v>
      </c>
      <c r="H118" s="9" t="s">
        <v>291</v>
      </c>
      <c r="I118" s="9" t="s">
        <v>643</v>
      </c>
      <c r="J118" s="4">
        <v>14</v>
      </c>
      <c r="K118" s="4"/>
      <c r="L118" s="4"/>
      <c r="M118" s="4">
        <v>8.6</v>
      </c>
      <c r="N118" s="4"/>
      <c r="O118" s="14">
        <v>3.5</v>
      </c>
      <c r="P118" s="4" t="s">
        <v>279</v>
      </c>
      <c r="Q118" s="4" t="s">
        <v>558</v>
      </c>
      <c r="R118" s="4"/>
      <c r="S118" s="18"/>
      <c r="W118" s="7" t="e">
        <f>VLOOKUP(F118,'[7]2021年备案'!$F$8:$S$1293,14,0)</f>
        <v>#N/A</v>
      </c>
      <c r="AA118" s="7" t="e">
        <f>_xlfn.XLOOKUP(F118,'[8]乡镇通三级、旅游资源产业路项目明细'!$U:$U,'[8]乡镇通三级、旅游资源产业路项目明细'!$U:$U)</f>
        <v>#N/A</v>
      </c>
      <c r="AB118" s="7" t="e">
        <f>VLOOKUP(F118,[9]项目建设投资计划表!$L$7:$O$83,4,0)</f>
        <v>#N/A</v>
      </c>
    </row>
    <row r="119" spans="1:28" ht="25.15" customHeight="1" outlineLevel="3" x14ac:dyDescent="0.4">
      <c r="A119" s="4" t="s">
        <v>10</v>
      </c>
      <c r="B119" s="4" t="s">
        <v>73</v>
      </c>
      <c r="C119" s="4" t="s">
        <v>644</v>
      </c>
      <c r="D119" s="4" t="s">
        <v>645</v>
      </c>
      <c r="E119" s="9"/>
      <c r="F119" s="4" t="s">
        <v>646</v>
      </c>
      <c r="G119" s="4" t="s">
        <v>327</v>
      </c>
      <c r="H119" s="9" t="s">
        <v>291</v>
      </c>
      <c r="I119" s="9" t="s">
        <v>647</v>
      </c>
      <c r="J119" s="4">
        <v>5</v>
      </c>
      <c r="K119" s="4"/>
      <c r="L119" s="4"/>
      <c r="M119" s="4">
        <v>4.8</v>
      </c>
      <c r="N119" s="4"/>
      <c r="O119" s="14">
        <v>3.5</v>
      </c>
      <c r="P119" s="4" t="s">
        <v>279</v>
      </c>
      <c r="Q119" s="4" t="s">
        <v>645</v>
      </c>
      <c r="R119" s="4"/>
      <c r="S119" s="18"/>
      <c r="W119" s="7" t="e">
        <f>VLOOKUP(F119,'[7]2021年备案'!$F$8:$S$1293,14,0)</f>
        <v>#N/A</v>
      </c>
      <c r="AA119" s="7" t="e">
        <f>_xlfn.XLOOKUP(F119,'[8]乡镇通三级、旅游资源产业路项目明细'!$U:$U,'[8]乡镇通三级、旅游资源产业路项目明细'!$U:$U)</f>
        <v>#N/A</v>
      </c>
      <c r="AB119" s="7" t="e">
        <f>VLOOKUP(F119,[9]项目建设投资计划表!$L$7:$O$83,4,0)</f>
        <v>#N/A</v>
      </c>
    </row>
    <row r="120" spans="1:28" ht="25.15" customHeight="1" outlineLevel="3" x14ac:dyDescent="0.4">
      <c r="A120" s="4" t="s">
        <v>10</v>
      </c>
      <c r="B120" s="4" t="s">
        <v>73</v>
      </c>
      <c r="C120" s="4" t="s">
        <v>644</v>
      </c>
      <c r="D120" s="4" t="s">
        <v>648</v>
      </c>
      <c r="E120" s="9"/>
      <c r="F120" s="4" t="s">
        <v>649</v>
      </c>
      <c r="G120" s="4" t="s">
        <v>327</v>
      </c>
      <c r="H120" s="9" t="s">
        <v>291</v>
      </c>
      <c r="I120" s="9" t="s">
        <v>650</v>
      </c>
      <c r="J120" s="4">
        <v>5</v>
      </c>
      <c r="K120" s="4"/>
      <c r="L120" s="4"/>
      <c r="M120" s="4">
        <v>3.5</v>
      </c>
      <c r="N120" s="4"/>
      <c r="O120" s="14">
        <v>3.5</v>
      </c>
      <c r="P120" s="4" t="s">
        <v>279</v>
      </c>
      <c r="Q120" s="4" t="s">
        <v>648</v>
      </c>
      <c r="R120" s="4"/>
      <c r="S120" s="18"/>
      <c r="W120" s="7" t="e">
        <f>VLOOKUP(F120,'[7]2021年备案'!$F$8:$S$1293,14,0)</f>
        <v>#N/A</v>
      </c>
      <c r="AA120" s="7" t="e">
        <f>_xlfn.XLOOKUP(F120,'[8]乡镇通三级、旅游资源产业路项目明细'!$U:$U,'[8]乡镇通三级、旅游资源产业路项目明细'!$U:$U)</f>
        <v>#N/A</v>
      </c>
      <c r="AB120" s="7" t="e">
        <f>VLOOKUP(F120,[9]项目建设投资计划表!$L$7:$O$83,4,0)</f>
        <v>#N/A</v>
      </c>
    </row>
    <row r="121" spans="1:28" ht="25.15" customHeight="1" outlineLevel="3" x14ac:dyDescent="0.4">
      <c r="A121" s="4" t="s">
        <v>10</v>
      </c>
      <c r="B121" s="4" t="s">
        <v>73</v>
      </c>
      <c r="C121" s="4" t="s">
        <v>644</v>
      </c>
      <c r="D121" s="4" t="s">
        <v>651</v>
      </c>
      <c r="E121" s="9"/>
      <c r="F121" s="4" t="s">
        <v>652</v>
      </c>
      <c r="G121" s="4" t="s">
        <v>327</v>
      </c>
      <c r="H121" s="9" t="s">
        <v>291</v>
      </c>
      <c r="I121" s="9" t="s">
        <v>653</v>
      </c>
      <c r="J121" s="4">
        <v>4</v>
      </c>
      <c r="K121" s="4"/>
      <c r="L121" s="4"/>
      <c r="M121" s="4">
        <v>2.8</v>
      </c>
      <c r="N121" s="4"/>
      <c r="O121" s="14">
        <v>3.5</v>
      </c>
      <c r="P121" s="4" t="s">
        <v>279</v>
      </c>
      <c r="Q121" s="4" t="s">
        <v>651</v>
      </c>
      <c r="R121" s="4"/>
      <c r="S121" s="18"/>
      <c r="W121" s="7" t="e">
        <f>VLOOKUP(F121,'[7]2021年备案'!$F$8:$S$1293,14,0)</f>
        <v>#N/A</v>
      </c>
      <c r="AA121" s="7" t="e">
        <f>_xlfn.XLOOKUP(F121,'[8]乡镇通三级、旅游资源产业路项目明细'!$U:$U,'[8]乡镇通三级、旅游资源产业路项目明细'!$U:$U)</f>
        <v>#N/A</v>
      </c>
      <c r="AB121" s="7" t="e">
        <f>VLOOKUP(F121,[9]项目建设投资计划表!$L$7:$O$83,4,0)</f>
        <v>#N/A</v>
      </c>
    </row>
    <row r="122" spans="1:28" ht="25.15" customHeight="1" outlineLevel="3" x14ac:dyDescent="0.4">
      <c r="A122" s="4" t="s">
        <v>10</v>
      </c>
      <c r="B122" s="4" t="s">
        <v>73</v>
      </c>
      <c r="C122" s="4" t="s">
        <v>654</v>
      </c>
      <c r="D122" s="4" t="s">
        <v>467</v>
      </c>
      <c r="E122" s="9"/>
      <c r="F122" s="4" t="s">
        <v>655</v>
      </c>
      <c r="G122" s="4" t="s">
        <v>327</v>
      </c>
      <c r="H122" s="9" t="s">
        <v>291</v>
      </c>
      <c r="I122" s="9" t="s">
        <v>283</v>
      </c>
      <c r="J122" s="4">
        <v>1.6</v>
      </c>
      <c r="K122" s="4"/>
      <c r="L122" s="4"/>
      <c r="M122" s="4">
        <v>1.6</v>
      </c>
      <c r="N122" s="4"/>
      <c r="O122" s="14">
        <v>3.5</v>
      </c>
      <c r="P122" s="4" t="s">
        <v>279</v>
      </c>
      <c r="Q122" s="4" t="s">
        <v>467</v>
      </c>
      <c r="R122" s="4"/>
      <c r="S122" s="18"/>
      <c r="W122" s="7" t="e">
        <f>VLOOKUP(F122,'[7]2021年备案'!$F$8:$S$1293,14,0)</f>
        <v>#N/A</v>
      </c>
      <c r="AA122" s="7" t="e">
        <f>_xlfn.XLOOKUP(F122,'[8]乡镇通三级、旅游资源产业路项目明细'!$U:$U,'[8]乡镇通三级、旅游资源产业路项目明细'!$U:$U)</f>
        <v>#N/A</v>
      </c>
      <c r="AB122" s="7" t="e">
        <f>VLOOKUP(F122,[9]项目建设投资计划表!$L$7:$O$83,4,0)</f>
        <v>#N/A</v>
      </c>
    </row>
    <row r="123" spans="1:28" ht="25.15" customHeight="1" outlineLevel="3" x14ac:dyDescent="0.4">
      <c r="A123" s="4" t="s">
        <v>10</v>
      </c>
      <c r="B123" s="4" t="s">
        <v>73</v>
      </c>
      <c r="C123" s="4" t="s">
        <v>443</v>
      </c>
      <c r="D123" s="4" t="s">
        <v>656</v>
      </c>
      <c r="E123" s="9"/>
      <c r="F123" s="4" t="s">
        <v>657</v>
      </c>
      <c r="G123" s="4" t="s">
        <v>327</v>
      </c>
      <c r="H123" s="9" t="s">
        <v>291</v>
      </c>
      <c r="I123" s="9" t="s">
        <v>283</v>
      </c>
      <c r="J123" s="4">
        <v>5.5</v>
      </c>
      <c r="K123" s="4"/>
      <c r="L123" s="4"/>
      <c r="M123" s="4">
        <v>2</v>
      </c>
      <c r="N123" s="4"/>
      <c r="O123" s="14">
        <v>3.5</v>
      </c>
      <c r="P123" s="4" t="s">
        <v>279</v>
      </c>
      <c r="Q123" s="4" t="s">
        <v>656</v>
      </c>
      <c r="R123" s="4"/>
      <c r="S123" s="18"/>
      <c r="W123" s="7" t="e">
        <f>VLOOKUP(F123,'[7]2021年备案'!$F$8:$S$1293,14,0)</f>
        <v>#N/A</v>
      </c>
      <c r="AA123" s="7" t="e">
        <f>_xlfn.XLOOKUP(F123,'[8]乡镇通三级、旅游资源产业路项目明细'!$U:$U,'[8]乡镇通三级、旅游资源产业路项目明细'!$U:$U)</f>
        <v>#N/A</v>
      </c>
      <c r="AB123" s="7" t="e">
        <f>VLOOKUP(F123,[9]项目建设投资计划表!$L$7:$O$83,4,0)</f>
        <v>#N/A</v>
      </c>
    </row>
    <row r="124" spans="1:28" ht="25.15" customHeight="1" outlineLevel="3" x14ac:dyDescent="0.4">
      <c r="A124" s="4" t="s">
        <v>10</v>
      </c>
      <c r="B124" s="4" t="s">
        <v>73</v>
      </c>
      <c r="C124" s="4" t="s">
        <v>654</v>
      </c>
      <c r="D124" s="4" t="s">
        <v>658</v>
      </c>
      <c r="E124" s="9"/>
      <c r="F124" s="4" t="s">
        <v>659</v>
      </c>
      <c r="G124" s="4" t="s">
        <v>327</v>
      </c>
      <c r="H124" s="9" t="s">
        <v>291</v>
      </c>
      <c r="I124" s="9" t="s">
        <v>283</v>
      </c>
      <c r="J124" s="4">
        <v>1</v>
      </c>
      <c r="K124" s="4"/>
      <c r="L124" s="4"/>
      <c r="M124" s="4">
        <v>1</v>
      </c>
      <c r="N124" s="4"/>
      <c r="O124" s="14">
        <v>3.5</v>
      </c>
      <c r="P124" s="4" t="s">
        <v>279</v>
      </c>
      <c r="Q124" s="4" t="s">
        <v>658</v>
      </c>
      <c r="R124" s="4"/>
      <c r="S124" s="18"/>
      <c r="W124" s="7" t="e">
        <f>VLOOKUP(F124,'[7]2021年备案'!$F$8:$S$1293,14,0)</f>
        <v>#N/A</v>
      </c>
      <c r="AA124" s="7" t="e">
        <f>_xlfn.XLOOKUP(F124,'[8]乡镇通三级、旅游资源产业路项目明细'!$U:$U,'[8]乡镇通三级、旅游资源产业路项目明细'!$U:$U)</f>
        <v>#N/A</v>
      </c>
      <c r="AB124" s="7" t="e">
        <f>VLOOKUP(F124,[9]项目建设投资计划表!$L$7:$O$83,4,0)</f>
        <v>#N/A</v>
      </c>
    </row>
    <row r="125" spans="1:28" ht="25.15" customHeight="1" outlineLevel="3" x14ac:dyDescent="0.4">
      <c r="A125" s="4" t="s">
        <v>10</v>
      </c>
      <c r="B125" s="4" t="s">
        <v>73</v>
      </c>
      <c r="C125" s="4" t="s">
        <v>538</v>
      </c>
      <c r="D125" s="4" t="s">
        <v>660</v>
      </c>
      <c r="E125" s="9"/>
      <c r="F125" s="4" t="s">
        <v>661</v>
      </c>
      <c r="G125" s="4" t="s">
        <v>327</v>
      </c>
      <c r="H125" s="9" t="s">
        <v>291</v>
      </c>
      <c r="I125" s="9" t="s">
        <v>283</v>
      </c>
      <c r="J125" s="4">
        <v>2</v>
      </c>
      <c r="K125" s="4"/>
      <c r="L125" s="4"/>
      <c r="M125" s="4">
        <v>2</v>
      </c>
      <c r="N125" s="4"/>
      <c r="O125" s="14">
        <v>3.5</v>
      </c>
      <c r="P125" s="4" t="s">
        <v>279</v>
      </c>
      <c r="Q125" s="4" t="s">
        <v>660</v>
      </c>
      <c r="R125" s="4"/>
      <c r="S125" s="18"/>
      <c r="W125" s="7" t="e">
        <f>VLOOKUP(F125,'[7]2021年备案'!$F$8:$S$1293,14,0)</f>
        <v>#N/A</v>
      </c>
      <c r="AA125" s="7" t="e">
        <f>_xlfn.XLOOKUP(F125,'[8]乡镇通三级、旅游资源产业路项目明细'!$U:$U,'[8]乡镇通三级、旅游资源产业路项目明细'!$U:$U)</f>
        <v>#N/A</v>
      </c>
      <c r="AB125" s="7" t="e">
        <f>VLOOKUP(F125,[9]项目建设投资计划表!$L$7:$O$83,4,0)</f>
        <v>#N/A</v>
      </c>
    </row>
    <row r="126" spans="1:28" ht="25.15" customHeight="1" outlineLevel="3" x14ac:dyDescent="0.4">
      <c r="A126" s="4" t="s">
        <v>10</v>
      </c>
      <c r="B126" s="4" t="s">
        <v>73</v>
      </c>
      <c r="C126" s="4" t="s">
        <v>654</v>
      </c>
      <c r="D126" s="4" t="s">
        <v>662</v>
      </c>
      <c r="E126" s="9"/>
      <c r="F126" s="4" t="s">
        <v>663</v>
      </c>
      <c r="G126" s="4" t="s">
        <v>327</v>
      </c>
      <c r="H126" s="9" t="s">
        <v>291</v>
      </c>
      <c r="I126" s="9" t="s">
        <v>283</v>
      </c>
      <c r="J126" s="4">
        <v>0.6</v>
      </c>
      <c r="K126" s="4"/>
      <c r="L126" s="4"/>
      <c r="M126" s="4">
        <v>0.5</v>
      </c>
      <c r="N126" s="4"/>
      <c r="O126" s="14">
        <v>3.5</v>
      </c>
      <c r="P126" s="4" t="s">
        <v>279</v>
      </c>
      <c r="Q126" s="4" t="s">
        <v>662</v>
      </c>
      <c r="R126" s="4"/>
      <c r="S126" s="18"/>
      <c r="W126" s="7" t="e">
        <f>VLOOKUP(F126,'[7]2021年备案'!$F$8:$S$1293,14,0)</f>
        <v>#N/A</v>
      </c>
      <c r="AA126" s="7" t="e">
        <f>_xlfn.XLOOKUP(F126,'[8]乡镇通三级、旅游资源产业路项目明细'!$U:$U,'[8]乡镇通三级、旅游资源产业路项目明细'!$U:$U)</f>
        <v>#N/A</v>
      </c>
      <c r="AB126" s="7" t="e">
        <f>VLOOKUP(F126,[9]项目建设投资计划表!$L$7:$O$83,4,0)</f>
        <v>#N/A</v>
      </c>
    </row>
    <row r="127" spans="1:28" ht="25.15" customHeight="1" outlineLevel="3" x14ac:dyDescent="0.4">
      <c r="A127" s="4" t="s">
        <v>10</v>
      </c>
      <c r="B127" s="4" t="s">
        <v>73</v>
      </c>
      <c r="C127" s="4" t="s">
        <v>482</v>
      </c>
      <c r="D127" s="4" t="s">
        <v>664</v>
      </c>
      <c r="E127" s="9"/>
      <c r="F127" s="4" t="s">
        <v>665</v>
      </c>
      <c r="G127" s="4" t="s">
        <v>327</v>
      </c>
      <c r="H127" s="9" t="s">
        <v>291</v>
      </c>
      <c r="I127" s="9" t="s">
        <v>283</v>
      </c>
      <c r="J127" s="4">
        <v>0.45</v>
      </c>
      <c r="K127" s="4"/>
      <c r="L127" s="4"/>
      <c r="M127" s="4">
        <v>0.45</v>
      </c>
      <c r="N127" s="4"/>
      <c r="O127" s="14">
        <v>3.5</v>
      </c>
      <c r="P127" s="4" t="s">
        <v>279</v>
      </c>
      <c r="Q127" s="4" t="s">
        <v>664</v>
      </c>
      <c r="R127" s="4"/>
      <c r="S127" s="18"/>
      <c r="W127" s="7" t="e">
        <f>VLOOKUP(F127,'[7]2021年备案'!$F$8:$S$1293,14,0)</f>
        <v>#N/A</v>
      </c>
      <c r="AA127" s="7" t="e">
        <f>_xlfn.XLOOKUP(F127,'[8]乡镇通三级、旅游资源产业路项目明细'!$U:$U,'[8]乡镇通三级、旅游资源产业路项目明细'!$U:$U)</f>
        <v>#N/A</v>
      </c>
      <c r="AB127" s="7" t="e">
        <f>VLOOKUP(F127,[9]项目建设投资计划表!$L$7:$O$83,4,0)</f>
        <v>#N/A</v>
      </c>
    </row>
    <row r="128" spans="1:28" ht="25.15" customHeight="1" outlineLevel="3" x14ac:dyDescent="0.4">
      <c r="A128" s="4" t="s">
        <v>10</v>
      </c>
      <c r="B128" s="4" t="s">
        <v>73</v>
      </c>
      <c r="C128" s="4" t="s">
        <v>654</v>
      </c>
      <c r="D128" s="4" t="s">
        <v>666</v>
      </c>
      <c r="E128" s="9"/>
      <c r="F128" s="4" t="s">
        <v>667</v>
      </c>
      <c r="G128" s="4" t="s">
        <v>327</v>
      </c>
      <c r="H128" s="9" t="s">
        <v>291</v>
      </c>
      <c r="I128" s="9" t="s">
        <v>283</v>
      </c>
      <c r="J128" s="4">
        <v>0.64</v>
      </c>
      <c r="K128" s="4"/>
      <c r="L128" s="4"/>
      <c r="M128" s="4">
        <v>0.64</v>
      </c>
      <c r="N128" s="4"/>
      <c r="O128" s="14">
        <v>3.5</v>
      </c>
      <c r="P128" s="4" t="s">
        <v>279</v>
      </c>
      <c r="Q128" s="4" t="s">
        <v>666</v>
      </c>
      <c r="R128" s="4"/>
      <c r="S128" s="18"/>
      <c r="W128" s="7" t="e">
        <f>VLOOKUP(F128,'[7]2021年备案'!$F$8:$S$1293,14,0)</f>
        <v>#N/A</v>
      </c>
      <c r="AA128" s="7" t="e">
        <f>_xlfn.XLOOKUP(F128,'[8]乡镇通三级、旅游资源产业路项目明细'!$U:$U,'[8]乡镇通三级、旅游资源产业路项目明细'!$U:$U)</f>
        <v>#N/A</v>
      </c>
      <c r="AB128" s="7" t="e">
        <f>VLOOKUP(F128,[9]项目建设投资计划表!$L$7:$O$83,4,0)</f>
        <v>#N/A</v>
      </c>
    </row>
    <row r="129" spans="1:28" ht="25.15" customHeight="1" outlineLevel="3" x14ac:dyDescent="0.4">
      <c r="A129" s="4" t="s">
        <v>10</v>
      </c>
      <c r="B129" s="4" t="s">
        <v>73</v>
      </c>
      <c r="C129" s="4" t="s">
        <v>538</v>
      </c>
      <c r="D129" s="4" t="s">
        <v>668</v>
      </c>
      <c r="E129" s="9"/>
      <c r="F129" s="4" t="s">
        <v>669</v>
      </c>
      <c r="G129" s="4" t="s">
        <v>327</v>
      </c>
      <c r="H129" s="9" t="s">
        <v>291</v>
      </c>
      <c r="I129" s="9" t="s">
        <v>283</v>
      </c>
      <c r="J129" s="4">
        <v>9.0239999999999991</v>
      </c>
      <c r="K129" s="4"/>
      <c r="L129" s="4"/>
      <c r="M129" s="4">
        <v>9.0239999999999991</v>
      </c>
      <c r="N129" s="4"/>
      <c r="O129" s="14">
        <v>3.5</v>
      </c>
      <c r="P129" s="4" t="s">
        <v>279</v>
      </c>
      <c r="Q129" s="4" t="s">
        <v>668</v>
      </c>
      <c r="R129" s="4"/>
      <c r="S129" s="18"/>
      <c r="W129" s="7" t="e">
        <f>VLOOKUP(F129,'[7]2021年备案'!$F$8:$S$1293,14,0)</f>
        <v>#N/A</v>
      </c>
      <c r="AA129" s="7" t="e">
        <f>_xlfn.XLOOKUP(F129,'[8]乡镇通三级、旅游资源产业路项目明细'!$U:$U,'[8]乡镇通三级、旅游资源产业路项目明细'!$U:$U)</f>
        <v>#N/A</v>
      </c>
      <c r="AB129" s="7" t="e">
        <f>VLOOKUP(F129,[9]项目建设投资计划表!$L$7:$O$83,4,0)</f>
        <v>#N/A</v>
      </c>
    </row>
    <row r="130" spans="1:28" ht="25.15" customHeight="1" outlineLevel="3" x14ac:dyDescent="0.4">
      <c r="A130" s="4" t="s">
        <v>10</v>
      </c>
      <c r="B130" s="4" t="s">
        <v>73</v>
      </c>
      <c r="C130" s="4" t="s">
        <v>482</v>
      </c>
      <c r="D130" s="4" t="s">
        <v>664</v>
      </c>
      <c r="E130" s="9"/>
      <c r="F130" s="4" t="s">
        <v>670</v>
      </c>
      <c r="G130" s="4" t="s">
        <v>327</v>
      </c>
      <c r="H130" s="9" t="s">
        <v>291</v>
      </c>
      <c r="I130" s="9" t="s">
        <v>283</v>
      </c>
      <c r="J130" s="4">
        <v>1.03</v>
      </c>
      <c r="K130" s="4"/>
      <c r="L130" s="4"/>
      <c r="M130" s="4">
        <v>1.03</v>
      </c>
      <c r="N130" s="4"/>
      <c r="O130" s="14">
        <v>3.5</v>
      </c>
      <c r="P130" s="4" t="s">
        <v>279</v>
      </c>
      <c r="Q130" s="4" t="s">
        <v>664</v>
      </c>
      <c r="R130" s="4"/>
      <c r="S130" s="18"/>
      <c r="W130" s="7" t="e">
        <f>VLOOKUP(F130,'[7]2021年备案'!$F$8:$S$1293,14,0)</f>
        <v>#N/A</v>
      </c>
      <c r="AA130" s="7" t="e">
        <f>_xlfn.XLOOKUP(F130,'[8]乡镇通三级、旅游资源产业路项目明细'!$U:$U,'[8]乡镇通三级、旅游资源产业路项目明细'!$U:$U)</f>
        <v>#N/A</v>
      </c>
      <c r="AB130" s="7" t="e">
        <f>VLOOKUP(F130,[9]项目建设投资计划表!$L$7:$O$83,4,0)</f>
        <v>#N/A</v>
      </c>
    </row>
    <row r="131" spans="1:28" ht="25.15" customHeight="1" outlineLevel="3" x14ac:dyDescent="0.4">
      <c r="A131" s="4" t="s">
        <v>10</v>
      </c>
      <c r="B131" s="4" t="s">
        <v>73</v>
      </c>
      <c r="C131" s="4" t="s">
        <v>482</v>
      </c>
      <c r="D131" s="4" t="s">
        <v>607</v>
      </c>
      <c r="E131" s="9"/>
      <c r="F131" s="4" t="s">
        <v>671</v>
      </c>
      <c r="G131" s="4" t="s">
        <v>327</v>
      </c>
      <c r="H131" s="9" t="s">
        <v>291</v>
      </c>
      <c r="I131" s="9" t="s">
        <v>283</v>
      </c>
      <c r="J131" s="4">
        <v>1.1299999999999999</v>
      </c>
      <c r="K131" s="4"/>
      <c r="L131" s="4"/>
      <c r="M131" s="4">
        <v>1.1299999999999999</v>
      </c>
      <c r="N131" s="4"/>
      <c r="O131" s="14">
        <v>3.5</v>
      </c>
      <c r="P131" s="4" t="s">
        <v>279</v>
      </c>
      <c r="Q131" s="4" t="s">
        <v>607</v>
      </c>
      <c r="R131" s="4"/>
      <c r="S131" s="18"/>
      <c r="W131" s="7" t="e">
        <f>VLOOKUP(F131,'[7]2021年备案'!$F$8:$S$1293,14,0)</f>
        <v>#N/A</v>
      </c>
      <c r="AA131" s="7" t="e">
        <f>_xlfn.XLOOKUP(F131,'[8]乡镇通三级、旅游资源产业路项目明细'!$U:$U,'[8]乡镇通三级、旅游资源产业路项目明细'!$U:$U)</f>
        <v>#N/A</v>
      </c>
      <c r="AB131" s="7" t="e">
        <f>VLOOKUP(F131,[9]项目建设投资计划表!$L$7:$O$83,4,0)</f>
        <v>#N/A</v>
      </c>
    </row>
    <row r="132" spans="1:28" ht="25.15" customHeight="1" outlineLevel="3" x14ac:dyDescent="0.4">
      <c r="A132" s="4" t="s">
        <v>10</v>
      </c>
      <c r="B132" s="4" t="s">
        <v>73</v>
      </c>
      <c r="C132" s="4" t="s">
        <v>517</v>
      </c>
      <c r="D132" s="4" t="s">
        <v>672</v>
      </c>
      <c r="E132" s="9"/>
      <c r="F132" s="4" t="s">
        <v>673</v>
      </c>
      <c r="G132" s="4" t="s">
        <v>327</v>
      </c>
      <c r="H132" s="9" t="s">
        <v>291</v>
      </c>
      <c r="I132" s="9" t="s">
        <v>283</v>
      </c>
      <c r="J132" s="4">
        <v>1.7</v>
      </c>
      <c r="K132" s="4"/>
      <c r="L132" s="4"/>
      <c r="M132" s="4">
        <v>1.6080000000000001</v>
      </c>
      <c r="N132" s="4"/>
      <c r="O132" s="14">
        <v>3.5</v>
      </c>
      <c r="P132" s="4" t="s">
        <v>279</v>
      </c>
      <c r="Q132" s="4" t="s">
        <v>672</v>
      </c>
      <c r="R132" s="4"/>
      <c r="S132" s="18"/>
      <c r="W132" s="7" t="e">
        <f>VLOOKUP(F132,'[7]2021年备案'!$F$8:$S$1293,14,0)</f>
        <v>#N/A</v>
      </c>
      <c r="AA132" s="7" t="e">
        <f>_xlfn.XLOOKUP(F132,'[8]乡镇通三级、旅游资源产业路项目明细'!$U:$U,'[8]乡镇通三级、旅游资源产业路项目明细'!$U:$U)</f>
        <v>#N/A</v>
      </c>
      <c r="AB132" s="7" t="e">
        <f>VLOOKUP(F132,[9]项目建设投资计划表!$L$7:$O$83,4,0)</f>
        <v>#N/A</v>
      </c>
    </row>
    <row r="133" spans="1:28" ht="25.15" customHeight="1" outlineLevel="3" x14ac:dyDescent="0.4">
      <c r="A133" s="4" t="s">
        <v>10</v>
      </c>
      <c r="B133" s="4" t="s">
        <v>73</v>
      </c>
      <c r="C133" s="4" t="s">
        <v>517</v>
      </c>
      <c r="D133" s="4" t="s">
        <v>518</v>
      </c>
      <c r="E133" s="9"/>
      <c r="F133" s="4" t="s">
        <v>674</v>
      </c>
      <c r="G133" s="4" t="s">
        <v>327</v>
      </c>
      <c r="H133" s="9" t="s">
        <v>291</v>
      </c>
      <c r="I133" s="9" t="s">
        <v>283</v>
      </c>
      <c r="J133" s="4">
        <v>1.5249999999999999</v>
      </c>
      <c r="K133" s="4"/>
      <c r="L133" s="4"/>
      <c r="M133" s="4">
        <v>1.5249999999999999</v>
      </c>
      <c r="N133" s="4"/>
      <c r="O133" s="14">
        <v>3.5</v>
      </c>
      <c r="P133" s="4" t="s">
        <v>279</v>
      </c>
      <c r="Q133" s="4" t="s">
        <v>518</v>
      </c>
      <c r="R133" s="4"/>
      <c r="S133" s="18"/>
      <c r="W133" s="7" t="e">
        <f>VLOOKUP(F133,'[7]2021年备案'!$F$8:$S$1293,14,0)</f>
        <v>#N/A</v>
      </c>
      <c r="AA133" s="7" t="e">
        <f>_xlfn.XLOOKUP(F133,'[8]乡镇通三级、旅游资源产业路项目明细'!$U:$U,'[8]乡镇通三级、旅游资源产业路项目明细'!$U:$U)</f>
        <v>#N/A</v>
      </c>
      <c r="AB133" s="7" t="e">
        <f>VLOOKUP(F133,[9]项目建设投资计划表!$L$7:$O$83,4,0)</f>
        <v>#N/A</v>
      </c>
    </row>
    <row r="134" spans="1:28" ht="25.15" customHeight="1" outlineLevel="3" x14ac:dyDescent="0.4">
      <c r="A134" s="4" t="s">
        <v>10</v>
      </c>
      <c r="B134" s="4" t="s">
        <v>73</v>
      </c>
      <c r="C134" s="4" t="s">
        <v>517</v>
      </c>
      <c r="D134" s="4" t="s">
        <v>518</v>
      </c>
      <c r="E134" s="9"/>
      <c r="F134" s="4" t="s">
        <v>675</v>
      </c>
      <c r="G134" s="4" t="s">
        <v>327</v>
      </c>
      <c r="H134" s="9" t="s">
        <v>291</v>
      </c>
      <c r="I134" s="9" t="s">
        <v>283</v>
      </c>
      <c r="J134" s="4">
        <v>0.74</v>
      </c>
      <c r="K134" s="4"/>
      <c r="L134" s="4"/>
      <c r="M134" s="4">
        <v>0.74</v>
      </c>
      <c r="N134" s="4"/>
      <c r="O134" s="14">
        <v>3.5</v>
      </c>
      <c r="P134" s="4" t="s">
        <v>279</v>
      </c>
      <c r="Q134" s="4" t="s">
        <v>518</v>
      </c>
      <c r="R134" s="4"/>
      <c r="S134" s="18"/>
      <c r="W134" s="7" t="e">
        <f>VLOOKUP(F134,'[7]2021年备案'!$F$8:$S$1293,14,0)</f>
        <v>#N/A</v>
      </c>
      <c r="AA134" s="7" t="e">
        <f>_xlfn.XLOOKUP(F134,'[8]乡镇通三级、旅游资源产业路项目明细'!$U:$U,'[8]乡镇通三级、旅游资源产业路项目明细'!$U:$U)</f>
        <v>#N/A</v>
      </c>
      <c r="AB134" s="7" t="e">
        <f>VLOOKUP(F134,[9]项目建设投资计划表!$L$7:$O$83,4,0)</f>
        <v>#N/A</v>
      </c>
    </row>
    <row r="135" spans="1:28" s="1" customFormat="1" ht="25.15" customHeight="1" outlineLevel="2" x14ac:dyDescent="0.4">
      <c r="A135" s="4"/>
      <c r="B135" s="11" t="s">
        <v>77</v>
      </c>
      <c r="C135" s="4"/>
      <c r="D135" s="4"/>
      <c r="E135" s="9"/>
      <c r="F135" s="4"/>
      <c r="G135" s="4"/>
      <c r="H135" s="9"/>
      <c r="I135" s="9"/>
      <c r="J135" s="4">
        <f>SUBTOTAL(9,J136:J200)</f>
        <v>192.74099999999993</v>
      </c>
      <c r="K135" s="4"/>
      <c r="L135" s="4"/>
      <c r="M135" s="4">
        <f>SUBTOTAL(9,M136:M200)</f>
        <v>121.56100000000001</v>
      </c>
      <c r="N135" s="4">
        <v>112.2</v>
      </c>
      <c r="O135" s="4"/>
      <c r="P135" s="4"/>
      <c r="Q135" s="4"/>
      <c r="R135" s="4"/>
      <c r="S135" s="18">
        <f t="shared" ref="S135" si="3">J135-N135</f>
        <v>80.540999999999926</v>
      </c>
    </row>
    <row r="136" spans="1:28" ht="25.15" customHeight="1" outlineLevel="3" x14ac:dyDescent="0.4">
      <c r="A136" s="4" t="s">
        <v>10</v>
      </c>
      <c r="B136" s="4" t="s">
        <v>77</v>
      </c>
      <c r="C136" s="4" t="s">
        <v>676</v>
      </c>
      <c r="D136" s="4" t="s">
        <v>656</v>
      </c>
      <c r="E136" s="9"/>
      <c r="F136" s="4" t="s">
        <v>677</v>
      </c>
      <c r="G136" s="4" t="s">
        <v>290</v>
      </c>
      <c r="H136" s="9" t="s">
        <v>291</v>
      </c>
      <c r="I136" s="9" t="s">
        <v>678</v>
      </c>
      <c r="J136" s="4">
        <v>6.9</v>
      </c>
      <c r="K136" s="4" t="s">
        <v>277</v>
      </c>
      <c r="L136" s="4">
        <v>0</v>
      </c>
      <c r="M136" s="4">
        <v>1.3</v>
      </c>
      <c r="N136" s="4"/>
      <c r="O136" s="4" t="s">
        <v>293</v>
      </c>
      <c r="P136" s="4" t="s">
        <v>279</v>
      </c>
      <c r="Q136" s="4" t="s">
        <v>679</v>
      </c>
      <c r="R136" s="4" t="s">
        <v>366</v>
      </c>
      <c r="S136" s="18"/>
      <c r="U136" s="7">
        <f>VLOOKUP(F136,[6]农村公路!$I$6:$W$11652,15,0)</f>
        <v>6.9</v>
      </c>
      <c r="V136" s="7">
        <f t="shared" ref="V136:V170" si="4">J136-U136</f>
        <v>0</v>
      </c>
      <c r="W136" s="7">
        <f>VLOOKUP(F136,'[7]2021年备案'!$F$8:$S$1293,14,0)</f>
        <v>5.4740000000000002</v>
      </c>
      <c r="X136" s="7">
        <f>J136-W136</f>
        <v>1.4260000000000002</v>
      </c>
      <c r="Y136" s="7">
        <f>X136-M136</f>
        <v>0.12600000000000011</v>
      </c>
      <c r="AA136" s="7" t="str">
        <f>_xlfn.XLOOKUP(F136,'[8]乡镇通三级、旅游资源产业路项目明细'!$U:$U,'[8]乡镇通三级、旅游资源产业路项目明细'!$U:$U)</f>
        <v>Y651（高桥-瓦泥坳）</v>
      </c>
      <c r="AB136" s="7" t="e">
        <f>VLOOKUP(F136,[9]项目建设投资计划表!$L$7:$O$83,4,0)</f>
        <v>#N/A</v>
      </c>
    </row>
    <row r="137" spans="1:28" ht="25.15" customHeight="1" outlineLevel="3" x14ac:dyDescent="0.4">
      <c r="A137" s="4" t="s">
        <v>10</v>
      </c>
      <c r="B137" s="4" t="s">
        <v>77</v>
      </c>
      <c r="C137" s="4" t="s">
        <v>676</v>
      </c>
      <c r="D137" s="4" t="s">
        <v>680</v>
      </c>
      <c r="E137" s="9"/>
      <c r="F137" s="4" t="s">
        <v>681</v>
      </c>
      <c r="G137" s="4" t="s">
        <v>290</v>
      </c>
      <c r="H137" s="9" t="s">
        <v>291</v>
      </c>
      <c r="I137" s="9" t="s">
        <v>682</v>
      </c>
      <c r="J137" s="4">
        <v>3</v>
      </c>
      <c r="K137" s="4">
        <v>0</v>
      </c>
      <c r="L137" s="4">
        <v>0</v>
      </c>
      <c r="M137" s="4">
        <v>3</v>
      </c>
      <c r="N137" s="4"/>
      <c r="O137" s="4" t="s">
        <v>683</v>
      </c>
      <c r="P137" s="4" t="s">
        <v>279</v>
      </c>
      <c r="Q137" s="4" t="s">
        <v>684</v>
      </c>
      <c r="R137" s="4"/>
      <c r="S137" s="18"/>
      <c r="U137" s="7">
        <f>VLOOKUP(F137,[6]农村公路!$I$6:$W$11652,15,0)</f>
        <v>3</v>
      </c>
      <c r="V137" s="7">
        <f t="shared" si="4"/>
        <v>0</v>
      </c>
      <c r="W137" s="7" t="e">
        <f>VLOOKUP(F137,'[7]乡镇通三级、旅游资源产业路项目明细'!$F$8:$S$1305,14,0)</f>
        <v>#N/A</v>
      </c>
      <c r="AA137" s="7" t="e">
        <f>_xlfn.XLOOKUP(F137,'[8]乡镇通三级、旅游资源产业路项目明细'!$U:$U,'[8]乡镇通三级、旅游资源产业路项目明细'!$U:$U)</f>
        <v>#N/A</v>
      </c>
      <c r="AB137" s="7" t="e">
        <f>VLOOKUP(F137,[9]项目建设投资计划表!$L$7:$O$83,4,0)</f>
        <v>#N/A</v>
      </c>
    </row>
    <row r="138" spans="1:28" ht="25.15" customHeight="1" outlineLevel="3" x14ac:dyDescent="0.4">
      <c r="A138" s="4" t="s">
        <v>10</v>
      </c>
      <c r="B138" s="4" t="s">
        <v>77</v>
      </c>
      <c r="C138" s="4" t="s">
        <v>685</v>
      </c>
      <c r="D138" s="4" t="s">
        <v>686</v>
      </c>
      <c r="E138" s="9"/>
      <c r="F138" s="4" t="s">
        <v>687</v>
      </c>
      <c r="G138" s="4" t="s">
        <v>290</v>
      </c>
      <c r="H138" s="9" t="s">
        <v>291</v>
      </c>
      <c r="I138" s="9" t="s">
        <v>688</v>
      </c>
      <c r="J138" s="4">
        <v>4.1399999999999997</v>
      </c>
      <c r="K138" s="4" t="s">
        <v>277</v>
      </c>
      <c r="L138" s="4">
        <v>0</v>
      </c>
      <c r="M138" s="4">
        <v>4.1399999999999997</v>
      </c>
      <c r="N138" s="4"/>
      <c r="O138" s="4" t="s">
        <v>293</v>
      </c>
      <c r="P138" s="4" t="s">
        <v>279</v>
      </c>
      <c r="Q138" s="4" t="s">
        <v>689</v>
      </c>
      <c r="R138" s="4"/>
      <c r="S138" s="18"/>
      <c r="U138" s="7">
        <f>VLOOKUP(F138,[6]农村公路!$I$6:$W$11652,15,0)</f>
        <v>4.1399999999999997</v>
      </c>
      <c r="V138" s="7">
        <f t="shared" si="4"/>
        <v>0</v>
      </c>
      <c r="W138" s="7" t="e">
        <f>VLOOKUP(F138,'[7]乡镇通三级、旅游资源产业路项目明细'!$F$8:$S$1305,14,0)</f>
        <v>#N/A</v>
      </c>
      <c r="AA138" s="7" t="e">
        <f>_xlfn.XLOOKUP(F138,'[8]乡镇通三级、旅游资源产业路项目明细'!$U:$U,'[8]乡镇通三级、旅游资源产业路项目明细'!$U:$U)</f>
        <v>#N/A</v>
      </c>
      <c r="AB138" s="7" t="e">
        <f>VLOOKUP(F138,[9]项目建设投资计划表!$L$7:$O$83,4,0)</f>
        <v>#N/A</v>
      </c>
    </row>
    <row r="139" spans="1:28" ht="25.15" customHeight="1" outlineLevel="3" x14ac:dyDescent="0.4">
      <c r="A139" s="4" t="s">
        <v>10</v>
      </c>
      <c r="B139" s="4" t="s">
        <v>77</v>
      </c>
      <c r="C139" s="4" t="s">
        <v>690</v>
      </c>
      <c r="D139" s="4" t="s">
        <v>691</v>
      </c>
      <c r="E139" s="9"/>
      <c r="F139" s="4" t="s">
        <v>692</v>
      </c>
      <c r="G139" s="4" t="s">
        <v>290</v>
      </c>
      <c r="H139" s="9" t="s">
        <v>291</v>
      </c>
      <c r="I139" s="9" t="s">
        <v>693</v>
      </c>
      <c r="J139" s="4">
        <v>3.0139999999999998</v>
      </c>
      <c r="K139" s="4" t="s">
        <v>277</v>
      </c>
      <c r="L139" s="4">
        <v>0</v>
      </c>
      <c r="M139" s="4">
        <v>3.0139999999999998</v>
      </c>
      <c r="N139" s="4"/>
      <c r="O139" s="4" t="s">
        <v>293</v>
      </c>
      <c r="P139" s="4" t="s">
        <v>279</v>
      </c>
      <c r="Q139" s="4" t="s">
        <v>694</v>
      </c>
      <c r="R139" s="4"/>
      <c r="S139" s="18"/>
      <c r="U139" s="7">
        <f>VLOOKUP(F139,[6]农村公路!$I$6:$W$11652,15,0)</f>
        <v>3.0139999999999998</v>
      </c>
      <c r="V139" s="7">
        <f t="shared" si="4"/>
        <v>0</v>
      </c>
      <c r="W139" s="7" t="e">
        <f>VLOOKUP(F139,'[7]乡镇通三级、旅游资源产业路项目明细'!$F$8:$S$1305,14,0)</f>
        <v>#N/A</v>
      </c>
      <c r="AA139" s="7" t="e">
        <f>_xlfn.XLOOKUP(F139,'[8]乡镇通三级、旅游资源产业路项目明细'!$U:$U,'[8]乡镇通三级、旅游资源产业路项目明细'!$U:$U)</f>
        <v>#N/A</v>
      </c>
      <c r="AB139" s="7" t="e">
        <f>VLOOKUP(F139,[9]项目建设投资计划表!$L$7:$O$83,4,0)</f>
        <v>#N/A</v>
      </c>
    </row>
    <row r="140" spans="1:28" ht="25.15" customHeight="1" outlineLevel="3" x14ac:dyDescent="0.4">
      <c r="A140" s="4" t="s">
        <v>10</v>
      </c>
      <c r="B140" s="4" t="s">
        <v>77</v>
      </c>
      <c r="C140" s="4" t="s">
        <v>695</v>
      </c>
      <c r="D140" s="4" t="s">
        <v>696</v>
      </c>
      <c r="E140" s="9"/>
      <c r="F140" s="4" t="s">
        <v>697</v>
      </c>
      <c r="G140" s="4" t="s">
        <v>290</v>
      </c>
      <c r="H140" s="9" t="s">
        <v>291</v>
      </c>
      <c r="I140" s="9" t="s">
        <v>698</v>
      </c>
      <c r="J140" s="4">
        <v>11.36</v>
      </c>
      <c r="K140" s="4" t="s">
        <v>284</v>
      </c>
      <c r="L140" s="4">
        <v>0</v>
      </c>
      <c r="M140" s="4">
        <v>3</v>
      </c>
      <c r="N140" s="4"/>
      <c r="O140" s="4" t="s">
        <v>293</v>
      </c>
      <c r="P140" s="4" t="s">
        <v>279</v>
      </c>
      <c r="Q140" s="4" t="s">
        <v>699</v>
      </c>
      <c r="R140" s="4"/>
      <c r="S140" s="18"/>
      <c r="U140" s="7">
        <f>VLOOKUP(F140,[6]农村公路!$I$6:$W$11652,15,0)</f>
        <v>11.36</v>
      </c>
      <c r="V140" s="7">
        <f t="shared" si="4"/>
        <v>0</v>
      </c>
      <c r="W140" s="7" t="e">
        <f>VLOOKUP(F140,'[7]乡镇通三级、旅游资源产业路项目明细'!$F$8:$S$1305,14,0)</f>
        <v>#N/A</v>
      </c>
      <c r="AA140" s="7" t="e">
        <f>_xlfn.XLOOKUP(F140,'[8]乡镇通三级、旅游资源产业路项目明细'!$U:$U,'[8]乡镇通三级、旅游资源产业路项目明细'!$U:$U)</f>
        <v>#N/A</v>
      </c>
      <c r="AB140" s="7" t="e">
        <f>VLOOKUP(F140,[9]项目建设投资计划表!$L$7:$O$83,4,0)</f>
        <v>#N/A</v>
      </c>
    </row>
    <row r="141" spans="1:28" ht="25.15" customHeight="1" outlineLevel="3" x14ac:dyDescent="0.4">
      <c r="A141" s="4" t="s">
        <v>10</v>
      </c>
      <c r="B141" s="4" t="s">
        <v>77</v>
      </c>
      <c r="C141" s="4" t="s">
        <v>700</v>
      </c>
      <c r="D141" s="4" t="s">
        <v>701</v>
      </c>
      <c r="E141" s="9"/>
      <c r="F141" s="4" t="s">
        <v>702</v>
      </c>
      <c r="G141" s="4" t="s">
        <v>275</v>
      </c>
      <c r="H141" s="9" t="s">
        <v>291</v>
      </c>
      <c r="I141" s="9" t="s">
        <v>703</v>
      </c>
      <c r="J141" s="4">
        <v>5.0069999999999997</v>
      </c>
      <c r="K141" s="4">
        <v>4</v>
      </c>
      <c r="L141" s="4">
        <v>0</v>
      </c>
      <c r="M141" s="4">
        <v>3</v>
      </c>
      <c r="N141" s="4"/>
      <c r="O141" s="4" t="s">
        <v>293</v>
      </c>
      <c r="P141" s="4" t="s">
        <v>279</v>
      </c>
      <c r="Q141" s="4" t="s">
        <v>704</v>
      </c>
      <c r="R141" s="4"/>
      <c r="S141" s="18"/>
      <c r="U141" s="7">
        <f>VLOOKUP(F141,[6]农村公路!$I$6:$W$11652,15,0)</f>
        <v>5.0069999999999997</v>
      </c>
      <c r="V141" s="7">
        <f t="shared" si="4"/>
        <v>0</v>
      </c>
      <c r="W141" s="7" t="e">
        <f>VLOOKUP(F141,'[7]乡镇通三级、旅游资源产业路项目明细'!$F$8:$S$1305,14,0)</f>
        <v>#N/A</v>
      </c>
      <c r="AA141" s="7" t="e">
        <f>_xlfn.XLOOKUP(F141,'[8]乡镇通三级、旅游资源产业路项目明细'!$U:$U,'[8]乡镇通三级、旅游资源产业路项目明细'!$U:$U)</f>
        <v>#N/A</v>
      </c>
      <c r="AB141" s="7" t="e">
        <f>VLOOKUP(F141,[9]项目建设投资计划表!$L$7:$O$83,4,0)</f>
        <v>#N/A</v>
      </c>
    </row>
    <row r="142" spans="1:28" ht="25.15" customHeight="1" outlineLevel="3" x14ac:dyDescent="0.4">
      <c r="A142" s="4" t="s">
        <v>10</v>
      </c>
      <c r="B142" s="4" t="s">
        <v>77</v>
      </c>
      <c r="C142" s="4" t="s">
        <v>283</v>
      </c>
      <c r="D142" s="4" t="s">
        <v>705</v>
      </c>
      <c r="E142" s="9"/>
      <c r="F142" s="4" t="s">
        <v>706</v>
      </c>
      <c r="G142" s="4" t="s">
        <v>290</v>
      </c>
      <c r="H142" s="9" t="s">
        <v>291</v>
      </c>
      <c r="I142" s="9" t="s">
        <v>707</v>
      </c>
      <c r="J142" s="4">
        <v>5.6630000000000003</v>
      </c>
      <c r="K142" s="4" t="s">
        <v>314</v>
      </c>
      <c r="L142" s="4">
        <v>0</v>
      </c>
      <c r="M142" s="4">
        <v>3.5</v>
      </c>
      <c r="N142" s="4"/>
      <c r="O142" s="4" t="s">
        <v>683</v>
      </c>
      <c r="P142" s="4" t="s">
        <v>279</v>
      </c>
      <c r="Q142" s="4" t="s">
        <v>699</v>
      </c>
      <c r="R142" s="4"/>
      <c r="S142" s="18"/>
      <c r="U142" s="7">
        <f>VLOOKUP(F142,[6]农村公路!$I$6:$W$11652,15,0)</f>
        <v>5.6630000000000003</v>
      </c>
      <c r="V142" s="7">
        <f t="shared" si="4"/>
        <v>0</v>
      </c>
      <c r="W142" s="7" t="e">
        <f>VLOOKUP(F142,'[7]乡镇通三级、旅游资源产业路项目明细'!$F$8:$S$1305,14,0)</f>
        <v>#N/A</v>
      </c>
      <c r="AA142" s="7" t="e">
        <f>_xlfn.XLOOKUP(F142,'[8]乡镇通三级、旅游资源产业路项目明细'!$U:$U,'[8]乡镇通三级、旅游资源产业路项目明细'!$U:$U)</f>
        <v>#N/A</v>
      </c>
      <c r="AB142" s="7" t="e">
        <f>VLOOKUP(F142,[9]项目建设投资计划表!$L$7:$O$83,4,0)</f>
        <v>#N/A</v>
      </c>
    </row>
    <row r="143" spans="1:28" ht="25.15" customHeight="1" outlineLevel="3" x14ac:dyDescent="0.4">
      <c r="A143" s="4" t="s">
        <v>10</v>
      </c>
      <c r="B143" s="4" t="s">
        <v>77</v>
      </c>
      <c r="C143" s="4" t="s">
        <v>690</v>
      </c>
      <c r="D143" s="4" t="s">
        <v>708</v>
      </c>
      <c r="E143" s="9"/>
      <c r="F143" s="4" t="s">
        <v>709</v>
      </c>
      <c r="G143" s="4" t="s">
        <v>290</v>
      </c>
      <c r="H143" s="9" t="s">
        <v>291</v>
      </c>
      <c r="I143" s="9" t="s">
        <v>710</v>
      </c>
      <c r="J143" s="4">
        <v>2</v>
      </c>
      <c r="K143" s="4" t="s">
        <v>284</v>
      </c>
      <c r="L143" s="4">
        <v>0</v>
      </c>
      <c r="M143" s="4">
        <v>2</v>
      </c>
      <c r="N143" s="4"/>
      <c r="O143" s="4" t="s">
        <v>293</v>
      </c>
      <c r="P143" s="4" t="s">
        <v>279</v>
      </c>
      <c r="Q143" s="4" t="s">
        <v>694</v>
      </c>
      <c r="R143" s="4"/>
      <c r="S143" s="18"/>
      <c r="U143" s="7">
        <f>VLOOKUP(F143,[6]农村公路!$I$6:$W$11652,15,0)</f>
        <v>2</v>
      </c>
      <c r="V143" s="7">
        <f t="shared" si="4"/>
        <v>0</v>
      </c>
      <c r="W143" s="7" t="e">
        <f>VLOOKUP(F143,'[7]乡镇通三级、旅游资源产业路项目明细'!$F$8:$S$1305,14,0)</f>
        <v>#N/A</v>
      </c>
      <c r="AA143" s="7" t="e">
        <f>_xlfn.XLOOKUP(F143,'[8]乡镇通三级、旅游资源产业路项目明细'!$U:$U,'[8]乡镇通三级、旅游资源产业路项目明细'!$U:$U)</f>
        <v>#N/A</v>
      </c>
      <c r="AB143" s="7" t="e">
        <f>VLOOKUP(F143,[9]项目建设投资计划表!$L$7:$O$83,4,0)</f>
        <v>#N/A</v>
      </c>
    </row>
    <row r="144" spans="1:28" ht="25.15" customHeight="1" outlineLevel="3" x14ac:dyDescent="0.4">
      <c r="A144" s="4" t="s">
        <v>10</v>
      </c>
      <c r="B144" s="4" t="s">
        <v>77</v>
      </c>
      <c r="C144" s="4" t="s">
        <v>711</v>
      </c>
      <c r="D144" s="4" t="s">
        <v>712</v>
      </c>
      <c r="E144" s="9"/>
      <c r="F144" s="4" t="s">
        <v>713</v>
      </c>
      <c r="G144" s="4" t="s">
        <v>290</v>
      </c>
      <c r="H144" s="9" t="s">
        <v>200</v>
      </c>
      <c r="I144" s="9" t="s">
        <v>714</v>
      </c>
      <c r="J144" s="4">
        <v>5.0069999999999997</v>
      </c>
      <c r="K144" s="4" t="s">
        <v>284</v>
      </c>
      <c r="L144" s="4">
        <v>0</v>
      </c>
      <c r="M144" s="4">
        <v>2.2999999999999998</v>
      </c>
      <c r="N144" s="4"/>
      <c r="O144" s="4" t="s">
        <v>363</v>
      </c>
      <c r="P144" s="4" t="s">
        <v>279</v>
      </c>
      <c r="Q144" s="4" t="s">
        <v>712</v>
      </c>
      <c r="R144" s="4" t="s">
        <v>366</v>
      </c>
      <c r="S144" s="18"/>
      <c r="U144" s="7">
        <f>VLOOKUP(F144,[6]农村公路!$I$6:$W$11652,15,0)</f>
        <v>5.0069999999999997</v>
      </c>
      <c r="V144" s="7">
        <f t="shared" si="4"/>
        <v>0</v>
      </c>
      <c r="W144" s="7">
        <f>VLOOKUP(F144,'[7]2021年备案'!$F$8:$S$1293,14,0)</f>
        <v>2.7069999999999999</v>
      </c>
      <c r="X144" s="7">
        <f>J144-W144</f>
        <v>2.2999999999999998</v>
      </c>
      <c r="Y144" s="7">
        <f>X144-M144</f>
        <v>0</v>
      </c>
      <c r="AA144" s="7" t="str">
        <f>_xlfn.XLOOKUP(F144,'[8]乡镇通三级、旅游资源产业路项目明细'!$U:$U,'[8]乡镇通三级、旅游资源产业路项目明细'!$U:$U)</f>
        <v>关山古镇景区至历泉旅游通景路</v>
      </c>
      <c r="AB144" s="7" t="e">
        <f>VLOOKUP(F144,[9]项目建设投资计划表!$L$7:$O$83,4,0)</f>
        <v>#N/A</v>
      </c>
    </row>
    <row r="145" spans="1:28" ht="25.15" customHeight="1" outlineLevel="3" x14ac:dyDescent="0.4">
      <c r="A145" s="4" t="s">
        <v>10</v>
      </c>
      <c r="B145" s="4" t="s">
        <v>77</v>
      </c>
      <c r="C145" s="4" t="s">
        <v>715</v>
      </c>
      <c r="D145" s="4" t="s">
        <v>716</v>
      </c>
      <c r="E145" s="9"/>
      <c r="F145" s="4" t="s">
        <v>717</v>
      </c>
      <c r="G145" s="4" t="s">
        <v>275</v>
      </c>
      <c r="H145" s="9" t="s">
        <v>291</v>
      </c>
      <c r="I145" s="9" t="s">
        <v>283</v>
      </c>
      <c r="J145" s="4">
        <v>10</v>
      </c>
      <c r="K145" s="4" t="s">
        <v>284</v>
      </c>
      <c r="L145" s="4">
        <v>0</v>
      </c>
      <c r="M145" s="4">
        <v>4</v>
      </c>
      <c r="N145" s="4"/>
      <c r="O145" s="4" t="s">
        <v>293</v>
      </c>
      <c r="P145" s="4" t="s">
        <v>279</v>
      </c>
      <c r="Q145" s="4" t="s">
        <v>718</v>
      </c>
      <c r="R145" s="4" t="s">
        <v>366</v>
      </c>
      <c r="S145" s="18"/>
      <c r="U145" s="7">
        <f>VLOOKUP(F145,[6]农村公路!$I$6:$W$11652,15,0)</f>
        <v>10</v>
      </c>
      <c r="V145" s="7">
        <f t="shared" si="4"/>
        <v>0</v>
      </c>
      <c r="W145" s="7">
        <f>VLOOKUP(F145,'[7]2021年备案'!$F$8:$S$1293,14,0)</f>
        <v>3</v>
      </c>
      <c r="X145" s="7">
        <f>J145-W145</f>
        <v>7</v>
      </c>
      <c r="Y145" s="7">
        <f>X145-M145</f>
        <v>3</v>
      </c>
      <c r="AA145" s="7" t="str">
        <f>_xlfn.XLOOKUP(F145,'[8]乡镇通三级、旅游资源产业路项目明细'!$U:$U,'[8]乡镇通三级、旅游资源产业路项目明细'!$U:$U)</f>
        <v>宁乡市国家级现代农业产业园产业路</v>
      </c>
      <c r="AB145" s="7" t="e">
        <f>VLOOKUP(F145,[9]项目建设投资计划表!$L$7:$O$83,4,0)</f>
        <v>#N/A</v>
      </c>
    </row>
    <row r="146" spans="1:28" ht="25.15" customHeight="1" outlineLevel="3" x14ac:dyDescent="0.4">
      <c r="A146" s="4" t="s">
        <v>10</v>
      </c>
      <c r="B146" s="4" t="s">
        <v>77</v>
      </c>
      <c r="C146" s="4" t="s">
        <v>685</v>
      </c>
      <c r="D146" s="4" t="s">
        <v>719</v>
      </c>
      <c r="E146" s="9"/>
      <c r="F146" s="4" t="s">
        <v>720</v>
      </c>
      <c r="G146" s="4" t="s">
        <v>275</v>
      </c>
      <c r="H146" s="9" t="s">
        <v>291</v>
      </c>
      <c r="I146" s="9" t="s">
        <v>721</v>
      </c>
      <c r="J146" s="4">
        <v>7.8639999999999999</v>
      </c>
      <c r="K146" s="4" t="s">
        <v>277</v>
      </c>
      <c r="L146" s="4">
        <v>0</v>
      </c>
      <c r="M146" s="4">
        <v>2</v>
      </c>
      <c r="N146" s="4"/>
      <c r="O146" s="4" t="s">
        <v>683</v>
      </c>
      <c r="P146" s="4" t="s">
        <v>279</v>
      </c>
      <c r="Q146" s="4" t="s">
        <v>722</v>
      </c>
      <c r="R146" s="4" t="s">
        <v>366</v>
      </c>
      <c r="S146" s="18"/>
      <c r="U146" s="7">
        <f>VLOOKUP(F146,[6]农村公路!$I$6:$W$11652,15,0)</f>
        <v>7.8639999999999999</v>
      </c>
      <c r="V146" s="7">
        <f t="shared" si="4"/>
        <v>0</v>
      </c>
      <c r="W146" s="7">
        <f>VLOOKUP(F146,'[7]2021年备案'!$F$8:$S$1293,14,0)</f>
        <v>3</v>
      </c>
      <c r="X146" s="7">
        <f>J146-W146</f>
        <v>4.8639999999999999</v>
      </c>
      <c r="Y146" s="7">
        <f>X146-M146</f>
        <v>2.8639999999999999</v>
      </c>
      <c r="AA146" s="7" t="str">
        <f>_xlfn.XLOOKUP(F146,'[8]乡镇通三级、旅游资源产业路项目明细'!$U:$U,'[8]乡镇通三级、旅游资源产业路项目明细'!$U:$U)</f>
        <v>金洪村烟叶育苗基地产业路</v>
      </c>
      <c r="AB146" s="7" t="e">
        <f>VLOOKUP(F146,[9]项目建设投资计划表!$L$7:$O$83,4,0)</f>
        <v>#N/A</v>
      </c>
    </row>
    <row r="147" spans="1:28" ht="25.15" customHeight="1" outlineLevel="3" x14ac:dyDescent="0.4">
      <c r="A147" s="4" t="s">
        <v>10</v>
      </c>
      <c r="B147" s="4" t="s">
        <v>77</v>
      </c>
      <c r="C147" s="4" t="s">
        <v>723</v>
      </c>
      <c r="D147" s="4" t="s">
        <v>724</v>
      </c>
      <c r="E147" s="9"/>
      <c r="F147" s="4" t="s">
        <v>725</v>
      </c>
      <c r="G147" s="4" t="s">
        <v>275</v>
      </c>
      <c r="H147" s="9" t="s">
        <v>291</v>
      </c>
      <c r="I147" s="9" t="s">
        <v>283</v>
      </c>
      <c r="J147" s="4">
        <v>0.8</v>
      </c>
      <c r="K147" s="4" t="s">
        <v>284</v>
      </c>
      <c r="L147" s="4">
        <v>0</v>
      </c>
      <c r="M147" s="4">
        <v>0.8</v>
      </c>
      <c r="N147" s="4"/>
      <c r="O147" s="4" t="s">
        <v>285</v>
      </c>
      <c r="P147" s="4" t="s">
        <v>279</v>
      </c>
      <c r="Q147" s="4" t="s">
        <v>726</v>
      </c>
      <c r="R147" s="4"/>
      <c r="S147" s="18"/>
      <c r="U147" s="7">
        <f>VLOOKUP(F147,[6]农村公路!$I$6:$W$11652,15,0)</f>
        <v>0.8</v>
      </c>
      <c r="V147" s="7">
        <f t="shared" si="4"/>
        <v>0</v>
      </c>
      <c r="W147" s="7" t="e">
        <f>VLOOKUP(F147,'[7]乡镇通三级、旅游资源产业路项目明细'!$F$8:$S$1305,14,0)</f>
        <v>#N/A</v>
      </c>
      <c r="AA147" s="7" t="e">
        <f>_xlfn.XLOOKUP(F147,'[8]乡镇通三级、旅游资源产业路项目明细'!$U:$U,'[8]乡镇通三级、旅游资源产业路项目明细'!$U:$U)</f>
        <v>#N/A</v>
      </c>
      <c r="AB147" s="7" t="e">
        <f>VLOOKUP(F147,[9]项目建设投资计划表!$L$7:$O$83,4,0)</f>
        <v>#N/A</v>
      </c>
    </row>
    <row r="148" spans="1:28" ht="25.15" customHeight="1" outlineLevel="3" x14ac:dyDescent="0.4">
      <c r="A148" s="4" t="s">
        <v>10</v>
      </c>
      <c r="B148" s="4" t="s">
        <v>77</v>
      </c>
      <c r="C148" s="4" t="s">
        <v>723</v>
      </c>
      <c r="D148" s="4" t="s">
        <v>724</v>
      </c>
      <c r="E148" s="9"/>
      <c r="F148" s="4" t="s">
        <v>727</v>
      </c>
      <c r="G148" s="4" t="s">
        <v>275</v>
      </c>
      <c r="H148" s="9" t="s">
        <v>291</v>
      </c>
      <c r="I148" s="9" t="s">
        <v>728</v>
      </c>
      <c r="J148" s="4">
        <v>3.2</v>
      </c>
      <c r="K148" s="4" t="s">
        <v>284</v>
      </c>
      <c r="L148" s="4">
        <v>0</v>
      </c>
      <c r="M148" s="4">
        <v>2.8</v>
      </c>
      <c r="N148" s="4"/>
      <c r="O148" s="4" t="s">
        <v>683</v>
      </c>
      <c r="P148" s="4" t="s">
        <v>279</v>
      </c>
      <c r="Q148" s="4" t="s">
        <v>729</v>
      </c>
      <c r="R148" s="4"/>
      <c r="S148" s="18"/>
      <c r="U148" s="7">
        <f>VLOOKUP(F148,[6]农村公路!$I$6:$W$11652,15,0)</f>
        <v>3.2</v>
      </c>
      <c r="V148" s="7">
        <f t="shared" si="4"/>
        <v>0</v>
      </c>
      <c r="W148" s="7" t="e">
        <f>VLOOKUP(F148,'[7]乡镇通三级、旅游资源产业路项目明细'!$F$8:$S$1305,14,0)</f>
        <v>#N/A</v>
      </c>
      <c r="AA148" s="7" t="e">
        <f>_xlfn.XLOOKUP(F148,'[8]乡镇通三级、旅游资源产业路项目明细'!$U:$U,'[8]乡镇通三级、旅游资源产业路项目明细'!$U:$U)</f>
        <v>#N/A</v>
      </c>
      <c r="AB148" s="7" t="e">
        <f>VLOOKUP(F148,[9]项目建设投资计划表!$L$7:$O$83,4,0)</f>
        <v>#N/A</v>
      </c>
    </row>
    <row r="149" spans="1:28" ht="25.15" customHeight="1" outlineLevel="3" x14ac:dyDescent="0.4">
      <c r="A149" s="4" t="s">
        <v>10</v>
      </c>
      <c r="B149" s="4" t="s">
        <v>77</v>
      </c>
      <c r="C149" s="4" t="s">
        <v>730</v>
      </c>
      <c r="D149" s="4" t="s">
        <v>731</v>
      </c>
      <c r="E149" s="9"/>
      <c r="F149" s="4" t="s">
        <v>732</v>
      </c>
      <c r="G149" s="4" t="s">
        <v>275</v>
      </c>
      <c r="H149" s="9" t="s">
        <v>291</v>
      </c>
      <c r="I149" s="9" t="s">
        <v>733</v>
      </c>
      <c r="J149" s="4">
        <v>3.181</v>
      </c>
      <c r="K149" s="4" t="s">
        <v>300</v>
      </c>
      <c r="L149" s="4">
        <v>0</v>
      </c>
      <c r="M149" s="4">
        <v>2</v>
      </c>
      <c r="N149" s="4"/>
      <c r="O149" s="4" t="s">
        <v>293</v>
      </c>
      <c r="P149" s="4" t="s">
        <v>279</v>
      </c>
      <c r="Q149" s="4" t="s">
        <v>734</v>
      </c>
      <c r="R149" s="4"/>
      <c r="S149" s="18"/>
      <c r="U149" s="7">
        <f>VLOOKUP(F149,[6]农村公路!$I$6:$W$11652,15,0)</f>
        <v>3.181</v>
      </c>
      <c r="V149" s="7">
        <f t="shared" si="4"/>
        <v>0</v>
      </c>
      <c r="W149" s="7" t="e">
        <f>VLOOKUP(F149,'[7]乡镇通三级、旅游资源产业路项目明细'!$F$8:$S$1305,14,0)</f>
        <v>#N/A</v>
      </c>
      <c r="AA149" s="7" t="e">
        <f>_xlfn.XLOOKUP(F149,'[8]乡镇通三级、旅游资源产业路项目明细'!$U:$U,'[8]乡镇通三级、旅游资源产业路项目明细'!$U:$U)</f>
        <v>#N/A</v>
      </c>
      <c r="AB149" s="7" t="e">
        <f>VLOOKUP(F149,[9]项目建设投资计划表!$L$7:$O$83,4,0)</f>
        <v>#N/A</v>
      </c>
    </row>
    <row r="150" spans="1:28" ht="25.15" customHeight="1" outlineLevel="3" x14ac:dyDescent="0.4">
      <c r="A150" s="4" t="s">
        <v>10</v>
      </c>
      <c r="B150" s="4" t="s">
        <v>77</v>
      </c>
      <c r="C150" s="4" t="s">
        <v>735</v>
      </c>
      <c r="D150" s="4" t="s">
        <v>736</v>
      </c>
      <c r="E150" s="9"/>
      <c r="F150" s="4" t="s">
        <v>737</v>
      </c>
      <c r="G150" s="4" t="s">
        <v>275</v>
      </c>
      <c r="H150" s="9" t="s">
        <v>291</v>
      </c>
      <c r="I150" s="9" t="s">
        <v>283</v>
      </c>
      <c r="J150" s="4">
        <v>4.0750000000000002</v>
      </c>
      <c r="K150" s="4" t="s">
        <v>300</v>
      </c>
      <c r="L150" s="4">
        <v>0</v>
      </c>
      <c r="M150" s="4">
        <v>4.0750000000000002</v>
      </c>
      <c r="N150" s="4"/>
      <c r="O150" s="4" t="s">
        <v>683</v>
      </c>
      <c r="P150" s="4" t="s">
        <v>279</v>
      </c>
      <c r="Q150" s="4" t="s">
        <v>738</v>
      </c>
      <c r="R150" s="4"/>
      <c r="S150" s="18"/>
      <c r="U150" s="7">
        <f>VLOOKUP(F150,[6]农村公路!$I$6:$W$11652,15,0)</f>
        <v>4.0750000000000002</v>
      </c>
      <c r="V150" s="7">
        <f t="shared" si="4"/>
        <v>0</v>
      </c>
      <c r="W150" s="7" t="e">
        <f>VLOOKUP(F150,'[7]乡镇通三级、旅游资源产业路项目明细'!$F$8:$S$1305,14,0)</f>
        <v>#N/A</v>
      </c>
      <c r="AA150" s="7" t="e">
        <f>_xlfn.XLOOKUP(F150,'[8]乡镇通三级、旅游资源产业路项目明细'!$U:$U,'[8]乡镇通三级、旅游资源产业路项目明细'!$U:$U)</f>
        <v>#N/A</v>
      </c>
      <c r="AB150" s="7" t="e">
        <f>VLOOKUP(F150,[9]项目建设投资计划表!$L$7:$O$83,4,0)</f>
        <v>#N/A</v>
      </c>
    </row>
    <row r="151" spans="1:28" ht="25.15" customHeight="1" outlineLevel="3" x14ac:dyDescent="0.4">
      <c r="A151" s="4" t="s">
        <v>10</v>
      </c>
      <c r="B151" s="4" t="s">
        <v>77</v>
      </c>
      <c r="C151" s="4" t="s">
        <v>735</v>
      </c>
      <c r="D151" s="4" t="s">
        <v>739</v>
      </c>
      <c r="E151" s="9"/>
      <c r="F151" s="4" t="s">
        <v>740</v>
      </c>
      <c r="G151" s="4" t="s">
        <v>275</v>
      </c>
      <c r="H151" s="9" t="s">
        <v>291</v>
      </c>
      <c r="I151" s="9" t="s">
        <v>283</v>
      </c>
      <c r="J151" s="4">
        <v>2.1</v>
      </c>
      <c r="K151" s="4" t="s">
        <v>277</v>
      </c>
      <c r="L151" s="4">
        <v>0</v>
      </c>
      <c r="M151" s="4">
        <v>2.1</v>
      </c>
      <c r="N151" s="4"/>
      <c r="O151" s="4" t="s">
        <v>293</v>
      </c>
      <c r="P151" s="4" t="s">
        <v>279</v>
      </c>
      <c r="Q151" s="4" t="s">
        <v>741</v>
      </c>
      <c r="R151" s="4"/>
      <c r="S151" s="18"/>
      <c r="U151" s="7">
        <f>VLOOKUP(F151,[6]农村公路!$I$6:$W$11652,15,0)</f>
        <v>2.1</v>
      </c>
      <c r="V151" s="7">
        <f t="shared" si="4"/>
        <v>0</v>
      </c>
      <c r="W151" s="7" t="e">
        <f>VLOOKUP(F151,'[7]乡镇通三级、旅游资源产业路项目明细'!$F$8:$S$1305,14,0)</f>
        <v>#N/A</v>
      </c>
      <c r="AA151" s="7" t="e">
        <f>_xlfn.XLOOKUP(F151,'[8]乡镇通三级、旅游资源产业路项目明细'!$U:$U,'[8]乡镇通三级、旅游资源产业路项目明细'!$U:$U)</f>
        <v>#N/A</v>
      </c>
      <c r="AB151" s="7" t="e">
        <f>VLOOKUP(F151,[9]项目建设投资计划表!$L$7:$O$83,4,0)</f>
        <v>#N/A</v>
      </c>
    </row>
    <row r="152" spans="1:28" ht="25.15" customHeight="1" outlineLevel="3" x14ac:dyDescent="0.4">
      <c r="A152" s="4" t="s">
        <v>10</v>
      </c>
      <c r="B152" s="4" t="s">
        <v>77</v>
      </c>
      <c r="C152" s="4" t="s">
        <v>695</v>
      </c>
      <c r="D152" s="4" t="s">
        <v>742</v>
      </c>
      <c r="E152" s="9"/>
      <c r="F152" s="4" t="s">
        <v>743</v>
      </c>
      <c r="G152" s="4" t="s">
        <v>275</v>
      </c>
      <c r="H152" s="9" t="s">
        <v>291</v>
      </c>
      <c r="I152" s="9" t="s">
        <v>744</v>
      </c>
      <c r="J152" s="4">
        <v>1.6259999999999999</v>
      </c>
      <c r="K152" s="4" t="s">
        <v>346</v>
      </c>
      <c r="L152" s="4">
        <v>0</v>
      </c>
      <c r="M152" s="4">
        <v>1.6259999999999999</v>
      </c>
      <c r="N152" s="4"/>
      <c r="O152" s="4" t="s">
        <v>683</v>
      </c>
      <c r="P152" s="4" t="s">
        <v>279</v>
      </c>
      <c r="Q152" s="4" t="s">
        <v>745</v>
      </c>
      <c r="R152" s="4"/>
      <c r="S152" s="18"/>
      <c r="U152" s="7">
        <f>VLOOKUP(F152,[6]农村公路!$I$6:$W$11652,15,0)</f>
        <v>1.6259999999999999</v>
      </c>
      <c r="V152" s="7">
        <f t="shared" si="4"/>
        <v>0</v>
      </c>
      <c r="W152" s="7" t="e">
        <f>VLOOKUP(F152,'[7]乡镇通三级、旅游资源产业路项目明细'!$F$8:$S$1305,14,0)</f>
        <v>#N/A</v>
      </c>
      <c r="AA152" s="7" t="e">
        <f>_xlfn.XLOOKUP(F152,'[8]乡镇通三级、旅游资源产业路项目明细'!$U:$U,'[8]乡镇通三级、旅游资源产业路项目明细'!$U:$U)</f>
        <v>#N/A</v>
      </c>
      <c r="AB152" s="7" t="e">
        <f>VLOOKUP(F152,[9]项目建设投资计划表!$L$7:$O$83,4,0)</f>
        <v>#N/A</v>
      </c>
    </row>
    <row r="153" spans="1:28" ht="25.15" customHeight="1" outlineLevel="3" x14ac:dyDescent="0.4">
      <c r="A153" s="4" t="s">
        <v>10</v>
      </c>
      <c r="B153" s="4" t="s">
        <v>77</v>
      </c>
      <c r="C153" s="4" t="s">
        <v>690</v>
      </c>
      <c r="D153" s="4" t="s">
        <v>746</v>
      </c>
      <c r="E153" s="9"/>
      <c r="F153" s="4" t="s">
        <v>747</v>
      </c>
      <c r="G153" s="4" t="s">
        <v>275</v>
      </c>
      <c r="H153" s="9" t="s">
        <v>291</v>
      </c>
      <c r="I153" s="9" t="s">
        <v>748</v>
      </c>
      <c r="J153" s="4">
        <v>1.288</v>
      </c>
      <c r="K153" s="4" t="s">
        <v>277</v>
      </c>
      <c r="L153" s="4">
        <v>0</v>
      </c>
      <c r="M153" s="4">
        <v>1.288</v>
      </c>
      <c r="N153" s="4"/>
      <c r="O153" s="4" t="s">
        <v>683</v>
      </c>
      <c r="P153" s="4" t="s">
        <v>279</v>
      </c>
      <c r="Q153" s="4" t="s">
        <v>749</v>
      </c>
      <c r="R153" s="4"/>
      <c r="S153" s="18"/>
      <c r="U153" s="7">
        <f>VLOOKUP(F153,[6]农村公路!$I$6:$W$11652,15,0)</f>
        <v>1.288</v>
      </c>
      <c r="V153" s="7">
        <f t="shared" si="4"/>
        <v>0</v>
      </c>
      <c r="W153" s="7" t="e">
        <f>VLOOKUP(F153,'[7]乡镇通三级、旅游资源产业路项目明细'!$F$8:$S$1305,14,0)</f>
        <v>#N/A</v>
      </c>
      <c r="AA153" s="7" t="e">
        <f>_xlfn.XLOOKUP(F153,'[8]乡镇通三级、旅游资源产业路项目明细'!$U:$U,'[8]乡镇通三级、旅游资源产业路项目明细'!$U:$U)</f>
        <v>#N/A</v>
      </c>
      <c r="AB153" s="7" t="e">
        <f>VLOOKUP(F153,[9]项目建设投资计划表!$L$7:$O$83,4,0)</f>
        <v>#N/A</v>
      </c>
    </row>
    <row r="154" spans="1:28" ht="25.15" customHeight="1" outlineLevel="3" x14ac:dyDescent="0.4">
      <c r="A154" s="4" t="s">
        <v>10</v>
      </c>
      <c r="B154" s="4" t="s">
        <v>77</v>
      </c>
      <c r="C154" s="4" t="s">
        <v>750</v>
      </c>
      <c r="D154" s="4" t="s">
        <v>751</v>
      </c>
      <c r="E154" s="9"/>
      <c r="F154" s="4" t="s">
        <v>752</v>
      </c>
      <c r="G154" s="4" t="s">
        <v>275</v>
      </c>
      <c r="H154" s="9" t="s">
        <v>291</v>
      </c>
      <c r="I154" s="9" t="s">
        <v>283</v>
      </c>
      <c r="J154" s="4">
        <v>1.0389999999999999</v>
      </c>
      <c r="K154" s="4" t="s">
        <v>284</v>
      </c>
      <c r="L154" s="4">
        <v>0</v>
      </c>
      <c r="M154" s="4">
        <v>1.0389999999999999</v>
      </c>
      <c r="N154" s="4"/>
      <c r="O154" s="4" t="s">
        <v>293</v>
      </c>
      <c r="P154" s="4" t="s">
        <v>279</v>
      </c>
      <c r="Q154" s="4" t="s">
        <v>753</v>
      </c>
      <c r="R154" s="4"/>
      <c r="S154" s="18"/>
      <c r="U154" s="7">
        <f>VLOOKUP(F154,[6]农村公路!$I$6:$W$11652,15,0)</f>
        <v>1.0389999999999999</v>
      </c>
      <c r="V154" s="7">
        <f t="shared" si="4"/>
        <v>0</v>
      </c>
      <c r="W154" s="7" t="e">
        <f>VLOOKUP(F154,'[7]乡镇通三级、旅游资源产业路项目明细'!$F$8:$S$1305,14,0)</f>
        <v>#N/A</v>
      </c>
      <c r="AA154" s="7" t="e">
        <f>_xlfn.XLOOKUP(F154,'[8]乡镇通三级、旅游资源产业路项目明细'!$U:$U,'[8]乡镇通三级、旅游资源产业路项目明细'!$U:$U)</f>
        <v>#N/A</v>
      </c>
      <c r="AB154" s="7" t="e">
        <f>VLOOKUP(F154,[9]项目建设投资计划表!$L$7:$O$83,4,0)</f>
        <v>#N/A</v>
      </c>
    </row>
    <row r="155" spans="1:28" ht="25.15" customHeight="1" outlineLevel="3" x14ac:dyDescent="0.4">
      <c r="A155" s="4" t="s">
        <v>10</v>
      </c>
      <c r="B155" s="4" t="s">
        <v>77</v>
      </c>
      <c r="C155" s="4" t="s">
        <v>754</v>
      </c>
      <c r="D155" s="4" t="s">
        <v>755</v>
      </c>
      <c r="E155" s="9"/>
      <c r="F155" s="4" t="s">
        <v>756</v>
      </c>
      <c r="G155" s="4" t="s">
        <v>275</v>
      </c>
      <c r="H155" s="9" t="s">
        <v>291</v>
      </c>
      <c r="I155" s="9" t="s">
        <v>757</v>
      </c>
      <c r="J155" s="4">
        <v>2.1539999999999999</v>
      </c>
      <c r="K155" s="4" t="s">
        <v>277</v>
      </c>
      <c r="L155" s="4">
        <v>0</v>
      </c>
      <c r="M155" s="4">
        <v>2.1539999999999999</v>
      </c>
      <c r="N155" s="4"/>
      <c r="O155" s="4" t="s">
        <v>683</v>
      </c>
      <c r="P155" s="4" t="s">
        <v>279</v>
      </c>
      <c r="Q155" s="4" t="s">
        <v>758</v>
      </c>
      <c r="R155" s="4"/>
      <c r="S155" s="18"/>
      <c r="U155" s="7">
        <f>VLOOKUP(F155,[6]农村公路!$I$6:$W$11652,15,0)</f>
        <v>2.1539999999999999</v>
      </c>
      <c r="V155" s="7">
        <f t="shared" si="4"/>
        <v>0</v>
      </c>
      <c r="W155" s="7" t="e">
        <f>VLOOKUP(F155,'[7]乡镇通三级、旅游资源产业路项目明细'!$F$8:$S$1305,14,0)</f>
        <v>#N/A</v>
      </c>
      <c r="AA155" s="7" t="e">
        <f>_xlfn.XLOOKUP(F155,'[8]乡镇通三级、旅游资源产业路项目明细'!$U:$U,'[8]乡镇通三级、旅游资源产业路项目明细'!$U:$U)</f>
        <v>#N/A</v>
      </c>
      <c r="AB155" s="7" t="e">
        <f>VLOOKUP(F155,[9]项目建设投资计划表!$L$7:$O$83,4,0)</f>
        <v>#N/A</v>
      </c>
    </row>
    <row r="156" spans="1:28" ht="25.15" customHeight="1" outlineLevel="3" x14ac:dyDescent="0.4">
      <c r="A156" s="4" t="s">
        <v>10</v>
      </c>
      <c r="B156" s="4" t="s">
        <v>77</v>
      </c>
      <c r="C156" s="4" t="s">
        <v>759</v>
      </c>
      <c r="D156" s="4" t="s">
        <v>760</v>
      </c>
      <c r="E156" s="9"/>
      <c r="F156" s="4" t="s">
        <v>761</v>
      </c>
      <c r="G156" s="4" t="s">
        <v>275</v>
      </c>
      <c r="H156" s="9" t="s">
        <v>291</v>
      </c>
      <c r="I156" s="9" t="s">
        <v>762</v>
      </c>
      <c r="J156" s="4">
        <v>4.2149999999999999</v>
      </c>
      <c r="K156" s="4" t="s">
        <v>346</v>
      </c>
      <c r="L156" s="4">
        <v>0</v>
      </c>
      <c r="M156" s="4">
        <v>3.2149999999999999</v>
      </c>
      <c r="N156" s="4"/>
      <c r="O156" s="4" t="s">
        <v>683</v>
      </c>
      <c r="P156" s="4" t="s">
        <v>279</v>
      </c>
      <c r="Q156" s="4" t="s">
        <v>763</v>
      </c>
      <c r="R156" s="4"/>
      <c r="S156" s="18"/>
      <c r="U156" s="7">
        <f>VLOOKUP(F156,[6]农村公路!$I$6:$W$11652,15,0)</f>
        <v>4.2149999999999999</v>
      </c>
      <c r="V156" s="7">
        <f t="shared" si="4"/>
        <v>0</v>
      </c>
      <c r="W156" s="7" t="e">
        <f>VLOOKUP(F156,'[7]乡镇通三级、旅游资源产业路项目明细'!$F$8:$S$1305,14,0)</f>
        <v>#N/A</v>
      </c>
      <c r="AA156" s="7" t="e">
        <f>_xlfn.XLOOKUP(F156,'[8]乡镇通三级、旅游资源产业路项目明细'!$U:$U,'[8]乡镇通三级、旅游资源产业路项目明细'!$U:$U)</f>
        <v>#N/A</v>
      </c>
      <c r="AB156" s="7" t="e">
        <f>VLOOKUP(F156,[9]项目建设投资计划表!$L$7:$O$83,4,0)</f>
        <v>#N/A</v>
      </c>
    </row>
    <row r="157" spans="1:28" ht="25.15" customHeight="1" outlineLevel="3" x14ac:dyDescent="0.4">
      <c r="A157" s="4" t="s">
        <v>10</v>
      </c>
      <c r="B157" s="4" t="s">
        <v>77</v>
      </c>
      <c r="C157" s="4" t="s">
        <v>764</v>
      </c>
      <c r="D157" s="4" t="s">
        <v>765</v>
      </c>
      <c r="E157" s="9"/>
      <c r="F157" s="4" t="s">
        <v>766</v>
      </c>
      <c r="G157" s="4" t="s">
        <v>275</v>
      </c>
      <c r="H157" s="9" t="s">
        <v>291</v>
      </c>
      <c r="I157" s="9" t="s">
        <v>767</v>
      </c>
      <c r="J157" s="4">
        <v>3.919</v>
      </c>
      <c r="K157" s="4" t="s">
        <v>300</v>
      </c>
      <c r="L157" s="4">
        <v>0</v>
      </c>
      <c r="M157" s="4">
        <v>3.919</v>
      </c>
      <c r="N157" s="4"/>
      <c r="O157" s="4" t="s">
        <v>683</v>
      </c>
      <c r="P157" s="4" t="s">
        <v>279</v>
      </c>
      <c r="Q157" s="4" t="s">
        <v>768</v>
      </c>
      <c r="R157" s="4"/>
      <c r="S157" s="18"/>
      <c r="U157" s="7">
        <f>VLOOKUP(F157,[6]农村公路!$I$6:$W$11652,15,0)</f>
        <v>3.919</v>
      </c>
      <c r="V157" s="7">
        <f t="shared" si="4"/>
        <v>0</v>
      </c>
      <c r="W157" s="7" t="e">
        <f>VLOOKUP(F157,'[7]乡镇通三级、旅游资源产业路项目明细'!$F$8:$S$1305,14,0)</f>
        <v>#N/A</v>
      </c>
      <c r="AA157" s="7" t="e">
        <f>_xlfn.XLOOKUP(F157,'[8]乡镇通三级、旅游资源产业路项目明细'!$U:$U,'[8]乡镇通三级、旅游资源产业路项目明细'!$U:$U)</f>
        <v>#N/A</v>
      </c>
      <c r="AB157" s="7" t="e">
        <f>VLOOKUP(F157,[9]项目建设投资计划表!$L$7:$O$83,4,0)</f>
        <v>#N/A</v>
      </c>
    </row>
    <row r="158" spans="1:28" ht="25.15" customHeight="1" outlineLevel="3" x14ac:dyDescent="0.4">
      <c r="A158" s="4" t="s">
        <v>10</v>
      </c>
      <c r="B158" s="4" t="s">
        <v>77</v>
      </c>
      <c r="C158" s="4" t="s">
        <v>685</v>
      </c>
      <c r="D158" s="4" t="s">
        <v>769</v>
      </c>
      <c r="E158" s="9"/>
      <c r="F158" s="4" t="s">
        <v>770</v>
      </c>
      <c r="G158" s="4" t="s">
        <v>275</v>
      </c>
      <c r="H158" s="9" t="s">
        <v>291</v>
      </c>
      <c r="I158" s="9" t="s">
        <v>771</v>
      </c>
      <c r="J158" s="4">
        <v>10.452999999999999</v>
      </c>
      <c r="K158" s="4" t="s">
        <v>277</v>
      </c>
      <c r="L158" s="4">
        <v>0</v>
      </c>
      <c r="M158" s="4">
        <v>2.8</v>
      </c>
      <c r="N158" s="4"/>
      <c r="O158" s="4" t="s">
        <v>683</v>
      </c>
      <c r="P158" s="4" t="s">
        <v>279</v>
      </c>
      <c r="Q158" s="4" t="s">
        <v>772</v>
      </c>
      <c r="R158" s="4"/>
      <c r="S158" s="18"/>
      <c r="U158" s="7">
        <f>VLOOKUP(F158,[6]农村公路!$I$6:$W$11652,15,0)</f>
        <v>10.452999999999999</v>
      </c>
      <c r="V158" s="7">
        <f t="shared" si="4"/>
        <v>0</v>
      </c>
      <c r="W158" s="7" t="e">
        <f>VLOOKUP(F158,'[7]乡镇通三级、旅游资源产业路项目明细'!$F$8:$S$1305,14,0)</f>
        <v>#N/A</v>
      </c>
      <c r="AA158" s="7" t="e">
        <f>_xlfn.XLOOKUP(F158,'[8]乡镇通三级、旅游资源产业路项目明细'!$U:$U,'[8]乡镇通三级、旅游资源产业路项目明细'!$U:$U)</f>
        <v>#N/A</v>
      </c>
      <c r="AB158" s="7" t="e">
        <f>VLOOKUP(F158,[9]项目建设投资计划表!$L$7:$O$83,4,0)</f>
        <v>#N/A</v>
      </c>
    </row>
    <row r="159" spans="1:28" ht="25.15" customHeight="1" outlineLevel="3" x14ac:dyDescent="0.4">
      <c r="A159" s="4" t="s">
        <v>10</v>
      </c>
      <c r="B159" s="4" t="s">
        <v>77</v>
      </c>
      <c r="C159" s="4" t="s">
        <v>773</v>
      </c>
      <c r="D159" s="4" t="s">
        <v>774</v>
      </c>
      <c r="E159" s="9"/>
      <c r="F159" s="4" t="s">
        <v>775</v>
      </c>
      <c r="G159" s="4" t="s">
        <v>275</v>
      </c>
      <c r="H159" s="9" t="s">
        <v>291</v>
      </c>
      <c r="I159" s="9" t="s">
        <v>776</v>
      </c>
      <c r="J159" s="4">
        <v>10.076000000000001</v>
      </c>
      <c r="K159" s="4" t="s">
        <v>277</v>
      </c>
      <c r="L159" s="4">
        <v>0</v>
      </c>
      <c r="M159" s="4">
        <v>3</v>
      </c>
      <c r="N159" s="4"/>
      <c r="O159" s="4" t="s">
        <v>683</v>
      </c>
      <c r="P159" s="4" t="s">
        <v>279</v>
      </c>
      <c r="Q159" s="4" t="s">
        <v>777</v>
      </c>
      <c r="R159" s="4"/>
      <c r="S159" s="18"/>
      <c r="U159" s="7">
        <f>VLOOKUP(F159,[6]农村公路!$I$6:$W$11652,15,0)</f>
        <v>10.076000000000001</v>
      </c>
      <c r="V159" s="7">
        <f t="shared" si="4"/>
        <v>0</v>
      </c>
      <c r="W159" s="7" t="e">
        <f>VLOOKUP(F159,'[7]乡镇通三级、旅游资源产业路项目明细'!$F$8:$S$1305,14,0)</f>
        <v>#N/A</v>
      </c>
      <c r="AA159" s="7" t="e">
        <f>_xlfn.XLOOKUP(F159,'[8]乡镇通三级、旅游资源产业路项目明细'!$U:$U,'[8]乡镇通三级、旅游资源产业路项目明细'!$U:$U)</f>
        <v>#N/A</v>
      </c>
      <c r="AB159" s="7" t="e">
        <f>VLOOKUP(F159,[9]项目建设投资计划表!$L$7:$O$83,4,0)</f>
        <v>#N/A</v>
      </c>
    </row>
    <row r="160" spans="1:28" ht="25.15" customHeight="1" outlineLevel="3" x14ac:dyDescent="0.4">
      <c r="A160" s="4" t="s">
        <v>10</v>
      </c>
      <c r="B160" s="4" t="s">
        <v>77</v>
      </c>
      <c r="C160" s="4" t="s">
        <v>715</v>
      </c>
      <c r="D160" s="4" t="s">
        <v>778</v>
      </c>
      <c r="E160" s="9"/>
      <c r="F160" s="4" t="s">
        <v>779</v>
      </c>
      <c r="G160" s="4" t="s">
        <v>275</v>
      </c>
      <c r="H160" s="9" t="s">
        <v>291</v>
      </c>
      <c r="I160" s="9" t="s">
        <v>780</v>
      </c>
      <c r="J160" s="4">
        <v>2</v>
      </c>
      <c r="K160" s="4" t="s">
        <v>300</v>
      </c>
      <c r="L160" s="4">
        <v>0</v>
      </c>
      <c r="M160" s="4">
        <v>1.5</v>
      </c>
      <c r="N160" s="4"/>
      <c r="O160" s="4" t="s">
        <v>293</v>
      </c>
      <c r="P160" s="4" t="s">
        <v>279</v>
      </c>
      <c r="Q160" s="4" t="s">
        <v>779</v>
      </c>
      <c r="R160" s="4"/>
      <c r="S160" s="18"/>
      <c r="U160" s="7">
        <f>VLOOKUP(F160,[6]农村公路!$I$6:$W$11652,15,0)</f>
        <v>2</v>
      </c>
      <c r="V160" s="7">
        <f t="shared" si="4"/>
        <v>0</v>
      </c>
      <c r="W160" s="7" t="e">
        <f>VLOOKUP(F160,'[7]乡镇通三级、旅游资源产业路项目明细'!$F$8:$S$1305,14,0)</f>
        <v>#N/A</v>
      </c>
      <c r="AA160" s="7" t="e">
        <f>_xlfn.XLOOKUP(F160,'[8]乡镇通三级、旅游资源产业路项目明细'!$U:$U,'[8]乡镇通三级、旅游资源产业路项目明细'!$U:$U)</f>
        <v>#N/A</v>
      </c>
      <c r="AB160" s="7" t="e">
        <f>VLOOKUP(F160,[9]项目建设投资计划表!$L$7:$O$83,4,0)</f>
        <v>#N/A</v>
      </c>
    </row>
    <row r="161" spans="1:28" ht="25.15" customHeight="1" outlineLevel="3" x14ac:dyDescent="0.4">
      <c r="A161" s="4" t="s">
        <v>10</v>
      </c>
      <c r="B161" s="4" t="s">
        <v>77</v>
      </c>
      <c r="C161" s="4" t="s">
        <v>781</v>
      </c>
      <c r="D161" s="4" t="s">
        <v>782</v>
      </c>
      <c r="E161" s="9"/>
      <c r="F161" s="4" t="s">
        <v>783</v>
      </c>
      <c r="G161" s="4" t="s">
        <v>275</v>
      </c>
      <c r="H161" s="9" t="s">
        <v>291</v>
      </c>
      <c r="I161" s="9" t="s">
        <v>784</v>
      </c>
      <c r="J161" s="4">
        <v>3.7989999999999999</v>
      </c>
      <c r="K161" s="4" t="s">
        <v>284</v>
      </c>
      <c r="L161" s="4">
        <v>0</v>
      </c>
      <c r="M161" s="4">
        <v>2.2000000000000002</v>
      </c>
      <c r="N161" s="4"/>
      <c r="O161" s="4" t="s">
        <v>683</v>
      </c>
      <c r="P161" s="4" t="s">
        <v>279</v>
      </c>
      <c r="Q161" s="4" t="s">
        <v>785</v>
      </c>
      <c r="R161" s="4"/>
      <c r="S161" s="18"/>
      <c r="U161" s="7">
        <f>VLOOKUP(F161,[6]农村公路!$I$6:$W$11652,15,0)</f>
        <v>3.7989999999999999</v>
      </c>
      <c r="V161" s="7">
        <f t="shared" si="4"/>
        <v>0</v>
      </c>
      <c r="W161" s="7">
        <f>VLOOKUP(F161,'[7]2021年备案'!$F$8:$S$1293,14,0)</f>
        <v>2.2999999999999998</v>
      </c>
      <c r="AA161" s="7" t="e">
        <f>_xlfn.XLOOKUP(F161,'[8]乡镇通三级、旅游资源产业路项目明细'!$U:$U,'[8]乡镇通三级、旅游资源产业路项目明细'!$U:$U)</f>
        <v>#N/A</v>
      </c>
      <c r="AB161" s="7" t="e">
        <f>VLOOKUP(F161,[9]项目建设投资计划表!$L$7:$O$83,4,0)</f>
        <v>#N/A</v>
      </c>
    </row>
    <row r="162" spans="1:28" ht="25.15" customHeight="1" outlineLevel="3" x14ac:dyDescent="0.4">
      <c r="A162" s="4" t="s">
        <v>10</v>
      </c>
      <c r="B162" s="4" t="s">
        <v>77</v>
      </c>
      <c r="C162" s="4" t="s">
        <v>735</v>
      </c>
      <c r="D162" s="4" t="s">
        <v>786</v>
      </c>
      <c r="E162" s="9"/>
      <c r="F162" s="4" t="s">
        <v>787</v>
      </c>
      <c r="G162" s="4" t="s">
        <v>275</v>
      </c>
      <c r="H162" s="9" t="s">
        <v>291</v>
      </c>
      <c r="I162" s="9" t="s">
        <v>788</v>
      </c>
      <c r="J162" s="4">
        <v>4.6529999999999996</v>
      </c>
      <c r="K162" s="4" t="s">
        <v>277</v>
      </c>
      <c r="L162" s="4">
        <v>0</v>
      </c>
      <c r="M162" s="4">
        <v>3</v>
      </c>
      <c r="N162" s="4"/>
      <c r="O162" s="4" t="s">
        <v>293</v>
      </c>
      <c r="P162" s="4" t="s">
        <v>279</v>
      </c>
      <c r="Q162" s="4" t="s">
        <v>789</v>
      </c>
      <c r="R162" s="4"/>
      <c r="S162" s="18"/>
      <c r="U162" s="7">
        <f>VLOOKUP(F162,[6]农村公路!$I$6:$W$11652,15,0)</f>
        <v>4.6529999999999996</v>
      </c>
      <c r="V162" s="7">
        <f t="shared" si="4"/>
        <v>0</v>
      </c>
      <c r="W162" s="7" t="e">
        <f>VLOOKUP(F162,'[7]乡镇通三级、旅游资源产业路项目明细'!$F$8:$S$1305,14,0)</f>
        <v>#N/A</v>
      </c>
      <c r="AA162" s="7" t="e">
        <f>_xlfn.XLOOKUP(F162,'[8]乡镇通三级、旅游资源产业路项目明细'!$U:$U,'[8]乡镇通三级、旅游资源产业路项目明细'!$U:$U)</f>
        <v>#N/A</v>
      </c>
      <c r="AB162" s="7" t="e">
        <f>VLOOKUP(F162,[9]项目建设投资计划表!$L$7:$O$83,4,0)</f>
        <v>#N/A</v>
      </c>
    </row>
    <row r="163" spans="1:28" ht="25.15" customHeight="1" outlineLevel="3" x14ac:dyDescent="0.4">
      <c r="A163" s="4" t="s">
        <v>10</v>
      </c>
      <c r="B163" s="4" t="s">
        <v>77</v>
      </c>
      <c r="C163" s="4" t="s">
        <v>690</v>
      </c>
      <c r="D163" s="4" t="s">
        <v>691</v>
      </c>
      <c r="E163" s="9"/>
      <c r="F163" s="4" t="s">
        <v>790</v>
      </c>
      <c r="G163" s="4" t="s">
        <v>275</v>
      </c>
      <c r="H163" s="9" t="s">
        <v>291</v>
      </c>
      <c r="I163" s="9" t="s">
        <v>791</v>
      </c>
      <c r="J163" s="4">
        <v>3.0379999999999998</v>
      </c>
      <c r="K163" s="4" t="s">
        <v>277</v>
      </c>
      <c r="L163" s="4">
        <v>0</v>
      </c>
      <c r="M163" s="4">
        <v>1.038</v>
      </c>
      <c r="N163" s="4"/>
      <c r="O163" s="4" t="s">
        <v>293</v>
      </c>
      <c r="P163" s="4" t="s">
        <v>279</v>
      </c>
      <c r="Q163" s="4" t="s">
        <v>792</v>
      </c>
      <c r="R163" s="4"/>
      <c r="S163" s="18"/>
      <c r="U163" s="7">
        <f>VLOOKUP(F163,[6]农村公路!$I$6:$W$11652,15,0)</f>
        <v>3.0379999999999998</v>
      </c>
      <c r="V163" s="7">
        <f t="shared" si="4"/>
        <v>0</v>
      </c>
      <c r="W163" s="7" t="e">
        <f>VLOOKUP(F163,'[7]乡镇通三级、旅游资源产业路项目明细'!$F$8:$S$1305,14,0)</f>
        <v>#N/A</v>
      </c>
      <c r="AA163" s="7" t="e">
        <f>_xlfn.XLOOKUP(F163,'[8]乡镇通三级、旅游资源产业路项目明细'!$U:$U,'[8]乡镇通三级、旅游资源产业路项目明细'!$U:$U)</f>
        <v>#N/A</v>
      </c>
      <c r="AB163" s="7" t="e">
        <f>VLOOKUP(F163,[9]项目建设投资计划表!$L$7:$O$83,4,0)</f>
        <v>#N/A</v>
      </c>
    </row>
    <row r="164" spans="1:28" ht="25.15" customHeight="1" outlineLevel="3" x14ac:dyDescent="0.4">
      <c r="A164" s="4" t="s">
        <v>10</v>
      </c>
      <c r="B164" s="4" t="s">
        <v>77</v>
      </c>
      <c r="C164" s="4" t="s">
        <v>793</v>
      </c>
      <c r="D164" s="4" t="s">
        <v>794</v>
      </c>
      <c r="E164" s="9"/>
      <c r="F164" s="4" t="s">
        <v>795</v>
      </c>
      <c r="G164" s="4" t="s">
        <v>275</v>
      </c>
      <c r="H164" s="9" t="s">
        <v>291</v>
      </c>
      <c r="I164" s="9" t="s">
        <v>796</v>
      </c>
      <c r="J164" s="4">
        <v>2.5</v>
      </c>
      <c r="K164" s="4" t="s">
        <v>346</v>
      </c>
      <c r="L164" s="4">
        <v>0</v>
      </c>
      <c r="M164" s="4">
        <v>2.5</v>
      </c>
      <c r="N164" s="4"/>
      <c r="O164" s="4" t="s">
        <v>278</v>
      </c>
      <c r="P164" s="4" t="s">
        <v>279</v>
      </c>
      <c r="Q164" s="4" t="s">
        <v>797</v>
      </c>
      <c r="R164" s="4"/>
      <c r="S164" s="18"/>
      <c r="U164" s="7">
        <f>VLOOKUP(F164,[6]农村公路!$I$6:$W$11652,15,0)</f>
        <v>2.5</v>
      </c>
      <c r="V164" s="7">
        <f t="shared" si="4"/>
        <v>0</v>
      </c>
      <c r="W164" s="7" t="e">
        <f>VLOOKUP(F164,'[7]乡镇通三级、旅游资源产业路项目明细'!$F$8:$S$1305,14,0)</f>
        <v>#N/A</v>
      </c>
      <c r="AA164" s="7" t="e">
        <f>_xlfn.XLOOKUP(F164,'[8]乡镇通三级、旅游资源产业路项目明细'!$U:$U,'[8]乡镇通三级、旅游资源产业路项目明细'!$U:$U)</f>
        <v>#N/A</v>
      </c>
      <c r="AB164" s="7" t="e">
        <f>VLOOKUP(F164,[9]项目建设投资计划表!$L$7:$O$83,4,0)</f>
        <v>#N/A</v>
      </c>
    </row>
    <row r="165" spans="1:28" ht="25.15" customHeight="1" outlineLevel="3" x14ac:dyDescent="0.4">
      <c r="A165" s="4" t="s">
        <v>10</v>
      </c>
      <c r="B165" s="4" t="s">
        <v>77</v>
      </c>
      <c r="C165" s="4" t="s">
        <v>773</v>
      </c>
      <c r="D165" s="4" t="s">
        <v>798</v>
      </c>
      <c r="E165" s="9"/>
      <c r="F165" s="4" t="s">
        <v>799</v>
      </c>
      <c r="G165" s="4" t="s">
        <v>275</v>
      </c>
      <c r="H165" s="9" t="s">
        <v>291</v>
      </c>
      <c r="I165" s="9" t="s">
        <v>800</v>
      </c>
      <c r="J165" s="4">
        <v>5.3029999999999999</v>
      </c>
      <c r="K165" s="4" t="s">
        <v>284</v>
      </c>
      <c r="L165" s="4">
        <v>0</v>
      </c>
      <c r="M165" s="4">
        <v>2.72</v>
      </c>
      <c r="N165" s="4"/>
      <c r="O165" s="4" t="s">
        <v>683</v>
      </c>
      <c r="P165" s="4" t="s">
        <v>279</v>
      </c>
      <c r="Q165" s="4" t="s">
        <v>801</v>
      </c>
      <c r="R165" s="4"/>
      <c r="S165" s="18"/>
      <c r="U165" s="7">
        <f>VLOOKUP(F165,[6]农村公路!$I$6:$W$11652,15,0)</f>
        <v>5.3029999999999999</v>
      </c>
      <c r="V165" s="7">
        <f t="shared" si="4"/>
        <v>0</v>
      </c>
      <c r="W165" s="7" t="e">
        <f>VLOOKUP(F165,'[7]乡镇通三级、旅游资源产业路项目明细'!$F$8:$S$1305,14,0)</f>
        <v>#N/A</v>
      </c>
      <c r="AA165" s="7" t="e">
        <f>_xlfn.XLOOKUP(F165,'[8]乡镇通三级、旅游资源产业路项目明细'!$U:$U,'[8]乡镇通三级、旅游资源产业路项目明细'!$U:$U)</f>
        <v>#N/A</v>
      </c>
      <c r="AB165" s="7" t="e">
        <f>VLOOKUP(F165,[9]项目建设投资计划表!$L$7:$O$83,4,0)</f>
        <v>#N/A</v>
      </c>
    </row>
    <row r="166" spans="1:28" ht="25.15" customHeight="1" outlineLevel="3" x14ac:dyDescent="0.4">
      <c r="A166" s="4" t="s">
        <v>10</v>
      </c>
      <c r="B166" s="4" t="s">
        <v>77</v>
      </c>
      <c r="C166" s="4" t="s">
        <v>802</v>
      </c>
      <c r="D166" s="4" t="s">
        <v>803</v>
      </c>
      <c r="E166" s="9"/>
      <c r="F166" s="4" t="s">
        <v>804</v>
      </c>
      <c r="G166" s="4" t="s">
        <v>275</v>
      </c>
      <c r="H166" s="9" t="s">
        <v>291</v>
      </c>
      <c r="I166" s="9" t="s">
        <v>805</v>
      </c>
      <c r="J166" s="4">
        <v>4.1660000000000004</v>
      </c>
      <c r="K166" s="4" t="s">
        <v>277</v>
      </c>
      <c r="L166" s="4">
        <v>0</v>
      </c>
      <c r="M166" s="4">
        <v>2</v>
      </c>
      <c r="N166" s="4"/>
      <c r="O166" s="4" t="s">
        <v>683</v>
      </c>
      <c r="P166" s="4" t="s">
        <v>279</v>
      </c>
      <c r="Q166" s="4" t="s">
        <v>806</v>
      </c>
      <c r="R166" s="4"/>
      <c r="S166" s="18"/>
      <c r="U166" s="7">
        <f>VLOOKUP(F166,[6]农村公路!$I$6:$W$11652,15,0)</f>
        <v>4.1660000000000004</v>
      </c>
      <c r="V166" s="7">
        <f t="shared" si="4"/>
        <v>0</v>
      </c>
      <c r="W166" s="7" t="e">
        <f>VLOOKUP(F166,'[7]乡镇通三级、旅游资源产业路项目明细'!$F$8:$S$1305,14,0)</f>
        <v>#N/A</v>
      </c>
      <c r="AA166" s="7" t="e">
        <f>_xlfn.XLOOKUP(F166,'[8]乡镇通三级、旅游资源产业路项目明细'!$U:$U,'[8]乡镇通三级、旅游资源产业路项目明细'!$U:$U)</f>
        <v>#N/A</v>
      </c>
      <c r="AB166" s="7" t="e">
        <f>VLOOKUP(F166,[9]项目建设投资计划表!$L$7:$O$83,4,0)</f>
        <v>#N/A</v>
      </c>
    </row>
    <row r="167" spans="1:28" ht="25.15" customHeight="1" outlineLevel="3" x14ac:dyDescent="0.4">
      <c r="A167" s="4" t="s">
        <v>10</v>
      </c>
      <c r="B167" s="4" t="s">
        <v>77</v>
      </c>
      <c r="C167" s="4" t="s">
        <v>754</v>
      </c>
      <c r="D167" s="4" t="s">
        <v>807</v>
      </c>
      <c r="E167" s="9"/>
      <c r="F167" s="4" t="s">
        <v>808</v>
      </c>
      <c r="G167" s="4" t="s">
        <v>275</v>
      </c>
      <c r="H167" s="9" t="s">
        <v>200</v>
      </c>
      <c r="I167" s="9" t="s">
        <v>809</v>
      </c>
      <c r="J167" s="4">
        <v>5.5</v>
      </c>
      <c r="K167" s="4" t="s">
        <v>284</v>
      </c>
      <c r="L167" s="4">
        <v>0</v>
      </c>
      <c r="M167" s="4">
        <v>2.8</v>
      </c>
      <c r="N167" s="4"/>
      <c r="O167" s="4" t="s">
        <v>293</v>
      </c>
      <c r="P167" s="4" t="s">
        <v>279</v>
      </c>
      <c r="Q167" s="4" t="s">
        <v>810</v>
      </c>
      <c r="R167" s="4" t="s">
        <v>366</v>
      </c>
      <c r="S167" s="18"/>
      <c r="U167" s="7">
        <f>VLOOKUP(F167,[6]农村公路!$I$6:$W$11652,15,0)</f>
        <v>5.5</v>
      </c>
      <c r="V167" s="7">
        <f t="shared" si="4"/>
        <v>0</v>
      </c>
      <c r="W167" s="7">
        <f>VLOOKUP(F167,'[7]2021年备案'!$F$8:$S$1293,14,0)</f>
        <v>1</v>
      </c>
      <c r="X167" s="7">
        <f>J167-W167</f>
        <v>4.5</v>
      </c>
      <c r="Y167" s="7">
        <f>X167-M167</f>
        <v>1.7000000000000002</v>
      </c>
      <c r="AA167" s="7" t="str">
        <f>_xlfn.XLOOKUP(F167,'[8]乡镇通三级、旅游资源产业路项目明细'!$U:$U,'[8]乡镇通三级、旅游资源产业路项目明细'!$U:$U)</f>
        <v>优卓牧业奶牛产业园产业路</v>
      </c>
      <c r="AB167" s="7" t="e">
        <f>VLOOKUP(F167,[9]项目建设投资计划表!$L$7:$O$83,4,0)</f>
        <v>#N/A</v>
      </c>
    </row>
    <row r="168" spans="1:28" ht="25.15" customHeight="1" outlineLevel="3" x14ac:dyDescent="0.4">
      <c r="A168" s="4" t="s">
        <v>10</v>
      </c>
      <c r="B168" s="4" t="s">
        <v>77</v>
      </c>
      <c r="C168" s="4" t="s">
        <v>735</v>
      </c>
      <c r="D168" s="4" t="s">
        <v>736</v>
      </c>
      <c r="E168" s="9"/>
      <c r="F168" s="4" t="s">
        <v>811</v>
      </c>
      <c r="G168" s="4" t="s">
        <v>275</v>
      </c>
      <c r="H168" s="9" t="s">
        <v>200</v>
      </c>
      <c r="I168" s="9" t="s">
        <v>812</v>
      </c>
      <c r="J168" s="4">
        <v>8.2850000000000001</v>
      </c>
      <c r="K168" s="4" t="s">
        <v>277</v>
      </c>
      <c r="L168" s="4">
        <v>0</v>
      </c>
      <c r="M168" s="4">
        <v>4</v>
      </c>
      <c r="N168" s="4"/>
      <c r="O168" s="4" t="s">
        <v>293</v>
      </c>
      <c r="P168" s="4" t="s">
        <v>279</v>
      </c>
      <c r="Q168" s="4" t="s">
        <v>813</v>
      </c>
      <c r="R168" s="4"/>
      <c r="S168" s="18"/>
      <c r="U168" s="7">
        <f>VLOOKUP(F168,[6]农村公路!$I$6:$W$11652,15,0)</f>
        <v>8.2850000000000001</v>
      </c>
      <c r="V168" s="7">
        <f t="shared" si="4"/>
        <v>0</v>
      </c>
      <c r="W168" s="7" t="e">
        <f>VLOOKUP(F168,'[7]乡镇通三级、旅游资源产业路项目明细'!$F$8:$S$1305,14,0)</f>
        <v>#N/A</v>
      </c>
      <c r="AA168" s="7" t="e">
        <f>_xlfn.XLOOKUP(F168,'[8]乡镇通三级、旅游资源产业路项目明细'!$U:$U,'[8]乡镇通三级、旅游资源产业路项目明细'!$U:$U)</f>
        <v>#N/A</v>
      </c>
      <c r="AB168" s="7" t="e">
        <f>VLOOKUP(F168,[9]项目建设投资计划表!$L$7:$O$83,4,0)</f>
        <v>#N/A</v>
      </c>
    </row>
    <row r="169" spans="1:28" ht="25.15" customHeight="1" outlineLevel="3" x14ac:dyDescent="0.4">
      <c r="A169" s="4" t="s">
        <v>10</v>
      </c>
      <c r="B169" s="4" t="s">
        <v>77</v>
      </c>
      <c r="C169" s="4" t="s">
        <v>723</v>
      </c>
      <c r="D169" s="4" t="s">
        <v>814</v>
      </c>
      <c r="E169" s="9"/>
      <c r="F169" s="4" t="s">
        <v>815</v>
      </c>
      <c r="G169" s="4" t="s">
        <v>275</v>
      </c>
      <c r="H169" s="9" t="s">
        <v>291</v>
      </c>
      <c r="I169" s="9" t="s">
        <v>816</v>
      </c>
      <c r="J169" s="4">
        <v>6.9329999999999998</v>
      </c>
      <c r="K169" s="4" t="s">
        <v>346</v>
      </c>
      <c r="L169" s="4">
        <v>0</v>
      </c>
      <c r="M169" s="4">
        <v>3.25</v>
      </c>
      <c r="N169" s="4"/>
      <c r="O169" s="4" t="s">
        <v>683</v>
      </c>
      <c r="P169" s="4" t="s">
        <v>279</v>
      </c>
      <c r="Q169" s="4" t="s">
        <v>817</v>
      </c>
      <c r="R169" s="4"/>
      <c r="S169" s="18"/>
      <c r="U169" s="7">
        <f>VLOOKUP(F169,[6]农村公路!$I$6:$W$11652,15,0)</f>
        <v>6.9329999999999998</v>
      </c>
      <c r="V169" s="7">
        <f t="shared" si="4"/>
        <v>0</v>
      </c>
      <c r="W169" s="7" t="e">
        <f>VLOOKUP(F169,'[7]乡镇通三级、旅游资源产业路项目明细'!$F$8:$S$1305,14,0)</f>
        <v>#N/A</v>
      </c>
      <c r="AA169" s="7" t="e">
        <f>_xlfn.XLOOKUP(F169,'[8]乡镇通三级、旅游资源产业路项目明细'!$U:$U,'[8]乡镇通三级、旅游资源产业路项目明细'!$U:$U)</f>
        <v>#N/A</v>
      </c>
      <c r="AB169" s="7" t="e">
        <f>VLOOKUP(F169,[9]项目建设投资计划表!$L$7:$O$83,4,0)</f>
        <v>#N/A</v>
      </c>
    </row>
    <row r="170" spans="1:28" ht="25.15" customHeight="1" outlineLevel="3" x14ac:dyDescent="0.4">
      <c r="A170" s="4" t="s">
        <v>10</v>
      </c>
      <c r="B170" s="4" t="s">
        <v>77</v>
      </c>
      <c r="C170" s="4" t="s">
        <v>818</v>
      </c>
      <c r="D170" s="4"/>
      <c r="E170" s="9"/>
      <c r="F170" s="4" t="s">
        <v>819</v>
      </c>
      <c r="G170" s="4" t="s">
        <v>275</v>
      </c>
      <c r="H170" s="9" t="s">
        <v>291</v>
      </c>
      <c r="I170" s="9" t="s">
        <v>820</v>
      </c>
      <c r="J170" s="4">
        <v>2</v>
      </c>
      <c r="K170" s="4">
        <v>4</v>
      </c>
      <c r="L170" s="4"/>
      <c r="M170" s="4">
        <v>2</v>
      </c>
      <c r="N170" s="4"/>
      <c r="O170" s="4">
        <v>6</v>
      </c>
      <c r="P170" s="4" t="s">
        <v>279</v>
      </c>
      <c r="Q170" s="4" t="s">
        <v>821</v>
      </c>
      <c r="R170" s="4"/>
      <c r="S170" s="18"/>
      <c r="U170" s="7">
        <f>VLOOKUP(F170,[6]农村公路!$I$6:$W$11652,15,0)</f>
        <v>2</v>
      </c>
      <c r="V170" s="7">
        <f t="shared" si="4"/>
        <v>0</v>
      </c>
      <c r="W170" s="7" t="e">
        <f>VLOOKUP(F170,'[7]乡镇通三级、旅游资源产业路项目明细'!$F$8:$S$1305,14,0)</f>
        <v>#N/A</v>
      </c>
      <c r="AA170" s="7" t="e">
        <f>_xlfn.XLOOKUP(F170,'[8]乡镇通三级、旅游资源产业路项目明细'!$U:$U,'[8]乡镇通三级、旅游资源产业路项目明细'!$U:$U)</f>
        <v>#N/A</v>
      </c>
      <c r="AB170" s="7" t="e">
        <f>VLOOKUP(F170,[9]项目建设投资计划表!$L$7:$O$83,4,0)</f>
        <v>#N/A</v>
      </c>
    </row>
    <row r="171" spans="1:28" ht="25.15" customHeight="1" outlineLevel="3" x14ac:dyDescent="0.4">
      <c r="A171" s="4" t="s">
        <v>10</v>
      </c>
      <c r="B171" s="4" t="s">
        <v>77</v>
      </c>
      <c r="C171" s="4" t="s">
        <v>802</v>
      </c>
      <c r="D171" s="4" t="s">
        <v>822</v>
      </c>
      <c r="E171" s="9"/>
      <c r="F171" s="4" t="s">
        <v>823</v>
      </c>
      <c r="G171" s="4" t="s">
        <v>327</v>
      </c>
      <c r="H171" s="9" t="s">
        <v>291</v>
      </c>
      <c r="I171" s="9" t="s">
        <v>824</v>
      </c>
      <c r="J171" s="4">
        <v>1.206</v>
      </c>
      <c r="K171" s="4"/>
      <c r="L171" s="4"/>
      <c r="M171" s="4">
        <v>1.206</v>
      </c>
      <c r="N171" s="4"/>
      <c r="O171" s="4">
        <v>3.5</v>
      </c>
      <c r="P171" s="4" t="s">
        <v>279</v>
      </c>
      <c r="Q171" s="4" t="s">
        <v>822</v>
      </c>
      <c r="R171" s="4"/>
      <c r="S171" s="18"/>
      <c r="U171" s="7">
        <f>VLOOKUP(F171,[6]农村公路!$I$6:$W$11652,15,0)</f>
        <v>1.206</v>
      </c>
      <c r="W171" s="7" t="e">
        <f>VLOOKUP(F171,'[7]2021年备案'!$F$8:$S$1293,14,0)</f>
        <v>#N/A</v>
      </c>
      <c r="AA171" s="7" t="e">
        <f>_xlfn.XLOOKUP(F171,'[8]乡镇通三级、旅游资源产业路项目明细'!$U:$U,'[8]乡镇通三级、旅游资源产业路项目明细'!$U:$U)</f>
        <v>#N/A</v>
      </c>
      <c r="AB171" s="7" t="e">
        <f>VLOOKUP(F171,[9]项目建设投资计划表!$L$7:$O$83,4,0)</f>
        <v>#N/A</v>
      </c>
    </row>
    <row r="172" spans="1:28" ht="25.15" customHeight="1" outlineLevel="3" x14ac:dyDescent="0.4">
      <c r="A172" s="4" t="s">
        <v>10</v>
      </c>
      <c r="B172" s="4" t="s">
        <v>77</v>
      </c>
      <c r="C172" s="4" t="s">
        <v>802</v>
      </c>
      <c r="D172" s="4" t="s">
        <v>825</v>
      </c>
      <c r="E172" s="9"/>
      <c r="F172" s="4" t="s">
        <v>826</v>
      </c>
      <c r="G172" s="4" t="s">
        <v>327</v>
      </c>
      <c r="H172" s="9" t="s">
        <v>291</v>
      </c>
      <c r="I172" s="9" t="s">
        <v>827</v>
      </c>
      <c r="J172" s="4">
        <v>0.98299999999999998</v>
      </c>
      <c r="K172" s="4"/>
      <c r="L172" s="4"/>
      <c r="M172" s="4">
        <v>0.98299999999999998</v>
      </c>
      <c r="N172" s="4"/>
      <c r="O172" s="4">
        <v>3.5</v>
      </c>
      <c r="P172" s="4" t="s">
        <v>279</v>
      </c>
      <c r="Q172" s="4" t="s">
        <v>825</v>
      </c>
      <c r="R172" s="4"/>
      <c r="S172" s="18"/>
      <c r="U172" s="7">
        <f>VLOOKUP(F172,[6]农村公路!$I$6:$W$11652,15,0)</f>
        <v>0.98299999999999998</v>
      </c>
      <c r="W172" s="7" t="e">
        <f>VLOOKUP(F172,'[7]2021年备案'!$F$8:$S$1293,14,0)</f>
        <v>#N/A</v>
      </c>
      <c r="AA172" s="7" t="e">
        <f>_xlfn.XLOOKUP(F172,'[8]乡镇通三级、旅游资源产业路项目明细'!$U:$U,'[8]乡镇通三级、旅游资源产业路项目明细'!$U:$U)</f>
        <v>#N/A</v>
      </c>
      <c r="AB172" s="7" t="e">
        <f>VLOOKUP(F172,[9]项目建设投资计划表!$L$7:$O$83,4,0)</f>
        <v>#N/A</v>
      </c>
    </row>
    <row r="173" spans="1:28" ht="25.15" customHeight="1" outlineLevel="3" x14ac:dyDescent="0.4">
      <c r="A173" s="4" t="s">
        <v>10</v>
      </c>
      <c r="B173" s="4" t="s">
        <v>77</v>
      </c>
      <c r="C173" s="4" t="s">
        <v>818</v>
      </c>
      <c r="D173" s="4" t="s">
        <v>828</v>
      </c>
      <c r="E173" s="9"/>
      <c r="F173" s="4" t="s">
        <v>829</v>
      </c>
      <c r="G173" s="4" t="s">
        <v>327</v>
      </c>
      <c r="H173" s="9" t="s">
        <v>291</v>
      </c>
      <c r="I173" s="9" t="s">
        <v>830</v>
      </c>
      <c r="J173" s="4">
        <v>0.93300000000000005</v>
      </c>
      <c r="K173" s="4"/>
      <c r="L173" s="4"/>
      <c r="M173" s="4">
        <v>0.93300000000000005</v>
      </c>
      <c r="N173" s="4"/>
      <c r="O173" s="4">
        <v>3.5</v>
      </c>
      <c r="P173" s="4" t="s">
        <v>279</v>
      </c>
      <c r="Q173" s="4" t="s">
        <v>828</v>
      </c>
      <c r="R173" s="4"/>
      <c r="S173" s="18"/>
      <c r="U173" s="7">
        <f>VLOOKUP(F173,[6]农村公路!$I$6:$W$11652,15,0)</f>
        <v>0.93300000000000005</v>
      </c>
      <c r="W173" s="7" t="e">
        <f>VLOOKUP(F173,'[7]2021年备案'!$F$8:$S$1293,14,0)</f>
        <v>#N/A</v>
      </c>
      <c r="AA173" s="7" t="e">
        <f>_xlfn.XLOOKUP(F173,'[8]乡镇通三级、旅游资源产业路项目明细'!$U:$U,'[8]乡镇通三级、旅游资源产业路项目明细'!$U:$U)</f>
        <v>#N/A</v>
      </c>
      <c r="AB173" s="7" t="e">
        <f>VLOOKUP(F173,[9]项目建设投资计划表!$L$7:$O$83,4,0)</f>
        <v>#N/A</v>
      </c>
    </row>
    <row r="174" spans="1:28" ht="25.15" customHeight="1" outlineLevel="3" x14ac:dyDescent="0.4">
      <c r="A174" s="4" t="s">
        <v>10</v>
      </c>
      <c r="B174" s="4" t="s">
        <v>77</v>
      </c>
      <c r="C174" s="4" t="s">
        <v>818</v>
      </c>
      <c r="D174" s="4" t="s">
        <v>831</v>
      </c>
      <c r="E174" s="9"/>
      <c r="F174" s="4" t="s">
        <v>832</v>
      </c>
      <c r="G174" s="4" t="s">
        <v>327</v>
      </c>
      <c r="H174" s="9" t="s">
        <v>291</v>
      </c>
      <c r="I174" s="9" t="s">
        <v>833</v>
      </c>
      <c r="J174" s="4">
        <v>1.462</v>
      </c>
      <c r="K174" s="4"/>
      <c r="L174" s="4"/>
      <c r="M174" s="4">
        <v>1.462</v>
      </c>
      <c r="N174" s="4"/>
      <c r="O174" s="4">
        <v>3.5</v>
      </c>
      <c r="P174" s="4" t="s">
        <v>279</v>
      </c>
      <c r="Q174" s="4" t="s">
        <v>831</v>
      </c>
      <c r="R174" s="4"/>
      <c r="S174" s="18"/>
      <c r="U174" s="7">
        <f>VLOOKUP(F174,[6]农村公路!$I$6:$W$11652,15,0)</f>
        <v>1.462</v>
      </c>
      <c r="W174" s="7" t="e">
        <f>VLOOKUP(F174,'[7]2021年备案'!$F$8:$S$1293,14,0)</f>
        <v>#N/A</v>
      </c>
      <c r="AA174" s="7" t="e">
        <f>_xlfn.XLOOKUP(F174,'[8]乡镇通三级、旅游资源产业路项目明细'!$U:$U,'[8]乡镇通三级、旅游资源产业路项目明细'!$U:$U)</f>
        <v>#N/A</v>
      </c>
      <c r="AB174" s="7" t="e">
        <f>VLOOKUP(F174,[9]项目建设投资计划表!$L$7:$O$83,4,0)</f>
        <v>#N/A</v>
      </c>
    </row>
    <row r="175" spans="1:28" ht="25.15" customHeight="1" outlineLevel="3" x14ac:dyDescent="0.4">
      <c r="A175" s="4" t="s">
        <v>10</v>
      </c>
      <c r="B175" s="4" t="s">
        <v>77</v>
      </c>
      <c r="C175" s="4" t="s">
        <v>730</v>
      </c>
      <c r="D175" s="4" t="s">
        <v>834</v>
      </c>
      <c r="E175" s="9"/>
      <c r="F175" s="4" t="s">
        <v>835</v>
      </c>
      <c r="G175" s="4" t="s">
        <v>327</v>
      </c>
      <c r="H175" s="9" t="s">
        <v>291</v>
      </c>
      <c r="I175" s="9" t="s">
        <v>836</v>
      </c>
      <c r="J175" s="4">
        <v>1.25</v>
      </c>
      <c r="K175" s="4"/>
      <c r="L175" s="4"/>
      <c r="M175" s="4">
        <v>1.25</v>
      </c>
      <c r="N175" s="4"/>
      <c r="O175" s="4">
        <v>3.5</v>
      </c>
      <c r="P175" s="4" t="s">
        <v>279</v>
      </c>
      <c r="Q175" s="4" t="s">
        <v>834</v>
      </c>
      <c r="R175" s="4"/>
      <c r="S175" s="18"/>
      <c r="U175" s="7">
        <f>VLOOKUP(F175,[6]农村公路!$I$6:$W$11652,15,0)</f>
        <v>1.25</v>
      </c>
      <c r="W175" s="7" t="e">
        <f>VLOOKUP(F175,'[7]2021年备案'!$F$8:$S$1293,14,0)</f>
        <v>#N/A</v>
      </c>
      <c r="AA175" s="7" t="e">
        <f>_xlfn.XLOOKUP(F175,'[8]乡镇通三级、旅游资源产业路项目明细'!$U:$U,'[8]乡镇通三级、旅游资源产业路项目明细'!$U:$U)</f>
        <v>#N/A</v>
      </c>
      <c r="AB175" s="7" t="e">
        <f>VLOOKUP(F175,[9]项目建设投资计划表!$L$7:$O$83,4,0)</f>
        <v>#N/A</v>
      </c>
    </row>
    <row r="176" spans="1:28" ht="25.15" customHeight="1" outlineLevel="3" x14ac:dyDescent="0.4">
      <c r="A176" s="4" t="s">
        <v>10</v>
      </c>
      <c r="B176" s="4" t="s">
        <v>77</v>
      </c>
      <c r="C176" s="4" t="s">
        <v>837</v>
      </c>
      <c r="D176" s="4" t="s">
        <v>838</v>
      </c>
      <c r="E176" s="9"/>
      <c r="F176" s="4" t="s">
        <v>839</v>
      </c>
      <c r="G176" s="4" t="s">
        <v>327</v>
      </c>
      <c r="H176" s="9" t="s">
        <v>291</v>
      </c>
      <c r="I176" s="9" t="s">
        <v>840</v>
      </c>
      <c r="J176" s="4">
        <v>0.88800000000000001</v>
      </c>
      <c r="K176" s="4"/>
      <c r="L176" s="4"/>
      <c r="M176" s="4">
        <v>0.88800000000000001</v>
      </c>
      <c r="N176" s="4"/>
      <c r="O176" s="4">
        <v>3.5</v>
      </c>
      <c r="P176" s="4" t="s">
        <v>279</v>
      </c>
      <c r="Q176" s="4" t="s">
        <v>838</v>
      </c>
      <c r="R176" s="4"/>
      <c r="S176" s="18"/>
      <c r="U176" s="7">
        <f>VLOOKUP(F176,[6]农村公路!$I$6:$W$11652,15,0)</f>
        <v>0.88800000000000001</v>
      </c>
      <c r="W176" s="7" t="e">
        <f>VLOOKUP(F176,'[7]2021年备案'!$F$8:$S$1293,14,0)</f>
        <v>#N/A</v>
      </c>
      <c r="AA176" s="7" t="e">
        <f>_xlfn.XLOOKUP(F176,'[8]乡镇通三级、旅游资源产业路项目明细'!$U:$U,'[8]乡镇通三级、旅游资源产业路项目明细'!$U:$U)</f>
        <v>#N/A</v>
      </c>
      <c r="AB176" s="7" t="e">
        <f>VLOOKUP(F176,[9]项目建设投资计划表!$L$7:$O$83,4,0)</f>
        <v>#N/A</v>
      </c>
    </row>
    <row r="177" spans="1:28" ht="25.15" customHeight="1" outlineLevel="3" x14ac:dyDescent="0.4">
      <c r="A177" s="4" t="s">
        <v>10</v>
      </c>
      <c r="B177" s="4" t="s">
        <v>77</v>
      </c>
      <c r="C177" s="4" t="s">
        <v>837</v>
      </c>
      <c r="D177" s="4" t="s">
        <v>841</v>
      </c>
      <c r="E177" s="9"/>
      <c r="F177" s="4" t="s">
        <v>842</v>
      </c>
      <c r="G177" s="4" t="s">
        <v>327</v>
      </c>
      <c r="H177" s="9" t="s">
        <v>291</v>
      </c>
      <c r="I177" s="9" t="s">
        <v>843</v>
      </c>
      <c r="J177" s="4">
        <v>1.1539999999999999</v>
      </c>
      <c r="K177" s="4"/>
      <c r="L177" s="4"/>
      <c r="M177" s="4">
        <v>1.1539999999999999</v>
      </c>
      <c r="N177" s="4"/>
      <c r="O177" s="4">
        <v>3.5</v>
      </c>
      <c r="P177" s="4" t="s">
        <v>279</v>
      </c>
      <c r="Q177" s="4" t="s">
        <v>841</v>
      </c>
      <c r="R177" s="4"/>
      <c r="S177" s="18"/>
      <c r="U177" s="7">
        <f>VLOOKUP(F177,[6]农村公路!$I$6:$W$11652,15,0)</f>
        <v>1.1539999999999999</v>
      </c>
      <c r="W177" s="7" t="e">
        <f>VLOOKUP(F177,'[7]2021年备案'!$F$8:$S$1293,14,0)</f>
        <v>#N/A</v>
      </c>
      <c r="AA177" s="7" t="e">
        <f>_xlfn.XLOOKUP(F177,'[8]乡镇通三级、旅游资源产业路项目明细'!$U:$U,'[8]乡镇通三级、旅游资源产业路项目明细'!$U:$U)</f>
        <v>#N/A</v>
      </c>
      <c r="AB177" s="7" t="e">
        <f>VLOOKUP(F177,[9]项目建设投资计划表!$L$7:$O$83,4,0)</f>
        <v>#N/A</v>
      </c>
    </row>
    <row r="178" spans="1:28" ht="25.15" customHeight="1" outlineLevel="3" x14ac:dyDescent="0.4">
      <c r="A178" s="4" t="s">
        <v>10</v>
      </c>
      <c r="B178" s="4" t="s">
        <v>77</v>
      </c>
      <c r="C178" s="4" t="s">
        <v>844</v>
      </c>
      <c r="D178" s="4" t="s">
        <v>845</v>
      </c>
      <c r="E178" s="9"/>
      <c r="F178" s="4" t="s">
        <v>846</v>
      </c>
      <c r="G178" s="4" t="s">
        <v>327</v>
      </c>
      <c r="H178" s="9" t="s">
        <v>291</v>
      </c>
      <c r="I178" s="9" t="s">
        <v>847</v>
      </c>
      <c r="J178" s="4">
        <v>0.86699999999999999</v>
      </c>
      <c r="K178" s="4"/>
      <c r="L178" s="4"/>
      <c r="M178" s="4">
        <v>0.86699999999999999</v>
      </c>
      <c r="N178" s="4"/>
      <c r="O178" s="4">
        <v>3.5</v>
      </c>
      <c r="P178" s="4" t="s">
        <v>279</v>
      </c>
      <c r="Q178" s="4" t="s">
        <v>845</v>
      </c>
      <c r="R178" s="4"/>
      <c r="S178" s="18"/>
      <c r="U178" s="7">
        <f>VLOOKUP(F178,[6]农村公路!$I$6:$W$11652,15,0)</f>
        <v>0.86699999999999999</v>
      </c>
      <c r="W178" s="7" t="e">
        <f>VLOOKUP(F178,'[7]2021年备案'!$F$8:$S$1293,14,0)</f>
        <v>#N/A</v>
      </c>
      <c r="AA178" s="7" t="e">
        <f>_xlfn.XLOOKUP(F178,'[8]乡镇通三级、旅游资源产业路项目明细'!$U:$U,'[8]乡镇通三级、旅游资源产业路项目明细'!$U:$U)</f>
        <v>#N/A</v>
      </c>
      <c r="AB178" s="7" t="e">
        <f>VLOOKUP(F178,[9]项目建设投资计划表!$L$7:$O$83,4,0)</f>
        <v>#N/A</v>
      </c>
    </row>
    <row r="179" spans="1:28" ht="25.15" customHeight="1" outlineLevel="3" x14ac:dyDescent="0.4">
      <c r="A179" s="4" t="s">
        <v>10</v>
      </c>
      <c r="B179" s="4" t="s">
        <v>77</v>
      </c>
      <c r="C179" s="4" t="s">
        <v>844</v>
      </c>
      <c r="D179" s="4" t="s">
        <v>848</v>
      </c>
      <c r="E179" s="9"/>
      <c r="F179" s="4" t="s">
        <v>849</v>
      </c>
      <c r="G179" s="4" t="s">
        <v>327</v>
      </c>
      <c r="H179" s="9" t="s">
        <v>291</v>
      </c>
      <c r="I179" s="9" t="s">
        <v>850</v>
      </c>
      <c r="J179" s="4">
        <v>1.774</v>
      </c>
      <c r="K179" s="4"/>
      <c r="L179" s="4"/>
      <c r="M179" s="4">
        <v>1.774</v>
      </c>
      <c r="N179" s="4"/>
      <c r="O179" s="4">
        <v>3.5</v>
      </c>
      <c r="P179" s="4" t="s">
        <v>279</v>
      </c>
      <c r="Q179" s="4" t="s">
        <v>848</v>
      </c>
      <c r="R179" s="4"/>
      <c r="S179" s="18"/>
      <c r="U179" s="7">
        <f>VLOOKUP(F179,[6]农村公路!$I$6:$W$11652,15,0)</f>
        <v>1.774</v>
      </c>
      <c r="W179" s="7" t="e">
        <f>VLOOKUP(F179,'[7]2021年备案'!$F$8:$S$1293,14,0)</f>
        <v>#N/A</v>
      </c>
      <c r="AA179" s="7" t="e">
        <f>_xlfn.XLOOKUP(F179,'[8]乡镇通三级、旅游资源产业路项目明细'!$U:$U,'[8]乡镇通三级、旅游资源产业路项目明细'!$U:$U)</f>
        <v>#N/A</v>
      </c>
      <c r="AB179" s="7" t="e">
        <f>VLOOKUP(F179,[9]项目建设投资计划表!$L$7:$O$83,4,0)</f>
        <v>#N/A</v>
      </c>
    </row>
    <row r="180" spans="1:28" ht="25.15" customHeight="1" outlineLevel="3" x14ac:dyDescent="0.4">
      <c r="A180" s="4" t="s">
        <v>10</v>
      </c>
      <c r="B180" s="4" t="s">
        <v>77</v>
      </c>
      <c r="C180" s="4" t="s">
        <v>844</v>
      </c>
      <c r="D180" s="4" t="s">
        <v>851</v>
      </c>
      <c r="E180" s="9"/>
      <c r="F180" s="4" t="s">
        <v>852</v>
      </c>
      <c r="G180" s="4" t="s">
        <v>327</v>
      </c>
      <c r="H180" s="9" t="s">
        <v>291</v>
      </c>
      <c r="I180" s="9" t="s">
        <v>853</v>
      </c>
      <c r="J180" s="4">
        <v>0.83799999999999997</v>
      </c>
      <c r="K180" s="4"/>
      <c r="L180" s="4"/>
      <c r="M180" s="4">
        <v>0.83799999999999997</v>
      </c>
      <c r="N180" s="4"/>
      <c r="O180" s="4">
        <v>3.5</v>
      </c>
      <c r="P180" s="4" t="s">
        <v>279</v>
      </c>
      <c r="Q180" s="4" t="s">
        <v>851</v>
      </c>
      <c r="R180" s="4"/>
      <c r="S180" s="18"/>
      <c r="U180" s="7">
        <f>VLOOKUP(F180,[6]农村公路!$I$6:$W$11652,15,0)</f>
        <v>0.83799999999999997</v>
      </c>
      <c r="W180" s="7" t="e">
        <f>VLOOKUP(F180,'[7]2021年备案'!$F$8:$S$1293,14,0)</f>
        <v>#N/A</v>
      </c>
      <c r="AA180" s="7" t="e">
        <f>_xlfn.XLOOKUP(F180,'[8]乡镇通三级、旅游资源产业路项目明细'!$U:$U,'[8]乡镇通三级、旅游资源产业路项目明细'!$U:$U)</f>
        <v>#N/A</v>
      </c>
      <c r="AB180" s="7" t="e">
        <f>VLOOKUP(F180,[9]项目建设投资计划表!$L$7:$O$83,4,0)</f>
        <v>#N/A</v>
      </c>
    </row>
    <row r="181" spans="1:28" ht="25.15" customHeight="1" outlineLevel="3" x14ac:dyDescent="0.4">
      <c r="A181" s="4" t="s">
        <v>10</v>
      </c>
      <c r="B181" s="4" t="s">
        <v>77</v>
      </c>
      <c r="C181" s="4" t="s">
        <v>844</v>
      </c>
      <c r="D181" s="4" t="s">
        <v>854</v>
      </c>
      <c r="E181" s="9"/>
      <c r="F181" s="4" t="s">
        <v>855</v>
      </c>
      <c r="G181" s="4" t="s">
        <v>327</v>
      </c>
      <c r="H181" s="9" t="s">
        <v>291</v>
      </c>
      <c r="I181" s="9" t="s">
        <v>856</v>
      </c>
      <c r="J181" s="4">
        <v>1.522</v>
      </c>
      <c r="K181" s="4"/>
      <c r="L181" s="4"/>
      <c r="M181" s="4">
        <v>1.522</v>
      </c>
      <c r="N181" s="4"/>
      <c r="O181" s="4">
        <v>3.5</v>
      </c>
      <c r="P181" s="4" t="s">
        <v>279</v>
      </c>
      <c r="Q181" s="4" t="s">
        <v>854</v>
      </c>
      <c r="R181" s="4"/>
      <c r="S181" s="18"/>
      <c r="U181" s="7">
        <f>VLOOKUP(F181,[6]农村公路!$I$6:$W$11652,15,0)</f>
        <v>1.522</v>
      </c>
      <c r="W181" s="7" t="e">
        <f>VLOOKUP(F181,'[7]2021年备案'!$F$8:$S$1293,14,0)</f>
        <v>#N/A</v>
      </c>
      <c r="AA181" s="7" t="e">
        <f>_xlfn.XLOOKUP(F181,'[8]乡镇通三级、旅游资源产业路项目明细'!$U:$U,'[8]乡镇通三级、旅游资源产业路项目明细'!$U:$U)</f>
        <v>#N/A</v>
      </c>
      <c r="AB181" s="7" t="e">
        <f>VLOOKUP(F181,[9]项目建设投资计划表!$L$7:$O$83,4,0)</f>
        <v>#N/A</v>
      </c>
    </row>
    <row r="182" spans="1:28" ht="25.15" customHeight="1" outlineLevel="3" x14ac:dyDescent="0.4">
      <c r="A182" s="4" t="s">
        <v>10</v>
      </c>
      <c r="B182" s="4" t="s">
        <v>77</v>
      </c>
      <c r="C182" s="4" t="s">
        <v>857</v>
      </c>
      <c r="D182" s="4" t="s">
        <v>858</v>
      </c>
      <c r="E182" s="9"/>
      <c r="F182" s="4" t="s">
        <v>859</v>
      </c>
      <c r="G182" s="4" t="s">
        <v>327</v>
      </c>
      <c r="H182" s="9" t="s">
        <v>291</v>
      </c>
      <c r="I182" s="9" t="s">
        <v>860</v>
      </c>
      <c r="J182" s="4">
        <v>1.0940000000000001</v>
      </c>
      <c r="K182" s="4"/>
      <c r="L182" s="4"/>
      <c r="M182" s="4">
        <v>1.0940000000000001</v>
      </c>
      <c r="N182" s="4"/>
      <c r="O182" s="4">
        <v>3.5</v>
      </c>
      <c r="P182" s="4" t="s">
        <v>279</v>
      </c>
      <c r="Q182" s="4" t="s">
        <v>858</v>
      </c>
      <c r="R182" s="4"/>
      <c r="S182" s="18"/>
      <c r="U182" s="7">
        <f>VLOOKUP(F182,[6]农村公路!$I$6:$W$11652,15,0)</f>
        <v>1.0940000000000001</v>
      </c>
      <c r="W182" s="7" t="e">
        <f>VLOOKUP(F182,'[7]2021年备案'!$F$8:$S$1293,14,0)</f>
        <v>#N/A</v>
      </c>
      <c r="AA182" s="7" t="e">
        <f>_xlfn.XLOOKUP(F182,'[8]乡镇通三级、旅游资源产业路项目明细'!$U:$U,'[8]乡镇通三级、旅游资源产业路项目明细'!$U:$U)</f>
        <v>#N/A</v>
      </c>
      <c r="AB182" s="7" t="e">
        <f>VLOOKUP(F182,[9]项目建设投资计划表!$L$7:$O$83,4,0)</f>
        <v>#N/A</v>
      </c>
    </row>
    <row r="183" spans="1:28" ht="25.15" customHeight="1" outlineLevel="3" x14ac:dyDescent="0.4">
      <c r="A183" s="4" t="s">
        <v>10</v>
      </c>
      <c r="B183" s="4" t="s">
        <v>77</v>
      </c>
      <c r="C183" s="4" t="s">
        <v>676</v>
      </c>
      <c r="D183" s="4" t="s">
        <v>861</v>
      </c>
      <c r="E183" s="9"/>
      <c r="F183" s="4" t="s">
        <v>862</v>
      </c>
      <c r="G183" s="4" t="s">
        <v>327</v>
      </c>
      <c r="H183" s="9" t="s">
        <v>291</v>
      </c>
      <c r="I183" s="9" t="s">
        <v>863</v>
      </c>
      <c r="J183" s="4">
        <v>1.036</v>
      </c>
      <c r="K183" s="4"/>
      <c r="L183" s="4"/>
      <c r="M183" s="4">
        <v>1.036</v>
      </c>
      <c r="N183" s="4"/>
      <c r="O183" s="4">
        <v>3.5</v>
      </c>
      <c r="P183" s="4" t="s">
        <v>279</v>
      </c>
      <c r="Q183" s="4" t="s">
        <v>861</v>
      </c>
      <c r="R183" s="4"/>
      <c r="S183" s="18"/>
      <c r="U183" s="7">
        <f>VLOOKUP(F183,[6]农村公路!$I$6:$W$11652,15,0)</f>
        <v>1.036</v>
      </c>
      <c r="W183" s="7" t="e">
        <f>VLOOKUP(F183,'[7]2021年备案'!$F$8:$S$1293,14,0)</f>
        <v>#N/A</v>
      </c>
      <c r="AA183" s="7" t="e">
        <f>_xlfn.XLOOKUP(F183,'[8]乡镇通三级、旅游资源产业路项目明细'!$U:$U,'[8]乡镇通三级、旅游资源产业路项目明细'!$U:$U)</f>
        <v>#N/A</v>
      </c>
      <c r="AB183" s="7" t="e">
        <f>VLOOKUP(F183,[9]项目建设投资计划表!$L$7:$O$83,4,0)</f>
        <v>#N/A</v>
      </c>
    </row>
    <row r="184" spans="1:28" ht="25.15" customHeight="1" outlineLevel="3" x14ac:dyDescent="0.4">
      <c r="A184" s="4" t="s">
        <v>10</v>
      </c>
      <c r="B184" s="4" t="s">
        <v>77</v>
      </c>
      <c r="C184" s="4" t="s">
        <v>676</v>
      </c>
      <c r="D184" s="4" t="s">
        <v>864</v>
      </c>
      <c r="E184" s="9"/>
      <c r="F184" s="4" t="s">
        <v>865</v>
      </c>
      <c r="G184" s="4" t="s">
        <v>327</v>
      </c>
      <c r="H184" s="9" t="s">
        <v>291</v>
      </c>
      <c r="I184" s="9" t="s">
        <v>866</v>
      </c>
      <c r="J184" s="4">
        <v>1.04</v>
      </c>
      <c r="K184" s="4"/>
      <c r="L184" s="4"/>
      <c r="M184" s="4">
        <v>1.04</v>
      </c>
      <c r="N184" s="4"/>
      <c r="O184" s="4">
        <v>3.5</v>
      </c>
      <c r="P184" s="4" t="s">
        <v>279</v>
      </c>
      <c r="Q184" s="4" t="s">
        <v>864</v>
      </c>
      <c r="R184" s="4"/>
      <c r="S184" s="18"/>
      <c r="U184" s="7">
        <f>VLOOKUP(F184,[6]农村公路!$I$6:$W$11652,15,0)</f>
        <v>1.04</v>
      </c>
      <c r="W184" s="7" t="e">
        <f>VLOOKUP(F184,'[7]2021年备案'!$F$8:$S$1293,14,0)</f>
        <v>#N/A</v>
      </c>
      <c r="AA184" s="7" t="e">
        <f>_xlfn.XLOOKUP(F184,'[8]乡镇通三级、旅游资源产业路项目明细'!$U:$U,'[8]乡镇通三级、旅游资源产业路项目明细'!$U:$U)</f>
        <v>#N/A</v>
      </c>
      <c r="AB184" s="7" t="e">
        <f>VLOOKUP(F184,[9]项目建设投资计划表!$L$7:$O$83,4,0)</f>
        <v>#N/A</v>
      </c>
    </row>
    <row r="185" spans="1:28" ht="25.15" customHeight="1" outlineLevel="3" x14ac:dyDescent="0.4">
      <c r="A185" s="4" t="s">
        <v>10</v>
      </c>
      <c r="B185" s="4" t="s">
        <v>77</v>
      </c>
      <c r="C185" s="4" t="s">
        <v>676</v>
      </c>
      <c r="D185" s="4" t="s">
        <v>867</v>
      </c>
      <c r="E185" s="9"/>
      <c r="F185" s="4" t="s">
        <v>868</v>
      </c>
      <c r="G185" s="4" t="s">
        <v>327</v>
      </c>
      <c r="H185" s="9" t="s">
        <v>291</v>
      </c>
      <c r="I185" s="9" t="s">
        <v>869</v>
      </c>
      <c r="J185" s="4">
        <v>1.1220000000000001</v>
      </c>
      <c r="K185" s="4"/>
      <c r="L185" s="4"/>
      <c r="M185" s="4">
        <v>1.1220000000000001</v>
      </c>
      <c r="N185" s="4"/>
      <c r="O185" s="4">
        <v>3.5</v>
      </c>
      <c r="P185" s="4" t="s">
        <v>279</v>
      </c>
      <c r="Q185" s="4" t="s">
        <v>867</v>
      </c>
      <c r="R185" s="4"/>
      <c r="S185" s="18"/>
      <c r="U185" s="7">
        <f>VLOOKUP(F185,[6]农村公路!$I$6:$W$11652,15,0)</f>
        <v>1.1220000000000001</v>
      </c>
      <c r="W185" s="7" t="e">
        <f>VLOOKUP(F185,'[7]2021年备案'!$F$8:$S$1293,14,0)</f>
        <v>#N/A</v>
      </c>
      <c r="AA185" s="7" t="e">
        <f>_xlfn.XLOOKUP(F185,'[8]乡镇通三级、旅游资源产业路项目明细'!$U:$U,'[8]乡镇通三级、旅游资源产业路项目明细'!$U:$U)</f>
        <v>#N/A</v>
      </c>
      <c r="AB185" s="7" t="e">
        <f>VLOOKUP(F185,[9]项目建设投资计划表!$L$7:$O$83,4,0)</f>
        <v>#N/A</v>
      </c>
    </row>
    <row r="186" spans="1:28" ht="25.15" customHeight="1" outlineLevel="3" x14ac:dyDescent="0.4">
      <c r="A186" s="4" t="s">
        <v>10</v>
      </c>
      <c r="B186" s="4" t="s">
        <v>77</v>
      </c>
      <c r="C186" s="4" t="s">
        <v>676</v>
      </c>
      <c r="D186" s="4" t="s">
        <v>870</v>
      </c>
      <c r="E186" s="9"/>
      <c r="F186" s="4" t="s">
        <v>871</v>
      </c>
      <c r="G186" s="4" t="s">
        <v>327</v>
      </c>
      <c r="H186" s="9" t="s">
        <v>291</v>
      </c>
      <c r="I186" s="9" t="s">
        <v>872</v>
      </c>
      <c r="J186" s="4">
        <v>1.5840000000000001</v>
      </c>
      <c r="K186" s="4"/>
      <c r="L186" s="4"/>
      <c r="M186" s="4">
        <v>1.5840000000000001</v>
      </c>
      <c r="N186" s="4"/>
      <c r="O186" s="4">
        <v>3.5</v>
      </c>
      <c r="P186" s="4" t="s">
        <v>279</v>
      </c>
      <c r="Q186" s="4" t="s">
        <v>870</v>
      </c>
      <c r="R186" s="4"/>
      <c r="S186" s="18"/>
      <c r="U186" s="7">
        <f>VLOOKUP(F186,[6]农村公路!$I$6:$W$11652,15,0)</f>
        <v>1.5840000000000001</v>
      </c>
      <c r="W186" s="7" t="e">
        <f>VLOOKUP(F186,'[7]2021年备案'!$F$8:$S$1293,14,0)</f>
        <v>#N/A</v>
      </c>
      <c r="AA186" s="7" t="e">
        <f>_xlfn.XLOOKUP(F186,'[8]乡镇通三级、旅游资源产业路项目明细'!$U:$U,'[8]乡镇通三级、旅游资源产业路项目明细'!$U:$U)</f>
        <v>#N/A</v>
      </c>
      <c r="AB186" s="7" t="e">
        <f>VLOOKUP(F186,[9]项目建设投资计划表!$L$7:$O$83,4,0)</f>
        <v>#N/A</v>
      </c>
    </row>
    <row r="187" spans="1:28" ht="25.15" customHeight="1" outlineLevel="3" x14ac:dyDescent="0.4">
      <c r="A187" s="4" t="s">
        <v>10</v>
      </c>
      <c r="B187" s="4" t="s">
        <v>77</v>
      </c>
      <c r="C187" s="4" t="s">
        <v>700</v>
      </c>
      <c r="D187" s="4" t="s">
        <v>873</v>
      </c>
      <c r="E187" s="9"/>
      <c r="F187" s="4" t="s">
        <v>874</v>
      </c>
      <c r="G187" s="4" t="s">
        <v>327</v>
      </c>
      <c r="H187" s="9" t="s">
        <v>291</v>
      </c>
      <c r="I187" s="9" t="s">
        <v>875</v>
      </c>
      <c r="J187" s="4">
        <v>0.878</v>
      </c>
      <c r="K187" s="4"/>
      <c r="L187" s="4"/>
      <c r="M187" s="4">
        <v>0.878</v>
      </c>
      <c r="N187" s="4"/>
      <c r="O187" s="4">
        <v>3.5</v>
      </c>
      <c r="P187" s="4" t="s">
        <v>279</v>
      </c>
      <c r="Q187" s="4" t="s">
        <v>873</v>
      </c>
      <c r="R187" s="4"/>
      <c r="S187" s="18"/>
      <c r="U187" s="7">
        <f>VLOOKUP(F187,[6]农村公路!$I$6:$W$11652,15,0)</f>
        <v>0.878</v>
      </c>
      <c r="W187" s="7" t="e">
        <f>VLOOKUP(F187,'[7]2021年备案'!$F$8:$S$1293,14,0)</f>
        <v>#N/A</v>
      </c>
      <c r="AA187" s="7" t="e">
        <f>_xlfn.XLOOKUP(F187,'[8]乡镇通三级、旅游资源产业路项目明细'!$U:$U,'[8]乡镇通三级、旅游资源产业路项目明细'!$U:$U)</f>
        <v>#N/A</v>
      </c>
      <c r="AB187" s="7" t="e">
        <f>VLOOKUP(F187,[9]项目建设投资计划表!$L$7:$O$83,4,0)</f>
        <v>#N/A</v>
      </c>
    </row>
    <row r="188" spans="1:28" ht="25.15" customHeight="1" outlineLevel="3" x14ac:dyDescent="0.4">
      <c r="A188" s="4" t="s">
        <v>10</v>
      </c>
      <c r="B188" s="4" t="s">
        <v>77</v>
      </c>
      <c r="C188" s="4" t="s">
        <v>711</v>
      </c>
      <c r="D188" s="4" t="s">
        <v>876</v>
      </c>
      <c r="E188" s="9"/>
      <c r="F188" s="4" t="s">
        <v>877</v>
      </c>
      <c r="G188" s="4" t="s">
        <v>327</v>
      </c>
      <c r="H188" s="9" t="s">
        <v>291</v>
      </c>
      <c r="I188" s="9" t="s">
        <v>878</v>
      </c>
      <c r="J188" s="4">
        <v>1.3</v>
      </c>
      <c r="K188" s="4"/>
      <c r="L188" s="4"/>
      <c r="M188" s="4">
        <v>1.3</v>
      </c>
      <c r="N188" s="4"/>
      <c r="O188" s="4">
        <v>3.5</v>
      </c>
      <c r="P188" s="4" t="s">
        <v>279</v>
      </c>
      <c r="Q188" s="4" t="s">
        <v>876</v>
      </c>
      <c r="R188" s="4"/>
      <c r="S188" s="18"/>
      <c r="U188" s="7">
        <f>VLOOKUP(F188,[6]农村公路!$I$6:$W$11652,15,0)</f>
        <v>1.3</v>
      </c>
      <c r="W188" s="7" t="e">
        <f>VLOOKUP(F188,'[7]2021年备案'!$F$8:$S$1293,14,0)</f>
        <v>#N/A</v>
      </c>
      <c r="AA188" s="7" t="e">
        <f>_xlfn.XLOOKUP(F188,'[8]乡镇通三级、旅游资源产业路项目明细'!$U:$U,'[8]乡镇通三级、旅游资源产业路项目明细'!$U:$U)</f>
        <v>#N/A</v>
      </c>
      <c r="AB188" s="7" t="e">
        <f>VLOOKUP(F188,[9]项目建设投资计划表!$L$7:$O$83,4,0)</f>
        <v>#N/A</v>
      </c>
    </row>
    <row r="189" spans="1:28" ht="25.15" customHeight="1" outlineLevel="3" x14ac:dyDescent="0.4">
      <c r="A189" s="4" t="s">
        <v>10</v>
      </c>
      <c r="B189" s="4" t="s">
        <v>77</v>
      </c>
      <c r="C189" s="4" t="s">
        <v>711</v>
      </c>
      <c r="D189" s="4" t="s">
        <v>879</v>
      </c>
      <c r="E189" s="9"/>
      <c r="F189" s="4" t="s">
        <v>880</v>
      </c>
      <c r="G189" s="4" t="s">
        <v>327</v>
      </c>
      <c r="H189" s="9" t="s">
        <v>291</v>
      </c>
      <c r="I189" s="9" t="s">
        <v>881</v>
      </c>
      <c r="J189" s="4">
        <v>0.89200000000000002</v>
      </c>
      <c r="K189" s="4"/>
      <c r="L189" s="4"/>
      <c r="M189" s="4">
        <v>0.89200000000000002</v>
      </c>
      <c r="N189" s="4"/>
      <c r="O189" s="4">
        <v>3.5</v>
      </c>
      <c r="P189" s="4" t="s">
        <v>279</v>
      </c>
      <c r="Q189" s="4" t="s">
        <v>879</v>
      </c>
      <c r="R189" s="4"/>
      <c r="S189" s="18"/>
      <c r="U189" s="7">
        <f>VLOOKUP(F189,[6]农村公路!$I$6:$W$11652,15,0)</f>
        <v>0.89200000000000002</v>
      </c>
      <c r="W189" s="7" t="e">
        <f>VLOOKUP(F189,'[7]2021年备案'!$F$8:$S$1293,14,0)</f>
        <v>#N/A</v>
      </c>
      <c r="AA189" s="7" t="e">
        <f>_xlfn.XLOOKUP(F189,'[8]乡镇通三级、旅游资源产业路项目明细'!$U:$U,'[8]乡镇通三级、旅游资源产业路项目明细'!$U:$U)</f>
        <v>#N/A</v>
      </c>
      <c r="AB189" s="7" t="e">
        <f>VLOOKUP(F189,[9]项目建设投资计划表!$L$7:$O$83,4,0)</f>
        <v>#N/A</v>
      </c>
    </row>
    <row r="190" spans="1:28" ht="25.15" customHeight="1" outlineLevel="3" x14ac:dyDescent="0.4">
      <c r="A190" s="4" t="s">
        <v>10</v>
      </c>
      <c r="B190" s="4" t="s">
        <v>77</v>
      </c>
      <c r="C190" s="4" t="s">
        <v>711</v>
      </c>
      <c r="D190" s="4" t="s">
        <v>882</v>
      </c>
      <c r="E190" s="9"/>
      <c r="F190" s="4" t="s">
        <v>883</v>
      </c>
      <c r="G190" s="4" t="s">
        <v>327</v>
      </c>
      <c r="H190" s="9" t="s">
        <v>291</v>
      </c>
      <c r="I190" s="9" t="s">
        <v>884</v>
      </c>
      <c r="J190" s="4">
        <v>0.86299999999999999</v>
      </c>
      <c r="K190" s="4"/>
      <c r="L190" s="4"/>
      <c r="M190" s="4">
        <v>0.86299999999999999</v>
      </c>
      <c r="N190" s="4"/>
      <c r="O190" s="4">
        <v>3.5</v>
      </c>
      <c r="P190" s="4" t="s">
        <v>279</v>
      </c>
      <c r="Q190" s="4" t="s">
        <v>882</v>
      </c>
      <c r="R190" s="4"/>
      <c r="S190" s="18"/>
      <c r="U190" s="7">
        <f>VLOOKUP(F190,[6]农村公路!$I$6:$W$11652,15,0)</f>
        <v>0.86299999999999999</v>
      </c>
      <c r="W190" s="7" t="e">
        <f>VLOOKUP(F190,'[7]2021年备案'!$F$8:$S$1293,14,0)</f>
        <v>#N/A</v>
      </c>
      <c r="AA190" s="7" t="e">
        <f>_xlfn.XLOOKUP(F190,'[8]乡镇通三级、旅游资源产业路项目明细'!$U:$U,'[8]乡镇通三级、旅游资源产业路项目明细'!$U:$U)</f>
        <v>#N/A</v>
      </c>
      <c r="AB190" s="7" t="e">
        <f>VLOOKUP(F190,[9]项目建设投资计划表!$L$7:$O$83,4,0)</f>
        <v>#N/A</v>
      </c>
    </row>
    <row r="191" spans="1:28" ht="25.15" customHeight="1" outlineLevel="3" x14ac:dyDescent="0.4">
      <c r="A191" s="4" t="s">
        <v>10</v>
      </c>
      <c r="B191" s="4" t="s">
        <v>77</v>
      </c>
      <c r="C191" s="4" t="s">
        <v>711</v>
      </c>
      <c r="D191" s="4" t="s">
        <v>882</v>
      </c>
      <c r="E191" s="9"/>
      <c r="F191" s="4" t="s">
        <v>885</v>
      </c>
      <c r="G191" s="4" t="s">
        <v>327</v>
      </c>
      <c r="H191" s="9" t="s">
        <v>291</v>
      </c>
      <c r="I191" s="9" t="s">
        <v>886</v>
      </c>
      <c r="J191" s="4">
        <v>1.022</v>
      </c>
      <c r="K191" s="4"/>
      <c r="L191" s="4"/>
      <c r="M191" s="4">
        <v>1.022</v>
      </c>
      <c r="N191" s="4"/>
      <c r="O191" s="4">
        <v>3.5</v>
      </c>
      <c r="P191" s="4" t="s">
        <v>279</v>
      </c>
      <c r="Q191" s="4" t="s">
        <v>882</v>
      </c>
      <c r="R191" s="4"/>
      <c r="S191" s="18"/>
      <c r="U191" s="7">
        <f>VLOOKUP(F191,[6]农村公路!$I$6:$W$11652,15,0)</f>
        <v>1.022</v>
      </c>
      <c r="W191" s="7" t="e">
        <f>VLOOKUP(F191,'[7]2021年备案'!$F$8:$S$1293,14,0)</f>
        <v>#N/A</v>
      </c>
      <c r="AA191" s="7" t="e">
        <f>_xlfn.XLOOKUP(F191,'[8]乡镇通三级、旅游资源产业路项目明细'!$U:$U,'[8]乡镇通三级、旅游资源产业路项目明细'!$U:$U)</f>
        <v>#N/A</v>
      </c>
      <c r="AB191" s="7" t="e">
        <f>VLOOKUP(F191,[9]项目建设投资计划表!$L$7:$O$83,4,0)</f>
        <v>#N/A</v>
      </c>
    </row>
    <row r="192" spans="1:28" ht="25.15" customHeight="1" outlineLevel="3" x14ac:dyDescent="0.4">
      <c r="A192" s="4" t="s">
        <v>10</v>
      </c>
      <c r="B192" s="4" t="s">
        <v>77</v>
      </c>
      <c r="C192" s="4" t="s">
        <v>711</v>
      </c>
      <c r="D192" s="4" t="s">
        <v>887</v>
      </c>
      <c r="E192" s="9"/>
      <c r="F192" s="4" t="s">
        <v>888</v>
      </c>
      <c r="G192" s="4" t="s">
        <v>327</v>
      </c>
      <c r="H192" s="9" t="s">
        <v>291</v>
      </c>
      <c r="I192" s="9" t="s">
        <v>889</v>
      </c>
      <c r="J192" s="4">
        <v>0.83399999999999996</v>
      </c>
      <c r="K192" s="4"/>
      <c r="L192" s="4"/>
      <c r="M192" s="4">
        <v>0.83399999999999996</v>
      </c>
      <c r="N192" s="4"/>
      <c r="O192" s="4">
        <v>3.5</v>
      </c>
      <c r="P192" s="4" t="s">
        <v>279</v>
      </c>
      <c r="Q192" s="4" t="s">
        <v>887</v>
      </c>
      <c r="R192" s="4"/>
      <c r="S192" s="18"/>
      <c r="U192" s="7">
        <f>VLOOKUP(F192,[6]农村公路!$I$6:$W$11652,15,0)</f>
        <v>0.83399999999999996</v>
      </c>
      <c r="W192" s="7" t="e">
        <f>VLOOKUP(F192,'[7]2021年备案'!$F$8:$S$1293,14,0)</f>
        <v>#N/A</v>
      </c>
      <c r="AA192" s="7" t="e">
        <f>_xlfn.XLOOKUP(F192,'[8]乡镇通三级、旅游资源产业路项目明细'!$U:$U,'[8]乡镇通三级、旅游资源产业路项目明细'!$U:$U)</f>
        <v>#N/A</v>
      </c>
      <c r="AB192" s="7" t="e">
        <f>VLOOKUP(F192,[9]项目建设投资计划表!$L$7:$O$83,4,0)</f>
        <v>#N/A</v>
      </c>
    </row>
    <row r="193" spans="1:28" ht="25.15" customHeight="1" outlineLevel="3" x14ac:dyDescent="0.4">
      <c r="A193" s="4" t="s">
        <v>10</v>
      </c>
      <c r="B193" s="4" t="s">
        <v>77</v>
      </c>
      <c r="C193" s="4" t="s">
        <v>685</v>
      </c>
      <c r="D193" s="4" t="s">
        <v>719</v>
      </c>
      <c r="E193" s="9"/>
      <c r="F193" s="4" t="s">
        <v>890</v>
      </c>
      <c r="G193" s="4" t="s">
        <v>327</v>
      </c>
      <c r="H193" s="9" t="s">
        <v>291</v>
      </c>
      <c r="I193" s="9" t="s">
        <v>891</v>
      </c>
      <c r="J193" s="4">
        <v>0.93100000000000005</v>
      </c>
      <c r="K193" s="4"/>
      <c r="L193" s="4"/>
      <c r="M193" s="4">
        <v>0.93100000000000005</v>
      </c>
      <c r="N193" s="4"/>
      <c r="O193" s="4">
        <v>3.5</v>
      </c>
      <c r="P193" s="4" t="s">
        <v>279</v>
      </c>
      <c r="Q193" s="4" t="s">
        <v>719</v>
      </c>
      <c r="R193" s="4"/>
      <c r="S193" s="18"/>
      <c r="U193" s="7">
        <f>VLOOKUP(F193,[6]农村公路!$I$6:$W$11652,15,0)</f>
        <v>0.93100000000000005</v>
      </c>
      <c r="W193" s="7" t="e">
        <f>VLOOKUP(F193,'[7]2021年备案'!$F$8:$S$1293,14,0)</f>
        <v>#N/A</v>
      </c>
      <c r="AA193" s="7" t="e">
        <f>_xlfn.XLOOKUP(F193,'[8]乡镇通三级、旅游资源产业路项目明细'!$U:$U,'[8]乡镇通三级、旅游资源产业路项目明细'!$U:$U)</f>
        <v>#N/A</v>
      </c>
      <c r="AB193" s="7" t="e">
        <f>VLOOKUP(F193,[9]项目建设投资计划表!$L$7:$O$83,4,0)</f>
        <v>#N/A</v>
      </c>
    </row>
    <row r="194" spans="1:28" ht="25.15" customHeight="1" outlineLevel="3" x14ac:dyDescent="0.4">
      <c r="A194" s="4" t="s">
        <v>10</v>
      </c>
      <c r="B194" s="4" t="s">
        <v>77</v>
      </c>
      <c r="C194" s="4" t="s">
        <v>735</v>
      </c>
      <c r="D194" s="4" t="s">
        <v>892</v>
      </c>
      <c r="E194" s="9"/>
      <c r="F194" s="4" t="s">
        <v>893</v>
      </c>
      <c r="G194" s="4" t="s">
        <v>327</v>
      </c>
      <c r="H194" s="9" t="s">
        <v>291</v>
      </c>
      <c r="I194" s="9" t="s">
        <v>894</v>
      </c>
      <c r="J194" s="4">
        <v>1.091</v>
      </c>
      <c r="K194" s="4"/>
      <c r="L194" s="4"/>
      <c r="M194" s="4">
        <v>1.091</v>
      </c>
      <c r="N194" s="4"/>
      <c r="O194" s="4">
        <v>3.5</v>
      </c>
      <c r="P194" s="4" t="s">
        <v>279</v>
      </c>
      <c r="Q194" s="4" t="s">
        <v>892</v>
      </c>
      <c r="R194" s="4"/>
      <c r="S194" s="18"/>
      <c r="U194" s="7">
        <f>VLOOKUP(F194,[6]农村公路!$I$6:$W$11652,15,0)</f>
        <v>1.091</v>
      </c>
      <c r="W194" s="7" t="e">
        <f>VLOOKUP(F194,'[7]2021年备案'!$F$8:$S$1293,14,0)</f>
        <v>#N/A</v>
      </c>
      <c r="AA194" s="7" t="e">
        <f>_xlfn.XLOOKUP(F194,'[8]乡镇通三级、旅游资源产业路项目明细'!$U:$U,'[8]乡镇通三级、旅游资源产业路项目明细'!$U:$U)</f>
        <v>#N/A</v>
      </c>
      <c r="AB194" s="7" t="e">
        <f>VLOOKUP(F194,[9]项目建设投资计划表!$L$7:$O$83,4,0)</f>
        <v>#N/A</v>
      </c>
    </row>
    <row r="195" spans="1:28" ht="25.15" customHeight="1" outlineLevel="3" x14ac:dyDescent="0.4">
      <c r="A195" s="4" t="s">
        <v>10</v>
      </c>
      <c r="B195" s="4" t="s">
        <v>77</v>
      </c>
      <c r="C195" s="4" t="s">
        <v>695</v>
      </c>
      <c r="D195" s="4" t="s">
        <v>895</v>
      </c>
      <c r="E195" s="9"/>
      <c r="F195" s="4" t="s">
        <v>896</v>
      </c>
      <c r="G195" s="4" t="s">
        <v>327</v>
      </c>
      <c r="H195" s="9" t="s">
        <v>291</v>
      </c>
      <c r="I195" s="9" t="s">
        <v>897</v>
      </c>
      <c r="J195" s="4">
        <v>0.93400000000000005</v>
      </c>
      <c r="K195" s="4"/>
      <c r="L195" s="4"/>
      <c r="M195" s="4">
        <v>0.93400000000000005</v>
      </c>
      <c r="N195" s="4"/>
      <c r="O195" s="4">
        <v>3.5</v>
      </c>
      <c r="P195" s="4" t="s">
        <v>279</v>
      </c>
      <c r="Q195" s="4" t="s">
        <v>895</v>
      </c>
      <c r="R195" s="4"/>
      <c r="S195" s="18"/>
      <c r="U195" s="7">
        <f>VLOOKUP(F195,[6]农村公路!$I$6:$W$11652,15,0)</f>
        <v>0.93400000000000005</v>
      </c>
      <c r="W195" s="7" t="e">
        <f>VLOOKUP(F195,'[7]2021年备案'!$F$8:$S$1293,14,0)</f>
        <v>#N/A</v>
      </c>
      <c r="AA195" s="7" t="e">
        <f>_xlfn.XLOOKUP(F195,'[8]乡镇通三级、旅游资源产业路项目明细'!$U:$U,'[8]乡镇通三级、旅游资源产业路项目明细'!$U:$U)</f>
        <v>#N/A</v>
      </c>
      <c r="AB195" s="7" t="e">
        <f>VLOOKUP(F195,[9]项目建设投资计划表!$L$7:$O$83,4,0)</f>
        <v>#N/A</v>
      </c>
    </row>
    <row r="196" spans="1:28" ht="25.15" customHeight="1" outlineLevel="3" x14ac:dyDescent="0.4">
      <c r="A196" s="4" t="s">
        <v>10</v>
      </c>
      <c r="B196" s="4" t="s">
        <v>77</v>
      </c>
      <c r="C196" s="4" t="s">
        <v>695</v>
      </c>
      <c r="D196" s="4" t="s">
        <v>898</v>
      </c>
      <c r="E196" s="9"/>
      <c r="F196" s="4" t="s">
        <v>899</v>
      </c>
      <c r="G196" s="4" t="s">
        <v>327</v>
      </c>
      <c r="H196" s="9" t="s">
        <v>291</v>
      </c>
      <c r="I196" s="9" t="s">
        <v>900</v>
      </c>
      <c r="J196" s="4">
        <v>0.94699999999999995</v>
      </c>
      <c r="K196" s="4"/>
      <c r="L196" s="4"/>
      <c r="M196" s="4">
        <v>0.94699999999999995</v>
      </c>
      <c r="N196" s="4"/>
      <c r="O196" s="4">
        <v>3.5</v>
      </c>
      <c r="P196" s="4" t="s">
        <v>279</v>
      </c>
      <c r="Q196" s="4" t="s">
        <v>898</v>
      </c>
      <c r="R196" s="4"/>
      <c r="S196" s="18"/>
      <c r="U196" s="7">
        <f>VLOOKUP(F196,[6]农村公路!$I$6:$W$11652,15,0)</f>
        <v>0.94699999999999995</v>
      </c>
      <c r="W196" s="7" t="e">
        <f>VLOOKUP(F196,'[7]2021年备案'!$F$8:$S$1293,14,0)</f>
        <v>#N/A</v>
      </c>
      <c r="AA196" s="7" t="e">
        <f>_xlfn.XLOOKUP(F196,'[8]乡镇通三级、旅游资源产业路项目明细'!$U:$U,'[8]乡镇通三级、旅游资源产业路项目明细'!$U:$U)</f>
        <v>#N/A</v>
      </c>
      <c r="AB196" s="7" t="e">
        <f>VLOOKUP(F196,[9]项目建设投资计划表!$L$7:$O$83,4,0)</f>
        <v>#N/A</v>
      </c>
    </row>
    <row r="197" spans="1:28" ht="25.15" customHeight="1" outlineLevel="3" x14ac:dyDescent="0.4">
      <c r="A197" s="4" t="s">
        <v>10</v>
      </c>
      <c r="B197" s="4" t="s">
        <v>77</v>
      </c>
      <c r="C197" s="4" t="s">
        <v>754</v>
      </c>
      <c r="D197" s="4" t="s">
        <v>901</v>
      </c>
      <c r="E197" s="9"/>
      <c r="F197" s="4" t="s">
        <v>902</v>
      </c>
      <c r="G197" s="4" t="s">
        <v>327</v>
      </c>
      <c r="H197" s="9" t="s">
        <v>291</v>
      </c>
      <c r="I197" s="9" t="s">
        <v>903</v>
      </c>
      <c r="J197" s="4">
        <v>1.0049999999999999</v>
      </c>
      <c r="K197" s="4"/>
      <c r="L197" s="4"/>
      <c r="M197" s="4">
        <v>1.0049999999999999</v>
      </c>
      <c r="N197" s="4"/>
      <c r="O197" s="4">
        <v>3.5</v>
      </c>
      <c r="P197" s="4" t="s">
        <v>279</v>
      </c>
      <c r="Q197" s="4" t="s">
        <v>901</v>
      </c>
      <c r="R197" s="4"/>
      <c r="S197" s="18"/>
      <c r="U197" s="7">
        <f>VLOOKUP(F197,[6]农村公路!$I$6:$W$11652,15,0)</f>
        <v>1.0049999999999999</v>
      </c>
      <c r="W197" s="7" t="e">
        <f>VLOOKUP(F197,'[7]2021年备案'!$F$8:$S$1293,14,0)</f>
        <v>#N/A</v>
      </c>
      <c r="AA197" s="7" t="e">
        <f>_xlfn.XLOOKUP(F197,'[8]乡镇通三级、旅游资源产业路项目明细'!$U:$U,'[8]乡镇通三级、旅游资源产业路项目明细'!$U:$U)</f>
        <v>#N/A</v>
      </c>
      <c r="AB197" s="7" t="e">
        <f>VLOOKUP(F197,[9]项目建设投资计划表!$L$7:$O$83,4,0)</f>
        <v>#N/A</v>
      </c>
    </row>
    <row r="198" spans="1:28" ht="25.15" customHeight="1" outlineLevel="3" x14ac:dyDescent="0.4">
      <c r="A198" s="4" t="s">
        <v>10</v>
      </c>
      <c r="B198" s="4" t="s">
        <v>77</v>
      </c>
      <c r="C198" s="4" t="s">
        <v>754</v>
      </c>
      <c r="D198" s="4" t="s">
        <v>904</v>
      </c>
      <c r="E198" s="9"/>
      <c r="F198" s="4" t="s">
        <v>905</v>
      </c>
      <c r="G198" s="4" t="s">
        <v>327</v>
      </c>
      <c r="H198" s="9" t="s">
        <v>291</v>
      </c>
      <c r="I198" s="9" t="s">
        <v>906</v>
      </c>
      <c r="J198" s="4">
        <v>0.81200000000000006</v>
      </c>
      <c r="K198" s="4"/>
      <c r="L198" s="4"/>
      <c r="M198" s="4">
        <v>0.81200000000000006</v>
      </c>
      <c r="N198" s="4"/>
      <c r="O198" s="4">
        <v>3.5</v>
      </c>
      <c r="P198" s="4" t="s">
        <v>279</v>
      </c>
      <c r="Q198" s="4" t="s">
        <v>904</v>
      </c>
      <c r="R198" s="4"/>
      <c r="S198" s="18"/>
      <c r="U198" s="7">
        <f>VLOOKUP(F198,[6]农村公路!$I$6:$W$11652,15,0)</f>
        <v>0.81200000000000006</v>
      </c>
      <c r="W198" s="7" t="e">
        <f>VLOOKUP(F198,'[7]2021年备案'!$F$8:$S$1293,14,0)</f>
        <v>#N/A</v>
      </c>
      <c r="AA198" s="7" t="e">
        <f>_xlfn.XLOOKUP(F198,'[8]乡镇通三级、旅游资源产业路项目明细'!$U:$U,'[8]乡镇通三级、旅游资源产业路项目明细'!$U:$U)</f>
        <v>#N/A</v>
      </c>
      <c r="AB198" s="7" t="e">
        <f>VLOOKUP(F198,[9]项目建设投资计划表!$L$7:$O$83,4,0)</f>
        <v>#N/A</v>
      </c>
    </row>
    <row r="199" spans="1:28" ht="25.15" customHeight="1" outlineLevel="3" x14ac:dyDescent="0.4">
      <c r="A199" s="4" t="s">
        <v>10</v>
      </c>
      <c r="B199" s="4" t="s">
        <v>77</v>
      </c>
      <c r="C199" s="4" t="s">
        <v>907</v>
      </c>
      <c r="D199" s="4" t="s">
        <v>908</v>
      </c>
      <c r="E199" s="9"/>
      <c r="F199" s="4" t="s">
        <v>909</v>
      </c>
      <c r="G199" s="4" t="s">
        <v>327</v>
      </c>
      <c r="H199" s="9" t="s">
        <v>291</v>
      </c>
      <c r="I199" s="9" t="s">
        <v>910</v>
      </c>
      <c r="J199" s="4">
        <v>0.81899999999999995</v>
      </c>
      <c r="K199" s="4"/>
      <c r="L199" s="4"/>
      <c r="M199" s="4">
        <v>0.81899999999999995</v>
      </c>
      <c r="N199" s="4"/>
      <c r="O199" s="4">
        <v>3.5</v>
      </c>
      <c r="P199" s="4" t="s">
        <v>279</v>
      </c>
      <c r="Q199" s="4" t="s">
        <v>908</v>
      </c>
      <c r="R199" s="4"/>
      <c r="S199" s="18"/>
      <c r="U199" s="7">
        <f>VLOOKUP(F199,[6]农村公路!$I$6:$W$11652,15,0)</f>
        <v>0.81899999999999995</v>
      </c>
      <c r="W199" s="7" t="e">
        <f>VLOOKUP(F199,'[7]2021年备案'!$F$8:$S$1293,14,0)</f>
        <v>#N/A</v>
      </c>
      <c r="AA199" s="7" t="e">
        <f>_xlfn.XLOOKUP(F199,'[8]乡镇通三级、旅游资源产业路项目明细'!$U:$U,'[8]乡镇通三级、旅游资源产业路项目明细'!$U:$U)</f>
        <v>#N/A</v>
      </c>
      <c r="AB199" s="7" t="e">
        <f>VLOOKUP(F199,[9]项目建设投资计划表!$L$7:$O$83,4,0)</f>
        <v>#N/A</v>
      </c>
    </row>
    <row r="200" spans="1:28" ht="25.15" customHeight="1" outlineLevel="3" x14ac:dyDescent="0.4">
      <c r="A200" s="4" t="s">
        <v>10</v>
      </c>
      <c r="B200" s="4" t="s">
        <v>77</v>
      </c>
      <c r="C200" s="4" t="s">
        <v>715</v>
      </c>
      <c r="D200" s="4" t="s">
        <v>911</v>
      </c>
      <c r="E200" s="9"/>
      <c r="F200" s="4" t="s">
        <v>912</v>
      </c>
      <c r="G200" s="4" t="s">
        <v>327</v>
      </c>
      <c r="H200" s="9" t="s">
        <v>291</v>
      </c>
      <c r="I200" s="9" t="s">
        <v>913</v>
      </c>
      <c r="J200" s="4">
        <v>1.4019999999999999</v>
      </c>
      <c r="K200" s="4"/>
      <c r="L200" s="4"/>
      <c r="M200" s="4">
        <v>1.4019999999999999</v>
      </c>
      <c r="N200" s="4"/>
      <c r="O200" s="4">
        <v>3.5</v>
      </c>
      <c r="P200" s="4" t="s">
        <v>279</v>
      </c>
      <c r="Q200" s="4" t="s">
        <v>911</v>
      </c>
      <c r="R200" s="4"/>
      <c r="S200" s="18"/>
      <c r="U200" s="7">
        <f>VLOOKUP(F200,[6]农村公路!$I$6:$W$11652,15,0)</f>
        <v>1.4019999999999999</v>
      </c>
      <c r="W200" s="7" t="e">
        <f>VLOOKUP(F200,'[7]2021年备案'!$F$8:$S$1293,14,0)</f>
        <v>#N/A</v>
      </c>
      <c r="AA200" s="7" t="e">
        <f>_xlfn.XLOOKUP(F200,'[8]乡镇通三级、旅游资源产业路项目明细'!$U:$U,'[8]乡镇通三级、旅游资源产业路项目明细'!$U:$U)</f>
        <v>#N/A</v>
      </c>
      <c r="AB200" s="7" t="e">
        <f>VLOOKUP(F200,[9]项目建设投资计划表!$L$7:$O$83,4,0)</f>
        <v>#N/A</v>
      </c>
    </row>
    <row r="201" spans="1:28" s="1" customFormat="1" ht="25.15" customHeight="1" outlineLevel="1" x14ac:dyDescent="0.4">
      <c r="A201" s="11" t="s">
        <v>11</v>
      </c>
      <c r="B201" s="4"/>
      <c r="C201" s="4"/>
      <c r="D201" s="4"/>
      <c r="E201" s="9"/>
      <c r="F201" s="4"/>
      <c r="G201" s="4"/>
      <c r="H201" s="9"/>
      <c r="I201" s="9"/>
      <c r="J201" s="4">
        <f>SUBTOTAL(9,J203:J327)</f>
        <v>463.97900000000016</v>
      </c>
      <c r="K201" s="4"/>
      <c r="L201" s="4"/>
      <c r="M201" s="4">
        <f>SUBTOTAL(9,M203:M327)</f>
        <v>354.10600000000017</v>
      </c>
      <c r="N201" s="13">
        <v>354.221</v>
      </c>
      <c r="O201" s="4"/>
      <c r="P201" s="4"/>
      <c r="Q201" s="4"/>
      <c r="R201" s="4"/>
      <c r="S201" s="18">
        <f t="shared" ref="S201:S231" si="5">J201-N201</f>
        <v>109.75800000000015</v>
      </c>
    </row>
    <row r="202" spans="1:28" s="1" customFormat="1" ht="25.15" customHeight="1" outlineLevel="2" x14ac:dyDescent="0.4">
      <c r="A202" s="4"/>
      <c r="B202" s="11" t="s">
        <v>212</v>
      </c>
      <c r="C202" s="4"/>
      <c r="D202" s="4"/>
      <c r="E202" s="9"/>
      <c r="F202" s="4"/>
      <c r="G202" s="4"/>
      <c r="H202" s="9"/>
      <c r="I202" s="9"/>
      <c r="J202" s="4">
        <f>SUBTOTAL(9,J203:J203)</f>
        <v>4.6100000000000003</v>
      </c>
      <c r="K202" s="4"/>
      <c r="L202" s="4"/>
      <c r="M202" s="4">
        <f>SUBTOTAL(9,M203:M203)</f>
        <v>4.6100000000000003</v>
      </c>
      <c r="N202" s="4">
        <v>4.5999999999999996</v>
      </c>
      <c r="O202" s="4"/>
      <c r="P202" s="4"/>
      <c r="Q202" s="4"/>
      <c r="R202" s="4"/>
      <c r="S202" s="18">
        <f t="shared" si="5"/>
        <v>1.0000000000000675E-2</v>
      </c>
    </row>
    <row r="203" spans="1:28" ht="25.15" customHeight="1" outlineLevel="3" x14ac:dyDescent="0.4">
      <c r="A203" s="4" t="s">
        <v>11</v>
      </c>
      <c r="B203" s="4" t="s">
        <v>212</v>
      </c>
      <c r="C203" s="4" t="s">
        <v>914</v>
      </c>
      <c r="D203" s="4" t="s">
        <v>915</v>
      </c>
      <c r="E203" s="9"/>
      <c r="F203" s="4" t="s">
        <v>916</v>
      </c>
      <c r="G203" s="4" t="s">
        <v>275</v>
      </c>
      <c r="H203" s="9" t="s">
        <v>291</v>
      </c>
      <c r="I203" s="9" t="s">
        <v>917</v>
      </c>
      <c r="J203" s="4">
        <v>4.6100000000000003</v>
      </c>
      <c r="K203" s="4" t="s">
        <v>277</v>
      </c>
      <c r="L203" s="4">
        <v>0</v>
      </c>
      <c r="M203" s="4">
        <v>4.6100000000000003</v>
      </c>
      <c r="N203" s="4"/>
      <c r="O203" s="4" t="s">
        <v>285</v>
      </c>
      <c r="P203" s="4" t="s">
        <v>279</v>
      </c>
      <c r="Q203" s="4" t="s">
        <v>918</v>
      </c>
      <c r="R203" s="4"/>
      <c r="S203" s="18"/>
      <c r="U203" s="7">
        <f>VLOOKUP(F203,[6]农村公路!$I$6:$W$11652,15,0)</f>
        <v>4.6100000000000003</v>
      </c>
      <c r="V203" s="7">
        <f>J203-U203</f>
        <v>0</v>
      </c>
      <c r="W203" s="7" t="e">
        <f>VLOOKUP(F203,'[7]乡镇通三级、旅游资源产业路项目明细'!$F$8:$S$1305,14,0)</f>
        <v>#N/A</v>
      </c>
      <c r="AA203" s="7" t="e">
        <f>_xlfn.XLOOKUP(F203,'[8]乡镇通三级、旅游资源产业路项目明细'!$U:$U,'[8]乡镇通三级、旅游资源产业路项目明细'!$U:$U)</f>
        <v>#N/A</v>
      </c>
      <c r="AB203" s="7" t="e">
        <f>VLOOKUP(F203,[9]项目建设投资计划表!$L$7:$O$83,4,0)</f>
        <v>#N/A</v>
      </c>
    </row>
    <row r="204" spans="1:28" s="1" customFormat="1" ht="25.15" customHeight="1" outlineLevel="2" x14ac:dyDescent="0.4">
      <c r="A204" s="4"/>
      <c r="B204" s="11" t="s">
        <v>213</v>
      </c>
      <c r="C204" s="4"/>
      <c r="D204" s="4"/>
      <c r="E204" s="9"/>
      <c r="F204" s="4"/>
      <c r="G204" s="4"/>
      <c r="H204" s="9"/>
      <c r="I204" s="9"/>
      <c r="J204" s="4">
        <f>SUBTOTAL(9,J205:J209)</f>
        <v>13.38</v>
      </c>
      <c r="K204" s="4"/>
      <c r="L204" s="4"/>
      <c r="M204" s="4">
        <f>SUBTOTAL(9,M205:M209)</f>
        <v>13.38</v>
      </c>
      <c r="N204" s="4">
        <v>13.4</v>
      </c>
      <c r="O204" s="4"/>
      <c r="P204" s="4"/>
      <c r="Q204" s="4"/>
      <c r="R204" s="4"/>
      <c r="S204" s="18">
        <f t="shared" si="5"/>
        <v>-1.9999999999999574E-2</v>
      </c>
    </row>
    <row r="205" spans="1:28" ht="25.15" customHeight="1" outlineLevel="3" x14ac:dyDescent="0.4">
      <c r="A205" s="4" t="s">
        <v>11</v>
      </c>
      <c r="B205" s="4" t="s">
        <v>213</v>
      </c>
      <c r="C205" s="4" t="s">
        <v>919</v>
      </c>
      <c r="D205" s="4" t="s">
        <v>920</v>
      </c>
      <c r="E205" s="9"/>
      <c r="F205" s="4" t="s">
        <v>921</v>
      </c>
      <c r="G205" s="4" t="s">
        <v>275</v>
      </c>
      <c r="H205" s="9" t="s">
        <v>291</v>
      </c>
      <c r="I205" s="9" t="s">
        <v>922</v>
      </c>
      <c r="J205" s="4">
        <v>0.4</v>
      </c>
      <c r="K205" s="4" t="s">
        <v>346</v>
      </c>
      <c r="L205" s="4">
        <v>0</v>
      </c>
      <c r="M205" s="4">
        <v>0.4</v>
      </c>
      <c r="N205" s="4"/>
      <c r="O205" s="4" t="s">
        <v>923</v>
      </c>
      <c r="P205" s="4" t="s">
        <v>279</v>
      </c>
      <c r="Q205" s="4" t="s">
        <v>924</v>
      </c>
      <c r="R205" s="4"/>
      <c r="S205" s="18"/>
      <c r="U205" s="7">
        <f>VLOOKUP(F205,[6]农村公路!$I$6:$W$11652,15,0)</f>
        <v>0.4</v>
      </c>
      <c r="V205" s="7">
        <f>J205-U205</f>
        <v>0</v>
      </c>
      <c r="W205" s="7" t="e">
        <f>VLOOKUP(F205,'[7]乡镇通三级、旅游资源产业路项目明细'!$F$8:$S$1305,14,0)</f>
        <v>#N/A</v>
      </c>
      <c r="AA205" s="7" t="e">
        <f>_xlfn.XLOOKUP(F205,'[8]乡镇通三级、旅游资源产业路项目明细'!$U:$U,'[8]乡镇通三级、旅游资源产业路项目明细'!$U:$U)</f>
        <v>#N/A</v>
      </c>
      <c r="AB205" s="7" t="e">
        <f>VLOOKUP(F205,[9]项目建设投资计划表!$L$7:$O$83,4,0)</f>
        <v>#N/A</v>
      </c>
    </row>
    <row r="206" spans="1:28" ht="25.15" customHeight="1" outlineLevel="3" x14ac:dyDescent="0.4">
      <c r="A206" s="4" t="s">
        <v>11</v>
      </c>
      <c r="B206" s="4" t="s">
        <v>213</v>
      </c>
      <c r="C206" s="4" t="s">
        <v>919</v>
      </c>
      <c r="D206" s="4" t="s">
        <v>925</v>
      </c>
      <c r="E206" s="9"/>
      <c r="F206" s="4" t="s">
        <v>926</v>
      </c>
      <c r="G206" s="4" t="s">
        <v>275</v>
      </c>
      <c r="H206" s="9" t="s">
        <v>291</v>
      </c>
      <c r="I206" s="9" t="s">
        <v>283</v>
      </c>
      <c r="J206" s="4">
        <v>4.3</v>
      </c>
      <c r="K206" s="4" t="s">
        <v>527</v>
      </c>
      <c r="L206" s="4">
        <v>0</v>
      </c>
      <c r="M206" s="4">
        <v>4.3</v>
      </c>
      <c r="N206" s="4"/>
      <c r="O206" s="4" t="s">
        <v>293</v>
      </c>
      <c r="P206" s="4" t="s">
        <v>279</v>
      </c>
      <c r="Q206" s="4" t="s">
        <v>927</v>
      </c>
      <c r="R206" s="4"/>
      <c r="S206" s="18"/>
      <c r="U206" s="7">
        <f>VLOOKUP(F206,[6]农村公路!$I$6:$W$11652,15,0)</f>
        <v>4.3</v>
      </c>
      <c r="V206" s="7">
        <f>J206-U206</f>
        <v>0</v>
      </c>
      <c r="W206" s="7" t="e">
        <f>VLOOKUP(F206,'[7]乡镇通三级、旅游资源产业路项目明细'!$F$8:$S$1305,14,0)</f>
        <v>#N/A</v>
      </c>
      <c r="AA206" s="7" t="e">
        <f>_xlfn.XLOOKUP(F206,'[8]乡镇通三级、旅游资源产业路项目明细'!$U:$U,'[8]乡镇通三级、旅游资源产业路项目明细'!$U:$U)</f>
        <v>#N/A</v>
      </c>
      <c r="AB206" s="7" t="e">
        <f>VLOOKUP(F206,[9]项目建设投资计划表!$L$7:$O$83,4,0)</f>
        <v>#N/A</v>
      </c>
    </row>
    <row r="207" spans="1:28" ht="25.15" customHeight="1" outlineLevel="3" x14ac:dyDescent="0.4">
      <c r="A207" s="4" t="s">
        <v>11</v>
      </c>
      <c r="B207" s="4" t="s">
        <v>213</v>
      </c>
      <c r="C207" s="4" t="s">
        <v>919</v>
      </c>
      <c r="D207" s="4" t="s">
        <v>928</v>
      </c>
      <c r="E207" s="9"/>
      <c r="F207" s="4" t="s">
        <v>929</v>
      </c>
      <c r="G207" s="4" t="s">
        <v>275</v>
      </c>
      <c r="H207" s="9" t="s">
        <v>291</v>
      </c>
      <c r="I207" s="9" t="s">
        <v>283</v>
      </c>
      <c r="J207" s="4">
        <v>0.7</v>
      </c>
      <c r="K207" s="4" t="s">
        <v>277</v>
      </c>
      <c r="L207" s="4">
        <v>0</v>
      </c>
      <c r="M207" s="4">
        <v>0.7</v>
      </c>
      <c r="N207" s="4"/>
      <c r="O207" s="4" t="s">
        <v>285</v>
      </c>
      <c r="P207" s="4" t="s">
        <v>279</v>
      </c>
      <c r="Q207" s="4" t="s">
        <v>930</v>
      </c>
      <c r="R207" s="4"/>
      <c r="S207" s="18"/>
      <c r="U207" s="7">
        <f>VLOOKUP(F207,[6]农村公路!$I$6:$W$11652,15,0)</f>
        <v>0.7</v>
      </c>
      <c r="V207" s="7">
        <f>J207-U207</f>
        <v>0</v>
      </c>
      <c r="W207" s="7" t="e">
        <f>VLOOKUP(F207,'[7]乡镇通三级、旅游资源产业路项目明细'!$F$8:$S$1305,14,0)</f>
        <v>#N/A</v>
      </c>
      <c r="AA207" s="7" t="e">
        <f>_xlfn.XLOOKUP(F207,'[8]乡镇通三级、旅游资源产业路项目明细'!$U:$U,'[8]乡镇通三级、旅游资源产业路项目明细'!$U:$U)</f>
        <v>#N/A</v>
      </c>
      <c r="AB207" s="7" t="e">
        <f>VLOOKUP(F207,[9]项目建设投资计划表!$L$7:$O$83,4,0)</f>
        <v>#N/A</v>
      </c>
    </row>
    <row r="208" spans="1:28" ht="25.15" customHeight="1" outlineLevel="3" x14ac:dyDescent="0.4">
      <c r="A208" s="4" t="s">
        <v>11</v>
      </c>
      <c r="B208" s="4" t="s">
        <v>213</v>
      </c>
      <c r="C208" s="4" t="s">
        <v>931</v>
      </c>
      <c r="D208" s="4" t="s">
        <v>932</v>
      </c>
      <c r="E208" s="9"/>
      <c r="F208" s="4" t="s">
        <v>933</v>
      </c>
      <c r="G208" s="4" t="s">
        <v>275</v>
      </c>
      <c r="H208" s="9" t="s">
        <v>291</v>
      </c>
      <c r="I208" s="9" t="s">
        <v>934</v>
      </c>
      <c r="J208" s="4">
        <v>4</v>
      </c>
      <c r="K208" s="4" t="s">
        <v>314</v>
      </c>
      <c r="L208" s="4">
        <v>0</v>
      </c>
      <c r="M208" s="4">
        <v>4</v>
      </c>
      <c r="N208" s="4"/>
      <c r="O208" s="4" t="s">
        <v>293</v>
      </c>
      <c r="P208" s="4" t="s">
        <v>279</v>
      </c>
      <c r="Q208" s="4" t="s">
        <v>935</v>
      </c>
      <c r="R208" s="4"/>
      <c r="S208" s="18"/>
      <c r="U208" s="7">
        <f>VLOOKUP(F208,[6]农村公路!$I$6:$W$11652,15,0)</f>
        <v>4</v>
      </c>
      <c r="V208" s="7">
        <f>J208-U208</f>
        <v>0</v>
      </c>
      <c r="W208" s="7" t="e">
        <f>VLOOKUP(F208,'[7]乡镇通三级、旅游资源产业路项目明细'!$F$8:$S$1305,14,0)</f>
        <v>#N/A</v>
      </c>
      <c r="AA208" s="7" t="e">
        <f>_xlfn.XLOOKUP(F208,'[8]乡镇通三级、旅游资源产业路项目明细'!$U:$U,'[8]乡镇通三级、旅游资源产业路项目明细'!$U:$U)</f>
        <v>#N/A</v>
      </c>
      <c r="AB208" s="7" t="e">
        <f>VLOOKUP(F208,[9]项目建设投资计划表!$L$7:$O$83,4,0)</f>
        <v>#N/A</v>
      </c>
    </row>
    <row r="209" spans="1:29" ht="25.15" customHeight="1" outlineLevel="3" x14ac:dyDescent="0.4">
      <c r="A209" s="4" t="s">
        <v>11</v>
      </c>
      <c r="B209" s="4" t="s">
        <v>213</v>
      </c>
      <c r="C209" s="4" t="s">
        <v>919</v>
      </c>
      <c r="D209" s="4" t="s">
        <v>936</v>
      </c>
      <c r="E209" s="9"/>
      <c r="F209" s="4" t="s">
        <v>937</v>
      </c>
      <c r="G209" s="4" t="s">
        <v>275</v>
      </c>
      <c r="H209" s="9" t="s">
        <v>291</v>
      </c>
      <c r="I209" s="9" t="s">
        <v>938</v>
      </c>
      <c r="J209" s="4">
        <v>3.98</v>
      </c>
      <c r="K209" s="4" t="s">
        <v>293</v>
      </c>
      <c r="L209" s="4">
        <v>0</v>
      </c>
      <c r="M209" s="4">
        <v>3.98</v>
      </c>
      <c r="N209" s="4"/>
      <c r="O209" s="4" t="s">
        <v>683</v>
      </c>
      <c r="P209" s="4" t="s">
        <v>279</v>
      </c>
      <c r="Q209" s="4" t="s">
        <v>939</v>
      </c>
      <c r="R209" s="4"/>
      <c r="S209" s="18"/>
      <c r="U209" s="7">
        <f>VLOOKUP(F209,[6]农村公路!$I$6:$W$11652,15,0)</f>
        <v>3.98</v>
      </c>
      <c r="V209" s="7">
        <f>J209-U209</f>
        <v>0</v>
      </c>
      <c r="W209" s="7" t="e">
        <f>VLOOKUP(F209,'[7]乡镇通三级、旅游资源产业路项目明细'!$F$8:$S$1305,14,0)</f>
        <v>#N/A</v>
      </c>
      <c r="AA209" s="7" t="e">
        <f>_xlfn.XLOOKUP(F209,'[8]乡镇通三级、旅游资源产业路项目明细'!$U:$U,'[8]乡镇通三级、旅游资源产业路项目明细'!$U:$U)</f>
        <v>#N/A</v>
      </c>
      <c r="AB209" s="7" t="e">
        <f>VLOOKUP(F209,[9]项目建设投资计划表!$L$7:$O$83,4,0)</f>
        <v>#N/A</v>
      </c>
    </row>
    <row r="210" spans="1:29" s="1" customFormat="1" ht="25.15" customHeight="1" outlineLevel="2" x14ac:dyDescent="0.4">
      <c r="A210" s="4"/>
      <c r="B210" s="11" t="s">
        <v>214</v>
      </c>
      <c r="C210" s="4"/>
      <c r="D210" s="4"/>
      <c r="E210" s="9"/>
      <c r="F210" s="4"/>
      <c r="G210" s="4"/>
      <c r="H210" s="9"/>
      <c r="I210" s="9"/>
      <c r="J210" s="4">
        <f>SUBTOTAL(9,J211:J211)</f>
        <v>9.5299999999999994</v>
      </c>
      <c r="K210" s="4"/>
      <c r="L210" s="4"/>
      <c r="M210" s="4">
        <f>SUBTOTAL(9,M211:M211)</f>
        <v>7.1890000000000001</v>
      </c>
      <c r="N210" s="4">
        <v>7.2</v>
      </c>
      <c r="O210" s="4"/>
      <c r="P210" s="4"/>
      <c r="Q210" s="4"/>
      <c r="R210" s="4"/>
      <c r="S210" s="18">
        <f t="shared" si="5"/>
        <v>2.3299999999999992</v>
      </c>
    </row>
    <row r="211" spans="1:29" ht="25.15" customHeight="1" outlineLevel="3" x14ac:dyDescent="0.4">
      <c r="A211" s="4" t="s">
        <v>11</v>
      </c>
      <c r="B211" s="4" t="s">
        <v>214</v>
      </c>
      <c r="C211" s="4" t="s">
        <v>940</v>
      </c>
      <c r="D211" s="4" t="s">
        <v>941</v>
      </c>
      <c r="E211" s="9"/>
      <c r="F211" s="4" t="s">
        <v>942</v>
      </c>
      <c r="G211" s="4" t="s">
        <v>275</v>
      </c>
      <c r="H211" s="9" t="s">
        <v>291</v>
      </c>
      <c r="I211" s="9" t="s">
        <v>943</v>
      </c>
      <c r="J211" s="4">
        <v>9.5299999999999994</v>
      </c>
      <c r="K211" s="4" t="s">
        <v>314</v>
      </c>
      <c r="L211" s="4">
        <v>0</v>
      </c>
      <c r="M211" s="4">
        <v>7.1890000000000001</v>
      </c>
      <c r="N211" s="4"/>
      <c r="O211" s="4" t="s">
        <v>293</v>
      </c>
      <c r="P211" s="4" t="s">
        <v>279</v>
      </c>
      <c r="Q211" s="4" t="s">
        <v>944</v>
      </c>
      <c r="R211" s="4" t="s">
        <v>366</v>
      </c>
      <c r="S211" s="18"/>
      <c r="U211" s="7">
        <f>VLOOKUP(F211,[6]农村公路!$I$6:$W$11652,15,0)</f>
        <v>9.5299999999999994</v>
      </c>
      <c r="V211" s="7">
        <f>J211-U211</f>
        <v>0</v>
      </c>
      <c r="W211" s="7">
        <f>VLOOKUP(F211,'[7]2021年备案'!$F$8:$S$1293,14,0)</f>
        <v>2.3410000000000002</v>
      </c>
      <c r="X211" s="7">
        <f>J211-W211</f>
        <v>7.1889999999999992</v>
      </c>
      <c r="Y211" s="7">
        <f>X211-M211</f>
        <v>0</v>
      </c>
      <c r="AA211" s="7" t="str">
        <f>_xlfn.XLOOKUP(F211,'[8]乡镇通三级、旅游资源产业路项目明细'!$U:$U,'[8]乡镇通三级、旅游资源产业路项目明细'!$U:$U)</f>
        <v>茅九路生态农业产业路</v>
      </c>
      <c r="AB211" s="7" t="e">
        <f>VLOOKUP(F211,[9]项目建设投资计划表!$L$7:$O$83,4,0)</f>
        <v>#N/A</v>
      </c>
    </row>
    <row r="212" spans="1:29" s="1" customFormat="1" ht="25.15" customHeight="1" outlineLevel="2" x14ac:dyDescent="0.4">
      <c r="A212" s="4"/>
      <c r="B212" s="11" t="s">
        <v>215</v>
      </c>
      <c r="C212" s="4"/>
      <c r="D212" s="4"/>
      <c r="E212" s="9"/>
      <c r="F212" s="4"/>
      <c r="G212" s="4"/>
      <c r="H212" s="9"/>
      <c r="I212" s="9"/>
      <c r="J212" s="4">
        <f>SUBTOTAL(9,J213:J214)</f>
        <v>16.157</v>
      </c>
      <c r="K212" s="4"/>
      <c r="L212" s="4"/>
      <c r="M212" s="4">
        <f>SUBTOTAL(9,M213:M214)</f>
        <v>9.9570000000000007</v>
      </c>
      <c r="N212" s="4">
        <v>10</v>
      </c>
      <c r="O212" s="4"/>
      <c r="P212" s="4"/>
      <c r="Q212" s="4"/>
      <c r="R212" s="4"/>
      <c r="S212" s="18">
        <f t="shared" si="5"/>
        <v>6.157</v>
      </c>
    </row>
    <row r="213" spans="1:29" ht="25.15" customHeight="1" outlineLevel="3" x14ac:dyDescent="0.4">
      <c r="A213" s="4" t="s">
        <v>11</v>
      </c>
      <c r="B213" s="4" t="s">
        <v>215</v>
      </c>
      <c r="C213" s="4" t="s">
        <v>945</v>
      </c>
      <c r="D213" s="4" t="s">
        <v>33</v>
      </c>
      <c r="E213" s="9"/>
      <c r="F213" s="4" t="s">
        <v>946</v>
      </c>
      <c r="G213" s="4" t="s">
        <v>290</v>
      </c>
      <c r="H213" s="9" t="s">
        <v>200</v>
      </c>
      <c r="I213" s="9" t="s">
        <v>947</v>
      </c>
      <c r="J213" s="4">
        <v>8</v>
      </c>
      <c r="K213" s="4" t="s">
        <v>284</v>
      </c>
      <c r="L213" s="4">
        <v>0</v>
      </c>
      <c r="M213" s="4">
        <v>1.8</v>
      </c>
      <c r="N213" s="4"/>
      <c r="O213" s="4" t="s">
        <v>683</v>
      </c>
      <c r="P213" s="4" t="s">
        <v>279</v>
      </c>
      <c r="Q213" s="4" t="s">
        <v>948</v>
      </c>
      <c r="R213" s="4" t="s">
        <v>366</v>
      </c>
      <c r="S213" s="18"/>
      <c r="U213" s="7">
        <f>VLOOKUP(F213,[6]农村公路!$I$6:$W$11652,15,0)</f>
        <v>8</v>
      </c>
      <c r="V213" s="7">
        <f>J213-U213</f>
        <v>0</v>
      </c>
      <c r="W213" s="7" t="e">
        <f>VLOOKUP(F213,'[7]乡镇通三级、旅游资源产业路项目明细'!$F$8:$S$1305,14,0)</f>
        <v>#N/A</v>
      </c>
      <c r="AA213" s="7" t="e">
        <f>_xlfn.XLOOKUP(F213,'[8]乡镇通三级、旅游资源产业路项目明细'!$U:$U,'[8]乡镇通三级、旅游资源产业路项目明细'!$U:$U)</f>
        <v>#N/A</v>
      </c>
      <c r="AB213" s="7">
        <f>VLOOKUP(F213,[9]项目建设投资计划表!$L$7:$O$83,4,0)</f>
        <v>1.2</v>
      </c>
      <c r="AC213" s="7">
        <f>J213-AB213</f>
        <v>6.8</v>
      </c>
    </row>
    <row r="214" spans="1:29" ht="25.15" customHeight="1" outlineLevel="3" x14ac:dyDescent="0.4">
      <c r="A214" s="4" t="s">
        <v>11</v>
      </c>
      <c r="B214" s="4" t="s">
        <v>215</v>
      </c>
      <c r="C214" s="4" t="s">
        <v>949</v>
      </c>
      <c r="D214" s="4" t="s">
        <v>33</v>
      </c>
      <c r="E214" s="9"/>
      <c r="F214" s="4" t="s">
        <v>950</v>
      </c>
      <c r="G214" s="4" t="s">
        <v>275</v>
      </c>
      <c r="H214" s="9" t="s">
        <v>291</v>
      </c>
      <c r="I214" s="9" t="s">
        <v>951</v>
      </c>
      <c r="J214" s="4">
        <v>8.157</v>
      </c>
      <c r="K214" s="4" t="s">
        <v>277</v>
      </c>
      <c r="L214" s="4">
        <v>0</v>
      </c>
      <c r="M214" s="4">
        <v>8.157</v>
      </c>
      <c r="N214" s="4"/>
      <c r="O214" s="4" t="s">
        <v>363</v>
      </c>
      <c r="P214" s="4" t="s">
        <v>279</v>
      </c>
      <c r="Q214" s="4" t="s">
        <v>952</v>
      </c>
      <c r="R214" s="4"/>
      <c r="S214" s="18"/>
      <c r="U214" s="7">
        <f>VLOOKUP(F214,[6]农村公路!$I$6:$W$11652,15,0)</f>
        <v>8.157</v>
      </c>
      <c r="V214" s="7">
        <f>J214-U214</f>
        <v>0</v>
      </c>
      <c r="W214" s="7" t="e">
        <f>VLOOKUP(F214,'[7]乡镇通三级、旅游资源产业路项目明细'!$F$8:$S$1305,14,0)</f>
        <v>#N/A</v>
      </c>
      <c r="AA214" s="7" t="e">
        <f>_xlfn.XLOOKUP(F214,'[8]乡镇通三级、旅游资源产业路项目明细'!$U:$U,'[8]乡镇通三级、旅游资源产业路项目明细'!$U:$U)</f>
        <v>#N/A</v>
      </c>
      <c r="AB214" s="7" t="e">
        <f>VLOOKUP(F214,[9]项目建设投资计划表!$L$7:$O$83,4,0)</f>
        <v>#N/A</v>
      </c>
    </row>
    <row r="215" spans="1:29" s="1" customFormat="1" ht="25.15" customHeight="1" outlineLevel="2" x14ac:dyDescent="0.4">
      <c r="A215" s="4"/>
      <c r="B215" s="11" t="s">
        <v>216</v>
      </c>
      <c r="C215" s="4"/>
      <c r="D215" s="4"/>
      <c r="E215" s="9"/>
      <c r="F215" s="4"/>
      <c r="G215" s="4"/>
      <c r="H215" s="9"/>
      <c r="I215" s="9"/>
      <c r="J215" s="4">
        <f>SUBTOTAL(9,J216:J218)</f>
        <v>35.18</v>
      </c>
      <c r="K215" s="4"/>
      <c r="L215" s="4"/>
      <c r="M215" s="4">
        <f>SUBTOTAL(9,M216:M218)</f>
        <v>25.18</v>
      </c>
      <c r="N215" s="4">
        <v>25.2</v>
      </c>
      <c r="O215" s="4"/>
      <c r="P215" s="4"/>
      <c r="Q215" s="4"/>
      <c r="R215" s="4"/>
      <c r="S215" s="18">
        <f t="shared" si="5"/>
        <v>9.98</v>
      </c>
    </row>
    <row r="216" spans="1:29" ht="25.15" customHeight="1" outlineLevel="3" x14ac:dyDescent="0.4">
      <c r="A216" s="4" t="s">
        <v>11</v>
      </c>
      <c r="B216" s="4" t="s">
        <v>216</v>
      </c>
      <c r="C216" s="4" t="s">
        <v>953</v>
      </c>
      <c r="D216" s="4" t="s">
        <v>954</v>
      </c>
      <c r="E216" s="9"/>
      <c r="F216" s="4" t="s">
        <v>955</v>
      </c>
      <c r="G216" s="4" t="s">
        <v>434</v>
      </c>
      <c r="H216" s="9" t="s">
        <v>200</v>
      </c>
      <c r="I216" s="9" t="s">
        <v>956</v>
      </c>
      <c r="J216" s="4">
        <v>25</v>
      </c>
      <c r="K216" s="4">
        <v>0</v>
      </c>
      <c r="L216" s="4" t="s">
        <v>279</v>
      </c>
      <c r="M216" s="4">
        <v>15</v>
      </c>
      <c r="N216" s="4"/>
      <c r="O216" s="4">
        <v>6.5</v>
      </c>
      <c r="P216" s="4" t="s">
        <v>436</v>
      </c>
      <c r="Q216" s="4" t="s">
        <v>953</v>
      </c>
      <c r="R216" s="4" t="s">
        <v>366</v>
      </c>
      <c r="S216" s="18"/>
      <c r="W216" s="7">
        <f>VLOOKUP(F216,'[7]2021年备案'!$F$8:$S$1293,14,0)</f>
        <v>10</v>
      </c>
      <c r="X216" s="7">
        <f>J216-W216</f>
        <v>15</v>
      </c>
      <c r="Y216" s="7">
        <f>J216-W216-M216</f>
        <v>0</v>
      </c>
      <c r="Z216" s="7" t="s">
        <v>437</v>
      </c>
      <c r="AA216" s="7" t="str">
        <f>_xlfn.XLOOKUP(F216,'[8]乡镇通三级、旅游资源产业路项目明细'!$U:$U,'[8]乡镇通三级、旅游资源产业路项目明细'!$U:$U)</f>
        <v>龙门镇乡镇通三级</v>
      </c>
      <c r="AB216" s="7" t="e">
        <f>VLOOKUP(F216,[9]项目建设投资计划表!$L$7:$O$83,4,0)</f>
        <v>#N/A</v>
      </c>
    </row>
    <row r="217" spans="1:29" ht="25.15" customHeight="1" outlineLevel="3" x14ac:dyDescent="0.4">
      <c r="A217" s="54" t="s">
        <v>11</v>
      </c>
      <c r="B217" s="9" t="s">
        <v>216</v>
      </c>
      <c r="C217" s="4" t="s">
        <v>957</v>
      </c>
      <c r="D217" s="9" t="s">
        <v>958</v>
      </c>
      <c r="E217" s="9"/>
      <c r="F217" s="54" t="s">
        <v>959</v>
      </c>
      <c r="G217" s="4" t="s">
        <v>275</v>
      </c>
      <c r="H217" s="9" t="s">
        <v>291</v>
      </c>
      <c r="I217" s="9" t="s">
        <v>960</v>
      </c>
      <c r="J217" s="9">
        <v>8</v>
      </c>
      <c r="K217" s="4"/>
      <c r="L217" s="9">
        <v>8</v>
      </c>
      <c r="M217" s="9">
        <v>8</v>
      </c>
      <c r="N217" s="9"/>
      <c r="O217" s="9" t="s">
        <v>285</v>
      </c>
      <c r="P217" s="9" t="s">
        <v>279</v>
      </c>
      <c r="Q217" s="4" t="s">
        <v>961</v>
      </c>
      <c r="R217" s="4" t="s">
        <v>366</v>
      </c>
      <c r="S217" s="18"/>
      <c r="U217" s="7">
        <f>VLOOKUP(F217,[6]农村公路!$I$6:$W$11652,15,0)</f>
        <v>8</v>
      </c>
      <c r="V217" s="7">
        <f>J217-U217</f>
        <v>0</v>
      </c>
      <c r="W217" s="7" t="e">
        <f>VLOOKUP(F217,'[7]乡镇通三级、旅游资源产业路项目明细'!$F$8:$S$1305,14,0)</f>
        <v>#N/A</v>
      </c>
      <c r="AA217" s="7" t="str">
        <f>_xlfn.XLOOKUP(F217,'[8]乡镇通三级、旅游资源产业路项目明细'!$U:$U,'[8]乡镇通三级、旅游资源产业路项目明细'!$U:$U)</f>
        <v>大唐华银火力发电厂路</v>
      </c>
      <c r="AB217" s="7" t="e">
        <f>VLOOKUP(F217,[9]项目建设投资计划表!$L$7:$O$83,4,0)</f>
        <v>#N/A</v>
      </c>
    </row>
    <row r="218" spans="1:29" ht="25.15" customHeight="1" outlineLevel="3" x14ac:dyDescent="0.4">
      <c r="A218" s="54" t="s">
        <v>11</v>
      </c>
      <c r="B218" s="9" t="s">
        <v>216</v>
      </c>
      <c r="C218" s="4" t="s">
        <v>962</v>
      </c>
      <c r="D218" s="9" t="s">
        <v>963</v>
      </c>
      <c r="E218" s="9"/>
      <c r="F218" s="54" t="s">
        <v>964</v>
      </c>
      <c r="G218" s="4" t="s">
        <v>275</v>
      </c>
      <c r="H218" s="9" t="s">
        <v>291</v>
      </c>
      <c r="I218" s="9" t="s">
        <v>965</v>
      </c>
      <c r="J218" s="9">
        <v>2.1800000000000002</v>
      </c>
      <c r="K218" s="4"/>
      <c r="L218" s="9">
        <v>2.1800000000000002</v>
      </c>
      <c r="M218" s="9">
        <v>2.1800000000000002</v>
      </c>
      <c r="N218" s="9"/>
      <c r="O218" s="9" t="s">
        <v>293</v>
      </c>
      <c r="P218" s="9" t="s">
        <v>279</v>
      </c>
      <c r="Q218" s="4" t="s">
        <v>966</v>
      </c>
      <c r="R218" s="4"/>
      <c r="S218" s="18"/>
      <c r="U218" s="7">
        <f>VLOOKUP(F218,[6]农村公路!$I$6:$W$11652,15,0)</f>
        <v>2.1800000000000002</v>
      </c>
      <c r="V218" s="7">
        <f>J218-U218</f>
        <v>0</v>
      </c>
      <c r="W218" s="7" t="e">
        <f>VLOOKUP(F218,'[7]乡镇通三级、旅游资源产业路项目明细'!$F$8:$S$1305,14,0)</f>
        <v>#N/A</v>
      </c>
      <c r="AA218" s="7" t="e">
        <f>_xlfn.XLOOKUP(F218,'[8]乡镇通三级、旅游资源产业路项目明细'!$U:$U,'[8]乡镇通三级、旅游资源产业路项目明细'!$U:$U)</f>
        <v>#N/A</v>
      </c>
      <c r="AB218" s="7" t="e">
        <f>VLOOKUP(F218,[9]项目建设投资计划表!$L$7:$O$83,4,0)</f>
        <v>#N/A</v>
      </c>
    </row>
    <row r="219" spans="1:29" s="1" customFormat="1" ht="25.15" customHeight="1" outlineLevel="2" x14ac:dyDescent="0.4">
      <c r="A219" s="4"/>
      <c r="B219" s="11" t="s">
        <v>86</v>
      </c>
      <c r="C219" s="4"/>
      <c r="D219" s="4"/>
      <c r="E219" s="9"/>
      <c r="F219" s="4"/>
      <c r="G219" s="4"/>
      <c r="H219" s="9"/>
      <c r="I219" s="9"/>
      <c r="J219" s="4">
        <f>SUBTOTAL(9,J220:J230)</f>
        <v>99.524999999999991</v>
      </c>
      <c r="K219" s="4"/>
      <c r="L219" s="4"/>
      <c r="M219" s="4">
        <f>SUBTOTAL(9,M220:M230)</f>
        <v>61.323000000000008</v>
      </c>
      <c r="N219" s="4">
        <v>61.3</v>
      </c>
      <c r="O219" s="4"/>
      <c r="P219" s="4"/>
      <c r="Q219" s="4"/>
      <c r="R219" s="4"/>
      <c r="S219" s="18">
        <f t="shared" si="5"/>
        <v>38.224999999999994</v>
      </c>
    </row>
    <row r="220" spans="1:29" ht="25.15" customHeight="1" outlineLevel="3" x14ac:dyDescent="0.4">
      <c r="A220" s="4" t="s">
        <v>11</v>
      </c>
      <c r="B220" s="4" t="s">
        <v>86</v>
      </c>
      <c r="C220" s="4" t="s">
        <v>967</v>
      </c>
      <c r="D220" s="4" t="s">
        <v>968</v>
      </c>
      <c r="E220" s="9"/>
      <c r="F220" s="4" t="s">
        <v>969</v>
      </c>
      <c r="G220" s="4" t="s">
        <v>434</v>
      </c>
      <c r="H220" s="9" t="s">
        <v>200</v>
      </c>
      <c r="I220" s="9" t="s">
        <v>970</v>
      </c>
      <c r="J220" s="4">
        <v>10</v>
      </c>
      <c r="K220" s="4">
        <v>0</v>
      </c>
      <c r="L220" s="4" t="s">
        <v>279</v>
      </c>
      <c r="M220" s="4">
        <v>4.5</v>
      </c>
      <c r="N220" s="4"/>
      <c r="O220" s="4">
        <v>6.5</v>
      </c>
      <c r="P220" s="4" t="s">
        <v>436</v>
      </c>
      <c r="Q220" s="4" t="s">
        <v>967</v>
      </c>
      <c r="R220" s="4" t="s">
        <v>366</v>
      </c>
      <c r="S220" s="18"/>
      <c r="W220" s="7">
        <f>VLOOKUP(F220,'[7]2021年备案'!$F$8:$S$1293,14,0)</f>
        <v>5.5</v>
      </c>
      <c r="X220" s="7">
        <f>J220-W220</f>
        <v>4.5</v>
      </c>
      <c r="Y220" s="7">
        <f>J220-W220-M220</f>
        <v>0</v>
      </c>
      <c r="Z220" s="7" t="s">
        <v>437</v>
      </c>
      <c r="AA220" s="7" t="str">
        <f>_xlfn.XLOOKUP(F220,'[8]乡镇通三级、旅游资源产业路项目明细'!$U:$U,'[8]乡镇通三级、旅游资源产业路项目明细'!$U:$U)</f>
        <v>X112善化-恒树垅</v>
      </c>
      <c r="AB220" s="7" t="e">
        <f>VLOOKUP(F220,[9]项目建设投资计划表!$L$7:$O$83,4,0)</f>
        <v>#N/A</v>
      </c>
    </row>
    <row r="221" spans="1:29" ht="25.15" customHeight="1" outlineLevel="3" x14ac:dyDescent="0.4">
      <c r="A221" s="4" t="s">
        <v>11</v>
      </c>
      <c r="B221" s="4" t="s">
        <v>86</v>
      </c>
      <c r="C221" s="4" t="s">
        <v>971</v>
      </c>
      <c r="D221" s="4" t="s">
        <v>33</v>
      </c>
      <c r="E221" s="9"/>
      <c r="F221" s="4" t="s">
        <v>972</v>
      </c>
      <c r="G221" s="4" t="s">
        <v>434</v>
      </c>
      <c r="H221" s="9" t="s">
        <v>200</v>
      </c>
      <c r="I221" s="9" t="s">
        <v>973</v>
      </c>
      <c r="J221" s="4">
        <v>6</v>
      </c>
      <c r="K221" s="4">
        <v>0</v>
      </c>
      <c r="L221" s="4" t="s">
        <v>279</v>
      </c>
      <c r="M221" s="4">
        <v>6</v>
      </c>
      <c r="N221" s="4"/>
      <c r="O221" s="4">
        <v>6.5</v>
      </c>
      <c r="P221" s="4" t="s">
        <v>436</v>
      </c>
      <c r="Q221" s="4" t="s">
        <v>971</v>
      </c>
      <c r="R221" s="4"/>
      <c r="S221" s="18"/>
      <c r="W221" s="7" t="e">
        <f>VLOOKUP(F221,'[7]2021年备案'!$F$8:$S$1293,14,0)</f>
        <v>#N/A</v>
      </c>
      <c r="Y221" s="7" t="e">
        <f>J221-W221-M221</f>
        <v>#N/A</v>
      </c>
      <c r="Z221" s="7" t="s">
        <v>437</v>
      </c>
      <c r="AA221" s="7" t="e">
        <f>_xlfn.XLOOKUP(F221,'[8]乡镇通三级、旅游资源产业路项目明细'!$U:$U,'[8]乡镇通三级、旅游资源产业路项目明细'!$U:$U)</f>
        <v>#N/A</v>
      </c>
      <c r="AB221" s="7" t="e">
        <f>VLOOKUP(F221,[9]项目建设投资计划表!$L$7:$O$83,4,0)</f>
        <v>#N/A</v>
      </c>
    </row>
    <row r="222" spans="1:29" ht="25.15" customHeight="1" outlineLevel="3" x14ac:dyDescent="0.4">
      <c r="A222" s="4" t="s">
        <v>11</v>
      </c>
      <c r="B222" s="4" t="s">
        <v>86</v>
      </c>
      <c r="C222" s="4" t="s">
        <v>974</v>
      </c>
      <c r="D222" s="4" t="s">
        <v>33</v>
      </c>
      <c r="E222" s="9"/>
      <c r="F222" s="4" t="s">
        <v>975</v>
      </c>
      <c r="G222" s="4" t="s">
        <v>290</v>
      </c>
      <c r="H222" s="9" t="s">
        <v>291</v>
      </c>
      <c r="I222" s="9" t="s">
        <v>976</v>
      </c>
      <c r="J222" s="4">
        <v>17.8</v>
      </c>
      <c r="K222" s="4" t="s">
        <v>300</v>
      </c>
      <c r="L222" s="4">
        <v>0</v>
      </c>
      <c r="M222" s="4">
        <v>4</v>
      </c>
      <c r="N222" s="4"/>
      <c r="O222" s="4" t="s">
        <v>293</v>
      </c>
      <c r="P222" s="4" t="s">
        <v>279</v>
      </c>
      <c r="Q222" s="4" t="s">
        <v>977</v>
      </c>
      <c r="R222" s="4" t="s">
        <v>366</v>
      </c>
      <c r="S222" s="18"/>
      <c r="U222" s="7">
        <f>VLOOKUP(F222,[6]农村公路!$I$6:$W$11652,15,0)</f>
        <v>17.8</v>
      </c>
      <c r="V222" s="7">
        <f t="shared" ref="V222:V230" si="6">J222-U222</f>
        <v>0</v>
      </c>
      <c r="W222" s="7">
        <f>VLOOKUP(F222,'[7]2021年备案'!$F$8:$S$1293,14,0)</f>
        <v>3</v>
      </c>
      <c r="X222" s="7">
        <f>J222-W222</f>
        <v>14.8</v>
      </c>
      <c r="Y222" s="7">
        <f>X222-M222</f>
        <v>10.8</v>
      </c>
      <c r="AA222" s="7" t="str">
        <f>_xlfn.XLOOKUP(F222,'[8]乡镇通三级、旅游资源产业路项目明细'!$U:$U,'[8]乡镇通三级、旅游资源产业路项目明细'!$U:$U)</f>
        <v>泥脚巷-衡东高湖连接路</v>
      </c>
      <c r="AB222" s="7" t="e">
        <f>VLOOKUP(F222,[9]项目建设投资计划表!$L$7:$O$83,4,0)</f>
        <v>#N/A</v>
      </c>
    </row>
    <row r="223" spans="1:29" ht="25.15" customHeight="1" outlineLevel="3" x14ac:dyDescent="0.4">
      <c r="A223" s="4" t="s">
        <v>11</v>
      </c>
      <c r="B223" s="4" t="s">
        <v>86</v>
      </c>
      <c r="C223" s="4" t="s">
        <v>978</v>
      </c>
      <c r="D223" s="4" t="s">
        <v>33</v>
      </c>
      <c r="E223" s="9"/>
      <c r="F223" s="4" t="s">
        <v>979</v>
      </c>
      <c r="G223" s="4" t="s">
        <v>290</v>
      </c>
      <c r="H223" s="9" t="s">
        <v>291</v>
      </c>
      <c r="I223" s="9" t="s">
        <v>980</v>
      </c>
      <c r="J223" s="4">
        <v>15.208</v>
      </c>
      <c r="K223" s="4" t="s">
        <v>346</v>
      </c>
      <c r="L223" s="4">
        <v>0</v>
      </c>
      <c r="M223" s="4">
        <v>9.423</v>
      </c>
      <c r="N223" s="4"/>
      <c r="O223" s="4" t="s">
        <v>293</v>
      </c>
      <c r="P223" s="4" t="s">
        <v>279</v>
      </c>
      <c r="Q223" s="4" t="s">
        <v>981</v>
      </c>
      <c r="R223" s="4" t="s">
        <v>366</v>
      </c>
      <c r="S223" s="18"/>
      <c r="U223" s="7">
        <f>VLOOKUP(F223,[6]农村公路!$I$6:$W$11652,15,0)</f>
        <v>15.208</v>
      </c>
      <c r="V223" s="7">
        <f t="shared" si="6"/>
        <v>0</v>
      </c>
      <c r="W223" s="7">
        <f>VLOOKUP(F223,'[7]2021年备案'!$F$8:$S$1293,14,0)</f>
        <v>5.7850000000000001</v>
      </c>
      <c r="X223" s="7">
        <f>J223-W223</f>
        <v>9.423</v>
      </c>
      <c r="Y223" s="7">
        <f>X223-M223</f>
        <v>0</v>
      </c>
      <c r="AA223" s="7" t="str">
        <f>_xlfn.XLOOKUP(F223,'[8]乡镇通三级、旅游资源产业路项目明细'!$U:$U,'[8]乡镇通三级、旅游资源产业路项目明细'!$U:$U)</f>
        <v>X002凤塔-江西界连接路</v>
      </c>
      <c r="AB223" s="7" t="e">
        <f>VLOOKUP(F223,[9]项目建设投资计划表!$L$7:$O$83,4,0)</f>
        <v>#N/A</v>
      </c>
    </row>
    <row r="224" spans="1:29" ht="25.15" customHeight="1" outlineLevel="3" x14ac:dyDescent="0.4">
      <c r="A224" s="4" t="s">
        <v>11</v>
      </c>
      <c r="B224" s="4" t="s">
        <v>86</v>
      </c>
      <c r="C224" s="4" t="s">
        <v>982</v>
      </c>
      <c r="D224" s="4" t="s">
        <v>983</v>
      </c>
      <c r="E224" s="9"/>
      <c r="F224" s="4" t="s">
        <v>984</v>
      </c>
      <c r="G224" s="4" t="s">
        <v>275</v>
      </c>
      <c r="H224" s="9" t="s">
        <v>291</v>
      </c>
      <c r="I224" s="9" t="s">
        <v>985</v>
      </c>
      <c r="J224" s="4">
        <v>13.817</v>
      </c>
      <c r="K224" s="4" t="s">
        <v>346</v>
      </c>
      <c r="L224" s="4">
        <v>0</v>
      </c>
      <c r="M224" s="4">
        <v>8</v>
      </c>
      <c r="N224" s="4"/>
      <c r="O224" s="4" t="s">
        <v>293</v>
      </c>
      <c r="P224" s="4" t="s">
        <v>279</v>
      </c>
      <c r="Q224" s="4" t="s">
        <v>986</v>
      </c>
      <c r="R224" s="4"/>
      <c r="S224" s="18"/>
      <c r="U224" s="7">
        <f>VLOOKUP(F224,[6]农村公路!$I$6:$W$11652,15,0)</f>
        <v>13.817</v>
      </c>
      <c r="V224" s="7">
        <f t="shared" si="6"/>
        <v>0</v>
      </c>
      <c r="W224" s="7" t="e">
        <f>VLOOKUP(F224,'[7]乡镇通三级、旅游资源产业路项目明细'!$F$8:$S$1305,14,0)</f>
        <v>#N/A</v>
      </c>
      <c r="AA224" s="7" t="e">
        <f>_xlfn.XLOOKUP(F224,'[8]乡镇通三级、旅游资源产业路项目明细'!$U:$U,'[8]乡镇通三级、旅游资源产业路项目明细'!$U:$U)</f>
        <v>#N/A</v>
      </c>
      <c r="AB224" s="7" t="e">
        <f>VLOOKUP(F224,[9]项目建设投资计划表!$L$7:$O$83,4,0)</f>
        <v>#N/A</v>
      </c>
    </row>
    <row r="225" spans="1:28" ht="25.15" customHeight="1" outlineLevel="3" x14ac:dyDescent="0.4">
      <c r="A225" s="4" t="s">
        <v>11</v>
      </c>
      <c r="B225" s="4" t="s">
        <v>86</v>
      </c>
      <c r="C225" s="4" t="s">
        <v>987</v>
      </c>
      <c r="D225" s="4"/>
      <c r="E225" s="9"/>
      <c r="F225" s="4" t="s">
        <v>988</v>
      </c>
      <c r="G225" s="4" t="s">
        <v>290</v>
      </c>
      <c r="H225" s="9" t="s">
        <v>291</v>
      </c>
      <c r="I225" s="9" t="s">
        <v>283</v>
      </c>
      <c r="J225" s="4">
        <v>1.2</v>
      </c>
      <c r="K225" s="4"/>
      <c r="L225" s="4"/>
      <c r="M225" s="4">
        <v>1.2</v>
      </c>
      <c r="N225" s="4"/>
      <c r="O225" s="4">
        <v>6</v>
      </c>
      <c r="P225" s="4" t="s">
        <v>279</v>
      </c>
      <c r="Q225" s="4" t="s">
        <v>989</v>
      </c>
      <c r="R225" s="4" t="s">
        <v>366</v>
      </c>
      <c r="S225" s="18"/>
      <c r="U225" s="7">
        <f>VLOOKUP(F225,[6]农村公路!$I$6:$W$11652,15,0)</f>
        <v>1.2</v>
      </c>
      <c r="V225" s="7">
        <f t="shared" si="6"/>
        <v>0</v>
      </c>
      <c r="W225" s="7">
        <f>VLOOKUP(F225,'[7]2021年备案'!$F$8:$S$1293,14,0)</f>
        <v>0</v>
      </c>
      <c r="X225" s="7">
        <f>J225-W225</f>
        <v>1.2</v>
      </c>
      <c r="Y225" s="7">
        <f>X225-M225</f>
        <v>0</v>
      </c>
      <c r="AA225" s="7" t="str">
        <f>_xlfn.XLOOKUP(F225,'[8]乡镇通三级、旅游资源产业路项目明细'!$U:$U,'[8]乡镇通三级、旅游资源产业路项目明细'!$U:$U)</f>
        <v>东冲兵工厂连接路</v>
      </c>
      <c r="AB225" s="7" t="e">
        <f>VLOOKUP(F225,[9]项目建设投资计划表!$L$7:$O$83,4,0)</f>
        <v>#N/A</v>
      </c>
    </row>
    <row r="226" spans="1:28" ht="25.15" customHeight="1" outlineLevel="3" x14ac:dyDescent="0.4">
      <c r="A226" s="4" t="s">
        <v>11</v>
      </c>
      <c r="B226" s="4" t="s">
        <v>86</v>
      </c>
      <c r="C226" s="4" t="s">
        <v>967</v>
      </c>
      <c r="D226" s="4"/>
      <c r="E226" s="9"/>
      <c r="F226" s="4" t="s">
        <v>990</v>
      </c>
      <c r="G226" s="4" t="s">
        <v>275</v>
      </c>
      <c r="H226" s="9" t="s">
        <v>291</v>
      </c>
      <c r="I226" s="9" t="s">
        <v>991</v>
      </c>
      <c r="J226" s="4">
        <v>13.2</v>
      </c>
      <c r="K226" s="4"/>
      <c r="L226" s="4"/>
      <c r="M226" s="4">
        <v>13.2</v>
      </c>
      <c r="N226" s="4"/>
      <c r="O226" s="4">
        <v>6</v>
      </c>
      <c r="P226" s="4" t="s">
        <v>279</v>
      </c>
      <c r="Q226" s="4" t="s">
        <v>992</v>
      </c>
      <c r="R226" s="4" t="s">
        <v>366</v>
      </c>
      <c r="S226" s="18"/>
      <c r="U226" s="7">
        <f>VLOOKUP(F226,[6]农村公路!$I$6:$W$11652,15,0)</f>
        <v>13.2</v>
      </c>
      <c r="V226" s="7">
        <f t="shared" si="6"/>
        <v>0</v>
      </c>
      <c r="W226" s="7">
        <f>VLOOKUP(F226,'[7]2021年备案'!$F$8:$S$1293,14,0)</f>
        <v>0</v>
      </c>
      <c r="X226" s="7">
        <f>J226-W226</f>
        <v>13.2</v>
      </c>
      <c r="Y226" s="7">
        <f>X226-M226</f>
        <v>0</v>
      </c>
      <c r="AA226" s="7" t="str">
        <f>_xlfn.XLOOKUP(F226,'[8]乡镇通三级、旅游资源产业路项目明细'!$U:$U,'[8]乡镇通三级、旅游资源产业路项目明细'!$U:$U)</f>
        <v>湖南省凉热食品有限公司攸县香干特色产业园连接路</v>
      </c>
      <c r="AB226" s="7" t="e">
        <f>VLOOKUP(F226,[9]项目建设投资计划表!$L$7:$O$83,4,0)</f>
        <v>#N/A</v>
      </c>
    </row>
    <row r="227" spans="1:28" ht="25.15" customHeight="1" outlineLevel="3" x14ac:dyDescent="0.4">
      <c r="A227" s="4" t="s">
        <v>11</v>
      </c>
      <c r="B227" s="4" t="s">
        <v>86</v>
      </c>
      <c r="C227" s="4" t="s">
        <v>993</v>
      </c>
      <c r="D227" s="4"/>
      <c r="E227" s="9"/>
      <c r="F227" s="4" t="s">
        <v>994</v>
      </c>
      <c r="G227" s="4" t="s">
        <v>290</v>
      </c>
      <c r="H227" s="9" t="s">
        <v>291</v>
      </c>
      <c r="I227" s="9" t="s">
        <v>995</v>
      </c>
      <c r="J227" s="4">
        <v>3.8</v>
      </c>
      <c r="K227" s="4"/>
      <c r="L227" s="4"/>
      <c r="M227" s="4">
        <v>3.8</v>
      </c>
      <c r="N227" s="4"/>
      <c r="O227" s="4">
        <v>6</v>
      </c>
      <c r="P227" s="4" t="s">
        <v>279</v>
      </c>
      <c r="Q227" s="4" t="s">
        <v>996</v>
      </c>
      <c r="R227" s="4" t="s">
        <v>366</v>
      </c>
      <c r="S227" s="18"/>
      <c r="U227" s="7">
        <f>VLOOKUP(F227,[6]农村公路!$I$6:$W$11652,15,0)</f>
        <v>3.8</v>
      </c>
      <c r="V227" s="7">
        <f t="shared" si="6"/>
        <v>0</v>
      </c>
      <c r="W227" s="7">
        <f>VLOOKUP(F227,'[7]2021年备案'!$F$8:$S$1293,14,0)</f>
        <v>0</v>
      </c>
      <c r="X227" s="7">
        <f>J227-W227</f>
        <v>3.8</v>
      </c>
      <c r="Y227" s="7">
        <f>X227-M227</f>
        <v>0</v>
      </c>
      <c r="AA227" s="7" t="str">
        <f>_xlfn.XLOOKUP(F227,'[8]乡镇通三级、旅游资源产业路项目明细'!$U:$U,'[8]乡镇通三级、旅游资源产业路项目明细'!$U:$U)</f>
        <v>健坤生态园乐园连接路</v>
      </c>
      <c r="AB227" s="7" t="e">
        <f>VLOOKUP(F227,[9]项目建设投资计划表!$L$7:$O$83,4,0)</f>
        <v>#N/A</v>
      </c>
    </row>
    <row r="228" spans="1:28" ht="25.15" customHeight="1" outlineLevel="3" x14ac:dyDescent="0.4">
      <c r="A228" s="4" t="s">
        <v>11</v>
      </c>
      <c r="B228" s="4" t="s">
        <v>86</v>
      </c>
      <c r="C228" s="4" t="s">
        <v>997</v>
      </c>
      <c r="D228" s="4"/>
      <c r="E228" s="9"/>
      <c r="F228" s="4" t="s">
        <v>998</v>
      </c>
      <c r="G228" s="4" t="s">
        <v>275</v>
      </c>
      <c r="H228" s="9" t="s">
        <v>291</v>
      </c>
      <c r="I228" s="9" t="s">
        <v>283</v>
      </c>
      <c r="J228" s="4">
        <v>5.2</v>
      </c>
      <c r="K228" s="4"/>
      <c r="L228" s="4"/>
      <c r="M228" s="4">
        <v>5.2</v>
      </c>
      <c r="N228" s="4"/>
      <c r="O228" s="4">
        <v>5</v>
      </c>
      <c r="P228" s="4" t="s">
        <v>279</v>
      </c>
      <c r="Q228" s="4">
        <v>0</v>
      </c>
      <c r="R228" s="4" t="s">
        <v>366</v>
      </c>
      <c r="S228" s="18"/>
      <c r="U228" s="7">
        <f>VLOOKUP(F228,[6]农村公路!$I$6:$W$11652,15,0)</f>
        <v>5.2</v>
      </c>
      <c r="V228" s="7">
        <f t="shared" si="6"/>
        <v>0</v>
      </c>
      <c r="W228" s="7" t="e">
        <f>VLOOKUP(F228,'[7]乡镇通三级、旅游资源产业路项目明细'!$F$8:$S$1305,14,0)</f>
        <v>#N/A</v>
      </c>
      <c r="AA228" s="7" t="str">
        <f>_xlfn.XLOOKUP(F228,'[8]乡镇通三级、旅游资源产业路项目明细'!$U:$U,'[8]乡镇通三级、旅游资源产业路项目明细'!$U:$U)</f>
        <v>攸县容丰家庭农场连接路</v>
      </c>
      <c r="AB228" s="7" t="e">
        <f>VLOOKUP(F228,[9]项目建设投资计划表!$L$7:$O$83,4,0)</f>
        <v>#N/A</v>
      </c>
    </row>
    <row r="229" spans="1:28" ht="25.15" customHeight="1" outlineLevel="3" x14ac:dyDescent="0.4">
      <c r="A229" s="4" t="s">
        <v>11</v>
      </c>
      <c r="B229" s="4" t="s">
        <v>86</v>
      </c>
      <c r="C229" s="4" t="s">
        <v>993</v>
      </c>
      <c r="D229" s="4"/>
      <c r="E229" s="9"/>
      <c r="F229" s="4" t="s">
        <v>999</v>
      </c>
      <c r="G229" s="4" t="s">
        <v>275</v>
      </c>
      <c r="H229" s="9" t="s">
        <v>291</v>
      </c>
      <c r="I229" s="9" t="s">
        <v>1000</v>
      </c>
      <c r="J229" s="4">
        <v>6.1</v>
      </c>
      <c r="K229" s="4"/>
      <c r="L229" s="4"/>
      <c r="M229" s="4">
        <v>3</v>
      </c>
      <c r="N229" s="4"/>
      <c r="O229" s="4">
        <v>6</v>
      </c>
      <c r="P229" s="4" t="s">
        <v>279</v>
      </c>
      <c r="Q229" s="4" t="s">
        <v>1001</v>
      </c>
      <c r="R229" s="4" t="s">
        <v>366</v>
      </c>
      <c r="S229" s="18"/>
      <c r="U229" s="7">
        <f>VLOOKUP(F229,[6]农村公路!$I$6:$W$11652,15,0)</f>
        <v>6.1</v>
      </c>
      <c r="V229" s="7">
        <f t="shared" si="6"/>
        <v>0</v>
      </c>
      <c r="W229" s="7" t="e">
        <f>VLOOKUP(F229,'[7]乡镇通三级、旅游资源产业路项目明细'!$F$8:$S$1305,14,0)</f>
        <v>#N/A</v>
      </c>
      <c r="AA229" s="7" t="str">
        <f>_xlfn.XLOOKUP(F229,'[8]乡镇通三级、旅游资源产业路项目明细'!$U:$U,'[8]乡镇通三级、旅游资源产业路项目明细'!$U:$U)</f>
        <v>攸县伟顺农业机械专业合作社湘莲特色产业园连接路</v>
      </c>
      <c r="AB229" s="7" t="e">
        <f>VLOOKUP(F229,[9]项目建设投资计划表!$L$7:$O$83,4,0)</f>
        <v>#N/A</v>
      </c>
    </row>
    <row r="230" spans="1:28" ht="25.15" customHeight="1" outlineLevel="3" x14ac:dyDescent="0.4">
      <c r="A230" s="4" t="s">
        <v>11</v>
      </c>
      <c r="B230" s="4" t="s">
        <v>86</v>
      </c>
      <c r="C230" s="4" t="s">
        <v>997</v>
      </c>
      <c r="D230" s="4"/>
      <c r="E230" s="9"/>
      <c r="F230" s="4" t="s">
        <v>1002</v>
      </c>
      <c r="G230" s="4" t="s">
        <v>275</v>
      </c>
      <c r="H230" s="9" t="s">
        <v>291</v>
      </c>
      <c r="I230" s="9" t="s">
        <v>1003</v>
      </c>
      <c r="J230" s="4">
        <v>7.2</v>
      </c>
      <c r="K230" s="4"/>
      <c r="L230" s="4"/>
      <c r="M230" s="4">
        <v>3</v>
      </c>
      <c r="N230" s="4"/>
      <c r="O230" s="4">
        <v>5</v>
      </c>
      <c r="P230" s="4" t="s">
        <v>279</v>
      </c>
      <c r="Q230" s="4" t="s">
        <v>1004</v>
      </c>
      <c r="R230" s="4" t="s">
        <v>366</v>
      </c>
      <c r="S230" s="18"/>
      <c r="U230" s="7">
        <f>VLOOKUP(F230,[6]农村公路!$I$6:$W$11652,15,0)</f>
        <v>7.2</v>
      </c>
      <c r="V230" s="7">
        <f t="shared" si="6"/>
        <v>0</v>
      </c>
      <c r="W230" s="7" t="e">
        <f>VLOOKUP(F230,'[7]乡镇通三级、旅游资源产业路项目明细'!$F$8:$S$1305,14,0)</f>
        <v>#N/A</v>
      </c>
      <c r="AA230" s="7" t="str">
        <f>_xlfn.XLOOKUP(F230,'[8]乡镇通三级、旅游资源产业路项目明细'!$U:$U,'[8]乡镇通三级、旅游资源产业路项目明细'!$U:$U)</f>
        <v>株洲市民达兴生态农业有限公司连接路</v>
      </c>
      <c r="AB230" s="7" t="e">
        <f>VLOOKUP(F230,[9]项目建设投资计划表!$L$7:$O$83,4,0)</f>
        <v>#N/A</v>
      </c>
    </row>
    <row r="231" spans="1:28" s="1" customFormat="1" ht="25.15" customHeight="1" outlineLevel="2" x14ac:dyDescent="0.4">
      <c r="A231" s="4"/>
      <c r="B231" s="11" t="s">
        <v>85</v>
      </c>
      <c r="C231" s="4"/>
      <c r="D231" s="4"/>
      <c r="E231" s="9"/>
      <c r="F231" s="4"/>
      <c r="G231" s="4"/>
      <c r="H231" s="9"/>
      <c r="I231" s="9"/>
      <c r="J231" s="4">
        <f>SUBTOTAL(9,J232:J279)</f>
        <v>107.12000000000002</v>
      </c>
      <c r="K231" s="4"/>
      <c r="L231" s="4"/>
      <c r="M231" s="4">
        <f>SUBTOTAL(9,M232:M279)</f>
        <v>89.210000000000022</v>
      </c>
      <c r="N231" s="4">
        <v>89.271000000000001</v>
      </c>
      <c r="O231" s="4"/>
      <c r="P231" s="4"/>
      <c r="Q231" s="4"/>
      <c r="R231" s="4"/>
      <c r="S231" s="18">
        <f t="shared" si="5"/>
        <v>17.849000000000018</v>
      </c>
    </row>
    <row r="232" spans="1:28" ht="25.15" customHeight="1" outlineLevel="3" x14ac:dyDescent="0.4">
      <c r="A232" s="4" t="s">
        <v>11</v>
      </c>
      <c r="B232" s="4" t="s">
        <v>85</v>
      </c>
      <c r="C232" s="4" t="s">
        <v>1005</v>
      </c>
      <c r="D232" s="4" t="s">
        <v>1006</v>
      </c>
      <c r="E232" s="9"/>
      <c r="F232" s="4" t="s">
        <v>1007</v>
      </c>
      <c r="G232" s="4" t="s">
        <v>290</v>
      </c>
      <c r="H232" s="9" t="s">
        <v>291</v>
      </c>
      <c r="I232" s="9" t="s">
        <v>1008</v>
      </c>
      <c r="J232" s="4">
        <v>11.311</v>
      </c>
      <c r="K232" s="4" t="s">
        <v>300</v>
      </c>
      <c r="L232" s="4">
        <v>0</v>
      </c>
      <c r="M232" s="4">
        <v>11.311</v>
      </c>
      <c r="N232" s="4"/>
      <c r="O232" s="4" t="s">
        <v>293</v>
      </c>
      <c r="P232" s="4" t="s">
        <v>279</v>
      </c>
      <c r="Q232" s="4" t="s">
        <v>1009</v>
      </c>
      <c r="R232" s="4"/>
      <c r="S232" s="18"/>
      <c r="U232" s="7">
        <f>VLOOKUP(F232,[6]农村公路!$I$6:$W$11652,15,0)</f>
        <v>11.311</v>
      </c>
      <c r="V232" s="7">
        <f t="shared" ref="V232:V264" si="7">J232-U232</f>
        <v>0</v>
      </c>
      <c r="W232" s="7" t="e">
        <f>VLOOKUP(F232,'[7]乡镇通三级、旅游资源产业路项目明细'!$F$8:$S$1305,14,0)</f>
        <v>#N/A</v>
      </c>
      <c r="AA232" s="7" t="e">
        <f>_xlfn.XLOOKUP(F232,'[8]乡镇通三级、旅游资源产业路项目明细'!$U:$U,'[8]乡镇通三级、旅游资源产业路项目明细'!$U:$U)</f>
        <v>#N/A</v>
      </c>
      <c r="AB232" s="7" t="e">
        <f>VLOOKUP(F232,[9]项目建设投资计划表!$L$7:$O$83,4,0)</f>
        <v>#N/A</v>
      </c>
    </row>
    <row r="233" spans="1:28" ht="25.15" customHeight="1" outlineLevel="3" x14ac:dyDescent="0.4">
      <c r="A233" s="4" t="s">
        <v>11</v>
      </c>
      <c r="B233" s="4" t="s">
        <v>85</v>
      </c>
      <c r="C233" s="4" t="s">
        <v>1010</v>
      </c>
      <c r="D233" s="4" t="s">
        <v>1011</v>
      </c>
      <c r="E233" s="9"/>
      <c r="F233" s="4" t="s">
        <v>1012</v>
      </c>
      <c r="G233" s="4" t="s">
        <v>290</v>
      </c>
      <c r="H233" s="9" t="s">
        <v>291</v>
      </c>
      <c r="I233" s="9" t="s">
        <v>283</v>
      </c>
      <c r="J233" s="4">
        <v>1</v>
      </c>
      <c r="K233" s="4" t="s">
        <v>377</v>
      </c>
      <c r="L233" s="4">
        <v>0</v>
      </c>
      <c r="M233" s="4">
        <v>1</v>
      </c>
      <c r="N233" s="4"/>
      <c r="O233" s="4" t="s">
        <v>293</v>
      </c>
      <c r="P233" s="4" t="s">
        <v>279</v>
      </c>
      <c r="Q233" s="4" t="s">
        <v>1013</v>
      </c>
      <c r="R233" s="4"/>
      <c r="S233" s="18"/>
      <c r="U233" s="7">
        <f>VLOOKUP(F233,[6]农村公路!$I$6:$W$11652,15,0)</f>
        <v>1</v>
      </c>
      <c r="V233" s="7">
        <f t="shared" si="7"/>
        <v>0</v>
      </c>
      <c r="W233" s="7" t="e">
        <f>VLOOKUP(F233,'[7]乡镇通三级、旅游资源产业路项目明细'!$F$8:$S$1305,14,0)</f>
        <v>#N/A</v>
      </c>
      <c r="AA233" s="7" t="e">
        <f>_xlfn.XLOOKUP(F233,'[8]乡镇通三级、旅游资源产业路项目明细'!$U:$U,'[8]乡镇通三级、旅游资源产业路项目明细'!$U:$U)</f>
        <v>#N/A</v>
      </c>
      <c r="AB233" s="7" t="e">
        <f>VLOOKUP(F233,[9]项目建设投资计划表!$L$7:$O$83,4,0)</f>
        <v>#N/A</v>
      </c>
    </row>
    <row r="234" spans="1:28" ht="25.15" customHeight="1" outlineLevel="3" x14ac:dyDescent="0.4">
      <c r="A234" s="4" t="s">
        <v>11</v>
      </c>
      <c r="B234" s="4" t="s">
        <v>85</v>
      </c>
      <c r="C234" s="4" t="s">
        <v>1010</v>
      </c>
      <c r="D234" s="4" t="s">
        <v>1014</v>
      </c>
      <c r="E234" s="9"/>
      <c r="F234" s="4" t="s">
        <v>1015</v>
      </c>
      <c r="G234" s="4" t="s">
        <v>290</v>
      </c>
      <c r="H234" s="9" t="s">
        <v>291</v>
      </c>
      <c r="I234" s="9" t="s">
        <v>283</v>
      </c>
      <c r="J234" s="4">
        <v>7.5</v>
      </c>
      <c r="K234" s="4" t="s">
        <v>377</v>
      </c>
      <c r="L234" s="4">
        <v>0</v>
      </c>
      <c r="M234" s="4">
        <v>7.5</v>
      </c>
      <c r="N234" s="4"/>
      <c r="O234" s="4" t="s">
        <v>293</v>
      </c>
      <c r="P234" s="4" t="s">
        <v>279</v>
      </c>
      <c r="Q234" s="4" t="s">
        <v>1016</v>
      </c>
      <c r="R234" s="4"/>
      <c r="S234" s="18"/>
      <c r="U234" s="7">
        <f>VLOOKUP(F234,[6]农村公路!$I$6:$W$11652,15,0)</f>
        <v>7.5</v>
      </c>
      <c r="V234" s="7">
        <f t="shared" si="7"/>
        <v>0</v>
      </c>
      <c r="W234" s="7" t="e">
        <f>VLOOKUP(F234,'[7]乡镇通三级、旅游资源产业路项目明细'!$F$8:$S$1305,14,0)</f>
        <v>#N/A</v>
      </c>
      <c r="AA234" s="7" t="e">
        <f>_xlfn.XLOOKUP(F234,'[8]乡镇通三级、旅游资源产业路项目明细'!$U:$U,'[8]乡镇通三级、旅游资源产业路项目明细'!$U:$U)</f>
        <v>#N/A</v>
      </c>
      <c r="AB234" s="7" t="e">
        <f>VLOOKUP(F234,[9]项目建设投资计划表!$L$7:$O$83,4,0)</f>
        <v>#N/A</v>
      </c>
    </row>
    <row r="235" spans="1:28" ht="25.15" customHeight="1" outlineLevel="3" x14ac:dyDescent="0.4">
      <c r="A235" s="4" t="s">
        <v>11</v>
      </c>
      <c r="B235" s="4" t="s">
        <v>85</v>
      </c>
      <c r="C235" s="4" t="s">
        <v>1017</v>
      </c>
      <c r="D235" s="4" t="s">
        <v>1018</v>
      </c>
      <c r="E235" s="9"/>
      <c r="F235" s="4" t="s">
        <v>1019</v>
      </c>
      <c r="G235" s="4" t="s">
        <v>327</v>
      </c>
      <c r="H235" s="9" t="s">
        <v>291</v>
      </c>
      <c r="I235" s="9" t="s">
        <v>1020</v>
      </c>
      <c r="J235" s="4">
        <v>1.4610000000000001</v>
      </c>
      <c r="K235" s="4" t="s">
        <v>377</v>
      </c>
      <c r="L235" s="4" t="s">
        <v>1021</v>
      </c>
      <c r="M235" s="4">
        <v>1.4610000000000001</v>
      </c>
      <c r="N235" s="4"/>
      <c r="O235" s="4" t="s">
        <v>300</v>
      </c>
      <c r="P235" s="4" t="s">
        <v>279</v>
      </c>
      <c r="Q235" s="4" t="s">
        <v>1018</v>
      </c>
      <c r="R235" s="4"/>
      <c r="S235" s="18"/>
      <c r="U235" s="7">
        <f>VLOOKUP(F235,[6]农村公路!$I$6:$W$11652,15,0)</f>
        <v>1.4610000000000001</v>
      </c>
      <c r="V235" s="7">
        <f t="shared" si="7"/>
        <v>0</v>
      </c>
      <c r="W235" s="7" t="e">
        <f>VLOOKUP(F235,'[7]乡镇通三级、旅游资源产业路项目明细'!$F$8:$S$1305,14,0)</f>
        <v>#N/A</v>
      </c>
      <c r="AA235" s="7" t="e">
        <f>_xlfn.XLOOKUP(F235,'[8]乡镇通三级、旅游资源产业路项目明细'!$U:$U,'[8]乡镇通三级、旅游资源产业路项目明细'!$U:$U)</f>
        <v>#N/A</v>
      </c>
      <c r="AB235" s="7" t="e">
        <f>VLOOKUP(F235,[9]项目建设投资计划表!$L$7:$O$83,4,0)</f>
        <v>#N/A</v>
      </c>
    </row>
    <row r="236" spans="1:28" ht="25.15" customHeight="1" outlineLevel="3" x14ac:dyDescent="0.4">
      <c r="A236" s="4" t="s">
        <v>11</v>
      </c>
      <c r="B236" s="4" t="s">
        <v>85</v>
      </c>
      <c r="C236" s="4" t="s">
        <v>1022</v>
      </c>
      <c r="D236" s="4" t="s">
        <v>1023</v>
      </c>
      <c r="E236" s="9"/>
      <c r="F236" s="4" t="s">
        <v>1024</v>
      </c>
      <c r="G236" s="4" t="s">
        <v>327</v>
      </c>
      <c r="H236" s="9" t="s">
        <v>291</v>
      </c>
      <c r="I236" s="9" t="s">
        <v>1025</v>
      </c>
      <c r="J236" s="4">
        <v>0.33500000000000002</v>
      </c>
      <c r="K236" s="4" t="s">
        <v>377</v>
      </c>
      <c r="L236" s="4" t="s">
        <v>279</v>
      </c>
      <c r="M236" s="4">
        <v>0.33500000000000002</v>
      </c>
      <c r="N236" s="4"/>
      <c r="O236" s="4" t="s">
        <v>346</v>
      </c>
      <c r="P236" s="4" t="s">
        <v>279</v>
      </c>
      <c r="Q236" s="4" t="s">
        <v>1023</v>
      </c>
      <c r="R236" s="4"/>
      <c r="S236" s="18"/>
      <c r="U236" s="7">
        <f>VLOOKUP(F236,[6]农村公路!$I$6:$W$11652,15,0)</f>
        <v>0.33500000000000002</v>
      </c>
      <c r="V236" s="7">
        <f t="shared" si="7"/>
        <v>0</v>
      </c>
      <c r="W236" s="7" t="e">
        <f>VLOOKUP(F236,'[7]乡镇通三级、旅游资源产业路项目明细'!$F$8:$S$1305,14,0)</f>
        <v>#N/A</v>
      </c>
      <c r="AA236" s="7" t="e">
        <f>_xlfn.XLOOKUP(F236,'[8]乡镇通三级、旅游资源产业路项目明细'!$U:$U,'[8]乡镇通三级、旅游资源产业路项目明细'!$U:$U)</f>
        <v>#N/A</v>
      </c>
      <c r="AB236" s="7" t="e">
        <f>VLOOKUP(F236,[9]项目建设投资计划表!$L$7:$O$83,4,0)</f>
        <v>#N/A</v>
      </c>
    </row>
    <row r="237" spans="1:28" ht="25.15" customHeight="1" outlineLevel="3" x14ac:dyDescent="0.4">
      <c r="A237" s="4" t="s">
        <v>11</v>
      </c>
      <c r="B237" s="4" t="s">
        <v>85</v>
      </c>
      <c r="C237" s="4" t="s">
        <v>1026</v>
      </c>
      <c r="D237" s="4" t="s">
        <v>1027</v>
      </c>
      <c r="E237" s="9"/>
      <c r="F237" s="4" t="s">
        <v>1028</v>
      </c>
      <c r="G237" s="4" t="s">
        <v>327</v>
      </c>
      <c r="H237" s="9" t="s">
        <v>291</v>
      </c>
      <c r="I237" s="9" t="s">
        <v>1029</v>
      </c>
      <c r="J237" s="4">
        <v>0.60899999999999999</v>
      </c>
      <c r="K237" s="4" t="s">
        <v>377</v>
      </c>
      <c r="L237" s="4" t="s">
        <v>279</v>
      </c>
      <c r="M237" s="4">
        <v>0.60899999999999999</v>
      </c>
      <c r="N237" s="4"/>
      <c r="O237" s="4" t="s">
        <v>284</v>
      </c>
      <c r="P237" s="4" t="s">
        <v>279</v>
      </c>
      <c r="Q237" s="4" t="s">
        <v>1027</v>
      </c>
      <c r="R237" s="4"/>
      <c r="S237" s="18"/>
      <c r="U237" s="7">
        <f>VLOOKUP(F237,[6]农村公路!$I$6:$W$11652,15,0)</f>
        <v>0.60899999999999999</v>
      </c>
      <c r="V237" s="7">
        <f t="shared" si="7"/>
        <v>0</v>
      </c>
      <c r="W237" s="7" t="e">
        <f>VLOOKUP(F237,'[7]乡镇通三级、旅游资源产业路项目明细'!$F$8:$S$1305,14,0)</f>
        <v>#N/A</v>
      </c>
      <c r="AA237" s="7" t="e">
        <f>_xlfn.XLOOKUP(F237,'[8]乡镇通三级、旅游资源产业路项目明细'!$U:$U,'[8]乡镇通三级、旅游资源产业路项目明细'!$U:$U)</f>
        <v>#N/A</v>
      </c>
      <c r="AB237" s="7" t="e">
        <f>VLOOKUP(F237,[9]项目建设投资计划表!$L$7:$O$83,4,0)</f>
        <v>#N/A</v>
      </c>
    </row>
    <row r="238" spans="1:28" ht="25.15" customHeight="1" outlineLevel="3" x14ac:dyDescent="0.4">
      <c r="A238" s="4" t="s">
        <v>11</v>
      </c>
      <c r="B238" s="4" t="s">
        <v>85</v>
      </c>
      <c r="C238" s="4" t="s">
        <v>1030</v>
      </c>
      <c r="D238" s="4" t="s">
        <v>1031</v>
      </c>
      <c r="E238" s="9"/>
      <c r="F238" s="4" t="s">
        <v>1032</v>
      </c>
      <c r="G238" s="4" t="s">
        <v>327</v>
      </c>
      <c r="H238" s="9" t="s">
        <v>291</v>
      </c>
      <c r="I238" s="9" t="s">
        <v>1033</v>
      </c>
      <c r="J238" s="4">
        <v>3.5649999999999999</v>
      </c>
      <c r="K238" s="4" t="s">
        <v>377</v>
      </c>
      <c r="L238" s="4" t="s">
        <v>1021</v>
      </c>
      <c r="M238" s="4">
        <v>3.5649999999999999</v>
      </c>
      <c r="N238" s="4"/>
      <c r="O238" s="4" t="s">
        <v>284</v>
      </c>
      <c r="P238" s="4" t="s">
        <v>279</v>
      </c>
      <c r="Q238" s="4" t="s">
        <v>1031</v>
      </c>
      <c r="R238" s="4"/>
      <c r="S238" s="18"/>
      <c r="U238" s="7">
        <f>VLOOKUP(F238,[6]农村公路!$I$6:$W$11652,15,0)</f>
        <v>3.5649999999999999</v>
      </c>
      <c r="V238" s="7">
        <f t="shared" si="7"/>
        <v>0</v>
      </c>
      <c r="W238" s="7" t="e">
        <f>VLOOKUP(F238,'[7]乡镇通三级、旅游资源产业路项目明细'!$F$8:$S$1305,14,0)</f>
        <v>#N/A</v>
      </c>
      <c r="AA238" s="7" t="e">
        <f>_xlfn.XLOOKUP(F238,'[8]乡镇通三级、旅游资源产业路项目明细'!$U:$U,'[8]乡镇通三级、旅游资源产业路项目明细'!$U:$U)</f>
        <v>#N/A</v>
      </c>
      <c r="AB238" s="7" t="e">
        <f>VLOOKUP(F238,[9]项目建设投资计划表!$L$7:$O$83,4,0)</f>
        <v>#N/A</v>
      </c>
    </row>
    <row r="239" spans="1:28" ht="25.15" customHeight="1" outlineLevel="3" x14ac:dyDescent="0.4">
      <c r="A239" s="4" t="s">
        <v>11</v>
      </c>
      <c r="B239" s="4" t="s">
        <v>85</v>
      </c>
      <c r="C239" s="4" t="s">
        <v>1005</v>
      </c>
      <c r="D239" s="4" t="s">
        <v>1034</v>
      </c>
      <c r="E239" s="9"/>
      <c r="F239" s="4" t="s">
        <v>1035</v>
      </c>
      <c r="G239" s="4" t="s">
        <v>327</v>
      </c>
      <c r="H239" s="9" t="s">
        <v>291</v>
      </c>
      <c r="I239" s="9" t="s">
        <v>1036</v>
      </c>
      <c r="J239" s="4">
        <v>0.52300000000000002</v>
      </c>
      <c r="K239" s="4" t="s">
        <v>377</v>
      </c>
      <c r="L239" s="4" t="s">
        <v>279</v>
      </c>
      <c r="M239" s="4">
        <v>0.52300000000000002</v>
      </c>
      <c r="N239" s="4"/>
      <c r="O239" s="4" t="s">
        <v>277</v>
      </c>
      <c r="P239" s="4" t="s">
        <v>279</v>
      </c>
      <c r="Q239" s="4" t="s">
        <v>1034</v>
      </c>
      <c r="R239" s="4"/>
      <c r="S239" s="18"/>
      <c r="U239" s="7">
        <f>VLOOKUP(F239,[6]农村公路!$I$6:$W$11652,15,0)</f>
        <v>0.52300000000000002</v>
      </c>
      <c r="V239" s="7">
        <f t="shared" si="7"/>
        <v>0</v>
      </c>
      <c r="W239" s="7" t="e">
        <f>VLOOKUP(F239,'[7]乡镇通三级、旅游资源产业路项目明细'!$F$8:$S$1305,14,0)</f>
        <v>#N/A</v>
      </c>
      <c r="AA239" s="7" t="e">
        <f>_xlfn.XLOOKUP(F239,'[8]乡镇通三级、旅游资源产业路项目明细'!$U:$U,'[8]乡镇通三级、旅游资源产业路项目明细'!$U:$U)</f>
        <v>#N/A</v>
      </c>
      <c r="AB239" s="7" t="e">
        <f>VLOOKUP(F239,[9]项目建设投资计划表!$L$7:$O$83,4,0)</f>
        <v>#N/A</v>
      </c>
    </row>
    <row r="240" spans="1:28" ht="25.15" customHeight="1" outlineLevel="3" x14ac:dyDescent="0.4">
      <c r="A240" s="4" t="s">
        <v>11</v>
      </c>
      <c r="B240" s="4" t="s">
        <v>85</v>
      </c>
      <c r="C240" s="4" t="s">
        <v>1026</v>
      </c>
      <c r="D240" s="4" t="s">
        <v>1037</v>
      </c>
      <c r="E240" s="9"/>
      <c r="F240" s="4" t="s">
        <v>1038</v>
      </c>
      <c r="G240" s="4" t="s">
        <v>327</v>
      </c>
      <c r="H240" s="9" t="s">
        <v>291</v>
      </c>
      <c r="I240" s="9" t="s">
        <v>1039</v>
      </c>
      <c r="J240" s="4">
        <v>0.373</v>
      </c>
      <c r="K240" s="4" t="s">
        <v>377</v>
      </c>
      <c r="L240" s="4" t="s">
        <v>279</v>
      </c>
      <c r="M240" s="4">
        <v>0.373</v>
      </c>
      <c r="N240" s="4"/>
      <c r="O240" s="4" t="s">
        <v>300</v>
      </c>
      <c r="P240" s="4" t="s">
        <v>279</v>
      </c>
      <c r="Q240" s="4" t="s">
        <v>1037</v>
      </c>
      <c r="R240" s="4"/>
      <c r="S240" s="18"/>
      <c r="U240" s="7">
        <f>VLOOKUP(F240,[6]农村公路!$I$6:$W$11652,15,0)</f>
        <v>0.373</v>
      </c>
      <c r="V240" s="7">
        <f t="shared" si="7"/>
        <v>0</v>
      </c>
      <c r="W240" s="7" t="e">
        <f>VLOOKUP(F240,'[7]乡镇通三级、旅游资源产业路项目明细'!$F$8:$S$1305,14,0)</f>
        <v>#N/A</v>
      </c>
      <c r="AA240" s="7" t="e">
        <f>_xlfn.XLOOKUP(F240,'[8]乡镇通三级、旅游资源产业路项目明细'!$U:$U,'[8]乡镇通三级、旅游资源产业路项目明细'!$U:$U)</f>
        <v>#N/A</v>
      </c>
      <c r="AB240" s="7" t="e">
        <f>VLOOKUP(F240,[9]项目建设投资计划表!$L$7:$O$83,4,0)</f>
        <v>#N/A</v>
      </c>
    </row>
    <row r="241" spans="1:28" ht="25.15" customHeight="1" outlineLevel="3" x14ac:dyDescent="0.4">
      <c r="A241" s="4" t="s">
        <v>11</v>
      </c>
      <c r="B241" s="4" t="s">
        <v>85</v>
      </c>
      <c r="C241" s="4" t="s">
        <v>1040</v>
      </c>
      <c r="D241" s="4" t="s">
        <v>1041</v>
      </c>
      <c r="E241" s="9"/>
      <c r="F241" s="4" t="s">
        <v>1042</v>
      </c>
      <c r="G241" s="4" t="s">
        <v>327</v>
      </c>
      <c r="H241" s="9" t="s">
        <v>291</v>
      </c>
      <c r="I241" s="9" t="s">
        <v>1043</v>
      </c>
      <c r="J241" s="4">
        <v>0.67100000000000004</v>
      </c>
      <c r="K241" s="4" t="s">
        <v>377</v>
      </c>
      <c r="L241" s="4" t="s">
        <v>279</v>
      </c>
      <c r="M241" s="4">
        <v>0.67100000000000004</v>
      </c>
      <c r="N241" s="4"/>
      <c r="O241" s="4" t="s">
        <v>346</v>
      </c>
      <c r="P241" s="4" t="s">
        <v>279</v>
      </c>
      <c r="Q241" s="4" t="s">
        <v>1041</v>
      </c>
      <c r="R241" s="4"/>
      <c r="S241" s="18"/>
      <c r="U241" s="7">
        <f>VLOOKUP(F241,[6]农村公路!$I$6:$W$11652,15,0)</f>
        <v>0.67100000000000004</v>
      </c>
      <c r="V241" s="7">
        <f t="shared" si="7"/>
        <v>0</v>
      </c>
      <c r="W241" s="7" t="e">
        <f>VLOOKUP(F241,'[7]乡镇通三级、旅游资源产业路项目明细'!$F$8:$S$1305,14,0)</f>
        <v>#N/A</v>
      </c>
      <c r="AA241" s="7" t="e">
        <f>_xlfn.XLOOKUP(F241,'[8]乡镇通三级、旅游资源产业路项目明细'!$U:$U,'[8]乡镇通三级、旅游资源产业路项目明细'!$U:$U)</f>
        <v>#N/A</v>
      </c>
      <c r="AB241" s="7" t="e">
        <f>VLOOKUP(F241,[9]项目建设投资计划表!$L$7:$O$83,4,0)</f>
        <v>#N/A</v>
      </c>
    </row>
    <row r="242" spans="1:28" ht="25.15" customHeight="1" outlineLevel="3" x14ac:dyDescent="0.4">
      <c r="A242" s="4" t="s">
        <v>11</v>
      </c>
      <c r="B242" s="4" t="s">
        <v>85</v>
      </c>
      <c r="C242" s="4" t="s">
        <v>1017</v>
      </c>
      <c r="D242" s="4" t="s">
        <v>1018</v>
      </c>
      <c r="E242" s="9"/>
      <c r="F242" s="4" t="s">
        <v>1044</v>
      </c>
      <c r="G242" s="4" t="s">
        <v>327</v>
      </c>
      <c r="H242" s="9" t="s">
        <v>291</v>
      </c>
      <c r="I242" s="9" t="s">
        <v>1045</v>
      </c>
      <c r="J242" s="4">
        <v>1.1859999999999999</v>
      </c>
      <c r="K242" s="4" t="s">
        <v>377</v>
      </c>
      <c r="L242" s="4" t="s">
        <v>279</v>
      </c>
      <c r="M242" s="4">
        <v>1.1859999999999999</v>
      </c>
      <c r="N242" s="4"/>
      <c r="O242" s="4" t="s">
        <v>346</v>
      </c>
      <c r="P242" s="4" t="s">
        <v>279</v>
      </c>
      <c r="Q242" s="4" t="s">
        <v>1018</v>
      </c>
      <c r="R242" s="4"/>
      <c r="S242" s="18"/>
      <c r="U242" s="7">
        <f>VLOOKUP(F242,[6]农村公路!$I$6:$W$11652,15,0)</f>
        <v>1.1859999999999999</v>
      </c>
      <c r="V242" s="7">
        <f t="shared" si="7"/>
        <v>0</v>
      </c>
      <c r="W242" s="7" t="e">
        <f>VLOOKUP(F242,'[7]乡镇通三级、旅游资源产业路项目明细'!$F$8:$S$1305,14,0)</f>
        <v>#N/A</v>
      </c>
      <c r="AA242" s="7" t="e">
        <f>_xlfn.XLOOKUP(F242,'[8]乡镇通三级、旅游资源产业路项目明细'!$U:$U,'[8]乡镇通三级、旅游资源产业路项目明细'!$U:$U)</f>
        <v>#N/A</v>
      </c>
      <c r="AB242" s="7" t="e">
        <f>VLOOKUP(F242,[9]项目建设投资计划表!$L$7:$O$83,4,0)</f>
        <v>#N/A</v>
      </c>
    </row>
    <row r="243" spans="1:28" ht="25.15" customHeight="1" outlineLevel="3" x14ac:dyDescent="0.4">
      <c r="A243" s="4" t="s">
        <v>11</v>
      </c>
      <c r="B243" s="4" t="s">
        <v>85</v>
      </c>
      <c r="C243" s="4" t="s">
        <v>1017</v>
      </c>
      <c r="D243" s="4" t="s">
        <v>1046</v>
      </c>
      <c r="E243" s="9"/>
      <c r="F243" s="4" t="s">
        <v>1047</v>
      </c>
      <c r="G243" s="4" t="s">
        <v>327</v>
      </c>
      <c r="H243" s="9" t="s">
        <v>291</v>
      </c>
      <c r="I243" s="9" t="s">
        <v>1048</v>
      </c>
      <c r="J243" s="4">
        <v>0.28100000000000003</v>
      </c>
      <c r="K243" s="4" t="s">
        <v>377</v>
      </c>
      <c r="L243" s="4" t="s">
        <v>1021</v>
      </c>
      <c r="M243" s="4">
        <v>0.28100000000000003</v>
      </c>
      <c r="N243" s="4"/>
      <c r="O243" s="4" t="s">
        <v>284</v>
      </c>
      <c r="P243" s="4" t="s">
        <v>279</v>
      </c>
      <c r="Q243" s="4" t="s">
        <v>1046</v>
      </c>
      <c r="R243" s="4"/>
      <c r="S243" s="18"/>
      <c r="U243" s="7">
        <f>VLOOKUP(F243,[6]农村公路!$I$6:$W$11652,15,0)</f>
        <v>0.28100000000000003</v>
      </c>
      <c r="V243" s="7">
        <f t="shared" si="7"/>
        <v>0</v>
      </c>
      <c r="W243" s="7" t="e">
        <f>VLOOKUP(F243,'[7]乡镇通三级、旅游资源产业路项目明细'!$F$8:$S$1305,14,0)</f>
        <v>#N/A</v>
      </c>
      <c r="AA243" s="7" t="e">
        <f>_xlfn.XLOOKUP(F243,'[8]乡镇通三级、旅游资源产业路项目明细'!$U:$U,'[8]乡镇通三级、旅游资源产业路项目明细'!$U:$U)</f>
        <v>#N/A</v>
      </c>
      <c r="AB243" s="7" t="e">
        <f>VLOOKUP(F243,[9]项目建设投资计划表!$L$7:$O$83,4,0)</f>
        <v>#N/A</v>
      </c>
    </row>
    <row r="244" spans="1:28" ht="25.15" customHeight="1" outlineLevel="3" x14ac:dyDescent="0.4">
      <c r="A244" s="4" t="s">
        <v>11</v>
      </c>
      <c r="B244" s="4" t="s">
        <v>85</v>
      </c>
      <c r="C244" s="4" t="s">
        <v>1049</v>
      </c>
      <c r="D244" s="4" t="s">
        <v>1050</v>
      </c>
      <c r="E244" s="9"/>
      <c r="F244" s="4" t="s">
        <v>1051</v>
      </c>
      <c r="G244" s="4" t="s">
        <v>327</v>
      </c>
      <c r="H244" s="9" t="s">
        <v>291</v>
      </c>
      <c r="I244" s="9" t="s">
        <v>1052</v>
      </c>
      <c r="J244" s="4">
        <v>0.57799999999999996</v>
      </c>
      <c r="K244" s="4" t="s">
        <v>377</v>
      </c>
      <c r="L244" s="4" t="s">
        <v>1021</v>
      </c>
      <c r="M244" s="4">
        <v>0.57799999999999996</v>
      </c>
      <c r="N244" s="4"/>
      <c r="O244" s="4" t="s">
        <v>346</v>
      </c>
      <c r="P244" s="4" t="s">
        <v>279</v>
      </c>
      <c r="Q244" s="4" t="s">
        <v>1050</v>
      </c>
      <c r="R244" s="4"/>
      <c r="S244" s="18"/>
      <c r="U244" s="7">
        <f>VLOOKUP(F244,[6]农村公路!$I$6:$W$11652,15,0)</f>
        <v>0.57799999999999996</v>
      </c>
      <c r="V244" s="7">
        <f t="shared" si="7"/>
        <v>0</v>
      </c>
      <c r="W244" s="7" t="e">
        <f>VLOOKUP(F244,'[7]乡镇通三级、旅游资源产业路项目明细'!$F$8:$S$1305,14,0)</f>
        <v>#N/A</v>
      </c>
      <c r="AA244" s="7" t="e">
        <f>_xlfn.XLOOKUP(F244,'[8]乡镇通三级、旅游资源产业路项目明细'!$U:$U,'[8]乡镇通三级、旅游资源产业路项目明细'!$U:$U)</f>
        <v>#N/A</v>
      </c>
      <c r="AB244" s="7" t="e">
        <f>VLOOKUP(F244,[9]项目建设投资计划表!$L$7:$O$83,4,0)</f>
        <v>#N/A</v>
      </c>
    </row>
    <row r="245" spans="1:28" ht="25.15" customHeight="1" outlineLevel="3" x14ac:dyDescent="0.4">
      <c r="A245" s="4" t="s">
        <v>11</v>
      </c>
      <c r="B245" s="4" t="s">
        <v>85</v>
      </c>
      <c r="C245" s="4" t="s">
        <v>1017</v>
      </c>
      <c r="D245" s="4" t="s">
        <v>1046</v>
      </c>
      <c r="E245" s="9"/>
      <c r="F245" s="4" t="s">
        <v>1053</v>
      </c>
      <c r="G245" s="4" t="s">
        <v>327</v>
      </c>
      <c r="H245" s="9" t="s">
        <v>291</v>
      </c>
      <c r="I245" s="9" t="s">
        <v>1054</v>
      </c>
      <c r="J245" s="4">
        <v>0.254</v>
      </c>
      <c r="K245" s="4" t="s">
        <v>377</v>
      </c>
      <c r="L245" s="4" t="s">
        <v>1021</v>
      </c>
      <c r="M245" s="4">
        <v>0.254</v>
      </c>
      <c r="N245" s="4"/>
      <c r="O245" s="4" t="s">
        <v>284</v>
      </c>
      <c r="P245" s="4" t="s">
        <v>279</v>
      </c>
      <c r="Q245" s="4" t="s">
        <v>1046</v>
      </c>
      <c r="R245" s="4"/>
      <c r="S245" s="18"/>
      <c r="U245" s="7">
        <f>VLOOKUP(F245,[6]农村公路!$I$6:$W$11652,15,0)</f>
        <v>0.254</v>
      </c>
      <c r="V245" s="7">
        <f t="shared" si="7"/>
        <v>0</v>
      </c>
      <c r="W245" s="7" t="e">
        <f>VLOOKUP(F245,'[7]乡镇通三级、旅游资源产业路项目明细'!$F$8:$S$1305,14,0)</f>
        <v>#N/A</v>
      </c>
      <c r="AA245" s="7" t="e">
        <f>_xlfn.XLOOKUP(F245,'[8]乡镇通三级、旅游资源产业路项目明细'!$U:$U,'[8]乡镇通三级、旅游资源产业路项目明细'!$U:$U)</f>
        <v>#N/A</v>
      </c>
      <c r="AB245" s="7" t="e">
        <f>VLOOKUP(F245,[9]项目建设投资计划表!$L$7:$O$83,4,0)</f>
        <v>#N/A</v>
      </c>
    </row>
    <row r="246" spans="1:28" ht="25.15" customHeight="1" outlineLevel="3" x14ac:dyDescent="0.4">
      <c r="A246" s="4" t="s">
        <v>11</v>
      </c>
      <c r="B246" s="4" t="s">
        <v>85</v>
      </c>
      <c r="C246" s="4" t="s">
        <v>1040</v>
      </c>
      <c r="D246" s="4" t="s">
        <v>1055</v>
      </c>
      <c r="E246" s="9"/>
      <c r="F246" s="4" t="s">
        <v>1056</v>
      </c>
      <c r="G246" s="4" t="s">
        <v>327</v>
      </c>
      <c r="H246" s="9" t="s">
        <v>291</v>
      </c>
      <c r="I246" s="9" t="s">
        <v>1057</v>
      </c>
      <c r="J246" s="4">
        <v>0.55000000000000004</v>
      </c>
      <c r="K246" s="4" t="s">
        <v>377</v>
      </c>
      <c r="L246" s="4" t="s">
        <v>279</v>
      </c>
      <c r="M246" s="4">
        <v>0.55000000000000004</v>
      </c>
      <c r="N246" s="4"/>
      <c r="O246" s="4" t="s">
        <v>346</v>
      </c>
      <c r="P246" s="4" t="s">
        <v>279</v>
      </c>
      <c r="Q246" s="4" t="s">
        <v>1055</v>
      </c>
      <c r="R246" s="4"/>
      <c r="S246" s="18"/>
      <c r="U246" s="7">
        <f>VLOOKUP(F246,[6]农村公路!$I$6:$W$11652,15,0)</f>
        <v>0.55000000000000004</v>
      </c>
      <c r="V246" s="7">
        <f t="shared" si="7"/>
        <v>0</v>
      </c>
      <c r="W246" s="7" t="e">
        <f>VLOOKUP(F246,'[7]乡镇通三级、旅游资源产业路项目明细'!$F$8:$S$1305,14,0)</f>
        <v>#N/A</v>
      </c>
      <c r="AA246" s="7" t="e">
        <f>_xlfn.XLOOKUP(F246,'[8]乡镇通三级、旅游资源产业路项目明细'!$U:$U,'[8]乡镇通三级、旅游资源产业路项目明细'!$U:$U)</f>
        <v>#N/A</v>
      </c>
      <c r="AB246" s="7" t="e">
        <f>VLOOKUP(F246,[9]项目建设投资计划表!$L$7:$O$83,4,0)</f>
        <v>#N/A</v>
      </c>
    </row>
    <row r="247" spans="1:28" ht="25.15" customHeight="1" outlineLevel="3" x14ac:dyDescent="0.4">
      <c r="A247" s="4" t="s">
        <v>11</v>
      </c>
      <c r="B247" s="4" t="s">
        <v>85</v>
      </c>
      <c r="C247" s="4" t="s">
        <v>1049</v>
      </c>
      <c r="D247" s="4" t="s">
        <v>1058</v>
      </c>
      <c r="E247" s="9"/>
      <c r="F247" s="4" t="s">
        <v>1059</v>
      </c>
      <c r="G247" s="4" t="s">
        <v>327</v>
      </c>
      <c r="H247" s="9" t="s">
        <v>291</v>
      </c>
      <c r="I247" s="9" t="s">
        <v>1060</v>
      </c>
      <c r="J247" s="4">
        <v>2.597</v>
      </c>
      <c r="K247" s="4" t="s">
        <v>377</v>
      </c>
      <c r="L247" s="4" t="s">
        <v>1021</v>
      </c>
      <c r="M247" s="4">
        <v>2.597</v>
      </c>
      <c r="N247" s="4"/>
      <c r="O247" s="4" t="s">
        <v>284</v>
      </c>
      <c r="P247" s="4" t="s">
        <v>279</v>
      </c>
      <c r="Q247" s="4" t="s">
        <v>1058</v>
      </c>
      <c r="R247" s="4"/>
      <c r="S247" s="18"/>
      <c r="U247" s="7">
        <f>VLOOKUP(F247,[6]农村公路!$I$6:$W$11652,15,0)</f>
        <v>2.597</v>
      </c>
      <c r="V247" s="7">
        <f t="shared" si="7"/>
        <v>0</v>
      </c>
      <c r="W247" s="7" t="e">
        <f>VLOOKUP(F247,'[7]乡镇通三级、旅游资源产业路项目明细'!$F$8:$S$1305,14,0)</f>
        <v>#N/A</v>
      </c>
      <c r="AA247" s="7" t="e">
        <f>_xlfn.XLOOKUP(F247,'[8]乡镇通三级、旅游资源产业路项目明细'!$U:$U,'[8]乡镇通三级、旅游资源产业路项目明细'!$U:$U)</f>
        <v>#N/A</v>
      </c>
      <c r="AB247" s="7" t="e">
        <f>VLOOKUP(F247,[9]项目建设投资计划表!$L$7:$O$83,4,0)</f>
        <v>#N/A</v>
      </c>
    </row>
    <row r="248" spans="1:28" ht="25.15" customHeight="1" outlineLevel="3" x14ac:dyDescent="0.4">
      <c r="A248" s="4" t="s">
        <v>11</v>
      </c>
      <c r="B248" s="4" t="s">
        <v>85</v>
      </c>
      <c r="C248" s="4" t="s">
        <v>1026</v>
      </c>
      <c r="D248" s="4" t="s">
        <v>1037</v>
      </c>
      <c r="E248" s="9"/>
      <c r="F248" s="4" t="s">
        <v>1061</v>
      </c>
      <c r="G248" s="4" t="s">
        <v>327</v>
      </c>
      <c r="H248" s="9" t="s">
        <v>291</v>
      </c>
      <c r="I248" s="9" t="s">
        <v>1062</v>
      </c>
      <c r="J248" s="4">
        <v>0.308</v>
      </c>
      <c r="K248" s="4" t="s">
        <v>377</v>
      </c>
      <c r="L248" s="4" t="s">
        <v>279</v>
      </c>
      <c r="M248" s="4">
        <v>0.308</v>
      </c>
      <c r="N248" s="4"/>
      <c r="O248" s="4" t="s">
        <v>284</v>
      </c>
      <c r="P248" s="4" t="s">
        <v>279</v>
      </c>
      <c r="Q248" s="4" t="s">
        <v>1037</v>
      </c>
      <c r="R248" s="4"/>
      <c r="S248" s="18"/>
      <c r="U248" s="7">
        <f>VLOOKUP(F248,[6]农村公路!$I$6:$W$11652,15,0)</f>
        <v>0.308</v>
      </c>
      <c r="V248" s="7">
        <f t="shared" si="7"/>
        <v>0</v>
      </c>
      <c r="W248" s="7" t="e">
        <f>VLOOKUP(F248,'[7]乡镇通三级、旅游资源产业路项目明细'!$F$8:$S$1305,14,0)</f>
        <v>#N/A</v>
      </c>
      <c r="AA248" s="7" t="e">
        <f>_xlfn.XLOOKUP(F248,'[8]乡镇通三级、旅游资源产业路项目明细'!$U:$U,'[8]乡镇通三级、旅游资源产业路项目明细'!$U:$U)</f>
        <v>#N/A</v>
      </c>
      <c r="AB248" s="7" t="e">
        <f>VLOOKUP(F248,[9]项目建设投资计划表!$L$7:$O$83,4,0)</f>
        <v>#N/A</v>
      </c>
    </row>
    <row r="249" spans="1:28" ht="25.15" customHeight="1" outlineLevel="3" x14ac:dyDescent="0.4">
      <c r="A249" s="4" t="s">
        <v>11</v>
      </c>
      <c r="B249" s="4" t="s">
        <v>85</v>
      </c>
      <c r="C249" s="4" t="s">
        <v>1049</v>
      </c>
      <c r="D249" s="4" t="s">
        <v>1063</v>
      </c>
      <c r="E249" s="9"/>
      <c r="F249" s="4" t="s">
        <v>1064</v>
      </c>
      <c r="G249" s="4" t="s">
        <v>327</v>
      </c>
      <c r="H249" s="9" t="s">
        <v>291</v>
      </c>
      <c r="I249" s="9" t="s">
        <v>1065</v>
      </c>
      <c r="J249" s="4">
        <v>2.0110000000000001</v>
      </c>
      <c r="K249" s="4" t="s">
        <v>377</v>
      </c>
      <c r="L249" s="4" t="s">
        <v>279</v>
      </c>
      <c r="M249" s="4">
        <v>2.0110000000000001</v>
      </c>
      <c r="N249" s="4"/>
      <c r="O249" s="4" t="s">
        <v>346</v>
      </c>
      <c r="P249" s="4" t="s">
        <v>279</v>
      </c>
      <c r="Q249" s="4" t="s">
        <v>1063</v>
      </c>
      <c r="R249" s="4"/>
      <c r="S249" s="18"/>
      <c r="U249" s="7">
        <f>VLOOKUP(F249,[6]农村公路!$I$6:$W$11652,15,0)</f>
        <v>2.0110000000000001</v>
      </c>
      <c r="V249" s="7">
        <f t="shared" si="7"/>
        <v>0</v>
      </c>
      <c r="W249" s="7" t="e">
        <f>VLOOKUP(F249,'[7]乡镇通三级、旅游资源产业路项目明细'!$F$8:$S$1305,14,0)</f>
        <v>#N/A</v>
      </c>
      <c r="AA249" s="7" t="e">
        <f>_xlfn.XLOOKUP(F249,'[8]乡镇通三级、旅游资源产业路项目明细'!$U:$U,'[8]乡镇通三级、旅游资源产业路项目明细'!$U:$U)</f>
        <v>#N/A</v>
      </c>
      <c r="AB249" s="7" t="e">
        <f>VLOOKUP(F249,[9]项目建设投资计划表!$L$7:$O$83,4,0)</f>
        <v>#N/A</v>
      </c>
    </row>
    <row r="250" spans="1:28" ht="25.15" customHeight="1" outlineLevel="3" x14ac:dyDescent="0.4">
      <c r="A250" s="4" t="s">
        <v>11</v>
      </c>
      <c r="B250" s="4" t="s">
        <v>85</v>
      </c>
      <c r="C250" s="4" t="s">
        <v>1030</v>
      </c>
      <c r="D250" s="4" t="s">
        <v>1066</v>
      </c>
      <c r="E250" s="9"/>
      <c r="F250" s="4" t="s">
        <v>1067</v>
      </c>
      <c r="G250" s="4" t="s">
        <v>327</v>
      </c>
      <c r="H250" s="9" t="s">
        <v>291</v>
      </c>
      <c r="I250" s="9" t="s">
        <v>1068</v>
      </c>
      <c r="J250" s="4">
        <v>4.9160000000000004</v>
      </c>
      <c r="K250" s="4" t="s">
        <v>377</v>
      </c>
      <c r="L250" s="4" t="s">
        <v>279</v>
      </c>
      <c r="M250" s="4">
        <v>4.9160000000000004</v>
      </c>
      <c r="N250" s="4"/>
      <c r="O250" s="4" t="s">
        <v>284</v>
      </c>
      <c r="P250" s="4" t="s">
        <v>279</v>
      </c>
      <c r="Q250" s="4" t="s">
        <v>1066</v>
      </c>
      <c r="R250" s="4"/>
      <c r="S250" s="18"/>
      <c r="U250" s="7">
        <f>VLOOKUP(F250,[6]农村公路!$I$6:$W$11652,15,0)</f>
        <v>4.9160000000000004</v>
      </c>
      <c r="V250" s="7">
        <f t="shared" si="7"/>
        <v>0</v>
      </c>
      <c r="W250" s="7" t="e">
        <f>VLOOKUP(F250,'[7]乡镇通三级、旅游资源产业路项目明细'!$F$8:$S$1305,14,0)</f>
        <v>#N/A</v>
      </c>
      <c r="AA250" s="7" t="e">
        <f>_xlfn.XLOOKUP(F250,'[8]乡镇通三级、旅游资源产业路项目明细'!$U:$U,'[8]乡镇通三级、旅游资源产业路项目明细'!$U:$U)</f>
        <v>#N/A</v>
      </c>
      <c r="AB250" s="7" t="e">
        <f>VLOOKUP(F250,[9]项目建设投资计划表!$L$7:$O$83,4,0)</f>
        <v>#N/A</v>
      </c>
    </row>
    <row r="251" spans="1:28" ht="25.15" customHeight="1" outlineLevel="3" x14ac:dyDescent="0.4">
      <c r="A251" s="4" t="s">
        <v>11</v>
      </c>
      <c r="B251" s="4" t="s">
        <v>85</v>
      </c>
      <c r="C251" s="4" t="s">
        <v>1040</v>
      </c>
      <c r="D251" s="4" t="s">
        <v>1069</v>
      </c>
      <c r="E251" s="9"/>
      <c r="F251" s="4" t="s">
        <v>1070</v>
      </c>
      <c r="G251" s="4" t="s">
        <v>327</v>
      </c>
      <c r="H251" s="9" t="s">
        <v>291</v>
      </c>
      <c r="I251" s="9" t="s">
        <v>1071</v>
      </c>
      <c r="J251" s="4">
        <v>0.35799999999999998</v>
      </c>
      <c r="K251" s="4" t="s">
        <v>377</v>
      </c>
      <c r="L251" s="4" t="s">
        <v>279</v>
      </c>
      <c r="M251" s="4">
        <v>0.35799999999999998</v>
      </c>
      <c r="N251" s="4"/>
      <c r="O251" s="4" t="s">
        <v>300</v>
      </c>
      <c r="P251" s="4" t="s">
        <v>279</v>
      </c>
      <c r="Q251" s="4" t="s">
        <v>1069</v>
      </c>
      <c r="R251" s="4"/>
      <c r="S251" s="18"/>
      <c r="U251" s="7">
        <f>VLOOKUP(F251,[6]农村公路!$I$6:$W$11652,15,0)</f>
        <v>0.35799999999999998</v>
      </c>
      <c r="V251" s="7">
        <f t="shared" si="7"/>
        <v>0</v>
      </c>
      <c r="W251" s="7" t="e">
        <f>VLOOKUP(F251,'[7]乡镇通三级、旅游资源产业路项目明细'!$F$8:$S$1305,14,0)</f>
        <v>#N/A</v>
      </c>
      <c r="AA251" s="7" t="e">
        <f>_xlfn.XLOOKUP(F251,'[8]乡镇通三级、旅游资源产业路项目明细'!$U:$U,'[8]乡镇通三级、旅游资源产业路项目明细'!$U:$U)</f>
        <v>#N/A</v>
      </c>
      <c r="AB251" s="7" t="e">
        <f>VLOOKUP(F251,[9]项目建设投资计划表!$L$7:$O$83,4,0)</f>
        <v>#N/A</v>
      </c>
    </row>
    <row r="252" spans="1:28" ht="25.15" customHeight="1" outlineLevel="3" x14ac:dyDescent="0.4">
      <c r="A252" s="4" t="s">
        <v>11</v>
      </c>
      <c r="B252" s="4" t="s">
        <v>85</v>
      </c>
      <c r="C252" s="4" t="s">
        <v>1072</v>
      </c>
      <c r="D252" s="4" t="s">
        <v>782</v>
      </c>
      <c r="E252" s="9"/>
      <c r="F252" s="4" t="s">
        <v>1073</v>
      </c>
      <c r="G252" s="4" t="s">
        <v>327</v>
      </c>
      <c r="H252" s="9" t="s">
        <v>291</v>
      </c>
      <c r="I252" s="9" t="s">
        <v>1074</v>
      </c>
      <c r="J252" s="4">
        <v>0.63</v>
      </c>
      <c r="K252" s="4" t="s">
        <v>377</v>
      </c>
      <c r="L252" s="4" t="s">
        <v>1021</v>
      </c>
      <c r="M252" s="4">
        <v>0.63</v>
      </c>
      <c r="N252" s="4"/>
      <c r="O252" s="4" t="s">
        <v>284</v>
      </c>
      <c r="P252" s="4" t="s">
        <v>279</v>
      </c>
      <c r="Q252" s="4" t="s">
        <v>782</v>
      </c>
      <c r="R252" s="4"/>
      <c r="S252" s="18"/>
      <c r="U252" s="7">
        <f>VLOOKUP(F252,[6]农村公路!$I$6:$W$11652,15,0)</f>
        <v>0.63</v>
      </c>
      <c r="V252" s="7">
        <f t="shared" si="7"/>
        <v>0</v>
      </c>
      <c r="W252" s="7" t="e">
        <f>VLOOKUP(F252,'[7]乡镇通三级、旅游资源产业路项目明细'!$F$8:$S$1305,14,0)</f>
        <v>#N/A</v>
      </c>
      <c r="AA252" s="7" t="e">
        <f>_xlfn.XLOOKUP(F252,'[8]乡镇通三级、旅游资源产业路项目明细'!$U:$U,'[8]乡镇通三级、旅游资源产业路项目明细'!$U:$U)</f>
        <v>#N/A</v>
      </c>
      <c r="AB252" s="7" t="e">
        <f>VLOOKUP(F252,[9]项目建设投资计划表!$L$7:$O$83,4,0)</f>
        <v>#N/A</v>
      </c>
    </row>
    <row r="253" spans="1:28" ht="25.15" customHeight="1" outlineLevel="3" x14ac:dyDescent="0.4">
      <c r="A253" s="4" t="s">
        <v>11</v>
      </c>
      <c r="B253" s="4" t="s">
        <v>85</v>
      </c>
      <c r="C253" s="4" t="s">
        <v>1005</v>
      </c>
      <c r="D253" s="4" t="s">
        <v>1075</v>
      </c>
      <c r="E253" s="9"/>
      <c r="F253" s="4" t="s">
        <v>1076</v>
      </c>
      <c r="G253" s="4" t="s">
        <v>327</v>
      </c>
      <c r="H253" s="9" t="s">
        <v>291</v>
      </c>
      <c r="I253" s="9" t="s">
        <v>1077</v>
      </c>
      <c r="J253" s="4">
        <v>0.76800000000000002</v>
      </c>
      <c r="K253" s="4" t="s">
        <v>377</v>
      </c>
      <c r="L253" s="4" t="s">
        <v>279</v>
      </c>
      <c r="M253" s="4">
        <v>0.76800000000000002</v>
      </c>
      <c r="N253" s="4"/>
      <c r="O253" s="4" t="s">
        <v>284</v>
      </c>
      <c r="P253" s="4" t="s">
        <v>279</v>
      </c>
      <c r="Q253" s="4" t="s">
        <v>1075</v>
      </c>
      <c r="R253" s="4"/>
      <c r="S253" s="18"/>
      <c r="U253" s="7">
        <f>VLOOKUP(F253,[6]农村公路!$I$6:$W$11652,15,0)</f>
        <v>0.76800000000000002</v>
      </c>
      <c r="V253" s="7">
        <f t="shared" si="7"/>
        <v>0</v>
      </c>
      <c r="W253" s="7" t="e">
        <f>VLOOKUP(F253,'[7]乡镇通三级、旅游资源产业路项目明细'!$F$8:$S$1305,14,0)</f>
        <v>#N/A</v>
      </c>
      <c r="AA253" s="7" t="e">
        <f>_xlfn.XLOOKUP(F253,'[8]乡镇通三级、旅游资源产业路项目明细'!$U:$U,'[8]乡镇通三级、旅游资源产业路项目明细'!$U:$U)</f>
        <v>#N/A</v>
      </c>
      <c r="AB253" s="7" t="e">
        <f>VLOOKUP(F253,[9]项目建设投资计划表!$L$7:$O$83,4,0)</f>
        <v>#N/A</v>
      </c>
    </row>
    <row r="254" spans="1:28" ht="25.15" customHeight="1" outlineLevel="3" x14ac:dyDescent="0.4">
      <c r="A254" s="4" t="s">
        <v>11</v>
      </c>
      <c r="B254" s="4" t="s">
        <v>85</v>
      </c>
      <c r="C254" s="4" t="s">
        <v>1049</v>
      </c>
      <c r="D254" s="4" t="s">
        <v>1078</v>
      </c>
      <c r="E254" s="9"/>
      <c r="F254" s="4" t="s">
        <v>1079</v>
      </c>
      <c r="G254" s="4" t="s">
        <v>327</v>
      </c>
      <c r="H254" s="9" t="s">
        <v>291</v>
      </c>
      <c r="I254" s="9" t="s">
        <v>1080</v>
      </c>
      <c r="J254" s="4">
        <v>1.23</v>
      </c>
      <c r="K254" s="4" t="s">
        <v>377</v>
      </c>
      <c r="L254" s="4" t="s">
        <v>279</v>
      </c>
      <c r="M254" s="4">
        <v>1.23</v>
      </c>
      <c r="N254" s="4"/>
      <c r="O254" s="4" t="s">
        <v>284</v>
      </c>
      <c r="P254" s="4" t="s">
        <v>279</v>
      </c>
      <c r="Q254" s="4" t="s">
        <v>1078</v>
      </c>
      <c r="R254" s="4"/>
      <c r="S254" s="18"/>
      <c r="U254" s="7">
        <f>VLOOKUP(F254,[6]农村公路!$I$6:$W$11652,15,0)</f>
        <v>1.23</v>
      </c>
      <c r="V254" s="7">
        <f t="shared" si="7"/>
        <v>0</v>
      </c>
      <c r="W254" s="7" t="e">
        <f>VLOOKUP(F254,'[7]乡镇通三级、旅游资源产业路项目明细'!$F$8:$S$1305,14,0)</f>
        <v>#N/A</v>
      </c>
      <c r="AA254" s="7" t="e">
        <f>_xlfn.XLOOKUP(F254,'[8]乡镇通三级、旅游资源产业路项目明细'!$U:$U,'[8]乡镇通三级、旅游资源产业路项目明细'!$U:$U)</f>
        <v>#N/A</v>
      </c>
      <c r="AB254" s="7" t="e">
        <f>VLOOKUP(F254,[9]项目建设投资计划表!$L$7:$O$83,4,0)</f>
        <v>#N/A</v>
      </c>
    </row>
    <row r="255" spans="1:28" ht="25.15" customHeight="1" outlineLevel="3" x14ac:dyDescent="0.4">
      <c r="A255" s="4" t="s">
        <v>11</v>
      </c>
      <c r="B255" s="4" t="s">
        <v>85</v>
      </c>
      <c r="C255" s="4" t="s">
        <v>1072</v>
      </c>
      <c r="D255" s="4" t="s">
        <v>1081</v>
      </c>
      <c r="E255" s="9"/>
      <c r="F255" s="4" t="s">
        <v>1082</v>
      </c>
      <c r="G255" s="4" t="s">
        <v>327</v>
      </c>
      <c r="H255" s="9" t="s">
        <v>291</v>
      </c>
      <c r="I255" s="9" t="s">
        <v>1083</v>
      </c>
      <c r="J255" s="4">
        <v>2.4420000000000002</v>
      </c>
      <c r="K255" s="4" t="s">
        <v>377</v>
      </c>
      <c r="L255" s="4" t="s">
        <v>1021</v>
      </c>
      <c r="M255" s="4">
        <v>2.4420000000000002</v>
      </c>
      <c r="N255" s="4"/>
      <c r="O255" s="4" t="s">
        <v>284</v>
      </c>
      <c r="P255" s="4" t="s">
        <v>279</v>
      </c>
      <c r="Q255" s="4" t="s">
        <v>1081</v>
      </c>
      <c r="R255" s="4"/>
      <c r="S255" s="18"/>
      <c r="U255" s="7">
        <f>VLOOKUP(F255,[6]农村公路!$I$6:$W$11652,15,0)</f>
        <v>2.4420000000000002</v>
      </c>
      <c r="V255" s="7">
        <f t="shared" si="7"/>
        <v>0</v>
      </c>
      <c r="W255" s="7" t="e">
        <f>VLOOKUP(F255,'[7]乡镇通三级、旅游资源产业路项目明细'!$F$8:$S$1305,14,0)</f>
        <v>#N/A</v>
      </c>
      <c r="AA255" s="7" t="e">
        <f>_xlfn.XLOOKUP(F255,'[8]乡镇通三级、旅游资源产业路项目明细'!$U:$U,'[8]乡镇通三级、旅游资源产业路项目明细'!$U:$U)</f>
        <v>#N/A</v>
      </c>
      <c r="AB255" s="7" t="e">
        <f>VLOOKUP(F255,[9]项目建设投资计划表!$L$7:$O$83,4,0)</f>
        <v>#N/A</v>
      </c>
    </row>
    <row r="256" spans="1:28" ht="25.15" customHeight="1" outlineLevel="3" x14ac:dyDescent="0.4">
      <c r="A256" s="4" t="s">
        <v>11</v>
      </c>
      <c r="B256" s="4" t="s">
        <v>85</v>
      </c>
      <c r="C256" s="4" t="s">
        <v>1040</v>
      </c>
      <c r="D256" s="4" t="s">
        <v>1084</v>
      </c>
      <c r="E256" s="9"/>
      <c r="F256" s="4" t="s">
        <v>1085</v>
      </c>
      <c r="G256" s="4" t="s">
        <v>327</v>
      </c>
      <c r="H256" s="9" t="s">
        <v>291</v>
      </c>
      <c r="I256" s="9" t="s">
        <v>1086</v>
      </c>
      <c r="J256" s="4">
        <v>0.35099999999999998</v>
      </c>
      <c r="K256" s="4" t="s">
        <v>377</v>
      </c>
      <c r="L256" s="4" t="s">
        <v>279</v>
      </c>
      <c r="M256" s="4">
        <v>0.35099999999999998</v>
      </c>
      <c r="N256" s="4"/>
      <c r="O256" s="4" t="s">
        <v>346</v>
      </c>
      <c r="P256" s="4" t="s">
        <v>279</v>
      </c>
      <c r="Q256" s="4" t="s">
        <v>1084</v>
      </c>
      <c r="R256" s="4"/>
      <c r="S256" s="18"/>
      <c r="U256" s="7">
        <f>VLOOKUP(F256,[6]农村公路!$I$6:$W$11652,15,0)</f>
        <v>0.35099999999999998</v>
      </c>
      <c r="V256" s="7">
        <f t="shared" si="7"/>
        <v>0</v>
      </c>
      <c r="W256" s="7" t="e">
        <f>VLOOKUP(F256,'[7]乡镇通三级、旅游资源产业路项目明细'!$F$8:$S$1305,14,0)</f>
        <v>#N/A</v>
      </c>
      <c r="AA256" s="7" t="e">
        <f>_xlfn.XLOOKUP(F256,'[8]乡镇通三级、旅游资源产业路项目明细'!$U:$U,'[8]乡镇通三级、旅游资源产业路项目明细'!$U:$U)</f>
        <v>#N/A</v>
      </c>
      <c r="AB256" s="7" t="e">
        <f>VLOOKUP(F256,[9]项目建设投资计划表!$L$7:$O$83,4,0)</f>
        <v>#N/A</v>
      </c>
    </row>
    <row r="257" spans="1:28" ht="25.15" customHeight="1" outlineLevel="3" x14ac:dyDescent="0.4">
      <c r="A257" s="4" t="s">
        <v>11</v>
      </c>
      <c r="B257" s="4" t="s">
        <v>85</v>
      </c>
      <c r="C257" s="4" t="s">
        <v>1087</v>
      </c>
      <c r="D257" s="4" t="s">
        <v>1088</v>
      </c>
      <c r="E257" s="9"/>
      <c r="F257" s="4" t="s">
        <v>1089</v>
      </c>
      <c r="G257" s="4" t="s">
        <v>327</v>
      </c>
      <c r="H257" s="9" t="s">
        <v>291</v>
      </c>
      <c r="I257" s="9" t="s">
        <v>1090</v>
      </c>
      <c r="J257" s="4">
        <v>0.29499999999999998</v>
      </c>
      <c r="K257" s="4" t="s">
        <v>377</v>
      </c>
      <c r="L257" s="4" t="s">
        <v>1021</v>
      </c>
      <c r="M257" s="4">
        <v>0.29499999999999998</v>
      </c>
      <c r="N257" s="4"/>
      <c r="O257" s="4" t="s">
        <v>284</v>
      </c>
      <c r="P257" s="4" t="s">
        <v>279</v>
      </c>
      <c r="Q257" s="4" t="s">
        <v>1088</v>
      </c>
      <c r="R257" s="4"/>
      <c r="S257" s="18"/>
      <c r="U257" s="7">
        <f>VLOOKUP(F257,[6]农村公路!$I$6:$W$11652,15,0)</f>
        <v>0.29499999999999998</v>
      </c>
      <c r="V257" s="7">
        <f t="shared" si="7"/>
        <v>0</v>
      </c>
      <c r="W257" s="7" t="e">
        <f>VLOOKUP(F257,'[7]乡镇通三级、旅游资源产业路项目明细'!$F$8:$S$1305,14,0)</f>
        <v>#N/A</v>
      </c>
      <c r="AA257" s="7" t="e">
        <f>_xlfn.XLOOKUP(F257,'[8]乡镇通三级、旅游资源产业路项目明细'!$U:$U,'[8]乡镇通三级、旅游资源产业路项目明细'!$U:$U)</f>
        <v>#N/A</v>
      </c>
      <c r="AB257" s="7" t="e">
        <f>VLOOKUP(F257,[9]项目建设投资计划表!$L$7:$O$83,4,0)</f>
        <v>#N/A</v>
      </c>
    </row>
    <row r="258" spans="1:28" ht="25.15" customHeight="1" outlineLevel="3" x14ac:dyDescent="0.4">
      <c r="A258" s="4" t="s">
        <v>11</v>
      </c>
      <c r="B258" s="4" t="s">
        <v>85</v>
      </c>
      <c r="C258" s="4" t="s">
        <v>1049</v>
      </c>
      <c r="D258" s="4" t="s">
        <v>1058</v>
      </c>
      <c r="E258" s="9"/>
      <c r="F258" s="4" t="s">
        <v>1091</v>
      </c>
      <c r="G258" s="4" t="s">
        <v>327</v>
      </c>
      <c r="H258" s="9" t="s">
        <v>291</v>
      </c>
      <c r="I258" s="9" t="s">
        <v>1092</v>
      </c>
      <c r="J258" s="4">
        <v>4.2229999999999999</v>
      </c>
      <c r="K258" s="4" t="s">
        <v>377</v>
      </c>
      <c r="L258" s="4" t="s">
        <v>1021</v>
      </c>
      <c r="M258" s="4">
        <v>4.2229999999999999</v>
      </c>
      <c r="N258" s="4"/>
      <c r="O258" s="4" t="s">
        <v>284</v>
      </c>
      <c r="P258" s="4" t="s">
        <v>279</v>
      </c>
      <c r="Q258" s="4" t="s">
        <v>1058</v>
      </c>
      <c r="R258" s="4"/>
      <c r="S258" s="18"/>
      <c r="U258" s="7">
        <f>VLOOKUP(F258,[6]农村公路!$I$6:$W$11652,15,0)</f>
        <v>4.2229999999999999</v>
      </c>
      <c r="V258" s="7">
        <f t="shared" si="7"/>
        <v>0</v>
      </c>
      <c r="W258" s="7" t="e">
        <f>VLOOKUP(F258,'[7]乡镇通三级、旅游资源产业路项目明细'!$F$8:$S$1305,14,0)</f>
        <v>#N/A</v>
      </c>
      <c r="AA258" s="7" t="e">
        <f>_xlfn.XLOOKUP(F258,'[8]乡镇通三级、旅游资源产业路项目明细'!$U:$U,'[8]乡镇通三级、旅游资源产业路项目明细'!$U:$U)</f>
        <v>#N/A</v>
      </c>
      <c r="AB258" s="7" t="e">
        <f>VLOOKUP(F258,[9]项目建设投资计划表!$L$7:$O$83,4,0)</f>
        <v>#N/A</v>
      </c>
    </row>
    <row r="259" spans="1:28" ht="25.15" customHeight="1" outlineLevel="3" x14ac:dyDescent="0.4">
      <c r="A259" s="4" t="s">
        <v>11</v>
      </c>
      <c r="B259" s="4" t="s">
        <v>85</v>
      </c>
      <c r="C259" s="4" t="s">
        <v>1093</v>
      </c>
      <c r="D259" s="4" t="s">
        <v>1094</v>
      </c>
      <c r="E259" s="9"/>
      <c r="F259" s="4" t="s">
        <v>1095</v>
      </c>
      <c r="G259" s="4" t="s">
        <v>327</v>
      </c>
      <c r="H259" s="9" t="s">
        <v>291</v>
      </c>
      <c r="I259" s="9" t="s">
        <v>1096</v>
      </c>
      <c r="J259" s="4">
        <v>1.036</v>
      </c>
      <c r="K259" s="4" t="s">
        <v>377</v>
      </c>
      <c r="L259" s="4" t="s">
        <v>279</v>
      </c>
      <c r="M259" s="4">
        <v>1.036</v>
      </c>
      <c r="N259" s="4"/>
      <c r="O259" s="4" t="s">
        <v>300</v>
      </c>
      <c r="P259" s="4" t="s">
        <v>279</v>
      </c>
      <c r="Q259" s="4" t="s">
        <v>1094</v>
      </c>
      <c r="R259" s="4"/>
      <c r="S259" s="18"/>
      <c r="U259" s="7">
        <f>VLOOKUP(F259,[6]农村公路!$I$6:$W$11652,15,0)</f>
        <v>1.036</v>
      </c>
      <c r="V259" s="7">
        <f t="shared" si="7"/>
        <v>0</v>
      </c>
      <c r="W259" s="7" t="e">
        <f>VLOOKUP(F259,'[7]乡镇通三级、旅游资源产业路项目明细'!$F$8:$S$1305,14,0)</f>
        <v>#N/A</v>
      </c>
      <c r="AA259" s="7" t="e">
        <f>_xlfn.XLOOKUP(F259,'[8]乡镇通三级、旅游资源产业路项目明细'!$U:$U,'[8]乡镇通三级、旅游资源产业路项目明细'!$U:$U)</f>
        <v>#N/A</v>
      </c>
      <c r="AB259" s="7" t="e">
        <f>VLOOKUP(F259,[9]项目建设投资计划表!$L$7:$O$83,4,0)</f>
        <v>#N/A</v>
      </c>
    </row>
    <row r="260" spans="1:28" ht="25.15" customHeight="1" outlineLevel="3" x14ac:dyDescent="0.4">
      <c r="A260" s="4" t="s">
        <v>11</v>
      </c>
      <c r="B260" s="4" t="s">
        <v>85</v>
      </c>
      <c r="C260" s="4" t="s">
        <v>1040</v>
      </c>
      <c r="D260" s="4" t="s">
        <v>1069</v>
      </c>
      <c r="E260" s="9"/>
      <c r="F260" s="4" t="s">
        <v>1097</v>
      </c>
      <c r="G260" s="4" t="s">
        <v>327</v>
      </c>
      <c r="H260" s="9" t="s">
        <v>291</v>
      </c>
      <c r="I260" s="9" t="s">
        <v>1098</v>
      </c>
      <c r="J260" s="4">
        <v>0.56000000000000005</v>
      </c>
      <c r="K260" s="4" t="s">
        <v>377</v>
      </c>
      <c r="L260" s="4" t="s">
        <v>279</v>
      </c>
      <c r="M260" s="4">
        <v>0.56000000000000005</v>
      </c>
      <c r="N260" s="4"/>
      <c r="O260" s="4" t="s">
        <v>300</v>
      </c>
      <c r="P260" s="4" t="s">
        <v>279</v>
      </c>
      <c r="Q260" s="4" t="s">
        <v>1069</v>
      </c>
      <c r="R260" s="4"/>
      <c r="S260" s="18"/>
      <c r="U260" s="7">
        <f>VLOOKUP(F260,[6]农村公路!$I$6:$W$11652,15,0)</f>
        <v>0.56000000000000005</v>
      </c>
      <c r="V260" s="7">
        <f t="shared" si="7"/>
        <v>0</v>
      </c>
      <c r="W260" s="7" t="e">
        <f>VLOOKUP(F260,'[7]乡镇通三级、旅游资源产业路项目明细'!$F$8:$S$1305,14,0)</f>
        <v>#N/A</v>
      </c>
      <c r="AA260" s="7" t="e">
        <f>_xlfn.XLOOKUP(F260,'[8]乡镇通三级、旅游资源产业路项目明细'!$U:$U,'[8]乡镇通三级、旅游资源产业路项目明细'!$U:$U)</f>
        <v>#N/A</v>
      </c>
      <c r="AB260" s="7" t="e">
        <f>VLOOKUP(F260,[9]项目建设投资计划表!$L$7:$O$83,4,0)</f>
        <v>#N/A</v>
      </c>
    </row>
    <row r="261" spans="1:28" ht="25.15" customHeight="1" outlineLevel="3" x14ac:dyDescent="0.4">
      <c r="A261" s="4" t="s">
        <v>11</v>
      </c>
      <c r="B261" s="4" t="s">
        <v>85</v>
      </c>
      <c r="C261" s="4" t="s">
        <v>1049</v>
      </c>
      <c r="D261" s="4" t="s">
        <v>1099</v>
      </c>
      <c r="E261" s="9"/>
      <c r="F261" s="4" t="s">
        <v>1100</v>
      </c>
      <c r="G261" s="4" t="s">
        <v>327</v>
      </c>
      <c r="H261" s="9" t="s">
        <v>291</v>
      </c>
      <c r="I261" s="9" t="s">
        <v>1101</v>
      </c>
      <c r="J261" s="4">
        <v>2.0110000000000001</v>
      </c>
      <c r="K261" s="4" t="s">
        <v>377</v>
      </c>
      <c r="L261" s="4" t="s">
        <v>1021</v>
      </c>
      <c r="M261" s="4">
        <v>2.0110000000000001</v>
      </c>
      <c r="N261" s="4"/>
      <c r="O261" s="4" t="s">
        <v>300</v>
      </c>
      <c r="P261" s="4" t="s">
        <v>279</v>
      </c>
      <c r="Q261" s="4" t="s">
        <v>1099</v>
      </c>
      <c r="R261" s="4"/>
      <c r="S261" s="18"/>
      <c r="U261" s="7">
        <f>VLOOKUP(F261,[6]农村公路!$I$6:$W$11652,15,0)</f>
        <v>2.0110000000000001</v>
      </c>
      <c r="V261" s="7">
        <f t="shared" si="7"/>
        <v>0</v>
      </c>
      <c r="W261" s="7" t="e">
        <f>VLOOKUP(F261,'[7]乡镇通三级、旅游资源产业路项目明细'!$F$8:$S$1305,14,0)</f>
        <v>#N/A</v>
      </c>
      <c r="AA261" s="7" t="e">
        <f>_xlfn.XLOOKUP(F261,'[8]乡镇通三级、旅游资源产业路项目明细'!$U:$U,'[8]乡镇通三级、旅游资源产业路项目明细'!$U:$U)</f>
        <v>#N/A</v>
      </c>
      <c r="AB261" s="7" t="e">
        <f>VLOOKUP(F261,[9]项目建设投资计划表!$L$7:$O$83,4,0)</f>
        <v>#N/A</v>
      </c>
    </row>
    <row r="262" spans="1:28" ht="25.15" customHeight="1" outlineLevel="3" x14ac:dyDescent="0.4">
      <c r="A262" s="4" t="s">
        <v>11</v>
      </c>
      <c r="B262" s="4" t="s">
        <v>85</v>
      </c>
      <c r="C262" s="4" t="s">
        <v>1102</v>
      </c>
      <c r="D262" s="4" t="s">
        <v>1103</v>
      </c>
      <c r="E262" s="9"/>
      <c r="F262" s="4" t="s">
        <v>1104</v>
      </c>
      <c r="G262" s="4" t="s">
        <v>327</v>
      </c>
      <c r="H262" s="9" t="s">
        <v>291</v>
      </c>
      <c r="I262" s="9" t="s">
        <v>1105</v>
      </c>
      <c r="J262" s="4">
        <v>1.7949999999999999</v>
      </c>
      <c r="K262" s="4" t="s">
        <v>377</v>
      </c>
      <c r="L262" s="4" t="s">
        <v>279</v>
      </c>
      <c r="M262" s="4">
        <v>1.7949999999999999</v>
      </c>
      <c r="N262" s="4"/>
      <c r="O262" s="4" t="s">
        <v>300</v>
      </c>
      <c r="P262" s="4" t="s">
        <v>279</v>
      </c>
      <c r="Q262" s="4" t="s">
        <v>1103</v>
      </c>
      <c r="R262" s="4"/>
      <c r="S262" s="18"/>
      <c r="U262" s="7">
        <f>VLOOKUP(F262,[6]农村公路!$I$6:$W$11652,15,0)</f>
        <v>1.7949999999999999</v>
      </c>
      <c r="V262" s="7">
        <f t="shared" si="7"/>
        <v>0</v>
      </c>
      <c r="W262" s="7" t="e">
        <f>VLOOKUP(F262,'[7]乡镇通三级、旅游资源产业路项目明细'!$F$8:$S$1305,14,0)</f>
        <v>#N/A</v>
      </c>
      <c r="AA262" s="7" t="e">
        <f>_xlfn.XLOOKUP(F262,'[8]乡镇通三级、旅游资源产业路项目明细'!$U:$U,'[8]乡镇通三级、旅游资源产业路项目明细'!$U:$U)</f>
        <v>#N/A</v>
      </c>
      <c r="AB262" s="7" t="e">
        <f>VLOOKUP(F262,[9]项目建设投资计划表!$L$7:$O$83,4,0)</f>
        <v>#N/A</v>
      </c>
    </row>
    <row r="263" spans="1:28" ht="25.15" customHeight="1" outlineLevel="3" x14ac:dyDescent="0.4">
      <c r="A263" s="4" t="s">
        <v>11</v>
      </c>
      <c r="B263" s="4" t="s">
        <v>85</v>
      </c>
      <c r="C263" s="4" t="s">
        <v>1049</v>
      </c>
      <c r="D263" s="4" t="s">
        <v>1106</v>
      </c>
      <c r="E263" s="9"/>
      <c r="F263" s="4" t="s">
        <v>1107</v>
      </c>
      <c r="G263" s="4" t="s">
        <v>327</v>
      </c>
      <c r="H263" s="9" t="s">
        <v>291</v>
      </c>
      <c r="I263" s="9" t="s">
        <v>1108</v>
      </c>
      <c r="J263" s="4">
        <v>1.8480000000000001</v>
      </c>
      <c r="K263" s="4" t="s">
        <v>377</v>
      </c>
      <c r="L263" s="4" t="s">
        <v>279</v>
      </c>
      <c r="M263" s="4">
        <v>1.8480000000000001</v>
      </c>
      <c r="N263" s="4"/>
      <c r="O263" s="4" t="s">
        <v>284</v>
      </c>
      <c r="P263" s="4" t="s">
        <v>279</v>
      </c>
      <c r="Q263" s="4" t="s">
        <v>1106</v>
      </c>
      <c r="R263" s="4"/>
      <c r="S263" s="18"/>
      <c r="U263" s="7">
        <f>VLOOKUP(F263,[6]农村公路!$I$6:$W$11652,15,0)</f>
        <v>1.8480000000000001</v>
      </c>
      <c r="V263" s="7">
        <f t="shared" si="7"/>
        <v>0</v>
      </c>
      <c r="W263" s="7" t="e">
        <f>VLOOKUP(F263,'[7]乡镇通三级、旅游资源产业路项目明细'!$F$8:$S$1305,14,0)</f>
        <v>#N/A</v>
      </c>
      <c r="AA263" s="7" t="e">
        <f>_xlfn.XLOOKUP(F263,'[8]乡镇通三级、旅游资源产业路项目明细'!$U:$U,'[8]乡镇通三级、旅游资源产业路项目明细'!$U:$U)</f>
        <v>#N/A</v>
      </c>
      <c r="AB263" s="7" t="e">
        <f>VLOOKUP(F263,[9]项目建设投资计划表!$L$7:$O$83,4,0)</f>
        <v>#N/A</v>
      </c>
    </row>
    <row r="264" spans="1:28" ht="25.15" customHeight="1" outlineLevel="3" x14ac:dyDescent="0.4">
      <c r="A264" s="4" t="s">
        <v>11</v>
      </c>
      <c r="B264" s="4" t="s">
        <v>85</v>
      </c>
      <c r="C264" s="4" t="s">
        <v>1030</v>
      </c>
      <c r="D264" s="4" t="s">
        <v>1109</v>
      </c>
      <c r="E264" s="9"/>
      <c r="F264" s="4" t="s">
        <v>1110</v>
      </c>
      <c r="G264" s="4" t="s">
        <v>275</v>
      </c>
      <c r="H264" s="9" t="s">
        <v>291</v>
      </c>
      <c r="I264" s="9" t="s">
        <v>1111</v>
      </c>
      <c r="J264" s="4">
        <v>1.121</v>
      </c>
      <c r="K264" s="4"/>
      <c r="L264" s="4"/>
      <c r="M264" s="4">
        <v>0.312</v>
      </c>
      <c r="N264" s="4"/>
      <c r="O264" s="4" t="s">
        <v>285</v>
      </c>
      <c r="P264" s="4" t="s">
        <v>279</v>
      </c>
      <c r="Q264" s="4" t="s">
        <v>1112</v>
      </c>
      <c r="R264" s="4"/>
      <c r="S264" s="18"/>
      <c r="U264" s="7">
        <f>VLOOKUP(F264,[6]农村公路!$I$6:$W$11652,15,0)</f>
        <v>1.121</v>
      </c>
      <c r="V264" s="7">
        <f t="shared" si="7"/>
        <v>0</v>
      </c>
      <c r="W264" s="7">
        <f>VLOOKUP(F264,'[7]2021年备案'!$F$8:$S$1293,14,0)</f>
        <v>0.80900000000000005</v>
      </c>
      <c r="X264" s="7">
        <f>J264-W264</f>
        <v>0.31199999999999994</v>
      </c>
      <c r="Y264" s="7">
        <f>X264-M264</f>
        <v>0</v>
      </c>
      <c r="AA264" s="7" t="e">
        <f>_xlfn.XLOOKUP(F264,'[8]乡镇通三级、旅游资源产业路项目明细'!$U:$U,'[8]乡镇通三级、旅游资源产业路项目明细'!$U:$U)</f>
        <v>#N/A</v>
      </c>
      <c r="AB264" s="7" t="e">
        <f>VLOOKUP(F264,[9]项目建设投资计划表!$L$7:$O$83,4,0)</f>
        <v>#N/A</v>
      </c>
    </row>
    <row r="265" spans="1:28" ht="25.15" customHeight="1" outlineLevel="3" x14ac:dyDescent="0.4">
      <c r="A265" s="4" t="s">
        <v>11</v>
      </c>
      <c r="B265" s="4" t="s">
        <v>85</v>
      </c>
      <c r="C265" s="4" t="s">
        <v>1102</v>
      </c>
      <c r="D265" s="4" t="s">
        <v>1113</v>
      </c>
      <c r="E265" s="9"/>
      <c r="F265" s="4" t="s">
        <v>1114</v>
      </c>
      <c r="G265" s="4" t="s">
        <v>434</v>
      </c>
      <c r="H265" s="9" t="s">
        <v>200</v>
      </c>
      <c r="I265" s="9" t="s">
        <v>1115</v>
      </c>
      <c r="J265" s="4">
        <v>11.872</v>
      </c>
      <c r="K265" s="4"/>
      <c r="L265" s="4"/>
      <c r="M265" s="4">
        <v>0.77099999999999902</v>
      </c>
      <c r="N265" s="4"/>
      <c r="O265" s="4" t="s">
        <v>285</v>
      </c>
      <c r="P265" s="4" t="s">
        <v>436</v>
      </c>
      <c r="Q265" s="4" t="s">
        <v>1102</v>
      </c>
      <c r="R265" s="4" t="s">
        <v>366</v>
      </c>
      <c r="S265" s="18"/>
      <c r="W265" s="7">
        <f>VLOOKUP(F265,'[7]2021年备案'!$F$8:$S$1293,14,0)</f>
        <v>11.101000000000001</v>
      </c>
      <c r="X265" s="7">
        <f>J265-W265</f>
        <v>0.77099999999999902</v>
      </c>
      <c r="Y265" s="7">
        <f>J265-W265-M265</f>
        <v>0</v>
      </c>
      <c r="Z265" s="7" t="s">
        <v>437</v>
      </c>
      <c r="AA265" s="7" t="str">
        <f>_xlfn.XLOOKUP(F265,'[8]乡镇通三级、旅游资源产业路项目明细'!$U:$U,'[8]乡镇通三级、旅游资源产业路项目明细'!$U:$U)</f>
        <v>秩堂镇通三级公路项目</v>
      </c>
      <c r="AB265" s="7" t="e">
        <f>VLOOKUP(F265,[9]项目建设投资计划表!$L$7:$O$83,4,0)</f>
        <v>#N/A</v>
      </c>
    </row>
    <row r="266" spans="1:28" ht="25.15" customHeight="1" outlineLevel="3" x14ac:dyDescent="0.4">
      <c r="A266" s="4" t="s">
        <v>11</v>
      </c>
      <c r="B266" s="4" t="s">
        <v>85</v>
      </c>
      <c r="C266" s="4" t="s">
        <v>1030</v>
      </c>
      <c r="D266" s="4" t="s">
        <v>1116</v>
      </c>
      <c r="E266" s="9"/>
      <c r="F266" s="4" t="s">
        <v>1117</v>
      </c>
      <c r="G266" s="4" t="s">
        <v>290</v>
      </c>
      <c r="H266" s="9" t="s">
        <v>291</v>
      </c>
      <c r="I266" s="9" t="s">
        <v>283</v>
      </c>
      <c r="J266" s="4">
        <v>0.8</v>
      </c>
      <c r="K266" s="4"/>
      <c r="L266" s="4"/>
      <c r="M266" s="4">
        <v>0.8</v>
      </c>
      <c r="N266" s="4"/>
      <c r="O266" s="4" t="s">
        <v>285</v>
      </c>
      <c r="P266" s="4" t="s">
        <v>279</v>
      </c>
      <c r="Q266" s="4" t="s">
        <v>1118</v>
      </c>
      <c r="R266" s="4" t="s">
        <v>366</v>
      </c>
      <c r="S266" s="18"/>
      <c r="U266" s="7">
        <f>VLOOKUP(F266,[6]农村公路!$I$6:$W$11652,15,0)</f>
        <v>0.8</v>
      </c>
      <c r="V266" s="7">
        <f t="shared" ref="V266:V279" si="8">J266-U266</f>
        <v>0</v>
      </c>
      <c r="W266" s="7" t="e">
        <f>VLOOKUP(F266,'[7]乡镇通三级、旅游资源产业路项目明细'!$F$8:$S$1305,14,0)</f>
        <v>#N/A</v>
      </c>
      <c r="AA266" s="7" t="str">
        <f>_xlfn.XLOOKUP(F266,'[8]乡镇通三级、旅游资源产业路项目明细'!$U:$U,'[8]乡镇通三级、旅游资源产业路项目明细'!$U:$U)</f>
        <v>井和村风景区连接路</v>
      </c>
      <c r="AB266" s="7" t="e">
        <f>VLOOKUP(F266,[9]项目建设投资计划表!$L$7:$O$83,4,0)</f>
        <v>#N/A</v>
      </c>
    </row>
    <row r="267" spans="1:28" ht="25.15" customHeight="1" outlineLevel="3" x14ac:dyDescent="0.4">
      <c r="A267" s="4" t="s">
        <v>11</v>
      </c>
      <c r="B267" s="4" t="s">
        <v>85</v>
      </c>
      <c r="C267" s="4" t="s">
        <v>1010</v>
      </c>
      <c r="D267" s="4" t="s">
        <v>1119</v>
      </c>
      <c r="E267" s="9"/>
      <c r="F267" s="4" t="s">
        <v>1120</v>
      </c>
      <c r="G267" s="4" t="s">
        <v>290</v>
      </c>
      <c r="H267" s="9" t="s">
        <v>291</v>
      </c>
      <c r="I267" s="9" t="s">
        <v>283</v>
      </c>
      <c r="J267" s="4">
        <v>2.6</v>
      </c>
      <c r="K267" s="4"/>
      <c r="L267" s="4"/>
      <c r="M267" s="4">
        <v>2.6</v>
      </c>
      <c r="N267" s="4"/>
      <c r="O267" s="4" t="s">
        <v>285</v>
      </c>
      <c r="P267" s="4" t="s">
        <v>279</v>
      </c>
      <c r="Q267" s="4" t="s">
        <v>1121</v>
      </c>
      <c r="R267" s="4" t="s">
        <v>366</v>
      </c>
      <c r="S267" s="18"/>
      <c r="U267" s="7">
        <f>VLOOKUP(F267,[6]农村公路!$I$6:$W$11652,15,0)</f>
        <v>2.6</v>
      </c>
      <c r="V267" s="7">
        <f t="shared" si="8"/>
        <v>0</v>
      </c>
      <c r="W267" s="7" t="e">
        <f>VLOOKUP(F267,'[7]乡镇通三级、旅游资源产业路项目明细'!$F$8:$S$1305,14,0)</f>
        <v>#N/A</v>
      </c>
      <c r="AA267" s="7" t="str">
        <f>_xlfn.XLOOKUP(F267,'[8]乡镇通三级、旅游资源产业路项目明细'!$U:$U,'[8]乡镇通三级、旅游资源产业路项目明细'!$U:$U)</f>
        <v>卧龙山庄（湖南卧龙景区文化旅游发展有限公司）连接路</v>
      </c>
      <c r="AB267" s="7" t="e">
        <f>VLOOKUP(F267,[9]项目建设投资计划表!$L$7:$O$83,4,0)</f>
        <v>#N/A</v>
      </c>
    </row>
    <row r="268" spans="1:28" ht="25.15" customHeight="1" outlineLevel="3" x14ac:dyDescent="0.4">
      <c r="A268" s="4" t="s">
        <v>11</v>
      </c>
      <c r="B268" s="4" t="s">
        <v>85</v>
      </c>
      <c r="C268" s="4" t="s">
        <v>1010</v>
      </c>
      <c r="D268" s="4" t="s">
        <v>1122</v>
      </c>
      <c r="E268" s="9"/>
      <c r="F268" s="4" t="s">
        <v>1123</v>
      </c>
      <c r="G268" s="4" t="s">
        <v>275</v>
      </c>
      <c r="H268" s="9" t="s">
        <v>291</v>
      </c>
      <c r="I268" s="9" t="s">
        <v>283</v>
      </c>
      <c r="J268" s="4">
        <v>2.1</v>
      </c>
      <c r="K268" s="4"/>
      <c r="L268" s="4"/>
      <c r="M268" s="4">
        <v>2.1</v>
      </c>
      <c r="N268" s="4"/>
      <c r="O268" s="4" t="s">
        <v>285</v>
      </c>
      <c r="P268" s="4" t="s">
        <v>279</v>
      </c>
      <c r="Q268" s="4" t="s">
        <v>1124</v>
      </c>
      <c r="R268" s="4" t="s">
        <v>366</v>
      </c>
      <c r="S268" s="18"/>
      <c r="U268" s="7">
        <f>VLOOKUP(F268,[6]农村公路!$I$6:$W$11652,15,0)</f>
        <v>2.1</v>
      </c>
      <c r="V268" s="7">
        <f t="shared" si="8"/>
        <v>0</v>
      </c>
      <c r="W268" s="7" t="e">
        <f>VLOOKUP(F268,'[7]乡镇通三级、旅游资源产业路项目明细'!$F$8:$S$1305,14,0)</f>
        <v>#N/A</v>
      </c>
      <c r="AA268" s="7" t="str">
        <f>_xlfn.XLOOKUP(F268,'[8]乡镇通三级、旅游资源产业路项目明细'!$U:$U,'[8]乡镇通三级、旅游资源产业路项目明细'!$U:$U)</f>
        <v>湖南省茶陵县肉牛育繁推一体化示范项目连接路</v>
      </c>
      <c r="AB268" s="7" t="e">
        <f>VLOOKUP(F268,[9]项目建设投资计划表!$L$7:$O$83,4,0)</f>
        <v>#N/A</v>
      </c>
    </row>
    <row r="269" spans="1:28" ht="25.15" customHeight="1" outlineLevel="3" x14ac:dyDescent="0.4">
      <c r="A269" s="4" t="s">
        <v>11</v>
      </c>
      <c r="B269" s="4" t="s">
        <v>85</v>
      </c>
      <c r="C269" s="4" t="s">
        <v>1040</v>
      </c>
      <c r="D269" s="4" t="s">
        <v>1125</v>
      </c>
      <c r="E269" s="9"/>
      <c r="F269" s="4" t="s">
        <v>1126</v>
      </c>
      <c r="G269" s="4" t="s">
        <v>290</v>
      </c>
      <c r="H269" s="9" t="s">
        <v>291</v>
      </c>
      <c r="I269" s="9" t="s">
        <v>283</v>
      </c>
      <c r="J269" s="4">
        <v>2.7930000000000001</v>
      </c>
      <c r="K269" s="4"/>
      <c r="L269" s="4"/>
      <c r="M269" s="4">
        <v>2.7930000000000001</v>
      </c>
      <c r="N269" s="4"/>
      <c r="O269" s="4" t="s">
        <v>285</v>
      </c>
      <c r="P269" s="4" t="s">
        <v>279</v>
      </c>
      <c r="Q269" s="4" t="s">
        <v>1127</v>
      </c>
      <c r="R269" s="4"/>
      <c r="S269" s="18"/>
      <c r="U269" s="7">
        <f>VLOOKUP(F269,[6]农村公路!$I$6:$W$11652,15,0)</f>
        <v>2.7930000000000001</v>
      </c>
      <c r="V269" s="7">
        <f t="shared" si="8"/>
        <v>0</v>
      </c>
      <c r="W269" s="7" t="e">
        <f>VLOOKUP(F269,'[7]乡镇通三级、旅游资源产业路项目明细'!$F$8:$S$1305,14,0)</f>
        <v>#N/A</v>
      </c>
      <c r="AA269" s="7" t="e">
        <f>_xlfn.XLOOKUP(F269,'[8]乡镇通三级、旅游资源产业路项目明细'!$U:$U,'[8]乡镇通三级、旅游资源产业路项目明细'!$U:$U)</f>
        <v>#N/A</v>
      </c>
      <c r="AB269" s="7" t="e">
        <f>VLOOKUP(F269,[9]项目建设投资计划表!$L$7:$O$83,4,0)</f>
        <v>#N/A</v>
      </c>
    </row>
    <row r="270" spans="1:28" ht="25.15" customHeight="1" outlineLevel="3" x14ac:dyDescent="0.4">
      <c r="A270" s="4" t="s">
        <v>11</v>
      </c>
      <c r="B270" s="4" t="s">
        <v>85</v>
      </c>
      <c r="C270" s="4" t="s">
        <v>1022</v>
      </c>
      <c r="D270" s="4" t="s">
        <v>1128</v>
      </c>
      <c r="E270" s="9"/>
      <c r="F270" s="4" t="s">
        <v>1129</v>
      </c>
      <c r="G270" s="4" t="s">
        <v>290</v>
      </c>
      <c r="H270" s="9" t="s">
        <v>291</v>
      </c>
      <c r="I270" s="9" t="s">
        <v>283</v>
      </c>
      <c r="J270" s="4">
        <v>1.93</v>
      </c>
      <c r="K270" s="4"/>
      <c r="L270" s="4"/>
      <c r="M270" s="4">
        <v>1.93</v>
      </c>
      <c r="N270" s="4"/>
      <c r="O270" s="4" t="s">
        <v>285</v>
      </c>
      <c r="P270" s="4" t="s">
        <v>279</v>
      </c>
      <c r="Q270" s="4" t="s">
        <v>1130</v>
      </c>
      <c r="R270" s="4"/>
      <c r="S270" s="18"/>
      <c r="U270" s="7">
        <f>VLOOKUP(F270,[6]农村公路!$I$6:$W$11652,15,0)</f>
        <v>1.93</v>
      </c>
      <c r="V270" s="7">
        <f t="shared" si="8"/>
        <v>0</v>
      </c>
      <c r="W270" s="7" t="e">
        <f>VLOOKUP(F270,'[7]乡镇通三级、旅游资源产业路项目明细'!$F$8:$S$1305,14,0)</f>
        <v>#N/A</v>
      </c>
      <c r="AA270" s="7" t="e">
        <f>_xlfn.XLOOKUP(F270,'[8]乡镇通三级、旅游资源产业路项目明细'!$U:$U,'[8]乡镇通三级、旅游资源产业路项目明细'!$U:$U)</f>
        <v>#N/A</v>
      </c>
      <c r="AB270" s="7" t="e">
        <f>VLOOKUP(F270,[9]项目建设投资计划表!$L$7:$O$83,4,0)</f>
        <v>#N/A</v>
      </c>
    </row>
    <row r="271" spans="1:28" ht="25.15" customHeight="1" outlineLevel="3" x14ac:dyDescent="0.4">
      <c r="A271" s="4" t="s">
        <v>11</v>
      </c>
      <c r="B271" s="4" t="s">
        <v>85</v>
      </c>
      <c r="C271" s="4" t="s">
        <v>1026</v>
      </c>
      <c r="D271" s="4" t="s">
        <v>1131</v>
      </c>
      <c r="E271" s="9"/>
      <c r="F271" s="4" t="s">
        <v>1132</v>
      </c>
      <c r="G271" s="4" t="s">
        <v>290</v>
      </c>
      <c r="H271" s="9" t="s">
        <v>291</v>
      </c>
      <c r="I271" s="9" t="s">
        <v>283</v>
      </c>
      <c r="J271" s="4">
        <v>1.0640000000000001</v>
      </c>
      <c r="K271" s="4"/>
      <c r="L271" s="4"/>
      <c r="M271" s="4">
        <v>1.0640000000000001</v>
      </c>
      <c r="N271" s="4"/>
      <c r="O271" s="4" t="s">
        <v>285</v>
      </c>
      <c r="P271" s="4" t="s">
        <v>279</v>
      </c>
      <c r="Q271" s="4" t="s">
        <v>1133</v>
      </c>
      <c r="R271" s="4"/>
      <c r="S271" s="18"/>
      <c r="U271" s="7">
        <f>VLOOKUP(F271,[6]农村公路!$I$6:$W$11652,15,0)</f>
        <v>1.0640000000000001</v>
      </c>
      <c r="V271" s="7">
        <f t="shared" si="8"/>
        <v>0</v>
      </c>
      <c r="W271" s="7" t="e">
        <f>VLOOKUP(F271,'[7]乡镇通三级、旅游资源产业路项目明细'!$F$8:$S$1305,14,0)</f>
        <v>#N/A</v>
      </c>
      <c r="AA271" s="7" t="e">
        <f>_xlfn.XLOOKUP(F271,'[8]乡镇通三级、旅游资源产业路项目明细'!$U:$U,'[8]乡镇通三级、旅游资源产业路项目明细'!$U:$U)</f>
        <v>#N/A</v>
      </c>
      <c r="AB271" s="7" t="e">
        <f>VLOOKUP(F271,[9]项目建设投资计划表!$L$7:$O$83,4,0)</f>
        <v>#N/A</v>
      </c>
    </row>
    <row r="272" spans="1:28" ht="25.15" customHeight="1" outlineLevel="3" x14ac:dyDescent="0.4">
      <c r="A272" s="4" t="s">
        <v>11</v>
      </c>
      <c r="B272" s="4" t="s">
        <v>85</v>
      </c>
      <c r="C272" s="4" t="s">
        <v>1026</v>
      </c>
      <c r="D272" s="4" t="s">
        <v>1134</v>
      </c>
      <c r="E272" s="9"/>
      <c r="F272" s="4" t="s">
        <v>1135</v>
      </c>
      <c r="G272" s="4" t="s">
        <v>275</v>
      </c>
      <c r="H272" s="9" t="s">
        <v>291</v>
      </c>
      <c r="I272" s="9" t="s">
        <v>1136</v>
      </c>
      <c r="J272" s="4">
        <v>1.32</v>
      </c>
      <c r="K272" s="4"/>
      <c r="L272" s="4"/>
      <c r="M272" s="4">
        <v>1.32</v>
      </c>
      <c r="N272" s="4"/>
      <c r="O272" s="4" t="s">
        <v>285</v>
      </c>
      <c r="P272" s="4" t="s">
        <v>279</v>
      </c>
      <c r="Q272" s="4" t="s">
        <v>1137</v>
      </c>
      <c r="R272" s="4"/>
      <c r="S272" s="18"/>
      <c r="U272" s="7">
        <f>VLOOKUP(F272,[6]农村公路!$I$6:$W$11652,15,0)</f>
        <v>1.32</v>
      </c>
      <c r="V272" s="7">
        <f t="shared" si="8"/>
        <v>0</v>
      </c>
      <c r="W272" s="7" t="e">
        <f>VLOOKUP(F272,'[7]乡镇通三级、旅游资源产业路项目明细'!$F$8:$S$1305,14,0)</f>
        <v>#N/A</v>
      </c>
      <c r="AA272" s="7" t="e">
        <f>_xlfn.XLOOKUP(F272,'[8]乡镇通三级、旅游资源产业路项目明细'!$U:$U,'[8]乡镇通三级、旅游资源产业路项目明细'!$U:$U)</f>
        <v>#N/A</v>
      </c>
      <c r="AB272" s="7" t="e">
        <f>VLOOKUP(F272,[9]项目建设投资计划表!$L$7:$O$83,4,0)</f>
        <v>#N/A</v>
      </c>
    </row>
    <row r="273" spans="1:28" ht="25.15" customHeight="1" outlineLevel="3" x14ac:dyDescent="0.4">
      <c r="A273" s="4" t="s">
        <v>11</v>
      </c>
      <c r="B273" s="4" t="s">
        <v>85</v>
      </c>
      <c r="C273" s="4" t="s">
        <v>1026</v>
      </c>
      <c r="D273" s="4" t="s">
        <v>1138</v>
      </c>
      <c r="E273" s="9"/>
      <c r="F273" s="4" t="s">
        <v>1139</v>
      </c>
      <c r="G273" s="4" t="s">
        <v>290</v>
      </c>
      <c r="H273" s="9" t="s">
        <v>291</v>
      </c>
      <c r="I273" s="9" t="s">
        <v>1140</v>
      </c>
      <c r="J273" s="4">
        <v>2.0099999999999998</v>
      </c>
      <c r="K273" s="4"/>
      <c r="L273" s="4"/>
      <c r="M273" s="4">
        <v>2.0099999999999998</v>
      </c>
      <c r="N273" s="4"/>
      <c r="O273" s="4" t="s">
        <v>285</v>
      </c>
      <c r="P273" s="4" t="s">
        <v>279</v>
      </c>
      <c r="Q273" s="4" t="s">
        <v>1141</v>
      </c>
      <c r="R273" s="4"/>
      <c r="S273" s="18"/>
      <c r="U273" s="7">
        <f>VLOOKUP(F273,[6]农村公路!$I$6:$W$11652,15,0)</f>
        <v>2.0099999999999998</v>
      </c>
      <c r="V273" s="7">
        <f t="shared" si="8"/>
        <v>0</v>
      </c>
      <c r="W273" s="7" t="e">
        <f>VLOOKUP(F273,'[7]乡镇通三级、旅游资源产业路项目明细'!$F$8:$S$1305,14,0)</f>
        <v>#N/A</v>
      </c>
      <c r="AA273" s="7" t="e">
        <f>_xlfn.XLOOKUP(F273,'[8]乡镇通三级、旅游资源产业路项目明细'!$U:$U,'[8]乡镇通三级、旅游资源产业路项目明细'!$U:$U)</f>
        <v>#N/A</v>
      </c>
      <c r="AB273" s="7" t="e">
        <f>VLOOKUP(F273,[9]项目建设投资计划表!$L$7:$O$83,4,0)</f>
        <v>#N/A</v>
      </c>
    </row>
    <row r="274" spans="1:28" ht="25.15" customHeight="1" outlineLevel="3" x14ac:dyDescent="0.4">
      <c r="A274" s="4" t="s">
        <v>11</v>
      </c>
      <c r="B274" s="4" t="s">
        <v>85</v>
      </c>
      <c r="C274" s="4" t="s">
        <v>1040</v>
      </c>
      <c r="D274" s="4" t="s">
        <v>1125</v>
      </c>
      <c r="E274" s="9"/>
      <c r="F274" s="4" t="s">
        <v>1142</v>
      </c>
      <c r="G274" s="4" t="s">
        <v>275</v>
      </c>
      <c r="H274" s="9" t="s">
        <v>291</v>
      </c>
      <c r="I274" s="9" t="s">
        <v>1143</v>
      </c>
      <c r="J274" s="4">
        <v>3</v>
      </c>
      <c r="K274" s="4"/>
      <c r="L274" s="4"/>
      <c r="M274" s="4">
        <v>3</v>
      </c>
      <c r="N274" s="4"/>
      <c r="O274" s="4" t="s">
        <v>285</v>
      </c>
      <c r="P274" s="4" t="s">
        <v>279</v>
      </c>
      <c r="Q274" s="4" t="s">
        <v>1144</v>
      </c>
      <c r="R274" s="4"/>
      <c r="S274" s="18"/>
      <c r="U274" s="7">
        <f>VLOOKUP(F274,[6]农村公路!$I$6:$W$11652,15,0)</f>
        <v>3</v>
      </c>
      <c r="V274" s="7">
        <f t="shared" si="8"/>
        <v>0</v>
      </c>
      <c r="W274" s="7" t="e">
        <f>VLOOKUP(F274,'[7]乡镇通三级、旅游资源产业路项目明细'!$F$8:$S$1305,14,0)</f>
        <v>#N/A</v>
      </c>
      <c r="AA274" s="7" t="e">
        <f>_xlfn.XLOOKUP(F274,'[8]乡镇通三级、旅游资源产业路项目明细'!$U:$U,'[8]乡镇通三级、旅游资源产业路项目明细'!$U:$U)</f>
        <v>#N/A</v>
      </c>
      <c r="AB274" s="7" t="e">
        <f>VLOOKUP(F274,[9]项目建设投资计划表!$L$7:$O$83,4,0)</f>
        <v>#N/A</v>
      </c>
    </row>
    <row r="275" spans="1:28" ht="25.15" customHeight="1" outlineLevel="3" x14ac:dyDescent="0.4">
      <c r="A275" s="4" t="s">
        <v>11</v>
      </c>
      <c r="B275" s="4" t="s">
        <v>85</v>
      </c>
      <c r="C275" s="4" t="s">
        <v>1026</v>
      </c>
      <c r="D275" s="4" t="s">
        <v>1145</v>
      </c>
      <c r="E275" s="9"/>
      <c r="F275" s="4" t="s">
        <v>1146</v>
      </c>
      <c r="G275" s="4" t="s">
        <v>275</v>
      </c>
      <c r="H275" s="9" t="s">
        <v>291</v>
      </c>
      <c r="I275" s="9" t="s">
        <v>1147</v>
      </c>
      <c r="J275" s="4">
        <v>1.82</v>
      </c>
      <c r="K275" s="4"/>
      <c r="L275" s="4"/>
      <c r="M275" s="4">
        <v>1.82</v>
      </c>
      <c r="N275" s="4"/>
      <c r="O275" s="4" t="s">
        <v>285</v>
      </c>
      <c r="P275" s="4" t="s">
        <v>279</v>
      </c>
      <c r="Q275" s="4" t="s">
        <v>1148</v>
      </c>
      <c r="R275" s="4"/>
      <c r="S275" s="18"/>
      <c r="U275" s="7">
        <f>VLOOKUP(F275,[6]农村公路!$I$6:$W$11652,15,0)</f>
        <v>1.82</v>
      </c>
      <c r="V275" s="7">
        <f t="shared" si="8"/>
        <v>0</v>
      </c>
      <c r="W275" s="7" t="e">
        <f>VLOOKUP(F275,'[7]乡镇通三级、旅游资源产业路项目明细'!$F$8:$S$1305,14,0)</f>
        <v>#N/A</v>
      </c>
      <c r="AA275" s="7" t="e">
        <f>_xlfn.XLOOKUP(F275,'[8]乡镇通三级、旅游资源产业路项目明细'!$U:$U,'[8]乡镇通三级、旅游资源产业路项目明细'!$U:$U)</f>
        <v>#N/A</v>
      </c>
      <c r="AB275" s="7" t="e">
        <f>VLOOKUP(F275,[9]项目建设投资计划表!$L$7:$O$83,4,0)</f>
        <v>#N/A</v>
      </c>
    </row>
    <row r="276" spans="1:28" ht="25.15" customHeight="1" outlineLevel="3" x14ac:dyDescent="0.4">
      <c r="A276" s="4" t="s">
        <v>11</v>
      </c>
      <c r="B276" s="4" t="s">
        <v>85</v>
      </c>
      <c r="C276" s="4" t="s">
        <v>1026</v>
      </c>
      <c r="D276" s="4" t="s">
        <v>1134</v>
      </c>
      <c r="E276" s="9"/>
      <c r="F276" s="4" t="s">
        <v>1149</v>
      </c>
      <c r="G276" s="4" t="s">
        <v>275</v>
      </c>
      <c r="H276" s="9" t="s">
        <v>291</v>
      </c>
      <c r="I276" s="9" t="s">
        <v>283</v>
      </c>
      <c r="J276" s="4">
        <v>2</v>
      </c>
      <c r="K276" s="4"/>
      <c r="L276" s="4"/>
      <c r="M276" s="4">
        <v>2</v>
      </c>
      <c r="N276" s="4"/>
      <c r="O276" s="4" t="s">
        <v>285</v>
      </c>
      <c r="P276" s="4" t="s">
        <v>279</v>
      </c>
      <c r="Q276" s="4" t="s">
        <v>1150</v>
      </c>
      <c r="R276" s="4"/>
      <c r="S276" s="18"/>
      <c r="U276" s="7">
        <f>VLOOKUP(F276,[6]农村公路!$I$6:$W$11652,15,0)</f>
        <v>2</v>
      </c>
      <c r="V276" s="7">
        <f t="shared" si="8"/>
        <v>0</v>
      </c>
      <c r="W276" s="7" t="e">
        <f>VLOOKUP(F276,'[7]乡镇通三级、旅游资源产业路项目明细'!$F$8:$S$1305,14,0)</f>
        <v>#N/A</v>
      </c>
      <c r="AA276" s="7" t="e">
        <f>_xlfn.XLOOKUP(F276,'[8]乡镇通三级、旅游资源产业路项目明细'!$U:$U,'[8]乡镇通三级、旅游资源产业路项目明细'!$U:$U)</f>
        <v>#N/A</v>
      </c>
      <c r="AB276" s="7" t="e">
        <f>VLOOKUP(F276,[9]项目建设投资计划表!$L$7:$O$83,4,0)</f>
        <v>#N/A</v>
      </c>
    </row>
    <row r="277" spans="1:28" ht="25.15" customHeight="1" outlineLevel="3" x14ac:dyDescent="0.4">
      <c r="A277" s="4" t="s">
        <v>11</v>
      </c>
      <c r="B277" s="4" t="s">
        <v>85</v>
      </c>
      <c r="C277" s="4" t="s">
        <v>1093</v>
      </c>
      <c r="D277" s="4" t="s">
        <v>1151</v>
      </c>
      <c r="E277" s="9"/>
      <c r="F277" s="4" t="s">
        <v>1152</v>
      </c>
      <c r="G277" s="4" t="s">
        <v>275</v>
      </c>
      <c r="H277" s="9" t="s">
        <v>291</v>
      </c>
      <c r="I277" s="9" t="s">
        <v>283</v>
      </c>
      <c r="J277" s="4">
        <v>12</v>
      </c>
      <c r="K277" s="4"/>
      <c r="L277" s="4"/>
      <c r="M277" s="4">
        <v>6</v>
      </c>
      <c r="N277" s="4"/>
      <c r="O277" s="4" t="s">
        <v>285</v>
      </c>
      <c r="P277" s="4" t="s">
        <v>279</v>
      </c>
      <c r="Q277" s="4" t="s">
        <v>1153</v>
      </c>
      <c r="R277" s="4"/>
      <c r="S277" s="18"/>
      <c r="U277" s="7">
        <f>VLOOKUP(F277,[6]农村公路!$I$6:$W$11652,15,0)</f>
        <v>12</v>
      </c>
      <c r="V277" s="7">
        <f t="shared" si="8"/>
        <v>0</v>
      </c>
      <c r="W277" s="7" t="e">
        <f>VLOOKUP(F277,'[7]乡镇通三级、旅游资源产业路项目明细'!$F$8:$S$1305,14,0)</f>
        <v>#N/A</v>
      </c>
      <c r="AA277" s="7" t="e">
        <f>_xlfn.XLOOKUP(F277,'[8]乡镇通三级、旅游资源产业路项目明细'!$U:$U,'[8]乡镇通三级、旅游资源产业路项目明细'!$U:$U)</f>
        <v>#N/A</v>
      </c>
      <c r="AB277" s="7" t="e">
        <f>VLOOKUP(F277,[9]项目建设投资计划表!$L$7:$O$83,4,0)</f>
        <v>#N/A</v>
      </c>
    </row>
    <row r="278" spans="1:28" ht="25.15" customHeight="1" outlineLevel="3" x14ac:dyDescent="0.4">
      <c r="A278" s="4" t="s">
        <v>11</v>
      </c>
      <c r="B278" s="4" t="s">
        <v>85</v>
      </c>
      <c r="C278" s="4" t="s">
        <v>1154</v>
      </c>
      <c r="D278" s="4" t="s">
        <v>1155</v>
      </c>
      <c r="E278" s="9"/>
      <c r="F278" s="4" t="s">
        <v>1156</v>
      </c>
      <c r="G278" s="4" t="s">
        <v>275</v>
      </c>
      <c r="H278" s="9" t="s">
        <v>291</v>
      </c>
      <c r="I278" s="9" t="s">
        <v>1157</v>
      </c>
      <c r="J278" s="4">
        <v>2.214</v>
      </c>
      <c r="K278" s="4"/>
      <c r="L278" s="4"/>
      <c r="M278" s="4">
        <v>2.214</v>
      </c>
      <c r="N278" s="4"/>
      <c r="O278" s="4" t="s">
        <v>285</v>
      </c>
      <c r="P278" s="4" t="s">
        <v>279</v>
      </c>
      <c r="Q278" s="4" t="s">
        <v>1158</v>
      </c>
      <c r="R278" s="4"/>
      <c r="S278" s="18"/>
      <c r="U278" s="7">
        <f>VLOOKUP(F278,[6]农村公路!$I$6:$W$11652,15,0)</f>
        <v>2.214</v>
      </c>
      <c r="V278" s="7">
        <f t="shared" si="8"/>
        <v>0</v>
      </c>
      <c r="W278" s="7" t="e">
        <f>VLOOKUP(F278,'[7]乡镇通三级、旅游资源产业路项目明细'!$F$8:$S$1305,14,0)</f>
        <v>#N/A</v>
      </c>
      <c r="AA278" s="7" t="e">
        <f>_xlfn.XLOOKUP(F278,'[8]乡镇通三级、旅游资源产业路项目明细'!$U:$U,'[8]乡镇通三级、旅游资源产业路项目明细'!$U:$U)</f>
        <v>#N/A</v>
      </c>
      <c r="AB278" s="7" t="e">
        <f>VLOOKUP(F278,[9]项目建设投资计划表!$L$7:$O$83,4,0)</f>
        <v>#N/A</v>
      </c>
    </row>
    <row r="279" spans="1:28" ht="25.15" customHeight="1" outlineLevel="3" x14ac:dyDescent="0.4">
      <c r="A279" s="4" t="s">
        <v>11</v>
      </c>
      <c r="B279" s="4" t="s">
        <v>85</v>
      </c>
      <c r="C279" s="4" t="s">
        <v>1159</v>
      </c>
      <c r="D279" s="4" t="s">
        <v>1160</v>
      </c>
      <c r="E279" s="9"/>
      <c r="F279" s="4" t="s">
        <v>1161</v>
      </c>
      <c r="G279" s="4" t="s">
        <v>275</v>
      </c>
      <c r="H279" s="9" t="s">
        <v>291</v>
      </c>
      <c r="I279" s="9" t="s">
        <v>283</v>
      </c>
      <c r="J279" s="4">
        <v>0.9</v>
      </c>
      <c r="K279" s="4"/>
      <c r="L279" s="4"/>
      <c r="M279" s="4">
        <v>0.9</v>
      </c>
      <c r="N279" s="4"/>
      <c r="O279" s="4" t="s">
        <v>285</v>
      </c>
      <c r="P279" s="4" t="s">
        <v>279</v>
      </c>
      <c r="Q279" s="4" t="s">
        <v>1162</v>
      </c>
      <c r="R279" s="4"/>
      <c r="S279" s="18"/>
      <c r="U279" s="7">
        <f>VLOOKUP(F279,[6]农村公路!$I$6:$W$11652,15,0)</f>
        <v>0.9</v>
      </c>
      <c r="V279" s="7">
        <f t="shared" si="8"/>
        <v>0</v>
      </c>
      <c r="W279" s="7" t="e">
        <f>VLOOKUP(F279,'[7]乡镇通三级、旅游资源产业路项目明细'!$F$8:$S$1305,14,0)</f>
        <v>#N/A</v>
      </c>
      <c r="AA279" s="7" t="e">
        <f>_xlfn.XLOOKUP(F279,'[8]乡镇通三级、旅游资源产业路项目明细'!$U:$U,'[8]乡镇通三级、旅游资源产业路项目明细'!$U:$U)</f>
        <v>#N/A</v>
      </c>
      <c r="AB279" s="7" t="e">
        <f>VLOOKUP(F279,[9]项目建设投资计划表!$L$7:$O$83,4,0)</f>
        <v>#N/A</v>
      </c>
    </row>
    <row r="280" spans="1:28" s="1" customFormat="1" ht="25.15" customHeight="1" outlineLevel="2" x14ac:dyDescent="0.4">
      <c r="A280" s="4"/>
      <c r="B280" s="11" t="s">
        <v>84</v>
      </c>
      <c r="C280" s="4"/>
      <c r="D280" s="4"/>
      <c r="E280" s="9"/>
      <c r="F280" s="4"/>
      <c r="G280" s="4"/>
      <c r="H280" s="9"/>
      <c r="I280" s="9"/>
      <c r="J280" s="4">
        <f>SUBTOTAL(9,J281:J327)</f>
        <v>178.47699999999998</v>
      </c>
      <c r="K280" s="4"/>
      <c r="L280" s="4"/>
      <c r="M280" s="4">
        <f>SUBTOTAL(9,M281:M327)</f>
        <v>143.25700000000001</v>
      </c>
      <c r="N280" s="4">
        <v>143.25</v>
      </c>
      <c r="O280" s="4"/>
      <c r="P280" s="4"/>
      <c r="Q280" s="4"/>
      <c r="R280" s="4"/>
      <c r="S280" s="18">
        <f t="shared" ref="S280" si="9">J280-N280</f>
        <v>35.226999999999975</v>
      </c>
    </row>
    <row r="281" spans="1:28" ht="25.15" customHeight="1" outlineLevel="3" x14ac:dyDescent="0.4">
      <c r="A281" s="4" t="s">
        <v>11</v>
      </c>
      <c r="B281" s="4" t="s">
        <v>84</v>
      </c>
      <c r="C281" s="4" t="s">
        <v>1163</v>
      </c>
      <c r="D281" s="4" t="s">
        <v>1164</v>
      </c>
      <c r="E281" s="9"/>
      <c r="F281" s="4" t="s">
        <v>1165</v>
      </c>
      <c r="G281" s="4" t="s">
        <v>434</v>
      </c>
      <c r="H281" s="9" t="s">
        <v>200</v>
      </c>
      <c r="I281" s="9" t="s">
        <v>1166</v>
      </c>
      <c r="J281" s="4">
        <v>7.05</v>
      </c>
      <c r="K281" s="4">
        <v>0</v>
      </c>
      <c r="L281" s="4" t="s">
        <v>279</v>
      </c>
      <c r="M281" s="4">
        <v>7.05</v>
      </c>
      <c r="N281" s="4"/>
      <c r="O281" s="4">
        <v>6.5</v>
      </c>
      <c r="P281" s="4" t="s">
        <v>436</v>
      </c>
      <c r="Q281" s="4" t="s">
        <v>1163</v>
      </c>
      <c r="R281" s="4"/>
      <c r="S281" s="18"/>
      <c r="W281" s="7" t="e">
        <f>VLOOKUP(F281,'[7]2021年备案'!$F$8:$S$1293,14,0)</f>
        <v>#N/A</v>
      </c>
      <c r="Y281" s="7" t="e">
        <f>J281-W281-M281</f>
        <v>#N/A</v>
      </c>
      <c r="Z281" s="7" t="s">
        <v>437</v>
      </c>
      <c r="AA281" s="7" t="e">
        <f>_xlfn.XLOOKUP(F281,'[8]乡镇通三级、旅游资源产业路项目明细'!$U:$U,'[8]乡镇通三级、旅游资源产业路项目明细'!$U:$U)</f>
        <v>#N/A</v>
      </c>
      <c r="AB281" s="7" t="e">
        <f>VLOOKUP(F281,[9]项目建设投资计划表!$L$7:$O$83,4,0)</f>
        <v>#N/A</v>
      </c>
    </row>
    <row r="282" spans="1:28" ht="25.15" customHeight="1" outlineLevel="3" x14ac:dyDescent="0.4">
      <c r="A282" s="4" t="s">
        <v>11</v>
      </c>
      <c r="B282" s="4" t="s">
        <v>84</v>
      </c>
      <c r="C282" s="4" t="s">
        <v>1167</v>
      </c>
      <c r="D282" s="4" t="s">
        <v>1168</v>
      </c>
      <c r="E282" s="9"/>
      <c r="F282" s="4" t="s">
        <v>1169</v>
      </c>
      <c r="G282" s="4" t="s">
        <v>290</v>
      </c>
      <c r="H282" s="9" t="s">
        <v>291</v>
      </c>
      <c r="I282" s="9" t="s">
        <v>283</v>
      </c>
      <c r="J282" s="4">
        <v>9.8740000000000006</v>
      </c>
      <c r="K282" s="4" t="s">
        <v>284</v>
      </c>
      <c r="L282" s="4">
        <v>0</v>
      </c>
      <c r="M282" s="4">
        <v>9.8740000000000006</v>
      </c>
      <c r="N282" s="4"/>
      <c r="O282" s="4" t="s">
        <v>363</v>
      </c>
      <c r="P282" s="4" t="s">
        <v>279</v>
      </c>
      <c r="Q282" s="4" t="s">
        <v>1170</v>
      </c>
      <c r="R282" s="4"/>
      <c r="S282" s="18"/>
      <c r="U282" s="7">
        <f>VLOOKUP(F282,[6]农村公路!$I$6:$W$11652,15,0)</f>
        <v>9.8740000000000006</v>
      </c>
      <c r="V282" s="7">
        <f t="shared" ref="V282:V327" si="10">J282-U282</f>
        <v>0</v>
      </c>
      <c r="W282" s="7" t="e">
        <f>VLOOKUP(F282,'[7]乡镇通三级、旅游资源产业路项目明细'!$F$8:$S$1305,14,0)</f>
        <v>#N/A</v>
      </c>
      <c r="AA282" s="7" t="e">
        <f>_xlfn.XLOOKUP(F282,'[8]乡镇通三级、旅游资源产业路项目明细'!$U:$U,'[8]乡镇通三级、旅游资源产业路项目明细'!$U:$U)</f>
        <v>#N/A</v>
      </c>
      <c r="AB282" s="7" t="e">
        <f>VLOOKUP(F282,[9]项目建设投资计划表!$L$7:$O$83,4,0)</f>
        <v>#N/A</v>
      </c>
    </row>
    <row r="283" spans="1:28" ht="25.15" customHeight="1" outlineLevel="3" x14ac:dyDescent="0.4">
      <c r="A283" s="4" t="s">
        <v>11</v>
      </c>
      <c r="B283" s="4" t="s">
        <v>84</v>
      </c>
      <c r="C283" s="4" t="s">
        <v>1171</v>
      </c>
      <c r="D283" s="4" t="s">
        <v>1172</v>
      </c>
      <c r="E283" s="9"/>
      <c r="F283" s="4" t="s">
        <v>1173</v>
      </c>
      <c r="G283" s="4" t="s">
        <v>290</v>
      </c>
      <c r="H283" s="9" t="s">
        <v>291</v>
      </c>
      <c r="I283" s="9" t="s">
        <v>1174</v>
      </c>
      <c r="J283" s="4">
        <v>13.8</v>
      </c>
      <c r="K283" s="4" t="s">
        <v>300</v>
      </c>
      <c r="L283" s="4">
        <v>0</v>
      </c>
      <c r="M283" s="4">
        <v>3.1</v>
      </c>
      <c r="N283" s="4"/>
      <c r="O283" s="4" t="s">
        <v>363</v>
      </c>
      <c r="P283" s="4" t="s">
        <v>279</v>
      </c>
      <c r="Q283" s="4" t="s">
        <v>1175</v>
      </c>
      <c r="R283" s="4"/>
      <c r="S283" s="18"/>
      <c r="U283" s="7">
        <f>VLOOKUP(F283,[6]农村公路!$I$6:$W$11652,15,0)</f>
        <v>13.8</v>
      </c>
      <c r="V283" s="7">
        <f t="shared" si="10"/>
        <v>0</v>
      </c>
      <c r="W283" s="7">
        <f>VLOOKUP(F283,'[7]2021年备案'!$F$8:$S$1293,14,0)</f>
        <v>10.7</v>
      </c>
      <c r="X283" s="7">
        <f>J283-W283</f>
        <v>3.1000000000000014</v>
      </c>
      <c r="Y283" s="7">
        <f>X283-M283</f>
        <v>0</v>
      </c>
      <c r="AA283" s="7" t="e">
        <f>_xlfn.XLOOKUP(F283,'[8]乡镇通三级、旅游资源产业路项目明细'!$U:$U,'[8]乡镇通三级、旅游资源产业路项目明细'!$U:$U)</f>
        <v>#N/A</v>
      </c>
      <c r="AB283" s="7" t="e">
        <f>VLOOKUP(F283,[9]项目建设投资计划表!$L$7:$O$83,4,0)</f>
        <v>#N/A</v>
      </c>
    </row>
    <row r="284" spans="1:28" ht="25.15" customHeight="1" outlineLevel="3" x14ac:dyDescent="0.4">
      <c r="A284" s="4" t="s">
        <v>11</v>
      </c>
      <c r="B284" s="4" t="s">
        <v>84</v>
      </c>
      <c r="C284" s="4" t="s">
        <v>1176</v>
      </c>
      <c r="D284" s="4" t="s">
        <v>1177</v>
      </c>
      <c r="E284" s="9"/>
      <c r="F284" s="4" t="s">
        <v>1178</v>
      </c>
      <c r="G284" s="4" t="s">
        <v>275</v>
      </c>
      <c r="H284" s="9" t="s">
        <v>291</v>
      </c>
      <c r="I284" s="9" t="s">
        <v>283</v>
      </c>
      <c r="J284" s="4">
        <v>3</v>
      </c>
      <c r="K284" s="4" t="s">
        <v>284</v>
      </c>
      <c r="L284" s="4">
        <v>0</v>
      </c>
      <c r="M284" s="4">
        <v>3</v>
      </c>
      <c r="N284" s="4"/>
      <c r="O284" s="4" t="s">
        <v>293</v>
      </c>
      <c r="P284" s="4" t="s">
        <v>279</v>
      </c>
      <c r="Q284" s="4" t="s">
        <v>1179</v>
      </c>
      <c r="R284" s="4"/>
      <c r="S284" s="18"/>
      <c r="U284" s="7">
        <f>VLOOKUP(F284,[6]农村公路!$I$6:$W$11652,15,0)</f>
        <v>3</v>
      </c>
      <c r="V284" s="7">
        <f t="shared" si="10"/>
        <v>0</v>
      </c>
      <c r="W284" s="7" t="e">
        <f>VLOOKUP(F284,'[7]乡镇通三级、旅游资源产业路项目明细'!$F$8:$S$1305,14,0)</f>
        <v>#N/A</v>
      </c>
      <c r="AA284" s="7" t="e">
        <f>_xlfn.XLOOKUP(F284,'[8]乡镇通三级、旅游资源产业路项目明细'!$U:$U,'[8]乡镇通三级、旅游资源产业路项目明细'!$U:$U)</f>
        <v>#N/A</v>
      </c>
      <c r="AB284" s="7" t="e">
        <f>VLOOKUP(F284,[9]项目建设投资计划表!$L$7:$O$83,4,0)</f>
        <v>#N/A</v>
      </c>
    </row>
    <row r="285" spans="1:28" ht="25.15" customHeight="1" outlineLevel="3" x14ac:dyDescent="0.4">
      <c r="A285" s="4" t="s">
        <v>11</v>
      </c>
      <c r="B285" s="4" t="s">
        <v>84</v>
      </c>
      <c r="C285" s="4" t="s">
        <v>1180</v>
      </c>
      <c r="D285" s="4" t="s">
        <v>1181</v>
      </c>
      <c r="E285" s="9"/>
      <c r="F285" s="4" t="s">
        <v>1182</v>
      </c>
      <c r="G285" s="4" t="s">
        <v>275</v>
      </c>
      <c r="H285" s="9" t="s">
        <v>291</v>
      </c>
      <c r="I285" s="9" t="s">
        <v>283</v>
      </c>
      <c r="J285" s="4">
        <v>4</v>
      </c>
      <c r="K285" s="4" t="s">
        <v>527</v>
      </c>
      <c r="L285" s="4">
        <v>0</v>
      </c>
      <c r="M285" s="4">
        <v>4</v>
      </c>
      <c r="N285" s="4"/>
      <c r="O285" s="4" t="s">
        <v>293</v>
      </c>
      <c r="P285" s="4" t="s">
        <v>279</v>
      </c>
      <c r="Q285" s="4" t="s">
        <v>1183</v>
      </c>
      <c r="R285" s="4"/>
      <c r="S285" s="18"/>
      <c r="U285" s="7">
        <f>VLOOKUP(F285,[6]农村公路!$I$6:$W$11652,15,0)</f>
        <v>4</v>
      </c>
      <c r="V285" s="7">
        <f t="shared" si="10"/>
        <v>0</v>
      </c>
      <c r="W285" s="7" t="e">
        <f>VLOOKUP(F285,'[7]乡镇通三级、旅游资源产业路项目明细'!$F$8:$S$1305,14,0)</f>
        <v>#N/A</v>
      </c>
      <c r="AA285" s="7" t="e">
        <f>_xlfn.XLOOKUP(F285,'[8]乡镇通三级、旅游资源产业路项目明细'!$U:$U,'[8]乡镇通三级、旅游资源产业路项目明细'!$U:$U)</f>
        <v>#N/A</v>
      </c>
      <c r="AB285" s="7" t="e">
        <f>VLOOKUP(F285,[9]项目建设投资计划表!$L$7:$O$83,4,0)</f>
        <v>#N/A</v>
      </c>
    </row>
    <row r="286" spans="1:28" ht="25.15" customHeight="1" outlineLevel="3" x14ac:dyDescent="0.4">
      <c r="A286" s="4" t="s">
        <v>11</v>
      </c>
      <c r="B286" s="4" t="s">
        <v>84</v>
      </c>
      <c r="C286" s="4" t="s">
        <v>1184</v>
      </c>
      <c r="D286" s="4" t="s">
        <v>1185</v>
      </c>
      <c r="E286" s="9"/>
      <c r="F286" s="4" t="s">
        <v>1186</v>
      </c>
      <c r="G286" s="4" t="s">
        <v>275</v>
      </c>
      <c r="H286" s="9" t="s">
        <v>291</v>
      </c>
      <c r="I286" s="9" t="s">
        <v>1187</v>
      </c>
      <c r="J286" s="4">
        <v>8.7899999999999991</v>
      </c>
      <c r="K286" s="4" t="s">
        <v>300</v>
      </c>
      <c r="L286" s="4">
        <v>0</v>
      </c>
      <c r="M286" s="4">
        <v>4.1100000000000003</v>
      </c>
      <c r="N286" s="4"/>
      <c r="O286" s="4" t="s">
        <v>293</v>
      </c>
      <c r="P286" s="4" t="s">
        <v>279</v>
      </c>
      <c r="Q286" s="4" t="s">
        <v>1188</v>
      </c>
      <c r="R286" s="4"/>
      <c r="S286" s="18"/>
      <c r="U286" s="7">
        <f>VLOOKUP(F286,[6]农村公路!$I$6:$W$11652,15,0)</f>
        <v>8.7899999999999991</v>
      </c>
      <c r="V286" s="7">
        <f t="shared" si="10"/>
        <v>0</v>
      </c>
      <c r="W286" s="7" t="e">
        <f>VLOOKUP(F286,'[7]乡镇通三级、旅游资源产业路项目明细'!$F$8:$S$1305,14,0)</f>
        <v>#N/A</v>
      </c>
      <c r="AA286" s="7" t="e">
        <f>_xlfn.XLOOKUP(F286,'[8]乡镇通三级、旅游资源产业路项目明细'!$U:$U,'[8]乡镇通三级、旅游资源产业路项目明细'!$U:$U)</f>
        <v>#N/A</v>
      </c>
      <c r="AB286" s="7" t="e">
        <f>VLOOKUP(F286,[9]项目建设投资计划表!$L$7:$O$83,4,0)</f>
        <v>#N/A</v>
      </c>
    </row>
    <row r="287" spans="1:28" ht="25.15" customHeight="1" outlineLevel="3" x14ac:dyDescent="0.4">
      <c r="A287" s="4" t="s">
        <v>11</v>
      </c>
      <c r="B287" s="4" t="s">
        <v>84</v>
      </c>
      <c r="C287" s="4" t="s">
        <v>1189</v>
      </c>
      <c r="D287" s="4" t="s">
        <v>1190</v>
      </c>
      <c r="E287" s="9"/>
      <c r="F287" s="4" t="s">
        <v>1191</v>
      </c>
      <c r="G287" s="4" t="s">
        <v>275</v>
      </c>
      <c r="H287" s="9" t="s">
        <v>291</v>
      </c>
      <c r="I287" s="9" t="s">
        <v>283</v>
      </c>
      <c r="J287" s="4">
        <v>4.16</v>
      </c>
      <c r="K287" s="4" t="s">
        <v>284</v>
      </c>
      <c r="L287" s="4">
        <v>0</v>
      </c>
      <c r="M287" s="4">
        <v>4.16</v>
      </c>
      <c r="N287" s="4"/>
      <c r="O287" s="4" t="s">
        <v>293</v>
      </c>
      <c r="P287" s="4" t="s">
        <v>279</v>
      </c>
      <c r="Q287" s="4" t="s">
        <v>1192</v>
      </c>
      <c r="R287" s="4"/>
      <c r="S287" s="18"/>
      <c r="U287" s="7">
        <f>VLOOKUP(F287,[6]农村公路!$I$6:$W$11652,15,0)</f>
        <v>4.16</v>
      </c>
      <c r="V287" s="7">
        <f t="shared" si="10"/>
        <v>0</v>
      </c>
      <c r="W287" s="7" t="e">
        <f>VLOOKUP(F287,'[7]乡镇通三级、旅游资源产业路项目明细'!$F$8:$S$1305,14,0)</f>
        <v>#N/A</v>
      </c>
      <c r="AA287" s="7" t="e">
        <f>_xlfn.XLOOKUP(F287,'[8]乡镇通三级、旅游资源产业路项目明细'!$U:$U,'[8]乡镇通三级、旅游资源产业路项目明细'!$U:$U)</f>
        <v>#N/A</v>
      </c>
      <c r="AB287" s="7" t="e">
        <f>VLOOKUP(F287,[9]项目建设投资计划表!$L$7:$O$83,4,0)</f>
        <v>#N/A</v>
      </c>
    </row>
    <row r="288" spans="1:28" ht="25.15" customHeight="1" outlineLevel="3" x14ac:dyDescent="0.4">
      <c r="A288" s="4" t="s">
        <v>11</v>
      </c>
      <c r="B288" s="4" t="s">
        <v>84</v>
      </c>
      <c r="C288" s="4" t="s">
        <v>1193</v>
      </c>
      <c r="D288" s="4" t="s">
        <v>1194</v>
      </c>
      <c r="E288" s="9"/>
      <c r="F288" s="4" t="s">
        <v>1195</v>
      </c>
      <c r="G288" s="4" t="s">
        <v>275</v>
      </c>
      <c r="H288" s="9" t="s">
        <v>291</v>
      </c>
      <c r="I288" s="9" t="s">
        <v>1196</v>
      </c>
      <c r="J288" s="4">
        <v>7.5</v>
      </c>
      <c r="K288" s="4" t="s">
        <v>346</v>
      </c>
      <c r="L288" s="4">
        <v>0</v>
      </c>
      <c r="M288" s="4">
        <v>7.5</v>
      </c>
      <c r="N288" s="4"/>
      <c r="O288" s="4" t="s">
        <v>363</v>
      </c>
      <c r="P288" s="4" t="s">
        <v>279</v>
      </c>
      <c r="Q288" s="4" t="s">
        <v>1197</v>
      </c>
      <c r="R288" s="4"/>
      <c r="S288" s="18"/>
      <c r="U288" s="7">
        <f>VLOOKUP(F288,[6]农村公路!$I$6:$W$11652,15,0)</f>
        <v>7.5</v>
      </c>
      <c r="V288" s="7">
        <f t="shared" si="10"/>
        <v>0</v>
      </c>
      <c r="W288" s="7" t="e">
        <f>VLOOKUP(F288,'[7]乡镇通三级、旅游资源产业路项目明细'!$F$8:$S$1305,14,0)</f>
        <v>#N/A</v>
      </c>
      <c r="AA288" s="7" t="e">
        <f>_xlfn.XLOOKUP(F288,'[8]乡镇通三级、旅游资源产业路项目明细'!$U:$U,'[8]乡镇通三级、旅游资源产业路项目明细'!$U:$U)</f>
        <v>#N/A</v>
      </c>
      <c r="AB288" s="7" t="e">
        <f>VLOOKUP(F288,[9]项目建设投资计划表!$L$7:$O$83,4,0)</f>
        <v>#N/A</v>
      </c>
    </row>
    <row r="289" spans="1:28" ht="25.15" customHeight="1" outlineLevel="3" x14ac:dyDescent="0.4">
      <c r="A289" s="4" t="s">
        <v>11</v>
      </c>
      <c r="B289" s="4" t="s">
        <v>84</v>
      </c>
      <c r="C289" s="4" t="s">
        <v>1198</v>
      </c>
      <c r="D289" s="4" t="s">
        <v>1199</v>
      </c>
      <c r="E289" s="9"/>
      <c r="F289" s="4" t="s">
        <v>1200</v>
      </c>
      <c r="G289" s="4" t="s">
        <v>275</v>
      </c>
      <c r="H289" s="9" t="s">
        <v>291</v>
      </c>
      <c r="I289" s="9" t="s">
        <v>1201</v>
      </c>
      <c r="J289" s="4">
        <v>1.5</v>
      </c>
      <c r="K289" s="4" t="s">
        <v>300</v>
      </c>
      <c r="L289" s="4">
        <v>0</v>
      </c>
      <c r="M289" s="4">
        <v>1.5</v>
      </c>
      <c r="N289" s="4"/>
      <c r="O289" s="4" t="s">
        <v>293</v>
      </c>
      <c r="P289" s="4" t="s">
        <v>279</v>
      </c>
      <c r="Q289" s="4" t="s">
        <v>1202</v>
      </c>
      <c r="R289" s="4" t="s">
        <v>366</v>
      </c>
      <c r="S289" s="18"/>
      <c r="U289" s="7">
        <f>VLOOKUP(F289,[6]农村公路!$I$6:$W$11652,15,0)</f>
        <v>1.5</v>
      </c>
      <c r="V289" s="7">
        <f t="shared" si="10"/>
        <v>0</v>
      </c>
      <c r="W289" s="7" t="e">
        <f>VLOOKUP(F289,'[7]乡镇通三级、旅游资源产业路项目明细'!$F$8:$S$1305,14,0)</f>
        <v>#N/A</v>
      </c>
      <c r="AA289" s="7" t="str">
        <f>_xlfn.XLOOKUP(F289,'[8]乡镇通三级、旅游资源产业路项目明细'!$U:$U,'[8]乡镇通三级、旅游资源产业路项目明细'!$U:$U)</f>
        <v>醴陵市浦缘特色蔬菜产业园特色产业路</v>
      </c>
      <c r="AB289" s="7" t="e">
        <f>VLOOKUP(F289,[9]项目建设投资计划表!$L$7:$O$83,4,0)</f>
        <v>#N/A</v>
      </c>
    </row>
    <row r="290" spans="1:28" ht="25.15" customHeight="1" outlineLevel="3" x14ac:dyDescent="0.4">
      <c r="A290" s="4" t="s">
        <v>11</v>
      </c>
      <c r="B290" s="4" t="s">
        <v>84</v>
      </c>
      <c r="C290" s="4" t="s">
        <v>1189</v>
      </c>
      <c r="D290" s="4" t="s">
        <v>1203</v>
      </c>
      <c r="E290" s="9"/>
      <c r="F290" s="4" t="s">
        <v>1204</v>
      </c>
      <c r="G290" s="4" t="s">
        <v>275</v>
      </c>
      <c r="H290" s="9" t="s">
        <v>291</v>
      </c>
      <c r="I290" s="9" t="s">
        <v>1205</v>
      </c>
      <c r="J290" s="4">
        <v>3.625</v>
      </c>
      <c r="K290" s="4" t="s">
        <v>346</v>
      </c>
      <c r="L290" s="4">
        <v>0</v>
      </c>
      <c r="M290" s="4">
        <v>3.625</v>
      </c>
      <c r="N290" s="4"/>
      <c r="O290" s="4" t="s">
        <v>363</v>
      </c>
      <c r="P290" s="4" t="s">
        <v>279</v>
      </c>
      <c r="Q290" s="4" t="s">
        <v>1206</v>
      </c>
      <c r="R290" s="4" t="s">
        <v>366</v>
      </c>
      <c r="S290" s="18"/>
      <c r="U290" s="7">
        <f>VLOOKUP(F290,[6]农村公路!$I$6:$W$11652,15,0)</f>
        <v>3.625</v>
      </c>
      <c r="V290" s="7">
        <f t="shared" si="10"/>
        <v>0</v>
      </c>
      <c r="W290" s="7" t="e">
        <f>VLOOKUP(F290,'[7]乡镇通三级、旅游资源产业路项目明细'!$F$8:$S$1305,14,0)</f>
        <v>#N/A</v>
      </c>
      <c r="AA290" s="7" t="str">
        <f>_xlfn.XLOOKUP(F290,'[8]乡镇通三级、旅游资源产业路项目明细'!$U:$U,'[8]乡镇通三级、旅游资源产业路项目明细'!$U:$U)</f>
        <v>均楚洪源农业生态园资源产业路</v>
      </c>
      <c r="AB290" s="7" t="e">
        <f>VLOOKUP(F290,[9]项目建设投资计划表!$L$7:$O$83,4,0)</f>
        <v>#N/A</v>
      </c>
    </row>
    <row r="291" spans="1:28" ht="25.15" customHeight="1" outlineLevel="3" x14ac:dyDescent="0.4">
      <c r="A291" s="4" t="s">
        <v>11</v>
      </c>
      <c r="B291" s="4" t="s">
        <v>84</v>
      </c>
      <c r="C291" s="4" t="s">
        <v>1207</v>
      </c>
      <c r="D291" s="4" t="s">
        <v>1208</v>
      </c>
      <c r="E291" s="9"/>
      <c r="F291" s="4" t="s">
        <v>1209</v>
      </c>
      <c r="G291" s="4" t="s">
        <v>275</v>
      </c>
      <c r="H291" s="9" t="s">
        <v>291</v>
      </c>
      <c r="I291" s="9" t="s">
        <v>283</v>
      </c>
      <c r="J291" s="4">
        <v>5.52</v>
      </c>
      <c r="K291" s="4" t="s">
        <v>300</v>
      </c>
      <c r="L291" s="4">
        <v>0</v>
      </c>
      <c r="M291" s="4">
        <v>5.52</v>
      </c>
      <c r="N291" s="4"/>
      <c r="O291" s="4" t="s">
        <v>293</v>
      </c>
      <c r="P291" s="4" t="s">
        <v>279</v>
      </c>
      <c r="Q291" s="4" t="s">
        <v>1210</v>
      </c>
      <c r="R291" s="4"/>
      <c r="S291" s="18"/>
      <c r="U291" s="7">
        <f>VLOOKUP(F291,[6]农村公路!$I$6:$W$11652,15,0)</f>
        <v>5.52</v>
      </c>
      <c r="V291" s="7">
        <f t="shared" si="10"/>
        <v>0</v>
      </c>
      <c r="W291" s="7" t="e">
        <f>VLOOKUP(F291,'[7]乡镇通三级、旅游资源产业路项目明细'!$F$8:$S$1305,14,0)</f>
        <v>#N/A</v>
      </c>
      <c r="AA291" s="7" t="e">
        <f>_xlfn.XLOOKUP(F291,'[8]乡镇通三级、旅游资源产业路项目明细'!$U:$U,'[8]乡镇通三级、旅游资源产业路项目明细'!$U:$U)</f>
        <v>#N/A</v>
      </c>
      <c r="AB291" s="7" t="e">
        <f>VLOOKUP(F291,[9]项目建设投资计划表!$L$7:$O$83,4,0)</f>
        <v>#N/A</v>
      </c>
    </row>
    <row r="292" spans="1:28" ht="25.15" customHeight="1" outlineLevel="3" x14ac:dyDescent="0.4">
      <c r="A292" s="4" t="s">
        <v>11</v>
      </c>
      <c r="B292" s="4" t="s">
        <v>84</v>
      </c>
      <c r="C292" s="4" t="s">
        <v>1211</v>
      </c>
      <c r="D292" s="4" t="s">
        <v>1212</v>
      </c>
      <c r="E292" s="9"/>
      <c r="F292" s="4" t="s">
        <v>1213</v>
      </c>
      <c r="G292" s="4" t="s">
        <v>275</v>
      </c>
      <c r="H292" s="9" t="s">
        <v>291</v>
      </c>
      <c r="I292" s="9" t="s">
        <v>283</v>
      </c>
      <c r="J292" s="4">
        <v>1.74</v>
      </c>
      <c r="K292" s="4" t="s">
        <v>284</v>
      </c>
      <c r="L292" s="4">
        <v>0</v>
      </c>
      <c r="M292" s="4">
        <v>1.74</v>
      </c>
      <c r="N292" s="4"/>
      <c r="O292" s="4" t="s">
        <v>363</v>
      </c>
      <c r="P292" s="4" t="s">
        <v>279</v>
      </c>
      <c r="Q292" s="4" t="s">
        <v>1214</v>
      </c>
      <c r="R292" s="4"/>
      <c r="S292" s="18"/>
      <c r="U292" s="7">
        <f>VLOOKUP(F292,[6]农村公路!$I$6:$W$11652,15,0)</f>
        <v>1.74</v>
      </c>
      <c r="V292" s="7">
        <f t="shared" si="10"/>
        <v>0</v>
      </c>
      <c r="W292" s="7" t="e">
        <f>VLOOKUP(F292,'[7]乡镇通三级、旅游资源产业路项目明细'!$F$8:$S$1305,14,0)</f>
        <v>#N/A</v>
      </c>
      <c r="AA292" s="7" t="e">
        <f>_xlfn.XLOOKUP(F292,'[8]乡镇通三级、旅游资源产业路项目明细'!$U:$U,'[8]乡镇通三级、旅游资源产业路项目明细'!$U:$U)</f>
        <v>#N/A</v>
      </c>
      <c r="AB292" s="7" t="e">
        <f>VLOOKUP(F292,[9]项目建设投资计划表!$L$7:$O$83,4,0)</f>
        <v>#N/A</v>
      </c>
    </row>
    <row r="293" spans="1:28" ht="25.15" customHeight="1" outlineLevel="3" x14ac:dyDescent="0.4">
      <c r="A293" s="4" t="s">
        <v>11</v>
      </c>
      <c r="B293" s="4" t="s">
        <v>84</v>
      </c>
      <c r="C293" s="4" t="s">
        <v>1176</v>
      </c>
      <c r="D293" s="4" t="s">
        <v>1215</v>
      </c>
      <c r="E293" s="9"/>
      <c r="F293" s="4" t="s">
        <v>1216</v>
      </c>
      <c r="G293" s="4" t="s">
        <v>275</v>
      </c>
      <c r="H293" s="9" t="s">
        <v>291</v>
      </c>
      <c r="I293" s="9" t="s">
        <v>1217</v>
      </c>
      <c r="J293" s="4">
        <v>7.06</v>
      </c>
      <c r="K293" s="4" t="s">
        <v>284</v>
      </c>
      <c r="L293" s="4">
        <v>0</v>
      </c>
      <c r="M293" s="4">
        <v>7.06</v>
      </c>
      <c r="N293" s="4"/>
      <c r="O293" s="4" t="s">
        <v>293</v>
      </c>
      <c r="P293" s="4" t="s">
        <v>279</v>
      </c>
      <c r="Q293" s="4" t="s">
        <v>1218</v>
      </c>
      <c r="R293" s="4"/>
      <c r="S293" s="18"/>
      <c r="U293" s="7">
        <f>VLOOKUP(F293,[6]农村公路!$I$6:$W$11652,15,0)</f>
        <v>7.06</v>
      </c>
      <c r="V293" s="7">
        <f t="shared" si="10"/>
        <v>0</v>
      </c>
      <c r="W293" s="7" t="e">
        <f>VLOOKUP(F293,'[7]乡镇通三级、旅游资源产业路项目明细'!$F$8:$S$1305,14,0)</f>
        <v>#N/A</v>
      </c>
      <c r="AA293" s="7" t="e">
        <f>_xlfn.XLOOKUP(F293,'[8]乡镇通三级、旅游资源产业路项目明细'!$U:$U,'[8]乡镇通三级、旅游资源产业路项目明细'!$U:$U)</f>
        <v>#N/A</v>
      </c>
      <c r="AB293" s="7" t="e">
        <f>VLOOKUP(F293,[9]项目建设投资计划表!$L$7:$O$83,4,0)</f>
        <v>#N/A</v>
      </c>
    </row>
    <row r="294" spans="1:28" ht="25.15" customHeight="1" outlineLevel="3" x14ac:dyDescent="0.4">
      <c r="A294" s="4" t="s">
        <v>11</v>
      </c>
      <c r="B294" s="4" t="s">
        <v>84</v>
      </c>
      <c r="C294" s="4" t="s">
        <v>1219</v>
      </c>
      <c r="D294" s="4" t="s">
        <v>1220</v>
      </c>
      <c r="E294" s="9"/>
      <c r="F294" s="4" t="s">
        <v>1221</v>
      </c>
      <c r="G294" s="4" t="s">
        <v>275</v>
      </c>
      <c r="H294" s="9" t="s">
        <v>291</v>
      </c>
      <c r="I294" s="9" t="s">
        <v>283</v>
      </c>
      <c r="J294" s="4">
        <v>2.23</v>
      </c>
      <c r="K294" s="4" t="s">
        <v>284</v>
      </c>
      <c r="L294" s="4">
        <v>0</v>
      </c>
      <c r="M294" s="4">
        <v>2.23</v>
      </c>
      <c r="N294" s="4"/>
      <c r="O294" s="4" t="s">
        <v>363</v>
      </c>
      <c r="P294" s="4" t="s">
        <v>279</v>
      </c>
      <c r="Q294" s="4" t="s">
        <v>1222</v>
      </c>
      <c r="R294" s="4"/>
      <c r="S294" s="18"/>
      <c r="U294" s="7">
        <f>VLOOKUP(F294,[6]农村公路!$I$6:$W$11652,15,0)</f>
        <v>2.23</v>
      </c>
      <c r="V294" s="7">
        <f t="shared" si="10"/>
        <v>0</v>
      </c>
      <c r="W294" s="7" t="e">
        <f>VLOOKUP(F294,'[7]乡镇通三级、旅游资源产业路项目明细'!$F$8:$S$1305,14,0)</f>
        <v>#N/A</v>
      </c>
      <c r="AA294" s="7" t="e">
        <f>_xlfn.XLOOKUP(F294,'[8]乡镇通三级、旅游资源产业路项目明细'!$U:$U,'[8]乡镇通三级、旅游资源产业路项目明细'!$U:$U)</f>
        <v>#N/A</v>
      </c>
      <c r="AB294" s="7" t="e">
        <f>VLOOKUP(F294,[9]项目建设投资计划表!$L$7:$O$83,4,0)</f>
        <v>#N/A</v>
      </c>
    </row>
    <row r="295" spans="1:28" ht="25.15" customHeight="1" outlineLevel="3" x14ac:dyDescent="0.4">
      <c r="A295" s="4" t="s">
        <v>11</v>
      </c>
      <c r="B295" s="4" t="s">
        <v>84</v>
      </c>
      <c r="C295" s="4" t="s">
        <v>1223</v>
      </c>
      <c r="D295" s="4" t="s">
        <v>1224</v>
      </c>
      <c r="E295" s="9"/>
      <c r="F295" s="4" t="s">
        <v>1225</v>
      </c>
      <c r="G295" s="4" t="s">
        <v>275</v>
      </c>
      <c r="H295" s="9" t="s">
        <v>291</v>
      </c>
      <c r="I295" s="9" t="s">
        <v>283</v>
      </c>
      <c r="J295" s="4">
        <v>1.8</v>
      </c>
      <c r="K295" s="4" t="s">
        <v>284</v>
      </c>
      <c r="L295" s="4">
        <v>0</v>
      </c>
      <c r="M295" s="4">
        <v>1.8</v>
      </c>
      <c r="N295" s="4"/>
      <c r="O295" s="4" t="s">
        <v>293</v>
      </c>
      <c r="P295" s="4" t="s">
        <v>279</v>
      </c>
      <c r="Q295" s="4" t="s">
        <v>1226</v>
      </c>
      <c r="R295" s="4"/>
      <c r="S295" s="18"/>
      <c r="U295" s="7">
        <f>VLOOKUP(F295,[6]农村公路!$I$6:$W$11652,15,0)</f>
        <v>1.8</v>
      </c>
      <c r="V295" s="7">
        <f t="shared" si="10"/>
        <v>0</v>
      </c>
      <c r="W295" s="7" t="e">
        <f>VLOOKUP(F295,'[7]乡镇通三级、旅游资源产业路项目明细'!$F$8:$S$1305,14,0)</f>
        <v>#N/A</v>
      </c>
      <c r="AA295" s="7" t="e">
        <f>_xlfn.XLOOKUP(F295,'[8]乡镇通三级、旅游资源产业路项目明细'!$U:$U,'[8]乡镇通三级、旅游资源产业路项目明细'!$U:$U)</f>
        <v>#N/A</v>
      </c>
      <c r="AB295" s="7" t="e">
        <f>VLOOKUP(F295,[9]项目建设投资计划表!$L$7:$O$83,4,0)</f>
        <v>#N/A</v>
      </c>
    </row>
    <row r="296" spans="1:28" ht="25.15" customHeight="1" outlineLevel="3" x14ac:dyDescent="0.4">
      <c r="A296" s="4" t="s">
        <v>11</v>
      </c>
      <c r="B296" s="4" t="s">
        <v>84</v>
      </c>
      <c r="C296" s="4" t="s">
        <v>1227</v>
      </c>
      <c r="D296" s="4" t="s">
        <v>1228</v>
      </c>
      <c r="E296" s="9"/>
      <c r="F296" s="4" t="s">
        <v>1229</v>
      </c>
      <c r="G296" s="4" t="s">
        <v>275</v>
      </c>
      <c r="H296" s="9" t="s">
        <v>291</v>
      </c>
      <c r="I296" s="9" t="s">
        <v>283</v>
      </c>
      <c r="J296" s="4">
        <v>4.2</v>
      </c>
      <c r="K296" s="4" t="s">
        <v>300</v>
      </c>
      <c r="L296" s="4">
        <v>0</v>
      </c>
      <c r="M296" s="4">
        <v>4.2</v>
      </c>
      <c r="N296" s="4"/>
      <c r="O296" s="4" t="s">
        <v>293</v>
      </c>
      <c r="P296" s="4" t="s">
        <v>279</v>
      </c>
      <c r="Q296" s="4" t="s">
        <v>1230</v>
      </c>
      <c r="R296" s="4"/>
      <c r="S296" s="18"/>
      <c r="U296" s="7">
        <f>VLOOKUP(F296,[6]农村公路!$I$6:$W$11652,15,0)</f>
        <v>4.2</v>
      </c>
      <c r="V296" s="7">
        <f t="shared" si="10"/>
        <v>0</v>
      </c>
      <c r="W296" s="7" t="e">
        <f>VLOOKUP(F296,'[7]乡镇通三级、旅游资源产业路项目明细'!$F$8:$S$1305,14,0)</f>
        <v>#N/A</v>
      </c>
      <c r="AA296" s="7" t="e">
        <f>_xlfn.XLOOKUP(F296,'[8]乡镇通三级、旅游资源产业路项目明细'!$U:$U,'[8]乡镇通三级、旅游资源产业路项目明细'!$U:$U)</f>
        <v>#N/A</v>
      </c>
      <c r="AB296" s="7" t="e">
        <f>VLOOKUP(F296,[9]项目建设投资计划表!$L$7:$O$83,4,0)</f>
        <v>#N/A</v>
      </c>
    </row>
    <row r="297" spans="1:28" ht="25.15" customHeight="1" outlineLevel="3" x14ac:dyDescent="0.4">
      <c r="A297" s="4" t="s">
        <v>11</v>
      </c>
      <c r="B297" s="4" t="s">
        <v>84</v>
      </c>
      <c r="C297" s="4" t="s">
        <v>1231</v>
      </c>
      <c r="D297" s="4" t="s">
        <v>1232</v>
      </c>
      <c r="E297" s="9"/>
      <c r="F297" s="4" t="s">
        <v>1233</v>
      </c>
      <c r="G297" s="4" t="s">
        <v>275</v>
      </c>
      <c r="H297" s="9" t="s">
        <v>291</v>
      </c>
      <c r="I297" s="9" t="s">
        <v>283</v>
      </c>
      <c r="J297" s="4">
        <v>15</v>
      </c>
      <c r="K297" s="4" t="s">
        <v>277</v>
      </c>
      <c r="L297" s="4">
        <v>0</v>
      </c>
      <c r="M297" s="4">
        <v>3.8</v>
      </c>
      <c r="N297" s="4"/>
      <c r="O297" s="4" t="s">
        <v>293</v>
      </c>
      <c r="P297" s="4" t="s">
        <v>279</v>
      </c>
      <c r="Q297" s="4" t="s">
        <v>1234</v>
      </c>
      <c r="R297" s="4" t="s">
        <v>366</v>
      </c>
      <c r="S297" s="18"/>
      <c r="U297" s="7">
        <f>VLOOKUP(F297,[6]农村公路!$I$6:$W$11652,15,0)</f>
        <v>15</v>
      </c>
      <c r="V297" s="7">
        <f t="shared" si="10"/>
        <v>0</v>
      </c>
      <c r="W297" s="7" t="e">
        <f>VLOOKUP(F297,'[7]乡镇通三级、旅游资源产业路项目明细'!$F$8:$S$1305,14,0)</f>
        <v>#N/A</v>
      </c>
      <c r="AA297" s="7" t="str">
        <f>_xlfn.XLOOKUP(F297,'[8]乡镇通三级、旅游资源产业路项目明细'!$U:$U,'[8]乡镇通三级、旅游资源产业路项目明细'!$U:$U)</f>
        <v>玉皇阁农业种植基地资源产业路</v>
      </c>
      <c r="AB297" s="7" t="e">
        <f>VLOOKUP(F297,[9]项目建设投资计划表!$L$7:$O$83,4,0)</f>
        <v>#N/A</v>
      </c>
    </row>
    <row r="298" spans="1:28" ht="25.15" customHeight="1" outlineLevel="3" x14ac:dyDescent="0.4">
      <c r="A298" s="4" t="s">
        <v>11</v>
      </c>
      <c r="B298" s="4" t="s">
        <v>84</v>
      </c>
      <c r="C298" s="4" t="s">
        <v>1211</v>
      </c>
      <c r="D298" s="4" t="s">
        <v>33</v>
      </c>
      <c r="E298" s="9"/>
      <c r="F298" s="4" t="s">
        <v>1235</v>
      </c>
      <c r="G298" s="4" t="s">
        <v>275</v>
      </c>
      <c r="H298" s="9" t="s">
        <v>291</v>
      </c>
      <c r="I298" s="9" t="s">
        <v>283</v>
      </c>
      <c r="J298" s="4">
        <v>6</v>
      </c>
      <c r="K298" s="4" t="s">
        <v>284</v>
      </c>
      <c r="L298" s="4">
        <v>0</v>
      </c>
      <c r="M298" s="4">
        <v>6</v>
      </c>
      <c r="N298" s="4"/>
      <c r="O298" s="4" t="s">
        <v>293</v>
      </c>
      <c r="P298" s="4" t="s">
        <v>279</v>
      </c>
      <c r="Q298" s="4" t="s">
        <v>1236</v>
      </c>
      <c r="R298" s="4"/>
      <c r="S298" s="18"/>
      <c r="U298" s="7">
        <f>VLOOKUP(F298,[6]农村公路!$I$6:$W$11652,15,0)</f>
        <v>6</v>
      </c>
      <c r="V298" s="7">
        <f t="shared" si="10"/>
        <v>0</v>
      </c>
      <c r="W298" s="7" t="e">
        <f>VLOOKUP(F298,'[7]乡镇通三级、旅游资源产业路项目明细'!$F$8:$S$1305,14,0)</f>
        <v>#N/A</v>
      </c>
      <c r="AA298" s="7" t="e">
        <f>_xlfn.XLOOKUP(F298,'[8]乡镇通三级、旅游资源产业路项目明细'!$U:$U,'[8]乡镇通三级、旅游资源产业路项目明细'!$U:$U)</f>
        <v>#N/A</v>
      </c>
      <c r="AB298" s="7" t="e">
        <f>VLOOKUP(F298,[9]项目建设投资计划表!$L$7:$O$83,4,0)</f>
        <v>#N/A</v>
      </c>
    </row>
    <row r="299" spans="1:28" ht="25.15" customHeight="1" outlineLevel="3" x14ac:dyDescent="0.4">
      <c r="A299" s="4" t="s">
        <v>11</v>
      </c>
      <c r="B299" s="4" t="s">
        <v>84</v>
      </c>
      <c r="C299" s="4" t="s">
        <v>1227</v>
      </c>
      <c r="D299" s="4" t="s">
        <v>33</v>
      </c>
      <c r="E299" s="9"/>
      <c r="F299" s="4" t="s">
        <v>1237</v>
      </c>
      <c r="G299" s="4" t="s">
        <v>275</v>
      </c>
      <c r="H299" s="9" t="s">
        <v>291</v>
      </c>
      <c r="I299" s="9" t="s">
        <v>283</v>
      </c>
      <c r="J299" s="4">
        <v>3.48</v>
      </c>
      <c r="K299" s="4" t="s">
        <v>284</v>
      </c>
      <c r="L299" s="4">
        <v>0</v>
      </c>
      <c r="M299" s="4">
        <v>0.48</v>
      </c>
      <c r="N299" s="4"/>
      <c r="O299" s="4" t="s">
        <v>293</v>
      </c>
      <c r="P299" s="4" t="s">
        <v>279</v>
      </c>
      <c r="Q299" s="4" t="s">
        <v>1238</v>
      </c>
      <c r="R299" s="4"/>
      <c r="S299" s="18"/>
      <c r="U299" s="7">
        <f>VLOOKUP(F299,[6]农村公路!$I$6:$W$11652,15,0)</f>
        <v>3.48</v>
      </c>
      <c r="V299" s="7">
        <f t="shared" si="10"/>
        <v>0</v>
      </c>
      <c r="W299" s="7">
        <f>VLOOKUP(F299,'[7]2021年备案'!$F$8:$S$1293,14,0)</f>
        <v>3</v>
      </c>
      <c r="X299" s="7">
        <f>J299-W299</f>
        <v>0.48</v>
      </c>
      <c r="Y299" s="7">
        <f>X299-M299</f>
        <v>0</v>
      </c>
      <c r="AA299" s="7" t="e">
        <f>_xlfn.XLOOKUP(F299,'[8]乡镇通三级、旅游资源产业路项目明细'!$U:$U,'[8]乡镇通三级、旅游资源产业路项目明细'!$U:$U)</f>
        <v>#N/A</v>
      </c>
      <c r="AB299" s="7" t="e">
        <f>VLOOKUP(F299,[9]项目建设投资计划表!$L$7:$O$83,4,0)</f>
        <v>#N/A</v>
      </c>
    </row>
    <row r="300" spans="1:28" ht="25.15" customHeight="1" outlineLevel="3" x14ac:dyDescent="0.4">
      <c r="A300" s="4" t="s">
        <v>11</v>
      </c>
      <c r="B300" s="4" t="s">
        <v>84</v>
      </c>
      <c r="C300" s="4" t="s">
        <v>1180</v>
      </c>
      <c r="D300" s="4" t="s">
        <v>33</v>
      </c>
      <c r="E300" s="9"/>
      <c r="F300" s="4" t="s">
        <v>1239</v>
      </c>
      <c r="G300" s="4" t="s">
        <v>275</v>
      </c>
      <c r="H300" s="9" t="s">
        <v>291</v>
      </c>
      <c r="I300" s="9" t="s">
        <v>283</v>
      </c>
      <c r="J300" s="4">
        <v>3.3</v>
      </c>
      <c r="K300" s="4" t="s">
        <v>284</v>
      </c>
      <c r="L300" s="4">
        <v>0</v>
      </c>
      <c r="M300" s="4">
        <v>3.3</v>
      </c>
      <c r="N300" s="4"/>
      <c r="O300" s="4" t="s">
        <v>293</v>
      </c>
      <c r="P300" s="4" t="s">
        <v>279</v>
      </c>
      <c r="Q300" s="4" t="s">
        <v>1240</v>
      </c>
      <c r="R300" s="4"/>
      <c r="S300" s="18"/>
      <c r="U300" s="7">
        <f>VLOOKUP(F300,[6]农村公路!$I$6:$W$11652,15,0)</f>
        <v>3.3</v>
      </c>
      <c r="V300" s="7">
        <f t="shared" si="10"/>
        <v>0</v>
      </c>
      <c r="W300" s="7" t="e">
        <f>VLOOKUP(F300,'[7]乡镇通三级、旅游资源产业路项目明细'!$F$8:$S$1305,14,0)</f>
        <v>#N/A</v>
      </c>
      <c r="AA300" s="7" t="e">
        <f>_xlfn.XLOOKUP(F300,'[8]乡镇通三级、旅游资源产业路项目明细'!$U:$U,'[8]乡镇通三级、旅游资源产业路项目明细'!$U:$U)</f>
        <v>#N/A</v>
      </c>
      <c r="AB300" s="7" t="e">
        <f>VLOOKUP(F300,[9]项目建设投资计划表!$L$7:$O$83,4,0)</f>
        <v>#N/A</v>
      </c>
    </row>
    <row r="301" spans="1:28" ht="25.15" customHeight="1" outlineLevel="3" x14ac:dyDescent="0.4">
      <c r="A301" s="4" t="s">
        <v>11</v>
      </c>
      <c r="B301" s="4" t="s">
        <v>84</v>
      </c>
      <c r="C301" s="4" t="s">
        <v>1227</v>
      </c>
      <c r="D301" s="4" t="s">
        <v>33</v>
      </c>
      <c r="E301" s="9"/>
      <c r="F301" s="4" t="s">
        <v>1241</v>
      </c>
      <c r="G301" s="4" t="s">
        <v>275</v>
      </c>
      <c r="H301" s="9" t="s">
        <v>291</v>
      </c>
      <c r="I301" s="9" t="s">
        <v>283</v>
      </c>
      <c r="J301" s="4">
        <v>3.5</v>
      </c>
      <c r="K301" s="4" t="s">
        <v>284</v>
      </c>
      <c r="L301" s="4">
        <v>0</v>
      </c>
      <c r="M301" s="4">
        <v>3.5</v>
      </c>
      <c r="N301" s="4"/>
      <c r="O301" s="4" t="s">
        <v>293</v>
      </c>
      <c r="P301" s="4" t="s">
        <v>279</v>
      </c>
      <c r="Q301" s="4" t="s">
        <v>1242</v>
      </c>
      <c r="R301" s="4"/>
      <c r="S301" s="18"/>
      <c r="U301" s="7">
        <f>VLOOKUP(F301,[6]农村公路!$I$6:$W$11652,15,0)</f>
        <v>3.5</v>
      </c>
      <c r="V301" s="7">
        <f t="shared" si="10"/>
        <v>0</v>
      </c>
      <c r="W301" s="7" t="e">
        <f>VLOOKUP(F301,'[7]乡镇通三级、旅游资源产业路项目明细'!$F$8:$S$1305,14,0)</f>
        <v>#N/A</v>
      </c>
      <c r="AA301" s="7" t="e">
        <f>_xlfn.XLOOKUP(F301,'[8]乡镇通三级、旅游资源产业路项目明细'!$U:$U,'[8]乡镇通三级、旅游资源产业路项目明细'!$U:$U)</f>
        <v>#N/A</v>
      </c>
      <c r="AB301" s="7" t="e">
        <f>VLOOKUP(F301,[9]项目建设投资计划表!$L$7:$O$83,4,0)</f>
        <v>#N/A</v>
      </c>
    </row>
    <row r="302" spans="1:28" ht="25.15" customHeight="1" outlineLevel="3" x14ac:dyDescent="0.4">
      <c r="A302" s="4" t="s">
        <v>11</v>
      </c>
      <c r="B302" s="4" t="s">
        <v>84</v>
      </c>
      <c r="C302" s="4" t="s">
        <v>1243</v>
      </c>
      <c r="D302" s="4" t="s">
        <v>33</v>
      </c>
      <c r="E302" s="9"/>
      <c r="F302" s="4" t="s">
        <v>1244</v>
      </c>
      <c r="G302" s="4" t="s">
        <v>275</v>
      </c>
      <c r="H302" s="9" t="s">
        <v>291</v>
      </c>
      <c r="I302" s="9" t="s">
        <v>283</v>
      </c>
      <c r="J302" s="4">
        <v>1</v>
      </c>
      <c r="K302" s="4" t="s">
        <v>284</v>
      </c>
      <c r="L302" s="4">
        <v>0</v>
      </c>
      <c r="M302" s="4">
        <v>1</v>
      </c>
      <c r="N302" s="4"/>
      <c r="O302" s="4" t="s">
        <v>293</v>
      </c>
      <c r="P302" s="4" t="s">
        <v>279</v>
      </c>
      <c r="Q302" s="4" t="s">
        <v>1245</v>
      </c>
      <c r="R302" s="4"/>
      <c r="S302" s="18"/>
      <c r="U302" s="7">
        <f>VLOOKUP(F302,[6]农村公路!$I$6:$W$11652,15,0)</f>
        <v>1</v>
      </c>
      <c r="V302" s="7">
        <f t="shared" si="10"/>
        <v>0</v>
      </c>
      <c r="W302" s="7" t="e">
        <f>VLOOKUP(F302,'[7]乡镇通三级、旅游资源产业路项目明细'!$F$8:$S$1305,14,0)</f>
        <v>#N/A</v>
      </c>
      <c r="AA302" s="7" t="e">
        <f>_xlfn.XLOOKUP(F302,'[8]乡镇通三级、旅游资源产业路项目明细'!$U:$U,'[8]乡镇通三级、旅游资源产业路项目明细'!$U:$U)</f>
        <v>#N/A</v>
      </c>
      <c r="AB302" s="7" t="e">
        <f>VLOOKUP(F302,[9]项目建设投资计划表!$L$7:$O$83,4,0)</f>
        <v>#N/A</v>
      </c>
    </row>
    <row r="303" spans="1:28" ht="25.15" customHeight="1" outlineLevel="3" x14ac:dyDescent="0.4">
      <c r="A303" s="4" t="s">
        <v>11</v>
      </c>
      <c r="B303" s="4" t="s">
        <v>84</v>
      </c>
      <c r="C303" s="4" t="s">
        <v>1171</v>
      </c>
      <c r="D303" s="4" t="s">
        <v>33</v>
      </c>
      <c r="E303" s="9"/>
      <c r="F303" s="4" t="s">
        <v>1246</v>
      </c>
      <c r="G303" s="4" t="s">
        <v>275</v>
      </c>
      <c r="H303" s="9" t="s">
        <v>291</v>
      </c>
      <c r="I303" s="9" t="s">
        <v>283</v>
      </c>
      <c r="J303" s="4">
        <v>1.1000000000000001</v>
      </c>
      <c r="K303" s="4" t="s">
        <v>284</v>
      </c>
      <c r="L303" s="4">
        <v>0</v>
      </c>
      <c r="M303" s="4">
        <v>1.1000000000000001</v>
      </c>
      <c r="N303" s="4"/>
      <c r="O303" s="4" t="s">
        <v>293</v>
      </c>
      <c r="P303" s="4" t="s">
        <v>279</v>
      </c>
      <c r="Q303" s="4" t="s">
        <v>1247</v>
      </c>
      <c r="R303" s="4"/>
      <c r="S303" s="18"/>
      <c r="U303" s="7">
        <f>VLOOKUP(F303,[6]农村公路!$I$6:$W$11652,15,0)</f>
        <v>1.1000000000000001</v>
      </c>
      <c r="V303" s="7">
        <f t="shared" si="10"/>
        <v>0</v>
      </c>
      <c r="W303" s="7" t="e">
        <f>VLOOKUP(F303,'[7]乡镇通三级、旅游资源产业路项目明细'!$F$8:$S$1305,14,0)</f>
        <v>#N/A</v>
      </c>
      <c r="AA303" s="7" t="e">
        <f>_xlfn.XLOOKUP(F303,'[8]乡镇通三级、旅游资源产业路项目明细'!$U:$U,'[8]乡镇通三级、旅游资源产业路项目明细'!$U:$U)</f>
        <v>#N/A</v>
      </c>
      <c r="AB303" s="7" t="e">
        <f>VLOOKUP(F303,[9]项目建设投资计划表!$L$7:$O$83,4,0)</f>
        <v>#N/A</v>
      </c>
    </row>
    <row r="304" spans="1:28" ht="25.15" customHeight="1" outlineLevel="3" x14ac:dyDescent="0.4">
      <c r="A304" s="4" t="s">
        <v>11</v>
      </c>
      <c r="B304" s="4" t="s">
        <v>84</v>
      </c>
      <c r="C304" s="4" t="s">
        <v>1193</v>
      </c>
      <c r="D304" s="4" t="s">
        <v>1194</v>
      </c>
      <c r="E304" s="9"/>
      <c r="F304" s="4" t="s">
        <v>1248</v>
      </c>
      <c r="G304" s="4" t="s">
        <v>327</v>
      </c>
      <c r="H304" s="9" t="s">
        <v>291</v>
      </c>
      <c r="I304" s="9" t="s">
        <v>283</v>
      </c>
      <c r="J304" s="4">
        <v>1.32</v>
      </c>
      <c r="K304" s="4" t="s">
        <v>284</v>
      </c>
      <c r="L304" s="4" t="s">
        <v>279</v>
      </c>
      <c r="M304" s="4">
        <v>1.32</v>
      </c>
      <c r="N304" s="4"/>
      <c r="O304" s="4" t="s">
        <v>277</v>
      </c>
      <c r="P304" s="4" t="s">
        <v>279</v>
      </c>
      <c r="Q304" s="4" t="s">
        <v>1194</v>
      </c>
      <c r="R304" s="4"/>
      <c r="S304" s="18"/>
      <c r="U304" s="7">
        <f>VLOOKUP(F304,[6]农村公路!$I$6:$W$11652,15,0)</f>
        <v>1.32</v>
      </c>
      <c r="V304" s="7">
        <f t="shared" si="10"/>
        <v>0</v>
      </c>
      <c r="W304" s="7" t="e">
        <f>VLOOKUP(F304,'[7]乡镇通三级、旅游资源产业路项目明细'!$F$8:$S$1305,14,0)</f>
        <v>#N/A</v>
      </c>
      <c r="AA304" s="7" t="e">
        <f>_xlfn.XLOOKUP(F304,'[8]乡镇通三级、旅游资源产业路项目明细'!$U:$U,'[8]乡镇通三级、旅游资源产业路项目明细'!$U:$U)</f>
        <v>#N/A</v>
      </c>
      <c r="AB304" s="7" t="e">
        <f>VLOOKUP(F304,[9]项目建设投资计划表!$L$7:$O$83,4,0)</f>
        <v>#N/A</v>
      </c>
    </row>
    <row r="305" spans="1:28" ht="25.15" customHeight="1" outlineLevel="3" x14ac:dyDescent="0.4">
      <c r="A305" s="4" t="s">
        <v>11</v>
      </c>
      <c r="B305" s="4" t="s">
        <v>84</v>
      </c>
      <c r="C305" s="4" t="s">
        <v>1167</v>
      </c>
      <c r="D305" s="4" t="s">
        <v>1249</v>
      </c>
      <c r="E305" s="9"/>
      <c r="F305" s="4" t="s">
        <v>1250</v>
      </c>
      <c r="G305" s="4" t="s">
        <v>327</v>
      </c>
      <c r="H305" s="9" t="s">
        <v>291</v>
      </c>
      <c r="I305" s="9" t="s">
        <v>283</v>
      </c>
      <c r="J305" s="4">
        <v>3.46</v>
      </c>
      <c r="K305" s="4" t="s">
        <v>527</v>
      </c>
      <c r="L305" s="4" t="s">
        <v>1021</v>
      </c>
      <c r="M305" s="4">
        <v>3.46</v>
      </c>
      <c r="N305" s="4"/>
      <c r="O305" s="4" t="s">
        <v>284</v>
      </c>
      <c r="P305" s="4" t="s">
        <v>279</v>
      </c>
      <c r="Q305" s="4" t="s">
        <v>1249</v>
      </c>
      <c r="R305" s="4"/>
      <c r="S305" s="18"/>
      <c r="U305" s="7">
        <f>VLOOKUP(F305,[6]农村公路!$I$6:$W$11652,15,0)</f>
        <v>3.46</v>
      </c>
      <c r="V305" s="7">
        <f t="shared" si="10"/>
        <v>0</v>
      </c>
      <c r="W305" s="7" t="e">
        <f>VLOOKUP(F305,'[7]乡镇通三级、旅游资源产业路项目明细'!$F$8:$S$1305,14,0)</f>
        <v>#N/A</v>
      </c>
      <c r="AA305" s="7" t="e">
        <f>_xlfn.XLOOKUP(F305,'[8]乡镇通三级、旅游资源产业路项目明细'!$U:$U,'[8]乡镇通三级、旅游资源产业路项目明细'!$U:$U)</f>
        <v>#N/A</v>
      </c>
      <c r="AB305" s="7" t="e">
        <f>VLOOKUP(F305,[9]项目建设投资计划表!$L$7:$O$83,4,0)</f>
        <v>#N/A</v>
      </c>
    </row>
    <row r="306" spans="1:28" ht="25.15" customHeight="1" outlineLevel="3" x14ac:dyDescent="0.4">
      <c r="A306" s="4" t="s">
        <v>11</v>
      </c>
      <c r="B306" s="4" t="s">
        <v>84</v>
      </c>
      <c r="C306" s="4" t="s">
        <v>1231</v>
      </c>
      <c r="D306" s="4" t="s">
        <v>1251</v>
      </c>
      <c r="E306" s="9"/>
      <c r="F306" s="4" t="s">
        <v>1252</v>
      </c>
      <c r="G306" s="4" t="s">
        <v>327</v>
      </c>
      <c r="H306" s="9" t="s">
        <v>291</v>
      </c>
      <c r="I306" s="9" t="s">
        <v>283</v>
      </c>
      <c r="J306" s="4">
        <v>0.42</v>
      </c>
      <c r="K306" s="4" t="s">
        <v>284</v>
      </c>
      <c r="L306" s="4" t="s">
        <v>279</v>
      </c>
      <c r="M306" s="4">
        <v>0.42</v>
      </c>
      <c r="N306" s="4"/>
      <c r="O306" s="4" t="s">
        <v>277</v>
      </c>
      <c r="P306" s="4" t="s">
        <v>279</v>
      </c>
      <c r="Q306" s="4" t="s">
        <v>1251</v>
      </c>
      <c r="R306" s="4"/>
      <c r="S306" s="18"/>
      <c r="U306" s="7">
        <f>VLOOKUP(F306,[6]农村公路!$I$6:$W$11652,15,0)</f>
        <v>0.42</v>
      </c>
      <c r="V306" s="7">
        <f t="shared" si="10"/>
        <v>0</v>
      </c>
      <c r="W306" s="7" t="e">
        <f>VLOOKUP(F306,'[7]乡镇通三级、旅游资源产业路项目明细'!$F$8:$S$1305,14,0)</f>
        <v>#N/A</v>
      </c>
      <c r="AA306" s="7" t="e">
        <f>_xlfn.XLOOKUP(F306,'[8]乡镇通三级、旅游资源产业路项目明细'!$U:$U,'[8]乡镇通三级、旅游资源产业路项目明细'!$U:$U)</f>
        <v>#N/A</v>
      </c>
      <c r="AB306" s="7" t="e">
        <f>VLOOKUP(F306,[9]项目建设投资计划表!$L$7:$O$83,4,0)</f>
        <v>#N/A</v>
      </c>
    </row>
    <row r="307" spans="1:28" ht="25.15" customHeight="1" outlineLevel="3" x14ac:dyDescent="0.4">
      <c r="A307" s="4" t="s">
        <v>11</v>
      </c>
      <c r="B307" s="4" t="s">
        <v>84</v>
      </c>
      <c r="C307" s="4" t="s">
        <v>1253</v>
      </c>
      <c r="D307" s="4" t="s">
        <v>1254</v>
      </c>
      <c r="E307" s="9"/>
      <c r="F307" s="4" t="s">
        <v>1255</v>
      </c>
      <c r="G307" s="4" t="s">
        <v>327</v>
      </c>
      <c r="H307" s="9" t="s">
        <v>291</v>
      </c>
      <c r="I307" s="9" t="s">
        <v>1256</v>
      </c>
      <c r="J307" s="4">
        <v>1.63</v>
      </c>
      <c r="K307" s="4" t="s">
        <v>284</v>
      </c>
      <c r="L307" s="4" t="s">
        <v>279</v>
      </c>
      <c r="M307" s="4">
        <v>1.63</v>
      </c>
      <c r="N307" s="4"/>
      <c r="O307" s="4" t="s">
        <v>300</v>
      </c>
      <c r="P307" s="4" t="s">
        <v>279</v>
      </c>
      <c r="Q307" s="4" t="s">
        <v>1254</v>
      </c>
      <c r="R307" s="4"/>
      <c r="S307" s="18"/>
      <c r="U307" s="7">
        <f>VLOOKUP(F307,[6]农村公路!$I$6:$W$11652,15,0)</f>
        <v>1.63</v>
      </c>
      <c r="V307" s="7">
        <f t="shared" si="10"/>
        <v>0</v>
      </c>
      <c r="W307" s="7" t="e">
        <f>VLOOKUP(F307,'[7]乡镇通三级、旅游资源产业路项目明细'!$F$8:$S$1305,14,0)</f>
        <v>#N/A</v>
      </c>
      <c r="AA307" s="7" t="e">
        <f>_xlfn.XLOOKUP(F307,'[8]乡镇通三级、旅游资源产业路项目明细'!$U:$U,'[8]乡镇通三级、旅游资源产业路项目明细'!$U:$U)</f>
        <v>#N/A</v>
      </c>
      <c r="AB307" s="7" t="e">
        <f>VLOOKUP(F307,[9]项目建设投资计划表!$L$7:$O$83,4,0)</f>
        <v>#N/A</v>
      </c>
    </row>
    <row r="308" spans="1:28" ht="25.15" customHeight="1" outlineLevel="3" x14ac:dyDescent="0.4">
      <c r="A308" s="4" t="s">
        <v>11</v>
      </c>
      <c r="B308" s="4" t="s">
        <v>84</v>
      </c>
      <c r="C308" s="4" t="s">
        <v>1184</v>
      </c>
      <c r="D308" s="4" t="s">
        <v>1257</v>
      </c>
      <c r="E308" s="9"/>
      <c r="F308" s="4" t="s">
        <v>1258</v>
      </c>
      <c r="G308" s="4" t="s">
        <v>327</v>
      </c>
      <c r="H308" s="9" t="s">
        <v>291</v>
      </c>
      <c r="I308" s="9" t="s">
        <v>283</v>
      </c>
      <c r="J308" s="4">
        <v>2.12</v>
      </c>
      <c r="K308" s="4" t="s">
        <v>377</v>
      </c>
      <c r="L308" s="4" t="s">
        <v>1259</v>
      </c>
      <c r="M308" s="4">
        <v>2.12</v>
      </c>
      <c r="N308" s="4"/>
      <c r="O308" s="4" t="s">
        <v>284</v>
      </c>
      <c r="P308" s="4" t="s">
        <v>279</v>
      </c>
      <c r="Q308" s="4" t="s">
        <v>1257</v>
      </c>
      <c r="R308" s="4"/>
      <c r="S308" s="18"/>
      <c r="U308" s="7">
        <f>VLOOKUP(F308,[6]农村公路!$I$6:$W$11652,15,0)</f>
        <v>2.12</v>
      </c>
      <c r="V308" s="7">
        <f t="shared" si="10"/>
        <v>0</v>
      </c>
      <c r="W308" s="7" t="e">
        <f>VLOOKUP(F308,'[7]乡镇通三级、旅游资源产业路项目明细'!$F$8:$S$1305,14,0)</f>
        <v>#N/A</v>
      </c>
      <c r="AA308" s="7" t="e">
        <f>_xlfn.XLOOKUP(F308,'[8]乡镇通三级、旅游资源产业路项目明细'!$U:$U,'[8]乡镇通三级、旅游资源产业路项目明细'!$U:$U)</f>
        <v>#N/A</v>
      </c>
      <c r="AB308" s="7" t="e">
        <f>VLOOKUP(F308,[9]项目建设投资计划表!$L$7:$O$83,4,0)</f>
        <v>#N/A</v>
      </c>
    </row>
    <row r="309" spans="1:28" ht="25.15" customHeight="1" outlineLevel="3" x14ac:dyDescent="0.4">
      <c r="A309" s="4" t="s">
        <v>11</v>
      </c>
      <c r="B309" s="4" t="s">
        <v>84</v>
      </c>
      <c r="C309" s="4" t="s">
        <v>1231</v>
      </c>
      <c r="D309" s="4" t="s">
        <v>1251</v>
      </c>
      <c r="E309" s="9"/>
      <c r="F309" s="4" t="s">
        <v>1260</v>
      </c>
      <c r="G309" s="4" t="s">
        <v>327</v>
      </c>
      <c r="H309" s="9" t="s">
        <v>291</v>
      </c>
      <c r="I309" s="9" t="s">
        <v>283</v>
      </c>
      <c r="J309" s="4">
        <v>0.53</v>
      </c>
      <c r="K309" s="4" t="s">
        <v>300</v>
      </c>
      <c r="L309" s="4" t="s">
        <v>279</v>
      </c>
      <c r="M309" s="4">
        <v>0.53</v>
      </c>
      <c r="N309" s="4"/>
      <c r="O309" s="4" t="s">
        <v>293</v>
      </c>
      <c r="P309" s="4" t="s">
        <v>279</v>
      </c>
      <c r="Q309" s="4" t="s">
        <v>1251</v>
      </c>
      <c r="R309" s="4"/>
      <c r="S309" s="18"/>
      <c r="U309" s="7">
        <f>VLOOKUP(F309,[6]农村公路!$I$6:$W$11652,15,0)</f>
        <v>0.53</v>
      </c>
      <c r="V309" s="7">
        <f t="shared" si="10"/>
        <v>0</v>
      </c>
      <c r="W309" s="7" t="e">
        <f>VLOOKUP(F309,'[7]乡镇通三级、旅游资源产业路项目明细'!$F$8:$S$1305,14,0)</f>
        <v>#N/A</v>
      </c>
      <c r="AA309" s="7" t="e">
        <f>_xlfn.XLOOKUP(F309,'[8]乡镇通三级、旅游资源产业路项目明细'!$U:$U,'[8]乡镇通三级、旅游资源产业路项目明细'!$U:$U)</f>
        <v>#N/A</v>
      </c>
      <c r="AB309" s="7" t="e">
        <f>VLOOKUP(F309,[9]项目建设投资计划表!$L$7:$O$83,4,0)</f>
        <v>#N/A</v>
      </c>
    </row>
    <row r="310" spans="1:28" ht="25.15" customHeight="1" outlineLevel="3" x14ac:dyDescent="0.4">
      <c r="A310" s="4" t="s">
        <v>11</v>
      </c>
      <c r="B310" s="4" t="s">
        <v>84</v>
      </c>
      <c r="C310" s="4" t="s">
        <v>1223</v>
      </c>
      <c r="D310" s="4" t="s">
        <v>1261</v>
      </c>
      <c r="E310" s="9"/>
      <c r="F310" s="4" t="s">
        <v>1262</v>
      </c>
      <c r="G310" s="4" t="s">
        <v>327</v>
      </c>
      <c r="H310" s="9" t="s">
        <v>291</v>
      </c>
      <c r="I310" s="9" t="s">
        <v>283</v>
      </c>
      <c r="J310" s="4">
        <v>0.86</v>
      </c>
      <c r="K310" s="4" t="s">
        <v>346</v>
      </c>
      <c r="L310" s="4" t="s">
        <v>1021</v>
      </c>
      <c r="M310" s="4">
        <v>0.86</v>
      </c>
      <c r="N310" s="4"/>
      <c r="O310" s="4" t="s">
        <v>300</v>
      </c>
      <c r="P310" s="4" t="s">
        <v>279</v>
      </c>
      <c r="Q310" s="4" t="s">
        <v>1261</v>
      </c>
      <c r="R310" s="4"/>
      <c r="S310" s="18"/>
      <c r="U310" s="7">
        <f>VLOOKUP(F310,[6]农村公路!$I$6:$W$11652,15,0)</f>
        <v>0.86</v>
      </c>
      <c r="V310" s="7">
        <f t="shared" si="10"/>
        <v>0</v>
      </c>
      <c r="W310" s="7" t="e">
        <f>VLOOKUP(F310,'[7]乡镇通三级、旅游资源产业路项目明细'!$F$8:$S$1305,14,0)</f>
        <v>#N/A</v>
      </c>
      <c r="AA310" s="7" t="e">
        <f>_xlfn.XLOOKUP(F310,'[8]乡镇通三级、旅游资源产业路项目明细'!$U:$U,'[8]乡镇通三级、旅游资源产业路项目明细'!$U:$U)</f>
        <v>#N/A</v>
      </c>
      <c r="AB310" s="7" t="e">
        <f>VLOOKUP(F310,[9]项目建设投资计划表!$L$7:$O$83,4,0)</f>
        <v>#N/A</v>
      </c>
    </row>
    <row r="311" spans="1:28" ht="25.15" customHeight="1" outlineLevel="3" x14ac:dyDescent="0.4">
      <c r="A311" s="4" t="s">
        <v>11</v>
      </c>
      <c r="B311" s="4" t="s">
        <v>84</v>
      </c>
      <c r="C311" s="4" t="s">
        <v>1189</v>
      </c>
      <c r="D311" s="4" t="s">
        <v>1263</v>
      </c>
      <c r="E311" s="9"/>
      <c r="F311" s="4" t="s">
        <v>1264</v>
      </c>
      <c r="G311" s="4" t="s">
        <v>327</v>
      </c>
      <c r="H311" s="9" t="s">
        <v>291</v>
      </c>
      <c r="I311" s="9" t="s">
        <v>283</v>
      </c>
      <c r="J311" s="4">
        <v>1.8</v>
      </c>
      <c r="K311" s="4" t="s">
        <v>377</v>
      </c>
      <c r="L311" s="4" t="s">
        <v>1259</v>
      </c>
      <c r="M311" s="4">
        <v>1.8</v>
      </c>
      <c r="N311" s="4"/>
      <c r="O311" s="4" t="s">
        <v>284</v>
      </c>
      <c r="P311" s="4" t="s">
        <v>279</v>
      </c>
      <c r="Q311" s="4" t="s">
        <v>1263</v>
      </c>
      <c r="R311" s="4"/>
      <c r="S311" s="18"/>
      <c r="U311" s="7">
        <f>VLOOKUP(F311,[6]农村公路!$I$6:$W$11652,15,0)</f>
        <v>1.8</v>
      </c>
      <c r="V311" s="7">
        <f t="shared" si="10"/>
        <v>0</v>
      </c>
      <c r="W311" s="7" t="e">
        <f>VLOOKUP(F311,'[7]乡镇通三级、旅游资源产业路项目明细'!$F$8:$S$1305,14,0)</f>
        <v>#N/A</v>
      </c>
      <c r="AA311" s="7" t="e">
        <f>_xlfn.XLOOKUP(F311,'[8]乡镇通三级、旅游资源产业路项目明细'!$U:$U,'[8]乡镇通三级、旅游资源产业路项目明细'!$U:$U)</f>
        <v>#N/A</v>
      </c>
      <c r="AB311" s="7" t="e">
        <f>VLOOKUP(F311,[9]项目建设投资计划表!$L$7:$O$83,4,0)</f>
        <v>#N/A</v>
      </c>
    </row>
    <row r="312" spans="1:28" ht="25.15" customHeight="1" outlineLevel="3" x14ac:dyDescent="0.4">
      <c r="A312" s="4" t="s">
        <v>11</v>
      </c>
      <c r="B312" s="4" t="s">
        <v>84</v>
      </c>
      <c r="C312" s="4" t="s">
        <v>1189</v>
      </c>
      <c r="D312" s="4" t="s">
        <v>1265</v>
      </c>
      <c r="E312" s="9"/>
      <c r="F312" s="4" t="s">
        <v>1266</v>
      </c>
      <c r="G312" s="4" t="s">
        <v>327</v>
      </c>
      <c r="H312" s="9" t="s">
        <v>291</v>
      </c>
      <c r="I312" s="9" t="s">
        <v>283</v>
      </c>
      <c r="J312" s="4">
        <v>0.63</v>
      </c>
      <c r="K312" s="4" t="s">
        <v>527</v>
      </c>
      <c r="L312" s="4" t="s">
        <v>1021</v>
      </c>
      <c r="M312" s="4">
        <v>0.63</v>
      </c>
      <c r="N312" s="4"/>
      <c r="O312" s="4" t="s">
        <v>284</v>
      </c>
      <c r="P312" s="4" t="s">
        <v>279</v>
      </c>
      <c r="Q312" s="4" t="s">
        <v>1265</v>
      </c>
      <c r="R312" s="4"/>
      <c r="S312" s="18"/>
      <c r="U312" s="7">
        <f>VLOOKUP(F312,[6]农村公路!$I$6:$W$11652,15,0)</f>
        <v>0.63</v>
      </c>
      <c r="V312" s="7">
        <f t="shared" si="10"/>
        <v>0</v>
      </c>
      <c r="W312" s="7" t="e">
        <f>VLOOKUP(F312,'[7]乡镇通三级、旅游资源产业路项目明细'!$F$8:$S$1305,14,0)</f>
        <v>#N/A</v>
      </c>
      <c r="AA312" s="7" t="e">
        <f>_xlfn.XLOOKUP(F312,'[8]乡镇通三级、旅游资源产业路项目明细'!$U:$U,'[8]乡镇通三级、旅游资源产业路项目明细'!$U:$U)</f>
        <v>#N/A</v>
      </c>
      <c r="AB312" s="7" t="e">
        <f>VLOOKUP(F312,[9]项目建设投资计划表!$L$7:$O$83,4,0)</f>
        <v>#N/A</v>
      </c>
    </row>
    <row r="313" spans="1:28" ht="25.15" customHeight="1" outlineLevel="3" x14ac:dyDescent="0.4">
      <c r="A313" s="4" t="s">
        <v>11</v>
      </c>
      <c r="B313" s="4" t="s">
        <v>84</v>
      </c>
      <c r="C313" s="4" t="s">
        <v>1189</v>
      </c>
      <c r="D313" s="4" t="s">
        <v>1263</v>
      </c>
      <c r="E313" s="9"/>
      <c r="F313" s="4" t="s">
        <v>1267</v>
      </c>
      <c r="G313" s="4" t="s">
        <v>327</v>
      </c>
      <c r="H313" s="9" t="s">
        <v>291</v>
      </c>
      <c r="I313" s="9" t="s">
        <v>283</v>
      </c>
      <c r="J313" s="4">
        <v>0.42</v>
      </c>
      <c r="K313" s="4" t="s">
        <v>377</v>
      </c>
      <c r="L313" s="4" t="s">
        <v>1259</v>
      </c>
      <c r="M313" s="4">
        <v>0.42</v>
      </c>
      <c r="N313" s="4"/>
      <c r="O313" s="4" t="s">
        <v>284</v>
      </c>
      <c r="P313" s="4" t="s">
        <v>279</v>
      </c>
      <c r="Q313" s="4" t="s">
        <v>1263</v>
      </c>
      <c r="R313" s="4"/>
      <c r="S313" s="18"/>
      <c r="U313" s="7">
        <f>VLOOKUP(F313,[6]农村公路!$I$6:$W$11652,15,0)</f>
        <v>0.42</v>
      </c>
      <c r="V313" s="7">
        <f t="shared" si="10"/>
        <v>0</v>
      </c>
      <c r="W313" s="7" t="e">
        <f>VLOOKUP(F313,'[7]乡镇通三级、旅游资源产业路项目明细'!$F$8:$S$1305,14,0)</f>
        <v>#N/A</v>
      </c>
      <c r="AA313" s="7" t="e">
        <f>_xlfn.XLOOKUP(F313,'[8]乡镇通三级、旅游资源产业路项目明细'!$U:$U,'[8]乡镇通三级、旅游资源产业路项目明细'!$U:$U)</f>
        <v>#N/A</v>
      </c>
      <c r="AB313" s="7" t="e">
        <f>VLOOKUP(F313,[9]项目建设投资计划表!$L$7:$O$83,4,0)</f>
        <v>#N/A</v>
      </c>
    </row>
    <row r="314" spans="1:28" ht="25.15" customHeight="1" outlineLevel="3" x14ac:dyDescent="0.4">
      <c r="A314" s="4" t="s">
        <v>11</v>
      </c>
      <c r="B314" s="4" t="s">
        <v>84</v>
      </c>
      <c r="C314" s="4" t="s">
        <v>1189</v>
      </c>
      <c r="D314" s="4" t="s">
        <v>1268</v>
      </c>
      <c r="E314" s="9"/>
      <c r="F314" s="4" t="s">
        <v>1269</v>
      </c>
      <c r="G314" s="4" t="s">
        <v>327</v>
      </c>
      <c r="H314" s="9" t="s">
        <v>291</v>
      </c>
      <c r="I314" s="9" t="s">
        <v>283</v>
      </c>
      <c r="J314" s="4">
        <v>0.54</v>
      </c>
      <c r="K314" s="4" t="s">
        <v>527</v>
      </c>
      <c r="L314" s="4" t="s">
        <v>1021</v>
      </c>
      <c r="M314" s="4">
        <v>0.54</v>
      </c>
      <c r="N314" s="4"/>
      <c r="O314" s="4" t="s">
        <v>284</v>
      </c>
      <c r="P314" s="4" t="s">
        <v>279</v>
      </c>
      <c r="Q314" s="4" t="s">
        <v>1268</v>
      </c>
      <c r="R314" s="4"/>
      <c r="S314" s="18"/>
      <c r="U314" s="7">
        <f>VLOOKUP(F314,[6]农村公路!$I$6:$W$11652,15,0)</f>
        <v>0.54</v>
      </c>
      <c r="V314" s="7">
        <f t="shared" si="10"/>
        <v>0</v>
      </c>
      <c r="W314" s="7" t="e">
        <f>VLOOKUP(F314,'[7]乡镇通三级、旅游资源产业路项目明细'!$F$8:$S$1305,14,0)</f>
        <v>#N/A</v>
      </c>
      <c r="AA314" s="7" t="e">
        <f>_xlfn.XLOOKUP(F314,'[8]乡镇通三级、旅游资源产业路项目明细'!$U:$U,'[8]乡镇通三级、旅游资源产业路项目明细'!$U:$U)</f>
        <v>#N/A</v>
      </c>
      <c r="AB314" s="7" t="e">
        <f>VLOOKUP(F314,[9]项目建设投资计划表!$L$7:$O$83,4,0)</f>
        <v>#N/A</v>
      </c>
    </row>
    <row r="315" spans="1:28" ht="25.15" customHeight="1" outlineLevel="3" x14ac:dyDescent="0.4">
      <c r="A315" s="4" t="s">
        <v>11</v>
      </c>
      <c r="B315" s="4" t="s">
        <v>84</v>
      </c>
      <c r="C315" s="4" t="s">
        <v>1189</v>
      </c>
      <c r="D315" s="4" t="s">
        <v>1265</v>
      </c>
      <c r="E315" s="9"/>
      <c r="F315" s="4" t="s">
        <v>1270</v>
      </c>
      <c r="G315" s="4" t="s">
        <v>327</v>
      </c>
      <c r="H315" s="9" t="s">
        <v>291</v>
      </c>
      <c r="I315" s="9" t="s">
        <v>283</v>
      </c>
      <c r="J315" s="4">
        <v>0.4</v>
      </c>
      <c r="K315" s="4" t="s">
        <v>527</v>
      </c>
      <c r="L315" s="4" t="s">
        <v>1021</v>
      </c>
      <c r="M315" s="4">
        <v>0.4</v>
      </c>
      <c r="N315" s="4"/>
      <c r="O315" s="4" t="s">
        <v>284</v>
      </c>
      <c r="P315" s="4" t="s">
        <v>279</v>
      </c>
      <c r="Q315" s="4" t="s">
        <v>1265</v>
      </c>
      <c r="R315" s="4"/>
      <c r="S315" s="18"/>
      <c r="U315" s="7">
        <f>VLOOKUP(F315,[6]农村公路!$I$6:$W$11652,15,0)</f>
        <v>0.4</v>
      </c>
      <c r="V315" s="7">
        <f t="shared" si="10"/>
        <v>0</v>
      </c>
      <c r="W315" s="7" t="e">
        <f>VLOOKUP(F315,'[7]乡镇通三级、旅游资源产业路项目明细'!$F$8:$S$1305,14,0)</f>
        <v>#N/A</v>
      </c>
      <c r="AA315" s="7" t="e">
        <f>_xlfn.XLOOKUP(F315,'[8]乡镇通三级、旅游资源产业路项目明细'!$U:$U,'[8]乡镇通三级、旅游资源产业路项目明细'!$U:$U)</f>
        <v>#N/A</v>
      </c>
      <c r="AB315" s="7" t="e">
        <f>VLOOKUP(F315,[9]项目建设投资计划表!$L$7:$O$83,4,0)</f>
        <v>#N/A</v>
      </c>
    </row>
    <row r="316" spans="1:28" ht="25.15" customHeight="1" outlineLevel="3" x14ac:dyDescent="0.4">
      <c r="A316" s="4" t="s">
        <v>11</v>
      </c>
      <c r="B316" s="4" t="s">
        <v>84</v>
      </c>
      <c r="C316" s="4" t="s">
        <v>1189</v>
      </c>
      <c r="D316" s="4" t="s">
        <v>1263</v>
      </c>
      <c r="E316" s="9"/>
      <c r="F316" s="4" t="s">
        <v>1271</v>
      </c>
      <c r="G316" s="4" t="s">
        <v>327</v>
      </c>
      <c r="H316" s="9" t="s">
        <v>291</v>
      </c>
      <c r="I316" s="9" t="s">
        <v>283</v>
      </c>
      <c r="J316" s="4">
        <v>1.04</v>
      </c>
      <c r="K316" s="4" t="s">
        <v>377</v>
      </c>
      <c r="L316" s="4" t="s">
        <v>1259</v>
      </c>
      <c r="M316" s="4">
        <v>1.04</v>
      </c>
      <c r="N316" s="4"/>
      <c r="O316" s="4" t="s">
        <v>284</v>
      </c>
      <c r="P316" s="4" t="s">
        <v>279</v>
      </c>
      <c r="Q316" s="4" t="s">
        <v>1263</v>
      </c>
      <c r="R316" s="4"/>
      <c r="S316" s="18"/>
      <c r="U316" s="7">
        <f>VLOOKUP(F316,[6]农村公路!$I$6:$W$11652,15,0)</f>
        <v>1.04</v>
      </c>
      <c r="V316" s="7">
        <f t="shared" si="10"/>
        <v>0</v>
      </c>
      <c r="W316" s="7" t="e">
        <f>VLOOKUP(F316,'[7]乡镇通三级、旅游资源产业路项目明细'!$F$8:$S$1305,14,0)</f>
        <v>#N/A</v>
      </c>
      <c r="AA316" s="7" t="e">
        <f>_xlfn.XLOOKUP(F316,'[8]乡镇通三级、旅游资源产业路项目明细'!$U:$U,'[8]乡镇通三级、旅游资源产业路项目明细'!$U:$U)</f>
        <v>#N/A</v>
      </c>
      <c r="AB316" s="7" t="e">
        <f>VLOOKUP(F316,[9]项目建设投资计划表!$L$7:$O$83,4,0)</f>
        <v>#N/A</v>
      </c>
    </row>
    <row r="317" spans="1:28" ht="25.15" customHeight="1" outlineLevel="3" x14ac:dyDescent="0.4">
      <c r="A317" s="4" t="s">
        <v>11</v>
      </c>
      <c r="B317" s="4" t="s">
        <v>84</v>
      </c>
      <c r="C317" s="4" t="s">
        <v>1227</v>
      </c>
      <c r="D317" s="4" t="s">
        <v>1272</v>
      </c>
      <c r="E317" s="9"/>
      <c r="F317" s="4" t="s">
        <v>1273</v>
      </c>
      <c r="G317" s="4" t="s">
        <v>327</v>
      </c>
      <c r="H317" s="9" t="s">
        <v>291</v>
      </c>
      <c r="I317" s="9" t="s">
        <v>283</v>
      </c>
      <c r="J317" s="4">
        <v>1.6</v>
      </c>
      <c r="K317" s="4" t="s">
        <v>284</v>
      </c>
      <c r="L317" s="4" t="s">
        <v>1021</v>
      </c>
      <c r="M317" s="4">
        <v>1.6</v>
      </c>
      <c r="N317" s="4"/>
      <c r="O317" s="4" t="s">
        <v>277</v>
      </c>
      <c r="P317" s="4" t="s">
        <v>279</v>
      </c>
      <c r="Q317" s="4" t="s">
        <v>1272</v>
      </c>
      <c r="R317" s="4"/>
      <c r="S317" s="18"/>
      <c r="U317" s="7">
        <f>VLOOKUP(F317,[6]农村公路!$I$6:$W$11652,15,0)</f>
        <v>1.6</v>
      </c>
      <c r="V317" s="7">
        <f t="shared" si="10"/>
        <v>0</v>
      </c>
      <c r="W317" s="7" t="e">
        <f>VLOOKUP(F317,'[7]乡镇通三级、旅游资源产业路项目明细'!$F$8:$S$1305,14,0)</f>
        <v>#N/A</v>
      </c>
      <c r="AA317" s="7" t="e">
        <f>_xlfn.XLOOKUP(F317,'[8]乡镇通三级、旅游资源产业路项目明细'!$U:$U,'[8]乡镇通三级、旅游资源产业路项目明细'!$U:$U)</f>
        <v>#N/A</v>
      </c>
      <c r="AB317" s="7" t="e">
        <f>VLOOKUP(F317,[9]项目建设投资计划表!$L$7:$O$83,4,0)</f>
        <v>#N/A</v>
      </c>
    </row>
    <row r="318" spans="1:28" ht="25.15" customHeight="1" outlineLevel="3" x14ac:dyDescent="0.4">
      <c r="A318" s="4" t="s">
        <v>11</v>
      </c>
      <c r="B318" s="4" t="s">
        <v>84</v>
      </c>
      <c r="C318" s="4" t="s">
        <v>1231</v>
      </c>
      <c r="D318" s="4" t="s">
        <v>1274</v>
      </c>
      <c r="E318" s="9"/>
      <c r="F318" s="4" t="s">
        <v>1275</v>
      </c>
      <c r="G318" s="4" t="s">
        <v>327</v>
      </c>
      <c r="H318" s="9" t="s">
        <v>291</v>
      </c>
      <c r="I318" s="9" t="s">
        <v>283</v>
      </c>
      <c r="J318" s="4">
        <v>0.83</v>
      </c>
      <c r="K318" s="4" t="s">
        <v>527</v>
      </c>
      <c r="L318" s="4" t="s">
        <v>1021</v>
      </c>
      <c r="M318" s="4">
        <v>0.83</v>
      </c>
      <c r="N318" s="4"/>
      <c r="O318" s="4" t="s">
        <v>284</v>
      </c>
      <c r="P318" s="4" t="s">
        <v>279</v>
      </c>
      <c r="Q318" s="4" t="s">
        <v>1274</v>
      </c>
      <c r="R318" s="4"/>
      <c r="S318" s="18"/>
      <c r="U318" s="7">
        <f>VLOOKUP(F318,[6]农村公路!$I$6:$W$11652,15,0)</f>
        <v>0.83</v>
      </c>
      <c r="V318" s="7">
        <f t="shared" si="10"/>
        <v>0</v>
      </c>
      <c r="W318" s="7" t="e">
        <f>VLOOKUP(F318,'[7]乡镇通三级、旅游资源产业路项目明细'!$F$8:$S$1305,14,0)</f>
        <v>#N/A</v>
      </c>
      <c r="AA318" s="7" t="e">
        <f>_xlfn.XLOOKUP(F318,'[8]乡镇通三级、旅游资源产业路项目明细'!$U:$U,'[8]乡镇通三级、旅游资源产业路项目明细'!$U:$U)</f>
        <v>#N/A</v>
      </c>
      <c r="AB318" s="7" t="e">
        <f>VLOOKUP(F318,[9]项目建设投资计划表!$L$7:$O$83,4,0)</f>
        <v>#N/A</v>
      </c>
    </row>
    <row r="319" spans="1:28" ht="25.15" customHeight="1" outlineLevel="3" x14ac:dyDescent="0.4">
      <c r="A319" s="4" t="s">
        <v>11</v>
      </c>
      <c r="B319" s="4" t="s">
        <v>84</v>
      </c>
      <c r="C319" s="4" t="s">
        <v>1231</v>
      </c>
      <c r="D319" s="4" t="s">
        <v>1251</v>
      </c>
      <c r="E319" s="9"/>
      <c r="F319" s="4" t="s">
        <v>1276</v>
      </c>
      <c r="G319" s="4" t="s">
        <v>290</v>
      </c>
      <c r="H319" s="9" t="s">
        <v>291</v>
      </c>
      <c r="I319" s="9" t="s">
        <v>1277</v>
      </c>
      <c r="J319" s="4">
        <v>5.0999999999999996</v>
      </c>
      <c r="K319" s="4">
        <v>5</v>
      </c>
      <c r="L319" s="4"/>
      <c r="M319" s="4">
        <v>3.4</v>
      </c>
      <c r="N319" s="4"/>
      <c r="O319" s="4" t="s">
        <v>293</v>
      </c>
      <c r="P319" s="4" t="s">
        <v>279</v>
      </c>
      <c r="Q319" s="4" t="s">
        <v>1278</v>
      </c>
      <c r="R319" s="4" t="s">
        <v>366</v>
      </c>
      <c r="S319" s="18"/>
      <c r="U319" s="7">
        <f>VLOOKUP(F319,[6]农村公路!$I$6:$W$11652,15,0)</f>
        <v>5.0999999999999996</v>
      </c>
      <c r="V319" s="7">
        <f t="shared" si="10"/>
        <v>0</v>
      </c>
      <c r="W319" s="7" t="e">
        <f>VLOOKUP(F319,'[7]乡镇通三级、旅游资源产业路项目明细'!$F$8:$S$1305,14,0)</f>
        <v>#N/A</v>
      </c>
      <c r="AA319" s="7" t="str">
        <f>_xlfn.XLOOKUP(F319,'[8]乡镇通三级、旅游资源产业路项目明细'!$U:$U,'[8]乡镇通三级、旅游资源产业路项目明细'!$U:$U)</f>
        <v>左权故居红色景区通景公路</v>
      </c>
      <c r="AB319" s="7" t="e">
        <f>VLOOKUP(F319,[9]项目建设投资计划表!$L$7:$O$83,4,0)</f>
        <v>#N/A</v>
      </c>
    </row>
    <row r="320" spans="1:28" ht="25.15" customHeight="1" outlineLevel="3" x14ac:dyDescent="0.4">
      <c r="A320" s="4" t="s">
        <v>11</v>
      </c>
      <c r="B320" s="4" t="s">
        <v>84</v>
      </c>
      <c r="C320" s="4" t="s">
        <v>1243</v>
      </c>
      <c r="D320" s="4" t="s">
        <v>1279</v>
      </c>
      <c r="E320" s="9"/>
      <c r="F320" s="4" t="s">
        <v>1280</v>
      </c>
      <c r="G320" s="4" t="s">
        <v>290</v>
      </c>
      <c r="H320" s="9" t="s">
        <v>291</v>
      </c>
      <c r="I320" s="9" t="s">
        <v>1281</v>
      </c>
      <c r="J320" s="4">
        <v>6.9320000000000004</v>
      </c>
      <c r="K320" s="4">
        <v>5</v>
      </c>
      <c r="L320" s="4"/>
      <c r="M320" s="4">
        <v>6.9320000000000004</v>
      </c>
      <c r="N320" s="4"/>
      <c r="O320" s="4">
        <v>6</v>
      </c>
      <c r="P320" s="4" t="s">
        <v>279</v>
      </c>
      <c r="Q320" s="4" t="s">
        <v>1282</v>
      </c>
      <c r="R320" s="4" t="s">
        <v>366</v>
      </c>
      <c r="S320" s="18"/>
      <c r="U320" s="7">
        <f>VLOOKUP(F320,[6]农村公路!$I$6:$W$11652,15,0)</f>
        <v>6.9320000000000004</v>
      </c>
      <c r="V320" s="7">
        <f t="shared" si="10"/>
        <v>0</v>
      </c>
      <c r="W320" s="7" t="e">
        <f>VLOOKUP(F320,'[7]乡镇通三级、旅游资源产业路项目明细'!$F$8:$S$1305,14,0)</f>
        <v>#N/A</v>
      </c>
      <c r="AA320" s="7" t="str">
        <f>_xlfn.XLOOKUP(F320,'[8]乡镇通三级、旅游资源产业路项目明细'!$U:$U,'[8]乡镇通三级、旅游资源产业路项目明细'!$U:$U)</f>
        <v>云岩旅游公路</v>
      </c>
      <c r="AB320" s="7" t="e">
        <f>VLOOKUP(F320,[9]项目建设投资计划表!$L$7:$O$83,4,0)</f>
        <v>#N/A</v>
      </c>
    </row>
    <row r="321" spans="1:28" ht="25.15" customHeight="1" outlineLevel="3" x14ac:dyDescent="0.4">
      <c r="A321" s="4" t="s">
        <v>11</v>
      </c>
      <c r="B321" s="4" t="s">
        <v>84</v>
      </c>
      <c r="C321" s="4" t="s">
        <v>1283</v>
      </c>
      <c r="D321" s="4" t="s">
        <v>1284</v>
      </c>
      <c r="E321" s="9"/>
      <c r="F321" s="4" t="s">
        <v>1285</v>
      </c>
      <c r="G321" s="4" t="s">
        <v>275</v>
      </c>
      <c r="H321" s="9" t="s">
        <v>291</v>
      </c>
      <c r="I321" s="9" t="s">
        <v>283</v>
      </c>
      <c r="J321" s="4">
        <v>1.8</v>
      </c>
      <c r="K321" s="4">
        <v>3.5</v>
      </c>
      <c r="L321" s="4"/>
      <c r="M321" s="4">
        <v>1.8</v>
      </c>
      <c r="N321" s="4"/>
      <c r="O321" s="4">
        <v>6</v>
      </c>
      <c r="P321" s="4" t="s">
        <v>279</v>
      </c>
      <c r="Q321" s="4" t="s">
        <v>1286</v>
      </c>
      <c r="R321" s="4" t="s">
        <v>366</v>
      </c>
      <c r="S321" s="18"/>
      <c r="U321" s="7">
        <f>VLOOKUP(F321,[6]农村公路!$I$6:$W$11652,15,0)</f>
        <v>1.8</v>
      </c>
      <c r="V321" s="7">
        <f t="shared" si="10"/>
        <v>0</v>
      </c>
      <c r="W321" s="7" t="e">
        <f>VLOOKUP(F321,'[7]乡镇通三级、旅游资源产业路项目明细'!$F$8:$S$1305,14,0)</f>
        <v>#N/A</v>
      </c>
      <c r="AA321" s="7" t="str">
        <f>_xlfn.XLOOKUP(F321,'[8]乡镇通三级、旅游资源产业路项目明细'!$U:$U,'[8]乡镇通三级、旅游资源产业路项目明细'!$U:$U)</f>
        <v>东富农业生态园资源产业路</v>
      </c>
      <c r="AB321" s="7" t="e">
        <f>VLOOKUP(F321,[9]项目建设投资计划表!$L$7:$O$83,4,0)</f>
        <v>#N/A</v>
      </c>
    </row>
    <row r="322" spans="1:28" ht="25.15" customHeight="1" outlineLevel="3" x14ac:dyDescent="0.4">
      <c r="A322" s="4" t="s">
        <v>11</v>
      </c>
      <c r="B322" s="4" t="s">
        <v>84</v>
      </c>
      <c r="C322" s="4" t="s">
        <v>1231</v>
      </c>
      <c r="D322" s="4" t="s">
        <v>656</v>
      </c>
      <c r="E322" s="9"/>
      <c r="F322" s="4" t="s">
        <v>1287</v>
      </c>
      <c r="G322" s="4" t="s">
        <v>275</v>
      </c>
      <c r="H322" s="9" t="s">
        <v>291</v>
      </c>
      <c r="I322" s="9" t="s">
        <v>283</v>
      </c>
      <c r="J322" s="4">
        <v>3</v>
      </c>
      <c r="K322" s="4">
        <v>4</v>
      </c>
      <c r="L322" s="4"/>
      <c r="M322" s="4">
        <v>3</v>
      </c>
      <c r="N322" s="4"/>
      <c r="O322" s="4">
        <v>6</v>
      </c>
      <c r="P322" s="4" t="s">
        <v>279</v>
      </c>
      <c r="Q322" s="4" t="s">
        <v>1288</v>
      </c>
      <c r="R322" s="4" t="s">
        <v>366</v>
      </c>
      <c r="S322" s="18"/>
      <c r="U322" s="7">
        <f>VLOOKUP(F322,[6]农村公路!$I$6:$W$11652,15,0)</f>
        <v>3</v>
      </c>
      <c r="V322" s="7">
        <f t="shared" si="10"/>
        <v>0</v>
      </c>
      <c r="W322" s="7" t="e">
        <f>VLOOKUP(F322,'[7]乡镇通三级、旅游资源产业路项目明细'!$F$8:$S$1305,14,0)</f>
        <v>#N/A</v>
      </c>
      <c r="AA322" s="7" t="str">
        <f>_xlfn.XLOOKUP(F322,'[8]乡镇通三级、旅游资源产业路项目明细'!$U:$U,'[8]乡镇通三级、旅游资源产业路项目明细'!$U:$U)</f>
        <v>楠竹山农业生态园资源产业路</v>
      </c>
      <c r="AB322" s="7" t="e">
        <f>VLOOKUP(F322,[9]项目建设投资计划表!$L$7:$O$83,4,0)</f>
        <v>#N/A</v>
      </c>
    </row>
    <row r="323" spans="1:28" ht="25.15" customHeight="1" outlineLevel="3" x14ac:dyDescent="0.4">
      <c r="A323" s="4" t="s">
        <v>11</v>
      </c>
      <c r="B323" s="4" t="s">
        <v>84</v>
      </c>
      <c r="C323" s="4" t="s">
        <v>1211</v>
      </c>
      <c r="D323" s="4" t="s">
        <v>399</v>
      </c>
      <c r="E323" s="9"/>
      <c r="F323" s="4" t="s">
        <v>1289</v>
      </c>
      <c r="G323" s="4" t="s">
        <v>275</v>
      </c>
      <c r="H323" s="9" t="s">
        <v>291</v>
      </c>
      <c r="I323" s="9" t="s">
        <v>1290</v>
      </c>
      <c r="J323" s="4">
        <v>2.3460000000000001</v>
      </c>
      <c r="K323" s="4"/>
      <c r="L323" s="4"/>
      <c r="M323" s="4">
        <v>2.3460000000000001</v>
      </c>
      <c r="N323" s="4"/>
      <c r="O323" s="4">
        <v>6</v>
      </c>
      <c r="P323" s="4" t="s">
        <v>279</v>
      </c>
      <c r="Q323" s="4" t="s">
        <v>1291</v>
      </c>
      <c r="R323" s="4" t="s">
        <v>366</v>
      </c>
      <c r="S323" s="18"/>
      <c r="U323" s="7">
        <f>VLOOKUP(F323,[6]农村公路!$I$6:$W$11652,15,0)</f>
        <v>2.3460000000000001</v>
      </c>
      <c r="V323" s="7">
        <f t="shared" si="10"/>
        <v>0</v>
      </c>
      <c r="W323" s="7" t="e">
        <f>VLOOKUP(F323,'[7]乡镇通三级、旅游资源产业路项目明细'!$F$8:$S$1305,14,0)</f>
        <v>#N/A</v>
      </c>
      <c r="AA323" s="7" t="str">
        <f>_xlfn.XLOOKUP(F323,'[8]乡镇通三级、旅游资源产业路项目明细'!$U:$U,'[8]乡镇通三级、旅游资源产业路项目明细'!$U:$U)</f>
        <v>丹枫果业农业产业路</v>
      </c>
      <c r="AB323" s="7" t="e">
        <f>VLOOKUP(F323,[9]项目建设投资计划表!$L$7:$O$83,4,0)</f>
        <v>#N/A</v>
      </c>
    </row>
    <row r="324" spans="1:28" ht="25.15" customHeight="1" outlineLevel="3" x14ac:dyDescent="0.4">
      <c r="A324" s="4" t="s">
        <v>11</v>
      </c>
      <c r="B324" s="4" t="s">
        <v>84</v>
      </c>
      <c r="C324" s="4" t="s">
        <v>1223</v>
      </c>
      <c r="D324" s="4" t="s">
        <v>1292</v>
      </c>
      <c r="E324" s="9"/>
      <c r="F324" s="4" t="s">
        <v>1293</v>
      </c>
      <c r="G324" s="4" t="s">
        <v>275</v>
      </c>
      <c r="H324" s="9" t="s">
        <v>291</v>
      </c>
      <c r="I324" s="9" t="s">
        <v>283</v>
      </c>
      <c r="J324" s="4">
        <v>6.79</v>
      </c>
      <c r="K324" s="4">
        <v>3.5</v>
      </c>
      <c r="L324" s="4"/>
      <c r="M324" s="4">
        <v>6.79</v>
      </c>
      <c r="N324" s="4"/>
      <c r="O324" s="4">
        <v>6</v>
      </c>
      <c r="P324" s="4" t="s">
        <v>279</v>
      </c>
      <c r="Q324" s="4" t="s">
        <v>1294</v>
      </c>
      <c r="R324" s="4" t="s">
        <v>366</v>
      </c>
      <c r="S324" s="18"/>
      <c r="U324" s="7">
        <f>VLOOKUP(F324,[6]农村公路!$I$6:$W$11652,15,0)</f>
        <v>6.79</v>
      </c>
      <c r="V324" s="7">
        <f t="shared" si="10"/>
        <v>0</v>
      </c>
      <c r="W324" s="7" t="e">
        <f>VLOOKUP(F324,'[7]乡镇通三级、旅游资源产业路项目明细'!$F$8:$S$1305,14,0)</f>
        <v>#N/A</v>
      </c>
      <c r="AA324" s="7" t="str">
        <f>_xlfn.XLOOKUP(F324,'[8]乡镇通三级、旅游资源产业路项目明细'!$U:$U,'[8]乡镇通三级、旅游资源产业路项目明细'!$U:$U)</f>
        <v>醴陵市流碧桥农业产业基地资源产业路</v>
      </c>
      <c r="AB324" s="7" t="e">
        <f>VLOOKUP(F324,[9]项目建设投资计划表!$L$7:$O$83,4,0)</f>
        <v>#N/A</v>
      </c>
    </row>
    <row r="325" spans="1:28" ht="25.15" customHeight="1" outlineLevel="3" x14ac:dyDescent="0.4">
      <c r="A325" s="4" t="s">
        <v>11</v>
      </c>
      <c r="B325" s="4" t="s">
        <v>84</v>
      </c>
      <c r="C325" s="4" t="s">
        <v>1223</v>
      </c>
      <c r="D325" s="4" t="s">
        <v>1295</v>
      </c>
      <c r="E325" s="9"/>
      <c r="F325" s="4" t="s">
        <v>1296</v>
      </c>
      <c r="G325" s="4" t="s">
        <v>275</v>
      </c>
      <c r="H325" s="9" t="s">
        <v>291</v>
      </c>
      <c r="I325" s="9" t="s">
        <v>283</v>
      </c>
      <c r="J325" s="4">
        <v>7.53</v>
      </c>
      <c r="K325" s="4">
        <v>3.5</v>
      </c>
      <c r="L325" s="4"/>
      <c r="M325" s="4">
        <v>5.52</v>
      </c>
      <c r="N325" s="4"/>
      <c r="O325" s="4">
        <v>6</v>
      </c>
      <c r="P325" s="4" t="s">
        <v>279</v>
      </c>
      <c r="Q325" s="4" t="s">
        <v>1297</v>
      </c>
      <c r="R325" s="4" t="s">
        <v>366</v>
      </c>
      <c r="S325" s="18"/>
      <c r="U325" s="7">
        <f>VLOOKUP(F325,[6]农村公路!$I$6:$W$11652,15,0)</f>
        <v>7.53</v>
      </c>
      <c r="V325" s="7">
        <f t="shared" si="10"/>
        <v>0</v>
      </c>
      <c r="W325" s="7" t="e">
        <f>VLOOKUP(F325,'[7]乡镇通三级、旅游资源产业路项目明细'!$F$8:$S$1305,14,0)</f>
        <v>#N/A</v>
      </c>
      <c r="AA325" s="7" t="str">
        <f>_xlfn.XLOOKUP(F325,'[8]乡镇通三级、旅游资源产业路项目明细'!$U:$U,'[8]乡镇通三级、旅游资源产业路项目明细'!$U:$U)</f>
        <v>醴陵市擂鼓桥万亩油茶基地资源产业路</v>
      </c>
      <c r="AB325" s="7" t="e">
        <f>VLOOKUP(F325,[9]项目建设投资计划表!$L$7:$O$83,4,0)</f>
        <v>#N/A</v>
      </c>
    </row>
    <row r="326" spans="1:28" ht="25.15" customHeight="1" outlineLevel="3" x14ac:dyDescent="0.4">
      <c r="A326" s="4" t="s">
        <v>11</v>
      </c>
      <c r="B326" s="4" t="s">
        <v>84</v>
      </c>
      <c r="C326" s="4" t="s">
        <v>1243</v>
      </c>
      <c r="D326" s="4" t="s">
        <v>1298</v>
      </c>
      <c r="E326" s="9"/>
      <c r="F326" s="4" t="s">
        <v>1299</v>
      </c>
      <c r="G326" s="4" t="s">
        <v>275</v>
      </c>
      <c r="H326" s="9" t="s">
        <v>291</v>
      </c>
      <c r="I326" s="9" t="s">
        <v>1300</v>
      </c>
      <c r="J326" s="4">
        <v>5.65</v>
      </c>
      <c r="K326" s="4">
        <v>4</v>
      </c>
      <c r="L326" s="4"/>
      <c r="M326" s="4">
        <v>3.72</v>
      </c>
      <c r="N326" s="4"/>
      <c r="O326" s="4">
        <v>6</v>
      </c>
      <c r="P326" s="4" t="s">
        <v>279</v>
      </c>
      <c r="Q326" s="4" t="s">
        <v>1301</v>
      </c>
      <c r="R326" s="4" t="s">
        <v>366</v>
      </c>
      <c r="S326" s="18"/>
      <c r="U326" s="7">
        <f>VLOOKUP(F326,[6]农村公路!$I$6:$W$11652,15,0)</f>
        <v>5.65</v>
      </c>
      <c r="V326" s="7">
        <f t="shared" si="10"/>
        <v>0</v>
      </c>
      <c r="W326" s="7" t="e">
        <f>VLOOKUP(F326,'[7]乡镇通三级、旅游资源产业路项目明细'!$F$8:$S$1305,14,0)</f>
        <v>#N/A</v>
      </c>
      <c r="AA326" s="7" t="str">
        <f>_xlfn.XLOOKUP(F326,'[8]乡镇通三级、旅游资源产业路项目明细'!$U:$U,'[8]乡镇通三级、旅游资源产业路项目明细'!$U:$U)</f>
        <v>醴陵市七星农业生态产业基地资源产业路</v>
      </c>
      <c r="AB326" s="7" t="e">
        <f>VLOOKUP(F326,[9]项目建设投资计划表!$L$7:$O$83,4,0)</f>
        <v>#N/A</v>
      </c>
    </row>
    <row r="327" spans="1:28" ht="25.15" customHeight="1" outlineLevel="3" x14ac:dyDescent="0.4">
      <c r="A327" s="4" t="s">
        <v>11</v>
      </c>
      <c r="B327" s="4" t="s">
        <v>84</v>
      </c>
      <c r="C327" s="4" t="s">
        <v>1227</v>
      </c>
      <c r="D327" s="4" t="s">
        <v>1272</v>
      </c>
      <c r="E327" s="9"/>
      <c r="F327" s="4" t="s">
        <v>1302</v>
      </c>
      <c r="G327" s="4" t="s">
        <v>275</v>
      </c>
      <c r="H327" s="9" t="s">
        <v>291</v>
      </c>
      <c r="I327" s="9" t="s">
        <v>283</v>
      </c>
      <c r="J327" s="4">
        <v>2.5</v>
      </c>
      <c r="K327" s="4">
        <v>3.5</v>
      </c>
      <c r="L327" s="4"/>
      <c r="M327" s="4">
        <v>2.5</v>
      </c>
      <c r="N327" s="4"/>
      <c r="O327" s="4">
        <v>6</v>
      </c>
      <c r="P327" s="4" t="s">
        <v>279</v>
      </c>
      <c r="Q327" s="4" t="s">
        <v>1303</v>
      </c>
      <c r="R327" s="4" t="s">
        <v>366</v>
      </c>
      <c r="S327" s="18"/>
      <c r="U327" s="7">
        <f>VLOOKUP(F327,[6]农村公路!$I$6:$W$11652,15,0)</f>
        <v>2.5</v>
      </c>
      <c r="V327" s="7">
        <f t="shared" si="10"/>
        <v>0</v>
      </c>
      <c r="W327" s="7" t="e">
        <f>VLOOKUP(F327,'[7]乡镇通三级、旅游资源产业路项目明细'!$F$8:$S$1305,14,0)</f>
        <v>#N/A</v>
      </c>
      <c r="AA327" s="7" t="str">
        <f>_xlfn.XLOOKUP(F327,'[8]乡镇通三级、旅游资源产业路项目明细'!$U:$U,'[8]乡镇通三级、旅游资源产业路项目明细'!$U:$U)</f>
        <v>集群农业种植基地资源产业路</v>
      </c>
      <c r="AB327" s="7" t="e">
        <f>VLOOKUP(F327,[9]项目建设投资计划表!$L$7:$O$83,4,0)</f>
        <v>#N/A</v>
      </c>
    </row>
    <row r="328" spans="1:28" s="1" customFormat="1" ht="25.15" customHeight="1" outlineLevel="1" x14ac:dyDescent="0.4">
      <c r="A328" s="11" t="s">
        <v>12</v>
      </c>
      <c r="B328" s="4"/>
      <c r="C328" s="4"/>
      <c r="D328" s="4"/>
      <c r="E328" s="9"/>
      <c r="F328" s="4"/>
      <c r="G328" s="4"/>
      <c r="H328" s="9"/>
      <c r="I328" s="9"/>
      <c r="J328" s="4">
        <f>SUBTOTAL(9,J330:J394)</f>
        <v>145.64499999999992</v>
      </c>
      <c r="K328" s="4"/>
      <c r="L328" s="4"/>
      <c r="M328" s="4">
        <f>SUBTOTAL(9,M330:M394)</f>
        <v>134.51499999999996</v>
      </c>
      <c r="N328" s="13">
        <v>134.5</v>
      </c>
      <c r="O328" s="4"/>
      <c r="P328" s="4"/>
      <c r="Q328" s="4"/>
      <c r="R328" s="4"/>
      <c r="S328" s="18">
        <f t="shared" ref="S328:S388" si="11">J328-N328</f>
        <v>11.144999999999925</v>
      </c>
    </row>
    <row r="329" spans="1:28" s="1" customFormat="1" ht="25.15" customHeight="1" outlineLevel="2" x14ac:dyDescent="0.4">
      <c r="A329" s="4"/>
      <c r="B329" s="11" t="s">
        <v>87</v>
      </c>
      <c r="C329" s="4"/>
      <c r="D329" s="4"/>
      <c r="E329" s="9"/>
      <c r="F329" s="4"/>
      <c r="G329" s="4"/>
      <c r="H329" s="9"/>
      <c r="I329" s="9"/>
      <c r="J329" s="4">
        <f>SUBTOTAL(9,J330:J352)</f>
        <v>25.487999999999992</v>
      </c>
      <c r="K329" s="4"/>
      <c r="L329" s="4"/>
      <c r="M329" s="4">
        <f>SUBTOTAL(9,M330:M352)</f>
        <v>22.917999999999999</v>
      </c>
      <c r="N329" s="4">
        <v>22.9</v>
      </c>
      <c r="O329" s="4"/>
      <c r="P329" s="4"/>
      <c r="Q329" s="4"/>
      <c r="R329" s="4"/>
      <c r="S329" s="18">
        <f t="shared" si="11"/>
        <v>2.5879999999999939</v>
      </c>
    </row>
    <row r="330" spans="1:28" ht="25.15" customHeight="1" outlineLevel="3" x14ac:dyDescent="0.4">
      <c r="A330" s="4" t="s">
        <v>12</v>
      </c>
      <c r="B330" s="4" t="s">
        <v>87</v>
      </c>
      <c r="C330" s="4" t="s">
        <v>1304</v>
      </c>
      <c r="D330" s="4" t="s">
        <v>1305</v>
      </c>
      <c r="E330" s="9"/>
      <c r="F330" s="4" t="s">
        <v>1306</v>
      </c>
      <c r="G330" s="4" t="s">
        <v>275</v>
      </c>
      <c r="H330" s="9" t="s">
        <v>291</v>
      </c>
      <c r="I330" s="9" t="s">
        <v>283</v>
      </c>
      <c r="J330" s="4">
        <v>1.702</v>
      </c>
      <c r="K330" s="4" t="s">
        <v>284</v>
      </c>
      <c r="L330" s="4">
        <v>0</v>
      </c>
      <c r="M330" s="4">
        <v>1.702</v>
      </c>
      <c r="N330" s="4"/>
      <c r="O330" s="4" t="s">
        <v>923</v>
      </c>
      <c r="P330" s="4" t="s">
        <v>279</v>
      </c>
      <c r="Q330" s="4" t="s">
        <v>1307</v>
      </c>
      <c r="R330" s="4"/>
      <c r="S330" s="18"/>
      <c r="U330" s="7">
        <f>VLOOKUP(F330,[6]农村公路!$I$6:$W$11652,15,0)</f>
        <v>1.702</v>
      </c>
      <c r="V330" s="7">
        <f t="shared" ref="V330:V352" si="12">J330-U330</f>
        <v>0</v>
      </c>
      <c r="W330" s="7" t="e">
        <f>VLOOKUP(F330,'[7]乡镇通三级、旅游资源产业路项目明细'!$F$8:$S$1305,14,0)</f>
        <v>#N/A</v>
      </c>
      <c r="AA330" s="7" t="e">
        <f>_xlfn.XLOOKUP(F330,'[8]乡镇通三级、旅游资源产业路项目明细'!$U:$U,'[8]乡镇通三级、旅游资源产业路项目明细'!$U:$U)</f>
        <v>#N/A</v>
      </c>
      <c r="AB330" s="7" t="e">
        <f>VLOOKUP(F330,[9]项目建设投资计划表!$L$7:$O$83,4,0)</f>
        <v>#N/A</v>
      </c>
    </row>
    <row r="331" spans="1:28" ht="25.15" customHeight="1" outlineLevel="3" x14ac:dyDescent="0.4">
      <c r="A331" s="4" t="s">
        <v>12</v>
      </c>
      <c r="B331" s="4" t="s">
        <v>87</v>
      </c>
      <c r="C331" s="4" t="s">
        <v>1308</v>
      </c>
      <c r="D331" s="4" t="s">
        <v>1309</v>
      </c>
      <c r="E331" s="9"/>
      <c r="F331" s="4" t="s">
        <v>1310</v>
      </c>
      <c r="G331" s="4" t="s">
        <v>275</v>
      </c>
      <c r="H331" s="9" t="s">
        <v>291</v>
      </c>
      <c r="I331" s="9" t="s">
        <v>1311</v>
      </c>
      <c r="J331" s="4">
        <v>1.2</v>
      </c>
      <c r="K331" s="4" t="s">
        <v>277</v>
      </c>
      <c r="L331" s="4">
        <v>0</v>
      </c>
      <c r="M331" s="4">
        <v>1.2</v>
      </c>
      <c r="N331" s="4"/>
      <c r="O331" s="4" t="s">
        <v>285</v>
      </c>
      <c r="P331" s="4" t="s">
        <v>279</v>
      </c>
      <c r="Q331" s="4" t="s">
        <v>1312</v>
      </c>
      <c r="R331" s="4"/>
      <c r="S331" s="18"/>
      <c r="U331" s="7">
        <f>VLOOKUP(F331,[6]农村公路!$I$6:$W$11652,15,0)</f>
        <v>1.2</v>
      </c>
      <c r="V331" s="7">
        <f t="shared" si="12"/>
        <v>0</v>
      </c>
      <c r="W331" s="7" t="e">
        <f>VLOOKUP(F331,'[7]乡镇通三级、旅游资源产业路项目明细'!$F$8:$S$1305,14,0)</f>
        <v>#N/A</v>
      </c>
      <c r="AA331" s="7" t="e">
        <f>_xlfn.XLOOKUP(F331,'[8]乡镇通三级、旅游资源产业路项目明细'!$U:$U,'[8]乡镇通三级、旅游资源产业路项目明细'!$U:$U)</f>
        <v>#N/A</v>
      </c>
      <c r="AB331" s="7" t="e">
        <f>VLOOKUP(F331,[9]项目建设投资计划表!$L$7:$O$83,4,0)</f>
        <v>#N/A</v>
      </c>
    </row>
    <row r="332" spans="1:28" ht="25.15" customHeight="1" outlineLevel="3" x14ac:dyDescent="0.4">
      <c r="A332" s="4" t="s">
        <v>12</v>
      </c>
      <c r="B332" s="4" t="s">
        <v>87</v>
      </c>
      <c r="C332" s="4" t="s">
        <v>1308</v>
      </c>
      <c r="D332" s="4" t="s">
        <v>1313</v>
      </c>
      <c r="E332" s="9"/>
      <c r="F332" s="4" t="s">
        <v>1314</v>
      </c>
      <c r="G332" s="4" t="s">
        <v>275</v>
      </c>
      <c r="H332" s="9" t="s">
        <v>200</v>
      </c>
      <c r="I332" s="9" t="s">
        <v>1315</v>
      </c>
      <c r="J332" s="4">
        <v>4</v>
      </c>
      <c r="K332" s="4" t="s">
        <v>277</v>
      </c>
      <c r="L332" s="4">
        <v>0</v>
      </c>
      <c r="M332" s="4">
        <v>1.43</v>
      </c>
      <c r="N332" s="4"/>
      <c r="O332" s="4" t="s">
        <v>285</v>
      </c>
      <c r="P332" s="4" t="s">
        <v>279</v>
      </c>
      <c r="Q332" s="4" t="s">
        <v>1316</v>
      </c>
      <c r="R332" s="4"/>
      <c r="S332" s="18"/>
      <c r="U332" s="7">
        <f>VLOOKUP(F332,[6]农村公路!$I$6:$W$11652,15,0)</f>
        <v>4</v>
      </c>
      <c r="V332" s="7">
        <f t="shared" si="12"/>
        <v>0</v>
      </c>
      <c r="W332" s="7">
        <f>VLOOKUP(F332,'[7]2021年备案'!$F$8:$S$1293,14,0)</f>
        <v>2.399</v>
      </c>
      <c r="X332" s="7">
        <f>J332-W332</f>
        <v>1.601</v>
      </c>
      <c r="Y332" s="7">
        <f>X332-M332</f>
        <v>0.17100000000000004</v>
      </c>
      <c r="AA332" s="7" t="e">
        <f>_xlfn.XLOOKUP(F332,'[8]乡镇通三级、旅游资源产业路项目明细'!$U:$U,'[8]乡镇通三级、旅游资源产业路项目明细'!$U:$U)</f>
        <v>#N/A</v>
      </c>
      <c r="AB332" s="7" t="e">
        <f>VLOOKUP(F332,[9]项目建设投资计划表!$L$7:$O$83,4,0)</f>
        <v>#N/A</v>
      </c>
    </row>
    <row r="333" spans="1:28" ht="25.15" customHeight="1" outlineLevel="3" x14ac:dyDescent="0.4">
      <c r="A333" s="4" t="s">
        <v>12</v>
      </c>
      <c r="B333" s="4" t="s">
        <v>87</v>
      </c>
      <c r="C333" s="4" t="s">
        <v>1304</v>
      </c>
      <c r="D333" s="4" t="s">
        <v>1317</v>
      </c>
      <c r="E333" s="9"/>
      <c r="F333" s="4" t="s">
        <v>1318</v>
      </c>
      <c r="G333" s="4" t="s">
        <v>275</v>
      </c>
      <c r="H333" s="9" t="s">
        <v>291</v>
      </c>
      <c r="I333" s="9" t="s">
        <v>283</v>
      </c>
      <c r="J333" s="4">
        <v>1.762</v>
      </c>
      <c r="K333" s="4" t="s">
        <v>300</v>
      </c>
      <c r="L333" s="4">
        <v>0</v>
      </c>
      <c r="M333" s="4">
        <v>1.762</v>
      </c>
      <c r="N333" s="4"/>
      <c r="O333" s="4" t="s">
        <v>683</v>
      </c>
      <c r="P333" s="4" t="s">
        <v>279</v>
      </c>
      <c r="Q333" s="4" t="s">
        <v>1319</v>
      </c>
      <c r="R333" s="4"/>
      <c r="S333" s="18"/>
      <c r="U333" s="7">
        <f>VLOOKUP(F333,[6]农村公路!$I$6:$W$11652,15,0)</f>
        <v>1.762</v>
      </c>
      <c r="V333" s="7">
        <f t="shared" si="12"/>
        <v>0</v>
      </c>
      <c r="W333" s="7" t="e">
        <f>VLOOKUP(F333,'[7]乡镇通三级、旅游资源产业路项目明细'!$F$8:$S$1305,14,0)</f>
        <v>#N/A</v>
      </c>
      <c r="AA333" s="7" t="e">
        <f>_xlfn.XLOOKUP(F333,'[8]乡镇通三级、旅游资源产业路项目明细'!$U:$U,'[8]乡镇通三级、旅游资源产业路项目明细'!$U:$U)</f>
        <v>#N/A</v>
      </c>
      <c r="AB333" s="7" t="e">
        <f>VLOOKUP(F333,[9]项目建设投资计划表!$L$7:$O$83,4,0)</f>
        <v>#N/A</v>
      </c>
    </row>
    <row r="334" spans="1:28" ht="25.15" customHeight="1" outlineLevel="3" x14ac:dyDescent="0.4">
      <c r="A334" s="4" t="s">
        <v>12</v>
      </c>
      <c r="B334" s="4" t="s">
        <v>87</v>
      </c>
      <c r="C334" s="4" t="s">
        <v>1304</v>
      </c>
      <c r="D334" s="4" t="s">
        <v>33</v>
      </c>
      <c r="E334" s="9"/>
      <c r="F334" s="4" t="s">
        <v>1320</v>
      </c>
      <c r="G334" s="4" t="s">
        <v>275</v>
      </c>
      <c r="H334" s="9" t="s">
        <v>291</v>
      </c>
      <c r="I334" s="9" t="s">
        <v>283</v>
      </c>
      <c r="J334" s="4">
        <v>1.8240000000000001</v>
      </c>
      <c r="K334" s="4">
        <v>0</v>
      </c>
      <c r="L334" s="4">
        <v>0</v>
      </c>
      <c r="M334" s="4">
        <v>1.8240000000000001</v>
      </c>
      <c r="N334" s="4"/>
      <c r="O334" s="4" t="s">
        <v>923</v>
      </c>
      <c r="P334" s="4" t="s">
        <v>279</v>
      </c>
      <c r="Q334" s="4" t="s">
        <v>1321</v>
      </c>
      <c r="R334" s="4"/>
      <c r="S334" s="18"/>
      <c r="U334" s="7">
        <f>VLOOKUP(F334,[6]农村公路!$I$6:$W$11652,15,0)</f>
        <v>1.8240000000000001</v>
      </c>
      <c r="V334" s="7">
        <f t="shared" si="12"/>
        <v>0</v>
      </c>
      <c r="W334" s="7" t="e">
        <f>VLOOKUP(F334,'[7]乡镇通三级、旅游资源产业路项目明细'!$F$8:$S$1305,14,0)</f>
        <v>#N/A</v>
      </c>
      <c r="AA334" s="7" t="e">
        <f>_xlfn.XLOOKUP(F334,'[8]乡镇通三级、旅游资源产业路项目明细'!$U:$U,'[8]乡镇通三级、旅游资源产业路项目明细'!$U:$U)</f>
        <v>#N/A</v>
      </c>
      <c r="AB334" s="7" t="e">
        <f>VLOOKUP(F334,[9]项目建设投资计划表!$L$7:$O$83,4,0)</f>
        <v>#N/A</v>
      </c>
    </row>
    <row r="335" spans="1:28" ht="25.15" customHeight="1" outlineLevel="3" x14ac:dyDescent="0.4">
      <c r="A335" s="4" t="s">
        <v>12</v>
      </c>
      <c r="B335" s="4" t="s">
        <v>87</v>
      </c>
      <c r="C335" s="4" t="s">
        <v>1308</v>
      </c>
      <c r="D335" s="4" t="s">
        <v>1322</v>
      </c>
      <c r="E335" s="9"/>
      <c r="F335" s="4" t="s">
        <v>1323</v>
      </c>
      <c r="G335" s="4" t="s">
        <v>327</v>
      </c>
      <c r="H335" s="9" t="s">
        <v>291</v>
      </c>
      <c r="I335" s="9" t="s">
        <v>283</v>
      </c>
      <c r="J335" s="4">
        <v>0.67</v>
      </c>
      <c r="K335" s="4" t="s">
        <v>284</v>
      </c>
      <c r="L335" s="4" t="s">
        <v>1259</v>
      </c>
      <c r="M335" s="4">
        <v>0.67</v>
      </c>
      <c r="N335" s="4"/>
      <c r="O335" s="4" t="s">
        <v>346</v>
      </c>
      <c r="P335" s="4" t="s">
        <v>279</v>
      </c>
      <c r="Q335" s="4" t="s">
        <v>1322</v>
      </c>
      <c r="R335" s="4"/>
      <c r="S335" s="18"/>
      <c r="U335" s="7">
        <f>VLOOKUP(F335,[6]农村公路!$I$6:$W$11652,15,0)</f>
        <v>0.67</v>
      </c>
      <c r="V335" s="7">
        <f t="shared" si="12"/>
        <v>0</v>
      </c>
      <c r="W335" s="7" t="e">
        <f>VLOOKUP(F335,'[7]乡镇通三级、旅游资源产业路项目明细'!$F$8:$S$1305,14,0)</f>
        <v>#N/A</v>
      </c>
      <c r="AA335" s="7" t="e">
        <f>_xlfn.XLOOKUP(F335,'[8]乡镇通三级、旅游资源产业路项目明细'!$U:$U,'[8]乡镇通三级、旅游资源产业路项目明细'!$U:$U)</f>
        <v>#N/A</v>
      </c>
      <c r="AB335" s="7" t="e">
        <f>VLOOKUP(F335,[9]项目建设投资计划表!$L$7:$O$83,4,0)</f>
        <v>#N/A</v>
      </c>
    </row>
    <row r="336" spans="1:28" ht="25.15" customHeight="1" outlineLevel="3" x14ac:dyDescent="0.4">
      <c r="A336" s="4" t="s">
        <v>12</v>
      </c>
      <c r="B336" s="4" t="s">
        <v>87</v>
      </c>
      <c r="C336" s="4" t="s">
        <v>1324</v>
      </c>
      <c r="D336" s="4" t="s">
        <v>696</v>
      </c>
      <c r="E336" s="9"/>
      <c r="F336" s="4" t="s">
        <v>1325</v>
      </c>
      <c r="G336" s="4" t="s">
        <v>327</v>
      </c>
      <c r="H336" s="9" t="s">
        <v>291</v>
      </c>
      <c r="I336" s="9" t="s">
        <v>283</v>
      </c>
      <c r="J336" s="4">
        <v>0.8</v>
      </c>
      <c r="K336" s="4" t="s">
        <v>284</v>
      </c>
      <c r="L336" s="4" t="s">
        <v>1021</v>
      </c>
      <c r="M336" s="4">
        <v>0.8</v>
      </c>
      <c r="N336" s="4"/>
      <c r="O336" s="4" t="s">
        <v>346</v>
      </c>
      <c r="P336" s="4" t="s">
        <v>279</v>
      </c>
      <c r="Q336" s="4" t="s">
        <v>696</v>
      </c>
      <c r="R336" s="4"/>
      <c r="S336" s="18"/>
      <c r="U336" s="7">
        <f>VLOOKUP(F336,[6]农村公路!$I$6:$W$11652,15,0)</f>
        <v>0.8</v>
      </c>
      <c r="V336" s="7">
        <f t="shared" si="12"/>
        <v>0</v>
      </c>
      <c r="W336" s="7" t="e">
        <f>VLOOKUP(F336,'[7]乡镇通三级、旅游资源产业路项目明细'!$F$8:$S$1305,14,0)</f>
        <v>#N/A</v>
      </c>
      <c r="AA336" s="7" t="e">
        <f>_xlfn.XLOOKUP(F336,'[8]乡镇通三级、旅游资源产业路项目明细'!$U:$U,'[8]乡镇通三级、旅游资源产业路项目明细'!$U:$U)</f>
        <v>#N/A</v>
      </c>
      <c r="AB336" s="7" t="e">
        <f>VLOOKUP(F336,[9]项目建设投资计划表!$L$7:$O$83,4,0)</f>
        <v>#N/A</v>
      </c>
    </row>
    <row r="337" spans="1:28" ht="25.15" customHeight="1" outlineLevel="3" x14ac:dyDescent="0.4">
      <c r="A337" s="4" t="s">
        <v>12</v>
      </c>
      <c r="B337" s="4" t="s">
        <v>87</v>
      </c>
      <c r="C337" s="4" t="s">
        <v>1326</v>
      </c>
      <c r="D337" s="4" t="s">
        <v>1327</v>
      </c>
      <c r="E337" s="9"/>
      <c r="F337" s="4" t="s">
        <v>1328</v>
      </c>
      <c r="G337" s="4" t="s">
        <v>327</v>
      </c>
      <c r="H337" s="9" t="s">
        <v>291</v>
      </c>
      <c r="I337" s="9" t="s">
        <v>1329</v>
      </c>
      <c r="J337" s="4">
        <v>2</v>
      </c>
      <c r="K337" s="4" t="s">
        <v>284</v>
      </c>
      <c r="L337" s="4" t="s">
        <v>1259</v>
      </c>
      <c r="M337" s="4">
        <v>2</v>
      </c>
      <c r="N337" s="4"/>
      <c r="O337" s="4" t="s">
        <v>284</v>
      </c>
      <c r="P337" s="4" t="s">
        <v>279</v>
      </c>
      <c r="Q337" s="4" t="s">
        <v>1327</v>
      </c>
      <c r="R337" s="4"/>
      <c r="S337" s="18"/>
      <c r="U337" s="7">
        <f>VLOOKUP(F337,[6]农村公路!$I$6:$W$11652,15,0)</f>
        <v>2</v>
      </c>
      <c r="V337" s="7">
        <f t="shared" si="12"/>
        <v>0</v>
      </c>
      <c r="W337" s="7" t="e">
        <f>VLOOKUP(F337,'[7]乡镇通三级、旅游资源产业路项目明细'!$F$8:$S$1305,14,0)</f>
        <v>#N/A</v>
      </c>
      <c r="AA337" s="7" t="e">
        <f>_xlfn.XLOOKUP(F337,'[8]乡镇通三级、旅游资源产业路项目明细'!$U:$U,'[8]乡镇通三级、旅游资源产业路项目明细'!$U:$U)</f>
        <v>#N/A</v>
      </c>
      <c r="AB337" s="7" t="e">
        <f>VLOOKUP(F337,[9]项目建设投资计划表!$L$7:$O$83,4,0)</f>
        <v>#N/A</v>
      </c>
    </row>
    <row r="338" spans="1:28" ht="25.15" customHeight="1" outlineLevel="3" x14ac:dyDescent="0.4">
      <c r="A338" s="4" t="s">
        <v>12</v>
      </c>
      <c r="B338" s="4" t="s">
        <v>87</v>
      </c>
      <c r="C338" s="4" t="s">
        <v>1308</v>
      </c>
      <c r="D338" s="4" t="s">
        <v>1330</v>
      </c>
      <c r="E338" s="9"/>
      <c r="F338" s="4" t="s">
        <v>1331</v>
      </c>
      <c r="G338" s="4" t="s">
        <v>327</v>
      </c>
      <c r="H338" s="9" t="s">
        <v>291</v>
      </c>
      <c r="I338" s="9" t="s">
        <v>283</v>
      </c>
      <c r="J338" s="4">
        <v>1.1100000000000001</v>
      </c>
      <c r="K338" s="4" t="s">
        <v>284</v>
      </c>
      <c r="L338" s="4" t="s">
        <v>1021</v>
      </c>
      <c r="M338" s="4">
        <v>1.1100000000000001</v>
      </c>
      <c r="N338" s="4"/>
      <c r="O338" s="4" t="s">
        <v>346</v>
      </c>
      <c r="P338" s="4" t="s">
        <v>279</v>
      </c>
      <c r="Q338" s="4" t="s">
        <v>1330</v>
      </c>
      <c r="R338" s="4"/>
      <c r="S338" s="18"/>
      <c r="U338" s="7">
        <f>VLOOKUP(F338,[6]农村公路!$I$6:$W$11652,15,0)</f>
        <v>1.1100000000000001</v>
      </c>
      <c r="V338" s="7">
        <f t="shared" si="12"/>
        <v>0</v>
      </c>
      <c r="W338" s="7" t="e">
        <f>VLOOKUP(F338,'[7]乡镇通三级、旅游资源产业路项目明细'!$F$8:$S$1305,14,0)</f>
        <v>#N/A</v>
      </c>
      <c r="AA338" s="7" t="e">
        <f>_xlfn.XLOOKUP(F338,'[8]乡镇通三级、旅游资源产业路项目明细'!$U:$U,'[8]乡镇通三级、旅游资源产业路项目明细'!$U:$U)</f>
        <v>#N/A</v>
      </c>
      <c r="AB338" s="7" t="e">
        <f>VLOOKUP(F338,[9]项目建设投资计划表!$L$7:$O$83,4,0)</f>
        <v>#N/A</v>
      </c>
    </row>
    <row r="339" spans="1:28" ht="25.15" customHeight="1" outlineLevel="3" x14ac:dyDescent="0.4">
      <c r="A339" s="4" t="s">
        <v>12</v>
      </c>
      <c r="B339" s="4" t="s">
        <v>87</v>
      </c>
      <c r="C339" s="4" t="s">
        <v>1326</v>
      </c>
      <c r="D339" s="4" t="s">
        <v>1332</v>
      </c>
      <c r="E339" s="9"/>
      <c r="F339" s="4" t="s">
        <v>1333</v>
      </c>
      <c r="G339" s="4" t="s">
        <v>327</v>
      </c>
      <c r="H339" s="9" t="s">
        <v>291</v>
      </c>
      <c r="I339" s="9" t="s">
        <v>283</v>
      </c>
      <c r="J339" s="4">
        <v>1</v>
      </c>
      <c r="K339" s="4" t="s">
        <v>284</v>
      </c>
      <c r="L339" s="4" t="s">
        <v>1259</v>
      </c>
      <c r="M339" s="4">
        <v>1</v>
      </c>
      <c r="N339" s="4"/>
      <c r="O339" s="4" t="s">
        <v>284</v>
      </c>
      <c r="P339" s="4" t="s">
        <v>279</v>
      </c>
      <c r="Q339" s="4" t="s">
        <v>1332</v>
      </c>
      <c r="R339" s="4"/>
      <c r="S339" s="18"/>
      <c r="U339" s="7">
        <f>VLOOKUP(F339,[6]农村公路!$I$6:$W$11652,15,0)</f>
        <v>1</v>
      </c>
      <c r="V339" s="7">
        <f t="shared" si="12"/>
        <v>0</v>
      </c>
      <c r="W339" s="7" t="e">
        <f>VLOOKUP(F339,'[7]乡镇通三级、旅游资源产业路项目明细'!$F$8:$S$1305,14,0)</f>
        <v>#N/A</v>
      </c>
      <c r="AA339" s="7" t="e">
        <f>_xlfn.XLOOKUP(F339,'[8]乡镇通三级、旅游资源产业路项目明细'!$U:$U,'[8]乡镇通三级、旅游资源产业路项目明细'!$U:$U)</f>
        <v>#N/A</v>
      </c>
      <c r="AB339" s="7" t="e">
        <f>VLOOKUP(F339,[9]项目建设投资计划表!$L$7:$O$83,4,0)</f>
        <v>#N/A</v>
      </c>
    </row>
    <row r="340" spans="1:28" ht="25.15" customHeight="1" outlineLevel="3" x14ac:dyDescent="0.4">
      <c r="A340" s="4" t="s">
        <v>12</v>
      </c>
      <c r="B340" s="4" t="s">
        <v>87</v>
      </c>
      <c r="C340" s="4" t="s">
        <v>1308</v>
      </c>
      <c r="D340" s="4" t="s">
        <v>1334</v>
      </c>
      <c r="E340" s="9"/>
      <c r="F340" s="4" t="s">
        <v>1335</v>
      </c>
      <c r="G340" s="4" t="s">
        <v>327</v>
      </c>
      <c r="H340" s="9" t="s">
        <v>291</v>
      </c>
      <c r="I340" s="9" t="s">
        <v>283</v>
      </c>
      <c r="J340" s="4">
        <v>0.24</v>
      </c>
      <c r="K340" s="4" t="s">
        <v>284</v>
      </c>
      <c r="L340" s="4" t="s">
        <v>1259</v>
      </c>
      <c r="M340" s="4">
        <v>0.24</v>
      </c>
      <c r="N340" s="4"/>
      <c r="O340" s="4" t="s">
        <v>346</v>
      </c>
      <c r="P340" s="4" t="s">
        <v>279</v>
      </c>
      <c r="Q340" s="4" t="s">
        <v>1334</v>
      </c>
      <c r="R340" s="4"/>
      <c r="S340" s="18"/>
      <c r="U340" s="7">
        <f>VLOOKUP(F340,[6]农村公路!$I$6:$W$11652,15,0)</f>
        <v>0.24</v>
      </c>
      <c r="V340" s="7">
        <f t="shared" si="12"/>
        <v>0</v>
      </c>
      <c r="W340" s="7" t="e">
        <f>VLOOKUP(F340,'[7]乡镇通三级、旅游资源产业路项目明细'!$F$8:$S$1305,14,0)</f>
        <v>#N/A</v>
      </c>
      <c r="AA340" s="7" t="e">
        <f>_xlfn.XLOOKUP(F340,'[8]乡镇通三级、旅游资源产业路项目明细'!$U:$U,'[8]乡镇通三级、旅游资源产业路项目明细'!$U:$U)</f>
        <v>#N/A</v>
      </c>
      <c r="AB340" s="7" t="e">
        <f>VLOOKUP(F340,[9]项目建设投资计划表!$L$7:$O$83,4,0)</f>
        <v>#N/A</v>
      </c>
    </row>
    <row r="341" spans="1:28" ht="25.15" customHeight="1" outlineLevel="3" x14ac:dyDescent="0.4">
      <c r="A341" s="4" t="s">
        <v>12</v>
      </c>
      <c r="B341" s="4" t="s">
        <v>87</v>
      </c>
      <c r="C341" s="4" t="s">
        <v>1324</v>
      </c>
      <c r="D341" s="4" t="s">
        <v>1336</v>
      </c>
      <c r="E341" s="9"/>
      <c r="F341" s="4" t="s">
        <v>1337</v>
      </c>
      <c r="G341" s="4" t="s">
        <v>327</v>
      </c>
      <c r="H341" s="9" t="s">
        <v>291</v>
      </c>
      <c r="I341" s="9" t="s">
        <v>283</v>
      </c>
      <c r="J341" s="4">
        <v>0.24</v>
      </c>
      <c r="K341" s="4" t="s">
        <v>284</v>
      </c>
      <c r="L341" s="4" t="s">
        <v>1259</v>
      </c>
      <c r="M341" s="4">
        <v>0.24</v>
      </c>
      <c r="N341" s="4"/>
      <c r="O341" s="4" t="s">
        <v>346</v>
      </c>
      <c r="P341" s="4" t="s">
        <v>279</v>
      </c>
      <c r="Q341" s="4" t="s">
        <v>1336</v>
      </c>
      <c r="R341" s="4"/>
      <c r="S341" s="18"/>
      <c r="U341" s="7">
        <f>VLOOKUP(F341,[6]农村公路!$I$6:$W$11652,15,0)</f>
        <v>0.24</v>
      </c>
      <c r="V341" s="7">
        <f t="shared" si="12"/>
        <v>0</v>
      </c>
      <c r="W341" s="7" t="e">
        <f>VLOOKUP(F341,'[7]乡镇通三级、旅游资源产业路项目明细'!$F$8:$S$1305,14,0)</f>
        <v>#N/A</v>
      </c>
      <c r="AA341" s="7" t="e">
        <f>_xlfn.XLOOKUP(F341,'[8]乡镇通三级、旅游资源产业路项目明细'!$U:$U,'[8]乡镇通三级、旅游资源产业路项目明细'!$U:$U)</f>
        <v>#N/A</v>
      </c>
      <c r="AB341" s="7" t="e">
        <f>VLOOKUP(F341,[9]项目建设投资计划表!$L$7:$O$83,4,0)</f>
        <v>#N/A</v>
      </c>
    </row>
    <row r="342" spans="1:28" ht="25.15" customHeight="1" outlineLevel="3" x14ac:dyDescent="0.4">
      <c r="A342" s="4" t="s">
        <v>12</v>
      </c>
      <c r="B342" s="4" t="s">
        <v>87</v>
      </c>
      <c r="C342" s="4" t="s">
        <v>1308</v>
      </c>
      <c r="D342" s="4" t="s">
        <v>1309</v>
      </c>
      <c r="E342" s="9"/>
      <c r="F342" s="4" t="s">
        <v>1338</v>
      </c>
      <c r="G342" s="4" t="s">
        <v>327</v>
      </c>
      <c r="H342" s="9" t="s">
        <v>291</v>
      </c>
      <c r="I342" s="9" t="s">
        <v>283</v>
      </c>
      <c r="J342" s="4">
        <v>0.72</v>
      </c>
      <c r="K342" s="4" t="s">
        <v>284</v>
      </c>
      <c r="L342" s="4" t="s">
        <v>1259</v>
      </c>
      <c r="M342" s="4">
        <v>0.72</v>
      </c>
      <c r="N342" s="4"/>
      <c r="O342" s="4" t="s">
        <v>346</v>
      </c>
      <c r="P342" s="4" t="s">
        <v>279</v>
      </c>
      <c r="Q342" s="4" t="s">
        <v>1309</v>
      </c>
      <c r="R342" s="4"/>
      <c r="S342" s="18"/>
      <c r="U342" s="7">
        <f>VLOOKUP(F342,[6]农村公路!$I$6:$W$11652,15,0)</f>
        <v>0.72</v>
      </c>
      <c r="V342" s="7">
        <f t="shared" si="12"/>
        <v>0</v>
      </c>
      <c r="W342" s="7" t="e">
        <f>VLOOKUP(F342,'[7]乡镇通三级、旅游资源产业路项目明细'!$F$8:$S$1305,14,0)</f>
        <v>#N/A</v>
      </c>
      <c r="AA342" s="7" t="e">
        <f>_xlfn.XLOOKUP(F342,'[8]乡镇通三级、旅游资源产业路项目明细'!$U:$U,'[8]乡镇通三级、旅游资源产业路项目明细'!$U:$U)</f>
        <v>#N/A</v>
      </c>
      <c r="AB342" s="7" t="e">
        <f>VLOOKUP(F342,[9]项目建设投资计划表!$L$7:$O$83,4,0)</f>
        <v>#N/A</v>
      </c>
    </row>
    <row r="343" spans="1:28" ht="25.15" customHeight="1" outlineLevel="3" x14ac:dyDescent="0.4">
      <c r="A343" s="4" t="s">
        <v>12</v>
      </c>
      <c r="B343" s="4" t="s">
        <v>87</v>
      </c>
      <c r="C343" s="4" t="s">
        <v>1324</v>
      </c>
      <c r="D343" s="4" t="s">
        <v>1336</v>
      </c>
      <c r="E343" s="9"/>
      <c r="F343" s="4" t="s">
        <v>1339</v>
      </c>
      <c r="G343" s="4" t="s">
        <v>327</v>
      </c>
      <c r="H343" s="9" t="s">
        <v>291</v>
      </c>
      <c r="I343" s="9" t="s">
        <v>283</v>
      </c>
      <c r="J343" s="4">
        <v>0.36</v>
      </c>
      <c r="K343" s="4" t="s">
        <v>284</v>
      </c>
      <c r="L343" s="4">
        <v>0</v>
      </c>
      <c r="M343" s="4">
        <v>0.36</v>
      </c>
      <c r="N343" s="4"/>
      <c r="O343" s="4" t="s">
        <v>346</v>
      </c>
      <c r="P343" s="4" t="s">
        <v>279</v>
      </c>
      <c r="Q343" s="4" t="s">
        <v>1336</v>
      </c>
      <c r="R343" s="4"/>
      <c r="S343" s="18"/>
      <c r="U343" s="7">
        <f>VLOOKUP(F343,[6]农村公路!$I$6:$W$11652,15,0)</f>
        <v>0.36</v>
      </c>
      <c r="V343" s="7">
        <f t="shared" si="12"/>
        <v>0</v>
      </c>
      <c r="W343" s="7" t="e">
        <f>VLOOKUP(F343,'[7]乡镇通三级、旅游资源产业路项目明细'!$F$8:$S$1305,14,0)</f>
        <v>#N/A</v>
      </c>
      <c r="AA343" s="7" t="e">
        <f>_xlfn.XLOOKUP(F343,'[8]乡镇通三级、旅游资源产业路项目明细'!$U:$U,'[8]乡镇通三级、旅游资源产业路项目明细'!$U:$U)</f>
        <v>#N/A</v>
      </c>
      <c r="AB343" s="7" t="e">
        <f>VLOOKUP(F343,[9]项目建设投资计划表!$L$7:$O$83,4,0)</f>
        <v>#N/A</v>
      </c>
    </row>
    <row r="344" spans="1:28" ht="25.15" customHeight="1" outlineLevel="3" x14ac:dyDescent="0.4">
      <c r="A344" s="4" t="s">
        <v>12</v>
      </c>
      <c r="B344" s="4" t="s">
        <v>87</v>
      </c>
      <c r="C344" s="4" t="s">
        <v>1308</v>
      </c>
      <c r="D344" s="4" t="s">
        <v>1334</v>
      </c>
      <c r="E344" s="9"/>
      <c r="F344" s="4" t="s">
        <v>1340</v>
      </c>
      <c r="G344" s="4" t="s">
        <v>327</v>
      </c>
      <c r="H344" s="9" t="s">
        <v>291</v>
      </c>
      <c r="I344" s="9" t="s">
        <v>283</v>
      </c>
      <c r="J344" s="4">
        <v>0.56999999999999995</v>
      </c>
      <c r="K344" s="4" t="s">
        <v>284</v>
      </c>
      <c r="L344" s="4">
        <v>0</v>
      </c>
      <c r="M344" s="4">
        <v>0.56999999999999995</v>
      </c>
      <c r="N344" s="4"/>
      <c r="O344" s="4" t="s">
        <v>346</v>
      </c>
      <c r="P344" s="4" t="s">
        <v>279</v>
      </c>
      <c r="Q344" s="4" t="s">
        <v>1334</v>
      </c>
      <c r="R344" s="4"/>
      <c r="S344" s="18"/>
      <c r="U344" s="7">
        <f>VLOOKUP(F344,[6]农村公路!$I$6:$W$11652,15,0)</f>
        <v>0.56999999999999995</v>
      </c>
      <c r="V344" s="7">
        <f t="shared" si="12"/>
        <v>0</v>
      </c>
      <c r="W344" s="7" t="e">
        <f>VLOOKUP(F344,'[7]乡镇通三级、旅游资源产业路项目明细'!$F$8:$S$1305,14,0)</f>
        <v>#N/A</v>
      </c>
      <c r="AA344" s="7" t="e">
        <f>_xlfn.XLOOKUP(F344,'[8]乡镇通三级、旅游资源产业路项目明细'!$U:$U,'[8]乡镇通三级、旅游资源产业路项目明细'!$U:$U)</f>
        <v>#N/A</v>
      </c>
      <c r="AB344" s="7" t="e">
        <f>VLOOKUP(F344,[9]项目建设投资计划表!$L$7:$O$83,4,0)</f>
        <v>#N/A</v>
      </c>
    </row>
    <row r="345" spans="1:28" ht="25.15" customHeight="1" outlineLevel="3" x14ac:dyDescent="0.4">
      <c r="A345" s="4" t="s">
        <v>12</v>
      </c>
      <c r="B345" s="4" t="s">
        <v>87</v>
      </c>
      <c r="C345" s="4" t="s">
        <v>1308</v>
      </c>
      <c r="D345" s="4" t="s">
        <v>1341</v>
      </c>
      <c r="E345" s="9"/>
      <c r="F345" s="4" t="s">
        <v>1342</v>
      </c>
      <c r="G345" s="4" t="s">
        <v>327</v>
      </c>
      <c r="H345" s="9" t="s">
        <v>291</v>
      </c>
      <c r="I345" s="9" t="s">
        <v>283</v>
      </c>
      <c r="J345" s="4">
        <v>0.93</v>
      </c>
      <c r="K345" s="4" t="s">
        <v>284</v>
      </c>
      <c r="L345" s="4" t="s">
        <v>1259</v>
      </c>
      <c r="M345" s="4">
        <v>0.93</v>
      </c>
      <c r="N345" s="4"/>
      <c r="O345" s="4" t="s">
        <v>346</v>
      </c>
      <c r="P345" s="4" t="s">
        <v>279</v>
      </c>
      <c r="Q345" s="4" t="s">
        <v>1341</v>
      </c>
      <c r="R345" s="4"/>
      <c r="S345" s="18"/>
      <c r="U345" s="7">
        <f>VLOOKUP(F345,[6]农村公路!$I$6:$W$11652,15,0)</f>
        <v>0.93</v>
      </c>
      <c r="V345" s="7">
        <f t="shared" si="12"/>
        <v>0</v>
      </c>
      <c r="W345" s="7" t="e">
        <f>VLOOKUP(F345,'[7]乡镇通三级、旅游资源产业路项目明细'!$F$8:$S$1305,14,0)</f>
        <v>#N/A</v>
      </c>
      <c r="AA345" s="7" t="e">
        <f>_xlfn.XLOOKUP(F345,'[8]乡镇通三级、旅游资源产业路项目明细'!$U:$U,'[8]乡镇通三级、旅游资源产业路项目明细'!$U:$U)</f>
        <v>#N/A</v>
      </c>
      <c r="AB345" s="7" t="e">
        <f>VLOOKUP(F345,[9]项目建设投资计划表!$L$7:$O$83,4,0)</f>
        <v>#N/A</v>
      </c>
    </row>
    <row r="346" spans="1:28" ht="25.15" customHeight="1" outlineLevel="3" x14ac:dyDescent="0.4">
      <c r="A346" s="4" t="s">
        <v>12</v>
      </c>
      <c r="B346" s="4" t="s">
        <v>87</v>
      </c>
      <c r="C346" s="4" t="s">
        <v>1308</v>
      </c>
      <c r="D346" s="4" t="s">
        <v>1343</v>
      </c>
      <c r="E346" s="9"/>
      <c r="F346" s="4" t="s">
        <v>1344</v>
      </c>
      <c r="G346" s="4" t="s">
        <v>327</v>
      </c>
      <c r="H346" s="9" t="s">
        <v>291</v>
      </c>
      <c r="I346" s="9" t="s">
        <v>283</v>
      </c>
      <c r="J346" s="4">
        <v>1.1100000000000001</v>
      </c>
      <c r="K346" s="4" t="s">
        <v>284</v>
      </c>
      <c r="L346" s="4" t="s">
        <v>1259</v>
      </c>
      <c r="M346" s="4">
        <v>1.1100000000000001</v>
      </c>
      <c r="N346" s="4"/>
      <c r="O346" s="4" t="s">
        <v>346</v>
      </c>
      <c r="P346" s="4" t="s">
        <v>279</v>
      </c>
      <c r="Q346" s="4" t="s">
        <v>1343</v>
      </c>
      <c r="R346" s="4"/>
      <c r="S346" s="18"/>
      <c r="U346" s="7">
        <f>VLOOKUP(F346,[6]农村公路!$I$6:$W$11652,15,0)</f>
        <v>1.1100000000000001</v>
      </c>
      <c r="V346" s="7">
        <f t="shared" si="12"/>
        <v>0</v>
      </c>
      <c r="W346" s="7" t="e">
        <f>VLOOKUP(F346,'[7]乡镇通三级、旅游资源产业路项目明细'!$F$8:$S$1305,14,0)</f>
        <v>#N/A</v>
      </c>
      <c r="AA346" s="7" t="e">
        <f>_xlfn.XLOOKUP(F346,'[8]乡镇通三级、旅游资源产业路项目明细'!$U:$U,'[8]乡镇通三级、旅游资源产业路项目明细'!$U:$U)</f>
        <v>#N/A</v>
      </c>
      <c r="AB346" s="7" t="e">
        <f>VLOOKUP(F346,[9]项目建设投资计划表!$L$7:$O$83,4,0)</f>
        <v>#N/A</v>
      </c>
    </row>
    <row r="347" spans="1:28" ht="25.15" customHeight="1" outlineLevel="3" x14ac:dyDescent="0.4">
      <c r="A347" s="4" t="s">
        <v>12</v>
      </c>
      <c r="B347" s="4" t="s">
        <v>87</v>
      </c>
      <c r="C347" s="4" t="s">
        <v>1308</v>
      </c>
      <c r="D347" s="4" t="s">
        <v>1345</v>
      </c>
      <c r="E347" s="9"/>
      <c r="F347" s="4" t="s">
        <v>1346</v>
      </c>
      <c r="G347" s="4" t="s">
        <v>327</v>
      </c>
      <c r="H347" s="9" t="s">
        <v>291</v>
      </c>
      <c r="I347" s="9" t="s">
        <v>283</v>
      </c>
      <c r="J347" s="4">
        <v>0.7</v>
      </c>
      <c r="K347" s="4" t="s">
        <v>284</v>
      </c>
      <c r="L347" s="4" t="s">
        <v>1259</v>
      </c>
      <c r="M347" s="4">
        <v>0.7</v>
      </c>
      <c r="N347" s="4"/>
      <c r="O347" s="4" t="s">
        <v>346</v>
      </c>
      <c r="P347" s="4" t="s">
        <v>279</v>
      </c>
      <c r="Q347" s="4" t="s">
        <v>1345</v>
      </c>
      <c r="R347" s="4"/>
      <c r="S347" s="18"/>
      <c r="U347" s="7">
        <f>VLOOKUP(F347,[6]农村公路!$I$6:$W$11652,15,0)</f>
        <v>0.7</v>
      </c>
      <c r="V347" s="7">
        <f t="shared" si="12"/>
        <v>0</v>
      </c>
      <c r="W347" s="7" t="e">
        <f>VLOOKUP(F347,'[7]乡镇通三级、旅游资源产业路项目明细'!$F$8:$S$1305,14,0)</f>
        <v>#N/A</v>
      </c>
      <c r="AA347" s="7" t="e">
        <f>_xlfn.XLOOKUP(F347,'[8]乡镇通三级、旅游资源产业路项目明细'!$U:$U,'[8]乡镇通三级、旅游资源产业路项目明细'!$U:$U)</f>
        <v>#N/A</v>
      </c>
      <c r="AB347" s="7" t="e">
        <f>VLOOKUP(F347,[9]项目建设投资计划表!$L$7:$O$83,4,0)</f>
        <v>#N/A</v>
      </c>
    </row>
    <row r="348" spans="1:28" ht="25.15" customHeight="1" outlineLevel="3" x14ac:dyDescent="0.4">
      <c r="A348" s="4" t="s">
        <v>12</v>
      </c>
      <c r="B348" s="4" t="s">
        <v>87</v>
      </c>
      <c r="C348" s="4" t="s">
        <v>1308</v>
      </c>
      <c r="D348" s="4" t="s">
        <v>1347</v>
      </c>
      <c r="E348" s="9"/>
      <c r="F348" s="4" t="s">
        <v>1348</v>
      </c>
      <c r="G348" s="4" t="s">
        <v>327</v>
      </c>
      <c r="H348" s="9" t="s">
        <v>291</v>
      </c>
      <c r="I348" s="9" t="s">
        <v>283</v>
      </c>
      <c r="J348" s="4">
        <v>0.65</v>
      </c>
      <c r="K348" s="4" t="s">
        <v>284</v>
      </c>
      <c r="L348" s="4" t="s">
        <v>1259</v>
      </c>
      <c r="M348" s="4">
        <v>0.65</v>
      </c>
      <c r="N348" s="4"/>
      <c r="O348" s="4" t="s">
        <v>346</v>
      </c>
      <c r="P348" s="4" t="s">
        <v>279</v>
      </c>
      <c r="Q348" s="4" t="s">
        <v>1347</v>
      </c>
      <c r="R348" s="4"/>
      <c r="S348" s="18"/>
      <c r="U348" s="7">
        <f>VLOOKUP(F348,[6]农村公路!$I$6:$W$11652,15,0)</f>
        <v>0.65</v>
      </c>
      <c r="V348" s="7">
        <f t="shared" si="12"/>
        <v>0</v>
      </c>
      <c r="W348" s="7" t="e">
        <f>VLOOKUP(F348,'[7]乡镇通三级、旅游资源产业路项目明细'!$F$8:$S$1305,14,0)</f>
        <v>#N/A</v>
      </c>
      <c r="AA348" s="7" t="e">
        <f>_xlfn.XLOOKUP(F348,'[8]乡镇通三级、旅游资源产业路项目明细'!$U:$U,'[8]乡镇通三级、旅游资源产业路项目明细'!$U:$U)</f>
        <v>#N/A</v>
      </c>
      <c r="AB348" s="7" t="e">
        <f>VLOOKUP(F348,[9]项目建设投资计划表!$L$7:$O$83,4,0)</f>
        <v>#N/A</v>
      </c>
    </row>
    <row r="349" spans="1:28" ht="25.15" customHeight="1" outlineLevel="3" x14ac:dyDescent="0.4">
      <c r="A349" s="4" t="s">
        <v>12</v>
      </c>
      <c r="B349" s="4" t="s">
        <v>87</v>
      </c>
      <c r="C349" s="4" t="s">
        <v>1308</v>
      </c>
      <c r="D349" s="4" t="s">
        <v>1349</v>
      </c>
      <c r="E349" s="9"/>
      <c r="F349" s="4" t="s">
        <v>1350</v>
      </c>
      <c r="G349" s="4" t="s">
        <v>327</v>
      </c>
      <c r="H349" s="9" t="s">
        <v>291</v>
      </c>
      <c r="I349" s="9" t="s">
        <v>283</v>
      </c>
      <c r="J349" s="4">
        <v>0.64</v>
      </c>
      <c r="K349" s="4" t="s">
        <v>284</v>
      </c>
      <c r="L349" s="4" t="s">
        <v>1259</v>
      </c>
      <c r="M349" s="4">
        <v>0.64</v>
      </c>
      <c r="N349" s="4"/>
      <c r="O349" s="4" t="s">
        <v>346</v>
      </c>
      <c r="P349" s="4" t="s">
        <v>279</v>
      </c>
      <c r="Q349" s="4" t="s">
        <v>1349</v>
      </c>
      <c r="R349" s="4"/>
      <c r="S349" s="18"/>
      <c r="U349" s="7">
        <f>VLOOKUP(F349,[6]农村公路!$I$6:$W$11652,15,0)</f>
        <v>0.64</v>
      </c>
      <c r="V349" s="7">
        <f t="shared" si="12"/>
        <v>0</v>
      </c>
      <c r="W349" s="7" t="e">
        <f>VLOOKUP(F349,'[7]乡镇通三级、旅游资源产业路项目明细'!$F$8:$S$1305,14,0)</f>
        <v>#N/A</v>
      </c>
      <c r="AA349" s="7" t="e">
        <f>_xlfn.XLOOKUP(F349,'[8]乡镇通三级、旅游资源产业路项目明细'!$U:$U,'[8]乡镇通三级、旅游资源产业路项目明细'!$U:$U)</f>
        <v>#N/A</v>
      </c>
      <c r="AB349" s="7" t="e">
        <f>VLOOKUP(F349,[9]项目建设投资计划表!$L$7:$O$83,4,0)</f>
        <v>#N/A</v>
      </c>
    </row>
    <row r="350" spans="1:28" ht="25.15" customHeight="1" outlineLevel="3" x14ac:dyDescent="0.4">
      <c r="A350" s="4" t="s">
        <v>12</v>
      </c>
      <c r="B350" s="4" t="s">
        <v>87</v>
      </c>
      <c r="C350" s="4" t="s">
        <v>1308</v>
      </c>
      <c r="D350" s="4" t="s">
        <v>1343</v>
      </c>
      <c r="E350" s="9"/>
      <c r="F350" s="4" t="s">
        <v>1351</v>
      </c>
      <c r="G350" s="4" t="s">
        <v>327</v>
      </c>
      <c r="H350" s="9" t="s">
        <v>291</v>
      </c>
      <c r="I350" s="9" t="s">
        <v>283</v>
      </c>
      <c r="J350" s="4">
        <v>0.69</v>
      </c>
      <c r="K350" s="4" t="s">
        <v>284</v>
      </c>
      <c r="L350" s="4" t="s">
        <v>1259</v>
      </c>
      <c r="M350" s="4">
        <v>0.69</v>
      </c>
      <c r="N350" s="4"/>
      <c r="O350" s="4" t="s">
        <v>346</v>
      </c>
      <c r="P350" s="4" t="s">
        <v>279</v>
      </c>
      <c r="Q350" s="4" t="s">
        <v>1343</v>
      </c>
      <c r="R350" s="4"/>
      <c r="S350" s="18"/>
      <c r="U350" s="7">
        <f>VLOOKUP(F350,[6]农村公路!$I$6:$W$11652,15,0)</f>
        <v>0.69</v>
      </c>
      <c r="V350" s="7">
        <f t="shared" si="12"/>
        <v>0</v>
      </c>
      <c r="W350" s="7" t="e">
        <f>VLOOKUP(F350,'[7]乡镇通三级、旅游资源产业路项目明细'!$F$8:$S$1305,14,0)</f>
        <v>#N/A</v>
      </c>
      <c r="AA350" s="7" t="e">
        <f>_xlfn.XLOOKUP(F350,'[8]乡镇通三级、旅游资源产业路项目明细'!$U:$U,'[8]乡镇通三级、旅游资源产业路项目明细'!$U:$U)</f>
        <v>#N/A</v>
      </c>
      <c r="AB350" s="7" t="e">
        <f>VLOOKUP(F350,[9]项目建设投资计划表!$L$7:$O$83,4,0)</f>
        <v>#N/A</v>
      </c>
    </row>
    <row r="351" spans="1:28" ht="25.15" customHeight="1" outlineLevel="3" x14ac:dyDescent="0.4">
      <c r="A351" s="4" t="s">
        <v>12</v>
      </c>
      <c r="B351" s="4" t="s">
        <v>87</v>
      </c>
      <c r="C351" s="4" t="s">
        <v>1308</v>
      </c>
      <c r="D351" s="4" t="s">
        <v>1352</v>
      </c>
      <c r="E351" s="9"/>
      <c r="F351" s="4" t="s">
        <v>1353</v>
      </c>
      <c r="G351" s="4" t="s">
        <v>327</v>
      </c>
      <c r="H351" s="9" t="s">
        <v>291</v>
      </c>
      <c r="I351" s="9" t="s">
        <v>283</v>
      </c>
      <c r="J351" s="4">
        <v>0.56999999999999995</v>
      </c>
      <c r="K351" s="4" t="s">
        <v>284</v>
      </c>
      <c r="L351" s="4" t="s">
        <v>1259</v>
      </c>
      <c r="M351" s="4">
        <v>0.56999999999999995</v>
      </c>
      <c r="N351" s="4"/>
      <c r="O351" s="4" t="s">
        <v>346</v>
      </c>
      <c r="P351" s="4" t="s">
        <v>279</v>
      </c>
      <c r="Q351" s="4" t="s">
        <v>1352</v>
      </c>
      <c r="R351" s="4"/>
      <c r="S351" s="18"/>
      <c r="U351" s="7">
        <f>VLOOKUP(F351,[6]农村公路!$I$6:$W$11652,15,0)</f>
        <v>0.56999999999999995</v>
      </c>
      <c r="V351" s="7">
        <f t="shared" si="12"/>
        <v>0</v>
      </c>
      <c r="W351" s="7" t="e">
        <f>VLOOKUP(F351,'[7]乡镇通三级、旅游资源产业路项目明细'!$F$8:$S$1305,14,0)</f>
        <v>#N/A</v>
      </c>
      <c r="AA351" s="7" t="e">
        <f>_xlfn.XLOOKUP(F351,'[8]乡镇通三级、旅游资源产业路项目明细'!$U:$U,'[8]乡镇通三级、旅游资源产业路项目明细'!$U:$U)</f>
        <v>#N/A</v>
      </c>
      <c r="AB351" s="7" t="e">
        <f>VLOOKUP(F351,[9]项目建设投资计划表!$L$7:$O$83,4,0)</f>
        <v>#N/A</v>
      </c>
    </row>
    <row r="352" spans="1:28" ht="25.15" customHeight="1" outlineLevel="3" x14ac:dyDescent="0.4">
      <c r="A352" s="4" t="s">
        <v>12</v>
      </c>
      <c r="B352" s="4" t="s">
        <v>87</v>
      </c>
      <c r="C352" s="4" t="s">
        <v>1326</v>
      </c>
      <c r="D352" s="4" t="s">
        <v>1354</v>
      </c>
      <c r="E352" s="9"/>
      <c r="F352" s="4" t="s">
        <v>1355</v>
      </c>
      <c r="G352" s="4" t="s">
        <v>327</v>
      </c>
      <c r="H352" s="9" t="s">
        <v>291</v>
      </c>
      <c r="I352" s="9" t="s">
        <v>283</v>
      </c>
      <c r="J352" s="4">
        <v>2</v>
      </c>
      <c r="K352" s="4" t="s">
        <v>284</v>
      </c>
      <c r="L352" s="4" t="s">
        <v>1259</v>
      </c>
      <c r="M352" s="4">
        <v>2</v>
      </c>
      <c r="N352" s="4"/>
      <c r="O352" s="4" t="s">
        <v>284</v>
      </c>
      <c r="P352" s="4" t="s">
        <v>279</v>
      </c>
      <c r="Q352" s="4" t="s">
        <v>1354</v>
      </c>
      <c r="R352" s="4"/>
      <c r="S352" s="18"/>
      <c r="U352" s="7">
        <f>VLOOKUP(F352,[6]农村公路!$I$6:$W$11652,15,0)</f>
        <v>2</v>
      </c>
      <c r="V352" s="7">
        <f t="shared" si="12"/>
        <v>0</v>
      </c>
      <c r="W352" s="7" t="e">
        <f>VLOOKUP(F352,'[7]乡镇通三级、旅游资源产业路项目明细'!$F$8:$S$1305,14,0)</f>
        <v>#N/A</v>
      </c>
      <c r="AA352" s="7" t="e">
        <f>_xlfn.XLOOKUP(F352,'[8]乡镇通三级、旅游资源产业路项目明细'!$U:$U,'[8]乡镇通三级、旅游资源产业路项目明细'!$U:$U)</f>
        <v>#N/A</v>
      </c>
      <c r="AB352" s="7" t="e">
        <f>VLOOKUP(F352,[9]项目建设投资计划表!$L$7:$O$83,4,0)</f>
        <v>#N/A</v>
      </c>
    </row>
    <row r="353" spans="1:29" s="1" customFormat="1" ht="25.15" customHeight="1" outlineLevel="2" x14ac:dyDescent="0.4">
      <c r="A353" s="4"/>
      <c r="B353" s="11" t="s">
        <v>217</v>
      </c>
      <c r="C353" s="4"/>
      <c r="D353" s="4"/>
      <c r="E353" s="9"/>
      <c r="F353" s="4"/>
      <c r="G353" s="4"/>
      <c r="H353" s="9"/>
      <c r="I353" s="9"/>
      <c r="J353" s="4">
        <f>SUBTOTAL(9,J354:J356)</f>
        <v>8.9120000000000008</v>
      </c>
      <c r="K353" s="4"/>
      <c r="L353" s="4"/>
      <c r="M353" s="4">
        <f>SUBTOTAL(9,M354:M356)</f>
        <v>8.9120000000000008</v>
      </c>
      <c r="N353" s="4">
        <v>8.9</v>
      </c>
      <c r="O353" s="4"/>
      <c r="P353" s="4"/>
      <c r="Q353" s="4"/>
      <c r="R353" s="4"/>
      <c r="S353" s="18">
        <f t="shared" si="11"/>
        <v>1.2000000000000455E-2</v>
      </c>
    </row>
    <row r="354" spans="1:29" ht="25.15" customHeight="1" outlineLevel="3" x14ac:dyDescent="0.4">
      <c r="A354" s="4" t="s">
        <v>12</v>
      </c>
      <c r="B354" s="4" t="s">
        <v>217</v>
      </c>
      <c r="C354" s="4" t="s">
        <v>1356</v>
      </c>
      <c r="D354" s="4" t="s">
        <v>1357</v>
      </c>
      <c r="E354" s="9"/>
      <c r="F354" s="4" t="s">
        <v>1358</v>
      </c>
      <c r="G354" s="4" t="s">
        <v>290</v>
      </c>
      <c r="H354" s="9" t="s">
        <v>291</v>
      </c>
      <c r="I354" s="9" t="s">
        <v>1359</v>
      </c>
      <c r="J354" s="4">
        <v>3.6930000000000001</v>
      </c>
      <c r="K354" s="4" t="s">
        <v>314</v>
      </c>
      <c r="L354" s="4">
        <v>0</v>
      </c>
      <c r="M354" s="4">
        <v>3.6930000000000001</v>
      </c>
      <c r="N354" s="4"/>
      <c r="O354" s="4" t="s">
        <v>293</v>
      </c>
      <c r="P354" s="4" t="s">
        <v>279</v>
      </c>
      <c r="Q354" s="4" t="s">
        <v>1360</v>
      </c>
      <c r="R354" s="4"/>
      <c r="S354" s="18"/>
      <c r="U354" s="7">
        <f>VLOOKUP(F354,[6]农村公路!$I$6:$W$11652,15,0)</f>
        <v>3.6930000000000001</v>
      </c>
      <c r="V354" s="7">
        <f>J354-U354</f>
        <v>0</v>
      </c>
      <c r="W354" s="7" t="e">
        <f>VLOOKUP(F354,'[7]乡镇通三级、旅游资源产业路项目明细'!$F$8:$S$1305,14,0)</f>
        <v>#N/A</v>
      </c>
      <c r="AA354" s="7" t="e">
        <f>_xlfn.XLOOKUP(F354,'[8]乡镇通三级、旅游资源产业路项目明细'!$U:$U,'[8]乡镇通三级、旅游资源产业路项目明细'!$U:$U)</f>
        <v>#N/A</v>
      </c>
      <c r="AB354" s="7" t="e">
        <f>VLOOKUP(F354,[9]项目建设投资计划表!$L$7:$O$83,4,0)</f>
        <v>#N/A</v>
      </c>
    </row>
    <row r="355" spans="1:29" ht="25.15" customHeight="1" outlineLevel="3" x14ac:dyDescent="0.4">
      <c r="A355" s="4" t="s">
        <v>12</v>
      </c>
      <c r="B355" s="4" t="s">
        <v>217</v>
      </c>
      <c r="C355" s="4" t="s">
        <v>1361</v>
      </c>
      <c r="D355" s="4" t="s">
        <v>1362</v>
      </c>
      <c r="E355" s="9"/>
      <c r="F355" s="4" t="s">
        <v>1363</v>
      </c>
      <c r="G355" s="4" t="s">
        <v>290</v>
      </c>
      <c r="H355" s="9" t="s">
        <v>291</v>
      </c>
      <c r="I355" s="9" t="s">
        <v>1364</v>
      </c>
      <c r="J355" s="4">
        <v>5.069</v>
      </c>
      <c r="K355" s="4" t="s">
        <v>346</v>
      </c>
      <c r="L355" s="4">
        <v>0</v>
      </c>
      <c r="M355" s="4">
        <v>5.069</v>
      </c>
      <c r="N355" s="4"/>
      <c r="O355" s="4" t="s">
        <v>293</v>
      </c>
      <c r="P355" s="4" t="s">
        <v>279</v>
      </c>
      <c r="Q355" s="4" t="s">
        <v>1360</v>
      </c>
      <c r="R355" s="4"/>
      <c r="S355" s="18"/>
      <c r="U355" s="7">
        <f>VLOOKUP(F355,[6]农村公路!$I$6:$W$11652,15,0)</f>
        <v>5.069</v>
      </c>
      <c r="V355" s="7">
        <f>J355-U355</f>
        <v>0</v>
      </c>
      <c r="W355" s="7" t="e">
        <f>VLOOKUP(F355,'[7]乡镇通三级、旅游资源产业路项目明细'!$F$8:$S$1305,14,0)</f>
        <v>#N/A</v>
      </c>
      <c r="AA355" s="7" t="e">
        <f>_xlfn.XLOOKUP(F355,'[8]乡镇通三级、旅游资源产业路项目明细'!$U:$U,'[8]乡镇通三级、旅游资源产业路项目明细'!$U:$U)</f>
        <v>#N/A</v>
      </c>
      <c r="AB355" s="7" t="e">
        <f>VLOOKUP(F355,[9]项目建设投资计划表!$L$7:$O$83,4,0)</f>
        <v>#N/A</v>
      </c>
    </row>
    <row r="356" spans="1:29" ht="25.15" customHeight="1" outlineLevel="3" x14ac:dyDescent="0.4">
      <c r="A356" s="4" t="s">
        <v>12</v>
      </c>
      <c r="B356" s="4" t="s">
        <v>217</v>
      </c>
      <c r="C356" s="4" t="s">
        <v>1356</v>
      </c>
      <c r="D356" s="4" t="s">
        <v>1268</v>
      </c>
      <c r="E356" s="9"/>
      <c r="F356" s="4" t="s">
        <v>1365</v>
      </c>
      <c r="G356" s="4" t="s">
        <v>275</v>
      </c>
      <c r="H356" s="9" t="s">
        <v>291</v>
      </c>
      <c r="I356" s="9" t="s">
        <v>283</v>
      </c>
      <c r="J356" s="4">
        <v>0.15</v>
      </c>
      <c r="K356" s="4" t="s">
        <v>346</v>
      </c>
      <c r="L356" s="4">
        <v>0</v>
      </c>
      <c r="M356" s="4">
        <v>0.15</v>
      </c>
      <c r="N356" s="4"/>
      <c r="O356" s="4" t="s">
        <v>293</v>
      </c>
      <c r="P356" s="4" t="s">
        <v>279</v>
      </c>
      <c r="Q356" s="4" t="s">
        <v>1366</v>
      </c>
      <c r="R356" s="4"/>
      <c r="S356" s="18"/>
      <c r="U356" s="7">
        <f>VLOOKUP(F356,[6]农村公路!$I$6:$W$11652,15,0)</f>
        <v>0.15</v>
      </c>
      <c r="V356" s="7">
        <f>J356-U356</f>
        <v>0</v>
      </c>
      <c r="W356" s="7" t="e">
        <f>VLOOKUP(F356,'[7]乡镇通三级、旅游资源产业路项目明细'!$F$8:$S$1305,14,0)</f>
        <v>#N/A</v>
      </c>
      <c r="AA356" s="7" t="e">
        <f>_xlfn.XLOOKUP(F356,'[8]乡镇通三级、旅游资源产业路项目明细'!$U:$U,'[8]乡镇通三级、旅游资源产业路项目明细'!$U:$U)</f>
        <v>#N/A</v>
      </c>
      <c r="AB356" s="7" t="e">
        <f>VLOOKUP(F356,[9]项目建设投资计划表!$L$7:$O$83,4,0)</f>
        <v>#N/A</v>
      </c>
    </row>
    <row r="357" spans="1:29" s="1" customFormat="1" ht="25.15" customHeight="1" outlineLevel="2" x14ac:dyDescent="0.4">
      <c r="A357" s="4"/>
      <c r="B357" s="11" t="s">
        <v>88</v>
      </c>
      <c r="C357" s="4"/>
      <c r="D357" s="4"/>
      <c r="E357" s="9"/>
      <c r="F357" s="4"/>
      <c r="G357" s="4"/>
      <c r="H357" s="9"/>
      <c r="I357" s="9"/>
      <c r="J357" s="4">
        <f>SUBTOTAL(9,J358:J374)</f>
        <v>66.015000000000001</v>
      </c>
      <c r="K357" s="4"/>
      <c r="L357" s="4"/>
      <c r="M357" s="4">
        <f>SUBTOTAL(9,M358:M374)</f>
        <v>62.725000000000001</v>
      </c>
      <c r="N357" s="4">
        <v>62.7</v>
      </c>
      <c r="O357" s="4"/>
      <c r="P357" s="4"/>
      <c r="Q357" s="4"/>
      <c r="R357" s="4"/>
      <c r="S357" s="18">
        <f t="shared" si="11"/>
        <v>3.3149999999999977</v>
      </c>
    </row>
    <row r="358" spans="1:29" ht="25.15" customHeight="1" outlineLevel="3" x14ac:dyDescent="0.4">
      <c r="A358" s="4" t="s">
        <v>12</v>
      </c>
      <c r="B358" s="4" t="s">
        <v>88</v>
      </c>
      <c r="C358" s="4" t="s">
        <v>1367</v>
      </c>
      <c r="D358" s="4" t="s">
        <v>1368</v>
      </c>
      <c r="E358" s="9"/>
      <c r="F358" s="4" t="s">
        <v>1369</v>
      </c>
      <c r="G358" s="4" t="s">
        <v>290</v>
      </c>
      <c r="H358" s="9" t="s">
        <v>291</v>
      </c>
      <c r="I358" s="9" t="s">
        <v>1370</v>
      </c>
      <c r="J358" s="4">
        <v>2.8</v>
      </c>
      <c r="K358" s="4" t="s">
        <v>346</v>
      </c>
      <c r="L358" s="4">
        <v>0</v>
      </c>
      <c r="M358" s="4">
        <v>2.8</v>
      </c>
      <c r="N358" s="4"/>
      <c r="O358" s="4" t="s">
        <v>293</v>
      </c>
      <c r="P358" s="4" t="s">
        <v>279</v>
      </c>
      <c r="Q358" s="4" t="s">
        <v>1371</v>
      </c>
      <c r="R358" s="4"/>
      <c r="S358" s="18"/>
      <c r="U358" s="7">
        <f>VLOOKUP(F358,[6]农村公路!$I$6:$W$11652,15,0)</f>
        <v>2.8</v>
      </c>
      <c r="V358" s="7">
        <f t="shared" ref="V358:V374" si="13">J358-U358</f>
        <v>0</v>
      </c>
      <c r="W358" s="7" t="e">
        <f>VLOOKUP(F358,'[7]乡镇通三级、旅游资源产业路项目明细'!$F$8:$S$1305,14,0)</f>
        <v>#N/A</v>
      </c>
      <c r="AA358" s="7" t="e">
        <f>_xlfn.XLOOKUP(F358,'[8]乡镇通三级、旅游资源产业路项目明细'!$U:$U,'[8]乡镇通三级、旅游资源产业路项目明细'!$U:$U)</f>
        <v>#N/A</v>
      </c>
      <c r="AB358" s="7" t="e">
        <f>VLOOKUP(F358,[9]项目建设投资计划表!$L$7:$O$83,4,0)</f>
        <v>#N/A</v>
      </c>
    </row>
    <row r="359" spans="1:29" ht="25.15" customHeight="1" outlineLevel="3" x14ac:dyDescent="0.4">
      <c r="A359" s="4" t="s">
        <v>12</v>
      </c>
      <c r="B359" s="4" t="s">
        <v>88</v>
      </c>
      <c r="C359" s="4" t="s">
        <v>1367</v>
      </c>
      <c r="D359" s="4" t="s">
        <v>1372</v>
      </c>
      <c r="E359" s="9"/>
      <c r="F359" s="4" t="s">
        <v>1373</v>
      </c>
      <c r="G359" s="4" t="s">
        <v>290</v>
      </c>
      <c r="H359" s="9" t="s">
        <v>291</v>
      </c>
      <c r="I359" s="9" t="s">
        <v>1374</v>
      </c>
      <c r="J359" s="4">
        <v>1.671</v>
      </c>
      <c r="K359" s="4" t="s">
        <v>346</v>
      </c>
      <c r="L359" s="4">
        <v>0</v>
      </c>
      <c r="M359" s="4">
        <v>1.671</v>
      </c>
      <c r="N359" s="4"/>
      <c r="O359" s="4" t="s">
        <v>293</v>
      </c>
      <c r="P359" s="4" t="s">
        <v>279</v>
      </c>
      <c r="Q359" s="4" t="s">
        <v>1375</v>
      </c>
      <c r="R359" s="4"/>
      <c r="S359" s="18"/>
      <c r="U359" s="7">
        <f>VLOOKUP(F359,[6]农村公路!$I$6:$W$11652,15,0)</f>
        <v>1.671</v>
      </c>
      <c r="V359" s="7">
        <f t="shared" si="13"/>
        <v>0</v>
      </c>
      <c r="W359" s="7" t="e">
        <f>VLOOKUP(F359,'[7]乡镇通三级、旅游资源产业路项目明细'!$F$8:$S$1305,14,0)</f>
        <v>#N/A</v>
      </c>
      <c r="AA359" s="7" t="e">
        <f>_xlfn.XLOOKUP(F359,'[8]乡镇通三级、旅游资源产业路项目明细'!$U:$U,'[8]乡镇通三级、旅游资源产业路项目明细'!$U:$U)</f>
        <v>#N/A</v>
      </c>
      <c r="AB359" s="7" t="e">
        <f>VLOOKUP(F359,[9]项目建设投资计划表!$L$7:$O$83,4,0)</f>
        <v>#N/A</v>
      </c>
    </row>
    <row r="360" spans="1:29" ht="25.15" customHeight="1" outlineLevel="3" x14ac:dyDescent="0.4">
      <c r="A360" s="4" t="s">
        <v>12</v>
      </c>
      <c r="B360" s="4" t="s">
        <v>88</v>
      </c>
      <c r="C360" s="4" t="s">
        <v>1367</v>
      </c>
      <c r="D360" s="4" t="s">
        <v>1376</v>
      </c>
      <c r="E360" s="9"/>
      <c r="F360" s="4" t="s">
        <v>1377</v>
      </c>
      <c r="G360" s="4" t="s">
        <v>290</v>
      </c>
      <c r="H360" s="9" t="s">
        <v>291</v>
      </c>
      <c r="I360" s="9" t="s">
        <v>283</v>
      </c>
      <c r="J360" s="4">
        <v>0.78</v>
      </c>
      <c r="K360" s="4" t="s">
        <v>527</v>
      </c>
      <c r="L360" s="4">
        <v>0</v>
      </c>
      <c r="M360" s="4">
        <v>0.78</v>
      </c>
      <c r="N360" s="4"/>
      <c r="O360" s="4" t="s">
        <v>293</v>
      </c>
      <c r="P360" s="4" t="s">
        <v>279</v>
      </c>
      <c r="Q360" s="4" t="s">
        <v>1378</v>
      </c>
      <c r="R360" s="4"/>
      <c r="S360" s="18"/>
      <c r="U360" s="7">
        <f>VLOOKUP(F360,[6]农村公路!$I$6:$W$11652,15,0)</f>
        <v>0.78</v>
      </c>
      <c r="V360" s="7">
        <f t="shared" si="13"/>
        <v>0</v>
      </c>
      <c r="W360" s="7" t="e">
        <f>VLOOKUP(F360,'[7]乡镇通三级、旅游资源产业路项目明细'!$F$8:$S$1305,14,0)</f>
        <v>#N/A</v>
      </c>
      <c r="AA360" s="7" t="e">
        <f>_xlfn.XLOOKUP(F360,'[8]乡镇通三级、旅游资源产业路项目明细'!$U:$U,'[8]乡镇通三级、旅游资源产业路项目明细'!$U:$U)</f>
        <v>#N/A</v>
      </c>
      <c r="AB360" s="7" t="e">
        <f>VLOOKUP(F360,[9]项目建设投资计划表!$L$7:$O$83,4,0)</f>
        <v>#N/A</v>
      </c>
    </row>
    <row r="361" spans="1:29" ht="25.15" customHeight="1" outlineLevel="3" x14ac:dyDescent="0.4">
      <c r="A361" s="4" t="s">
        <v>12</v>
      </c>
      <c r="B361" s="4" t="s">
        <v>88</v>
      </c>
      <c r="C361" s="4" t="s">
        <v>1379</v>
      </c>
      <c r="D361" s="4" t="s">
        <v>1380</v>
      </c>
      <c r="E361" s="9"/>
      <c r="F361" s="4" t="s">
        <v>1381</v>
      </c>
      <c r="G361" s="4" t="s">
        <v>290</v>
      </c>
      <c r="H361" s="9" t="s">
        <v>291</v>
      </c>
      <c r="I361" s="9" t="s">
        <v>283</v>
      </c>
      <c r="J361" s="4">
        <v>0.5</v>
      </c>
      <c r="K361" s="4" t="s">
        <v>377</v>
      </c>
      <c r="L361" s="4">
        <v>0</v>
      </c>
      <c r="M361" s="4">
        <v>0.5</v>
      </c>
      <c r="N361" s="4"/>
      <c r="O361" s="4" t="s">
        <v>293</v>
      </c>
      <c r="P361" s="4" t="s">
        <v>279</v>
      </c>
      <c r="Q361" s="4" t="s">
        <v>1382</v>
      </c>
      <c r="R361" s="4"/>
      <c r="S361" s="18"/>
      <c r="U361" s="7">
        <f>VLOOKUP(F361,[6]农村公路!$I$6:$W$11652,15,0)</f>
        <v>0.5</v>
      </c>
      <c r="V361" s="7">
        <f t="shared" si="13"/>
        <v>0</v>
      </c>
      <c r="W361" s="7" t="e">
        <f>VLOOKUP(F361,'[7]乡镇通三级、旅游资源产业路项目明细'!$F$8:$S$1305,14,0)</f>
        <v>#N/A</v>
      </c>
      <c r="AA361" s="7" t="e">
        <f>_xlfn.XLOOKUP(F361,'[8]乡镇通三级、旅游资源产业路项目明细'!$U:$U,'[8]乡镇通三级、旅游资源产业路项目明细'!$U:$U)</f>
        <v>#N/A</v>
      </c>
      <c r="AB361" s="7" t="e">
        <f>VLOOKUP(F361,[9]项目建设投资计划表!$L$7:$O$83,4,0)</f>
        <v>#N/A</v>
      </c>
    </row>
    <row r="362" spans="1:29" ht="25.15" customHeight="1" outlineLevel="3" x14ac:dyDescent="0.4">
      <c r="A362" s="4" t="s">
        <v>12</v>
      </c>
      <c r="B362" s="4" t="s">
        <v>88</v>
      </c>
      <c r="C362" s="4" t="s">
        <v>1383</v>
      </c>
      <c r="D362" s="4" t="s">
        <v>1384</v>
      </c>
      <c r="E362" s="9"/>
      <c r="F362" s="4" t="s">
        <v>1385</v>
      </c>
      <c r="G362" s="4" t="s">
        <v>290</v>
      </c>
      <c r="H362" s="9" t="s">
        <v>291</v>
      </c>
      <c r="I362" s="9" t="s">
        <v>1386</v>
      </c>
      <c r="J362" s="4">
        <v>0.83599999999999997</v>
      </c>
      <c r="K362" s="4" t="s">
        <v>346</v>
      </c>
      <c r="L362" s="4">
        <v>0</v>
      </c>
      <c r="M362" s="4">
        <v>0.83599999999999997</v>
      </c>
      <c r="N362" s="4"/>
      <c r="O362" s="4" t="s">
        <v>293</v>
      </c>
      <c r="P362" s="4" t="s">
        <v>279</v>
      </c>
      <c r="Q362" s="4" t="s">
        <v>1387</v>
      </c>
      <c r="R362" s="4"/>
      <c r="S362" s="18"/>
      <c r="U362" s="7">
        <f>VLOOKUP(F362,[6]农村公路!$I$6:$W$11652,15,0)</f>
        <v>0.83599999999999997</v>
      </c>
      <c r="V362" s="7">
        <f t="shared" si="13"/>
        <v>0</v>
      </c>
      <c r="W362" s="7" t="e">
        <f>VLOOKUP(F362,'[7]乡镇通三级、旅游资源产业路项目明细'!$F$8:$S$1305,14,0)</f>
        <v>#N/A</v>
      </c>
      <c r="AA362" s="7" t="e">
        <f>_xlfn.XLOOKUP(F362,'[8]乡镇通三级、旅游资源产业路项目明细'!$U:$U,'[8]乡镇通三级、旅游资源产业路项目明细'!$U:$U)</f>
        <v>#N/A</v>
      </c>
      <c r="AB362" s="7" t="e">
        <f>VLOOKUP(F362,[9]项目建设投资计划表!$L$7:$O$83,4,0)</f>
        <v>#N/A</v>
      </c>
    </row>
    <row r="363" spans="1:29" ht="25.15" customHeight="1" outlineLevel="3" x14ac:dyDescent="0.4">
      <c r="A363" s="4" t="s">
        <v>12</v>
      </c>
      <c r="B363" s="4" t="s">
        <v>88</v>
      </c>
      <c r="C363" s="4" t="s">
        <v>1388</v>
      </c>
      <c r="D363" s="4" t="s">
        <v>1389</v>
      </c>
      <c r="E363" s="9"/>
      <c r="F363" s="4" t="s">
        <v>1390</v>
      </c>
      <c r="G363" s="4" t="s">
        <v>290</v>
      </c>
      <c r="H363" s="9" t="s">
        <v>291</v>
      </c>
      <c r="I363" s="9" t="s">
        <v>1391</v>
      </c>
      <c r="J363" s="4">
        <v>8.25</v>
      </c>
      <c r="K363" s="4">
        <v>0</v>
      </c>
      <c r="L363" s="4">
        <v>0</v>
      </c>
      <c r="M363" s="4">
        <v>4.96</v>
      </c>
      <c r="N363" s="4"/>
      <c r="O363" s="4" t="s">
        <v>293</v>
      </c>
      <c r="P363" s="4" t="s">
        <v>279</v>
      </c>
      <c r="Q363" s="4" t="s">
        <v>1392</v>
      </c>
      <c r="R363" s="4"/>
      <c r="S363" s="18"/>
      <c r="U363" s="7">
        <f>VLOOKUP(F363,[6]农村公路!$I$6:$W$11652,15,0)</f>
        <v>8.25</v>
      </c>
      <c r="V363" s="7">
        <f t="shared" si="13"/>
        <v>0</v>
      </c>
      <c r="W363" s="7" t="e">
        <f>VLOOKUP(F363,'[7]乡镇通三级、旅游资源产业路项目明细'!$F$8:$S$1305,14,0)</f>
        <v>#N/A</v>
      </c>
      <c r="AA363" s="7" t="e">
        <f>_xlfn.XLOOKUP(F363,'[8]乡镇通三级、旅游资源产业路项目明细'!$U:$U,'[8]乡镇通三级、旅游资源产业路项目明细'!$U:$U)</f>
        <v>#N/A</v>
      </c>
      <c r="AB363" s="7" t="e">
        <f>VLOOKUP(F363,[9]项目建设投资计划表!$L$7:$O$83,4,0)</f>
        <v>#N/A</v>
      </c>
    </row>
    <row r="364" spans="1:29" ht="25.15" customHeight="1" outlineLevel="3" x14ac:dyDescent="0.4">
      <c r="A364" s="4" t="s">
        <v>12</v>
      </c>
      <c r="B364" s="4" t="s">
        <v>88</v>
      </c>
      <c r="C364" s="4" t="s">
        <v>1367</v>
      </c>
      <c r="D364" s="4" t="s">
        <v>807</v>
      </c>
      <c r="E364" s="9"/>
      <c r="F364" s="4" t="s">
        <v>1393</v>
      </c>
      <c r="G364" s="4" t="s">
        <v>275</v>
      </c>
      <c r="H364" s="9" t="s">
        <v>291</v>
      </c>
      <c r="I364" s="9" t="s">
        <v>1394</v>
      </c>
      <c r="J364" s="4">
        <v>10.086</v>
      </c>
      <c r="K364" s="4" t="s">
        <v>346</v>
      </c>
      <c r="L364" s="4">
        <v>0</v>
      </c>
      <c r="M364" s="4">
        <v>10.086</v>
      </c>
      <c r="N364" s="4"/>
      <c r="O364" s="4" t="s">
        <v>293</v>
      </c>
      <c r="P364" s="4" t="s">
        <v>279</v>
      </c>
      <c r="Q364" s="4" t="s">
        <v>1395</v>
      </c>
      <c r="R364" s="4"/>
      <c r="S364" s="18"/>
      <c r="U364" s="7">
        <f>VLOOKUP(F364,[6]农村公路!$I$6:$W$11652,15,0)</f>
        <v>10.086</v>
      </c>
      <c r="V364" s="7">
        <f t="shared" si="13"/>
        <v>0</v>
      </c>
      <c r="W364" s="7" t="e">
        <f>VLOOKUP(F364,'[7]乡镇通三级、旅游资源产业路项目明细'!$F$8:$S$1305,14,0)</f>
        <v>#N/A</v>
      </c>
      <c r="AA364" s="7" t="e">
        <f>_xlfn.XLOOKUP(F364,'[8]乡镇通三级、旅游资源产业路项目明细'!$U:$U,'[8]乡镇通三级、旅游资源产业路项目明细'!$U:$U)</f>
        <v>#N/A</v>
      </c>
      <c r="AB364" s="7" t="e">
        <f>VLOOKUP(F364,[9]项目建设投资计划表!$L$7:$O$83,4,0)</f>
        <v>#N/A</v>
      </c>
    </row>
    <row r="365" spans="1:29" ht="25.15" customHeight="1" outlineLevel="3" x14ac:dyDescent="0.4">
      <c r="A365" s="4" t="s">
        <v>12</v>
      </c>
      <c r="B365" s="4" t="s">
        <v>88</v>
      </c>
      <c r="C365" s="4" t="s">
        <v>1396</v>
      </c>
      <c r="D365" s="4" t="s">
        <v>1371</v>
      </c>
      <c r="E365" s="9"/>
      <c r="F365" s="4" t="s">
        <v>1397</v>
      </c>
      <c r="G365" s="4" t="s">
        <v>275</v>
      </c>
      <c r="H365" s="9" t="s">
        <v>291</v>
      </c>
      <c r="I365" s="9" t="s">
        <v>1398</v>
      </c>
      <c r="J365" s="4">
        <v>9.51</v>
      </c>
      <c r="K365" s="4" t="s">
        <v>346</v>
      </c>
      <c r="L365" s="4">
        <v>0</v>
      </c>
      <c r="M365" s="4">
        <v>9.51</v>
      </c>
      <c r="N365" s="4"/>
      <c r="O365" s="4" t="s">
        <v>293</v>
      </c>
      <c r="P365" s="4" t="s">
        <v>279</v>
      </c>
      <c r="Q365" s="4" t="s">
        <v>1399</v>
      </c>
      <c r="R365" s="4"/>
      <c r="S365" s="18"/>
      <c r="U365" s="7">
        <f>VLOOKUP(F365,[6]农村公路!$I$6:$W$11652,15,0)</f>
        <v>9.51</v>
      </c>
      <c r="V365" s="7">
        <f t="shared" si="13"/>
        <v>0</v>
      </c>
      <c r="W365" s="7" t="e">
        <f>VLOOKUP(F365,'[7]乡镇通三级、旅游资源产业路项目明细'!$F$8:$S$1305,14,0)</f>
        <v>#N/A</v>
      </c>
      <c r="AA365" s="7" t="e">
        <f>_xlfn.XLOOKUP(F365,'[8]乡镇通三级、旅游资源产业路项目明细'!$U:$U,'[8]乡镇通三级、旅游资源产业路项目明细'!$U:$U)</f>
        <v>#N/A</v>
      </c>
      <c r="AB365" s="7" t="e">
        <f>VLOOKUP(F365,[9]项目建设投资计划表!$L$7:$O$83,4,0)</f>
        <v>#N/A</v>
      </c>
    </row>
    <row r="366" spans="1:29" ht="25.15" customHeight="1" outlineLevel="3" x14ac:dyDescent="0.4">
      <c r="A366" s="4" t="s">
        <v>12</v>
      </c>
      <c r="B366" s="4" t="s">
        <v>88</v>
      </c>
      <c r="C366" s="4" t="s">
        <v>1400</v>
      </c>
      <c r="D366" s="4" t="s">
        <v>1401</v>
      </c>
      <c r="E366" s="9"/>
      <c r="F366" s="4" t="s">
        <v>1402</v>
      </c>
      <c r="G366" s="4" t="s">
        <v>275</v>
      </c>
      <c r="H366" s="9" t="s">
        <v>200</v>
      </c>
      <c r="I366" s="9" t="s">
        <v>1403</v>
      </c>
      <c r="J366" s="4">
        <v>1.3720000000000001</v>
      </c>
      <c r="K366" s="4" t="s">
        <v>346</v>
      </c>
      <c r="L366" s="4">
        <v>0</v>
      </c>
      <c r="M366" s="4">
        <v>1.3720000000000001</v>
      </c>
      <c r="N366" s="4"/>
      <c r="O366" s="4" t="s">
        <v>293</v>
      </c>
      <c r="P366" s="4" t="s">
        <v>279</v>
      </c>
      <c r="Q366" s="4" t="s">
        <v>1401</v>
      </c>
      <c r="R366" s="4"/>
      <c r="S366" s="18"/>
      <c r="U366" s="7">
        <f>VLOOKUP(F366,[6]农村公路!$I$6:$W$11652,15,0)</f>
        <v>1.3720000000000001</v>
      </c>
      <c r="V366" s="7">
        <f t="shared" si="13"/>
        <v>0</v>
      </c>
      <c r="W366" s="7" t="e">
        <f>VLOOKUP(F366,'[7]乡镇通三级、旅游资源产业路项目明细'!$F$8:$S$1305,14,0)</f>
        <v>#N/A</v>
      </c>
      <c r="AA366" s="7" t="e">
        <f>_xlfn.XLOOKUP(F366,'[8]乡镇通三级、旅游资源产业路项目明细'!$U:$U,'[8]乡镇通三级、旅游资源产业路项目明细'!$U:$U)</f>
        <v>#N/A</v>
      </c>
      <c r="AB366" s="7" t="e">
        <f>VLOOKUP(F366,[9]项目建设投资计划表!$L$7:$O$83,4,0)</f>
        <v>#N/A</v>
      </c>
    </row>
    <row r="367" spans="1:29" ht="25.15" customHeight="1" outlineLevel="3" x14ac:dyDescent="0.4">
      <c r="A367" s="4" t="s">
        <v>12</v>
      </c>
      <c r="B367" s="4" t="s">
        <v>88</v>
      </c>
      <c r="C367" s="4" t="s">
        <v>695</v>
      </c>
      <c r="D367" s="4" t="s">
        <v>1404</v>
      </c>
      <c r="E367" s="9"/>
      <c r="F367" s="4" t="s">
        <v>1405</v>
      </c>
      <c r="G367" s="4" t="s">
        <v>275</v>
      </c>
      <c r="H367" s="9" t="s">
        <v>291</v>
      </c>
      <c r="I367" s="9" t="s">
        <v>1406</v>
      </c>
      <c r="J367" s="4">
        <v>19.407</v>
      </c>
      <c r="K367" s="4" t="s">
        <v>346</v>
      </c>
      <c r="L367" s="4">
        <v>0</v>
      </c>
      <c r="M367" s="4">
        <v>19.407</v>
      </c>
      <c r="N367" s="4"/>
      <c r="O367" s="4" t="s">
        <v>293</v>
      </c>
      <c r="P367" s="4" t="s">
        <v>279</v>
      </c>
      <c r="Q367" s="4" t="s">
        <v>1407</v>
      </c>
      <c r="R367" s="4"/>
      <c r="S367" s="18"/>
      <c r="U367" s="7">
        <f>VLOOKUP(F367,[6]农村公路!$I$6:$W$11652,15,0)</f>
        <v>19.407</v>
      </c>
      <c r="V367" s="7">
        <f t="shared" si="13"/>
        <v>0</v>
      </c>
      <c r="W367" s="7" t="e">
        <f>VLOOKUP(F367,'[7]乡镇通三级、旅游资源产业路项目明细'!$F$8:$S$1305,14,0)</f>
        <v>#N/A</v>
      </c>
      <c r="AA367" s="7" t="e">
        <f>_xlfn.XLOOKUP(F367,'[8]乡镇通三级、旅游资源产业路项目明细'!$U:$U,'[8]乡镇通三级、旅游资源产业路项目明细'!$U:$U)</f>
        <v>#N/A</v>
      </c>
      <c r="AB367" s="7" t="e">
        <f>VLOOKUP(F367,[9]项目建设投资计划表!$L$7:$O$83,4,0)</f>
        <v>#N/A</v>
      </c>
    </row>
    <row r="368" spans="1:29" ht="25.15" customHeight="1" outlineLevel="3" x14ac:dyDescent="0.4">
      <c r="A368" s="4" t="s">
        <v>12</v>
      </c>
      <c r="B368" s="4" t="s">
        <v>88</v>
      </c>
      <c r="C368" s="4" t="s">
        <v>1408</v>
      </c>
      <c r="D368" s="4" t="s">
        <v>1409</v>
      </c>
      <c r="E368" s="9"/>
      <c r="F368" s="4" t="s">
        <v>1410</v>
      </c>
      <c r="G368" s="4" t="s">
        <v>275</v>
      </c>
      <c r="H368" s="9" t="s">
        <v>200</v>
      </c>
      <c r="I368" s="9" t="s">
        <v>1411</v>
      </c>
      <c r="J368" s="4">
        <v>4.3</v>
      </c>
      <c r="K368" s="4" t="s">
        <v>346</v>
      </c>
      <c r="L368" s="4">
        <v>0</v>
      </c>
      <c r="M368" s="4">
        <v>4.3</v>
      </c>
      <c r="N368" s="4"/>
      <c r="O368" s="4" t="s">
        <v>293</v>
      </c>
      <c r="P368" s="4" t="s">
        <v>279</v>
      </c>
      <c r="Q368" s="4" t="s">
        <v>1412</v>
      </c>
      <c r="R368" s="4" t="s">
        <v>366</v>
      </c>
      <c r="S368" s="18"/>
      <c r="U368" s="7">
        <f>VLOOKUP(F368,[6]农村公路!$I$6:$W$11652,15,0)</f>
        <v>4.3</v>
      </c>
      <c r="V368" s="7">
        <f t="shared" si="13"/>
        <v>0</v>
      </c>
      <c r="W368" s="7" t="e">
        <f>VLOOKUP(F368,'[7]乡镇通三级、旅游资源产业路项目明细'!$F$8:$S$1305,14,0)</f>
        <v>#N/A</v>
      </c>
      <c r="AA368" s="7" t="e">
        <f>_xlfn.XLOOKUP(F368,'[8]乡镇通三级、旅游资源产业路项目明细'!$U:$U,'[8]乡镇通三级、旅游资源产业路项目明细'!$U:$U)</f>
        <v>#N/A</v>
      </c>
      <c r="AB368" s="7">
        <f>VLOOKUP(F368,[9]项目建设投资计划表!$L$7:$O$83,4,0)</f>
        <v>3.16</v>
      </c>
      <c r="AC368" s="7">
        <f>J368-AB368</f>
        <v>1.1399999999999997</v>
      </c>
    </row>
    <row r="369" spans="1:29" ht="25.15" customHeight="1" outlineLevel="3" x14ac:dyDescent="0.4">
      <c r="A369" s="4" t="s">
        <v>12</v>
      </c>
      <c r="B369" s="4" t="s">
        <v>88</v>
      </c>
      <c r="C369" s="4" t="s">
        <v>1413</v>
      </c>
      <c r="D369" s="4" t="s">
        <v>1414</v>
      </c>
      <c r="E369" s="9"/>
      <c r="F369" s="4" t="s">
        <v>1415</v>
      </c>
      <c r="G369" s="4" t="s">
        <v>327</v>
      </c>
      <c r="H369" s="9" t="s">
        <v>291</v>
      </c>
      <c r="I369" s="9" t="s">
        <v>283</v>
      </c>
      <c r="J369" s="4">
        <v>2.3919999999999999</v>
      </c>
      <c r="K369" s="4" t="s">
        <v>284</v>
      </c>
      <c r="L369" s="4" t="s">
        <v>1021</v>
      </c>
      <c r="M369" s="4">
        <v>2.3919999999999999</v>
      </c>
      <c r="N369" s="4"/>
      <c r="O369" s="4" t="s">
        <v>300</v>
      </c>
      <c r="P369" s="4" t="s">
        <v>279</v>
      </c>
      <c r="Q369" s="4" t="s">
        <v>1414</v>
      </c>
      <c r="R369" s="4"/>
      <c r="S369" s="18"/>
      <c r="U369" s="7">
        <f>VLOOKUP(F369,[6]农村公路!$I$6:$W$11652,15,0)</f>
        <v>2.3919999999999999</v>
      </c>
      <c r="V369" s="7">
        <f t="shared" si="13"/>
        <v>0</v>
      </c>
      <c r="W369" s="7" t="e">
        <f>VLOOKUP(F369,'[7]乡镇通三级、旅游资源产业路项目明细'!$F$8:$S$1305,14,0)</f>
        <v>#N/A</v>
      </c>
      <c r="AA369" s="7" t="e">
        <f>_xlfn.XLOOKUP(F369,'[8]乡镇通三级、旅游资源产业路项目明细'!$U:$U,'[8]乡镇通三级、旅游资源产业路项目明细'!$U:$U)</f>
        <v>#N/A</v>
      </c>
      <c r="AB369" s="7" t="e">
        <f>VLOOKUP(F369,[9]项目建设投资计划表!$L$7:$O$83,4,0)</f>
        <v>#N/A</v>
      </c>
    </row>
    <row r="370" spans="1:29" ht="25.15" customHeight="1" outlineLevel="3" x14ac:dyDescent="0.4">
      <c r="A370" s="4" t="s">
        <v>12</v>
      </c>
      <c r="B370" s="4" t="s">
        <v>88</v>
      </c>
      <c r="C370" s="4" t="s">
        <v>1379</v>
      </c>
      <c r="D370" s="4" t="s">
        <v>1416</v>
      </c>
      <c r="E370" s="9"/>
      <c r="F370" s="4" t="s">
        <v>1417</v>
      </c>
      <c r="G370" s="4" t="s">
        <v>327</v>
      </c>
      <c r="H370" s="9" t="s">
        <v>291</v>
      </c>
      <c r="I370" s="9" t="s">
        <v>1418</v>
      </c>
      <c r="J370" s="4">
        <v>0.35699999999999998</v>
      </c>
      <c r="K370" s="4" t="s">
        <v>284</v>
      </c>
      <c r="L370" s="4" t="s">
        <v>1021</v>
      </c>
      <c r="M370" s="4">
        <v>0.35699999999999998</v>
      </c>
      <c r="N370" s="4"/>
      <c r="O370" s="4" t="s">
        <v>300</v>
      </c>
      <c r="P370" s="4" t="s">
        <v>279</v>
      </c>
      <c r="Q370" s="4" t="s">
        <v>1416</v>
      </c>
      <c r="R370" s="4"/>
      <c r="S370" s="18"/>
      <c r="U370" s="7">
        <f>VLOOKUP(F370,[6]农村公路!$I$6:$W$11652,15,0)</f>
        <v>0.35699999999999998</v>
      </c>
      <c r="V370" s="7">
        <f t="shared" si="13"/>
        <v>0</v>
      </c>
      <c r="W370" s="7" t="e">
        <f>VLOOKUP(F370,'[7]乡镇通三级、旅游资源产业路项目明细'!$F$8:$S$1305,14,0)</f>
        <v>#N/A</v>
      </c>
      <c r="AA370" s="7" t="e">
        <f>_xlfn.XLOOKUP(F370,'[8]乡镇通三级、旅游资源产业路项目明细'!$U:$U,'[8]乡镇通三级、旅游资源产业路项目明细'!$U:$U)</f>
        <v>#N/A</v>
      </c>
      <c r="AB370" s="7" t="e">
        <f>VLOOKUP(F370,[9]项目建设投资计划表!$L$7:$O$83,4,0)</f>
        <v>#N/A</v>
      </c>
    </row>
    <row r="371" spans="1:29" ht="25.15" customHeight="1" outlineLevel="3" x14ac:dyDescent="0.4">
      <c r="A371" s="4" t="s">
        <v>12</v>
      </c>
      <c r="B371" s="4" t="s">
        <v>88</v>
      </c>
      <c r="C371" s="4" t="s">
        <v>1400</v>
      </c>
      <c r="D371" s="4" t="s">
        <v>1419</v>
      </c>
      <c r="E371" s="9"/>
      <c r="F371" s="4" t="s">
        <v>1420</v>
      </c>
      <c r="G371" s="4" t="s">
        <v>327</v>
      </c>
      <c r="H371" s="9" t="s">
        <v>291</v>
      </c>
      <c r="I371" s="9" t="s">
        <v>1421</v>
      </c>
      <c r="J371" s="4">
        <v>0.82599999999999996</v>
      </c>
      <c r="K371" s="4" t="s">
        <v>284</v>
      </c>
      <c r="L371" s="4" t="s">
        <v>1021</v>
      </c>
      <c r="M371" s="4">
        <v>0.82599999999999996</v>
      </c>
      <c r="N371" s="4"/>
      <c r="O371" s="4" t="s">
        <v>300</v>
      </c>
      <c r="P371" s="4" t="s">
        <v>279</v>
      </c>
      <c r="Q371" s="4" t="s">
        <v>1419</v>
      </c>
      <c r="R371" s="4"/>
      <c r="S371" s="18"/>
      <c r="U371" s="7">
        <f>VLOOKUP(F371,[6]农村公路!$I$6:$W$11652,15,0)</f>
        <v>0.82599999999999996</v>
      </c>
      <c r="V371" s="7">
        <f t="shared" si="13"/>
        <v>0</v>
      </c>
      <c r="W371" s="7" t="e">
        <f>VLOOKUP(F371,'[7]乡镇通三级、旅游资源产业路项目明细'!$F$8:$S$1305,14,0)</f>
        <v>#N/A</v>
      </c>
      <c r="AA371" s="7" t="e">
        <f>_xlfn.XLOOKUP(F371,'[8]乡镇通三级、旅游资源产业路项目明细'!$U:$U,'[8]乡镇通三级、旅游资源产业路项目明细'!$U:$U)</f>
        <v>#N/A</v>
      </c>
      <c r="AB371" s="7" t="e">
        <f>VLOOKUP(F371,[9]项目建设投资计划表!$L$7:$O$83,4,0)</f>
        <v>#N/A</v>
      </c>
    </row>
    <row r="372" spans="1:29" ht="25.15" customHeight="1" outlineLevel="3" x14ac:dyDescent="0.4">
      <c r="A372" s="4" t="s">
        <v>12</v>
      </c>
      <c r="B372" s="4" t="s">
        <v>88</v>
      </c>
      <c r="C372" s="4" t="s">
        <v>1413</v>
      </c>
      <c r="D372" s="4" t="s">
        <v>1422</v>
      </c>
      <c r="E372" s="9"/>
      <c r="F372" s="4" t="s">
        <v>1423</v>
      </c>
      <c r="G372" s="4" t="s">
        <v>327</v>
      </c>
      <c r="H372" s="9" t="s">
        <v>291</v>
      </c>
      <c r="I372" s="9" t="s">
        <v>1424</v>
      </c>
      <c r="J372" s="4">
        <v>1.0549999999999999</v>
      </c>
      <c r="K372" s="4" t="s">
        <v>284</v>
      </c>
      <c r="L372" s="4" t="s">
        <v>1021</v>
      </c>
      <c r="M372" s="4">
        <v>1.0549999999999999</v>
      </c>
      <c r="N372" s="4"/>
      <c r="O372" s="4" t="s">
        <v>300</v>
      </c>
      <c r="P372" s="4" t="s">
        <v>279</v>
      </c>
      <c r="Q372" s="4" t="s">
        <v>1422</v>
      </c>
      <c r="R372" s="4"/>
      <c r="S372" s="18"/>
      <c r="U372" s="7">
        <f>VLOOKUP(F372,[6]农村公路!$I$6:$W$11652,15,0)</f>
        <v>1.0549999999999999</v>
      </c>
      <c r="V372" s="7">
        <f t="shared" si="13"/>
        <v>0</v>
      </c>
      <c r="W372" s="7" t="e">
        <f>VLOOKUP(F372,'[7]乡镇通三级、旅游资源产业路项目明细'!$F$8:$S$1305,14,0)</f>
        <v>#N/A</v>
      </c>
      <c r="AA372" s="7" t="e">
        <f>_xlfn.XLOOKUP(F372,'[8]乡镇通三级、旅游资源产业路项目明细'!$U:$U,'[8]乡镇通三级、旅游资源产业路项目明细'!$U:$U)</f>
        <v>#N/A</v>
      </c>
      <c r="AB372" s="7" t="e">
        <f>VLOOKUP(F372,[9]项目建设投资计划表!$L$7:$O$83,4,0)</f>
        <v>#N/A</v>
      </c>
    </row>
    <row r="373" spans="1:29" ht="25.15" customHeight="1" outlineLevel="3" x14ac:dyDescent="0.4">
      <c r="A373" s="4" t="s">
        <v>12</v>
      </c>
      <c r="B373" s="4" t="s">
        <v>88</v>
      </c>
      <c r="C373" s="4" t="s">
        <v>1367</v>
      </c>
      <c r="D373" s="4" t="s">
        <v>1425</v>
      </c>
      <c r="E373" s="9"/>
      <c r="F373" s="4" t="s">
        <v>1426</v>
      </c>
      <c r="G373" s="4" t="s">
        <v>327</v>
      </c>
      <c r="H373" s="9" t="s">
        <v>291</v>
      </c>
      <c r="I373" s="9" t="s">
        <v>1427</v>
      </c>
      <c r="J373" s="4">
        <v>1.7190000000000001</v>
      </c>
      <c r="K373" s="4" t="s">
        <v>284</v>
      </c>
      <c r="L373" s="4" t="s">
        <v>1021</v>
      </c>
      <c r="M373" s="4">
        <v>1.7190000000000001</v>
      </c>
      <c r="N373" s="4"/>
      <c r="O373" s="4" t="s">
        <v>300</v>
      </c>
      <c r="P373" s="4" t="s">
        <v>279</v>
      </c>
      <c r="Q373" s="4" t="s">
        <v>1425</v>
      </c>
      <c r="R373" s="4"/>
      <c r="S373" s="18"/>
      <c r="U373" s="7">
        <f>VLOOKUP(F373,[6]农村公路!$I$6:$W$11652,15,0)</f>
        <v>1.7190000000000001</v>
      </c>
      <c r="V373" s="7">
        <f t="shared" si="13"/>
        <v>0</v>
      </c>
      <c r="W373" s="7" t="e">
        <f>VLOOKUP(F373,'[7]乡镇通三级、旅游资源产业路项目明细'!$F$8:$S$1305,14,0)</f>
        <v>#N/A</v>
      </c>
      <c r="AA373" s="7" t="e">
        <f>_xlfn.XLOOKUP(F373,'[8]乡镇通三级、旅游资源产业路项目明细'!$U:$U,'[8]乡镇通三级、旅游资源产业路项目明细'!$U:$U)</f>
        <v>#N/A</v>
      </c>
      <c r="AB373" s="7" t="e">
        <f>VLOOKUP(F373,[9]项目建设投资计划表!$L$7:$O$83,4,0)</f>
        <v>#N/A</v>
      </c>
    </row>
    <row r="374" spans="1:29" ht="25.15" customHeight="1" outlineLevel="3" x14ac:dyDescent="0.4">
      <c r="A374" s="4" t="s">
        <v>12</v>
      </c>
      <c r="B374" s="4" t="s">
        <v>88</v>
      </c>
      <c r="C374" s="4" t="s">
        <v>1428</v>
      </c>
      <c r="D374" s="4" t="s">
        <v>1429</v>
      </c>
      <c r="E374" s="9"/>
      <c r="F374" s="4" t="s">
        <v>1430</v>
      </c>
      <c r="G374" s="4" t="s">
        <v>327</v>
      </c>
      <c r="H374" s="9" t="s">
        <v>291</v>
      </c>
      <c r="I374" s="9" t="s">
        <v>1431</v>
      </c>
      <c r="J374" s="4">
        <v>0.154</v>
      </c>
      <c r="K374" s="4" t="s">
        <v>284</v>
      </c>
      <c r="L374" s="4" t="s">
        <v>1021</v>
      </c>
      <c r="M374" s="4">
        <v>0.154</v>
      </c>
      <c r="N374" s="4"/>
      <c r="O374" s="4" t="s">
        <v>300</v>
      </c>
      <c r="P374" s="4" t="s">
        <v>279</v>
      </c>
      <c r="Q374" s="4" t="s">
        <v>1429</v>
      </c>
      <c r="R374" s="4"/>
      <c r="S374" s="18"/>
      <c r="U374" s="7">
        <f>VLOOKUP(F374,[6]农村公路!$I$6:$W$11652,15,0)</f>
        <v>0.154</v>
      </c>
      <c r="V374" s="7">
        <f t="shared" si="13"/>
        <v>0</v>
      </c>
      <c r="W374" s="7" t="e">
        <f>VLOOKUP(F374,'[7]乡镇通三级、旅游资源产业路项目明细'!$F$8:$S$1305,14,0)</f>
        <v>#N/A</v>
      </c>
      <c r="AA374" s="7" t="e">
        <f>_xlfn.XLOOKUP(F374,'[8]乡镇通三级、旅游资源产业路项目明细'!$U:$U,'[8]乡镇通三级、旅游资源产业路项目明细'!$U:$U)</f>
        <v>#N/A</v>
      </c>
      <c r="AB374" s="7" t="e">
        <f>VLOOKUP(F374,[9]项目建设投资计划表!$L$7:$O$83,4,0)</f>
        <v>#N/A</v>
      </c>
    </row>
    <row r="375" spans="1:29" s="1" customFormat="1" ht="25.15" customHeight="1" outlineLevel="2" x14ac:dyDescent="0.4">
      <c r="A375" s="4"/>
      <c r="B375" s="11" t="s">
        <v>218</v>
      </c>
      <c r="C375" s="4"/>
      <c r="D375" s="4"/>
      <c r="E375" s="9"/>
      <c r="F375" s="4"/>
      <c r="G375" s="4"/>
      <c r="H375" s="9"/>
      <c r="I375" s="9"/>
      <c r="J375" s="4">
        <f>SUBTOTAL(9,J376:J387)</f>
        <v>32.36</v>
      </c>
      <c r="K375" s="4"/>
      <c r="L375" s="4"/>
      <c r="M375" s="4">
        <f>SUBTOTAL(9,M376:M387)</f>
        <v>27.09</v>
      </c>
      <c r="N375" s="4">
        <v>27.1</v>
      </c>
      <c r="O375" s="4"/>
      <c r="P375" s="4"/>
      <c r="Q375" s="4"/>
      <c r="R375" s="4"/>
      <c r="S375" s="18">
        <f t="shared" si="11"/>
        <v>5.259999999999998</v>
      </c>
    </row>
    <row r="376" spans="1:29" ht="25.15" customHeight="1" outlineLevel="3" x14ac:dyDescent="0.4">
      <c r="A376" s="4" t="s">
        <v>12</v>
      </c>
      <c r="B376" s="4" t="s">
        <v>218</v>
      </c>
      <c r="C376" s="4" t="s">
        <v>1432</v>
      </c>
      <c r="D376" s="4" t="s">
        <v>1433</v>
      </c>
      <c r="E376" s="9"/>
      <c r="F376" s="4" t="s">
        <v>1434</v>
      </c>
      <c r="G376" s="4" t="s">
        <v>290</v>
      </c>
      <c r="H376" s="9" t="s">
        <v>291</v>
      </c>
      <c r="I376" s="9" t="s">
        <v>283</v>
      </c>
      <c r="J376" s="4">
        <v>1.3</v>
      </c>
      <c r="K376" s="4" t="s">
        <v>346</v>
      </c>
      <c r="L376" s="4">
        <v>0</v>
      </c>
      <c r="M376" s="4">
        <v>1.3</v>
      </c>
      <c r="N376" s="4"/>
      <c r="O376" s="4" t="s">
        <v>293</v>
      </c>
      <c r="P376" s="4" t="s">
        <v>279</v>
      </c>
      <c r="Q376" s="4" t="s">
        <v>1435</v>
      </c>
      <c r="R376" s="4"/>
      <c r="S376" s="18"/>
      <c r="U376" s="7">
        <f>VLOOKUP(F376,[6]农村公路!$I$6:$W$11652,15,0)</f>
        <v>1.3</v>
      </c>
      <c r="V376" s="7">
        <f t="shared" ref="V376:V387" si="14">J376-U376</f>
        <v>0</v>
      </c>
      <c r="W376" s="7" t="e">
        <f>VLOOKUP(F376,'[7]乡镇通三级、旅游资源产业路项目明细'!$F$8:$S$1305,14,0)</f>
        <v>#N/A</v>
      </c>
      <c r="AA376" s="7" t="e">
        <f>_xlfn.XLOOKUP(F376,'[8]乡镇通三级、旅游资源产业路项目明细'!$U:$U,'[8]乡镇通三级、旅游资源产业路项目明细'!$U:$U)</f>
        <v>#N/A</v>
      </c>
      <c r="AB376" s="7" t="e">
        <f>VLOOKUP(F376,[9]项目建设投资计划表!$L$7:$O$83,4,0)</f>
        <v>#N/A</v>
      </c>
    </row>
    <row r="377" spans="1:29" ht="25.15" customHeight="1" outlineLevel="3" x14ac:dyDescent="0.4">
      <c r="A377" s="4" t="s">
        <v>12</v>
      </c>
      <c r="B377" s="4" t="s">
        <v>218</v>
      </c>
      <c r="C377" s="4" t="s">
        <v>1436</v>
      </c>
      <c r="D377" s="4" t="s">
        <v>1437</v>
      </c>
      <c r="E377" s="9"/>
      <c r="F377" s="4" t="s">
        <v>1438</v>
      </c>
      <c r="G377" s="4" t="s">
        <v>322</v>
      </c>
      <c r="H377" s="9" t="s">
        <v>291</v>
      </c>
      <c r="I377" s="9" t="s">
        <v>1439</v>
      </c>
      <c r="J377" s="4">
        <v>10.43</v>
      </c>
      <c r="K377" s="4">
        <v>0</v>
      </c>
      <c r="L377" s="4">
        <v>0</v>
      </c>
      <c r="M377" s="4">
        <v>10.43</v>
      </c>
      <c r="N377" s="4"/>
      <c r="O377" s="4" t="s">
        <v>363</v>
      </c>
      <c r="P377" s="4" t="s">
        <v>279</v>
      </c>
      <c r="Q377" s="4" t="s">
        <v>1440</v>
      </c>
      <c r="R377" s="4"/>
      <c r="S377" s="18"/>
      <c r="U377" s="7">
        <f>VLOOKUP(F377,[6]农村公路!$I$6:$W$11652,15,0)</f>
        <v>10.43</v>
      </c>
      <c r="V377" s="7">
        <f t="shared" si="14"/>
        <v>0</v>
      </c>
      <c r="W377" s="7" t="e">
        <f>VLOOKUP(F377,'[7]乡镇通三级、旅游资源产业路项目明细'!$F$8:$S$1305,14,0)</f>
        <v>#N/A</v>
      </c>
      <c r="AA377" s="7" t="e">
        <f>_xlfn.XLOOKUP(F377,'[8]乡镇通三级、旅游资源产业路项目明细'!$U:$U,'[8]乡镇通三级、旅游资源产业路项目明细'!$U:$U)</f>
        <v>#N/A</v>
      </c>
      <c r="AB377" s="7" t="e">
        <f>VLOOKUP(F377,[9]项目建设投资计划表!$L$7:$O$83,4,0)</f>
        <v>#N/A</v>
      </c>
    </row>
    <row r="378" spans="1:29" ht="25.15" customHeight="1" outlineLevel="3" x14ac:dyDescent="0.4">
      <c r="A378" s="4" t="s">
        <v>12</v>
      </c>
      <c r="B378" s="4" t="s">
        <v>218</v>
      </c>
      <c r="C378" s="4" t="s">
        <v>1441</v>
      </c>
      <c r="D378" s="4" t="s">
        <v>1442</v>
      </c>
      <c r="E378" s="9"/>
      <c r="F378" s="4" t="s">
        <v>1443</v>
      </c>
      <c r="G378" s="4" t="s">
        <v>275</v>
      </c>
      <c r="H378" s="9" t="s">
        <v>200</v>
      </c>
      <c r="I378" s="9" t="s">
        <v>1444</v>
      </c>
      <c r="J378" s="4">
        <v>5.07</v>
      </c>
      <c r="K378" s="4" t="s">
        <v>300</v>
      </c>
      <c r="L378" s="4">
        <v>0</v>
      </c>
      <c r="M378" s="4">
        <v>1.6</v>
      </c>
      <c r="N378" s="4"/>
      <c r="O378" s="4" t="s">
        <v>293</v>
      </c>
      <c r="P378" s="4" t="s">
        <v>279</v>
      </c>
      <c r="Q378" s="4" t="s">
        <v>1445</v>
      </c>
      <c r="R378" s="4" t="s">
        <v>366</v>
      </c>
      <c r="S378" s="18"/>
      <c r="U378" s="7">
        <f>VLOOKUP(F378,[6]农村公路!$I$6:$W$11652,15,0)</f>
        <v>5.07</v>
      </c>
      <c r="V378" s="7">
        <f t="shared" si="14"/>
        <v>0</v>
      </c>
      <c r="W378" s="7" t="e">
        <f>VLOOKUP(F378,'[7]乡镇通三级、旅游资源产业路项目明细'!$F$8:$S$1305,14,0)</f>
        <v>#N/A</v>
      </c>
      <c r="AA378" s="7" t="e">
        <f>_xlfn.XLOOKUP(F378,'[8]乡镇通三级、旅游资源产业路项目明细'!$U:$U,'[8]乡镇通三级、旅游资源产业路项目明细'!$U:$U)</f>
        <v>#N/A</v>
      </c>
      <c r="AB378" s="7">
        <f>VLOOKUP(F378,[9]项目建设投资计划表!$L$7:$O$83,4,0)</f>
        <v>1.6</v>
      </c>
      <c r="AC378" s="7">
        <f>J378-AB378</f>
        <v>3.47</v>
      </c>
    </row>
    <row r="379" spans="1:29" ht="25.15" customHeight="1" outlineLevel="3" x14ac:dyDescent="0.4">
      <c r="A379" s="4" t="s">
        <v>12</v>
      </c>
      <c r="B379" s="4" t="s">
        <v>218</v>
      </c>
      <c r="C379" s="4" t="s">
        <v>1446</v>
      </c>
      <c r="D379" s="4" t="s">
        <v>1447</v>
      </c>
      <c r="E379" s="9"/>
      <c r="F379" s="4" t="s">
        <v>1448</v>
      </c>
      <c r="G379" s="4" t="s">
        <v>275</v>
      </c>
      <c r="H379" s="9" t="s">
        <v>291</v>
      </c>
      <c r="I379" s="9" t="s">
        <v>283</v>
      </c>
      <c r="J379" s="4">
        <v>1.67</v>
      </c>
      <c r="K379" s="4" t="s">
        <v>284</v>
      </c>
      <c r="L379" s="4">
        <v>0</v>
      </c>
      <c r="M379" s="4">
        <v>1.67</v>
      </c>
      <c r="N379" s="4"/>
      <c r="O379" s="4" t="s">
        <v>293</v>
      </c>
      <c r="P379" s="4" t="s">
        <v>279</v>
      </c>
      <c r="Q379" s="4" t="s">
        <v>1449</v>
      </c>
      <c r="R379" s="4"/>
      <c r="S379" s="18"/>
      <c r="U379" s="7">
        <f>VLOOKUP(F379,[6]农村公路!$I$6:$W$11652,15,0)</f>
        <v>1.67</v>
      </c>
      <c r="V379" s="7">
        <f t="shared" si="14"/>
        <v>0</v>
      </c>
      <c r="W379" s="7" t="e">
        <f>VLOOKUP(F379,'[7]乡镇通三级、旅游资源产业路项目明细'!$F$8:$S$1305,14,0)</f>
        <v>#N/A</v>
      </c>
      <c r="AA379" s="7" t="e">
        <f>_xlfn.XLOOKUP(F379,'[8]乡镇通三级、旅游资源产业路项目明细'!$U:$U,'[8]乡镇通三级、旅游资源产业路项目明细'!$U:$U)</f>
        <v>#N/A</v>
      </c>
      <c r="AB379" s="7" t="e">
        <f>VLOOKUP(F379,[9]项目建设投资计划表!$L$7:$O$83,4,0)</f>
        <v>#N/A</v>
      </c>
    </row>
    <row r="380" spans="1:29" ht="25.15" customHeight="1" outlineLevel="3" x14ac:dyDescent="0.4">
      <c r="A380" s="4" t="s">
        <v>12</v>
      </c>
      <c r="B380" s="4" t="s">
        <v>218</v>
      </c>
      <c r="C380" s="4" t="s">
        <v>1450</v>
      </c>
      <c r="D380" s="4" t="s">
        <v>1451</v>
      </c>
      <c r="E380" s="9"/>
      <c r="F380" s="4" t="s">
        <v>1452</v>
      </c>
      <c r="G380" s="4" t="s">
        <v>275</v>
      </c>
      <c r="H380" s="9" t="s">
        <v>291</v>
      </c>
      <c r="I380" s="9" t="s">
        <v>1453</v>
      </c>
      <c r="J380" s="4">
        <v>3.3</v>
      </c>
      <c r="K380" s="4" t="s">
        <v>284</v>
      </c>
      <c r="L380" s="4">
        <v>0</v>
      </c>
      <c r="M380" s="4">
        <v>3.3</v>
      </c>
      <c r="N380" s="4"/>
      <c r="O380" s="4" t="s">
        <v>293</v>
      </c>
      <c r="P380" s="4" t="s">
        <v>279</v>
      </c>
      <c r="Q380" s="4" t="s">
        <v>1454</v>
      </c>
      <c r="R380" s="4"/>
      <c r="S380" s="18"/>
      <c r="U380" s="7">
        <f>VLOOKUP(F380,[6]农村公路!$I$6:$W$11652,15,0)</f>
        <v>3.3</v>
      </c>
      <c r="V380" s="7">
        <f t="shared" si="14"/>
        <v>0</v>
      </c>
      <c r="W380" s="7" t="e">
        <f>VLOOKUP(F380,'[7]乡镇通三级、旅游资源产业路项目明细'!$F$8:$S$1305,14,0)</f>
        <v>#N/A</v>
      </c>
      <c r="AA380" s="7" t="e">
        <f>_xlfn.XLOOKUP(F380,'[8]乡镇通三级、旅游资源产业路项目明细'!$U:$U,'[8]乡镇通三级、旅游资源产业路项目明细'!$U:$U)</f>
        <v>#N/A</v>
      </c>
      <c r="AB380" s="7" t="e">
        <f>VLOOKUP(F380,[9]项目建设投资计划表!$L$7:$O$83,4,0)</f>
        <v>#N/A</v>
      </c>
    </row>
    <row r="381" spans="1:29" ht="25.15" customHeight="1" outlineLevel="3" x14ac:dyDescent="0.4">
      <c r="A381" s="4" t="s">
        <v>12</v>
      </c>
      <c r="B381" s="4" t="s">
        <v>218</v>
      </c>
      <c r="C381" s="4" t="s">
        <v>1455</v>
      </c>
      <c r="D381" s="4" t="s">
        <v>1456</v>
      </c>
      <c r="E381" s="9"/>
      <c r="F381" s="4" t="s">
        <v>1457</v>
      </c>
      <c r="G381" s="4" t="s">
        <v>275</v>
      </c>
      <c r="H381" s="9" t="s">
        <v>291</v>
      </c>
      <c r="I381" s="9" t="s">
        <v>1458</v>
      </c>
      <c r="J381" s="4">
        <v>4.0199999999999996</v>
      </c>
      <c r="K381" s="4" t="s">
        <v>300</v>
      </c>
      <c r="L381" s="4">
        <v>0</v>
      </c>
      <c r="M381" s="4">
        <v>4.0199999999999996</v>
      </c>
      <c r="N381" s="4"/>
      <c r="O381" s="4" t="s">
        <v>293</v>
      </c>
      <c r="P381" s="4" t="s">
        <v>279</v>
      </c>
      <c r="Q381" s="4" t="s">
        <v>1459</v>
      </c>
      <c r="R381" s="4"/>
      <c r="S381" s="18"/>
      <c r="U381" s="7">
        <f>VLOOKUP(F381,[6]农村公路!$I$6:$W$11652,15,0)</f>
        <v>4.0199999999999996</v>
      </c>
      <c r="V381" s="7">
        <f t="shared" si="14"/>
        <v>0</v>
      </c>
      <c r="W381" s="7" t="e">
        <f>VLOOKUP(F381,'[7]乡镇通三级、旅游资源产业路项目明细'!$F$8:$S$1305,14,0)</f>
        <v>#N/A</v>
      </c>
      <c r="AA381" s="7" t="e">
        <f>_xlfn.XLOOKUP(F381,'[8]乡镇通三级、旅游资源产业路项目明细'!$U:$U,'[8]乡镇通三级、旅游资源产业路项目明细'!$U:$U)</f>
        <v>#N/A</v>
      </c>
      <c r="AB381" s="7" t="e">
        <f>VLOOKUP(F381,[9]项目建设投资计划表!$L$7:$O$83,4,0)</f>
        <v>#N/A</v>
      </c>
    </row>
    <row r="382" spans="1:29" ht="25.15" customHeight="1" outlineLevel="3" x14ac:dyDescent="0.4">
      <c r="A382" s="4" t="s">
        <v>12</v>
      </c>
      <c r="B382" s="4" t="s">
        <v>218</v>
      </c>
      <c r="C382" s="4" t="s">
        <v>1455</v>
      </c>
      <c r="D382" s="4" t="s">
        <v>1460</v>
      </c>
      <c r="E382" s="9"/>
      <c r="F382" s="4" t="s">
        <v>1461</v>
      </c>
      <c r="G382" s="4" t="s">
        <v>275</v>
      </c>
      <c r="H382" s="9" t="s">
        <v>291</v>
      </c>
      <c r="I382" s="9" t="s">
        <v>283</v>
      </c>
      <c r="J382" s="4">
        <v>2.5</v>
      </c>
      <c r="K382" s="4" t="s">
        <v>314</v>
      </c>
      <c r="L382" s="4">
        <v>0</v>
      </c>
      <c r="M382" s="4">
        <v>0.9</v>
      </c>
      <c r="N382" s="4"/>
      <c r="O382" s="4" t="s">
        <v>293</v>
      </c>
      <c r="P382" s="4" t="s">
        <v>279</v>
      </c>
      <c r="Q382" s="4" t="s">
        <v>1462</v>
      </c>
      <c r="R382" s="4"/>
      <c r="S382" s="18"/>
      <c r="U382" s="7">
        <f>VLOOKUP(F382,[6]农村公路!$I$6:$W$11652,15,0)</f>
        <v>2.5</v>
      </c>
      <c r="V382" s="7">
        <f t="shared" si="14"/>
        <v>0</v>
      </c>
      <c r="W382" s="7" t="e">
        <f>VLOOKUP(F382,'[7]乡镇通三级、旅游资源产业路项目明细'!$F$8:$S$1305,14,0)</f>
        <v>#N/A</v>
      </c>
      <c r="AA382" s="7" t="e">
        <f>_xlfn.XLOOKUP(F382,'[8]乡镇通三级、旅游资源产业路项目明细'!$U:$U,'[8]乡镇通三级、旅游资源产业路项目明细'!$U:$U)</f>
        <v>#N/A</v>
      </c>
      <c r="AB382" s="7" t="e">
        <f>VLOOKUP(F382,[9]项目建设投资计划表!$L$7:$O$83,4,0)</f>
        <v>#N/A</v>
      </c>
    </row>
    <row r="383" spans="1:29" ht="25.15" customHeight="1" outlineLevel="3" x14ac:dyDescent="0.4">
      <c r="A383" s="4" t="s">
        <v>12</v>
      </c>
      <c r="B383" s="4" t="s">
        <v>218</v>
      </c>
      <c r="C383" s="4" t="s">
        <v>1463</v>
      </c>
      <c r="D383" s="4" t="s">
        <v>1464</v>
      </c>
      <c r="E383" s="9"/>
      <c r="F383" s="4" t="s">
        <v>1465</v>
      </c>
      <c r="G383" s="4" t="s">
        <v>327</v>
      </c>
      <c r="H383" s="9" t="s">
        <v>291</v>
      </c>
      <c r="I383" s="9" t="s">
        <v>283</v>
      </c>
      <c r="J383" s="4">
        <v>0.84</v>
      </c>
      <c r="K383" s="4" t="s">
        <v>377</v>
      </c>
      <c r="L383" s="4" t="s">
        <v>1021</v>
      </c>
      <c r="M383" s="4">
        <v>0.84</v>
      </c>
      <c r="N383" s="4"/>
      <c r="O383" s="4" t="s">
        <v>346</v>
      </c>
      <c r="P383" s="4" t="s">
        <v>279</v>
      </c>
      <c r="Q383" s="4" t="s">
        <v>1464</v>
      </c>
      <c r="R383" s="4"/>
      <c r="S383" s="18"/>
      <c r="U383" s="7">
        <f>VLOOKUP(F383,[6]农村公路!$I$6:$W$11652,15,0)</f>
        <v>0.84</v>
      </c>
      <c r="V383" s="7">
        <f t="shared" si="14"/>
        <v>0</v>
      </c>
      <c r="W383" s="7" t="e">
        <f>VLOOKUP(F383,'[7]乡镇通三级、旅游资源产业路项目明细'!$F$8:$S$1305,14,0)</f>
        <v>#N/A</v>
      </c>
      <c r="AA383" s="7" t="e">
        <f>_xlfn.XLOOKUP(F383,'[8]乡镇通三级、旅游资源产业路项目明细'!$U:$U,'[8]乡镇通三级、旅游资源产业路项目明细'!$U:$U)</f>
        <v>#N/A</v>
      </c>
      <c r="AB383" s="7" t="e">
        <f>VLOOKUP(F383,[9]项目建设投资计划表!$L$7:$O$83,4,0)</f>
        <v>#N/A</v>
      </c>
    </row>
    <row r="384" spans="1:29" ht="25.15" customHeight="1" outlineLevel="3" x14ac:dyDescent="0.4">
      <c r="A384" s="4" t="s">
        <v>12</v>
      </c>
      <c r="B384" s="4" t="s">
        <v>218</v>
      </c>
      <c r="C384" s="4" t="s">
        <v>1466</v>
      </c>
      <c r="D384" s="4" t="s">
        <v>1467</v>
      </c>
      <c r="E384" s="9"/>
      <c r="F384" s="4" t="s">
        <v>1468</v>
      </c>
      <c r="G384" s="4" t="s">
        <v>327</v>
      </c>
      <c r="H384" s="9" t="s">
        <v>291</v>
      </c>
      <c r="I384" s="9" t="s">
        <v>283</v>
      </c>
      <c r="J384" s="4">
        <v>1</v>
      </c>
      <c r="K384" s="4" t="s">
        <v>284</v>
      </c>
      <c r="L384" s="4">
        <v>0</v>
      </c>
      <c r="M384" s="4">
        <v>1</v>
      </c>
      <c r="N384" s="4"/>
      <c r="O384" s="4" t="s">
        <v>346</v>
      </c>
      <c r="P384" s="4" t="s">
        <v>279</v>
      </c>
      <c r="Q384" s="4" t="s">
        <v>1467</v>
      </c>
      <c r="R384" s="4"/>
      <c r="S384" s="18"/>
      <c r="U384" s="7">
        <f>VLOOKUP(F384,[6]农村公路!$I$6:$W$11652,15,0)</f>
        <v>1</v>
      </c>
      <c r="V384" s="7">
        <f t="shared" si="14"/>
        <v>0</v>
      </c>
      <c r="W384" s="7" t="e">
        <f>VLOOKUP(F384,'[7]乡镇通三级、旅游资源产业路项目明细'!$F$8:$S$1305,14,0)</f>
        <v>#N/A</v>
      </c>
      <c r="AA384" s="7" t="e">
        <f>_xlfn.XLOOKUP(F384,'[8]乡镇通三级、旅游资源产业路项目明细'!$U:$U,'[8]乡镇通三级、旅游资源产业路项目明细'!$U:$U)</f>
        <v>#N/A</v>
      </c>
      <c r="AB384" s="7" t="e">
        <f>VLOOKUP(F384,[9]项目建设投资计划表!$L$7:$O$83,4,0)</f>
        <v>#N/A</v>
      </c>
    </row>
    <row r="385" spans="1:28" ht="25.15" customHeight="1" outlineLevel="3" x14ac:dyDescent="0.4">
      <c r="A385" s="4" t="s">
        <v>12</v>
      </c>
      <c r="B385" s="4" t="s">
        <v>218</v>
      </c>
      <c r="C385" s="4" t="s">
        <v>1469</v>
      </c>
      <c r="D385" s="4" t="s">
        <v>1470</v>
      </c>
      <c r="E385" s="9"/>
      <c r="F385" s="4" t="s">
        <v>1471</v>
      </c>
      <c r="G385" s="4" t="s">
        <v>327</v>
      </c>
      <c r="H385" s="9" t="s">
        <v>291</v>
      </c>
      <c r="I385" s="9" t="s">
        <v>283</v>
      </c>
      <c r="J385" s="4">
        <v>0.83</v>
      </c>
      <c r="K385" s="4" t="s">
        <v>284</v>
      </c>
      <c r="L385" s="4" t="s">
        <v>1021</v>
      </c>
      <c r="M385" s="4">
        <v>0.83</v>
      </c>
      <c r="N385" s="4"/>
      <c r="O385" s="4" t="s">
        <v>346</v>
      </c>
      <c r="P385" s="4" t="s">
        <v>279</v>
      </c>
      <c r="Q385" s="4" t="s">
        <v>1470</v>
      </c>
      <c r="R385" s="4"/>
      <c r="S385" s="18"/>
      <c r="U385" s="7">
        <f>VLOOKUP(F385,[6]农村公路!$I$6:$W$11652,15,0)</f>
        <v>0.83</v>
      </c>
      <c r="V385" s="7">
        <f t="shared" si="14"/>
        <v>0</v>
      </c>
      <c r="W385" s="7" t="e">
        <f>VLOOKUP(F385,'[7]乡镇通三级、旅游资源产业路项目明细'!$F$8:$S$1305,14,0)</f>
        <v>#N/A</v>
      </c>
      <c r="AA385" s="7" t="e">
        <f>_xlfn.XLOOKUP(F385,'[8]乡镇通三级、旅游资源产业路项目明细'!$U:$U,'[8]乡镇通三级、旅游资源产业路项目明细'!$U:$U)</f>
        <v>#N/A</v>
      </c>
      <c r="AB385" s="7" t="e">
        <f>VLOOKUP(F385,[9]项目建设投资计划表!$L$7:$O$83,4,0)</f>
        <v>#N/A</v>
      </c>
    </row>
    <row r="386" spans="1:28" ht="25.15" customHeight="1" outlineLevel="3" x14ac:dyDescent="0.4">
      <c r="A386" s="4" t="s">
        <v>12</v>
      </c>
      <c r="B386" s="4" t="s">
        <v>218</v>
      </c>
      <c r="C386" s="4" t="s">
        <v>1472</v>
      </c>
      <c r="D386" s="4" t="s">
        <v>1473</v>
      </c>
      <c r="E386" s="9"/>
      <c r="F386" s="4" t="s">
        <v>1474</v>
      </c>
      <c r="G386" s="4" t="s">
        <v>327</v>
      </c>
      <c r="H386" s="9" t="s">
        <v>291</v>
      </c>
      <c r="I386" s="9" t="s">
        <v>1475</v>
      </c>
      <c r="J386" s="4">
        <v>0.6</v>
      </c>
      <c r="K386" s="4" t="s">
        <v>284</v>
      </c>
      <c r="L386" s="4" t="s">
        <v>1021</v>
      </c>
      <c r="M386" s="4">
        <v>0.6</v>
      </c>
      <c r="N386" s="4"/>
      <c r="O386" s="4" t="s">
        <v>277</v>
      </c>
      <c r="P386" s="4" t="s">
        <v>279</v>
      </c>
      <c r="Q386" s="4" t="s">
        <v>1473</v>
      </c>
      <c r="R386" s="4"/>
      <c r="S386" s="18"/>
      <c r="U386" s="7">
        <f>VLOOKUP(F386,[6]农村公路!$I$6:$W$11652,15,0)</f>
        <v>0.6</v>
      </c>
      <c r="V386" s="7">
        <f t="shared" si="14"/>
        <v>0</v>
      </c>
      <c r="W386" s="7" t="e">
        <f>VLOOKUP(F386,'[7]乡镇通三级、旅游资源产业路项目明细'!$F$8:$S$1305,14,0)</f>
        <v>#N/A</v>
      </c>
      <c r="AA386" s="7" t="e">
        <f>_xlfn.XLOOKUP(F386,'[8]乡镇通三级、旅游资源产业路项目明细'!$U:$U,'[8]乡镇通三级、旅游资源产业路项目明细'!$U:$U)</f>
        <v>#N/A</v>
      </c>
      <c r="AB386" s="7" t="e">
        <f>VLOOKUP(F386,[9]项目建设投资计划表!$L$7:$O$83,4,0)</f>
        <v>#N/A</v>
      </c>
    </row>
    <row r="387" spans="1:28" ht="25.15" customHeight="1" outlineLevel="3" x14ac:dyDescent="0.4">
      <c r="A387" s="4" t="s">
        <v>12</v>
      </c>
      <c r="B387" s="4" t="s">
        <v>218</v>
      </c>
      <c r="C387" s="4" t="s">
        <v>1476</v>
      </c>
      <c r="D387" s="4" t="s">
        <v>1477</v>
      </c>
      <c r="E387" s="9"/>
      <c r="F387" s="4" t="s">
        <v>1478</v>
      </c>
      <c r="G387" s="4" t="s">
        <v>327</v>
      </c>
      <c r="H387" s="9" t="s">
        <v>291</v>
      </c>
      <c r="I387" s="9" t="s">
        <v>283</v>
      </c>
      <c r="J387" s="4">
        <v>0.8</v>
      </c>
      <c r="K387" s="4" t="s">
        <v>283</v>
      </c>
      <c r="L387" s="4"/>
      <c r="M387" s="4">
        <v>0.6</v>
      </c>
      <c r="N387" s="4"/>
      <c r="O387" s="4">
        <v>4.5</v>
      </c>
      <c r="P387" s="4" t="s">
        <v>279</v>
      </c>
      <c r="Q387" s="4" t="s">
        <v>1477</v>
      </c>
      <c r="R387" s="4"/>
      <c r="S387" s="18"/>
      <c r="U387" s="7">
        <f>VLOOKUP(F387,[6]农村公路!$I$6:$W$11652,15,0)</f>
        <v>0.8</v>
      </c>
      <c r="V387" s="7">
        <f t="shared" si="14"/>
        <v>0</v>
      </c>
      <c r="W387" s="7" t="e">
        <f>VLOOKUP(F387,'[7]乡镇通三级、旅游资源产业路项目明细'!$F$8:$S$1305,14,0)</f>
        <v>#N/A</v>
      </c>
      <c r="AA387" s="7" t="e">
        <f>_xlfn.XLOOKUP(F387,'[8]乡镇通三级、旅游资源产业路项目明细'!$U:$U,'[8]乡镇通三级、旅游资源产业路项目明细'!$U:$U)</f>
        <v>#N/A</v>
      </c>
      <c r="AB387" s="7" t="e">
        <f>VLOOKUP(F387,[9]项目建设投资计划表!$L$7:$O$83,4,0)</f>
        <v>#N/A</v>
      </c>
    </row>
    <row r="388" spans="1:28" s="1" customFormat="1" ht="25.15" customHeight="1" outlineLevel="2" x14ac:dyDescent="0.4">
      <c r="A388" s="4"/>
      <c r="B388" s="11" t="s">
        <v>219</v>
      </c>
      <c r="C388" s="4"/>
      <c r="D388" s="4"/>
      <c r="E388" s="9"/>
      <c r="F388" s="4"/>
      <c r="G388" s="4"/>
      <c r="H388" s="9"/>
      <c r="I388" s="9"/>
      <c r="J388" s="4">
        <f>SUBTOTAL(9,J389:J394)</f>
        <v>12.870000000000001</v>
      </c>
      <c r="K388" s="4"/>
      <c r="L388" s="4"/>
      <c r="M388" s="4">
        <f>SUBTOTAL(9,M389:M394)</f>
        <v>12.870000000000001</v>
      </c>
      <c r="N388" s="4">
        <v>12.9</v>
      </c>
      <c r="O388" s="4"/>
      <c r="P388" s="4"/>
      <c r="Q388" s="4"/>
      <c r="R388" s="4"/>
      <c r="S388" s="18">
        <f t="shared" si="11"/>
        <v>-2.9999999999999361E-2</v>
      </c>
    </row>
    <row r="389" spans="1:28" ht="25.15" customHeight="1" outlineLevel="3" x14ac:dyDescent="0.4">
      <c r="A389" s="4" t="s">
        <v>12</v>
      </c>
      <c r="B389" s="4" t="s">
        <v>219</v>
      </c>
      <c r="C389" s="4" t="s">
        <v>1479</v>
      </c>
      <c r="D389" s="4" t="s">
        <v>1480</v>
      </c>
      <c r="E389" s="9"/>
      <c r="F389" s="4" t="s">
        <v>1481</v>
      </c>
      <c r="G389" s="4" t="s">
        <v>290</v>
      </c>
      <c r="H389" s="9" t="s">
        <v>291</v>
      </c>
      <c r="I389" s="9" t="s">
        <v>1482</v>
      </c>
      <c r="J389" s="4">
        <v>1.01</v>
      </c>
      <c r="K389" s="4" t="s">
        <v>284</v>
      </c>
      <c r="L389" s="4">
        <v>0</v>
      </c>
      <c r="M389" s="4">
        <v>1.01</v>
      </c>
      <c r="N389" s="4"/>
      <c r="O389" s="4" t="s">
        <v>293</v>
      </c>
      <c r="P389" s="4" t="s">
        <v>279</v>
      </c>
      <c r="Q389" s="4" t="s">
        <v>1483</v>
      </c>
      <c r="R389" s="4"/>
      <c r="S389" s="18"/>
      <c r="U389" s="7">
        <f>VLOOKUP(F389,[6]农村公路!$I$6:$W$11652,15,0)</f>
        <v>1.01</v>
      </c>
      <c r="V389" s="7">
        <f t="shared" ref="V389:V394" si="15">J389-U389</f>
        <v>0</v>
      </c>
      <c r="W389" s="7" t="e">
        <f>VLOOKUP(F389,'[7]乡镇通三级、旅游资源产业路项目明细'!$F$8:$S$1305,14,0)</f>
        <v>#N/A</v>
      </c>
      <c r="AA389" s="7" t="e">
        <f>_xlfn.XLOOKUP(F389,'[8]乡镇通三级、旅游资源产业路项目明细'!$U:$U,'[8]乡镇通三级、旅游资源产业路项目明细'!$U:$U)</f>
        <v>#N/A</v>
      </c>
      <c r="AB389" s="7" t="e">
        <f>VLOOKUP(F389,[9]项目建设投资计划表!$L$7:$O$83,4,0)</f>
        <v>#N/A</v>
      </c>
    </row>
    <row r="390" spans="1:28" ht="25.15" customHeight="1" outlineLevel="3" x14ac:dyDescent="0.4">
      <c r="A390" s="4" t="s">
        <v>12</v>
      </c>
      <c r="B390" s="4" t="s">
        <v>219</v>
      </c>
      <c r="C390" s="4" t="s">
        <v>1479</v>
      </c>
      <c r="D390" s="4" t="s">
        <v>1480</v>
      </c>
      <c r="E390" s="9"/>
      <c r="F390" s="4" t="s">
        <v>1484</v>
      </c>
      <c r="G390" s="4" t="s">
        <v>290</v>
      </c>
      <c r="H390" s="9" t="s">
        <v>291</v>
      </c>
      <c r="I390" s="9" t="s">
        <v>1485</v>
      </c>
      <c r="J390" s="4">
        <v>0.9</v>
      </c>
      <c r="K390" s="4" t="s">
        <v>284</v>
      </c>
      <c r="L390" s="4">
        <v>0</v>
      </c>
      <c r="M390" s="4">
        <v>0.9</v>
      </c>
      <c r="N390" s="4"/>
      <c r="O390" s="4" t="s">
        <v>293</v>
      </c>
      <c r="P390" s="4" t="s">
        <v>279</v>
      </c>
      <c r="Q390" s="4" t="s">
        <v>1486</v>
      </c>
      <c r="R390" s="4"/>
      <c r="S390" s="18"/>
      <c r="U390" s="7">
        <f>VLOOKUP(F390,[6]农村公路!$I$6:$W$11652,15,0)</f>
        <v>0.9</v>
      </c>
      <c r="V390" s="7">
        <f t="shared" si="15"/>
        <v>0</v>
      </c>
      <c r="W390" s="7" t="e">
        <f>VLOOKUP(F390,'[7]乡镇通三级、旅游资源产业路项目明细'!$F$8:$S$1305,14,0)</f>
        <v>#N/A</v>
      </c>
      <c r="AA390" s="7" t="e">
        <f>_xlfn.XLOOKUP(F390,'[8]乡镇通三级、旅游资源产业路项目明细'!$U:$U,'[8]乡镇通三级、旅游资源产业路项目明细'!$U:$U)</f>
        <v>#N/A</v>
      </c>
      <c r="AB390" s="7" t="e">
        <f>VLOOKUP(F390,[9]项目建设投资计划表!$L$7:$O$83,4,0)</f>
        <v>#N/A</v>
      </c>
    </row>
    <row r="391" spans="1:28" ht="25.15" customHeight="1" outlineLevel="3" x14ac:dyDescent="0.4">
      <c r="A391" s="4" t="s">
        <v>12</v>
      </c>
      <c r="B391" s="4" t="s">
        <v>219</v>
      </c>
      <c r="C391" s="4" t="s">
        <v>1479</v>
      </c>
      <c r="D391" s="4" t="s">
        <v>1480</v>
      </c>
      <c r="E391" s="9"/>
      <c r="F391" s="4" t="s">
        <v>1487</v>
      </c>
      <c r="G391" s="4" t="s">
        <v>290</v>
      </c>
      <c r="H391" s="9" t="s">
        <v>291</v>
      </c>
      <c r="I391" s="9" t="s">
        <v>283</v>
      </c>
      <c r="J391" s="4">
        <v>0.6</v>
      </c>
      <c r="K391" s="4" t="s">
        <v>527</v>
      </c>
      <c r="L391" s="4">
        <v>0</v>
      </c>
      <c r="M391" s="4">
        <v>0.6</v>
      </c>
      <c r="N391" s="4"/>
      <c r="O391" s="4" t="s">
        <v>293</v>
      </c>
      <c r="P391" s="4" t="s">
        <v>279</v>
      </c>
      <c r="Q391" s="4" t="s">
        <v>1488</v>
      </c>
      <c r="R391" s="4"/>
      <c r="S391" s="18"/>
      <c r="U391" s="7">
        <f>VLOOKUP(F391,[6]农村公路!$I$6:$W$11652,15,0)</f>
        <v>0.6</v>
      </c>
      <c r="V391" s="7">
        <f t="shared" si="15"/>
        <v>0</v>
      </c>
      <c r="W391" s="7" t="e">
        <f>VLOOKUP(F391,'[7]乡镇通三级、旅游资源产业路项目明细'!$F$8:$S$1305,14,0)</f>
        <v>#N/A</v>
      </c>
      <c r="AA391" s="7" t="e">
        <f>_xlfn.XLOOKUP(F391,'[8]乡镇通三级、旅游资源产业路项目明细'!$U:$U,'[8]乡镇通三级、旅游资源产业路项目明细'!$U:$U)</f>
        <v>#N/A</v>
      </c>
      <c r="AB391" s="7" t="e">
        <f>VLOOKUP(F391,[9]项目建设投资计划表!$L$7:$O$83,4,0)</f>
        <v>#N/A</v>
      </c>
    </row>
    <row r="392" spans="1:28" ht="25.15" customHeight="1" outlineLevel="3" x14ac:dyDescent="0.4">
      <c r="A392" s="4" t="s">
        <v>12</v>
      </c>
      <c r="B392" s="4" t="s">
        <v>219</v>
      </c>
      <c r="C392" s="4" t="s">
        <v>1479</v>
      </c>
      <c r="D392" s="4" t="s">
        <v>1489</v>
      </c>
      <c r="E392" s="9"/>
      <c r="F392" s="4" t="s">
        <v>1490</v>
      </c>
      <c r="G392" s="4" t="s">
        <v>275</v>
      </c>
      <c r="H392" s="9" t="s">
        <v>291</v>
      </c>
      <c r="I392" s="9" t="s">
        <v>283</v>
      </c>
      <c r="J392" s="4">
        <v>5.39</v>
      </c>
      <c r="K392" s="4">
        <v>0</v>
      </c>
      <c r="L392" s="4">
        <v>0</v>
      </c>
      <c r="M392" s="4">
        <v>5.39</v>
      </c>
      <c r="N392" s="4"/>
      <c r="O392" s="4" t="s">
        <v>293</v>
      </c>
      <c r="P392" s="4" t="s">
        <v>279</v>
      </c>
      <c r="Q392" s="4" t="s">
        <v>1491</v>
      </c>
      <c r="R392" s="4"/>
      <c r="S392" s="18"/>
      <c r="U392" s="7">
        <f>VLOOKUP(F392,[6]农村公路!$I$6:$W$11652,15,0)</f>
        <v>5.39</v>
      </c>
      <c r="V392" s="7">
        <f t="shared" si="15"/>
        <v>0</v>
      </c>
      <c r="W392" s="7" t="e">
        <f>VLOOKUP(F392,'[7]乡镇通三级、旅游资源产业路项目明细'!$F$8:$S$1305,14,0)</f>
        <v>#N/A</v>
      </c>
      <c r="AA392" s="7" t="e">
        <f>_xlfn.XLOOKUP(F392,'[8]乡镇通三级、旅游资源产业路项目明细'!$U:$U,'[8]乡镇通三级、旅游资源产业路项目明细'!$U:$U)</f>
        <v>#N/A</v>
      </c>
      <c r="AB392" s="7" t="e">
        <f>VLOOKUP(F392,[9]项目建设投资计划表!$L$7:$O$83,4,0)</f>
        <v>#N/A</v>
      </c>
    </row>
    <row r="393" spans="1:28" ht="25.15" customHeight="1" outlineLevel="3" x14ac:dyDescent="0.4">
      <c r="A393" s="4" t="s">
        <v>12</v>
      </c>
      <c r="B393" s="4" t="s">
        <v>219</v>
      </c>
      <c r="C393" s="4" t="s">
        <v>1492</v>
      </c>
      <c r="D393" s="4" t="s">
        <v>1493</v>
      </c>
      <c r="E393" s="9"/>
      <c r="F393" s="4" t="s">
        <v>1494</v>
      </c>
      <c r="G393" s="4" t="s">
        <v>275</v>
      </c>
      <c r="H393" s="9" t="s">
        <v>291</v>
      </c>
      <c r="I393" s="9" t="s">
        <v>1495</v>
      </c>
      <c r="J393" s="4">
        <v>2.5</v>
      </c>
      <c r="K393" s="4" t="s">
        <v>300</v>
      </c>
      <c r="L393" s="4">
        <v>0</v>
      </c>
      <c r="M393" s="4">
        <v>2.5</v>
      </c>
      <c r="N393" s="4"/>
      <c r="O393" s="4" t="s">
        <v>293</v>
      </c>
      <c r="P393" s="4" t="s">
        <v>279</v>
      </c>
      <c r="Q393" s="4" t="s">
        <v>1496</v>
      </c>
      <c r="R393" s="4"/>
      <c r="S393" s="18"/>
      <c r="U393" s="7">
        <f>VLOOKUP(F393,[6]农村公路!$I$6:$W$11652,15,0)</f>
        <v>2.5</v>
      </c>
      <c r="V393" s="7">
        <f t="shared" si="15"/>
        <v>0</v>
      </c>
      <c r="W393" s="7" t="e">
        <f>VLOOKUP(F393,'[7]乡镇通三级、旅游资源产业路项目明细'!$F$8:$S$1305,14,0)</f>
        <v>#N/A</v>
      </c>
      <c r="AA393" s="7" t="e">
        <f>_xlfn.XLOOKUP(F393,'[8]乡镇通三级、旅游资源产业路项目明细'!$U:$U,'[8]乡镇通三级、旅游资源产业路项目明细'!$U:$U)</f>
        <v>#N/A</v>
      </c>
      <c r="AB393" s="7" t="e">
        <f>VLOOKUP(F393,[9]项目建设投资计划表!$L$7:$O$83,4,0)</f>
        <v>#N/A</v>
      </c>
    </row>
    <row r="394" spans="1:28" ht="25.15" customHeight="1" outlineLevel="3" x14ac:dyDescent="0.4">
      <c r="A394" s="4" t="s">
        <v>12</v>
      </c>
      <c r="B394" s="4" t="s">
        <v>219</v>
      </c>
      <c r="C394" s="4" t="s">
        <v>1497</v>
      </c>
      <c r="D394" s="4" t="s">
        <v>1498</v>
      </c>
      <c r="E394" s="9"/>
      <c r="F394" s="4" t="s">
        <v>1499</v>
      </c>
      <c r="G394" s="4" t="s">
        <v>275</v>
      </c>
      <c r="H394" s="9" t="s">
        <v>291</v>
      </c>
      <c r="I394" s="9" t="s">
        <v>283</v>
      </c>
      <c r="J394" s="4">
        <v>2.4700000000000002</v>
      </c>
      <c r="K394" s="4">
        <v>0</v>
      </c>
      <c r="L394" s="4">
        <v>0</v>
      </c>
      <c r="M394" s="4">
        <v>2.4700000000000002</v>
      </c>
      <c r="N394" s="4"/>
      <c r="O394" s="4" t="s">
        <v>293</v>
      </c>
      <c r="P394" s="4" t="s">
        <v>279</v>
      </c>
      <c r="Q394" s="4" t="s">
        <v>1500</v>
      </c>
      <c r="R394" s="4"/>
      <c r="S394" s="18"/>
      <c r="U394" s="7">
        <f>VLOOKUP(F394,[6]农村公路!$I$6:$W$11652,15,0)</f>
        <v>2.4700000000000002</v>
      </c>
      <c r="V394" s="7">
        <f t="shared" si="15"/>
        <v>0</v>
      </c>
      <c r="W394" s="7" t="e">
        <f>VLOOKUP(F394,'[7]乡镇通三级、旅游资源产业路项目明细'!$F$8:$S$1305,14,0)</f>
        <v>#N/A</v>
      </c>
      <c r="AA394" s="7" t="e">
        <f>_xlfn.XLOOKUP(F394,'[8]乡镇通三级、旅游资源产业路项目明细'!$U:$U,'[8]乡镇通三级、旅游资源产业路项目明细'!$U:$U)</f>
        <v>#N/A</v>
      </c>
      <c r="AB394" s="7" t="e">
        <f>VLOOKUP(F394,[9]项目建设投资计划表!$L$7:$O$83,4,0)</f>
        <v>#N/A</v>
      </c>
    </row>
    <row r="395" spans="1:28" s="1" customFormat="1" ht="25.15" customHeight="1" outlineLevel="1" x14ac:dyDescent="0.4">
      <c r="A395" s="11" t="s">
        <v>13</v>
      </c>
      <c r="B395" s="4"/>
      <c r="C395" s="4"/>
      <c r="D395" s="4"/>
      <c r="E395" s="9"/>
      <c r="F395" s="4"/>
      <c r="G395" s="4"/>
      <c r="H395" s="9"/>
      <c r="I395" s="9"/>
      <c r="J395" s="4">
        <f>SUBTOTAL(9,J397:J775)</f>
        <v>632.33100000000002</v>
      </c>
      <c r="K395" s="4"/>
      <c r="L395" s="4"/>
      <c r="M395" s="4">
        <f>SUBTOTAL(9,M397:M775)</f>
        <v>621.68900000000008</v>
      </c>
      <c r="N395" s="13">
        <v>568.52599999999995</v>
      </c>
      <c r="O395" s="4"/>
      <c r="P395" s="4"/>
      <c r="Q395" s="4"/>
      <c r="R395" s="4"/>
      <c r="S395" s="18">
        <f t="shared" ref="S395:S402" si="16">J395-N395</f>
        <v>63.805000000000064</v>
      </c>
    </row>
    <row r="396" spans="1:28" s="1" customFormat="1" ht="25.15" customHeight="1" outlineLevel="2" x14ac:dyDescent="0.4">
      <c r="A396" s="4"/>
      <c r="B396" s="11" t="s">
        <v>220</v>
      </c>
      <c r="C396" s="4"/>
      <c r="D396" s="4"/>
      <c r="E396" s="9"/>
      <c r="F396" s="4"/>
      <c r="G396" s="4"/>
      <c r="H396" s="9"/>
      <c r="I396" s="9"/>
      <c r="J396" s="4">
        <f>SUBTOTAL(9,J397:J401)</f>
        <v>13.55</v>
      </c>
      <c r="K396" s="4"/>
      <c r="L396" s="4"/>
      <c r="M396" s="4">
        <f>SUBTOTAL(9,M397:M401)</f>
        <v>13.55</v>
      </c>
      <c r="N396" s="4">
        <v>13.6</v>
      </c>
      <c r="O396" s="4"/>
      <c r="P396" s="4"/>
      <c r="Q396" s="4"/>
      <c r="R396" s="4"/>
      <c r="S396" s="18">
        <f t="shared" si="16"/>
        <v>-4.9999999999998934E-2</v>
      </c>
    </row>
    <row r="397" spans="1:28" ht="25.15" customHeight="1" outlineLevel="3" x14ac:dyDescent="0.4">
      <c r="A397" s="4" t="s">
        <v>13</v>
      </c>
      <c r="B397" s="4" t="s">
        <v>220</v>
      </c>
      <c r="C397" s="4" t="s">
        <v>1501</v>
      </c>
      <c r="D397" s="4" t="s">
        <v>1502</v>
      </c>
      <c r="E397" s="9"/>
      <c r="F397" s="4" t="s">
        <v>1503</v>
      </c>
      <c r="G397" s="4" t="s">
        <v>290</v>
      </c>
      <c r="H397" s="9" t="s">
        <v>200</v>
      </c>
      <c r="I397" s="9" t="s">
        <v>1504</v>
      </c>
      <c r="J397" s="4">
        <v>4.3899999999999997</v>
      </c>
      <c r="K397" s="4" t="s">
        <v>314</v>
      </c>
      <c r="L397" s="4">
        <v>0</v>
      </c>
      <c r="M397" s="4">
        <v>4.3899999999999997</v>
      </c>
      <c r="N397" s="4"/>
      <c r="O397" s="4" t="s">
        <v>293</v>
      </c>
      <c r="P397" s="4" t="s">
        <v>279</v>
      </c>
      <c r="Q397" s="4" t="s">
        <v>1505</v>
      </c>
      <c r="R397" s="4"/>
      <c r="S397" s="18"/>
      <c r="U397" s="7">
        <f>VLOOKUP(F397,[6]农村公路!$I$6:$W$11652,15,0)</f>
        <v>4.3899999999999997</v>
      </c>
      <c r="V397" s="7">
        <f>J397-U397</f>
        <v>0</v>
      </c>
      <c r="W397" s="7" t="e">
        <f>VLOOKUP(F397,'[7]乡镇通三级、旅游资源产业路项目明细'!$F$8:$S$1305,14,0)</f>
        <v>#N/A</v>
      </c>
      <c r="AA397" s="7" t="e">
        <f>_xlfn.XLOOKUP(F397,'[8]乡镇通三级、旅游资源产业路项目明细'!$U:$U,'[8]乡镇通三级、旅游资源产业路项目明细'!$U:$U)</f>
        <v>#N/A</v>
      </c>
      <c r="AB397" s="7" t="e">
        <f>VLOOKUP(F397,[9]项目建设投资计划表!$L$7:$O$83,4,0)</f>
        <v>#N/A</v>
      </c>
    </row>
    <row r="398" spans="1:28" ht="25.15" customHeight="1" outlineLevel="3" x14ac:dyDescent="0.4">
      <c r="A398" s="4" t="s">
        <v>13</v>
      </c>
      <c r="B398" s="4" t="s">
        <v>220</v>
      </c>
      <c r="C398" s="4" t="s">
        <v>1501</v>
      </c>
      <c r="D398" s="4" t="s">
        <v>33</v>
      </c>
      <c r="E398" s="9"/>
      <c r="F398" s="4" t="s">
        <v>1506</v>
      </c>
      <c r="G398" s="4" t="s">
        <v>290</v>
      </c>
      <c r="H398" s="9" t="s">
        <v>200</v>
      </c>
      <c r="I398" s="9" t="s">
        <v>1507</v>
      </c>
      <c r="J398" s="4">
        <v>1.1599999999999999</v>
      </c>
      <c r="K398" s="4" t="s">
        <v>277</v>
      </c>
      <c r="L398" s="4">
        <v>0</v>
      </c>
      <c r="M398" s="4">
        <v>1.1599999999999999</v>
      </c>
      <c r="N398" s="4"/>
      <c r="O398" s="4" t="s">
        <v>293</v>
      </c>
      <c r="P398" s="4" t="s">
        <v>279</v>
      </c>
      <c r="Q398" s="4" t="s">
        <v>1508</v>
      </c>
      <c r="R398" s="4"/>
      <c r="S398" s="18"/>
      <c r="U398" s="7">
        <f>VLOOKUP(F398,[6]农村公路!$I$6:$W$11652,15,0)</f>
        <v>1.1599999999999999</v>
      </c>
      <c r="V398" s="7">
        <f>J398-U398</f>
        <v>0</v>
      </c>
      <c r="W398" s="7" t="e">
        <f>VLOOKUP(F398,'[7]乡镇通三级、旅游资源产业路项目明细'!$F$8:$S$1305,14,0)</f>
        <v>#N/A</v>
      </c>
      <c r="AA398" s="7" t="e">
        <f>_xlfn.XLOOKUP(F398,'[8]乡镇通三级、旅游资源产业路项目明细'!$U:$U,'[8]乡镇通三级、旅游资源产业路项目明细'!$U:$U)</f>
        <v>#N/A</v>
      </c>
      <c r="AB398" s="7" t="e">
        <f>VLOOKUP(F398,[9]项目建设投资计划表!$L$7:$O$83,4,0)</f>
        <v>#N/A</v>
      </c>
    </row>
    <row r="399" spans="1:28" ht="25.15" customHeight="1" outlineLevel="3" x14ac:dyDescent="0.4">
      <c r="A399" s="4" t="s">
        <v>13</v>
      </c>
      <c r="B399" s="4" t="s">
        <v>220</v>
      </c>
      <c r="C399" s="4" t="s">
        <v>1509</v>
      </c>
      <c r="D399" s="4" t="s">
        <v>33</v>
      </c>
      <c r="E399" s="9"/>
      <c r="F399" s="4" t="s">
        <v>1510</v>
      </c>
      <c r="G399" s="4" t="s">
        <v>290</v>
      </c>
      <c r="H399" s="9" t="s">
        <v>200</v>
      </c>
      <c r="I399" s="9" t="s">
        <v>1511</v>
      </c>
      <c r="J399" s="4">
        <v>1.23</v>
      </c>
      <c r="K399" s="4" t="s">
        <v>284</v>
      </c>
      <c r="L399" s="4">
        <v>0</v>
      </c>
      <c r="M399" s="4">
        <v>1.23</v>
      </c>
      <c r="N399" s="4"/>
      <c r="O399" s="4" t="s">
        <v>293</v>
      </c>
      <c r="P399" s="4" t="s">
        <v>279</v>
      </c>
      <c r="Q399" s="4" t="s">
        <v>1512</v>
      </c>
      <c r="R399" s="4"/>
      <c r="S399" s="18"/>
      <c r="U399" s="7">
        <f>VLOOKUP(F399,[6]农村公路!$I$6:$W$11652,15,0)</f>
        <v>1.23</v>
      </c>
      <c r="V399" s="7">
        <f>J399-U399</f>
        <v>0</v>
      </c>
      <c r="W399" s="7" t="e">
        <f>VLOOKUP(F399,'[7]乡镇通三级、旅游资源产业路项目明细'!$F$8:$S$1305,14,0)</f>
        <v>#N/A</v>
      </c>
      <c r="AA399" s="7" t="e">
        <f>_xlfn.XLOOKUP(F399,'[8]乡镇通三级、旅游资源产业路项目明细'!$U:$U,'[8]乡镇通三级、旅游资源产业路项目明细'!$U:$U)</f>
        <v>#N/A</v>
      </c>
      <c r="AB399" s="7" t="e">
        <f>VLOOKUP(F399,[9]项目建设投资计划表!$L$7:$O$83,4,0)</f>
        <v>#N/A</v>
      </c>
    </row>
    <row r="400" spans="1:28" ht="25.15" customHeight="1" outlineLevel="3" x14ac:dyDescent="0.4">
      <c r="A400" s="4" t="s">
        <v>13</v>
      </c>
      <c r="B400" s="4" t="s">
        <v>220</v>
      </c>
      <c r="C400" s="4" t="s">
        <v>1501</v>
      </c>
      <c r="D400" s="4" t="s">
        <v>1447</v>
      </c>
      <c r="E400" s="9"/>
      <c r="F400" s="4" t="s">
        <v>1513</v>
      </c>
      <c r="G400" s="4" t="s">
        <v>275</v>
      </c>
      <c r="H400" s="9" t="s">
        <v>291</v>
      </c>
      <c r="I400" s="9" t="s">
        <v>1514</v>
      </c>
      <c r="J400" s="4">
        <v>3.45</v>
      </c>
      <c r="K400" s="4" t="s">
        <v>277</v>
      </c>
      <c r="L400" s="4">
        <v>0</v>
      </c>
      <c r="M400" s="4">
        <v>3.45</v>
      </c>
      <c r="N400" s="4"/>
      <c r="O400" s="4" t="s">
        <v>293</v>
      </c>
      <c r="P400" s="4" t="s">
        <v>279</v>
      </c>
      <c r="Q400" s="4" t="s">
        <v>1515</v>
      </c>
      <c r="R400" s="4"/>
      <c r="S400" s="18"/>
      <c r="U400" s="7">
        <f>VLOOKUP(F400,[6]农村公路!$I$6:$W$11652,15,0)</f>
        <v>3.45</v>
      </c>
      <c r="V400" s="7">
        <f>J400-U400</f>
        <v>0</v>
      </c>
      <c r="W400" s="7" t="e">
        <f>VLOOKUP(F400,'[7]乡镇通三级、旅游资源产业路项目明细'!$F$8:$S$1305,14,0)</f>
        <v>#N/A</v>
      </c>
      <c r="AA400" s="7" t="e">
        <f>_xlfn.XLOOKUP(F400,'[8]乡镇通三级、旅游资源产业路项目明细'!$U:$U,'[8]乡镇通三级、旅游资源产业路项目明细'!$U:$U)</f>
        <v>#N/A</v>
      </c>
      <c r="AB400" s="7" t="e">
        <f>VLOOKUP(F400,[9]项目建设投资计划表!$L$7:$O$83,4,0)</f>
        <v>#N/A</v>
      </c>
    </row>
    <row r="401" spans="1:28" ht="25.15" customHeight="1" outlineLevel="3" x14ac:dyDescent="0.4">
      <c r="A401" s="4" t="s">
        <v>13</v>
      </c>
      <c r="B401" s="4" t="s">
        <v>220</v>
      </c>
      <c r="C401" s="4" t="s">
        <v>1501</v>
      </c>
      <c r="D401" s="4" t="s">
        <v>1447</v>
      </c>
      <c r="E401" s="9"/>
      <c r="F401" s="4" t="s">
        <v>1516</v>
      </c>
      <c r="G401" s="4" t="s">
        <v>275</v>
      </c>
      <c r="H401" s="9" t="s">
        <v>291</v>
      </c>
      <c r="I401" s="9" t="s">
        <v>1517</v>
      </c>
      <c r="J401" s="4">
        <v>3.32</v>
      </c>
      <c r="K401" s="4" t="s">
        <v>284</v>
      </c>
      <c r="L401" s="4">
        <v>0</v>
      </c>
      <c r="M401" s="4">
        <v>3.32</v>
      </c>
      <c r="N401" s="4"/>
      <c r="O401" s="4" t="s">
        <v>293</v>
      </c>
      <c r="P401" s="4" t="s">
        <v>279</v>
      </c>
      <c r="Q401" s="4" t="s">
        <v>1518</v>
      </c>
      <c r="R401" s="4"/>
      <c r="S401" s="18"/>
      <c r="U401" s="7">
        <f>VLOOKUP(F401,[6]农村公路!$I$6:$W$11652,15,0)</f>
        <v>3.32</v>
      </c>
      <c r="V401" s="7">
        <f>J401-U401</f>
        <v>0</v>
      </c>
      <c r="W401" s="7" t="e">
        <f>VLOOKUP(F401,'[7]乡镇通三级、旅游资源产业路项目明细'!$F$8:$S$1305,14,0)</f>
        <v>#N/A</v>
      </c>
      <c r="AA401" s="7" t="e">
        <f>_xlfn.XLOOKUP(F401,'[8]乡镇通三级、旅游资源产业路项目明细'!$U:$U,'[8]乡镇通三级、旅游资源产业路项目明细'!$U:$U)</f>
        <v>#N/A</v>
      </c>
      <c r="AB401" s="7" t="e">
        <f>VLOOKUP(F401,[9]项目建设投资计划表!$L$7:$O$83,4,0)</f>
        <v>#N/A</v>
      </c>
    </row>
    <row r="402" spans="1:28" s="1" customFormat="1" ht="25.15" customHeight="1" outlineLevel="2" x14ac:dyDescent="0.4">
      <c r="A402" s="4"/>
      <c r="B402" s="11" t="s">
        <v>221</v>
      </c>
      <c r="C402" s="4"/>
      <c r="D402" s="4"/>
      <c r="E402" s="9"/>
      <c r="F402" s="4"/>
      <c r="G402" s="4"/>
      <c r="H402" s="9"/>
      <c r="I402" s="9"/>
      <c r="J402" s="4">
        <f>SUBTOTAL(9,J403:J558)</f>
        <v>178.85199999999986</v>
      </c>
      <c r="K402" s="4"/>
      <c r="L402" s="4"/>
      <c r="M402" s="4">
        <f>SUBTOTAL(9,M403:M558)</f>
        <v>178.85199999999986</v>
      </c>
      <c r="N402" s="4">
        <v>159.74100000000001</v>
      </c>
      <c r="O402" s="4"/>
      <c r="P402" s="4"/>
      <c r="Q402" s="4"/>
      <c r="R402" s="4"/>
      <c r="S402" s="18">
        <f t="shared" si="16"/>
        <v>19.110999999999848</v>
      </c>
    </row>
    <row r="403" spans="1:28" ht="25.15" customHeight="1" outlineLevel="3" x14ac:dyDescent="0.4">
      <c r="A403" s="4" t="s">
        <v>13</v>
      </c>
      <c r="B403" s="4" t="s">
        <v>221</v>
      </c>
      <c r="C403" s="4" t="s">
        <v>1519</v>
      </c>
      <c r="D403" s="4" t="s">
        <v>33</v>
      </c>
      <c r="E403" s="9"/>
      <c r="F403" s="4" t="s">
        <v>1520</v>
      </c>
      <c r="G403" s="4" t="s">
        <v>434</v>
      </c>
      <c r="H403" s="9" t="s">
        <v>200</v>
      </c>
      <c r="I403" s="9" t="s">
        <v>1521</v>
      </c>
      <c r="J403" s="4">
        <v>6.3410000000000002</v>
      </c>
      <c r="K403" s="4">
        <v>0</v>
      </c>
      <c r="L403" s="4" t="s">
        <v>279</v>
      </c>
      <c r="M403" s="4">
        <v>6.3410000000000002</v>
      </c>
      <c r="N403" s="4"/>
      <c r="O403" s="4">
        <v>6.5</v>
      </c>
      <c r="P403" s="4" t="s">
        <v>436</v>
      </c>
      <c r="Q403" s="4" t="s">
        <v>1519</v>
      </c>
      <c r="R403" s="4"/>
      <c r="S403" s="18"/>
      <c r="W403" s="7" t="e">
        <f>VLOOKUP(F403,'[7]2021年备案'!$F$8:$S$1293,14,0)</f>
        <v>#N/A</v>
      </c>
      <c r="Y403" s="7" t="e">
        <f>J403-W403-M403</f>
        <v>#N/A</v>
      </c>
      <c r="Z403" s="7" t="s">
        <v>437</v>
      </c>
      <c r="AA403" s="7" t="e">
        <f>_xlfn.XLOOKUP(F403,'[8]乡镇通三级、旅游资源产业路项目明细'!$U:$U,'[8]乡镇通三级、旅游资源产业路项目明细'!$U:$U)</f>
        <v>#N/A</v>
      </c>
      <c r="AB403" s="7" t="e">
        <f>VLOOKUP(F403,[9]项目建设投资计划表!$L$7:$O$83,4,0)</f>
        <v>#N/A</v>
      </c>
    </row>
    <row r="404" spans="1:28" ht="25.15" customHeight="1" outlineLevel="3" x14ac:dyDescent="0.4">
      <c r="A404" s="4" t="s">
        <v>13</v>
      </c>
      <c r="B404" s="4" t="s">
        <v>221</v>
      </c>
      <c r="C404" s="4" t="s">
        <v>1522</v>
      </c>
      <c r="D404" s="4" t="s">
        <v>33</v>
      </c>
      <c r="E404" s="9"/>
      <c r="F404" s="4" t="s">
        <v>1523</v>
      </c>
      <c r="G404" s="4" t="s">
        <v>434</v>
      </c>
      <c r="H404" s="9" t="s">
        <v>200</v>
      </c>
      <c r="I404" s="9" t="s">
        <v>1524</v>
      </c>
      <c r="J404" s="4">
        <v>8.1</v>
      </c>
      <c r="K404" s="4">
        <v>0</v>
      </c>
      <c r="L404" s="4" t="s">
        <v>279</v>
      </c>
      <c r="M404" s="4">
        <v>8.1</v>
      </c>
      <c r="N404" s="4"/>
      <c r="O404" s="4">
        <v>6.5</v>
      </c>
      <c r="P404" s="4" t="s">
        <v>436</v>
      </c>
      <c r="Q404" s="4" t="s">
        <v>1522</v>
      </c>
      <c r="R404" s="4"/>
      <c r="S404" s="18"/>
      <c r="W404" s="7" t="e">
        <f>VLOOKUP(F404,'[7]2021年备案'!$F$8:$S$1293,14,0)</f>
        <v>#N/A</v>
      </c>
      <c r="Y404" s="7" t="e">
        <f>J404-W404-M404</f>
        <v>#N/A</v>
      </c>
      <c r="Z404" s="7" t="s">
        <v>437</v>
      </c>
      <c r="AA404" s="7" t="e">
        <f>_xlfn.XLOOKUP(F404,'[8]乡镇通三级、旅游资源产业路项目明细'!$U:$U,'[8]乡镇通三级、旅游资源产业路项目明细'!$U:$U)</f>
        <v>#N/A</v>
      </c>
      <c r="AB404" s="7" t="e">
        <f>VLOOKUP(F404,[9]项目建设投资计划表!$L$7:$O$83,4,0)</f>
        <v>#N/A</v>
      </c>
    </row>
    <row r="405" spans="1:28" ht="25.15" customHeight="1" outlineLevel="3" x14ac:dyDescent="0.4">
      <c r="A405" s="4" t="s">
        <v>13</v>
      </c>
      <c r="B405" s="4" t="s">
        <v>221</v>
      </c>
      <c r="C405" s="4" t="s">
        <v>1525</v>
      </c>
      <c r="D405" s="4" t="s">
        <v>1526</v>
      </c>
      <c r="E405" s="9"/>
      <c r="F405" s="4" t="s">
        <v>1527</v>
      </c>
      <c r="G405" s="4" t="s">
        <v>290</v>
      </c>
      <c r="H405" s="9" t="s">
        <v>291</v>
      </c>
      <c r="I405" s="9" t="s">
        <v>1528</v>
      </c>
      <c r="J405" s="4">
        <v>3.6</v>
      </c>
      <c r="K405" s="4" t="s">
        <v>284</v>
      </c>
      <c r="L405" s="4">
        <v>0</v>
      </c>
      <c r="M405" s="4">
        <v>3.6</v>
      </c>
      <c r="N405" s="4"/>
      <c r="O405" s="4" t="s">
        <v>293</v>
      </c>
      <c r="P405" s="4" t="s">
        <v>279</v>
      </c>
      <c r="Q405" s="4" t="s">
        <v>1529</v>
      </c>
      <c r="R405" s="4"/>
      <c r="S405" s="18"/>
      <c r="U405" s="7">
        <f>VLOOKUP(F405,[6]农村公路!$I$6:$W$11652,15,0)</f>
        <v>3.6</v>
      </c>
      <c r="V405" s="7">
        <f t="shared" ref="V405:V436" si="17">J405-U405</f>
        <v>0</v>
      </c>
      <c r="W405" s="7" t="e">
        <f>VLOOKUP(F405,'[7]乡镇通三级、旅游资源产业路项目明细'!$F$8:$S$1305,14,0)</f>
        <v>#N/A</v>
      </c>
      <c r="AA405" s="7" t="e">
        <f>_xlfn.XLOOKUP(F405,'[8]乡镇通三级、旅游资源产业路项目明细'!$U:$U,'[8]乡镇通三级、旅游资源产业路项目明细'!$U:$U)</f>
        <v>#N/A</v>
      </c>
      <c r="AB405" s="7" t="e">
        <f>VLOOKUP(F405,[9]项目建设投资计划表!$L$7:$O$83,4,0)</f>
        <v>#N/A</v>
      </c>
    </row>
    <row r="406" spans="1:28" ht="25.15" customHeight="1" outlineLevel="3" x14ac:dyDescent="0.4">
      <c r="A406" s="4" t="s">
        <v>13</v>
      </c>
      <c r="B406" s="4" t="s">
        <v>221</v>
      </c>
      <c r="C406" s="4" t="s">
        <v>1530</v>
      </c>
      <c r="D406" s="4" t="s">
        <v>1531</v>
      </c>
      <c r="E406" s="9"/>
      <c r="F406" s="4" t="s">
        <v>1532</v>
      </c>
      <c r="G406" s="4" t="s">
        <v>275</v>
      </c>
      <c r="H406" s="9" t="s">
        <v>291</v>
      </c>
      <c r="I406" s="9" t="s">
        <v>1533</v>
      </c>
      <c r="J406" s="4">
        <v>1.0489999999999999</v>
      </c>
      <c r="K406" s="4" t="s">
        <v>284</v>
      </c>
      <c r="L406" s="4">
        <v>0</v>
      </c>
      <c r="M406" s="4">
        <v>1.0489999999999999</v>
      </c>
      <c r="N406" s="4"/>
      <c r="O406" s="4" t="s">
        <v>293</v>
      </c>
      <c r="P406" s="4" t="s">
        <v>279</v>
      </c>
      <c r="Q406" s="4" t="s">
        <v>1534</v>
      </c>
      <c r="R406" s="4"/>
      <c r="S406" s="18"/>
      <c r="U406" s="7">
        <f>VLOOKUP(F406,[6]农村公路!$I$6:$W$11652,15,0)</f>
        <v>1.0489999999999999</v>
      </c>
      <c r="V406" s="7">
        <f t="shared" si="17"/>
        <v>0</v>
      </c>
      <c r="W406" s="7" t="e">
        <f>VLOOKUP(F406,'[7]乡镇通三级、旅游资源产业路项目明细'!$F$8:$S$1305,14,0)</f>
        <v>#N/A</v>
      </c>
      <c r="AA406" s="7" t="e">
        <f>_xlfn.XLOOKUP(F406,'[8]乡镇通三级、旅游资源产业路项目明细'!$U:$U,'[8]乡镇通三级、旅游资源产业路项目明细'!$U:$U)</f>
        <v>#N/A</v>
      </c>
      <c r="AB406" s="7" t="e">
        <f>VLOOKUP(F406,[9]项目建设投资计划表!$L$7:$O$83,4,0)</f>
        <v>#N/A</v>
      </c>
    </row>
    <row r="407" spans="1:28" ht="25.15" customHeight="1" outlineLevel="3" x14ac:dyDescent="0.4">
      <c r="A407" s="4" t="s">
        <v>13</v>
      </c>
      <c r="B407" s="4" t="s">
        <v>221</v>
      </c>
      <c r="C407" s="4" t="s">
        <v>1535</v>
      </c>
      <c r="D407" s="4" t="s">
        <v>1536</v>
      </c>
      <c r="E407" s="9"/>
      <c r="F407" s="4" t="s">
        <v>1537</v>
      </c>
      <c r="G407" s="4" t="s">
        <v>275</v>
      </c>
      <c r="H407" s="9" t="s">
        <v>291</v>
      </c>
      <c r="I407" s="9" t="s">
        <v>1538</v>
      </c>
      <c r="J407" s="4">
        <v>0.45</v>
      </c>
      <c r="K407" s="4" t="s">
        <v>284</v>
      </c>
      <c r="L407" s="4">
        <v>0</v>
      </c>
      <c r="M407" s="4">
        <v>0.45</v>
      </c>
      <c r="N407" s="4"/>
      <c r="O407" s="4" t="s">
        <v>293</v>
      </c>
      <c r="P407" s="4" t="s">
        <v>279</v>
      </c>
      <c r="Q407" s="4" t="s">
        <v>1539</v>
      </c>
      <c r="R407" s="4"/>
      <c r="S407" s="18"/>
      <c r="U407" s="7">
        <f>VLOOKUP(F407,[6]农村公路!$I$6:$W$11652,15,0)</f>
        <v>0.45</v>
      </c>
      <c r="V407" s="7">
        <f t="shared" si="17"/>
        <v>0</v>
      </c>
      <c r="W407" s="7" t="e">
        <f>VLOOKUP(F407,'[7]乡镇通三级、旅游资源产业路项目明细'!$F$8:$S$1305,14,0)</f>
        <v>#N/A</v>
      </c>
      <c r="AA407" s="7" t="e">
        <f>_xlfn.XLOOKUP(F407,'[8]乡镇通三级、旅游资源产业路项目明细'!$U:$U,'[8]乡镇通三级、旅游资源产业路项目明细'!$U:$U)</f>
        <v>#N/A</v>
      </c>
      <c r="AB407" s="7" t="e">
        <f>VLOOKUP(F407,[9]项目建设投资计划表!$L$7:$O$83,4,0)</f>
        <v>#N/A</v>
      </c>
    </row>
    <row r="408" spans="1:28" ht="25.15" customHeight="1" outlineLevel="3" x14ac:dyDescent="0.4">
      <c r="A408" s="4" t="s">
        <v>13</v>
      </c>
      <c r="B408" s="4" t="s">
        <v>221</v>
      </c>
      <c r="C408" s="4" t="s">
        <v>1540</v>
      </c>
      <c r="D408" s="4" t="s">
        <v>1541</v>
      </c>
      <c r="E408" s="9"/>
      <c r="F408" s="4" t="s">
        <v>1542</v>
      </c>
      <c r="G408" s="4" t="s">
        <v>275</v>
      </c>
      <c r="H408" s="9" t="s">
        <v>200</v>
      </c>
      <c r="I408" s="9" t="s">
        <v>1543</v>
      </c>
      <c r="J408" s="4">
        <v>3.1429999999999998</v>
      </c>
      <c r="K408" s="4" t="s">
        <v>284</v>
      </c>
      <c r="L408" s="4">
        <v>0</v>
      </c>
      <c r="M408" s="4">
        <v>3.1429999999999998</v>
      </c>
      <c r="N408" s="4"/>
      <c r="O408" s="4" t="s">
        <v>293</v>
      </c>
      <c r="P408" s="4" t="s">
        <v>279</v>
      </c>
      <c r="Q408" s="4" t="s">
        <v>1544</v>
      </c>
      <c r="R408" s="4"/>
      <c r="S408" s="18"/>
      <c r="U408" s="7">
        <f>VLOOKUP(F408,[6]农村公路!$I$6:$W$11652,15,0)</f>
        <v>3.1429999999999998</v>
      </c>
      <c r="V408" s="7">
        <f t="shared" si="17"/>
        <v>0</v>
      </c>
      <c r="W408" s="7" t="e">
        <f>VLOOKUP(F408,'[7]乡镇通三级、旅游资源产业路项目明细'!$F$8:$S$1305,14,0)</f>
        <v>#N/A</v>
      </c>
      <c r="AA408" s="7" t="e">
        <f>_xlfn.XLOOKUP(F408,'[8]乡镇通三级、旅游资源产业路项目明细'!$U:$U,'[8]乡镇通三级、旅游资源产业路项目明细'!$U:$U)</f>
        <v>#N/A</v>
      </c>
      <c r="AB408" s="7" t="e">
        <f>VLOOKUP(F408,[9]项目建设投资计划表!$L$7:$O$83,4,0)</f>
        <v>#N/A</v>
      </c>
    </row>
    <row r="409" spans="1:28" ht="25.15" customHeight="1" outlineLevel="3" x14ac:dyDescent="0.4">
      <c r="A409" s="4" t="s">
        <v>13</v>
      </c>
      <c r="B409" s="4" t="s">
        <v>221</v>
      </c>
      <c r="C409" s="4" t="s">
        <v>1545</v>
      </c>
      <c r="D409" s="4" t="s">
        <v>623</v>
      </c>
      <c r="E409" s="9"/>
      <c r="F409" s="4" t="s">
        <v>1546</v>
      </c>
      <c r="G409" s="4" t="s">
        <v>275</v>
      </c>
      <c r="H409" s="9" t="s">
        <v>291</v>
      </c>
      <c r="I409" s="9" t="s">
        <v>1547</v>
      </c>
      <c r="J409" s="4">
        <v>0.4</v>
      </c>
      <c r="K409" s="4" t="s">
        <v>284</v>
      </c>
      <c r="L409" s="4">
        <v>0</v>
      </c>
      <c r="M409" s="4">
        <v>0.4</v>
      </c>
      <c r="N409" s="4"/>
      <c r="O409" s="4" t="s">
        <v>293</v>
      </c>
      <c r="P409" s="4" t="s">
        <v>279</v>
      </c>
      <c r="Q409" s="4" t="s">
        <v>1548</v>
      </c>
      <c r="R409" s="4"/>
      <c r="S409" s="18"/>
      <c r="U409" s="7">
        <f>VLOOKUP(F409,[6]农村公路!$I$6:$W$11652,15,0)</f>
        <v>0.4</v>
      </c>
      <c r="V409" s="7">
        <f t="shared" si="17"/>
        <v>0</v>
      </c>
      <c r="W409" s="7" t="e">
        <f>VLOOKUP(F409,'[7]乡镇通三级、旅游资源产业路项目明细'!$F$8:$S$1305,14,0)</f>
        <v>#N/A</v>
      </c>
      <c r="AA409" s="7" t="e">
        <f>_xlfn.XLOOKUP(F409,'[8]乡镇通三级、旅游资源产业路项目明细'!$U:$U,'[8]乡镇通三级、旅游资源产业路项目明细'!$U:$U)</f>
        <v>#N/A</v>
      </c>
      <c r="AB409" s="7" t="e">
        <f>VLOOKUP(F409,[9]项目建设投资计划表!$L$7:$O$83,4,0)</f>
        <v>#N/A</v>
      </c>
    </row>
    <row r="410" spans="1:28" ht="25.15" customHeight="1" outlineLevel="3" x14ac:dyDescent="0.4">
      <c r="A410" s="4" t="s">
        <v>13</v>
      </c>
      <c r="B410" s="4" t="s">
        <v>221</v>
      </c>
      <c r="C410" s="4" t="s">
        <v>1549</v>
      </c>
      <c r="D410" s="4" t="s">
        <v>1550</v>
      </c>
      <c r="E410" s="9"/>
      <c r="F410" s="4" t="s">
        <v>1551</v>
      </c>
      <c r="G410" s="4" t="s">
        <v>275</v>
      </c>
      <c r="H410" s="9" t="s">
        <v>291</v>
      </c>
      <c r="I410" s="9" t="s">
        <v>1552</v>
      </c>
      <c r="J410" s="4">
        <v>0.55000000000000004</v>
      </c>
      <c r="K410" s="4" t="s">
        <v>284</v>
      </c>
      <c r="L410" s="4">
        <v>0</v>
      </c>
      <c r="M410" s="4">
        <v>0.55000000000000004</v>
      </c>
      <c r="N410" s="4"/>
      <c r="O410" s="4" t="s">
        <v>293</v>
      </c>
      <c r="P410" s="4" t="s">
        <v>279</v>
      </c>
      <c r="Q410" s="4" t="s">
        <v>1553</v>
      </c>
      <c r="R410" s="4"/>
      <c r="S410" s="18"/>
      <c r="U410" s="7">
        <f>VLOOKUP(F410,[6]农村公路!$I$6:$W$11652,15,0)</f>
        <v>0.55000000000000004</v>
      </c>
      <c r="V410" s="7">
        <f t="shared" si="17"/>
        <v>0</v>
      </c>
      <c r="W410" s="7" t="e">
        <f>VLOOKUP(F410,'[7]乡镇通三级、旅游资源产业路项目明细'!$F$8:$S$1305,14,0)</f>
        <v>#N/A</v>
      </c>
      <c r="AA410" s="7" t="e">
        <f>_xlfn.XLOOKUP(F410,'[8]乡镇通三级、旅游资源产业路项目明细'!$U:$U,'[8]乡镇通三级、旅游资源产业路项目明细'!$U:$U)</f>
        <v>#N/A</v>
      </c>
      <c r="AB410" s="7" t="e">
        <f>VLOOKUP(F410,[9]项目建设投资计划表!$L$7:$O$83,4,0)</f>
        <v>#N/A</v>
      </c>
    </row>
    <row r="411" spans="1:28" ht="25.15" customHeight="1" outlineLevel="3" x14ac:dyDescent="0.4">
      <c r="A411" s="4" t="s">
        <v>13</v>
      </c>
      <c r="B411" s="4" t="s">
        <v>221</v>
      </c>
      <c r="C411" s="4" t="s">
        <v>1549</v>
      </c>
      <c r="D411" s="4" t="s">
        <v>1554</v>
      </c>
      <c r="E411" s="9"/>
      <c r="F411" s="4" t="s">
        <v>1555</v>
      </c>
      <c r="G411" s="4" t="s">
        <v>275</v>
      </c>
      <c r="H411" s="9" t="s">
        <v>291</v>
      </c>
      <c r="I411" s="9" t="s">
        <v>283</v>
      </c>
      <c r="J411" s="4">
        <v>3.15</v>
      </c>
      <c r="K411" s="4" t="s">
        <v>284</v>
      </c>
      <c r="L411" s="4">
        <v>0</v>
      </c>
      <c r="M411" s="4">
        <v>3.15</v>
      </c>
      <c r="N411" s="4"/>
      <c r="O411" s="4" t="s">
        <v>293</v>
      </c>
      <c r="P411" s="4" t="s">
        <v>279</v>
      </c>
      <c r="Q411" s="4" t="s">
        <v>1554</v>
      </c>
      <c r="R411" s="4"/>
      <c r="S411" s="18"/>
      <c r="U411" s="7">
        <f>VLOOKUP(F411,[6]农村公路!$I$6:$W$11652,15,0)</f>
        <v>3.15</v>
      </c>
      <c r="V411" s="7">
        <f t="shared" si="17"/>
        <v>0</v>
      </c>
      <c r="W411" s="7" t="e">
        <f>VLOOKUP(F411,'[7]乡镇通三级、旅游资源产业路项目明细'!$F$8:$S$1305,14,0)</f>
        <v>#N/A</v>
      </c>
      <c r="AA411" s="7" t="e">
        <f>_xlfn.XLOOKUP(F411,'[8]乡镇通三级、旅游资源产业路项目明细'!$U:$U,'[8]乡镇通三级、旅游资源产业路项目明细'!$U:$U)</f>
        <v>#N/A</v>
      </c>
      <c r="AB411" s="7" t="e">
        <f>VLOOKUP(F411,[9]项目建设投资计划表!$L$7:$O$83,4,0)</f>
        <v>#N/A</v>
      </c>
    </row>
    <row r="412" spans="1:28" ht="25.15" customHeight="1" outlineLevel="3" x14ac:dyDescent="0.4">
      <c r="A412" s="4" t="s">
        <v>13</v>
      </c>
      <c r="B412" s="4" t="s">
        <v>221</v>
      </c>
      <c r="C412" s="4" t="s">
        <v>1525</v>
      </c>
      <c r="D412" s="4" t="s">
        <v>1556</v>
      </c>
      <c r="E412" s="9"/>
      <c r="F412" s="4" t="s">
        <v>1557</v>
      </c>
      <c r="G412" s="4" t="s">
        <v>275</v>
      </c>
      <c r="H412" s="9" t="s">
        <v>291</v>
      </c>
      <c r="I412" s="9" t="s">
        <v>283</v>
      </c>
      <c r="J412" s="4">
        <v>3.2</v>
      </c>
      <c r="K412" s="4" t="s">
        <v>284</v>
      </c>
      <c r="L412" s="4">
        <v>0</v>
      </c>
      <c r="M412" s="4">
        <v>3.2</v>
      </c>
      <c r="N412" s="4"/>
      <c r="O412" s="4" t="s">
        <v>293</v>
      </c>
      <c r="P412" s="4" t="s">
        <v>279</v>
      </c>
      <c r="Q412" s="4" t="s">
        <v>1558</v>
      </c>
      <c r="R412" s="4"/>
      <c r="S412" s="18"/>
      <c r="U412" s="7">
        <f>VLOOKUP(F412,[6]农村公路!$I$6:$W$11652,15,0)</f>
        <v>3.2</v>
      </c>
      <c r="V412" s="7">
        <f t="shared" si="17"/>
        <v>0</v>
      </c>
      <c r="W412" s="7" t="e">
        <f>VLOOKUP(F412,'[7]乡镇通三级、旅游资源产业路项目明细'!$F$8:$S$1305,14,0)</f>
        <v>#N/A</v>
      </c>
      <c r="AA412" s="7" t="e">
        <f>_xlfn.XLOOKUP(F412,'[8]乡镇通三级、旅游资源产业路项目明细'!$U:$U,'[8]乡镇通三级、旅游资源产业路项目明细'!$U:$U)</f>
        <v>#N/A</v>
      </c>
      <c r="AB412" s="7" t="e">
        <f>VLOOKUP(F412,[9]项目建设投资计划表!$L$7:$O$83,4,0)</f>
        <v>#N/A</v>
      </c>
    </row>
    <row r="413" spans="1:28" ht="25.15" customHeight="1" outlineLevel="3" x14ac:dyDescent="0.4">
      <c r="A413" s="4" t="s">
        <v>13</v>
      </c>
      <c r="B413" s="4" t="s">
        <v>221</v>
      </c>
      <c r="C413" s="4" t="s">
        <v>1535</v>
      </c>
      <c r="D413" s="4" t="s">
        <v>1559</v>
      </c>
      <c r="E413" s="9"/>
      <c r="F413" s="4" t="s">
        <v>1560</v>
      </c>
      <c r="G413" s="4" t="s">
        <v>275</v>
      </c>
      <c r="H413" s="9" t="s">
        <v>291</v>
      </c>
      <c r="I413" s="9" t="s">
        <v>1561</v>
      </c>
      <c r="J413" s="4">
        <v>0.65</v>
      </c>
      <c r="K413" s="4" t="s">
        <v>284</v>
      </c>
      <c r="L413" s="4">
        <v>0</v>
      </c>
      <c r="M413" s="4">
        <v>0.65</v>
      </c>
      <c r="N413" s="4"/>
      <c r="O413" s="4" t="s">
        <v>293</v>
      </c>
      <c r="P413" s="4" t="s">
        <v>279</v>
      </c>
      <c r="Q413" s="4" t="s">
        <v>1562</v>
      </c>
      <c r="R413" s="4"/>
      <c r="S413" s="18"/>
      <c r="U413" s="7">
        <f>VLOOKUP(F413,[6]农村公路!$I$6:$W$11652,15,0)</f>
        <v>0.65</v>
      </c>
      <c r="V413" s="7">
        <f t="shared" si="17"/>
        <v>0</v>
      </c>
      <c r="W413" s="7" t="e">
        <f>VLOOKUP(F413,'[7]乡镇通三级、旅游资源产业路项目明细'!$F$8:$S$1305,14,0)</f>
        <v>#N/A</v>
      </c>
      <c r="AA413" s="7" t="e">
        <f>_xlfn.XLOOKUP(F413,'[8]乡镇通三级、旅游资源产业路项目明细'!$U:$U,'[8]乡镇通三级、旅游资源产业路项目明细'!$U:$U)</f>
        <v>#N/A</v>
      </c>
      <c r="AB413" s="7" t="e">
        <f>VLOOKUP(F413,[9]项目建设投资计划表!$L$7:$O$83,4,0)</f>
        <v>#N/A</v>
      </c>
    </row>
    <row r="414" spans="1:28" ht="25.15" customHeight="1" outlineLevel="3" x14ac:dyDescent="0.4">
      <c r="A414" s="4" t="s">
        <v>13</v>
      </c>
      <c r="B414" s="4" t="s">
        <v>221</v>
      </c>
      <c r="C414" s="4" t="s">
        <v>1563</v>
      </c>
      <c r="D414" s="4" t="s">
        <v>1564</v>
      </c>
      <c r="E414" s="9"/>
      <c r="F414" s="4" t="s">
        <v>1565</v>
      </c>
      <c r="G414" s="4" t="s">
        <v>275</v>
      </c>
      <c r="H414" s="9" t="s">
        <v>291</v>
      </c>
      <c r="I414" s="9" t="s">
        <v>1566</v>
      </c>
      <c r="J414" s="4">
        <v>2.4</v>
      </c>
      <c r="K414" s="4" t="s">
        <v>284</v>
      </c>
      <c r="L414" s="4">
        <v>0</v>
      </c>
      <c r="M414" s="4">
        <v>2.4</v>
      </c>
      <c r="N414" s="4"/>
      <c r="O414" s="4" t="s">
        <v>293</v>
      </c>
      <c r="P414" s="4" t="s">
        <v>279</v>
      </c>
      <c r="Q414" s="4" t="s">
        <v>1567</v>
      </c>
      <c r="R414" s="4"/>
      <c r="S414" s="18"/>
      <c r="U414" s="7">
        <f>VLOOKUP(F414,[6]农村公路!$I$6:$W$11652,15,0)</f>
        <v>2.4</v>
      </c>
      <c r="V414" s="7">
        <f t="shared" si="17"/>
        <v>0</v>
      </c>
      <c r="W414" s="7" t="e">
        <f>VLOOKUP(F414,'[7]乡镇通三级、旅游资源产业路项目明细'!$F$8:$S$1305,14,0)</f>
        <v>#N/A</v>
      </c>
      <c r="AA414" s="7" t="e">
        <f>_xlfn.XLOOKUP(F414,'[8]乡镇通三级、旅游资源产业路项目明细'!$U:$U,'[8]乡镇通三级、旅游资源产业路项目明细'!$U:$U)</f>
        <v>#N/A</v>
      </c>
      <c r="AB414" s="7" t="e">
        <f>VLOOKUP(F414,[9]项目建设投资计划表!$L$7:$O$83,4,0)</f>
        <v>#N/A</v>
      </c>
    </row>
    <row r="415" spans="1:28" ht="25.15" customHeight="1" outlineLevel="3" x14ac:dyDescent="0.4">
      <c r="A415" s="4" t="s">
        <v>13</v>
      </c>
      <c r="B415" s="4" t="s">
        <v>221</v>
      </c>
      <c r="C415" s="4" t="s">
        <v>1568</v>
      </c>
      <c r="D415" s="4" t="s">
        <v>1569</v>
      </c>
      <c r="E415" s="9"/>
      <c r="F415" s="4" t="s">
        <v>1570</v>
      </c>
      <c r="G415" s="4" t="s">
        <v>275</v>
      </c>
      <c r="H415" s="9" t="s">
        <v>291</v>
      </c>
      <c r="I415" s="9" t="s">
        <v>1571</v>
      </c>
      <c r="J415" s="4">
        <v>1.1000000000000001</v>
      </c>
      <c r="K415" s="4" t="s">
        <v>284</v>
      </c>
      <c r="L415" s="4">
        <v>0</v>
      </c>
      <c r="M415" s="4">
        <v>1.1000000000000001</v>
      </c>
      <c r="N415" s="4"/>
      <c r="O415" s="4" t="s">
        <v>293</v>
      </c>
      <c r="P415" s="4" t="s">
        <v>279</v>
      </c>
      <c r="Q415" s="4" t="s">
        <v>1572</v>
      </c>
      <c r="R415" s="4"/>
      <c r="S415" s="18"/>
      <c r="U415" s="7">
        <f>VLOOKUP(F415,[6]农村公路!$I$6:$W$11652,15,0)</f>
        <v>1.1000000000000001</v>
      </c>
      <c r="V415" s="7">
        <f t="shared" si="17"/>
        <v>0</v>
      </c>
      <c r="W415" s="7" t="e">
        <f>VLOOKUP(F415,'[7]乡镇通三级、旅游资源产业路项目明细'!$F$8:$S$1305,14,0)</f>
        <v>#N/A</v>
      </c>
      <c r="AA415" s="7" t="e">
        <f>_xlfn.XLOOKUP(F415,'[8]乡镇通三级、旅游资源产业路项目明细'!$U:$U,'[8]乡镇通三级、旅游资源产业路项目明细'!$U:$U)</f>
        <v>#N/A</v>
      </c>
      <c r="AB415" s="7" t="e">
        <f>VLOOKUP(F415,[9]项目建设投资计划表!$L$7:$O$83,4,0)</f>
        <v>#N/A</v>
      </c>
    </row>
    <row r="416" spans="1:28" ht="25.15" customHeight="1" outlineLevel="3" x14ac:dyDescent="0.4">
      <c r="A416" s="4" t="s">
        <v>13</v>
      </c>
      <c r="B416" s="4" t="s">
        <v>221</v>
      </c>
      <c r="C416" s="4" t="s">
        <v>1573</v>
      </c>
      <c r="D416" s="4" t="s">
        <v>1574</v>
      </c>
      <c r="E416" s="9"/>
      <c r="F416" s="4" t="s">
        <v>1575</v>
      </c>
      <c r="G416" s="4" t="s">
        <v>275</v>
      </c>
      <c r="H416" s="9" t="s">
        <v>200</v>
      </c>
      <c r="I416" s="9" t="s">
        <v>1576</v>
      </c>
      <c r="J416" s="4">
        <v>0.55000000000000004</v>
      </c>
      <c r="K416" s="4" t="s">
        <v>284</v>
      </c>
      <c r="L416" s="4">
        <v>0</v>
      </c>
      <c r="M416" s="4">
        <v>0.55000000000000004</v>
      </c>
      <c r="N416" s="4"/>
      <c r="O416" s="4" t="s">
        <v>293</v>
      </c>
      <c r="P416" s="4" t="s">
        <v>279</v>
      </c>
      <c r="Q416" s="4" t="s">
        <v>1577</v>
      </c>
      <c r="R416" s="4"/>
      <c r="S416" s="18"/>
      <c r="U416" s="7">
        <f>VLOOKUP(F416,[6]农村公路!$I$6:$W$11652,15,0)</f>
        <v>0.55000000000000004</v>
      </c>
      <c r="V416" s="7">
        <f t="shared" si="17"/>
        <v>0</v>
      </c>
      <c r="W416" s="7" t="e">
        <f>VLOOKUP(F416,'[7]乡镇通三级、旅游资源产业路项目明细'!$F$8:$S$1305,14,0)</f>
        <v>#N/A</v>
      </c>
      <c r="AA416" s="7" t="e">
        <f>_xlfn.XLOOKUP(F416,'[8]乡镇通三级、旅游资源产业路项目明细'!$U:$U,'[8]乡镇通三级、旅游资源产业路项目明细'!$U:$U)</f>
        <v>#N/A</v>
      </c>
      <c r="AB416" s="7" t="e">
        <f>VLOOKUP(F416,[9]项目建设投资计划表!$L$7:$O$83,4,0)</f>
        <v>#N/A</v>
      </c>
    </row>
    <row r="417" spans="1:28" ht="25.15" customHeight="1" outlineLevel="3" x14ac:dyDescent="0.4">
      <c r="A417" s="4" t="s">
        <v>13</v>
      </c>
      <c r="B417" s="4" t="s">
        <v>221</v>
      </c>
      <c r="C417" s="4" t="s">
        <v>1578</v>
      </c>
      <c r="D417" s="4" t="s">
        <v>1254</v>
      </c>
      <c r="E417" s="9"/>
      <c r="F417" s="4" t="s">
        <v>1579</v>
      </c>
      <c r="G417" s="4" t="s">
        <v>275</v>
      </c>
      <c r="H417" s="9" t="s">
        <v>291</v>
      </c>
      <c r="I417" s="9" t="s">
        <v>1580</v>
      </c>
      <c r="J417" s="4">
        <v>0.64</v>
      </c>
      <c r="K417" s="4" t="s">
        <v>284</v>
      </c>
      <c r="L417" s="4">
        <v>0</v>
      </c>
      <c r="M417" s="4">
        <v>0.64</v>
      </c>
      <c r="N417" s="4"/>
      <c r="O417" s="4" t="s">
        <v>293</v>
      </c>
      <c r="P417" s="4" t="s">
        <v>279</v>
      </c>
      <c r="Q417" s="4" t="s">
        <v>1581</v>
      </c>
      <c r="R417" s="4"/>
      <c r="S417" s="18"/>
      <c r="U417" s="7">
        <f>VLOOKUP(F417,[6]农村公路!$I$6:$W$11652,15,0)</f>
        <v>0.64</v>
      </c>
      <c r="V417" s="7">
        <f t="shared" si="17"/>
        <v>0</v>
      </c>
      <c r="W417" s="7" t="e">
        <f>VLOOKUP(F417,'[7]乡镇通三级、旅游资源产业路项目明细'!$F$8:$S$1305,14,0)</f>
        <v>#N/A</v>
      </c>
      <c r="AA417" s="7" t="e">
        <f>_xlfn.XLOOKUP(F417,'[8]乡镇通三级、旅游资源产业路项目明细'!$U:$U,'[8]乡镇通三级、旅游资源产业路项目明细'!$U:$U)</f>
        <v>#N/A</v>
      </c>
      <c r="AB417" s="7" t="e">
        <f>VLOOKUP(F417,[9]项目建设投资计划表!$L$7:$O$83,4,0)</f>
        <v>#N/A</v>
      </c>
    </row>
    <row r="418" spans="1:28" ht="25.15" customHeight="1" outlineLevel="3" x14ac:dyDescent="0.4">
      <c r="A418" s="4" t="s">
        <v>13</v>
      </c>
      <c r="B418" s="4" t="s">
        <v>221</v>
      </c>
      <c r="C418" s="4" t="s">
        <v>1578</v>
      </c>
      <c r="D418" s="4" t="s">
        <v>1582</v>
      </c>
      <c r="E418" s="9"/>
      <c r="F418" s="4" t="s">
        <v>1583</v>
      </c>
      <c r="G418" s="4" t="s">
        <v>275</v>
      </c>
      <c r="H418" s="9" t="s">
        <v>291</v>
      </c>
      <c r="I418" s="9" t="s">
        <v>1584</v>
      </c>
      <c r="J418" s="4">
        <v>0.3</v>
      </c>
      <c r="K418" s="4" t="s">
        <v>284</v>
      </c>
      <c r="L418" s="4">
        <v>0</v>
      </c>
      <c r="M418" s="4">
        <v>0.3</v>
      </c>
      <c r="N418" s="4"/>
      <c r="O418" s="4" t="s">
        <v>293</v>
      </c>
      <c r="P418" s="4" t="s">
        <v>279</v>
      </c>
      <c r="Q418" s="4" t="s">
        <v>1585</v>
      </c>
      <c r="R418" s="4"/>
      <c r="S418" s="18"/>
      <c r="U418" s="7">
        <f>VLOOKUP(F418,[6]农村公路!$I$6:$W$11652,15,0)</f>
        <v>0.3</v>
      </c>
      <c r="V418" s="7">
        <f t="shared" si="17"/>
        <v>0</v>
      </c>
      <c r="W418" s="7" t="e">
        <f>VLOOKUP(F418,'[7]乡镇通三级、旅游资源产业路项目明细'!$F$8:$S$1305,14,0)</f>
        <v>#N/A</v>
      </c>
      <c r="AA418" s="7" t="e">
        <f>_xlfn.XLOOKUP(F418,'[8]乡镇通三级、旅游资源产业路项目明细'!$U:$U,'[8]乡镇通三级、旅游资源产业路项目明细'!$U:$U)</f>
        <v>#N/A</v>
      </c>
      <c r="AB418" s="7" t="e">
        <f>VLOOKUP(F418,[9]项目建设投资计划表!$L$7:$O$83,4,0)</f>
        <v>#N/A</v>
      </c>
    </row>
    <row r="419" spans="1:28" ht="25.15" customHeight="1" outlineLevel="3" x14ac:dyDescent="0.4">
      <c r="A419" s="4" t="s">
        <v>13</v>
      </c>
      <c r="B419" s="4" t="s">
        <v>221</v>
      </c>
      <c r="C419" s="4" t="s">
        <v>1586</v>
      </c>
      <c r="D419" s="4" t="s">
        <v>1587</v>
      </c>
      <c r="E419" s="9"/>
      <c r="F419" s="4" t="s">
        <v>1588</v>
      </c>
      <c r="G419" s="4" t="s">
        <v>275</v>
      </c>
      <c r="H419" s="9" t="s">
        <v>291</v>
      </c>
      <c r="I419" s="9" t="s">
        <v>1589</v>
      </c>
      <c r="J419" s="4">
        <v>1.4</v>
      </c>
      <c r="K419" s="4" t="s">
        <v>284</v>
      </c>
      <c r="L419" s="4">
        <v>0</v>
      </c>
      <c r="M419" s="4">
        <v>1.4</v>
      </c>
      <c r="N419" s="4"/>
      <c r="O419" s="4" t="s">
        <v>293</v>
      </c>
      <c r="P419" s="4" t="s">
        <v>279</v>
      </c>
      <c r="Q419" s="4" t="s">
        <v>1590</v>
      </c>
      <c r="R419" s="4"/>
      <c r="S419" s="18"/>
      <c r="U419" s="7">
        <f>VLOOKUP(F419,[6]农村公路!$I$6:$W$11652,15,0)</f>
        <v>1.4</v>
      </c>
      <c r="V419" s="7">
        <f t="shared" si="17"/>
        <v>0</v>
      </c>
      <c r="W419" s="7" t="e">
        <f>VLOOKUP(F419,'[7]乡镇通三级、旅游资源产业路项目明细'!$F$8:$S$1305,14,0)</f>
        <v>#N/A</v>
      </c>
      <c r="AA419" s="7" t="e">
        <f>_xlfn.XLOOKUP(F419,'[8]乡镇通三级、旅游资源产业路项目明细'!$U:$U,'[8]乡镇通三级、旅游资源产业路项目明细'!$U:$U)</f>
        <v>#N/A</v>
      </c>
      <c r="AB419" s="7" t="e">
        <f>VLOOKUP(F419,[9]项目建设投资计划表!$L$7:$O$83,4,0)</f>
        <v>#N/A</v>
      </c>
    </row>
    <row r="420" spans="1:28" ht="25.15" customHeight="1" outlineLevel="3" x14ac:dyDescent="0.4">
      <c r="A420" s="4" t="s">
        <v>13</v>
      </c>
      <c r="B420" s="4" t="s">
        <v>221</v>
      </c>
      <c r="C420" s="4" t="s">
        <v>1591</v>
      </c>
      <c r="D420" s="4" t="s">
        <v>1592</v>
      </c>
      <c r="E420" s="9"/>
      <c r="F420" s="4" t="s">
        <v>1593</v>
      </c>
      <c r="G420" s="4" t="s">
        <v>275</v>
      </c>
      <c r="H420" s="9" t="s">
        <v>291</v>
      </c>
      <c r="I420" s="9" t="s">
        <v>1594</v>
      </c>
      <c r="J420" s="4">
        <v>1.55</v>
      </c>
      <c r="K420" s="4" t="s">
        <v>284</v>
      </c>
      <c r="L420" s="4">
        <v>0</v>
      </c>
      <c r="M420" s="4">
        <v>1.55</v>
      </c>
      <c r="N420" s="4"/>
      <c r="O420" s="4" t="s">
        <v>293</v>
      </c>
      <c r="P420" s="4" t="s">
        <v>279</v>
      </c>
      <c r="Q420" s="4" t="s">
        <v>1595</v>
      </c>
      <c r="R420" s="4"/>
      <c r="S420" s="18"/>
      <c r="U420" s="7">
        <f>VLOOKUP(F420,[6]农村公路!$I$6:$W$11652,15,0)</f>
        <v>1.55</v>
      </c>
      <c r="V420" s="7">
        <f t="shared" si="17"/>
        <v>0</v>
      </c>
      <c r="W420" s="7" t="e">
        <f>VLOOKUP(F420,'[7]乡镇通三级、旅游资源产业路项目明细'!$F$8:$S$1305,14,0)</f>
        <v>#N/A</v>
      </c>
      <c r="AA420" s="7" t="e">
        <f>_xlfn.XLOOKUP(F420,'[8]乡镇通三级、旅游资源产业路项目明细'!$U:$U,'[8]乡镇通三级、旅游资源产业路项目明细'!$U:$U)</f>
        <v>#N/A</v>
      </c>
      <c r="AB420" s="7" t="e">
        <f>VLOOKUP(F420,[9]项目建设投资计划表!$L$7:$O$83,4,0)</f>
        <v>#N/A</v>
      </c>
    </row>
    <row r="421" spans="1:28" ht="25.15" customHeight="1" outlineLevel="3" x14ac:dyDescent="0.4">
      <c r="A421" s="4" t="s">
        <v>13</v>
      </c>
      <c r="B421" s="4" t="s">
        <v>221</v>
      </c>
      <c r="C421" s="4" t="s">
        <v>1596</v>
      </c>
      <c r="D421" s="4" t="s">
        <v>397</v>
      </c>
      <c r="E421" s="9"/>
      <c r="F421" s="4" t="s">
        <v>1597</v>
      </c>
      <c r="G421" s="4" t="s">
        <v>275</v>
      </c>
      <c r="H421" s="9" t="s">
        <v>200</v>
      </c>
      <c r="I421" s="9" t="s">
        <v>1598</v>
      </c>
      <c r="J421" s="4">
        <v>0.30399999999999999</v>
      </c>
      <c r="K421" s="4" t="s">
        <v>284</v>
      </c>
      <c r="L421" s="4">
        <v>0</v>
      </c>
      <c r="M421" s="4">
        <v>0.30399999999999999</v>
      </c>
      <c r="N421" s="4"/>
      <c r="O421" s="4" t="s">
        <v>293</v>
      </c>
      <c r="P421" s="4" t="s">
        <v>279</v>
      </c>
      <c r="Q421" s="4" t="s">
        <v>1599</v>
      </c>
      <c r="R421" s="4"/>
      <c r="S421" s="18"/>
      <c r="U421" s="7">
        <f>VLOOKUP(F421,[6]农村公路!$I$6:$W$11652,15,0)</f>
        <v>0.30399999999999999</v>
      </c>
      <c r="V421" s="7">
        <f t="shared" si="17"/>
        <v>0</v>
      </c>
      <c r="W421" s="7" t="e">
        <f>VLOOKUP(F421,'[7]乡镇通三级、旅游资源产业路项目明细'!$F$8:$S$1305,14,0)</f>
        <v>#N/A</v>
      </c>
      <c r="AA421" s="7" t="e">
        <f>_xlfn.XLOOKUP(F421,'[8]乡镇通三级、旅游资源产业路项目明细'!$U:$U,'[8]乡镇通三级、旅游资源产业路项目明细'!$U:$U)</f>
        <v>#N/A</v>
      </c>
      <c r="AB421" s="7" t="e">
        <f>VLOOKUP(F421,[9]项目建设投资计划表!$L$7:$O$83,4,0)</f>
        <v>#N/A</v>
      </c>
    </row>
    <row r="422" spans="1:28" ht="25.15" customHeight="1" outlineLevel="3" x14ac:dyDescent="0.4">
      <c r="A422" s="4" t="s">
        <v>13</v>
      </c>
      <c r="B422" s="4" t="s">
        <v>221</v>
      </c>
      <c r="C422" s="4" t="s">
        <v>1600</v>
      </c>
      <c r="D422" s="4" t="s">
        <v>1601</v>
      </c>
      <c r="E422" s="9"/>
      <c r="F422" s="4" t="s">
        <v>1602</v>
      </c>
      <c r="G422" s="4" t="s">
        <v>275</v>
      </c>
      <c r="H422" s="9" t="s">
        <v>200</v>
      </c>
      <c r="I422" s="9" t="s">
        <v>1603</v>
      </c>
      <c r="J422" s="4">
        <v>0.3</v>
      </c>
      <c r="K422" s="4" t="s">
        <v>284</v>
      </c>
      <c r="L422" s="4">
        <v>0</v>
      </c>
      <c r="M422" s="4">
        <v>0.3</v>
      </c>
      <c r="N422" s="4"/>
      <c r="O422" s="4" t="s">
        <v>293</v>
      </c>
      <c r="P422" s="4" t="s">
        <v>279</v>
      </c>
      <c r="Q422" s="4" t="s">
        <v>1604</v>
      </c>
      <c r="R422" s="4"/>
      <c r="S422" s="18"/>
      <c r="U422" s="7">
        <f>VLOOKUP(F422,[6]农村公路!$I$6:$W$11652,15,0)</f>
        <v>0.3</v>
      </c>
      <c r="V422" s="7">
        <f t="shared" si="17"/>
        <v>0</v>
      </c>
      <c r="W422" s="7" t="e">
        <f>VLOOKUP(F422,'[7]乡镇通三级、旅游资源产业路项目明细'!$F$8:$S$1305,14,0)</f>
        <v>#N/A</v>
      </c>
      <c r="AA422" s="7" t="e">
        <f>_xlfn.XLOOKUP(F422,'[8]乡镇通三级、旅游资源产业路项目明细'!$U:$U,'[8]乡镇通三级、旅游资源产业路项目明细'!$U:$U)</f>
        <v>#N/A</v>
      </c>
      <c r="AB422" s="7" t="e">
        <f>VLOOKUP(F422,[9]项目建设投资计划表!$L$7:$O$83,4,0)</f>
        <v>#N/A</v>
      </c>
    </row>
    <row r="423" spans="1:28" ht="25.15" customHeight="1" outlineLevel="3" x14ac:dyDescent="0.4">
      <c r="A423" s="4" t="s">
        <v>13</v>
      </c>
      <c r="B423" s="4" t="s">
        <v>221</v>
      </c>
      <c r="C423" s="4" t="s">
        <v>1578</v>
      </c>
      <c r="D423" s="4" t="s">
        <v>1605</v>
      </c>
      <c r="E423" s="9"/>
      <c r="F423" s="4" t="s">
        <v>1606</v>
      </c>
      <c r="G423" s="4" t="s">
        <v>275</v>
      </c>
      <c r="H423" s="9" t="s">
        <v>291</v>
      </c>
      <c r="I423" s="9" t="s">
        <v>1607</v>
      </c>
      <c r="J423" s="4">
        <v>0.66</v>
      </c>
      <c r="K423" s="4" t="s">
        <v>284</v>
      </c>
      <c r="L423" s="4">
        <v>0</v>
      </c>
      <c r="M423" s="4">
        <v>0.66</v>
      </c>
      <c r="N423" s="4"/>
      <c r="O423" s="4" t="s">
        <v>293</v>
      </c>
      <c r="P423" s="4" t="s">
        <v>279</v>
      </c>
      <c r="Q423" s="4" t="s">
        <v>1608</v>
      </c>
      <c r="R423" s="4"/>
      <c r="S423" s="18"/>
      <c r="U423" s="7">
        <f>VLOOKUP(F423,[6]农村公路!$I$6:$W$11652,15,0)</f>
        <v>0.66</v>
      </c>
      <c r="V423" s="7">
        <f t="shared" si="17"/>
        <v>0</v>
      </c>
      <c r="W423" s="7" t="e">
        <f>VLOOKUP(F423,'[7]乡镇通三级、旅游资源产业路项目明细'!$F$8:$S$1305,14,0)</f>
        <v>#N/A</v>
      </c>
      <c r="AA423" s="7" t="e">
        <f>_xlfn.XLOOKUP(F423,'[8]乡镇通三级、旅游资源产业路项目明细'!$U:$U,'[8]乡镇通三级、旅游资源产业路项目明细'!$U:$U)</f>
        <v>#N/A</v>
      </c>
      <c r="AB423" s="7" t="e">
        <f>VLOOKUP(F423,[9]项目建设投资计划表!$L$7:$O$83,4,0)</f>
        <v>#N/A</v>
      </c>
    </row>
    <row r="424" spans="1:28" ht="25.15" customHeight="1" outlineLevel="3" x14ac:dyDescent="0.4">
      <c r="A424" s="4" t="s">
        <v>13</v>
      </c>
      <c r="B424" s="4" t="s">
        <v>221</v>
      </c>
      <c r="C424" s="4" t="s">
        <v>1563</v>
      </c>
      <c r="D424" s="4" t="s">
        <v>1609</v>
      </c>
      <c r="E424" s="9"/>
      <c r="F424" s="4" t="s">
        <v>1610</v>
      </c>
      <c r="G424" s="4" t="s">
        <v>275</v>
      </c>
      <c r="H424" s="9" t="s">
        <v>291</v>
      </c>
      <c r="I424" s="9" t="s">
        <v>1611</v>
      </c>
      <c r="J424" s="4">
        <v>0.5</v>
      </c>
      <c r="K424" s="4" t="s">
        <v>284</v>
      </c>
      <c r="L424" s="4">
        <v>0</v>
      </c>
      <c r="M424" s="4">
        <v>0.5</v>
      </c>
      <c r="N424" s="4"/>
      <c r="O424" s="4" t="s">
        <v>293</v>
      </c>
      <c r="P424" s="4" t="s">
        <v>279</v>
      </c>
      <c r="Q424" s="4" t="s">
        <v>1612</v>
      </c>
      <c r="R424" s="4"/>
      <c r="S424" s="18"/>
      <c r="U424" s="7">
        <f>VLOOKUP(F424,[6]农村公路!$I$6:$W$11652,15,0)</f>
        <v>0.5</v>
      </c>
      <c r="V424" s="7">
        <f t="shared" si="17"/>
        <v>0</v>
      </c>
      <c r="W424" s="7" t="e">
        <f>VLOOKUP(F424,'[7]乡镇通三级、旅游资源产业路项目明细'!$F$8:$S$1305,14,0)</f>
        <v>#N/A</v>
      </c>
      <c r="AA424" s="7" t="e">
        <f>_xlfn.XLOOKUP(F424,'[8]乡镇通三级、旅游资源产业路项目明细'!$U:$U,'[8]乡镇通三级、旅游资源产业路项目明细'!$U:$U)</f>
        <v>#N/A</v>
      </c>
      <c r="AB424" s="7" t="e">
        <f>VLOOKUP(F424,[9]项目建设投资计划表!$L$7:$O$83,4,0)</f>
        <v>#N/A</v>
      </c>
    </row>
    <row r="425" spans="1:28" ht="25.15" customHeight="1" outlineLevel="3" x14ac:dyDescent="0.4">
      <c r="A425" s="4" t="s">
        <v>13</v>
      </c>
      <c r="B425" s="4" t="s">
        <v>221</v>
      </c>
      <c r="C425" s="4" t="s">
        <v>1586</v>
      </c>
      <c r="D425" s="4" t="s">
        <v>1613</v>
      </c>
      <c r="E425" s="9"/>
      <c r="F425" s="4" t="s">
        <v>1614</v>
      </c>
      <c r="G425" s="4" t="s">
        <v>275</v>
      </c>
      <c r="H425" s="9" t="s">
        <v>291</v>
      </c>
      <c r="I425" s="9" t="s">
        <v>1615</v>
      </c>
      <c r="J425" s="4">
        <v>0.4</v>
      </c>
      <c r="K425" s="4" t="s">
        <v>284</v>
      </c>
      <c r="L425" s="4">
        <v>0</v>
      </c>
      <c r="M425" s="4">
        <v>0.4</v>
      </c>
      <c r="N425" s="4"/>
      <c r="O425" s="4" t="s">
        <v>293</v>
      </c>
      <c r="P425" s="4" t="s">
        <v>279</v>
      </c>
      <c r="Q425" s="4" t="s">
        <v>1616</v>
      </c>
      <c r="R425" s="4"/>
      <c r="S425" s="18"/>
      <c r="U425" s="7">
        <f>VLOOKUP(F425,[6]农村公路!$I$6:$W$11652,15,0)</f>
        <v>0.4</v>
      </c>
      <c r="V425" s="7">
        <f t="shared" si="17"/>
        <v>0</v>
      </c>
      <c r="W425" s="7" t="e">
        <f>VLOOKUP(F425,'[7]乡镇通三级、旅游资源产业路项目明细'!$F$8:$S$1305,14,0)</f>
        <v>#N/A</v>
      </c>
      <c r="AA425" s="7" t="e">
        <f>_xlfn.XLOOKUP(F425,'[8]乡镇通三级、旅游资源产业路项目明细'!$U:$U,'[8]乡镇通三级、旅游资源产业路项目明细'!$U:$U)</f>
        <v>#N/A</v>
      </c>
      <c r="AB425" s="7" t="e">
        <f>VLOOKUP(F425,[9]项目建设投资计划表!$L$7:$O$83,4,0)</f>
        <v>#N/A</v>
      </c>
    </row>
    <row r="426" spans="1:28" ht="25.15" customHeight="1" outlineLevel="3" x14ac:dyDescent="0.4">
      <c r="A426" s="4" t="s">
        <v>13</v>
      </c>
      <c r="B426" s="4" t="s">
        <v>221</v>
      </c>
      <c r="C426" s="4" t="s">
        <v>1586</v>
      </c>
      <c r="D426" s="4" t="s">
        <v>1617</v>
      </c>
      <c r="E426" s="9"/>
      <c r="F426" s="4" t="s">
        <v>1618</v>
      </c>
      <c r="G426" s="4" t="s">
        <v>275</v>
      </c>
      <c r="H426" s="9" t="s">
        <v>291</v>
      </c>
      <c r="I426" s="9" t="s">
        <v>1619</v>
      </c>
      <c r="J426" s="4">
        <v>0.62</v>
      </c>
      <c r="K426" s="4" t="s">
        <v>284</v>
      </c>
      <c r="L426" s="4">
        <v>0</v>
      </c>
      <c r="M426" s="4">
        <v>0.62</v>
      </c>
      <c r="N426" s="4"/>
      <c r="O426" s="4" t="s">
        <v>293</v>
      </c>
      <c r="P426" s="4" t="s">
        <v>279</v>
      </c>
      <c r="Q426" s="4" t="s">
        <v>1620</v>
      </c>
      <c r="R426" s="4"/>
      <c r="S426" s="18"/>
      <c r="U426" s="7">
        <f>VLOOKUP(F426,[6]农村公路!$I$6:$W$11652,15,0)</f>
        <v>0.62</v>
      </c>
      <c r="V426" s="7">
        <f t="shared" si="17"/>
        <v>0</v>
      </c>
      <c r="W426" s="7" t="e">
        <f>VLOOKUP(F426,'[7]乡镇通三级、旅游资源产业路项目明细'!$F$8:$S$1305,14,0)</f>
        <v>#N/A</v>
      </c>
      <c r="AA426" s="7" t="e">
        <f>_xlfn.XLOOKUP(F426,'[8]乡镇通三级、旅游资源产业路项目明细'!$U:$U,'[8]乡镇通三级、旅游资源产业路项目明细'!$U:$U)</f>
        <v>#N/A</v>
      </c>
      <c r="AB426" s="7" t="e">
        <f>VLOOKUP(F426,[9]项目建设投资计划表!$L$7:$O$83,4,0)</f>
        <v>#N/A</v>
      </c>
    </row>
    <row r="427" spans="1:28" ht="25.15" customHeight="1" outlineLevel="3" x14ac:dyDescent="0.4">
      <c r="A427" s="4" t="s">
        <v>13</v>
      </c>
      <c r="B427" s="4" t="s">
        <v>221</v>
      </c>
      <c r="C427" s="4" t="s">
        <v>1549</v>
      </c>
      <c r="D427" s="4" t="s">
        <v>1621</v>
      </c>
      <c r="E427" s="9"/>
      <c r="F427" s="4" t="s">
        <v>1622</v>
      </c>
      <c r="G427" s="4" t="s">
        <v>275</v>
      </c>
      <c r="H427" s="9" t="s">
        <v>291</v>
      </c>
      <c r="I427" s="9" t="s">
        <v>1623</v>
      </c>
      <c r="J427" s="4">
        <v>0.6</v>
      </c>
      <c r="K427" s="4" t="s">
        <v>284</v>
      </c>
      <c r="L427" s="4">
        <v>0</v>
      </c>
      <c r="M427" s="4">
        <v>0.6</v>
      </c>
      <c r="N427" s="4"/>
      <c r="O427" s="4" t="s">
        <v>293</v>
      </c>
      <c r="P427" s="4" t="s">
        <v>279</v>
      </c>
      <c r="Q427" s="4" t="s">
        <v>1624</v>
      </c>
      <c r="R427" s="4"/>
      <c r="S427" s="18"/>
      <c r="U427" s="7">
        <f>VLOOKUP(F427,[6]农村公路!$I$6:$W$11652,15,0)</f>
        <v>0.6</v>
      </c>
      <c r="V427" s="7">
        <f t="shared" si="17"/>
        <v>0</v>
      </c>
      <c r="W427" s="7" t="e">
        <f>VLOOKUP(F427,'[7]乡镇通三级、旅游资源产业路项目明细'!$F$8:$S$1305,14,0)</f>
        <v>#N/A</v>
      </c>
      <c r="AA427" s="7" t="e">
        <f>_xlfn.XLOOKUP(F427,'[8]乡镇通三级、旅游资源产业路项目明细'!$U:$U,'[8]乡镇通三级、旅游资源产业路项目明细'!$U:$U)</f>
        <v>#N/A</v>
      </c>
      <c r="AB427" s="7" t="e">
        <f>VLOOKUP(F427,[9]项目建设投资计划表!$L$7:$O$83,4,0)</f>
        <v>#N/A</v>
      </c>
    </row>
    <row r="428" spans="1:28" ht="25.15" customHeight="1" outlineLevel="3" x14ac:dyDescent="0.4">
      <c r="A428" s="4" t="s">
        <v>13</v>
      </c>
      <c r="B428" s="4" t="s">
        <v>221</v>
      </c>
      <c r="C428" s="4" t="s">
        <v>1540</v>
      </c>
      <c r="D428" s="4" t="s">
        <v>1625</v>
      </c>
      <c r="E428" s="9"/>
      <c r="F428" s="4" t="s">
        <v>1626</v>
      </c>
      <c r="G428" s="4" t="s">
        <v>275</v>
      </c>
      <c r="H428" s="9" t="s">
        <v>200</v>
      </c>
      <c r="I428" s="9" t="s">
        <v>1627</v>
      </c>
      <c r="J428" s="4">
        <v>2.5</v>
      </c>
      <c r="K428" s="4" t="s">
        <v>284</v>
      </c>
      <c r="L428" s="4">
        <v>0</v>
      </c>
      <c r="M428" s="4">
        <v>2.5</v>
      </c>
      <c r="N428" s="4"/>
      <c r="O428" s="4" t="s">
        <v>293</v>
      </c>
      <c r="P428" s="4" t="s">
        <v>279</v>
      </c>
      <c r="Q428" s="4" t="s">
        <v>1628</v>
      </c>
      <c r="R428" s="4"/>
      <c r="S428" s="18"/>
      <c r="U428" s="7">
        <f>VLOOKUP(F428,[6]农村公路!$I$6:$W$11652,15,0)</f>
        <v>2.5</v>
      </c>
      <c r="V428" s="7">
        <f t="shared" si="17"/>
        <v>0</v>
      </c>
      <c r="W428" s="7" t="e">
        <f>VLOOKUP(F428,'[7]乡镇通三级、旅游资源产业路项目明细'!$F$8:$S$1305,14,0)</f>
        <v>#N/A</v>
      </c>
      <c r="AA428" s="7" t="e">
        <f>_xlfn.XLOOKUP(F428,'[8]乡镇通三级、旅游资源产业路项目明细'!$U:$U,'[8]乡镇通三级、旅游资源产业路项目明细'!$U:$U)</f>
        <v>#N/A</v>
      </c>
      <c r="AB428" s="7" t="e">
        <f>VLOOKUP(F428,[9]项目建设投资计划表!$L$7:$O$83,4,0)</f>
        <v>#N/A</v>
      </c>
    </row>
    <row r="429" spans="1:28" ht="25.15" customHeight="1" outlineLevel="3" x14ac:dyDescent="0.4">
      <c r="A429" s="4" t="s">
        <v>13</v>
      </c>
      <c r="B429" s="4" t="s">
        <v>221</v>
      </c>
      <c r="C429" s="4" t="s">
        <v>1586</v>
      </c>
      <c r="D429" s="4" t="s">
        <v>1629</v>
      </c>
      <c r="E429" s="9"/>
      <c r="F429" s="4" t="s">
        <v>1630</v>
      </c>
      <c r="G429" s="4" t="s">
        <v>275</v>
      </c>
      <c r="H429" s="9" t="s">
        <v>291</v>
      </c>
      <c r="I429" s="9" t="s">
        <v>1631</v>
      </c>
      <c r="J429" s="4">
        <v>1.44</v>
      </c>
      <c r="K429" s="4" t="s">
        <v>284</v>
      </c>
      <c r="L429" s="4">
        <v>0</v>
      </c>
      <c r="M429" s="4">
        <v>1.44</v>
      </c>
      <c r="N429" s="4"/>
      <c r="O429" s="4" t="s">
        <v>293</v>
      </c>
      <c r="P429" s="4" t="s">
        <v>279</v>
      </c>
      <c r="Q429" s="4" t="s">
        <v>1632</v>
      </c>
      <c r="R429" s="4"/>
      <c r="S429" s="18"/>
      <c r="U429" s="7">
        <f>VLOOKUP(F429,[6]农村公路!$I$6:$W$11652,15,0)</f>
        <v>1.44</v>
      </c>
      <c r="V429" s="7">
        <f t="shared" si="17"/>
        <v>0</v>
      </c>
      <c r="W429" s="7" t="e">
        <f>VLOOKUP(F429,'[7]乡镇通三级、旅游资源产业路项目明细'!$F$8:$S$1305,14,0)</f>
        <v>#N/A</v>
      </c>
      <c r="AA429" s="7" t="e">
        <f>_xlfn.XLOOKUP(F429,'[8]乡镇通三级、旅游资源产业路项目明细'!$U:$U,'[8]乡镇通三级、旅游资源产业路项目明细'!$U:$U)</f>
        <v>#N/A</v>
      </c>
      <c r="AB429" s="7" t="e">
        <f>VLOOKUP(F429,[9]项目建设投资计划表!$L$7:$O$83,4,0)</f>
        <v>#N/A</v>
      </c>
    </row>
    <row r="430" spans="1:28" ht="25.15" customHeight="1" outlineLevel="3" x14ac:dyDescent="0.4">
      <c r="A430" s="4" t="s">
        <v>13</v>
      </c>
      <c r="B430" s="4" t="s">
        <v>221</v>
      </c>
      <c r="C430" s="4" t="s">
        <v>1586</v>
      </c>
      <c r="D430" s="4" t="s">
        <v>1633</v>
      </c>
      <c r="E430" s="9"/>
      <c r="F430" s="4" t="s">
        <v>1634</v>
      </c>
      <c r="G430" s="4" t="s">
        <v>275</v>
      </c>
      <c r="H430" s="9" t="s">
        <v>200</v>
      </c>
      <c r="I430" s="9" t="s">
        <v>1635</v>
      </c>
      <c r="J430" s="4">
        <v>2.3149999999999999</v>
      </c>
      <c r="K430" s="4" t="s">
        <v>284</v>
      </c>
      <c r="L430" s="4">
        <v>0</v>
      </c>
      <c r="M430" s="4">
        <v>2.3149999999999999</v>
      </c>
      <c r="N430" s="4"/>
      <c r="O430" s="4" t="s">
        <v>293</v>
      </c>
      <c r="P430" s="4" t="s">
        <v>279</v>
      </c>
      <c r="Q430" s="4" t="s">
        <v>1636</v>
      </c>
      <c r="R430" s="4"/>
      <c r="S430" s="18"/>
      <c r="U430" s="7">
        <f>VLOOKUP(F430,[6]农村公路!$I$6:$W$11652,15,0)</f>
        <v>2.3149999999999999</v>
      </c>
      <c r="V430" s="7">
        <f t="shared" si="17"/>
        <v>0</v>
      </c>
      <c r="W430" s="7" t="e">
        <f>VLOOKUP(F430,'[7]乡镇通三级、旅游资源产业路项目明细'!$F$8:$S$1305,14,0)</f>
        <v>#N/A</v>
      </c>
      <c r="AA430" s="7" t="e">
        <f>_xlfn.XLOOKUP(F430,'[8]乡镇通三级、旅游资源产业路项目明细'!$U:$U,'[8]乡镇通三级、旅游资源产业路项目明细'!$U:$U)</f>
        <v>#N/A</v>
      </c>
      <c r="AB430" s="7" t="e">
        <f>VLOOKUP(F430,[9]项目建设投资计划表!$L$7:$O$83,4,0)</f>
        <v>#N/A</v>
      </c>
    </row>
    <row r="431" spans="1:28" ht="25.15" customHeight="1" outlineLevel="3" x14ac:dyDescent="0.4">
      <c r="A431" s="4" t="s">
        <v>13</v>
      </c>
      <c r="B431" s="4" t="s">
        <v>221</v>
      </c>
      <c r="C431" s="4" t="s">
        <v>1637</v>
      </c>
      <c r="D431" s="4" t="s">
        <v>1638</v>
      </c>
      <c r="E431" s="9"/>
      <c r="F431" s="4" t="s">
        <v>1639</v>
      </c>
      <c r="G431" s="4" t="s">
        <v>275</v>
      </c>
      <c r="H431" s="9" t="s">
        <v>291</v>
      </c>
      <c r="I431" s="9" t="s">
        <v>1640</v>
      </c>
      <c r="J431" s="4">
        <v>1.72</v>
      </c>
      <c r="K431" s="4" t="s">
        <v>284</v>
      </c>
      <c r="L431" s="4">
        <v>0</v>
      </c>
      <c r="M431" s="4">
        <v>1.72</v>
      </c>
      <c r="N431" s="4"/>
      <c r="O431" s="4" t="s">
        <v>293</v>
      </c>
      <c r="P431" s="4" t="s">
        <v>279</v>
      </c>
      <c r="Q431" s="4" t="s">
        <v>1641</v>
      </c>
      <c r="R431" s="4"/>
      <c r="S431" s="18"/>
      <c r="U431" s="7">
        <f>VLOOKUP(F431,[6]农村公路!$I$6:$W$11652,15,0)</f>
        <v>1.72</v>
      </c>
      <c r="V431" s="7">
        <f t="shared" si="17"/>
        <v>0</v>
      </c>
      <c r="W431" s="7" t="e">
        <f>VLOOKUP(F431,'[7]乡镇通三级、旅游资源产业路项目明细'!$F$8:$S$1305,14,0)</f>
        <v>#N/A</v>
      </c>
      <c r="AA431" s="7" t="e">
        <f>_xlfn.XLOOKUP(F431,'[8]乡镇通三级、旅游资源产业路项目明细'!$U:$U,'[8]乡镇通三级、旅游资源产业路项目明细'!$U:$U)</f>
        <v>#N/A</v>
      </c>
      <c r="AB431" s="7" t="e">
        <f>VLOOKUP(F431,[9]项目建设投资计划表!$L$7:$O$83,4,0)</f>
        <v>#N/A</v>
      </c>
    </row>
    <row r="432" spans="1:28" ht="25.15" customHeight="1" outlineLevel="3" x14ac:dyDescent="0.4">
      <c r="A432" s="4" t="s">
        <v>13</v>
      </c>
      <c r="B432" s="4" t="s">
        <v>221</v>
      </c>
      <c r="C432" s="4" t="s">
        <v>1586</v>
      </c>
      <c r="D432" s="4" t="s">
        <v>1642</v>
      </c>
      <c r="E432" s="9"/>
      <c r="F432" s="4" t="s">
        <v>1643</v>
      </c>
      <c r="G432" s="4" t="s">
        <v>275</v>
      </c>
      <c r="H432" s="9" t="s">
        <v>200</v>
      </c>
      <c r="I432" s="9" t="s">
        <v>1644</v>
      </c>
      <c r="J432" s="4">
        <v>3.14</v>
      </c>
      <c r="K432" s="4" t="s">
        <v>284</v>
      </c>
      <c r="L432" s="4">
        <v>0</v>
      </c>
      <c r="M432" s="4">
        <v>3.14</v>
      </c>
      <c r="N432" s="4"/>
      <c r="O432" s="4" t="s">
        <v>293</v>
      </c>
      <c r="P432" s="4" t="s">
        <v>279</v>
      </c>
      <c r="Q432" s="4" t="s">
        <v>1645</v>
      </c>
      <c r="R432" s="4"/>
      <c r="S432" s="18"/>
      <c r="U432" s="7">
        <f>VLOOKUP(F432,[6]农村公路!$I$6:$W$11652,15,0)</f>
        <v>3.14</v>
      </c>
      <c r="V432" s="7">
        <f t="shared" si="17"/>
        <v>0</v>
      </c>
      <c r="W432" s="7" t="e">
        <f>VLOOKUP(F432,'[7]乡镇通三级、旅游资源产业路项目明细'!$F$8:$S$1305,14,0)</f>
        <v>#N/A</v>
      </c>
      <c r="AA432" s="7" t="e">
        <f>_xlfn.XLOOKUP(F432,'[8]乡镇通三级、旅游资源产业路项目明细'!$U:$U,'[8]乡镇通三级、旅游资源产业路项目明细'!$U:$U)</f>
        <v>#N/A</v>
      </c>
      <c r="AB432" s="7" t="e">
        <f>VLOOKUP(F432,[9]项目建设投资计划表!$L$7:$O$83,4,0)</f>
        <v>#N/A</v>
      </c>
    </row>
    <row r="433" spans="1:28" ht="25.15" customHeight="1" outlineLevel="3" x14ac:dyDescent="0.4">
      <c r="A433" s="4" t="s">
        <v>13</v>
      </c>
      <c r="B433" s="4" t="s">
        <v>221</v>
      </c>
      <c r="C433" s="4" t="s">
        <v>1600</v>
      </c>
      <c r="D433" s="4" t="s">
        <v>1601</v>
      </c>
      <c r="E433" s="9"/>
      <c r="F433" s="4" t="s">
        <v>1646</v>
      </c>
      <c r="G433" s="4" t="s">
        <v>275</v>
      </c>
      <c r="H433" s="9" t="s">
        <v>200</v>
      </c>
      <c r="I433" s="9" t="s">
        <v>1647</v>
      </c>
      <c r="J433" s="4">
        <v>0.75</v>
      </c>
      <c r="K433" s="4" t="s">
        <v>284</v>
      </c>
      <c r="L433" s="4">
        <v>0</v>
      </c>
      <c r="M433" s="4">
        <v>0.75</v>
      </c>
      <c r="N433" s="4"/>
      <c r="O433" s="4" t="s">
        <v>293</v>
      </c>
      <c r="P433" s="4" t="s">
        <v>279</v>
      </c>
      <c r="Q433" s="4" t="s">
        <v>1648</v>
      </c>
      <c r="R433" s="4"/>
      <c r="S433" s="18"/>
      <c r="U433" s="7">
        <f>VLOOKUP(F433,[6]农村公路!$I$6:$W$11652,15,0)</f>
        <v>0.75</v>
      </c>
      <c r="V433" s="7">
        <f t="shared" si="17"/>
        <v>0</v>
      </c>
      <c r="W433" s="7" t="e">
        <f>VLOOKUP(F433,'[7]乡镇通三级、旅游资源产业路项目明细'!$F$8:$S$1305,14,0)</f>
        <v>#N/A</v>
      </c>
      <c r="AA433" s="7" t="e">
        <f>_xlfn.XLOOKUP(F433,'[8]乡镇通三级、旅游资源产业路项目明细'!$U:$U,'[8]乡镇通三级、旅游资源产业路项目明细'!$U:$U)</f>
        <v>#N/A</v>
      </c>
      <c r="AB433" s="7" t="e">
        <f>VLOOKUP(F433,[9]项目建设投资计划表!$L$7:$O$83,4,0)</f>
        <v>#N/A</v>
      </c>
    </row>
    <row r="434" spans="1:28" ht="25.15" customHeight="1" outlineLevel="3" x14ac:dyDescent="0.4">
      <c r="A434" s="4" t="s">
        <v>13</v>
      </c>
      <c r="B434" s="4" t="s">
        <v>221</v>
      </c>
      <c r="C434" s="4" t="s">
        <v>1649</v>
      </c>
      <c r="D434" s="4" t="s">
        <v>1650</v>
      </c>
      <c r="E434" s="9"/>
      <c r="F434" s="4" t="s">
        <v>1651</v>
      </c>
      <c r="G434" s="4" t="s">
        <v>275</v>
      </c>
      <c r="H434" s="9" t="s">
        <v>291</v>
      </c>
      <c r="I434" s="9" t="s">
        <v>1652</v>
      </c>
      <c r="J434" s="4">
        <v>0.3</v>
      </c>
      <c r="K434" s="4" t="s">
        <v>284</v>
      </c>
      <c r="L434" s="4">
        <v>0</v>
      </c>
      <c r="M434" s="4">
        <v>0.3</v>
      </c>
      <c r="N434" s="4"/>
      <c r="O434" s="4" t="s">
        <v>293</v>
      </c>
      <c r="P434" s="4" t="s">
        <v>279</v>
      </c>
      <c r="Q434" s="4" t="s">
        <v>1653</v>
      </c>
      <c r="R434" s="4"/>
      <c r="S434" s="18"/>
      <c r="U434" s="7">
        <f>VLOOKUP(F434,[6]农村公路!$I$6:$W$11652,15,0)</f>
        <v>0.3</v>
      </c>
      <c r="V434" s="7">
        <f t="shared" si="17"/>
        <v>0</v>
      </c>
      <c r="W434" s="7" t="e">
        <f>VLOOKUP(F434,'[7]乡镇通三级、旅游资源产业路项目明细'!$F$8:$S$1305,14,0)</f>
        <v>#N/A</v>
      </c>
      <c r="AA434" s="7" t="e">
        <f>_xlfn.XLOOKUP(F434,'[8]乡镇通三级、旅游资源产业路项目明细'!$U:$U,'[8]乡镇通三级、旅游资源产业路项目明细'!$U:$U)</f>
        <v>#N/A</v>
      </c>
      <c r="AB434" s="7" t="e">
        <f>VLOOKUP(F434,[9]项目建设投资计划表!$L$7:$O$83,4,0)</f>
        <v>#N/A</v>
      </c>
    </row>
    <row r="435" spans="1:28" ht="25.15" customHeight="1" outlineLevel="3" x14ac:dyDescent="0.4">
      <c r="A435" s="4" t="s">
        <v>13</v>
      </c>
      <c r="B435" s="4" t="s">
        <v>221</v>
      </c>
      <c r="C435" s="4" t="s">
        <v>1591</v>
      </c>
      <c r="D435" s="4" t="s">
        <v>1654</v>
      </c>
      <c r="E435" s="9"/>
      <c r="F435" s="4" t="s">
        <v>1655</v>
      </c>
      <c r="G435" s="4" t="s">
        <v>275</v>
      </c>
      <c r="H435" s="9" t="s">
        <v>200</v>
      </c>
      <c r="I435" s="9" t="s">
        <v>1656</v>
      </c>
      <c r="J435" s="4">
        <v>1.35</v>
      </c>
      <c r="K435" s="4" t="s">
        <v>284</v>
      </c>
      <c r="L435" s="4">
        <v>0</v>
      </c>
      <c r="M435" s="4">
        <v>1.35</v>
      </c>
      <c r="N435" s="4"/>
      <c r="O435" s="4" t="s">
        <v>293</v>
      </c>
      <c r="P435" s="4" t="s">
        <v>279</v>
      </c>
      <c r="Q435" s="4" t="s">
        <v>1657</v>
      </c>
      <c r="R435" s="4"/>
      <c r="S435" s="18"/>
      <c r="U435" s="7">
        <f>VLOOKUP(F435,[6]农村公路!$I$6:$W$11652,15,0)</f>
        <v>1.35</v>
      </c>
      <c r="V435" s="7">
        <f t="shared" si="17"/>
        <v>0</v>
      </c>
      <c r="W435" s="7" t="e">
        <f>VLOOKUP(F435,'[7]乡镇通三级、旅游资源产业路项目明细'!$F$8:$S$1305,14,0)</f>
        <v>#N/A</v>
      </c>
      <c r="AA435" s="7" t="e">
        <f>_xlfn.XLOOKUP(F435,'[8]乡镇通三级、旅游资源产业路项目明细'!$U:$U,'[8]乡镇通三级、旅游资源产业路项目明细'!$U:$U)</f>
        <v>#N/A</v>
      </c>
      <c r="AB435" s="7" t="e">
        <f>VLOOKUP(F435,[9]项目建设投资计划表!$L$7:$O$83,4,0)</f>
        <v>#N/A</v>
      </c>
    </row>
    <row r="436" spans="1:28" ht="25.15" customHeight="1" outlineLevel="3" x14ac:dyDescent="0.4">
      <c r="A436" s="4" t="s">
        <v>13</v>
      </c>
      <c r="B436" s="4" t="s">
        <v>221</v>
      </c>
      <c r="C436" s="4" t="s">
        <v>1568</v>
      </c>
      <c r="D436" s="4" t="s">
        <v>1569</v>
      </c>
      <c r="E436" s="9"/>
      <c r="F436" s="4" t="s">
        <v>1658</v>
      </c>
      <c r="G436" s="4" t="s">
        <v>275</v>
      </c>
      <c r="H436" s="9" t="s">
        <v>200</v>
      </c>
      <c r="I436" s="9" t="s">
        <v>1659</v>
      </c>
      <c r="J436" s="4">
        <v>3.3519999999999999</v>
      </c>
      <c r="K436" s="4" t="s">
        <v>284</v>
      </c>
      <c r="L436" s="4">
        <v>0</v>
      </c>
      <c r="M436" s="4">
        <v>3.3519999999999999</v>
      </c>
      <c r="N436" s="4"/>
      <c r="O436" s="4" t="s">
        <v>293</v>
      </c>
      <c r="P436" s="4" t="s">
        <v>279</v>
      </c>
      <c r="Q436" s="4" t="s">
        <v>1660</v>
      </c>
      <c r="R436" s="4"/>
      <c r="S436" s="18"/>
      <c r="U436" s="7">
        <f>VLOOKUP(F436,[6]农村公路!$I$6:$W$11652,15,0)</f>
        <v>3.3519999999999999</v>
      </c>
      <c r="V436" s="7">
        <f t="shared" si="17"/>
        <v>0</v>
      </c>
      <c r="W436" s="7" t="e">
        <f>VLOOKUP(F436,'[7]乡镇通三级、旅游资源产业路项目明细'!$F$8:$S$1305,14,0)</f>
        <v>#N/A</v>
      </c>
      <c r="AA436" s="7" t="e">
        <f>_xlfn.XLOOKUP(F436,'[8]乡镇通三级、旅游资源产业路项目明细'!$U:$U,'[8]乡镇通三级、旅游资源产业路项目明细'!$U:$U)</f>
        <v>#N/A</v>
      </c>
      <c r="AB436" s="7" t="e">
        <f>VLOOKUP(F436,[9]项目建设投资计划表!$L$7:$O$83,4,0)</f>
        <v>#N/A</v>
      </c>
    </row>
    <row r="437" spans="1:28" ht="25.15" customHeight="1" outlineLevel="3" x14ac:dyDescent="0.4">
      <c r="A437" s="4" t="s">
        <v>13</v>
      </c>
      <c r="B437" s="4" t="s">
        <v>221</v>
      </c>
      <c r="C437" s="4" t="s">
        <v>1586</v>
      </c>
      <c r="D437" s="4" t="s">
        <v>1661</v>
      </c>
      <c r="E437" s="9"/>
      <c r="F437" s="4" t="s">
        <v>1662</v>
      </c>
      <c r="G437" s="4" t="s">
        <v>275</v>
      </c>
      <c r="H437" s="9" t="s">
        <v>291</v>
      </c>
      <c r="I437" s="9" t="s">
        <v>1663</v>
      </c>
      <c r="J437" s="4">
        <v>0.85</v>
      </c>
      <c r="K437" s="4" t="s">
        <v>284</v>
      </c>
      <c r="L437" s="4">
        <v>0</v>
      </c>
      <c r="M437" s="4">
        <v>0.85</v>
      </c>
      <c r="N437" s="4"/>
      <c r="O437" s="4" t="s">
        <v>293</v>
      </c>
      <c r="P437" s="4" t="s">
        <v>279</v>
      </c>
      <c r="Q437" s="4" t="s">
        <v>1664</v>
      </c>
      <c r="R437" s="4"/>
      <c r="S437" s="18"/>
      <c r="U437" s="7">
        <f>VLOOKUP(F437,[6]农村公路!$I$6:$W$11652,15,0)</f>
        <v>0.85</v>
      </c>
      <c r="V437" s="7">
        <f t="shared" ref="V437:V468" si="18">J437-U437</f>
        <v>0</v>
      </c>
      <c r="W437" s="7" t="e">
        <f>VLOOKUP(F437,'[7]乡镇通三级、旅游资源产业路项目明细'!$F$8:$S$1305,14,0)</f>
        <v>#N/A</v>
      </c>
      <c r="AA437" s="7" t="e">
        <f>_xlfn.XLOOKUP(F437,'[8]乡镇通三级、旅游资源产业路项目明细'!$U:$U,'[8]乡镇通三级、旅游资源产业路项目明细'!$U:$U)</f>
        <v>#N/A</v>
      </c>
      <c r="AB437" s="7" t="e">
        <f>VLOOKUP(F437,[9]项目建设投资计划表!$L$7:$O$83,4,0)</f>
        <v>#N/A</v>
      </c>
    </row>
    <row r="438" spans="1:28" ht="25.15" customHeight="1" outlineLevel="3" x14ac:dyDescent="0.4">
      <c r="A438" s="4" t="s">
        <v>13</v>
      </c>
      <c r="B438" s="4" t="s">
        <v>221</v>
      </c>
      <c r="C438" s="4" t="s">
        <v>1540</v>
      </c>
      <c r="D438" s="4" t="s">
        <v>1541</v>
      </c>
      <c r="E438" s="9"/>
      <c r="F438" s="4" t="s">
        <v>1665</v>
      </c>
      <c r="G438" s="4" t="s">
        <v>275</v>
      </c>
      <c r="H438" s="9" t="s">
        <v>200</v>
      </c>
      <c r="I438" s="9" t="s">
        <v>1666</v>
      </c>
      <c r="J438" s="4">
        <v>1.5880000000000001</v>
      </c>
      <c r="K438" s="4" t="s">
        <v>284</v>
      </c>
      <c r="L438" s="4">
        <v>0</v>
      </c>
      <c r="M438" s="4">
        <v>1.5880000000000001</v>
      </c>
      <c r="N438" s="4"/>
      <c r="O438" s="4" t="s">
        <v>293</v>
      </c>
      <c r="P438" s="4" t="s">
        <v>279</v>
      </c>
      <c r="Q438" s="4" t="s">
        <v>1667</v>
      </c>
      <c r="R438" s="4"/>
      <c r="S438" s="18"/>
      <c r="U438" s="7">
        <f>VLOOKUP(F438,[6]农村公路!$I$6:$W$11652,15,0)</f>
        <v>1.5880000000000001</v>
      </c>
      <c r="V438" s="7">
        <f t="shared" si="18"/>
        <v>0</v>
      </c>
      <c r="W438" s="7" t="e">
        <f>VLOOKUP(F438,'[7]乡镇通三级、旅游资源产业路项目明细'!$F$8:$S$1305,14,0)</f>
        <v>#N/A</v>
      </c>
      <c r="AA438" s="7" t="e">
        <f>_xlfn.XLOOKUP(F438,'[8]乡镇通三级、旅游资源产业路项目明细'!$U:$U,'[8]乡镇通三级、旅游资源产业路项目明细'!$U:$U)</f>
        <v>#N/A</v>
      </c>
      <c r="AB438" s="7" t="e">
        <f>VLOOKUP(F438,[9]项目建设投资计划表!$L$7:$O$83,4,0)</f>
        <v>#N/A</v>
      </c>
    </row>
    <row r="439" spans="1:28" ht="25.15" customHeight="1" outlineLevel="3" x14ac:dyDescent="0.4">
      <c r="A439" s="4" t="s">
        <v>13</v>
      </c>
      <c r="B439" s="4" t="s">
        <v>221</v>
      </c>
      <c r="C439" s="4" t="s">
        <v>1600</v>
      </c>
      <c r="D439" s="4" t="s">
        <v>1601</v>
      </c>
      <c r="E439" s="9"/>
      <c r="F439" s="4" t="s">
        <v>1668</v>
      </c>
      <c r="G439" s="4" t="s">
        <v>275</v>
      </c>
      <c r="H439" s="9" t="s">
        <v>200</v>
      </c>
      <c r="I439" s="9" t="s">
        <v>1669</v>
      </c>
      <c r="J439" s="4">
        <v>0.8</v>
      </c>
      <c r="K439" s="4" t="s">
        <v>284</v>
      </c>
      <c r="L439" s="4">
        <v>0</v>
      </c>
      <c r="M439" s="4">
        <v>0.8</v>
      </c>
      <c r="N439" s="4"/>
      <c r="O439" s="4" t="s">
        <v>293</v>
      </c>
      <c r="P439" s="4" t="s">
        <v>279</v>
      </c>
      <c r="Q439" s="4" t="s">
        <v>1670</v>
      </c>
      <c r="R439" s="4"/>
      <c r="S439" s="18"/>
      <c r="U439" s="7">
        <f>VLOOKUP(F439,[6]农村公路!$I$6:$W$11652,15,0)</f>
        <v>0.8</v>
      </c>
      <c r="V439" s="7">
        <f t="shared" si="18"/>
        <v>0</v>
      </c>
      <c r="W439" s="7" t="e">
        <f>VLOOKUP(F439,'[7]乡镇通三级、旅游资源产业路项目明细'!$F$8:$S$1305,14,0)</f>
        <v>#N/A</v>
      </c>
      <c r="AA439" s="7" t="e">
        <f>_xlfn.XLOOKUP(F439,'[8]乡镇通三级、旅游资源产业路项目明细'!$U:$U,'[8]乡镇通三级、旅游资源产业路项目明细'!$U:$U)</f>
        <v>#N/A</v>
      </c>
      <c r="AB439" s="7" t="e">
        <f>VLOOKUP(F439,[9]项目建设投资计划表!$L$7:$O$83,4,0)</f>
        <v>#N/A</v>
      </c>
    </row>
    <row r="440" spans="1:28" ht="25.15" customHeight="1" outlineLevel="3" x14ac:dyDescent="0.4">
      <c r="A440" s="4" t="s">
        <v>13</v>
      </c>
      <c r="B440" s="4" t="s">
        <v>221</v>
      </c>
      <c r="C440" s="4" t="s">
        <v>1671</v>
      </c>
      <c r="D440" s="4" t="s">
        <v>1672</v>
      </c>
      <c r="E440" s="9"/>
      <c r="F440" s="4" t="s">
        <v>1673</v>
      </c>
      <c r="G440" s="4" t="s">
        <v>275</v>
      </c>
      <c r="H440" s="9" t="s">
        <v>291</v>
      </c>
      <c r="I440" s="9" t="s">
        <v>1674</v>
      </c>
      <c r="J440" s="4">
        <v>1.4</v>
      </c>
      <c r="K440" s="4" t="s">
        <v>284</v>
      </c>
      <c r="L440" s="4">
        <v>0</v>
      </c>
      <c r="M440" s="4">
        <v>1.4</v>
      </c>
      <c r="N440" s="4"/>
      <c r="O440" s="4" t="s">
        <v>293</v>
      </c>
      <c r="P440" s="4" t="s">
        <v>279</v>
      </c>
      <c r="Q440" s="4" t="s">
        <v>1675</v>
      </c>
      <c r="R440" s="4"/>
      <c r="S440" s="18"/>
      <c r="U440" s="7">
        <f>VLOOKUP(F440,[6]农村公路!$I$6:$W$11652,15,0)</f>
        <v>1.4</v>
      </c>
      <c r="V440" s="7">
        <f t="shared" si="18"/>
        <v>0</v>
      </c>
      <c r="W440" s="7" t="e">
        <f>VLOOKUP(F440,'[7]乡镇通三级、旅游资源产业路项目明细'!$F$8:$S$1305,14,0)</f>
        <v>#N/A</v>
      </c>
      <c r="AA440" s="7" t="e">
        <f>_xlfn.XLOOKUP(F440,'[8]乡镇通三级、旅游资源产业路项目明细'!$U:$U,'[8]乡镇通三级、旅游资源产业路项目明细'!$U:$U)</f>
        <v>#N/A</v>
      </c>
      <c r="AB440" s="7" t="e">
        <f>VLOOKUP(F440,[9]项目建设投资计划表!$L$7:$O$83,4,0)</f>
        <v>#N/A</v>
      </c>
    </row>
    <row r="441" spans="1:28" ht="25.15" customHeight="1" outlineLevel="3" x14ac:dyDescent="0.4">
      <c r="A441" s="4" t="s">
        <v>13</v>
      </c>
      <c r="B441" s="4" t="s">
        <v>221</v>
      </c>
      <c r="C441" s="4" t="s">
        <v>1549</v>
      </c>
      <c r="D441" s="4" t="s">
        <v>1550</v>
      </c>
      <c r="E441" s="9"/>
      <c r="F441" s="4" t="s">
        <v>1676</v>
      </c>
      <c r="G441" s="4" t="s">
        <v>275</v>
      </c>
      <c r="H441" s="9" t="s">
        <v>291</v>
      </c>
      <c r="I441" s="9" t="s">
        <v>1677</v>
      </c>
      <c r="J441" s="4">
        <v>0.75</v>
      </c>
      <c r="K441" s="4" t="s">
        <v>284</v>
      </c>
      <c r="L441" s="4">
        <v>0</v>
      </c>
      <c r="M441" s="4">
        <v>0.75</v>
      </c>
      <c r="N441" s="4"/>
      <c r="O441" s="4" t="s">
        <v>293</v>
      </c>
      <c r="P441" s="4" t="s">
        <v>279</v>
      </c>
      <c r="Q441" s="4" t="s">
        <v>1678</v>
      </c>
      <c r="R441" s="4"/>
      <c r="S441" s="18"/>
      <c r="U441" s="7">
        <f>VLOOKUP(F441,[6]农村公路!$I$6:$W$11652,15,0)</f>
        <v>0.75</v>
      </c>
      <c r="V441" s="7">
        <f t="shared" si="18"/>
        <v>0</v>
      </c>
      <c r="W441" s="7" t="e">
        <f>VLOOKUP(F441,'[7]乡镇通三级、旅游资源产业路项目明细'!$F$8:$S$1305,14,0)</f>
        <v>#N/A</v>
      </c>
      <c r="AA441" s="7" t="e">
        <f>_xlfn.XLOOKUP(F441,'[8]乡镇通三级、旅游资源产业路项目明细'!$U:$U,'[8]乡镇通三级、旅游资源产业路项目明细'!$U:$U)</f>
        <v>#N/A</v>
      </c>
      <c r="AB441" s="7" t="e">
        <f>VLOOKUP(F441,[9]项目建设投资计划表!$L$7:$O$83,4,0)</f>
        <v>#N/A</v>
      </c>
    </row>
    <row r="442" spans="1:28" ht="25.15" customHeight="1" outlineLevel="3" x14ac:dyDescent="0.4">
      <c r="A442" s="4" t="s">
        <v>13</v>
      </c>
      <c r="B442" s="4" t="s">
        <v>221</v>
      </c>
      <c r="C442" s="4" t="s">
        <v>1679</v>
      </c>
      <c r="D442" s="4" t="s">
        <v>1680</v>
      </c>
      <c r="E442" s="9"/>
      <c r="F442" s="4" t="s">
        <v>1681</v>
      </c>
      <c r="G442" s="4" t="s">
        <v>275</v>
      </c>
      <c r="H442" s="9" t="s">
        <v>291</v>
      </c>
      <c r="I442" s="9" t="s">
        <v>1682</v>
      </c>
      <c r="J442" s="4">
        <v>1.2</v>
      </c>
      <c r="K442" s="4" t="s">
        <v>284</v>
      </c>
      <c r="L442" s="4">
        <v>0</v>
      </c>
      <c r="M442" s="4">
        <v>1.2</v>
      </c>
      <c r="N442" s="4"/>
      <c r="O442" s="4" t="s">
        <v>293</v>
      </c>
      <c r="P442" s="4" t="s">
        <v>279</v>
      </c>
      <c r="Q442" s="4" t="s">
        <v>1683</v>
      </c>
      <c r="R442" s="4"/>
      <c r="S442" s="18"/>
      <c r="U442" s="7">
        <f>VLOOKUP(F442,[6]农村公路!$I$6:$W$11652,15,0)</f>
        <v>1.2</v>
      </c>
      <c r="V442" s="7">
        <f t="shared" si="18"/>
        <v>0</v>
      </c>
      <c r="W442" s="7" t="e">
        <f>VLOOKUP(F442,'[7]乡镇通三级、旅游资源产业路项目明细'!$F$8:$S$1305,14,0)</f>
        <v>#N/A</v>
      </c>
      <c r="AA442" s="7" t="e">
        <f>_xlfn.XLOOKUP(F442,'[8]乡镇通三级、旅游资源产业路项目明细'!$U:$U,'[8]乡镇通三级、旅游资源产业路项目明细'!$U:$U)</f>
        <v>#N/A</v>
      </c>
      <c r="AB442" s="7" t="e">
        <f>VLOOKUP(F442,[9]项目建设投资计划表!$L$7:$O$83,4,0)</f>
        <v>#N/A</v>
      </c>
    </row>
    <row r="443" spans="1:28" ht="25.15" customHeight="1" outlineLevel="3" x14ac:dyDescent="0.4">
      <c r="A443" s="4" t="s">
        <v>13</v>
      </c>
      <c r="B443" s="4" t="s">
        <v>221</v>
      </c>
      <c r="C443" s="4" t="s">
        <v>1540</v>
      </c>
      <c r="D443" s="4" t="s">
        <v>1684</v>
      </c>
      <c r="E443" s="9"/>
      <c r="F443" s="4" t="s">
        <v>1685</v>
      </c>
      <c r="G443" s="4" t="s">
        <v>275</v>
      </c>
      <c r="H443" s="9" t="s">
        <v>291</v>
      </c>
      <c r="I443" s="9" t="s">
        <v>1686</v>
      </c>
      <c r="J443" s="4">
        <v>3.137</v>
      </c>
      <c r="K443" s="4" t="s">
        <v>284</v>
      </c>
      <c r="L443" s="4">
        <v>0</v>
      </c>
      <c r="M443" s="4">
        <v>3.137</v>
      </c>
      <c r="N443" s="4"/>
      <c r="O443" s="4" t="s">
        <v>293</v>
      </c>
      <c r="P443" s="4" t="s">
        <v>279</v>
      </c>
      <c r="Q443" s="4" t="s">
        <v>1687</v>
      </c>
      <c r="R443" s="4"/>
      <c r="S443" s="18"/>
      <c r="U443" s="7">
        <f>VLOOKUP(F443,[6]农村公路!$I$6:$W$11652,15,0)</f>
        <v>3.137</v>
      </c>
      <c r="V443" s="7">
        <f t="shared" si="18"/>
        <v>0</v>
      </c>
      <c r="W443" s="7" t="e">
        <f>VLOOKUP(F443,'[7]乡镇通三级、旅游资源产业路项目明细'!$F$8:$S$1305,14,0)</f>
        <v>#N/A</v>
      </c>
      <c r="AA443" s="7" t="e">
        <f>_xlfn.XLOOKUP(F443,'[8]乡镇通三级、旅游资源产业路项目明细'!$U:$U,'[8]乡镇通三级、旅游资源产业路项目明细'!$U:$U)</f>
        <v>#N/A</v>
      </c>
      <c r="AB443" s="7" t="e">
        <f>VLOOKUP(F443,[9]项目建设投资计划表!$L$7:$O$83,4,0)</f>
        <v>#N/A</v>
      </c>
    </row>
    <row r="444" spans="1:28" ht="25.15" customHeight="1" outlineLevel="3" x14ac:dyDescent="0.4">
      <c r="A444" s="4" t="s">
        <v>13</v>
      </c>
      <c r="B444" s="4" t="s">
        <v>221</v>
      </c>
      <c r="C444" s="4" t="s">
        <v>1671</v>
      </c>
      <c r="D444" s="4" t="s">
        <v>1688</v>
      </c>
      <c r="E444" s="9"/>
      <c r="F444" s="4" t="s">
        <v>1689</v>
      </c>
      <c r="G444" s="4" t="s">
        <v>275</v>
      </c>
      <c r="H444" s="9" t="s">
        <v>291</v>
      </c>
      <c r="I444" s="9" t="s">
        <v>1690</v>
      </c>
      <c r="J444" s="4">
        <v>1.86</v>
      </c>
      <c r="K444" s="4" t="s">
        <v>527</v>
      </c>
      <c r="L444" s="4">
        <v>0</v>
      </c>
      <c r="M444" s="4">
        <v>1.86</v>
      </c>
      <c r="N444" s="4"/>
      <c r="O444" s="4" t="s">
        <v>293</v>
      </c>
      <c r="P444" s="4" t="s">
        <v>279</v>
      </c>
      <c r="Q444" s="4" t="s">
        <v>1691</v>
      </c>
      <c r="R444" s="4"/>
      <c r="S444" s="18"/>
      <c r="U444" s="7">
        <f>VLOOKUP(F444,[6]农村公路!$I$6:$W$11652,15,0)</f>
        <v>1.86</v>
      </c>
      <c r="V444" s="7">
        <f t="shared" si="18"/>
        <v>0</v>
      </c>
      <c r="W444" s="7" t="e">
        <f>VLOOKUP(F444,'[7]乡镇通三级、旅游资源产业路项目明细'!$F$8:$S$1305,14,0)</f>
        <v>#N/A</v>
      </c>
      <c r="AA444" s="7" t="e">
        <f>_xlfn.XLOOKUP(F444,'[8]乡镇通三级、旅游资源产业路项目明细'!$U:$U,'[8]乡镇通三级、旅游资源产业路项目明细'!$U:$U)</f>
        <v>#N/A</v>
      </c>
      <c r="AB444" s="7" t="e">
        <f>VLOOKUP(F444,[9]项目建设投资计划表!$L$7:$O$83,4,0)</f>
        <v>#N/A</v>
      </c>
    </row>
    <row r="445" spans="1:28" ht="25.15" customHeight="1" outlineLevel="3" x14ac:dyDescent="0.4">
      <c r="A445" s="4" t="s">
        <v>13</v>
      </c>
      <c r="B445" s="4" t="s">
        <v>221</v>
      </c>
      <c r="C445" s="4" t="s">
        <v>1692</v>
      </c>
      <c r="D445" s="4" t="s">
        <v>1693</v>
      </c>
      <c r="E445" s="9"/>
      <c r="F445" s="4" t="s">
        <v>1694</v>
      </c>
      <c r="G445" s="4" t="s">
        <v>275</v>
      </c>
      <c r="H445" s="9" t="s">
        <v>291</v>
      </c>
      <c r="I445" s="9" t="s">
        <v>283</v>
      </c>
      <c r="J445" s="4">
        <v>1.4</v>
      </c>
      <c r="K445" s="4" t="s">
        <v>284</v>
      </c>
      <c r="L445" s="4">
        <v>0</v>
      </c>
      <c r="M445" s="4">
        <v>1.4</v>
      </c>
      <c r="N445" s="4"/>
      <c r="O445" s="4" t="s">
        <v>293</v>
      </c>
      <c r="P445" s="4" t="s">
        <v>279</v>
      </c>
      <c r="Q445" s="4" t="s">
        <v>1693</v>
      </c>
      <c r="R445" s="4"/>
      <c r="S445" s="18"/>
      <c r="U445" s="7">
        <f>VLOOKUP(F445,[6]农村公路!$I$6:$W$11652,15,0)</f>
        <v>1.4</v>
      </c>
      <c r="V445" s="7">
        <f t="shared" si="18"/>
        <v>0</v>
      </c>
      <c r="W445" s="7" t="e">
        <f>VLOOKUP(F445,'[7]乡镇通三级、旅游资源产业路项目明细'!$F$8:$S$1305,14,0)</f>
        <v>#N/A</v>
      </c>
      <c r="AA445" s="7" t="e">
        <f>_xlfn.XLOOKUP(F445,'[8]乡镇通三级、旅游资源产业路项目明细'!$U:$U,'[8]乡镇通三级、旅游资源产业路项目明细'!$U:$U)</f>
        <v>#N/A</v>
      </c>
      <c r="AB445" s="7" t="e">
        <f>VLOOKUP(F445,[9]项目建设投资计划表!$L$7:$O$83,4,0)</f>
        <v>#N/A</v>
      </c>
    </row>
    <row r="446" spans="1:28" ht="25.15" customHeight="1" outlineLevel="3" x14ac:dyDescent="0.4">
      <c r="A446" s="4" t="s">
        <v>13</v>
      </c>
      <c r="B446" s="4" t="s">
        <v>221</v>
      </c>
      <c r="C446" s="4" t="s">
        <v>1563</v>
      </c>
      <c r="D446" s="4" t="s">
        <v>1695</v>
      </c>
      <c r="E446" s="9"/>
      <c r="F446" s="4" t="s">
        <v>1696</v>
      </c>
      <c r="G446" s="4" t="s">
        <v>275</v>
      </c>
      <c r="H446" s="9" t="s">
        <v>291</v>
      </c>
      <c r="I446" s="9" t="s">
        <v>1697</v>
      </c>
      <c r="J446" s="4">
        <v>1.2</v>
      </c>
      <c r="K446" s="4" t="s">
        <v>284</v>
      </c>
      <c r="L446" s="4">
        <v>0</v>
      </c>
      <c r="M446" s="4">
        <v>1.2</v>
      </c>
      <c r="N446" s="4"/>
      <c r="O446" s="4" t="s">
        <v>293</v>
      </c>
      <c r="P446" s="4" t="s">
        <v>279</v>
      </c>
      <c r="Q446" s="4" t="s">
        <v>1698</v>
      </c>
      <c r="R446" s="4"/>
      <c r="S446" s="18"/>
      <c r="U446" s="7">
        <f>VLOOKUP(F446,[6]农村公路!$I$6:$W$11652,15,0)</f>
        <v>1.2</v>
      </c>
      <c r="V446" s="7">
        <f t="shared" si="18"/>
        <v>0</v>
      </c>
      <c r="W446" s="7" t="e">
        <f>VLOOKUP(F446,'[7]乡镇通三级、旅游资源产业路项目明细'!$F$8:$S$1305,14,0)</f>
        <v>#N/A</v>
      </c>
      <c r="AA446" s="7" t="e">
        <f>_xlfn.XLOOKUP(F446,'[8]乡镇通三级、旅游资源产业路项目明细'!$U:$U,'[8]乡镇通三级、旅游资源产业路项目明细'!$U:$U)</f>
        <v>#N/A</v>
      </c>
      <c r="AB446" s="7" t="e">
        <f>VLOOKUP(F446,[9]项目建设投资计划表!$L$7:$O$83,4,0)</f>
        <v>#N/A</v>
      </c>
    </row>
    <row r="447" spans="1:28" ht="25.15" customHeight="1" outlineLevel="3" x14ac:dyDescent="0.4">
      <c r="A447" s="4" t="s">
        <v>13</v>
      </c>
      <c r="B447" s="4" t="s">
        <v>221</v>
      </c>
      <c r="C447" s="4" t="s">
        <v>1535</v>
      </c>
      <c r="D447" s="4" t="s">
        <v>1559</v>
      </c>
      <c r="E447" s="9"/>
      <c r="F447" s="4" t="s">
        <v>1699</v>
      </c>
      <c r="G447" s="4" t="s">
        <v>275</v>
      </c>
      <c r="H447" s="9" t="s">
        <v>291</v>
      </c>
      <c r="I447" s="9" t="s">
        <v>283</v>
      </c>
      <c r="J447" s="4">
        <v>0.85</v>
      </c>
      <c r="K447" s="4" t="s">
        <v>284</v>
      </c>
      <c r="L447" s="4">
        <v>0</v>
      </c>
      <c r="M447" s="4">
        <v>0.85</v>
      </c>
      <c r="N447" s="4"/>
      <c r="O447" s="4" t="s">
        <v>293</v>
      </c>
      <c r="P447" s="4" t="s">
        <v>279</v>
      </c>
      <c r="Q447" s="4" t="s">
        <v>1700</v>
      </c>
      <c r="R447" s="4"/>
      <c r="S447" s="18"/>
      <c r="U447" s="7">
        <f>VLOOKUP(F447,[6]农村公路!$I$6:$W$11652,15,0)</f>
        <v>0.85</v>
      </c>
      <c r="V447" s="7">
        <f t="shared" si="18"/>
        <v>0</v>
      </c>
      <c r="W447" s="7" t="e">
        <f>VLOOKUP(F447,'[7]乡镇通三级、旅游资源产业路项目明细'!$F$8:$S$1305,14,0)</f>
        <v>#N/A</v>
      </c>
      <c r="AA447" s="7" t="e">
        <f>_xlfn.XLOOKUP(F447,'[8]乡镇通三级、旅游资源产业路项目明细'!$U:$U,'[8]乡镇通三级、旅游资源产业路项目明细'!$U:$U)</f>
        <v>#N/A</v>
      </c>
      <c r="AB447" s="7" t="e">
        <f>VLOOKUP(F447,[9]项目建设投资计划表!$L$7:$O$83,4,0)</f>
        <v>#N/A</v>
      </c>
    </row>
    <row r="448" spans="1:28" ht="25.15" customHeight="1" outlineLevel="3" x14ac:dyDescent="0.4">
      <c r="A448" s="4" t="s">
        <v>13</v>
      </c>
      <c r="B448" s="4" t="s">
        <v>221</v>
      </c>
      <c r="C448" s="4" t="s">
        <v>1692</v>
      </c>
      <c r="D448" s="4" t="s">
        <v>1701</v>
      </c>
      <c r="E448" s="9"/>
      <c r="F448" s="4" t="s">
        <v>1702</v>
      </c>
      <c r="G448" s="4" t="s">
        <v>275</v>
      </c>
      <c r="H448" s="9" t="s">
        <v>291</v>
      </c>
      <c r="I448" s="9" t="s">
        <v>1703</v>
      </c>
      <c r="J448" s="4">
        <v>0.33</v>
      </c>
      <c r="K448" s="4" t="s">
        <v>527</v>
      </c>
      <c r="L448" s="4">
        <v>0</v>
      </c>
      <c r="M448" s="4">
        <v>0.33</v>
      </c>
      <c r="N448" s="4"/>
      <c r="O448" s="4" t="s">
        <v>293</v>
      </c>
      <c r="P448" s="4" t="s">
        <v>279</v>
      </c>
      <c r="Q448" s="4" t="s">
        <v>1704</v>
      </c>
      <c r="R448" s="4"/>
      <c r="S448" s="18"/>
      <c r="U448" s="7">
        <f>VLOOKUP(F448,[6]农村公路!$I$6:$W$11652,15,0)</f>
        <v>0.33</v>
      </c>
      <c r="V448" s="7">
        <f t="shared" si="18"/>
        <v>0</v>
      </c>
      <c r="W448" s="7" t="e">
        <f>VLOOKUP(F448,'[7]乡镇通三级、旅游资源产业路项目明细'!$F$8:$S$1305,14,0)</f>
        <v>#N/A</v>
      </c>
      <c r="AA448" s="7" t="e">
        <f>_xlfn.XLOOKUP(F448,'[8]乡镇通三级、旅游资源产业路项目明细'!$U:$U,'[8]乡镇通三级、旅游资源产业路项目明细'!$U:$U)</f>
        <v>#N/A</v>
      </c>
      <c r="AB448" s="7" t="e">
        <f>VLOOKUP(F448,[9]项目建设投资计划表!$L$7:$O$83,4,0)</f>
        <v>#N/A</v>
      </c>
    </row>
    <row r="449" spans="1:28" ht="25.15" customHeight="1" outlineLevel="3" x14ac:dyDescent="0.4">
      <c r="A449" s="4" t="s">
        <v>13</v>
      </c>
      <c r="B449" s="4" t="s">
        <v>221</v>
      </c>
      <c r="C449" s="4" t="s">
        <v>1586</v>
      </c>
      <c r="D449" s="4" t="s">
        <v>1705</v>
      </c>
      <c r="E449" s="9"/>
      <c r="F449" s="4" t="s">
        <v>1706</v>
      </c>
      <c r="G449" s="4" t="s">
        <v>275</v>
      </c>
      <c r="H449" s="9" t="s">
        <v>200</v>
      </c>
      <c r="I449" s="9" t="s">
        <v>1707</v>
      </c>
      <c r="J449" s="4">
        <v>1.865</v>
      </c>
      <c r="K449" s="4" t="s">
        <v>284</v>
      </c>
      <c r="L449" s="4">
        <v>0</v>
      </c>
      <c r="M449" s="4">
        <v>1.865</v>
      </c>
      <c r="N449" s="4"/>
      <c r="O449" s="4" t="s">
        <v>293</v>
      </c>
      <c r="P449" s="4" t="s">
        <v>279</v>
      </c>
      <c r="Q449" s="4" t="s">
        <v>1708</v>
      </c>
      <c r="R449" s="4"/>
      <c r="S449" s="18"/>
      <c r="U449" s="7">
        <f>VLOOKUP(F449,[6]农村公路!$I$6:$W$11652,15,0)</f>
        <v>1.865</v>
      </c>
      <c r="V449" s="7">
        <f t="shared" si="18"/>
        <v>0</v>
      </c>
      <c r="W449" s="7" t="e">
        <f>VLOOKUP(F449,'[7]乡镇通三级、旅游资源产业路项目明细'!$F$8:$S$1305,14,0)</f>
        <v>#N/A</v>
      </c>
      <c r="AA449" s="7" t="e">
        <f>_xlfn.XLOOKUP(F449,'[8]乡镇通三级、旅游资源产业路项目明细'!$U:$U,'[8]乡镇通三级、旅游资源产业路项目明细'!$U:$U)</f>
        <v>#N/A</v>
      </c>
      <c r="AB449" s="7" t="e">
        <f>VLOOKUP(F449,[9]项目建设投资计划表!$L$7:$O$83,4,0)</f>
        <v>#N/A</v>
      </c>
    </row>
    <row r="450" spans="1:28" ht="25.15" customHeight="1" outlineLevel="3" x14ac:dyDescent="0.4">
      <c r="A450" s="4" t="s">
        <v>13</v>
      </c>
      <c r="B450" s="4" t="s">
        <v>221</v>
      </c>
      <c r="C450" s="4" t="s">
        <v>1709</v>
      </c>
      <c r="D450" s="4" t="s">
        <v>1710</v>
      </c>
      <c r="E450" s="9"/>
      <c r="F450" s="4" t="s">
        <v>1711</v>
      </c>
      <c r="G450" s="4" t="s">
        <v>275</v>
      </c>
      <c r="H450" s="9" t="s">
        <v>291</v>
      </c>
      <c r="I450" s="9" t="s">
        <v>1712</v>
      </c>
      <c r="J450" s="4">
        <v>1.53</v>
      </c>
      <c r="K450" s="4" t="s">
        <v>284</v>
      </c>
      <c r="L450" s="4">
        <v>0</v>
      </c>
      <c r="M450" s="4">
        <v>1.53</v>
      </c>
      <c r="N450" s="4"/>
      <c r="O450" s="4" t="s">
        <v>293</v>
      </c>
      <c r="P450" s="4" t="s">
        <v>279</v>
      </c>
      <c r="Q450" s="4" t="s">
        <v>1713</v>
      </c>
      <c r="R450" s="4"/>
      <c r="S450" s="18"/>
      <c r="U450" s="7">
        <f>VLOOKUP(F450,[6]农村公路!$I$6:$W$11652,15,0)</f>
        <v>1.53</v>
      </c>
      <c r="V450" s="7">
        <f t="shared" si="18"/>
        <v>0</v>
      </c>
      <c r="W450" s="7" t="e">
        <f>VLOOKUP(F450,'[7]乡镇通三级、旅游资源产业路项目明细'!$F$8:$S$1305,14,0)</f>
        <v>#N/A</v>
      </c>
      <c r="AA450" s="7" t="e">
        <f>_xlfn.XLOOKUP(F450,'[8]乡镇通三级、旅游资源产业路项目明细'!$U:$U,'[8]乡镇通三级、旅游资源产业路项目明细'!$U:$U)</f>
        <v>#N/A</v>
      </c>
      <c r="AB450" s="7" t="e">
        <f>VLOOKUP(F450,[9]项目建设投资计划表!$L$7:$O$83,4,0)</f>
        <v>#N/A</v>
      </c>
    </row>
    <row r="451" spans="1:28" ht="25.15" customHeight="1" outlineLevel="3" x14ac:dyDescent="0.4">
      <c r="A451" s="4" t="s">
        <v>13</v>
      </c>
      <c r="B451" s="4" t="s">
        <v>221</v>
      </c>
      <c r="C451" s="4" t="s">
        <v>1573</v>
      </c>
      <c r="D451" s="4" t="s">
        <v>1714</v>
      </c>
      <c r="E451" s="9"/>
      <c r="F451" s="4" t="s">
        <v>1715</v>
      </c>
      <c r="G451" s="4" t="s">
        <v>275</v>
      </c>
      <c r="H451" s="9" t="s">
        <v>291</v>
      </c>
      <c r="I451" s="9" t="s">
        <v>1716</v>
      </c>
      <c r="J451" s="4">
        <v>1.992</v>
      </c>
      <c r="K451" s="4" t="s">
        <v>284</v>
      </c>
      <c r="L451" s="4">
        <v>0</v>
      </c>
      <c r="M451" s="4">
        <v>1.992</v>
      </c>
      <c r="N451" s="4"/>
      <c r="O451" s="4" t="s">
        <v>293</v>
      </c>
      <c r="P451" s="4" t="s">
        <v>279</v>
      </c>
      <c r="Q451" s="4" t="s">
        <v>1717</v>
      </c>
      <c r="R451" s="4"/>
      <c r="S451" s="18"/>
      <c r="U451" s="7">
        <f>VLOOKUP(F451,[6]农村公路!$I$6:$W$11652,15,0)</f>
        <v>1.992</v>
      </c>
      <c r="V451" s="7">
        <f t="shared" si="18"/>
        <v>0</v>
      </c>
      <c r="W451" s="7" t="e">
        <f>VLOOKUP(F451,'[7]乡镇通三级、旅游资源产业路项目明细'!$F$8:$S$1305,14,0)</f>
        <v>#N/A</v>
      </c>
      <c r="AA451" s="7" t="e">
        <f>_xlfn.XLOOKUP(F451,'[8]乡镇通三级、旅游资源产业路项目明细'!$U:$U,'[8]乡镇通三级、旅游资源产业路项目明细'!$U:$U)</f>
        <v>#N/A</v>
      </c>
      <c r="AB451" s="7" t="e">
        <f>VLOOKUP(F451,[9]项目建设投资计划表!$L$7:$O$83,4,0)</f>
        <v>#N/A</v>
      </c>
    </row>
    <row r="452" spans="1:28" ht="25.15" customHeight="1" outlineLevel="3" x14ac:dyDescent="0.4">
      <c r="A452" s="4" t="s">
        <v>13</v>
      </c>
      <c r="B452" s="4" t="s">
        <v>221</v>
      </c>
      <c r="C452" s="4" t="s">
        <v>1637</v>
      </c>
      <c r="D452" s="4" t="s">
        <v>1718</v>
      </c>
      <c r="E452" s="9"/>
      <c r="F452" s="4" t="s">
        <v>1719</v>
      </c>
      <c r="G452" s="4" t="s">
        <v>275</v>
      </c>
      <c r="H452" s="9" t="s">
        <v>291</v>
      </c>
      <c r="I452" s="9" t="s">
        <v>1720</v>
      </c>
      <c r="J452" s="4">
        <v>1</v>
      </c>
      <c r="K452" s="4" t="s">
        <v>284</v>
      </c>
      <c r="L452" s="4">
        <v>0</v>
      </c>
      <c r="M452" s="4">
        <v>1</v>
      </c>
      <c r="N452" s="4"/>
      <c r="O452" s="4" t="s">
        <v>293</v>
      </c>
      <c r="P452" s="4" t="s">
        <v>279</v>
      </c>
      <c r="Q452" s="4" t="s">
        <v>1721</v>
      </c>
      <c r="R452" s="4"/>
      <c r="S452" s="18"/>
      <c r="U452" s="7">
        <f>VLOOKUP(F452,[6]农村公路!$I$6:$W$11652,15,0)</f>
        <v>1</v>
      </c>
      <c r="V452" s="7">
        <f t="shared" si="18"/>
        <v>0</v>
      </c>
      <c r="W452" s="7" t="e">
        <f>VLOOKUP(F452,'[7]乡镇通三级、旅游资源产业路项目明细'!$F$8:$S$1305,14,0)</f>
        <v>#N/A</v>
      </c>
      <c r="AA452" s="7" t="e">
        <f>_xlfn.XLOOKUP(F452,'[8]乡镇通三级、旅游资源产业路项目明细'!$U:$U,'[8]乡镇通三级、旅游资源产业路项目明细'!$U:$U)</f>
        <v>#N/A</v>
      </c>
      <c r="AB452" s="7" t="e">
        <f>VLOOKUP(F452,[9]项目建设投资计划表!$L$7:$O$83,4,0)</f>
        <v>#N/A</v>
      </c>
    </row>
    <row r="453" spans="1:28" ht="25.15" customHeight="1" outlineLevel="3" x14ac:dyDescent="0.4">
      <c r="A453" s="4" t="s">
        <v>13</v>
      </c>
      <c r="B453" s="4" t="s">
        <v>221</v>
      </c>
      <c r="C453" s="4" t="s">
        <v>1591</v>
      </c>
      <c r="D453" s="4" t="s">
        <v>1722</v>
      </c>
      <c r="E453" s="9"/>
      <c r="F453" s="4" t="s">
        <v>1723</v>
      </c>
      <c r="G453" s="4" t="s">
        <v>275</v>
      </c>
      <c r="H453" s="9" t="s">
        <v>291</v>
      </c>
      <c r="I453" s="9" t="s">
        <v>283</v>
      </c>
      <c r="J453" s="4">
        <v>4.5</v>
      </c>
      <c r="K453" s="4" t="s">
        <v>527</v>
      </c>
      <c r="L453" s="4">
        <v>0</v>
      </c>
      <c r="M453" s="4">
        <v>4.5</v>
      </c>
      <c r="N453" s="4"/>
      <c r="O453" s="4" t="s">
        <v>293</v>
      </c>
      <c r="P453" s="4" t="s">
        <v>279</v>
      </c>
      <c r="Q453" s="4" t="s">
        <v>1724</v>
      </c>
      <c r="R453" s="4"/>
      <c r="S453" s="18"/>
      <c r="U453" s="7">
        <f>VLOOKUP(F453,[6]农村公路!$I$6:$W$11652,15,0)</f>
        <v>4.5</v>
      </c>
      <c r="V453" s="7">
        <f t="shared" si="18"/>
        <v>0</v>
      </c>
      <c r="W453" s="7" t="e">
        <f>VLOOKUP(F453,'[7]乡镇通三级、旅游资源产业路项目明细'!$F$8:$S$1305,14,0)</f>
        <v>#N/A</v>
      </c>
      <c r="AA453" s="7" t="e">
        <f>_xlfn.XLOOKUP(F453,'[8]乡镇通三级、旅游资源产业路项目明细'!$U:$U,'[8]乡镇通三级、旅游资源产业路项目明细'!$U:$U)</f>
        <v>#N/A</v>
      </c>
      <c r="AB453" s="7" t="e">
        <f>VLOOKUP(F453,[9]项目建设投资计划表!$L$7:$O$83,4,0)</f>
        <v>#N/A</v>
      </c>
    </row>
    <row r="454" spans="1:28" ht="25.15" customHeight="1" outlineLevel="3" x14ac:dyDescent="0.4">
      <c r="A454" s="4" t="s">
        <v>13</v>
      </c>
      <c r="B454" s="4" t="s">
        <v>221</v>
      </c>
      <c r="C454" s="4" t="s">
        <v>1637</v>
      </c>
      <c r="D454" s="4" t="s">
        <v>1718</v>
      </c>
      <c r="E454" s="9"/>
      <c r="F454" s="4" t="s">
        <v>1725</v>
      </c>
      <c r="G454" s="4" t="s">
        <v>275</v>
      </c>
      <c r="H454" s="9" t="s">
        <v>200</v>
      </c>
      <c r="I454" s="9" t="s">
        <v>1726</v>
      </c>
      <c r="J454" s="4">
        <v>0.35</v>
      </c>
      <c r="K454" s="4" t="s">
        <v>284</v>
      </c>
      <c r="L454" s="4">
        <v>0</v>
      </c>
      <c r="M454" s="4">
        <v>0.35</v>
      </c>
      <c r="N454" s="4"/>
      <c r="O454" s="4" t="s">
        <v>293</v>
      </c>
      <c r="P454" s="4" t="s">
        <v>279</v>
      </c>
      <c r="Q454" s="4" t="s">
        <v>1727</v>
      </c>
      <c r="R454" s="4"/>
      <c r="S454" s="18"/>
      <c r="U454" s="7">
        <f>VLOOKUP(F454,[6]农村公路!$I$6:$W$11652,15,0)</f>
        <v>0.35</v>
      </c>
      <c r="V454" s="7">
        <f t="shared" si="18"/>
        <v>0</v>
      </c>
      <c r="W454" s="7" t="e">
        <f>VLOOKUP(F454,'[7]乡镇通三级、旅游资源产业路项目明细'!$F$8:$S$1305,14,0)</f>
        <v>#N/A</v>
      </c>
      <c r="AA454" s="7" t="e">
        <f>_xlfn.XLOOKUP(F454,'[8]乡镇通三级、旅游资源产业路项目明细'!$U:$U,'[8]乡镇通三级、旅游资源产业路项目明细'!$U:$U)</f>
        <v>#N/A</v>
      </c>
      <c r="AB454" s="7" t="e">
        <f>VLOOKUP(F454,[9]项目建设投资计划表!$L$7:$O$83,4,0)</f>
        <v>#N/A</v>
      </c>
    </row>
    <row r="455" spans="1:28" ht="25.15" customHeight="1" outlineLevel="3" x14ac:dyDescent="0.4">
      <c r="A455" s="4" t="s">
        <v>13</v>
      </c>
      <c r="B455" s="4" t="s">
        <v>221</v>
      </c>
      <c r="C455" s="4" t="s">
        <v>1530</v>
      </c>
      <c r="D455" s="4" t="s">
        <v>1531</v>
      </c>
      <c r="E455" s="9"/>
      <c r="F455" s="4" t="s">
        <v>1728</v>
      </c>
      <c r="G455" s="4" t="s">
        <v>275</v>
      </c>
      <c r="H455" s="9" t="s">
        <v>291</v>
      </c>
      <c r="I455" s="9" t="s">
        <v>1729</v>
      </c>
      <c r="J455" s="4">
        <v>0.51200000000000001</v>
      </c>
      <c r="K455" s="4" t="s">
        <v>284</v>
      </c>
      <c r="L455" s="4">
        <v>0</v>
      </c>
      <c r="M455" s="4">
        <v>0.51200000000000001</v>
      </c>
      <c r="N455" s="4"/>
      <c r="O455" s="4" t="s">
        <v>293</v>
      </c>
      <c r="P455" s="4" t="s">
        <v>279</v>
      </c>
      <c r="Q455" s="4" t="s">
        <v>1730</v>
      </c>
      <c r="R455" s="4"/>
      <c r="S455" s="18"/>
      <c r="U455" s="7">
        <f>VLOOKUP(F455,[6]农村公路!$I$6:$W$11652,15,0)</f>
        <v>0.51200000000000001</v>
      </c>
      <c r="V455" s="7">
        <f t="shared" si="18"/>
        <v>0</v>
      </c>
      <c r="W455" s="7" t="e">
        <f>VLOOKUP(F455,'[7]乡镇通三级、旅游资源产业路项目明细'!$F$8:$S$1305,14,0)</f>
        <v>#N/A</v>
      </c>
      <c r="AA455" s="7" t="e">
        <f>_xlfn.XLOOKUP(F455,'[8]乡镇通三级、旅游资源产业路项目明细'!$U:$U,'[8]乡镇通三级、旅游资源产业路项目明细'!$U:$U)</f>
        <v>#N/A</v>
      </c>
      <c r="AB455" s="7" t="e">
        <f>VLOOKUP(F455,[9]项目建设投资计划表!$L$7:$O$83,4,0)</f>
        <v>#N/A</v>
      </c>
    </row>
    <row r="456" spans="1:28" ht="25.15" customHeight="1" outlineLevel="3" x14ac:dyDescent="0.4">
      <c r="A456" s="4" t="s">
        <v>13</v>
      </c>
      <c r="B456" s="4" t="s">
        <v>221</v>
      </c>
      <c r="C456" s="4" t="s">
        <v>1568</v>
      </c>
      <c r="D456" s="4" t="s">
        <v>1731</v>
      </c>
      <c r="E456" s="9"/>
      <c r="F456" s="4" t="s">
        <v>1732</v>
      </c>
      <c r="G456" s="4" t="s">
        <v>275</v>
      </c>
      <c r="H456" s="9" t="s">
        <v>291</v>
      </c>
      <c r="I456" s="9" t="s">
        <v>1733</v>
      </c>
      <c r="J456" s="4">
        <v>1.75</v>
      </c>
      <c r="K456" s="4" t="s">
        <v>284</v>
      </c>
      <c r="L456" s="4">
        <v>0</v>
      </c>
      <c r="M456" s="4">
        <v>1.75</v>
      </c>
      <c r="N456" s="4"/>
      <c r="O456" s="4" t="s">
        <v>293</v>
      </c>
      <c r="P456" s="4" t="s">
        <v>279</v>
      </c>
      <c r="Q456" s="4" t="s">
        <v>1734</v>
      </c>
      <c r="R456" s="4"/>
      <c r="S456" s="18"/>
      <c r="U456" s="7">
        <f>VLOOKUP(F456,[6]农村公路!$I$6:$W$11652,15,0)</f>
        <v>1.75</v>
      </c>
      <c r="V456" s="7">
        <f t="shared" si="18"/>
        <v>0</v>
      </c>
      <c r="W456" s="7" t="e">
        <f>VLOOKUP(F456,'[7]乡镇通三级、旅游资源产业路项目明细'!$F$8:$S$1305,14,0)</f>
        <v>#N/A</v>
      </c>
      <c r="AA456" s="7" t="e">
        <f>_xlfn.XLOOKUP(F456,'[8]乡镇通三级、旅游资源产业路项目明细'!$U:$U,'[8]乡镇通三级、旅游资源产业路项目明细'!$U:$U)</f>
        <v>#N/A</v>
      </c>
      <c r="AB456" s="7" t="e">
        <f>VLOOKUP(F456,[9]项目建设投资计划表!$L$7:$O$83,4,0)</f>
        <v>#N/A</v>
      </c>
    </row>
    <row r="457" spans="1:28" ht="25.15" customHeight="1" outlineLevel="3" x14ac:dyDescent="0.4">
      <c r="A457" s="4" t="s">
        <v>13</v>
      </c>
      <c r="B457" s="4" t="s">
        <v>221</v>
      </c>
      <c r="C457" s="4" t="s">
        <v>1578</v>
      </c>
      <c r="D457" s="4" t="s">
        <v>1735</v>
      </c>
      <c r="E457" s="9"/>
      <c r="F457" s="4" t="s">
        <v>1736</v>
      </c>
      <c r="G457" s="4" t="s">
        <v>275</v>
      </c>
      <c r="H457" s="9" t="s">
        <v>291</v>
      </c>
      <c r="I457" s="9" t="s">
        <v>283</v>
      </c>
      <c r="J457" s="4">
        <v>4.5</v>
      </c>
      <c r="K457" s="4" t="s">
        <v>284</v>
      </c>
      <c r="L457" s="4">
        <v>0</v>
      </c>
      <c r="M457" s="4">
        <v>4.5</v>
      </c>
      <c r="N457" s="4"/>
      <c r="O457" s="4" t="s">
        <v>293</v>
      </c>
      <c r="P457" s="4" t="s">
        <v>279</v>
      </c>
      <c r="Q457" s="4" t="s">
        <v>1737</v>
      </c>
      <c r="R457" s="4"/>
      <c r="S457" s="18"/>
      <c r="U457" s="7">
        <f>VLOOKUP(F457,[6]农村公路!$I$6:$W$11652,15,0)</f>
        <v>4.5</v>
      </c>
      <c r="V457" s="7">
        <f t="shared" si="18"/>
        <v>0</v>
      </c>
      <c r="W457" s="7" t="e">
        <f>VLOOKUP(F457,'[7]乡镇通三级、旅游资源产业路项目明细'!$F$8:$S$1305,14,0)</f>
        <v>#N/A</v>
      </c>
      <c r="AA457" s="7" t="e">
        <f>_xlfn.XLOOKUP(F457,'[8]乡镇通三级、旅游资源产业路项目明细'!$U:$U,'[8]乡镇通三级、旅游资源产业路项目明细'!$U:$U)</f>
        <v>#N/A</v>
      </c>
      <c r="AB457" s="7" t="e">
        <f>VLOOKUP(F457,[9]项目建设投资计划表!$L$7:$O$83,4,0)</f>
        <v>#N/A</v>
      </c>
    </row>
    <row r="458" spans="1:28" ht="25.15" customHeight="1" outlineLevel="3" x14ac:dyDescent="0.4">
      <c r="A458" s="4" t="s">
        <v>13</v>
      </c>
      <c r="B458" s="4" t="s">
        <v>221</v>
      </c>
      <c r="C458" s="4" t="s">
        <v>1540</v>
      </c>
      <c r="D458" s="4" t="s">
        <v>1738</v>
      </c>
      <c r="E458" s="9"/>
      <c r="F458" s="4" t="s">
        <v>1739</v>
      </c>
      <c r="G458" s="4" t="s">
        <v>275</v>
      </c>
      <c r="H458" s="9" t="s">
        <v>291</v>
      </c>
      <c r="I458" s="9" t="s">
        <v>1740</v>
      </c>
      <c r="J458" s="4">
        <v>0.53600000000000003</v>
      </c>
      <c r="K458" s="4" t="s">
        <v>284</v>
      </c>
      <c r="L458" s="4">
        <v>0</v>
      </c>
      <c r="M458" s="4">
        <v>0.53600000000000003</v>
      </c>
      <c r="N458" s="4"/>
      <c r="O458" s="4" t="s">
        <v>293</v>
      </c>
      <c r="P458" s="4" t="s">
        <v>279</v>
      </c>
      <c r="Q458" s="4" t="s">
        <v>1741</v>
      </c>
      <c r="R458" s="4"/>
      <c r="S458" s="18"/>
      <c r="U458" s="7">
        <f>VLOOKUP(F458,[6]农村公路!$I$6:$W$11652,15,0)</f>
        <v>0.53600000000000003</v>
      </c>
      <c r="V458" s="7">
        <f t="shared" si="18"/>
        <v>0</v>
      </c>
      <c r="W458" s="7" t="e">
        <f>VLOOKUP(F458,'[7]乡镇通三级、旅游资源产业路项目明细'!$F$8:$S$1305,14,0)</f>
        <v>#N/A</v>
      </c>
      <c r="AA458" s="7" t="e">
        <f>_xlfn.XLOOKUP(F458,'[8]乡镇通三级、旅游资源产业路项目明细'!$U:$U,'[8]乡镇通三级、旅游资源产业路项目明细'!$U:$U)</f>
        <v>#N/A</v>
      </c>
      <c r="AB458" s="7" t="e">
        <f>VLOOKUP(F458,[9]项目建设投资计划表!$L$7:$O$83,4,0)</f>
        <v>#N/A</v>
      </c>
    </row>
    <row r="459" spans="1:28" ht="25.15" customHeight="1" outlineLevel="3" x14ac:dyDescent="0.4">
      <c r="A459" s="4" t="s">
        <v>13</v>
      </c>
      <c r="B459" s="4" t="s">
        <v>221</v>
      </c>
      <c r="C459" s="4" t="s">
        <v>1519</v>
      </c>
      <c r="D459" s="4" t="s">
        <v>1742</v>
      </c>
      <c r="E459" s="9"/>
      <c r="F459" s="4" t="s">
        <v>1743</v>
      </c>
      <c r="G459" s="4" t="s">
        <v>275</v>
      </c>
      <c r="H459" s="9" t="s">
        <v>291</v>
      </c>
      <c r="I459" s="9" t="s">
        <v>1744</v>
      </c>
      <c r="J459" s="4">
        <v>1.6</v>
      </c>
      <c r="K459" s="4" t="s">
        <v>284</v>
      </c>
      <c r="L459" s="4">
        <v>0</v>
      </c>
      <c r="M459" s="4">
        <v>1.6</v>
      </c>
      <c r="N459" s="4"/>
      <c r="O459" s="4" t="s">
        <v>293</v>
      </c>
      <c r="P459" s="4" t="s">
        <v>279</v>
      </c>
      <c r="Q459" s="4" t="s">
        <v>1745</v>
      </c>
      <c r="R459" s="4"/>
      <c r="S459" s="18"/>
      <c r="U459" s="7">
        <f>VLOOKUP(F459,[6]农村公路!$I$6:$W$11652,15,0)</f>
        <v>1.6</v>
      </c>
      <c r="V459" s="7">
        <f t="shared" si="18"/>
        <v>0</v>
      </c>
      <c r="W459" s="7" t="e">
        <f>VLOOKUP(F459,'[7]乡镇通三级、旅游资源产业路项目明细'!$F$8:$S$1305,14,0)</f>
        <v>#N/A</v>
      </c>
      <c r="AA459" s="7" t="e">
        <f>_xlfn.XLOOKUP(F459,'[8]乡镇通三级、旅游资源产业路项目明细'!$U:$U,'[8]乡镇通三级、旅游资源产业路项目明细'!$U:$U)</f>
        <v>#N/A</v>
      </c>
      <c r="AB459" s="7" t="e">
        <f>VLOOKUP(F459,[9]项目建设投资计划表!$L$7:$O$83,4,0)</f>
        <v>#N/A</v>
      </c>
    </row>
    <row r="460" spans="1:28" ht="25.15" customHeight="1" outlineLevel="3" x14ac:dyDescent="0.4">
      <c r="A460" s="4" t="s">
        <v>13</v>
      </c>
      <c r="B460" s="4" t="s">
        <v>221</v>
      </c>
      <c r="C460" s="4" t="s">
        <v>1522</v>
      </c>
      <c r="D460" s="4" t="s">
        <v>1746</v>
      </c>
      <c r="E460" s="9"/>
      <c r="F460" s="4" t="s">
        <v>1747</v>
      </c>
      <c r="G460" s="4" t="s">
        <v>275</v>
      </c>
      <c r="H460" s="9" t="s">
        <v>291</v>
      </c>
      <c r="I460" s="9" t="s">
        <v>1748</v>
      </c>
      <c r="J460" s="4">
        <v>0.3</v>
      </c>
      <c r="K460" s="4" t="s">
        <v>284</v>
      </c>
      <c r="L460" s="4">
        <v>0</v>
      </c>
      <c r="M460" s="4">
        <v>0.3</v>
      </c>
      <c r="N460" s="4"/>
      <c r="O460" s="4" t="s">
        <v>293</v>
      </c>
      <c r="P460" s="4" t="s">
        <v>279</v>
      </c>
      <c r="Q460" s="4" t="s">
        <v>1749</v>
      </c>
      <c r="R460" s="4"/>
      <c r="S460" s="18"/>
      <c r="U460" s="7">
        <f>VLOOKUP(F460,[6]农村公路!$I$6:$W$11652,15,0)</f>
        <v>0.3</v>
      </c>
      <c r="V460" s="7">
        <f t="shared" si="18"/>
        <v>0</v>
      </c>
      <c r="W460" s="7" t="e">
        <f>VLOOKUP(F460,'[7]乡镇通三级、旅游资源产业路项目明细'!$F$8:$S$1305,14,0)</f>
        <v>#N/A</v>
      </c>
      <c r="AA460" s="7" t="e">
        <f>_xlfn.XLOOKUP(F460,'[8]乡镇通三级、旅游资源产业路项目明细'!$U:$U,'[8]乡镇通三级、旅游资源产业路项目明细'!$U:$U)</f>
        <v>#N/A</v>
      </c>
      <c r="AB460" s="7" t="e">
        <f>VLOOKUP(F460,[9]项目建设投资计划表!$L$7:$O$83,4,0)</f>
        <v>#N/A</v>
      </c>
    </row>
    <row r="461" spans="1:28" ht="25.15" customHeight="1" outlineLevel="3" x14ac:dyDescent="0.4">
      <c r="A461" s="4" t="s">
        <v>13</v>
      </c>
      <c r="B461" s="4" t="s">
        <v>221</v>
      </c>
      <c r="C461" s="4" t="s">
        <v>1535</v>
      </c>
      <c r="D461" s="4" t="s">
        <v>1750</v>
      </c>
      <c r="E461" s="9"/>
      <c r="F461" s="4" t="s">
        <v>1751</v>
      </c>
      <c r="G461" s="4" t="s">
        <v>275</v>
      </c>
      <c r="H461" s="9" t="s">
        <v>291</v>
      </c>
      <c r="I461" s="9" t="s">
        <v>1752</v>
      </c>
      <c r="J461" s="4">
        <v>1.22</v>
      </c>
      <c r="K461" s="4" t="s">
        <v>284</v>
      </c>
      <c r="L461" s="4">
        <v>0</v>
      </c>
      <c r="M461" s="4">
        <v>1.22</v>
      </c>
      <c r="N461" s="4"/>
      <c r="O461" s="4" t="s">
        <v>293</v>
      </c>
      <c r="P461" s="4" t="s">
        <v>279</v>
      </c>
      <c r="Q461" s="4" t="s">
        <v>1753</v>
      </c>
      <c r="R461" s="4"/>
      <c r="S461" s="18"/>
      <c r="U461" s="7">
        <f>VLOOKUP(F461,[6]农村公路!$I$6:$W$11652,15,0)</f>
        <v>1.22</v>
      </c>
      <c r="V461" s="7">
        <f t="shared" si="18"/>
        <v>0</v>
      </c>
      <c r="W461" s="7" t="e">
        <f>VLOOKUP(F461,'[7]乡镇通三级、旅游资源产业路项目明细'!$F$8:$S$1305,14,0)</f>
        <v>#N/A</v>
      </c>
      <c r="AA461" s="7" t="e">
        <f>_xlfn.XLOOKUP(F461,'[8]乡镇通三级、旅游资源产业路项目明细'!$U:$U,'[8]乡镇通三级、旅游资源产业路项目明细'!$U:$U)</f>
        <v>#N/A</v>
      </c>
      <c r="AB461" s="7" t="e">
        <f>VLOOKUP(F461,[9]项目建设投资计划表!$L$7:$O$83,4,0)</f>
        <v>#N/A</v>
      </c>
    </row>
    <row r="462" spans="1:28" ht="25.15" customHeight="1" outlineLevel="3" x14ac:dyDescent="0.4">
      <c r="A462" s="4" t="s">
        <v>13</v>
      </c>
      <c r="B462" s="4" t="s">
        <v>221</v>
      </c>
      <c r="C462" s="4" t="s">
        <v>1637</v>
      </c>
      <c r="D462" s="4" t="s">
        <v>1754</v>
      </c>
      <c r="E462" s="9"/>
      <c r="F462" s="4" t="s">
        <v>1755</v>
      </c>
      <c r="G462" s="4" t="s">
        <v>275</v>
      </c>
      <c r="H462" s="9" t="s">
        <v>291</v>
      </c>
      <c r="I462" s="9" t="s">
        <v>1756</v>
      </c>
      <c r="J462" s="4">
        <v>0.33</v>
      </c>
      <c r="K462" s="4" t="s">
        <v>527</v>
      </c>
      <c r="L462" s="4">
        <v>0</v>
      </c>
      <c r="M462" s="4">
        <v>0.33</v>
      </c>
      <c r="N462" s="4"/>
      <c r="O462" s="4" t="s">
        <v>293</v>
      </c>
      <c r="P462" s="4" t="s">
        <v>279</v>
      </c>
      <c r="Q462" s="4" t="s">
        <v>1757</v>
      </c>
      <c r="R462" s="4"/>
      <c r="S462" s="18"/>
      <c r="U462" s="7">
        <f>VLOOKUP(F462,[6]农村公路!$I$6:$W$11652,15,0)</f>
        <v>0.33</v>
      </c>
      <c r="V462" s="7">
        <f t="shared" si="18"/>
        <v>0</v>
      </c>
      <c r="W462" s="7" t="e">
        <f>VLOOKUP(F462,'[7]乡镇通三级、旅游资源产业路项目明细'!$F$8:$S$1305,14,0)</f>
        <v>#N/A</v>
      </c>
      <c r="AA462" s="7" t="e">
        <f>_xlfn.XLOOKUP(F462,'[8]乡镇通三级、旅游资源产业路项目明细'!$U:$U,'[8]乡镇通三级、旅游资源产业路项目明细'!$U:$U)</f>
        <v>#N/A</v>
      </c>
      <c r="AB462" s="7" t="e">
        <f>VLOOKUP(F462,[9]项目建设投资计划表!$L$7:$O$83,4,0)</f>
        <v>#N/A</v>
      </c>
    </row>
    <row r="463" spans="1:28" ht="25.15" customHeight="1" outlineLevel="3" x14ac:dyDescent="0.4">
      <c r="A463" s="4" t="s">
        <v>13</v>
      </c>
      <c r="B463" s="4" t="s">
        <v>221</v>
      </c>
      <c r="C463" s="4" t="s">
        <v>1596</v>
      </c>
      <c r="D463" s="4" t="s">
        <v>1758</v>
      </c>
      <c r="E463" s="9"/>
      <c r="F463" s="4" t="s">
        <v>1759</v>
      </c>
      <c r="G463" s="4" t="s">
        <v>275</v>
      </c>
      <c r="H463" s="9" t="s">
        <v>291</v>
      </c>
      <c r="I463" s="9" t="s">
        <v>1760</v>
      </c>
      <c r="J463" s="4">
        <v>0.76</v>
      </c>
      <c r="K463" s="4" t="s">
        <v>284</v>
      </c>
      <c r="L463" s="4">
        <v>0</v>
      </c>
      <c r="M463" s="4">
        <v>0.76</v>
      </c>
      <c r="N463" s="4"/>
      <c r="O463" s="4" t="s">
        <v>293</v>
      </c>
      <c r="P463" s="4" t="s">
        <v>279</v>
      </c>
      <c r="Q463" s="4" t="s">
        <v>1761</v>
      </c>
      <c r="R463" s="4"/>
      <c r="S463" s="18"/>
      <c r="U463" s="7">
        <f>VLOOKUP(F463,[6]农村公路!$I$6:$W$11652,15,0)</f>
        <v>0.76</v>
      </c>
      <c r="V463" s="7">
        <f t="shared" si="18"/>
        <v>0</v>
      </c>
      <c r="W463" s="7" t="e">
        <f>VLOOKUP(F463,'[7]乡镇通三级、旅游资源产业路项目明细'!$F$8:$S$1305,14,0)</f>
        <v>#N/A</v>
      </c>
      <c r="AA463" s="7" t="e">
        <f>_xlfn.XLOOKUP(F463,'[8]乡镇通三级、旅游资源产业路项目明细'!$U:$U,'[8]乡镇通三级、旅游资源产业路项目明细'!$U:$U)</f>
        <v>#N/A</v>
      </c>
      <c r="AB463" s="7" t="e">
        <f>VLOOKUP(F463,[9]项目建设投资计划表!$L$7:$O$83,4,0)</f>
        <v>#N/A</v>
      </c>
    </row>
    <row r="464" spans="1:28" ht="25.15" customHeight="1" outlineLevel="3" x14ac:dyDescent="0.4">
      <c r="A464" s="4" t="s">
        <v>13</v>
      </c>
      <c r="B464" s="4" t="s">
        <v>221</v>
      </c>
      <c r="C464" s="4" t="s">
        <v>1525</v>
      </c>
      <c r="D464" s="4" t="s">
        <v>1762</v>
      </c>
      <c r="E464" s="9"/>
      <c r="F464" s="4" t="s">
        <v>1763</v>
      </c>
      <c r="G464" s="4" t="s">
        <v>275</v>
      </c>
      <c r="H464" s="9" t="s">
        <v>291</v>
      </c>
      <c r="I464" s="9" t="s">
        <v>283</v>
      </c>
      <c r="J464" s="4">
        <v>0.89</v>
      </c>
      <c r="K464" s="4" t="s">
        <v>284</v>
      </c>
      <c r="L464" s="4">
        <v>0</v>
      </c>
      <c r="M464" s="4">
        <v>0.89</v>
      </c>
      <c r="N464" s="4"/>
      <c r="O464" s="4" t="s">
        <v>293</v>
      </c>
      <c r="P464" s="4" t="s">
        <v>279</v>
      </c>
      <c r="Q464" s="4" t="s">
        <v>1762</v>
      </c>
      <c r="R464" s="4"/>
      <c r="S464" s="18"/>
      <c r="U464" s="7">
        <f>VLOOKUP(F464,[6]农村公路!$I$6:$W$11652,15,0)</f>
        <v>0.89</v>
      </c>
      <c r="V464" s="7">
        <f t="shared" si="18"/>
        <v>0</v>
      </c>
      <c r="W464" s="7" t="e">
        <f>VLOOKUP(F464,'[7]乡镇通三级、旅游资源产业路项目明细'!$F$8:$S$1305,14,0)</f>
        <v>#N/A</v>
      </c>
      <c r="AA464" s="7" t="e">
        <f>_xlfn.XLOOKUP(F464,'[8]乡镇通三级、旅游资源产业路项目明细'!$U:$U,'[8]乡镇通三级、旅游资源产业路项目明细'!$U:$U)</f>
        <v>#N/A</v>
      </c>
      <c r="AB464" s="7" t="e">
        <f>VLOOKUP(F464,[9]项目建设投资计划表!$L$7:$O$83,4,0)</f>
        <v>#N/A</v>
      </c>
    </row>
    <row r="465" spans="1:28" ht="25.15" customHeight="1" outlineLevel="3" x14ac:dyDescent="0.4">
      <c r="A465" s="4" t="s">
        <v>13</v>
      </c>
      <c r="B465" s="4" t="s">
        <v>221</v>
      </c>
      <c r="C465" s="4" t="s">
        <v>1764</v>
      </c>
      <c r="D465" s="4" t="s">
        <v>1765</v>
      </c>
      <c r="E465" s="9"/>
      <c r="F465" s="4" t="s">
        <v>1766</v>
      </c>
      <c r="G465" s="4" t="s">
        <v>275</v>
      </c>
      <c r="H465" s="9" t="s">
        <v>291</v>
      </c>
      <c r="I465" s="9" t="s">
        <v>1767</v>
      </c>
      <c r="J465" s="4">
        <v>1.9</v>
      </c>
      <c r="K465" s="4" t="s">
        <v>284</v>
      </c>
      <c r="L465" s="4">
        <v>0</v>
      </c>
      <c r="M465" s="4">
        <v>1.9</v>
      </c>
      <c r="N465" s="4"/>
      <c r="O465" s="4" t="s">
        <v>293</v>
      </c>
      <c r="P465" s="4" t="s">
        <v>279</v>
      </c>
      <c r="Q465" s="4" t="s">
        <v>1768</v>
      </c>
      <c r="R465" s="4"/>
      <c r="S465" s="18"/>
      <c r="U465" s="7">
        <f>VLOOKUP(F465,[6]农村公路!$I$6:$W$11652,15,0)</f>
        <v>1.9</v>
      </c>
      <c r="V465" s="7">
        <f t="shared" si="18"/>
        <v>0</v>
      </c>
      <c r="W465" s="7" t="e">
        <f>VLOOKUP(F465,'[7]乡镇通三级、旅游资源产业路项目明细'!$F$8:$S$1305,14,0)</f>
        <v>#N/A</v>
      </c>
      <c r="AA465" s="7" t="e">
        <f>_xlfn.XLOOKUP(F465,'[8]乡镇通三级、旅游资源产业路项目明细'!$U:$U,'[8]乡镇通三级、旅游资源产业路项目明细'!$U:$U)</f>
        <v>#N/A</v>
      </c>
      <c r="AB465" s="7" t="e">
        <f>VLOOKUP(F465,[9]项目建设投资计划表!$L$7:$O$83,4,0)</f>
        <v>#N/A</v>
      </c>
    </row>
    <row r="466" spans="1:28" ht="25.15" customHeight="1" outlineLevel="3" x14ac:dyDescent="0.4">
      <c r="A466" s="4" t="s">
        <v>13</v>
      </c>
      <c r="B466" s="4" t="s">
        <v>221</v>
      </c>
      <c r="C466" s="4" t="s">
        <v>1563</v>
      </c>
      <c r="D466" s="4" t="s">
        <v>1564</v>
      </c>
      <c r="E466" s="9"/>
      <c r="F466" s="4" t="s">
        <v>1769</v>
      </c>
      <c r="G466" s="4" t="s">
        <v>275</v>
      </c>
      <c r="H466" s="9" t="s">
        <v>291</v>
      </c>
      <c r="I466" s="9" t="s">
        <v>1770</v>
      </c>
      <c r="J466" s="4">
        <v>1.02</v>
      </c>
      <c r="K466" s="4" t="s">
        <v>284</v>
      </c>
      <c r="L466" s="4">
        <v>0</v>
      </c>
      <c r="M466" s="4">
        <v>1.02</v>
      </c>
      <c r="N466" s="4"/>
      <c r="O466" s="4" t="s">
        <v>293</v>
      </c>
      <c r="P466" s="4" t="s">
        <v>279</v>
      </c>
      <c r="Q466" s="4" t="s">
        <v>1771</v>
      </c>
      <c r="R466" s="4"/>
      <c r="S466" s="18"/>
      <c r="U466" s="7">
        <f>VLOOKUP(F466,[6]农村公路!$I$6:$W$11652,15,0)</f>
        <v>1.02</v>
      </c>
      <c r="V466" s="7">
        <f t="shared" si="18"/>
        <v>0</v>
      </c>
      <c r="W466" s="7" t="e">
        <f>VLOOKUP(F466,'[7]乡镇通三级、旅游资源产业路项目明细'!$F$8:$S$1305,14,0)</f>
        <v>#N/A</v>
      </c>
      <c r="AA466" s="7" t="e">
        <f>_xlfn.XLOOKUP(F466,'[8]乡镇通三级、旅游资源产业路项目明细'!$U:$U,'[8]乡镇通三级、旅游资源产业路项目明细'!$U:$U)</f>
        <v>#N/A</v>
      </c>
      <c r="AB466" s="7" t="e">
        <f>VLOOKUP(F466,[9]项目建设投资计划表!$L$7:$O$83,4,0)</f>
        <v>#N/A</v>
      </c>
    </row>
    <row r="467" spans="1:28" ht="25.15" customHeight="1" outlineLevel="3" x14ac:dyDescent="0.4">
      <c r="A467" s="4" t="s">
        <v>13</v>
      </c>
      <c r="B467" s="4" t="s">
        <v>221</v>
      </c>
      <c r="C467" s="4" t="s">
        <v>1596</v>
      </c>
      <c r="D467" s="4" t="s">
        <v>1758</v>
      </c>
      <c r="E467" s="9"/>
      <c r="F467" s="4" t="s">
        <v>1772</v>
      </c>
      <c r="G467" s="4" t="s">
        <v>275</v>
      </c>
      <c r="H467" s="9" t="s">
        <v>200</v>
      </c>
      <c r="I467" s="9" t="s">
        <v>1773</v>
      </c>
      <c r="J467" s="4">
        <v>0.65</v>
      </c>
      <c r="K467" s="4" t="s">
        <v>284</v>
      </c>
      <c r="L467" s="4">
        <v>0</v>
      </c>
      <c r="M467" s="4">
        <v>0.65</v>
      </c>
      <c r="N467" s="4"/>
      <c r="O467" s="4" t="s">
        <v>293</v>
      </c>
      <c r="P467" s="4" t="s">
        <v>279</v>
      </c>
      <c r="Q467" s="4" t="s">
        <v>1774</v>
      </c>
      <c r="R467" s="4"/>
      <c r="S467" s="18"/>
      <c r="U467" s="7">
        <f>VLOOKUP(F467,[6]农村公路!$I$6:$W$11652,15,0)</f>
        <v>0.65</v>
      </c>
      <c r="V467" s="7">
        <f t="shared" si="18"/>
        <v>0</v>
      </c>
      <c r="W467" s="7" t="e">
        <f>VLOOKUP(F467,'[7]乡镇通三级、旅游资源产业路项目明细'!$F$8:$S$1305,14,0)</f>
        <v>#N/A</v>
      </c>
      <c r="AA467" s="7" t="e">
        <f>_xlfn.XLOOKUP(F467,'[8]乡镇通三级、旅游资源产业路项目明细'!$U:$U,'[8]乡镇通三级、旅游资源产业路项目明细'!$U:$U)</f>
        <v>#N/A</v>
      </c>
      <c r="AB467" s="7" t="e">
        <f>VLOOKUP(F467,[9]项目建设投资计划表!$L$7:$O$83,4,0)</f>
        <v>#N/A</v>
      </c>
    </row>
    <row r="468" spans="1:28" ht="25.15" customHeight="1" outlineLevel="3" x14ac:dyDescent="0.4">
      <c r="A468" s="4" t="s">
        <v>13</v>
      </c>
      <c r="B468" s="4" t="s">
        <v>221</v>
      </c>
      <c r="C468" s="4" t="s">
        <v>1530</v>
      </c>
      <c r="D468" s="4" t="s">
        <v>1775</v>
      </c>
      <c r="E468" s="9"/>
      <c r="F468" s="4" t="s">
        <v>1775</v>
      </c>
      <c r="G468" s="4" t="s">
        <v>275</v>
      </c>
      <c r="H468" s="9" t="s">
        <v>291</v>
      </c>
      <c r="I468" s="9" t="s">
        <v>1776</v>
      </c>
      <c r="J468" s="4">
        <v>1.2</v>
      </c>
      <c r="K468" s="4" t="s">
        <v>527</v>
      </c>
      <c r="L468" s="4">
        <v>0</v>
      </c>
      <c r="M468" s="4">
        <v>1.2</v>
      </c>
      <c r="N468" s="4"/>
      <c r="O468" s="4" t="s">
        <v>293</v>
      </c>
      <c r="P468" s="4" t="s">
        <v>279</v>
      </c>
      <c r="Q468" s="4" t="s">
        <v>1775</v>
      </c>
      <c r="R468" s="4"/>
      <c r="S468" s="18"/>
      <c r="U468" s="7">
        <f>VLOOKUP(F468,[6]农村公路!$I$6:$W$11652,15,0)</f>
        <v>1.2</v>
      </c>
      <c r="V468" s="7">
        <f t="shared" si="18"/>
        <v>0</v>
      </c>
      <c r="W468" s="7" t="e">
        <f>VLOOKUP(F468,'[7]乡镇通三级、旅游资源产业路项目明细'!$F$8:$S$1305,14,0)</f>
        <v>#N/A</v>
      </c>
      <c r="AA468" s="7" t="e">
        <f>_xlfn.XLOOKUP(F468,'[8]乡镇通三级、旅游资源产业路项目明细'!$U:$U,'[8]乡镇通三级、旅游资源产业路项目明细'!$U:$U)</f>
        <v>#N/A</v>
      </c>
      <c r="AB468" s="7" t="e">
        <f>VLOOKUP(F468,[9]项目建设投资计划表!$L$7:$O$83,4,0)</f>
        <v>#N/A</v>
      </c>
    </row>
    <row r="469" spans="1:28" ht="25.15" customHeight="1" outlineLevel="3" x14ac:dyDescent="0.4">
      <c r="A469" s="4" t="s">
        <v>13</v>
      </c>
      <c r="B469" s="4" t="s">
        <v>221</v>
      </c>
      <c r="C469" s="4" t="s">
        <v>1563</v>
      </c>
      <c r="D469" s="4" t="s">
        <v>1777</v>
      </c>
      <c r="E469" s="9"/>
      <c r="F469" s="4" t="s">
        <v>1778</v>
      </c>
      <c r="G469" s="4" t="s">
        <v>275</v>
      </c>
      <c r="H469" s="9" t="s">
        <v>291</v>
      </c>
      <c r="I469" s="9" t="s">
        <v>1779</v>
      </c>
      <c r="J469" s="4">
        <v>1.9</v>
      </c>
      <c r="K469" s="4" t="s">
        <v>284</v>
      </c>
      <c r="L469" s="4">
        <v>0</v>
      </c>
      <c r="M469" s="4">
        <v>1.9</v>
      </c>
      <c r="N469" s="4"/>
      <c r="O469" s="4" t="s">
        <v>293</v>
      </c>
      <c r="P469" s="4" t="s">
        <v>279</v>
      </c>
      <c r="Q469" s="4" t="s">
        <v>1777</v>
      </c>
      <c r="R469" s="4"/>
      <c r="S469" s="18"/>
      <c r="U469" s="7">
        <f>VLOOKUP(F469,[6]农村公路!$I$6:$W$11652,15,0)</f>
        <v>1.9</v>
      </c>
      <c r="V469" s="7">
        <f t="shared" ref="V469:V500" si="19">J469-U469</f>
        <v>0</v>
      </c>
      <c r="W469" s="7" t="e">
        <f>VLOOKUP(F469,'[7]乡镇通三级、旅游资源产业路项目明细'!$F$8:$S$1305,14,0)</f>
        <v>#N/A</v>
      </c>
      <c r="AA469" s="7" t="e">
        <f>_xlfn.XLOOKUP(F469,'[8]乡镇通三级、旅游资源产业路项目明细'!$U:$U,'[8]乡镇通三级、旅游资源产业路项目明细'!$U:$U)</f>
        <v>#N/A</v>
      </c>
      <c r="AB469" s="7" t="e">
        <f>VLOOKUP(F469,[9]项目建设投资计划表!$L$7:$O$83,4,0)</f>
        <v>#N/A</v>
      </c>
    </row>
    <row r="470" spans="1:28" ht="25.15" customHeight="1" outlineLevel="3" x14ac:dyDescent="0.4">
      <c r="A470" s="4" t="s">
        <v>13</v>
      </c>
      <c r="B470" s="4" t="s">
        <v>221</v>
      </c>
      <c r="C470" s="4" t="s">
        <v>1649</v>
      </c>
      <c r="D470" s="4" t="s">
        <v>1780</v>
      </c>
      <c r="E470" s="9"/>
      <c r="F470" s="4" t="s">
        <v>1781</v>
      </c>
      <c r="G470" s="4" t="s">
        <v>275</v>
      </c>
      <c r="H470" s="9" t="s">
        <v>291</v>
      </c>
      <c r="I470" s="9" t="s">
        <v>283</v>
      </c>
      <c r="J470" s="4">
        <v>0.35</v>
      </c>
      <c r="K470" s="4" t="s">
        <v>284</v>
      </c>
      <c r="L470" s="4">
        <v>0</v>
      </c>
      <c r="M470" s="4">
        <v>0.35</v>
      </c>
      <c r="N470" s="4"/>
      <c r="O470" s="4" t="s">
        <v>293</v>
      </c>
      <c r="P470" s="4" t="s">
        <v>279</v>
      </c>
      <c r="Q470" s="4" t="s">
        <v>1780</v>
      </c>
      <c r="R470" s="4"/>
      <c r="S470" s="18"/>
      <c r="U470" s="7">
        <f>VLOOKUP(F470,[6]农村公路!$I$6:$W$11652,15,0)</f>
        <v>0.35</v>
      </c>
      <c r="V470" s="7">
        <f t="shared" si="19"/>
        <v>0</v>
      </c>
      <c r="W470" s="7" t="e">
        <f>VLOOKUP(F470,'[7]乡镇通三级、旅游资源产业路项目明细'!$F$8:$S$1305,14,0)</f>
        <v>#N/A</v>
      </c>
      <c r="AA470" s="7" t="e">
        <f>_xlfn.XLOOKUP(F470,'[8]乡镇通三级、旅游资源产业路项目明细'!$U:$U,'[8]乡镇通三级、旅游资源产业路项目明细'!$U:$U)</f>
        <v>#N/A</v>
      </c>
      <c r="AB470" s="7" t="e">
        <f>VLOOKUP(F470,[9]项目建设投资计划表!$L$7:$O$83,4,0)</f>
        <v>#N/A</v>
      </c>
    </row>
    <row r="471" spans="1:28" ht="25.15" customHeight="1" outlineLevel="3" x14ac:dyDescent="0.4">
      <c r="A471" s="4" t="s">
        <v>13</v>
      </c>
      <c r="B471" s="4" t="s">
        <v>221</v>
      </c>
      <c r="C471" s="4" t="s">
        <v>1782</v>
      </c>
      <c r="D471" s="4" t="s">
        <v>1783</v>
      </c>
      <c r="E471" s="9"/>
      <c r="F471" s="4" t="s">
        <v>1784</v>
      </c>
      <c r="G471" s="4" t="s">
        <v>275</v>
      </c>
      <c r="H471" s="9" t="s">
        <v>291</v>
      </c>
      <c r="I471" s="9" t="s">
        <v>283</v>
      </c>
      <c r="J471" s="4">
        <v>0.65</v>
      </c>
      <c r="K471" s="4" t="s">
        <v>284</v>
      </c>
      <c r="L471" s="4">
        <v>0</v>
      </c>
      <c r="M471" s="4">
        <v>0.65</v>
      </c>
      <c r="N471" s="4"/>
      <c r="O471" s="4" t="s">
        <v>293</v>
      </c>
      <c r="P471" s="4" t="s">
        <v>279</v>
      </c>
      <c r="Q471" s="4" t="s">
        <v>1785</v>
      </c>
      <c r="R471" s="4"/>
      <c r="S471" s="18"/>
      <c r="U471" s="7">
        <f>VLOOKUP(F471,[6]农村公路!$I$6:$W$11652,15,0)</f>
        <v>0.65</v>
      </c>
      <c r="V471" s="7">
        <f t="shared" si="19"/>
        <v>0</v>
      </c>
      <c r="W471" s="7" t="e">
        <f>VLOOKUP(F471,'[7]乡镇通三级、旅游资源产业路项目明细'!$F$8:$S$1305,14,0)</f>
        <v>#N/A</v>
      </c>
      <c r="AA471" s="7" t="e">
        <f>_xlfn.XLOOKUP(F471,'[8]乡镇通三级、旅游资源产业路项目明细'!$U:$U,'[8]乡镇通三级、旅游资源产业路项目明细'!$U:$U)</f>
        <v>#N/A</v>
      </c>
      <c r="AB471" s="7" t="e">
        <f>VLOOKUP(F471,[9]项目建设投资计划表!$L$7:$O$83,4,0)</f>
        <v>#N/A</v>
      </c>
    </row>
    <row r="472" spans="1:28" ht="25.15" customHeight="1" outlineLevel="3" x14ac:dyDescent="0.4">
      <c r="A472" s="4" t="s">
        <v>13</v>
      </c>
      <c r="B472" s="4" t="s">
        <v>221</v>
      </c>
      <c r="C472" s="4" t="s">
        <v>1591</v>
      </c>
      <c r="D472" s="4" t="s">
        <v>1786</v>
      </c>
      <c r="E472" s="9"/>
      <c r="F472" s="4" t="s">
        <v>1787</v>
      </c>
      <c r="G472" s="4" t="s">
        <v>275</v>
      </c>
      <c r="H472" s="9" t="s">
        <v>291</v>
      </c>
      <c r="I472" s="9" t="s">
        <v>283</v>
      </c>
      <c r="J472" s="4">
        <v>1.45</v>
      </c>
      <c r="K472" s="4" t="s">
        <v>284</v>
      </c>
      <c r="L472" s="4">
        <v>0</v>
      </c>
      <c r="M472" s="4">
        <v>1.45</v>
      </c>
      <c r="N472" s="4"/>
      <c r="O472" s="4" t="s">
        <v>293</v>
      </c>
      <c r="P472" s="4" t="s">
        <v>279</v>
      </c>
      <c r="Q472" s="4" t="s">
        <v>1786</v>
      </c>
      <c r="R472" s="4"/>
      <c r="S472" s="18"/>
      <c r="U472" s="7">
        <f>VLOOKUP(F472,[6]农村公路!$I$6:$W$11652,15,0)</f>
        <v>1.45</v>
      </c>
      <c r="V472" s="7">
        <f t="shared" si="19"/>
        <v>0</v>
      </c>
      <c r="W472" s="7" t="e">
        <f>VLOOKUP(F472,'[7]乡镇通三级、旅游资源产业路项目明细'!$F$8:$S$1305,14,0)</f>
        <v>#N/A</v>
      </c>
      <c r="AA472" s="7" t="e">
        <f>_xlfn.XLOOKUP(F472,'[8]乡镇通三级、旅游资源产业路项目明细'!$U:$U,'[8]乡镇通三级、旅游资源产业路项目明细'!$U:$U)</f>
        <v>#N/A</v>
      </c>
      <c r="AB472" s="7" t="e">
        <f>VLOOKUP(F472,[9]项目建设投资计划表!$L$7:$O$83,4,0)</f>
        <v>#N/A</v>
      </c>
    </row>
    <row r="473" spans="1:28" ht="25.15" customHeight="1" outlineLevel="3" x14ac:dyDescent="0.4">
      <c r="A473" s="4" t="s">
        <v>13</v>
      </c>
      <c r="B473" s="4" t="s">
        <v>221</v>
      </c>
      <c r="C473" s="4" t="s">
        <v>1568</v>
      </c>
      <c r="D473" s="4" t="s">
        <v>1788</v>
      </c>
      <c r="E473" s="9"/>
      <c r="F473" s="4" t="s">
        <v>1789</v>
      </c>
      <c r="G473" s="4" t="s">
        <v>275</v>
      </c>
      <c r="H473" s="9" t="s">
        <v>291</v>
      </c>
      <c r="I473" s="9" t="s">
        <v>283</v>
      </c>
      <c r="J473" s="4">
        <v>1.55</v>
      </c>
      <c r="K473" s="4" t="s">
        <v>284</v>
      </c>
      <c r="L473" s="4">
        <v>0</v>
      </c>
      <c r="M473" s="4">
        <v>1.55</v>
      </c>
      <c r="N473" s="4"/>
      <c r="O473" s="4" t="s">
        <v>293</v>
      </c>
      <c r="P473" s="4" t="s">
        <v>279</v>
      </c>
      <c r="Q473" s="4" t="s">
        <v>1790</v>
      </c>
      <c r="R473" s="4"/>
      <c r="S473" s="18"/>
      <c r="U473" s="7">
        <f>VLOOKUP(F473,[6]农村公路!$I$6:$W$11652,15,0)</f>
        <v>1.55</v>
      </c>
      <c r="V473" s="7">
        <f t="shared" si="19"/>
        <v>0</v>
      </c>
      <c r="W473" s="7" t="e">
        <f>VLOOKUP(F473,'[7]乡镇通三级、旅游资源产业路项目明细'!$F$8:$S$1305,14,0)</f>
        <v>#N/A</v>
      </c>
      <c r="AA473" s="7" t="e">
        <f>_xlfn.XLOOKUP(F473,'[8]乡镇通三级、旅游资源产业路项目明细'!$U:$U,'[8]乡镇通三级、旅游资源产业路项目明细'!$U:$U)</f>
        <v>#N/A</v>
      </c>
      <c r="AB473" s="7" t="e">
        <f>VLOOKUP(F473,[9]项目建设投资计划表!$L$7:$O$83,4,0)</f>
        <v>#N/A</v>
      </c>
    </row>
    <row r="474" spans="1:28" ht="25.15" customHeight="1" outlineLevel="3" x14ac:dyDescent="0.4">
      <c r="A474" s="4" t="s">
        <v>13</v>
      </c>
      <c r="B474" s="4" t="s">
        <v>221</v>
      </c>
      <c r="C474" s="4" t="s">
        <v>1764</v>
      </c>
      <c r="D474" s="4" t="s">
        <v>1791</v>
      </c>
      <c r="E474" s="9"/>
      <c r="F474" s="4" t="s">
        <v>1792</v>
      </c>
      <c r="G474" s="4" t="s">
        <v>275</v>
      </c>
      <c r="H474" s="9" t="s">
        <v>291</v>
      </c>
      <c r="I474" s="9" t="s">
        <v>283</v>
      </c>
      <c r="J474" s="4">
        <v>0.95</v>
      </c>
      <c r="K474" s="4" t="s">
        <v>284</v>
      </c>
      <c r="L474" s="4">
        <v>0</v>
      </c>
      <c r="M474" s="4">
        <v>0.95</v>
      </c>
      <c r="N474" s="4"/>
      <c r="O474" s="4" t="s">
        <v>293</v>
      </c>
      <c r="P474" s="4" t="s">
        <v>279</v>
      </c>
      <c r="Q474" s="4" t="s">
        <v>1793</v>
      </c>
      <c r="R474" s="4"/>
      <c r="S474" s="18"/>
      <c r="U474" s="7">
        <f>VLOOKUP(F474,[6]农村公路!$I$6:$W$11652,15,0)</f>
        <v>0.95</v>
      </c>
      <c r="V474" s="7">
        <f t="shared" si="19"/>
        <v>0</v>
      </c>
      <c r="W474" s="7" t="e">
        <f>VLOOKUP(F474,'[7]乡镇通三级、旅游资源产业路项目明细'!$F$8:$S$1305,14,0)</f>
        <v>#N/A</v>
      </c>
      <c r="AA474" s="7" t="e">
        <f>_xlfn.XLOOKUP(F474,'[8]乡镇通三级、旅游资源产业路项目明细'!$U:$U,'[8]乡镇通三级、旅游资源产业路项目明细'!$U:$U)</f>
        <v>#N/A</v>
      </c>
      <c r="AB474" s="7" t="e">
        <f>VLOOKUP(F474,[9]项目建设投资计划表!$L$7:$O$83,4,0)</f>
        <v>#N/A</v>
      </c>
    </row>
    <row r="475" spans="1:28" ht="25.15" customHeight="1" outlineLevel="3" x14ac:dyDescent="0.4">
      <c r="A475" s="4" t="s">
        <v>13</v>
      </c>
      <c r="B475" s="4" t="s">
        <v>221</v>
      </c>
      <c r="C475" s="4" t="s">
        <v>1578</v>
      </c>
      <c r="D475" s="4" t="s">
        <v>1794</v>
      </c>
      <c r="E475" s="9"/>
      <c r="F475" s="4" t="s">
        <v>1795</v>
      </c>
      <c r="G475" s="4" t="s">
        <v>275</v>
      </c>
      <c r="H475" s="9" t="s">
        <v>291</v>
      </c>
      <c r="I475" s="9" t="s">
        <v>283</v>
      </c>
      <c r="J475" s="4">
        <v>0.3</v>
      </c>
      <c r="K475" s="4" t="s">
        <v>284</v>
      </c>
      <c r="L475" s="4">
        <v>0</v>
      </c>
      <c r="M475" s="4">
        <v>0.3</v>
      </c>
      <c r="N475" s="4"/>
      <c r="O475" s="4" t="s">
        <v>293</v>
      </c>
      <c r="P475" s="4" t="s">
        <v>279</v>
      </c>
      <c r="Q475" s="4" t="s">
        <v>1794</v>
      </c>
      <c r="R475" s="4"/>
      <c r="S475" s="18"/>
      <c r="U475" s="7">
        <f>VLOOKUP(F475,[6]农村公路!$I$6:$W$11652,15,0)</f>
        <v>0.3</v>
      </c>
      <c r="V475" s="7">
        <f t="shared" si="19"/>
        <v>0</v>
      </c>
      <c r="W475" s="7" t="e">
        <f>VLOOKUP(F475,'[7]乡镇通三级、旅游资源产业路项目明细'!$F$8:$S$1305,14,0)</f>
        <v>#N/A</v>
      </c>
      <c r="AA475" s="7" t="e">
        <f>_xlfn.XLOOKUP(F475,'[8]乡镇通三级、旅游资源产业路项目明细'!$U:$U,'[8]乡镇通三级、旅游资源产业路项目明细'!$U:$U)</f>
        <v>#N/A</v>
      </c>
      <c r="AB475" s="7" t="e">
        <f>VLOOKUP(F475,[9]项目建设投资计划表!$L$7:$O$83,4,0)</f>
        <v>#N/A</v>
      </c>
    </row>
    <row r="476" spans="1:28" ht="25.15" customHeight="1" outlineLevel="3" x14ac:dyDescent="0.4">
      <c r="A476" s="4" t="s">
        <v>13</v>
      </c>
      <c r="B476" s="4" t="s">
        <v>221</v>
      </c>
      <c r="C476" s="4" t="s">
        <v>1522</v>
      </c>
      <c r="D476" s="4" t="s">
        <v>1796</v>
      </c>
      <c r="E476" s="9"/>
      <c r="F476" s="4" t="s">
        <v>1797</v>
      </c>
      <c r="G476" s="4" t="s">
        <v>275</v>
      </c>
      <c r="H476" s="9" t="s">
        <v>291</v>
      </c>
      <c r="I476" s="9" t="s">
        <v>283</v>
      </c>
      <c r="J476" s="4">
        <v>1.2</v>
      </c>
      <c r="K476" s="4" t="s">
        <v>284</v>
      </c>
      <c r="L476" s="4">
        <v>0</v>
      </c>
      <c r="M476" s="4">
        <v>1.2</v>
      </c>
      <c r="N476" s="4"/>
      <c r="O476" s="4" t="s">
        <v>293</v>
      </c>
      <c r="P476" s="4" t="s">
        <v>279</v>
      </c>
      <c r="Q476" s="4" t="s">
        <v>1796</v>
      </c>
      <c r="R476" s="4"/>
      <c r="S476" s="18"/>
      <c r="U476" s="7">
        <f>VLOOKUP(F476,[6]农村公路!$I$6:$W$11652,15,0)</f>
        <v>1.2</v>
      </c>
      <c r="V476" s="7">
        <f t="shared" si="19"/>
        <v>0</v>
      </c>
      <c r="W476" s="7" t="e">
        <f>VLOOKUP(F476,'[7]乡镇通三级、旅游资源产业路项目明细'!$F$8:$S$1305,14,0)</f>
        <v>#N/A</v>
      </c>
      <c r="AA476" s="7" t="e">
        <f>_xlfn.XLOOKUP(F476,'[8]乡镇通三级、旅游资源产业路项目明细'!$U:$U,'[8]乡镇通三级、旅游资源产业路项目明细'!$U:$U)</f>
        <v>#N/A</v>
      </c>
      <c r="AB476" s="7" t="e">
        <f>VLOOKUP(F476,[9]项目建设投资计划表!$L$7:$O$83,4,0)</f>
        <v>#N/A</v>
      </c>
    </row>
    <row r="477" spans="1:28" ht="25.15" customHeight="1" outlineLevel="3" x14ac:dyDescent="0.4">
      <c r="A477" s="4" t="s">
        <v>13</v>
      </c>
      <c r="B477" s="4" t="s">
        <v>221</v>
      </c>
      <c r="C477" s="4" t="s">
        <v>1764</v>
      </c>
      <c r="D477" s="4" t="s">
        <v>1798</v>
      </c>
      <c r="E477" s="9"/>
      <c r="F477" s="4" t="s">
        <v>1799</v>
      </c>
      <c r="G477" s="4" t="s">
        <v>275</v>
      </c>
      <c r="H477" s="9" t="s">
        <v>291</v>
      </c>
      <c r="I477" s="9" t="s">
        <v>1800</v>
      </c>
      <c r="J477" s="4">
        <v>0.91</v>
      </c>
      <c r="K477" s="4" t="s">
        <v>284</v>
      </c>
      <c r="L477" s="4">
        <v>0</v>
      </c>
      <c r="M477" s="4">
        <v>0.91</v>
      </c>
      <c r="N477" s="4"/>
      <c r="O477" s="4" t="s">
        <v>293</v>
      </c>
      <c r="P477" s="4" t="s">
        <v>279</v>
      </c>
      <c r="Q477" s="4" t="s">
        <v>1798</v>
      </c>
      <c r="R477" s="4"/>
      <c r="S477" s="18"/>
      <c r="U477" s="7">
        <f>VLOOKUP(F477,[6]农村公路!$I$6:$W$11652,15,0)</f>
        <v>0.91</v>
      </c>
      <c r="V477" s="7">
        <f t="shared" si="19"/>
        <v>0</v>
      </c>
      <c r="W477" s="7" t="e">
        <f>VLOOKUP(F477,'[7]乡镇通三级、旅游资源产业路项目明细'!$F$8:$S$1305,14,0)</f>
        <v>#N/A</v>
      </c>
      <c r="AA477" s="7" t="e">
        <f>_xlfn.XLOOKUP(F477,'[8]乡镇通三级、旅游资源产业路项目明细'!$U:$U,'[8]乡镇通三级、旅游资源产业路项目明细'!$U:$U)</f>
        <v>#N/A</v>
      </c>
      <c r="AB477" s="7" t="e">
        <f>VLOOKUP(F477,[9]项目建设投资计划表!$L$7:$O$83,4,0)</f>
        <v>#N/A</v>
      </c>
    </row>
    <row r="478" spans="1:28" ht="25.15" customHeight="1" outlineLevel="3" x14ac:dyDescent="0.4">
      <c r="A478" s="4" t="s">
        <v>13</v>
      </c>
      <c r="B478" s="4" t="s">
        <v>221</v>
      </c>
      <c r="C478" s="4" t="s">
        <v>1568</v>
      </c>
      <c r="D478" s="4" t="s">
        <v>1801</v>
      </c>
      <c r="E478" s="9"/>
      <c r="F478" s="4" t="s">
        <v>1802</v>
      </c>
      <c r="G478" s="4" t="s">
        <v>275</v>
      </c>
      <c r="H478" s="9" t="s">
        <v>291</v>
      </c>
      <c r="I478" s="9" t="s">
        <v>283</v>
      </c>
      <c r="J478" s="4">
        <v>1.7</v>
      </c>
      <c r="K478" s="4" t="s">
        <v>527</v>
      </c>
      <c r="L478" s="4">
        <v>0</v>
      </c>
      <c r="M478" s="4">
        <v>1.7</v>
      </c>
      <c r="N478" s="4"/>
      <c r="O478" s="4" t="s">
        <v>293</v>
      </c>
      <c r="P478" s="4" t="s">
        <v>279</v>
      </c>
      <c r="Q478" s="4" t="s">
        <v>1801</v>
      </c>
      <c r="R478" s="4"/>
      <c r="S478" s="18"/>
      <c r="U478" s="7">
        <f>VLOOKUP(F478,[6]农村公路!$I$6:$W$11652,15,0)</f>
        <v>1.7</v>
      </c>
      <c r="V478" s="7">
        <f t="shared" si="19"/>
        <v>0</v>
      </c>
      <c r="W478" s="7" t="e">
        <f>VLOOKUP(F478,'[7]乡镇通三级、旅游资源产业路项目明细'!$F$8:$S$1305,14,0)</f>
        <v>#N/A</v>
      </c>
      <c r="AA478" s="7" t="e">
        <f>_xlfn.XLOOKUP(F478,'[8]乡镇通三级、旅游资源产业路项目明细'!$U:$U,'[8]乡镇通三级、旅游资源产业路项目明细'!$U:$U)</f>
        <v>#N/A</v>
      </c>
      <c r="AB478" s="7" t="e">
        <f>VLOOKUP(F478,[9]项目建设投资计划表!$L$7:$O$83,4,0)</f>
        <v>#N/A</v>
      </c>
    </row>
    <row r="479" spans="1:28" ht="25.15" customHeight="1" outlineLevel="3" x14ac:dyDescent="0.4">
      <c r="A479" s="4" t="s">
        <v>13</v>
      </c>
      <c r="B479" s="4" t="s">
        <v>221</v>
      </c>
      <c r="C479" s="4" t="s">
        <v>1549</v>
      </c>
      <c r="D479" s="4" t="s">
        <v>1803</v>
      </c>
      <c r="E479" s="9"/>
      <c r="F479" s="4" t="s">
        <v>1804</v>
      </c>
      <c r="G479" s="4" t="s">
        <v>275</v>
      </c>
      <c r="H479" s="9" t="s">
        <v>200</v>
      </c>
      <c r="I479" s="9" t="s">
        <v>283</v>
      </c>
      <c r="J479" s="4">
        <v>1.7</v>
      </c>
      <c r="K479" s="4" t="s">
        <v>284</v>
      </c>
      <c r="L479" s="4">
        <v>0</v>
      </c>
      <c r="M479" s="4">
        <v>1.7</v>
      </c>
      <c r="N479" s="4"/>
      <c r="O479" s="4" t="s">
        <v>293</v>
      </c>
      <c r="P479" s="4" t="s">
        <v>279</v>
      </c>
      <c r="Q479" s="4" t="s">
        <v>1803</v>
      </c>
      <c r="R479" s="4"/>
      <c r="S479" s="18"/>
      <c r="U479" s="7">
        <f>VLOOKUP(F479,[6]农村公路!$I$6:$W$11652,15,0)</f>
        <v>1.7</v>
      </c>
      <c r="V479" s="7">
        <f t="shared" si="19"/>
        <v>0</v>
      </c>
      <c r="W479" s="7" t="e">
        <f>VLOOKUP(F479,'[7]乡镇通三级、旅游资源产业路项目明细'!$F$8:$S$1305,14,0)</f>
        <v>#N/A</v>
      </c>
      <c r="AA479" s="7" t="e">
        <f>_xlfn.XLOOKUP(F479,'[8]乡镇通三级、旅游资源产业路项目明细'!$U:$U,'[8]乡镇通三级、旅游资源产业路项目明细'!$U:$U)</f>
        <v>#N/A</v>
      </c>
      <c r="AB479" s="7" t="e">
        <f>VLOOKUP(F479,[9]项目建设投资计划表!$L$7:$O$83,4,0)</f>
        <v>#N/A</v>
      </c>
    </row>
    <row r="480" spans="1:28" ht="25.15" customHeight="1" outlineLevel="3" x14ac:dyDescent="0.4">
      <c r="A480" s="4" t="s">
        <v>13</v>
      </c>
      <c r="B480" s="4" t="s">
        <v>221</v>
      </c>
      <c r="C480" s="4" t="s">
        <v>1764</v>
      </c>
      <c r="D480" s="4" t="s">
        <v>1805</v>
      </c>
      <c r="E480" s="9"/>
      <c r="F480" s="4" t="s">
        <v>1806</v>
      </c>
      <c r="G480" s="4" t="s">
        <v>275</v>
      </c>
      <c r="H480" s="9" t="s">
        <v>291</v>
      </c>
      <c r="I480" s="9" t="s">
        <v>1807</v>
      </c>
      <c r="J480" s="4">
        <v>0.79</v>
      </c>
      <c r="K480" s="4" t="s">
        <v>284</v>
      </c>
      <c r="L480" s="4">
        <v>0</v>
      </c>
      <c r="M480" s="4">
        <v>0.79</v>
      </c>
      <c r="N480" s="4"/>
      <c r="O480" s="4" t="s">
        <v>293</v>
      </c>
      <c r="P480" s="4" t="s">
        <v>279</v>
      </c>
      <c r="Q480" s="4" t="s">
        <v>1805</v>
      </c>
      <c r="R480" s="4"/>
      <c r="S480" s="18"/>
      <c r="U480" s="7">
        <f>VLOOKUP(F480,[6]农村公路!$I$6:$W$11652,15,0)</f>
        <v>0.79</v>
      </c>
      <c r="V480" s="7">
        <f t="shared" si="19"/>
        <v>0</v>
      </c>
      <c r="W480" s="7" t="e">
        <f>VLOOKUP(F480,'[7]乡镇通三级、旅游资源产业路项目明细'!$F$8:$S$1305,14,0)</f>
        <v>#N/A</v>
      </c>
      <c r="AA480" s="7" t="e">
        <f>_xlfn.XLOOKUP(F480,'[8]乡镇通三级、旅游资源产业路项目明细'!$U:$U,'[8]乡镇通三级、旅游资源产业路项目明细'!$U:$U)</f>
        <v>#N/A</v>
      </c>
      <c r="AB480" s="7" t="e">
        <f>VLOOKUP(F480,[9]项目建设投资计划表!$L$7:$O$83,4,0)</f>
        <v>#N/A</v>
      </c>
    </row>
    <row r="481" spans="1:28" ht="25.15" customHeight="1" outlineLevel="3" x14ac:dyDescent="0.4">
      <c r="A481" s="4" t="s">
        <v>13</v>
      </c>
      <c r="B481" s="4" t="s">
        <v>221</v>
      </c>
      <c r="C481" s="4" t="s">
        <v>1568</v>
      </c>
      <c r="D481" s="4" t="s">
        <v>1808</v>
      </c>
      <c r="E481" s="9"/>
      <c r="F481" s="4" t="s">
        <v>1809</v>
      </c>
      <c r="G481" s="4" t="s">
        <v>275</v>
      </c>
      <c r="H481" s="9" t="s">
        <v>291</v>
      </c>
      <c r="I481" s="9" t="s">
        <v>283</v>
      </c>
      <c r="J481" s="4">
        <v>1.6</v>
      </c>
      <c r="K481" s="4" t="s">
        <v>284</v>
      </c>
      <c r="L481" s="4">
        <v>0</v>
      </c>
      <c r="M481" s="4">
        <v>1.6</v>
      </c>
      <c r="N481" s="4"/>
      <c r="O481" s="4" t="s">
        <v>293</v>
      </c>
      <c r="P481" s="4" t="s">
        <v>279</v>
      </c>
      <c r="Q481" s="4" t="s">
        <v>1808</v>
      </c>
      <c r="R481" s="4"/>
      <c r="S481" s="18"/>
      <c r="U481" s="7">
        <f>VLOOKUP(F481,[6]农村公路!$I$6:$W$11652,15,0)</f>
        <v>1.6</v>
      </c>
      <c r="V481" s="7">
        <f t="shared" si="19"/>
        <v>0</v>
      </c>
      <c r="W481" s="7" t="e">
        <f>VLOOKUP(F481,'[7]乡镇通三级、旅游资源产业路项目明细'!$F$8:$S$1305,14,0)</f>
        <v>#N/A</v>
      </c>
      <c r="AA481" s="7" t="e">
        <f>_xlfn.XLOOKUP(F481,'[8]乡镇通三级、旅游资源产业路项目明细'!$U:$U,'[8]乡镇通三级、旅游资源产业路项目明细'!$U:$U)</f>
        <v>#N/A</v>
      </c>
      <c r="AB481" s="7" t="e">
        <f>VLOOKUP(F481,[9]项目建设投资计划表!$L$7:$O$83,4,0)</f>
        <v>#N/A</v>
      </c>
    </row>
    <row r="482" spans="1:28" ht="25.15" customHeight="1" outlineLevel="3" x14ac:dyDescent="0.4">
      <c r="A482" s="4" t="s">
        <v>13</v>
      </c>
      <c r="B482" s="4" t="s">
        <v>221</v>
      </c>
      <c r="C482" s="4" t="s">
        <v>1530</v>
      </c>
      <c r="D482" s="4" t="s">
        <v>1810</v>
      </c>
      <c r="E482" s="9"/>
      <c r="F482" s="4" t="s">
        <v>1811</v>
      </c>
      <c r="G482" s="4" t="s">
        <v>327</v>
      </c>
      <c r="H482" s="9" t="s">
        <v>291</v>
      </c>
      <c r="I482" s="9" t="s">
        <v>283</v>
      </c>
      <c r="J482" s="4">
        <v>0.312</v>
      </c>
      <c r="K482" s="4" t="s">
        <v>1812</v>
      </c>
      <c r="L482" s="4" t="s">
        <v>1021</v>
      </c>
      <c r="M482" s="4">
        <v>0.312</v>
      </c>
      <c r="N482" s="4"/>
      <c r="O482" s="4" t="s">
        <v>284</v>
      </c>
      <c r="P482" s="4" t="s">
        <v>279</v>
      </c>
      <c r="Q482" s="4" t="s">
        <v>1810</v>
      </c>
      <c r="R482" s="4"/>
      <c r="S482" s="18"/>
      <c r="U482" s="7">
        <f>VLOOKUP(F482,[6]农村公路!$I$6:$W$11652,15,0)</f>
        <v>0.312</v>
      </c>
      <c r="V482" s="7">
        <f t="shared" si="19"/>
        <v>0</v>
      </c>
      <c r="W482" s="7" t="e">
        <f>VLOOKUP(F482,'[7]乡镇通三级、旅游资源产业路项目明细'!$F$8:$S$1305,14,0)</f>
        <v>#N/A</v>
      </c>
      <c r="AA482" s="7" t="e">
        <f>_xlfn.XLOOKUP(F482,'[8]乡镇通三级、旅游资源产业路项目明细'!$U:$U,'[8]乡镇通三级、旅游资源产业路项目明细'!$U:$U)</f>
        <v>#N/A</v>
      </c>
      <c r="AB482" s="7" t="e">
        <f>VLOOKUP(F482,[9]项目建设投资计划表!$L$7:$O$83,4,0)</f>
        <v>#N/A</v>
      </c>
    </row>
    <row r="483" spans="1:28" ht="25.15" customHeight="1" outlineLevel="3" x14ac:dyDescent="0.4">
      <c r="A483" s="4" t="s">
        <v>13</v>
      </c>
      <c r="B483" s="4" t="s">
        <v>221</v>
      </c>
      <c r="C483" s="4" t="s">
        <v>1530</v>
      </c>
      <c r="D483" s="4" t="s">
        <v>1813</v>
      </c>
      <c r="E483" s="9"/>
      <c r="F483" s="4" t="s">
        <v>1814</v>
      </c>
      <c r="G483" s="4" t="s">
        <v>327</v>
      </c>
      <c r="H483" s="9" t="s">
        <v>291</v>
      </c>
      <c r="I483" s="9" t="s">
        <v>283</v>
      </c>
      <c r="J483" s="4">
        <v>0.34399999999999997</v>
      </c>
      <c r="K483" s="4" t="s">
        <v>1812</v>
      </c>
      <c r="L483" s="4" t="s">
        <v>1021</v>
      </c>
      <c r="M483" s="4">
        <v>0.34399999999999997</v>
      </c>
      <c r="N483" s="4"/>
      <c r="O483" s="4" t="s">
        <v>284</v>
      </c>
      <c r="P483" s="4" t="s">
        <v>279</v>
      </c>
      <c r="Q483" s="4" t="s">
        <v>1813</v>
      </c>
      <c r="R483" s="4"/>
      <c r="S483" s="18"/>
      <c r="U483" s="7">
        <f>VLOOKUP(F483,[6]农村公路!$I$6:$W$11652,15,0)</f>
        <v>0.34399999999999997</v>
      </c>
      <c r="V483" s="7">
        <f t="shared" si="19"/>
        <v>0</v>
      </c>
      <c r="W483" s="7" t="e">
        <f>VLOOKUP(F483,'[7]乡镇通三级、旅游资源产业路项目明细'!$F$8:$S$1305,14,0)</f>
        <v>#N/A</v>
      </c>
      <c r="AA483" s="7" t="e">
        <f>_xlfn.XLOOKUP(F483,'[8]乡镇通三级、旅游资源产业路项目明细'!$U:$U,'[8]乡镇通三级、旅游资源产业路项目明细'!$U:$U)</f>
        <v>#N/A</v>
      </c>
      <c r="AB483" s="7" t="e">
        <f>VLOOKUP(F483,[9]项目建设投资计划表!$L$7:$O$83,4,0)</f>
        <v>#N/A</v>
      </c>
    </row>
    <row r="484" spans="1:28" ht="25.15" customHeight="1" outlineLevel="3" x14ac:dyDescent="0.4">
      <c r="A484" s="4" t="s">
        <v>13</v>
      </c>
      <c r="B484" s="4" t="s">
        <v>221</v>
      </c>
      <c r="C484" s="4" t="s">
        <v>1596</v>
      </c>
      <c r="D484" s="4" t="s">
        <v>1815</v>
      </c>
      <c r="E484" s="9"/>
      <c r="F484" s="4" t="s">
        <v>1816</v>
      </c>
      <c r="G484" s="4" t="s">
        <v>327</v>
      </c>
      <c r="H484" s="9" t="s">
        <v>291</v>
      </c>
      <c r="I484" s="9" t="s">
        <v>283</v>
      </c>
      <c r="J484" s="4">
        <v>0.41</v>
      </c>
      <c r="K484" s="4" t="s">
        <v>1812</v>
      </c>
      <c r="L484" s="4" t="s">
        <v>1021</v>
      </c>
      <c r="M484" s="4">
        <v>0.41</v>
      </c>
      <c r="N484" s="4"/>
      <c r="O484" s="4" t="s">
        <v>284</v>
      </c>
      <c r="P484" s="4" t="s">
        <v>279</v>
      </c>
      <c r="Q484" s="4" t="s">
        <v>1815</v>
      </c>
      <c r="R484" s="4"/>
      <c r="S484" s="18"/>
      <c r="U484" s="7">
        <f>VLOOKUP(F484,[6]农村公路!$I$6:$W$11652,15,0)</f>
        <v>0.41</v>
      </c>
      <c r="V484" s="7">
        <f t="shared" si="19"/>
        <v>0</v>
      </c>
      <c r="W484" s="7" t="e">
        <f>VLOOKUP(F484,'[7]乡镇通三级、旅游资源产业路项目明细'!$F$8:$S$1305,14,0)</f>
        <v>#N/A</v>
      </c>
      <c r="AA484" s="7" t="e">
        <f>_xlfn.XLOOKUP(F484,'[8]乡镇通三级、旅游资源产业路项目明细'!$U:$U,'[8]乡镇通三级、旅游资源产业路项目明细'!$U:$U)</f>
        <v>#N/A</v>
      </c>
      <c r="AB484" s="7" t="e">
        <f>VLOOKUP(F484,[9]项目建设投资计划表!$L$7:$O$83,4,0)</f>
        <v>#N/A</v>
      </c>
    </row>
    <row r="485" spans="1:28" ht="25.15" customHeight="1" outlineLevel="3" x14ac:dyDescent="0.4">
      <c r="A485" s="4" t="s">
        <v>13</v>
      </c>
      <c r="B485" s="4" t="s">
        <v>221</v>
      </c>
      <c r="C485" s="4" t="s">
        <v>1568</v>
      </c>
      <c r="D485" s="4" t="s">
        <v>1817</v>
      </c>
      <c r="E485" s="9"/>
      <c r="F485" s="4" t="s">
        <v>1818</v>
      </c>
      <c r="G485" s="4" t="s">
        <v>327</v>
      </c>
      <c r="H485" s="9" t="s">
        <v>291</v>
      </c>
      <c r="I485" s="9" t="s">
        <v>283</v>
      </c>
      <c r="J485" s="4">
        <v>1.4</v>
      </c>
      <c r="K485" s="4" t="s">
        <v>1812</v>
      </c>
      <c r="L485" s="4" t="s">
        <v>1021</v>
      </c>
      <c r="M485" s="4">
        <v>1.4</v>
      </c>
      <c r="N485" s="4"/>
      <c r="O485" s="4" t="s">
        <v>284</v>
      </c>
      <c r="P485" s="4" t="s">
        <v>279</v>
      </c>
      <c r="Q485" s="4" t="s">
        <v>1817</v>
      </c>
      <c r="R485" s="4"/>
      <c r="S485" s="18"/>
      <c r="U485" s="7">
        <f>VLOOKUP(F485,[6]农村公路!$I$6:$W$11652,15,0)</f>
        <v>1.4</v>
      </c>
      <c r="V485" s="7">
        <f t="shared" si="19"/>
        <v>0</v>
      </c>
      <c r="W485" s="7" t="e">
        <f>VLOOKUP(F485,'[7]乡镇通三级、旅游资源产业路项目明细'!$F$8:$S$1305,14,0)</f>
        <v>#N/A</v>
      </c>
      <c r="AA485" s="7" t="e">
        <f>_xlfn.XLOOKUP(F485,'[8]乡镇通三级、旅游资源产业路项目明细'!$U:$U,'[8]乡镇通三级、旅游资源产业路项目明细'!$U:$U)</f>
        <v>#N/A</v>
      </c>
      <c r="AB485" s="7" t="e">
        <f>VLOOKUP(F485,[9]项目建设投资计划表!$L$7:$O$83,4,0)</f>
        <v>#N/A</v>
      </c>
    </row>
    <row r="486" spans="1:28" ht="25.15" customHeight="1" outlineLevel="3" x14ac:dyDescent="0.4">
      <c r="A486" s="4" t="s">
        <v>13</v>
      </c>
      <c r="B486" s="4" t="s">
        <v>221</v>
      </c>
      <c r="C486" s="4" t="s">
        <v>1586</v>
      </c>
      <c r="D486" s="4" t="s">
        <v>1819</v>
      </c>
      <c r="E486" s="9"/>
      <c r="F486" s="4" t="s">
        <v>1820</v>
      </c>
      <c r="G486" s="4" t="s">
        <v>327</v>
      </c>
      <c r="H486" s="9" t="s">
        <v>291</v>
      </c>
      <c r="I486" s="9" t="s">
        <v>283</v>
      </c>
      <c r="J486" s="4">
        <v>0.54</v>
      </c>
      <c r="K486" s="4" t="s">
        <v>1812</v>
      </c>
      <c r="L486" s="4" t="s">
        <v>1021</v>
      </c>
      <c r="M486" s="4">
        <v>0.54</v>
      </c>
      <c r="N486" s="4"/>
      <c r="O486" s="4" t="s">
        <v>284</v>
      </c>
      <c r="P486" s="4" t="s">
        <v>279</v>
      </c>
      <c r="Q486" s="4" t="s">
        <v>1819</v>
      </c>
      <c r="R486" s="4"/>
      <c r="S486" s="18"/>
      <c r="U486" s="7">
        <f>VLOOKUP(F486,[6]农村公路!$I$6:$W$11652,15,0)</f>
        <v>0.54</v>
      </c>
      <c r="V486" s="7">
        <f t="shared" si="19"/>
        <v>0</v>
      </c>
      <c r="W486" s="7" t="e">
        <f>VLOOKUP(F486,'[7]乡镇通三级、旅游资源产业路项目明细'!$F$8:$S$1305,14,0)</f>
        <v>#N/A</v>
      </c>
      <c r="AA486" s="7" t="e">
        <f>_xlfn.XLOOKUP(F486,'[8]乡镇通三级、旅游资源产业路项目明细'!$U:$U,'[8]乡镇通三级、旅游资源产业路项目明细'!$U:$U)</f>
        <v>#N/A</v>
      </c>
      <c r="AB486" s="7" t="e">
        <f>VLOOKUP(F486,[9]项目建设投资计划表!$L$7:$O$83,4,0)</f>
        <v>#N/A</v>
      </c>
    </row>
    <row r="487" spans="1:28" ht="25.15" customHeight="1" outlineLevel="3" x14ac:dyDescent="0.4">
      <c r="A487" s="4" t="s">
        <v>13</v>
      </c>
      <c r="B487" s="4" t="s">
        <v>221</v>
      </c>
      <c r="C487" s="4" t="s">
        <v>1637</v>
      </c>
      <c r="D487" s="4" t="s">
        <v>1821</v>
      </c>
      <c r="E487" s="9"/>
      <c r="F487" s="4" t="s">
        <v>1822</v>
      </c>
      <c r="G487" s="4" t="s">
        <v>327</v>
      </c>
      <c r="H487" s="9" t="s">
        <v>291</v>
      </c>
      <c r="I487" s="9" t="s">
        <v>283</v>
      </c>
      <c r="J487" s="4">
        <v>2.25</v>
      </c>
      <c r="K487" s="4" t="s">
        <v>1812</v>
      </c>
      <c r="L487" s="4" t="s">
        <v>1021</v>
      </c>
      <c r="M487" s="4">
        <v>2.25</v>
      </c>
      <c r="N487" s="4"/>
      <c r="O487" s="4" t="s">
        <v>284</v>
      </c>
      <c r="P487" s="4" t="s">
        <v>279</v>
      </c>
      <c r="Q487" s="4" t="s">
        <v>1821</v>
      </c>
      <c r="R487" s="4"/>
      <c r="S487" s="18"/>
      <c r="U487" s="7">
        <f>VLOOKUP(F487,[6]农村公路!$I$6:$W$11652,15,0)</f>
        <v>2.25</v>
      </c>
      <c r="V487" s="7">
        <f t="shared" si="19"/>
        <v>0</v>
      </c>
      <c r="W487" s="7" t="e">
        <f>VLOOKUP(F487,'[7]乡镇通三级、旅游资源产业路项目明细'!$F$8:$S$1305,14,0)</f>
        <v>#N/A</v>
      </c>
      <c r="AA487" s="7" t="e">
        <f>_xlfn.XLOOKUP(F487,'[8]乡镇通三级、旅游资源产业路项目明细'!$U:$U,'[8]乡镇通三级、旅游资源产业路项目明细'!$U:$U)</f>
        <v>#N/A</v>
      </c>
      <c r="AB487" s="7" t="e">
        <f>VLOOKUP(F487,[9]项目建设投资计划表!$L$7:$O$83,4,0)</f>
        <v>#N/A</v>
      </c>
    </row>
    <row r="488" spans="1:28" ht="25.15" customHeight="1" outlineLevel="3" x14ac:dyDescent="0.4">
      <c r="A488" s="4" t="s">
        <v>13</v>
      </c>
      <c r="B488" s="4" t="s">
        <v>221</v>
      </c>
      <c r="C488" s="4" t="s">
        <v>1522</v>
      </c>
      <c r="D488" s="4" t="s">
        <v>1823</v>
      </c>
      <c r="E488" s="9"/>
      <c r="F488" s="4" t="s">
        <v>1824</v>
      </c>
      <c r="G488" s="4" t="s">
        <v>327</v>
      </c>
      <c r="H488" s="9" t="s">
        <v>291</v>
      </c>
      <c r="I488" s="9" t="s">
        <v>283</v>
      </c>
      <c r="J488" s="4">
        <v>0.21</v>
      </c>
      <c r="K488" s="4" t="s">
        <v>1812</v>
      </c>
      <c r="L488" s="4" t="s">
        <v>1021</v>
      </c>
      <c r="M488" s="4">
        <v>0.21</v>
      </c>
      <c r="N488" s="4"/>
      <c r="O488" s="4" t="s">
        <v>284</v>
      </c>
      <c r="P488" s="4" t="s">
        <v>279</v>
      </c>
      <c r="Q488" s="4" t="s">
        <v>1823</v>
      </c>
      <c r="R488" s="4"/>
      <c r="S488" s="18"/>
      <c r="U488" s="7">
        <f>VLOOKUP(F488,[6]农村公路!$I$6:$W$11652,15,0)</f>
        <v>0.21</v>
      </c>
      <c r="V488" s="7">
        <f t="shared" si="19"/>
        <v>0</v>
      </c>
      <c r="W488" s="7" t="e">
        <f>VLOOKUP(F488,'[7]乡镇通三级、旅游资源产业路项目明细'!$F$8:$S$1305,14,0)</f>
        <v>#N/A</v>
      </c>
      <c r="AA488" s="7" t="e">
        <f>_xlfn.XLOOKUP(F488,'[8]乡镇通三级、旅游资源产业路项目明细'!$U:$U,'[8]乡镇通三级、旅游资源产业路项目明细'!$U:$U)</f>
        <v>#N/A</v>
      </c>
      <c r="AB488" s="7" t="e">
        <f>VLOOKUP(F488,[9]项目建设投资计划表!$L$7:$O$83,4,0)</f>
        <v>#N/A</v>
      </c>
    </row>
    <row r="489" spans="1:28" ht="25.15" customHeight="1" outlineLevel="3" x14ac:dyDescent="0.4">
      <c r="A489" s="4" t="s">
        <v>13</v>
      </c>
      <c r="B489" s="4" t="s">
        <v>221</v>
      </c>
      <c r="C489" s="4" t="s">
        <v>1709</v>
      </c>
      <c r="D489" s="4" t="s">
        <v>1825</v>
      </c>
      <c r="E489" s="9"/>
      <c r="F489" s="4" t="s">
        <v>1826</v>
      </c>
      <c r="G489" s="4" t="s">
        <v>327</v>
      </c>
      <c r="H489" s="9" t="s">
        <v>291</v>
      </c>
      <c r="I489" s="9" t="s">
        <v>283</v>
      </c>
      <c r="J489" s="4">
        <v>0.32600000000000001</v>
      </c>
      <c r="K489" s="4" t="s">
        <v>1812</v>
      </c>
      <c r="L489" s="4" t="s">
        <v>1021</v>
      </c>
      <c r="M489" s="4">
        <v>0.32600000000000001</v>
      </c>
      <c r="N489" s="4"/>
      <c r="O489" s="4" t="s">
        <v>284</v>
      </c>
      <c r="P489" s="4" t="s">
        <v>279</v>
      </c>
      <c r="Q489" s="4" t="s">
        <v>1825</v>
      </c>
      <c r="R489" s="4"/>
      <c r="S489" s="18"/>
      <c r="U489" s="7">
        <f>VLOOKUP(F489,[6]农村公路!$I$6:$W$11652,15,0)</f>
        <v>0.32600000000000001</v>
      </c>
      <c r="V489" s="7">
        <f t="shared" si="19"/>
        <v>0</v>
      </c>
      <c r="W489" s="7" t="e">
        <f>VLOOKUP(F489,'[7]乡镇通三级、旅游资源产业路项目明细'!$F$8:$S$1305,14,0)</f>
        <v>#N/A</v>
      </c>
      <c r="AA489" s="7" t="e">
        <f>_xlfn.XLOOKUP(F489,'[8]乡镇通三级、旅游资源产业路项目明细'!$U:$U,'[8]乡镇通三级、旅游资源产业路项目明细'!$U:$U)</f>
        <v>#N/A</v>
      </c>
      <c r="AB489" s="7" t="e">
        <f>VLOOKUP(F489,[9]项目建设投资计划表!$L$7:$O$83,4,0)</f>
        <v>#N/A</v>
      </c>
    </row>
    <row r="490" spans="1:28" ht="25.15" customHeight="1" outlineLevel="3" x14ac:dyDescent="0.4">
      <c r="A490" s="4" t="s">
        <v>13</v>
      </c>
      <c r="B490" s="4" t="s">
        <v>221</v>
      </c>
      <c r="C490" s="4" t="s">
        <v>1535</v>
      </c>
      <c r="D490" s="4" t="s">
        <v>1827</v>
      </c>
      <c r="E490" s="9"/>
      <c r="F490" s="4" t="s">
        <v>1828</v>
      </c>
      <c r="G490" s="4" t="s">
        <v>327</v>
      </c>
      <c r="H490" s="9" t="s">
        <v>291</v>
      </c>
      <c r="I490" s="9" t="s">
        <v>283</v>
      </c>
      <c r="J490" s="4">
        <v>0.4</v>
      </c>
      <c r="K490" s="4" t="s">
        <v>1812</v>
      </c>
      <c r="L490" s="4" t="s">
        <v>1021</v>
      </c>
      <c r="M490" s="4">
        <v>0.4</v>
      </c>
      <c r="N490" s="4"/>
      <c r="O490" s="4" t="s">
        <v>284</v>
      </c>
      <c r="P490" s="4" t="s">
        <v>279</v>
      </c>
      <c r="Q490" s="4" t="s">
        <v>1827</v>
      </c>
      <c r="R490" s="4"/>
      <c r="S490" s="18"/>
      <c r="U490" s="7">
        <f>VLOOKUP(F490,[6]农村公路!$I$6:$W$11652,15,0)</f>
        <v>0.4</v>
      </c>
      <c r="V490" s="7">
        <f t="shared" si="19"/>
        <v>0</v>
      </c>
      <c r="W490" s="7" t="e">
        <f>VLOOKUP(F490,'[7]乡镇通三级、旅游资源产业路项目明细'!$F$8:$S$1305,14,0)</f>
        <v>#N/A</v>
      </c>
      <c r="AA490" s="7" t="e">
        <f>_xlfn.XLOOKUP(F490,'[8]乡镇通三级、旅游资源产业路项目明细'!$U:$U,'[8]乡镇通三级、旅游资源产业路项目明细'!$U:$U)</f>
        <v>#N/A</v>
      </c>
      <c r="AB490" s="7" t="e">
        <f>VLOOKUP(F490,[9]项目建设投资计划表!$L$7:$O$83,4,0)</f>
        <v>#N/A</v>
      </c>
    </row>
    <row r="491" spans="1:28" ht="25.15" customHeight="1" outlineLevel="3" x14ac:dyDescent="0.4">
      <c r="A491" s="4" t="s">
        <v>13</v>
      </c>
      <c r="B491" s="4" t="s">
        <v>221</v>
      </c>
      <c r="C491" s="4" t="s">
        <v>1709</v>
      </c>
      <c r="D491" s="4" t="s">
        <v>1829</v>
      </c>
      <c r="E491" s="9"/>
      <c r="F491" s="4" t="s">
        <v>1830</v>
      </c>
      <c r="G491" s="4" t="s">
        <v>327</v>
      </c>
      <c r="H491" s="9" t="s">
        <v>291</v>
      </c>
      <c r="I491" s="9" t="s">
        <v>283</v>
      </c>
      <c r="J491" s="4">
        <v>1</v>
      </c>
      <c r="K491" s="4" t="s">
        <v>1812</v>
      </c>
      <c r="L491" s="4" t="s">
        <v>1021</v>
      </c>
      <c r="M491" s="4">
        <v>1</v>
      </c>
      <c r="N491" s="4"/>
      <c r="O491" s="4" t="s">
        <v>284</v>
      </c>
      <c r="P491" s="4" t="s">
        <v>279</v>
      </c>
      <c r="Q491" s="4" t="s">
        <v>1829</v>
      </c>
      <c r="R491" s="4"/>
      <c r="S491" s="18"/>
      <c r="U491" s="7">
        <f>VLOOKUP(F491,[6]农村公路!$I$6:$W$11652,15,0)</f>
        <v>1</v>
      </c>
      <c r="V491" s="7">
        <f t="shared" si="19"/>
        <v>0</v>
      </c>
      <c r="W491" s="7" t="e">
        <f>VLOOKUP(F491,'[7]乡镇通三级、旅游资源产业路项目明细'!$F$8:$S$1305,14,0)</f>
        <v>#N/A</v>
      </c>
      <c r="AA491" s="7" t="e">
        <f>_xlfn.XLOOKUP(F491,'[8]乡镇通三级、旅游资源产业路项目明细'!$U:$U,'[8]乡镇通三级、旅游资源产业路项目明细'!$U:$U)</f>
        <v>#N/A</v>
      </c>
      <c r="AB491" s="7" t="e">
        <f>VLOOKUP(F491,[9]项目建设投资计划表!$L$7:$O$83,4,0)</f>
        <v>#N/A</v>
      </c>
    </row>
    <row r="492" spans="1:28" ht="25.15" customHeight="1" outlineLevel="3" x14ac:dyDescent="0.4">
      <c r="A492" s="4" t="s">
        <v>13</v>
      </c>
      <c r="B492" s="4" t="s">
        <v>221</v>
      </c>
      <c r="C492" s="4" t="s">
        <v>1709</v>
      </c>
      <c r="D492" s="4" t="s">
        <v>1831</v>
      </c>
      <c r="E492" s="9"/>
      <c r="F492" s="4" t="s">
        <v>1832</v>
      </c>
      <c r="G492" s="4" t="s">
        <v>327</v>
      </c>
      <c r="H492" s="9" t="s">
        <v>291</v>
      </c>
      <c r="I492" s="9" t="s">
        <v>283</v>
      </c>
      <c r="J492" s="4">
        <v>0.38</v>
      </c>
      <c r="K492" s="4" t="s">
        <v>1812</v>
      </c>
      <c r="L492" s="4" t="s">
        <v>1021</v>
      </c>
      <c r="M492" s="4">
        <v>0.38</v>
      </c>
      <c r="N492" s="4"/>
      <c r="O492" s="4" t="s">
        <v>284</v>
      </c>
      <c r="P492" s="4" t="s">
        <v>279</v>
      </c>
      <c r="Q492" s="4" t="s">
        <v>1831</v>
      </c>
      <c r="R492" s="4"/>
      <c r="S492" s="18"/>
      <c r="U492" s="7">
        <f>VLOOKUP(F492,[6]农村公路!$I$6:$W$11652,15,0)</f>
        <v>0.38</v>
      </c>
      <c r="V492" s="7">
        <f t="shared" si="19"/>
        <v>0</v>
      </c>
      <c r="W492" s="7" t="e">
        <f>VLOOKUP(F492,'[7]乡镇通三级、旅游资源产业路项目明细'!$F$8:$S$1305,14,0)</f>
        <v>#N/A</v>
      </c>
      <c r="AA492" s="7" t="e">
        <f>_xlfn.XLOOKUP(F492,'[8]乡镇通三级、旅游资源产业路项目明细'!$U:$U,'[8]乡镇通三级、旅游资源产业路项目明细'!$U:$U)</f>
        <v>#N/A</v>
      </c>
      <c r="AB492" s="7" t="e">
        <f>VLOOKUP(F492,[9]项目建设投资计划表!$L$7:$O$83,4,0)</f>
        <v>#N/A</v>
      </c>
    </row>
    <row r="493" spans="1:28" ht="25.15" customHeight="1" outlineLevel="3" x14ac:dyDescent="0.4">
      <c r="A493" s="4" t="s">
        <v>13</v>
      </c>
      <c r="B493" s="4" t="s">
        <v>221</v>
      </c>
      <c r="C493" s="4" t="s">
        <v>1709</v>
      </c>
      <c r="D493" s="4" t="s">
        <v>1833</v>
      </c>
      <c r="E493" s="9"/>
      <c r="F493" s="4" t="s">
        <v>1834</v>
      </c>
      <c r="G493" s="4" t="s">
        <v>327</v>
      </c>
      <c r="H493" s="9" t="s">
        <v>291</v>
      </c>
      <c r="I493" s="9" t="s">
        <v>283</v>
      </c>
      <c r="J493" s="4">
        <v>0.35</v>
      </c>
      <c r="K493" s="4" t="s">
        <v>1812</v>
      </c>
      <c r="L493" s="4" t="s">
        <v>1021</v>
      </c>
      <c r="M493" s="4">
        <v>0.35</v>
      </c>
      <c r="N493" s="4"/>
      <c r="O493" s="4" t="s">
        <v>284</v>
      </c>
      <c r="P493" s="4" t="s">
        <v>279</v>
      </c>
      <c r="Q493" s="4" t="s">
        <v>1833</v>
      </c>
      <c r="R493" s="4"/>
      <c r="S493" s="18"/>
      <c r="U493" s="7">
        <f>VLOOKUP(F493,[6]农村公路!$I$6:$W$11652,15,0)</f>
        <v>0.35</v>
      </c>
      <c r="V493" s="7">
        <f t="shared" si="19"/>
        <v>0</v>
      </c>
      <c r="W493" s="7" t="e">
        <f>VLOOKUP(F493,'[7]乡镇通三级、旅游资源产业路项目明细'!$F$8:$S$1305,14,0)</f>
        <v>#N/A</v>
      </c>
      <c r="AA493" s="7" t="e">
        <f>_xlfn.XLOOKUP(F493,'[8]乡镇通三级、旅游资源产业路项目明细'!$U:$U,'[8]乡镇通三级、旅游资源产业路项目明细'!$U:$U)</f>
        <v>#N/A</v>
      </c>
      <c r="AB493" s="7" t="e">
        <f>VLOOKUP(F493,[9]项目建设投资计划表!$L$7:$O$83,4,0)</f>
        <v>#N/A</v>
      </c>
    </row>
    <row r="494" spans="1:28" ht="25.15" customHeight="1" outlineLevel="3" x14ac:dyDescent="0.4">
      <c r="A494" s="4" t="s">
        <v>13</v>
      </c>
      <c r="B494" s="4" t="s">
        <v>221</v>
      </c>
      <c r="C494" s="4" t="s">
        <v>1525</v>
      </c>
      <c r="D494" s="4" t="s">
        <v>1835</v>
      </c>
      <c r="E494" s="9"/>
      <c r="F494" s="4" t="s">
        <v>1836</v>
      </c>
      <c r="G494" s="4" t="s">
        <v>327</v>
      </c>
      <c r="H494" s="9" t="s">
        <v>291</v>
      </c>
      <c r="I494" s="9" t="s">
        <v>283</v>
      </c>
      <c r="J494" s="4">
        <v>0.318</v>
      </c>
      <c r="K494" s="4" t="s">
        <v>1812</v>
      </c>
      <c r="L494" s="4" t="s">
        <v>1021</v>
      </c>
      <c r="M494" s="4">
        <v>0.318</v>
      </c>
      <c r="N494" s="4"/>
      <c r="O494" s="4" t="s">
        <v>284</v>
      </c>
      <c r="P494" s="4" t="s">
        <v>279</v>
      </c>
      <c r="Q494" s="4" t="s">
        <v>1835</v>
      </c>
      <c r="R494" s="4"/>
      <c r="S494" s="18"/>
      <c r="U494" s="7">
        <f>VLOOKUP(F494,[6]农村公路!$I$6:$W$11652,15,0)</f>
        <v>0.318</v>
      </c>
      <c r="V494" s="7">
        <f t="shared" si="19"/>
        <v>0</v>
      </c>
      <c r="W494" s="7" t="e">
        <f>VLOOKUP(F494,'[7]乡镇通三级、旅游资源产业路项目明细'!$F$8:$S$1305,14,0)</f>
        <v>#N/A</v>
      </c>
      <c r="AA494" s="7" t="e">
        <f>_xlfn.XLOOKUP(F494,'[8]乡镇通三级、旅游资源产业路项目明细'!$U:$U,'[8]乡镇通三级、旅游资源产业路项目明细'!$U:$U)</f>
        <v>#N/A</v>
      </c>
      <c r="AB494" s="7" t="e">
        <f>VLOOKUP(F494,[9]项目建设投资计划表!$L$7:$O$83,4,0)</f>
        <v>#N/A</v>
      </c>
    </row>
    <row r="495" spans="1:28" ht="25.15" customHeight="1" outlineLevel="3" x14ac:dyDescent="0.4">
      <c r="A495" s="4" t="s">
        <v>13</v>
      </c>
      <c r="B495" s="4" t="s">
        <v>221</v>
      </c>
      <c r="C495" s="4" t="s">
        <v>1522</v>
      </c>
      <c r="D495" s="4" t="s">
        <v>1837</v>
      </c>
      <c r="E495" s="9"/>
      <c r="F495" s="4" t="s">
        <v>1838</v>
      </c>
      <c r="G495" s="4" t="s">
        <v>327</v>
      </c>
      <c r="H495" s="9" t="s">
        <v>291</v>
      </c>
      <c r="I495" s="9" t="s">
        <v>283</v>
      </c>
      <c r="J495" s="4">
        <v>1</v>
      </c>
      <c r="K495" s="4" t="s">
        <v>1812</v>
      </c>
      <c r="L495" s="4" t="s">
        <v>1021</v>
      </c>
      <c r="M495" s="4">
        <v>1</v>
      </c>
      <c r="N495" s="4"/>
      <c r="O495" s="4" t="s">
        <v>284</v>
      </c>
      <c r="P495" s="4" t="s">
        <v>279</v>
      </c>
      <c r="Q495" s="4" t="s">
        <v>1837</v>
      </c>
      <c r="R495" s="4"/>
      <c r="S495" s="18"/>
      <c r="U495" s="7">
        <f>VLOOKUP(F495,[6]农村公路!$I$6:$W$11652,15,0)</f>
        <v>1</v>
      </c>
      <c r="V495" s="7">
        <f t="shared" si="19"/>
        <v>0</v>
      </c>
      <c r="W495" s="7" t="e">
        <f>VLOOKUP(F495,'[7]乡镇通三级、旅游资源产业路项目明细'!$F$8:$S$1305,14,0)</f>
        <v>#N/A</v>
      </c>
      <c r="AA495" s="7" t="e">
        <f>_xlfn.XLOOKUP(F495,'[8]乡镇通三级、旅游资源产业路项目明细'!$U:$U,'[8]乡镇通三级、旅游资源产业路项目明细'!$U:$U)</f>
        <v>#N/A</v>
      </c>
      <c r="AB495" s="7" t="e">
        <f>VLOOKUP(F495,[9]项目建设投资计划表!$L$7:$O$83,4,0)</f>
        <v>#N/A</v>
      </c>
    </row>
    <row r="496" spans="1:28" ht="25.15" customHeight="1" outlineLevel="3" x14ac:dyDescent="0.4">
      <c r="A496" s="4" t="s">
        <v>13</v>
      </c>
      <c r="B496" s="4" t="s">
        <v>221</v>
      </c>
      <c r="C496" s="4" t="s">
        <v>1671</v>
      </c>
      <c r="D496" s="4" t="s">
        <v>1839</v>
      </c>
      <c r="E496" s="9"/>
      <c r="F496" s="4" t="s">
        <v>1840</v>
      </c>
      <c r="G496" s="4" t="s">
        <v>327</v>
      </c>
      <c r="H496" s="9" t="s">
        <v>291</v>
      </c>
      <c r="I496" s="9" t="s">
        <v>283</v>
      </c>
      <c r="J496" s="4">
        <v>0.5</v>
      </c>
      <c r="K496" s="4" t="s">
        <v>1812</v>
      </c>
      <c r="L496" s="4" t="s">
        <v>1021</v>
      </c>
      <c r="M496" s="4">
        <v>0.5</v>
      </c>
      <c r="N496" s="4"/>
      <c r="O496" s="4" t="s">
        <v>284</v>
      </c>
      <c r="P496" s="4" t="s">
        <v>279</v>
      </c>
      <c r="Q496" s="4" t="s">
        <v>1839</v>
      </c>
      <c r="R496" s="4"/>
      <c r="S496" s="18"/>
      <c r="U496" s="7">
        <f>VLOOKUP(F496,[6]农村公路!$I$6:$W$11652,15,0)</f>
        <v>0.5</v>
      </c>
      <c r="V496" s="7">
        <f t="shared" si="19"/>
        <v>0</v>
      </c>
      <c r="W496" s="7" t="e">
        <f>VLOOKUP(F496,'[7]乡镇通三级、旅游资源产业路项目明细'!$F$8:$S$1305,14,0)</f>
        <v>#N/A</v>
      </c>
      <c r="AA496" s="7" t="e">
        <f>_xlfn.XLOOKUP(F496,'[8]乡镇通三级、旅游资源产业路项目明细'!$U:$U,'[8]乡镇通三级、旅游资源产业路项目明细'!$U:$U)</f>
        <v>#N/A</v>
      </c>
      <c r="AB496" s="7" t="e">
        <f>VLOOKUP(F496,[9]项目建设投资计划表!$L$7:$O$83,4,0)</f>
        <v>#N/A</v>
      </c>
    </row>
    <row r="497" spans="1:28" ht="25.15" customHeight="1" outlineLevel="3" x14ac:dyDescent="0.4">
      <c r="A497" s="4" t="s">
        <v>13</v>
      </c>
      <c r="B497" s="4" t="s">
        <v>221</v>
      </c>
      <c r="C497" s="4" t="s">
        <v>1679</v>
      </c>
      <c r="D497" s="4" t="s">
        <v>1841</v>
      </c>
      <c r="E497" s="9"/>
      <c r="F497" s="4" t="s">
        <v>1842</v>
      </c>
      <c r="G497" s="4" t="s">
        <v>327</v>
      </c>
      <c r="H497" s="9" t="s">
        <v>291</v>
      </c>
      <c r="I497" s="9" t="s">
        <v>283</v>
      </c>
      <c r="J497" s="4">
        <v>1</v>
      </c>
      <c r="K497" s="4" t="s">
        <v>1812</v>
      </c>
      <c r="L497" s="4" t="s">
        <v>1021</v>
      </c>
      <c r="M497" s="4">
        <v>1</v>
      </c>
      <c r="N497" s="4"/>
      <c r="O497" s="4" t="s">
        <v>284</v>
      </c>
      <c r="P497" s="4" t="s">
        <v>279</v>
      </c>
      <c r="Q497" s="4" t="s">
        <v>1841</v>
      </c>
      <c r="R497" s="4"/>
      <c r="S497" s="18"/>
      <c r="U497" s="7">
        <f>VLOOKUP(F497,[6]农村公路!$I$6:$W$11652,15,0)</f>
        <v>1</v>
      </c>
      <c r="V497" s="7">
        <f t="shared" si="19"/>
        <v>0</v>
      </c>
      <c r="W497" s="7" t="e">
        <f>VLOOKUP(F497,'[7]乡镇通三级、旅游资源产业路项目明细'!$F$8:$S$1305,14,0)</f>
        <v>#N/A</v>
      </c>
      <c r="AA497" s="7" t="e">
        <f>_xlfn.XLOOKUP(F497,'[8]乡镇通三级、旅游资源产业路项目明细'!$U:$U,'[8]乡镇通三级、旅游资源产业路项目明细'!$U:$U)</f>
        <v>#N/A</v>
      </c>
      <c r="AB497" s="7" t="e">
        <f>VLOOKUP(F497,[9]项目建设投资计划表!$L$7:$O$83,4,0)</f>
        <v>#N/A</v>
      </c>
    </row>
    <row r="498" spans="1:28" ht="25.15" customHeight="1" outlineLevel="3" x14ac:dyDescent="0.4">
      <c r="A498" s="4" t="s">
        <v>13</v>
      </c>
      <c r="B498" s="4" t="s">
        <v>221</v>
      </c>
      <c r="C498" s="4" t="s">
        <v>1600</v>
      </c>
      <c r="D498" s="4" t="s">
        <v>1843</v>
      </c>
      <c r="E498" s="9"/>
      <c r="F498" s="4" t="s">
        <v>1844</v>
      </c>
      <c r="G498" s="4" t="s">
        <v>327</v>
      </c>
      <c r="H498" s="9" t="s">
        <v>291</v>
      </c>
      <c r="I498" s="9" t="s">
        <v>283</v>
      </c>
      <c r="J498" s="4">
        <v>0.70499999999999996</v>
      </c>
      <c r="K498" s="4" t="s">
        <v>1812</v>
      </c>
      <c r="L498" s="4">
        <v>0</v>
      </c>
      <c r="M498" s="4">
        <v>0.70499999999999996</v>
      </c>
      <c r="N498" s="4"/>
      <c r="O498" s="4" t="s">
        <v>284</v>
      </c>
      <c r="P498" s="4" t="s">
        <v>279</v>
      </c>
      <c r="Q498" s="4" t="s">
        <v>1843</v>
      </c>
      <c r="R498" s="4"/>
      <c r="S498" s="18"/>
      <c r="U498" s="7">
        <f>VLOOKUP(F498,[6]农村公路!$I$6:$W$11652,15,0)</f>
        <v>0.70499999999999996</v>
      </c>
      <c r="V498" s="7">
        <f t="shared" si="19"/>
        <v>0</v>
      </c>
      <c r="W498" s="7" t="e">
        <f>VLOOKUP(F498,'[7]乡镇通三级、旅游资源产业路项目明细'!$F$8:$S$1305,14,0)</f>
        <v>#N/A</v>
      </c>
      <c r="AA498" s="7" t="e">
        <f>_xlfn.XLOOKUP(F498,'[8]乡镇通三级、旅游资源产业路项目明细'!$U:$U,'[8]乡镇通三级、旅游资源产业路项目明细'!$U:$U)</f>
        <v>#N/A</v>
      </c>
      <c r="AB498" s="7" t="e">
        <f>VLOOKUP(F498,[9]项目建设投资计划表!$L$7:$O$83,4,0)</f>
        <v>#N/A</v>
      </c>
    </row>
    <row r="499" spans="1:28" ht="25.15" customHeight="1" outlineLevel="3" x14ac:dyDescent="0.4">
      <c r="A499" s="4" t="s">
        <v>13</v>
      </c>
      <c r="B499" s="4" t="s">
        <v>221</v>
      </c>
      <c r="C499" s="4" t="s">
        <v>1522</v>
      </c>
      <c r="D499" s="4" t="s">
        <v>1845</v>
      </c>
      <c r="E499" s="9"/>
      <c r="F499" s="4" t="s">
        <v>1846</v>
      </c>
      <c r="G499" s="4" t="s">
        <v>327</v>
      </c>
      <c r="H499" s="9" t="s">
        <v>291</v>
      </c>
      <c r="I499" s="9" t="s">
        <v>283</v>
      </c>
      <c r="J499" s="4">
        <v>0.35699999999999998</v>
      </c>
      <c r="K499" s="4" t="s">
        <v>1812</v>
      </c>
      <c r="L499" s="4" t="s">
        <v>1021</v>
      </c>
      <c r="M499" s="4">
        <v>0.35699999999999998</v>
      </c>
      <c r="N499" s="4"/>
      <c r="O499" s="4" t="s">
        <v>284</v>
      </c>
      <c r="P499" s="4" t="s">
        <v>279</v>
      </c>
      <c r="Q499" s="4" t="s">
        <v>1845</v>
      </c>
      <c r="R499" s="4"/>
      <c r="S499" s="18"/>
      <c r="U499" s="7">
        <f>VLOOKUP(F499,[6]农村公路!$I$6:$W$11652,15,0)</f>
        <v>0.35699999999999998</v>
      </c>
      <c r="V499" s="7">
        <f t="shared" si="19"/>
        <v>0</v>
      </c>
      <c r="W499" s="7" t="e">
        <f>VLOOKUP(F499,'[7]乡镇通三级、旅游资源产业路项目明细'!$F$8:$S$1305,14,0)</f>
        <v>#N/A</v>
      </c>
      <c r="AA499" s="7" t="e">
        <f>_xlfn.XLOOKUP(F499,'[8]乡镇通三级、旅游资源产业路项目明细'!$U:$U,'[8]乡镇通三级、旅游资源产业路项目明细'!$U:$U)</f>
        <v>#N/A</v>
      </c>
      <c r="AB499" s="7" t="e">
        <f>VLOOKUP(F499,[9]项目建设投资计划表!$L$7:$O$83,4,0)</f>
        <v>#N/A</v>
      </c>
    </row>
    <row r="500" spans="1:28" ht="25.15" customHeight="1" outlineLevel="3" x14ac:dyDescent="0.4">
      <c r="A500" s="4" t="s">
        <v>13</v>
      </c>
      <c r="B500" s="4" t="s">
        <v>221</v>
      </c>
      <c r="C500" s="4" t="s">
        <v>1540</v>
      </c>
      <c r="D500" s="4" t="s">
        <v>1847</v>
      </c>
      <c r="E500" s="9"/>
      <c r="F500" s="4" t="s">
        <v>1848</v>
      </c>
      <c r="G500" s="4" t="s">
        <v>327</v>
      </c>
      <c r="H500" s="9" t="s">
        <v>291</v>
      </c>
      <c r="I500" s="9" t="s">
        <v>283</v>
      </c>
      <c r="J500" s="4">
        <v>0.51100000000000001</v>
      </c>
      <c r="K500" s="4" t="s">
        <v>1812</v>
      </c>
      <c r="L500" s="4" t="s">
        <v>1021</v>
      </c>
      <c r="M500" s="4">
        <v>0.51100000000000001</v>
      </c>
      <c r="N500" s="4"/>
      <c r="O500" s="4" t="s">
        <v>284</v>
      </c>
      <c r="P500" s="4" t="s">
        <v>279</v>
      </c>
      <c r="Q500" s="4" t="s">
        <v>1847</v>
      </c>
      <c r="R500" s="4"/>
      <c r="S500" s="18"/>
      <c r="U500" s="7">
        <f>VLOOKUP(F500,[6]农村公路!$I$6:$W$11652,15,0)</f>
        <v>0.51100000000000001</v>
      </c>
      <c r="V500" s="7">
        <f t="shared" si="19"/>
        <v>0</v>
      </c>
      <c r="W500" s="7" t="e">
        <f>VLOOKUP(F500,'[7]乡镇通三级、旅游资源产业路项目明细'!$F$8:$S$1305,14,0)</f>
        <v>#N/A</v>
      </c>
      <c r="AA500" s="7" t="e">
        <f>_xlfn.XLOOKUP(F500,'[8]乡镇通三级、旅游资源产业路项目明细'!$U:$U,'[8]乡镇通三级、旅游资源产业路项目明细'!$U:$U)</f>
        <v>#N/A</v>
      </c>
      <c r="AB500" s="7" t="e">
        <f>VLOOKUP(F500,[9]项目建设投资计划表!$L$7:$O$83,4,0)</f>
        <v>#N/A</v>
      </c>
    </row>
    <row r="501" spans="1:28" ht="25.15" customHeight="1" outlineLevel="3" x14ac:dyDescent="0.4">
      <c r="A501" s="4" t="s">
        <v>13</v>
      </c>
      <c r="B501" s="4" t="s">
        <v>221</v>
      </c>
      <c r="C501" s="4" t="s">
        <v>1525</v>
      </c>
      <c r="D501" s="4" t="s">
        <v>1849</v>
      </c>
      <c r="E501" s="9"/>
      <c r="F501" s="4" t="s">
        <v>1850</v>
      </c>
      <c r="G501" s="4" t="s">
        <v>327</v>
      </c>
      <c r="H501" s="9" t="s">
        <v>291</v>
      </c>
      <c r="I501" s="9" t="s">
        <v>283</v>
      </c>
      <c r="J501" s="4">
        <v>0.56100000000000005</v>
      </c>
      <c r="K501" s="4" t="s">
        <v>1812</v>
      </c>
      <c r="L501" s="4" t="s">
        <v>1021</v>
      </c>
      <c r="M501" s="4">
        <v>0.56100000000000005</v>
      </c>
      <c r="N501" s="4"/>
      <c r="O501" s="4" t="s">
        <v>284</v>
      </c>
      <c r="P501" s="4" t="s">
        <v>279</v>
      </c>
      <c r="Q501" s="4" t="s">
        <v>1849</v>
      </c>
      <c r="R501" s="4"/>
      <c r="S501" s="18"/>
      <c r="U501" s="7">
        <f>VLOOKUP(F501,[6]农村公路!$I$6:$W$11652,15,0)</f>
        <v>0.56100000000000005</v>
      </c>
      <c r="V501" s="7">
        <f t="shared" ref="V501:V532" si="20">J501-U501</f>
        <v>0</v>
      </c>
      <c r="W501" s="7" t="e">
        <f>VLOOKUP(F501,'[7]乡镇通三级、旅游资源产业路项目明细'!$F$8:$S$1305,14,0)</f>
        <v>#N/A</v>
      </c>
      <c r="AA501" s="7" t="e">
        <f>_xlfn.XLOOKUP(F501,'[8]乡镇通三级、旅游资源产业路项目明细'!$U:$U,'[8]乡镇通三级、旅游资源产业路项目明细'!$U:$U)</f>
        <v>#N/A</v>
      </c>
      <c r="AB501" s="7" t="e">
        <f>VLOOKUP(F501,[9]项目建设投资计划表!$L$7:$O$83,4,0)</f>
        <v>#N/A</v>
      </c>
    </row>
    <row r="502" spans="1:28" ht="25.15" customHeight="1" outlineLevel="3" x14ac:dyDescent="0.4">
      <c r="A502" s="4" t="s">
        <v>13</v>
      </c>
      <c r="B502" s="4" t="s">
        <v>221</v>
      </c>
      <c r="C502" s="4" t="s">
        <v>1530</v>
      </c>
      <c r="D502" s="4" t="s">
        <v>1851</v>
      </c>
      <c r="E502" s="9"/>
      <c r="F502" s="4" t="s">
        <v>1852</v>
      </c>
      <c r="G502" s="4" t="s">
        <v>327</v>
      </c>
      <c r="H502" s="9" t="s">
        <v>291</v>
      </c>
      <c r="I502" s="9" t="s">
        <v>283</v>
      </c>
      <c r="J502" s="4">
        <v>0.20699999999999999</v>
      </c>
      <c r="K502" s="4" t="s">
        <v>1812</v>
      </c>
      <c r="L502" s="4" t="s">
        <v>1021</v>
      </c>
      <c r="M502" s="4">
        <v>0.20699999999999999</v>
      </c>
      <c r="N502" s="4"/>
      <c r="O502" s="4" t="s">
        <v>284</v>
      </c>
      <c r="P502" s="4" t="s">
        <v>279</v>
      </c>
      <c r="Q502" s="4" t="s">
        <v>1851</v>
      </c>
      <c r="R502" s="4"/>
      <c r="S502" s="18"/>
      <c r="U502" s="7">
        <f>VLOOKUP(F502,[6]农村公路!$I$6:$W$11652,15,0)</f>
        <v>0.20699999999999999</v>
      </c>
      <c r="V502" s="7">
        <f t="shared" si="20"/>
        <v>0</v>
      </c>
      <c r="W502" s="7" t="e">
        <f>VLOOKUP(F502,'[7]乡镇通三级、旅游资源产业路项目明细'!$F$8:$S$1305,14,0)</f>
        <v>#N/A</v>
      </c>
      <c r="AA502" s="7" t="e">
        <f>_xlfn.XLOOKUP(F502,'[8]乡镇通三级、旅游资源产业路项目明细'!$U:$U,'[8]乡镇通三级、旅游资源产业路项目明细'!$U:$U)</f>
        <v>#N/A</v>
      </c>
      <c r="AB502" s="7" t="e">
        <f>VLOOKUP(F502,[9]项目建设投资计划表!$L$7:$O$83,4,0)</f>
        <v>#N/A</v>
      </c>
    </row>
    <row r="503" spans="1:28" ht="25.15" customHeight="1" outlineLevel="3" x14ac:dyDescent="0.4">
      <c r="A503" s="4" t="s">
        <v>13</v>
      </c>
      <c r="B503" s="4" t="s">
        <v>221</v>
      </c>
      <c r="C503" s="4" t="s">
        <v>1600</v>
      </c>
      <c r="D503" s="4" t="s">
        <v>1853</v>
      </c>
      <c r="E503" s="9"/>
      <c r="F503" s="4" t="s">
        <v>1854</v>
      </c>
      <c r="G503" s="4" t="s">
        <v>327</v>
      </c>
      <c r="H503" s="9" t="s">
        <v>291</v>
      </c>
      <c r="I503" s="9" t="s">
        <v>283</v>
      </c>
      <c r="J503" s="4">
        <v>0.26800000000000002</v>
      </c>
      <c r="K503" s="4" t="s">
        <v>1812</v>
      </c>
      <c r="L503" s="4">
        <v>0</v>
      </c>
      <c r="M503" s="4">
        <v>0.26800000000000002</v>
      </c>
      <c r="N503" s="4"/>
      <c r="O503" s="4" t="s">
        <v>284</v>
      </c>
      <c r="P503" s="4" t="s">
        <v>279</v>
      </c>
      <c r="Q503" s="4" t="s">
        <v>1853</v>
      </c>
      <c r="R503" s="4"/>
      <c r="S503" s="18"/>
      <c r="U503" s="7">
        <f>VLOOKUP(F503,[6]农村公路!$I$6:$W$11652,15,0)</f>
        <v>0.26800000000000002</v>
      </c>
      <c r="V503" s="7">
        <f t="shared" si="20"/>
        <v>0</v>
      </c>
      <c r="W503" s="7" t="e">
        <f>VLOOKUP(F503,'[7]乡镇通三级、旅游资源产业路项目明细'!$F$8:$S$1305,14,0)</f>
        <v>#N/A</v>
      </c>
      <c r="AA503" s="7" t="e">
        <f>_xlfn.XLOOKUP(F503,'[8]乡镇通三级、旅游资源产业路项目明细'!$U:$U,'[8]乡镇通三级、旅游资源产业路项目明细'!$U:$U)</f>
        <v>#N/A</v>
      </c>
      <c r="AB503" s="7" t="e">
        <f>VLOOKUP(F503,[9]项目建设投资计划表!$L$7:$O$83,4,0)</f>
        <v>#N/A</v>
      </c>
    </row>
    <row r="504" spans="1:28" ht="25.15" customHeight="1" outlineLevel="3" x14ac:dyDescent="0.4">
      <c r="A504" s="4" t="s">
        <v>13</v>
      </c>
      <c r="B504" s="4" t="s">
        <v>221</v>
      </c>
      <c r="C504" s="4" t="s">
        <v>1637</v>
      </c>
      <c r="D504" s="4" t="s">
        <v>1855</v>
      </c>
      <c r="E504" s="9"/>
      <c r="F504" s="4" t="s">
        <v>1856</v>
      </c>
      <c r="G504" s="4" t="s">
        <v>327</v>
      </c>
      <c r="H504" s="9" t="s">
        <v>291</v>
      </c>
      <c r="I504" s="9" t="s">
        <v>283</v>
      </c>
      <c r="J504" s="4">
        <v>3.4</v>
      </c>
      <c r="K504" s="4" t="s">
        <v>1812</v>
      </c>
      <c r="L504" s="4" t="s">
        <v>1021</v>
      </c>
      <c r="M504" s="4">
        <v>3.4</v>
      </c>
      <c r="N504" s="4"/>
      <c r="O504" s="4" t="s">
        <v>284</v>
      </c>
      <c r="P504" s="4" t="s">
        <v>279</v>
      </c>
      <c r="Q504" s="4" t="s">
        <v>1855</v>
      </c>
      <c r="R504" s="4"/>
      <c r="S504" s="18"/>
      <c r="U504" s="7">
        <f>VLOOKUP(F504,[6]农村公路!$I$6:$W$11652,15,0)</f>
        <v>3.4</v>
      </c>
      <c r="V504" s="7">
        <f t="shared" si="20"/>
        <v>0</v>
      </c>
      <c r="W504" s="7" t="e">
        <f>VLOOKUP(F504,'[7]乡镇通三级、旅游资源产业路项目明细'!$F$8:$S$1305,14,0)</f>
        <v>#N/A</v>
      </c>
      <c r="AA504" s="7" t="e">
        <f>_xlfn.XLOOKUP(F504,'[8]乡镇通三级、旅游资源产业路项目明细'!$U:$U,'[8]乡镇通三级、旅游资源产业路项目明细'!$U:$U)</f>
        <v>#N/A</v>
      </c>
      <c r="AB504" s="7" t="e">
        <f>VLOOKUP(F504,[9]项目建设投资计划表!$L$7:$O$83,4,0)</f>
        <v>#N/A</v>
      </c>
    </row>
    <row r="505" spans="1:28" ht="25.15" customHeight="1" outlineLevel="3" x14ac:dyDescent="0.4">
      <c r="A505" s="4" t="s">
        <v>13</v>
      </c>
      <c r="B505" s="4" t="s">
        <v>221</v>
      </c>
      <c r="C505" s="4" t="s">
        <v>1525</v>
      </c>
      <c r="D505" s="4" t="s">
        <v>1857</v>
      </c>
      <c r="E505" s="9"/>
      <c r="F505" s="4" t="s">
        <v>1858</v>
      </c>
      <c r="G505" s="4" t="s">
        <v>327</v>
      </c>
      <c r="H505" s="9" t="s">
        <v>291</v>
      </c>
      <c r="I505" s="9" t="s">
        <v>283</v>
      </c>
      <c r="J505" s="4">
        <v>0.60199999999999998</v>
      </c>
      <c r="K505" s="4" t="s">
        <v>1812</v>
      </c>
      <c r="L505" s="4" t="s">
        <v>1021</v>
      </c>
      <c r="M505" s="4">
        <v>0.60199999999999998</v>
      </c>
      <c r="N505" s="4"/>
      <c r="O505" s="4" t="s">
        <v>284</v>
      </c>
      <c r="P505" s="4" t="s">
        <v>279</v>
      </c>
      <c r="Q505" s="4" t="s">
        <v>1857</v>
      </c>
      <c r="R505" s="4"/>
      <c r="S505" s="18"/>
      <c r="U505" s="7">
        <f>VLOOKUP(F505,[6]农村公路!$I$6:$W$11652,15,0)</f>
        <v>0.60199999999999998</v>
      </c>
      <c r="V505" s="7">
        <f t="shared" si="20"/>
        <v>0</v>
      </c>
      <c r="W505" s="7" t="e">
        <f>VLOOKUP(F505,'[7]乡镇通三级、旅游资源产业路项目明细'!$F$8:$S$1305,14,0)</f>
        <v>#N/A</v>
      </c>
      <c r="AA505" s="7" t="e">
        <f>_xlfn.XLOOKUP(F505,'[8]乡镇通三级、旅游资源产业路项目明细'!$U:$U,'[8]乡镇通三级、旅游资源产业路项目明细'!$U:$U)</f>
        <v>#N/A</v>
      </c>
      <c r="AB505" s="7" t="e">
        <f>VLOOKUP(F505,[9]项目建设投资计划表!$L$7:$O$83,4,0)</f>
        <v>#N/A</v>
      </c>
    </row>
    <row r="506" spans="1:28" ht="25.15" customHeight="1" outlineLevel="3" x14ac:dyDescent="0.4">
      <c r="A506" s="4" t="s">
        <v>13</v>
      </c>
      <c r="B506" s="4" t="s">
        <v>221</v>
      </c>
      <c r="C506" s="4" t="s">
        <v>1549</v>
      </c>
      <c r="D506" s="4" t="s">
        <v>1859</v>
      </c>
      <c r="E506" s="9"/>
      <c r="F506" s="4" t="s">
        <v>1860</v>
      </c>
      <c r="G506" s="4" t="s">
        <v>327</v>
      </c>
      <c r="H506" s="9" t="s">
        <v>291</v>
      </c>
      <c r="I506" s="9" t="s">
        <v>283</v>
      </c>
      <c r="J506" s="4">
        <v>1.3879999999999999</v>
      </c>
      <c r="K506" s="4" t="s">
        <v>1812</v>
      </c>
      <c r="L506" s="4" t="s">
        <v>1021</v>
      </c>
      <c r="M506" s="4">
        <v>1.3879999999999999</v>
      </c>
      <c r="N506" s="4"/>
      <c r="O506" s="4" t="s">
        <v>284</v>
      </c>
      <c r="P506" s="4" t="s">
        <v>279</v>
      </c>
      <c r="Q506" s="4" t="s">
        <v>1859</v>
      </c>
      <c r="R506" s="4"/>
      <c r="S506" s="18"/>
      <c r="U506" s="7">
        <f>VLOOKUP(F506,[6]农村公路!$I$6:$W$11652,15,0)</f>
        <v>1.3879999999999999</v>
      </c>
      <c r="V506" s="7">
        <f t="shared" si="20"/>
        <v>0</v>
      </c>
      <c r="W506" s="7" t="e">
        <f>VLOOKUP(F506,'[7]乡镇通三级、旅游资源产业路项目明细'!$F$8:$S$1305,14,0)</f>
        <v>#N/A</v>
      </c>
      <c r="AA506" s="7" t="e">
        <f>_xlfn.XLOOKUP(F506,'[8]乡镇通三级、旅游资源产业路项目明细'!$U:$U,'[8]乡镇通三级、旅游资源产业路项目明细'!$U:$U)</f>
        <v>#N/A</v>
      </c>
      <c r="AB506" s="7" t="e">
        <f>VLOOKUP(F506,[9]项目建设投资计划表!$L$7:$O$83,4,0)</f>
        <v>#N/A</v>
      </c>
    </row>
    <row r="507" spans="1:28" ht="25.15" customHeight="1" outlineLevel="3" x14ac:dyDescent="0.4">
      <c r="A507" s="4" t="s">
        <v>13</v>
      </c>
      <c r="B507" s="4" t="s">
        <v>221</v>
      </c>
      <c r="C507" s="4" t="s">
        <v>1671</v>
      </c>
      <c r="D507" s="4" t="s">
        <v>1861</v>
      </c>
      <c r="E507" s="9"/>
      <c r="F507" s="4" t="s">
        <v>1862</v>
      </c>
      <c r="G507" s="4" t="s">
        <v>327</v>
      </c>
      <c r="H507" s="9" t="s">
        <v>291</v>
      </c>
      <c r="I507" s="9" t="s">
        <v>283</v>
      </c>
      <c r="J507" s="4">
        <v>0.35</v>
      </c>
      <c r="K507" s="4" t="s">
        <v>527</v>
      </c>
      <c r="L507" s="4" t="s">
        <v>1021</v>
      </c>
      <c r="M507" s="4">
        <v>0.35</v>
      </c>
      <c r="N507" s="4"/>
      <c r="O507" s="4" t="s">
        <v>284</v>
      </c>
      <c r="P507" s="4" t="s">
        <v>279</v>
      </c>
      <c r="Q507" s="4" t="s">
        <v>1861</v>
      </c>
      <c r="R507" s="4"/>
      <c r="S507" s="18"/>
      <c r="U507" s="7">
        <f>VLOOKUP(F507,[6]农村公路!$I$6:$W$11652,15,0)</f>
        <v>0.35</v>
      </c>
      <c r="V507" s="7">
        <f t="shared" si="20"/>
        <v>0</v>
      </c>
      <c r="W507" s="7" t="e">
        <f>VLOOKUP(F507,'[7]乡镇通三级、旅游资源产业路项目明细'!$F$8:$S$1305,14,0)</f>
        <v>#N/A</v>
      </c>
      <c r="AA507" s="7" t="e">
        <f>_xlfn.XLOOKUP(F507,'[8]乡镇通三级、旅游资源产业路项目明细'!$U:$U,'[8]乡镇通三级、旅游资源产业路项目明细'!$U:$U)</f>
        <v>#N/A</v>
      </c>
      <c r="AB507" s="7" t="e">
        <f>VLOOKUP(F507,[9]项目建设投资计划表!$L$7:$O$83,4,0)</f>
        <v>#N/A</v>
      </c>
    </row>
    <row r="508" spans="1:28" ht="25.15" customHeight="1" outlineLevel="3" x14ac:dyDescent="0.4">
      <c r="A508" s="4" t="s">
        <v>13</v>
      </c>
      <c r="B508" s="4" t="s">
        <v>221</v>
      </c>
      <c r="C508" s="4" t="s">
        <v>1535</v>
      </c>
      <c r="D508" s="4" t="s">
        <v>1863</v>
      </c>
      <c r="E508" s="9"/>
      <c r="F508" s="4" t="s">
        <v>1864</v>
      </c>
      <c r="G508" s="4" t="s">
        <v>327</v>
      </c>
      <c r="H508" s="9" t="s">
        <v>291</v>
      </c>
      <c r="I508" s="9" t="s">
        <v>283</v>
      </c>
      <c r="J508" s="4">
        <v>1.2</v>
      </c>
      <c r="K508" s="4" t="s">
        <v>1812</v>
      </c>
      <c r="L508" s="4">
        <v>0</v>
      </c>
      <c r="M508" s="4">
        <v>1.2</v>
      </c>
      <c r="N508" s="4"/>
      <c r="O508" s="4" t="s">
        <v>284</v>
      </c>
      <c r="P508" s="4" t="s">
        <v>279</v>
      </c>
      <c r="Q508" s="4" t="s">
        <v>1863</v>
      </c>
      <c r="R508" s="4"/>
      <c r="S508" s="18"/>
      <c r="U508" s="7">
        <f>VLOOKUP(F508,[6]农村公路!$I$6:$W$11652,15,0)</f>
        <v>1.2</v>
      </c>
      <c r="V508" s="7">
        <f t="shared" si="20"/>
        <v>0</v>
      </c>
      <c r="W508" s="7" t="e">
        <f>VLOOKUP(F508,'[7]乡镇通三级、旅游资源产业路项目明细'!$F$8:$S$1305,14,0)</f>
        <v>#N/A</v>
      </c>
      <c r="AA508" s="7" t="e">
        <f>_xlfn.XLOOKUP(F508,'[8]乡镇通三级、旅游资源产业路项目明细'!$U:$U,'[8]乡镇通三级、旅游资源产业路项目明细'!$U:$U)</f>
        <v>#N/A</v>
      </c>
      <c r="AB508" s="7" t="e">
        <f>VLOOKUP(F508,[9]项目建设投资计划表!$L$7:$O$83,4,0)</f>
        <v>#N/A</v>
      </c>
    </row>
    <row r="509" spans="1:28" ht="25.15" customHeight="1" outlineLevel="3" x14ac:dyDescent="0.4">
      <c r="A509" s="4" t="s">
        <v>13</v>
      </c>
      <c r="B509" s="4" t="s">
        <v>221</v>
      </c>
      <c r="C509" s="4" t="s">
        <v>1530</v>
      </c>
      <c r="D509" s="4" t="s">
        <v>1865</v>
      </c>
      <c r="E509" s="9"/>
      <c r="F509" s="4" t="s">
        <v>1866</v>
      </c>
      <c r="G509" s="4" t="s">
        <v>327</v>
      </c>
      <c r="H509" s="9" t="s">
        <v>291</v>
      </c>
      <c r="I509" s="9" t="s">
        <v>283</v>
      </c>
      <c r="J509" s="4">
        <v>0.22500000000000001</v>
      </c>
      <c r="K509" s="4" t="s">
        <v>1812</v>
      </c>
      <c r="L509" s="4" t="s">
        <v>1021</v>
      </c>
      <c r="M509" s="4">
        <v>0.22500000000000001</v>
      </c>
      <c r="N509" s="4"/>
      <c r="O509" s="4" t="s">
        <v>284</v>
      </c>
      <c r="P509" s="4" t="s">
        <v>279</v>
      </c>
      <c r="Q509" s="4" t="s">
        <v>1865</v>
      </c>
      <c r="R509" s="4"/>
      <c r="S509" s="18"/>
      <c r="U509" s="7">
        <f>VLOOKUP(F509,[6]农村公路!$I$6:$W$11652,15,0)</f>
        <v>0.22500000000000001</v>
      </c>
      <c r="V509" s="7">
        <f t="shared" si="20"/>
        <v>0</v>
      </c>
      <c r="W509" s="7" t="e">
        <f>VLOOKUP(F509,'[7]乡镇通三级、旅游资源产业路项目明细'!$F$8:$S$1305,14,0)</f>
        <v>#N/A</v>
      </c>
      <c r="AA509" s="7" t="e">
        <f>_xlfn.XLOOKUP(F509,'[8]乡镇通三级、旅游资源产业路项目明细'!$U:$U,'[8]乡镇通三级、旅游资源产业路项目明细'!$U:$U)</f>
        <v>#N/A</v>
      </c>
      <c r="AB509" s="7" t="e">
        <f>VLOOKUP(F509,[9]项目建设投资计划表!$L$7:$O$83,4,0)</f>
        <v>#N/A</v>
      </c>
    </row>
    <row r="510" spans="1:28" ht="25.15" customHeight="1" outlineLevel="3" x14ac:dyDescent="0.4">
      <c r="A510" s="4" t="s">
        <v>13</v>
      </c>
      <c r="B510" s="4" t="s">
        <v>221</v>
      </c>
      <c r="C510" s="4" t="s">
        <v>1522</v>
      </c>
      <c r="D510" s="4" t="s">
        <v>1867</v>
      </c>
      <c r="E510" s="9"/>
      <c r="F510" s="4" t="s">
        <v>1868</v>
      </c>
      <c r="G510" s="4" t="s">
        <v>327</v>
      </c>
      <c r="H510" s="9" t="s">
        <v>291</v>
      </c>
      <c r="I510" s="9" t="s">
        <v>283</v>
      </c>
      <c r="J510" s="4">
        <v>0.79400000000000004</v>
      </c>
      <c r="K510" s="4" t="s">
        <v>1812</v>
      </c>
      <c r="L510" s="4" t="s">
        <v>1021</v>
      </c>
      <c r="M510" s="4">
        <v>0.79400000000000004</v>
      </c>
      <c r="N510" s="4"/>
      <c r="O510" s="4" t="s">
        <v>284</v>
      </c>
      <c r="P510" s="4" t="s">
        <v>279</v>
      </c>
      <c r="Q510" s="4" t="s">
        <v>1867</v>
      </c>
      <c r="R510" s="4"/>
      <c r="S510" s="18"/>
      <c r="U510" s="7">
        <f>VLOOKUP(F510,[6]农村公路!$I$6:$W$11652,15,0)</f>
        <v>0.79400000000000004</v>
      </c>
      <c r="V510" s="7">
        <f t="shared" si="20"/>
        <v>0</v>
      </c>
      <c r="W510" s="7" t="e">
        <f>VLOOKUP(F510,'[7]乡镇通三级、旅游资源产业路项目明细'!$F$8:$S$1305,14,0)</f>
        <v>#N/A</v>
      </c>
      <c r="AA510" s="7" t="e">
        <f>_xlfn.XLOOKUP(F510,'[8]乡镇通三级、旅游资源产业路项目明细'!$U:$U,'[8]乡镇通三级、旅游资源产业路项目明细'!$U:$U)</f>
        <v>#N/A</v>
      </c>
      <c r="AB510" s="7" t="e">
        <f>VLOOKUP(F510,[9]项目建设投资计划表!$L$7:$O$83,4,0)</f>
        <v>#N/A</v>
      </c>
    </row>
    <row r="511" spans="1:28" ht="25.15" customHeight="1" outlineLevel="3" x14ac:dyDescent="0.4">
      <c r="A511" s="4" t="s">
        <v>13</v>
      </c>
      <c r="B511" s="4" t="s">
        <v>221</v>
      </c>
      <c r="C511" s="4" t="s">
        <v>1540</v>
      </c>
      <c r="D511" s="4" t="s">
        <v>1869</v>
      </c>
      <c r="E511" s="9"/>
      <c r="F511" s="4" t="s">
        <v>1870</v>
      </c>
      <c r="G511" s="4" t="s">
        <v>327</v>
      </c>
      <c r="H511" s="9" t="s">
        <v>291</v>
      </c>
      <c r="I511" s="9" t="s">
        <v>283</v>
      </c>
      <c r="J511" s="4">
        <v>0.56899999999999995</v>
      </c>
      <c r="K511" s="4" t="s">
        <v>1812</v>
      </c>
      <c r="L511" s="4" t="s">
        <v>1021</v>
      </c>
      <c r="M511" s="4">
        <v>0.56899999999999995</v>
      </c>
      <c r="N511" s="4"/>
      <c r="O511" s="4" t="s">
        <v>284</v>
      </c>
      <c r="P511" s="4" t="s">
        <v>279</v>
      </c>
      <c r="Q511" s="4" t="s">
        <v>1869</v>
      </c>
      <c r="R511" s="4"/>
      <c r="S511" s="18"/>
      <c r="U511" s="7">
        <f>VLOOKUP(F511,[6]农村公路!$I$6:$W$11652,15,0)</f>
        <v>0.56899999999999995</v>
      </c>
      <c r="V511" s="7">
        <f t="shared" si="20"/>
        <v>0</v>
      </c>
      <c r="W511" s="7" t="e">
        <f>VLOOKUP(F511,'[7]乡镇通三级、旅游资源产业路项目明细'!$F$8:$S$1305,14,0)</f>
        <v>#N/A</v>
      </c>
      <c r="AA511" s="7" t="e">
        <f>_xlfn.XLOOKUP(F511,'[8]乡镇通三级、旅游资源产业路项目明细'!$U:$U,'[8]乡镇通三级、旅游资源产业路项目明细'!$U:$U)</f>
        <v>#N/A</v>
      </c>
      <c r="AB511" s="7" t="e">
        <f>VLOOKUP(F511,[9]项目建设投资计划表!$L$7:$O$83,4,0)</f>
        <v>#N/A</v>
      </c>
    </row>
    <row r="512" spans="1:28" ht="25.15" customHeight="1" outlineLevel="3" x14ac:dyDescent="0.4">
      <c r="A512" s="4" t="s">
        <v>13</v>
      </c>
      <c r="B512" s="4" t="s">
        <v>221</v>
      </c>
      <c r="C512" s="4" t="s">
        <v>1671</v>
      </c>
      <c r="D512" s="4" t="s">
        <v>1871</v>
      </c>
      <c r="E512" s="9"/>
      <c r="F512" s="4" t="s">
        <v>1872</v>
      </c>
      <c r="G512" s="4" t="s">
        <v>327</v>
      </c>
      <c r="H512" s="9" t="s">
        <v>291</v>
      </c>
      <c r="I512" s="9" t="s">
        <v>283</v>
      </c>
      <c r="J512" s="4">
        <v>0.4</v>
      </c>
      <c r="K512" s="4" t="s">
        <v>527</v>
      </c>
      <c r="L512" s="4" t="s">
        <v>1021</v>
      </c>
      <c r="M512" s="4">
        <v>0.4</v>
      </c>
      <c r="N512" s="4"/>
      <c r="O512" s="4" t="s">
        <v>284</v>
      </c>
      <c r="P512" s="4" t="s">
        <v>279</v>
      </c>
      <c r="Q512" s="4" t="s">
        <v>1871</v>
      </c>
      <c r="R512" s="4"/>
      <c r="S512" s="18"/>
      <c r="U512" s="7">
        <f>VLOOKUP(F512,[6]农村公路!$I$6:$W$11652,15,0)</f>
        <v>0.4</v>
      </c>
      <c r="V512" s="7">
        <f t="shared" si="20"/>
        <v>0</v>
      </c>
      <c r="W512" s="7" t="e">
        <f>VLOOKUP(F512,'[7]乡镇通三级、旅游资源产业路项目明细'!$F$8:$S$1305,14,0)</f>
        <v>#N/A</v>
      </c>
      <c r="AA512" s="7" t="e">
        <f>_xlfn.XLOOKUP(F512,'[8]乡镇通三级、旅游资源产业路项目明细'!$U:$U,'[8]乡镇通三级、旅游资源产业路项目明细'!$U:$U)</f>
        <v>#N/A</v>
      </c>
      <c r="AB512" s="7" t="e">
        <f>VLOOKUP(F512,[9]项目建设投资计划表!$L$7:$O$83,4,0)</f>
        <v>#N/A</v>
      </c>
    </row>
    <row r="513" spans="1:28" ht="25.15" customHeight="1" outlineLevel="3" x14ac:dyDescent="0.4">
      <c r="A513" s="4" t="s">
        <v>13</v>
      </c>
      <c r="B513" s="4" t="s">
        <v>221</v>
      </c>
      <c r="C513" s="4" t="s">
        <v>1535</v>
      </c>
      <c r="D513" s="4" t="s">
        <v>1873</v>
      </c>
      <c r="E513" s="9"/>
      <c r="F513" s="4" t="s">
        <v>1874</v>
      </c>
      <c r="G513" s="4" t="s">
        <v>327</v>
      </c>
      <c r="H513" s="9" t="s">
        <v>291</v>
      </c>
      <c r="I513" s="9" t="s">
        <v>283</v>
      </c>
      <c r="J513" s="4">
        <v>1.1000000000000001</v>
      </c>
      <c r="K513" s="4" t="s">
        <v>1812</v>
      </c>
      <c r="L513" s="4" t="s">
        <v>1021</v>
      </c>
      <c r="M513" s="4">
        <v>1.1000000000000001</v>
      </c>
      <c r="N513" s="4"/>
      <c r="O513" s="4" t="s">
        <v>284</v>
      </c>
      <c r="P513" s="4" t="s">
        <v>279</v>
      </c>
      <c r="Q513" s="4" t="s">
        <v>1873</v>
      </c>
      <c r="R513" s="4"/>
      <c r="S513" s="18"/>
      <c r="U513" s="7">
        <f>VLOOKUP(F513,[6]农村公路!$I$6:$W$11652,15,0)</f>
        <v>1.1000000000000001</v>
      </c>
      <c r="V513" s="7">
        <f t="shared" si="20"/>
        <v>0</v>
      </c>
      <c r="W513" s="7" t="e">
        <f>VLOOKUP(F513,'[7]乡镇通三级、旅游资源产业路项目明细'!$F$8:$S$1305,14,0)</f>
        <v>#N/A</v>
      </c>
      <c r="AA513" s="7" t="e">
        <f>_xlfn.XLOOKUP(F513,'[8]乡镇通三级、旅游资源产业路项目明细'!$U:$U,'[8]乡镇通三级、旅游资源产业路项目明细'!$U:$U)</f>
        <v>#N/A</v>
      </c>
      <c r="AB513" s="7" t="e">
        <f>VLOOKUP(F513,[9]项目建设投资计划表!$L$7:$O$83,4,0)</f>
        <v>#N/A</v>
      </c>
    </row>
    <row r="514" spans="1:28" ht="25.15" customHeight="1" outlineLevel="3" x14ac:dyDescent="0.4">
      <c r="A514" s="4" t="s">
        <v>13</v>
      </c>
      <c r="B514" s="4" t="s">
        <v>221</v>
      </c>
      <c r="C514" s="4" t="s">
        <v>1875</v>
      </c>
      <c r="D514" s="4" t="s">
        <v>1876</v>
      </c>
      <c r="E514" s="9"/>
      <c r="F514" s="4" t="s">
        <v>1877</v>
      </c>
      <c r="G514" s="4" t="s">
        <v>327</v>
      </c>
      <c r="H514" s="9" t="s">
        <v>291</v>
      </c>
      <c r="I514" s="9" t="s">
        <v>283</v>
      </c>
      <c r="J514" s="4">
        <v>0.55300000000000005</v>
      </c>
      <c r="K514" s="4" t="s">
        <v>1812</v>
      </c>
      <c r="L514" s="4" t="s">
        <v>1021</v>
      </c>
      <c r="M514" s="4">
        <v>0.55300000000000005</v>
      </c>
      <c r="N514" s="4"/>
      <c r="O514" s="4" t="s">
        <v>284</v>
      </c>
      <c r="P514" s="4" t="s">
        <v>279</v>
      </c>
      <c r="Q514" s="4" t="s">
        <v>1876</v>
      </c>
      <c r="R514" s="4"/>
      <c r="S514" s="18"/>
      <c r="U514" s="7">
        <f>VLOOKUP(F514,[6]农村公路!$I$6:$W$11652,15,0)</f>
        <v>0.55300000000000005</v>
      </c>
      <c r="V514" s="7">
        <f t="shared" si="20"/>
        <v>0</v>
      </c>
      <c r="W514" s="7" t="e">
        <f>VLOOKUP(F514,'[7]乡镇通三级、旅游资源产业路项目明细'!$F$8:$S$1305,14,0)</f>
        <v>#N/A</v>
      </c>
      <c r="AA514" s="7" t="e">
        <f>_xlfn.XLOOKUP(F514,'[8]乡镇通三级、旅游资源产业路项目明细'!$U:$U,'[8]乡镇通三级、旅游资源产业路项目明细'!$U:$U)</f>
        <v>#N/A</v>
      </c>
      <c r="AB514" s="7" t="e">
        <f>VLOOKUP(F514,[9]项目建设投资计划表!$L$7:$O$83,4,0)</f>
        <v>#N/A</v>
      </c>
    </row>
    <row r="515" spans="1:28" ht="25.15" customHeight="1" outlineLevel="3" x14ac:dyDescent="0.4">
      <c r="A515" s="4" t="s">
        <v>13</v>
      </c>
      <c r="B515" s="4" t="s">
        <v>221</v>
      </c>
      <c r="C515" s="4" t="s">
        <v>1600</v>
      </c>
      <c r="D515" s="4" t="s">
        <v>1878</v>
      </c>
      <c r="E515" s="9"/>
      <c r="F515" s="4" t="s">
        <v>1879</v>
      </c>
      <c r="G515" s="4" t="s">
        <v>327</v>
      </c>
      <c r="H515" s="9" t="s">
        <v>291</v>
      </c>
      <c r="I515" s="9" t="s">
        <v>283</v>
      </c>
      <c r="J515" s="4">
        <v>0.5</v>
      </c>
      <c r="K515" s="4" t="s">
        <v>1812</v>
      </c>
      <c r="L515" s="4" t="s">
        <v>1021</v>
      </c>
      <c r="M515" s="4">
        <v>0.5</v>
      </c>
      <c r="N515" s="4"/>
      <c r="O515" s="4" t="s">
        <v>284</v>
      </c>
      <c r="P515" s="4" t="s">
        <v>279</v>
      </c>
      <c r="Q515" s="4" t="s">
        <v>1878</v>
      </c>
      <c r="R515" s="4"/>
      <c r="S515" s="18"/>
      <c r="U515" s="7">
        <f>VLOOKUP(F515,[6]农村公路!$I$6:$W$11652,15,0)</f>
        <v>0.5</v>
      </c>
      <c r="V515" s="7">
        <f t="shared" si="20"/>
        <v>0</v>
      </c>
      <c r="W515" s="7" t="e">
        <f>VLOOKUP(F515,'[7]乡镇通三级、旅游资源产业路项目明细'!$F$8:$S$1305,14,0)</f>
        <v>#N/A</v>
      </c>
      <c r="AA515" s="7" t="e">
        <f>_xlfn.XLOOKUP(F515,'[8]乡镇通三级、旅游资源产业路项目明细'!$U:$U,'[8]乡镇通三级、旅游资源产业路项目明细'!$U:$U)</f>
        <v>#N/A</v>
      </c>
      <c r="AB515" s="7" t="e">
        <f>VLOOKUP(F515,[9]项目建设投资计划表!$L$7:$O$83,4,0)</f>
        <v>#N/A</v>
      </c>
    </row>
    <row r="516" spans="1:28" ht="25.15" customHeight="1" outlineLevel="3" x14ac:dyDescent="0.4">
      <c r="A516" s="4" t="s">
        <v>13</v>
      </c>
      <c r="B516" s="4" t="s">
        <v>221</v>
      </c>
      <c r="C516" s="4" t="s">
        <v>1692</v>
      </c>
      <c r="D516" s="4" t="s">
        <v>1880</v>
      </c>
      <c r="E516" s="9"/>
      <c r="F516" s="4" t="s">
        <v>1881</v>
      </c>
      <c r="G516" s="4" t="s">
        <v>327</v>
      </c>
      <c r="H516" s="9" t="s">
        <v>291</v>
      </c>
      <c r="I516" s="9" t="s">
        <v>283</v>
      </c>
      <c r="J516" s="4">
        <v>1.4</v>
      </c>
      <c r="K516" s="4" t="s">
        <v>1812</v>
      </c>
      <c r="L516" s="4" t="s">
        <v>1021</v>
      </c>
      <c r="M516" s="4">
        <v>1.4</v>
      </c>
      <c r="N516" s="4"/>
      <c r="O516" s="4" t="s">
        <v>284</v>
      </c>
      <c r="P516" s="4" t="s">
        <v>279</v>
      </c>
      <c r="Q516" s="4" t="s">
        <v>1880</v>
      </c>
      <c r="R516" s="4"/>
      <c r="S516" s="18"/>
      <c r="U516" s="7">
        <f>VLOOKUP(F516,[6]农村公路!$I$6:$W$11652,15,0)</f>
        <v>1.4</v>
      </c>
      <c r="V516" s="7">
        <f t="shared" si="20"/>
        <v>0</v>
      </c>
      <c r="W516" s="7" t="e">
        <f>VLOOKUP(F516,'[7]乡镇通三级、旅游资源产业路项目明细'!$F$8:$S$1305,14,0)</f>
        <v>#N/A</v>
      </c>
      <c r="AA516" s="7" t="e">
        <f>_xlfn.XLOOKUP(F516,'[8]乡镇通三级、旅游资源产业路项目明细'!$U:$U,'[8]乡镇通三级、旅游资源产业路项目明细'!$U:$U)</f>
        <v>#N/A</v>
      </c>
      <c r="AB516" s="7" t="e">
        <f>VLOOKUP(F516,[9]项目建设投资计划表!$L$7:$O$83,4,0)</f>
        <v>#N/A</v>
      </c>
    </row>
    <row r="517" spans="1:28" ht="25.15" customHeight="1" outlineLevel="3" x14ac:dyDescent="0.4">
      <c r="A517" s="4" t="s">
        <v>13</v>
      </c>
      <c r="B517" s="4" t="s">
        <v>221</v>
      </c>
      <c r="C517" s="4" t="s">
        <v>1649</v>
      </c>
      <c r="D517" s="4" t="s">
        <v>1882</v>
      </c>
      <c r="E517" s="9"/>
      <c r="F517" s="4" t="s">
        <v>1883</v>
      </c>
      <c r="G517" s="4" t="s">
        <v>327</v>
      </c>
      <c r="H517" s="9" t="s">
        <v>291</v>
      </c>
      <c r="I517" s="9" t="s">
        <v>283</v>
      </c>
      <c r="J517" s="4">
        <v>0.5</v>
      </c>
      <c r="K517" s="4" t="s">
        <v>1812</v>
      </c>
      <c r="L517" s="4" t="s">
        <v>1021</v>
      </c>
      <c r="M517" s="4">
        <v>0.5</v>
      </c>
      <c r="N517" s="4"/>
      <c r="O517" s="4" t="s">
        <v>284</v>
      </c>
      <c r="P517" s="4" t="s">
        <v>279</v>
      </c>
      <c r="Q517" s="4" t="s">
        <v>1882</v>
      </c>
      <c r="R517" s="4"/>
      <c r="S517" s="18"/>
      <c r="U517" s="7">
        <f>VLOOKUP(F517,[6]农村公路!$I$6:$W$11652,15,0)</f>
        <v>0.5</v>
      </c>
      <c r="V517" s="7">
        <f t="shared" si="20"/>
        <v>0</v>
      </c>
      <c r="W517" s="7" t="e">
        <f>VLOOKUP(F517,'[7]乡镇通三级、旅游资源产业路项目明细'!$F$8:$S$1305,14,0)</f>
        <v>#N/A</v>
      </c>
      <c r="AA517" s="7" t="e">
        <f>_xlfn.XLOOKUP(F517,'[8]乡镇通三级、旅游资源产业路项目明细'!$U:$U,'[8]乡镇通三级、旅游资源产业路项目明细'!$U:$U)</f>
        <v>#N/A</v>
      </c>
      <c r="AB517" s="7" t="e">
        <f>VLOOKUP(F517,[9]项目建设投资计划表!$L$7:$O$83,4,0)</f>
        <v>#N/A</v>
      </c>
    </row>
    <row r="518" spans="1:28" ht="25.15" customHeight="1" outlineLevel="3" x14ac:dyDescent="0.4">
      <c r="A518" s="4" t="s">
        <v>13</v>
      </c>
      <c r="B518" s="4" t="s">
        <v>221</v>
      </c>
      <c r="C518" s="4" t="s">
        <v>1563</v>
      </c>
      <c r="D518" s="4" t="s">
        <v>1884</v>
      </c>
      <c r="E518" s="9"/>
      <c r="F518" s="4" t="s">
        <v>1885</v>
      </c>
      <c r="G518" s="4" t="s">
        <v>327</v>
      </c>
      <c r="H518" s="9" t="s">
        <v>291</v>
      </c>
      <c r="I518" s="9" t="s">
        <v>283</v>
      </c>
      <c r="J518" s="4">
        <v>2.0270000000000001</v>
      </c>
      <c r="K518" s="4" t="s">
        <v>1812</v>
      </c>
      <c r="L518" s="4" t="s">
        <v>1021</v>
      </c>
      <c r="M518" s="4">
        <v>2.0270000000000001</v>
      </c>
      <c r="N518" s="4"/>
      <c r="O518" s="4" t="s">
        <v>284</v>
      </c>
      <c r="P518" s="4" t="s">
        <v>279</v>
      </c>
      <c r="Q518" s="4" t="s">
        <v>1884</v>
      </c>
      <c r="R518" s="4"/>
      <c r="S518" s="18"/>
      <c r="U518" s="7">
        <f>VLOOKUP(F518,[6]农村公路!$I$6:$W$11652,15,0)</f>
        <v>2.0270000000000001</v>
      </c>
      <c r="V518" s="7">
        <f t="shared" si="20"/>
        <v>0</v>
      </c>
      <c r="W518" s="7" t="e">
        <f>VLOOKUP(F518,'[7]乡镇通三级、旅游资源产业路项目明细'!$F$8:$S$1305,14,0)</f>
        <v>#N/A</v>
      </c>
      <c r="AA518" s="7" t="e">
        <f>_xlfn.XLOOKUP(F518,'[8]乡镇通三级、旅游资源产业路项目明细'!$U:$U,'[8]乡镇通三级、旅游资源产业路项目明细'!$U:$U)</f>
        <v>#N/A</v>
      </c>
      <c r="AB518" s="7" t="e">
        <f>VLOOKUP(F518,[9]项目建设投资计划表!$L$7:$O$83,4,0)</f>
        <v>#N/A</v>
      </c>
    </row>
    <row r="519" spans="1:28" ht="25.15" customHeight="1" outlineLevel="3" x14ac:dyDescent="0.4">
      <c r="A519" s="4" t="s">
        <v>13</v>
      </c>
      <c r="B519" s="4" t="s">
        <v>221</v>
      </c>
      <c r="C519" s="4" t="s">
        <v>1578</v>
      </c>
      <c r="D519" s="4" t="s">
        <v>1886</v>
      </c>
      <c r="E519" s="9"/>
      <c r="F519" s="4" t="s">
        <v>1887</v>
      </c>
      <c r="G519" s="4" t="s">
        <v>327</v>
      </c>
      <c r="H519" s="9" t="s">
        <v>291</v>
      </c>
      <c r="I519" s="9" t="s">
        <v>283</v>
      </c>
      <c r="J519" s="4">
        <v>1.03</v>
      </c>
      <c r="K519" s="4" t="s">
        <v>1812</v>
      </c>
      <c r="L519" s="4" t="s">
        <v>1021</v>
      </c>
      <c r="M519" s="4">
        <v>1.03</v>
      </c>
      <c r="N519" s="4"/>
      <c r="O519" s="4" t="s">
        <v>284</v>
      </c>
      <c r="P519" s="4" t="s">
        <v>279</v>
      </c>
      <c r="Q519" s="4" t="s">
        <v>1886</v>
      </c>
      <c r="R519" s="4"/>
      <c r="S519" s="18"/>
      <c r="U519" s="7">
        <f>VLOOKUP(F519,[6]农村公路!$I$6:$W$11652,15,0)</f>
        <v>1.03</v>
      </c>
      <c r="V519" s="7">
        <f t="shared" si="20"/>
        <v>0</v>
      </c>
      <c r="W519" s="7" t="e">
        <f>VLOOKUP(F519,'[7]乡镇通三级、旅游资源产业路项目明细'!$F$8:$S$1305,14,0)</f>
        <v>#N/A</v>
      </c>
      <c r="AA519" s="7" t="e">
        <f>_xlfn.XLOOKUP(F519,'[8]乡镇通三级、旅游资源产业路项目明细'!$U:$U,'[8]乡镇通三级、旅游资源产业路项目明细'!$U:$U)</f>
        <v>#N/A</v>
      </c>
      <c r="AB519" s="7" t="e">
        <f>VLOOKUP(F519,[9]项目建设投资计划表!$L$7:$O$83,4,0)</f>
        <v>#N/A</v>
      </c>
    </row>
    <row r="520" spans="1:28" ht="25.15" customHeight="1" outlineLevel="3" x14ac:dyDescent="0.4">
      <c r="A520" s="4" t="s">
        <v>13</v>
      </c>
      <c r="B520" s="4" t="s">
        <v>221</v>
      </c>
      <c r="C520" s="4" t="s">
        <v>1535</v>
      </c>
      <c r="D520" s="4" t="s">
        <v>1888</v>
      </c>
      <c r="E520" s="9"/>
      <c r="F520" s="4" t="s">
        <v>1889</v>
      </c>
      <c r="G520" s="4" t="s">
        <v>327</v>
      </c>
      <c r="H520" s="9" t="s">
        <v>291</v>
      </c>
      <c r="I520" s="9" t="s">
        <v>283</v>
      </c>
      <c r="J520" s="4">
        <v>0.83399999999999996</v>
      </c>
      <c r="K520" s="4" t="s">
        <v>1812</v>
      </c>
      <c r="L520" s="4" t="s">
        <v>1021</v>
      </c>
      <c r="M520" s="4">
        <v>0.83399999999999996</v>
      </c>
      <c r="N520" s="4"/>
      <c r="O520" s="4" t="s">
        <v>284</v>
      </c>
      <c r="P520" s="4" t="s">
        <v>279</v>
      </c>
      <c r="Q520" s="4" t="s">
        <v>1888</v>
      </c>
      <c r="R520" s="4"/>
      <c r="S520" s="18"/>
      <c r="U520" s="7">
        <f>VLOOKUP(F520,[6]农村公路!$I$6:$W$11652,15,0)</f>
        <v>0.83399999999999996</v>
      </c>
      <c r="V520" s="7">
        <f t="shared" si="20"/>
        <v>0</v>
      </c>
      <c r="W520" s="7" t="e">
        <f>VLOOKUP(F520,'[7]乡镇通三级、旅游资源产业路项目明细'!$F$8:$S$1305,14,0)</f>
        <v>#N/A</v>
      </c>
      <c r="AA520" s="7" t="e">
        <f>_xlfn.XLOOKUP(F520,'[8]乡镇通三级、旅游资源产业路项目明细'!$U:$U,'[8]乡镇通三级、旅游资源产业路项目明细'!$U:$U)</f>
        <v>#N/A</v>
      </c>
      <c r="AB520" s="7" t="e">
        <f>VLOOKUP(F520,[9]项目建设投资计划表!$L$7:$O$83,4,0)</f>
        <v>#N/A</v>
      </c>
    </row>
    <row r="521" spans="1:28" ht="25.15" customHeight="1" outlineLevel="3" x14ac:dyDescent="0.4">
      <c r="A521" s="4" t="s">
        <v>13</v>
      </c>
      <c r="B521" s="4" t="s">
        <v>221</v>
      </c>
      <c r="C521" s="4" t="s">
        <v>1535</v>
      </c>
      <c r="D521" s="4" t="s">
        <v>1890</v>
      </c>
      <c r="E521" s="9"/>
      <c r="F521" s="4" t="s">
        <v>1891</v>
      </c>
      <c r="G521" s="4" t="s">
        <v>327</v>
      </c>
      <c r="H521" s="9" t="s">
        <v>291</v>
      </c>
      <c r="I521" s="9" t="s">
        <v>283</v>
      </c>
      <c r="J521" s="4">
        <v>0.85</v>
      </c>
      <c r="K521" s="4" t="s">
        <v>1812</v>
      </c>
      <c r="L521" s="4" t="s">
        <v>1021</v>
      </c>
      <c r="M521" s="4">
        <v>0.85</v>
      </c>
      <c r="N521" s="4"/>
      <c r="O521" s="4" t="s">
        <v>284</v>
      </c>
      <c r="P521" s="4" t="s">
        <v>279</v>
      </c>
      <c r="Q521" s="4" t="s">
        <v>1890</v>
      </c>
      <c r="R521" s="4"/>
      <c r="S521" s="18"/>
      <c r="U521" s="7">
        <f>VLOOKUP(F521,[6]农村公路!$I$6:$W$11652,15,0)</f>
        <v>0.85</v>
      </c>
      <c r="V521" s="7">
        <f t="shared" si="20"/>
        <v>0</v>
      </c>
      <c r="W521" s="7" t="e">
        <f>VLOOKUP(F521,'[7]乡镇通三级、旅游资源产业路项目明细'!$F$8:$S$1305,14,0)</f>
        <v>#N/A</v>
      </c>
      <c r="AA521" s="7" t="e">
        <f>_xlfn.XLOOKUP(F521,'[8]乡镇通三级、旅游资源产业路项目明细'!$U:$U,'[8]乡镇通三级、旅游资源产业路项目明细'!$U:$U)</f>
        <v>#N/A</v>
      </c>
      <c r="AB521" s="7" t="e">
        <f>VLOOKUP(F521,[9]项目建设投资计划表!$L$7:$O$83,4,0)</f>
        <v>#N/A</v>
      </c>
    </row>
    <row r="522" spans="1:28" ht="25.15" customHeight="1" outlineLevel="3" x14ac:dyDescent="0.4">
      <c r="A522" s="4" t="s">
        <v>13</v>
      </c>
      <c r="B522" s="4" t="s">
        <v>221</v>
      </c>
      <c r="C522" s="4" t="s">
        <v>1530</v>
      </c>
      <c r="D522" s="4" t="s">
        <v>1892</v>
      </c>
      <c r="E522" s="9"/>
      <c r="F522" s="4" t="s">
        <v>1893</v>
      </c>
      <c r="G522" s="4" t="s">
        <v>327</v>
      </c>
      <c r="H522" s="9" t="s">
        <v>291</v>
      </c>
      <c r="I522" s="9" t="s">
        <v>283</v>
      </c>
      <c r="J522" s="4">
        <v>0.81299999999999994</v>
      </c>
      <c r="K522" s="4" t="s">
        <v>1812</v>
      </c>
      <c r="L522" s="4" t="s">
        <v>1021</v>
      </c>
      <c r="M522" s="4">
        <v>0.81299999999999994</v>
      </c>
      <c r="N522" s="4"/>
      <c r="O522" s="4" t="s">
        <v>284</v>
      </c>
      <c r="P522" s="4" t="s">
        <v>279</v>
      </c>
      <c r="Q522" s="4" t="s">
        <v>1892</v>
      </c>
      <c r="R522" s="4"/>
      <c r="S522" s="18"/>
      <c r="U522" s="7">
        <f>VLOOKUP(F522,[6]农村公路!$I$6:$W$11652,15,0)</f>
        <v>0.81299999999999994</v>
      </c>
      <c r="V522" s="7">
        <f t="shared" si="20"/>
        <v>0</v>
      </c>
      <c r="W522" s="7" t="e">
        <f>VLOOKUP(F522,'[7]乡镇通三级、旅游资源产业路项目明细'!$F$8:$S$1305,14,0)</f>
        <v>#N/A</v>
      </c>
      <c r="AA522" s="7" t="e">
        <f>_xlfn.XLOOKUP(F522,'[8]乡镇通三级、旅游资源产业路项目明细'!$U:$U,'[8]乡镇通三级、旅游资源产业路项目明细'!$U:$U)</f>
        <v>#N/A</v>
      </c>
      <c r="AB522" s="7" t="e">
        <f>VLOOKUP(F522,[9]项目建设投资计划表!$L$7:$O$83,4,0)</f>
        <v>#N/A</v>
      </c>
    </row>
    <row r="523" spans="1:28" ht="25.15" customHeight="1" outlineLevel="3" x14ac:dyDescent="0.4">
      <c r="A523" s="4" t="s">
        <v>13</v>
      </c>
      <c r="B523" s="4" t="s">
        <v>221</v>
      </c>
      <c r="C523" s="4" t="s">
        <v>1535</v>
      </c>
      <c r="D523" s="4" t="s">
        <v>1894</v>
      </c>
      <c r="E523" s="9"/>
      <c r="F523" s="4" t="s">
        <v>1895</v>
      </c>
      <c r="G523" s="4" t="s">
        <v>327</v>
      </c>
      <c r="H523" s="9" t="s">
        <v>291</v>
      </c>
      <c r="I523" s="9" t="s">
        <v>283</v>
      </c>
      <c r="J523" s="4">
        <v>0.25700000000000001</v>
      </c>
      <c r="K523" s="4" t="s">
        <v>527</v>
      </c>
      <c r="L523" s="4" t="s">
        <v>1021</v>
      </c>
      <c r="M523" s="4">
        <v>0.25700000000000001</v>
      </c>
      <c r="N523" s="4"/>
      <c r="O523" s="4" t="s">
        <v>284</v>
      </c>
      <c r="P523" s="4" t="s">
        <v>279</v>
      </c>
      <c r="Q523" s="4" t="s">
        <v>1894</v>
      </c>
      <c r="R523" s="4"/>
      <c r="S523" s="18"/>
      <c r="U523" s="7">
        <f>VLOOKUP(F523,[6]农村公路!$I$6:$W$11652,15,0)</f>
        <v>0.25700000000000001</v>
      </c>
      <c r="V523" s="7">
        <f t="shared" si="20"/>
        <v>0</v>
      </c>
      <c r="W523" s="7" t="e">
        <f>VLOOKUP(F523,'[7]乡镇通三级、旅游资源产业路项目明细'!$F$8:$S$1305,14,0)</f>
        <v>#N/A</v>
      </c>
      <c r="AA523" s="7" t="e">
        <f>_xlfn.XLOOKUP(F523,'[8]乡镇通三级、旅游资源产业路项目明细'!$U:$U,'[8]乡镇通三级、旅游资源产业路项目明细'!$U:$U)</f>
        <v>#N/A</v>
      </c>
      <c r="AB523" s="7" t="e">
        <f>VLOOKUP(F523,[9]项目建设投资计划表!$L$7:$O$83,4,0)</f>
        <v>#N/A</v>
      </c>
    </row>
    <row r="524" spans="1:28" ht="25.15" customHeight="1" outlineLevel="3" x14ac:dyDescent="0.4">
      <c r="A524" s="4" t="s">
        <v>13</v>
      </c>
      <c r="B524" s="4" t="s">
        <v>221</v>
      </c>
      <c r="C524" s="4" t="s">
        <v>1782</v>
      </c>
      <c r="D524" s="4" t="s">
        <v>1896</v>
      </c>
      <c r="E524" s="9"/>
      <c r="F524" s="4" t="s">
        <v>1897</v>
      </c>
      <c r="G524" s="4" t="s">
        <v>327</v>
      </c>
      <c r="H524" s="9" t="s">
        <v>291</v>
      </c>
      <c r="I524" s="9" t="s">
        <v>283</v>
      </c>
      <c r="J524" s="4">
        <v>0.8</v>
      </c>
      <c r="K524" s="4" t="s">
        <v>1812</v>
      </c>
      <c r="L524" s="4" t="s">
        <v>1021</v>
      </c>
      <c r="M524" s="4">
        <v>0.8</v>
      </c>
      <c r="N524" s="4"/>
      <c r="O524" s="4" t="s">
        <v>284</v>
      </c>
      <c r="P524" s="4" t="s">
        <v>279</v>
      </c>
      <c r="Q524" s="4" t="s">
        <v>1896</v>
      </c>
      <c r="R524" s="4"/>
      <c r="S524" s="18"/>
      <c r="U524" s="7">
        <f>VLOOKUP(F524,[6]农村公路!$I$6:$W$11652,15,0)</f>
        <v>0.8</v>
      </c>
      <c r="V524" s="7">
        <f t="shared" si="20"/>
        <v>0</v>
      </c>
      <c r="W524" s="7" t="e">
        <f>VLOOKUP(F524,'[7]乡镇通三级、旅游资源产业路项目明细'!$F$8:$S$1305,14,0)</f>
        <v>#N/A</v>
      </c>
      <c r="AA524" s="7" t="e">
        <f>_xlfn.XLOOKUP(F524,'[8]乡镇通三级、旅游资源产业路项目明细'!$U:$U,'[8]乡镇通三级、旅游资源产业路项目明细'!$U:$U)</f>
        <v>#N/A</v>
      </c>
      <c r="AB524" s="7" t="e">
        <f>VLOOKUP(F524,[9]项目建设投资计划表!$L$7:$O$83,4,0)</f>
        <v>#N/A</v>
      </c>
    </row>
    <row r="525" spans="1:28" ht="25.15" customHeight="1" outlineLevel="3" x14ac:dyDescent="0.4">
      <c r="A525" s="4" t="s">
        <v>13</v>
      </c>
      <c r="B525" s="4" t="s">
        <v>221</v>
      </c>
      <c r="C525" s="4" t="s">
        <v>1692</v>
      </c>
      <c r="D525" s="4" t="s">
        <v>1898</v>
      </c>
      <c r="E525" s="9"/>
      <c r="F525" s="4" t="s">
        <v>1899</v>
      </c>
      <c r="G525" s="4" t="s">
        <v>327</v>
      </c>
      <c r="H525" s="9" t="s">
        <v>291</v>
      </c>
      <c r="I525" s="9" t="s">
        <v>283</v>
      </c>
      <c r="J525" s="4">
        <v>0.96199999999999997</v>
      </c>
      <c r="K525" s="4" t="s">
        <v>1812</v>
      </c>
      <c r="L525" s="4" t="s">
        <v>1021</v>
      </c>
      <c r="M525" s="4">
        <v>0.96199999999999997</v>
      </c>
      <c r="N525" s="4"/>
      <c r="O525" s="4" t="s">
        <v>284</v>
      </c>
      <c r="P525" s="4" t="s">
        <v>279</v>
      </c>
      <c r="Q525" s="4" t="s">
        <v>1898</v>
      </c>
      <c r="R525" s="4"/>
      <c r="S525" s="18"/>
      <c r="U525" s="7">
        <f>VLOOKUP(F525,[6]农村公路!$I$6:$W$11652,15,0)</f>
        <v>0.96199999999999997</v>
      </c>
      <c r="V525" s="7">
        <f t="shared" si="20"/>
        <v>0</v>
      </c>
      <c r="W525" s="7" t="e">
        <f>VLOOKUP(F525,'[7]乡镇通三级、旅游资源产业路项目明细'!$F$8:$S$1305,14,0)</f>
        <v>#N/A</v>
      </c>
      <c r="AA525" s="7" t="e">
        <f>_xlfn.XLOOKUP(F525,'[8]乡镇通三级、旅游资源产业路项目明细'!$U:$U,'[8]乡镇通三级、旅游资源产业路项目明细'!$U:$U)</f>
        <v>#N/A</v>
      </c>
      <c r="AB525" s="7" t="e">
        <f>VLOOKUP(F525,[9]项目建设投资计划表!$L$7:$O$83,4,0)</f>
        <v>#N/A</v>
      </c>
    </row>
    <row r="526" spans="1:28" ht="25.15" customHeight="1" outlineLevel="3" x14ac:dyDescent="0.4">
      <c r="A526" s="4" t="s">
        <v>13</v>
      </c>
      <c r="B526" s="4" t="s">
        <v>221</v>
      </c>
      <c r="C526" s="4" t="s">
        <v>1782</v>
      </c>
      <c r="D526" s="4" t="s">
        <v>1900</v>
      </c>
      <c r="E526" s="9"/>
      <c r="F526" s="4" t="s">
        <v>1901</v>
      </c>
      <c r="G526" s="4" t="s">
        <v>327</v>
      </c>
      <c r="H526" s="9" t="s">
        <v>291</v>
      </c>
      <c r="I526" s="9" t="s">
        <v>283</v>
      </c>
      <c r="J526" s="4">
        <v>0.88</v>
      </c>
      <c r="K526" s="4" t="s">
        <v>1812</v>
      </c>
      <c r="L526" s="4" t="s">
        <v>1021</v>
      </c>
      <c r="M526" s="4">
        <v>0.88</v>
      </c>
      <c r="N526" s="4"/>
      <c r="O526" s="4" t="s">
        <v>284</v>
      </c>
      <c r="P526" s="4" t="s">
        <v>279</v>
      </c>
      <c r="Q526" s="4" t="s">
        <v>1900</v>
      </c>
      <c r="R526" s="4"/>
      <c r="S526" s="18"/>
      <c r="U526" s="7">
        <f>VLOOKUP(F526,[6]农村公路!$I$6:$W$11652,15,0)</f>
        <v>0.88</v>
      </c>
      <c r="V526" s="7">
        <f t="shared" si="20"/>
        <v>0</v>
      </c>
      <c r="W526" s="7" t="e">
        <f>VLOOKUP(F526,'[7]乡镇通三级、旅游资源产业路项目明细'!$F$8:$S$1305,14,0)</f>
        <v>#N/A</v>
      </c>
      <c r="AA526" s="7" t="e">
        <f>_xlfn.XLOOKUP(F526,'[8]乡镇通三级、旅游资源产业路项目明细'!$U:$U,'[8]乡镇通三级、旅游资源产业路项目明细'!$U:$U)</f>
        <v>#N/A</v>
      </c>
      <c r="AB526" s="7" t="e">
        <f>VLOOKUP(F526,[9]项目建设投资计划表!$L$7:$O$83,4,0)</f>
        <v>#N/A</v>
      </c>
    </row>
    <row r="527" spans="1:28" ht="25.15" customHeight="1" outlineLevel="3" x14ac:dyDescent="0.4">
      <c r="A527" s="4" t="s">
        <v>13</v>
      </c>
      <c r="B527" s="4" t="s">
        <v>221</v>
      </c>
      <c r="C527" s="4" t="s">
        <v>1782</v>
      </c>
      <c r="D527" s="4" t="s">
        <v>1902</v>
      </c>
      <c r="E527" s="9"/>
      <c r="F527" s="4" t="s">
        <v>1903</v>
      </c>
      <c r="G527" s="4" t="s">
        <v>327</v>
      </c>
      <c r="H527" s="9" t="s">
        <v>291</v>
      </c>
      <c r="I527" s="9" t="s">
        <v>283</v>
      </c>
      <c r="J527" s="4">
        <v>0.6</v>
      </c>
      <c r="K527" s="4" t="s">
        <v>1812</v>
      </c>
      <c r="L527" s="4" t="s">
        <v>1021</v>
      </c>
      <c r="M527" s="4">
        <v>0.6</v>
      </c>
      <c r="N527" s="4"/>
      <c r="O527" s="4" t="s">
        <v>284</v>
      </c>
      <c r="P527" s="4" t="s">
        <v>279</v>
      </c>
      <c r="Q527" s="4" t="s">
        <v>1902</v>
      </c>
      <c r="R527" s="4"/>
      <c r="S527" s="18"/>
      <c r="U527" s="7">
        <f>VLOOKUP(F527,[6]农村公路!$I$6:$W$11652,15,0)</f>
        <v>0.6</v>
      </c>
      <c r="V527" s="7">
        <f t="shared" si="20"/>
        <v>0</v>
      </c>
      <c r="W527" s="7" t="e">
        <f>VLOOKUP(F527,'[7]乡镇通三级、旅游资源产业路项目明细'!$F$8:$S$1305,14,0)</f>
        <v>#N/A</v>
      </c>
      <c r="AA527" s="7" t="e">
        <f>_xlfn.XLOOKUP(F527,'[8]乡镇通三级、旅游资源产业路项目明细'!$U:$U,'[8]乡镇通三级、旅游资源产业路项目明细'!$U:$U)</f>
        <v>#N/A</v>
      </c>
      <c r="AB527" s="7" t="e">
        <f>VLOOKUP(F527,[9]项目建设投资计划表!$L$7:$O$83,4,0)</f>
        <v>#N/A</v>
      </c>
    </row>
    <row r="528" spans="1:28" ht="25.15" customHeight="1" outlineLevel="3" x14ac:dyDescent="0.4">
      <c r="A528" s="4" t="s">
        <v>13</v>
      </c>
      <c r="B528" s="4" t="s">
        <v>221</v>
      </c>
      <c r="C528" s="4" t="s">
        <v>1596</v>
      </c>
      <c r="D528" s="4" t="s">
        <v>1904</v>
      </c>
      <c r="E528" s="9"/>
      <c r="F528" s="4" t="s">
        <v>1905</v>
      </c>
      <c r="G528" s="4" t="s">
        <v>327</v>
      </c>
      <c r="H528" s="9" t="s">
        <v>291</v>
      </c>
      <c r="I528" s="9" t="s">
        <v>283</v>
      </c>
      <c r="J528" s="4">
        <v>0.75</v>
      </c>
      <c r="K528" s="4" t="s">
        <v>1812</v>
      </c>
      <c r="L528" s="4" t="s">
        <v>1021</v>
      </c>
      <c r="M528" s="4">
        <v>0.75</v>
      </c>
      <c r="N528" s="4"/>
      <c r="O528" s="4" t="s">
        <v>284</v>
      </c>
      <c r="P528" s="4" t="s">
        <v>279</v>
      </c>
      <c r="Q528" s="4" t="s">
        <v>1904</v>
      </c>
      <c r="R528" s="4"/>
      <c r="S528" s="18"/>
      <c r="U528" s="7">
        <f>VLOOKUP(F528,[6]农村公路!$I$6:$W$11652,15,0)</f>
        <v>0.75</v>
      </c>
      <c r="V528" s="7">
        <f t="shared" si="20"/>
        <v>0</v>
      </c>
      <c r="W528" s="7" t="e">
        <f>VLOOKUP(F528,'[7]乡镇通三级、旅游资源产业路项目明细'!$F$8:$S$1305,14,0)</f>
        <v>#N/A</v>
      </c>
      <c r="AA528" s="7" t="e">
        <f>_xlfn.XLOOKUP(F528,'[8]乡镇通三级、旅游资源产业路项目明细'!$U:$U,'[8]乡镇通三级、旅游资源产业路项目明细'!$U:$U)</f>
        <v>#N/A</v>
      </c>
      <c r="AB528" s="7" t="e">
        <f>VLOOKUP(F528,[9]项目建设投资计划表!$L$7:$O$83,4,0)</f>
        <v>#N/A</v>
      </c>
    </row>
    <row r="529" spans="1:28" ht="25.15" customHeight="1" outlineLevel="3" x14ac:dyDescent="0.4">
      <c r="A529" s="4" t="s">
        <v>13</v>
      </c>
      <c r="B529" s="4" t="s">
        <v>221</v>
      </c>
      <c r="C529" s="4" t="s">
        <v>1573</v>
      </c>
      <c r="D529" s="4" t="s">
        <v>1906</v>
      </c>
      <c r="E529" s="9"/>
      <c r="F529" s="4" t="s">
        <v>1907</v>
      </c>
      <c r="G529" s="4" t="s">
        <v>327</v>
      </c>
      <c r="H529" s="9" t="s">
        <v>291</v>
      </c>
      <c r="I529" s="9" t="s">
        <v>283</v>
      </c>
      <c r="J529" s="4">
        <v>0.38800000000000001</v>
      </c>
      <c r="K529" s="4" t="s">
        <v>1812</v>
      </c>
      <c r="L529" s="4" t="s">
        <v>1021</v>
      </c>
      <c r="M529" s="4">
        <v>0.38800000000000001</v>
      </c>
      <c r="N529" s="4"/>
      <c r="O529" s="4" t="s">
        <v>284</v>
      </c>
      <c r="P529" s="4" t="s">
        <v>279</v>
      </c>
      <c r="Q529" s="4" t="s">
        <v>1906</v>
      </c>
      <c r="R529" s="4"/>
      <c r="S529" s="18"/>
      <c r="U529" s="7">
        <f>VLOOKUP(F529,[6]农村公路!$I$6:$W$11652,15,0)</f>
        <v>0.38800000000000001</v>
      </c>
      <c r="V529" s="7">
        <f t="shared" si="20"/>
        <v>0</v>
      </c>
      <c r="W529" s="7" t="e">
        <f>VLOOKUP(F529,'[7]乡镇通三级、旅游资源产业路项目明细'!$F$8:$S$1305,14,0)</f>
        <v>#N/A</v>
      </c>
      <c r="AA529" s="7" t="e">
        <f>_xlfn.XLOOKUP(F529,'[8]乡镇通三级、旅游资源产业路项目明细'!$U:$U,'[8]乡镇通三级、旅游资源产业路项目明细'!$U:$U)</f>
        <v>#N/A</v>
      </c>
      <c r="AB529" s="7" t="e">
        <f>VLOOKUP(F529,[9]项目建设投资计划表!$L$7:$O$83,4,0)</f>
        <v>#N/A</v>
      </c>
    </row>
    <row r="530" spans="1:28" ht="25.15" customHeight="1" outlineLevel="3" x14ac:dyDescent="0.4">
      <c r="A530" s="4" t="s">
        <v>13</v>
      </c>
      <c r="B530" s="4" t="s">
        <v>221</v>
      </c>
      <c r="C530" s="4" t="s">
        <v>1600</v>
      </c>
      <c r="D530" s="4" t="s">
        <v>1908</v>
      </c>
      <c r="E530" s="9"/>
      <c r="F530" s="4" t="s">
        <v>1909</v>
      </c>
      <c r="G530" s="4" t="s">
        <v>327</v>
      </c>
      <c r="H530" s="9" t="s">
        <v>291</v>
      </c>
      <c r="I530" s="9" t="s">
        <v>283</v>
      </c>
      <c r="J530" s="4">
        <v>0.35</v>
      </c>
      <c r="K530" s="4" t="s">
        <v>1812</v>
      </c>
      <c r="L530" s="4" t="s">
        <v>1021</v>
      </c>
      <c r="M530" s="4">
        <v>0.35</v>
      </c>
      <c r="N530" s="4"/>
      <c r="O530" s="4" t="s">
        <v>284</v>
      </c>
      <c r="P530" s="4" t="s">
        <v>279</v>
      </c>
      <c r="Q530" s="4" t="s">
        <v>1908</v>
      </c>
      <c r="R530" s="4"/>
      <c r="S530" s="18"/>
      <c r="U530" s="7">
        <f>VLOOKUP(F530,[6]农村公路!$I$6:$W$11652,15,0)</f>
        <v>0.35</v>
      </c>
      <c r="V530" s="7">
        <f t="shared" si="20"/>
        <v>0</v>
      </c>
      <c r="W530" s="7" t="e">
        <f>VLOOKUP(F530,'[7]乡镇通三级、旅游资源产业路项目明细'!$F$8:$S$1305,14,0)</f>
        <v>#N/A</v>
      </c>
      <c r="AA530" s="7" t="e">
        <f>_xlfn.XLOOKUP(F530,'[8]乡镇通三级、旅游资源产业路项目明细'!$U:$U,'[8]乡镇通三级、旅游资源产业路项目明细'!$U:$U)</f>
        <v>#N/A</v>
      </c>
      <c r="AB530" s="7" t="e">
        <f>VLOOKUP(F530,[9]项目建设投资计划表!$L$7:$O$83,4,0)</f>
        <v>#N/A</v>
      </c>
    </row>
    <row r="531" spans="1:28" ht="25.15" customHeight="1" outlineLevel="3" x14ac:dyDescent="0.4">
      <c r="A531" s="4" t="s">
        <v>13</v>
      </c>
      <c r="B531" s="4" t="s">
        <v>221</v>
      </c>
      <c r="C531" s="4" t="s">
        <v>1637</v>
      </c>
      <c r="D531" s="4" t="s">
        <v>1718</v>
      </c>
      <c r="E531" s="9"/>
      <c r="F531" s="4" t="s">
        <v>1910</v>
      </c>
      <c r="G531" s="4" t="s">
        <v>327</v>
      </c>
      <c r="H531" s="9" t="s">
        <v>291</v>
      </c>
      <c r="I531" s="9" t="s">
        <v>283</v>
      </c>
      <c r="J531" s="4">
        <v>0.4</v>
      </c>
      <c r="K531" s="4" t="s">
        <v>1812</v>
      </c>
      <c r="L531" s="4" t="s">
        <v>1021</v>
      </c>
      <c r="M531" s="4">
        <v>0.4</v>
      </c>
      <c r="N531" s="4"/>
      <c r="O531" s="4" t="s">
        <v>284</v>
      </c>
      <c r="P531" s="4" t="s">
        <v>279</v>
      </c>
      <c r="Q531" s="4" t="s">
        <v>1718</v>
      </c>
      <c r="R531" s="4"/>
      <c r="S531" s="18"/>
      <c r="U531" s="7">
        <f>VLOOKUP(F531,[6]农村公路!$I$6:$W$11652,15,0)</f>
        <v>0.4</v>
      </c>
      <c r="V531" s="7">
        <f t="shared" si="20"/>
        <v>0</v>
      </c>
      <c r="W531" s="7" t="e">
        <f>VLOOKUP(F531,'[7]乡镇通三级、旅游资源产业路项目明细'!$F$8:$S$1305,14,0)</f>
        <v>#N/A</v>
      </c>
      <c r="AA531" s="7" t="e">
        <f>_xlfn.XLOOKUP(F531,'[8]乡镇通三级、旅游资源产业路项目明细'!$U:$U,'[8]乡镇通三级、旅游资源产业路项目明细'!$U:$U)</f>
        <v>#N/A</v>
      </c>
      <c r="AB531" s="7" t="e">
        <f>VLOOKUP(F531,[9]项目建设投资计划表!$L$7:$O$83,4,0)</f>
        <v>#N/A</v>
      </c>
    </row>
    <row r="532" spans="1:28" ht="25.15" customHeight="1" outlineLevel="3" x14ac:dyDescent="0.4">
      <c r="A532" s="4" t="s">
        <v>13</v>
      </c>
      <c r="B532" s="4" t="s">
        <v>221</v>
      </c>
      <c r="C532" s="4" t="s">
        <v>1637</v>
      </c>
      <c r="D532" s="4" t="s">
        <v>1638</v>
      </c>
      <c r="E532" s="9"/>
      <c r="F532" s="4" t="s">
        <v>1911</v>
      </c>
      <c r="G532" s="4" t="s">
        <v>327</v>
      </c>
      <c r="H532" s="9" t="s">
        <v>291</v>
      </c>
      <c r="I532" s="9" t="s">
        <v>283</v>
      </c>
      <c r="J532" s="4">
        <v>0.5</v>
      </c>
      <c r="K532" s="4" t="s">
        <v>1812</v>
      </c>
      <c r="L532" s="4" t="s">
        <v>1021</v>
      </c>
      <c r="M532" s="4">
        <v>0.5</v>
      </c>
      <c r="N532" s="4"/>
      <c r="O532" s="4" t="s">
        <v>284</v>
      </c>
      <c r="P532" s="4" t="s">
        <v>279</v>
      </c>
      <c r="Q532" s="4" t="s">
        <v>1638</v>
      </c>
      <c r="R532" s="4"/>
      <c r="S532" s="18"/>
      <c r="U532" s="7">
        <f>VLOOKUP(F532,[6]农村公路!$I$6:$W$11652,15,0)</f>
        <v>0.5</v>
      </c>
      <c r="V532" s="7">
        <f t="shared" si="20"/>
        <v>0</v>
      </c>
      <c r="W532" s="7" t="e">
        <f>VLOOKUP(F532,'[7]乡镇通三级、旅游资源产业路项目明细'!$F$8:$S$1305,14,0)</f>
        <v>#N/A</v>
      </c>
      <c r="AA532" s="7" t="e">
        <f>_xlfn.XLOOKUP(F532,'[8]乡镇通三级、旅游资源产业路项目明细'!$U:$U,'[8]乡镇通三级、旅游资源产业路项目明细'!$U:$U)</f>
        <v>#N/A</v>
      </c>
      <c r="AB532" s="7" t="e">
        <f>VLOOKUP(F532,[9]项目建设投资计划表!$L$7:$O$83,4,0)</f>
        <v>#N/A</v>
      </c>
    </row>
    <row r="533" spans="1:28" ht="25.15" customHeight="1" outlineLevel="3" x14ac:dyDescent="0.4">
      <c r="A533" s="4" t="s">
        <v>13</v>
      </c>
      <c r="B533" s="4" t="s">
        <v>221</v>
      </c>
      <c r="C533" s="4" t="s">
        <v>1535</v>
      </c>
      <c r="D533" s="4" t="s">
        <v>1912</v>
      </c>
      <c r="E533" s="9"/>
      <c r="F533" s="4" t="s">
        <v>1913</v>
      </c>
      <c r="G533" s="4" t="s">
        <v>327</v>
      </c>
      <c r="H533" s="9" t="s">
        <v>291</v>
      </c>
      <c r="I533" s="9" t="s">
        <v>283</v>
      </c>
      <c r="J533" s="4">
        <v>1.2</v>
      </c>
      <c r="K533" s="4" t="s">
        <v>527</v>
      </c>
      <c r="L533" s="4" t="s">
        <v>279</v>
      </c>
      <c r="M533" s="4">
        <v>1.2</v>
      </c>
      <c r="N533" s="4"/>
      <c r="O533" s="4" t="s">
        <v>284</v>
      </c>
      <c r="P533" s="4" t="s">
        <v>279</v>
      </c>
      <c r="Q533" s="4" t="s">
        <v>1912</v>
      </c>
      <c r="R533" s="4"/>
      <c r="S533" s="18"/>
      <c r="U533" s="7">
        <f>VLOOKUP(F533,[6]农村公路!$I$6:$W$11652,15,0)</f>
        <v>1.2</v>
      </c>
      <c r="V533" s="7">
        <f t="shared" ref="V533:V558" si="21">J533-U533</f>
        <v>0</v>
      </c>
      <c r="W533" s="7" t="e">
        <f>VLOOKUP(F533,'[7]乡镇通三级、旅游资源产业路项目明细'!$F$8:$S$1305,14,0)</f>
        <v>#N/A</v>
      </c>
      <c r="AA533" s="7" t="e">
        <f>_xlfn.XLOOKUP(F533,'[8]乡镇通三级、旅游资源产业路项目明细'!$U:$U,'[8]乡镇通三级、旅游资源产业路项目明细'!$U:$U)</f>
        <v>#N/A</v>
      </c>
      <c r="AB533" s="7" t="e">
        <f>VLOOKUP(F533,[9]项目建设投资计划表!$L$7:$O$83,4,0)</f>
        <v>#N/A</v>
      </c>
    </row>
    <row r="534" spans="1:28" ht="25.15" customHeight="1" outlineLevel="3" x14ac:dyDescent="0.4">
      <c r="A534" s="4" t="s">
        <v>13</v>
      </c>
      <c r="B534" s="4" t="s">
        <v>221</v>
      </c>
      <c r="C534" s="4" t="s">
        <v>1637</v>
      </c>
      <c r="D534" s="4" t="s">
        <v>1914</v>
      </c>
      <c r="E534" s="9"/>
      <c r="F534" s="4" t="s">
        <v>1915</v>
      </c>
      <c r="G534" s="4" t="s">
        <v>327</v>
      </c>
      <c r="H534" s="9" t="s">
        <v>291</v>
      </c>
      <c r="I534" s="9" t="s">
        <v>283</v>
      </c>
      <c r="J534" s="4">
        <v>0.6</v>
      </c>
      <c r="K534" s="4" t="s">
        <v>1812</v>
      </c>
      <c r="L534" s="4" t="s">
        <v>1021</v>
      </c>
      <c r="M534" s="4">
        <v>0.6</v>
      </c>
      <c r="N534" s="4"/>
      <c r="O534" s="4" t="s">
        <v>284</v>
      </c>
      <c r="P534" s="4" t="s">
        <v>279</v>
      </c>
      <c r="Q534" s="4" t="s">
        <v>1914</v>
      </c>
      <c r="R534" s="4"/>
      <c r="S534" s="18"/>
      <c r="U534" s="7">
        <f>VLOOKUP(F534,[6]农村公路!$I$6:$W$11652,15,0)</f>
        <v>0.6</v>
      </c>
      <c r="V534" s="7">
        <f t="shared" si="21"/>
        <v>0</v>
      </c>
      <c r="W534" s="7" t="e">
        <f>VLOOKUP(F534,'[7]乡镇通三级、旅游资源产业路项目明细'!$F$8:$S$1305,14,0)</f>
        <v>#N/A</v>
      </c>
      <c r="AA534" s="7" t="e">
        <f>_xlfn.XLOOKUP(F534,'[8]乡镇通三级、旅游资源产业路项目明细'!$U:$U,'[8]乡镇通三级、旅游资源产业路项目明细'!$U:$U)</f>
        <v>#N/A</v>
      </c>
      <c r="AB534" s="7" t="e">
        <f>VLOOKUP(F534,[9]项目建设投资计划表!$L$7:$O$83,4,0)</f>
        <v>#N/A</v>
      </c>
    </row>
    <row r="535" spans="1:28" ht="25.15" customHeight="1" outlineLevel="3" x14ac:dyDescent="0.4">
      <c r="A535" s="4" t="s">
        <v>13</v>
      </c>
      <c r="B535" s="4" t="s">
        <v>221</v>
      </c>
      <c r="C535" s="4" t="s">
        <v>1692</v>
      </c>
      <c r="D535" s="4" t="s">
        <v>1916</v>
      </c>
      <c r="E535" s="9"/>
      <c r="F535" s="4" t="s">
        <v>1917</v>
      </c>
      <c r="G535" s="4" t="s">
        <v>327</v>
      </c>
      <c r="H535" s="9" t="s">
        <v>291</v>
      </c>
      <c r="I535" s="9" t="s">
        <v>283</v>
      </c>
      <c r="J535" s="4">
        <v>0.55000000000000004</v>
      </c>
      <c r="K535" s="4" t="s">
        <v>1812</v>
      </c>
      <c r="L535" s="4" t="s">
        <v>1021</v>
      </c>
      <c r="M535" s="4">
        <v>0.55000000000000004</v>
      </c>
      <c r="N535" s="4"/>
      <c r="O535" s="4" t="s">
        <v>284</v>
      </c>
      <c r="P535" s="4" t="s">
        <v>279</v>
      </c>
      <c r="Q535" s="4" t="s">
        <v>1916</v>
      </c>
      <c r="R535" s="4"/>
      <c r="S535" s="18"/>
      <c r="U535" s="7">
        <f>VLOOKUP(F535,[6]农村公路!$I$6:$W$11652,15,0)</f>
        <v>0.55000000000000004</v>
      </c>
      <c r="V535" s="7">
        <f t="shared" si="21"/>
        <v>0</v>
      </c>
      <c r="W535" s="7" t="e">
        <f>VLOOKUP(F535,'[7]乡镇通三级、旅游资源产业路项目明细'!$F$8:$S$1305,14,0)</f>
        <v>#N/A</v>
      </c>
      <c r="AA535" s="7" t="e">
        <f>_xlfn.XLOOKUP(F535,'[8]乡镇通三级、旅游资源产业路项目明细'!$U:$U,'[8]乡镇通三级、旅游资源产业路项目明细'!$U:$U)</f>
        <v>#N/A</v>
      </c>
      <c r="AB535" s="7" t="e">
        <f>VLOOKUP(F535,[9]项目建设投资计划表!$L$7:$O$83,4,0)</f>
        <v>#N/A</v>
      </c>
    </row>
    <row r="536" spans="1:28" ht="25.15" customHeight="1" outlineLevel="3" x14ac:dyDescent="0.4">
      <c r="A536" s="4" t="s">
        <v>13</v>
      </c>
      <c r="B536" s="4" t="s">
        <v>221</v>
      </c>
      <c r="C536" s="4" t="s">
        <v>1525</v>
      </c>
      <c r="D536" s="4" t="s">
        <v>1918</v>
      </c>
      <c r="E536" s="9"/>
      <c r="F536" s="4" t="s">
        <v>1919</v>
      </c>
      <c r="G536" s="4" t="s">
        <v>327</v>
      </c>
      <c r="H536" s="9" t="s">
        <v>291</v>
      </c>
      <c r="I536" s="9" t="s">
        <v>283</v>
      </c>
      <c r="J536" s="4">
        <v>0.496</v>
      </c>
      <c r="K536" s="4" t="s">
        <v>527</v>
      </c>
      <c r="L536" s="4" t="s">
        <v>1021</v>
      </c>
      <c r="M536" s="4">
        <v>0.496</v>
      </c>
      <c r="N536" s="4"/>
      <c r="O536" s="4" t="s">
        <v>284</v>
      </c>
      <c r="P536" s="4" t="s">
        <v>279</v>
      </c>
      <c r="Q536" s="4" t="s">
        <v>1918</v>
      </c>
      <c r="R536" s="4"/>
      <c r="S536" s="18"/>
      <c r="U536" s="7">
        <f>VLOOKUP(F536,[6]农村公路!$I$6:$W$11652,15,0)</f>
        <v>0.496</v>
      </c>
      <c r="V536" s="7">
        <f t="shared" si="21"/>
        <v>0</v>
      </c>
      <c r="W536" s="7" t="e">
        <f>VLOOKUP(F536,'[7]乡镇通三级、旅游资源产业路项目明细'!$F$8:$S$1305,14,0)</f>
        <v>#N/A</v>
      </c>
      <c r="AA536" s="7" t="e">
        <f>_xlfn.XLOOKUP(F536,'[8]乡镇通三级、旅游资源产业路项目明细'!$U:$U,'[8]乡镇通三级、旅游资源产业路项目明细'!$U:$U)</f>
        <v>#N/A</v>
      </c>
      <c r="AB536" s="7" t="e">
        <f>VLOOKUP(F536,[9]项目建设投资计划表!$L$7:$O$83,4,0)</f>
        <v>#N/A</v>
      </c>
    </row>
    <row r="537" spans="1:28" ht="25.15" customHeight="1" outlineLevel="3" x14ac:dyDescent="0.4">
      <c r="A537" s="4" t="s">
        <v>13</v>
      </c>
      <c r="B537" s="4" t="s">
        <v>221</v>
      </c>
      <c r="C537" s="4" t="s">
        <v>1530</v>
      </c>
      <c r="D537" s="4" t="s">
        <v>1920</v>
      </c>
      <c r="E537" s="9"/>
      <c r="F537" s="4" t="s">
        <v>1921</v>
      </c>
      <c r="G537" s="4" t="s">
        <v>327</v>
      </c>
      <c r="H537" s="9" t="s">
        <v>291</v>
      </c>
      <c r="I537" s="9" t="s">
        <v>283</v>
      </c>
      <c r="J537" s="4">
        <v>1.74</v>
      </c>
      <c r="K537" s="4" t="s">
        <v>1812</v>
      </c>
      <c r="L537" s="4" t="s">
        <v>1021</v>
      </c>
      <c r="M537" s="4">
        <v>1.74</v>
      </c>
      <c r="N537" s="4"/>
      <c r="O537" s="4" t="s">
        <v>284</v>
      </c>
      <c r="P537" s="4" t="s">
        <v>279</v>
      </c>
      <c r="Q537" s="4" t="s">
        <v>1920</v>
      </c>
      <c r="R537" s="4"/>
      <c r="S537" s="18"/>
      <c r="U537" s="7">
        <f>VLOOKUP(F537,[6]农村公路!$I$6:$W$11652,15,0)</f>
        <v>1.74</v>
      </c>
      <c r="V537" s="7">
        <f t="shared" si="21"/>
        <v>0</v>
      </c>
      <c r="W537" s="7" t="e">
        <f>VLOOKUP(F537,'[7]乡镇通三级、旅游资源产业路项目明细'!$F$8:$S$1305,14,0)</f>
        <v>#N/A</v>
      </c>
      <c r="AA537" s="7" t="e">
        <f>_xlfn.XLOOKUP(F537,'[8]乡镇通三级、旅游资源产业路项目明细'!$U:$U,'[8]乡镇通三级、旅游资源产业路项目明细'!$U:$U)</f>
        <v>#N/A</v>
      </c>
      <c r="AB537" s="7" t="e">
        <f>VLOOKUP(F537,[9]项目建设投资计划表!$L$7:$O$83,4,0)</f>
        <v>#N/A</v>
      </c>
    </row>
    <row r="538" spans="1:28" ht="25.15" customHeight="1" outlineLevel="3" x14ac:dyDescent="0.4">
      <c r="A538" s="4" t="s">
        <v>13</v>
      </c>
      <c r="B538" s="4" t="s">
        <v>221</v>
      </c>
      <c r="C538" s="4" t="s">
        <v>1525</v>
      </c>
      <c r="D538" s="4" t="s">
        <v>1922</v>
      </c>
      <c r="E538" s="9"/>
      <c r="F538" s="4" t="s">
        <v>1923</v>
      </c>
      <c r="G538" s="4" t="s">
        <v>327</v>
      </c>
      <c r="H538" s="9" t="s">
        <v>291</v>
      </c>
      <c r="I538" s="9" t="s">
        <v>283</v>
      </c>
      <c r="J538" s="4">
        <v>0.30599999999999999</v>
      </c>
      <c r="K538" s="4" t="s">
        <v>527</v>
      </c>
      <c r="L538" s="4" t="s">
        <v>1021</v>
      </c>
      <c r="M538" s="4">
        <v>0.30599999999999999</v>
      </c>
      <c r="N538" s="4"/>
      <c r="O538" s="4" t="s">
        <v>284</v>
      </c>
      <c r="P538" s="4" t="s">
        <v>279</v>
      </c>
      <c r="Q538" s="4" t="s">
        <v>1922</v>
      </c>
      <c r="R538" s="4"/>
      <c r="S538" s="18"/>
      <c r="U538" s="7">
        <f>VLOOKUP(F538,[6]农村公路!$I$6:$W$11652,15,0)</f>
        <v>0.30599999999999999</v>
      </c>
      <c r="V538" s="7">
        <f t="shared" si="21"/>
        <v>0</v>
      </c>
      <c r="W538" s="7" t="e">
        <f>VLOOKUP(F538,'[7]乡镇通三级、旅游资源产业路项目明细'!$F$8:$S$1305,14,0)</f>
        <v>#N/A</v>
      </c>
      <c r="AA538" s="7" t="e">
        <f>_xlfn.XLOOKUP(F538,'[8]乡镇通三级、旅游资源产业路项目明细'!$U:$U,'[8]乡镇通三级、旅游资源产业路项目明细'!$U:$U)</f>
        <v>#N/A</v>
      </c>
      <c r="AB538" s="7" t="e">
        <f>VLOOKUP(F538,[9]项目建设投资计划表!$L$7:$O$83,4,0)</f>
        <v>#N/A</v>
      </c>
    </row>
    <row r="539" spans="1:28" ht="25.15" customHeight="1" outlineLevel="3" x14ac:dyDescent="0.4">
      <c r="A539" s="4" t="s">
        <v>13</v>
      </c>
      <c r="B539" s="4" t="s">
        <v>221</v>
      </c>
      <c r="C539" s="4" t="s">
        <v>1530</v>
      </c>
      <c r="D539" s="4" t="s">
        <v>1924</v>
      </c>
      <c r="E539" s="9"/>
      <c r="F539" s="4" t="s">
        <v>1925</v>
      </c>
      <c r="G539" s="4" t="s">
        <v>327</v>
      </c>
      <c r="H539" s="9" t="s">
        <v>291</v>
      </c>
      <c r="I539" s="9" t="s">
        <v>283</v>
      </c>
      <c r="J539" s="4">
        <v>0.248</v>
      </c>
      <c r="K539" s="4" t="s">
        <v>1812</v>
      </c>
      <c r="L539" s="4" t="s">
        <v>1021</v>
      </c>
      <c r="M539" s="4">
        <v>0.248</v>
      </c>
      <c r="N539" s="4"/>
      <c r="O539" s="4" t="s">
        <v>284</v>
      </c>
      <c r="P539" s="4" t="s">
        <v>279</v>
      </c>
      <c r="Q539" s="4" t="s">
        <v>1924</v>
      </c>
      <c r="R539" s="4"/>
      <c r="S539" s="18"/>
      <c r="U539" s="7">
        <f>VLOOKUP(F539,[6]农村公路!$I$6:$W$11652,15,0)</f>
        <v>0.248</v>
      </c>
      <c r="V539" s="7">
        <f t="shared" si="21"/>
        <v>0</v>
      </c>
      <c r="W539" s="7" t="e">
        <f>VLOOKUP(F539,'[7]乡镇通三级、旅游资源产业路项目明细'!$F$8:$S$1305,14,0)</f>
        <v>#N/A</v>
      </c>
      <c r="AA539" s="7" t="e">
        <f>_xlfn.XLOOKUP(F539,'[8]乡镇通三级、旅游资源产业路项目明细'!$U:$U,'[8]乡镇通三级、旅游资源产业路项目明细'!$U:$U)</f>
        <v>#N/A</v>
      </c>
      <c r="AB539" s="7" t="e">
        <f>VLOOKUP(F539,[9]项目建设投资计划表!$L$7:$O$83,4,0)</f>
        <v>#N/A</v>
      </c>
    </row>
    <row r="540" spans="1:28" ht="25.15" customHeight="1" outlineLevel="3" x14ac:dyDescent="0.4">
      <c r="A540" s="4" t="s">
        <v>13</v>
      </c>
      <c r="B540" s="4" t="s">
        <v>221</v>
      </c>
      <c r="C540" s="4" t="s">
        <v>1637</v>
      </c>
      <c r="D540" s="4" t="s">
        <v>1926</v>
      </c>
      <c r="E540" s="9"/>
      <c r="F540" s="4" t="s">
        <v>1927</v>
      </c>
      <c r="G540" s="4" t="s">
        <v>327</v>
      </c>
      <c r="H540" s="9" t="s">
        <v>291</v>
      </c>
      <c r="I540" s="9" t="s">
        <v>283</v>
      </c>
      <c r="J540" s="4">
        <v>1.1000000000000001</v>
      </c>
      <c r="K540" s="4" t="s">
        <v>1812</v>
      </c>
      <c r="L540" s="4" t="s">
        <v>1021</v>
      </c>
      <c r="M540" s="4">
        <v>1.1000000000000001</v>
      </c>
      <c r="N540" s="4"/>
      <c r="O540" s="4" t="s">
        <v>284</v>
      </c>
      <c r="P540" s="4" t="s">
        <v>279</v>
      </c>
      <c r="Q540" s="4" t="s">
        <v>1926</v>
      </c>
      <c r="R540" s="4"/>
      <c r="S540" s="18"/>
      <c r="U540" s="7">
        <f>VLOOKUP(F540,[6]农村公路!$I$6:$W$11652,15,0)</f>
        <v>1.1000000000000001</v>
      </c>
      <c r="V540" s="7">
        <f t="shared" si="21"/>
        <v>0</v>
      </c>
      <c r="W540" s="7" t="e">
        <f>VLOOKUP(F540,'[7]乡镇通三级、旅游资源产业路项目明细'!$F$8:$S$1305,14,0)</f>
        <v>#N/A</v>
      </c>
      <c r="AA540" s="7" t="e">
        <f>_xlfn.XLOOKUP(F540,'[8]乡镇通三级、旅游资源产业路项目明细'!$U:$U,'[8]乡镇通三级、旅游资源产业路项目明细'!$U:$U)</f>
        <v>#N/A</v>
      </c>
      <c r="AB540" s="7" t="e">
        <f>VLOOKUP(F540,[9]项目建设投资计划表!$L$7:$O$83,4,0)</f>
        <v>#N/A</v>
      </c>
    </row>
    <row r="541" spans="1:28" ht="25.15" customHeight="1" outlineLevel="3" x14ac:dyDescent="0.4">
      <c r="A541" s="4" t="s">
        <v>13</v>
      </c>
      <c r="B541" s="4" t="s">
        <v>221</v>
      </c>
      <c r="C541" s="4" t="s">
        <v>1535</v>
      </c>
      <c r="D541" s="4" t="s">
        <v>1928</v>
      </c>
      <c r="E541" s="9"/>
      <c r="F541" s="4" t="s">
        <v>1929</v>
      </c>
      <c r="G541" s="4" t="s">
        <v>327</v>
      </c>
      <c r="H541" s="9" t="s">
        <v>291</v>
      </c>
      <c r="I541" s="9" t="s">
        <v>283</v>
      </c>
      <c r="J541" s="4">
        <v>0.98</v>
      </c>
      <c r="K541" s="4" t="s">
        <v>1812</v>
      </c>
      <c r="L541" s="4" t="s">
        <v>1021</v>
      </c>
      <c r="M541" s="4">
        <v>0.98</v>
      </c>
      <c r="N541" s="4"/>
      <c r="O541" s="4" t="s">
        <v>284</v>
      </c>
      <c r="P541" s="4" t="s">
        <v>279</v>
      </c>
      <c r="Q541" s="4" t="s">
        <v>1928</v>
      </c>
      <c r="R541" s="4"/>
      <c r="S541" s="18"/>
      <c r="U541" s="7">
        <f>VLOOKUP(F541,[6]农村公路!$I$6:$W$11652,15,0)</f>
        <v>0.98</v>
      </c>
      <c r="V541" s="7">
        <f t="shared" si="21"/>
        <v>0</v>
      </c>
      <c r="W541" s="7" t="e">
        <f>VLOOKUP(F541,'[7]乡镇通三级、旅游资源产业路项目明细'!$F$8:$S$1305,14,0)</f>
        <v>#N/A</v>
      </c>
      <c r="AA541" s="7" t="e">
        <f>_xlfn.XLOOKUP(F541,'[8]乡镇通三级、旅游资源产业路项目明细'!$U:$U,'[8]乡镇通三级、旅游资源产业路项目明细'!$U:$U)</f>
        <v>#N/A</v>
      </c>
      <c r="AB541" s="7" t="e">
        <f>VLOOKUP(F541,[9]项目建设投资计划表!$L$7:$O$83,4,0)</f>
        <v>#N/A</v>
      </c>
    </row>
    <row r="542" spans="1:28" ht="25.15" customHeight="1" outlineLevel="3" x14ac:dyDescent="0.4">
      <c r="A542" s="4" t="s">
        <v>13</v>
      </c>
      <c r="B542" s="4" t="s">
        <v>221</v>
      </c>
      <c r="C542" s="4" t="s">
        <v>1764</v>
      </c>
      <c r="D542" s="4" t="s">
        <v>1930</v>
      </c>
      <c r="E542" s="9"/>
      <c r="F542" s="4" t="s">
        <v>1931</v>
      </c>
      <c r="G542" s="4" t="s">
        <v>327</v>
      </c>
      <c r="H542" s="9" t="s">
        <v>291</v>
      </c>
      <c r="I542" s="9" t="s">
        <v>283</v>
      </c>
      <c r="J542" s="4">
        <v>0.23599999999999999</v>
      </c>
      <c r="K542" s="4" t="s">
        <v>1812</v>
      </c>
      <c r="L542" s="4" t="s">
        <v>1021</v>
      </c>
      <c r="M542" s="4">
        <v>0.23599999999999999</v>
      </c>
      <c r="N542" s="4"/>
      <c r="O542" s="4" t="s">
        <v>284</v>
      </c>
      <c r="P542" s="4" t="s">
        <v>279</v>
      </c>
      <c r="Q542" s="4" t="s">
        <v>1930</v>
      </c>
      <c r="R542" s="4"/>
      <c r="S542" s="18"/>
      <c r="U542" s="7">
        <f>VLOOKUP(F542,[6]农村公路!$I$6:$W$11652,15,0)</f>
        <v>0.23599999999999999</v>
      </c>
      <c r="V542" s="7">
        <f t="shared" si="21"/>
        <v>0</v>
      </c>
      <c r="W542" s="7" t="e">
        <f>VLOOKUP(F542,'[7]乡镇通三级、旅游资源产业路项目明细'!$F$8:$S$1305,14,0)</f>
        <v>#N/A</v>
      </c>
      <c r="AA542" s="7" t="e">
        <f>_xlfn.XLOOKUP(F542,'[8]乡镇通三级、旅游资源产业路项目明细'!$U:$U,'[8]乡镇通三级、旅游资源产业路项目明细'!$U:$U)</f>
        <v>#N/A</v>
      </c>
      <c r="AB542" s="7" t="e">
        <f>VLOOKUP(F542,[9]项目建设投资计划表!$L$7:$O$83,4,0)</f>
        <v>#N/A</v>
      </c>
    </row>
    <row r="543" spans="1:28" ht="25.15" customHeight="1" outlineLevel="3" x14ac:dyDescent="0.4">
      <c r="A543" s="4" t="s">
        <v>13</v>
      </c>
      <c r="B543" s="4" t="s">
        <v>221</v>
      </c>
      <c r="C543" s="4" t="s">
        <v>1530</v>
      </c>
      <c r="D543" s="4" t="s">
        <v>1531</v>
      </c>
      <c r="E543" s="9"/>
      <c r="F543" s="4" t="s">
        <v>1932</v>
      </c>
      <c r="G543" s="4" t="s">
        <v>327</v>
      </c>
      <c r="H543" s="9" t="s">
        <v>291</v>
      </c>
      <c r="I543" s="9" t="s">
        <v>283</v>
      </c>
      <c r="J543" s="4">
        <v>0.14000000000000001</v>
      </c>
      <c r="K543" s="4" t="s">
        <v>1812</v>
      </c>
      <c r="L543" s="4" t="s">
        <v>1021</v>
      </c>
      <c r="M543" s="4">
        <v>0.14000000000000001</v>
      </c>
      <c r="N543" s="4"/>
      <c r="O543" s="4" t="s">
        <v>284</v>
      </c>
      <c r="P543" s="4" t="s">
        <v>279</v>
      </c>
      <c r="Q543" s="4" t="s">
        <v>1531</v>
      </c>
      <c r="R543" s="4"/>
      <c r="S543" s="18"/>
      <c r="U543" s="7">
        <f>VLOOKUP(F543,[6]农村公路!$I$6:$W$11652,15,0)</f>
        <v>0.14000000000000001</v>
      </c>
      <c r="V543" s="7">
        <f t="shared" si="21"/>
        <v>0</v>
      </c>
      <c r="W543" s="7" t="e">
        <f>VLOOKUP(F543,'[7]乡镇通三级、旅游资源产业路项目明细'!$F$8:$S$1305,14,0)</f>
        <v>#N/A</v>
      </c>
      <c r="AA543" s="7" t="e">
        <f>_xlfn.XLOOKUP(F543,'[8]乡镇通三级、旅游资源产业路项目明细'!$U:$U,'[8]乡镇通三级、旅游资源产业路项目明细'!$U:$U)</f>
        <v>#N/A</v>
      </c>
      <c r="AB543" s="7" t="e">
        <f>VLOOKUP(F543,[9]项目建设投资计划表!$L$7:$O$83,4,0)</f>
        <v>#N/A</v>
      </c>
    </row>
    <row r="544" spans="1:28" ht="25.15" customHeight="1" outlineLevel="3" x14ac:dyDescent="0.4">
      <c r="A544" s="4" t="s">
        <v>13</v>
      </c>
      <c r="B544" s="4" t="s">
        <v>221</v>
      </c>
      <c r="C544" s="4" t="s">
        <v>1671</v>
      </c>
      <c r="D544" s="4" t="s">
        <v>1933</v>
      </c>
      <c r="E544" s="9"/>
      <c r="F544" s="4" t="s">
        <v>1934</v>
      </c>
      <c r="G544" s="4" t="s">
        <v>327</v>
      </c>
      <c r="H544" s="9" t="s">
        <v>291</v>
      </c>
      <c r="I544" s="9" t="s">
        <v>283</v>
      </c>
      <c r="J544" s="4">
        <v>1.31</v>
      </c>
      <c r="K544" s="4" t="s">
        <v>1812</v>
      </c>
      <c r="L544" s="4" t="s">
        <v>1021</v>
      </c>
      <c r="M544" s="4">
        <v>1.31</v>
      </c>
      <c r="N544" s="4"/>
      <c r="O544" s="4" t="s">
        <v>284</v>
      </c>
      <c r="P544" s="4" t="s">
        <v>279</v>
      </c>
      <c r="Q544" s="4" t="s">
        <v>1933</v>
      </c>
      <c r="R544" s="4"/>
      <c r="S544" s="18"/>
      <c r="U544" s="7">
        <f>VLOOKUP(F544,[6]农村公路!$I$6:$W$11652,15,0)</f>
        <v>1.31</v>
      </c>
      <c r="V544" s="7">
        <f t="shared" si="21"/>
        <v>0</v>
      </c>
      <c r="W544" s="7" t="e">
        <f>VLOOKUP(F544,'[7]乡镇通三级、旅游资源产业路项目明细'!$F$8:$S$1305,14,0)</f>
        <v>#N/A</v>
      </c>
      <c r="AA544" s="7" t="e">
        <f>_xlfn.XLOOKUP(F544,'[8]乡镇通三级、旅游资源产业路项目明细'!$U:$U,'[8]乡镇通三级、旅游资源产业路项目明细'!$U:$U)</f>
        <v>#N/A</v>
      </c>
      <c r="AB544" s="7" t="e">
        <f>VLOOKUP(F544,[9]项目建设投资计划表!$L$7:$O$83,4,0)</f>
        <v>#N/A</v>
      </c>
    </row>
    <row r="545" spans="1:28" ht="25.15" customHeight="1" outlineLevel="3" x14ac:dyDescent="0.4">
      <c r="A545" s="4" t="s">
        <v>13</v>
      </c>
      <c r="B545" s="4" t="s">
        <v>221</v>
      </c>
      <c r="C545" s="4" t="s">
        <v>1591</v>
      </c>
      <c r="D545" s="4" t="s">
        <v>1935</v>
      </c>
      <c r="E545" s="9"/>
      <c r="F545" s="4" t="s">
        <v>1936</v>
      </c>
      <c r="G545" s="4" t="s">
        <v>327</v>
      </c>
      <c r="H545" s="9" t="s">
        <v>291</v>
      </c>
      <c r="I545" s="9" t="s">
        <v>283</v>
      </c>
      <c r="J545" s="4">
        <v>1.3</v>
      </c>
      <c r="K545" s="4" t="s">
        <v>1812</v>
      </c>
      <c r="L545" s="4" t="s">
        <v>1021</v>
      </c>
      <c r="M545" s="4">
        <v>1.3</v>
      </c>
      <c r="N545" s="4"/>
      <c r="O545" s="4" t="s">
        <v>284</v>
      </c>
      <c r="P545" s="4" t="s">
        <v>279</v>
      </c>
      <c r="Q545" s="4" t="s">
        <v>1935</v>
      </c>
      <c r="R545" s="4"/>
      <c r="S545" s="18"/>
      <c r="U545" s="7">
        <f>VLOOKUP(F545,[6]农村公路!$I$6:$W$11652,15,0)</f>
        <v>1.3</v>
      </c>
      <c r="V545" s="7">
        <f t="shared" si="21"/>
        <v>0</v>
      </c>
      <c r="W545" s="7" t="e">
        <f>VLOOKUP(F545,'[7]乡镇通三级、旅游资源产业路项目明细'!$F$8:$S$1305,14,0)</f>
        <v>#N/A</v>
      </c>
      <c r="AA545" s="7" t="e">
        <f>_xlfn.XLOOKUP(F545,'[8]乡镇通三级、旅游资源产业路项目明细'!$U:$U,'[8]乡镇通三级、旅游资源产业路项目明细'!$U:$U)</f>
        <v>#N/A</v>
      </c>
      <c r="AB545" s="7" t="e">
        <f>VLOOKUP(F545,[9]项目建设投资计划表!$L$7:$O$83,4,0)</f>
        <v>#N/A</v>
      </c>
    </row>
    <row r="546" spans="1:28" ht="25.15" customHeight="1" outlineLevel="3" x14ac:dyDescent="0.4">
      <c r="A546" s="4" t="s">
        <v>13</v>
      </c>
      <c r="B546" s="4" t="s">
        <v>221</v>
      </c>
      <c r="C546" s="4" t="s">
        <v>1573</v>
      </c>
      <c r="D546" s="4" t="s">
        <v>1714</v>
      </c>
      <c r="E546" s="9"/>
      <c r="F546" s="4" t="s">
        <v>1937</v>
      </c>
      <c r="G546" s="4" t="s">
        <v>327</v>
      </c>
      <c r="H546" s="9" t="s">
        <v>291</v>
      </c>
      <c r="I546" s="9" t="s">
        <v>283</v>
      </c>
      <c r="J546" s="4">
        <v>0.45</v>
      </c>
      <c r="K546" s="4" t="s">
        <v>1812</v>
      </c>
      <c r="L546" s="4" t="s">
        <v>1021</v>
      </c>
      <c r="M546" s="4">
        <v>0.45</v>
      </c>
      <c r="N546" s="4"/>
      <c r="O546" s="4" t="s">
        <v>284</v>
      </c>
      <c r="P546" s="4" t="s">
        <v>279</v>
      </c>
      <c r="Q546" s="4" t="s">
        <v>1714</v>
      </c>
      <c r="R546" s="4"/>
      <c r="S546" s="18"/>
      <c r="U546" s="7">
        <f>VLOOKUP(F546,[6]农村公路!$I$6:$W$11652,15,0)</f>
        <v>0.45</v>
      </c>
      <c r="V546" s="7">
        <f t="shared" si="21"/>
        <v>0</v>
      </c>
      <c r="W546" s="7" t="e">
        <f>VLOOKUP(F546,'[7]乡镇通三级、旅游资源产业路项目明细'!$F$8:$S$1305,14,0)</f>
        <v>#N/A</v>
      </c>
      <c r="AA546" s="7" t="e">
        <f>_xlfn.XLOOKUP(F546,'[8]乡镇通三级、旅游资源产业路项目明细'!$U:$U,'[8]乡镇通三级、旅游资源产业路项目明细'!$U:$U)</f>
        <v>#N/A</v>
      </c>
      <c r="AB546" s="7" t="e">
        <f>VLOOKUP(F546,[9]项目建设投资计划表!$L$7:$O$83,4,0)</f>
        <v>#N/A</v>
      </c>
    </row>
    <row r="547" spans="1:28" ht="25.15" customHeight="1" outlineLevel="3" x14ac:dyDescent="0.4">
      <c r="A547" s="4" t="s">
        <v>13</v>
      </c>
      <c r="B547" s="4" t="s">
        <v>221</v>
      </c>
      <c r="C547" s="4" t="s">
        <v>1540</v>
      </c>
      <c r="D547" s="4" t="s">
        <v>1938</v>
      </c>
      <c r="E547" s="9"/>
      <c r="F547" s="4" t="s">
        <v>1939</v>
      </c>
      <c r="G547" s="4" t="s">
        <v>327</v>
      </c>
      <c r="H547" s="9" t="s">
        <v>291</v>
      </c>
      <c r="I547" s="9" t="s">
        <v>283</v>
      </c>
      <c r="J547" s="4">
        <v>1.2</v>
      </c>
      <c r="K547" s="4" t="s">
        <v>527</v>
      </c>
      <c r="L547" s="4" t="s">
        <v>1021</v>
      </c>
      <c r="M547" s="4">
        <v>1.2</v>
      </c>
      <c r="N547" s="4"/>
      <c r="O547" s="4" t="s">
        <v>284</v>
      </c>
      <c r="P547" s="4" t="s">
        <v>279</v>
      </c>
      <c r="Q547" s="4" t="s">
        <v>1938</v>
      </c>
      <c r="R547" s="4"/>
      <c r="S547" s="18"/>
      <c r="U547" s="7">
        <f>VLOOKUP(F547,[6]农村公路!$I$6:$W$11652,15,0)</f>
        <v>1.2</v>
      </c>
      <c r="V547" s="7">
        <f t="shared" si="21"/>
        <v>0</v>
      </c>
      <c r="W547" s="7" t="e">
        <f>VLOOKUP(F547,'[7]乡镇通三级、旅游资源产业路项目明细'!$F$8:$S$1305,14,0)</f>
        <v>#N/A</v>
      </c>
      <c r="AA547" s="7" t="e">
        <f>_xlfn.XLOOKUP(F547,'[8]乡镇通三级、旅游资源产业路项目明细'!$U:$U,'[8]乡镇通三级、旅游资源产业路项目明细'!$U:$U)</f>
        <v>#N/A</v>
      </c>
      <c r="AB547" s="7" t="e">
        <f>VLOOKUP(F547,[9]项目建设投资计划表!$L$7:$O$83,4,0)</f>
        <v>#N/A</v>
      </c>
    </row>
    <row r="548" spans="1:28" ht="25.15" customHeight="1" outlineLevel="3" x14ac:dyDescent="0.4">
      <c r="A548" s="4" t="s">
        <v>13</v>
      </c>
      <c r="B548" s="4" t="s">
        <v>221</v>
      </c>
      <c r="C548" s="4" t="s">
        <v>1591</v>
      </c>
      <c r="D548" s="4" t="s">
        <v>1940</v>
      </c>
      <c r="E548" s="9"/>
      <c r="F548" s="4" t="s">
        <v>1941</v>
      </c>
      <c r="G548" s="4" t="s">
        <v>327</v>
      </c>
      <c r="H548" s="9" t="s">
        <v>291</v>
      </c>
      <c r="I548" s="9" t="s">
        <v>283</v>
      </c>
      <c r="J548" s="4">
        <v>0.82</v>
      </c>
      <c r="K548" s="4" t="s">
        <v>1812</v>
      </c>
      <c r="L548" s="4" t="s">
        <v>1021</v>
      </c>
      <c r="M548" s="4">
        <v>0.82</v>
      </c>
      <c r="N548" s="4"/>
      <c r="O548" s="4" t="s">
        <v>284</v>
      </c>
      <c r="P548" s="4" t="s">
        <v>279</v>
      </c>
      <c r="Q548" s="4" t="s">
        <v>1940</v>
      </c>
      <c r="R548" s="4"/>
      <c r="S548" s="18"/>
      <c r="U548" s="7">
        <f>VLOOKUP(F548,[6]农村公路!$I$6:$W$11652,15,0)</f>
        <v>0.82</v>
      </c>
      <c r="V548" s="7">
        <f t="shared" si="21"/>
        <v>0</v>
      </c>
      <c r="W548" s="7" t="e">
        <f>VLOOKUP(F548,'[7]乡镇通三级、旅游资源产业路项目明细'!$F$8:$S$1305,14,0)</f>
        <v>#N/A</v>
      </c>
      <c r="AA548" s="7" t="e">
        <f>_xlfn.XLOOKUP(F548,'[8]乡镇通三级、旅游资源产业路项目明细'!$U:$U,'[8]乡镇通三级、旅游资源产业路项目明细'!$U:$U)</f>
        <v>#N/A</v>
      </c>
      <c r="AB548" s="7" t="e">
        <f>VLOOKUP(F548,[9]项目建设投资计划表!$L$7:$O$83,4,0)</f>
        <v>#N/A</v>
      </c>
    </row>
    <row r="549" spans="1:28" ht="25.15" customHeight="1" outlineLevel="3" x14ac:dyDescent="0.4">
      <c r="A549" s="4" t="s">
        <v>13</v>
      </c>
      <c r="B549" s="4" t="s">
        <v>221</v>
      </c>
      <c r="C549" s="4" t="s">
        <v>1692</v>
      </c>
      <c r="D549" s="4" t="s">
        <v>1701</v>
      </c>
      <c r="E549" s="9"/>
      <c r="F549" s="4" t="s">
        <v>1942</v>
      </c>
      <c r="G549" s="4" t="s">
        <v>327</v>
      </c>
      <c r="H549" s="9" t="s">
        <v>291</v>
      </c>
      <c r="I549" s="9" t="s">
        <v>283</v>
      </c>
      <c r="J549" s="4">
        <v>0.65</v>
      </c>
      <c r="K549" s="4" t="s">
        <v>1812</v>
      </c>
      <c r="L549" s="4" t="s">
        <v>1021</v>
      </c>
      <c r="M549" s="4">
        <v>0.65</v>
      </c>
      <c r="N549" s="4"/>
      <c r="O549" s="4" t="s">
        <v>284</v>
      </c>
      <c r="P549" s="4" t="s">
        <v>279</v>
      </c>
      <c r="Q549" s="4" t="s">
        <v>1701</v>
      </c>
      <c r="R549" s="4"/>
      <c r="S549" s="18"/>
      <c r="U549" s="7">
        <f>VLOOKUP(F549,[6]农村公路!$I$6:$W$11652,15,0)</f>
        <v>0.65</v>
      </c>
      <c r="V549" s="7">
        <f t="shared" si="21"/>
        <v>0</v>
      </c>
      <c r="W549" s="7" t="e">
        <f>VLOOKUP(F549,'[7]乡镇通三级、旅游资源产业路项目明细'!$F$8:$S$1305,14,0)</f>
        <v>#N/A</v>
      </c>
      <c r="AA549" s="7" t="e">
        <f>_xlfn.XLOOKUP(F549,'[8]乡镇通三级、旅游资源产业路项目明细'!$U:$U,'[8]乡镇通三级、旅游资源产业路项目明细'!$U:$U)</f>
        <v>#N/A</v>
      </c>
      <c r="AB549" s="7" t="e">
        <f>VLOOKUP(F549,[9]项目建设投资计划表!$L$7:$O$83,4,0)</f>
        <v>#N/A</v>
      </c>
    </row>
    <row r="550" spans="1:28" ht="25.15" customHeight="1" outlineLevel="3" x14ac:dyDescent="0.4">
      <c r="A550" s="4" t="s">
        <v>13</v>
      </c>
      <c r="B550" s="4" t="s">
        <v>221</v>
      </c>
      <c r="C550" s="4" t="s">
        <v>1525</v>
      </c>
      <c r="D550" s="4" t="s">
        <v>1943</v>
      </c>
      <c r="E550" s="9"/>
      <c r="F550" s="4" t="s">
        <v>1944</v>
      </c>
      <c r="G550" s="4" t="s">
        <v>327</v>
      </c>
      <c r="H550" s="9" t="s">
        <v>291</v>
      </c>
      <c r="I550" s="9" t="s">
        <v>283</v>
      </c>
      <c r="J550" s="4">
        <v>0.55500000000000005</v>
      </c>
      <c r="K550" s="4" t="s">
        <v>527</v>
      </c>
      <c r="L550" s="4" t="s">
        <v>1021</v>
      </c>
      <c r="M550" s="4">
        <v>0.55500000000000005</v>
      </c>
      <c r="N550" s="4"/>
      <c r="O550" s="4" t="s">
        <v>284</v>
      </c>
      <c r="P550" s="4" t="s">
        <v>279</v>
      </c>
      <c r="Q550" s="4" t="s">
        <v>1943</v>
      </c>
      <c r="R550" s="4"/>
      <c r="S550" s="18"/>
      <c r="U550" s="7">
        <f>VLOOKUP(F550,[6]农村公路!$I$6:$W$11652,15,0)</f>
        <v>0.55500000000000005</v>
      </c>
      <c r="V550" s="7">
        <f t="shared" si="21"/>
        <v>0</v>
      </c>
      <c r="W550" s="7" t="e">
        <f>VLOOKUP(F550,'[7]乡镇通三级、旅游资源产业路项目明细'!$F$8:$S$1305,14,0)</f>
        <v>#N/A</v>
      </c>
      <c r="AA550" s="7" t="e">
        <f>_xlfn.XLOOKUP(F550,'[8]乡镇通三级、旅游资源产业路项目明细'!$U:$U,'[8]乡镇通三级、旅游资源产业路项目明细'!$U:$U)</f>
        <v>#N/A</v>
      </c>
      <c r="AB550" s="7" t="e">
        <f>VLOOKUP(F550,[9]项目建设投资计划表!$L$7:$O$83,4,0)</f>
        <v>#N/A</v>
      </c>
    </row>
    <row r="551" spans="1:28" ht="25.15" customHeight="1" outlineLevel="3" x14ac:dyDescent="0.4">
      <c r="A551" s="4" t="s">
        <v>13</v>
      </c>
      <c r="B551" s="4" t="s">
        <v>221</v>
      </c>
      <c r="C551" s="4" t="s">
        <v>1596</v>
      </c>
      <c r="D551" s="4" t="s">
        <v>1945</v>
      </c>
      <c r="E551" s="9"/>
      <c r="F551" s="4" t="s">
        <v>1946</v>
      </c>
      <c r="G551" s="4" t="s">
        <v>327</v>
      </c>
      <c r="H551" s="9" t="s">
        <v>291</v>
      </c>
      <c r="I551" s="9" t="s">
        <v>283</v>
      </c>
      <c r="J551" s="4">
        <v>0.32</v>
      </c>
      <c r="K551" s="4" t="s">
        <v>1812</v>
      </c>
      <c r="L551" s="4" t="s">
        <v>1021</v>
      </c>
      <c r="M551" s="4">
        <v>0.32</v>
      </c>
      <c r="N551" s="4"/>
      <c r="O551" s="4" t="s">
        <v>284</v>
      </c>
      <c r="P551" s="4" t="s">
        <v>279</v>
      </c>
      <c r="Q551" s="4" t="s">
        <v>1945</v>
      </c>
      <c r="R551" s="4"/>
      <c r="S551" s="18"/>
      <c r="U551" s="7">
        <f>VLOOKUP(F551,[6]农村公路!$I$6:$W$11652,15,0)</f>
        <v>0.32</v>
      </c>
      <c r="V551" s="7">
        <f t="shared" si="21"/>
        <v>0</v>
      </c>
      <c r="W551" s="7" t="e">
        <f>VLOOKUP(F551,'[7]乡镇通三级、旅游资源产业路项目明细'!$F$8:$S$1305,14,0)</f>
        <v>#N/A</v>
      </c>
      <c r="AA551" s="7" t="e">
        <f>_xlfn.XLOOKUP(F551,'[8]乡镇通三级、旅游资源产业路项目明细'!$U:$U,'[8]乡镇通三级、旅游资源产业路项目明细'!$U:$U)</f>
        <v>#N/A</v>
      </c>
      <c r="AB551" s="7" t="e">
        <f>VLOOKUP(F551,[9]项目建设投资计划表!$L$7:$O$83,4,0)</f>
        <v>#N/A</v>
      </c>
    </row>
    <row r="552" spans="1:28" ht="25.15" customHeight="1" outlineLevel="3" x14ac:dyDescent="0.4">
      <c r="A552" s="4" t="s">
        <v>13</v>
      </c>
      <c r="B552" s="4" t="s">
        <v>221</v>
      </c>
      <c r="C552" s="4" t="s">
        <v>1947</v>
      </c>
      <c r="D552" s="4" t="s">
        <v>1948</v>
      </c>
      <c r="E552" s="9"/>
      <c r="F552" s="4" t="s">
        <v>1949</v>
      </c>
      <c r="G552" s="4" t="s">
        <v>327</v>
      </c>
      <c r="H552" s="9" t="s">
        <v>291</v>
      </c>
      <c r="I552" s="9" t="s">
        <v>283</v>
      </c>
      <c r="J552" s="4">
        <v>1.1000000000000001</v>
      </c>
      <c r="K552" s="4" t="s">
        <v>527</v>
      </c>
      <c r="L552" s="4" t="s">
        <v>1021</v>
      </c>
      <c r="M552" s="4">
        <v>1.1000000000000001</v>
      </c>
      <c r="N552" s="4"/>
      <c r="O552" s="4" t="s">
        <v>284</v>
      </c>
      <c r="P552" s="4" t="s">
        <v>279</v>
      </c>
      <c r="Q552" s="4" t="s">
        <v>1948</v>
      </c>
      <c r="R552" s="4"/>
      <c r="S552" s="18"/>
      <c r="U552" s="7">
        <f>VLOOKUP(F552,[6]农村公路!$I$6:$W$11652,15,0)</f>
        <v>1.1000000000000001</v>
      </c>
      <c r="V552" s="7">
        <f t="shared" si="21"/>
        <v>0</v>
      </c>
      <c r="W552" s="7" t="e">
        <f>VLOOKUP(F552,'[7]乡镇通三级、旅游资源产业路项目明细'!$F$8:$S$1305,14,0)</f>
        <v>#N/A</v>
      </c>
      <c r="AA552" s="7" t="e">
        <f>_xlfn.XLOOKUP(F552,'[8]乡镇通三级、旅游资源产业路项目明细'!$U:$U,'[8]乡镇通三级、旅游资源产业路项目明细'!$U:$U)</f>
        <v>#N/A</v>
      </c>
      <c r="AB552" s="7" t="e">
        <f>VLOOKUP(F552,[9]项目建设投资计划表!$L$7:$O$83,4,0)</f>
        <v>#N/A</v>
      </c>
    </row>
    <row r="553" spans="1:28" ht="25.15" customHeight="1" outlineLevel="3" x14ac:dyDescent="0.4">
      <c r="A553" s="4" t="s">
        <v>13</v>
      </c>
      <c r="B553" s="4" t="s">
        <v>221</v>
      </c>
      <c r="C553" s="4" t="s">
        <v>1563</v>
      </c>
      <c r="D553" s="4" t="s">
        <v>1950</v>
      </c>
      <c r="E553" s="9"/>
      <c r="F553" s="4" t="s">
        <v>1951</v>
      </c>
      <c r="G553" s="4" t="s">
        <v>327</v>
      </c>
      <c r="H553" s="9" t="s">
        <v>291</v>
      </c>
      <c r="I553" s="9" t="s">
        <v>283</v>
      </c>
      <c r="J553" s="4">
        <v>0.82</v>
      </c>
      <c r="K553" s="4" t="s">
        <v>1812</v>
      </c>
      <c r="L553" s="4" t="s">
        <v>1021</v>
      </c>
      <c r="M553" s="4">
        <v>0.82</v>
      </c>
      <c r="N553" s="4"/>
      <c r="O553" s="4" t="s">
        <v>284</v>
      </c>
      <c r="P553" s="4" t="s">
        <v>279</v>
      </c>
      <c r="Q553" s="4" t="s">
        <v>1950</v>
      </c>
      <c r="R553" s="4"/>
      <c r="S553" s="18"/>
      <c r="U553" s="7">
        <f>VLOOKUP(F553,[6]农村公路!$I$6:$W$11652,15,0)</f>
        <v>0.82</v>
      </c>
      <c r="V553" s="7">
        <f t="shared" si="21"/>
        <v>0</v>
      </c>
      <c r="W553" s="7" t="e">
        <f>VLOOKUP(F553,'[7]乡镇通三级、旅游资源产业路项目明细'!$F$8:$S$1305,14,0)</f>
        <v>#N/A</v>
      </c>
      <c r="AA553" s="7" t="e">
        <f>_xlfn.XLOOKUP(F553,'[8]乡镇通三级、旅游资源产业路项目明细'!$U:$U,'[8]乡镇通三级、旅游资源产业路项目明细'!$U:$U)</f>
        <v>#N/A</v>
      </c>
      <c r="AB553" s="7" t="e">
        <f>VLOOKUP(F553,[9]项目建设投资计划表!$L$7:$O$83,4,0)</f>
        <v>#N/A</v>
      </c>
    </row>
    <row r="554" spans="1:28" ht="25.15" customHeight="1" outlineLevel="3" x14ac:dyDescent="0.4">
      <c r="A554" s="4" t="s">
        <v>13</v>
      </c>
      <c r="B554" s="4" t="s">
        <v>221</v>
      </c>
      <c r="C554" s="4" t="s">
        <v>1530</v>
      </c>
      <c r="D554" s="4" t="s">
        <v>1952</v>
      </c>
      <c r="E554" s="9"/>
      <c r="F554" s="4" t="s">
        <v>1953</v>
      </c>
      <c r="G554" s="4" t="s">
        <v>327</v>
      </c>
      <c r="H554" s="9" t="s">
        <v>291</v>
      </c>
      <c r="I554" s="9" t="s">
        <v>283</v>
      </c>
      <c r="J554" s="4">
        <v>0.45600000000000002</v>
      </c>
      <c r="K554" s="4" t="s">
        <v>1812</v>
      </c>
      <c r="L554" s="4" t="s">
        <v>1021</v>
      </c>
      <c r="M554" s="4">
        <v>0.45600000000000002</v>
      </c>
      <c r="N554" s="4"/>
      <c r="O554" s="4" t="s">
        <v>284</v>
      </c>
      <c r="P554" s="4" t="s">
        <v>279</v>
      </c>
      <c r="Q554" s="4" t="s">
        <v>1952</v>
      </c>
      <c r="R554" s="4"/>
      <c r="S554" s="18"/>
      <c r="U554" s="7">
        <f>VLOOKUP(F554,[6]农村公路!$I$6:$W$11652,15,0)</f>
        <v>0.45600000000000002</v>
      </c>
      <c r="V554" s="7">
        <f t="shared" si="21"/>
        <v>0</v>
      </c>
      <c r="W554" s="7" t="e">
        <f>VLOOKUP(F554,'[7]乡镇通三级、旅游资源产业路项目明细'!$F$8:$S$1305,14,0)</f>
        <v>#N/A</v>
      </c>
      <c r="AA554" s="7" t="e">
        <f>_xlfn.XLOOKUP(F554,'[8]乡镇通三级、旅游资源产业路项目明细'!$U:$U,'[8]乡镇通三级、旅游资源产业路项目明细'!$U:$U)</f>
        <v>#N/A</v>
      </c>
      <c r="AB554" s="7" t="e">
        <f>VLOOKUP(F554,[9]项目建设投资计划表!$L$7:$O$83,4,0)</f>
        <v>#N/A</v>
      </c>
    </row>
    <row r="555" spans="1:28" ht="25.15" customHeight="1" outlineLevel="3" x14ac:dyDescent="0.4">
      <c r="A555" s="4" t="s">
        <v>13</v>
      </c>
      <c r="B555" s="4" t="s">
        <v>221</v>
      </c>
      <c r="C555" s="4" t="s">
        <v>1671</v>
      </c>
      <c r="D555" s="4" t="s">
        <v>1954</v>
      </c>
      <c r="E555" s="9"/>
      <c r="F555" s="4" t="s">
        <v>1955</v>
      </c>
      <c r="G555" s="4" t="s">
        <v>327</v>
      </c>
      <c r="H555" s="9" t="s">
        <v>291</v>
      </c>
      <c r="I555" s="9" t="s">
        <v>283</v>
      </c>
      <c r="J555" s="4">
        <v>1.7</v>
      </c>
      <c r="K555" s="4" t="s">
        <v>1812</v>
      </c>
      <c r="L555" s="4">
        <v>0</v>
      </c>
      <c r="M555" s="4">
        <v>1.7</v>
      </c>
      <c r="N555" s="4"/>
      <c r="O555" s="4" t="s">
        <v>284</v>
      </c>
      <c r="P555" s="4" t="s">
        <v>279</v>
      </c>
      <c r="Q555" s="4" t="s">
        <v>1954</v>
      </c>
      <c r="R555" s="4"/>
      <c r="S555" s="18"/>
      <c r="U555" s="7">
        <f>VLOOKUP(F555,[6]农村公路!$I$6:$W$11652,15,0)</f>
        <v>1.7</v>
      </c>
      <c r="V555" s="7">
        <f t="shared" si="21"/>
        <v>0</v>
      </c>
      <c r="W555" s="7" t="e">
        <f>VLOOKUP(F555,'[7]乡镇通三级、旅游资源产业路项目明细'!$F$8:$S$1305,14,0)</f>
        <v>#N/A</v>
      </c>
      <c r="AA555" s="7" t="e">
        <f>_xlfn.XLOOKUP(F555,'[8]乡镇通三级、旅游资源产业路项目明细'!$U:$U,'[8]乡镇通三级、旅游资源产业路项目明细'!$U:$U)</f>
        <v>#N/A</v>
      </c>
      <c r="AB555" s="7" t="e">
        <f>VLOOKUP(F555,[9]项目建设投资计划表!$L$7:$O$83,4,0)</f>
        <v>#N/A</v>
      </c>
    </row>
    <row r="556" spans="1:28" ht="25.15" customHeight="1" outlineLevel="3" x14ac:dyDescent="0.4">
      <c r="A556" s="4" t="s">
        <v>13</v>
      </c>
      <c r="B556" s="4" t="s">
        <v>221</v>
      </c>
      <c r="C556" s="4" t="s">
        <v>1535</v>
      </c>
      <c r="D556" s="4" t="s">
        <v>1956</v>
      </c>
      <c r="E556" s="9"/>
      <c r="F556" s="4" t="s">
        <v>1957</v>
      </c>
      <c r="G556" s="4" t="s">
        <v>327</v>
      </c>
      <c r="H556" s="9" t="s">
        <v>291</v>
      </c>
      <c r="I556" s="9" t="s">
        <v>283</v>
      </c>
      <c r="J556" s="4">
        <v>0.85</v>
      </c>
      <c r="K556" s="4" t="s">
        <v>527</v>
      </c>
      <c r="L556" s="4" t="s">
        <v>1021</v>
      </c>
      <c r="M556" s="4">
        <v>0.85</v>
      </c>
      <c r="N556" s="4"/>
      <c r="O556" s="4" t="s">
        <v>284</v>
      </c>
      <c r="P556" s="4" t="s">
        <v>279</v>
      </c>
      <c r="Q556" s="4" t="s">
        <v>1956</v>
      </c>
      <c r="R556" s="4"/>
      <c r="S556" s="18"/>
      <c r="U556" s="7">
        <f>VLOOKUP(F556,[6]农村公路!$I$6:$W$11652,15,0)</f>
        <v>0.85</v>
      </c>
      <c r="V556" s="7">
        <f t="shared" si="21"/>
        <v>0</v>
      </c>
      <c r="W556" s="7" t="e">
        <f>VLOOKUP(F556,'[7]乡镇通三级、旅游资源产业路项目明细'!$F$8:$S$1305,14,0)</f>
        <v>#N/A</v>
      </c>
      <c r="AA556" s="7" t="e">
        <f>_xlfn.XLOOKUP(F556,'[8]乡镇通三级、旅游资源产业路项目明细'!$U:$U,'[8]乡镇通三级、旅游资源产业路项目明细'!$U:$U)</f>
        <v>#N/A</v>
      </c>
      <c r="AB556" s="7" t="e">
        <f>VLOOKUP(F556,[9]项目建设投资计划表!$L$7:$O$83,4,0)</f>
        <v>#N/A</v>
      </c>
    </row>
    <row r="557" spans="1:28" ht="25.15" customHeight="1" outlineLevel="3" x14ac:dyDescent="0.4">
      <c r="A557" s="4" t="s">
        <v>13</v>
      </c>
      <c r="B557" s="4" t="s">
        <v>221</v>
      </c>
      <c r="C557" s="4" t="s">
        <v>1578</v>
      </c>
      <c r="D557" s="4" t="s">
        <v>1254</v>
      </c>
      <c r="E557" s="9"/>
      <c r="F557" s="4" t="s">
        <v>1958</v>
      </c>
      <c r="G557" s="4" t="s">
        <v>327</v>
      </c>
      <c r="H557" s="9" t="s">
        <v>291</v>
      </c>
      <c r="I557" s="9" t="s">
        <v>283</v>
      </c>
      <c r="J557" s="4">
        <v>0.56000000000000005</v>
      </c>
      <c r="K557" s="4" t="s">
        <v>1812</v>
      </c>
      <c r="L557" s="4" t="s">
        <v>1021</v>
      </c>
      <c r="M557" s="4">
        <v>0.56000000000000005</v>
      </c>
      <c r="N557" s="4"/>
      <c r="O557" s="4" t="s">
        <v>284</v>
      </c>
      <c r="P557" s="4" t="s">
        <v>279</v>
      </c>
      <c r="Q557" s="4" t="s">
        <v>1254</v>
      </c>
      <c r="R557" s="4"/>
      <c r="S557" s="18"/>
      <c r="U557" s="7">
        <f>VLOOKUP(F557,[6]农村公路!$I$6:$W$11652,15,0)</f>
        <v>0.56000000000000005</v>
      </c>
      <c r="V557" s="7">
        <f t="shared" si="21"/>
        <v>0</v>
      </c>
      <c r="W557" s="7" t="e">
        <f>VLOOKUP(F557,'[7]乡镇通三级、旅游资源产业路项目明细'!$F$8:$S$1305,14,0)</f>
        <v>#N/A</v>
      </c>
      <c r="AA557" s="7" t="e">
        <f>_xlfn.XLOOKUP(F557,'[8]乡镇通三级、旅游资源产业路项目明细'!$U:$U,'[8]乡镇通三级、旅游资源产业路项目明细'!$U:$U)</f>
        <v>#N/A</v>
      </c>
      <c r="AB557" s="7" t="e">
        <f>VLOOKUP(F557,[9]项目建设投资计划表!$L$7:$O$83,4,0)</f>
        <v>#N/A</v>
      </c>
    </row>
    <row r="558" spans="1:28" ht="25.15" customHeight="1" outlineLevel="3" x14ac:dyDescent="0.4">
      <c r="A558" s="4" t="s">
        <v>13</v>
      </c>
      <c r="B558" s="4" t="s">
        <v>221</v>
      </c>
      <c r="C558" s="4" t="s">
        <v>1637</v>
      </c>
      <c r="D558" s="4" t="s">
        <v>1959</v>
      </c>
      <c r="E558" s="9"/>
      <c r="F558" s="4" t="s">
        <v>1960</v>
      </c>
      <c r="G558" s="4" t="s">
        <v>327</v>
      </c>
      <c r="H558" s="9" t="s">
        <v>291</v>
      </c>
      <c r="I558" s="9" t="s">
        <v>283</v>
      </c>
      <c r="J558" s="4">
        <v>3.75</v>
      </c>
      <c r="K558" s="4" t="s">
        <v>1812</v>
      </c>
      <c r="L558" s="4" t="s">
        <v>1021</v>
      </c>
      <c r="M558" s="4">
        <v>3.75</v>
      </c>
      <c r="N558" s="4"/>
      <c r="O558" s="4" t="s">
        <v>284</v>
      </c>
      <c r="P558" s="4" t="s">
        <v>279</v>
      </c>
      <c r="Q558" s="4" t="s">
        <v>1959</v>
      </c>
      <c r="R558" s="4"/>
      <c r="S558" s="18"/>
      <c r="U558" s="7">
        <f>VLOOKUP(F558,[6]农村公路!$I$6:$W$11652,15,0)</f>
        <v>3.75</v>
      </c>
      <c r="V558" s="7">
        <f t="shared" si="21"/>
        <v>0</v>
      </c>
      <c r="W558" s="7" t="e">
        <f>VLOOKUP(F558,'[7]乡镇通三级、旅游资源产业路项目明细'!$F$8:$S$1305,14,0)</f>
        <v>#N/A</v>
      </c>
      <c r="AA558" s="7" t="e">
        <f>_xlfn.XLOOKUP(F558,'[8]乡镇通三级、旅游资源产业路项目明细'!$U:$U,'[8]乡镇通三级、旅游资源产业路项目明细'!$U:$U)</f>
        <v>#N/A</v>
      </c>
      <c r="AB558" s="7" t="e">
        <f>VLOOKUP(F558,[9]项目建设投资计划表!$L$7:$O$83,4,0)</f>
        <v>#N/A</v>
      </c>
    </row>
    <row r="559" spans="1:28" s="1" customFormat="1" ht="25.15" customHeight="1" outlineLevel="2" x14ac:dyDescent="0.4">
      <c r="A559" s="4"/>
      <c r="B559" s="11" t="s">
        <v>94</v>
      </c>
      <c r="C559" s="4"/>
      <c r="D559" s="4"/>
      <c r="E559" s="9"/>
      <c r="F559" s="4"/>
      <c r="G559" s="4"/>
      <c r="H559" s="9"/>
      <c r="I559" s="9"/>
      <c r="J559" s="4">
        <f>SUBTOTAL(9,J560:J581)</f>
        <v>69.652999999999992</v>
      </c>
      <c r="K559" s="4"/>
      <c r="L559" s="4"/>
      <c r="M559" s="4">
        <f>SUBTOTAL(9,M560:M581)</f>
        <v>69.652999999999992</v>
      </c>
      <c r="N559" s="4">
        <v>69.694999999999993</v>
      </c>
      <c r="O559" s="4"/>
      <c r="P559" s="4"/>
      <c r="Q559" s="4"/>
      <c r="R559" s="4"/>
      <c r="S559" s="19">
        <f t="shared" ref="S559:S582" si="22">J559-N559</f>
        <v>-4.2000000000001592E-2</v>
      </c>
    </row>
    <row r="560" spans="1:28" ht="25.15" customHeight="1" outlineLevel="3" x14ac:dyDescent="0.4">
      <c r="A560" s="4" t="s">
        <v>13</v>
      </c>
      <c r="B560" s="4" t="s">
        <v>94</v>
      </c>
      <c r="C560" s="4" t="s">
        <v>1961</v>
      </c>
      <c r="D560" s="4" t="s">
        <v>1961</v>
      </c>
      <c r="E560" s="9"/>
      <c r="F560" s="4" t="s">
        <v>1962</v>
      </c>
      <c r="G560" s="4" t="s">
        <v>434</v>
      </c>
      <c r="H560" s="9" t="s">
        <v>200</v>
      </c>
      <c r="I560" s="9" t="s">
        <v>1963</v>
      </c>
      <c r="J560" s="4">
        <v>8.5670000000000002</v>
      </c>
      <c r="K560" s="4">
        <v>0</v>
      </c>
      <c r="L560" s="4" t="s">
        <v>279</v>
      </c>
      <c r="M560" s="4">
        <v>8.5670000000000002</v>
      </c>
      <c r="N560" s="4"/>
      <c r="O560" s="4">
        <v>6.5</v>
      </c>
      <c r="P560" s="4" t="s">
        <v>436</v>
      </c>
      <c r="Q560" s="4" t="s">
        <v>1961</v>
      </c>
      <c r="R560" s="4"/>
      <c r="S560" s="18"/>
      <c r="W560" s="7" t="e">
        <f>VLOOKUP(F560,'[7]2021年备案'!$F$8:$S$1293,14,0)</f>
        <v>#N/A</v>
      </c>
      <c r="Y560" s="7" t="e">
        <f>J560-W560-M560</f>
        <v>#N/A</v>
      </c>
      <c r="Z560" s="7" t="s">
        <v>437</v>
      </c>
      <c r="AA560" s="7" t="e">
        <f>_xlfn.XLOOKUP(F560,'[8]乡镇通三级、旅游资源产业路项目明细'!$U:$U,'[8]乡镇通三级、旅游资源产业路项目明细'!$U:$U)</f>
        <v>#N/A</v>
      </c>
      <c r="AB560" s="7" t="e">
        <f>VLOOKUP(F560,[9]项目建设投资计划表!$L$7:$O$83,4,0)</f>
        <v>#N/A</v>
      </c>
    </row>
    <row r="561" spans="1:28" ht="25.15" customHeight="1" outlineLevel="3" x14ac:dyDescent="0.4">
      <c r="A561" s="4" t="s">
        <v>13</v>
      </c>
      <c r="B561" s="4" t="s">
        <v>94</v>
      </c>
      <c r="C561" s="4" t="s">
        <v>1964</v>
      </c>
      <c r="D561" s="4" t="s">
        <v>1964</v>
      </c>
      <c r="E561" s="9"/>
      <c r="F561" s="4" t="s">
        <v>1965</v>
      </c>
      <c r="G561" s="4" t="s">
        <v>434</v>
      </c>
      <c r="H561" s="9" t="s">
        <v>200</v>
      </c>
      <c r="I561" s="9" t="s">
        <v>1966</v>
      </c>
      <c r="J561" s="4">
        <v>11.327999999999999</v>
      </c>
      <c r="K561" s="4">
        <v>0</v>
      </c>
      <c r="L561" s="4" t="s">
        <v>279</v>
      </c>
      <c r="M561" s="4">
        <v>11.327999999999999</v>
      </c>
      <c r="N561" s="4"/>
      <c r="O561" s="4">
        <v>6.5</v>
      </c>
      <c r="P561" s="4" t="s">
        <v>436</v>
      </c>
      <c r="Q561" s="4" t="s">
        <v>1964</v>
      </c>
      <c r="R561" s="4"/>
      <c r="S561" s="18"/>
      <c r="W561" s="7" t="e">
        <f>VLOOKUP(F561,'[7]2021年备案'!$F$8:$S$1293,14,0)</f>
        <v>#N/A</v>
      </c>
      <c r="Y561" s="7" t="e">
        <f>J561-W561-M561</f>
        <v>#N/A</v>
      </c>
      <c r="Z561" s="7" t="s">
        <v>437</v>
      </c>
      <c r="AA561" s="7" t="e">
        <f>_xlfn.XLOOKUP(F561,'[8]乡镇通三级、旅游资源产业路项目明细'!$U:$U,'[8]乡镇通三级、旅游资源产业路项目明细'!$U:$U)</f>
        <v>#N/A</v>
      </c>
      <c r="AB561" s="7" t="e">
        <f>VLOOKUP(F561,[9]项目建设投资计划表!$L$7:$O$83,4,0)</f>
        <v>#N/A</v>
      </c>
    </row>
    <row r="562" spans="1:28" ht="25.15" customHeight="1" outlineLevel="3" x14ac:dyDescent="0.4">
      <c r="A562" s="4" t="s">
        <v>13</v>
      </c>
      <c r="B562" s="4" t="s">
        <v>94</v>
      </c>
      <c r="C562" s="4" t="s">
        <v>1967</v>
      </c>
      <c r="D562" s="4" t="s">
        <v>1968</v>
      </c>
      <c r="E562" s="9"/>
      <c r="F562" s="4" t="s">
        <v>1969</v>
      </c>
      <c r="G562" s="4" t="s">
        <v>290</v>
      </c>
      <c r="H562" s="9" t="s">
        <v>291</v>
      </c>
      <c r="I562" s="9" t="s">
        <v>1970</v>
      </c>
      <c r="J562" s="4">
        <v>2.694</v>
      </c>
      <c r="K562" s="4" t="s">
        <v>527</v>
      </c>
      <c r="L562" s="4">
        <v>0</v>
      </c>
      <c r="M562" s="4">
        <v>2.694</v>
      </c>
      <c r="N562" s="4"/>
      <c r="O562" s="4" t="s">
        <v>293</v>
      </c>
      <c r="P562" s="4" t="s">
        <v>279</v>
      </c>
      <c r="Q562" s="4" t="s">
        <v>1968</v>
      </c>
      <c r="R562" s="4"/>
      <c r="S562" s="18"/>
      <c r="U562" s="7">
        <f>VLOOKUP(F562,[6]农村公路!$I$6:$W$11652,15,0)</f>
        <v>2.694</v>
      </c>
      <c r="V562" s="7">
        <f t="shared" ref="V562:V581" si="23">J562-U562</f>
        <v>0</v>
      </c>
      <c r="W562" s="7" t="e">
        <f>VLOOKUP(F562,'[7]乡镇通三级、旅游资源产业路项目明细'!$F$8:$S$1305,14,0)</f>
        <v>#N/A</v>
      </c>
      <c r="AA562" s="7" t="e">
        <f>_xlfn.XLOOKUP(F562,'[8]乡镇通三级、旅游资源产业路项目明细'!$U:$U,'[8]乡镇通三级、旅游资源产业路项目明细'!$U:$U)</f>
        <v>#N/A</v>
      </c>
      <c r="AB562" s="7" t="e">
        <f>VLOOKUP(F562,[9]项目建设投资计划表!$L$7:$O$83,4,0)</f>
        <v>#N/A</v>
      </c>
    </row>
    <row r="563" spans="1:28" ht="25.15" customHeight="1" outlineLevel="3" x14ac:dyDescent="0.4">
      <c r="A563" s="4" t="s">
        <v>13</v>
      </c>
      <c r="B563" s="4" t="s">
        <v>94</v>
      </c>
      <c r="C563" s="4" t="s">
        <v>1971</v>
      </c>
      <c r="D563" s="4" t="s">
        <v>1972</v>
      </c>
      <c r="E563" s="9"/>
      <c r="F563" s="4" t="s">
        <v>1973</v>
      </c>
      <c r="G563" s="4" t="s">
        <v>290</v>
      </c>
      <c r="H563" s="9" t="s">
        <v>291</v>
      </c>
      <c r="I563" s="9" t="s">
        <v>1974</v>
      </c>
      <c r="J563" s="4">
        <v>3.766</v>
      </c>
      <c r="K563" s="4">
        <v>0</v>
      </c>
      <c r="L563" s="4">
        <v>0</v>
      </c>
      <c r="M563" s="4">
        <v>3.766</v>
      </c>
      <c r="N563" s="4"/>
      <c r="O563" s="4" t="s">
        <v>293</v>
      </c>
      <c r="P563" s="4" t="s">
        <v>279</v>
      </c>
      <c r="Q563" s="4" t="s">
        <v>1972</v>
      </c>
      <c r="R563" s="4"/>
      <c r="S563" s="18"/>
      <c r="U563" s="7">
        <f>VLOOKUP(F563,[6]农村公路!$I$6:$W$11652,15,0)</f>
        <v>3.766</v>
      </c>
      <c r="V563" s="7">
        <f t="shared" si="23"/>
        <v>0</v>
      </c>
      <c r="W563" s="7" t="e">
        <f>VLOOKUP(F563,'[7]乡镇通三级、旅游资源产业路项目明细'!$F$8:$S$1305,14,0)</f>
        <v>#N/A</v>
      </c>
      <c r="AA563" s="7" t="e">
        <f>_xlfn.XLOOKUP(F563,'[8]乡镇通三级、旅游资源产业路项目明细'!$U:$U,'[8]乡镇通三级、旅游资源产业路项目明细'!$U:$U)</f>
        <v>#N/A</v>
      </c>
      <c r="AB563" s="7" t="e">
        <f>VLOOKUP(F563,[9]项目建设投资计划表!$L$7:$O$83,4,0)</f>
        <v>#N/A</v>
      </c>
    </row>
    <row r="564" spans="1:28" ht="25.15" customHeight="1" outlineLevel="3" x14ac:dyDescent="0.4">
      <c r="A564" s="4" t="s">
        <v>13</v>
      </c>
      <c r="B564" s="4" t="s">
        <v>94</v>
      </c>
      <c r="C564" s="4" t="s">
        <v>1975</v>
      </c>
      <c r="D564" s="4" t="s">
        <v>1976</v>
      </c>
      <c r="E564" s="9"/>
      <c r="F564" s="4" t="s">
        <v>1977</v>
      </c>
      <c r="G564" s="4" t="s">
        <v>290</v>
      </c>
      <c r="H564" s="9" t="s">
        <v>291</v>
      </c>
      <c r="I564" s="9" t="s">
        <v>283</v>
      </c>
      <c r="J564" s="4">
        <v>0.56000000000000005</v>
      </c>
      <c r="K564" s="4" t="s">
        <v>284</v>
      </c>
      <c r="L564" s="4">
        <v>0</v>
      </c>
      <c r="M564" s="4">
        <v>0.56000000000000005</v>
      </c>
      <c r="N564" s="4"/>
      <c r="O564" s="4" t="s">
        <v>293</v>
      </c>
      <c r="P564" s="4" t="s">
        <v>279</v>
      </c>
      <c r="Q564" s="4" t="s">
        <v>1978</v>
      </c>
      <c r="R564" s="4"/>
      <c r="S564" s="18"/>
      <c r="U564" s="7">
        <f>VLOOKUP(F564,[6]农村公路!$I$6:$W$11652,15,0)</f>
        <v>0.56000000000000005</v>
      </c>
      <c r="V564" s="7">
        <f t="shared" si="23"/>
        <v>0</v>
      </c>
      <c r="W564" s="7" t="e">
        <f>VLOOKUP(F564,'[7]乡镇通三级、旅游资源产业路项目明细'!$F$8:$S$1305,14,0)</f>
        <v>#N/A</v>
      </c>
      <c r="AA564" s="7" t="e">
        <f>_xlfn.XLOOKUP(F564,'[8]乡镇通三级、旅游资源产业路项目明细'!$U:$U,'[8]乡镇通三级、旅游资源产业路项目明细'!$U:$U)</f>
        <v>#N/A</v>
      </c>
      <c r="AB564" s="7" t="e">
        <f>VLOOKUP(F564,[9]项目建设投资计划表!$L$7:$O$83,4,0)</f>
        <v>#N/A</v>
      </c>
    </row>
    <row r="565" spans="1:28" ht="25.15" customHeight="1" outlineLevel="3" x14ac:dyDescent="0.4">
      <c r="A565" s="4" t="s">
        <v>13</v>
      </c>
      <c r="B565" s="4" t="s">
        <v>94</v>
      </c>
      <c r="C565" s="4" t="s">
        <v>1979</v>
      </c>
      <c r="D565" s="4" t="s">
        <v>1980</v>
      </c>
      <c r="E565" s="9"/>
      <c r="F565" s="4" t="s">
        <v>1981</v>
      </c>
      <c r="G565" s="4" t="s">
        <v>275</v>
      </c>
      <c r="H565" s="9" t="s">
        <v>291</v>
      </c>
      <c r="I565" s="9" t="s">
        <v>283</v>
      </c>
      <c r="J565" s="4">
        <v>2.08</v>
      </c>
      <c r="K565" s="4" t="s">
        <v>527</v>
      </c>
      <c r="L565" s="4">
        <v>0</v>
      </c>
      <c r="M565" s="4">
        <v>2.08</v>
      </c>
      <c r="N565" s="4"/>
      <c r="O565" s="4" t="s">
        <v>293</v>
      </c>
      <c r="P565" s="4" t="s">
        <v>279</v>
      </c>
      <c r="Q565" s="4" t="s">
        <v>1980</v>
      </c>
      <c r="R565" s="4"/>
      <c r="S565" s="18"/>
      <c r="U565" s="7">
        <f>VLOOKUP(F565,[6]农村公路!$I$6:$W$11652,15,0)</f>
        <v>2.08</v>
      </c>
      <c r="V565" s="7">
        <f t="shared" si="23"/>
        <v>0</v>
      </c>
      <c r="W565" s="7" t="e">
        <f>VLOOKUP(F565,'[7]乡镇通三级、旅游资源产业路项目明细'!$F$8:$S$1305,14,0)</f>
        <v>#N/A</v>
      </c>
      <c r="AA565" s="7" t="e">
        <f>_xlfn.XLOOKUP(F565,'[8]乡镇通三级、旅游资源产业路项目明细'!$U:$U,'[8]乡镇通三级、旅游资源产业路项目明细'!$U:$U)</f>
        <v>#N/A</v>
      </c>
      <c r="AB565" s="7" t="e">
        <f>VLOOKUP(F565,[9]项目建设投资计划表!$L$7:$O$83,4,0)</f>
        <v>#N/A</v>
      </c>
    </row>
    <row r="566" spans="1:28" ht="25.15" customHeight="1" outlineLevel="3" x14ac:dyDescent="0.4">
      <c r="A566" s="4" t="s">
        <v>13</v>
      </c>
      <c r="B566" s="4" t="s">
        <v>94</v>
      </c>
      <c r="C566" s="4" t="s">
        <v>1967</v>
      </c>
      <c r="D566" s="4" t="s">
        <v>1967</v>
      </c>
      <c r="E566" s="9"/>
      <c r="F566" s="4" t="s">
        <v>1982</v>
      </c>
      <c r="G566" s="4" t="s">
        <v>275</v>
      </c>
      <c r="H566" s="9" t="s">
        <v>291</v>
      </c>
      <c r="I566" s="9" t="s">
        <v>283</v>
      </c>
      <c r="J566" s="4">
        <v>1.2</v>
      </c>
      <c r="K566" s="4" t="s">
        <v>527</v>
      </c>
      <c r="L566" s="4">
        <v>0</v>
      </c>
      <c r="M566" s="4">
        <v>1.2</v>
      </c>
      <c r="N566" s="4"/>
      <c r="O566" s="4" t="s">
        <v>293</v>
      </c>
      <c r="P566" s="4" t="s">
        <v>279</v>
      </c>
      <c r="Q566" s="4" t="s">
        <v>1983</v>
      </c>
      <c r="R566" s="4"/>
      <c r="S566" s="18"/>
      <c r="U566" s="7">
        <f>VLOOKUP(F566,[6]农村公路!$I$6:$W$11652,15,0)</f>
        <v>1.2</v>
      </c>
      <c r="V566" s="7">
        <f t="shared" si="23"/>
        <v>0</v>
      </c>
      <c r="W566" s="7" t="e">
        <f>VLOOKUP(F566,'[7]乡镇通三级、旅游资源产业路项目明细'!$F$8:$S$1305,14,0)</f>
        <v>#N/A</v>
      </c>
      <c r="AA566" s="7" t="e">
        <f>_xlfn.XLOOKUP(F566,'[8]乡镇通三级、旅游资源产业路项目明细'!$U:$U,'[8]乡镇通三级、旅游资源产业路项目明细'!$U:$U)</f>
        <v>#N/A</v>
      </c>
      <c r="AB566" s="7" t="e">
        <f>VLOOKUP(F566,[9]项目建设投资计划表!$L$7:$O$83,4,0)</f>
        <v>#N/A</v>
      </c>
    </row>
    <row r="567" spans="1:28" ht="25.15" customHeight="1" outlineLevel="3" x14ac:dyDescent="0.4">
      <c r="A567" s="4" t="s">
        <v>13</v>
      </c>
      <c r="B567" s="4" t="s">
        <v>94</v>
      </c>
      <c r="C567" s="4" t="s">
        <v>1984</v>
      </c>
      <c r="D567" s="4" t="s">
        <v>1985</v>
      </c>
      <c r="E567" s="9"/>
      <c r="F567" s="4" t="s">
        <v>1986</v>
      </c>
      <c r="G567" s="4" t="s">
        <v>275</v>
      </c>
      <c r="H567" s="9" t="s">
        <v>291</v>
      </c>
      <c r="I567" s="9" t="s">
        <v>1987</v>
      </c>
      <c r="J567" s="4">
        <v>2.3199999999999998</v>
      </c>
      <c r="K567" s="4" t="s">
        <v>284</v>
      </c>
      <c r="L567" s="4">
        <v>0</v>
      </c>
      <c r="M567" s="4">
        <v>2.3199999999999998</v>
      </c>
      <c r="N567" s="4"/>
      <c r="O567" s="4" t="s">
        <v>293</v>
      </c>
      <c r="P567" s="4" t="s">
        <v>279</v>
      </c>
      <c r="Q567" s="4" t="s">
        <v>1985</v>
      </c>
      <c r="R567" s="4"/>
      <c r="S567" s="18"/>
      <c r="U567" s="7">
        <f>VLOOKUP(F567,[6]农村公路!$I$6:$W$11652,15,0)</f>
        <v>2.3199999999999998</v>
      </c>
      <c r="V567" s="7">
        <f t="shared" si="23"/>
        <v>0</v>
      </c>
      <c r="W567" s="7" t="e">
        <f>VLOOKUP(F567,'[7]乡镇通三级、旅游资源产业路项目明细'!$F$8:$S$1305,14,0)</f>
        <v>#N/A</v>
      </c>
      <c r="AA567" s="7" t="e">
        <f>_xlfn.XLOOKUP(F567,'[8]乡镇通三级、旅游资源产业路项目明细'!$U:$U,'[8]乡镇通三级、旅游资源产业路项目明细'!$U:$U)</f>
        <v>#N/A</v>
      </c>
      <c r="AB567" s="7" t="e">
        <f>VLOOKUP(F567,[9]项目建设投资计划表!$L$7:$O$83,4,0)</f>
        <v>#N/A</v>
      </c>
    </row>
    <row r="568" spans="1:28" ht="25.15" customHeight="1" outlineLevel="3" x14ac:dyDescent="0.4">
      <c r="A568" s="4" t="s">
        <v>13</v>
      </c>
      <c r="B568" s="4" t="s">
        <v>94</v>
      </c>
      <c r="C568" s="4" t="s">
        <v>1988</v>
      </c>
      <c r="D568" s="4" t="s">
        <v>1988</v>
      </c>
      <c r="E568" s="9"/>
      <c r="F568" s="4" t="s">
        <v>1989</v>
      </c>
      <c r="G568" s="4" t="s">
        <v>275</v>
      </c>
      <c r="H568" s="9" t="s">
        <v>291</v>
      </c>
      <c r="I568" s="9" t="s">
        <v>283</v>
      </c>
      <c r="J568" s="4">
        <v>2.2999999999999998</v>
      </c>
      <c r="K568" s="4" t="s">
        <v>284</v>
      </c>
      <c r="L568" s="4">
        <v>0</v>
      </c>
      <c r="M568" s="4">
        <v>2.2999999999999998</v>
      </c>
      <c r="N568" s="4"/>
      <c r="O568" s="4" t="s">
        <v>293</v>
      </c>
      <c r="P568" s="4" t="s">
        <v>279</v>
      </c>
      <c r="Q568" s="4" t="s">
        <v>1990</v>
      </c>
      <c r="R568" s="4"/>
      <c r="S568" s="18"/>
      <c r="U568" s="7">
        <f>VLOOKUP(F568,[6]农村公路!$I$6:$W$11652,15,0)</f>
        <v>2.2999999999999998</v>
      </c>
      <c r="V568" s="7">
        <f t="shared" si="23"/>
        <v>0</v>
      </c>
      <c r="W568" s="7" t="e">
        <f>VLOOKUP(F568,'[7]乡镇通三级、旅游资源产业路项目明细'!$F$8:$S$1305,14,0)</f>
        <v>#N/A</v>
      </c>
      <c r="AA568" s="7" t="e">
        <f>_xlfn.XLOOKUP(F568,'[8]乡镇通三级、旅游资源产业路项目明细'!$U:$U,'[8]乡镇通三级、旅游资源产业路项目明细'!$U:$U)</f>
        <v>#N/A</v>
      </c>
      <c r="AB568" s="7" t="e">
        <f>VLOOKUP(F568,[9]项目建设投资计划表!$L$7:$O$83,4,0)</f>
        <v>#N/A</v>
      </c>
    </row>
    <row r="569" spans="1:28" ht="25.15" customHeight="1" outlineLevel="3" x14ac:dyDescent="0.4">
      <c r="A569" s="4" t="s">
        <v>13</v>
      </c>
      <c r="B569" s="4" t="s">
        <v>94</v>
      </c>
      <c r="C569" s="4" t="s">
        <v>1991</v>
      </c>
      <c r="D569" s="4" t="s">
        <v>1992</v>
      </c>
      <c r="E569" s="9"/>
      <c r="F569" s="4" t="s">
        <v>1993</v>
      </c>
      <c r="G569" s="4" t="s">
        <v>275</v>
      </c>
      <c r="H569" s="9" t="s">
        <v>291</v>
      </c>
      <c r="I569" s="9" t="s">
        <v>283</v>
      </c>
      <c r="J569" s="4">
        <v>2.7490000000000001</v>
      </c>
      <c r="K569" s="4" t="s">
        <v>377</v>
      </c>
      <c r="L569" s="4">
        <v>0</v>
      </c>
      <c r="M569" s="4">
        <v>2.7490000000000001</v>
      </c>
      <c r="N569" s="4"/>
      <c r="O569" s="4" t="s">
        <v>293</v>
      </c>
      <c r="P569" s="4" t="s">
        <v>279</v>
      </c>
      <c r="Q569" s="4" t="s">
        <v>1992</v>
      </c>
      <c r="R569" s="4"/>
      <c r="S569" s="18"/>
      <c r="U569" s="7">
        <f>VLOOKUP(F569,[6]农村公路!$I$6:$W$11652,15,0)</f>
        <v>2.7490000000000001</v>
      </c>
      <c r="V569" s="7">
        <f t="shared" si="23"/>
        <v>0</v>
      </c>
      <c r="W569" s="7" t="e">
        <f>VLOOKUP(F569,'[7]乡镇通三级、旅游资源产业路项目明细'!$F$8:$S$1305,14,0)</f>
        <v>#N/A</v>
      </c>
      <c r="AA569" s="7" t="e">
        <f>_xlfn.XLOOKUP(F569,'[8]乡镇通三级、旅游资源产业路项目明细'!$U:$U,'[8]乡镇通三级、旅游资源产业路项目明细'!$U:$U)</f>
        <v>#N/A</v>
      </c>
      <c r="AB569" s="7" t="e">
        <f>VLOOKUP(F569,[9]项目建设投资计划表!$L$7:$O$83,4,0)</f>
        <v>#N/A</v>
      </c>
    </row>
    <row r="570" spans="1:28" ht="25.15" customHeight="1" outlineLevel="3" x14ac:dyDescent="0.4">
      <c r="A570" s="4" t="s">
        <v>13</v>
      </c>
      <c r="B570" s="4" t="s">
        <v>94</v>
      </c>
      <c r="C570" s="4" t="s">
        <v>1979</v>
      </c>
      <c r="D570" s="4" t="s">
        <v>1994</v>
      </c>
      <c r="E570" s="9"/>
      <c r="F570" s="4" t="s">
        <v>1995</v>
      </c>
      <c r="G570" s="4" t="s">
        <v>275</v>
      </c>
      <c r="H570" s="9" t="s">
        <v>291</v>
      </c>
      <c r="I570" s="9" t="s">
        <v>283</v>
      </c>
      <c r="J570" s="4">
        <v>0.94</v>
      </c>
      <c r="K570" s="4" t="s">
        <v>527</v>
      </c>
      <c r="L570" s="4">
        <v>0</v>
      </c>
      <c r="M570" s="4">
        <v>0.94</v>
      </c>
      <c r="N570" s="4"/>
      <c r="O570" s="4" t="s">
        <v>293</v>
      </c>
      <c r="P570" s="4" t="s">
        <v>279</v>
      </c>
      <c r="Q570" s="4" t="s">
        <v>1994</v>
      </c>
      <c r="R570" s="4"/>
      <c r="S570" s="18"/>
      <c r="U570" s="7">
        <f>VLOOKUP(F570,[6]农村公路!$I$6:$W$11652,15,0)</f>
        <v>0.94</v>
      </c>
      <c r="V570" s="7">
        <f t="shared" si="23"/>
        <v>0</v>
      </c>
      <c r="W570" s="7" t="e">
        <f>VLOOKUP(F570,'[7]乡镇通三级、旅游资源产业路项目明细'!$F$8:$S$1305,14,0)</f>
        <v>#N/A</v>
      </c>
      <c r="AA570" s="7" t="e">
        <f>_xlfn.XLOOKUP(F570,'[8]乡镇通三级、旅游资源产业路项目明细'!$U:$U,'[8]乡镇通三级、旅游资源产业路项目明细'!$U:$U)</f>
        <v>#N/A</v>
      </c>
      <c r="AB570" s="7" t="e">
        <f>VLOOKUP(F570,[9]项目建设投资计划表!$L$7:$O$83,4,0)</f>
        <v>#N/A</v>
      </c>
    </row>
    <row r="571" spans="1:28" ht="25.15" customHeight="1" outlineLevel="3" x14ac:dyDescent="0.4">
      <c r="A571" s="4" t="s">
        <v>13</v>
      </c>
      <c r="B571" s="4" t="s">
        <v>94</v>
      </c>
      <c r="C571" s="4" t="s">
        <v>1996</v>
      </c>
      <c r="D571" s="4" t="s">
        <v>1997</v>
      </c>
      <c r="E571" s="9"/>
      <c r="F571" s="4" t="s">
        <v>1998</v>
      </c>
      <c r="G571" s="4" t="s">
        <v>275</v>
      </c>
      <c r="H571" s="9" t="s">
        <v>291</v>
      </c>
      <c r="I571" s="9" t="s">
        <v>1999</v>
      </c>
      <c r="J571" s="4">
        <v>5.5</v>
      </c>
      <c r="K571" s="4">
        <v>0</v>
      </c>
      <c r="L571" s="4">
        <v>0</v>
      </c>
      <c r="M571" s="4">
        <v>5.5</v>
      </c>
      <c r="N571" s="4"/>
      <c r="O571" s="4" t="s">
        <v>293</v>
      </c>
      <c r="P571" s="4" t="s">
        <v>279</v>
      </c>
      <c r="Q571" s="4" t="s">
        <v>1997</v>
      </c>
      <c r="R571" s="4"/>
      <c r="S571" s="18"/>
      <c r="U571" s="7">
        <f>VLOOKUP(F571,[6]农村公路!$I$6:$W$11652,15,0)</f>
        <v>5.5</v>
      </c>
      <c r="V571" s="7">
        <f t="shared" si="23"/>
        <v>0</v>
      </c>
      <c r="W571" s="7" t="e">
        <f>VLOOKUP(F571,'[7]乡镇通三级、旅游资源产业路项目明细'!$F$8:$S$1305,14,0)</f>
        <v>#N/A</v>
      </c>
      <c r="AA571" s="7" t="e">
        <f>_xlfn.XLOOKUP(F571,'[8]乡镇通三级、旅游资源产业路项目明细'!$U:$U,'[8]乡镇通三级、旅游资源产业路项目明细'!$U:$U)</f>
        <v>#N/A</v>
      </c>
      <c r="AB571" s="7" t="e">
        <f>VLOOKUP(F571,[9]项目建设投资计划表!$L$7:$O$83,4,0)</f>
        <v>#N/A</v>
      </c>
    </row>
    <row r="572" spans="1:28" ht="25.15" customHeight="1" outlineLevel="3" x14ac:dyDescent="0.4">
      <c r="A572" s="4" t="s">
        <v>13</v>
      </c>
      <c r="B572" s="4" t="s">
        <v>94</v>
      </c>
      <c r="C572" s="4" t="s">
        <v>2000</v>
      </c>
      <c r="D572" s="4" t="s">
        <v>2001</v>
      </c>
      <c r="E572" s="9"/>
      <c r="F572" s="4" t="s">
        <v>2002</v>
      </c>
      <c r="G572" s="4" t="s">
        <v>275</v>
      </c>
      <c r="H572" s="9" t="s">
        <v>291</v>
      </c>
      <c r="I572" s="9" t="s">
        <v>283</v>
      </c>
      <c r="J572" s="4">
        <v>2.15</v>
      </c>
      <c r="K572" s="4" t="s">
        <v>527</v>
      </c>
      <c r="L572" s="4">
        <v>0</v>
      </c>
      <c r="M572" s="4">
        <v>2.15</v>
      </c>
      <c r="N572" s="4"/>
      <c r="O572" s="4" t="s">
        <v>293</v>
      </c>
      <c r="P572" s="4" t="s">
        <v>279</v>
      </c>
      <c r="Q572" s="4" t="s">
        <v>2003</v>
      </c>
      <c r="R572" s="4"/>
      <c r="S572" s="18"/>
      <c r="U572" s="7">
        <f>VLOOKUP(F572,[6]农村公路!$I$6:$W$11652,15,0)</f>
        <v>2.15</v>
      </c>
      <c r="V572" s="7">
        <f t="shared" si="23"/>
        <v>0</v>
      </c>
      <c r="W572" s="7" t="e">
        <f>VLOOKUP(F572,'[7]乡镇通三级、旅游资源产业路项目明细'!$F$8:$S$1305,14,0)</f>
        <v>#N/A</v>
      </c>
      <c r="AA572" s="7" t="e">
        <f>_xlfn.XLOOKUP(F572,'[8]乡镇通三级、旅游资源产业路项目明细'!$U:$U,'[8]乡镇通三级、旅游资源产业路项目明细'!$U:$U)</f>
        <v>#N/A</v>
      </c>
      <c r="AB572" s="7" t="e">
        <f>VLOOKUP(F572,[9]项目建设投资计划表!$L$7:$O$83,4,0)</f>
        <v>#N/A</v>
      </c>
    </row>
    <row r="573" spans="1:28" ht="25.15" customHeight="1" outlineLevel="3" x14ac:dyDescent="0.4">
      <c r="A573" s="4" t="s">
        <v>13</v>
      </c>
      <c r="B573" s="4" t="s">
        <v>94</v>
      </c>
      <c r="C573" s="4" t="s">
        <v>2004</v>
      </c>
      <c r="D573" s="4" t="s">
        <v>2005</v>
      </c>
      <c r="E573" s="9"/>
      <c r="F573" s="4" t="s">
        <v>2006</v>
      </c>
      <c r="G573" s="4" t="s">
        <v>275</v>
      </c>
      <c r="H573" s="9" t="s">
        <v>291</v>
      </c>
      <c r="I573" s="9" t="s">
        <v>283</v>
      </c>
      <c r="J573" s="4">
        <v>0.92</v>
      </c>
      <c r="K573" s="4" t="s">
        <v>527</v>
      </c>
      <c r="L573" s="4">
        <v>0</v>
      </c>
      <c r="M573" s="4">
        <v>0.92</v>
      </c>
      <c r="N573" s="4"/>
      <c r="O573" s="4" t="s">
        <v>293</v>
      </c>
      <c r="P573" s="4" t="s">
        <v>279</v>
      </c>
      <c r="Q573" s="4" t="s">
        <v>2005</v>
      </c>
      <c r="R573" s="4"/>
      <c r="S573" s="18"/>
      <c r="U573" s="7">
        <f>VLOOKUP(F573,[6]农村公路!$I$6:$W$11652,15,0)</f>
        <v>0.92</v>
      </c>
      <c r="V573" s="7">
        <f t="shared" si="23"/>
        <v>0</v>
      </c>
      <c r="W573" s="7" t="e">
        <f>VLOOKUP(F573,'[7]乡镇通三级、旅游资源产业路项目明细'!$F$8:$S$1305,14,0)</f>
        <v>#N/A</v>
      </c>
      <c r="AA573" s="7" t="e">
        <f>_xlfn.XLOOKUP(F573,'[8]乡镇通三级、旅游资源产业路项目明细'!$U:$U,'[8]乡镇通三级、旅游资源产业路项目明细'!$U:$U)</f>
        <v>#N/A</v>
      </c>
      <c r="AB573" s="7" t="e">
        <f>VLOOKUP(F573,[9]项目建设投资计划表!$L$7:$O$83,4,0)</f>
        <v>#N/A</v>
      </c>
    </row>
    <row r="574" spans="1:28" ht="25.15" customHeight="1" outlineLevel="3" x14ac:dyDescent="0.4">
      <c r="A574" s="4" t="s">
        <v>13</v>
      </c>
      <c r="B574" s="4" t="s">
        <v>94</v>
      </c>
      <c r="C574" s="4" t="s">
        <v>1971</v>
      </c>
      <c r="D574" s="4" t="s">
        <v>2007</v>
      </c>
      <c r="E574" s="9"/>
      <c r="F574" s="4" t="s">
        <v>2008</v>
      </c>
      <c r="G574" s="4" t="s">
        <v>275</v>
      </c>
      <c r="H574" s="9" t="s">
        <v>291</v>
      </c>
      <c r="I574" s="9" t="s">
        <v>283</v>
      </c>
      <c r="J574" s="4">
        <v>1.6</v>
      </c>
      <c r="K574" s="4" t="s">
        <v>284</v>
      </c>
      <c r="L574" s="4">
        <v>0</v>
      </c>
      <c r="M574" s="4">
        <v>1.6</v>
      </c>
      <c r="N574" s="4"/>
      <c r="O574" s="4" t="s">
        <v>293</v>
      </c>
      <c r="P574" s="4" t="s">
        <v>279</v>
      </c>
      <c r="Q574" s="4" t="s">
        <v>2009</v>
      </c>
      <c r="R574" s="4"/>
      <c r="S574" s="18"/>
      <c r="U574" s="7">
        <f>VLOOKUP(F574,[6]农村公路!$I$6:$W$11652,15,0)</f>
        <v>1.6</v>
      </c>
      <c r="V574" s="7">
        <f t="shared" si="23"/>
        <v>0</v>
      </c>
      <c r="W574" s="7" t="e">
        <f>VLOOKUP(F574,'[7]乡镇通三级、旅游资源产业路项目明细'!$F$8:$S$1305,14,0)</f>
        <v>#N/A</v>
      </c>
      <c r="AA574" s="7" t="e">
        <f>_xlfn.XLOOKUP(F574,'[8]乡镇通三级、旅游资源产业路项目明细'!$U:$U,'[8]乡镇通三级、旅游资源产业路项目明细'!$U:$U)</f>
        <v>#N/A</v>
      </c>
      <c r="AB574" s="7" t="e">
        <f>VLOOKUP(F574,[9]项目建设投资计划表!$L$7:$O$83,4,0)</f>
        <v>#N/A</v>
      </c>
    </row>
    <row r="575" spans="1:28" ht="25.15" customHeight="1" outlineLevel="3" x14ac:dyDescent="0.4">
      <c r="A575" s="4" t="s">
        <v>13</v>
      </c>
      <c r="B575" s="4" t="s">
        <v>94</v>
      </c>
      <c r="C575" s="4" t="s">
        <v>2010</v>
      </c>
      <c r="D575" s="4" t="s">
        <v>2011</v>
      </c>
      <c r="E575" s="9"/>
      <c r="F575" s="4" t="s">
        <v>2012</v>
      </c>
      <c r="G575" s="4" t="s">
        <v>275</v>
      </c>
      <c r="H575" s="9" t="s">
        <v>291</v>
      </c>
      <c r="I575" s="9" t="s">
        <v>283</v>
      </c>
      <c r="J575" s="4">
        <v>1.9</v>
      </c>
      <c r="K575" s="4" t="s">
        <v>377</v>
      </c>
      <c r="L575" s="4">
        <v>0</v>
      </c>
      <c r="M575" s="4">
        <v>1.9</v>
      </c>
      <c r="N575" s="4"/>
      <c r="O575" s="4" t="s">
        <v>293</v>
      </c>
      <c r="P575" s="4" t="s">
        <v>279</v>
      </c>
      <c r="Q575" s="4" t="s">
        <v>2011</v>
      </c>
      <c r="R575" s="4"/>
      <c r="S575" s="18"/>
      <c r="U575" s="7">
        <f>VLOOKUP(F575,[6]农村公路!$I$6:$W$11652,15,0)</f>
        <v>1.9</v>
      </c>
      <c r="V575" s="7">
        <f t="shared" si="23"/>
        <v>0</v>
      </c>
      <c r="W575" s="7" t="e">
        <f>VLOOKUP(F575,'[7]乡镇通三级、旅游资源产业路项目明细'!$F$8:$S$1305,14,0)</f>
        <v>#N/A</v>
      </c>
      <c r="AA575" s="7" t="e">
        <f>_xlfn.XLOOKUP(F575,'[8]乡镇通三级、旅游资源产业路项目明细'!$U:$U,'[8]乡镇通三级、旅游资源产业路项目明细'!$U:$U)</f>
        <v>#N/A</v>
      </c>
      <c r="AB575" s="7" t="e">
        <f>VLOOKUP(F575,[9]项目建设投资计划表!$L$7:$O$83,4,0)</f>
        <v>#N/A</v>
      </c>
    </row>
    <row r="576" spans="1:28" ht="25.15" customHeight="1" outlineLevel="3" x14ac:dyDescent="0.4">
      <c r="A576" s="4" t="s">
        <v>13</v>
      </c>
      <c r="B576" s="4" t="s">
        <v>94</v>
      </c>
      <c r="C576" s="4" t="s">
        <v>2013</v>
      </c>
      <c r="D576" s="4" t="s">
        <v>2014</v>
      </c>
      <c r="E576" s="9"/>
      <c r="F576" s="4" t="s">
        <v>2015</v>
      </c>
      <c r="G576" s="4" t="s">
        <v>275</v>
      </c>
      <c r="H576" s="9" t="s">
        <v>291</v>
      </c>
      <c r="I576" s="9" t="s">
        <v>283</v>
      </c>
      <c r="J576" s="4">
        <v>3</v>
      </c>
      <c r="K576" s="4" t="s">
        <v>277</v>
      </c>
      <c r="L576" s="4">
        <v>0</v>
      </c>
      <c r="M576" s="4">
        <v>3</v>
      </c>
      <c r="N576" s="4"/>
      <c r="O576" s="4" t="s">
        <v>293</v>
      </c>
      <c r="P576" s="4" t="s">
        <v>279</v>
      </c>
      <c r="Q576" s="4" t="s">
        <v>2014</v>
      </c>
      <c r="R576" s="4"/>
      <c r="S576" s="18"/>
      <c r="U576" s="7">
        <f>VLOOKUP(F576,[6]农村公路!$I$6:$W$11652,15,0)</f>
        <v>3</v>
      </c>
      <c r="V576" s="7">
        <f t="shared" si="23"/>
        <v>0</v>
      </c>
      <c r="W576" s="7" t="e">
        <f>VLOOKUP(F576,'[7]乡镇通三级、旅游资源产业路项目明细'!$F$8:$S$1305,14,0)</f>
        <v>#N/A</v>
      </c>
      <c r="AA576" s="7" t="e">
        <f>_xlfn.XLOOKUP(F576,'[8]乡镇通三级、旅游资源产业路项目明细'!$U:$U,'[8]乡镇通三级、旅游资源产业路项目明细'!$U:$U)</f>
        <v>#N/A</v>
      </c>
      <c r="AB576" s="7" t="e">
        <f>VLOOKUP(F576,[9]项目建设投资计划表!$L$7:$O$83,4,0)</f>
        <v>#N/A</v>
      </c>
    </row>
    <row r="577" spans="1:28" ht="25.15" customHeight="1" outlineLevel="3" x14ac:dyDescent="0.4">
      <c r="A577" s="4" t="s">
        <v>13</v>
      </c>
      <c r="B577" s="4" t="s">
        <v>94</v>
      </c>
      <c r="C577" s="4" t="s">
        <v>2016</v>
      </c>
      <c r="D577" s="4" t="s">
        <v>2017</v>
      </c>
      <c r="E577" s="9"/>
      <c r="F577" s="4" t="s">
        <v>2018</v>
      </c>
      <c r="G577" s="4" t="s">
        <v>275</v>
      </c>
      <c r="H577" s="9" t="s">
        <v>291</v>
      </c>
      <c r="I577" s="9" t="s">
        <v>283</v>
      </c>
      <c r="J577" s="4">
        <v>1.97</v>
      </c>
      <c r="K577" s="4" t="s">
        <v>284</v>
      </c>
      <c r="L577" s="4">
        <v>0</v>
      </c>
      <c r="M577" s="4">
        <v>1.97</v>
      </c>
      <c r="N577" s="4"/>
      <c r="O577" s="4" t="s">
        <v>293</v>
      </c>
      <c r="P577" s="4" t="s">
        <v>279</v>
      </c>
      <c r="Q577" s="4" t="s">
        <v>2019</v>
      </c>
      <c r="R577" s="4"/>
      <c r="S577" s="18"/>
      <c r="U577" s="7">
        <f>VLOOKUP(F577,[6]农村公路!$I$6:$W$11652,15,0)</f>
        <v>1.97</v>
      </c>
      <c r="V577" s="7">
        <f t="shared" si="23"/>
        <v>0</v>
      </c>
      <c r="W577" s="7" t="e">
        <f>VLOOKUP(F577,'[7]乡镇通三级、旅游资源产业路项目明细'!$F$8:$S$1305,14,0)</f>
        <v>#N/A</v>
      </c>
      <c r="AA577" s="7" t="e">
        <f>_xlfn.XLOOKUP(F577,'[8]乡镇通三级、旅游资源产业路项目明细'!$U:$U,'[8]乡镇通三级、旅游资源产业路项目明细'!$U:$U)</f>
        <v>#N/A</v>
      </c>
      <c r="AB577" s="7" t="e">
        <f>VLOOKUP(F577,[9]项目建设投资计划表!$L$7:$O$83,4,0)</f>
        <v>#N/A</v>
      </c>
    </row>
    <row r="578" spans="1:28" ht="25.15" customHeight="1" outlineLevel="3" x14ac:dyDescent="0.4">
      <c r="A578" s="4" t="s">
        <v>13</v>
      </c>
      <c r="B578" s="4" t="s">
        <v>94</v>
      </c>
      <c r="C578" s="4" t="s">
        <v>2020</v>
      </c>
      <c r="D578" s="4" t="s">
        <v>2021</v>
      </c>
      <c r="E578" s="9"/>
      <c r="F578" s="4" t="s">
        <v>2022</v>
      </c>
      <c r="G578" s="4" t="s">
        <v>275</v>
      </c>
      <c r="H578" s="9" t="s">
        <v>291</v>
      </c>
      <c r="I578" s="9" t="s">
        <v>283</v>
      </c>
      <c r="J578" s="4">
        <v>0.8</v>
      </c>
      <c r="K578" s="4" t="s">
        <v>284</v>
      </c>
      <c r="L578" s="4">
        <v>0</v>
      </c>
      <c r="M578" s="4">
        <v>0.8</v>
      </c>
      <c r="N578" s="4"/>
      <c r="O578" s="4" t="s">
        <v>293</v>
      </c>
      <c r="P578" s="4" t="s">
        <v>279</v>
      </c>
      <c r="Q578" s="4" t="s">
        <v>2021</v>
      </c>
      <c r="R578" s="4"/>
      <c r="S578" s="18"/>
      <c r="U578" s="7">
        <f>VLOOKUP(F578,[6]农村公路!$I$6:$W$11652,15,0)</f>
        <v>0.8</v>
      </c>
      <c r="V578" s="7">
        <f t="shared" si="23"/>
        <v>0</v>
      </c>
      <c r="W578" s="7" t="e">
        <f>VLOOKUP(F578,'[7]乡镇通三级、旅游资源产业路项目明细'!$F$8:$S$1305,14,0)</f>
        <v>#N/A</v>
      </c>
      <c r="AA578" s="7" t="e">
        <f>_xlfn.XLOOKUP(F578,'[8]乡镇通三级、旅游资源产业路项目明细'!$U:$U,'[8]乡镇通三级、旅游资源产业路项目明细'!$U:$U)</f>
        <v>#N/A</v>
      </c>
      <c r="AB578" s="7" t="e">
        <f>VLOOKUP(F578,[9]项目建设投资计划表!$L$7:$O$83,4,0)</f>
        <v>#N/A</v>
      </c>
    </row>
    <row r="579" spans="1:28" ht="25.15" customHeight="1" outlineLevel="3" x14ac:dyDescent="0.4">
      <c r="A579" s="4" t="s">
        <v>13</v>
      </c>
      <c r="B579" s="4" t="s">
        <v>94</v>
      </c>
      <c r="C579" s="4" t="s">
        <v>2023</v>
      </c>
      <c r="D579" s="4" t="s">
        <v>2024</v>
      </c>
      <c r="E579" s="9"/>
      <c r="F579" s="4" t="s">
        <v>2025</v>
      </c>
      <c r="G579" s="4" t="s">
        <v>275</v>
      </c>
      <c r="H579" s="9" t="s">
        <v>291</v>
      </c>
      <c r="I579" s="9" t="s">
        <v>283</v>
      </c>
      <c r="J579" s="4">
        <v>4.5179999999999998</v>
      </c>
      <c r="K579" s="4" t="s">
        <v>284</v>
      </c>
      <c r="L579" s="4">
        <v>0</v>
      </c>
      <c r="M579" s="4">
        <v>4.5179999999999998</v>
      </c>
      <c r="N579" s="4"/>
      <c r="O579" s="4" t="s">
        <v>293</v>
      </c>
      <c r="P579" s="4" t="s">
        <v>279</v>
      </c>
      <c r="Q579" s="4" t="s">
        <v>2026</v>
      </c>
      <c r="R579" s="4"/>
      <c r="S579" s="18"/>
      <c r="U579" s="7">
        <f>VLOOKUP(F579,[6]农村公路!$I$6:$W$11652,15,0)</f>
        <v>4.5179999999999998</v>
      </c>
      <c r="V579" s="7">
        <f t="shared" si="23"/>
        <v>0</v>
      </c>
      <c r="W579" s="7" t="e">
        <f>VLOOKUP(F579,'[7]乡镇通三级、旅游资源产业路项目明细'!$F$8:$S$1305,14,0)</f>
        <v>#N/A</v>
      </c>
      <c r="AA579" s="7" t="e">
        <f>_xlfn.XLOOKUP(F579,'[8]乡镇通三级、旅游资源产业路项目明细'!$U:$U,'[8]乡镇通三级、旅游资源产业路项目明细'!$U:$U)</f>
        <v>#N/A</v>
      </c>
      <c r="AB579" s="7" t="e">
        <f>VLOOKUP(F579,[9]项目建设投资计划表!$L$7:$O$83,4,0)</f>
        <v>#N/A</v>
      </c>
    </row>
    <row r="580" spans="1:28" ht="25.15" customHeight="1" outlineLevel="3" x14ac:dyDescent="0.4">
      <c r="A580" s="4" t="s">
        <v>13</v>
      </c>
      <c r="B580" s="4" t="s">
        <v>94</v>
      </c>
      <c r="C580" s="4" t="s">
        <v>2027</v>
      </c>
      <c r="D580" s="4" t="s">
        <v>33</v>
      </c>
      <c r="E580" s="9"/>
      <c r="F580" s="4" t="s">
        <v>2028</v>
      </c>
      <c r="G580" s="4" t="s">
        <v>275</v>
      </c>
      <c r="H580" s="9" t="s">
        <v>291</v>
      </c>
      <c r="I580" s="9" t="s">
        <v>283</v>
      </c>
      <c r="J580" s="4">
        <v>1.5</v>
      </c>
      <c r="K580" s="4" t="s">
        <v>277</v>
      </c>
      <c r="L580" s="4">
        <v>0</v>
      </c>
      <c r="M580" s="4">
        <v>1.5</v>
      </c>
      <c r="N580" s="4"/>
      <c r="O580" s="4" t="s">
        <v>293</v>
      </c>
      <c r="P580" s="4" t="s">
        <v>279</v>
      </c>
      <c r="Q580" s="4" t="s">
        <v>2029</v>
      </c>
      <c r="R580" s="4"/>
      <c r="S580" s="18"/>
      <c r="U580" s="7">
        <f>VLOOKUP(F580,[6]农村公路!$I$6:$W$11652,15,0)</f>
        <v>1.5</v>
      </c>
      <c r="V580" s="7">
        <f t="shared" si="23"/>
        <v>0</v>
      </c>
      <c r="W580" s="7" t="e">
        <f>VLOOKUP(F580,'[7]乡镇通三级、旅游资源产业路项目明细'!$F$8:$S$1305,14,0)</f>
        <v>#N/A</v>
      </c>
      <c r="AA580" s="7" t="e">
        <f>_xlfn.XLOOKUP(F580,'[8]乡镇通三级、旅游资源产业路项目明细'!$U:$U,'[8]乡镇通三级、旅游资源产业路项目明细'!$U:$U)</f>
        <v>#N/A</v>
      </c>
      <c r="AB580" s="7" t="e">
        <f>VLOOKUP(F580,[9]项目建设投资计划表!$L$7:$O$83,4,0)</f>
        <v>#N/A</v>
      </c>
    </row>
    <row r="581" spans="1:28" ht="25.15" customHeight="1" outlineLevel="3" x14ac:dyDescent="0.4">
      <c r="A581" s="4" t="s">
        <v>13</v>
      </c>
      <c r="B581" s="4" t="s">
        <v>94</v>
      </c>
      <c r="C581" s="4" t="s">
        <v>2013</v>
      </c>
      <c r="D581" s="4" t="s">
        <v>33</v>
      </c>
      <c r="E581" s="9"/>
      <c r="F581" s="4" t="s">
        <v>2030</v>
      </c>
      <c r="G581" s="4" t="s">
        <v>275</v>
      </c>
      <c r="H581" s="9" t="s">
        <v>291</v>
      </c>
      <c r="I581" s="9" t="s">
        <v>283</v>
      </c>
      <c r="J581" s="4">
        <v>7.2910000000000004</v>
      </c>
      <c r="K581" s="4" t="s">
        <v>277</v>
      </c>
      <c r="L581" s="4">
        <v>0</v>
      </c>
      <c r="M581" s="4">
        <v>7.2910000000000004</v>
      </c>
      <c r="N581" s="4"/>
      <c r="O581" s="4" t="s">
        <v>293</v>
      </c>
      <c r="P581" s="4" t="s">
        <v>279</v>
      </c>
      <c r="Q581" s="4" t="s">
        <v>2031</v>
      </c>
      <c r="R581" s="4"/>
      <c r="S581" s="18"/>
      <c r="U581" s="7">
        <f>VLOOKUP(F581,[6]农村公路!$I$6:$W$11652,15,0)</f>
        <v>7.2910000000000004</v>
      </c>
      <c r="V581" s="7">
        <f t="shared" si="23"/>
        <v>0</v>
      </c>
      <c r="W581" s="7" t="e">
        <f>VLOOKUP(F581,'[7]乡镇通三级、旅游资源产业路项目明细'!$F$8:$S$1305,14,0)</f>
        <v>#N/A</v>
      </c>
      <c r="AA581" s="7" t="e">
        <f>_xlfn.XLOOKUP(F581,'[8]乡镇通三级、旅游资源产业路项目明细'!$U:$U,'[8]乡镇通三级、旅游资源产业路项目明细'!$U:$U)</f>
        <v>#N/A</v>
      </c>
      <c r="AB581" s="7" t="e">
        <f>VLOOKUP(F581,[9]项目建设投资计划表!$L$7:$O$83,4,0)</f>
        <v>#N/A</v>
      </c>
    </row>
    <row r="582" spans="1:28" s="1" customFormat="1" ht="25.15" customHeight="1" outlineLevel="2" x14ac:dyDescent="0.4">
      <c r="A582" s="4"/>
      <c r="B582" s="11" t="s">
        <v>89</v>
      </c>
      <c r="C582" s="4"/>
      <c r="D582" s="4"/>
      <c r="E582" s="9"/>
      <c r="F582" s="4"/>
      <c r="G582" s="4"/>
      <c r="H582" s="9"/>
      <c r="I582" s="9"/>
      <c r="J582" s="4">
        <f>SUBTOTAL(9,J583:J598)</f>
        <v>21.864000000000004</v>
      </c>
      <c r="K582" s="4"/>
      <c r="L582" s="4"/>
      <c r="M582" s="4">
        <f>SUBTOTAL(9,M583:M598)</f>
        <v>21.864000000000004</v>
      </c>
      <c r="N582" s="4">
        <v>21.83</v>
      </c>
      <c r="O582" s="4"/>
      <c r="P582" s="4"/>
      <c r="Q582" s="4"/>
      <c r="R582" s="4"/>
      <c r="S582" s="18">
        <f t="shared" si="22"/>
        <v>3.4000000000006025E-2</v>
      </c>
    </row>
    <row r="583" spans="1:28" ht="25.15" customHeight="1" outlineLevel="3" x14ac:dyDescent="0.4">
      <c r="A583" s="4" t="s">
        <v>13</v>
      </c>
      <c r="B583" s="4" t="s">
        <v>89</v>
      </c>
      <c r="C583" s="4" t="s">
        <v>2032</v>
      </c>
      <c r="D583" s="4" t="s">
        <v>2033</v>
      </c>
      <c r="E583" s="9"/>
      <c r="F583" s="4" t="s">
        <v>2034</v>
      </c>
      <c r="G583" s="4" t="s">
        <v>434</v>
      </c>
      <c r="H583" s="9" t="s">
        <v>200</v>
      </c>
      <c r="I583" s="9" t="s">
        <v>2035</v>
      </c>
      <c r="J583" s="4">
        <v>2.13</v>
      </c>
      <c r="K583" s="4">
        <v>0</v>
      </c>
      <c r="L583" s="4" t="s">
        <v>279</v>
      </c>
      <c r="M583" s="4">
        <v>2.13</v>
      </c>
      <c r="N583" s="4"/>
      <c r="O583" s="4">
        <v>6.5</v>
      </c>
      <c r="P583" s="4" t="s">
        <v>436</v>
      </c>
      <c r="Q583" s="4" t="s">
        <v>2032</v>
      </c>
      <c r="R583" s="4"/>
      <c r="S583" s="18"/>
      <c r="W583" s="7" t="e">
        <f>VLOOKUP(F583,'[7]2021年备案'!$F$8:$S$1293,14,0)</f>
        <v>#N/A</v>
      </c>
      <c r="Y583" s="7" t="e">
        <f>J583-W583-M583</f>
        <v>#N/A</v>
      </c>
      <c r="Z583" s="7" t="s">
        <v>437</v>
      </c>
      <c r="AA583" s="7" t="e">
        <f>_xlfn.XLOOKUP(F583,'[8]乡镇通三级、旅游资源产业路项目明细'!$U:$U,'[8]乡镇通三级、旅游资源产业路项目明细'!$U:$U)</f>
        <v>#N/A</v>
      </c>
      <c r="AB583" s="7" t="e">
        <f>VLOOKUP(F583,[9]项目建设投资计划表!$L$7:$O$83,4,0)</f>
        <v>#N/A</v>
      </c>
    </row>
    <row r="584" spans="1:28" ht="25.15" customHeight="1" outlineLevel="3" x14ac:dyDescent="0.4">
      <c r="A584" s="4" t="s">
        <v>13</v>
      </c>
      <c r="B584" s="4" t="s">
        <v>89</v>
      </c>
      <c r="C584" s="4" t="s">
        <v>2036</v>
      </c>
      <c r="D584" s="4" t="s">
        <v>2037</v>
      </c>
      <c r="E584" s="9"/>
      <c r="F584" s="4" t="s">
        <v>2038</v>
      </c>
      <c r="G584" s="4" t="s">
        <v>290</v>
      </c>
      <c r="H584" s="9" t="s">
        <v>291</v>
      </c>
      <c r="I584" s="9" t="s">
        <v>2039</v>
      </c>
      <c r="J584" s="4">
        <v>2</v>
      </c>
      <c r="K584" s="4" t="s">
        <v>284</v>
      </c>
      <c r="L584" s="4">
        <v>0</v>
      </c>
      <c r="M584" s="4">
        <v>2</v>
      </c>
      <c r="N584" s="4"/>
      <c r="O584" s="4" t="s">
        <v>293</v>
      </c>
      <c r="P584" s="4" t="s">
        <v>279</v>
      </c>
      <c r="Q584" s="4" t="s">
        <v>2040</v>
      </c>
      <c r="R584" s="4"/>
      <c r="S584" s="18"/>
      <c r="U584" s="7">
        <f>VLOOKUP(F584,[6]农村公路!$I$6:$W$11652,15,0)</f>
        <v>2</v>
      </c>
      <c r="V584" s="7">
        <f t="shared" ref="V584:V598" si="24">J584-U584</f>
        <v>0</v>
      </c>
      <c r="W584" s="7" t="e">
        <f>VLOOKUP(F584,'[7]乡镇通三级、旅游资源产业路项目明细'!$F$8:$S$1305,14,0)</f>
        <v>#N/A</v>
      </c>
      <c r="AA584" s="7" t="e">
        <f>_xlfn.XLOOKUP(F584,'[8]乡镇通三级、旅游资源产业路项目明细'!$U:$U,'[8]乡镇通三级、旅游资源产业路项目明细'!$U:$U)</f>
        <v>#N/A</v>
      </c>
      <c r="AB584" s="7" t="e">
        <f>VLOOKUP(F584,[9]项目建设投资计划表!$L$7:$O$83,4,0)</f>
        <v>#N/A</v>
      </c>
    </row>
    <row r="585" spans="1:28" ht="25.15" customHeight="1" outlineLevel="3" x14ac:dyDescent="0.4">
      <c r="A585" s="4" t="s">
        <v>13</v>
      </c>
      <c r="B585" s="4" t="s">
        <v>89</v>
      </c>
      <c r="C585" s="4" t="s">
        <v>2041</v>
      </c>
      <c r="D585" s="4" t="s">
        <v>2042</v>
      </c>
      <c r="E585" s="9"/>
      <c r="F585" s="4" t="s">
        <v>2043</v>
      </c>
      <c r="G585" s="4" t="s">
        <v>290</v>
      </c>
      <c r="H585" s="9" t="s">
        <v>200</v>
      </c>
      <c r="I585" s="9" t="s">
        <v>2044</v>
      </c>
      <c r="J585" s="4">
        <v>0.70399999999999996</v>
      </c>
      <c r="K585" s="4" t="s">
        <v>284</v>
      </c>
      <c r="L585" s="4">
        <v>0</v>
      </c>
      <c r="M585" s="4">
        <v>0.70399999999999996</v>
      </c>
      <c r="N585" s="4"/>
      <c r="O585" s="4" t="s">
        <v>293</v>
      </c>
      <c r="P585" s="4" t="s">
        <v>279</v>
      </c>
      <c r="Q585" s="4" t="s">
        <v>2045</v>
      </c>
      <c r="R585" s="4"/>
      <c r="S585" s="18"/>
      <c r="U585" s="7">
        <f>VLOOKUP(F585,[6]农村公路!$I$6:$W$11652,15,0)</f>
        <v>0.70399999999999996</v>
      </c>
      <c r="V585" s="7">
        <f t="shared" si="24"/>
        <v>0</v>
      </c>
      <c r="W585" s="7" t="e">
        <f>VLOOKUP(F585,'[7]乡镇通三级、旅游资源产业路项目明细'!$F$8:$S$1305,14,0)</f>
        <v>#N/A</v>
      </c>
      <c r="AA585" s="7" t="e">
        <f>_xlfn.XLOOKUP(F585,'[8]乡镇通三级、旅游资源产业路项目明细'!$U:$U,'[8]乡镇通三级、旅游资源产业路项目明细'!$U:$U)</f>
        <v>#N/A</v>
      </c>
      <c r="AB585" s="7" t="e">
        <f>VLOOKUP(F585,[9]项目建设投资计划表!$L$7:$O$83,4,0)</f>
        <v>#N/A</v>
      </c>
    </row>
    <row r="586" spans="1:28" ht="25.15" customHeight="1" outlineLevel="3" x14ac:dyDescent="0.4">
      <c r="A586" s="4" t="s">
        <v>13</v>
      </c>
      <c r="B586" s="4" t="s">
        <v>89</v>
      </c>
      <c r="C586" s="4" t="s">
        <v>2046</v>
      </c>
      <c r="D586" s="4" t="s">
        <v>2047</v>
      </c>
      <c r="E586" s="9"/>
      <c r="F586" s="4" t="s">
        <v>2048</v>
      </c>
      <c r="G586" s="4" t="s">
        <v>290</v>
      </c>
      <c r="H586" s="9" t="s">
        <v>291</v>
      </c>
      <c r="I586" s="9" t="s">
        <v>2049</v>
      </c>
      <c r="J586" s="4">
        <v>2</v>
      </c>
      <c r="K586" s="4" t="s">
        <v>284</v>
      </c>
      <c r="L586" s="4">
        <v>0</v>
      </c>
      <c r="M586" s="4">
        <v>2</v>
      </c>
      <c r="N586" s="4"/>
      <c r="O586" s="4" t="s">
        <v>293</v>
      </c>
      <c r="P586" s="4" t="s">
        <v>279</v>
      </c>
      <c r="Q586" s="4" t="s">
        <v>2050</v>
      </c>
      <c r="R586" s="4"/>
      <c r="S586" s="18"/>
      <c r="U586" s="7">
        <f>VLOOKUP(F586,[6]农村公路!$I$6:$W$11652,15,0)</f>
        <v>2</v>
      </c>
      <c r="V586" s="7">
        <f t="shared" si="24"/>
        <v>0</v>
      </c>
      <c r="W586" s="7" t="e">
        <f>VLOOKUP(F586,'[7]乡镇通三级、旅游资源产业路项目明细'!$F$8:$S$1305,14,0)</f>
        <v>#N/A</v>
      </c>
      <c r="AA586" s="7" t="e">
        <f>_xlfn.XLOOKUP(F586,'[8]乡镇通三级、旅游资源产业路项目明细'!$U:$U,'[8]乡镇通三级、旅游资源产业路项目明细'!$U:$U)</f>
        <v>#N/A</v>
      </c>
      <c r="AB586" s="7" t="e">
        <f>VLOOKUP(F586,[9]项目建设投资计划表!$L$7:$O$83,4,0)</f>
        <v>#N/A</v>
      </c>
    </row>
    <row r="587" spans="1:28" ht="25.15" customHeight="1" outlineLevel="3" x14ac:dyDescent="0.4">
      <c r="A587" s="4" t="s">
        <v>13</v>
      </c>
      <c r="B587" s="4" t="s">
        <v>89</v>
      </c>
      <c r="C587" s="4" t="s">
        <v>2051</v>
      </c>
      <c r="D587" s="4" t="s">
        <v>963</v>
      </c>
      <c r="E587" s="9"/>
      <c r="F587" s="4" t="s">
        <v>2052</v>
      </c>
      <c r="G587" s="4" t="s">
        <v>275</v>
      </c>
      <c r="H587" s="9" t="s">
        <v>291</v>
      </c>
      <c r="I587" s="9" t="s">
        <v>2053</v>
      </c>
      <c r="J587" s="4">
        <v>0.9</v>
      </c>
      <c r="K587" s="4" t="s">
        <v>527</v>
      </c>
      <c r="L587" s="4">
        <v>0</v>
      </c>
      <c r="M587" s="4">
        <v>0.9</v>
      </c>
      <c r="N587" s="4"/>
      <c r="O587" s="4" t="s">
        <v>293</v>
      </c>
      <c r="P587" s="4" t="s">
        <v>279</v>
      </c>
      <c r="Q587" s="4" t="s">
        <v>2054</v>
      </c>
      <c r="R587" s="4"/>
      <c r="S587" s="18"/>
      <c r="U587" s="7">
        <f>VLOOKUP(F587,[6]农村公路!$I$6:$W$11652,15,0)</f>
        <v>0.9</v>
      </c>
      <c r="V587" s="7">
        <f t="shared" si="24"/>
        <v>0</v>
      </c>
      <c r="W587" s="7" t="e">
        <f>VLOOKUP(F587,'[7]乡镇通三级、旅游资源产业路项目明细'!$F$8:$S$1305,14,0)</f>
        <v>#N/A</v>
      </c>
      <c r="AA587" s="7" t="e">
        <f>_xlfn.XLOOKUP(F587,'[8]乡镇通三级、旅游资源产业路项目明细'!$U:$U,'[8]乡镇通三级、旅游资源产业路项目明细'!$U:$U)</f>
        <v>#N/A</v>
      </c>
      <c r="AB587" s="7" t="e">
        <f>VLOOKUP(F587,[9]项目建设投资计划表!$L$7:$O$83,4,0)</f>
        <v>#N/A</v>
      </c>
    </row>
    <row r="588" spans="1:28" ht="25.15" customHeight="1" outlineLevel="3" x14ac:dyDescent="0.4">
      <c r="A588" s="4" t="s">
        <v>13</v>
      </c>
      <c r="B588" s="4" t="s">
        <v>89</v>
      </c>
      <c r="C588" s="4" t="s">
        <v>2032</v>
      </c>
      <c r="D588" s="4" t="s">
        <v>2055</v>
      </c>
      <c r="E588" s="9"/>
      <c r="F588" s="4" t="s">
        <v>2056</v>
      </c>
      <c r="G588" s="4" t="s">
        <v>275</v>
      </c>
      <c r="H588" s="9" t="s">
        <v>291</v>
      </c>
      <c r="I588" s="9" t="s">
        <v>2057</v>
      </c>
      <c r="J588" s="4">
        <v>0.8</v>
      </c>
      <c r="K588" s="4" t="s">
        <v>284</v>
      </c>
      <c r="L588" s="4">
        <v>0</v>
      </c>
      <c r="M588" s="4">
        <v>0.8</v>
      </c>
      <c r="N588" s="4"/>
      <c r="O588" s="4" t="s">
        <v>293</v>
      </c>
      <c r="P588" s="4" t="s">
        <v>279</v>
      </c>
      <c r="Q588" s="4" t="s">
        <v>2058</v>
      </c>
      <c r="R588" s="4"/>
      <c r="S588" s="18"/>
      <c r="U588" s="7">
        <f>VLOOKUP(F588,[6]农村公路!$I$6:$W$11652,15,0)</f>
        <v>0.8</v>
      </c>
      <c r="V588" s="7">
        <f t="shared" si="24"/>
        <v>0</v>
      </c>
      <c r="W588" s="7" t="e">
        <f>VLOOKUP(F588,'[7]乡镇通三级、旅游资源产业路项目明细'!$F$8:$S$1305,14,0)</f>
        <v>#N/A</v>
      </c>
      <c r="AA588" s="7" t="e">
        <f>_xlfn.XLOOKUP(F588,'[8]乡镇通三级、旅游资源产业路项目明细'!$U:$U,'[8]乡镇通三级、旅游资源产业路项目明细'!$U:$U)</f>
        <v>#N/A</v>
      </c>
      <c r="AB588" s="7" t="e">
        <f>VLOOKUP(F588,[9]项目建设投资计划表!$L$7:$O$83,4,0)</f>
        <v>#N/A</v>
      </c>
    </row>
    <row r="589" spans="1:28" ht="25.15" customHeight="1" outlineLevel="3" x14ac:dyDescent="0.4">
      <c r="A589" s="4" t="s">
        <v>13</v>
      </c>
      <c r="B589" s="4" t="s">
        <v>89</v>
      </c>
      <c r="C589" s="4" t="s">
        <v>2059</v>
      </c>
      <c r="D589" s="4" t="s">
        <v>2060</v>
      </c>
      <c r="E589" s="9"/>
      <c r="F589" s="4" t="s">
        <v>2061</v>
      </c>
      <c r="G589" s="4" t="s">
        <v>275</v>
      </c>
      <c r="H589" s="9" t="s">
        <v>291</v>
      </c>
      <c r="I589" s="9" t="s">
        <v>2062</v>
      </c>
      <c r="J589" s="4">
        <v>4.7</v>
      </c>
      <c r="K589" s="4" t="s">
        <v>284</v>
      </c>
      <c r="L589" s="4">
        <v>0</v>
      </c>
      <c r="M589" s="4">
        <v>4.7</v>
      </c>
      <c r="N589" s="4"/>
      <c r="O589" s="4" t="s">
        <v>293</v>
      </c>
      <c r="P589" s="4" t="s">
        <v>279</v>
      </c>
      <c r="Q589" s="4" t="s">
        <v>2063</v>
      </c>
      <c r="R589" s="4"/>
      <c r="S589" s="18"/>
      <c r="U589" s="7">
        <f>VLOOKUP(F589,[6]农村公路!$I$6:$W$11652,15,0)</f>
        <v>4.7</v>
      </c>
      <c r="V589" s="7">
        <f t="shared" si="24"/>
        <v>0</v>
      </c>
      <c r="W589" s="7" t="e">
        <f>VLOOKUP(F589,'[7]乡镇通三级、旅游资源产业路项目明细'!$F$8:$S$1305,14,0)</f>
        <v>#N/A</v>
      </c>
      <c r="AA589" s="7" t="e">
        <f>_xlfn.XLOOKUP(F589,'[8]乡镇通三级、旅游资源产业路项目明细'!$U:$U,'[8]乡镇通三级、旅游资源产业路项目明细'!$U:$U)</f>
        <v>#N/A</v>
      </c>
      <c r="AB589" s="7" t="e">
        <f>VLOOKUP(F589,[9]项目建设投资计划表!$L$7:$O$83,4,0)</f>
        <v>#N/A</v>
      </c>
    </row>
    <row r="590" spans="1:28" ht="25.15" customHeight="1" outlineLevel="3" x14ac:dyDescent="0.4">
      <c r="A590" s="4" t="s">
        <v>13</v>
      </c>
      <c r="B590" s="4" t="s">
        <v>89</v>
      </c>
      <c r="C590" s="4" t="s">
        <v>2032</v>
      </c>
      <c r="D590" s="4" t="s">
        <v>2064</v>
      </c>
      <c r="E590" s="9"/>
      <c r="F590" s="4" t="s">
        <v>2065</v>
      </c>
      <c r="G590" s="4" t="s">
        <v>275</v>
      </c>
      <c r="H590" s="9" t="s">
        <v>291</v>
      </c>
      <c r="I590" s="9" t="s">
        <v>2066</v>
      </c>
      <c r="J590" s="4">
        <v>3.8</v>
      </c>
      <c r="K590" s="4" t="s">
        <v>284</v>
      </c>
      <c r="L590" s="4">
        <v>0</v>
      </c>
      <c r="M590" s="4">
        <v>3.8</v>
      </c>
      <c r="N590" s="4"/>
      <c r="O590" s="4" t="s">
        <v>293</v>
      </c>
      <c r="P590" s="4" t="s">
        <v>279</v>
      </c>
      <c r="Q590" s="4" t="s">
        <v>2067</v>
      </c>
      <c r="R590" s="4"/>
      <c r="S590" s="18"/>
      <c r="U590" s="7">
        <f>VLOOKUP(F590,[6]农村公路!$I$6:$W$11652,15,0)</f>
        <v>3.8</v>
      </c>
      <c r="V590" s="7">
        <f t="shared" si="24"/>
        <v>0</v>
      </c>
      <c r="W590" s="7" t="e">
        <f>VLOOKUP(F590,'[7]乡镇通三级、旅游资源产业路项目明细'!$F$8:$S$1305,14,0)</f>
        <v>#N/A</v>
      </c>
      <c r="AA590" s="7" t="e">
        <f>_xlfn.XLOOKUP(F590,'[8]乡镇通三级、旅游资源产业路项目明细'!$U:$U,'[8]乡镇通三级、旅游资源产业路项目明细'!$U:$U)</f>
        <v>#N/A</v>
      </c>
      <c r="AB590" s="7" t="e">
        <f>VLOOKUP(F590,[9]项目建设投资计划表!$L$7:$O$83,4,0)</f>
        <v>#N/A</v>
      </c>
    </row>
    <row r="591" spans="1:28" ht="25.15" customHeight="1" outlineLevel="3" x14ac:dyDescent="0.4">
      <c r="A591" s="4" t="s">
        <v>13</v>
      </c>
      <c r="B591" s="4" t="s">
        <v>89</v>
      </c>
      <c r="C591" s="4" t="s">
        <v>2068</v>
      </c>
      <c r="D591" s="4" t="s">
        <v>2069</v>
      </c>
      <c r="E591" s="9"/>
      <c r="F591" s="4" t="s">
        <v>2070</v>
      </c>
      <c r="G591" s="4" t="s">
        <v>327</v>
      </c>
      <c r="H591" s="9" t="s">
        <v>291</v>
      </c>
      <c r="I591" s="9" t="s">
        <v>2071</v>
      </c>
      <c r="J591" s="4">
        <v>0.92</v>
      </c>
      <c r="K591" s="4" t="s">
        <v>284</v>
      </c>
      <c r="L591" s="4" t="s">
        <v>1021</v>
      </c>
      <c r="M591" s="4">
        <v>0.92</v>
      </c>
      <c r="N591" s="4"/>
      <c r="O591" s="4" t="s">
        <v>284</v>
      </c>
      <c r="P591" s="4" t="s">
        <v>279</v>
      </c>
      <c r="Q591" s="4" t="s">
        <v>2069</v>
      </c>
      <c r="R591" s="4"/>
      <c r="S591" s="18"/>
      <c r="U591" s="7">
        <f>VLOOKUP(F591,[6]农村公路!$I$6:$W$11652,15,0)</f>
        <v>0.92</v>
      </c>
      <c r="V591" s="7">
        <f t="shared" si="24"/>
        <v>0</v>
      </c>
      <c r="W591" s="7" t="e">
        <f>VLOOKUP(F591,'[7]乡镇通三级、旅游资源产业路项目明细'!$F$8:$S$1305,14,0)</f>
        <v>#N/A</v>
      </c>
      <c r="AA591" s="7" t="e">
        <f>_xlfn.XLOOKUP(F591,'[8]乡镇通三级、旅游资源产业路项目明细'!$U:$U,'[8]乡镇通三级、旅游资源产业路项目明细'!$U:$U)</f>
        <v>#N/A</v>
      </c>
      <c r="AB591" s="7" t="e">
        <f>VLOOKUP(F591,[9]项目建设投资计划表!$L$7:$O$83,4,0)</f>
        <v>#N/A</v>
      </c>
    </row>
    <row r="592" spans="1:28" ht="25.15" customHeight="1" outlineLevel="3" x14ac:dyDescent="0.4">
      <c r="A592" s="4" t="s">
        <v>13</v>
      </c>
      <c r="B592" s="4" t="s">
        <v>89</v>
      </c>
      <c r="C592" s="4" t="s">
        <v>2072</v>
      </c>
      <c r="D592" s="4" t="s">
        <v>625</v>
      </c>
      <c r="E592" s="9"/>
      <c r="F592" s="4" t="s">
        <v>2073</v>
      </c>
      <c r="G592" s="4" t="s">
        <v>327</v>
      </c>
      <c r="H592" s="9" t="s">
        <v>291</v>
      </c>
      <c r="I592" s="9" t="s">
        <v>2074</v>
      </c>
      <c r="J592" s="4">
        <v>0.86</v>
      </c>
      <c r="K592" s="4" t="s">
        <v>284</v>
      </c>
      <c r="L592" s="4" t="s">
        <v>1021</v>
      </c>
      <c r="M592" s="4">
        <v>0.86</v>
      </c>
      <c r="N592" s="4"/>
      <c r="O592" s="4" t="s">
        <v>284</v>
      </c>
      <c r="P592" s="4" t="s">
        <v>279</v>
      </c>
      <c r="Q592" s="4" t="s">
        <v>625</v>
      </c>
      <c r="R592" s="4"/>
      <c r="S592" s="18"/>
      <c r="U592" s="7">
        <f>VLOOKUP(F592,[6]农村公路!$I$6:$W$11652,15,0)</f>
        <v>0.86</v>
      </c>
      <c r="V592" s="7">
        <f t="shared" si="24"/>
        <v>0</v>
      </c>
      <c r="W592" s="7" t="e">
        <f>VLOOKUP(F592,'[7]乡镇通三级、旅游资源产业路项目明细'!$F$8:$S$1305,14,0)</f>
        <v>#N/A</v>
      </c>
      <c r="AA592" s="7" t="e">
        <f>_xlfn.XLOOKUP(F592,'[8]乡镇通三级、旅游资源产业路项目明细'!$U:$U,'[8]乡镇通三级、旅游资源产业路项目明细'!$U:$U)</f>
        <v>#N/A</v>
      </c>
      <c r="AB592" s="7" t="e">
        <f>VLOOKUP(F592,[9]项目建设投资计划表!$L$7:$O$83,4,0)</f>
        <v>#N/A</v>
      </c>
    </row>
    <row r="593" spans="1:28" ht="25.15" customHeight="1" outlineLevel="3" x14ac:dyDescent="0.4">
      <c r="A593" s="4" t="s">
        <v>13</v>
      </c>
      <c r="B593" s="4" t="s">
        <v>89</v>
      </c>
      <c r="C593" s="4" t="s">
        <v>2046</v>
      </c>
      <c r="D593" s="4" t="s">
        <v>2075</v>
      </c>
      <c r="E593" s="9"/>
      <c r="F593" s="4" t="s">
        <v>2076</v>
      </c>
      <c r="G593" s="4" t="s">
        <v>327</v>
      </c>
      <c r="H593" s="9" t="s">
        <v>291</v>
      </c>
      <c r="I593" s="9" t="s">
        <v>2077</v>
      </c>
      <c r="J593" s="4">
        <v>0.64</v>
      </c>
      <c r="K593" s="4" t="s">
        <v>277</v>
      </c>
      <c r="L593" s="4" t="s">
        <v>1021</v>
      </c>
      <c r="M593" s="4">
        <v>0.64</v>
      </c>
      <c r="N593" s="4"/>
      <c r="O593" s="4" t="s">
        <v>277</v>
      </c>
      <c r="P593" s="4" t="s">
        <v>279</v>
      </c>
      <c r="Q593" s="4" t="s">
        <v>2075</v>
      </c>
      <c r="R593" s="4"/>
      <c r="S593" s="18"/>
      <c r="U593" s="7">
        <f>VLOOKUP(F593,[6]农村公路!$I$6:$W$11652,15,0)</f>
        <v>0.64</v>
      </c>
      <c r="V593" s="7">
        <f t="shared" si="24"/>
        <v>0</v>
      </c>
      <c r="W593" s="7" t="e">
        <f>VLOOKUP(F593,'[7]乡镇通三级、旅游资源产业路项目明细'!$F$8:$S$1305,14,0)</f>
        <v>#N/A</v>
      </c>
      <c r="AA593" s="7" t="e">
        <f>_xlfn.XLOOKUP(F593,'[8]乡镇通三级、旅游资源产业路项目明细'!$U:$U,'[8]乡镇通三级、旅游资源产业路项目明细'!$U:$U)</f>
        <v>#N/A</v>
      </c>
      <c r="AB593" s="7" t="e">
        <f>VLOOKUP(F593,[9]项目建设投资计划表!$L$7:$O$83,4,0)</f>
        <v>#N/A</v>
      </c>
    </row>
    <row r="594" spans="1:28" ht="25.15" customHeight="1" outlineLevel="3" x14ac:dyDescent="0.4">
      <c r="A594" s="4" t="s">
        <v>13</v>
      </c>
      <c r="B594" s="4" t="s">
        <v>89</v>
      </c>
      <c r="C594" s="4" t="s">
        <v>2046</v>
      </c>
      <c r="D594" s="4" t="s">
        <v>2078</v>
      </c>
      <c r="E594" s="9"/>
      <c r="F594" s="4" t="s">
        <v>2079</v>
      </c>
      <c r="G594" s="4" t="s">
        <v>327</v>
      </c>
      <c r="H594" s="9" t="s">
        <v>291</v>
      </c>
      <c r="I594" s="9" t="s">
        <v>2080</v>
      </c>
      <c r="J594" s="4">
        <v>0.45</v>
      </c>
      <c r="K594" s="4" t="s">
        <v>284</v>
      </c>
      <c r="L594" s="4" t="s">
        <v>1021</v>
      </c>
      <c r="M594" s="4">
        <v>0.45</v>
      </c>
      <c r="N594" s="4"/>
      <c r="O594" s="4" t="s">
        <v>284</v>
      </c>
      <c r="P594" s="4" t="s">
        <v>279</v>
      </c>
      <c r="Q594" s="4" t="s">
        <v>2078</v>
      </c>
      <c r="R594" s="4"/>
      <c r="S594" s="18"/>
      <c r="U594" s="7">
        <f>VLOOKUP(F594,[6]农村公路!$I$6:$W$11652,15,0)</f>
        <v>0.45</v>
      </c>
      <c r="V594" s="7">
        <f t="shared" si="24"/>
        <v>0</v>
      </c>
      <c r="W594" s="7" t="e">
        <f>VLOOKUP(F594,'[7]乡镇通三级、旅游资源产业路项目明细'!$F$8:$S$1305,14,0)</f>
        <v>#N/A</v>
      </c>
      <c r="AA594" s="7" t="e">
        <f>_xlfn.XLOOKUP(F594,'[8]乡镇通三级、旅游资源产业路项目明细'!$U:$U,'[8]乡镇通三级、旅游资源产业路项目明细'!$U:$U)</f>
        <v>#N/A</v>
      </c>
      <c r="AB594" s="7" t="e">
        <f>VLOOKUP(F594,[9]项目建设投资计划表!$L$7:$O$83,4,0)</f>
        <v>#N/A</v>
      </c>
    </row>
    <row r="595" spans="1:28" ht="25.15" customHeight="1" outlineLevel="3" x14ac:dyDescent="0.4">
      <c r="A595" s="4" t="s">
        <v>13</v>
      </c>
      <c r="B595" s="4" t="s">
        <v>89</v>
      </c>
      <c r="C595" s="4" t="s">
        <v>2081</v>
      </c>
      <c r="D595" s="4" t="s">
        <v>2082</v>
      </c>
      <c r="E595" s="9"/>
      <c r="F595" s="4" t="s">
        <v>2083</v>
      </c>
      <c r="G595" s="4" t="s">
        <v>327</v>
      </c>
      <c r="H595" s="9" t="s">
        <v>291</v>
      </c>
      <c r="I595" s="9" t="s">
        <v>2084</v>
      </c>
      <c r="J595" s="4">
        <v>0.72</v>
      </c>
      <c r="K595" s="4" t="s">
        <v>284</v>
      </c>
      <c r="L595" s="4" t="s">
        <v>1021</v>
      </c>
      <c r="M595" s="4">
        <v>0.72</v>
      </c>
      <c r="N595" s="4"/>
      <c r="O595" s="4" t="s">
        <v>284</v>
      </c>
      <c r="P595" s="4" t="s">
        <v>279</v>
      </c>
      <c r="Q595" s="4" t="s">
        <v>2082</v>
      </c>
      <c r="R595" s="4"/>
      <c r="S595" s="18"/>
      <c r="U595" s="7">
        <f>VLOOKUP(F595,[6]农村公路!$I$6:$W$11652,15,0)</f>
        <v>0.72</v>
      </c>
      <c r="V595" s="7">
        <f t="shared" si="24"/>
        <v>0</v>
      </c>
      <c r="W595" s="7" t="e">
        <f>VLOOKUP(F595,'[7]乡镇通三级、旅游资源产业路项目明细'!$F$8:$S$1305,14,0)</f>
        <v>#N/A</v>
      </c>
      <c r="AA595" s="7" t="e">
        <f>_xlfn.XLOOKUP(F595,'[8]乡镇通三级、旅游资源产业路项目明细'!$U:$U,'[8]乡镇通三级、旅游资源产业路项目明细'!$U:$U)</f>
        <v>#N/A</v>
      </c>
      <c r="AB595" s="7" t="e">
        <f>VLOOKUP(F595,[9]项目建设投资计划表!$L$7:$O$83,4,0)</f>
        <v>#N/A</v>
      </c>
    </row>
    <row r="596" spans="1:28" ht="25.15" customHeight="1" outlineLevel="3" x14ac:dyDescent="0.4">
      <c r="A596" s="4" t="s">
        <v>13</v>
      </c>
      <c r="B596" s="4" t="s">
        <v>89</v>
      </c>
      <c r="C596" s="4" t="s">
        <v>2072</v>
      </c>
      <c r="D596" s="4" t="s">
        <v>1190</v>
      </c>
      <c r="E596" s="9"/>
      <c r="F596" s="4" t="s">
        <v>2085</v>
      </c>
      <c r="G596" s="4" t="s">
        <v>327</v>
      </c>
      <c r="H596" s="9" t="s">
        <v>291</v>
      </c>
      <c r="I596" s="9" t="s">
        <v>2086</v>
      </c>
      <c r="J596" s="4">
        <v>0.5</v>
      </c>
      <c r="K596" s="4" t="s">
        <v>284</v>
      </c>
      <c r="L596" s="4" t="s">
        <v>1021</v>
      </c>
      <c r="M596" s="4">
        <v>0.5</v>
      </c>
      <c r="N596" s="4"/>
      <c r="O596" s="4" t="s">
        <v>284</v>
      </c>
      <c r="P596" s="4" t="s">
        <v>279</v>
      </c>
      <c r="Q596" s="4" t="s">
        <v>1190</v>
      </c>
      <c r="R596" s="4"/>
      <c r="S596" s="18"/>
      <c r="U596" s="7">
        <f>VLOOKUP(F596,[6]农村公路!$I$6:$W$11652,15,0)</f>
        <v>0.5</v>
      </c>
      <c r="V596" s="7">
        <f t="shared" si="24"/>
        <v>0</v>
      </c>
      <c r="W596" s="7" t="e">
        <f>VLOOKUP(F596,'[7]乡镇通三级、旅游资源产业路项目明细'!$F$8:$S$1305,14,0)</f>
        <v>#N/A</v>
      </c>
      <c r="AA596" s="7" t="e">
        <f>_xlfn.XLOOKUP(F596,'[8]乡镇通三级、旅游资源产业路项目明细'!$U:$U,'[8]乡镇通三级、旅游资源产业路项目明细'!$U:$U)</f>
        <v>#N/A</v>
      </c>
      <c r="AB596" s="7" t="e">
        <f>VLOOKUP(F596,[9]项目建设投资计划表!$L$7:$O$83,4,0)</f>
        <v>#N/A</v>
      </c>
    </row>
    <row r="597" spans="1:28" ht="25.15" customHeight="1" outlineLevel="3" x14ac:dyDescent="0.4">
      <c r="A597" s="4" t="s">
        <v>13</v>
      </c>
      <c r="B597" s="4" t="s">
        <v>89</v>
      </c>
      <c r="C597" s="4" t="s">
        <v>2059</v>
      </c>
      <c r="D597" s="4" t="s">
        <v>2087</v>
      </c>
      <c r="E597" s="9"/>
      <c r="F597" s="4" t="s">
        <v>2088</v>
      </c>
      <c r="G597" s="4" t="s">
        <v>327</v>
      </c>
      <c r="H597" s="9" t="s">
        <v>291</v>
      </c>
      <c r="I597" s="9" t="s">
        <v>2089</v>
      </c>
      <c r="J597" s="4">
        <v>0.44</v>
      </c>
      <c r="K597" s="4" t="s">
        <v>284</v>
      </c>
      <c r="L597" s="4" t="s">
        <v>1021</v>
      </c>
      <c r="M597" s="4">
        <v>0.44</v>
      </c>
      <c r="N597" s="4"/>
      <c r="O597" s="4" t="s">
        <v>284</v>
      </c>
      <c r="P597" s="4" t="s">
        <v>279</v>
      </c>
      <c r="Q597" s="4" t="s">
        <v>2087</v>
      </c>
      <c r="R597" s="4"/>
      <c r="S597" s="18"/>
      <c r="U597" s="7">
        <f>VLOOKUP(F597,[6]农村公路!$I$6:$W$11652,15,0)</f>
        <v>0.44</v>
      </c>
      <c r="V597" s="7">
        <f t="shared" si="24"/>
        <v>0</v>
      </c>
      <c r="W597" s="7" t="e">
        <f>VLOOKUP(F597,'[7]乡镇通三级、旅游资源产业路项目明细'!$F$8:$S$1305,14,0)</f>
        <v>#N/A</v>
      </c>
      <c r="AA597" s="7" t="e">
        <f>_xlfn.XLOOKUP(F597,'[8]乡镇通三级、旅游资源产业路项目明细'!$U:$U,'[8]乡镇通三级、旅游资源产业路项目明细'!$U:$U)</f>
        <v>#N/A</v>
      </c>
      <c r="AB597" s="7" t="e">
        <f>VLOOKUP(F597,[9]项目建设投资计划表!$L$7:$O$83,4,0)</f>
        <v>#N/A</v>
      </c>
    </row>
    <row r="598" spans="1:28" ht="25.15" customHeight="1" outlineLevel="3" x14ac:dyDescent="0.4">
      <c r="A598" s="4" t="s">
        <v>13</v>
      </c>
      <c r="B598" s="4" t="s">
        <v>89</v>
      </c>
      <c r="C598" s="4" t="s">
        <v>2090</v>
      </c>
      <c r="D598" s="4" t="s">
        <v>2091</v>
      </c>
      <c r="E598" s="9"/>
      <c r="F598" s="4" t="s">
        <v>2092</v>
      </c>
      <c r="G598" s="4" t="s">
        <v>327</v>
      </c>
      <c r="H598" s="9" t="s">
        <v>291</v>
      </c>
      <c r="I598" s="9" t="s">
        <v>2093</v>
      </c>
      <c r="J598" s="4">
        <v>0.3</v>
      </c>
      <c r="K598" s="4" t="s">
        <v>284</v>
      </c>
      <c r="L598" s="4" t="s">
        <v>1021</v>
      </c>
      <c r="M598" s="4">
        <v>0.3</v>
      </c>
      <c r="N598" s="4"/>
      <c r="O598" s="4" t="s">
        <v>284</v>
      </c>
      <c r="P598" s="4" t="s">
        <v>279</v>
      </c>
      <c r="Q598" s="4" t="s">
        <v>2091</v>
      </c>
      <c r="R598" s="4"/>
      <c r="S598" s="18"/>
      <c r="U598" s="7">
        <f>VLOOKUP(F598,[6]农村公路!$I$6:$W$11652,15,0)</f>
        <v>0.3</v>
      </c>
      <c r="V598" s="7">
        <f t="shared" si="24"/>
        <v>0</v>
      </c>
      <c r="W598" s="7" t="e">
        <f>VLOOKUP(F598,'[7]乡镇通三级、旅游资源产业路项目明细'!$F$8:$S$1305,14,0)</f>
        <v>#N/A</v>
      </c>
      <c r="AA598" s="7" t="e">
        <f>_xlfn.XLOOKUP(F598,'[8]乡镇通三级、旅游资源产业路项目明细'!$U:$U,'[8]乡镇通三级、旅游资源产业路项目明细'!$U:$U)</f>
        <v>#N/A</v>
      </c>
      <c r="AB598" s="7" t="e">
        <f>VLOOKUP(F598,[9]项目建设投资计划表!$L$7:$O$83,4,0)</f>
        <v>#N/A</v>
      </c>
    </row>
    <row r="599" spans="1:28" s="1" customFormat="1" ht="25.15" customHeight="1" outlineLevel="2" x14ac:dyDescent="0.4">
      <c r="A599" s="4"/>
      <c r="B599" s="11" t="s">
        <v>93</v>
      </c>
      <c r="C599" s="4"/>
      <c r="D599" s="4"/>
      <c r="E599" s="9"/>
      <c r="F599" s="4"/>
      <c r="G599" s="4"/>
      <c r="H599" s="9"/>
      <c r="I599" s="9"/>
      <c r="J599" s="4">
        <f>SUBTOTAL(9,J600:J652)</f>
        <v>73.14500000000001</v>
      </c>
      <c r="K599" s="4"/>
      <c r="L599" s="4"/>
      <c r="M599" s="4">
        <f>SUBTOTAL(9,M600:M652)</f>
        <v>73.14500000000001</v>
      </c>
      <c r="N599" s="4">
        <v>65.465000000000003</v>
      </c>
      <c r="O599" s="4"/>
      <c r="P599" s="4"/>
      <c r="Q599" s="4"/>
      <c r="R599" s="4"/>
      <c r="S599" s="18">
        <f t="shared" ref="S599" si="25">J599-N599</f>
        <v>7.6800000000000068</v>
      </c>
    </row>
    <row r="600" spans="1:28" ht="25.15" customHeight="1" outlineLevel="3" x14ac:dyDescent="0.4">
      <c r="A600" s="4" t="s">
        <v>13</v>
      </c>
      <c r="B600" s="4" t="s">
        <v>93</v>
      </c>
      <c r="C600" s="4" t="s">
        <v>2094</v>
      </c>
      <c r="D600" s="4" t="s">
        <v>2095</v>
      </c>
      <c r="E600" s="9"/>
      <c r="F600" s="4" t="s">
        <v>2096</v>
      </c>
      <c r="G600" s="4" t="s">
        <v>434</v>
      </c>
      <c r="H600" s="9" t="s">
        <v>200</v>
      </c>
      <c r="I600" s="9" t="s">
        <v>2097</v>
      </c>
      <c r="J600" s="4">
        <v>10.365</v>
      </c>
      <c r="K600" s="4">
        <v>0</v>
      </c>
      <c r="L600" s="4" t="s">
        <v>279</v>
      </c>
      <c r="M600" s="4">
        <v>10.365</v>
      </c>
      <c r="N600" s="4"/>
      <c r="O600" s="4">
        <v>6.5</v>
      </c>
      <c r="P600" s="4" t="s">
        <v>436</v>
      </c>
      <c r="Q600" s="4" t="s">
        <v>2094</v>
      </c>
      <c r="R600" s="4"/>
      <c r="S600" s="18"/>
      <c r="W600" s="7" t="e">
        <f>VLOOKUP(F600,'[7]2021年备案'!$F$8:$S$1293,14,0)</f>
        <v>#N/A</v>
      </c>
      <c r="Y600" s="7" t="e">
        <f>J600-W600-M600</f>
        <v>#N/A</v>
      </c>
      <c r="Z600" s="7" t="s">
        <v>437</v>
      </c>
      <c r="AA600" s="7" t="e">
        <f>_xlfn.XLOOKUP(F600,'[8]乡镇通三级、旅游资源产业路项目明细'!$U:$U,'[8]乡镇通三级、旅游资源产业路项目明细'!$U:$U)</f>
        <v>#N/A</v>
      </c>
      <c r="AB600" s="7" t="e">
        <f>VLOOKUP(F600,[9]项目建设投资计划表!$L$7:$O$83,4,0)</f>
        <v>#N/A</v>
      </c>
    </row>
    <row r="601" spans="1:28" ht="25.15" customHeight="1" outlineLevel="3" x14ac:dyDescent="0.4">
      <c r="A601" s="4" t="s">
        <v>13</v>
      </c>
      <c r="B601" s="4" t="s">
        <v>93</v>
      </c>
      <c r="C601" s="4" t="s">
        <v>2098</v>
      </c>
      <c r="D601" s="4" t="s">
        <v>2099</v>
      </c>
      <c r="E601" s="9"/>
      <c r="F601" s="4" t="s">
        <v>2100</v>
      </c>
      <c r="G601" s="4" t="s">
        <v>290</v>
      </c>
      <c r="H601" s="9" t="s">
        <v>291</v>
      </c>
      <c r="I601" s="9" t="s">
        <v>283</v>
      </c>
      <c r="J601" s="4">
        <v>6.556</v>
      </c>
      <c r="K601" s="4" t="s">
        <v>284</v>
      </c>
      <c r="L601" s="4">
        <v>0</v>
      </c>
      <c r="M601" s="4">
        <v>6.556</v>
      </c>
      <c r="N601" s="4"/>
      <c r="O601" s="4" t="s">
        <v>293</v>
      </c>
      <c r="P601" s="4" t="s">
        <v>279</v>
      </c>
      <c r="Q601" s="4" t="s">
        <v>2101</v>
      </c>
      <c r="R601" s="4"/>
      <c r="S601" s="18"/>
      <c r="U601" s="7">
        <f>VLOOKUP(F601,[6]农村公路!$I$6:$W$11652,15,0)</f>
        <v>6.556</v>
      </c>
      <c r="V601" s="7">
        <f t="shared" ref="V601:V630" si="26">J601-U601</f>
        <v>0</v>
      </c>
      <c r="W601" s="7" t="e">
        <f>VLOOKUP(F601,'[7]乡镇通三级、旅游资源产业路项目明细'!$F$8:$S$1305,14,0)</f>
        <v>#N/A</v>
      </c>
      <c r="AA601" s="7" t="e">
        <f>_xlfn.XLOOKUP(F601,'[8]乡镇通三级、旅游资源产业路项目明细'!$U:$U,'[8]乡镇通三级、旅游资源产业路项目明细'!$U:$U)</f>
        <v>#N/A</v>
      </c>
      <c r="AB601" s="7" t="e">
        <f>VLOOKUP(F601,[9]项目建设投资计划表!$L$7:$O$83,4,0)</f>
        <v>#N/A</v>
      </c>
    </row>
    <row r="602" spans="1:28" ht="25.15" customHeight="1" outlineLevel="3" x14ac:dyDescent="0.4">
      <c r="A602" s="4" t="s">
        <v>13</v>
      </c>
      <c r="B602" s="4" t="s">
        <v>93</v>
      </c>
      <c r="C602" s="4" t="s">
        <v>2102</v>
      </c>
      <c r="D602" s="4" t="s">
        <v>2103</v>
      </c>
      <c r="E602" s="9"/>
      <c r="F602" s="4" t="s">
        <v>2104</v>
      </c>
      <c r="G602" s="4" t="s">
        <v>322</v>
      </c>
      <c r="H602" s="9" t="s">
        <v>291</v>
      </c>
      <c r="I602" s="9" t="s">
        <v>283</v>
      </c>
      <c r="J602" s="4">
        <v>13.968</v>
      </c>
      <c r="K602" s="4">
        <v>0</v>
      </c>
      <c r="L602" s="4">
        <v>0</v>
      </c>
      <c r="M602" s="4">
        <v>13.968</v>
      </c>
      <c r="N602" s="4"/>
      <c r="O602" s="4" t="s">
        <v>293</v>
      </c>
      <c r="P602" s="4" t="s">
        <v>279</v>
      </c>
      <c r="Q602" s="4" t="s">
        <v>2105</v>
      </c>
      <c r="R602" s="4"/>
      <c r="S602" s="18"/>
      <c r="U602" s="7">
        <f>VLOOKUP(F602,[6]农村公路!$I$6:$W$11652,15,0)</f>
        <v>13.968</v>
      </c>
      <c r="V602" s="7">
        <f t="shared" si="26"/>
        <v>0</v>
      </c>
      <c r="W602" s="7" t="e">
        <f>VLOOKUP(F602,'[7]乡镇通三级、旅游资源产业路项目明细'!$F$8:$S$1305,14,0)</f>
        <v>#N/A</v>
      </c>
      <c r="AA602" s="7" t="e">
        <f>_xlfn.XLOOKUP(F602,'[8]乡镇通三级、旅游资源产业路项目明细'!$U:$U,'[8]乡镇通三级、旅游资源产业路项目明细'!$U:$U)</f>
        <v>#N/A</v>
      </c>
      <c r="AB602" s="7" t="e">
        <f>VLOOKUP(F602,[9]项目建设投资计划表!$L$7:$O$83,4,0)</f>
        <v>#N/A</v>
      </c>
    </row>
    <row r="603" spans="1:28" ht="25.15" customHeight="1" outlineLevel="3" x14ac:dyDescent="0.4">
      <c r="A603" s="4" t="s">
        <v>13</v>
      </c>
      <c r="B603" s="4" t="s">
        <v>93</v>
      </c>
      <c r="C603" s="4" t="s">
        <v>2106</v>
      </c>
      <c r="D603" s="4" t="s">
        <v>2107</v>
      </c>
      <c r="E603" s="9"/>
      <c r="F603" s="4" t="s">
        <v>2108</v>
      </c>
      <c r="G603" s="4" t="s">
        <v>275</v>
      </c>
      <c r="H603" s="9" t="s">
        <v>200</v>
      </c>
      <c r="I603" s="9" t="s">
        <v>283</v>
      </c>
      <c r="J603" s="4">
        <v>0.40400000000000003</v>
      </c>
      <c r="K603" s="4" t="s">
        <v>284</v>
      </c>
      <c r="L603" s="4">
        <v>0</v>
      </c>
      <c r="M603" s="4">
        <v>0.40400000000000003</v>
      </c>
      <c r="N603" s="4"/>
      <c r="O603" s="4" t="s">
        <v>293</v>
      </c>
      <c r="P603" s="4" t="s">
        <v>279</v>
      </c>
      <c r="Q603" s="4" t="s">
        <v>2109</v>
      </c>
      <c r="R603" s="4"/>
      <c r="S603" s="18"/>
      <c r="U603" s="7">
        <f>VLOOKUP(F603,[6]农村公路!$I$6:$W$11652,15,0)</f>
        <v>0.40400000000000003</v>
      </c>
      <c r="V603" s="7">
        <f t="shared" si="26"/>
        <v>0</v>
      </c>
      <c r="W603" s="7" t="e">
        <f>VLOOKUP(F603,'[7]乡镇通三级、旅游资源产业路项目明细'!$F$8:$S$1305,14,0)</f>
        <v>#N/A</v>
      </c>
      <c r="AA603" s="7" t="e">
        <f>_xlfn.XLOOKUP(F603,'[8]乡镇通三级、旅游资源产业路项目明细'!$U:$U,'[8]乡镇通三级、旅游资源产业路项目明细'!$U:$U)</f>
        <v>#N/A</v>
      </c>
      <c r="AB603" s="7" t="e">
        <f>VLOOKUP(F603,[9]项目建设投资计划表!$L$7:$O$83,4,0)</f>
        <v>#N/A</v>
      </c>
    </row>
    <row r="604" spans="1:28" ht="25.15" customHeight="1" outlineLevel="3" x14ac:dyDescent="0.4">
      <c r="A604" s="4" t="s">
        <v>13</v>
      </c>
      <c r="B604" s="4" t="s">
        <v>93</v>
      </c>
      <c r="C604" s="4" t="s">
        <v>2106</v>
      </c>
      <c r="D604" s="4" t="s">
        <v>2107</v>
      </c>
      <c r="E604" s="9"/>
      <c r="F604" s="4" t="s">
        <v>2110</v>
      </c>
      <c r="G604" s="4" t="s">
        <v>275</v>
      </c>
      <c r="H604" s="9" t="s">
        <v>291</v>
      </c>
      <c r="I604" s="9" t="s">
        <v>283</v>
      </c>
      <c r="J604" s="4">
        <v>0.41299999999999998</v>
      </c>
      <c r="K604" s="4" t="s">
        <v>377</v>
      </c>
      <c r="L604" s="4">
        <v>0</v>
      </c>
      <c r="M604" s="4">
        <v>0.41299999999999998</v>
      </c>
      <c r="N604" s="4"/>
      <c r="O604" s="4" t="s">
        <v>293</v>
      </c>
      <c r="P604" s="4" t="s">
        <v>279</v>
      </c>
      <c r="Q604" s="4" t="s">
        <v>2111</v>
      </c>
      <c r="R604" s="4"/>
      <c r="S604" s="18"/>
      <c r="U604" s="7">
        <f>VLOOKUP(F604,[6]农村公路!$I$6:$W$11652,15,0)</f>
        <v>0.41299999999999998</v>
      </c>
      <c r="V604" s="7">
        <f t="shared" si="26"/>
        <v>0</v>
      </c>
      <c r="W604" s="7" t="e">
        <f>VLOOKUP(F604,'[7]乡镇通三级、旅游资源产业路项目明细'!$F$8:$S$1305,14,0)</f>
        <v>#N/A</v>
      </c>
      <c r="AA604" s="7" t="e">
        <f>_xlfn.XLOOKUP(F604,'[8]乡镇通三级、旅游资源产业路项目明细'!$U:$U,'[8]乡镇通三级、旅游资源产业路项目明细'!$U:$U)</f>
        <v>#N/A</v>
      </c>
      <c r="AB604" s="7" t="e">
        <f>VLOOKUP(F604,[9]项目建设投资计划表!$L$7:$O$83,4,0)</f>
        <v>#N/A</v>
      </c>
    </row>
    <row r="605" spans="1:28" ht="25.15" customHeight="1" outlineLevel="3" x14ac:dyDescent="0.4">
      <c r="A605" s="4" t="s">
        <v>13</v>
      </c>
      <c r="B605" s="4" t="s">
        <v>93</v>
      </c>
      <c r="C605" s="4" t="s">
        <v>2098</v>
      </c>
      <c r="D605" s="4" t="s">
        <v>2112</v>
      </c>
      <c r="E605" s="9"/>
      <c r="F605" s="4" t="s">
        <v>2113</v>
      </c>
      <c r="G605" s="4" t="s">
        <v>275</v>
      </c>
      <c r="H605" s="9" t="s">
        <v>291</v>
      </c>
      <c r="I605" s="9" t="s">
        <v>283</v>
      </c>
      <c r="J605" s="4">
        <v>1.089</v>
      </c>
      <c r="K605" s="4" t="s">
        <v>377</v>
      </c>
      <c r="L605" s="4">
        <v>0</v>
      </c>
      <c r="M605" s="4">
        <v>1.089</v>
      </c>
      <c r="N605" s="4"/>
      <c r="O605" s="4" t="s">
        <v>293</v>
      </c>
      <c r="P605" s="4" t="s">
        <v>279</v>
      </c>
      <c r="Q605" s="4" t="s">
        <v>2114</v>
      </c>
      <c r="R605" s="4"/>
      <c r="S605" s="18"/>
      <c r="U605" s="7">
        <f>VLOOKUP(F605,[6]农村公路!$I$6:$W$11652,15,0)</f>
        <v>1.089</v>
      </c>
      <c r="V605" s="7">
        <f t="shared" si="26"/>
        <v>0</v>
      </c>
      <c r="W605" s="7" t="e">
        <f>VLOOKUP(F605,'[7]乡镇通三级、旅游资源产业路项目明细'!$F$8:$S$1305,14,0)</f>
        <v>#N/A</v>
      </c>
      <c r="AA605" s="7" t="e">
        <f>_xlfn.XLOOKUP(F605,'[8]乡镇通三级、旅游资源产业路项目明细'!$U:$U,'[8]乡镇通三级、旅游资源产业路项目明细'!$U:$U)</f>
        <v>#N/A</v>
      </c>
      <c r="AB605" s="7" t="e">
        <f>VLOOKUP(F605,[9]项目建设投资计划表!$L$7:$O$83,4,0)</f>
        <v>#N/A</v>
      </c>
    </row>
    <row r="606" spans="1:28" ht="25.15" customHeight="1" outlineLevel="3" x14ac:dyDescent="0.4">
      <c r="A606" s="4" t="s">
        <v>13</v>
      </c>
      <c r="B606" s="4" t="s">
        <v>93</v>
      </c>
      <c r="C606" s="4" t="s">
        <v>2115</v>
      </c>
      <c r="D606" s="4" t="s">
        <v>2116</v>
      </c>
      <c r="E606" s="9"/>
      <c r="F606" s="4" t="s">
        <v>2117</v>
      </c>
      <c r="G606" s="4" t="s">
        <v>275</v>
      </c>
      <c r="H606" s="9" t="s">
        <v>291</v>
      </c>
      <c r="I606" s="9" t="s">
        <v>283</v>
      </c>
      <c r="J606" s="4">
        <v>2.2000000000000002</v>
      </c>
      <c r="K606" s="4" t="s">
        <v>527</v>
      </c>
      <c r="L606" s="4">
        <v>0</v>
      </c>
      <c r="M606" s="4">
        <v>2.2000000000000002</v>
      </c>
      <c r="N606" s="4"/>
      <c r="O606" s="4" t="s">
        <v>293</v>
      </c>
      <c r="P606" s="4" t="s">
        <v>279</v>
      </c>
      <c r="Q606" s="4" t="s">
        <v>2118</v>
      </c>
      <c r="R606" s="4"/>
      <c r="S606" s="18"/>
      <c r="U606" s="7">
        <f>VLOOKUP(F606,[6]农村公路!$I$6:$W$11652,15,0)</f>
        <v>2.2000000000000002</v>
      </c>
      <c r="V606" s="7">
        <f t="shared" si="26"/>
        <v>0</v>
      </c>
      <c r="W606" s="7" t="e">
        <f>VLOOKUP(F606,'[7]乡镇通三级、旅游资源产业路项目明细'!$F$8:$S$1305,14,0)</f>
        <v>#N/A</v>
      </c>
      <c r="AA606" s="7" t="e">
        <f>_xlfn.XLOOKUP(F606,'[8]乡镇通三级、旅游资源产业路项目明细'!$U:$U,'[8]乡镇通三级、旅游资源产业路项目明细'!$U:$U)</f>
        <v>#N/A</v>
      </c>
      <c r="AB606" s="7" t="e">
        <f>VLOOKUP(F606,[9]项目建设投资计划表!$L$7:$O$83,4,0)</f>
        <v>#N/A</v>
      </c>
    </row>
    <row r="607" spans="1:28" ht="25.15" customHeight="1" outlineLevel="3" x14ac:dyDescent="0.4">
      <c r="A607" s="4" t="s">
        <v>13</v>
      </c>
      <c r="B607" s="4" t="s">
        <v>93</v>
      </c>
      <c r="C607" s="4" t="s">
        <v>2119</v>
      </c>
      <c r="D607" s="4" t="s">
        <v>2120</v>
      </c>
      <c r="E607" s="9"/>
      <c r="F607" s="4" t="s">
        <v>2121</v>
      </c>
      <c r="G607" s="4" t="s">
        <v>275</v>
      </c>
      <c r="H607" s="9" t="s">
        <v>291</v>
      </c>
      <c r="I607" s="9" t="s">
        <v>283</v>
      </c>
      <c r="J607" s="4">
        <v>2</v>
      </c>
      <c r="K607" s="4" t="s">
        <v>377</v>
      </c>
      <c r="L607" s="4">
        <v>0</v>
      </c>
      <c r="M607" s="4">
        <v>2</v>
      </c>
      <c r="N607" s="4"/>
      <c r="O607" s="4" t="s">
        <v>293</v>
      </c>
      <c r="P607" s="4" t="s">
        <v>279</v>
      </c>
      <c r="Q607" s="4" t="s">
        <v>2122</v>
      </c>
      <c r="R607" s="4"/>
      <c r="S607" s="18"/>
      <c r="U607" s="7">
        <f>VLOOKUP(F607,[6]农村公路!$I$6:$W$11652,15,0)</f>
        <v>2</v>
      </c>
      <c r="V607" s="7">
        <f t="shared" si="26"/>
        <v>0</v>
      </c>
      <c r="W607" s="7" t="e">
        <f>VLOOKUP(F607,'[7]乡镇通三级、旅游资源产业路项目明细'!$F$8:$S$1305,14,0)</f>
        <v>#N/A</v>
      </c>
      <c r="AA607" s="7" t="e">
        <f>_xlfn.XLOOKUP(F607,'[8]乡镇通三级、旅游资源产业路项目明细'!$U:$U,'[8]乡镇通三级、旅游资源产业路项目明细'!$U:$U)</f>
        <v>#N/A</v>
      </c>
      <c r="AB607" s="7" t="e">
        <f>VLOOKUP(F607,[9]项目建设投资计划表!$L$7:$O$83,4,0)</f>
        <v>#N/A</v>
      </c>
    </row>
    <row r="608" spans="1:28" ht="25.15" customHeight="1" outlineLevel="3" x14ac:dyDescent="0.4">
      <c r="A608" s="4" t="s">
        <v>13</v>
      </c>
      <c r="B608" s="4" t="s">
        <v>93</v>
      </c>
      <c r="C608" s="4" t="s">
        <v>2119</v>
      </c>
      <c r="D608" s="4" t="s">
        <v>2123</v>
      </c>
      <c r="E608" s="9"/>
      <c r="F608" s="4" t="s">
        <v>2124</v>
      </c>
      <c r="G608" s="4" t="s">
        <v>275</v>
      </c>
      <c r="H608" s="9" t="s">
        <v>291</v>
      </c>
      <c r="I608" s="9" t="s">
        <v>283</v>
      </c>
      <c r="J608" s="4">
        <v>0.44</v>
      </c>
      <c r="K608" s="4" t="s">
        <v>284</v>
      </c>
      <c r="L608" s="4">
        <v>0</v>
      </c>
      <c r="M608" s="4">
        <v>0.44</v>
      </c>
      <c r="N608" s="4"/>
      <c r="O608" s="4" t="s">
        <v>293</v>
      </c>
      <c r="P608" s="4" t="s">
        <v>279</v>
      </c>
      <c r="Q608" s="4" t="s">
        <v>2125</v>
      </c>
      <c r="R608" s="4"/>
      <c r="S608" s="18"/>
      <c r="U608" s="7">
        <f>VLOOKUP(F608,[6]农村公路!$I$6:$W$11652,15,0)</f>
        <v>0.44</v>
      </c>
      <c r="V608" s="7">
        <f t="shared" si="26"/>
        <v>0</v>
      </c>
      <c r="W608" s="7" t="e">
        <f>VLOOKUP(F608,'[7]乡镇通三级、旅游资源产业路项目明细'!$F$8:$S$1305,14,0)</f>
        <v>#N/A</v>
      </c>
      <c r="AA608" s="7" t="e">
        <f>_xlfn.XLOOKUP(F608,'[8]乡镇通三级、旅游资源产业路项目明细'!$U:$U,'[8]乡镇通三级、旅游资源产业路项目明细'!$U:$U)</f>
        <v>#N/A</v>
      </c>
      <c r="AB608" s="7" t="e">
        <f>VLOOKUP(F608,[9]项目建设投资计划表!$L$7:$O$83,4,0)</f>
        <v>#N/A</v>
      </c>
    </row>
    <row r="609" spans="1:28" ht="25.15" customHeight="1" outlineLevel="3" x14ac:dyDescent="0.4">
      <c r="A609" s="4" t="s">
        <v>13</v>
      </c>
      <c r="B609" s="4" t="s">
        <v>93</v>
      </c>
      <c r="C609" s="4" t="s">
        <v>2126</v>
      </c>
      <c r="D609" s="4" t="s">
        <v>2127</v>
      </c>
      <c r="E609" s="9"/>
      <c r="F609" s="4" t="s">
        <v>2128</v>
      </c>
      <c r="G609" s="4" t="s">
        <v>275</v>
      </c>
      <c r="H609" s="9" t="s">
        <v>291</v>
      </c>
      <c r="I609" s="9" t="s">
        <v>283</v>
      </c>
      <c r="J609" s="4">
        <v>3.1</v>
      </c>
      <c r="K609" s="4">
        <v>0</v>
      </c>
      <c r="L609" s="4">
        <v>0</v>
      </c>
      <c r="M609" s="4">
        <v>3.1</v>
      </c>
      <c r="N609" s="4"/>
      <c r="O609" s="4" t="s">
        <v>293</v>
      </c>
      <c r="P609" s="4" t="s">
        <v>279</v>
      </c>
      <c r="Q609" s="4" t="s">
        <v>2129</v>
      </c>
      <c r="R609" s="4"/>
      <c r="S609" s="18"/>
      <c r="U609" s="7">
        <f>VLOOKUP(F609,[6]农村公路!$I$6:$W$11652,15,0)</f>
        <v>3.1</v>
      </c>
      <c r="V609" s="7">
        <f t="shared" si="26"/>
        <v>0</v>
      </c>
      <c r="W609" s="7" t="e">
        <f>VLOOKUP(F609,'[7]乡镇通三级、旅游资源产业路项目明细'!$F$8:$S$1305,14,0)</f>
        <v>#N/A</v>
      </c>
      <c r="AA609" s="7" t="e">
        <f>_xlfn.XLOOKUP(F609,'[8]乡镇通三级、旅游资源产业路项目明细'!$U:$U,'[8]乡镇通三级、旅游资源产业路项目明细'!$U:$U)</f>
        <v>#N/A</v>
      </c>
      <c r="AB609" s="7" t="e">
        <f>VLOOKUP(F609,[9]项目建设投资计划表!$L$7:$O$83,4,0)</f>
        <v>#N/A</v>
      </c>
    </row>
    <row r="610" spans="1:28" ht="25.15" customHeight="1" outlineLevel="3" x14ac:dyDescent="0.4">
      <c r="A610" s="4" t="s">
        <v>13</v>
      </c>
      <c r="B610" s="4" t="s">
        <v>93</v>
      </c>
      <c r="C610" s="4" t="s">
        <v>2130</v>
      </c>
      <c r="D610" s="4" t="s">
        <v>2131</v>
      </c>
      <c r="E610" s="9"/>
      <c r="F610" s="4" t="s">
        <v>2132</v>
      </c>
      <c r="G610" s="4" t="s">
        <v>327</v>
      </c>
      <c r="H610" s="9" t="s">
        <v>291</v>
      </c>
      <c r="I610" s="9" t="s">
        <v>283</v>
      </c>
      <c r="J610" s="4">
        <v>1</v>
      </c>
      <c r="K610" s="4" t="s">
        <v>2133</v>
      </c>
      <c r="L610" s="4" t="s">
        <v>1021</v>
      </c>
      <c r="M610" s="4">
        <v>1</v>
      </c>
      <c r="N610" s="4"/>
      <c r="O610" s="4" t="s">
        <v>284</v>
      </c>
      <c r="P610" s="4" t="s">
        <v>279</v>
      </c>
      <c r="Q610" s="4" t="s">
        <v>2131</v>
      </c>
      <c r="R610" s="4"/>
      <c r="S610" s="18"/>
      <c r="U610" s="7">
        <f>VLOOKUP(F610,[6]农村公路!$I$6:$W$11652,15,0)</f>
        <v>1</v>
      </c>
      <c r="V610" s="7">
        <f t="shared" si="26"/>
        <v>0</v>
      </c>
      <c r="W610" s="7" t="e">
        <f>VLOOKUP(F610,'[7]乡镇通三级、旅游资源产业路项目明细'!$F$8:$S$1305,14,0)</f>
        <v>#N/A</v>
      </c>
      <c r="AA610" s="7" t="e">
        <f>_xlfn.XLOOKUP(F610,'[8]乡镇通三级、旅游资源产业路项目明细'!$U:$U,'[8]乡镇通三级、旅游资源产业路项目明细'!$U:$U)</f>
        <v>#N/A</v>
      </c>
      <c r="AB610" s="7" t="e">
        <f>VLOOKUP(F610,[9]项目建设投资计划表!$L$7:$O$83,4,0)</f>
        <v>#N/A</v>
      </c>
    </row>
    <row r="611" spans="1:28" ht="25.15" customHeight="1" outlineLevel="3" x14ac:dyDescent="0.4">
      <c r="A611" s="4" t="s">
        <v>13</v>
      </c>
      <c r="B611" s="4" t="s">
        <v>93</v>
      </c>
      <c r="C611" s="4" t="s">
        <v>2130</v>
      </c>
      <c r="D611" s="4" t="s">
        <v>2131</v>
      </c>
      <c r="E611" s="9"/>
      <c r="F611" s="4" t="s">
        <v>2134</v>
      </c>
      <c r="G611" s="4" t="s">
        <v>327</v>
      </c>
      <c r="H611" s="9" t="s">
        <v>291</v>
      </c>
      <c r="I611" s="9" t="s">
        <v>283</v>
      </c>
      <c r="J611" s="4">
        <v>0.45</v>
      </c>
      <c r="K611" s="4" t="s">
        <v>2133</v>
      </c>
      <c r="L611" s="4" t="s">
        <v>1021</v>
      </c>
      <c r="M611" s="4">
        <v>0.45</v>
      </c>
      <c r="N611" s="4"/>
      <c r="O611" s="4" t="s">
        <v>284</v>
      </c>
      <c r="P611" s="4" t="s">
        <v>279</v>
      </c>
      <c r="Q611" s="4" t="s">
        <v>2131</v>
      </c>
      <c r="R611" s="4"/>
      <c r="S611" s="18"/>
      <c r="U611" s="7">
        <f>VLOOKUP(F611,[6]农村公路!$I$6:$W$11652,15,0)</f>
        <v>0.45</v>
      </c>
      <c r="V611" s="7">
        <f t="shared" si="26"/>
        <v>0</v>
      </c>
      <c r="W611" s="7" t="e">
        <f>VLOOKUP(F611,'[7]乡镇通三级、旅游资源产业路项目明细'!$F$8:$S$1305,14,0)</f>
        <v>#N/A</v>
      </c>
      <c r="AA611" s="7" t="e">
        <f>_xlfn.XLOOKUP(F611,'[8]乡镇通三级、旅游资源产业路项目明细'!$U:$U,'[8]乡镇通三级、旅游资源产业路项目明细'!$U:$U)</f>
        <v>#N/A</v>
      </c>
      <c r="AB611" s="7" t="e">
        <f>VLOOKUP(F611,[9]项目建设投资计划表!$L$7:$O$83,4,0)</f>
        <v>#N/A</v>
      </c>
    </row>
    <row r="612" spans="1:28" ht="25.15" customHeight="1" outlineLevel="3" x14ac:dyDescent="0.4">
      <c r="A612" s="4" t="s">
        <v>13</v>
      </c>
      <c r="B612" s="4" t="s">
        <v>93</v>
      </c>
      <c r="C612" s="4" t="s">
        <v>2130</v>
      </c>
      <c r="D612" s="4" t="s">
        <v>2131</v>
      </c>
      <c r="E612" s="9"/>
      <c r="F612" s="4" t="s">
        <v>2135</v>
      </c>
      <c r="G612" s="4" t="s">
        <v>327</v>
      </c>
      <c r="H612" s="9" t="s">
        <v>291</v>
      </c>
      <c r="I612" s="9" t="s">
        <v>283</v>
      </c>
      <c r="J612" s="4">
        <v>0.39</v>
      </c>
      <c r="K612" s="4" t="s">
        <v>2133</v>
      </c>
      <c r="L612" s="4" t="s">
        <v>1021</v>
      </c>
      <c r="M612" s="4">
        <v>0.39</v>
      </c>
      <c r="N612" s="4"/>
      <c r="O612" s="4" t="s">
        <v>284</v>
      </c>
      <c r="P612" s="4" t="s">
        <v>279</v>
      </c>
      <c r="Q612" s="4" t="s">
        <v>2131</v>
      </c>
      <c r="R612" s="4"/>
      <c r="S612" s="18"/>
      <c r="U612" s="7">
        <f>VLOOKUP(F612,[6]农村公路!$I$6:$W$11652,15,0)</f>
        <v>0.39</v>
      </c>
      <c r="V612" s="7">
        <f t="shared" si="26"/>
        <v>0</v>
      </c>
      <c r="W612" s="7" t="e">
        <f>VLOOKUP(F612,'[7]乡镇通三级、旅游资源产业路项目明细'!$F$8:$S$1305,14,0)</f>
        <v>#N/A</v>
      </c>
      <c r="AA612" s="7" t="e">
        <f>_xlfn.XLOOKUP(F612,'[8]乡镇通三级、旅游资源产业路项目明细'!$U:$U,'[8]乡镇通三级、旅游资源产业路项目明细'!$U:$U)</f>
        <v>#N/A</v>
      </c>
      <c r="AB612" s="7" t="e">
        <f>VLOOKUP(F612,[9]项目建设投资计划表!$L$7:$O$83,4,0)</f>
        <v>#N/A</v>
      </c>
    </row>
    <row r="613" spans="1:28" ht="25.15" customHeight="1" outlineLevel="3" x14ac:dyDescent="0.4">
      <c r="A613" s="4" t="s">
        <v>13</v>
      </c>
      <c r="B613" s="4" t="s">
        <v>93</v>
      </c>
      <c r="C613" s="4" t="s">
        <v>2130</v>
      </c>
      <c r="D613" s="4" t="s">
        <v>2136</v>
      </c>
      <c r="E613" s="9"/>
      <c r="F613" s="4" t="s">
        <v>2137</v>
      </c>
      <c r="G613" s="4" t="s">
        <v>327</v>
      </c>
      <c r="H613" s="9" t="s">
        <v>291</v>
      </c>
      <c r="I613" s="9" t="s">
        <v>283</v>
      </c>
      <c r="J613" s="4">
        <v>0.55000000000000004</v>
      </c>
      <c r="K613" s="4" t="s">
        <v>2133</v>
      </c>
      <c r="L613" s="4" t="s">
        <v>1021</v>
      </c>
      <c r="M613" s="4">
        <v>0.55000000000000004</v>
      </c>
      <c r="N613" s="4"/>
      <c r="O613" s="4" t="s">
        <v>284</v>
      </c>
      <c r="P613" s="4" t="s">
        <v>279</v>
      </c>
      <c r="Q613" s="4" t="s">
        <v>2136</v>
      </c>
      <c r="R613" s="4"/>
      <c r="S613" s="18"/>
      <c r="U613" s="7">
        <f>VLOOKUP(F613,[6]农村公路!$I$6:$W$11652,15,0)</f>
        <v>0.55000000000000004</v>
      </c>
      <c r="V613" s="7">
        <f t="shared" si="26"/>
        <v>0</v>
      </c>
      <c r="W613" s="7" t="e">
        <f>VLOOKUP(F613,'[7]乡镇通三级、旅游资源产业路项目明细'!$F$8:$S$1305,14,0)</f>
        <v>#N/A</v>
      </c>
      <c r="AA613" s="7" t="e">
        <f>_xlfn.XLOOKUP(F613,'[8]乡镇通三级、旅游资源产业路项目明细'!$U:$U,'[8]乡镇通三级、旅游资源产业路项目明细'!$U:$U)</f>
        <v>#N/A</v>
      </c>
      <c r="AB613" s="7" t="e">
        <f>VLOOKUP(F613,[9]项目建设投资计划表!$L$7:$O$83,4,0)</f>
        <v>#N/A</v>
      </c>
    </row>
    <row r="614" spans="1:28" ht="25.15" customHeight="1" outlineLevel="3" x14ac:dyDescent="0.4">
      <c r="A614" s="4" t="s">
        <v>13</v>
      </c>
      <c r="B614" s="4" t="s">
        <v>93</v>
      </c>
      <c r="C614" s="4" t="s">
        <v>2130</v>
      </c>
      <c r="D614" s="4" t="s">
        <v>2136</v>
      </c>
      <c r="E614" s="9"/>
      <c r="F614" s="4" t="s">
        <v>2138</v>
      </c>
      <c r="G614" s="4" t="s">
        <v>327</v>
      </c>
      <c r="H614" s="9" t="s">
        <v>291</v>
      </c>
      <c r="I614" s="9" t="s">
        <v>283</v>
      </c>
      <c r="J614" s="4">
        <v>0.35</v>
      </c>
      <c r="K614" s="4" t="s">
        <v>2133</v>
      </c>
      <c r="L614" s="4" t="s">
        <v>1021</v>
      </c>
      <c r="M614" s="4">
        <v>0.35</v>
      </c>
      <c r="N614" s="4"/>
      <c r="O614" s="4" t="s">
        <v>284</v>
      </c>
      <c r="P614" s="4" t="s">
        <v>279</v>
      </c>
      <c r="Q614" s="4" t="s">
        <v>2136</v>
      </c>
      <c r="R614" s="4"/>
      <c r="S614" s="18"/>
      <c r="U614" s="7">
        <f>VLOOKUP(F614,[6]农村公路!$I$6:$W$11652,15,0)</f>
        <v>0.35</v>
      </c>
      <c r="V614" s="7">
        <f t="shared" si="26"/>
        <v>0</v>
      </c>
      <c r="W614" s="7" t="e">
        <f>VLOOKUP(F614,'[7]乡镇通三级、旅游资源产业路项目明细'!$F$8:$S$1305,14,0)</f>
        <v>#N/A</v>
      </c>
      <c r="AA614" s="7" t="e">
        <f>_xlfn.XLOOKUP(F614,'[8]乡镇通三级、旅游资源产业路项目明细'!$U:$U,'[8]乡镇通三级、旅游资源产业路项目明细'!$U:$U)</f>
        <v>#N/A</v>
      </c>
      <c r="AB614" s="7" t="e">
        <f>VLOOKUP(F614,[9]项目建设投资计划表!$L$7:$O$83,4,0)</f>
        <v>#N/A</v>
      </c>
    </row>
    <row r="615" spans="1:28" ht="25.15" customHeight="1" outlineLevel="3" x14ac:dyDescent="0.4">
      <c r="A615" s="4" t="s">
        <v>13</v>
      </c>
      <c r="B615" s="4" t="s">
        <v>93</v>
      </c>
      <c r="C615" s="4" t="s">
        <v>2139</v>
      </c>
      <c r="D615" s="4" t="s">
        <v>2140</v>
      </c>
      <c r="E615" s="9"/>
      <c r="F615" s="4" t="s">
        <v>2141</v>
      </c>
      <c r="G615" s="4" t="s">
        <v>327</v>
      </c>
      <c r="H615" s="9" t="s">
        <v>291</v>
      </c>
      <c r="I615" s="9" t="s">
        <v>283</v>
      </c>
      <c r="J615" s="4">
        <v>1.1819999999999999</v>
      </c>
      <c r="K615" s="4" t="s">
        <v>2133</v>
      </c>
      <c r="L615" s="4" t="s">
        <v>1021</v>
      </c>
      <c r="M615" s="4">
        <v>1.1819999999999999</v>
      </c>
      <c r="N615" s="4"/>
      <c r="O615" s="4" t="s">
        <v>284</v>
      </c>
      <c r="P615" s="4" t="s">
        <v>279</v>
      </c>
      <c r="Q615" s="4" t="s">
        <v>2140</v>
      </c>
      <c r="R615" s="4"/>
      <c r="S615" s="18"/>
      <c r="U615" s="7">
        <f>VLOOKUP(F615,[6]农村公路!$I$6:$W$11652,15,0)</f>
        <v>1.1819999999999999</v>
      </c>
      <c r="V615" s="7">
        <f t="shared" si="26"/>
        <v>0</v>
      </c>
      <c r="W615" s="7" t="e">
        <f>VLOOKUP(F615,'[7]乡镇通三级、旅游资源产业路项目明细'!$F$8:$S$1305,14,0)</f>
        <v>#N/A</v>
      </c>
      <c r="AA615" s="7" t="e">
        <f>_xlfn.XLOOKUP(F615,'[8]乡镇通三级、旅游资源产业路项目明细'!$U:$U,'[8]乡镇通三级、旅游资源产业路项目明细'!$U:$U)</f>
        <v>#N/A</v>
      </c>
      <c r="AB615" s="7" t="e">
        <f>VLOOKUP(F615,[9]项目建设投资计划表!$L$7:$O$83,4,0)</f>
        <v>#N/A</v>
      </c>
    </row>
    <row r="616" spans="1:28" ht="25.15" customHeight="1" outlineLevel="3" x14ac:dyDescent="0.4">
      <c r="A616" s="4" t="s">
        <v>13</v>
      </c>
      <c r="B616" s="4" t="s">
        <v>93</v>
      </c>
      <c r="C616" s="4" t="s">
        <v>2094</v>
      </c>
      <c r="D616" s="4" t="s">
        <v>2095</v>
      </c>
      <c r="E616" s="9"/>
      <c r="F616" s="4" t="s">
        <v>2142</v>
      </c>
      <c r="G616" s="4" t="s">
        <v>327</v>
      </c>
      <c r="H616" s="9" t="s">
        <v>291</v>
      </c>
      <c r="I616" s="9" t="s">
        <v>283</v>
      </c>
      <c r="J616" s="4">
        <v>0.12</v>
      </c>
      <c r="K616" s="4" t="s">
        <v>377</v>
      </c>
      <c r="L616" s="4" t="s">
        <v>1021</v>
      </c>
      <c r="M616" s="4">
        <v>0.12</v>
      </c>
      <c r="N616" s="4"/>
      <c r="O616" s="4" t="s">
        <v>284</v>
      </c>
      <c r="P616" s="4" t="s">
        <v>279</v>
      </c>
      <c r="Q616" s="4" t="s">
        <v>2095</v>
      </c>
      <c r="R616" s="4"/>
      <c r="S616" s="18"/>
      <c r="U616" s="7">
        <f>VLOOKUP(F616,[6]农村公路!$I$6:$W$11652,15,0)</f>
        <v>0.12</v>
      </c>
      <c r="V616" s="7">
        <f t="shared" si="26"/>
        <v>0</v>
      </c>
      <c r="W616" s="7" t="e">
        <f>VLOOKUP(F616,'[7]乡镇通三级、旅游资源产业路项目明细'!$F$8:$S$1305,14,0)</f>
        <v>#N/A</v>
      </c>
      <c r="AA616" s="7" t="e">
        <f>_xlfn.XLOOKUP(F616,'[8]乡镇通三级、旅游资源产业路项目明细'!$U:$U,'[8]乡镇通三级、旅游资源产业路项目明细'!$U:$U)</f>
        <v>#N/A</v>
      </c>
      <c r="AB616" s="7" t="e">
        <f>VLOOKUP(F616,[9]项目建设投资计划表!$L$7:$O$83,4,0)</f>
        <v>#N/A</v>
      </c>
    </row>
    <row r="617" spans="1:28" ht="25.15" customHeight="1" outlineLevel="3" x14ac:dyDescent="0.4">
      <c r="A617" s="4" t="s">
        <v>13</v>
      </c>
      <c r="B617" s="4" t="s">
        <v>93</v>
      </c>
      <c r="C617" s="4" t="s">
        <v>2094</v>
      </c>
      <c r="D617" s="4" t="s">
        <v>2095</v>
      </c>
      <c r="E617" s="9"/>
      <c r="F617" s="4" t="s">
        <v>2143</v>
      </c>
      <c r="G617" s="4" t="s">
        <v>327</v>
      </c>
      <c r="H617" s="9" t="s">
        <v>291</v>
      </c>
      <c r="I617" s="9" t="s">
        <v>283</v>
      </c>
      <c r="J617" s="4">
        <v>0.253</v>
      </c>
      <c r="K617" s="4" t="s">
        <v>377</v>
      </c>
      <c r="L617" s="4" t="s">
        <v>1021</v>
      </c>
      <c r="M617" s="4">
        <v>0.253</v>
      </c>
      <c r="N617" s="4"/>
      <c r="O617" s="4" t="s">
        <v>284</v>
      </c>
      <c r="P617" s="4" t="s">
        <v>279</v>
      </c>
      <c r="Q617" s="4" t="s">
        <v>2095</v>
      </c>
      <c r="R617" s="4"/>
      <c r="S617" s="18"/>
      <c r="U617" s="7">
        <f>VLOOKUP(F617,[6]农村公路!$I$6:$W$11652,15,0)</f>
        <v>0.253</v>
      </c>
      <c r="V617" s="7">
        <f t="shared" si="26"/>
        <v>0</v>
      </c>
      <c r="W617" s="7" t="e">
        <f>VLOOKUP(F617,'[7]乡镇通三级、旅游资源产业路项目明细'!$F$8:$S$1305,14,0)</f>
        <v>#N/A</v>
      </c>
      <c r="AA617" s="7" t="e">
        <f>_xlfn.XLOOKUP(F617,'[8]乡镇通三级、旅游资源产业路项目明细'!$U:$U,'[8]乡镇通三级、旅游资源产业路项目明细'!$U:$U)</f>
        <v>#N/A</v>
      </c>
      <c r="AB617" s="7" t="e">
        <f>VLOOKUP(F617,[9]项目建设投资计划表!$L$7:$O$83,4,0)</f>
        <v>#N/A</v>
      </c>
    </row>
    <row r="618" spans="1:28" ht="25.15" customHeight="1" outlineLevel="3" x14ac:dyDescent="0.4">
      <c r="A618" s="4" t="s">
        <v>13</v>
      </c>
      <c r="B618" s="4" t="s">
        <v>93</v>
      </c>
      <c r="C618" s="4" t="s">
        <v>2094</v>
      </c>
      <c r="D618" s="4" t="s">
        <v>2144</v>
      </c>
      <c r="E618" s="9"/>
      <c r="F618" s="4" t="s">
        <v>2145</v>
      </c>
      <c r="G618" s="4" t="s">
        <v>327</v>
      </c>
      <c r="H618" s="9" t="s">
        <v>291</v>
      </c>
      <c r="I618" s="9" t="s">
        <v>283</v>
      </c>
      <c r="J618" s="4">
        <v>1.43</v>
      </c>
      <c r="K618" s="4" t="s">
        <v>377</v>
      </c>
      <c r="L618" s="4" t="s">
        <v>1021</v>
      </c>
      <c r="M618" s="4">
        <v>1.43</v>
      </c>
      <c r="N618" s="4"/>
      <c r="O618" s="4" t="s">
        <v>284</v>
      </c>
      <c r="P618" s="4" t="s">
        <v>279</v>
      </c>
      <c r="Q618" s="4" t="s">
        <v>2144</v>
      </c>
      <c r="R618" s="4"/>
      <c r="S618" s="18"/>
      <c r="U618" s="7">
        <f>VLOOKUP(F618,[6]农村公路!$I$6:$W$11652,15,0)</f>
        <v>1.43</v>
      </c>
      <c r="V618" s="7">
        <f t="shared" si="26"/>
        <v>0</v>
      </c>
      <c r="W618" s="7" t="e">
        <f>VLOOKUP(F618,'[7]乡镇通三级、旅游资源产业路项目明细'!$F$8:$S$1305,14,0)</f>
        <v>#N/A</v>
      </c>
      <c r="AA618" s="7" t="e">
        <f>_xlfn.XLOOKUP(F618,'[8]乡镇通三级、旅游资源产业路项目明细'!$U:$U,'[8]乡镇通三级、旅游资源产业路项目明细'!$U:$U)</f>
        <v>#N/A</v>
      </c>
      <c r="AB618" s="7" t="e">
        <f>VLOOKUP(F618,[9]项目建设投资计划表!$L$7:$O$83,4,0)</f>
        <v>#N/A</v>
      </c>
    </row>
    <row r="619" spans="1:28" ht="25.15" customHeight="1" outlineLevel="3" x14ac:dyDescent="0.4">
      <c r="A619" s="4" t="s">
        <v>13</v>
      </c>
      <c r="B619" s="4" t="s">
        <v>93</v>
      </c>
      <c r="C619" s="4" t="s">
        <v>2094</v>
      </c>
      <c r="D619" s="4" t="s">
        <v>2146</v>
      </c>
      <c r="E619" s="9"/>
      <c r="F619" s="4" t="s">
        <v>2147</v>
      </c>
      <c r="G619" s="4" t="s">
        <v>327</v>
      </c>
      <c r="H619" s="9" t="s">
        <v>291</v>
      </c>
      <c r="I619" s="9" t="s">
        <v>283</v>
      </c>
      <c r="J619" s="4">
        <v>0.72</v>
      </c>
      <c r="K619" s="4" t="s">
        <v>2133</v>
      </c>
      <c r="L619" s="4" t="s">
        <v>1021</v>
      </c>
      <c r="M619" s="4">
        <v>0.72</v>
      </c>
      <c r="N619" s="4"/>
      <c r="O619" s="4" t="s">
        <v>284</v>
      </c>
      <c r="P619" s="4" t="s">
        <v>279</v>
      </c>
      <c r="Q619" s="4" t="s">
        <v>2146</v>
      </c>
      <c r="R619" s="4"/>
      <c r="S619" s="18"/>
      <c r="U619" s="7">
        <f>VLOOKUP(F619,[6]农村公路!$I$6:$W$11652,15,0)</f>
        <v>0.72</v>
      </c>
      <c r="V619" s="7">
        <f t="shared" si="26"/>
        <v>0</v>
      </c>
      <c r="W619" s="7" t="e">
        <f>VLOOKUP(F619,'[7]乡镇通三级、旅游资源产业路项目明细'!$F$8:$S$1305,14,0)</f>
        <v>#N/A</v>
      </c>
      <c r="AA619" s="7" t="e">
        <f>_xlfn.XLOOKUP(F619,'[8]乡镇通三级、旅游资源产业路项目明细'!$U:$U,'[8]乡镇通三级、旅游资源产业路项目明细'!$U:$U)</f>
        <v>#N/A</v>
      </c>
      <c r="AB619" s="7" t="e">
        <f>VLOOKUP(F619,[9]项目建设投资计划表!$L$7:$O$83,4,0)</f>
        <v>#N/A</v>
      </c>
    </row>
    <row r="620" spans="1:28" ht="25.15" customHeight="1" outlineLevel="3" x14ac:dyDescent="0.4">
      <c r="A620" s="4" t="s">
        <v>13</v>
      </c>
      <c r="B620" s="4" t="s">
        <v>93</v>
      </c>
      <c r="C620" s="4" t="s">
        <v>2094</v>
      </c>
      <c r="D620" s="4" t="s">
        <v>2148</v>
      </c>
      <c r="E620" s="9"/>
      <c r="F620" s="4" t="s">
        <v>2149</v>
      </c>
      <c r="G620" s="4" t="s">
        <v>327</v>
      </c>
      <c r="H620" s="9" t="s">
        <v>291</v>
      </c>
      <c r="I620" s="9" t="s">
        <v>283</v>
      </c>
      <c r="J620" s="4">
        <v>0.89200000000000002</v>
      </c>
      <c r="K620" s="4" t="s">
        <v>2133</v>
      </c>
      <c r="L620" s="4" t="s">
        <v>1021</v>
      </c>
      <c r="M620" s="4">
        <v>0.89200000000000002</v>
      </c>
      <c r="N620" s="4"/>
      <c r="O620" s="4" t="s">
        <v>284</v>
      </c>
      <c r="P620" s="4" t="s">
        <v>279</v>
      </c>
      <c r="Q620" s="4" t="s">
        <v>2148</v>
      </c>
      <c r="R620" s="4"/>
      <c r="S620" s="18"/>
      <c r="U620" s="7">
        <f>VLOOKUP(F620,[6]农村公路!$I$6:$W$11652,15,0)</f>
        <v>0.89200000000000002</v>
      </c>
      <c r="V620" s="7">
        <f t="shared" si="26"/>
        <v>0</v>
      </c>
      <c r="W620" s="7" t="e">
        <f>VLOOKUP(F620,'[7]乡镇通三级、旅游资源产业路项目明细'!$F$8:$S$1305,14,0)</f>
        <v>#N/A</v>
      </c>
      <c r="AA620" s="7" t="e">
        <f>_xlfn.XLOOKUP(F620,'[8]乡镇通三级、旅游资源产业路项目明细'!$U:$U,'[8]乡镇通三级、旅游资源产业路项目明细'!$U:$U)</f>
        <v>#N/A</v>
      </c>
      <c r="AB620" s="7" t="e">
        <f>VLOOKUP(F620,[9]项目建设投资计划表!$L$7:$O$83,4,0)</f>
        <v>#N/A</v>
      </c>
    </row>
    <row r="621" spans="1:28" ht="25.15" customHeight="1" outlineLevel="3" x14ac:dyDescent="0.4">
      <c r="A621" s="4" t="s">
        <v>13</v>
      </c>
      <c r="B621" s="4" t="s">
        <v>93</v>
      </c>
      <c r="C621" s="4" t="s">
        <v>2098</v>
      </c>
      <c r="D621" s="4" t="s">
        <v>2150</v>
      </c>
      <c r="E621" s="9"/>
      <c r="F621" s="4" t="s">
        <v>2151</v>
      </c>
      <c r="G621" s="4" t="s">
        <v>327</v>
      </c>
      <c r="H621" s="9" t="s">
        <v>291</v>
      </c>
      <c r="I621" s="9" t="s">
        <v>283</v>
      </c>
      <c r="J621" s="4">
        <v>1.7230000000000001</v>
      </c>
      <c r="K621" s="4" t="s">
        <v>2133</v>
      </c>
      <c r="L621" s="4" t="s">
        <v>1021</v>
      </c>
      <c r="M621" s="4">
        <v>1.7230000000000001</v>
      </c>
      <c r="N621" s="4"/>
      <c r="O621" s="4" t="s">
        <v>284</v>
      </c>
      <c r="P621" s="4" t="s">
        <v>279</v>
      </c>
      <c r="Q621" s="4" t="s">
        <v>2150</v>
      </c>
      <c r="R621" s="4"/>
      <c r="S621" s="18"/>
      <c r="U621" s="7">
        <f>VLOOKUP(F621,[6]农村公路!$I$6:$W$11652,15,0)</f>
        <v>1.7230000000000001</v>
      </c>
      <c r="V621" s="7">
        <f t="shared" si="26"/>
        <v>0</v>
      </c>
      <c r="W621" s="7" t="e">
        <f>VLOOKUP(F621,'[7]乡镇通三级、旅游资源产业路项目明细'!$F$8:$S$1305,14,0)</f>
        <v>#N/A</v>
      </c>
      <c r="AA621" s="7" t="e">
        <f>_xlfn.XLOOKUP(F621,'[8]乡镇通三级、旅游资源产业路项目明细'!$U:$U,'[8]乡镇通三级、旅游资源产业路项目明细'!$U:$U)</f>
        <v>#N/A</v>
      </c>
      <c r="AB621" s="7" t="e">
        <f>VLOOKUP(F621,[9]项目建设投资计划表!$L$7:$O$83,4,0)</f>
        <v>#N/A</v>
      </c>
    </row>
    <row r="622" spans="1:28" ht="25.15" customHeight="1" outlineLevel="3" x14ac:dyDescent="0.4">
      <c r="A622" s="4" t="s">
        <v>13</v>
      </c>
      <c r="B622" s="4" t="s">
        <v>93</v>
      </c>
      <c r="C622" s="4" t="s">
        <v>2098</v>
      </c>
      <c r="D622" s="4" t="s">
        <v>1954</v>
      </c>
      <c r="E622" s="9"/>
      <c r="F622" s="4" t="s">
        <v>2152</v>
      </c>
      <c r="G622" s="4" t="s">
        <v>327</v>
      </c>
      <c r="H622" s="9" t="s">
        <v>291</v>
      </c>
      <c r="I622" s="9" t="s">
        <v>283</v>
      </c>
      <c r="J622" s="4">
        <v>0.27</v>
      </c>
      <c r="K622" s="4" t="s">
        <v>1812</v>
      </c>
      <c r="L622" s="4" t="s">
        <v>1021</v>
      </c>
      <c r="M622" s="4">
        <v>0.27</v>
      </c>
      <c r="N622" s="4"/>
      <c r="O622" s="4" t="s">
        <v>284</v>
      </c>
      <c r="P622" s="4" t="s">
        <v>279</v>
      </c>
      <c r="Q622" s="4" t="s">
        <v>1954</v>
      </c>
      <c r="R622" s="4"/>
      <c r="S622" s="18"/>
      <c r="U622" s="7">
        <f>VLOOKUP(F622,[6]农村公路!$I$6:$W$11652,15,0)</f>
        <v>0.27</v>
      </c>
      <c r="V622" s="7">
        <f t="shared" si="26"/>
        <v>0</v>
      </c>
      <c r="W622" s="7" t="e">
        <f>VLOOKUP(F622,'[7]乡镇通三级、旅游资源产业路项目明细'!$F$8:$S$1305,14,0)</f>
        <v>#N/A</v>
      </c>
      <c r="AA622" s="7" t="e">
        <f>_xlfn.XLOOKUP(F622,'[8]乡镇通三级、旅游资源产业路项目明细'!$U:$U,'[8]乡镇通三级、旅游资源产业路项目明细'!$U:$U)</f>
        <v>#N/A</v>
      </c>
      <c r="AB622" s="7" t="e">
        <f>VLOOKUP(F622,[9]项目建设投资计划表!$L$7:$O$83,4,0)</f>
        <v>#N/A</v>
      </c>
    </row>
    <row r="623" spans="1:28" ht="25.15" customHeight="1" outlineLevel="3" x14ac:dyDescent="0.4">
      <c r="A623" s="4" t="s">
        <v>13</v>
      </c>
      <c r="B623" s="4" t="s">
        <v>93</v>
      </c>
      <c r="C623" s="4" t="s">
        <v>2094</v>
      </c>
      <c r="D623" s="4" t="s">
        <v>2153</v>
      </c>
      <c r="E623" s="9"/>
      <c r="F623" s="4" t="s">
        <v>2154</v>
      </c>
      <c r="G623" s="4" t="s">
        <v>327</v>
      </c>
      <c r="H623" s="9" t="s">
        <v>291</v>
      </c>
      <c r="I623" s="9" t="s">
        <v>283</v>
      </c>
      <c r="J623" s="4">
        <v>0.7</v>
      </c>
      <c r="K623" s="4" t="s">
        <v>2133</v>
      </c>
      <c r="L623" s="4" t="s">
        <v>1021</v>
      </c>
      <c r="M623" s="4">
        <v>0.7</v>
      </c>
      <c r="N623" s="4"/>
      <c r="O623" s="4" t="s">
        <v>284</v>
      </c>
      <c r="P623" s="4" t="s">
        <v>279</v>
      </c>
      <c r="Q623" s="4" t="s">
        <v>2153</v>
      </c>
      <c r="R623" s="4"/>
      <c r="S623" s="18"/>
      <c r="U623" s="7">
        <f>VLOOKUP(F623,[6]农村公路!$I$6:$W$11652,15,0)</f>
        <v>0.7</v>
      </c>
      <c r="V623" s="7">
        <f t="shared" si="26"/>
        <v>0</v>
      </c>
      <c r="W623" s="7" t="e">
        <f>VLOOKUP(F623,'[7]乡镇通三级、旅游资源产业路项目明细'!$F$8:$S$1305,14,0)</f>
        <v>#N/A</v>
      </c>
      <c r="AA623" s="7" t="e">
        <f>_xlfn.XLOOKUP(F623,'[8]乡镇通三级、旅游资源产业路项目明细'!$U:$U,'[8]乡镇通三级、旅游资源产业路项目明细'!$U:$U)</f>
        <v>#N/A</v>
      </c>
      <c r="AB623" s="7" t="e">
        <f>VLOOKUP(F623,[9]项目建设投资计划表!$L$7:$O$83,4,0)</f>
        <v>#N/A</v>
      </c>
    </row>
    <row r="624" spans="1:28" ht="25.15" customHeight="1" outlineLevel="3" x14ac:dyDescent="0.4">
      <c r="A624" s="4" t="s">
        <v>13</v>
      </c>
      <c r="B624" s="4" t="s">
        <v>93</v>
      </c>
      <c r="C624" s="4" t="s">
        <v>2094</v>
      </c>
      <c r="D624" s="4" t="s">
        <v>2155</v>
      </c>
      <c r="E624" s="9"/>
      <c r="F624" s="4" t="s">
        <v>2156</v>
      </c>
      <c r="G624" s="4" t="s">
        <v>327</v>
      </c>
      <c r="H624" s="9" t="s">
        <v>291</v>
      </c>
      <c r="I624" s="9" t="s">
        <v>283</v>
      </c>
      <c r="J624" s="4">
        <v>0.77</v>
      </c>
      <c r="K624" s="4" t="s">
        <v>2133</v>
      </c>
      <c r="L624" s="4" t="s">
        <v>1021</v>
      </c>
      <c r="M624" s="4">
        <v>0.77</v>
      </c>
      <c r="N624" s="4"/>
      <c r="O624" s="4" t="s">
        <v>284</v>
      </c>
      <c r="P624" s="4" t="s">
        <v>279</v>
      </c>
      <c r="Q624" s="4" t="s">
        <v>2155</v>
      </c>
      <c r="R624" s="4"/>
      <c r="S624" s="18"/>
      <c r="U624" s="7">
        <f>VLOOKUP(F624,[6]农村公路!$I$6:$W$11652,15,0)</f>
        <v>0.77</v>
      </c>
      <c r="V624" s="7">
        <f t="shared" si="26"/>
        <v>0</v>
      </c>
      <c r="W624" s="7" t="e">
        <f>VLOOKUP(F624,'[7]乡镇通三级、旅游资源产业路项目明细'!$F$8:$S$1305,14,0)</f>
        <v>#N/A</v>
      </c>
      <c r="AA624" s="7" t="e">
        <f>_xlfn.XLOOKUP(F624,'[8]乡镇通三级、旅游资源产业路项目明细'!$U:$U,'[8]乡镇通三级、旅游资源产业路项目明细'!$U:$U)</f>
        <v>#N/A</v>
      </c>
      <c r="AB624" s="7" t="e">
        <f>VLOOKUP(F624,[9]项目建设投资计划表!$L$7:$O$83,4,0)</f>
        <v>#N/A</v>
      </c>
    </row>
    <row r="625" spans="1:28" ht="25.15" customHeight="1" outlineLevel="3" x14ac:dyDescent="0.4">
      <c r="A625" s="4" t="s">
        <v>13</v>
      </c>
      <c r="B625" s="4" t="s">
        <v>93</v>
      </c>
      <c r="C625" s="4" t="s">
        <v>2094</v>
      </c>
      <c r="D625" s="4" t="s">
        <v>2157</v>
      </c>
      <c r="E625" s="9"/>
      <c r="F625" s="4" t="s">
        <v>2158</v>
      </c>
      <c r="G625" s="4" t="s">
        <v>327</v>
      </c>
      <c r="H625" s="9" t="s">
        <v>291</v>
      </c>
      <c r="I625" s="9" t="s">
        <v>283</v>
      </c>
      <c r="J625" s="4">
        <v>1.29</v>
      </c>
      <c r="K625" s="4" t="s">
        <v>2133</v>
      </c>
      <c r="L625" s="4" t="s">
        <v>1021</v>
      </c>
      <c r="M625" s="4">
        <v>1.29</v>
      </c>
      <c r="N625" s="4"/>
      <c r="O625" s="4" t="s">
        <v>284</v>
      </c>
      <c r="P625" s="4" t="s">
        <v>279</v>
      </c>
      <c r="Q625" s="4" t="s">
        <v>2157</v>
      </c>
      <c r="R625" s="4"/>
      <c r="S625" s="18"/>
      <c r="U625" s="7">
        <f>VLOOKUP(F625,[6]农村公路!$I$6:$W$11652,15,0)</f>
        <v>1.29</v>
      </c>
      <c r="V625" s="7">
        <f t="shared" si="26"/>
        <v>0</v>
      </c>
      <c r="W625" s="7" t="e">
        <f>VLOOKUP(F625,'[7]乡镇通三级、旅游资源产业路项目明细'!$F$8:$S$1305,14,0)</f>
        <v>#N/A</v>
      </c>
      <c r="AA625" s="7" t="e">
        <f>_xlfn.XLOOKUP(F625,'[8]乡镇通三级、旅游资源产业路项目明细'!$U:$U,'[8]乡镇通三级、旅游资源产业路项目明细'!$U:$U)</f>
        <v>#N/A</v>
      </c>
      <c r="AB625" s="7" t="e">
        <f>VLOOKUP(F625,[9]项目建设投资计划表!$L$7:$O$83,4,0)</f>
        <v>#N/A</v>
      </c>
    </row>
    <row r="626" spans="1:28" ht="25.15" customHeight="1" outlineLevel="3" x14ac:dyDescent="0.4">
      <c r="A626" s="4" t="s">
        <v>13</v>
      </c>
      <c r="B626" s="4" t="s">
        <v>93</v>
      </c>
      <c r="C626" s="4" t="s">
        <v>2098</v>
      </c>
      <c r="D626" s="4" t="s">
        <v>2159</v>
      </c>
      <c r="E626" s="9"/>
      <c r="F626" s="4" t="s">
        <v>2160</v>
      </c>
      <c r="G626" s="4" t="s">
        <v>327</v>
      </c>
      <c r="H626" s="9" t="s">
        <v>291</v>
      </c>
      <c r="I626" s="9" t="s">
        <v>283</v>
      </c>
      <c r="J626" s="4">
        <v>0.83799999999999997</v>
      </c>
      <c r="K626" s="4" t="s">
        <v>2133</v>
      </c>
      <c r="L626" s="4" t="s">
        <v>1021</v>
      </c>
      <c r="M626" s="4">
        <v>0.83799999999999997</v>
      </c>
      <c r="N626" s="4"/>
      <c r="O626" s="4" t="s">
        <v>284</v>
      </c>
      <c r="P626" s="4" t="s">
        <v>279</v>
      </c>
      <c r="Q626" s="4" t="s">
        <v>2159</v>
      </c>
      <c r="R626" s="4"/>
      <c r="S626" s="18"/>
      <c r="U626" s="7">
        <f>VLOOKUP(F626,[6]农村公路!$I$6:$W$11652,15,0)</f>
        <v>0.83799999999999997</v>
      </c>
      <c r="V626" s="7">
        <f t="shared" si="26"/>
        <v>0</v>
      </c>
      <c r="W626" s="7" t="e">
        <f>VLOOKUP(F626,'[7]乡镇通三级、旅游资源产业路项目明细'!$F$8:$S$1305,14,0)</f>
        <v>#N/A</v>
      </c>
      <c r="AA626" s="7" t="e">
        <f>_xlfn.XLOOKUP(F626,'[8]乡镇通三级、旅游资源产业路项目明细'!$U:$U,'[8]乡镇通三级、旅游资源产业路项目明细'!$U:$U)</f>
        <v>#N/A</v>
      </c>
      <c r="AB626" s="7" t="e">
        <f>VLOOKUP(F626,[9]项目建设投资计划表!$L$7:$O$83,4,0)</f>
        <v>#N/A</v>
      </c>
    </row>
    <row r="627" spans="1:28" ht="25.15" customHeight="1" outlineLevel="3" x14ac:dyDescent="0.4">
      <c r="A627" s="4" t="s">
        <v>13</v>
      </c>
      <c r="B627" s="4" t="s">
        <v>93</v>
      </c>
      <c r="C627" s="4" t="s">
        <v>2098</v>
      </c>
      <c r="D627" s="4" t="s">
        <v>2159</v>
      </c>
      <c r="E627" s="9"/>
      <c r="F627" s="4" t="s">
        <v>2161</v>
      </c>
      <c r="G627" s="4" t="s">
        <v>327</v>
      </c>
      <c r="H627" s="9" t="s">
        <v>291</v>
      </c>
      <c r="I627" s="9" t="s">
        <v>2162</v>
      </c>
      <c r="J627" s="4">
        <v>1</v>
      </c>
      <c r="K627" s="4" t="s">
        <v>2133</v>
      </c>
      <c r="L627" s="4" t="s">
        <v>1021</v>
      </c>
      <c r="M627" s="4">
        <v>1</v>
      </c>
      <c r="N627" s="4"/>
      <c r="O627" s="4" t="s">
        <v>284</v>
      </c>
      <c r="P627" s="4" t="s">
        <v>279</v>
      </c>
      <c r="Q627" s="4" t="s">
        <v>2159</v>
      </c>
      <c r="R627" s="4"/>
      <c r="S627" s="18"/>
      <c r="U627" s="7">
        <f>VLOOKUP(F627,[6]农村公路!$I$6:$W$11652,15,0)</f>
        <v>1</v>
      </c>
      <c r="V627" s="7">
        <f t="shared" si="26"/>
        <v>0</v>
      </c>
      <c r="W627" s="7" t="e">
        <f>VLOOKUP(F627,'[7]乡镇通三级、旅游资源产业路项目明细'!$F$8:$S$1305,14,0)</f>
        <v>#N/A</v>
      </c>
      <c r="AA627" s="7" t="e">
        <f>_xlfn.XLOOKUP(F627,'[8]乡镇通三级、旅游资源产业路项目明细'!$U:$U,'[8]乡镇通三级、旅游资源产业路项目明细'!$U:$U)</f>
        <v>#N/A</v>
      </c>
      <c r="AB627" s="7" t="e">
        <f>VLOOKUP(F627,[9]项目建设投资计划表!$L$7:$O$83,4,0)</f>
        <v>#N/A</v>
      </c>
    </row>
    <row r="628" spans="1:28" ht="25.15" customHeight="1" outlineLevel="3" x14ac:dyDescent="0.4">
      <c r="A628" s="4" t="s">
        <v>13</v>
      </c>
      <c r="B628" s="4" t="s">
        <v>93</v>
      </c>
      <c r="C628" s="4" t="s">
        <v>2163</v>
      </c>
      <c r="D628" s="4" t="s">
        <v>2164</v>
      </c>
      <c r="E628" s="9"/>
      <c r="F628" s="4" t="s">
        <v>2165</v>
      </c>
      <c r="G628" s="4" t="s">
        <v>327</v>
      </c>
      <c r="H628" s="9" t="s">
        <v>291</v>
      </c>
      <c r="I628" s="9" t="s">
        <v>283</v>
      </c>
      <c r="J628" s="4">
        <v>0.92100000000000004</v>
      </c>
      <c r="K628" s="4" t="s">
        <v>2133</v>
      </c>
      <c r="L628" s="4" t="s">
        <v>1021</v>
      </c>
      <c r="M628" s="4">
        <v>0.92100000000000004</v>
      </c>
      <c r="N628" s="4"/>
      <c r="O628" s="4" t="s">
        <v>284</v>
      </c>
      <c r="P628" s="4" t="s">
        <v>279</v>
      </c>
      <c r="Q628" s="4" t="s">
        <v>2164</v>
      </c>
      <c r="R628" s="4"/>
      <c r="S628" s="18"/>
      <c r="U628" s="7">
        <f>VLOOKUP(F628,[6]农村公路!$I$6:$W$11652,15,0)</f>
        <v>0.92100000000000004</v>
      </c>
      <c r="V628" s="7">
        <f t="shared" si="26"/>
        <v>0</v>
      </c>
      <c r="W628" s="7" t="e">
        <f>VLOOKUP(F628,'[7]乡镇通三级、旅游资源产业路项目明细'!$F$8:$S$1305,14,0)</f>
        <v>#N/A</v>
      </c>
      <c r="AA628" s="7" t="e">
        <f>_xlfn.XLOOKUP(F628,'[8]乡镇通三级、旅游资源产业路项目明细'!$U:$U,'[8]乡镇通三级、旅游资源产业路项目明细'!$U:$U)</f>
        <v>#N/A</v>
      </c>
      <c r="AB628" s="7" t="e">
        <f>VLOOKUP(F628,[9]项目建设投资计划表!$L$7:$O$83,4,0)</f>
        <v>#N/A</v>
      </c>
    </row>
    <row r="629" spans="1:28" ht="25.15" customHeight="1" outlineLevel="3" x14ac:dyDescent="0.4">
      <c r="A629" s="4" t="s">
        <v>13</v>
      </c>
      <c r="B629" s="4" t="s">
        <v>93</v>
      </c>
      <c r="C629" s="4" t="s">
        <v>2166</v>
      </c>
      <c r="D629" s="4" t="s">
        <v>2167</v>
      </c>
      <c r="E629" s="9"/>
      <c r="F629" s="4" t="s">
        <v>2168</v>
      </c>
      <c r="G629" s="4" t="s">
        <v>327</v>
      </c>
      <c r="H629" s="9" t="s">
        <v>291</v>
      </c>
      <c r="I629" s="9" t="s">
        <v>283</v>
      </c>
      <c r="J629" s="4">
        <v>1.1000000000000001</v>
      </c>
      <c r="K629" s="4" t="s">
        <v>2133</v>
      </c>
      <c r="L629" s="4" t="s">
        <v>1021</v>
      </c>
      <c r="M629" s="4">
        <v>1.1000000000000001</v>
      </c>
      <c r="N629" s="4"/>
      <c r="O629" s="4" t="s">
        <v>284</v>
      </c>
      <c r="P629" s="4" t="s">
        <v>279</v>
      </c>
      <c r="Q629" s="4" t="s">
        <v>2167</v>
      </c>
      <c r="R629" s="4"/>
      <c r="S629" s="18"/>
      <c r="U629" s="7">
        <f>VLOOKUP(F629,[6]农村公路!$I$6:$W$11652,15,0)</f>
        <v>1.1000000000000001</v>
      </c>
      <c r="V629" s="7">
        <f t="shared" si="26"/>
        <v>0</v>
      </c>
      <c r="W629" s="7" t="e">
        <f>VLOOKUP(F629,'[7]乡镇通三级、旅游资源产业路项目明细'!$F$8:$S$1305,14,0)</f>
        <v>#N/A</v>
      </c>
      <c r="AA629" s="7" t="e">
        <f>_xlfn.XLOOKUP(F629,'[8]乡镇通三级、旅游资源产业路项目明细'!$U:$U,'[8]乡镇通三级、旅游资源产业路项目明细'!$U:$U)</f>
        <v>#N/A</v>
      </c>
      <c r="AB629" s="7" t="e">
        <f>VLOOKUP(F629,[9]项目建设投资计划表!$L$7:$O$83,4,0)</f>
        <v>#N/A</v>
      </c>
    </row>
    <row r="630" spans="1:28" ht="25.15" customHeight="1" outlineLevel="3" x14ac:dyDescent="0.4">
      <c r="A630" s="4" t="s">
        <v>13</v>
      </c>
      <c r="B630" s="4" t="s">
        <v>93</v>
      </c>
      <c r="C630" s="4" t="s">
        <v>2098</v>
      </c>
      <c r="D630" s="4" t="s">
        <v>1954</v>
      </c>
      <c r="E630" s="9"/>
      <c r="F630" s="4" t="s">
        <v>2169</v>
      </c>
      <c r="G630" s="4" t="s">
        <v>327</v>
      </c>
      <c r="H630" s="9" t="s">
        <v>291</v>
      </c>
      <c r="I630" s="9" t="s">
        <v>283</v>
      </c>
      <c r="J630" s="4">
        <v>1.4</v>
      </c>
      <c r="K630" s="4" t="s">
        <v>2133</v>
      </c>
      <c r="L630" s="4" t="s">
        <v>1021</v>
      </c>
      <c r="M630" s="4">
        <v>1.4</v>
      </c>
      <c r="N630" s="4"/>
      <c r="O630" s="4" t="s">
        <v>284</v>
      </c>
      <c r="P630" s="4" t="s">
        <v>279</v>
      </c>
      <c r="Q630" s="4" t="s">
        <v>1954</v>
      </c>
      <c r="R630" s="4"/>
      <c r="S630" s="18"/>
      <c r="U630" s="7">
        <f>VLOOKUP(F630,[6]农村公路!$I$6:$W$11652,15,0)</f>
        <v>1.4</v>
      </c>
      <c r="V630" s="7">
        <f t="shared" si="26"/>
        <v>0</v>
      </c>
      <c r="W630" s="7" t="e">
        <f>VLOOKUP(F630,'[7]乡镇通三级、旅游资源产业路项目明细'!$F$8:$S$1305,14,0)</f>
        <v>#N/A</v>
      </c>
      <c r="AA630" s="7" t="e">
        <f>_xlfn.XLOOKUP(F630,'[8]乡镇通三级、旅游资源产业路项目明细'!$U:$U,'[8]乡镇通三级、旅游资源产业路项目明细'!$U:$U)</f>
        <v>#N/A</v>
      </c>
      <c r="AB630" s="7" t="e">
        <f>VLOOKUP(F630,[9]项目建设投资计划表!$L$7:$O$83,4,0)</f>
        <v>#N/A</v>
      </c>
    </row>
    <row r="631" spans="1:28" ht="25.15" customHeight="1" outlineLevel="3" x14ac:dyDescent="0.4">
      <c r="A631" s="4" t="s">
        <v>13</v>
      </c>
      <c r="B631" s="4" t="s">
        <v>93</v>
      </c>
      <c r="C631" s="4" t="s">
        <v>2166</v>
      </c>
      <c r="D631" s="4" t="s">
        <v>2170</v>
      </c>
      <c r="E631" s="9"/>
      <c r="F631" s="4" t="s">
        <v>2171</v>
      </c>
      <c r="G631" s="4" t="s">
        <v>327</v>
      </c>
      <c r="H631" s="9" t="s">
        <v>291</v>
      </c>
      <c r="I631" s="9" t="s">
        <v>283</v>
      </c>
      <c r="J631" s="4">
        <v>1.08</v>
      </c>
      <c r="K631" s="4" t="s">
        <v>2133</v>
      </c>
      <c r="L631" s="4" t="s">
        <v>1021</v>
      </c>
      <c r="M631" s="4">
        <v>1.08</v>
      </c>
      <c r="N631" s="4"/>
      <c r="O631" s="4" t="s">
        <v>284</v>
      </c>
      <c r="P631" s="4" t="s">
        <v>279</v>
      </c>
      <c r="Q631" s="4" t="s">
        <v>2170</v>
      </c>
      <c r="R631" s="4"/>
      <c r="S631" s="18"/>
      <c r="U631" s="7">
        <f>VLOOKUP(F631,[6]农村公路!$I$6:$W$11652,15,0)</f>
        <v>1.08</v>
      </c>
      <c r="V631" s="7">
        <f t="shared" ref="V631:V652" si="27">J631-U631</f>
        <v>0</v>
      </c>
      <c r="W631" s="7" t="e">
        <f>VLOOKUP(F631,'[7]乡镇通三级、旅游资源产业路项目明细'!$F$8:$S$1305,14,0)</f>
        <v>#N/A</v>
      </c>
      <c r="AA631" s="7" t="e">
        <f>_xlfn.XLOOKUP(F631,'[8]乡镇通三级、旅游资源产业路项目明细'!$U:$U,'[8]乡镇通三级、旅游资源产业路项目明细'!$U:$U)</f>
        <v>#N/A</v>
      </c>
      <c r="AB631" s="7" t="e">
        <f>VLOOKUP(F631,[9]项目建设投资计划表!$L$7:$O$83,4,0)</f>
        <v>#N/A</v>
      </c>
    </row>
    <row r="632" spans="1:28" ht="25.15" customHeight="1" outlineLevel="3" x14ac:dyDescent="0.4">
      <c r="A632" s="4" t="s">
        <v>13</v>
      </c>
      <c r="B632" s="4" t="s">
        <v>93</v>
      </c>
      <c r="C632" s="4" t="s">
        <v>2172</v>
      </c>
      <c r="D632" s="4" t="s">
        <v>2173</v>
      </c>
      <c r="E632" s="9"/>
      <c r="F632" s="4" t="s">
        <v>2174</v>
      </c>
      <c r="G632" s="4" t="s">
        <v>327</v>
      </c>
      <c r="H632" s="9" t="s">
        <v>291</v>
      </c>
      <c r="I632" s="9" t="s">
        <v>283</v>
      </c>
      <c r="J632" s="4">
        <v>1.1000000000000001</v>
      </c>
      <c r="K632" s="4" t="s">
        <v>2133</v>
      </c>
      <c r="L632" s="4" t="s">
        <v>1259</v>
      </c>
      <c r="M632" s="4">
        <v>1.1000000000000001</v>
      </c>
      <c r="N632" s="4"/>
      <c r="O632" s="4" t="s">
        <v>284</v>
      </c>
      <c r="P632" s="4" t="s">
        <v>279</v>
      </c>
      <c r="Q632" s="4" t="s">
        <v>2173</v>
      </c>
      <c r="R632" s="4"/>
      <c r="S632" s="18"/>
      <c r="U632" s="7">
        <f>VLOOKUP(F632,[6]农村公路!$I$6:$W$11652,15,0)</f>
        <v>1.1000000000000001</v>
      </c>
      <c r="V632" s="7">
        <f t="shared" si="27"/>
        <v>0</v>
      </c>
      <c r="W632" s="7" t="e">
        <f>VLOOKUP(F632,'[7]乡镇通三级、旅游资源产业路项目明细'!$F$8:$S$1305,14,0)</f>
        <v>#N/A</v>
      </c>
      <c r="AA632" s="7" t="e">
        <f>_xlfn.XLOOKUP(F632,'[8]乡镇通三级、旅游资源产业路项目明细'!$U:$U,'[8]乡镇通三级、旅游资源产业路项目明细'!$U:$U)</f>
        <v>#N/A</v>
      </c>
      <c r="AB632" s="7" t="e">
        <f>VLOOKUP(F632,[9]项目建设投资计划表!$L$7:$O$83,4,0)</f>
        <v>#N/A</v>
      </c>
    </row>
    <row r="633" spans="1:28" ht="25.15" customHeight="1" outlineLevel="3" x14ac:dyDescent="0.4">
      <c r="A633" s="4" t="s">
        <v>13</v>
      </c>
      <c r="B633" s="4" t="s">
        <v>93</v>
      </c>
      <c r="C633" s="4" t="s">
        <v>2172</v>
      </c>
      <c r="D633" s="4" t="s">
        <v>2175</v>
      </c>
      <c r="E633" s="9"/>
      <c r="F633" s="4" t="s">
        <v>2176</v>
      </c>
      <c r="G633" s="4" t="s">
        <v>327</v>
      </c>
      <c r="H633" s="9" t="s">
        <v>291</v>
      </c>
      <c r="I633" s="9" t="s">
        <v>283</v>
      </c>
      <c r="J633" s="4">
        <v>0.63600000000000001</v>
      </c>
      <c r="K633" s="4" t="s">
        <v>2133</v>
      </c>
      <c r="L633" s="4" t="s">
        <v>1021</v>
      </c>
      <c r="M633" s="4">
        <v>0.63600000000000001</v>
      </c>
      <c r="N633" s="4"/>
      <c r="O633" s="4" t="s">
        <v>284</v>
      </c>
      <c r="P633" s="4" t="s">
        <v>279</v>
      </c>
      <c r="Q633" s="4" t="s">
        <v>2175</v>
      </c>
      <c r="R633" s="4"/>
      <c r="S633" s="18"/>
      <c r="U633" s="7">
        <f>VLOOKUP(F633,[6]农村公路!$I$6:$W$11652,15,0)</f>
        <v>0.63600000000000001</v>
      </c>
      <c r="V633" s="7">
        <f t="shared" si="27"/>
        <v>0</v>
      </c>
      <c r="W633" s="7" t="e">
        <f>VLOOKUP(F633,'[7]乡镇通三级、旅游资源产业路项目明细'!$F$8:$S$1305,14,0)</f>
        <v>#N/A</v>
      </c>
      <c r="AA633" s="7" t="e">
        <f>_xlfn.XLOOKUP(F633,'[8]乡镇通三级、旅游资源产业路项目明细'!$U:$U,'[8]乡镇通三级、旅游资源产业路项目明细'!$U:$U)</f>
        <v>#N/A</v>
      </c>
      <c r="AB633" s="7" t="e">
        <f>VLOOKUP(F633,[9]项目建设投资计划表!$L$7:$O$83,4,0)</f>
        <v>#N/A</v>
      </c>
    </row>
    <row r="634" spans="1:28" ht="25.15" customHeight="1" outlineLevel="3" x14ac:dyDescent="0.4">
      <c r="A634" s="4" t="s">
        <v>13</v>
      </c>
      <c r="B634" s="4" t="s">
        <v>93</v>
      </c>
      <c r="C634" s="4" t="s">
        <v>2172</v>
      </c>
      <c r="D634" s="4" t="s">
        <v>2177</v>
      </c>
      <c r="E634" s="9"/>
      <c r="F634" s="4" t="s">
        <v>2178</v>
      </c>
      <c r="G634" s="4" t="s">
        <v>327</v>
      </c>
      <c r="H634" s="9" t="s">
        <v>291</v>
      </c>
      <c r="I634" s="9" t="s">
        <v>283</v>
      </c>
      <c r="J634" s="4">
        <v>0.55000000000000004</v>
      </c>
      <c r="K634" s="4" t="s">
        <v>2133</v>
      </c>
      <c r="L634" s="4" t="s">
        <v>1259</v>
      </c>
      <c r="M634" s="4">
        <v>0.55000000000000004</v>
      </c>
      <c r="N634" s="4"/>
      <c r="O634" s="4" t="s">
        <v>284</v>
      </c>
      <c r="P634" s="4" t="s">
        <v>279</v>
      </c>
      <c r="Q634" s="4" t="s">
        <v>2177</v>
      </c>
      <c r="R634" s="4"/>
      <c r="S634" s="18"/>
      <c r="U634" s="7">
        <f>VLOOKUP(F634,[6]农村公路!$I$6:$W$11652,15,0)</f>
        <v>0.55000000000000004</v>
      </c>
      <c r="V634" s="7">
        <f t="shared" si="27"/>
        <v>0</v>
      </c>
      <c r="W634" s="7" t="e">
        <f>VLOOKUP(F634,'[7]乡镇通三级、旅游资源产业路项目明细'!$F$8:$S$1305,14,0)</f>
        <v>#N/A</v>
      </c>
      <c r="AA634" s="7" t="e">
        <f>_xlfn.XLOOKUP(F634,'[8]乡镇通三级、旅游资源产业路项目明细'!$U:$U,'[8]乡镇通三级、旅游资源产业路项目明细'!$U:$U)</f>
        <v>#N/A</v>
      </c>
      <c r="AB634" s="7" t="e">
        <f>VLOOKUP(F634,[9]项目建设投资计划表!$L$7:$O$83,4,0)</f>
        <v>#N/A</v>
      </c>
    </row>
    <row r="635" spans="1:28" ht="25.15" customHeight="1" outlineLevel="3" x14ac:dyDescent="0.4">
      <c r="A635" s="4" t="s">
        <v>13</v>
      </c>
      <c r="B635" s="4" t="s">
        <v>93</v>
      </c>
      <c r="C635" s="4" t="s">
        <v>2172</v>
      </c>
      <c r="D635" s="4" t="s">
        <v>2177</v>
      </c>
      <c r="E635" s="9"/>
      <c r="F635" s="4" t="s">
        <v>2179</v>
      </c>
      <c r="G635" s="4" t="s">
        <v>327</v>
      </c>
      <c r="H635" s="9" t="s">
        <v>291</v>
      </c>
      <c r="I635" s="9" t="s">
        <v>283</v>
      </c>
      <c r="J635" s="4">
        <v>1.02</v>
      </c>
      <c r="K635" s="4" t="s">
        <v>2133</v>
      </c>
      <c r="L635" s="4" t="s">
        <v>1021</v>
      </c>
      <c r="M635" s="4">
        <v>1.02</v>
      </c>
      <c r="N635" s="4"/>
      <c r="O635" s="4" t="s">
        <v>284</v>
      </c>
      <c r="P635" s="4" t="s">
        <v>279</v>
      </c>
      <c r="Q635" s="4" t="s">
        <v>2177</v>
      </c>
      <c r="R635" s="4"/>
      <c r="S635" s="18"/>
      <c r="U635" s="7">
        <f>VLOOKUP(F635,[6]农村公路!$I$6:$W$11652,15,0)</f>
        <v>1.02</v>
      </c>
      <c r="V635" s="7">
        <f t="shared" si="27"/>
        <v>0</v>
      </c>
      <c r="W635" s="7" t="e">
        <f>VLOOKUP(F635,'[7]乡镇通三级、旅游资源产业路项目明细'!$F$8:$S$1305,14,0)</f>
        <v>#N/A</v>
      </c>
      <c r="AA635" s="7" t="e">
        <f>_xlfn.XLOOKUP(F635,'[8]乡镇通三级、旅游资源产业路项目明细'!$U:$U,'[8]乡镇通三级、旅游资源产业路项目明细'!$U:$U)</f>
        <v>#N/A</v>
      </c>
      <c r="AB635" s="7" t="e">
        <f>VLOOKUP(F635,[9]项目建设投资计划表!$L$7:$O$83,4,0)</f>
        <v>#N/A</v>
      </c>
    </row>
    <row r="636" spans="1:28" ht="25.15" customHeight="1" outlineLevel="3" x14ac:dyDescent="0.4">
      <c r="A636" s="4" t="s">
        <v>13</v>
      </c>
      <c r="B636" s="4" t="s">
        <v>93</v>
      </c>
      <c r="C636" s="4" t="s">
        <v>2172</v>
      </c>
      <c r="D636" s="4" t="s">
        <v>2180</v>
      </c>
      <c r="E636" s="9"/>
      <c r="F636" s="4" t="s">
        <v>2181</v>
      </c>
      <c r="G636" s="4" t="s">
        <v>327</v>
      </c>
      <c r="H636" s="9" t="s">
        <v>291</v>
      </c>
      <c r="I636" s="9" t="s">
        <v>283</v>
      </c>
      <c r="J636" s="4">
        <v>0.4</v>
      </c>
      <c r="K636" s="4" t="s">
        <v>2133</v>
      </c>
      <c r="L636" s="4" t="s">
        <v>1021</v>
      </c>
      <c r="M636" s="4">
        <v>0.4</v>
      </c>
      <c r="N636" s="4"/>
      <c r="O636" s="4" t="s">
        <v>284</v>
      </c>
      <c r="P636" s="4" t="s">
        <v>279</v>
      </c>
      <c r="Q636" s="4" t="s">
        <v>2180</v>
      </c>
      <c r="R636" s="4"/>
      <c r="S636" s="18"/>
      <c r="U636" s="7">
        <f>VLOOKUP(F636,[6]农村公路!$I$6:$W$11652,15,0)</f>
        <v>0.4</v>
      </c>
      <c r="V636" s="7">
        <f t="shared" si="27"/>
        <v>0</v>
      </c>
      <c r="W636" s="7" t="e">
        <f>VLOOKUP(F636,'[7]乡镇通三级、旅游资源产业路项目明细'!$F$8:$S$1305,14,0)</f>
        <v>#N/A</v>
      </c>
      <c r="AA636" s="7" t="e">
        <f>_xlfn.XLOOKUP(F636,'[8]乡镇通三级、旅游资源产业路项目明细'!$U:$U,'[8]乡镇通三级、旅游资源产业路项目明细'!$U:$U)</f>
        <v>#N/A</v>
      </c>
      <c r="AB636" s="7" t="e">
        <f>VLOOKUP(F636,[9]项目建设投资计划表!$L$7:$O$83,4,0)</f>
        <v>#N/A</v>
      </c>
    </row>
    <row r="637" spans="1:28" ht="25.15" customHeight="1" outlineLevel="3" x14ac:dyDescent="0.4">
      <c r="A637" s="4" t="s">
        <v>13</v>
      </c>
      <c r="B637" s="4" t="s">
        <v>93</v>
      </c>
      <c r="C637" s="4" t="s">
        <v>2172</v>
      </c>
      <c r="D637" s="4" t="s">
        <v>2182</v>
      </c>
      <c r="E637" s="9"/>
      <c r="F637" s="4" t="s">
        <v>2183</v>
      </c>
      <c r="G637" s="4" t="s">
        <v>327</v>
      </c>
      <c r="H637" s="9" t="s">
        <v>291</v>
      </c>
      <c r="I637" s="9" t="s">
        <v>283</v>
      </c>
      <c r="J637" s="4">
        <v>0.35</v>
      </c>
      <c r="K637" s="4" t="s">
        <v>2133</v>
      </c>
      <c r="L637" s="4" t="s">
        <v>1259</v>
      </c>
      <c r="M637" s="4">
        <v>0.35</v>
      </c>
      <c r="N637" s="4"/>
      <c r="O637" s="4" t="s">
        <v>284</v>
      </c>
      <c r="P637" s="4" t="s">
        <v>279</v>
      </c>
      <c r="Q637" s="4" t="s">
        <v>2182</v>
      </c>
      <c r="R637" s="4"/>
      <c r="S637" s="18"/>
      <c r="U637" s="7">
        <f>VLOOKUP(F637,[6]农村公路!$I$6:$W$11652,15,0)</f>
        <v>0.35</v>
      </c>
      <c r="V637" s="7">
        <f t="shared" si="27"/>
        <v>0</v>
      </c>
      <c r="W637" s="7" t="e">
        <f>VLOOKUP(F637,'[7]乡镇通三级、旅游资源产业路项目明细'!$F$8:$S$1305,14,0)</f>
        <v>#N/A</v>
      </c>
      <c r="AA637" s="7" t="e">
        <f>_xlfn.XLOOKUP(F637,'[8]乡镇通三级、旅游资源产业路项目明细'!$U:$U,'[8]乡镇通三级、旅游资源产业路项目明细'!$U:$U)</f>
        <v>#N/A</v>
      </c>
      <c r="AB637" s="7" t="e">
        <f>VLOOKUP(F637,[9]项目建设投资计划表!$L$7:$O$83,4,0)</f>
        <v>#N/A</v>
      </c>
    </row>
    <row r="638" spans="1:28" ht="25.15" customHeight="1" outlineLevel="3" x14ac:dyDescent="0.4">
      <c r="A638" s="4" t="s">
        <v>13</v>
      </c>
      <c r="B638" s="4" t="s">
        <v>93</v>
      </c>
      <c r="C638" s="4" t="s">
        <v>2172</v>
      </c>
      <c r="D638" s="4" t="s">
        <v>2184</v>
      </c>
      <c r="E638" s="9"/>
      <c r="F638" s="4" t="s">
        <v>2185</v>
      </c>
      <c r="G638" s="4" t="s">
        <v>327</v>
      </c>
      <c r="H638" s="9" t="s">
        <v>291</v>
      </c>
      <c r="I638" s="9" t="s">
        <v>283</v>
      </c>
      <c r="J638" s="4">
        <v>0.40899999999999997</v>
      </c>
      <c r="K638" s="4" t="s">
        <v>2133</v>
      </c>
      <c r="L638" s="4" t="s">
        <v>1259</v>
      </c>
      <c r="M638" s="4">
        <v>0.40899999999999997</v>
      </c>
      <c r="N638" s="4"/>
      <c r="O638" s="4" t="s">
        <v>284</v>
      </c>
      <c r="P638" s="4" t="s">
        <v>279</v>
      </c>
      <c r="Q638" s="4" t="s">
        <v>2184</v>
      </c>
      <c r="R638" s="4"/>
      <c r="S638" s="18"/>
      <c r="U638" s="7">
        <f>VLOOKUP(F638,[6]农村公路!$I$6:$W$11652,15,0)</f>
        <v>0.40899999999999997</v>
      </c>
      <c r="V638" s="7">
        <f t="shared" si="27"/>
        <v>0</v>
      </c>
      <c r="W638" s="7" t="e">
        <f>VLOOKUP(F638,'[7]乡镇通三级、旅游资源产业路项目明细'!$F$8:$S$1305,14,0)</f>
        <v>#N/A</v>
      </c>
      <c r="AA638" s="7" t="e">
        <f>_xlfn.XLOOKUP(F638,'[8]乡镇通三级、旅游资源产业路项目明细'!$U:$U,'[8]乡镇通三级、旅游资源产业路项目明细'!$U:$U)</f>
        <v>#N/A</v>
      </c>
      <c r="AB638" s="7" t="e">
        <f>VLOOKUP(F638,[9]项目建设投资计划表!$L$7:$O$83,4,0)</f>
        <v>#N/A</v>
      </c>
    </row>
    <row r="639" spans="1:28" ht="25.15" customHeight="1" outlineLevel="3" x14ac:dyDescent="0.4">
      <c r="A639" s="4" t="s">
        <v>13</v>
      </c>
      <c r="B639" s="4" t="s">
        <v>93</v>
      </c>
      <c r="C639" s="4" t="s">
        <v>2172</v>
      </c>
      <c r="D639" s="4" t="s">
        <v>2186</v>
      </c>
      <c r="E639" s="9"/>
      <c r="F639" s="4" t="s">
        <v>2187</v>
      </c>
      <c r="G639" s="4" t="s">
        <v>327</v>
      </c>
      <c r="H639" s="9" t="s">
        <v>291</v>
      </c>
      <c r="I639" s="9" t="s">
        <v>283</v>
      </c>
      <c r="J639" s="4">
        <v>0.217</v>
      </c>
      <c r="K639" s="4" t="s">
        <v>2133</v>
      </c>
      <c r="L639" s="4" t="s">
        <v>1259</v>
      </c>
      <c r="M639" s="4">
        <v>0.217</v>
      </c>
      <c r="N639" s="4"/>
      <c r="O639" s="4" t="s">
        <v>284</v>
      </c>
      <c r="P639" s="4" t="s">
        <v>279</v>
      </c>
      <c r="Q639" s="4" t="s">
        <v>2186</v>
      </c>
      <c r="R639" s="4"/>
      <c r="S639" s="18"/>
      <c r="U639" s="7">
        <f>VLOOKUP(F639,[6]农村公路!$I$6:$W$11652,15,0)</f>
        <v>0.217</v>
      </c>
      <c r="V639" s="7">
        <f t="shared" si="27"/>
        <v>0</v>
      </c>
      <c r="W639" s="7" t="e">
        <f>VLOOKUP(F639,'[7]乡镇通三级、旅游资源产业路项目明细'!$F$8:$S$1305,14,0)</f>
        <v>#N/A</v>
      </c>
      <c r="AA639" s="7" t="e">
        <f>_xlfn.XLOOKUP(F639,'[8]乡镇通三级、旅游资源产业路项目明细'!$U:$U,'[8]乡镇通三级、旅游资源产业路项目明细'!$U:$U)</f>
        <v>#N/A</v>
      </c>
      <c r="AB639" s="7" t="e">
        <f>VLOOKUP(F639,[9]项目建设投资计划表!$L$7:$O$83,4,0)</f>
        <v>#N/A</v>
      </c>
    </row>
    <row r="640" spans="1:28" ht="25.15" customHeight="1" outlineLevel="3" x14ac:dyDescent="0.4">
      <c r="A640" s="4" t="s">
        <v>13</v>
      </c>
      <c r="B640" s="4" t="s">
        <v>93</v>
      </c>
      <c r="C640" s="4" t="s">
        <v>2098</v>
      </c>
      <c r="D640" s="4" t="s">
        <v>2188</v>
      </c>
      <c r="E640" s="9"/>
      <c r="F640" s="4" t="s">
        <v>2189</v>
      </c>
      <c r="G640" s="4" t="s">
        <v>327</v>
      </c>
      <c r="H640" s="9" t="s">
        <v>291</v>
      </c>
      <c r="I640" s="9" t="s">
        <v>2190</v>
      </c>
      <c r="J640" s="4">
        <v>0.98499999999999999</v>
      </c>
      <c r="K640" s="4" t="s">
        <v>2133</v>
      </c>
      <c r="L640" s="4" t="s">
        <v>1021</v>
      </c>
      <c r="M640" s="4">
        <v>0.98499999999999999</v>
      </c>
      <c r="N640" s="4"/>
      <c r="O640" s="4" t="s">
        <v>284</v>
      </c>
      <c r="P640" s="4" t="s">
        <v>279</v>
      </c>
      <c r="Q640" s="4" t="s">
        <v>2188</v>
      </c>
      <c r="R640" s="4"/>
      <c r="S640" s="18"/>
      <c r="U640" s="7">
        <f>VLOOKUP(F640,[6]农村公路!$I$6:$W$11652,15,0)</f>
        <v>0.98499999999999999</v>
      </c>
      <c r="V640" s="7">
        <f t="shared" si="27"/>
        <v>0</v>
      </c>
      <c r="W640" s="7" t="e">
        <f>VLOOKUP(F640,'[7]乡镇通三级、旅游资源产业路项目明细'!$F$8:$S$1305,14,0)</f>
        <v>#N/A</v>
      </c>
      <c r="AA640" s="7" t="e">
        <f>_xlfn.XLOOKUP(F640,'[8]乡镇通三级、旅游资源产业路项目明细'!$U:$U,'[8]乡镇通三级、旅游资源产业路项目明细'!$U:$U)</f>
        <v>#N/A</v>
      </c>
      <c r="AB640" s="7" t="e">
        <f>VLOOKUP(F640,[9]项目建设投资计划表!$L$7:$O$83,4,0)</f>
        <v>#N/A</v>
      </c>
    </row>
    <row r="641" spans="1:28" ht="25.15" customHeight="1" outlineLevel="3" x14ac:dyDescent="0.4">
      <c r="A641" s="4" t="s">
        <v>13</v>
      </c>
      <c r="B641" s="4" t="s">
        <v>93</v>
      </c>
      <c r="C641" s="4" t="s">
        <v>2098</v>
      </c>
      <c r="D641" s="4" t="s">
        <v>2191</v>
      </c>
      <c r="E641" s="9"/>
      <c r="F641" s="4" t="s">
        <v>2192</v>
      </c>
      <c r="G641" s="4" t="s">
        <v>327</v>
      </c>
      <c r="H641" s="9" t="s">
        <v>291</v>
      </c>
      <c r="I641" s="9" t="s">
        <v>283</v>
      </c>
      <c r="J641" s="4">
        <v>0.34</v>
      </c>
      <c r="K641" s="4" t="s">
        <v>2133</v>
      </c>
      <c r="L641" s="4" t="s">
        <v>1021</v>
      </c>
      <c r="M641" s="4">
        <v>0.34</v>
      </c>
      <c r="N641" s="4"/>
      <c r="O641" s="4" t="s">
        <v>284</v>
      </c>
      <c r="P641" s="4" t="s">
        <v>279</v>
      </c>
      <c r="Q641" s="4" t="s">
        <v>2191</v>
      </c>
      <c r="R641" s="4"/>
      <c r="S641" s="18"/>
      <c r="U641" s="7">
        <f>VLOOKUP(F641,[6]农村公路!$I$6:$W$11652,15,0)</f>
        <v>0.34</v>
      </c>
      <c r="V641" s="7">
        <f t="shared" si="27"/>
        <v>0</v>
      </c>
      <c r="W641" s="7" t="e">
        <f>VLOOKUP(F641,'[7]乡镇通三级、旅游资源产业路项目明细'!$F$8:$S$1305,14,0)</f>
        <v>#N/A</v>
      </c>
      <c r="AA641" s="7" t="e">
        <f>_xlfn.XLOOKUP(F641,'[8]乡镇通三级、旅游资源产业路项目明细'!$U:$U,'[8]乡镇通三级、旅游资源产业路项目明细'!$U:$U)</f>
        <v>#N/A</v>
      </c>
      <c r="AB641" s="7" t="e">
        <f>VLOOKUP(F641,[9]项目建设投资计划表!$L$7:$O$83,4,0)</f>
        <v>#N/A</v>
      </c>
    </row>
    <row r="642" spans="1:28" ht="25.15" customHeight="1" outlineLevel="3" x14ac:dyDescent="0.4">
      <c r="A642" s="4" t="s">
        <v>13</v>
      </c>
      <c r="B642" s="4" t="s">
        <v>93</v>
      </c>
      <c r="C642" s="4" t="s">
        <v>2172</v>
      </c>
      <c r="D642" s="4" t="s">
        <v>2193</v>
      </c>
      <c r="E642" s="9"/>
      <c r="F642" s="4" t="s">
        <v>2194</v>
      </c>
      <c r="G642" s="4" t="s">
        <v>327</v>
      </c>
      <c r="H642" s="9" t="s">
        <v>291</v>
      </c>
      <c r="I642" s="9" t="s">
        <v>283</v>
      </c>
      <c r="J642" s="4">
        <v>0.36499999999999999</v>
      </c>
      <c r="K642" s="4" t="s">
        <v>2133</v>
      </c>
      <c r="L642" s="4" t="s">
        <v>1021</v>
      </c>
      <c r="M642" s="4">
        <v>0.36499999999999999</v>
      </c>
      <c r="N642" s="4"/>
      <c r="O642" s="4" t="s">
        <v>284</v>
      </c>
      <c r="P642" s="4" t="s">
        <v>279</v>
      </c>
      <c r="Q642" s="4" t="s">
        <v>2193</v>
      </c>
      <c r="R642" s="4"/>
      <c r="S642" s="18"/>
      <c r="U642" s="7">
        <f>VLOOKUP(F642,[6]农村公路!$I$6:$W$11652,15,0)</f>
        <v>0.36499999999999999</v>
      </c>
      <c r="V642" s="7">
        <f t="shared" si="27"/>
        <v>0</v>
      </c>
      <c r="W642" s="7" t="e">
        <f>VLOOKUP(F642,'[7]乡镇通三级、旅游资源产业路项目明细'!$F$8:$S$1305,14,0)</f>
        <v>#N/A</v>
      </c>
      <c r="AA642" s="7" t="e">
        <f>_xlfn.XLOOKUP(F642,'[8]乡镇通三级、旅游资源产业路项目明细'!$U:$U,'[8]乡镇通三级、旅游资源产业路项目明细'!$U:$U)</f>
        <v>#N/A</v>
      </c>
      <c r="AB642" s="7" t="e">
        <f>VLOOKUP(F642,[9]项目建设投资计划表!$L$7:$O$83,4,0)</f>
        <v>#N/A</v>
      </c>
    </row>
    <row r="643" spans="1:28" ht="25.15" customHeight="1" outlineLevel="3" x14ac:dyDescent="0.4">
      <c r="A643" s="4" t="s">
        <v>13</v>
      </c>
      <c r="B643" s="4" t="s">
        <v>93</v>
      </c>
      <c r="C643" s="4" t="s">
        <v>2098</v>
      </c>
      <c r="D643" s="4" t="s">
        <v>2195</v>
      </c>
      <c r="E643" s="9"/>
      <c r="F643" s="4" t="s">
        <v>2196</v>
      </c>
      <c r="G643" s="4" t="s">
        <v>327</v>
      </c>
      <c r="H643" s="9" t="s">
        <v>291</v>
      </c>
      <c r="I643" s="9" t="s">
        <v>283</v>
      </c>
      <c r="J643" s="4">
        <v>0.56899999999999995</v>
      </c>
      <c r="K643" s="4" t="s">
        <v>2133</v>
      </c>
      <c r="L643" s="4" t="s">
        <v>1021</v>
      </c>
      <c r="M643" s="4">
        <v>0.56899999999999995</v>
      </c>
      <c r="N643" s="4"/>
      <c r="O643" s="4" t="s">
        <v>284</v>
      </c>
      <c r="P643" s="4" t="s">
        <v>279</v>
      </c>
      <c r="Q643" s="4" t="s">
        <v>2195</v>
      </c>
      <c r="R643" s="4"/>
      <c r="S643" s="18"/>
      <c r="U643" s="7">
        <f>VLOOKUP(F643,[6]农村公路!$I$6:$W$11652,15,0)</f>
        <v>0.56899999999999995</v>
      </c>
      <c r="V643" s="7">
        <f t="shared" si="27"/>
        <v>0</v>
      </c>
      <c r="W643" s="7" t="e">
        <f>VLOOKUP(F643,'[7]乡镇通三级、旅游资源产业路项目明细'!$F$8:$S$1305,14,0)</f>
        <v>#N/A</v>
      </c>
      <c r="AA643" s="7" t="e">
        <f>_xlfn.XLOOKUP(F643,'[8]乡镇通三级、旅游资源产业路项目明细'!$U:$U,'[8]乡镇通三级、旅游资源产业路项目明细'!$U:$U)</f>
        <v>#N/A</v>
      </c>
      <c r="AB643" s="7" t="e">
        <f>VLOOKUP(F643,[9]项目建设投资计划表!$L$7:$O$83,4,0)</f>
        <v>#N/A</v>
      </c>
    </row>
    <row r="644" spans="1:28" ht="25.15" customHeight="1" outlineLevel="3" x14ac:dyDescent="0.4">
      <c r="A644" s="4" t="s">
        <v>13</v>
      </c>
      <c r="B644" s="4" t="s">
        <v>93</v>
      </c>
      <c r="C644" s="4" t="s">
        <v>2172</v>
      </c>
      <c r="D644" s="4" t="s">
        <v>2197</v>
      </c>
      <c r="E644" s="9"/>
      <c r="F644" s="4" t="s">
        <v>2198</v>
      </c>
      <c r="G644" s="4" t="s">
        <v>327</v>
      </c>
      <c r="H644" s="9" t="s">
        <v>291</v>
      </c>
      <c r="I644" s="9" t="s">
        <v>283</v>
      </c>
      <c r="J644" s="4">
        <v>0.59299999999999997</v>
      </c>
      <c r="K644" s="4" t="s">
        <v>2133</v>
      </c>
      <c r="L644" s="4" t="s">
        <v>1259</v>
      </c>
      <c r="M644" s="4">
        <v>0.59299999999999997</v>
      </c>
      <c r="N644" s="4"/>
      <c r="O644" s="4" t="s">
        <v>284</v>
      </c>
      <c r="P644" s="4" t="s">
        <v>279</v>
      </c>
      <c r="Q644" s="4" t="s">
        <v>2197</v>
      </c>
      <c r="R644" s="4"/>
      <c r="S644" s="18"/>
      <c r="U644" s="7">
        <f>VLOOKUP(F644,[6]农村公路!$I$6:$W$11652,15,0)</f>
        <v>0.59299999999999997</v>
      </c>
      <c r="V644" s="7">
        <f t="shared" si="27"/>
        <v>0</v>
      </c>
      <c r="W644" s="7" t="e">
        <f>VLOOKUP(F644,'[7]乡镇通三级、旅游资源产业路项目明细'!$F$8:$S$1305,14,0)</f>
        <v>#N/A</v>
      </c>
      <c r="AA644" s="7" t="e">
        <f>_xlfn.XLOOKUP(F644,'[8]乡镇通三级、旅游资源产业路项目明细'!$U:$U,'[8]乡镇通三级、旅游资源产业路项目明细'!$U:$U)</f>
        <v>#N/A</v>
      </c>
      <c r="AB644" s="7" t="e">
        <f>VLOOKUP(F644,[9]项目建设投资计划表!$L$7:$O$83,4,0)</f>
        <v>#N/A</v>
      </c>
    </row>
    <row r="645" spans="1:28" ht="25.15" customHeight="1" outlineLevel="3" x14ac:dyDescent="0.4">
      <c r="A645" s="4" t="s">
        <v>13</v>
      </c>
      <c r="B645" s="4" t="s">
        <v>93</v>
      </c>
      <c r="C645" s="4" t="s">
        <v>2130</v>
      </c>
      <c r="D645" s="4" t="s">
        <v>2199</v>
      </c>
      <c r="E645" s="9"/>
      <c r="F645" s="4" t="s">
        <v>2200</v>
      </c>
      <c r="G645" s="4" t="s">
        <v>327</v>
      </c>
      <c r="H645" s="9" t="s">
        <v>291</v>
      </c>
      <c r="I645" s="9" t="s">
        <v>283</v>
      </c>
      <c r="J645" s="4">
        <v>1</v>
      </c>
      <c r="K645" s="4" t="s">
        <v>2133</v>
      </c>
      <c r="L645" s="4" t="s">
        <v>1021</v>
      </c>
      <c r="M645" s="4">
        <v>1</v>
      </c>
      <c r="N645" s="4"/>
      <c r="O645" s="4" t="s">
        <v>284</v>
      </c>
      <c r="P645" s="4" t="s">
        <v>279</v>
      </c>
      <c r="Q645" s="4" t="s">
        <v>2199</v>
      </c>
      <c r="R645" s="4"/>
      <c r="S645" s="18"/>
      <c r="U645" s="7">
        <f>VLOOKUP(F645,[6]农村公路!$I$6:$W$11652,15,0)</f>
        <v>1</v>
      </c>
      <c r="V645" s="7">
        <f t="shared" si="27"/>
        <v>0</v>
      </c>
      <c r="W645" s="7" t="e">
        <f>VLOOKUP(F645,'[7]乡镇通三级、旅游资源产业路项目明细'!$F$8:$S$1305,14,0)</f>
        <v>#N/A</v>
      </c>
      <c r="AA645" s="7" t="e">
        <f>_xlfn.XLOOKUP(F645,'[8]乡镇通三级、旅游资源产业路项目明细'!$U:$U,'[8]乡镇通三级、旅游资源产业路项目明细'!$U:$U)</f>
        <v>#N/A</v>
      </c>
      <c r="AB645" s="7" t="e">
        <f>VLOOKUP(F645,[9]项目建设投资计划表!$L$7:$O$83,4,0)</f>
        <v>#N/A</v>
      </c>
    </row>
    <row r="646" spans="1:28" ht="25.15" customHeight="1" outlineLevel="3" x14ac:dyDescent="0.4">
      <c r="A646" s="4" t="s">
        <v>13</v>
      </c>
      <c r="B646" s="4" t="s">
        <v>93</v>
      </c>
      <c r="C646" s="4" t="s">
        <v>2172</v>
      </c>
      <c r="D646" s="4" t="s">
        <v>2201</v>
      </c>
      <c r="E646" s="9"/>
      <c r="F646" s="4" t="s">
        <v>2202</v>
      </c>
      <c r="G646" s="4" t="s">
        <v>327</v>
      </c>
      <c r="H646" s="9" t="s">
        <v>291</v>
      </c>
      <c r="I646" s="9" t="s">
        <v>283</v>
      </c>
      <c r="J646" s="4">
        <v>1.2</v>
      </c>
      <c r="K646" s="4" t="s">
        <v>2133</v>
      </c>
      <c r="L646" s="4" t="s">
        <v>1259</v>
      </c>
      <c r="M646" s="4">
        <v>1.2</v>
      </c>
      <c r="N646" s="4"/>
      <c r="O646" s="4" t="s">
        <v>284</v>
      </c>
      <c r="P646" s="4" t="s">
        <v>279</v>
      </c>
      <c r="Q646" s="4" t="s">
        <v>2201</v>
      </c>
      <c r="R646" s="4"/>
      <c r="S646" s="18"/>
      <c r="U646" s="7">
        <f>VLOOKUP(F646,[6]农村公路!$I$6:$W$11652,15,0)</f>
        <v>1.2</v>
      </c>
      <c r="V646" s="7">
        <f t="shared" si="27"/>
        <v>0</v>
      </c>
      <c r="W646" s="7" t="e">
        <f>VLOOKUP(F646,'[7]乡镇通三级、旅游资源产业路项目明细'!$F$8:$S$1305,14,0)</f>
        <v>#N/A</v>
      </c>
      <c r="AA646" s="7" t="e">
        <f>_xlfn.XLOOKUP(F646,'[8]乡镇通三级、旅游资源产业路项目明细'!$U:$U,'[8]乡镇通三级、旅游资源产业路项目明细'!$U:$U)</f>
        <v>#N/A</v>
      </c>
      <c r="AB646" s="7" t="e">
        <f>VLOOKUP(F646,[9]项目建设投资计划表!$L$7:$O$83,4,0)</f>
        <v>#N/A</v>
      </c>
    </row>
    <row r="647" spans="1:28" ht="25.15" customHeight="1" outlineLevel="3" x14ac:dyDescent="0.4">
      <c r="A647" s="4" t="s">
        <v>13</v>
      </c>
      <c r="B647" s="4" t="s">
        <v>93</v>
      </c>
      <c r="C647" s="4" t="s">
        <v>2166</v>
      </c>
      <c r="D647" s="4" t="s">
        <v>2203</v>
      </c>
      <c r="E647" s="9"/>
      <c r="F647" s="4" t="s">
        <v>2204</v>
      </c>
      <c r="G647" s="4" t="s">
        <v>327</v>
      </c>
      <c r="H647" s="9" t="s">
        <v>291</v>
      </c>
      <c r="I647" s="9" t="s">
        <v>283</v>
      </c>
      <c r="J647" s="4">
        <v>0.97899999999999998</v>
      </c>
      <c r="K647" s="4" t="s">
        <v>2133</v>
      </c>
      <c r="L647" s="4" t="s">
        <v>1021</v>
      </c>
      <c r="M647" s="4">
        <v>0.97899999999999998</v>
      </c>
      <c r="N647" s="4"/>
      <c r="O647" s="4" t="s">
        <v>284</v>
      </c>
      <c r="P647" s="4" t="s">
        <v>279</v>
      </c>
      <c r="Q647" s="4" t="s">
        <v>2203</v>
      </c>
      <c r="R647" s="4"/>
      <c r="S647" s="18"/>
      <c r="U647" s="7">
        <f>VLOOKUP(F647,[6]农村公路!$I$6:$W$11652,15,0)</f>
        <v>0.97899999999999998</v>
      </c>
      <c r="V647" s="7">
        <f t="shared" si="27"/>
        <v>0</v>
      </c>
      <c r="W647" s="7" t="e">
        <f>VLOOKUP(F647,'[7]乡镇通三级、旅游资源产业路项目明细'!$F$8:$S$1305,14,0)</f>
        <v>#N/A</v>
      </c>
      <c r="AA647" s="7" t="e">
        <f>_xlfn.XLOOKUP(F647,'[8]乡镇通三级、旅游资源产业路项目明细'!$U:$U,'[8]乡镇通三级、旅游资源产业路项目明细'!$U:$U)</f>
        <v>#N/A</v>
      </c>
      <c r="AB647" s="7" t="e">
        <f>VLOOKUP(F647,[9]项目建设投资计划表!$L$7:$O$83,4,0)</f>
        <v>#N/A</v>
      </c>
    </row>
    <row r="648" spans="1:28" ht="25.15" customHeight="1" outlineLevel="3" x14ac:dyDescent="0.4">
      <c r="A648" s="4" t="s">
        <v>13</v>
      </c>
      <c r="B648" s="4" t="s">
        <v>93</v>
      </c>
      <c r="C648" s="4" t="s">
        <v>2172</v>
      </c>
      <c r="D648" s="4" t="s">
        <v>2205</v>
      </c>
      <c r="E648" s="9"/>
      <c r="F648" s="4" t="s">
        <v>2206</v>
      </c>
      <c r="G648" s="4" t="s">
        <v>327</v>
      </c>
      <c r="H648" s="9" t="s">
        <v>291</v>
      </c>
      <c r="I648" s="9" t="s">
        <v>283</v>
      </c>
      <c r="J648" s="4">
        <v>0.47</v>
      </c>
      <c r="K648" s="4" t="s">
        <v>2133</v>
      </c>
      <c r="L648" s="4" t="s">
        <v>1259</v>
      </c>
      <c r="M648" s="4">
        <v>0.47</v>
      </c>
      <c r="N648" s="4"/>
      <c r="O648" s="4" t="s">
        <v>284</v>
      </c>
      <c r="P648" s="4" t="s">
        <v>279</v>
      </c>
      <c r="Q648" s="4" t="s">
        <v>2205</v>
      </c>
      <c r="R648" s="4"/>
      <c r="S648" s="18"/>
      <c r="U648" s="7">
        <f>VLOOKUP(F648,[6]农村公路!$I$6:$W$11652,15,0)</f>
        <v>0.47</v>
      </c>
      <c r="V648" s="7">
        <f t="shared" si="27"/>
        <v>0</v>
      </c>
      <c r="W648" s="7" t="e">
        <f>VLOOKUP(F648,'[7]乡镇通三级、旅游资源产业路项目明细'!$F$8:$S$1305,14,0)</f>
        <v>#N/A</v>
      </c>
      <c r="AA648" s="7" t="e">
        <f>_xlfn.XLOOKUP(F648,'[8]乡镇通三级、旅游资源产业路项目明细'!$U:$U,'[8]乡镇通三级、旅游资源产业路项目明细'!$U:$U)</f>
        <v>#N/A</v>
      </c>
      <c r="AB648" s="7" t="e">
        <f>VLOOKUP(F648,[9]项目建设投资计划表!$L$7:$O$83,4,0)</f>
        <v>#N/A</v>
      </c>
    </row>
    <row r="649" spans="1:28" ht="25.15" customHeight="1" outlineLevel="3" x14ac:dyDescent="0.4">
      <c r="A649" s="4" t="s">
        <v>13</v>
      </c>
      <c r="B649" s="4" t="s">
        <v>93</v>
      </c>
      <c r="C649" s="4" t="s">
        <v>2139</v>
      </c>
      <c r="D649" s="4" t="s">
        <v>2207</v>
      </c>
      <c r="E649" s="9"/>
      <c r="F649" s="4" t="s">
        <v>2208</v>
      </c>
      <c r="G649" s="4" t="s">
        <v>327</v>
      </c>
      <c r="H649" s="9" t="s">
        <v>291</v>
      </c>
      <c r="I649" s="9" t="s">
        <v>283</v>
      </c>
      <c r="J649" s="4">
        <v>0.372</v>
      </c>
      <c r="K649" s="4" t="s">
        <v>2133</v>
      </c>
      <c r="L649" s="4" t="s">
        <v>1021</v>
      </c>
      <c r="M649" s="4">
        <v>0.372</v>
      </c>
      <c r="N649" s="4"/>
      <c r="O649" s="4" t="s">
        <v>284</v>
      </c>
      <c r="P649" s="4" t="s">
        <v>279</v>
      </c>
      <c r="Q649" s="4" t="s">
        <v>2207</v>
      </c>
      <c r="R649" s="4"/>
      <c r="S649" s="18"/>
      <c r="U649" s="7">
        <f>VLOOKUP(F649,[6]农村公路!$I$6:$W$11652,15,0)</f>
        <v>0.372</v>
      </c>
      <c r="V649" s="7">
        <f t="shared" si="27"/>
        <v>0</v>
      </c>
      <c r="W649" s="7" t="e">
        <f>VLOOKUP(F649,'[7]乡镇通三级、旅游资源产业路项目明细'!$F$8:$S$1305,14,0)</f>
        <v>#N/A</v>
      </c>
      <c r="AA649" s="7" t="e">
        <f>_xlfn.XLOOKUP(F649,'[8]乡镇通三级、旅游资源产业路项目明细'!$U:$U,'[8]乡镇通三级、旅游资源产业路项目明细'!$U:$U)</f>
        <v>#N/A</v>
      </c>
      <c r="AB649" s="7" t="e">
        <f>VLOOKUP(F649,[9]项目建设投资计划表!$L$7:$O$83,4,0)</f>
        <v>#N/A</v>
      </c>
    </row>
    <row r="650" spans="1:28" ht="25.15" customHeight="1" outlineLevel="3" x14ac:dyDescent="0.4">
      <c r="A650" s="4" t="s">
        <v>13</v>
      </c>
      <c r="B650" s="4" t="s">
        <v>93</v>
      </c>
      <c r="C650" s="4" t="s">
        <v>2139</v>
      </c>
      <c r="D650" s="4" t="s">
        <v>2207</v>
      </c>
      <c r="E650" s="9"/>
      <c r="F650" s="4" t="s">
        <v>2209</v>
      </c>
      <c r="G650" s="4" t="s">
        <v>327</v>
      </c>
      <c r="H650" s="9" t="s">
        <v>291</v>
      </c>
      <c r="I650" s="9" t="s">
        <v>283</v>
      </c>
      <c r="J650" s="4">
        <v>0.106</v>
      </c>
      <c r="K650" s="4" t="s">
        <v>2133</v>
      </c>
      <c r="L650" s="4" t="s">
        <v>1021</v>
      </c>
      <c r="M650" s="4">
        <v>0.106</v>
      </c>
      <c r="N650" s="4"/>
      <c r="O650" s="4" t="s">
        <v>284</v>
      </c>
      <c r="P650" s="4" t="s">
        <v>279</v>
      </c>
      <c r="Q650" s="4" t="s">
        <v>2207</v>
      </c>
      <c r="R650" s="4"/>
      <c r="S650" s="18"/>
      <c r="U650" s="7">
        <f>VLOOKUP(F650,[6]农村公路!$I$6:$W$11652,15,0)</f>
        <v>0.106</v>
      </c>
      <c r="V650" s="7">
        <f t="shared" si="27"/>
        <v>0</v>
      </c>
      <c r="W650" s="7" t="e">
        <f>VLOOKUP(F650,'[7]乡镇通三级、旅游资源产业路项目明细'!$F$8:$S$1305,14,0)</f>
        <v>#N/A</v>
      </c>
      <c r="AA650" s="7" t="e">
        <f>_xlfn.XLOOKUP(F650,'[8]乡镇通三级、旅游资源产业路项目明细'!$U:$U,'[8]乡镇通三级、旅游资源产业路项目明细'!$U:$U)</f>
        <v>#N/A</v>
      </c>
      <c r="AB650" s="7" t="e">
        <f>VLOOKUP(F650,[9]项目建设投资计划表!$L$7:$O$83,4,0)</f>
        <v>#N/A</v>
      </c>
    </row>
    <row r="651" spans="1:28" ht="25.15" customHeight="1" outlineLevel="3" x14ac:dyDescent="0.4">
      <c r="A651" s="4" t="s">
        <v>13</v>
      </c>
      <c r="B651" s="4" t="s">
        <v>93</v>
      </c>
      <c r="C651" s="4" t="s">
        <v>2166</v>
      </c>
      <c r="D651" s="4" t="s">
        <v>2210</v>
      </c>
      <c r="E651" s="9"/>
      <c r="F651" s="4" t="s">
        <v>2211</v>
      </c>
      <c r="G651" s="4" t="s">
        <v>327</v>
      </c>
      <c r="H651" s="9" t="s">
        <v>291</v>
      </c>
      <c r="I651" s="9" t="s">
        <v>283</v>
      </c>
      <c r="J651" s="4">
        <v>1.74</v>
      </c>
      <c r="K651" s="4" t="s">
        <v>2133</v>
      </c>
      <c r="L651" s="4" t="s">
        <v>1021</v>
      </c>
      <c r="M651" s="4">
        <v>1.74</v>
      </c>
      <c r="N651" s="4"/>
      <c r="O651" s="4" t="s">
        <v>284</v>
      </c>
      <c r="P651" s="4" t="s">
        <v>279</v>
      </c>
      <c r="Q651" s="4" t="s">
        <v>2210</v>
      </c>
      <c r="R651" s="4"/>
      <c r="S651" s="18"/>
      <c r="U651" s="7">
        <f>VLOOKUP(F651,[6]农村公路!$I$6:$W$11652,15,0)</f>
        <v>1.74</v>
      </c>
      <c r="V651" s="7">
        <f t="shared" si="27"/>
        <v>0</v>
      </c>
      <c r="W651" s="7" t="e">
        <f>VLOOKUP(F651,'[7]乡镇通三级、旅游资源产业路项目明细'!$F$8:$S$1305,14,0)</f>
        <v>#N/A</v>
      </c>
      <c r="AA651" s="7" t="e">
        <f>_xlfn.XLOOKUP(F651,'[8]乡镇通三级、旅游资源产业路项目明细'!$U:$U,'[8]乡镇通三级、旅游资源产业路项目明细'!$U:$U)</f>
        <v>#N/A</v>
      </c>
      <c r="AB651" s="7" t="e">
        <f>VLOOKUP(F651,[9]项目建设投资计划表!$L$7:$O$83,4,0)</f>
        <v>#N/A</v>
      </c>
    </row>
    <row r="652" spans="1:28" ht="25.15" customHeight="1" outlineLevel="3" x14ac:dyDescent="0.4">
      <c r="A652" s="4" t="s">
        <v>13</v>
      </c>
      <c r="B652" s="4" t="s">
        <v>93</v>
      </c>
      <c r="C652" s="4" t="s">
        <v>2172</v>
      </c>
      <c r="D652" s="4" t="s">
        <v>2193</v>
      </c>
      <c r="E652" s="9"/>
      <c r="F652" s="4" t="s">
        <v>2212</v>
      </c>
      <c r="G652" s="4" t="s">
        <v>327</v>
      </c>
      <c r="H652" s="9" t="s">
        <v>291</v>
      </c>
      <c r="I652" s="9" t="s">
        <v>283</v>
      </c>
      <c r="J652" s="4">
        <v>0.78</v>
      </c>
      <c r="K652" s="4" t="s">
        <v>2133</v>
      </c>
      <c r="L652" s="4" t="s">
        <v>1021</v>
      </c>
      <c r="M652" s="4">
        <v>0.78</v>
      </c>
      <c r="N652" s="4"/>
      <c r="O652" s="4" t="s">
        <v>284</v>
      </c>
      <c r="P652" s="4" t="s">
        <v>279</v>
      </c>
      <c r="Q652" s="4" t="s">
        <v>2193</v>
      </c>
      <c r="R652" s="4"/>
      <c r="S652" s="18"/>
      <c r="U652" s="7">
        <f>VLOOKUP(F652,[6]农村公路!$I$6:$W$11652,15,0)</f>
        <v>0.78</v>
      </c>
      <c r="V652" s="7">
        <f t="shared" si="27"/>
        <v>0</v>
      </c>
      <c r="W652" s="7" t="e">
        <f>VLOOKUP(F652,'[7]乡镇通三级、旅游资源产业路项目明细'!$F$8:$S$1305,14,0)</f>
        <v>#N/A</v>
      </c>
      <c r="AA652" s="7" t="e">
        <f>_xlfn.XLOOKUP(F652,'[8]乡镇通三级、旅游资源产业路项目明细'!$U:$U,'[8]乡镇通三级、旅游资源产业路项目明细'!$U:$U)</f>
        <v>#N/A</v>
      </c>
      <c r="AB652" s="7" t="e">
        <f>VLOOKUP(F652,[9]项目建设投资计划表!$L$7:$O$83,4,0)</f>
        <v>#N/A</v>
      </c>
    </row>
    <row r="653" spans="1:28" s="1" customFormat="1" ht="25.15" customHeight="1" outlineLevel="2" x14ac:dyDescent="0.4">
      <c r="A653" s="4"/>
      <c r="B653" s="11" t="s">
        <v>91</v>
      </c>
      <c r="C653" s="4"/>
      <c r="D653" s="4"/>
      <c r="E653" s="9"/>
      <c r="F653" s="4"/>
      <c r="G653" s="4"/>
      <c r="H653" s="9"/>
      <c r="I653" s="9"/>
      <c r="J653" s="4">
        <f>SUBTOTAL(9,J654:J728)</f>
        <v>135.50599999999997</v>
      </c>
      <c r="K653" s="4"/>
      <c r="L653" s="4"/>
      <c r="M653" s="4">
        <f>SUBTOTAL(9,M654:M728)</f>
        <v>135.50599999999997</v>
      </c>
      <c r="N653" s="4">
        <v>115.33</v>
      </c>
      <c r="O653" s="4"/>
      <c r="P653" s="4"/>
      <c r="Q653" s="4"/>
      <c r="R653" s="4"/>
      <c r="S653" s="18">
        <f t="shared" ref="S653" si="28">J653-N653</f>
        <v>20.175999999999974</v>
      </c>
    </row>
    <row r="654" spans="1:28" ht="25.15" customHeight="1" outlineLevel="3" x14ac:dyDescent="0.4">
      <c r="A654" s="4" t="s">
        <v>13</v>
      </c>
      <c r="B654" s="4" t="s">
        <v>91</v>
      </c>
      <c r="C654" s="4" t="s">
        <v>2213</v>
      </c>
      <c r="D654" s="4" t="s">
        <v>2214</v>
      </c>
      <c r="E654" s="9"/>
      <c r="F654" s="4" t="s">
        <v>2215</v>
      </c>
      <c r="G654" s="4" t="s">
        <v>434</v>
      </c>
      <c r="H654" s="9" t="s">
        <v>200</v>
      </c>
      <c r="I654" s="9" t="s">
        <v>2216</v>
      </c>
      <c r="J654" s="4">
        <v>5.63</v>
      </c>
      <c r="K654" s="4">
        <v>0</v>
      </c>
      <c r="L654" s="4" t="s">
        <v>1021</v>
      </c>
      <c r="M654" s="4">
        <v>5.63</v>
      </c>
      <c r="N654" s="4"/>
      <c r="O654" s="4">
        <v>6.5</v>
      </c>
      <c r="P654" s="4" t="s">
        <v>436</v>
      </c>
      <c r="Q654" s="4" t="s">
        <v>2213</v>
      </c>
      <c r="R654" s="4"/>
      <c r="S654" s="18"/>
      <c r="W654" s="7" t="e">
        <f>VLOOKUP(F654,'[7]2021年备案'!$F$8:$S$1293,14,0)</f>
        <v>#N/A</v>
      </c>
      <c r="Y654" s="7" t="e">
        <f>J654-W654-M654</f>
        <v>#N/A</v>
      </c>
      <c r="Z654" s="7" t="s">
        <v>437</v>
      </c>
      <c r="AA654" s="7" t="e">
        <f>_xlfn.XLOOKUP(F654,'[8]乡镇通三级、旅游资源产业路项目明细'!$U:$U,'[8]乡镇通三级、旅游资源产业路项目明细'!$U:$U)</f>
        <v>#N/A</v>
      </c>
      <c r="AB654" s="7" t="e">
        <f>VLOOKUP(F654,[9]项目建设投资计划表!$L$7:$O$83,4,0)</f>
        <v>#N/A</v>
      </c>
    </row>
    <row r="655" spans="1:28" ht="25.15" customHeight="1" outlineLevel="3" x14ac:dyDescent="0.4">
      <c r="A655" s="4" t="s">
        <v>13</v>
      </c>
      <c r="B655" s="4" t="s">
        <v>91</v>
      </c>
      <c r="C655" s="4" t="s">
        <v>2217</v>
      </c>
      <c r="D655" s="4" t="s">
        <v>2218</v>
      </c>
      <c r="E655" s="9"/>
      <c r="F655" s="4" t="s">
        <v>2219</v>
      </c>
      <c r="G655" s="4" t="s">
        <v>275</v>
      </c>
      <c r="H655" s="9" t="s">
        <v>291</v>
      </c>
      <c r="I655" s="9" t="s">
        <v>2220</v>
      </c>
      <c r="J655" s="4">
        <v>1.53</v>
      </c>
      <c r="K655" s="4" t="s">
        <v>284</v>
      </c>
      <c r="L655" s="4">
        <v>0</v>
      </c>
      <c r="M655" s="4">
        <v>1.53</v>
      </c>
      <c r="N655" s="4"/>
      <c r="O655" s="4" t="s">
        <v>923</v>
      </c>
      <c r="P655" s="4" t="s">
        <v>279</v>
      </c>
      <c r="Q655" s="4" t="s">
        <v>2221</v>
      </c>
      <c r="R655" s="4"/>
      <c r="S655" s="18"/>
      <c r="U655" s="7">
        <f>VLOOKUP(F655,[6]农村公路!$I$6:$W$11652,15,0)</f>
        <v>1.53</v>
      </c>
      <c r="V655" s="7">
        <f t="shared" ref="V655:V686" si="29">J655-U655</f>
        <v>0</v>
      </c>
      <c r="W655" s="7" t="e">
        <f>VLOOKUP(F655,'[7]乡镇通三级、旅游资源产业路项目明细'!$F$8:$S$1305,14,0)</f>
        <v>#N/A</v>
      </c>
      <c r="AA655" s="7" t="e">
        <f>_xlfn.XLOOKUP(F655,'[8]乡镇通三级、旅游资源产业路项目明细'!$U:$U,'[8]乡镇通三级、旅游资源产业路项目明细'!$U:$U)</f>
        <v>#N/A</v>
      </c>
      <c r="AB655" s="7" t="e">
        <f>VLOOKUP(F655,[9]项目建设投资计划表!$L$7:$O$83,4,0)</f>
        <v>#N/A</v>
      </c>
    </row>
    <row r="656" spans="1:28" ht="25.15" customHeight="1" outlineLevel="3" x14ac:dyDescent="0.4">
      <c r="A656" s="4" t="s">
        <v>13</v>
      </c>
      <c r="B656" s="4" t="s">
        <v>91</v>
      </c>
      <c r="C656" s="4" t="s">
        <v>2222</v>
      </c>
      <c r="D656" s="4" t="s">
        <v>2223</v>
      </c>
      <c r="E656" s="9"/>
      <c r="F656" s="4" t="s">
        <v>2224</v>
      </c>
      <c r="G656" s="4" t="s">
        <v>275</v>
      </c>
      <c r="H656" s="9" t="s">
        <v>291</v>
      </c>
      <c r="I656" s="9" t="s">
        <v>2225</v>
      </c>
      <c r="J656" s="4">
        <v>1.736</v>
      </c>
      <c r="K656" s="4" t="s">
        <v>284</v>
      </c>
      <c r="L656" s="4">
        <v>0</v>
      </c>
      <c r="M656" s="4">
        <v>1.736</v>
      </c>
      <c r="N656" s="4"/>
      <c r="O656" s="4" t="s">
        <v>923</v>
      </c>
      <c r="P656" s="4" t="s">
        <v>279</v>
      </c>
      <c r="Q656" s="4" t="s">
        <v>2226</v>
      </c>
      <c r="R656" s="4"/>
      <c r="S656" s="18"/>
      <c r="U656" s="7">
        <f>VLOOKUP(F656,[6]农村公路!$I$6:$W$11652,15,0)</f>
        <v>1.736</v>
      </c>
      <c r="V656" s="7">
        <f t="shared" si="29"/>
        <v>0</v>
      </c>
      <c r="W656" s="7" t="e">
        <f>VLOOKUP(F656,'[7]乡镇通三级、旅游资源产业路项目明细'!$F$8:$S$1305,14,0)</f>
        <v>#N/A</v>
      </c>
      <c r="AA656" s="7" t="e">
        <f>_xlfn.XLOOKUP(F656,'[8]乡镇通三级、旅游资源产业路项目明细'!$U:$U,'[8]乡镇通三级、旅游资源产业路项目明细'!$U:$U)</f>
        <v>#N/A</v>
      </c>
      <c r="AB656" s="7" t="e">
        <f>VLOOKUP(F656,[9]项目建设投资计划表!$L$7:$O$83,4,0)</f>
        <v>#N/A</v>
      </c>
    </row>
    <row r="657" spans="1:28" ht="25.15" customHeight="1" outlineLevel="3" x14ac:dyDescent="0.4">
      <c r="A657" s="4" t="s">
        <v>13</v>
      </c>
      <c r="B657" s="4" t="s">
        <v>91</v>
      </c>
      <c r="C657" s="4" t="s">
        <v>2227</v>
      </c>
      <c r="D657" s="4" t="s">
        <v>2228</v>
      </c>
      <c r="E657" s="9"/>
      <c r="F657" s="4" t="s">
        <v>2229</v>
      </c>
      <c r="G657" s="4" t="s">
        <v>275</v>
      </c>
      <c r="H657" s="9" t="s">
        <v>291</v>
      </c>
      <c r="I657" s="9" t="s">
        <v>283</v>
      </c>
      <c r="J657" s="4">
        <v>6.7670000000000003</v>
      </c>
      <c r="K657" s="4" t="s">
        <v>284</v>
      </c>
      <c r="L657" s="4">
        <v>0</v>
      </c>
      <c r="M657" s="4">
        <v>6.7670000000000003</v>
      </c>
      <c r="N657" s="4"/>
      <c r="O657" s="4" t="s">
        <v>923</v>
      </c>
      <c r="P657" s="4" t="s">
        <v>279</v>
      </c>
      <c r="Q657" s="4" t="s">
        <v>2230</v>
      </c>
      <c r="R657" s="4"/>
      <c r="S657" s="18"/>
      <c r="U657" s="7">
        <f>VLOOKUP(F657,[6]农村公路!$I$6:$W$11652,15,0)</f>
        <v>6.7670000000000003</v>
      </c>
      <c r="V657" s="7">
        <f t="shared" si="29"/>
        <v>0</v>
      </c>
      <c r="W657" s="7" t="e">
        <f>VLOOKUP(F657,'[7]乡镇通三级、旅游资源产业路项目明细'!$F$8:$S$1305,14,0)</f>
        <v>#N/A</v>
      </c>
      <c r="AA657" s="7" t="e">
        <f>_xlfn.XLOOKUP(F657,'[8]乡镇通三级、旅游资源产业路项目明细'!$U:$U,'[8]乡镇通三级、旅游资源产业路项目明细'!$U:$U)</f>
        <v>#N/A</v>
      </c>
      <c r="AB657" s="7" t="e">
        <f>VLOOKUP(F657,[9]项目建设投资计划表!$L$7:$O$83,4,0)</f>
        <v>#N/A</v>
      </c>
    </row>
    <row r="658" spans="1:28" ht="25.15" customHeight="1" outlineLevel="3" x14ac:dyDescent="0.4">
      <c r="A658" s="4" t="s">
        <v>13</v>
      </c>
      <c r="B658" s="4" t="s">
        <v>91</v>
      </c>
      <c r="C658" s="4" t="s">
        <v>2222</v>
      </c>
      <c r="D658" s="4" t="s">
        <v>2223</v>
      </c>
      <c r="E658" s="9"/>
      <c r="F658" s="4" t="s">
        <v>2231</v>
      </c>
      <c r="G658" s="4" t="s">
        <v>275</v>
      </c>
      <c r="H658" s="9" t="s">
        <v>291</v>
      </c>
      <c r="I658" s="9" t="s">
        <v>2232</v>
      </c>
      <c r="J658" s="4">
        <v>0.20799999999999999</v>
      </c>
      <c r="K658" s="4" t="s">
        <v>284</v>
      </c>
      <c r="L658" s="4">
        <v>0</v>
      </c>
      <c r="M658" s="4">
        <v>0.20799999999999999</v>
      </c>
      <c r="N658" s="4"/>
      <c r="O658" s="4" t="s">
        <v>923</v>
      </c>
      <c r="P658" s="4" t="s">
        <v>279</v>
      </c>
      <c r="Q658" s="4" t="s">
        <v>2226</v>
      </c>
      <c r="R658" s="4"/>
      <c r="S658" s="18"/>
      <c r="U658" s="7">
        <f>VLOOKUP(F658,[6]农村公路!$I$6:$W$11652,15,0)</f>
        <v>0.20799999999999999</v>
      </c>
      <c r="V658" s="7">
        <f t="shared" si="29"/>
        <v>0</v>
      </c>
      <c r="W658" s="7" t="e">
        <f>VLOOKUP(F658,'[7]乡镇通三级、旅游资源产业路项目明细'!$F$8:$S$1305,14,0)</f>
        <v>#N/A</v>
      </c>
      <c r="AA658" s="7" t="e">
        <f>_xlfn.XLOOKUP(F658,'[8]乡镇通三级、旅游资源产业路项目明细'!$U:$U,'[8]乡镇通三级、旅游资源产业路项目明细'!$U:$U)</f>
        <v>#N/A</v>
      </c>
      <c r="AB658" s="7" t="e">
        <f>VLOOKUP(F658,[9]项目建设投资计划表!$L$7:$O$83,4,0)</f>
        <v>#N/A</v>
      </c>
    </row>
    <row r="659" spans="1:28" ht="25.15" customHeight="1" outlineLevel="3" x14ac:dyDescent="0.4">
      <c r="A659" s="4" t="s">
        <v>13</v>
      </c>
      <c r="B659" s="4" t="s">
        <v>91</v>
      </c>
      <c r="C659" s="4" t="s">
        <v>2222</v>
      </c>
      <c r="D659" s="4" t="s">
        <v>2223</v>
      </c>
      <c r="E659" s="9"/>
      <c r="F659" s="4" t="s">
        <v>2233</v>
      </c>
      <c r="G659" s="4" t="s">
        <v>275</v>
      </c>
      <c r="H659" s="9" t="s">
        <v>291</v>
      </c>
      <c r="I659" s="9" t="s">
        <v>2234</v>
      </c>
      <c r="J659" s="4">
        <v>0.80500000000000005</v>
      </c>
      <c r="K659" s="4" t="s">
        <v>284</v>
      </c>
      <c r="L659" s="4">
        <v>0</v>
      </c>
      <c r="M659" s="4">
        <v>0.80500000000000005</v>
      </c>
      <c r="N659" s="4"/>
      <c r="O659" s="4" t="s">
        <v>923</v>
      </c>
      <c r="P659" s="4" t="s">
        <v>279</v>
      </c>
      <c r="Q659" s="4" t="s">
        <v>2226</v>
      </c>
      <c r="R659" s="4"/>
      <c r="S659" s="18"/>
      <c r="U659" s="7">
        <f>VLOOKUP(F659,[6]农村公路!$I$6:$W$11652,15,0)</f>
        <v>0.80500000000000005</v>
      </c>
      <c r="V659" s="7">
        <f t="shared" si="29"/>
        <v>0</v>
      </c>
      <c r="W659" s="7" t="e">
        <f>VLOOKUP(F659,'[7]乡镇通三级、旅游资源产业路项目明细'!$F$8:$S$1305,14,0)</f>
        <v>#N/A</v>
      </c>
      <c r="AA659" s="7" t="e">
        <f>_xlfn.XLOOKUP(F659,'[8]乡镇通三级、旅游资源产业路项目明细'!$U:$U,'[8]乡镇通三级、旅游资源产业路项目明细'!$U:$U)</f>
        <v>#N/A</v>
      </c>
      <c r="AB659" s="7" t="e">
        <f>VLOOKUP(F659,[9]项目建设投资计划表!$L$7:$O$83,4,0)</f>
        <v>#N/A</v>
      </c>
    </row>
    <row r="660" spans="1:28" ht="25.15" customHeight="1" outlineLevel="3" x14ac:dyDescent="0.4">
      <c r="A660" s="4" t="s">
        <v>13</v>
      </c>
      <c r="B660" s="4" t="s">
        <v>91</v>
      </c>
      <c r="C660" s="4" t="s">
        <v>2235</v>
      </c>
      <c r="D660" s="4" t="s">
        <v>2236</v>
      </c>
      <c r="E660" s="9"/>
      <c r="F660" s="4" t="s">
        <v>2237</v>
      </c>
      <c r="G660" s="4" t="s">
        <v>275</v>
      </c>
      <c r="H660" s="9" t="s">
        <v>291</v>
      </c>
      <c r="I660" s="9" t="s">
        <v>283</v>
      </c>
      <c r="J660" s="4">
        <v>2.96</v>
      </c>
      <c r="K660" s="4" t="s">
        <v>284</v>
      </c>
      <c r="L660" s="4">
        <v>0</v>
      </c>
      <c r="M660" s="4">
        <v>2.96</v>
      </c>
      <c r="N660" s="4"/>
      <c r="O660" s="4" t="s">
        <v>923</v>
      </c>
      <c r="P660" s="4" t="s">
        <v>279</v>
      </c>
      <c r="Q660" s="4" t="s">
        <v>2238</v>
      </c>
      <c r="R660" s="4"/>
      <c r="S660" s="18"/>
      <c r="U660" s="7">
        <f>VLOOKUP(F660,[6]农村公路!$I$6:$W$11652,15,0)</f>
        <v>2.96</v>
      </c>
      <c r="V660" s="7">
        <f t="shared" si="29"/>
        <v>0</v>
      </c>
      <c r="W660" s="7" t="e">
        <f>VLOOKUP(F660,'[7]乡镇通三级、旅游资源产业路项目明细'!$F$8:$S$1305,14,0)</f>
        <v>#N/A</v>
      </c>
      <c r="AA660" s="7" t="e">
        <f>_xlfn.XLOOKUP(F660,'[8]乡镇通三级、旅游资源产业路项目明细'!$U:$U,'[8]乡镇通三级、旅游资源产业路项目明细'!$U:$U)</f>
        <v>#N/A</v>
      </c>
      <c r="AB660" s="7" t="e">
        <f>VLOOKUP(F660,[9]项目建设投资计划表!$L$7:$O$83,4,0)</f>
        <v>#N/A</v>
      </c>
    </row>
    <row r="661" spans="1:28" ht="25.15" customHeight="1" outlineLevel="3" x14ac:dyDescent="0.4">
      <c r="A661" s="4" t="s">
        <v>13</v>
      </c>
      <c r="B661" s="4" t="s">
        <v>91</v>
      </c>
      <c r="C661" s="4" t="s">
        <v>2239</v>
      </c>
      <c r="D661" s="4" t="s">
        <v>2240</v>
      </c>
      <c r="E661" s="9"/>
      <c r="F661" s="4" t="s">
        <v>2241</v>
      </c>
      <c r="G661" s="4" t="s">
        <v>275</v>
      </c>
      <c r="H661" s="9" t="s">
        <v>291</v>
      </c>
      <c r="I661" s="9" t="s">
        <v>2242</v>
      </c>
      <c r="J661" s="4">
        <v>0.3</v>
      </c>
      <c r="K661" s="4" t="s">
        <v>284</v>
      </c>
      <c r="L661" s="4">
        <v>0</v>
      </c>
      <c r="M661" s="4">
        <v>0.3</v>
      </c>
      <c r="N661" s="4"/>
      <c r="O661" s="4" t="s">
        <v>923</v>
      </c>
      <c r="P661" s="4" t="s">
        <v>279</v>
      </c>
      <c r="Q661" s="4" t="s">
        <v>2243</v>
      </c>
      <c r="R661" s="4"/>
      <c r="S661" s="18"/>
      <c r="U661" s="7">
        <f>VLOOKUP(F661,[6]农村公路!$I$6:$W$11652,15,0)</f>
        <v>0.3</v>
      </c>
      <c r="V661" s="7">
        <f t="shared" si="29"/>
        <v>0</v>
      </c>
      <c r="W661" s="7" t="e">
        <f>VLOOKUP(F661,'[7]乡镇通三级、旅游资源产业路项目明细'!$F$8:$S$1305,14,0)</f>
        <v>#N/A</v>
      </c>
      <c r="AA661" s="7" t="e">
        <f>_xlfn.XLOOKUP(F661,'[8]乡镇通三级、旅游资源产业路项目明细'!$U:$U,'[8]乡镇通三级、旅游资源产业路项目明细'!$U:$U)</f>
        <v>#N/A</v>
      </c>
      <c r="AB661" s="7" t="e">
        <f>VLOOKUP(F661,[9]项目建设投资计划表!$L$7:$O$83,4,0)</f>
        <v>#N/A</v>
      </c>
    </row>
    <row r="662" spans="1:28" ht="25.15" customHeight="1" outlineLevel="3" x14ac:dyDescent="0.4">
      <c r="A662" s="4" t="s">
        <v>13</v>
      </c>
      <c r="B662" s="4" t="s">
        <v>91</v>
      </c>
      <c r="C662" s="4" t="s">
        <v>2244</v>
      </c>
      <c r="D662" s="4" t="s">
        <v>1896</v>
      </c>
      <c r="E662" s="9"/>
      <c r="F662" s="4" t="s">
        <v>2245</v>
      </c>
      <c r="G662" s="4" t="s">
        <v>275</v>
      </c>
      <c r="H662" s="9" t="s">
        <v>291</v>
      </c>
      <c r="I662" s="9" t="s">
        <v>283</v>
      </c>
      <c r="J662" s="4">
        <v>1.8</v>
      </c>
      <c r="K662" s="4" t="s">
        <v>284</v>
      </c>
      <c r="L662" s="4">
        <v>0</v>
      </c>
      <c r="M662" s="4">
        <v>1.8</v>
      </c>
      <c r="N662" s="4"/>
      <c r="O662" s="4" t="s">
        <v>923</v>
      </c>
      <c r="P662" s="4" t="s">
        <v>279</v>
      </c>
      <c r="Q662" s="4" t="s">
        <v>2246</v>
      </c>
      <c r="R662" s="4"/>
      <c r="S662" s="18"/>
      <c r="U662" s="7">
        <f>VLOOKUP(F662,[6]农村公路!$I$6:$W$11652,15,0)</f>
        <v>1.8</v>
      </c>
      <c r="V662" s="7">
        <f t="shared" si="29"/>
        <v>0</v>
      </c>
      <c r="W662" s="7" t="e">
        <f>VLOOKUP(F662,'[7]乡镇通三级、旅游资源产业路项目明细'!$F$8:$S$1305,14,0)</f>
        <v>#N/A</v>
      </c>
      <c r="AA662" s="7" t="e">
        <f>_xlfn.XLOOKUP(F662,'[8]乡镇通三级、旅游资源产业路项目明细'!$U:$U,'[8]乡镇通三级、旅游资源产业路项目明细'!$U:$U)</f>
        <v>#N/A</v>
      </c>
      <c r="AB662" s="7" t="e">
        <f>VLOOKUP(F662,[9]项目建设投资计划表!$L$7:$O$83,4,0)</f>
        <v>#N/A</v>
      </c>
    </row>
    <row r="663" spans="1:28" ht="25.15" customHeight="1" outlineLevel="3" x14ac:dyDescent="0.4">
      <c r="A663" s="4" t="s">
        <v>13</v>
      </c>
      <c r="B663" s="4" t="s">
        <v>91</v>
      </c>
      <c r="C663" s="4" t="s">
        <v>2222</v>
      </c>
      <c r="D663" s="4" t="s">
        <v>2223</v>
      </c>
      <c r="E663" s="9"/>
      <c r="F663" s="4" t="s">
        <v>2247</v>
      </c>
      <c r="G663" s="4" t="s">
        <v>275</v>
      </c>
      <c r="H663" s="9" t="s">
        <v>291</v>
      </c>
      <c r="I663" s="9" t="s">
        <v>2248</v>
      </c>
      <c r="J663" s="4">
        <v>0.73399999999999999</v>
      </c>
      <c r="K663" s="4" t="s">
        <v>284</v>
      </c>
      <c r="L663" s="4">
        <v>0</v>
      </c>
      <c r="M663" s="4">
        <v>0.73399999999999999</v>
      </c>
      <c r="N663" s="4"/>
      <c r="O663" s="4" t="s">
        <v>923</v>
      </c>
      <c r="P663" s="4" t="s">
        <v>279</v>
      </c>
      <c r="Q663" s="4" t="s">
        <v>2226</v>
      </c>
      <c r="R663" s="4"/>
      <c r="S663" s="18"/>
      <c r="U663" s="7">
        <f>VLOOKUP(F663,[6]农村公路!$I$6:$W$11652,15,0)</f>
        <v>0.73399999999999999</v>
      </c>
      <c r="V663" s="7">
        <f t="shared" si="29"/>
        <v>0</v>
      </c>
      <c r="W663" s="7" t="e">
        <f>VLOOKUP(F663,'[7]乡镇通三级、旅游资源产业路项目明细'!$F$8:$S$1305,14,0)</f>
        <v>#N/A</v>
      </c>
      <c r="AA663" s="7" t="e">
        <f>_xlfn.XLOOKUP(F663,'[8]乡镇通三级、旅游资源产业路项目明细'!$U:$U,'[8]乡镇通三级、旅游资源产业路项目明细'!$U:$U)</f>
        <v>#N/A</v>
      </c>
      <c r="AB663" s="7" t="e">
        <f>VLOOKUP(F663,[9]项目建设投资计划表!$L$7:$O$83,4,0)</f>
        <v>#N/A</v>
      </c>
    </row>
    <row r="664" spans="1:28" ht="25.15" customHeight="1" outlineLevel="3" x14ac:dyDescent="0.4">
      <c r="A664" s="4" t="s">
        <v>13</v>
      </c>
      <c r="B664" s="4" t="s">
        <v>91</v>
      </c>
      <c r="C664" s="4" t="s">
        <v>2249</v>
      </c>
      <c r="D664" s="4" t="s">
        <v>33</v>
      </c>
      <c r="E664" s="9"/>
      <c r="F664" s="4" t="s">
        <v>2250</v>
      </c>
      <c r="G664" s="4" t="s">
        <v>275</v>
      </c>
      <c r="H664" s="9" t="s">
        <v>291</v>
      </c>
      <c r="I664" s="9" t="s">
        <v>2251</v>
      </c>
      <c r="J664" s="4">
        <v>8.7289999999999992</v>
      </c>
      <c r="K664" s="4" t="s">
        <v>1812</v>
      </c>
      <c r="L664" s="4">
        <v>0</v>
      </c>
      <c r="M664" s="4">
        <v>8.7289999999999992</v>
      </c>
      <c r="N664" s="4"/>
      <c r="O664" s="4" t="s">
        <v>923</v>
      </c>
      <c r="P664" s="4" t="s">
        <v>279</v>
      </c>
      <c r="Q664" s="4" t="s">
        <v>2252</v>
      </c>
      <c r="R664" s="4"/>
      <c r="S664" s="18"/>
      <c r="U664" s="7">
        <f>VLOOKUP(F664,[6]农村公路!$I$6:$W$11652,15,0)</f>
        <v>8.7289999999999992</v>
      </c>
      <c r="V664" s="7">
        <f t="shared" si="29"/>
        <v>0</v>
      </c>
      <c r="W664" s="7" t="e">
        <f>VLOOKUP(F664,'[7]乡镇通三级、旅游资源产业路项目明细'!$F$8:$S$1305,14,0)</f>
        <v>#N/A</v>
      </c>
      <c r="AA664" s="7" t="e">
        <f>_xlfn.XLOOKUP(F664,'[8]乡镇通三级、旅游资源产业路项目明细'!$U:$U,'[8]乡镇通三级、旅游资源产业路项目明细'!$U:$U)</f>
        <v>#N/A</v>
      </c>
      <c r="AB664" s="7" t="e">
        <f>VLOOKUP(F664,[9]项目建设投资计划表!$L$7:$O$83,4,0)</f>
        <v>#N/A</v>
      </c>
    </row>
    <row r="665" spans="1:28" ht="25.15" customHeight="1" outlineLevel="3" x14ac:dyDescent="0.4">
      <c r="A665" s="4" t="s">
        <v>13</v>
      </c>
      <c r="B665" s="4" t="s">
        <v>91</v>
      </c>
      <c r="C665" s="4" t="s">
        <v>2253</v>
      </c>
      <c r="D665" s="4" t="s">
        <v>33</v>
      </c>
      <c r="E665" s="9"/>
      <c r="F665" s="4" t="s">
        <v>2254</v>
      </c>
      <c r="G665" s="4" t="s">
        <v>275</v>
      </c>
      <c r="H665" s="9" t="s">
        <v>291</v>
      </c>
      <c r="I665" s="9" t="s">
        <v>2255</v>
      </c>
      <c r="J665" s="4">
        <v>1.8</v>
      </c>
      <c r="K665" s="4" t="s">
        <v>1812</v>
      </c>
      <c r="L665" s="4">
        <v>0</v>
      </c>
      <c r="M665" s="4">
        <v>1.8</v>
      </c>
      <c r="N665" s="4"/>
      <c r="O665" s="4" t="s">
        <v>923</v>
      </c>
      <c r="P665" s="4" t="s">
        <v>279</v>
      </c>
      <c r="Q665" s="4" t="s">
        <v>2256</v>
      </c>
      <c r="R665" s="4"/>
      <c r="S665" s="18"/>
      <c r="U665" s="7">
        <f>VLOOKUP(F665,[6]农村公路!$I$6:$W$11652,15,0)</f>
        <v>1.8</v>
      </c>
      <c r="V665" s="7">
        <f t="shared" si="29"/>
        <v>0</v>
      </c>
      <c r="W665" s="7" t="e">
        <f>VLOOKUP(F665,'[7]乡镇通三级、旅游资源产业路项目明细'!$F$8:$S$1305,14,0)</f>
        <v>#N/A</v>
      </c>
      <c r="AA665" s="7" t="e">
        <f>_xlfn.XLOOKUP(F665,'[8]乡镇通三级、旅游资源产业路项目明细'!$U:$U,'[8]乡镇通三级、旅游资源产业路项目明细'!$U:$U)</f>
        <v>#N/A</v>
      </c>
      <c r="AB665" s="7" t="e">
        <f>VLOOKUP(F665,[9]项目建设投资计划表!$L$7:$O$83,4,0)</f>
        <v>#N/A</v>
      </c>
    </row>
    <row r="666" spans="1:28" ht="25.15" customHeight="1" outlineLevel="3" x14ac:dyDescent="0.4">
      <c r="A666" s="4" t="s">
        <v>13</v>
      </c>
      <c r="B666" s="4" t="s">
        <v>91</v>
      </c>
      <c r="C666" s="4" t="s">
        <v>2217</v>
      </c>
      <c r="D666" s="4" t="s">
        <v>33</v>
      </c>
      <c r="E666" s="9"/>
      <c r="F666" s="4" t="s">
        <v>2257</v>
      </c>
      <c r="G666" s="4" t="s">
        <v>275</v>
      </c>
      <c r="H666" s="9" t="s">
        <v>291</v>
      </c>
      <c r="I666" s="9" t="s">
        <v>2258</v>
      </c>
      <c r="J666" s="4">
        <v>0.45600000000000002</v>
      </c>
      <c r="K666" s="4" t="s">
        <v>1812</v>
      </c>
      <c r="L666" s="4">
        <v>0</v>
      </c>
      <c r="M666" s="4">
        <v>0.45600000000000002</v>
      </c>
      <c r="N666" s="4"/>
      <c r="O666" s="4" t="s">
        <v>923</v>
      </c>
      <c r="P666" s="4" t="s">
        <v>279</v>
      </c>
      <c r="Q666" s="4" t="s">
        <v>2259</v>
      </c>
      <c r="R666" s="4"/>
      <c r="S666" s="18"/>
      <c r="U666" s="7">
        <f>VLOOKUP(F666,[6]农村公路!$I$6:$W$11652,15,0)</f>
        <v>0.45600000000000002</v>
      </c>
      <c r="V666" s="7">
        <f t="shared" si="29"/>
        <v>0</v>
      </c>
      <c r="W666" s="7" t="e">
        <f>VLOOKUP(F666,'[7]乡镇通三级、旅游资源产业路项目明细'!$F$8:$S$1305,14,0)</f>
        <v>#N/A</v>
      </c>
      <c r="AA666" s="7" t="e">
        <f>_xlfn.XLOOKUP(F666,'[8]乡镇通三级、旅游资源产业路项目明细'!$U:$U,'[8]乡镇通三级、旅游资源产业路项目明细'!$U:$U)</f>
        <v>#N/A</v>
      </c>
      <c r="AB666" s="7" t="e">
        <f>VLOOKUP(F666,[9]项目建设投资计划表!$L$7:$O$83,4,0)</f>
        <v>#N/A</v>
      </c>
    </row>
    <row r="667" spans="1:28" ht="25.15" customHeight="1" outlineLevel="3" x14ac:dyDescent="0.4">
      <c r="A667" s="4" t="s">
        <v>13</v>
      </c>
      <c r="B667" s="4" t="s">
        <v>91</v>
      </c>
      <c r="C667" s="4" t="s">
        <v>2260</v>
      </c>
      <c r="D667" s="4" t="s">
        <v>33</v>
      </c>
      <c r="E667" s="9"/>
      <c r="F667" s="4" t="s">
        <v>2261</v>
      </c>
      <c r="G667" s="4" t="s">
        <v>275</v>
      </c>
      <c r="H667" s="9" t="s">
        <v>291</v>
      </c>
      <c r="I667" s="9" t="s">
        <v>2262</v>
      </c>
      <c r="J667" s="4">
        <v>5.4850000000000003</v>
      </c>
      <c r="K667" s="4" t="s">
        <v>1812</v>
      </c>
      <c r="L667" s="4">
        <v>0</v>
      </c>
      <c r="M667" s="4">
        <v>5.4850000000000003</v>
      </c>
      <c r="N667" s="4"/>
      <c r="O667" s="4" t="s">
        <v>923</v>
      </c>
      <c r="P667" s="4" t="s">
        <v>279</v>
      </c>
      <c r="Q667" s="4" t="s">
        <v>2263</v>
      </c>
      <c r="R667" s="4"/>
      <c r="S667" s="18"/>
      <c r="U667" s="7">
        <f>VLOOKUP(F667,[6]农村公路!$I$6:$W$11652,15,0)</f>
        <v>5.4850000000000003</v>
      </c>
      <c r="V667" s="7">
        <f t="shared" si="29"/>
        <v>0</v>
      </c>
      <c r="W667" s="7" t="e">
        <f>VLOOKUP(F667,'[7]乡镇通三级、旅游资源产业路项目明细'!$F$8:$S$1305,14,0)</f>
        <v>#N/A</v>
      </c>
      <c r="AA667" s="7" t="e">
        <f>_xlfn.XLOOKUP(F667,'[8]乡镇通三级、旅游资源产业路项目明细'!$U:$U,'[8]乡镇通三级、旅游资源产业路项目明细'!$U:$U)</f>
        <v>#N/A</v>
      </c>
      <c r="AB667" s="7" t="e">
        <f>VLOOKUP(F667,[9]项目建设投资计划表!$L$7:$O$83,4,0)</f>
        <v>#N/A</v>
      </c>
    </row>
    <row r="668" spans="1:28" ht="25.15" customHeight="1" outlineLevel="3" x14ac:dyDescent="0.4">
      <c r="A668" s="4" t="s">
        <v>13</v>
      </c>
      <c r="B668" s="4" t="s">
        <v>91</v>
      </c>
      <c r="C668" s="4" t="s">
        <v>2217</v>
      </c>
      <c r="D668" s="4" t="s">
        <v>33</v>
      </c>
      <c r="E668" s="9"/>
      <c r="F668" s="4" t="s">
        <v>2264</v>
      </c>
      <c r="G668" s="4" t="s">
        <v>275</v>
      </c>
      <c r="H668" s="9" t="s">
        <v>291</v>
      </c>
      <c r="I668" s="9" t="s">
        <v>2265</v>
      </c>
      <c r="J668" s="4">
        <v>0.97199999999999998</v>
      </c>
      <c r="K668" s="4" t="s">
        <v>1812</v>
      </c>
      <c r="L668" s="4">
        <v>0</v>
      </c>
      <c r="M668" s="4">
        <v>0.97199999999999998</v>
      </c>
      <c r="N668" s="4"/>
      <c r="O668" s="4" t="s">
        <v>923</v>
      </c>
      <c r="P668" s="4" t="s">
        <v>279</v>
      </c>
      <c r="Q668" s="4" t="s">
        <v>2266</v>
      </c>
      <c r="R668" s="4"/>
      <c r="S668" s="18"/>
      <c r="U668" s="7">
        <f>VLOOKUP(F668,[6]农村公路!$I$6:$W$11652,15,0)</f>
        <v>0.97199999999999998</v>
      </c>
      <c r="V668" s="7">
        <f t="shared" si="29"/>
        <v>0</v>
      </c>
      <c r="W668" s="7" t="e">
        <f>VLOOKUP(F668,'[7]乡镇通三级、旅游资源产业路项目明细'!$F$8:$S$1305,14,0)</f>
        <v>#N/A</v>
      </c>
      <c r="AA668" s="7" t="e">
        <f>_xlfn.XLOOKUP(F668,'[8]乡镇通三级、旅游资源产业路项目明细'!$U:$U,'[8]乡镇通三级、旅游资源产业路项目明细'!$U:$U)</f>
        <v>#N/A</v>
      </c>
      <c r="AB668" s="7" t="e">
        <f>VLOOKUP(F668,[9]项目建设投资计划表!$L$7:$O$83,4,0)</f>
        <v>#N/A</v>
      </c>
    </row>
    <row r="669" spans="1:28" ht="25.15" customHeight="1" outlineLevel="3" x14ac:dyDescent="0.4">
      <c r="A669" s="4" t="s">
        <v>13</v>
      </c>
      <c r="B669" s="4" t="s">
        <v>91</v>
      </c>
      <c r="C669" s="4" t="s">
        <v>2267</v>
      </c>
      <c r="D669" s="4" t="s">
        <v>2268</v>
      </c>
      <c r="E669" s="9"/>
      <c r="F669" s="4" t="s">
        <v>2269</v>
      </c>
      <c r="G669" s="4" t="s">
        <v>275</v>
      </c>
      <c r="H669" s="9" t="s">
        <v>291</v>
      </c>
      <c r="I669" s="9" t="s">
        <v>283</v>
      </c>
      <c r="J669" s="4">
        <v>4.46</v>
      </c>
      <c r="K669" s="4" t="s">
        <v>284</v>
      </c>
      <c r="L669" s="4">
        <v>0</v>
      </c>
      <c r="M669" s="4">
        <v>4.46</v>
      </c>
      <c r="N669" s="4"/>
      <c r="O669" s="4" t="s">
        <v>923</v>
      </c>
      <c r="P669" s="4" t="s">
        <v>279</v>
      </c>
      <c r="Q669" s="4" t="s">
        <v>2270</v>
      </c>
      <c r="R669" s="4"/>
      <c r="S669" s="18"/>
      <c r="U669" s="7">
        <f>VLOOKUP(F669,[6]农村公路!$I$6:$W$11652,15,0)</f>
        <v>4.46</v>
      </c>
      <c r="V669" s="7">
        <f t="shared" si="29"/>
        <v>0</v>
      </c>
      <c r="W669" s="7" t="e">
        <f>VLOOKUP(F669,'[7]乡镇通三级、旅游资源产业路项目明细'!$F$8:$S$1305,14,0)</f>
        <v>#N/A</v>
      </c>
      <c r="AA669" s="7" t="e">
        <f>_xlfn.XLOOKUP(F669,'[8]乡镇通三级、旅游资源产业路项目明细'!$U:$U,'[8]乡镇通三级、旅游资源产业路项目明细'!$U:$U)</f>
        <v>#N/A</v>
      </c>
      <c r="AB669" s="7" t="e">
        <f>VLOOKUP(F669,[9]项目建设投资计划表!$L$7:$O$83,4,0)</f>
        <v>#N/A</v>
      </c>
    </row>
    <row r="670" spans="1:28" ht="25.15" customHeight="1" outlineLevel="3" x14ac:dyDescent="0.4">
      <c r="A670" s="4" t="s">
        <v>13</v>
      </c>
      <c r="B670" s="4" t="s">
        <v>91</v>
      </c>
      <c r="C670" s="4" t="s">
        <v>2271</v>
      </c>
      <c r="D670" s="4" t="s">
        <v>2272</v>
      </c>
      <c r="E670" s="9"/>
      <c r="F670" s="4" t="s">
        <v>2273</v>
      </c>
      <c r="G670" s="4" t="s">
        <v>275</v>
      </c>
      <c r="H670" s="9" t="s">
        <v>200</v>
      </c>
      <c r="I670" s="9" t="s">
        <v>283</v>
      </c>
      <c r="J670" s="4">
        <v>0.49</v>
      </c>
      <c r="K670" s="4" t="s">
        <v>284</v>
      </c>
      <c r="L670" s="4">
        <v>0</v>
      </c>
      <c r="M670" s="4">
        <v>0.49</v>
      </c>
      <c r="N670" s="4"/>
      <c r="O670" s="4" t="s">
        <v>923</v>
      </c>
      <c r="P670" s="4" t="s">
        <v>279</v>
      </c>
      <c r="Q670" s="4" t="s">
        <v>2274</v>
      </c>
      <c r="R670" s="4"/>
      <c r="S670" s="18"/>
      <c r="U670" s="7">
        <f>VLOOKUP(F670,[6]农村公路!$I$6:$W$11652,15,0)</f>
        <v>0.49</v>
      </c>
      <c r="V670" s="7">
        <f t="shared" si="29"/>
        <v>0</v>
      </c>
      <c r="W670" s="7" t="e">
        <f>VLOOKUP(F670,'[7]乡镇通三级、旅游资源产业路项目明细'!$F$8:$S$1305,14,0)</f>
        <v>#N/A</v>
      </c>
      <c r="AA670" s="7" t="e">
        <f>_xlfn.XLOOKUP(F670,'[8]乡镇通三级、旅游资源产业路项目明细'!$U:$U,'[8]乡镇通三级、旅游资源产业路项目明细'!$U:$U)</f>
        <v>#N/A</v>
      </c>
      <c r="AB670" s="7" t="e">
        <f>VLOOKUP(F670,[9]项目建设投资计划表!$L$7:$O$83,4,0)</f>
        <v>#N/A</v>
      </c>
    </row>
    <row r="671" spans="1:28" ht="25.15" customHeight="1" outlineLevel="3" x14ac:dyDescent="0.4">
      <c r="A671" s="4" t="s">
        <v>13</v>
      </c>
      <c r="B671" s="4" t="s">
        <v>91</v>
      </c>
      <c r="C671" s="4" t="s">
        <v>2271</v>
      </c>
      <c r="D671" s="4" t="s">
        <v>2275</v>
      </c>
      <c r="E671" s="9"/>
      <c r="F671" s="4" t="s">
        <v>2276</v>
      </c>
      <c r="G671" s="4" t="s">
        <v>275</v>
      </c>
      <c r="H671" s="9" t="s">
        <v>291</v>
      </c>
      <c r="I671" s="9" t="s">
        <v>283</v>
      </c>
      <c r="J671" s="4">
        <v>0.47</v>
      </c>
      <c r="K671" s="4" t="s">
        <v>284</v>
      </c>
      <c r="L671" s="4">
        <v>0</v>
      </c>
      <c r="M671" s="4">
        <v>0.47</v>
      </c>
      <c r="N671" s="4"/>
      <c r="O671" s="4" t="s">
        <v>923</v>
      </c>
      <c r="P671" s="4" t="s">
        <v>279</v>
      </c>
      <c r="Q671" s="4" t="s">
        <v>2277</v>
      </c>
      <c r="R671" s="4"/>
      <c r="S671" s="18"/>
      <c r="U671" s="7">
        <f>VLOOKUP(F671,[6]农村公路!$I$6:$W$11652,15,0)</f>
        <v>0.47</v>
      </c>
      <c r="V671" s="7">
        <f t="shared" si="29"/>
        <v>0</v>
      </c>
      <c r="W671" s="7" t="e">
        <f>VLOOKUP(F671,'[7]乡镇通三级、旅游资源产业路项目明细'!$F$8:$S$1305,14,0)</f>
        <v>#N/A</v>
      </c>
      <c r="AA671" s="7" t="e">
        <f>_xlfn.XLOOKUP(F671,'[8]乡镇通三级、旅游资源产业路项目明细'!$U:$U,'[8]乡镇通三级、旅游资源产业路项目明细'!$U:$U)</f>
        <v>#N/A</v>
      </c>
      <c r="AB671" s="7" t="e">
        <f>VLOOKUP(F671,[9]项目建设投资计划表!$L$7:$O$83,4,0)</f>
        <v>#N/A</v>
      </c>
    </row>
    <row r="672" spans="1:28" ht="25.15" customHeight="1" outlineLevel="3" x14ac:dyDescent="0.4">
      <c r="A672" s="4" t="s">
        <v>13</v>
      </c>
      <c r="B672" s="4" t="s">
        <v>91</v>
      </c>
      <c r="C672" s="4" t="s">
        <v>2260</v>
      </c>
      <c r="D672" s="4" t="s">
        <v>2278</v>
      </c>
      <c r="E672" s="9"/>
      <c r="F672" s="4" t="s">
        <v>2279</v>
      </c>
      <c r="G672" s="4" t="s">
        <v>275</v>
      </c>
      <c r="H672" s="9" t="s">
        <v>291</v>
      </c>
      <c r="I672" s="9" t="s">
        <v>283</v>
      </c>
      <c r="J672" s="4">
        <v>3.57</v>
      </c>
      <c r="K672" s="4" t="s">
        <v>284</v>
      </c>
      <c r="L672" s="4">
        <v>0</v>
      </c>
      <c r="M672" s="4">
        <v>3.57</v>
      </c>
      <c r="N672" s="4"/>
      <c r="O672" s="4" t="s">
        <v>923</v>
      </c>
      <c r="P672" s="4" t="s">
        <v>279</v>
      </c>
      <c r="Q672" s="4" t="s">
        <v>2280</v>
      </c>
      <c r="R672" s="4"/>
      <c r="S672" s="18"/>
      <c r="U672" s="7">
        <f>VLOOKUP(F672,[6]农村公路!$I$6:$W$11652,15,0)</f>
        <v>3.57</v>
      </c>
      <c r="V672" s="7">
        <f t="shared" si="29"/>
        <v>0</v>
      </c>
      <c r="W672" s="7" t="e">
        <f>VLOOKUP(F672,'[7]乡镇通三级、旅游资源产业路项目明细'!$F$8:$S$1305,14,0)</f>
        <v>#N/A</v>
      </c>
      <c r="AA672" s="7" t="e">
        <f>_xlfn.XLOOKUP(F672,'[8]乡镇通三级、旅游资源产业路项目明细'!$U:$U,'[8]乡镇通三级、旅游资源产业路项目明细'!$U:$U)</f>
        <v>#N/A</v>
      </c>
      <c r="AB672" s="7" t="e">
        <f>VLOOKUP(F672,[9]项目建设投资计划表!$L$7:$O$83,4,0)</f>
        <v>#N/A</v>
      </c>
    </row>
    <row r="673" spans="1:28" ht="25.15" customHeight="1" outlineLevel="3" x14ac:dyDescent="0.4">
      <c r="A673" s="4" t="s">
        <v>13</v>
      </c>
      <c r="B673" s="4" t="s">
        <v>91</v>
      </c>
      <c r="C673" s="4" t="s">
        <v>2222</v>
      </c>
      <c r="D673" s="4" t="s">
        <v>2281</v>
      </c>
      <c r="E673" s="9"/>
      <c r="F673" s="4" t="s">
        <v>2282</v>
      </c>
      <c r="G673" s="4" t="s">
        <v>275</v>
      </c>
      <c r="H673" s="9" t="s">
        <v>291</v>
      </c>
      <c r="I673" s="9" t="s">
        <v>283</v>
      </c>
      <c r="J673" s="4">
        <v>2.15</v>
      </c>
      <c r="K673" s="4" t="s">
        <v>284</v>
      </c>
      <c r="L673" s="4">
        <v>0</v>
      </c>
      <c r="M673" s="4">
        <v>2.15</v>
      </c>
      <c r="N673" s="4"/>
      <c r="O673" s="4" t="s">
        <v>923</v>
      </c>
      <c r="P673" s="4" t="s">
        <v>279</v>
      </c>
      <c r="Q673" s="4" t="s">
        <v>2283</v>
      </c>
      <c r="R673" s="4"/>
      <c r="S673" s="18"/>
      <c r="U673" s="7">
        <f>VLOOKUP(F673,[6]农村公路!$I$6:$W$11652,15,0)</f>
        <v>2.15</v>
      </c>
      <c r="V673" s="7">
        <f t="shared" si="29"/>
        <v>0</v>
      </c>
      <c r="W673" s="7" t="e">
        <f>VLOOKUP(F673,'[7]乡镇通三级、旅游资源产业路项目明细'!$F$8:$S$1305,14,0)</f>
        <v>#N/A</v>
      </c>
      <c r="AA673" s="7" t="e">
        <f>_xlfn.XLOOKUP(F673,'[8]乡镇通三级、旅游资源产业路项目明细'!$U:$U,'[8]乡镇通三级、旅游资源产业路项目明细'!$U:$U)</f>
        <v>#N/A</v>
      </c>
      <c r="AB673" s="7" t="e">
        <f>VLOOKUP(F673,[9]项目建设投资计划表!$L$7:$O$83,4,0)</f>
        <v>#N/A</v>
      </c>
    </row>
    <row r="674" spans="1:28" ht="25.15" customHeight="1" outlineLevel="3" x14ac:dyDescent="0.4">
      <c r="A674" s="4" t="s">
        <v>13</v>
      </c>
      <c r="B674" s="4" t="s">
        <v>91</v>
      </c>
      <c r="C674" s="4" t="s">
        <v>2284</v>
      </c>
      <c r="D674" s="4" t="s">
        <v>2284</v>
      </c>
      <c r="E674" s="9"/>
      <c r="F674" s="4" t="s">
        <v>2285</v>
      </c>
      <c r="G674" s="4" t="s">
        <v>275</v>
      </c>
      <c r="H674" s="9" t="s">
        <v>200</v>
      </c>
      <c r="I674" s="9" t="s">
        <v>2286</v>
      </c>
      <c r="J674" s="4">
        <v>1.1000000000000001</v>
      </c>
      <c r="K674" s="4" t="s">
        <v>284</v>
      </c>
      <c r="L674" s="4">
        <v>0</v>
      </c>
      <c r="M674" s="4">
        <v>1.1000000000000001</v>
      </c>
      <c r="N674" s="4"/>
      <c r="O674" s="4" t="s">
        <v>923</v>
      </c>
      <c r="P674" s="4" t="s">
        <v>279</v>
      </c>
      <c r="Q674" s="4" t="s">
        <v>2287</v>
      </c>
      <c r="R674" s="4"/>
      <c r="S674" s="18"/>
      <c r="U674" s="7">
        <f>VLOOKUP(F674,[6]农村公路!$I$6:$W$11652,15,0)</f>
        <v>1.1000000000000001</v>
      </c>
      <c r="V674" s="7">
        <f t="shared" si="29"/>
        <v>0</v>
      </c>
      <c r="W674" s="7" t="e">
        <f>VLOOKUP(F674,'[7]乡镇通三级、旅游资源产业路项目明细'!$F$8:$S$1305,14,0)</f>
        <v>#N/A</v>
      </c>
      <c r="AA674" s="7" t="e">
        <f>_xlfn.XLOOKUP(F674,'[8]乡镇通三级、旅游资源产业路项目明细'!$U:$U,'[8]乡镇通三级、旅游资源产业路项目明细'!$U:$U)</f>
        <v>#N/A</v>
      </c>
      <c r="AB674" s="7" t="e">
        <f>VLOOKUP(F674,[9]项目建设投资计划表!$L$7:$O$83,4,0)</f>
        <v>#N/A</v>
      </c>
    </row>
    <row r="675" spans="1:28" ht="25.15" customHeight="1" outlineLevel="3" x14ac:dyDescent="0.4">
      <c r="A675" s="4" t="s">
        <v>13</v>
      </c>
      <c r="B675" s="4" t="s">
        <v>91</v>
      </c>
      <c r="C675" s="4" t="s">
        <v>2239</v>
      </c>
      <c r="D675" s="4" t="s">
        <v>2288</v>
      </c>
      <c r="E675" s="9"/>
      <c r="F675" s="4" t="s">
        <v>2289</v>
      </c>
      <c r="G675" s="4" t="s">
        <v>275</v>
      </c>
      <c r="H675" s="9" t="s">
        <v>200</v>
      </c>
      <c r="I675" s="9" t="s">
        <v>2290</v>
      </c>
      <c r="J675" s="4">
        <v>0.84</v>
      </c>
      <c r="K675" s="4" t="s">
        <v>284</v>
      </c>
      <c r="L675" s="4">
        <v>0</v>
      </c>
      <c r="M675" s="4">
        <v>0.84</v>
      </c>
      <c r="N675" s="4"/>
      <c r="O675" s="4" t="s">
        <v>923</v>
      </c>
      <c r="P675" s="4" t="s">
        <v>279</v>
      </c>
      <c r="Q675" s="4" t="s">
        <v>2291</v>
      </c>
      <c r="R675" s="4"/>
      <c r="S675" s="18"/>
      <c r="U675" s="7">
        <f>VLOOKUP(F675,[6]农村公路!$I$6:$W$11652,15,0)</f>
        <v>0.84</v>
      </c>
      <c r="V675" s="7">
        <f t="shared" si="29"/>
        <v>0</v>
      </c>
      <c r="W675" s="7" t="e">
        <f>VLOOKUP(F675,'[7]乡镇通三级、旅游资源产业路项目明细'!$F$8:$S$1305,14,0)</f>
        <v>#N/A</v>
      </c>
      <c r="AA675" s="7" t="e">
        <f>_xlfn.XLOOKUP(F675,'[8]乡镇通三级、旅游资源产业路项目明细'!$U:$U,'[8]乡镇通三级、旅游资源产业路项目明细'!$U:$U)</f>
        <v>#N/A</v>
      </c>
      <c r="AB675" s="7" t="e">
        <f>VLOOKUP(F675,[9]项目建设投资计划表!$L$7:$O$83,4,0)</f>
        <v>#N/A</v>
      </c>
    </row>
    <row r="676" spans="1:28" ht="25.15" customHeight="1" outlineLevel="3" x14ac:dyDescent="0.4">
      <c r="A676" s="4" t="s">
        <v>13</v>
      </c>
      <c r="B676" s="4" t="s">
        <v>91</v>
      </c>
      <c r="C676" s="4" t="s">
        <v>2292</v>
      </c>
      <c r="D676" s="4" t="s">
        <v>1902</v>
      </c>
      <c r="E676" s="9"/>
      <c r="F676" s="4" t="s">
        <v>2293</v>
      </c>
      <c r="G676" s="4" t="s">
        <v>275</v>
      </c>
      <c r="H676" s="9" t="s">
        <v>291</v>
      </c>
      <c r="I676" s="9" t="s">
        <v>283</v>
      </c>
      <c r="J676" s="4">
        <v>1.83</v>
      </c>
      <c r="K676" s="4" t="s">
        <v>284</v>
      </c>
      <c r="L676" s="4">
        <v>0</v>
      </c>
      <c r="M676" s="4">
        <v>1.83</v>
      </c>
      <c r="N676" s="4"/>
      <c r="O676" s="4" t="s">
        <v>923</v>
      </c>
      <c r="P676" s="4" t="s">
        <v>279</v>
      </c>
      <c r="Q676" s="4" t="s">
        <v>2294</v>
      </c>
      <c r="R676" s="4"/>
      <c r="S676" s="18"/>
      <c r="U676" s="7">
        <f>VLOOKUP(F676,[6]农村公路!$I$6:$W$11652,15,0)</f>
        <v>1.83</v>
      </c>
      <c r="V676" s="7">
        <f t="shared" si="29"/>
        <v>0</v>
      </c>
      <c r="W676" s="7" t="e">
        <f>VLOOKUP(F676,'[7]乡镇通三级、旅游资源产业路项目明细'!$F$8:$S$1305,14,0)</f>
        <v>#N/A</v>
      </c>
      <c r="AA676" s="7" t="e">
        <f>_xlfn.XLOOKUP(F676,'[8]乡镇通三级、旅游资源产业路项目明细'!$U:$U,'[8]乡镇通三级、旅游资源产业路项目明细'!$U:$U)</f>
        <v>#N/A</v>
      </c>
      <c r="AB676" s="7" t="e">
        <f>VLOOKUP(F676,[9]项目建设投资计划表!$L$7:$O$83,4,0)</f>
        <v>#N/A</v>
      </c>
    </row>
    <row r="677" spans="1:28" ht="25.15" customHeight="1" outlineLevel="3" x14ac:dyDescent="0.4">
      <c r="A677" s="4" t="s">
        <v>13</v>
      </c>
      <c r="B677" s="4" t="s">
        <v>91</v>
      </c>
      <c r="C677" s="4" t="s">
        <v>2239</v>
      </c>
      <c r="D677" s="4" t="s">
        <v>2295</v>
      </c>
      <c r="E677" s="9"/>
      <c r="F677" s="4" t="s">
        <v>2296</v>
      </c>
      <c r="G677" s="4" t="s">
        <v>275</v>
      </c>
      <c r="H677" s="9" t="s">
        <v>291</v>
      </c>
      <c r="I677" s="9" t="s">
        <v>283</v>
      </c>
      <c r="J677" s="4">
        <v>5</v>
      </c>
      <c r="K677" s="4" t="s">
        <v>284</v>
      </c>
      <c r="L677" s="4">
        <v>0</v>
      </c>
      <c r="M677" s="4">
        <v>5</v>
      </c>
      <c r="N677" s="4"/>
      <c r="O677" s="4" t="s">
        <v>923</v>
      </c>
      <c r="P677" s="4" t="s">
        <v>279</v>
      </c>
      <c r="Q677" s="4" t="s">
        <v>2297</v>
      </c>
      <c r="R677" s="4"/>
      <c r="S677" s="18"/>
      <c r="U677" s="7">
        <f>VLOOKUP(F677,[6]农村公路!$I$6:$W$11652,15,0)</f>
        <v>5</v>
      </c>
      <c r="V677" s="7">
        <f t="shared" si="29"/>
        <v>0</v>
      </c>
      <c r="W677" s="7" t="e">
        <f>VLOOKUP(F677,'[7]乡镇通三级、旅游资源产业路项目明细'!$F$8:$S$1305,14,0)</f>
        <v>#N/A</v>
      </c>
      <c r="AA677" s="7" t="e">
        <f>_xlfn.XLOOKUP(F677,'[8]乡镇通三级、旅游资源产业路项目明细'!$U:$U,'[8]乡镇通三级、旅游资源产业路项目明细'!$U:$U)</f>
        <v>#N/A</v>
      </c>
      <c r="AB677" s="7" t="e">
        <f>VLOOKUP(F677,[9]项目建设投资计划表!$L$7:$O$83,4,0)</f>
        <v>#N/A</v>
      </c>
    </row>
    <row r="678" spans="1:28" ht="25.15" customHeight="1" outlineLevel="3" x14ac:dyDescent="0.4">
      <c r="A678" s="4" t="s">
        <v>13</v>
      </c>
      <c r="B678" s="4" t="s">
        <v>91</v>
      </c>
      <c r="C678" s="4" t="s">
        <v>2298</v>
      </c>
      <c r="D678" s="4" t="s">
        <v>1926</v>
      </c>
      <c r="E678" s="9"/>
      <c r="F678" s="4" t="s">
        <v>2299</v>
      </c>
      <c r="G678" s="4" t="s">
        <v>275</v>
      </c>
      <c r="H678" s="9" t="s">
        <v>291</v>
      </c>
      <c r="I678" s="9" t="s">
        <v>2300</v>
      </c>
      <c r="J678" s="4">
        <v>4.5</v>
      </c>
      <c r="K678" s="4" t="s">
        <v>1812</v>
      </c>
      <c r="L678" s="4">
        <v>0</v>
      </c>
      <c r="M678" s="4">
        <v>4.5</v>
      </c>
      <c r="N678" s="4"/>
      <c r="O678" s="4" t="s">
        <v>923</v>
      </c>
      <c r="P678" s="4" t="s">
        <v>279</v>
      </c>
      <c r="Q678" s="4" t="s">
        <v>2301</v>
      </c>
      <c r="R678" s="4"/>
      <c r="S678" s="18"/>
      <c r="U678" s="7">
        <f>VLOOKUP(F678,[6]农村公路!$I$6:$W$11652,15,0)</f>
        <v>4.5</v>
      </c>
      <c r="V678" s="7">
        <f t="shared" si="29"/>
        <v>0</v>
      </c>
      <c r="W678" s="7" t="e">
        <f>VLOOKUP(F678,'[7]乡镇通三级、旅游资源产业路项目明细'!$F$8:$S$1305,14,0)</f>
        <v>#N/A</v>
      </c>
      <c r="AA678" s="7" t="e">
        <f>_xlfn.XLOOKUP(F678,'[8]乡镇通三级、旅游资源产业路项目明细'!$U:$U,'[8]乡镇通三级、旅游资源产业路项目明细'!$U:$U)</f>
        <v>#N/A</v>
      </c>
      <c r="AB678" s="7" t="e">
        <f>VLOOKUP(F678,[9]项目建设投资计划表!$L$7:$O$83,4,0)</f>
        <v>#N/A</v>
      </c>
    </row>
    <row r="679" spans="1:28" ht="25.15" customHeight="1" outlineLevel="3" x14ac:dyDescent="0.4">
      <c r="A679" s="4" t="s">
        <v>13</v>
      </c>
      <c r="B679" s="4" t="s">
        <v>91</v>
      </c>
      <c r="C679" s="4" t="s">
        <v>2302</v>
      </c>
      <c r="D679" s="4" t="s">
        <v>33</v>
      </c>
      <c r="E679" s="9"/>
      <c r="F679" s="4" t="s">
        <v>2303</v>
      </c>
      <c r="G679" s="4" t="s">
        <v>275</v>
      </c>
      <c r="H679" s="9" t="s">
        <v>291</v>
      </c>
      <c r="I679" s="9" t="s">
        <v>2304</v>
      </c>
      <c r="J679" s="4">
        <v>0.82</v>
      </c>
      <c r="K679" s="4" t="s">
        <v>1812</v>
      </c>
      <c r="L679" s="4">
        <v>0</v>
      </c>
      <c r="M679" s="4">
        <v>0.82</v>
      </c>
      <c r="N679" s="4"/>
      <c r="O679" s="4" t="s">
        <v>923</v>
      </c>
      <c r="P679" s="4" t="s">
        <v>279</v>
      </c>
      <c r="Q679" s="4" t="s">
        <v>2305</v>
      </c>
      <c r="R679" s="4"/>
      <c r="S679" s="18"/>
      <c r="U679" s="7">
        <f>VLOOKUP(F679,[6]农村公路!$I$6:$W$11652,15,0)</f>
        <v>0.82</v>
      </c>
      <c r="V679" s="7">
        <f t="shared" si="29"/>
        <v>0</v>
      </c>
      <c r="W679" s="7" t="e">
        <f>VLOOKUP(F679,'[7]乡镇通三级、旅游资源产业路项目明细'!$F$8:$S$1305,14,0)</f>
        <v>#N/A</v>
      </c>
      <c r="AA679" s="7" t="e">
        <f>_xlfn.XLOOKUP(F679,'[8]乡镇通三级、旅游资源产业路项目明细'!$U:$U,'[8]乡镇通三级、旅游资源产业路项目明细'!$U:$U)</f>
        <v>#N/A</v>
      </c>
      <c r="AB679" s="7" t="e">
        <f>VLOOKUP(F679,[9]项目建设投资计划表!$L$7:$O$83,4,0)</f>
        <v>#N/A</v>
      </c>
    </row>
    <row r="680" spans="1:28" ht="25.15" customHeight="1" outlineLevel="3" x14ac:dyDescent="0.4">
      <c r="A680" s="4" t="s">
        <v>13</v>
      </c>
      <c r="B680" s="4" t="s">
        <v>91</v>
      </c>
      <c r="C680" s="4" t="s">
        <v>2306</v>
      </c>
      <c r="D680" s="4" t="s">
        <v>2223</v>
      </c>
      <c r="E680" s="9"/>
      <c r="F680" s="4" t="s">
        <v>2307</v>
      </c>
      <c r="G680" s="4" t="s">
        <v>275</v>
      </c>
      <c r="H680" s="9" t="s">
        <v>291</v>
      </c>
      <c r="I680" s="9" t="s">
        <v>283</v>
      </c>
      <c r="J680" s="4">
        <v>0.83</v>
      </c>
      <c r="K680" s="4" t="s">
        <v>284</v>
      </c>
      <c r="L680" s="4">
        <v>0</v>
      </c>
      <c r="M680" s="4">
        <v>0.83</v>
      </c>
      <c r="N680" s="4"/>
      <c r="O680" s="4" t="s">
        <v>923</v>
      </c>
      <c r="P680" s="4" t="s">
        <v>279</v>
      </c>
      <c r="Q680" s="4" t="s">
        <v>2308</v>
      </c>
      <c r="R680" s="4"/>
      <c r="S680" s="18"/>
      <c r="U680" s="7">
        <f>VLOOKUP(F680,[6]农村公路!$I$6:$W$11652,15,0)</f>
        <v>0.83</v>
      </c>
      <c r="V680" s="7">
        <f t="shared" si="29"/>
        <v>0</v>
      </c>
      <c r="W680" s="7" t="e">
        <f>VLOOKUP(F680,'[7]乡镇通三级、旅游资源产业路项目明细'!$F$8:$S$1305,14,0)</f>
        <v>#N/A</v>
      </c>
      <c r="AA680" s="7" t="e">
        <f>_xlfn.XLOOKUP(F680,'[8]乡镇通三级、旅游资源产业路项目明细'!$U:$U,'[8]乡镇通三级、旅游资源产业路项目明细'!$U:$U)</f>
        <v>#N/A</v>
      </c>
      <c r="AB680" s="7" t="e">
        <f>VLOOKUP(F680,[9]项目建设投资计划表!$L$7:$O$83,4,0)</f>
        <v>#N/A</v>
      </c>
    </row>
    <row r="681" spans="1:28" ht="25.15" customHeight="1" outlineLevel="3" x14ac:dyDescent="0.4">
      <c r="A681" s="4" t="s">
        <v>13</v>
      </c>
      <c r="B681" s="4" t="s">
        <v>91</v>
      </c>
      <c r="C681" s="4" t="s">
        <v>2309</v>
      </c>
      <c r="D681" s="4" t="s">
        <v>2310</v>
      </c>
      <c r="E681" s="9"/>
      <c r="F681" s="4" t="s">
        <v>2311</v>
      </c>
      <c r="G681" s="4" t="s">
        <v>327</v>
      </c>
      <c r="H681" s="9" t="s">
        <v>291</v>
      </c>
      <c r="I681" s="9" t="s">
        <v>2312</v>
      </c>
      <c r="J681" s="4">
        <v>0.72</v>
      </c>
      <c r="K681" s="4" t="s">
        <v>284</v>
      </c>
      <c r="L681" s="4" t="s">
        <v>1259</v>
      </c>
      <c r="M681" s="4">
        <v>0.72</v>
      </c>
      <c r="N681" s="4"/>
      <c r="O681" s="4" t="s">
        <v>277</v>
      </c>
      <c r="P681" s="4" t="s">
        <v>279</v>
      </c>
      <c r="Q681" s="4" t="s">
        <v>2310</v>
      </c>
      <c r="R681" s="4"/>
      <c r="S681" s="18"/>
      <c r="U681" s="7">
        <f>VLOOKUP(F681,[6]农村公路!$I$6:$W$11652,15,0)</f>
        <v>0.72</v>
      </c>
      <c r="V681" s="7">
        <f t="shared" si="29"/>
        <v>0</v>
      </c>
      <c r="W681" s="7" t="e">
        <f>VLOOKUP(F681,'[7]乡镇通三级、旅游资源产业路项目明细'!$F$8:$S$1305,14,0)</f>
        <v>#N/A</v>
      </c>
      <c r="AA681" s="7" t="e">
        <f>_xlfn.XLOOKUP(F681,'[8]乡镇通三级、旅游资源产业路项目明细'!$U:$U,'[8]乡镇通三级、旅游资源产业路项目明细'!$U:$U)</f>
        <v>#N/A</v>
      </c>
      <c r="AB681" s="7" t="e">
        <f>VLOOKUP(F681,[9]项目建设投资计划表!$L$7:$O$83,4,0)</f>
        <v>#N/A</v>
      </c>
    </row>
    <row r="682" spans="1:28" ht="25.15" customHeight="1" outlineLevel="3" x14ac:dyDescent="0.4">
      <c r="A682" s="4" t="s">
        <v>13</v>
      </c>
      <c r="B682" s="4" t="s">
        <v>91</v>
      </c>
      <c r="C682" s="4" t="s">
        <v>2217</v>
      </c>
      <c r="D682" s="4" t="s">
        <v>2313</v>
      </c>
      <c r="E682" s="9"/>
      <c r="F682" s="4" t="s">
        <v>2314</v>
      </c>
      <c r="G682" s="4" t="s">
        <v>327</v>
      </c>
      <c r="H682" s="9" t="s">
        <v>291</v>
      </c>
      <c r="I682" s="9" t="s">
        <v>2315</v>
      </c>
      <c r="J682" s="4">
        <v>0.5</v>
      </c>
      <c r="K682" s="4" t="s">
        <v>284</v>
      </c>
      <c r="L682" s="4" t="s">
        <v>1021</v>
      </c>
      <c r="M682" s="4">
        <v>0.5</v>
      </c>
      <c r="N682" s="4"/>
      <c r="O682" s="4" t="s">
        <v>277</v>
      </c>
      <c r="P682" s="4" t="s">
        <v>279</v>
      </c>
      <c r="Q682" s="4" t="s">
        <v>2313</v>
      </c>
      <c r="R682" s="4"/>
      <c r="S682" s="18"/>
      <c r="U682" s="7">
        <f>VLOOKUP(F682,[6]农村公路!$I$6:$W$11652,15,0)</f>
        <v>0.5</v>
      </c>
      <c r="V682" s="7">
        <f t="shared" si="29"/>
        <v>0</v>
      </c>
      <c r="W682" s="7" t="e">
        <f>VLOOKUP(F682,'[7]乡镇通三级、旅游资源产业路项目明细'!$F$8:$S$1305,14,0)</f>
        <v>#N/A</v>
      </c>
      <c r="AA682" s="7" t="e">
        <f>_xlfn.XLOOKUP(F682,'[8]乡镇通三级、旅游资源产业路项目明细'!$U:$U,'[8]乡镇通三级、旅游资源产业路项目明细'!$U:$U)</f>
        <v>#N/A</v>
      </c>
      <c r="AB682" s="7" t="e">
        <f>VLOOKUP(F682,[9]项目建设投资计划表!$L$7:$O$83,4,0)</f>
        <v>#N/A</v>
      </c>
    </row>
    <row r="683" spans="1:28" ht="25.15" customHeight="1" outlineLevel="3" x14ac:dyDescent="0.4">
      <c r="A683" s="4" t="s">
        <v>13</v>
      </c>
      <c r="B683" s="4" t="s">
        <v>91</v>
      </c>
      <c r="C683" s="4" t="s">
        <v>2316</v>
      </c>
      <c r="D683" s="4" t="s">
        <v>2317</v>
      </c>
      <c r="E683" s="9"/>
      <c r="F683" s="4" t="s">
        <v>2318</v>
      </c>
      <c r="G683" s="4" t="s">
        <v>327</v>
      </c>
      <c r="H683" s="9" t="s">
        <v>291</v>
      </c>
      <c r="I683" s="9" t="s">
        <v>283</v>
      </c>
      <c r="J683" s="4">
        <v>1.8</v>
      </c>
      <c r="K683" s="4" t="s">
        <v>284</v>
      </c>
      <c r="L683" s="4" t="s">
        <v>1021</v>
      </c>
      <c r="M683" s="4">
        <v>1.8</v>
      </c>
      <c r="N683" s="4"/>
      <c r="O683" s="4" t="s">
        <v>277</v>
      </c>
      <c r="P683" s="4" t="s">
        <v>279</v>
      </c>
      <c r="Q683" s="4" t="s">
        <v>2317</v>
      </c>
      <c r="R683" s="4"/>
      <c r="S683" s="18"/>
      <c r="U683" s="7">
        <f>VLOOKUP(F683,[6]农村公路!$I$6:$W$11652,15,0)</f>
        <v>1.8</v>
      </c>
      <c r="V683" s="7">
        <f t="shared" si="29"/>
        <v>0</v>
      </c>
      <c r="W683" s="7" t="e">
        <f>VLOOKUP(F683,'[7]乡镇通三级、旅游资源产业路项目明细'!$F$8:$S$1305,14,0)</f>
        <v>#N/A</v>
      </c>
      <c r="AA683" s="7" t="e">
        <f>_xlfn.XLOOKUP(F683,'[8]乡镇通三级、旅游资源产业路项目明细'!$U:$U,'[8]乡镇通三级、旅游资源产业路项目明细'!$U:$U)</f>
        <v>#N/A</v>
      </c>
      <c r="AB683" s="7" t="e">
        <f>VLOOKUP(F683,[9]项目建设投资计划表!$L$7:$O$83,4,0)</f>
        <v>#N/A</v>
      </c>
    </row>
    <row r="684" spans="1:28" ht="25.15" customHeight="1" outlineLevel="3" x14ac:dyDescent="0.4">
      <c r="A684" s="4" t="s">
        <v>13</v>
      </c>
      <c r="B684" s="4" t="s">
        <v>91</v>
      </c>
      <c r="C684" s="4" t="s">
        <v>2217</v>
      </c>
      <c r="D684" s="4" t="s">
        <v>2319</v>
      </c>
      <c r="E684" s="9"/>
      <c r="F684" s="4" t="s">
        <v>2320</v>
      </c>
      <c r="G684" s="4" t="s">
        <v>327</v>
      </c>
      <c r="H684" s="9" t="s">
        <v>291</v>
      </c>
      <c r="I684" s="9" t="s">
        <v>2321</v>
      </c>
      <c r="J684" s="4">
        <v>0.5</v>
      </c>
      <c r="K684" s="4" t="s">
        <v>284</v>
      </c>
      <c r="L684" s="4" t="s">
        <v>1021</v>
      </c>
      <c r="M684" s="4">
        <v>0.5</v>
      </c>
      <c r="N684" s="4"/>
      <c r="O684" s="4" t="s">
        <v>277</v>
      </c>
      <c r="P684" s="4" t="s">
        <v>279</v>
      </c>
      <c r="Q684" s="4" t="s">
        <v>2319</v>
      </c>
      <c r="R684" s="4"/>
      <c r="S684" s="18"/>
      <c r="U684" s="7">
        <f>VLOOKUP(F684,[6]农村公路!$I$6:$W$11652,15,0)</f>
        <v>0.5</v>
      </c>
      <c r="V684" s="7">
        <f t="shared" si="29"/>
        <v>0</v>
      </c>
      <c r="W684" s="7" t="e">
        <f>VLOOKUP(F684,'[7]乡镇通三级、旅游资源产业路项目明细'!$F$8:$S$1305,14,0)</f>
        <v>#N/A</v>
      </c>
      <c r="AA684" s="7" t="e">
        <f>_xlfn.XLOOKUP(F684,'[8]乡镇通三级、旅游资源产业路项目明细'!$U:$U,'[8]乡镇通三级、旅游资源产业路项目明细'!$U:$U)</f>
        <v>#N/A</v>
      </c>
      <c r="AB684" s="7" t="e">
        <f>VLOOKUP(F684,[9]项目建设投资计划表!$L$7:$O$83,4,0)</f>
        <v>#N/A</v>
      </c>
    </row>
    <row r="685" spans="1:28" ht="25.15" customHeight="1" outlineLevel="3" x14ac:dyDescent="0.4">
      <c r="A685" s="4" t="s">
        <v>13</v>
      </c>
      <c r="B685" s="4" t="s">
        <v>91</v>
      </c>
      <c r="C685" s="4" t="s">
        <v>2322</v>
      </c>
      <c r="D685" s="4" t="s">
        <v>2323</v>
      </c>
      <c r="E685" s="9"/>
      <c r="F685" s="4" t="s">
        <v>2324</v>
      </c>
      <c r="G685" s="4" t="s">
        <v>327</v>
      </c>
      <c r="H685" s="9" t="s">
        <v>291</v>
      </c>
      <c r="I685" s="9" t="s">
        <v>2325</v>
      </c>
      <c r="J685" s="4">
        <v>0.5</v>
      </c>
      <c r="K685" s="4" t="s">
        <v>284</v>
      </c>
      <c r="L685" s="4" t="s">
        <v>1021</v>
      </c>
      <c r="M685" s="4">
        <v>0.5</v>
      </c>
      <c r="N685" s="4"/>
      <c r="O685" s="4" t="s">
        <v>277</v>
      </c>
      <c r="P685" s="4" t="s">
        <v>279</v>
      </c>
      <c r="Q685" s="4" t="s">
        <v>2323</v>
      </c>
      <c r="R685" s="4"/>
      <c r="S685" s="18"/>
      <c r="U685" s="7">
        <f>VLOOKUP(F685,[6]农村公路!$I$6:$W$11652,15,0)</f>
        <v>0.5</v>
      </c>
      <c r="V685" s="7">
        <f t="shared" si="29"/>
        <v>0</v>
      </c>
      <c r="W685" s="7" t="e">
        <f>VLOOKUP(F685,'[7]乡镇通三级、旅游资源产业路项目明细'!$F$8:$S$1305,14,0)</f>
        <v>#N/A</v>
      </c>
      <c r="AA685" s="7" t="e">
        <f>_xlfn.XLOOKUP(F685,'[8]乡镇通三级、旅游资源产业路项目明细'!$U:$U,'[8]乡镇通三级、旅游资源产业路项目明细'!$U:$U)</f>
        <v>#N/A</v>
      </c>
      <c r="AB685" s="7" t="e">
        <f>VLOOKUP(F685,[9]项目建设投资计划表!$L$7:$O$83,4,0)</f>
        <v>#N/A</v>
      </c>
    </row>
    <row r="686" spans="1:28" ht="25.15" customHeight="1" outlineLevel="3" x14ac:dyDescent="0.4">
      <c r="A686" s="4" t="s">
        <v>13</v>
      </c>
      <c r="B686" s="4" t="s">
        <v>91</v>
      </c>
      <c r="C686" s="4" t="s">
        <v>2326</v>
      </c>
      <c r="D686" s="4" t="s">
        <v>2327</v>
      </c>
      <c r="E686" s="9"/>
      <c r="F686" s="4" t="s">
        <v>2328</v>
      </c>
      <c r="G686" s="4" t="s">
        <v>327</v>
      </c>
      <c r="H686" s="9" t="s">
        <v>291</v>
      </c>
      <c r="I686" s="9" t="s">
        <v>283</v>
      </c>
      <c r="J686" s="4">
        <v>2</v>
      </c>
      <c r="K686" s="4" t="s">
        <v>284</v>
      </c>
      <c r="L686" s="4" t="s">
        <v>1021</v>
      </c>
      <c r="M686" s="4">
        <v>2</v>
      </c>
      <c r="N686" s="4"/>
      <c r="O686" s="4" t="s">
        <v>277</v>
      </c>
      <c r="P686" s="4" t="s">
        <v>279</v>
      </c>
      <c r="Q686" s="4" t="s">
        <v>2327</v>
      </c>
      <c r="R686" s="4"/>
      <c r="S686" s="18"/>
      <c r="U686" s="7">
        <f>VLOOKUP(F686,[6]农村公路!$I$6:$W$11652,15,0)</f>
        <v>2</v>
      </c>
      <c r="V686" s="7">
        <f t="shared" si="29"/>
        <v>0</v>
      </c>
      <c r="W686" s="7" t="e">
        <f>VLOOKUP(F686,'[7]乡镇通三级、旅游资源产业路项目明细'!$F$8:$S$1305,14,0)</f>
        <v>#N/A</v>
      </c>
      <c r="AA686" s="7" t="e">
        <f>_xlfn.XLOOKUP(F686,'[8]乡镇通三级、旅游资源产业路项目明细'!$U:$U,'[8]乡镇通三级、旅游资源产业路项目明细'!$U:$U)</f>
        <v>#N/A</v>
      </c>
      <c r="AB686" s="7" t="e">
        <f>VLOOKUP(F686,[9]项目建设投资计划表!$L$7:$O$83,4,0)</f>
        <v>#N/A</v>
      </c>
    </row>
    <row r="687" spans="1:28" ht="25.15" customHeight="1" outlineLevel="3" x14ac:dyDescent="0.4">
      <c r="A687" s="4" t="s">
        <v>13</v>
      </c>
      <c r="B687" s="4" t="s">
        <v>91</v>
      </c>
      <c r="C687" s="4" t="s">
        <v>2329</v>
      </c>
      <c r="D687" s="4" t="s">
        <v>2330</v>
      </c>
      <c r="E687" s="9"/>
      <c r="F687" s="4" t="s">
        <v>2331</v>
      </c>
      <c r="G687" s="4" t="s">
        <v>327</v>
      </c>
      <c r="H687" s="9" t="s">
        <v>291</v>
      </c>
      <c r="I687" s="9" t="s">
        <v>283</v>
      </c>
      <c r="J687" s="4">
        <v>1.4</v>
      </c>
      <c r="K687" s="4" t="s">
        <v>284</v>
      </c>
      <c r="L687" s="4" t="s">
        <v>1021</v>
      </c>
      <c r="M687" s="4">
        <v>1.4</v>
      </c>
      <c r="N687" s="4"/>
      <c r="O687" s="4" t="s">
        <v>277</v>
      </c>
      <c r="P687" s="4" t="s">
        <v>279</v>
      </c>
      <c r="Q687" s="4" t="s">
        <v>2330</v>
      </c>
      <c r="R687" s="4"/>
      <c r="S687" s="18"/>
      <c r="U687" s="7">
        <f>VLOOKUP(F687,[6]农村公路!$I$6:$W$11652,15,0)</f>
        <v>1.4</v>
      </c>
      <c r="V687" s="7">
        <f t="shared" ref="V687:V718" si="30">J687-U687</f>
        <v>0</v>
      </c>
      <c r="W687" s="7" t="e">
        <f>VLOOKUP(F687,'[7]乡镇通三级、旅游资源产业路项目明细'!$F$8:$S$1305,14,0)</f>
        <v>#N/A</v>
      </c>
      <c r="AA687" s="7" t="e">
        <f>_xlfn.XLOOKUP(F687,'[8]乡镇通三级、旅游资源产业路项目明细'!$U:$U,'[8]乡镇通三级、旅游资源产业路项目明细'!$U:$U)</f>
        <v>#N/A</v>
      </c>
      <c r="AB687" s="7" t="e">
        <f>VLOOKUP(F687,[9]项目建设投资计划表!$L$7:$O$83,4,0)</f>
        <v>#N/A</v>
      </c>
    </row>
    <row r="688" spans="1:28" ht="25.15" customHeight="1" outlineLevel="3" x14ac:dyDescent="0.4">
      <c r="A688" s="4" t="s">
        <v>13</v>
      </c>
      <c r="B688" s="4" t="s">
        <v>91</v>
      </c>
      <c r="C688" s="4" t="s">
        <v>2217</v>
      </c>
      <c r="D688" s="4" t="s">
        <v>2313</v>
      </c>
      <c r="E688" s="9"/>
      <c r="F688" s="4" t="s">
        <v>2332</v>
      </c>
      <c r="G688" s="4" t="s">
        <v>327</v>
      </c>
      <c r="H688" s="9" t="s">
        <v>291</v>
      </c>
      <c r="I688" s="9" t="s">
        <v>2333</v>
      </c>
      <c r="J688" s="4">
        <v>1</v>
      </c>
      <c r="K688" s="4" t="s">
        <v>284</v>
      </c>
      <c r="L688" s="4" t="s">
        <v>1021</v>
      </c>
      <c r="M688" s="4">
        <v>1</v>
      </c>
      <c r="N688" s="4"/>
      <c r="O688" s="4" t="s">
        <v>277</v>
      </c>
      <c r="P688" s="4" t="s">
        <v>279</v>
      </c>
      <c r="Q688" s="4" t="s">
        <v>2313</v>
      </c>
      <c r="R688" s="4"/>
      <c r="S688" s="18"/>
      <c r="U688" s="7">
        <f>VLOOKUP(F688,[6]农村公路!$I$6:$W$11652,15,0)</f>
        <v>1</v>
      </c>
      <c r="V688" s="7">
        <f t="shared" si="30"/>
        <v>0</v>
      </c>
      <c r="W688" s="7" t="e">
        <f>VLOOKUP(F688,'[7]乡镇通三级、旅游资源产业路项目明细'!$F$8:$S$1305,14,0)</f>
        <v>#N/A</v>
      </c>
      <c r="AA688" s="7" t="e">
        <f>_xlfn.XLOOKUP(F688,'[8]乡镇通三级、旅游资源产业路项目明细'!$U:$U,'[8]乡镇通三级、旅游资源产业路项目明细'!$U:$U)</f>
        <v>#N/A</v>
      </c>
      <c r="AB688" s="7" t="e">
        <f>VLOOKUP(F688,[9]项目建设投资计划表!$L$7:$O$83,4,0)</f>
        <v>#N/A</v>
      </c>
    </row>
    <row r="689" spans="1:28" ht="25.15" customHeight="1" outlineLevel="3" x14ac:dyDescent="0.4">
      <c r="A689" s="4" t="s">
        <v>13</v>
      </c>
      <c r="B689" s="4" t="s">
        <v>91</v>
      </c>
      <c r="C689" s="4" t="s">
        <v>2316</v>
      </c>
      <c r="D689" s="4" t="s">
        <v>2228</v>
      </c>
      <c r="E689" s="9"/>
      <c r="F689" s="4" t="s">
        <v>2334</v>
      </c>
      <c r="G689" s="4" t="s">
        <v>327</v>
      </c>
      <c r="H689" s="9" t="s">
        <v>291</v>
      </c>
      <c r="I689" s="9" t="s">
        <v>283</v>
      </c>
      <c r="J689" s="4">
        <v>1.3</v>
      </c>
      <c r="K689" s="4" t="s">
        <v>284</v>
      </c>
      <c r="L689" s="4" t="s">
        <v>1021</v>
      </c>
      <c r="M689" s="4">
        <v>1.3</v>
      </c>
      <c r="N689" s="4"/>
      <c r="O689" s="4" t="s">
        <v>277</v>
      </c>
      <c r="P689" s="4" t="s">
        <v>279</v>
      </c>
      <c r="Q689" s="4" t="s">
        <v>2228</v>
      </c>
      <c r="R689" s="4"/>
      <c r="S689" s="18"/>
      <c r="U689" s="7">
        <f>VLOOKUP(F689,[6]农村公路!$I$6:$W$11652,15,0)</f>
        <v>1.3</v>
      </c>
      <c r="V689" s="7">
        <f t="shared" si="30"/>
        <v>0</v>
      </c>
      <c r="W689" s="7" t="e">
        <f>VLOOKUP(F689,'[7]乡镇通三级、旅游资源产业路项目明细'!$F$8:$S$1305,14,0)</f>
        <v>#N/A</v>
      </c>
      <c r="AA689" s="7" t="e">
        <f>_xlfn.XLOOKUP(F689,'[8]乡镇通三级、旅游资源产业路项目明细'!$U:$U,'[8]乡镇通三级、旅游资源产业路项目明细'!$U:$U)</f>
        <v>#N/A</v>
      </c>
      <c r="AB689" s="7" t="e">
        <f>VLOOKUP(F689,[9]项目建设投资计划表!$L$7:$O$83,4,0)</f>
        <v>#N/A</v>
      </c>
    </row>
    <row r="690" spans="1:28" ht="25.15" customHeight="1" outlineLevel="3" x14ac:dyDescent="0.4">
      <c r="A690" s="4" t="s">
        <v>13</v>
      </c>
      <c r="B690" s="4" t="s">
        <v>91</v>
      </c>
      <c r="C690" s="4" t="s">
        <v>2316</v>
      </c>
      <c r="D690" s="4" t="s">
        <v>2335</v>
      </c>
      <c r="E690" s="9"/>
      <c r="F690" s="4" t="s">
        <v>2336</v>
      </c>
      <c r="G690" s="4" t="s">
        <v>327</v>
      </c>
      <c r="H690" s="9" t="s">
        <v>291</v>
      </c>
      <c r="I690" s="9" t="s">
        <v>283</v>
      </c>
      <c r="J690" s="4">
        <v>1.66</v>
      </c>
      <c r="K690" s="4" t="s">
        <v>284</v>
      </c>
      <c r="L690" s="4" t="s">
        <v>1021</v>
      </c>
      <c r="M690" s="4">
        <v>1.66</v>
      </c>
      <c r="N690" s="4"/>
      <c r="O690" s="4" t="s">
        <v>277</v>
      </c>
      <c r="P690" s="4" t="s">
        <v>279</v>
      </c>
      <c r="Q690" s="4" t="s">
        <v>2335</v>
      </c>
      <c r="R690" s="4"/>
      <c r="S690" s="18"/>
      <c r="U690" s="7">
        <f>VLOOKUP(F690,[6]农村公路!$I$6:$W$11652,15,0)</f>
        <v>1.66</v>
      </c>
      <c r="V690" s="7">
        <f t="shared" si="30"/>
        <v>0</v>
      </c>
      <c r="W690" s="7" t="e">
        <f>VLOOKUP(F690,'[7]乡镇通三级、旅游资源产业路项目明细'!$F$8:$S$1305,14,0)</f>
        <v>#N/A</v>
      </c>
      <c r="AA690" s="7" t="e">
        <f>_xlfn.XLOOKUP(F690,'[8]乡镇通三级、旅游资源产业路项目明细'!$U:$U,'[8]乡镇通三级、旅游资源产业路项目明细'!$U:$U)</f>
        <v>#N/A</v>
      </c>
      <c r="AB690" s="7" t="e">
        <f>VLOOKUP(F690,[9]项目建设投资计划表!$L$7:$O$83,4,0)</f>
        <v>#N/A</v>
      </c>
    </row>
    <row r="691" spans="1:28" ht="25.15" customHeight="1" outlineLevel="3" x14ac:dyDescent="0.4">
      <c r="A691" s="4" t="s">
        <v>13</v>
      </c>
      <c r="B691" s="4" t="s">
        <v>91</v>
      </c>
      <c r="C691" s="4" t="s">
        <v>2267</v>
      </c>
      <c r="D691" s="4" t="s">
        <v>2337</v>
      </c>
      <c r="E691" s="9"/>
      <c r="F691" s="4" t="s">
        <v>2338</v>
      </c>
      <c r="G691" s="4" t="s">
        <v>327</v>
      </c>
      <c r="H691" s="9" t="s">
        <v>291</v>
      </c>
      <c r="I691" s="9" t="s">
        <v>2339</v>
      </c>
      <c r="J691" s="4">
        <v>0.93600000000000005</v>
      </c>
      <c r="K691" s="4" t="s">
        <v>284</v>
      </c>
      <c r="L691" s="4" t="s">
        <v>1259</v>
      </c>
      <c r="M691" s="4">
        <v>0.93600000000000005</v>
      </c>
      <c r="N691" s="4"/>
      <c r="O691" s="4" t="s">
        <v>277</v>
      </c>
      <c r="P691" s="4" t="s">
        <v>279</v>
      </c>
      <c r="Q691" s="4" t="s">
        <v>2337</v>
      </c>
      <c r="R691" s="4"/>
      <c r="S691" s="18"/>
      <c r="U691" s="7">
        <f>VLOOKUP(F691,[6]农村公路!$I$6:$W$11652,15,0)</f>
        <v>0.93600000000000005</v>
      </c>
      <c r="V691" s="7">
        <f t="shared" si="30"/>
        <v>0</v>
      </c>
      <c r="W691" s="7" t="e">
        <f>VLOOKUP(F691,'[7]乡镇通三级、旅游资源产业路项目明细'!$F$8:$S$1305,14,0)</f>
        <v>#N/A</v>
      </c>
      <c r="AA691" s="7" t="e">
        <f>_xlfn.XLOOKUP(F691,'[8]乡镇通三级、旅游资源产业路项目明细'!$U:$U,'[8]乡镇通三级、旅游资源产业路项目明细'!$U:$U)</f>
        <v>#N/A</v>
      </c>
      <c r="AB691" s="7" t="e">
        <f>VLOOKUP(F691,[9]项目建设投资计划表!$L$7:$O$83,4,0)</f>
        <v>#N/A</v>
      </c>
    </row>
    <row r="692" spans="1:28" ht="25.15" customHeight="1" outlineLevel="3" x14ac:dyDescent="0.4">
      <c r="A692" s="4" t="s">
        <v>13</v>
      </c>
      <c r="B692" s="4" t="s">
        <v>91</v>
      </c>
      <c r="C692" s="4" t="s">
        <v>2316</v>
      </c>
      <c r="D692" s="4" t="s">
        <v>2340</v>
      </c>
      <c r="E692" s="9"/>
      <c r="F692" s="4" t="s">
        <v>2341</v>
      </c>
      <c r="G692" s="4" t="s">
        <v>327</v>
      </c>
      <c r="H692" s="9" t="s">
        <v>291</v>
      </c>
      <c r="I692" s="9" t="s">
        <v>283</v>
      </c>
      <c r="J692" s="4">
        <v>2.2999999999999998</v>
      </c>
      <c r="K692" s="4" t="s">
        <v>284</v>
      </c>
      <c r="L692" s="4" t="s">
        <v>1021</v>
      </c>
      <c r="M692" s="4">
        <v>2.2999999999999998</v>
      </c>
      <c r="N692" s="4"/>
      <c r="O692" s="4" t="s">
        <v>277</v>
      </c>
      <c r="P692" s="4" t="s">
        <v>279</v>
      </c>
      <c r="Q692" s="4" t="s">
        <v>2340</v>
      </c>
      <c r="R692" s="4"/>
      <c r="S692" s="18"/>
      <c r="U692" s="7">
        <f>VLOOKUP(F692,[6]农村公路!$I$6:$W$11652,15,0)</f>
        <v>2.2999999999999998</v>
      </c>
      <c r="V692" s="7">
        <f t="shared" si="30"/>
        <v>0</v>
      </c>
      <c r="W692" s="7" t="e">
        <f>VLOOKUP(F692,'[7]乡镇通三级、旅游资源产业路项目明细'!$F$8:$S$1305,14,0)</f>
        <v>#N/A</v>
      </c>
      <c r="AA692" s="7" t="e">
        <f>_xlfn.XLOOKUP(F692,'[8]乡镇通三级、旅游资源产业路项目明细'!$U:$U,'[8]乡镇通三级、旅游资源产业路项目明细'!$U:$U)</f>
        <v>#N/A</v>
      </c>
      <c r="AB692" s="7" t="e">
        <f>VLOOKUP(F692,[9]项目建设投资计划表!$L$7:$O$83,4,0)</f>
        <v>#N/A</v>
      </c>
    </row>
    <row r="693" spans="1:28" ht="25.15" customHeight="1" outlineLevel="3" x14ac:dyDescent="0.4">
      <c r="A693" s="4" t="s">
        <v>13</v>
      </c>
      <c r="B693" s="4" t="s">
        <v>91</v>
      </c>
      <c r="C693" s="4" t="s">
        <v>2329</v>
      </c>
      <c r="D693" s="4" t="s">
        <v>2330</v>
      </c>
      <c r="E693" s="9"/>
      <c r="F693" s="4" t="s">
        <v>2342</v>
      </c>
      <c r="G693" s="4" t="s">
        <v>327</v>
      </c>
      <c r="H693" s="9" t="s">
        <v>291</v>
      </c>
      <c r="I693" s="9" t="s">
        <v>283</v>
      </c>
      <c r="J693" s="4">
        <v>1.03</v>
      </c>
      <c r="K693" s="4" t="s">
        <v>284</v>
      </c>
      <c r="L693" s="4" t="s">
        <v>1021</v>
      </c>
      <c r="M693" s="4">
        <v>1.03</v>
      </c>
      <c r="N693" s="4"/>
      <c r="O693" s="4" t="s">
        <v>277</v>
      </c>
      <c r="P693" s="4" t="s">
        <v>279</v>
      </c>
      <c r="Q693" s="4" t="s">
        <v>2330</v>
      </c>
      <c r="R693" s="4"/>
      <c r="S693" s="18"/>
      <c r="U693" s="7">
        <f>VLOOKUP(F693,[6]农村公路!$I$6:$W$11652,15,0)</f>
        <v>1.03</v>
      </c>
      <c r="V693" s="7">
        <f t="shared" si="30"/>
        <v>0</v>
      </c>
      <c r="W693" s="7" t="e">
        <f>VLOOKUP(F693,'[7]乡镇通三级、旅游资源产业路项目明细'!$F$8:$S$1305,14,0)</f>
        <v>#N/A</v>
      </c>
      <c r="AA693" s="7" t="e">
        <f>_xlfn.XLOOKUP(F693,'[8]乡镇通三级、旅游资源产业路项目明细'!$U:$U,'[8]乡镇通三级、旅游资源产业路项目明细'!$U:$U)</f>
        <v>#N/A</v>
      </c>
      <c r="AB693" s="7" t="e">
        <f>VLOOKUP(F693,[9]项目建设投资计划表!$L$7:$O$83,4,0)</f>
        <v>#N/A</v>
      </c>
    </row>
    <row r="694" spans="1:28" ht="25.15" customHeight="1" outlineLevel="3" x14ac:dyDescent="0.4">
      <c r="A694" s="4" t="s">
        <v>13</v>
      </c>
      <c r="B694" s="4" t="s">
        <v>91</v>
      </c>
      <c r="C694" s="4" t="s">
        <v>2326</v>
      </c>
      <c r="D694" s="4" t="s">
        <v>2343</v>
      </c>
      <c r="E694" s="9"/>
      <c r="F694" s="4" t="s">
        <v>2344</v>
      </c>
      <c r="G694" s="4" t="s">
        <v>327</v>
      </c>
      <c r="H694" s="9" t="s">
        <v>291</v>
      </c>
      <c r="I694" s="9" t="s">
        <v>283</v>
      </c>
      <c r="J694" s="4">
        <v>4.8</v>
      </c>
      <c r="K694" s="4" t="s">
        <v>284</v>
      </c>
      <c r="L694" s="4" t="s">
        <v>1021</v>
      </c>
      <c r="M694" s="4">
        <v>4.8</v>
      </c>
      <c r="N694" s="4"/>
      <c r="O694" s="4" t="s">
        <v>277</v>
      </c>
      <c r="P694" s="4" t="s">
        <v>279</v>
      </c>
      <c r="Q694" s="4" t="s">
        <v>2343</v>
      </c>
      <c r="R694" s="4"/>
      <c r="S694" s="18"/>
      <c r="U694" s="7">
        <f>VLOOKUP(F694,[6]农村公路!$I$6:$W$11652,15,0)</f>
        <v>4.8</v>
      </c>
      <c r="V694" s="7">
        <f t="shared" si="30"/>
        <v>0</v>
      </c>
      <c r="W694" s="7" t="e">
        <f>VLOOKUP(F694,'[7]乡镇通三级、旅游资源产业路项目明细'!$F$8:$S$1305,14,0)</f>
        <v>#N/A</v>
      </c>
      <c r="AA694" s="7" t="e">
        <f>_xlfn.XLOOKUP(F694,'[8]乡镇通三级、旅游资源产业路项目明细'!$U:$U,'[8]乡镇通三级、旅游资源产业路项目明细'!$U:$U)</f>
        <v>#N/A</v>
      </c>
      <c r="AB694" s="7" t="e">
        <f>VLOOKUP(F694,[9]项目建设投资计划表!$L$7:$O$83,4,0)</f>
        <v>#N/A</v>
      </c>
    </row>
    <row r="695" spans="1:28" ht="25.15" customHeight="1" outlineLevel="3" x14ac:dyDescent="0.4">
      <c r="A695" s="4" t="s">
        <v>13</v>
      </c>
      <c r="B695" s="4" t="s">
        <v>91</v>
      </c>
      <c r="C695" s="4" t="s">
        <v>2322</v>
      </c>
      <c r="D695" s="4" t="s">
        <v>2345</v>
      </c>
      <c r="E695" s="9"/>
      <c r="F695" s="4" t="s">
        <v>2346</v>
      </c>
      <c r="G695" s="4" t="s">
        <v>327</v>
      </c>
      <c r="H695" s="9" t="s">
        <v>291</v>
      </c>
      <c r="I695" s="9" t="s">
        <v>2347</v>
      </c>
      <c r="J695" s="4">
        <v>0.35</v>
      </c>
      <c r="K695" s="4" t="s">
        <v>284</v>
      </c>
      <c r="L695" s="4" t="s">
        <v>1021</v>
      </c>
      <c r="M695" s="4">
        <v>0.35</v>
      </c>
      <c r="N695" s="4"/>
      <c r="O695" s="4" t="s">
        <v>277</v>
      </c>
      <c r="P695" s="4" t="s">
        <v>279</v>
      </c>
      <c r="Q695" s="4" t="s">
        <v>2345</v>
      </c>
      <c r="R695" s="4"/>
      <c r="S695" s="18"/>
      <c r="U695" s="7">
        <f>VLOOKUP(F695,[6]农村公路!$I$6:$W$11652,15,0)</f>
        <v>0.35</v>
      </c>
      <c r="V695" s="7">
        <f t="shared" si="30"/>
        <v>0</v>
      </c>
      <c r="W695" s="7" t="e">
        <f>VLOOKUP(F695,'[7]乡镇通三级、旅游资源产业路项目明细'!$F$8:$S$1305,14,0)</f>
        <v>#N/A</v>
      </c>
      <c r="AA695" s="7" t="e">
        <f>_xlfn.XLOOKUP(F695,'[8]乡镇通三级、旅游资源产业路项目明细'!$U:$U,'[8]乡镇通三级、旅游资源产业路项目明细'!$U:$U)</f>
        <v>#N/A</v>
      </c>
      <c r="AB695" s="7" t="e">
        <f>VLOOKUP(F695,[9]项目建设投资计划表!$L$7:$O$83,4,0)</f>
        <v>#N/A</v>
      </c>
    </row>
    <row r="696" spans="1:28" ht="25.15" customHeight="1" outlineLevel="3" x14ac:dyDescent="0.4">
      <c r="A696" s="4" t="s">
        <v>13</v>
      </c>
      <c r="B696" s="4" t="s">
        <v>91</v>
      </c>
      <c r="C696" s="4" t="s">
        <v>2217</v>
      </c>
      <c r="D696" s="4" t="s">
        <v>2348</v>
      </c>
      <c r="E696" s="9"/>
      <c r="F696" s="4" t="s">
        <v>2349</v>
      </c>
      <c r="G696" s="4" t="s">
        <v>327</v>
      </c>
      <c r="H696" s="9" t="s">
        <v>291</v>
      </c>
      <c r="I696" s="9" t="s">
        <v>2350</v>
      </c>
      <c r="J696" s="4">
        <v>0.8</v>
      </c>
      <c r="K696" s="4" t="s">
        <v>284</v>
      </c>
      <c r="L696" s="4" t="s">
        <v>1021</v>
      </c>
      <c r="M696" s="4">
        <v>0.8</v>
      </c>
      <c r="N696" s="4"/>
      <c r="O696" s="4" t="s">
        <v>277</v>
      </c>
      <c r="P696" s="4" t="s">
        <v>279</v>
      </c>
      <c r="Q696" s="4" t="s">
        <v>2348</v>
      </c>
      <c r="R696" s="4"/>
      <c r="S696" s="18"/>
      <c r="U696" s="7">
        <f>VLOOKUP(F696,[6]农村公路!$I$6:$W$11652,15,0)</f>
        <v>0.8</v>
      </c>
      <c r="V696" s="7">
        <f t="shared" si="30"/>
        <v>0</v>
      </c>
      <c r="W696" s="7" t="e">
        <f>VLOOKUP(F696,'[7]乡镇通三级、旅游资源产业路项目明细'!$F$8:$S$1305,14,0)</f>
        <v>#N/A</v>
      </c>
      <c r="AA696" s="7" t="e">
        <f>_xlfn.XLOOKUP(F696,'[8]乡镇通三级、旅游资源产业路项目明细'!$U:$U,'[8]乡镇通三级、旅游资源产业路项目明细'!$U:$U)</f>
        <v>#N/A</v>
      </c>
      <c r="AB696" s="7" t="e">
        <f>VLOOKUP(F696,[9]项目建设投资计划表!$L$7:$O$83,4,0)</f>
        <v>#N/A</v>
      </c>
    </row>
    <row r="697" spans="1:28" ht="25.15" customHeight="1" outlineLevel="3" x14ac:dyDescent="0.4">
      <c r="A697" s="4" t="s">
        <v>13</v>
      </c>
      <c r="B697" s="4" t="s">
        <v>91</v>
      </c>
      <c r="C697" s="4" t="s">
        <v>2267</v>
      </c>
      <c r="D697" s="4" t="s">
        <v>2240</v>
      </c>
      <c r="E697" s="9"/>
      <c r="F697" s="4" t="s">
        <v>2351</v>
      </c>
      <c r="G697" s="4" t="s">
        <v>327</v>
      </c>
      <c r="H697" s="9" t="s">
        <v>291</v>
      </c>
      <c r="I697" s="9" t="s">
        <v>2352</v>
      </c>
      <c r="J697" s="4">
        <v>0.82499999999999996</v>
      </c>
      <c r="K697" s="4" t="s">
        <v>284</v>
      </c>
      <c r="L697" s="4" t="s">
        <v>1259</v>
      </c>
      <c r="M697" s="4">
        <v>0.82499999999999996</v>
      </c>
      <c r="N697" s="4"/>
      <c r="O697" s="4" t="s">
        <v>277</v>
      </c>
      <c r="P697" s="4" t="s">
        <v>279</v>
      </c>
      <c r="Q697" s="4" t="s">
        <v>2240</v>
      </c>
      <c r="R697" s="4"/>
      <c r="S697" s="18"/>
      <c r="U697" s="7">
        <f>VLOOKUP(F697,[6]农村公路!$I$6:$W$11652,15,0)</f>
        <v>0.82499999999999996</v>
      </c>
      <c r="V697" s="7">
        <f t="shared" si="30"/>
        <v>0</v>
      </c>
      <c r="W697" s="7" t="e">
        <f>VLOOKUP(F697,'[7]乡镇通三级、旅游资源产业路项目明细'!$F$8:$S$1305,14,0)</f>
        <v>#N/A</v>
      </c>
      <c r="AA697" s="7" t="e">
        <f>_xlfn.XLOOKUP(F697,'[8]乡镇通三级、旅游资源产业路项目明细'!$U:$U,'[8]乡镇通三级、旅游资源产业路项目明细'!$U:$U)</f>
        <v>#N/A</v>
      </c>
      <c r="AB697" s="7" t="e">
        <f>VLOOKUP(F697,[9]项目建设投资计划表!$L$7:$O$83,4,0)</f>
        <v>#N/A</v>
      </c>
    </row>
    <row r="698" spans="1:28" ht="25.15" customHeight="1" outlineLevel="3" x14ac:dyDescent="0.4">
      <c r="A698" s="4" t="s">
        <v>13</v>
      </c>
      <c r="B698" s="4" t="s">
        <v>91</v>
      </c>
      <c r="C698" s="4" t="s">
        <v>2309</v>
      </c>
      <c r="D698" s="4" t="s">
        <v>2353</v>
      </c>
      <c r="E698" s="9"/>
      <c r="F698" s="4" t="s">
        <v>2354</v>
      </c>
      <c r="G698" s="4" t="s">
        <v>327</v>
      </c>
      <c r="H698" s="9" t="s">
        <v>291</v>
      </c>
      <c r="I698" s="9" t="s">
        <v>2355</v>
      </c>
      <c r="J698" s="4">
        <v>0.88100000000000001</v>
      </c>
      <c r="K698" s="4" t="s">
        <v>284</v>
      </c>
      <c r="L698" s="4" t="s">
        <v>1259</v>
      </c>
      <c r="M698" s="4">
        <v>0.88100000000000001</v>
      </c>
      <c r="N698" s="4"/>
      <c r="O698" s="4" t="s">
        <v>277</v>
      </c>
      <c r="P698" s="4" t="s">
        <v>279</v>
      </c>
      <c r="Q698" s="4" t="s">
        <v>2353</v>
      </c>
      <c r="R698" s="4"/>
      <c r="S698" s="18"/>
      <c r="U698" s="7">
        <f>VLOOKUP(F698,[6]农村公路!$I$6:$W$11652,15,0)</f>
        <v>0.88100000000000001</v>
      </c>
      <c r="V698" s="7">
        <f t="shared" si="30"/>
        <v>0</v>
      </c>
      <c r="W698" s="7" t="e">
        <f>VLOOKUP(F698,'[7]乡镇通三级、旅游资源产业路项目明细'!$F$8:$S$1305,14,0)</f>
        <v>#N/A</v>
      </c>
      <c r="AA698" s="7" t="e">
        <f>_xlfn.XLOOKUP(F698,'[8]乡镇通三级、旅游资源产业路项目明细'!$U:$U,'[8]乡镇通三级、旅游资源产业路项目明细'!$U:$U)</f>
        <v>#N/A</v>
      </c>
      <c r="AB698" s="7" t="e">
        <f>VLOOKUP(F698,[9]项目建设投资计划表!$L$7:$O$83,4,0)</f>
        <v>#N/A</v>
      </c>
    </row>
    <row r="699" spans="1:28" ht="25.15" customHeight="1" outlineLevel="3" x14ac:dyDescent="0.4">
      <c r="A699" s="4" t="s">
        <v>13</v>
      </c>
      <c r="B699" s="4" t="s">
        <v>91</v>
      </c>
      <c r="C699" s="4" t="s">
        <v>2316</v>
      </c>
      <c r="D699" s="4" t="s">
        <v>2356</v>
      </c>
      <c r="E699" s="9"/>
      <c r="F699" s="4" t="s">
        <v>2357</v>
      </c>
      <c r="G699" s="4" t="s">
        <v>327</v>
      </c>
      <c r="H699" s="9" t="s">
        <v>291</v>
      </c>
      <c r="I699" s="9" t="s">
        <v>283</v>
      </c>
      <c r="J699" s="4">
        <v>4.8860000000000001</v>
      </c>
      <c r="K699" s="4" t="s">
        <v>284</v>
      </c>
      <c r="L699" s="4" t="s">
        <v>1021</v>
      </c>
      <c r="M699" s="4">
        <v>4.8860000000000001</v>
      </c>
      <c r="N699" s="4"/>
      <c r="O699" s="4" t="s">
        <v>277</v>
      </c>
      <c r="P699" s="4" t="s">
        <v>279</v>
      </c>
      <c r="Q699" s="4" t="s">
        <v>2356</v>
      </c>
      <c r="R699" s="4"/>
      <c r="S699" s="18"/>
      <c r="U699" s="7">
        <f>VLOOKUP(F699,[6]农村公路!$I$6:$W$11652,15,0)</f>
        <v>4.8860000000000001</v>
      </c>
      <c r="V699" s="7">
        <f t="shared" si="30"/>
        <v>0</v>
      </c>
      <c r="W699" s="7" t="e">
        <f>VLOOKUP(F699,'[7]乡镇通三级、旅游资源产业路项目明细'!$F$8:$S$1305,14,0)</f>
        <v>#N/A</v>
      </c>
      <c r="AA699" s="7" t="e">
        <f>_xlfn.XLOOKUP(F699,'[8]乡镇通三级、旅游资源产业路项目明细'!$U:$U,'[8]乡镇通三级、旅游资源产业路项目明细'!$U:$U)</f>
        <v>#N/A</v>
      </c>
      <c r="AB699" s="7" t="e">
        <f>VLOOKUP(F699,[9]项目建设投资计划表!$L$7:$O$83,4,0)</f>
        <v>#N/A</v>
      </c>
    </row>
    <row r="700" spans="1:28" ht="25.15" customHeight="1" outlineLevel="3" x14ac:dyDescent="0.4">
      <c r="A700" s="4" t="s">
        <v>13</v>
      </c>
      <c r="B700" s="4" t="s">
        <v>91</v>
      </c>
      <c r="C700" s="4" t="s">
        <v>2322</v>
      </c>
      <c r="D700" s="4" t="s">
        <v>2323</v>
      </c>
      <c r="E700" s="9"/>
      <c r="F700" s="4" t="s">
        <v>2358</v>
      </c>
      <c r="G700" s="4" t="s">
        <v>327</v>
      </c>
      <c r="H700" s="9" t="s">
        <v>291</v>
      </c>
      <c r="I700" s="9" t="s">
        <v>2359</v>
      </c>
      <c r="J700" s="4">
        <v>0.5</v>
      </c>
      <c r="K700" s="4" t="s">
        <v>284</v>
      </c>
      <c r="L700" s="4" t="s">
        <v>1021</v>
      </c>
      <c r="M700" s="4">
        <v>0.5</v>
      </c>
      <c r="N700" s="4"/>
      <c r="O700" s="4" t="s">
        <v>277</v>
      </c>
      <c r="P700" s="4" t="s">
        <v>279</v>
      </c>
      <c r="Q700" s="4" t="s">
        <v>2323</v>
      </c>
      <c r="R700" s="4"/>
      <c r="S700" s="18"/>
      <c r="U700" s="7">
        <f>VLOOKUP(F700,[6]农村公路!$I$6:$W$11652,15,0)</f>
        <v>0.5</v>
      </c>
      <c r="V700" s="7">
        <f t="shared" si="30"/>
        <v>0</v>
      </c>
      <c r="W700" s="7" t="e">
        <f>VLOOKUP(F700,'[7]乡镇通三级、旅游资源产业路项目明细'!$F$8:$S$1305,14,0)</f>
        <v>#N/A</v>
      </c>
      <c r="AA700" s="7" t="e">
        <f>_xlfn.XLOOKUP(F700,'[8]乡镇通三级、旅游资源产业路项目明细'!$U:$U,'[8]乡镇通三级、旅游资源产业路项目明细'!$U:$U)</f>
        <v>#N/A</v>
      </c>
      <c r="AB700" s="7" t="e">
        <f>VLOOKUP(F700,[9]项目建设投资计划表!$L$7:$O$83,4,0)</f>
        <v>#N/A</v>
      </c>
    </row>
    <row r="701" spans="1:28" ht="25.15" customHeight="1" outlineLevel="3" x14ac:dyDescent="0.4">
      <c r="A701" s="4" t="s">
        <v>13</v>
      </c>
      <c r="B701" s="4" t="s">
        <v>91</v>
      </c>
      <c r="C701" s="4" t="s">
        <v>2217</v>
      </c>
      <c r="D701" s="4" t="s">
        <v>2360</v>
      </c>
      <c r="E701" s="9"/>
      <c r="F701" s="4" t="s">
        <v>2361</v>
      </c>
      <c r="G701" s="4" t="s">
        <v>327</v>
      </c>
      <c r="H701" s="9" t="s">
        <v>291</v>
      </c>
      <c r="I701" s="9" t="s">
        <v>2265</v>
      </c>
      <c r="J701" s="4">
        <v>0.73599999999999999</v>
      </c>
      <c r="K701" s="4" t="s">
        <v>284</v>
      </c>
      <c r="L701" s="4" t="s">
        <v>1021</v>
      </c>
      <c r="M701" s="4">
        <v>0.73599999999999999</v>
      </c>
      <c r="N701" s="4"/>
      <c r="O701" s="4" t="s">
        <v>277</v>
      </c>
      <c r="P701" s="4" t="s">
        <v>279</v>
      </c>
      <c r="Q701" s="4" t="s">
        <v>2360</v>
      </c>
      <c r="R701" s="4"/>
      <c r="S701" s="18"/>
      <c r="U701" s="7">
        <f>VLOOKUP(F701,[6]农村公路!$I$6:$W$11652,15,0)</f>
        <v>0.73599999999999999</v>
      </c>
      <c r="V701" s="7">
        <f t="shared" si="30"/>
        <v>0</v>
      </c>
      <c r="W701" s="7" t="e">
        <f>VLOOKUP(F701,'[7]乡镇通三级、旅游资源产业路项目明细'!$F$8:$S$1305,14,0)</f>
        <v>#N/A</v>
      </c>
      <c r="AA701" s="7" t="e">
        <f>_xlfn.XLOOKUP(F701,'[8]乡镇通三级、旅游资源产业路项目明细'!$U:$U,'[8]乡镇通三级、旅游资源产业路项目明细'!$U:$U)</f>
        <v>#N/A</v>
      </c>
      <c r="AB701" s="7" t="e">
        <f>VLOOKUP(F701,[9]项目建设投资计划表!$L$7:$O$83,4,0)</f>
        <v>#N/A</v>
      </c>
    </row>
    <row r="702" spans="1:28" ht="25.15" customHeight="1" outlineLevel="3" x14ac:dyDescent="0.4">
      <c r="A702" s="4" t="s">
        <v>13</v>
      </c>
      <c r="B702" s="4" t="s">
        <v>91</v>
      </c>
      <c r="C702" s="4" t="s">
        <v>2362</v>
      </c>
      <c r="D702" s="4" t="s">
        <v>2363</v>
      </c>
      <c r="E702" s="9"/>
      <c r="F702" s="4" t="s">
        <v>2364</v>
      </c>
      <c r="G702" s="4" t="s">
        <v>327</v>
      </c>
      <c r="H702" s="9" t="s">
        <v>291</v>
      </c>
      <c r="I702" s="9" t="s">
        <v>2365</v>
      </c>
      <c r="J702" s="4">
        <v>1.0549999999999999</v>
      </c>
      <c r="K702" s="4" t="s">
        <v>284</v>
      </c>
      <c r="L702" s="4" t="s">
        <v>1259</v>
      </c>
      <c r="M702" s="4">
        <v>1.0549999999999999</v>
      </c>
      <c r="N702" s="4"/>
      <c r="O702" s="4" t="s">
        <v>277</v>
      </c>
      <c r="P702" s="4" t="s">
        <v>279</v>
      </c>
      <c r="Q702" s="4" t="s">
        <v>2363</v>
      </c>
      <c r="R702" s="4"/>
      <c r="S702" s="18"/>
      <c r="U702" s="7">
        <f>VLOOKUP(F702,[6]农村公路!$I$6:$W$11652,15,0)</f>
        <v>1.0549999999999999</v>
      </c>
      <c r="V702" s="7">
        <f t="shared" si="30"/>
        <v>0</v>
      </c>
      <c r="W702" s="7" t="e">
        <f>VLOOKUP(F702,'[7]乡镇通三级、旅游资源产业路项目明细'!$F$8:$S$1305,14,0)</f>
        <v>#N/A</v>
      </c>
      <c r="AA702" s="7" t="e">
        <f>_xlfn.XLOOKUP(F702,'[8]乡镇通三级、旅游资源产业路项目明细'!$U:$U,'[8]乡镇通三级、旅游资源产业路项目明细'!$U:$U)</f>
        <v>#N/A</v>
      </c>
      <c r="AB702" s="7" t="e">
        <f>VLOOKUP(F702,[9]项目建设投资计划表!$L$7:$O$83,4,0)</f>
        <v>#N/A</v>
      </c>
    </row>
    <row r="703" spans="1:28" ht="25.15" customHeight="1" outlineLevel="3" x14ac:dyDescent="0.4">
      <c r="A703" s="4" t="s">
        <v>13</v>
      </c>
      <c r="B703" s="4" t="s">
        <v>91</v>
      </c>
      <c r="C703" s="4" t="s">
        <v>2316</v>
      </c>
      <c r="D703" s="4" t="s">
        <v>2317</v>
      </c>
      <c r="E703" s="9"/>
      <c r="F703" s="4" t="s">
        <v>2366</v>
      </c>
      <c r="G703" s="4" t="s">
        <v>327</v>
      </c>
      <c r="H703" s="9" t="s">
        <v>291</v>
      </c>
      <c r="I703" s="9" t="s">
        <v>283</v>
      </c>
      <c r="J703" s="4">
        <v>1</v>
      </c>
      <c r="K703" s="4" t="s">
        <v>284</v>
      </c>
      <c r="L703" s="4" t="s">
        <v>1021</v>
      </c>
      <c r="M703" s="4">
        <v>1</v>
      </c>
      <c r="N703" s="4"/>
      <c r="O703" s="4" t="s">
        <v>277</v>
      </c>
      <c r="P703" s="4" t="s">
        <v>279</v>
      </c>
      <c r="Q703" s="4" t="s">
        <v>2317</v>
      </c>
      <c r="R703" s="4"/>
      <c r="S703" s="18"/>
      <c r="U703" s="7">
        <f>VLOOKUP(F703,[6]农村公路!$I$6:$W$11652,15,0)</f>
        <v>1</v>
      </c>
      <c r="V703" s="7">
        <f t="shared" si="30"/>
        <v>0</v>
      </c>
      <c r="W703" s="7" t="e">
        <f>VLOOKUP(F703,'[7]乡镇通三级、旅游资源产业路项目明细'!$F$8:$S$1305,14,0)</f>
        <v>#N/A</v>
      </c>
      <c r="AA703" s="7" t="e">
        <f>_xlfn.XLOOKUP(F703,'[8]乡镇通三级、旅游资源产业路项目明细'!$U:$U,'[8]乡镇通三级、旅游资源产业路项目明细'!$U:$U)</f>
        <v>#N/A</v>
      </c>
      <c r="AB703" s="7" t="e">
        <f>VLOOKUP(F703,[9]项目建设投资计划表!$L$7:$O$83,4,0)</f>
        <v>#N/A</v>
      </c>
    </row>
    <row r="704" spans="1:28" ht="25.15" customHeight="1" outlineLevel="3" x14ac:dyDescent="0.4">
      <c r="A704" s="4" t="s">
        <v>13</v>
      </c>
      <c r="B704" s="4" t="s">
        <v>91</v>
      </c>
      <c r="C704" s="4" t="s">
        <v>2309</v>
      </c>
      <c r="D704" s="4" t="s">
        <v>2367</v>
      </c>
      <c r="E704" s="9"/>
      <c r="F704" s="4" t="s">
        <v>2368</v>
      </c>
      <c r="G704" s="4" t="s">
        <v>327</v>
      </c>
      <c r="H704" s="9" t="s">
        <v>291</v>
      </c>
      <c r="I704" s="9" t="s">
        <v>2369</v>
      </c>
      <c r="J704" s="4">
        <v>0.71699999999999997</v>
      </c>
      <c r="K704" s="4" t="s">
        <v>284</v>
      </c>
      <c r="L704" s="4" t="s">
        <v>1259</v>
      </c>
      <c r="M704" s="4">
        <v>0.71699999999999997</v>
      </c>
      <c r="N704" s="4"/>
      <c r="O704" s="4" t="s">
        <v>277</v>
      </c>
      <c r="P704" s="4" t="s">
        <v>279</v>
      </c>
      <c r="Q704" s="4" t="s">
        <v>2367</v>
      </c>
      <c r="R704" s="4"/>
      <c r="S704" s="18"/>
      <c r="U704" s="7">
        <f>VLOOKUP(F704,[6]农村公路!$I$6:$W$11652,15,0)</f>
        <v>0.71699999999999997</v>
      </c>
      <c r="V704" s="7">
        <f t="shared" si="30"/>
        <v>0</v>
      </c>
      <c r="W704" s="7" t="e">
        <f>VLOOKUP(F704,'[7]乡镇通三级、旅游资源产业路项目明细'!$F$8:$S$1305,14,0)</f>
        <v>#N/A</v>
      </c>
      <c r="AA704" s="7" t="e">
        <f>_xlfn.XLOOKUP(F704,'[8]乡镇通三级、旅游资源产业路项目明细'!$U:$U,'[8]乡镇通三级、旅游资源产业路项目明细'!$U:$U)</f>
        <v>#N/A</v>
      </c>
      <c r="AB704" s="7" t="e">
        <f>VLOOKUP(F704,[9]项目建设投资计划表!$L$7:$O$83,4,0)</f>
        <v>#N/A</v>
      </c>
    </row>
    <row r="705" spans="1:28" ht="25.15" customHeight="1" outlineLevel="3" x14ac:dyDescent="0.4">
      <c r="A705" s="4" t="s">
        <v>13</v>
      </c>
      <c r="B705" s="4" t="s">
        <v>91</v>
      </c>
      <c r="C705" s="4" t="s">
        <v>2309</v>
      </c>
      <c r="D705" s="4" t="s">
        <v>2370</v>
      </c>
      <c r="E705" s="9"/>
      <c r="F705" s="4" t="s">
        <v>2371</v>
      </c>
      <c r="G705" s="4" t="s">
        <v>327</v>
      </c>
      <c r="H705" s="9" t="s">
        <v>291</v>
      </c>
      <c r="I705" s="9" t="s">
        <v>2372</v>
      </c>
      <c r="J705" s="4">
        <v>2.242</v>
      </c>
      <c r="K705" s="4" t="s">
        <v>284</v>
      </c>
      <c r="L705" s="4" t="s">
        <v>1259</v>
      </c>
      <c r="M705" s="4">
        <v>2.242</v>
      </c>
      <c r="N705" s="4"/>
      <c r="O705" s="4" t="s">
        <v>277</v>
      </c>
      <c r="P705" s="4" t="s">
        <v>279</v>
      </c>
      <c r="Q705" s="4" t="s">
        <v>2370</v>
      </c>
      <c r="R705" s="4"/>
      <c r="S705" s="18"/>
      <c r="U705" s="7">
        <f>VLOOKUP(F705,[6]农村公路!$I$6:$W$11652,15,0)</f>
        <v>2.242</v>
      </c>
      <c r="V705" s="7">
        <f t="shared" si="30"/>
        <v>0</v>
      </c>
      <c r="W705" s="7" t="e">
        <f>VLOOKUP(F705,'[7]乡镇通三级、旅游资源产业路项目明细'!$F$8:$S$1305,14,0)</f>
        <v>#N/A</v>
      </c>
      <c r="AA705" s="7" t="e">
        <f>_xlfn.XLOOKUP(F705,'[8]乡镇通三级、旅游资源产业路项目明细'!$U:$U,'[8]乡镇通三级、旅游资源产业路项目明细'!$U:$U)</f>
        <v>#N/A</v>
      </c>
      <c r="AB705" s="7" t="e">
        <f>VLOOKUP(F705,[9]项目建设投资计划表!$L$7:$O$83,4,0)</f>
        <v>#N/A</v>
      </c>
    </row>
    <row r="706" spans="1:28" ht="25.15" customHeight="1" outlineLevel="3" x14ac:dyDescent="0.4">
      <c r="A706" s="4" t="s">
        <v>13</v>
      </c>
      <c r="B706" s="4" t="s">
        <v>91</v>
      </c>
      <c r="C706" s="4" t="s">
        <v>2309</v>
      </c>
      <c r="D706" s="4" t="s">
        <v>2373</v>
      </c>
      <c r="E706" s="9"/>
      <c r="F706" s="4" t="s">
        <v>2374</v>
      </c>
      <c r="G706" s="4" t="s">
        <v>327</v>
      </c>
      <c r="H706" s="9" t="s">
        <v>291</v>
      </c>
      <c r="I706" s="9" t="s">
        <v>2375</v>
      </c>
      <c r="J706" s="4">
        <v>2.1</v>
      </c>
      <c r="K706" s="4" t="s">
        <v>284</v>
      </c>
      <c r="L706" s="4" t="s">
        <v>1259</v>
      </c>
      <c r="M706" s="4">
        <v>2.1</v>
      </c>
      <c r="N706" s="4"/>
      <c r="O706" s="4" t="s">
        <v>277</v>
      </c>
      <c r="P706" s="4" t="s">
        <v>279</v>
      </c>
      <c r="Q706" s="4" t="s">
        <v>2373</v>
      </c>
      <c r="R706" s="4"/>
      <c r="S706" s="18"/>
      <c r="U706" s="7">
        <f>VLOOKUP(F706,[6]农村公路!$I$6:$W$11652,15,0)</f>
        <v>2.1</v>
      </c>
      <c r="V706" s="7">
        <f t="shared" si="30"/>
        <v>0</v>
      </c>
      <c r="W706" s="7" t="e">
        <f>VLOOKUP(F706,'[7]乡镇通三级、旅游资源产业路项目明细'!$F$8:$S$1305,14,0)</f>
        <v>#N/A</v>
      </c>
      <c r="AA706" s="7" t="e">
        <f>_xlfn.XLOOKUP(F706,'[8]乡镇通三级、旅游资源产业路项目明细'!$U:$U,'[8]乡镇通三级、旅游资源产业路项目明细'!$U:$U)</f>
        <v>#N/A</v>
      </c>
      <c r="AB706" s="7" t="e">
        <f>VLOOKUP(F706,[9]项目建设投资计划表!$L$7:$O$83,4,0)</f>
        <v>#N/A</v>
      </c>
    </row>
    <row r="707" spans="1:28" ht="25.15" customHeight="1" outlineLevel="3" x14ac:dyDescent="0.4">
      <c r="A707" s="4" t="s">
        <v>13</v>
      </c>
      <c r="B707" s="4" t="s">
        <v>91</v>
      </c>
      <c r="C707" s="4" t="s">
        <v>2329</v>
      </c>
      <c r="D707" s="4" t="s">
        <v>2327</v>
      </c>
      <c r="E707" s="9"/>
      <c r="F707" s="4" t="s">
        <v>2376</v>
      </c>
      <c r="G707" s="4" t="s">
        <v>327</v>
      </c>
      <c r="H707" s="9" t="s">
        <v>291</v>
      </c>
      <c r="I707" s="9" t="s">
        <v>283</v>
      </c>
      <c r="J707" s="4">
        <v>1.6</v>
      </c>
      <c r="K707" s="4" t="s">
        <v>284</v>
      </c>
      <c r="L707" s="4" t="s">
        <v>1021</v>
      </c>
      <c r="M707" s="4">
        <v>1.6</v>
      </c>
      <c r="N707" s="4"/>
      <c r="O707" s="4" t="s">
        <v>277</v>
      </c>
      <c r="P707" s="4" t="s">
        <v>279</v>
      </c>
      <c r="Q707" s="4" t="s">
        <v>2327</v>
      </c>
      <c r="R707" s="4"/>
      <c r="S707" s="18"/>
      <c r="U707" s="7">
        <f>VLOOKUP(F707,[6]农村公路!$I$6:$W$11652,15,0)</f>
        <v>1.6</v>
      </c>
      <c r="V707" s="7">
        <f t="shared" si="30"/>
        <v>0</v>
      </c>
      <c r="W707" s="7" t="e">
        <f>VLOOKUP(F707,'[7]乡镇通三级、旅游资源产业路项目明细'!$F$8:$S$1305,14,0)</f>
        <v>#N/A</v>
      </c>
      <c r="AA707" s="7" t="e">
        <f>_xlfn.XLOOKUP(F707,'[8]乡镇通三级、旅游资源产业路项目明细'!$U:$U,'[8]乡镇通三级、旅游资源产业路项目明细'!$U:$U)</f>
        <v>#N/A</v>
      </c>
      <c r="AB707" s="7" t="e">
        <f>VLOOKUP(F707,[9]项目建设投资计划表!$L$7:$O$83,4,0)</f>
        <v>#N/A</v>
      </c>
    </row>
    <row r="708" spans="1:28" ht="25.15" customHeight="1" outlineLevel="3" x14ac:dyDescent="0.4">
      <c r="A708" s="4" t="s">
        <v>13</v>
      </c>
      <c r="B708" s="4" t="s">
        <v>91</v>
      </c>
      <c r="C708" s="4" t="s">
        <v>2329</v>
      </c>
      <c r="D708" s="4" t="s">
        <v>2377</v>
      </c>
      <c r="E708" s="9"/>
      <c r="F708" s="4" t="s">
        <v>2378</v>
      </c>
      <c r="G708" s="4" t="s">
        <v>327</v>
      </c>
      <c r="H708" s="9" t="s">
        <v>291</v>
      </c>
      <c r="I708" s="9" t="s">
        <v>283</v>
      </c>
      <c r="J708" s="4">
        <v>1.3</v>
      </c>
      <c r="K708" s="4" t="s">
        <v>284</v>
      </c>
      <c r="L708" s="4" t="s">
        <v>1021</v>
      </c>
      <c r="M708" s="4">
        <v>1.3</v>
      </c>
      <c r="N708" s="4"/>
      <c r="O708" s="4" t="s">
        <v>277</v>
      </c>
      <c r="P708" s="4" t="s">
        <v>279</v>
      </c>
      <c r="Q708" s="4" t="s">
        <v>2377</v>
      </c>
      <c r="R708" s="4"/>
      <c r="S708" s="18"/>
      <c r="U708" s="7">
        <f>VLOOKUP(F708,[6]农村公路!$I$6:$W$11652,15,0)</f>
        <v>1.3</v>
      </c>
      <c r="V708" s="7">
        <f t="shared" si="30"/>
        <v>0</v>
      </c>
      <c r="W708" s="7" t="e">
        <f>VLOOKUP(F708,'[7]乡镇通三级、旅游资源产业路项目明细'!$F$8:$S$1305,14,0)</f>
        <v>#N/A</v>
      </c>
      <c r="AA708" s="7" t="e">
        <f>_xlfn.XLOOKUP(F708,'[8]乡镇通三级、旅游资源产业路项目明细'!$U:$U,'[8]乡镇通三级、旅游资源产业路项目明细'!$U:$U)</f>
        <v>#N/A</v>
      </c>
      <c r="AB708" s="7" t="e">
        <f>VLOOKUP(F708,[9]项目建设投资计划表!$L$7:$O$83,4,0)</f>
        <v>#N/A</v>
      </c>
    </row>
    <row r="709" spans="1:28" ht="25.15" customHeight="1" outlineLevel="3" x14ac:dyDescent="0.4">
      <c r="A709" s="4" t="s">
        <v>13</v>
      </c>
      <c r="B709" s="4" t="s">
        <v>91</v>
      </c>
      <c r="C709" s="4" t="s">
        <v>2362</v>
      </c>
      <c r="D709" s="4" t="s">
        <v>2379</v>
      </c>
      <c r="E709" s="9"/>
      <c r="F709" s="4" t="s">
        <v>2380</v>
      </c>
      <c r="G709" s="4" t="s">
        <v>327</v>
      </c>
      <c r="H709" s="9" t="s">
        <v>291</v>
      </c>
      <c r="I709" s="9" t="s">
        <v>2381</v>
      </c>
      <c r="J709" s="4">
        <v>1.02</v>
      </c>
      <c r="K709" s="4" t="s">
        <v>284</v>
      </c>
      <c r="L709" s="4" t="s">
        <v>1259</v>
      </c>
      <c r="M709" s="4">
        <v>1.02</v>
      </c>
      <c r="N709" s="4"/>
      <c r="O709" s="4" t="s">
        <v>277</v>
      </c>
      <c r="P709" s="4" t="s">
        <v>279</v>
      </c>
      <c r="Q709" s="4" t="s">
        <v>2379</v>
      </c>
      <c r="R709" s="4"/>
      <c r="S709" s="18"/>
      <c r="U709" s="7">
        <f>VLOOKUP(F709,[6]农村公路!$I$6:$W$11652,15,0)</f>
        <v>1.02</v>
      </c>
      <c r="V709" s="7">
        <f t="shared" si="30"/>
        <v>0</v>
      </c>
      <c r="W709" s="7" t="e">
        <f>VLOOKUP(F709,'[7]乡镇通三级、旅游资源产业路项目明细'!$F$8:$S$1305,14,0)</f>
        <v>#N/A</v>
      </c>
      <c r="AA709" s="7" t="e">
        <f>_xlfn.XLOOKUP(F709,'[8]乡镇通三级、旅游资源产业路项目明细'!$U:$U,'[8]乡镇通三级、旅游资源产业路项目明细'!$U:$U)</f>
        <v>#N/A</v>
      </c>
      <c r="AB709" s="7" t="e">
        <f>VLOOKUP(F709,[9]项目建设投资计划表!$L$7:$O$83,4,0)</f>
        <v>#N/A</v>
      </c>
    </row>
    <row r="710" spans="1:28" ht="25.15" customHeight="1" outlineLevel="3" x14ac:dyDescent="0.4">
      <c r="A710" s="4" t="s">
        <v>13</v>
      </c>
      <c r="B710" s="4" t="s">
        <v>91</v>
      </c>
      <c r="C710" s="4" t="s">
        <v>2382</v>
      </c>
      <c r="D710" s="4" t="s">
        <v>2383</v>
      </c>
      <c r="E710" s="9"/>
      <c r="F710" s="4" t="s">
        <v>2384</v>
      </c>
      <c r="G710" s="4" t="s">
        <v>327</v>
      </c>
      <c r="H710" s="9" t="s">
        <v>291</v>
      </c>
      <c r="I710" s="9" t="s">
        <v>2385</v>
      </c>
      <c r="J710" s="4">
        <v>0.56899999999999995</v>
      </c>
      <c r="K710" s="4" t="s">
        <v>2133</v>
      </c>
      <c r="L710" s="4" t="s">
        <v>1021</v>
      </c>
      <c r="M710" s="4">
        <v>0.56899999999999995</v>
      </c>
      <c r="N710" s="4"/>
      <c r="O710" s="4" t="s">
        <v>277</v>
      </c>
      <c r="P710" s="4" t="s">
        <v>279</v>
      </c>
      <c r="Q710" s="4" t="s">
        <v>2383</v>
      </c>
      <c r="R710" s="4"/>
      <c r="S710" s="18"/>
      <c r="U710" s="7">
        <f>VLOOKUP(F710,[6]农村公路!$I$6:$W$11652,15,0)</f>
        <v>0.56899999999999995</v>
      </c>
      <c r="V710" s="7">
        <f t="shared" si="30"/>
        <v>0</v>
      </c>
      <c r="W710" s="7" t="e">
        <f>VLOOKUP(F710,'[7]乡镇通三级、旅游资源产业路项目明细'!$F$8:$S$1305,14,0)</f>
        <v>#N/A</v>
      </c>
      <c r="AA710" s="7" t="e">
        <f>_xlfn.XLOOKUP(F710,'[8]乡镇通三级、旅游资源产业路项目明细'!$U:$U,'[8]乡镇通三级、旅游资源产业路项目明细'!$U:$U)</f>
        <v>#N/A</v>
      </c>
      <c r="AB710" s="7" t="e">
        <f>VLOOKUP(F710,[9]项目建设投资计划表!$L$7:$O$83,4,0)</f>
        <v>#N/A</v>
      </c>
    </row>
    <row r="711" spans="1:28" ht="25.15" customHeight="1" outlineLevel="3" x14ac:dyDescent="0.4">
      <c r="A711" s="4" t="s">
        <v>13</v>
      </c>
      <c r="B711" s="4" t="s">
        <v>91</v>
      </c>
      <c r="C711" s="4" t="s">
        <v>2326</v>
      </c>
      <c r="D711" s="4" t="s">
        <v>2343</v>
      </c>
      <c r="E711" s="9"/>
      <c r="F711" s="4" t="s">
        <v>2386</v>
      </c>
      <c r="G711" s="4" t="s">
        <v>327</v>
      </c>
      <c r="H711" s="9" t="s">
        <v>291</v>
      </c>
      <c r="I711" s="9" t="s">
        <v>283</v>
      </c>
      <c r="J711" s="4">
        <v>1.2</v>
      </c>
      <c r="K711" s="4" t="s">
        <v>284</v>
      </c>
      <c r="L711" s="4" t="s">
        <v>1021</v>
      </c>
      <c r="M711" s="4">
        <v>1.2</v>
      </c>
      <c r="N711" s="4"/>
      <c r="O711" s="4" t="s">
        <v>277</v>
      </c>
      <c r="P711" s="4" t="s">
        <v>279</v>
      </c>
      <c r="Q711" s="4" t="s">
        <v>2343</v>
      </c>
      <c r="R711" s="4"/>
      <c r="S711" s="18"/>
      <c r="U711" s="7">
        <f>VLOOKUP(F711,[6]农村公路!$I$6:$W$11652,15,0)</f>
        <v>1.2</v>
      </c>
      <c r="V711" s="7">
        <f t="shared" si="30"/>
        <v>0</v>
      </c>
      <c r="W711" s="7" t="e">
        <f>VLOOKUP(F711,'[7]乡镇通三级、旅游资源产业路项目明细'!$F$8:$S$1305,14,0)</f>
        <v>#N/A</v>
      </c>
      <c r="AA711" s="7" t="e">
        <f>_xlfn.XLOOKUP(F711,'[8]乡镇通三级、旅游资源产业路项目明细'!$U:$U,'[8]乡镇通三级、旅游资源产业路项目明细'!$U:$U)</f>
        <v>#N/A</v>
      </c>
      <c r="AB711" s="7" t="e">
        <f>VLOOKUP(F711,[9]项目建设投资计划表!$L$7:$O$83,4,0)</f>
        <v>#N/A</v>
      </c>
    </row>
    <row r="712" spans="1:28" ht="25.15" customHeight="1" outlineLevel="3" x14ac:dyDescent="0.4">
      <c r="A712" s="4" t="s">
        <v>13</v>
      </c>
      <c r="B712" s="4" t="s">
        <v>91</v>
      </c>
      <c r="C712" s="4" t="s">
        <v>2329</v>
      </c>
      <c r="D712" s="4" t="s">
        <v>2387</v>
      </c>
      <c r="E712" s="9"/>
      <c r="F712" s="4" t="s">
        <v>2388</v>
      </c>
      <c r="G712" s="4" t="s">
        <v>327</v>
      </c>
      <c r="H712" s="9" t="s">
        <v>291</v>
      </c>
      <c r="I712" s="9" t="s">
        <v>283</v>
      </c>
      <c r="J712" s="4">
        <v>2.9</v>
      </c>
      <c r="K712" s="4" t="s">
        <v>284</v>
      </c>
      <c r="L712" s="4" t="s">
        <v>1021</v>
      </c>
      <c r="M712" s="4">
        <v>2.9</v>
      </c>
      <c r="N712" s="4"/>
      <c r="O712" s="4" t="s">
        <v>277</v>
      </c>
      <c r="P712" s="4" t="s">
        <v>279</v>
      </c>
      <c r="Q712" s="4" t="s">
        <v>2387</v>
      </c>
      <c r="R712" s="4"/>
      <c r="S712" s="18"/>
      <c r="U712" s="7">
        <f>VLOOKUP(F712,[6]农村公路!$I$6:$W$11652,15,0)</f>
        <v>2.9</v>
      </c>
      <c r="V712" s="7">
        <f t="shared" si="30"/>
        <v>0</v>
      </c>
      <c r="W712" s="7" t="e">
        <f>VLOOKUP(F712,'[7]乡镇通三级、旅游资源产业路项目明细'!$F$8:$S$1305,14,0)</f>
        <v>#N/A</v>
      </c>
      <c r="AA712" s="7" t="e">
        <f>_xlfn.XLOOKUP(F712,'[8]乡镇通三级、旅游资源产业路项目明细'!$U:$U,'[8]乡镇通三级、旅游资源产业路项目明细'!$U:$U)</f>
        <v>#N/A</v>
      </c>
      <c r="AB712" s="7" t="e">
        <f>VLOOKUP(F712,[9]项目建设投资计划表!$L$7:$O$83,4,0)</f>
        <v>#N/A</v>
      </c>
    </row>
    <row r="713" spans="1:28" ht="25.15" customHeight="1" outlineLevel="3" x14ac:dyDescent="0.4">
      <c r="A713" s="4" t="s">
        <v>13</v>
      </c>
      <c r="B713" s="4" t="s">
        <v>91</v>
      </c>
      <c r="C713" s="4" t="s">
        <v>2316</v>
      </c>
      <c r="D713" s="4" t="s">
        <v>2356</v>
      </c>
      <c r="E713" s="9"/>
      <c r="F713" s="4" t="s">
        <v>2389</v>
      </c>
      <c r="G713" s="4" t="s">
        <v>327</v>
      </c>
      <c r="H713" s="9" t="s">
        <v>291</v>
      </c>
      <c r="I713" s="9" t="s">
        <v>283</v>
      </c>
      <c r="J713" s="4">
        <v>2.5</v>
      </c>
      <c r="K713" s="4" t="s">
        <v>284</v>
      </c>
      <c r="L713" s="4" t="s">
        <v>1021</v>
      </c>
      <c r="M713" s="4">
        <v>2.5</v>
      </c>
      <c r="N713" s="4"/>
      <c r="O713" s="4" t="s">
        <v>277</v>
      </c>
      <c r="P713" s="4" t="s">
        <v>279</v>
      </c>
      <c r="Q713" s="4" t="s">
        <v>2356</v>
      </c>
      <c r="R713" s="4"/>
      <c r="S713" s="18"/>
      <c r="U713" s="7">
        <f>VLOOKUP(F713,[6]农村公路!$I$6:$W$11652,15,0)</f>
        <v>2.5</v>
      </c>
      <c r="V713" s="7">
        <f t="shared" si="30"/>
        <v>0</v>
      </c>
      <c r="W713" s="7" t="e">
        <f>VLOOKUP(F713,'[7]乡镇通三级、旅游资源产业路项目明细'!$F$8:$S$1305,14,0)</f>
        <v>#N/A</v>
      </c>
      <c r="AA713" s="7" t="e">
        <f>_xlfn.XLOOKUP(F713,'[8]乡镇通三级、旅游资源产业路项目明细'!$U:$U,'[8]乡镇通三级、旅游资源产业路项目明细'!$U:$U)</f>
        <v>#N/A</v>
      </c>
      <c r="AB713" s="7" t="e">
        <f>VLOOKUP(F713,[9]项目建设投资计划表!$L$7:$O$83,4,0)</f>
        <v>#N/A</v>
      </c>
    </row>
    <row r="714" spans="1:28" ht="25.15" customHeight="1" outlineLevel="3" x14ac:dyDescent="0.4">
      <c r="A714" s="4" t="s">
        <v>13</v>
      </c>
      <c r="B714" s="4" t="s">
        <v>91</v>
      </c>
      <c r="C714" s="4" t="s">
        <v>2217</v>
      </c>
      <c r="D714" s="4" t="s">
        <v>2348</v>
      </c>
      <c r="E714" s="9"/>
      <c r="F714" s="4" t="s">
        <v>2390</v>
      </c>
      <c r="G714" s="4" t="s">
        <v>327</v>
      </c>
      <c r="H714" s="9" t="s">
        <v>291</v>
      </c>
      <c r="I714" s="9" t="s">
        <v>2391</v>
      </c>
      <c r="J714" s="4">
        <v>0.7</v>
      </c>
      <c r="K714" s="4" t="s">
        <v>284</v>
      </c>
      <c r="L714" s="4" t="s">
        <v>1021</v>
      </c>
      <c r="M714" s="4">
        <v>0.7</v>
      </c>
      <c r="N714" s="4"/>
      <c r="O714" s="4" t="s">
        <v>277</v>
      </c>
      <c r="P714" s="4" t="s">
        <v>279</v>
      </c>
      <c r="Q714" s="4" t="s">
        <v>2348</v>
      </c>
      <c r="R714" s="4"/>
      <c r="S714" s="18"/>
      <c r="U714" s="7">
        <f>VLOOKUP(F714,[6]农村公路!$I$6:$W$11652,15,0)</f>
        <v>0.7</v>
      </c>
      <c r="V714" s="7">
        <f t="shared" si="30"/>
        <v>0</v>
      </c>
      <c r="W714" s="7" t="e">
        <f>VLOOKUP(F714,'[7]乡镇通三级、旅游资源产业路项目明细'!$F$8:$S$1305,14,0)</f>
        <v>#N/A</v>
      </c>
      <c r="AA714" s="7" t="e">
        <f>_xlfn.XLOOKUP(F714,'[8]乡镇通三级、旅游资源产业路项目明细'!$U:$U,'[8]乡镇通三级、旅游资源产业路项目明细'!$U:$U)</f>
        <v>#N/A</v>
      </c>
      <c r="AB714" s="7" t="e">
        <f>VLOOKUP(F714,[9]项目建设投资计划表!$L$7:$O$83,4,0)</f>
        <v>#N/A</v>
      </c>
    </row>
    <row r="715" spans="1:28" ht="25.15" customHeight="1" outlineLevel="3" x14ac:dyDescent="0.4">
      <c r="A715" s="4" t="s">
        <v>13</v>
      </c>
      <c r="B715" s="4" t="s">
        <v>91</v>
      </c>
      <c r="C715" s="4" t="s">
        <v>2316</v>
      </c>
      <c r="D715" s="4" t="s">
        <v>2317</v>
      </c>
      <c r="E715" s="9"/>
      <c r="F715" s="4" t="s">
        <v>2392</v>
      </c>
      <c r="G715" s="4" t="s">
        <v>327</v>
      </c>
      <c r="H715" s="9" t="s">
        <v>291</v>
      </c>
      <c r="I715" s="9" t="s">
        <v>283</v>
      </c>
      <c r="J715" s="4">
        <v>0.8</v>
      </c>
      <c r="K715" s="4" t="s">
        <v>284</v>
      </c>
      <c r="L715" s="4" t="s">
        <v>1021</v>
      </c>
      <c r="M715" s="4">
        <v>0.8</v>
      </c>
      <c r="N715" s="4"/>
      <c r="O715" s="4" t="s">
        <v>277</v>
      </c>
      <c r="P715" s="4" t="s">
        <v>279</v>
      </c>
      <c r="Q715" s="4" t="s">
        <v>2317</v>
      </c>
      <c r="R715" s="4"/>
      <c r="S715" s="18"/>
      <c r="U715" s="7">
        <f>VLOOKUP(F715,[6]农村公路!$I$6:$W$11652,15,0)</f>
        <v>0.8</v>
      </c>
      <c r="V715" s="7">
        <f t="shared" si="30"/>
        <v>0</v>
      </c>
      <c r="W715" s="7" t="e">
        <f>VLOOKUP(F715,'[7]乡镇通三级、旅游资源产业路项目明细'!$F$8:$S$1305,14,0)</f>
        <v>#N/A</v>
      </c>
      <c r="AA715" s="7" t="e">
        <f>_xlfn.XLOOKUP(F715,'[8]乡镇通三级、旅游资源产业路项目明细'!$U:$U,'[8]乡镇通三级、旅游资源产业路项目明细'!$U:$U)</f>
        <v>#N/A</v>
      </c>
      <c r="AB715" s="7" t="e">
        <f>VLOOKUP(F715,[9]项目建设投资计划表!$L$7:$O$83,4,0)</f>
        <v>#N/A</v>
      </c>
    </row>
    <row r="716" spans="1:28" ht="25.15" customHeight="1" outlineLevel="3" x14ac:dyDescent="0.4">
      <c r="A716" s="4" t="s">
        <v>13</v>
      </c>
      <c r="B716" s="4" t="s">
        <v>91</v>
      </c>
      <c r="C716" s="4" t="s">
        <v>2393</v>
      </c>
      <c r="D716" s="4" t="s">
        <v>2394</v>
      </c>
      <c r="E716" s="9"/>
      <c r="F716" s="4" t="s">
        <v>2395</v>
      </c>
      <c r="G716" s="4" t="s">
        <v>327</v>
      </c>
      <c r="H716" s="9" t="s">
        <v>291</v>
      </c>
      <c r="I716" s="9" t="s">
        <v>2396</v>
      </c>
      <c r="J716" s="4">
        <v>0.65200000000000002</v>
      </c>
      <c r="K716" s="4" t="s">
        <v>284</v>
      </c>
      <c r="L716" s="4" t="s">
        <v>1021</v>
      </c>
      <c r="M716" s="4">
        <v>0.65200000000000002</v>
      </c>
      <c r="N716" s="4"/>
      <c r="O716" s="4" t="s">
        <v>277</v>
      </c>
      <c r="P716" s="4" t="s">
        <v>279</v>
      </c>
      <c r="Q716" s="4" t="s">
        <v>2394</v>
      </c>
      <c r="R716" s="4"/>
      <c r="S716" s="18"/>
      <c r="U716" s="7">
        <f>VLOOKUP(F716,[6]农村公路!$I$6:$W$11652,15,0)</f>
        <v>0.65200000000000002</v>
      </c>
      <c r="V716" s="7">
        <f t="shared" si="30"/>
        <v>0</v>
      </c>
      <c r="W716" s="7" t="e">
        <f>VLOOKUP(F716,'[7]乡镇通三级、旅游资源产业路项目明细'!$F$8:$S$1305,14,0)</f>
        <v>#N/A</v>
      </c>
      <c r="AA716" s="7" t="e">
        <f>_xlfn.XLOOKUP(F716,'[8]乡镇通三级、旅游资源产业路项目明细'!$U:$U,'[8]乡镇通三级、旅游资源产业路项目明细'!$U:$U)</f>
        <v>#N/A</v>
      </c>
      <c r="AB716" s="7" t="e">
        <f>VLOOKUP(F716,[9]项目建设投资计划表!$L$7:$O$83,4,0)</f>
        <v>#N/A</v>
      </c>
    </row>
    <row r="717" spans="1:28" ht="25.15" customHeight="1" outlineLevel="3" x14ac:dyDescent="0.4">
      <c r="A717" s="4" t="s">
        <v>13</v>
      </c>
      <c r="B717" s="4" t="s">
        <v>91</v>
      </c>
      <c r="C717" s="4" t="s">
        <v>2397</v>
      </c>
      <c r="D717" s="4" t="s">
        <v>2398</v>
      </c>
      <c r="E717" s="9"/>
      <c r="F717" s="4" t="s">
        <v>2399</v>
      </c>
      <c r="G717" s="4" t="s">
        <v>327</v>
      </c>
      <c r="H717" s="9" t="s">
        <v>291</v>
      </c>
      <c r="I717" s="9" t="s">
        <v>283</v>
      </c>
      <c r="J717" s="4">
        <v>4.68</v>
      </c>
      <c r="K717" s="4" t="s">
        <v>284</v>
      </c>
      <c r="L717" s="4">
        <v>0</v>
      </c>
      <c r="M717" s="4">
        <v>4.68</v>
      </c>
      <c r="N717" s="4"/>
      <c r="O717" s="4" t="s">
        <v>277</v>
      </c>
      <c r="P717" s="4" t="s">
        <v>279</v>
      </c>
      <c r="Q717" s="4" t="s">
        <v>2398</v>
      </c>
      <c r="R717" s="4"/>
      <c r="S717" s="18"/>
      <c r="U717" s="7">
        <f>VLOOKUP(F717,[6]农村公路!$I$6:$W$11652,15,0)</f>
        <v>4.68</v>
      </c>
      <c r="V717" s="7">
        <f t="shared" si="30"/>
        <v>0</v>
      </c>
      <c r="W717" s="7" t="e">
        <f>VLOOKUP(F717,'[7]乡镇通三级、旅游资源产业路项目明细'!$F$8:$S$1305,14,0)</f>
        <v>#N/A</v>
      </c>
      <c r="AA717" s="7" t="e">
        <f>_xlfn.XLOOKUP(F717,'[8]乡镇通三级、旅游资源产业路项目明细'!$U:$U,'[8]乡镇通三级、旅游资源产业路项目明细'!$U:$U)</f>
        <v>#N/A</v>
      </c>
      <c r="AB717" s="7" t="e">
        <f>VLOOKUP(F717,[9]项目建设投资计划表!$L$7:$O$83,4,0)</f>
        <v>#N/A</v>
      </c>
    </row>
    <row r="718" spans="1:28" ht="25.15" customHeight="1" outlineLevel="3" x14ac:dyDescent="0.4">
      <c r="A718" s="4" t="s">
        <v>13</v>
      </c>
      <c r="B718" s="4" t="s">
        <v>91</v>
      </c>
      <c r="C718" s="4" t="s">
        <v>2227</v>
      </c>
      <c r="D718" s="4" t="s">
        <v>2400</v>
      </c>
      <c r="E718" s="9"/>
      <c r="F718" s="4" t="s">
        <v>2401</v>
      </c>
      <c r="G718" s="4" t="s">
        <v>327</v>
      </c>
      <c r="H718" s="9" t="s">
        <v>291</v>
      </c>
      <c r="I718" s="9" t="s">
        <v>283</v>
      </c>
      <c r="J718" s="4">
        <v>1.8</v>
      </c>
      <c r="K718" s="4" t="s">
        <v>284</v>
      </c>
      <c r="L718" s="4" t="s">
        <v>1021</v>
      </c>
      <c r="M718" s="4">
        <v>1.8</v>
      </c>
      <c r="N718" s="4"/>
      <c r="O718" s="4" t="s">
        <v>277</v>
      </c>
      <c r="P718" s="4" t="s">
        <v>279</v>
      </c>
      <c r="Q718" s="4" t="s">
        <v>2400</v>
      </c>
      <c r="R718" s="4"/>
      <c r="S718" s="18"/>
      <c r="U718" s="7">
        <f>VLOOKUP(F718,[6]农村公路!$I$6:$W$11652,15,0)</f>
        <v>1.8</v>
      </c>
      <c r="V718" s="7">
        <f t="shared" si="30"/>
        <v>0</v>
      </c>
      <c r="W718" s="7" t="e">
        <f>VLOOKUP(F718,'[7]乡镇通三级、旅游资源产业路项目明细'!$F$8:$S$1305,14,0)</f>
        <v>#N/A</v>
      </c>
      <c r="AA718" s="7" t="e">
        <f>_xlfn.XLOOKUP(F718,'[8]乡镇通三级、旅游资源产业路项目明细'!$U:$U,'[8]乡镇通三级、旅游资源产业路项目明细'!$U:$U)</f>
        <v>#N/A</v>
      </c>
      <c r="AB718" s="7" t="e">
        <f>VLOOKUP(F718,[9]项目建设投资计划表!$L$7:$O$83,4,0)</f>
        <v>#N/A</v>
      </c>
    </row>
    <row r="719" spans="1:28" ht="25.15" customHeight="1" outlineLevel="3" x14ac:dyDescent="0.4">
      <c r="A719" s="4" t="s">
        <v>13</v>
      </c>
      <c r="B719" s="4" t="s">
        <v>91</v>
      </c>
      <c r="C719" s="4" t="s">
        <v>2393</v>
      </c>
      <c r="D719" s="4" t="s">
        <v>2394</v>
      </c>
      <c r="E719" s="9"/>
      <c r="F719" s="4" t="s">
        <v>2402</v>
      </c>
      <c r="G719" s="4" t="s">
        <v>327</v>
      </c>
      <c r="H719" s="9" t="s">
        <v>291</v>
      </c>
      <c r="I719" s="9" t="s">
        <v>2403</v>
      </c>
      <c r="J719" s="4">
        <v>0.59899999999999998</v>
      </c>
      <c r="K719" s="4" t="s">
        <v>284</v>
      </c>
      <c r="L719" s="4" t="s">
        <v>1021</v>
      </c>
      <c r="M719" s="4">
        <v>0.59899999999999998</v>
      </c>
      <c r="N719" s="4"/>
      <c r="O719" s="4" t="s">
        <v>277</v>
      </c>
      <c r="P719" s="4" t="s">
        <v>279</v>
      </c>
      <c r="Q719" s="4" t="s">
        <v>2394</v>
      </c>
      <c r="R719" s="4"/>
      <c r="S719" s="18"/>
      <c r="U719" s="7">
        <f>VLOOKUP(F719,[6]农村公路!$I$6:$W$11652,15,0)</f>
        <v>0.59899999999999998</v>
      </c>
      <c r="V719" s="7">
        <f t="shared" ref="V719:V728" si="31">J719-U719</f>
        <v>0</v>
      </c>
      <c r="W719" s="7" t="e">
        <f>VLOOKUP(F719,'[7]乡镇通三级、旅游资源产业路项目明细'!$F$8:$S$1305,14,0)</f>
        <v>#N/A</v>
      </c>
      <c r="AA719" s="7" t="e">
        <f>_xlfn.XLOOKUP(F719,'[8]乡镇通三级、旅游资源产业路项目明细'!$U:$U,'[8]乡镇通三级、旅游资源产业路项目明细'!$U:$U)</f>
        <v>#N/A</v>
      </c>
      <c r="AB719" s="7" t="e">
        <f>VLOOKUP(F719,[9]项目建设投资计划表!$L$7:$O$83,4,0)</f>
        <v>#N/A</v>
      </c>
    </row>
    <row r="720" spans="1:28" ht="25.15" customHeight="1" outlineLevel="3" x14ac:dyDescent="0.4">
      <c r="A720" s="4" t="s">
        <v>13</v>
      </c>
      <c r="B720" s="4" t="s">
        <v>91</v>
      </c>
      <c r="C720" s="4" t="s">
        <v>2393</v>
      </c>
      <c r="D720" s="4" t="s">
        <v>2394</v>
      </c>
      <c r="E720" s="9"/>
      <c r="F720" s="4" t="s">
        <v>2404</v>
      </c>
      <c r="G720" s="4" t="s">
        <v>327</v>
      </c>
      <c r="H720" s="9" t="s">
        <v>291</v>
      </c>
      <c r="I720" s="9" t="s">
        <v>2405</v>
      </c>
      <c r="J720" s="4">
        <v>0.46899999999999997</v>
      </c>
      <c r="K720" s="4" t="s">
        <v>284</v>
      </c>
      <c r="L720" s="4" t="s">
        <v>1021</v>
      </c>
      <c r="M720" s="4">
        <v>0.46899999999999997</v>
      </c>
      <c r="N720" s="4"/>
      <c r="O720" s="4" t="s">
        <v>277</v>
      </c>
      <c r="P720" s="4" t="s">
        <v>279</v>
      </c>
      <c r="Q720" s="4" t="s">
        <v>2394</v>
      </c>
      <c r="R720" s="4"/>
      <c r="S720" s="18"/>
      <c r="U720" s="7">
        <f>VLOOKUP(F720,[6]农村公路!$I$6:$W$11652,15,0)</f>
        <v>0.46899999999999997</v>
      </c>
      <c r="V720" s="7">
        <f t="shared" si="31"/>
        <v>0</v>
      </c>
      <c r="W720" s="7" t="e">
        <f>VLOOKUP(F720,'[7]乡镇通三级、旅游资源产业路项目明细'!$F$8:$S$1305,14,0)</f>
        <v>#N/A</v>
      </c>
      <c r="AA720" s="7" t="e">
        <f>_xlfn.XLOOKUP(F720,'[8]乡镇通三级、旅游资源产业路项目明细'!$U:$U,'[8]乡镇通三级、旅游资源产业路项目明细'!$U:$U)</f>
        <v>#N/A</v>
      </c>
      <c r="AB720" s="7" t="e">
        <f>VLOOKUP(F720,[9]项目建设投资计划表!$L$7:$O$83,4,0)</f>
        <v>#N/A</v>
      </c>
    </row>
    <row r="721" spans="1:28" ht="25.15" customHeight="1" outlineLevel="3" x14ac:dyDescent="0.4">
      <c r="A721" s="4" t="s">
        <v>13</v>
      </c>
      <c r="B721" s="4" t="s">
        <v>91</v>
      </c>
      <c r="C721" s="4" t="s">
        <v>2406</v>
      </c>
      <c r="D721" s="4" t="s">
        <v>2407</v>
      </c>
      <c r="E721" s="9"/>
      <c r="F721" s="4" t="s">
        <v>2408</v>
      </c>
      <c r="G721" s="4" t="s">
        <v>327</v>
      </c>
      <c r="H721" s="9" t="s">
        <v>291</v>
      </c>
      <c r="I721" s="9" t="s">
        <v>283</v>
      </c>
      <c r="J721" s="4">
        <v>3</v>
      </c>
      <c r="K721" s="4" t="s">
        <v>284</v>
      </c>
      <c r="L721" s="4" t="s">
        <v>1021</v>
      </c>
      <c r="M721" s="4">
        <v>3</v>
      </c>
      <c r="N721" s="4"/>
      <c r="O721" s="4" t="s">
        <v>277</v>
      </c>
      <c r="P721" s="4" t="s">
        <v>279</v>
      </c>
      <c r="Q721" s="4" t="s">
        <v>2407</v>
      </c>
      <c r="R721" s="4"/>
      <c r="S721" s="18"/>
      <c r="U721" s="7">
        <f>VLOOKUP(F721,[6]农村公路!$I$6:$W$11652,15,0)</f>
        <v>3</v>
      </c>
      <c r="V721" s="7">
        <f t="shared" si="31"/>
        <v>0</v>
      </c>
      <c r="W721" s="7" t="e">
        <f>VLOOKUP(F721,'[7]乡镇通三级、旅游资源产业路项目明细'!$F$8:$S$1305,14,0)</f>
        <v>#N/A</v>
      </c>
      <c r="AA721" s="7" t="e">
        <f>_xlfn.XLOOKUP(F721,'[8]乡镇通三级、旅游资源产业路项目明细'!$U:$U,'[8]乡镇通三级、旅游资源产业路项目明细'!$U:$U)</f>
        <v>#N/A</v>
      </c>
      <c r="AB721" s="7" t="e">
        <f>VLOOKUP(F721,[9]项目建设投资计划表!$L$7:$O$83,4,0)</f>
        <v>#N/A</v>
      </c>
    </row>
    <row r="722" spans="1:28" ht="25.15" customHeight="1" outlineLevel="3" x14ac:dyDescent="0.4">
      <c r="A722" s="4" t="s">
        <v>13</v>
      </c>
      <c r="B722" s="4" t="s">
        <v>91</v>
      </c>
      <c r="C722" s="4" t="s">
        <v>2406</v>
      </c>
      <c r="D722" s="4" t="s">
        <v>2409</v>
      </c>
      <c r="E722" s="9"/>
      <c r="F722" s="4" t="s">
        <v>2410</v>
      </c>
      <c r="G722" s="4" t="s">
        <v>327</v>
      </c>
      <c r="H722" s="9" t="s">
        <v>291</v>
      </c>
      <c r="I722" s="9" t="s">
        <v>283</v>
      </c>
      <c r="J722" s="4">
        <v>2.1</v>
      </c>
      <c r="K722" s="4" t="s">
        <v>284</v>
      </c>
      <c r="L722" s="4">
        <v>0</v>
      </c>
      <c r="M722" s="4">
        <v>2.1</v>
      </c>
      <c r="N722" s="4"/>
      <c r="O722" s="4" t="s">
        <v>277</v>
      </c>
      <c r="P722" s="4" t="s">
        <v>279</v>
      </c>
      <c r="Q722" s="4" t="s">
        <v>2409</v>
      </c>
      <c r="R722" s="4"/>
      <c r="S722" s="18"/>
      <c r="U722" s="7">
        <f>VLOOKUP(F722,[6]农村公路!$I$6:$W$11652,15,0)</f>
        <v>2.1</v>
      </c>
      <c r="V722" s="7">
        <f t="shared" si="31"/>
        <v>0</v>
      </c>
      <c r="W722" s="7" t="e">
        <f>VLOOKUP(F722,'[7]乡镇通三级、旅游资源产业路项目明细'!$F$8:$S$1305,14,0)</f>
        <v>#N/A</v>
      </c>
      <c r="AA722" s="7" t="e">
        <f>_xlfn.XLOOKUP(F722,'[8]乡镇通三级、旅游资源产业路项目明细'!$U:$U,'[8]乡镇通三级、旅游资源产业路项目明细'!$U:$U)</f>
        <v>#N/A</v>
      </c>
      <c r="AB722" s="7" t="e">
        <f>VLOOKUP(F722,[9]项目建设投资计划表!$L$7:$O$83,4,0)</f>
        <v>#N/A</v>
      </c>
    </row>
    <row r="723" spans="1:28" ht="25.15" customHeight="1" outlineLevel="3" x14ac:dyDescent="0.4">
      <c r="A723" s="4" t="s">
        <v>13</v>
      </c>
      <c r="B723" s="4" t="s">
        <v>91</v>
      </c>
      <c r="C723" s="4" t="s">
        <v>2406</v>
      </c>
      <c r="D723" s="4" t="s">
        <v>2411</v>
      </c>
      <c r="E723" s="9"/>
      <c r="F723" s="4" t="s">
        <v>2412</v>
      </c>
      <c r="G723" s="4" t="s">
        <v>327</v>
      </c>
      <c r="H723" s="9" t="s">
        <v>291</v>
      </c>
      <c r="I723" s="9" t="s">
        <v>283</v>
      </c>
      <c r="J723" s="4">
        <v>2.17</v>
      </c>
      <c r="K723" s="4" t="s">
        <v>284</v>
      </c>
      <c r="L723" s="4">
        <v>0</v>
      </c>
      <c r="M723" s="4">
        <v>2.17</v>
      </c>
      <c r="N723" s="4"/>
      <c r="O723" s="4" t="s">
        <v>277</v>
      </c>
      <c r="P723" s="4" t="s">
        <v>279</v>
      </c>
      <c r="Q723" s="4" t="s">
        <v>2411</v>
      </c>
      <c r="R723" s="4"/>
      <c r="S723" s="18"/>
      <c r="U723" s="7">
        <f>VLOOKUP(F723,[6]农村公路!$I$6:$W$11652,15,0)</f>
        <v>2.17</v>
      </c>
      <c r="V723" s="7">
        <f t="shared" si="31"/>
        <v>0</v>
      </c>
      <c r="W723" s="7" t="e">
        <f>VLOOKUP(F723,'[7]乡镇通三级、旅游资源产业路项目明细'!$F$8:$S$1305,14,0)</f>
        <v>#N/A</v>
      </c>
      <c r="AA723" s="7" t="e">
        <f>_xlfn.XLOOKUP(F723,'[8]乡镇通三级、旅游资源产业路项目明细'!$U:$U,'[8]乡镇通三级、旅游资源产业路项目明细'!$U:$U)</f>
        <v>#N/A</v>
      </c>
      <c r="AB723" s="7" t="e">
        <f>VLOOKUP(F723,[9]项目建设投资计划表!$L$7:$O$83,4,0)</f>
        <v>#N/A</v>
      </c>
    </row>
    <row r="724" spans="1:28" ht="25.15" customHeight="1" outlineLevel="3" x14ac:dyDescent="0.4">
      <c r="A724" s="4" t="s">
        <v>13</v>
      </c>
      <c r="B724" s="4" t="s">
        <v>91</v>
      </c>
      <c r="C724" s="4" t="s">
        <v>2322</v>
      </c>
      <c r="D724" s="4" t="s">
        <v>2413</v>
      </c>
      <c r="E724" s="9"/>
      <c r="F724" s="4" t="s">
        <v>2414</v>
      </c>
      <c r="G724" s="4" t="s">
        <v>327</v>
      </c>
      <c r="H724" s="9" t="s">
        <v>291</v>
      </c>
      <c r="I724" s="9" t="s">
        <v>2415</v>
      </c>
      <c r="J724" s="4">
        <v>0.92700000000000005</v>
      </c>
      <c r="K724" s="4" t="s">
        <v>2133</v>
      </c>
      <c r="L724" s="4" t="s">
        <v>1021</v>
      </c>
      <c r="M724" s="4">
        <v>0.92700000000000005</v>
      </c>
      <c r="N724" s="4"/>
      <c r="O724" s="4" t="s">
        <v>277</v>
      </c>
      <c r="P724" s="4" t="s">
        <v>279</v>
      </c>
      <c r="Q724" s="4" t="s">
        <v>2413</v>
      </c>
      <c r="R724" s="4"/>
      <c r="S724" s="18"/>
      <c r="U724" s="7">
        <f>VLOOKUP(F724,[6]农村公路!$I$6:$W$11652,15,0)</f>
        <v>0.92700000000000005</v>
      </c>
      <c r="V724" s="7">
        <f t="shared" si="31"/>
        <v>0</v>
      </c>
      <c r="W724" s="7" t="e">
        <f>VLOOKUP(F724,'[7]乡镇通三级、旅游资源产业路项目明细'!$F$8:$S$1305,14,0)</f>
        <v>#N/A</v>
      </c>
      <c r="AA724" s="7" t="e">
        <f>_xlfn.XLOOKUP(F724,'[8]乡镇通三级、旅游资源产业路项目明细'!$U:$U,'[8]乡镇通三级、旅游资源产业路项目明细'!$U:$U)</f>
        <v>#N/A</v>
      </c>
      <c r="AB724" s="7" t="e">
        <f>VLOOKUP(F724,[9]项目建设投资计划表!$L$7:$O$83,4,0)</f>
        <v>#N/A</v>
      </c>
    </row>
    <row r="725" spans="1:28" ht="25.15" customHeight="1" outlineLevel="3" x14ac:dyDescent="0.4">
      <c r="A725" s="4" t="s">
        <v>13</v>
      </c>
      <c r="B725" s="4" t="s">
        <v>91</v>
      </c>
      <c r="C725" s="4" t="s">
        <v>2222</v>
      </c>
      <c r="D725" s="4" t="s">
        <v>2416</v>
      </c>
      <c r="E725" s="9"/>
      <c r="F725" s="4" t="s">
        <v>2417</v>
      </c>
      <c r="G725" s="4" t="s">
        <v>327</v>
      </c>
      <c r="H725" s="9" t="s">
        <v>291</v>
      </c>
      <c r="I725" s="9" t="s">
        <v>2418</v>
      </c>
      <c r="J725" s="4">
        <v>1.21</v>
      </c>
      <c r="K725" s="4" t="s">
        <v>2133</v>
      </c>
      <c r="L725" s="4" t="s">
        <v>1021</v>
      </c>
      <c r="M725" s="4">
        <v>1.21</v>
      </c>
      <c r="N725" s="4"/>
      <c r="O725" s="4" t="s">
        <v>277</v>
      </c>
      <c r="P725" s="4" t="s">
        <v>279</v>
      </c>
      <c r="Q725" s="4" t="s">
        <v>2416</v>
      </c>
      <c r="R725" s="4"/>
      <c r="S725" s="18"/>
      <c r="U725" s="7">
        <f>VLOOKUP(F725,[6]农村公路!$I$6:$W$11652,15,0)</f>
        <v>1.21</v>
      </c>
      <c r="V725" s="7">
        <f t="shared" si="31"/>
        <v>0</v>
      </c>
      <c r="W725" s="7" t="e">
        <f>VLOOKUP(F725,'[7]乡镇通三级、旅游资源产业路项目明细'!$F$8:$S$1305,14,0)</f>
        <v>#N/A</v>
      </c>
      <c r="AA725" s="7" t="e">
        <f>_xlfn.XLOOKUP(F725,'[8]乡镇通三级、旅游资源产业路项目明细'!$U:$U,'[8]乡镇通三级、旅游资源产业路项目明细'!$U:$U)</f>
        <v>#N/A</v>
      </c>
      <c r="AB725" s="7" t="e">
        <f>VLOOKUP(F725,[9]项目建设投资计划表!$L$7:$O$83,4,0)</f>
        <v>#N/A</v>
      </c>
    </row>
    <row r="726" spans="1:28" ht="25.15" customHeight="1" outlineLevel="3" x14ac:dyDescent="0.4">
      <c r="A726" s="4" t="s">
        <v>13</v>
      </c>
      <c r="B726" s="4" t="s">
        <v>91</v>
      </c>
      <c r="C726" s="4" t="s">
        <v>2222</v>
      </c>
      <c r="D726" s="4" t="s">
        <v>2223</v>
      </c>
      <c r="E726" s="9"/>
      <c r="F726" s="4" t="s">
        <v>2419</v>
      </c>
      <c r="G726" s="4" t="s">
        <v>327</v>
      </c>
      <c r="H726" s="9" t="s">
        <v>291</v>
      </c>
      <c r="I726" s="9" t="s">
        <v>2420</v>
      </c>
      <c r="J726" s="4">
        <v>1.4</v>
      </c>
      <c r="K726" s="4" t="s">
        <v>2133</v>
      </c>
      <c r="L726" s="4" t="s">
        <v>1021</v>
      </c>
      <c r="M726" s="4">
        <v>1.4</v>
      </c>
      <c r="N726" s="4"/>
      <c r="O726" s="4" t="s">
        <v>346</v>
      </c>
      <c r="P726" s="4" t="s">
        <v>279</v>
      </c>
      <c r="Q726" s="4" t="s">
        <v>2223</v>
      </c>
      <c r="R726" s="4"/>
      <c r="S726" s="18"/>
      <c r="U726" s="7">
        <f>VLOOKUP(F726,[6]农村公路!$I$6:$W$11652,15,0)</f>
        <v>1.4</v>
      </c>
      <c r="V726" s="7">
        <f t="shared" si="31"/>
        <v>0</v>
      </c>
      <c r="W726" s="7" t="e">
        <f>VLOOKUP(F726,'[7]乡镇通三级、旅游资源产业路项目明细'!$F$8:$S$1305,14,0)</f>
        <v>#N/A</v>
      </c>
      <c r="AA726" s="7" t="e">
        <f>_xlfn.XLOOKUP(F726,'[8]乡镇通三级、旅游资源产业路项目明细'!$U:$U,'[8]乡镇通三级、旅游资源产业路项目明细'!$U:$U)</f>
        <v>#N/A</v>
      </c>
      <c r="AB726" s="7" t="e">
        <f>VLOOKUP(F726,[9]项目建设投资计划表!$L$7:$O$83,4,0)</f>
        <v>#N/A</v>
      </c>
    </row>
    <row r="727" spans="1:28" ht="25.15" customHeight="1" outlineLevel="3" x14ac:dyDescent="0.4">
      <c r="A727" s="4" t="s">
        <v>13</v>
      </c>
      <c r="B727" s="4" t="s">
        <v>91</v>
      </c>
      <c r="C727" s="4" t="s">
        <v>2421</v>
      </c>
      <c r="D727" s="4" t="s">
        <v>2422</v>
      </c>
      <c r="E727" s="9"/>
      <c r="F727" s="4" t="s">
        <v>2423</v>
      </c>
      <c r="G727" s="4" t="s">
        <v>327</v>
      </c>
      <c r="H727" s="9" t="s">
        <v>291</v>
      </c>
      <c r="I727" s="9" t="s">
        <v>2424</v>
      </c>
      <c r="J727" s="4">
        <v>0.6</v>
      </c>
      <c r="K727" s="4" t="s">
        <v>2133</v>
      </c>
      <c r="L727" s="4" t="s">
        <v>1021</v>
      </c>
      <c r="M727" s="4">
        <v>0.6</v>
      </c>
      <c r="N727" s="4"/>
      <c r="O727" s="4" t="s">
        <v>277</v>
      </c>
      <c r="P727" s="4" t="s">
        <v>279</v>
      </c>
      <c r="Q727" s="4" t="s">
        <v>2422</v>
      </c>
      <c r="R727" s="4"/>
      <c r="S727" s="18"/>
      <c r="U727" s="7">
        <f>VLOOKUP(F727,[6]农村公路!$I$6:$W$11652,15,0)</f>
        <v>0.6</v>
      </c>
      <c r="V727" s="7">
        <f t="shared" si="31"/>
        <v>0</v>
      </c>
      <c r="W727" s="7" t="e">
        <f>VLOOKUP(F727,'[7]乡镇通三级、旅游资源产业路项目明细'!$F$8:$S$1305,14,0)</f>
        <v>#N/A</v>
      </c>
      <c r="AA727" s="7" t="e">
        <f>_xlfn.XLOOKUP(F727,'[8]乡镇通三级、旅游资源产业路项目明细'!$U:$U,'[8]乡镇通三级、旅游资源产业路项目明细'!$U:$U)</f>
        <v>#N/A</v>
      </c>
      <c r="AB727" s="7" t="e">
        <f>VLOOKUP(F727,[9]项目建设投资计划表!$L$7:$O$83,4,0)</f>
        <v>#N/A</v>
      </c>
    </row>
    <row r="728" spans="1:28" ht="25.15" customHeight="1" outlineLevel="3" x14ac:dyDescent="0.4">
      <c r="A728" s="4" t="s">
        <v>13</v>
      </c>
      <c r="B728" s="4" t="s">
        <v>91</v>
      </c>
      <c r="C728" s="4" t="s">
        <v>2421</v>
      </c>
      <c r="D728" s="4" t="s">
        <v>2422</v>
      </c>
      <c r="E728" s="9"/>
      <c r="F728" s="4" t="s">
        <v>2425</v>
      </c>
      <c r="G728" s="4" t="s">
        <v>327</v>
      </c>
      <c r="H728" s="9" t="s">
        <v>291</v>
      </c>
      <c r="I728" s="9" t="s">
        <v>2426</v>
      </c>
      <c r="J728" s="4">
        <v>0.8</v>
      </c>
      <c r="K728" s="4" t="s">
        <v>2133</v>
      </c>
      <c r="L728" s="4" t="s">
        <v>5</v>
      </c>
      <c r="M728" s="4">
        <v>0.8</v>
      </c>
      <c r="N728" s="4"/>
      <c r="O728" s="4" t="s">
        <v>277</v>
      </c>
      <c r="P728" s="4" t="s">
        <v>279</v>
      </c>
      <c r="Q728" s="4" t="s">
        <v>2422</v>
      </c>
      <c r="R728" s="4"/>
      <c r="S728" s="18"/>
      <c r="U728" s="7">
        <f>VLOOKUP(F728,[6]农村公路!$I$6:$W$11652,15,0)</f>
        <v>0.8</v>
      </c>
      <c r="V728" s="7">
        <f t="shared" si="31"/>
        <v>0</v>
      </c>
      <c r="W728" s="7" t="e">
        <f>VLOOKUP(F728,'[7]乡镇通三级、旅游资源产业路项目明细'!$F$8:$S$1305,14,0)</f>
        <v>#N/A</v>
      </c>
      <c r="AA728" s="7" t="e">
        <f>_xlfn.XLOOKUP(F728,'[8]乡镇通三级、旅游资源产业路项目明细'!$U:$U,'[8]乡镇通三级、旅游资源产业路项目明细'!$U:$U)</f>
        <v>#N/A</v>
      </c>
      <c r="AB728" s="7" t="e">
        <f>VLOOKUP(F728,[9]项目建设投资计划表!$L$7:$O$83,4,0)</f>
        <v>#N/A</v>
      </c>
    </row>
    <row r="729" spans="1:28" s="1" customFormat="1" ht="25.15" customHeight="1" outlineLevel="2" x14ac:dyDescent="0.4">
      <c r="A729" s="4"/>
      <c r="B729" s="11" t="s">
        <v>90</v>
      </c>
      <c r="C729" s="4"/>
      <c r="D729" s="4"/>
      <c r="E729" s="9"/>
      <c r="F729" s="4"/>
      <c r="G729" s="4"/>
      <c r="H729" s="9"/>
      <c r="I729" s="9"/>
      <c r="J729" s="4">
        <f>SUBTOTAL(9,J730:J736)</f>
        <v>64.567000000000007</v>
      </c>
      <c r="K729" s="4"/>
      <c r="L729" s="4"/>
      <c r="M729" s="4">
        <f>SUBTOTAL(9,M730:M736)</f>
        <v>64.567000000000007</v>
      </c>
      <c r="N729" s="4">
        <v>64.599999999999994</v>
      </c>
      <c r="O729" s="4"/>
      <c r="P729" s="4"/>
      <c r="Q729" s="4"/>
      <c r="R729" s="4"/>
      <c r="S729" s="19">
        <f t="shared" ref="S729:S737" si="32">J729-N729</f>
        <v>-3.299999999998704E-2</v>
      </c>
    </row>
    <row r="730" spans="1:28" ht="25.15" customHeight="1" outlineLevel="3" x14ac:dyDescent="0.4">
      <c r="A730" s="4" t="s">
        <v>13</v>
      </c>
      <c r="B730" s="4" t="s">
        <v>90</v>
      </c>
      <c r="C730" s="4" t="s">
        <v>2427</v>
      </c>
      <c r="D730" s="4" t="s">
        <v>2428</v>
      </c>
      <c r="E730" s="9"/>
      <c r="F730" s="4" t="s">
        <v>2429</v>
      </c>
      <c r="G730" s="4" t="s">
        <v>275</v>
      </c>
      <c r="H730" s="9" t="s">
        <v>291</v>
      </c>
      <c r="I730" s="9" t="s">
        <v>2430</v>
      </c>
      <c r="J730" s="4">
        <v>7.4</v>
      </c>
      <c r="K730" s="4" t="s">
        <v>300</v>
      </c>
      <c r="L730" s="4">
        <v>0</v>
      </c>
      <c r="M730" s="4">
        <v>7.4</v>
      </c>
      <c r="N730" s="4"/>
      <c r="O730" s="4" t="s">
        <v>363</v>
      </c>
      <c r="P730" s="4" t="s">
        <v>279</v>
      </c>
      <c r="Q730" s="4" t="s">
        <v>2431</v>
      </c>
      <c r="R730" s="4"/>
      <c r="S730" s="18"/>
      <c r="U730" s="7">
        <f>VLOOKUP(F730,[6]农村公路!$I$6:$W$11652,15,0)</f>
        <v>7.4</v>
      </c>
      <c r="V730" s="7">
        <f t="shared" ref="V730:V736" si="33">J730-U730</f>
        <v>0</v>
      </c>
      <c r="W730" s="7" t="e">
        <f>VLOOKUP(F730,'[7]乡镇通三级、旅游资源产业路项目明细'!$F$8:$S$1305,14,0)</f>
        <v>#N/A</v>
      </c>
      <c r="AA730" s="7" t="e">
        <f>_xlfn.XLOOKUP(F730,'[8]乡镇通三级、旅游资源产业路项目明细'!$U:$U,'[8]乡镇通三级、旅游资源产业路项目明细'!$U:$U)</f>
        <v>#N/A</v>
      </c>
      <c r="AB730" s="7" t="e">
        <f>VLOOKUP(F730,[9]项目建设投资计划表!$L$7:$O$83,4,0)</f>
        <v>#N/A</v>
      </c>
    </row>
    <row r="731" spans="1:28" ht="25.15" customHeight="1" outlineLevel="3" x14ac:dyDescent="0.4">
      <c r="A731" s="4" t="s">
        <v>13</v>
      </c>
      <c r="B731" s="4" t="s">
        <v>90</v>
      </c>
      <c r="C731" s="4" t="s">
        <v>2432</v>
      </c>
      <c r="D731" s="4" t="s">
        <v>2433</v>
      </c>
      <c r="E731" s="9"/>
      <c r="F731" s="4" t="s">
        <v>2434</v>
      </c>
      <c r="G731" s="4" t="s">
        <v>275</v>
      </c>
      <c r="H731" s="9" t="s">
        <v>291</v>
      </c>
      <c r="I731" s="9" t="s">
        <v>2435</v>
      </c>
      <c r="J731" s="4">
        <v>5.2910000000000004</v>
      </c>
      <c r="K731" s="4" t="s">
        <v>277</v>
      </c>
      <c r="L731" s="4">
        <v>0</v>
      </c>
      <c r="M731" s="4">
        <v>5.2910000000000004</v>
      </c>
      <c r="N731" s="4"/>
      <c r="O731" s="4" t="s">
        <v>293</v>
      </c>
      <c r="P731" s="4" t="s">
        <v>279</v>
      </c>
      <c r="Q731" s="4" t="s">
        <v>2436</v>
      </c>
      <c r="R731" s="4"/>
      <c r="S731" s="18"/>
      <c r="U731" s="7">
        <f>VLOOKUP(F731,[6]农村公路!$I$6:$W$11652,15,0)</f>
        <v>5.2910000000000004</v>
      </c>
      <c r="V731" s="7">
        <f t="shared" si="33"/>
        <v>0</v>
      </c>
      <c r="W731" s="7" t="e">
        <f>VLOOKUP(F731,'[7]乡镇通三级、旅游资源产业路项目明细'!$F$8:$S$1305,14,0)</f>
        <v>#N/A</v>
      </c>
      <c r="AA731" s="7" t="e">
        <f>_xlfn.XLOOKUP(F731,'[8]乡镇通三级、旅游资源产业路项目明细'!$U:$U,'[8]乡镇通三级、旅游资源产业路项目明细'!$U:$U)</f>
        <v>#N/A</v>
      </c>
      <c r="AB731" s="7" t="e">
        <f>VLOOKUP(F731,[9]项目建设投资计划表!$L$7:$O$83,4,0)</f>
        <v>#N/A</v>
      </c>
    </row>
    <row r="732" spans="1:28" ht="25.15" customHeight="1" outlineLevel="3" x14ac:dyDescent="0.4">
      <c r="A732" s="4" t="s">
        <v>13</v>
      </c>
      <c r="B732" s="4" t="s">
        <v>90</v>
      </c>
      <c r="C732" s="4" t="s">
        <v>2437</v>
      </c>
      <c r="D732" s="4" t="s">
        <v>2438</v>
      </c>
      <c r="E732" s="9"/>
      <c r="F732" s="4" t="s">
        <v>2439</v>
      </c>
      <c r="G732" s="4" t="s">
        <v>275</v>
      </c>
      <c r="H732" s="9" t="s">
        <v>291</v>
      </c>
      <c r="I732" s="9" t="s">
        <v>283</v>
      </c>
      <c r="J732" s="4">
        <v>4.92</v>
      </c>
      <c r="K732" s="4" t="s">
        <v>377</v>
      </c>
      <c r="L732" s="4">
        <v>0</v>
      </c>
      <c r="M732" s="4">
        <v>4.92</v>
      </c>
      <c r="N732" s="4"/>
      <c r="O732" s="4" t="s">
        <v>285</v>
      </c>
      <c r="P732" s="4" t="s">
        <v>279</v>
      </c>
      <c r="Q732" s="4" t="s">
        <v>2440</v>
      </c>
      <c r="R732" s="4"/>
      <c r="S732" s="18"/>
      <c r="U732" s="7">
        <f>VLOOKUP(F732,[6]农村公路!$I$6:$W$11652,15,0)</f>
        <v>4.92</v>
      </c>
      <c r="V732" s="7">
        <f t="shared" si="33"/>
        <v>0</v>
      </c>
      <c r="W732" s="7" t="e">
        <f>VLOOKUP(F732,'[7]乡镇通三级、旅游资源产业路项目明细'!$F$8:$S$1305,14,0)</f>
        <v>#N/A</v>
      </c>
      <c r="AA732" s="7" t="e">
        <f>_xlfn.XLOOKUP(F732,'[8]乡镇通三级、旅游资源产业路项目明细'!$U:$U,'[8]乡镇通三级、旅游资源产业路项目明细'!$U:$U)</f>
        <v>#N/A</v>
      </c>
      <c r="AB732" s="7" t="e">
        <f>VLOOKUP(F732,[9]项目建设投资计划表!$L$7:$O$83,4,0)</f>
        <v>#N/A</v>
      </c>
    </row>
    <row r="733" spans="1:28" ht="25.15" customHeight="1" outlineLevel="3" x14ac:dyDescent="0.4">
      <c r="A733" s="4" t="s">
        <v>13</v>
      </c>
      <c r="B733" s="4" t="s">
        <v>90</v>
      </c>
      <c r="C733" s="4" t="s">
        <v>2432</v>
      </c>
      <c r="D733" s="4" t="s">
        <v>479</v>
      </c>
      <c r="E733" s="9"/>
      <c r="F733" s="4" t="s">
        <v>2441</v>
      </c>
      <c r="G733" s="4" t="s">
        <v>275</v>
      </c>
      <c r="H733" s="9" t="s">
        <v>291</v>
      </c>
      <c r="I733" s="9" t="s">
        <v>283</v>
      </c>
      <c r="J733" s="4">
        <v>13.846</v>
      </c>
      <c r="K733" s="4" t="s">
        <v>300</v>
      </c>
      <c r="L733" s="4">
        <v>0</v>
      </c>
      <c r="M733" s="4">
        <v>13.846</v>
      </c>
      <c r="N733" s="4"/>
      <c r="O733" s="4" t="s">
        <v>293</v>
      </c>
      <c r="P733" s="4" t="s">
        <v>279</v>
      </c>
      <c r="Q733" s="4" t="s">
        <v>2442</v>
      </c>
      <c r="R733" s="4"/>
      <c r="S733" s="18"/>
      <c r="U733" s="7">
        <f>VLOOKUP(F733,[6]农村公路!$I$6:$W$11652,15,0)</f>
        <v>13.846</v>
      </c>
      <c r="V733" s="7">
        <f t="shared" si="33"/>
        <v>0</v>
      </c>
      <c r="W733" s="7" t="e">
        <f>VLOOKUP(F733,'[7]乡镇通三级、旅游资源产业路项目明细'!$F$8:$S$1305,14,0)</f>
        <v>#N/A</v>
      </c>
      <c r="AA733" s="7" t="e">
        <f>_xlfn.XLOOKUP(F733,'[8]乡镇通三级、旅游资源产业路项目明细'!$U:$U,'[8]乡镇通三级、旅游资源产业路项目明细'!$U:$U)</f>
        <v>#N/A</v>
      </c>
      <c r="AB733" s="7" t="e">
        <f>VLOOKUP(F733,[9]项目建设投资计划表!$L$7:$O$83,4,0)</f>
        <v>#N/A</v>
      </c>
    </row>
    <row r="734" spans="1:28" ht="25.15" customHeight="1" outlineLevel="3" x14ac:dyDescent="0.4">
      <c r="A734" s="4" t="s">
        <v>13</v>
      </c>
      <c r="B734" s="4" t="s">
        <v>90</v>
      </c>
      <c r="C734" s="4" t="s">
        <v>2443</v>
      </c>
      <c r="D734" s="4" t="s">
        <v>2444</v>
      </c>
      <c r="E734" s="9"/>
      <c r="F734" s="4" t="s">
        <v>2445</v>
      </c>
      <c r="G734" s="4" t="s">
        <v>275</v>
      </c>
      <c r="H734" s="4" t="s">
        <v>291</v>
      </c>
      <c r="I734" s="9" t="s">
        <v>283</v>
      </c>
      <c r="J734" s="4">
        <v>17.78</v>
      </c>
      <c r="K734" s="4">
        <v>4.5</v>
      </c>
      <c r="L734" s="4"/>
      <c r="M734" s="4">
        <v>17.78</v>
      </c>
      <c r="N734" s="4"/>
      <c r="O734" s="4">
        <v>6</v>
      </c>
      <c r="P734" s="4" t="s">
        <v>279</v>
      </c>
      <c r="Q734" s="4" t="s">
        <v>2446</v>
      </c>
      <c r="R734" s="4" t="s">
        <v>366</v>
      </c>
      <c r="S734" s="18"/>
      <c r="U734" s="7">
        <f>VLOOKUP(F734,[6]农村公路!$I$6:$W$11652,15,0)</f>
        <v>17.78</v>
      </c>
      <c r="V734" s="7">
        <f t="shared" si="33"/>
        <v>0</v>
      </c>
      <c r="W734" s="7" t="e">
        <f>VLOOKUP(F734,'[7]乡镇通三级、旅游资源产业路项目明细'!$F$8:$S$1305,14,0)</f>
        <v>#N/A</v>
      </c>
      <c r="X734" s="7" t="e">
        <f>J734-M734-W734</f>
        <v>#N/A</v>
      </c>
      <c r="AA734" s="7" t="str">
        <f>_xlfn.XLOOKUP(F734,'[8]乡镇通三级、旅游资源产业路项目明细'!$U:$U,'[8]乡镇通三级、旅游资源产业路项目明细'!$U:$U)</f>
        <v>哲桥圩至坪上曾家连接路</v>
      </c>
      <c r="AB734" s="7" t="e">
        <f>VLOOKUP(F734,[9]项目建设投资计划表!$L$7:$O$83,4,0)</f>
        <v>#N/A</v>
      </c>
    </row>
    <row r="735" spans="1:28" ht="25.15" customHeight="1" outlineLevel="3" x14ac:dyDescent="0.4">
      <c r="A735" s="4" t="s">
        <v>13</v>
      </c>
      <c r="B735" s="4" t="s">
        <v>90</v>
      </c>
      <c r="C735" s="4" t="s">
        <v>2432</v>
      </c>
      <c r="D735" s="4" t="s">
        <v>2447</v>
      </c>
      <c r="E735" s="9"/>
      <c r="F735" s="4" t="s">
        <v>2448</v>
      </c>
      <c r="G735" s="4" t="s">
        <v>275</v>
      </c>
      <c r="H735" s="4" t="s">
        <v>291</v>
      </c>
      <c r="I735" s="9" t="s">
        <v>283</v>
      </c>
      <c r="J735" s="4">
        <v>12.81</v>
      </c>
      <c r="K735" s="4">
        <v>4.5</v>
      </c>
      <c r="L735" s="4"/>
      <c r="M735" s="4">
        <v>12.81</v>
      </c>
      <c r="N735" s="4"/>
      <c r="O735" s="4">
        <v>6</v>
      </c>
      <c r="P735" s="4" t="s">
        <v>279</v>
      </c>
      <c r="Q735" s="4" t="s">
        <v>2449</v>
      </c>
      <c r="R735" s="4"/>
      <c r="S735" s="18"/>
      <c r="U735" s="7">
        <f>VLOOKUP(F735,[6]农村公路!$I$6:$W$11652,15,0)</f>
        <v>12.81</v>
      </c>
      <c r="V735" s="7">
        <f t="shared" si="33"/>
        <v>0</v>
      </c>
      <c r="W735" s="7" t="e">
        <f>VLOOKUP(F735,'[7]乡镇通三级、旅游资源产业路项目明细'!$F$8:$S$1305,14,0)</f>
        <v>#N/A</v>
      </c>
      <c r="AA735" s="7" t="e">
        <f>_xlfn.XLOOKUP(F735,'[8]乡镇通三级、旅游资源产业路项目明细'!$U:$U,'[8]乡镇通三级、旅游资源产业路项目明细'!$U:$U)</f>
        <v>#N/A</v>
      </c>
      <c r="AB735" s="7" t="e">
        <f>VLOOKUP(F735,[9]项目建设投资计划表!$L$7:$O$83,4,0)</f>
        <v>#N/A</v>
      </c>
    </row>
    <row r="736" spans="1:28" ht="25.15" customHeight="1" outlineLevel="3" x14ac:dyDescent="0.4">
      <c r="A736" s="4" t="s">
        <v>13</v>
      </c>
      <c r="B736" s="4" t="s">
        <v>90</v>
      </c>
      <c r="C736" s="4" t="s">
        <v>2450</v>
      </c>
      <c r="D736" s="4" t="s">
        <v>2451</v>
      </c>
      <c r="E736" s="9"/>
      <c r="F736" s="4" t="s">
        <v>2452</v>
      </c>
      <c r="G736" s="4" t="s">
        <v>275</v>
      </c>
      <c r="H736" s="4" t="s">
        <v>200</v>
      </c>
      <c r="I736" s="9" t="s">
        <v>283</v>
      </c>
      <c r="J736" s="4">
        <v>2.52</v>
      </c>
      <c r="K736" s="4" t="s">
        <v>283</v>
      </c>
      <c r="L736" s="4"/>
      <c r="M736" s="4">
        <v>2.52</v>
      </c>
      <c r="N736" s="4"/>
      <c r="O736" s="4">
        <v>4.5</v>
      </c>
      <c r="P736" s="4" t="s">
        <v>279</v>
      </c>
      <c r="Q736" s="4" t="s">
        <v>2453</v>
      </c>
      <c r="R736" s="4"/>
      <c r="S736" s="18"/>
      <c r="U736" s="7">
        <f>VLOOKUP(F736,[6]农村公路!$I$6:$W$11652,15,0)</f>
        <v>2.52</v>
      </c>
      <c r="V736" s="7">
        <f t="shared" si="33"/>
        <v>0</v>
      </c>
      <c r="W736" s="7" t="e">
        <f>VLOOKUP(F736,'[7]乡镇通三级、旅游资源产业路项目明细'!$F$8:$S$1305,14,0)</f>
        <v>#N/A</v>
      </c>
      <c r="AA736" s="7" t="e">
        <f>_xlfn.XLOOKUP(F736,'[8]乡镇通三级、旅游资源产业路项目明细'!$U:$U,'[8]乡镇通三级、旅游资源产业路项目明细'!$U:$U)</f>
        <v>#N/A</v>
      </c>
      <c r="AB736" s="7" t="e">
        <f>VLOOKUP(F736,[9]项目建设投资计划表!$L$7:$O$83,4,0)</f>
        <v>#N/A</v>
      </c>
    </row>
    <row r="737" spans="1:28" s="1" customFormat="1" ht="25.15" customHeight="1" outlineLevel="2" x14ac:dyDescent="0.4">
      <c r="A737" s="4"/>
      <c r="B737" s="11" t="s">
        <v>92</v>
      </c>
      <c r="C737" s="4"/>
      <c r="D737" s="4"/>
      <c r="E737" s="9"/>
      <c r="F737" s="4"/>
      <c r="G737" s="4"/>
      <c r="H737" s="9"/>
      <c r="I737" s="9"/>
      <c r="J737" s="4">
        <f>SUBTOTAL(9,J738:J775)</f>
        <v>75.194000000000003</v>
      </c>
      <c r="K737" s="4"/>
      <c r="L737" s="4"/>
      <c r="M737" s="4">
        <f>SUBTOTAL(9,M738:M775)</f>
        <v>64.551999999999992</v>
      </c>
      <c r="N737" s="4">
        <v>58.265000000000001</v>
      </c>
      <c r="O737" s="4"/>
      <c r="P737" s="4"/>
      <c r="Q737" s="4"/>
      <c r="R737" s="4"/>
      <c r="S737" s="18">
        <f t="shared" si="32"/>
        <v>16.929000000000002</v>
      </c>
    </row>
    <row r="738" spans="1:28" ht="25.15" customHeight="1" outlineLevel="3" x14ac:dyDescent="0.4">
      <c r="A738" s="4" t="s">
        <v>13</v>
      </c>
      <c r="B738" s="4" t="s">
        <v>92</v>
      </c>
      <c r="C738" s="4" t="s">
        <v>2454</v>
      </c>
      <c r="D738" s="4" t="s">
        <v>2455</v>
      </c>
      <c r="E738" s="9"/>
      <c r="F738" s="4" t="s">
        <v>2456</v>
      </c>
      <c r="G738" s="4" t="s">
        <v>434</v>
      </c>
      <c r="H738" s="9" t="s">
        <v>200</v>
      </c>
      <c r="I738" s="9" t="s">
        <v>2457</v>
      </c>
      <c r="J738" s="4">
        <v>12.722</v>
      </c>
      <c r="K738" s="4">
        <v>0</v>
      </c>
      <c r="L738" s="4" t="s">
        <v>279</v>
      </c>
      <c r="M738" s="4">
        <v>2.08</v>
      </c>
      <c r="N738" s="4"/>
      <c r="O738" s="4">
        <v>6.5</v>
      </c>
      <c r="P738" s="4" t="s">
        <v>436</v>
      </c>
      <c r="Q738" s="4" t="s">
        <v>2454</v>
      </c>
      <c r="R738" s="4" t="s">
        <v>366</v>
      </c>
      <c r="S738" s="18"/>
      <c r="W738" s="7">
        <f>VLOOKUP(F738,'[7]2021年备案'!$F$8:$S$1293,14,0)</f>
        <v>10.603999999999999</v>
      </c>
      <c r="X738" s="7">
        <f>J738-W738</f>
        <v>2.1180000000000003</v>
      </c>
      <c r="Y738" s="7">
        <f>J738-W738-M738</f>
        <v>3.8000000000000256E-2</v>
      </c>
      <c r="AA738" s="7" t="str">
        <f>_xlfn.XLOOKUP(F738,'[8]乡镇通三级、旅游资源产业路项目明细'!$U:$U,'[8]乡镇通三级、旅游资源产业路项目明细'!$U:$U)</f>
        <v>常宁市三湾至西岭</v>
      </c>
      <c r="AB738" s="7" t="e">
        <f>VLOOKUP(F738,[9]项目建设投资计划表!$L$7:$O$83,4,0)</f>
        <v>#N/A</v>
      </c>
    </row>
    <row r="739" spans="1:28" ht="25.15" customHeight="1" outlineLevel="3" x14ac:dyDescent="0.4">
      <c r="A739" s="4" t="s">
        <v>13</v>
      </c>
      <c r="B739" s="4" t="s">
        <v>92</v>
      </c>
      <c r="C739" s="4" t="s">
        <v>2458</v>
      </c>
      <c r="D739" s="4" t="s">
        <v>2459</v>
      </c>
      <c r="E739" s="9"/>
      <c r="F739" s="4" t="s">
        <v>2460</v>
      </c>
      <c r="G739" s="4" t="s">
        <v>434</v>
      </c>
      <c r="H739" s="9" t="s">
        <v>200</v>
      </c>
      <c r="I739" s="9" t="s">
        <v>2461</v>
      </c>
      <c r="J739" s="4">
        <v>17.585000000000001</v>
      </c>
      <c r="K739" s="4">
        <v>0</v>
      </c>
      <c r="L739" s="4" t="s">
        <v>279</v>
      </c>
      <c r="M739" s="4">
        <v>17.585000000000001</v>
      </c>
      <c r="N739" s="4"/>
      <c r="O739" s="4">
        <v>6.5</v>
      </c>
      <c r="P739" s="4" t="s">
        <v>436</v>
      </c>
      <c r="Q739" s="4" t="s">
        <v>2458</v>
      </c>
      <c r="R739" s="4"/>
      <c r="S739" s="18"/>
      <c r="W739" s="7" t="e">
        <f>VLOOKUP(F739,'[7]2021年备案'!$F$8:$S$1293,14,0)</f>
        <v>#N/A</v>
      </c>
      <c r="Y739" s="7" t="e">
        <f>J739-W739-M739</f>
        <v>#N/A</v>
      </c>
      <c r="Z739" s="7" t="s">
        <v>437</v>
      </c>
      <c r="AA739" s="7" t="e">
        <f>_xlfn.XLOOKUP(F739,'[8]乡镇通三级、旅游资源产业路项目明细'!$U:$U,'[8]乡镇通三级、旅游资源产业路项目明细'!$U:$U)</f>
        <v>#N/A</v>
      </c>
      <c r="AB739" s="7" t="e">
        <f>VLOOKUP(F739,[9]项目建设投资计划表!$L$7:$O$83,4,0)</f>
        <v>#N/A</v>
      </c>
    </row>
    <row r="740" spans="1:28" ht="25.15" customHeight="1" outlineLevel="3" x14ac:dyDescent="0.4">
      <c r="A740" s="4" t="s">
        <v>13</v>
      </c>
      <c r="B740" s="4" t="s">
        <v>92</v>
      </c>
      <c r="C740" s="4" t="s">
        <v>2454</v>
      </c>
      <c r="D740" s="4" t="s">
        <v>2462</v>
      </c>
      <c r="E740" s="9"/>
      <c r="F740" s="4" t="s">
        <v>2463</v>
      </c>
      <c r="G740" s="4" t="s">
        <v>275</v>
      </c>
      <c r="H740" s="9" t="s">
        <v>291</v>
      </c>
      <c r="I740" s="9" t="s">
        <v>283</v>
      </c>
      <c r="J740" s="4">
        <v>0.73</v>
      </c>
      <c r="K740" s="4" t="s">
        <v>284</v>
      </c>
      <c r="L740" s="4">
        <v>0</v>
      </c>
      <c r="M740" s="4">
        <v>0.73</v>
      </c>
      <c r="N740" s="4"/>
      <c r="O740" s="4" t="s">
        <v>923</v>
      </c>
      <c r="P740" s="4" t="s">
        <v>279</v>
      </c>
      <c r="Q740" s="4" t="s">
        <v>2464</v>
      </c>
      <c r="R740" s="4"/>
      <c r="S740" s="18"/>
      <c r="U740" s="7">
        <f>VLOOKUP(F740,[6]农村公路!$I$6:$W$11652,15,0)</f>
        <v>0.73</v>
      </c>
      <c r="V740" s="7">
        <f t="shared" ref="V740:V760" si="34">J740-U740</f>
        <v>0</v>
      </c>
      <c r="W740" s="7" t="e">
        <f>VLOOKUP(F740,'[7]乡镇通三级、旅游资源产业路项目明细'!$F$8:$S$1305,14,0)</f>
        <v>#N/A</v>
      </c>
      <c r="AA740" s="7" t="e">
        <f>_xlfn.XLOOKUP(F740,'[8]乡镇通三级、旅游资源产业路项目明细'!$U:$U,'[8]乡镇通三级、旅游资源产业路项目明细'!$U:$U)</f>
        <v>#N/A</v>
      </c>
      <c r="AB740" s="7" t="e">
        <f>VLOOKUP(F740,[9]项目建设投资计划表!$L$7:$O$83,4,0)</f>
        <v>#N/A</v>
      </c>
    </row>
    <row r="741" spans="1:28" ht="25.15" customHeight="1" outlineLevel="3" x14ac:dyDescent="0.4">
      <c r="A741" s="4" t="s">
        <v>13</v>
      </c>
      <c r="B741" s="4" t="s">
        <v>92</v>
      </c>
      <c r="C741" s="4" t="s">
        <v>2454</v>
      </c>
      <c r="D741" s="4" t="s">
        <v>2465</v>
      </c>
      <c r="E741" s="9"/>
      <c r="F741" s="4" t="s">
        <v>2466</v>
      </c>
      <c r="G741" s="4" t="s">
        <v>275</v>
      </c>
      <c r="H741" s="9" t="s">
        <v>291</v>
      </c>
      <c r="I741" s="9" t="s">
        <v>283</v>
      </c>
      <c r="J741" s="4">
        <v>1.2</v>
      </c>
      <c r="K741" s="4" t="s">
        <v>284</v>
      </c>
      <c r="L741" s="4">
        <v>0</v>
      </c>
      <c r="M741" s="4">
        <v>1.2</v>
      </c>
      <c r="N741" s="4"/>
      <c r="O741" s="4" t="s">
        <v>923</v>
      </c>
      <c r="P741" s="4" t="s">
        <v>279</v>
      </c>
      <c r="Q741" s="4" t="s">
        <v>2467</v>
      </c>
      <c r="R741" s="4"/>
      <c r="S741" s="18"/>
      <c r="U741" s="7">
        <f>VLOOKUP(F741,[6]农村公路!$I$6:$W$11652,15,0)</f>
        <v>1.2</v>
      </c>
      <c r="V741" s="7">
        <f t="shared" si="34"/>
        <v>0</v>
      </c>
      <c r="W741" s="7" t="e">
        <f>VLOOKUP(F741,'[7]乡镇通三级、旅游资源产业路项目明细'!$F$8:$S$1305,14,0)</f>
        <v>#N/A</v>
      </c>
      <c r="AA741" s="7" t="e">
        <f>_xlfn.XLOOKUP(F741,'[8]乡镇通三级、旅游资源产业路项目明细'!$U:$U,'[8]乡镇通三级、旅游资源产业路项目明细'!$U:$U)</f>
        <v>#N/A</v>
      </c>
      <c r="AB741" s="7" t="e">
        <f>VLOOKUP(F741,[9]项目建设投资计划表!$L$7:$O$83,4,0)</f>
        <v>#N/A</v>
      </c>
    </row>
    <row r="742" spans="1:28" ht="25.15" customHeight="1" outlineLevel="3" x14ac:dyDescent="0.4">
      <c r="A742" s="4" t="s">
        <v>13</v>
      </c>
      <c r="B742" s="4" t="s">
        <v>92</v>
      </c>
      <c r="C742" s="4" t="s">
        <v>2468</v>
      </c>
      <c r="D742" s="4" t="s">
        <v>2469</v>
      </c>
      <c r="E742" s="9"/>
      <c r="F742" s="4" t="s">
        <v>2470</v>
      </c>
      <c r="G742" s="4" t="s">
        <v>275</v>
      </c>
      <c r="H742" s="9" t="s">
        <v>291</v>
      </c>
      <c r="I742" s="9" t="s">
        <v>283</v>
      </c>
      <c r="J742" s="4">
        <v>0.7</v>
      </c>
      <c r="K742" s="4" t="s">
        <v>284</v>
      </c>
      <c r="L742" s="4">
        <v>0</v>
      </c>
      <c r="M742" s="4">
        <v>0.7</v>
      </c>
      <c r="N742" s="4"/>
      <c r="O742" s="4" t="s">
        <v>923</v>
      </c>
      <c r="P742" s="4" t="s">
        <v>279</v>
      </c>
      <c r="Q742" s="4" t="s">
        <v>2471</v>
      </c>
      <c r="R742" s="4"/>
      <c r="S742" s="18"/>
      <c r="U742" s="7">
        <f>VLOOKUP(F742,[6]农村公路!$I$6:$W$11652,15,0)</f>
        <v>0.7</v>
      </c>
      <c r="V742" s="7">
        <f t="shared" si="34"/>
        <v>0</v>
      </c>
      <c r="W742" s="7" t="e">
        <f>VLOOKUP(F742,'[7]乡镇通三级、旅游资源产业路项目明细'!$F$8:$S$1305,14,0)</f>
        <v>#N/A</v>
      </c>
      <c r="AA742" s="7" t="e">
        <f>_xlfn.XLOOKUP(F742,'[8]乡镇通三级、旅游资源产业路项目明细'!$U:$U,'[8]乡镇通三级、旅游资源产业路项目明细'!$U:$U)</f>
        <v>#N/A</v>
      </c>
      <c r="AB742" s="7" t="e">
        <f>VLOOKUP(F742,[9]项目建设投资计划表!$L$7:$O$83,4,0)</f>
        <v>#N/A</v>
      </c>
    </row>
    <row r="743" spans="1:28" ht="25.15" customHeight="1" outlineLevel="3" x14ac:dyDescent="0.4">
      <c r="A743" s="4" t="s">
        <v>13</v>
      </c>
      <c r="B743" s="4" t="s">
        <v>92</v>
      </c>
      <c r="C743" s="4" t="s">
        <v>2472</v>
      </c>
      <c r="D743" s="4" t="s">
        <v>2473</v>
      </c>
      <c r="E743" s="9"/>
      <c r="F743" s="4" t="s">
        <v>2474</v>
      </c>
      <c r="G743" s="4" t="s">
        <v>275</v>
      </c>
      <c r="H743" s="9" t="s">
        <v>291</v>
      </c>
      <c r="I743" s="9" t="s">
        <v>283</v>
      </c>
      <c r="J743" s="4">
        <v>0.51</v>
      </c>
      <c r="K743" s="4" t="s">
        <v>284</v>
      </c>
      <c r="L743" s="4">
        <v>0</v>
      </c>
      <c r="M743" s="4">
        <v>0.51</v>
      </c>
      <c r="N743" s="4"/>
      <c r="O743" s="4" t="s">
        <v>923</v>
      </c>
      <c r="P743" s="4" t="s">
        <v>279</v>
      </c>
      <c r="Q743" s="4" t="s">
        <v>2473</v>
      </c>
      <c r="R743" s="4"/>
      <c r="S743" s="18"/>
      <c r="U743" s="7">
        <f>VLOOKUP(F743,[6]农村公路!$I$6:$W$11652,15,0)</f>
        <v>0.51</v>
      </c>
      <c r="V743" s="7">
        <f t="shared" si="34"/>
        <v>0</v>
      </c>
      <c r="W743" s="7" t="e">
        <f>VLOOKUP(F743,'[7]乡镇通三级、旅游资源产业路项目明细'!$F$8:$S$1305,14,0)</f>
        <v>#N/A</v>
      </c>
      <c r="AA743" s="7" t="e">
        <f>_xlfn.XLOOKUP(F743,'[8]乡镇通三级、旅游资源产业路项目明细'!$U:$U,'[8]乡镇通三级、旅游资源产业路项目明细'!$U:$U)</f>
        <v>#N/A</v>
      </c>
      <c r="AB743" s="7" t="e">
        <f>VLOOKUP(F743,[9]项目建设投资计划表!$L$7:$O$83,4,0)</f>
        <v>#N/A</v>
      </c>
    </row>
    <row r="744" spans="1:28" ht="25.15" customHeight="1" outlineLevel="3" x14ac:dyDescent="0.4">
      <c r="A744" s="4" t="s">
        <v>13</v>
      </c>
      <c r="B744" s="4" t="s">
        <v>92</v>
      </c>
      <c r="C744" s="4" t="s">
        <v>2475</v>
      </c>
      <c r="D744" s="4" t="s">
        <v>2476</v>
      </c>
      <c r="E744" s="9"/>
      <c r="F744" s="4" t="s">
        <v>2477</v>
      </c>
      <c r="G744" s="4" t="s">
        <v>275</v>
      </c>
      <c r="H744" s="9" t="s">
        <v>291</v>
      </c>
      <c r="I744" s="9" t="s">
        <v>283</v>
      </c>
      <c r="J744" s="4">
        <v>1.71</v>
      </c>
      <c r="K744" s="4" t="s">
        <v>284</v>
      </c>
      <c r="L744" s="4">
        <v>0</v>
      </c>
      <c r="M744" s="4">
        <v>1.71</v>
      </c>
      <c r="N744" s="4"/>
      <c r="O744" s="4" t="s">
        <v>923</v>
      </c>
      <c r="P744" s="4" t="s">
        <v>279</v>
      </c>
      <c r="Q744" s="4" t="s">
        <v>2478</v>
      </c>
      <c r="R744" s="4"/>
      <c r="S744" s="18"/>
      <c r="U744" s="7">
        <f>VLOOKUP(F744,[6]农村公路!$I$6:$W$11652,15,0)</f>
        <v>1.71</v>
      </c>
      <c r="V744" s="7">
        <f t="shared" si="34"/>
        <v>0</v>
      </c>
      <c r="W744" s="7" t="e">
        <f>VLOOKUP(F744,'[7]乡镇通三级、旅游资源产业路项目明细'!$F$8:$S$1305,14,0)</f>
        <v>#N/A</v>
      </c>
      <c r="AA744" s="7" t="e">
        <f>_xlfn.XLOOKUP(F744,'[8]乡镇通三级、旅游资源产业路项目明细'!$U:$U,'[8]乡镇通三级、旅游资源产业路项目明细'!$U:$U)</f>
        <v>#N/A</v>
      </c>
      <c r="AB744" s="7" t="e">
        <f>VLOOKUP(F744,[9]项目建设投资计划表!$L$7:$O$83,4,0)</f>
        <v>#N/A</v>
      </c>
    </row>
    <row r="745" spans="1:28" ht="25.15" customHeight="1" outlineLevel="3" x14ac:dyDescent="0.4">
      <c r="A745" s="4" t="s">
        <v>13</v>
      </c>
      <c r="B745" s="4" t="s">
        <v>92</v>
      </c>
      <c r="C745" s="4" t="s">
        <v>2479</v>
      </c>
      <c r="D745" s="4" t="s">
        <v>2480</v>
      </c>
      <c r="E745" s="9"/>
      <c r="F745" s="4" t="s">
        <v>2481</v>
      </c>
      <c r="G745" s="4" t="s">
        <v>275</v>
      </c>
      <c r="H745" s="9" t="s">
        <v>291</v>
      </c>
      <c r="I745" s="9" t="s">
        <v>2482</v>
      </c>
      <c r="J745" s="4">
        <v>2.4</v>
      </c>
      <c r="K745" s="4" t="s">
        <v>284</v>
      </c>
      <c r="L745" s="4">
        <v>0</v>
      </c>
      <c r="M745" s="4">
        <v>2.4</v>
      </c>
      <c r="N745" s="4"/>
      <c r="O745" s="4" t="s">
        <v>285</v>
      </c>
      <c r="P745" s="4" t="s">
        <v>279</v>
      </c>
      <c r="Q745" s="4" t="s">
        <v>2483</v>
      </c>
      <c r="R745" s="4"/>
      <c r="S745" s="18"/>
      <c r="U745" s="7">
        <f>VLOOKUP(F745,[6]农村公路!$I$6:$W$11652,15,0)</f>
        <v>2.4</v>
      </c>
      <c r="V745" s="7">
        <f t="shared" si="34"/>
        <v>0</v>
      </c>
      <c r="W745" s="7" t="e">
        <f>VLOOKUP(F745,'[7]乡镇通三级、旅游资源产业路项目明细'!$F$8:$S$1305,14,0)</f>
        <v>#N/A</v>
      </c>
      <c r="AA745" s="7" t="e">
        <f>_xlfn.XLOOKUP(F745,'[8]乡镇通三级、旅游资源产业路项目明细'!$U:$U,'[8]乡镇通三级、旅游资源产业路项目明细'!$U:$U)</f>
        <v>#N/A</v>
      </c>
      <c r="AB745" s="7" t="e">
        <f>VLOOKUP(F745,[9]项目建设投资计划表!$L$7:$O$83,4,0)</f>
        <v>#N/A</v>
      </c>
    </row>
    <row r="746" spans="1:28" ht="25.15" customHeight="1" outlineLevel="3" x14ac:dyDescent="0.4">
      <c r="A746" s="4" t="s">
        <v>13</v>
      </c>
      <c r="B746" s="4" t="s">
        <v>92</v>
      </c>
      <c r="C746" s="4" t="s">
        <v>2484</v>
      </c>
      <c r="D746" s="4" t="s">
        <v>2485</v>
      </c>
      <c r="E746" s="9"/>
      <c r="F746" s="4" t="s">
        <v>2486</v>
      </c>
      <c r="G746" s="4" t="s">
        <v>275</v>
      </c>
      <c r="H746" s="9" t="s">
        <v>291</v>
      </c>
      <c r="I746" s="9" t="s">
        <v>283</v>
      </c>
      <c r="J746" s="4">
        <v>1.4</v>
      </c>
      <c r="K746" s="4" t="s">
        <v>527</v>
      </c>
      <c r="L746" s="4">
        <v>0</v>
      </c>
      <c r="M746" s="4">
        <v>1.4</v>
      </c>
      <c r="N746" s="4"/>
      <c r="O746" s="4" t="s">
        <v>923</v>
      </c>
      <c r="P746" s="4" t="s">
        <v>279</v>
      </c>
      <c r="Q746" s="4" t="s">
        <v>2487</v>
      </c>
      <c r="R746" s="4"/>
      <c r="S746" s="18"/>
      <c r="U746" s="7">
        <f>VLOOKUP(F746,[6]农村公路!$I$6:$W$11652,15,0)</f>
        <v>1.4</v>
      </c>
      <c r="V746" s="7">
        <f t="shared" si="34"/>
        <v>0</v>
      </c>
      <c r="W746" s="7" t="e">
        <f>VLOOKUP(F746,'[7]乡镇通三级、旅游资源产业路项目明细'!$F$8:$S$1305,14,0)</f>
        <v>#N/A</v>
      </c>
      <c r="AA746" s="7" t="e">
        <f>_xlfn.XLOOKUP(F746,'[8]乡镇通三级、旅游资源产业路项目明细'!$U:$U,'[8]乡镇通三级、旅游资源产业路项目明细'!$U:$U)</f>
        <v>#N/A</v>
      </c>
      <c r="AB746" s="7" t="e">
        <f>VLOOKUP(F746,[9]项目建设投资计划表!$L$7:$O$83,4,0)</f>
        <v>#N/A</v>
      </c>
    </row>
    <row r="747" spans="1:28" ht="25.15" customHeight="1" outlineLevel="3" x14ac:dyDescent="0.4">
      <c r="A747" s="4" t="s">
        <v>13</v>
      </c>
      <c r="B747" s="4" t="s">
        <v>92</v>
      </c>
      <c r="C747" s="4" t="s">
        <v>2488</v>
      </c>
      <c r="D747" s="4" t="s">
        <v>2489</v>
      </c>
      <c r="E747" s="9"/>
      <c r="F747" s="4" t="s">
        <v>2490</v>
      </c>
      <c r="G747" s="4" t="s">
        <v>275</v>
      </c>
      <c r="H747" s="9" t="s">
        <v>291</v>
      </c>
      <c r="I747" s="9" t="s">
        <v>283</v>
      </c>
      <c r="J747" s="4">
        <v>0.8</v>
      </c>
      <c r="K747" s="4" t="s">
        <v>527</v>
      </c>
      <c r="L747" s="4">
        <v>0</v>
      </c>
      <c r="M747" s="4">
        <v>0.8</v>
      </c>
      <c r="N747" s="4"/>
      <c r="O747" s="4" t="s">
        <v>923</v>
      </c>
      <c r="P747" s="4" t="s">
        <v>279</v>
      </c>
      <c r="Q747" s="4" t="s">
        <v>2491</v>
      </c>
      <c r="R747" s="4"/>
      <c r="S747" s="18"/>
      <c r="U747" s="7">
        <f>VLOOKUP(F747,[6]农村公路!$I$6:$W$11652,15,0)</f>
        <v>0.8</v>
      </c>
      <c r="V747" s="7">
        <f t="shared" si="34"/>
        <v>0</v>
      </c>
      <c r="W747" s="7" t="e">
        <f>VLOOKUP(F747,'[7]乡镇通三级、旅游资源产业路项目明细'!$F$8:$S$1305,14,0)</f>
        <v>#N/A</v>
      </c>
      <c r="AA747" s="7" t="e">
        <f>_xlfn.XLOOKUP(F747,'[8]乡镇通三级、旅游资源产业路项目明细'!$U:$U,'[8]乡镇通三级、旅游资源产业路项目明细'!$U:$U)</f>
        <v>#N/A</v>
      </c>
      <c r="AB747" s="7" t="e">
        <f>VLOOKUP(F747,[9]项目建设投资计划表!$L$7:$O$83,4,0)</f>
        <v>#N/A</v>
      </c>
    </row>
    <row r="748" spans="1:28" ht="25.15" customHeight="1" outlineLevel="3" x14ac:dyDescent="0.4">
      <c r="A748" s="4" t="s">
        <v>13</v>
      </c>
      <c r="B748" s="4" t="s">
        <v>92</v>
      </c>
      <c r="C748" s="4" t="s">
        <v>2492</v>
      </c>
      <c r="D748" s="4" t="s">
        <v>2493</v>
      </c>
      <c r="E748" s="9"/>
      <c r="F748" s="4" t="s">
        <v>2494</v>
      </c>
      <c r="G748" s="4" t="s">
        <v>275</v>
      </c>
      <c r="H748" s="9" t="s">
        <v>291</v>
      </c>
      <c r="I748" s="9" t="s">
        <v>283</v>
      </c>
      <c r="J748" s="4">
        <v>0.7</v>
      </c>
      <c r="K748" s="4" t="s">
        <v>284</v>
      </c>
      <c r="L748" s="4">
        <v>0</v>
      </c>
      <c r="M748" s="4">
        <v>0.7</v>
      </c>
      <c r="N748" s="4"/>
      <c r="O748" s="4" t="s">
        <v>923</v>
      </c>
      <c r="P748" s="4" t="s">
        <v>279</v>
      </c>
      <c r="Q748" s="4" t="s">
        <v>2493</v>
      </c>
      <c r="R748" s="4"/>
      <c r="S748" s="18"/>
      <c r="U748" s="7">
        <f>VLOOKUP(F748,[6]农村公路!$I$6:$W$11652,15,0)</f>
        <v>0.7</v>
      </c>
      <c r="V748" s="7">
        <f t="shared" si="34"/>
        <v>0</v>
      </c>
      <c r="W748" s="7" t="e">
        <f>VLOOKUP(F748,'[7]乡镇通三级、旅游资源产业路项目明细'!$F$8:$S$1305,14,0)</f>
        <v>#N/A</v>
      </c>
      <c r="AA748" s="7" t="e">
        <f>_xlfn.XLOOKUP(F748,'[8]乡镇通三级、旅游资源产业路项目明细'!$U:$U,'[8]乡镇通三级、旅游资源产业路项目明细'!$U:$U)</f>
        <v>#N/A</v>
      </c>
      <c r="AB748" s="7" t="e">
        <f>VLOOKUP(F748,[9]项目建设投资计划表!$L$7:$O$83,4,0)</f>
        <v>#N/A</v>
      </c>
    </row>
    <row r="749" spans="1:28" ht="25.15" customHeight="1" outlineLevel="3" x14ac:dyDescent="0.4">
      <c r="A749" s="4" t="s">
        <v>13</v>
      </c>
      <c r="B749" s="4" t="s">
        <v>92</v>
      </c>
      <c r="C749" s="4" t="s">
        <v>2454</v>
      </c>
      <c r="D749" s="4" t="s">
        <v>2495</v>
      </c>
      <c r="E749" s="9"/>
      <c r="F749" s="4" t="s">
        <v>2496</v>
      </c>
      <c r="G749" s="4" t="s">
        <v>275</v>
      </c>
      <c r="H749" s="9" t="s">
        <v>291</v>
      </c>
      <c r="I749" s="9" t="s">
        <v>283</v>
      </c>
      <c r="J749" s="4">
        <v>1.62</v>
      </c>
      <c r="K749" s="4" t="s">
        <v>284</v>
      </c>
      <c r="L749" s="4">
        <v>0</v>
      </c>
      <c r="M749" s="4">
        <v>1.62</v>
      </c>
      <c r="N749" s="4"/>
      <c r="O749" s="4" t="s">
        <v>923</v>
      </c>
      <c r="P749" s="4" t="s">
        <v>279</v>
      </c>
      <c r="Q749" s="4" t="s">
        <v>2497</v>
      </c>
      <c r="R749" s="4"/>
      <c r="S749" s="18"/>
      <c r="U749" s="7">
        <f>VLOOKUP(F749,[6]农村公路!$I$6:$W$11652,15,0)</f>
        <v>1.62</v>
      </c>
      <c r="V749" s="7">
        <f t="shared" si="34"/>
        <v>0</v>
      </c>
      <c r="W749" s="7" t="e">
        <f>VLOOKUP(F749,'[7]乡镇通三级、旅游资源产业路项目明细'!$F$8:$S$1305,14,0)</f>
        <v>#N/A</v>
      </c>
      <c r="AA749" s="7" t="e">
        <f>_xlfn.XLOOKUP(F749,'[8]乡镇通三级、旅游资源产业路项目明细'!$U:$U,'[8]乡镇通三级、旅游资源产业路项目明细'!$U:$U)</f>
        <v>#N/A</v>
      </c>
      <c r="AB749" s="7" t="e">
        <f>VLOOKUP(F749,[9]项目建设投资计划表!$L$7:$O$83,4,0)</f>
        <v>#N/A</v>
      </c>
    </row>
    <row r="750" spans="1:28" ht="25.15" customHeight="1" outlineLevel="3" x14ac:dyDescent="0.4">
      <c r="A750" s="4" t="s">
        <v>13</v>
      </c>
      <c r="B750" s="4" t="s">
        <v>92</v>
      </c>
      <c r="C750" s="4" t="s">
        <v>2498</v>
      </c>
      <c r="D750" s="4" t="s">
        <v>2499</v>
      </c>
      <c r="E750" s="9"/>
      <c r="F750" s="4" t="s">
        <v>2500</v>
      </c>
      <c r="G750" s="4" t="s">
        <v>275</v>
      </c>
      <c r="H750" s="9" t="s">
        <v>291</v>
      </c>
      <c r="I750" s="9" t="s">
        <v>283</v>
      </c>
      <c r="J750" s="4">
        <v>0.5</v>
      </c>
      <c r="K750" s="4" t="s">
        <v>284</v>
      </c>
      <c r="L750" s="4">
        <v>0</v>
      </c>
      <c r="M750" s="4">
        <v>0.5</v>
      </c>
      <c r="N750" s="4"/>
      <c r="O750" s="4" t="s">
        <v>923</v>
      </c>
      <c r="P750" s="4" t="s">
        <v>279</v>
      </c>
      <c r="Q750" s="4" t="s">
        <v>2499</v>
      </c>
      <c r="R750" s="4"/>
      <c r="S750" s="18"/>
      <c r="U750" s="7">
        <f>VLOOKUP(F750,[6]农村公路!$I$6:$W$11652,15,0)</f>
        <v>0.5</v>
      </c>
      <c r="V750" s="7">
        <f t="shared" si="34"/>
        <v>0</v>
      </c>
      <c r="W750" s="7" t="e">
        <f>VLOOKUP(F750,'[7]乡镇通三级、旅游资源产业路项目明细'!$F$8:$S$1305,14,0)</f>
        <v>#N/A</v>
      </c>
      <c r="AA750" s="7" t="e">
        <f>_xlfn.XLOOKUP(F750,'[8]乡镇通三级、旅游资源产业路项目明细'!$U:$U,'[8]乡镇通三级、旅游资源产业路项目明细'!$U:$U)</f>
        <v>#N/A</v>
      </c>
      <c r="AB750" s="7" t="e">
        <f>VLOOKUP(F750,[9]项目建设投资计划表!$L$7:$O$83,4,0)</f>
        <v>#N/A</v>
      </c>
    </row>
    <row r="751" spans="1:28" ht="25.15" customHeight="1" outlineLevel="3" x14ac:dyDescent="0.4">
      <c r="A751" s="4" t="s">
        <v>13</v>
      </c>
      <c r="B751" s="4" t="s">
        <v>92</v>
      </c>
      <c r="C751" s="4" t="s">
        <v>2458</v>
      </c>
      <c r="D751" s="4" t="s">
        <v>2501</v>
      </c>
      <c r="E751" s="9"/>
      <c r="F751" s="4" t="s">
        <v>2502</v>
      </c>
      <c r="G751" s="4" t="s">
        <v>275</v>
      </c>
      <c r="H751" s="9" t="s">
        <v>291</v>
      </c>
      <c r="I751" s="9" t="s">
        <v>283</v>
      </c>
      <c r="J751" s="4">
        <v>1.2</v>
      </c>
      <c r="K751" s="4" t="s">
        <v>1812</v>
      </c>
      <c r="L751" s="4">
        <v>0</v>
      </c>
      <c r="M751" s="4">
        <v>1.2</v>
      </c>
      <c r="N751" s="4"/>
      <c r="O751" s="4" t="s">
        <v>923</v>
      </c>
      <c r="P751" s="4" t="s">
        <v>279</v>
      </c>
      <c r="Q751" s="4" t="s">
        <v>2503</v>
      </c>
      <c r="R751" s="4"/>
      <c r="S751" s="18"/>
      <c r="U751" s="7">
        <f>VLOOKUP(F751,[6]农村公路!$I$6:$W$11652,15,0)</f>
        <v>1.2</v>
      </c>
      <c r="V751" s="7">
        <f t="shared" si="34"/>
        <v>0</v>
      </c>
      <c r="W751" s="7" t="e">
        <f>VLOOKUP(F751,'[7]乡镇通三级、旅游资源产业路项目明细'!$F$8:$S$1305,14,0)</f>
        <v>#N/A</v>
      </c>
      <c r="AA751" s="7" t="e">
        <f>_xlfn.XLOOKUP(F751,'[8]乡镇通三级、旅游资源产业路项目明细'!$U:$U,'[8]乡镇通三级、旅游资源产业路项目明细'!$U:$U)</f>
        <v>#N/A</v>
      </c>
      <c r="AB751" s="7" t="e">
        <f>VLOOKUP(F751,[9]项目建设投资计划表!$L$7:$O$83,4,0)</f>
        <v>#N/A</v>
      </c>
    </row>
    <row r="752" spans="1:28" ht="25.15" customHeight="1" outlineLevel="3" x14ac:dyDescent="0.4">
      <c r="A752" s="4" t="s">
        <v>13</v>
      </c>
      <c r="B752" s="4" t="s">
        <v>92</v>
      </c>
      <c r="C752" s="4" t="s">
        <v>2492</v>
      </c>
      <c r="D752" s="4" t="s">
        <v>2504</v>
      </c>
      <c r="E752" s="9"/>
      <c r="F752" s="4" t="s">
        <v>2505</v>
      </c>
      <c r="G752" s="4" t="s">
        <v>275</v>
      </c>
      <c r="H752" s="9" t="s">
        <v>291</v>
      </c>
      <c r="I752" s="9" t="s">
        <v>2506</v>
      </c>
      <c r="J752" s="4">
        <v>1.5</v>
      </c>
      <c r="K752" s="4" t="s">
        <v>527</v>
      </c>
      <c r="L752" s="4">
        <v>0</v>
      </c>
      <c r="M752" s="4">
        <v>1.5</v>
      </c>
      <c r="N752" s="4"/>
      <c r="O752" s="4" t="s">
        <v>923</v>
      </c>
      <c r="P752" s="4" t="s">
        <v>279</v>
      </c>
      <c r="Q752" s="4" t="s">
        <v>2507</v>
      </c>
      <c r="R752" s="4"/>
      <c r="S752" s="18"/>
      <c r="U752" s="7">
        <f>VLOOKUP(F752,[6]农村公路!$I$6:$W$11652,15,0)</f>
        <v>1.5</v>
      </c>
      <c r="V752" s="7">
        <f t="shared" si="34"/>
        <v>0</v>
      </c>
      <c r="W752" s="7" t="e">
        <f>VLOOKUP(F752,'[7]乡镇通三级、旅游资源产业路项目明细'!$F$8:$S$1305,14,0)</f>
        <v>#N/A</v>
      </c>
      <c r="AA752" s="7" t="e">
        <f>_xlfn.XLOOKUP(F752,'[8]乡镇通三级、旅游资源产业路项目明细'!$U:$U,'[8]乡镇通三级、旅游资源产业路项目明细'!$U:$U)</f>
        <v>#N/A</v>
      </c>
      <c r="AB752" s="7" t="e">
        <f>VLOOKUP(F752,[9]项目建设投资计划表!$L$7:$O$83,4,0)</f>
        <v>#N/A</v>
      </c>
    </row>
    <row r="753" spans="1:28" ht="25.15" customHeight="1" outlineLevel="3" x14ac:dyDescent="0.4">
      <c r="A753" s="4" t="s">
        <v>13</v>
      </c>
      <c r="B753" s="4" t="s">
        <v>92</v>
      </c>
      <c r="C753" s="4" t="s">
        <v>2508</v>
      </c>
      <c r="D753" s="4" t="s">
        <v>2509</v>
      </c>
      <c r="E753" s="9"/>
      <c r="F753" s="4" t="s">
        <v>2510</v>
      </c>
      <c r="G753" s="4" t="s">
        <v>275</v>
      </c>
      <c r="H753" s="9" t="s">
        <v>291</v>
      </c>
      <c r="I753" s="9" t="s">
        <v>283</v>
      </c>
      <c r="J753" s="4">
        <v>1.25</v>
      </c>
      <c r="K753" s="4" t="s">
        <v>284</v>
      </c>
      <c r="L753" s="4">
        <v>0</v>
      </c>
      <c r="M753" s="4">
        <v>1.25</v>
      </c>
      <c r="N753" s="4"/>
      <c r="O753" s="4" t="s">
        <v>923</v>
      </c>
      <c r="P753" s="4" t="s">
        <v>279</v>
      </c>
      <c r="Q753" s="4" t="s">
        <v>2511</v>
      </c>
      <c r="R753" s="4"/>
      <c r="S753" s="18"/>
      <c r="U753" s="7">
        <f>VLOOKUP(F753,[6]农村公路!$I$6:$W$11652,15,0)</f>
        <v>1.25</v>
      </c>
      <c r="V753" s="7">
        <f t="shared" si="34"/>
        <v>0</v>
      </c>
      <c r="W753" s="7" t="e">
        <f>VLOOKUP(F753,'[7]乡镇通三级、旅游资源产业路项目明细'!$F$8:$S$1305,14,0)</f>
        <v>#N/A</v>
      </c>
      <c r="AA753" s="7" t="e">
        <f>_xlfn.XLOOKUP(F753,'[8]乡镇通三级、旅游资源产业路项目明细'!$U:$U,'[8]乡镇通三级、旅游资源产业路项目明细'!$U:$U)</f>
        <v>#N/A</v>
      </c>
      <c r="AB753" s="7" t="e">
        <f>VLOOKUP(F753,[9]项目建设投资计划表!$L$7:$O$83,4,0)</f>
        <v>#N/A</v>
      </c>
    </row>
    <row r="754" spans="1:28" ht="25.15" customHeight="1" outlineLevel="3" x14ac:dyDescent="0.4">
      <c r="A754" s="4" t="s">
        <v>13</v>
      </c>
      <c r="B754" s="4" t="s">
        <v>92</v>
      </c>
      <c r="C754" s="4" t="s">
        <v>2498</v>
      </c>
      <c r="D754" s="4" t="s">
        <v>2512</v>
      </c>
      <c r="E754" s="9"/>
      <c r="F754" s="4" t="s">
        <v>2513</v>
      </c>
      <c r="G754" s="4" t="s">
        <v>275</v>
      </c>
      <c r="H754" s="9" t="s">
        <v>291</v>
      </c>
      <c r="I754" s="9" t="s">
        <v>283</v>
      </c>
      <c r="J754" s="4">
        <v>1.84</v>
      </c>
      <c r="K754" s="4" t="s">
        <v>284</v>
      </c>
      <c r="L754" s="4">
        <v>0</v>
      </c>
      <c r="M754" s="4">
        <v>1.84</v>
      </c>
      <c r="N754" s="4"/>
      <c r="O754" s="4" t="s">
        <v>923</v>
      </c>
      <c r="P754" s="4" t="s">
        <v>279</v>
      </c>
      <c r="Q754" s="4" t="s">
        <v>2514</v>
      </c>
      <c r="R754" s="4"/>
      <c r="S754" s="18"/>
      <c r="U754" s="7">
        <f>VLOOKUP(F754,[6]农村公路!$I$6:$W$11652,15,0)</f>
        <v>1.84</v>
      </c>
      <c r="V754" s="7">
        <f t="shared" si="34"/>
        <v>0</v>
      </c>
      <c r="W754" s="7" t="e">
        <f>VLOOKUP(F754,'[7]乡镇通三级、旅游资源产业路项目明细'!$F$8:$S$1305,14,0)</f>
        <v>#N/A</v>
      </c>
      <c r="AA754" s="7" t="e">
        <f>_xlfn.XLOOKUP(F754,'[8]乡镇通三级、旅游资源产业路项目明细'!$U:$U,'[8]乡镇通三级、旅游资源产业路项目明细'!$U:$U)</f>
        <v>#N/A</v>
      </c>
      <c r="AB754" s="7" t="e">
        <f>VLOOKUP(F754,[9]项目建设投资计划表!$L$7:$O$83,4,0)</f>
        <v>#N/A</v>
      </c>
    </row>
    <row r="755" spans="1:28" ht="25.15" customHeight="1" outlineLevel="3" x14ac:dyDescent="0.4">
      <c r="A755" s="4" t="s">
        <v>13</v>
      </c>
      <c r="B755" s="4" t="s">
        <v>92</v>
      </c>
      <c r="C755" s="4" t="s">
        <v>2515</v>
      </c>
      <c r="D755" s="4" t="s">
        <v>2516</v>
      </c>
      <c r="E755" s="9"/>
      <c r="F755" s="4" t="s">
        <v>2517</v>
      </c>
      <c r="G755" s="4" t="s">
        <v>275</v>
      </c>
      <c r="H755" s="9" t="s">
        <v>291</v>
      </c>
      <c r="I755" s="9" t="s">
        <v>283</v>
      </c>
      <c r="J755" s="4">
        <v>0.81</v>
      </c>
      <c r="K755" s="4" t="s">
        <v>527</v>
      </c>
      <c r="L755" s="4">
        <v>0</v>
      </c>
      <c r="M755" s="4">
        <v>0.81</v>
      </c>
      <c r="N755" s="4"/>
      <c r="O755" s="4" t="s">
        <v>923</v>
      </c>
      <c r="P755" s="4" t="s">
        <v>279</v>
      </c>
      <c r="Q755" s="4" t="s">
        <v>2516</v>
      </c>
      <c r="R755" s="4"/>
      <c r="S755" s="18"/>
      <c r="U755" s="7">
        <f>VLOOKUP(F755,[6]农村公路!$I$6:$W$11652,15,0)</f>
        <v>0.81</v>
      </c>
      <c r="V755" s="7">
        <f t="shared" si="34"/>
        <v>0</v>
      </c>
      <c r="W755" s="7" t="e">
        <f>VLOOKUP(F755,'[7]乡镇通三级、旅游资源产业路项目明细'!$F$8:$S$1305,14,0)</f>
        <v>#N/A</v>
      </c>
      <c r="AA755" s="7" t="e">
        <f>_xlfn.XLOOKUP(F755,'[8]乡镇通三级、旅游资源产业路项目明细'!$U:$U,'[8]乡镇通三级、旅游资源产业路项目明细'!$U:$U)</f>
        <v>#N/A</v>
      </c>
      <c r="AB755" s="7" t="e">
        <f>VLOOKUP(F755,[9]项目建设投资计划表!$L$7:$O$83,4,0)</f>
        <v>#N/A</v>
      </c>
    </row>
    <row r="756" spans="1:28" ht="25.15" customHeight="1" outlineLevel="3" x14ac:dyDescent="0.4">
      <c r="A756" s="4" t="s">
        <v>13</v>
      </c>
      <c r="B756" s="4" t="s">
        <v>92</v>
      </c>
      <c r="C756" s="4" t="s">
        <v>2518</v>
      </c>
      <c r="D756" s="4" t="s">
        <v>1701</v>
      </c>
      <c r="E756" s="9"/>
      <c r="F756" s="4" t="s">
        <v>2519</v>
      </c>
      <c r="G756" s="4" t="s">
        <v>275</v>
      </c>
      <c r="H756" s="9" t="s">
        <v>291</v>
      </c>
      <c r="I756" s="9" t="s">
        <v>2520</v>
      </c>
      <c r="J756" s="4">
        <v>1.3</v>
      </c>
      <c r="K756" s="4" t="s">
        <v>284</v>
      </c>
      <c r="L756" s="4">
        <v>0</v>
      </c>
      <c r="M756" s="4">
        <v>1.3</v>
      </c>
      <c r="N756" s="4"/>
      <c r="O756" s="4" t="s">
        <v>923</v>
      </c>
      <c r="P756" s="4" t="s">
        <v>279</v>
      </c>
      <c r="Q756" s="4" t="s">
        <v>2521</v>
      </c>
      <c r="R756" s="4"/>
      <c r="S756" s="18"/>
      <c r="U756" s="7">
        <f>VLOOKUP(F756,[6]农村公路!$I$6:$W$11652,15,0)</f>
        <v>1.3</v>
      </c>
      <c r="V756" s="7">
        <f t="shared" si="34"/>
        <v>0</v>
      </c>
      <c r="W756" s="7" t="e">
        <f>VLOOKUP(F756,'[7]乡镇通三级、旅游资源产业路项目明细'!$F$8:$S$1305,14,0)</f>
        <v>#N/A</v>
      </c>
      <c r="AA756" s="7" t="e">
        <f>_xlfn.XLOOKUP(F756,'[8]乡镇通三级、旅游资源产业路项目明细'!$U:$U,'[8]乡镇通三级、旅游资源产业路项目明细'!$U:$U)</f>
        <v>#N/A</v>
      </c>
      <c r="AB756" s="7" t="e">
        <f>VLOOKUP(F756,[9]项目建设投资计划表!$L$7:$O$83,4,0)</f>
        <v>#N/A</v>
      </c>
    </row>
    <row r="757" spans="1:28" ht="25.15" customHeight="1" outlineLevel="3" x14ac:dyDescent="0.4">
      <c r="A757" s="4" t="s">
        <v>13</v>
      </c>
      <c r="B757" s="4" t="s">
        <v>92</v>
      </c>
      <c r="C757" s="4" t="s">
        <v>2508</v>
      </c>
      <c r="D757" s="4" t="s">
        <v>2522</v>
      </c>
      <c r="E757" s="9"/>
      <c r="F757" s="4" t="s">
        <v>2523</v>
      </c>
      <c r="G757" s="4" t="s">
        <v>275</v>
      </c>
      <c r="H757" s="9" t="s">
        <v>291</v>
      </c>
      <c r="I757" s="9" t="s">
        <v>283</v>
      </c>
      <c r="J757" s="4">
        <v>0.5</v>
      </c>
      <c r="K757" s="4" t="s">
        <v>527</v>
      </c>
      <c r="L757" s="4">
        <v>0</v>
      </c>
      <c r="M757" s="4">
        <v>0.5</v>
      </c>
      <c r="N757" s="4"/>
      <c r="O757" s="4" t="s">
        <v>923</v>
      </c>
      <c r="P757" s="4" t="s">
        <v>279</v>
      </c>
      <c r="Q757" s="4" t="s">
        <v>2524</v>
      </c>
      <c r="R757" s="4"/>
      <c r="S757" s="18"/>
      <c r="U757" s="7">
        <f>VLOOKUP(F757,[6]农村公路!$I$6:$W$11652,15,0)</f>
        <v>0.5</v>
      </c>
      <c r="V757" s="7">
        <f t="shared" si="34"/>
        <v>0</v>
      </c>
      <c r="W757" s="7" t="e">
        <f>VLOOKUP(F757,'[7]乡镇通三级、旅游资源产业路项目明细'!$F$8:$S$1305,14,0)</f>
        <v>#N/A</v>
      </c>
      <c r="AA757" s="7" t="e">
        <f>_xlfn.XLOOKUP(F757,'[8]乡镇通三级、旅游资源产业路项目明细'!$U:$U,'[8]乡镇通三级、旅游资源产业路项目明细'!$U:$U)</f>
        <v>#N/A</v>
      </c>
      <c r="AB757" s="7" t="e">
        <f>VLOOKUP(F757,[9]项目建设投资计划表!$L$7:$O$83,4,0)</f>
        <v>#N/A</v>
      </c>
    </row>
    <row r="758" spans="1:28" ht="25.15" customHeight="1" outlineLevel="3" x14ac:dyDescent="0.4">
      <c r="A758" s="4" t="s">
        <v>13</v>
      </c>
      <c r="B758" s="4" t="s">
        <v>92</v>
      </c>
      <c r="C758" s="4" t="s">
        <v>2518</v>
      </c>
      <c r="D758" s="4" t="s">
        <v>2525</v>
      </c>
      <c r="E758" s="9"/>
      <c r="F758" s="4" t="s">
        <v>2526</v>
      </c>
      <c r="G758" s="4" t="s">
        <v>275</v>
      </c>
      <c r="H758" s="9" t="s">
        <v>291</v>
      </c>
      <c r="I758" s="9" t="s">
        <v>283</v>
      </c>
      <c r="J758" s="4">
        <v>1.6</v>
      </c>
      <c r="K758" s="4" t="s">
        <v>527</v>
      </c>
      <c r="L758" s="4">
        <v>0</v>
      </c>
      <c r="M758" s="4">
        <v>1.6</v>
      </c>
      <c r="N758" s="4"/>
      <c r="O758" s="4" t="s">
        <v>923</v>
      </c>
      <c r="P758" s="4" t="s">
        <v>279</v>
      </c>
      <c r="Q758" s="4" t="s">
        <v>2527</v>
      </c>
      <c r="R758" s="4"/>
      <c r="S758" s="18"/>
      <c r="U758" s="7">
        <f>VLOOKUP(F758,[6]农村公路!$I$6:$W$11652,15,0)</f>
        <v>1.6</v>
      </c>
      <c r="V758" s="7">
        <f t="shared" si="34"/>
        <v>0</v>
      </c>
      <c r="W758" s="7" t="e">
        <f>VLOOKUP(F758,'[7]乡镇通三级、旅游资源产业路项目明细'!$F$8:$S$1305,14,0)</f>
        <v>#N/A</v>
      </c>
      <c r="AA758" s="7" t="e">
        <f>_xlfn.XLOOKUP(F758,'[8]乡镇通三级、旅游资源产业路项目明细'!$U:$U,'[8]乡镇通三级、旅游资源产业路项目明细'!$U:$U)</f>
        <v>#N/A</v>
      </c>
      <c r="AB758" s="7" t="e">
        <f>VLOOKUP(F758,[9]项目建设投资计划表!$L$7:$O$83,4,0)</f>
        <v>#N/A</v>
      </c>
    </row>
    <row r="759" spans="1:28" ht="25.15" customHeight="1" outlineLevel="3" x14ac:dyDescent="0.4">
      <c r="A759" s="4" t="s">
        <v>13</v>
      </c>
      <c r="B759" s="4" t="s">
        <v>92</v>
      </c>
      <c r="C759" s="4" t="s">
        <v>2528</v>
      </c>
      <c r="D759" s="4" t="s">
        <v>2522</v>
      </c>
      <c r="E759" s="9"/>
      <c r="F759" s="4" t="s">
        <v>2529</v>
      </c>
      <c r="G759" s="4" t="s">
        <v>275</v>
      </c>
      <c r="H759" s="9" t="s">
        <v>291</v>
      </c>
      <c r="I759" s="9" t="s">
        <v>283</v>
      </c>
      <c r="J759" s="4">
        <v>0.5</v>
      </c>
      <c r="K759" s="4" t="s">
        <v>527</v>
      </c>
      <c r="L759" s="4">
        <v>0</v>
      </c>
      <c r="M759" s="4">
        <v>0.5</v>
      </c>
      <c r="N759" s="4"/>
      <c r="O759" s="4" t="s">
        <v>923</v>
      </c>
      <c r="P759" s="4" t="s">
        <v>279</v>
      </c>
      <c r="Q759" s="4" t="s">
        <v>2530</v>
      </c>
      <c r="R759" s="4"/>
      <c r="S759" s="18"/>
      <c r="U759" s="7">
        <f>VLOOKUP(F759,[6]农村公路!$I$6:$W$11652,15,0)</f>
        <v>0.5</v>
      </c>
      <c r="V759" s="7">
        <f t="shared" si="34"/>
        <v>0</v>
      </c>
      <c r="W759" s="7" t="e">
        <f>VLOOKUP(F759,'[7]乡镇通三级、旅游资源产业路项目明细'!$F$8:$S$1305,14,0)</f>
        <v>#N/A</v>
      </c>
      <c r="AA759" s="7" t="e">
        <f>_xlfn.XLOOKUP(F759,'[8]乡镇通三级、旅游资源产业路项目明细'!$U:$U,'[8]乡镇通三级、旅游资源产业路项目明细'!$U:$U)</f>
        <v>#N/A</v>
      </c>
      <c r="AB759" s="7" t="e">
        <f>VLOOKUP(F759,[9]项目建设投资计划表!$L$7:$O$83,4,0)</f>
        <v>#N/A</v>
      </c>
    </row>
    <row r="760" spans="1:28" ht="25.15" customHeight="1" outlineLevel="3" x14ac:dyDescent="0.4">
      <c r="A760" s="4" t="s">
        <v>13</v>
      </c>
      <c r="B760" s="4" t="s">
        <v>92</v>
      </c>
      <c r="C760" s="4" t="s">
        <v>2479</v>
      </c>
      <c r="D760" s="4" t="s">
        <v>2531</v>
      </c>
      <c r="E760" s="9"/>
      <c r="F760" s="4" t="s">
        <v>2532</v>
      </c>
      <c r="G760" s="4" t="s">
        <v>275</v>
      </c>
      <c r="H760" s="9" t="s">
        <v>291</v>
      </c>
      <c r="I760" s="9" t="s">
        <v>283</v>
      </c>
      <c r="J760" s="4">
        <v>0.4</v>
      </c>
      <c r="K760" s="4" t="s">
        <v>284</v>
      </c>
      <c r="L760" s="4">
        <v>0</v>
      </c>
      <c r="M760" s="4">
        <v>0.4</v>
      </c>
      <c r="N760" s="4"/>
      <c r="O760" s="4" t="s">
        <v>923</v>
      </c>
      <c r="P760" s="4" t="s">
        <v>279</v>
      </c>
      <c r="Q760" s="4" t="s">
        <v>2533</v>
      </c>
      <c r="R760" s="4"/>
      <c r="S760" s="18"/>
      <c r="U760" s="7">
        <f>VLOOKUP(F760,[6]农村公路!$I$6:$W$11652,15,0)</f>
        <v>0.4</v>
      </c>
      <c r="V760" s="7">
        <f t="shared" si="34"/>
        <v>0</v>
      </c>
      <c r="W760" s="7" t="e">
        <f>VLOOKUP(F760,'[7]乡镇通三级、旅游资源产业路项目明细'!$F$8:$S$1305,14,0)</f>
        <v>#N/A</v>
      </c>
      <c r="AA760" s="7" t="e">
        <f>_xlfn.XLOOKUP(F760,'[8]乡镇通三级、旅游资源产业路项目明细'!$U:$U,'[8]乡镇通三级、旅游资源产业路项目明细'!$U:$U)</f>
        <v>#N/A</v>
      </c>
      <c r="AB760" s="7" t="e">
        <f>VLOOKUP(F760,[9]项目建设投资计划表!$L$7:$O$83,4,0)</f>
        <v>#N/A</v>
      </c>
    </row>
    <row r="761" spans="1:28" ht="25.15" customHeight="1" outlineLevel="3" x14ac:dyDescent="0.4">
      <c r="A761" s="4" t="s">
        <v>13</v>
      </c>
      <c r="B761" s="4" t="s">
        <v>92</v>
      </c>
      <c r="C761" s="4" t="s">
        <v>2534</v>
      </c>
      <c r="D761" s="4" t="s">
        <v>2535</v>
      </c>
      <c r="E761" s="9"/>
      <c r="F761" s="4" t="s">
        <v>2536</v>
      </c>
      <c r="G761" s="4" t="s">
        <v>327</v>
      </c>
      <c r="H761" s="9" t="s">
        <v>291</v>
      </c>
      <c r="I761" s="9" t="s">
        <v>2537</v>
      </c>
      <c r="J761" s="4">
        <v>0.83</v>
      </c>
      <c r="K761" s="4">
        <v>3.5</v>
      </c>
      <c r="L761" s="4"/>
      <c r="M761" s="4">
        <v>0.83</v>
      </c>
      <c r="N761" s="4"/>
      <c r="O761" s="4">
        <v>4.5</v>
      </c>
      <c r="P761" s="4" t="s">
        <v>279</v>
      </c>
      <c r="Q761" s="4" t="s">
        <v>2535</v>
      </c>
      <c r="R761" s="4"/>
      <c r="S761" s="18"/>
      <c r="W761" s="7" t="e">
        <f>VLOOKUP(F761,'[7]2021年备案'!$F$8:$S$1293,14,0)</f>
        <v>#N/A</v>
      </c>
      <c r="AA761" s="7" t="e">
        <f>_xlfn.XLOOKUP(F761,'[8]乡镇通三级、旅游资源产业路项目明细'!$U:$U,'[8]乡镇通三级、旅游资源产业路项目明细'!$U:$U)</f>
        <v>#N/A</v>
      </c>
      <c r="AB761" s="7" t="e">
        <f>VLOOKUP(F761,[9]项目建设投资计划表!$L$7:$O$83,4,0)</f>
        <v>#N/A</v>
      </c>
    </row>
    <row r="762" spans="1:28" ht="25.15" customHeight="1" outlineLevel="3" x14ac:dyDescent="0.4">
      <c r="A762" s="4" t="s">
        <v>13</v>
      </c>
      <c r="B762" s="4" t="s">
        <v>92</v>
      </c>
      <c r="C762" s="4" t="s">
        <v>2492</v>
      </c>
      <c r="D762" s="4" t="s">
        <v>2538</v>
      </c>
      <c r="E762" s="9"/>
      <c r="F762" s="4" t="s">
        <v>2539</v>
      </c>
      <c r="G762" s="4" t="s">
        <v>327</v>
      </c>
      <c r="H762" s="9" t="s">
        <v>291</v>
      </c>
      <c r="I762" s="9" t="s">
        <v>2540</v>
      </c>
      <c r="J762" s="4">
        <v>3.9220000000000002</v>
      </c>
      <c r="K762" s="4">
        <v>2</v>
      </c>
      <c r="L762" s="4"/>
      <c r="M762" s="4">
        <v>3.9220000000000002</v>
      </c>
      <c r="N762" s="4"/>
      <c r="O762" s="4">
        <v>4.5</v>
      </c>
      <c r="P762" s="4" t="s">
        <v>279</v>
      </c>
      <c r="Q762" s="4" t="s">
        <v>2538</v>
      </c>
      <c r="R762" s="4"/>
      <c r="S762" s="18"/>
      <c r="W762" s="7" t="e">
        <f>VLOOKUP(F762,'[7]2021年备案'!$F$8:$S$1293,14,0)</f>
        <v>#N/A</v>
      </c>
      <c r="AA762" s="7" t="e">
        <f>_xlfn.XLOOKUP(F762,'[8]乡镇通三级、旅游资源产业路项目明细'!$U:$U,'[8]乡镇通三级、旅游资源产业路项目明细'!$U:$U)</f>
        <v>#N/A</v>
      </c>
      <c r="AB762" s="7" t="e">
        <f>VLOOKUP(F762,[9]项目建设投资计划表!$L$7:$O$83,4,0)</f>
        <v>#N/A</v>
      </c>
    </row>
    <row r="763" spans="1:28" ht="25.15" customHeight="1" outlineLevel="3" x14ac:dyDescent="0.4">
      <c r="A763" s="4" t="s">
        <v>13</v>
      </c>
      <c r="B763" s="4" t="s">
        <v>92</v>
      </c>
      <c r="C763" s="4" t="s">
        <v>2541</v>
      </c>
      <c r="D763" s="4" t="s">
        <v>2205</v>
      </c>
      <c r="E763" s="9"/>
      <c r="F763" s="4" t="s">
        <v>2542</v>
      </c>
      <c r="G763" s="4" t="s">
        <v>327</v>
      </c>
      <c r="H763" s="9" t="s">
        <v>291</v>
      </c>
      <c r="I763" s="9" t="s">
        <v>2543</v>
      </c>
      <c r="J763" s="4">
        <v>2.2999999999999998</v>
      </c>
      <c r="K763" s="4">
        <v>3.5</v>
      </c>
      <c r="L763" s="4"/>
      <c r="M763" s="4">
        <v>2.2999999999999998</v>
      </c>
      <c r="N763" s="4"/>
      <c r="O763" s="4">
        <v>4.5</v>
      </c>
      <c r="P763" s="4" t="s">
        <v>279</v>
      </c>
      <c r="Q763" s="4" t="s">
        <v>2205</v>
      </c>
      <c r="R763" s="4"/>
      <c r="S763" s="18"/>
      <c r="W763" s="7" t="e">
        <f>VLOOKUP(F763,'[7]2021年备案'!$F$8:$S$1293,14,0)</f>
        <v>#N/A</v>
      </c>
      <c r="AA763" s="7" t="e">
        <f>_xlfn.XLOOKUP(F763,'[8]乡镇通三级、旅游资源产业路项目明细'!$U:$U,'[8]乡镇通三级、旅游资源产业路项目明细'!$U:$U)</f>
        <v>#N/A</v>
      </c>
      <c r="AB763" s="7" t="e">
        <f>VLOOKUP(F763,[9]项目建设投资计划表!$L$7:$O$83,4,0)</f>
        <v>#N/A</v>
      </c>
    </row>
    <row r="764" spans="1:28" ht="25.15" customHeight="1" outlineLevel="3" x14ac:dyDescent="0.4">
      <c r="A764" s="4" t="s">
        <v>13</v>
      </c>
      <c r="B764" s="4" t="s">
        <v>92</v>
      </c>
      <c r="C764" s="4" t="s">
        <v>2468</v>
      </c>
      <c r="D764" s="4" t="s">
        <v>2469</v>
      </c>
      <c r="E764" s="9"/>
      <c r="F764" s="4" t="s">
        <v>2544</v>
      </c>
      <c r="G764" s="4" t="s">
        <v>327</v>
      </c>
      <c r="H764" s="9" t="s">
        <v>291</v>
      </c>
      <c r="I764" s="9" t="s">
        <v>2545</v>
      </c>
      <c r="J764" s="4">
        <v>1.32</v>
      </c>
      <c r="K764" s="4">
        <v>3.5</v>
      </c>
      <c r="L764" s="4"/>
      <c r="M764" s="4">
        <v>1.32</v>
      </c>
      <c r="N764" s="4"/>
      <c r="O764" s="4">
        <v>4.5</v>
      </c>
      <c r="P764" s="4" t="s">
        <v>279</v>
      </c>
      <c r="Q764" s="4" t="s">
        <v>2469</v>
      </c>
      <c r="R764" s="4"/>
      <c r="S764" s="18"/>
      <c r="W764" s="7" t="e">
        <f>VLOOKUP(F764,'[7]2021年备案'!$F$8:$S$1293,14,0)</f>
        <v>#N/A</v>
      </c>
      <c r="AA764" s="7" t="e">
        <f>_xlfn.XLOOKUP(F764,'[8]乡镇通三级、旅游资源产业路项目明细'!$U:$U,'[8]乡镇通三级、旅游资源产业路项目明细'!$U:$U)</f>
        <v>#N/A</v>
      </c>
      <c r="AB764" s="7" t="e">
        <f>VLOOKUP(F764,[9]项目建设投资计划表!$L$7:$O$83,4,0)</f>
        <v>#N/A</v>
      </c>
    </row>
    <row r="765" spans="1:28" ht="25.15" customHeight="1" outlineLevel="3" x14ac:dyDescent="0.4">
      <c r="A765" s="4" t="s">
        <v>13</v>
      </c>
      <c r="B765" s="4" t="s">
        <v>92</v>
      </c>
      <c r="C765" s="4" t="s">
        <v>2546</v>
      </c>
      <c r="D765" s="4" t="s">
        <v>2547</v>
      </c>
      <c r="E765" s="9"/>
      <c r="F765" s="4" t="s">
        <v>2548</v>
      </c>
      <c r="G765" s="4" t="s">
        <v>327</v>
      </c>
      <c r="H765" s="9" t="s">
        <v>291</v>
      </c>
      <c r="I765" s="9" t="s">
        <v>2549</v>
      </c>
      <c r="J765" s="4">
        <v>0.62</v>
      </c>
      <c r="K765" s="4">
        <v>3.5</v>
      </c>
      <c r="L765" s="4"/>
      <c r="M765" s="4">
        <v>0.62</v>
      </c>
      <c r="N765" s="4"/>
      <c r="O765" s="4">
        <v>4.5</v>
      </c>
      <c r="P765" s="4" t="s">
        <v>279</v>
      </c>
      <c r="Q765" s="4" t="s">
        <v>2547</v>
      </c>
      <c r="R765" s="4"/>
      <c r="S765" s="18"/>
      <c r="W765" s="7" t="e">
        <f>VLOOKUP(F765,'[7]2021年备案'!$F$8:$S$1293,14,0)</f>
        <v>#N/A</v>
      </c>
      <c r="AA765" s="7" t="e">
        <f>_xlfn.XLOOKUP(F765,'[8]乡镇通三级、旅游资源产业路项目明细'!$U:$U,'[8]乡镇通三级、旅游资源产业路项目明细'!$U:$U)</f>
        <v>#N/A</v>
      </c>
      <c r="AB765" s="7" t="e">
        <f>VLOOKUP(F765,[9]项目建设投资计划表!$L$7:$O$83,4,0)</f>
        <v>#N/A</v>
      </c>
    </row>
    <row r="766" spans="1:28" ht="25.15" customHeight="1" outlineLevel="3" x14ac:dyDescent="0.4">
      <c r="A766" s="4" t="s">
        <v>13</v>
      </c>
      <c r="B766" s="4" t="s">
        <v>92</v>
      </c>
      <c r="C766" s="4" t="s">
        <v>2458</v>
      </c>
      <c r="D766" s="4" t="s">
        <v>2550</v>
      </c>
      <c r="E766" s="9"/>
      <c r="F766" s="4" t="s">
        <v>2551</v>
      </c>
      <c r="G766" s="4" t="s">
        <v>327</v>
      </c>
      <c r="H766" s="9" t="s">
        <v>291</v>
      </c>
      <c r="I766" s="9" t="s">
        <v>2552</v>
      </c>
      <c r="J766" s="4">
        <v>1.7</v>
      </c>
      <c r="K766" s="4">
        <v>3.5</v>
      </c>
      <c r="L766" s="4"/>
      <c r="M766" s="4">
        <v>1.7</v>
      </c>
      <c r="N766" s="4"/>
      <c r="O766" s="4">
        <v>4.5</v>
      </c>
      <c r="P766" s="4" t="s">
        <v>279</v>
      </c>
      <c r="Q766" s="4" t="s">
        <v>2550</v>
      </c>
      <c r="R766" s="4"/>
      <c r="S766" s="18"/>
      <c r="W766" s="7" t="e">
        <f>VLOOKUP(F766,'[7]2021年备案'!$F$8:$S$1293,14,0)</f>
        <v>#N/A</v>
      </c>
      <c r="AA766" s="7" t="e">
        <f>_xlfn.XLOOKUP(F766,'[8]乡镇通三级、旅游资源产业路项目明细'!$U:$U,'[8]乡镇通三级、旅游资源产业路项目明细'!$U:$U)</f>
        <v>#N/A</v>
      </c>
      <c r="AB766" s="7" t="e">
        <f>VLOOKUP(F766,[9]项目建设投资计划表!$L$7:$O$83,4,0)</f>
        <v>#N/A</v>
      </c>
    </row>
    <row r="767" spans="1:28" ht="25.15" customHeight="1" outlineLevel="3" x14ac:dyDescent="0.4">
      <c r="A767" s="4" t="s">
        <v>13</v>
      </c>
      <c r="B767" s="4" t="s">
        <v>92</v>
      </c>
      <c r="C767" s="4" t="s">
        <v>2492</v>
      </c>
      <c r="D767" s="4" t="s">
        <v>2504</v>
      </c>
      <c r="E767" s="9"/>
      <c r="F767" s="4" t="s">
        <v>2553</v>
      </c>
      <c r="G767" s="4" t="s">
        <v>327</v>
      </c>
      <c r="H767" s="9" t="s">
        <v>291</v>
      </c>
      <c r="I767" s="9" t="s">
        <v>2554</v>
      </c>
      <c r="J767" s="4">
        <v>0.9</v>
      </c>
      <c r="K767" s="4">
        <v>3.5</v>
      </c>
      <c r="L767" s="4"/>
      <c r="M767" s="4">
        <v>0.9</v>
      </c>
      <c r="N767" s="4"/>
      <c r="O767" s="4">
        <v>4.5</v>
      </c>
      <c r="P767" s="4" t="s">
        <v>279</v>
      </c>
      <c r="Q767" s="4" t="s">
        <v>2504</v>
      </c>
      <c r="R767" s="4"/>
      <c r="S767" s="18"/>
      <c r="W767" s="7" t="e">
        <f>VLOOKUP(F767,'[7]2021年备案'!$F$8:$S$1293,14,0)</f>
        <v>#N/A</v>
      </c>
      <c r="AA767" s="7" t="e">
        <f>_xlfn.XLOOKUP(F767,'[8]乡镇通三级、旅游资源产业路项目明细'!$U:$U,'[8]乡镇通三级、旅游资源产业路项目明细'!$U:$U)</f>
        <v>#N/A</v>
      </c>
      <c r="AB767" s="7" t="e">
        <f>VLOOKUP(F767,[9]项目建设投资计划表!$L$7:$O$83,4,0)</f>
        <v>#N/A</v>
      </c>
    </row>
    <row r="768" spans="1:28" ht="25.15" customHeight="1" outlineLevel="3" x14ac:dyDescent="0.4">
      <c r="A768" s="4" t="s">
        <v>13</v>
      </c>
      <c r="B768" s="4" t="s">
        <v>92</v>
      </c>
      <c r="C768" s="4" t="s">
        <v>2492</v>
      </c>
      <c r="D768" s="4" t="s">
        <v>2555</v>
      </c>
      <c r="E768" s="9"/>
      <c r="F768" s="4" t="s">
        <v>2556</v>
      </c>
      <c r="G768" s="4" t="s">
        <v>327</v>
      </c>
      <c r="H768" s="9" t="s">
        <v>291</v>
      </c>
      <c r="I768" s="9" t="s">
        <v>2557</v>
      </c>
      <c r="J768" s="4">
        <v>0.53600000000000003</v>
      </c>
      <c r="K768" s="4">
        <v>3.5</v>
      </c>
      <c r="L768" s="4"/>
      <c r="M768" s="4">
        <v>0.53600000000000003</v>
      </c>
      <c r="N768" s="4"/>
      <c r="O768" s="4">
        <v>4.5</v>
      </c>
      <c r="P768" s="4" t="s">
        <v>279</v>
      </c>
      <c r="Q768" s="4" t="s">
        <v>2555</v>
      </c>
      <c r="R768" s="4"/>
      <c r="S768" s="18"/>
      <c r="W768" s="7" t="e">
        <f>VLOOKUP(F768,'[7]2021年备案'!$F$8:$S$1293,14,0)</f>
        <v>#N/A</v>
      </c>
      <c r="AA768" s="7" t="e">
        <f>_xlfn.XLOOKUP(F768,'[8]乡镇通三级、旅游资源产业路项目明细'!$U:$U,'[8]乡镇通三级、旅游资源产业路项目明细'!$U:$U)</f>
        <v>#N/A</v>
      </c>
      <c r="AB768" s="7" t="e">
        <f>VLOOKUP(F768,[9]项目建设投资计划表!$L$7:$O$83,4,0)</f>
        <v>#N/A</v>
      </c>
    </row>
    <row r="769" spans="1:28" ht="25.15" customHeight="1" outlineLevel="3" x14ac:dyDescent="0.4">
      <c r="A769" s="4" t="s">
        <v>13</v>
      </c>
      <c r="B769" s="4" t="s">
        <v>92</v>
      </c>
      <c r="C769" s="4" t="s">
        <v>2454</v>
      </c>
      <c r="D769" s="4" t="s">
        <v>2558</v>
      </c>
      <c r="E769" s="9"/>
      <c r="F769" s="4" t="s">
        <v>2559</v>
      </c>
      <c r="G769" s="4" t="s">
        <v>327</v>
      </c>
      <c r="H769" s="9" t="s">
        <v>291</v>
      </c>
      <c r="I769" s="9" t="s">
        <v>2560</v>
      </c>
      <c r="J769" s="4">
        <v>0.8</v>
      </c>
      <c r="K769" s="4">
        <v>3.5</v>
      </c>
      <c r="L769" s="4"/>
      <c r="M769" s="4">
        <v>0.8</v>
      </c>
      <c r="N769" s="4"/>
      <c r="O769" s="4">
        <v>4.5</v>
      </c>
      <c r="P769" s="4" t="s">
        <v>279</v>
      </c>
      <c r="Q769" s="4" t="s">
        <v>2558</v>
      </c>
      <c r="R769" s="4"/>
      <c r="S769" s="18"/>
      <c r="W769" s="7" t="e">
        <f>VLOOKUP(F769,'[7]2021年备案'!$F$8:$S$1293,14,0)</f>
        <v>#N/A</v>
      </c>
      <c r="AA769" s="7" t="e">
        <f>_xlfn.XLOOKUP(F769,'[8]乡镇通三级、旅游资源产业路项目明细'!$U:$U,'[8]乡镇通三级、旅游资源产业路项目明细'!$U:$U)</f>
        <v>#N/A</v>
      </c>
      <c r="AB769" s="7" t="e">
        <f>VLOOKUP(F769,[9]项目建设投资计划表!$L$7:$O$83,4,0)</f>
        <v>#N/A</v>
      </c>
    </row>
    <row r="770" spans="1:28" ht="25.15" customHeight="1" outlineLevel="3" x14ac:dyDescent="0.4">
      <c r="A770" s="4" t="s">
        <v>13</v>
      </c>
      <c r="B770" s="4" t="s">
        <v>92</v>
      </c>
      <c r="C770" s="4" t="s">
        <v>2518</v>
      </c>
      <c r="D770" s="4" t="s">
        <v>2561</v>
      </c>
      <c r="E770" s="9"/>
      <c r="F770" s="4" t="s">
        <v>2562</v>
      </c>
      <c r="G770" s="4" t="s">
        <v>327</v>
      </c>
      <c r="H770" s="9" t="s">
        <v>291</v>
      </c>
      <c r="I770" s="9" t="s">
        <v>2563</v>
      </c>
      <c r="J770" s="4">
        <v>0.85299999999999998</v>
      </c>
      <c r="K770" s="4">
        <v>3.5</v>
      </c>
      <c r="L770" s="4"/>
      <c r="M770" s="4">
        <v>0.85299999999999998</v>
      </c>
      <c r="N770" s="4"/>
      <c r="O770" s="4">
        <v>4.5</v>
      </c>
      <c r="P770" s="4" t="s">
        <v>279</v>
      </c>
      <c r="Q770" s="4" t="s">
        <v>2561</v>
      </c>
      <c r="R770" s="4"/>
      <c r="S770" s="18"/>
      <c r="W770" s="7" t="e">
        <f>VLOOKUP(F770,'[7]2021年备案'!$F$8:$S$1293,14,0)</f>
        <v>#N/A</v>
      </c>
      <c r="AA770" s="7" t="e">
        <f>_xlfn.XLOOKUP(F770,'[8]乡镇通三级、旅游资源产业路项目明细'!$U:$U,'[8]乡镇通三级、旅游资源产业路项目明细'!$U:$U)</f>
        <v>#N/A</v>
      </c>
      <c r="AB770" s="7" t="e">
        <f>VLOOKUP(F770,[9]项目建设投资计划表!$L$7:$O$83,4,0)</f>
        <v>#N/A</v>
      </c>
    </row>
    <row r="771" spans="1:28" ht="25.15" customHeight="1" outlineLevel="3" x14ac:dyDescent="0.4">
      <c r="A771" s="4" t="s">
        <v>13</v>
      </c>
      <c r="B771" s="4" t="s">
        <v>92</v>
      </c>
      <c r="C771" s="4" t="s">
        <v>2484</v>
      </c>
      <c r="D771" s="4" t="s">
        <v>1272</v>
      </c>
      <c r="E771" s="9"/>
      <c r="F771" s="4" t="s">
        <v>2564</v>
      </c>
      <c r="G771" s="4" t="s">
        <v>327</v>
      </c>
      <c r="H771" s="9" t="s">
        <v>291</v>
      </c>
      <c r="I771" s="9" t="s">
        <v>2565</v>
      </c>
      <c r="J771" s="4">
        <v>0.81</v>
      </c>
      <c r="K771" s="4">
        <v>3.5</v>
      </c>
      <c r="L771" s="4"/>
      <c r="M771" s="4">
        <v>0.81</v>
      </c>
      <c r="N771" s="4"/>
      <c r="O771" s="4">
        <v>4.5</v>
      </c>
      <c r="P771" s="4" t="s">
        <v>279</v>
      </c>
      <c r="Q771" s="4" t="s">
        <v>1272</v>
      </c>
      <c r="R771" s="4"/>
      <c r="S771" s="18"/>
      <c r="W771" s="7" t="e">
        <f>VLOOKUP(F771,'[7]2021年备案'!$F$8:$S$1293,14,0)</f>
        <v>#N/A</v>
      </c>
      <c r="AA771" s="7" t="e">
        <f>_xlfn.XLOOKUP(F771,'[8]乡镇通三级、旅游资源产业路项目明细'!$U:$U,'[8]乡镇通三级、旅游资源产业路项目明细'!$U:$U)</f>
        <v>#N/A</v>
      </c>
      <c r="AB771" s="7" t="e">
        <f>VLOOKUP(F771,[9]项目建设投资计划表!$L$7:$O$83,4,0)</f>
        <v>#N/A</v>
      </c>
    </row>
    <row r="772" spans="1:28" ht="25.15" customHeight="1" outlineLevel="3" x14ac:dyDescent="0.4">
      <c r="A772" s="4" t="s">
        <v>13</v>
      </c>
      <c r="B772" s="4" t="s">
        <v>92</v>
      </c>
      <c r="C772" s="4" t="s">
        <v>2492</v>
      </c>
      <c r="D772" s="4" t="s">
        <v>2566</v>
      </c>
      <c r="E772" s="9"/>
      <c r="F772" s="4" t="s">
        <v>2567</v>
      </c>
      <c r="G772" s="4" t="s">
        <v>327</v>
      </c>
      <c r="H772" s="9" t="s">
        <v>291</v>
      </c>
      <c r="I772" s="9" t="s">
        <v>2568</v>
      </c>
      <c r="J772" s="4">
        <v>1.2</v>
      </c>
      <c r="K772" s="4">
        <v>3.5</v>
      </c>
      <c r="L772" s="4"/>
      <c r="M772" s="4">
        <v>1.2</v>
      </c>
      <c r="N772" s="4"/>
      <c r="O772" s="4">
        <v>4.5</v>
      </c>
      <c r="P772" s="4" t="s">
        <v>279</v>
      </c>
      <c r="Q772" s="4" t="s">
        <v>2566</v>
      </c>
      <c r="R772" s="4"/>
      <c r="S772" s="18"/>
      <c r="W772" s="7" t="e">
        <f>VLOOKUP(F772,'[7]2021年备案'!$F$8:$S$1293,14,0)</f>
        <v>#N/A</v>
      </c>
      <c r="AA772" s="7" t="e">
        <f>_xlfn.XLOOKUP(F772,'[8]乡镇通三级、旅游资源产业路项目明细'!$U:$U,'[8]乡镇通三级、旅游资源产业路项目明细'!$U:$U)</f>
        <v>#N/A</v>
      </c>
      <c r="AB772" s="7" t="e">
        <f>VLOOKUP(F772,[9]项目建设投资计划表!$L$7:$O$83,4,0)</f>
        <v>#N/A</v>
      </c>
    </row>
    <row r="773" spans="1:28" ht="25.15" customHeight="1" outlineLevel="3" x14ac:dyDescent="0.4">
      <c r="A773" s="4" t="s">
        <v>13</v>
      </c>
      <c r="B773" s="4" t="s">
        <v>92</v>
      </c>
      <c r="C773" s="4" t="s">
        <v>2472</v>
      </c>
      <c r="D773" s="4" t="s">
        <v>2569</v>
      </c>
      <c r="E773" s="9"/>
      <c r="F773" s="4" t="s">
        <v>2570</v>
      </c>
      <c r="G773" s="4" t="s">
        <v>327</v>
      </c>
      <c r="H773" s="9" t="s">
        <v>291</v>
      </c>
      <c r="I773" s="9" t="s">
        <v>2571</v>
      </c>
      <c r="J773" s="4">
        <v>2.29</v>
      </c>
      <c r="K773" s="4">
        <v>3.5</v>
      </c>
      <c r="L773" s="4"/>
      <c r="M773" s="4">
        <v>2.29</v>
      </c>
      <c r="N773" s="4"/>
      <c r="O773" s="4">
        <v>4.5</v>
      </c>
      <c r="P773" s="4" t="s">
        <v>279</v>
      </c>
      <c r="Q773" s="4" t="s">
        <v>2569</v>
      </c>
      <c r="R773" s="4"/>
      <c r="S773" s="18"/>
      <c r="W773" s="7" t="e">
        <f>VLOOKUP(F773,'[7]2021年备案'!$F$8:$S$1293,14,0)</f>
        <v>#N/A</v>
      </c>
      <c r="AA773" s="7" t="e">
        <f>_xlfn.XLOOKUP(F773,'[8]乡镇通三级、旅游资源产业路项目明细'!$U:$U,'[8]乡镇通三级、旅游资源产业路项目明细'!$U:$U)</f>
        <v>#N/A</v>
      </c>
      <c r="AB773" s="7" t="e">
        <f>VLOOKUP(F773,[9]项目建设投资计划表!$L$7:$O$83,4,0)</f>
        <v>#N/A</v>
      </c>
    </row>
    <row r="774" spans="1:28" ht="25.15" customHeight="1" outlineLevel="3" x14ac:dyDescent="0.4">
      <c r="A774" s="4" t="s">
        <v>13</v>
      </c>
      <c r="B774" s="4" t="s">
        <v>92</v>
      </c>
      <c r="C774" s="4" t="s">
        <v>2546</v>
      </c>
      <c r="D774" s="4" t="s">
        <v>2572</v>
      </c>
      <c r="E774" s="9"/>
      <c r="F774" s="4" t="s">
        <v>2573</v>
      </c>
      <c r="G774" s="4" t="s">
        <v>327</v>
      </c>
      <c r="H774" s="9" t="s">
        <v>291</v>
      </c>
      <c r="I774" s="9" t="s">
        <v>2574</v>
      </c>
      <c r="J774" s="4">
        <v>0.42599999999999999</v>
      </c>
      <c r="K774" s="4">
        <v>3.5</v>
      </c>
      <c r="L774" s="4"/>
      <c r="M774" s="4">
        <v>0.42599999999999999</v>
      </c>
      <c r="N774" s="4"/>
      <c r="O774" s="4">
        <v>4.5</v>
      </c>
      <c r="P774" s="4" t="s">
        <v>279</v>
      </c>
      <c r="Q774" s="4" t="s">
        <v>2572</v>
      </c>
      <c r="R774" s="4"/>
      <c r="S774" s="18"/>
      <c r="W774" s="7" t="e">
        <f>VLOOKUP(F774,'[7]2021年备案'!$F$8:$S$1293,14,0)</f>
        <v>#N/A</v>
      </c>
      <c r="AA774" s="7" t="e">
        <f>_xlfn.XLOOKUP(F774,'[8]乡镇通三级、旅游资源产业路项目明细'!$U:$U,'[8]乡镇通三级、旅游资源产业路项目明细'!$U:$U)</f>
        <v>#N/A</v>
      </c>
      <c r="AB774" s="7" t="e">
        <f>VLOOKUP(F774,[9]项目建设投资计划表!$L$7:$O$83,4,0)</f>
        <v>#N/A</v>
      </c>
    </row>
    <row r="775" spans="1:28" ht="25.15" customHeight="1" outlineLevel="3" x14ac:dyDescent="0.4">
      <c r="A775" s="4" t="s">
        <v>13</v>
      </c>
      <c r="B775" s="4" t="s">
        <v>92</v>
      </c>
      <c r="C775" s="4" t="s">
        <v>2575</v>
      </c>
      <c r="D775" s="4" t="s">
        <v>2576</v>
      </c>
      <c r="E775" s="9"/>
      <c r="F775" s="4" t="s">
        <v>2577</v>
      </c>
      <c r="G775" s="4" t="s">
        <v>327</v>
      </c>
      <c r="H775" s="9" t="s">
        <v>291</v>
      </c>
      <c r="I775" s="9" t="s">
        <v>2578</v>
      </c>
      <c r="J775" s="4">
        <v>3.21</v>
      </c>
      <c r="K775" s="4">
        <v>3.5</v>
      </c>
      <c r="L775" s="4"/>
      <c r="M775" s="4">
        <v>3.21</v>
      </c>
      <c r="N775" s="4"/>
      <c r="O775" s="4">
        <v>4.5</v>
      </c>
      <c r="P775" s="4" t="s">
        <v>279</v>
      </c>
      <c r="Q775" s="4" t="s">
        <v>2579</v>
      </c>
      <c r="R775" s="4"/>
      <c r="S775" s="18"/>
      <c r="W775" s="7" t="e">
        <f>VLOOKUP(F775,'[7]2021年备案'!$F$8:$S$1293,14,0)</f>
        <v>#N/A</v>
      </c>
      <c r="AA775" s="7" t="e">
        <f>_xlfn.XLOOKUP(F775,'[8]乡镇通三级、旅游资源产业路项目明细'!$U:$U,'[8]乡镇通三级、旅游资源产业路项目明细'!$U:$U)</f>
        <v>#N/A</v>
      </c>
      <c r="AB775" s="7" t="e">
        <f>VLOOKUP(F775,[9]项目建设投资计划表!$L$7:$O$83,4,0)</f>
        <v>#N/A</v>
      </c>
    </row>
    <row r="776" spans="1:28" s="1" customFormat="1" ht="25.15" customHeight="1" outlineLevel="1" x14ac:dyDescent="0.4">
      <c r="A776" s="11" t="s">
        <v>14</v>
      </c>
      <c r="B776" s="4"/>
      <c r="C776" s="4"/>
      <c r="D776" s="4"/>
      <c r="E776" s="9"/>
      <c r="F776" s="4"/>
      <c r="G776" s="4"/>
      <c r="H776" s="9"/>
      <c r="I776" s="9"/>
      <c r="J776" s="4">
        <f>SUBTOTAL(9,J778:J984)</f>
        <v>594.90499999999997</v>
      </c>
      <c r="K776" s="4"/>
      <c r="L776" s="4"/>
      <c r="M776" s="4">
        <f>SUBTOTAL(9,M778:M984)</f>
        <v>508.35999999999984</v>
      </c>
      <c r="N776" s="13">
        <v>508.41</v>
      </c>
      <c r="O776" s="4"/>
      <c r="P776" s="4"/>
      <c r="Q776" s="4"/>
      <c r="R776" s="4"/>
      <c r="S776" s="18">
        <f t="shared" ref="S776:S828" si="35">J776-N776</f>
        <v>86.494999999999948</v>
      </c>
    </row>
    <row r="777" spans="1:28" s="1" customFormat="1" ht="25.15" customHeight="1" outlineLevel="2" x14ac:dyDescent="0.4">
      <c r="A777" s="4"/>
      <c r="B777" s="11" t="s">
        <v>223</v>
      </c>
      <c r="C777" s="4"/>
      <c r="D777" s="4"/>
      <c r="E777" s="9"/>
      <c r="F777" s="4"/>
      <c r="G777" s="4"/>
      <c r="H777" s="9"/>
      <c r="I777" s="9"/>
      <c r="J777" s="4">
        <f>SUBTOTAL(9,J778:J780)</f>
        <v>2.59</v>
      </c>
      <c r="K777" s="4"/>
      <c r="L777" s="4"/>
      <c r="M777" s="4">
        <f>SUBTOTAL(9,M778:M780)</f>
        <v>2.7780000000000005</v>
      </c>
      <c r="N777" s="4">
        <v>2.8</v>
      </c>
      <c r="O777" s="4"/>
      <c r="P777" s="4"/>
      <c r="Q777" s="4"/>
      <c r="R777" s="4"/>
      <c r="S777" s="19">
        <f t="shared" si="35"/>
        <v>-0.20999999999999996</v>
      </c>
    </row>
    <row r="778" spans="1:28" ht="25.15" customHeight="1" outlineLevel="3" x14ac:dyDescent="0.4">
      <c r="A778" s="4" t="s">
        <v>14</v>
      </c>
      <c r="B778" s="4" t="s">
        <v>223</v>
      </c>
      <c r="C778" s="4" t="s">
        <v>2580</v>
      </c>
      <c r="D778" s="4" t="s">
        <v>2581</v>
      </c>
      <c r="E778" s="9"/>
      <c r="F778" s="4" t="s">
        <v>2582</v>
      </c>
      <c r="G778" s="4" t="s">
        <v>275</v>
      </c>
      <c r="H778" s="9" t="s">
        <v>291</v>
      </c>
      <c r="I778" s="9" t="s">
        <v>2583</v>
      </c>
      <c r="J778" s="4">
        <v>1.1319999999999999</v>
      </c>
      <c r="K778" s="4" t="s">
        <v>284</v>
      </c>
      <c r="L778" s="4">
        <v>0</v>
      </c>
      <c r="M778" s="4">
        <v>1.32</v>
      </c>
      <c r="N778" s="4"/>
      <c r="O778" s="4" t="s">
        <v>285</v>
      </c>
      <c r="P778" s="4" t="s">
        <v>279</v>
      </c>
      <c r="Q778" s="4" t="s">
        <v>2584</v>
      </c>
      <c r="R778" s="4"/>
      <c r="S778" s="18"/>
      <c r="U778" s="7">
        <f>VLOOKUP(F778,[6]农村公路!$I$6:$W$11652,15,0)</f>
        <v>1.1319999999999999</v>
      </c>
      <c r="V778" s="7">
        <f>J778-U778</f>
        <v>0</v>
      </c>
      <c r="W778" s="7" t="e">
        <f>VLOOKUP(F778,'[7]乡镇通三级、旅游资源产业路项目明细'!$F$8:$S$1305,14,0)</f>
        <v>#N/A</v>
      </c>
      <c r="AA778" s="7" t="e">
        <f>_xlfn.XLOOKUP(F778,'[8]乡镇通三级、旅游资源产业路项目明细'!$U:$U,'[8]乡镇通三级、旅游资源产业路项目明细'!$U:$U)</f>
        <v>#N/A</v>
      </c>
      <c r="AB778" s="7" t="e">
        <f>VLOOKUP(F778,[9]项目建设投资计划表!$L$7:$O$83,4,0)</f>
        <v>#N/A</v>
      </c>
    </row>
    <row r="779" spans="1:28" ht="25.15" customHeight="1" outlineLevel="3" x14ac:dyDescent="0.4">
      <c r="A779" s="4" t="s">
        <v>14</v>
      </c>
      <c r="B779" s="4" t="s">
        <v>223</v>
      </c>
      <c r="C779" s="4" t="s">
        <v>2585</v>
      </c>
      <c r="D779" s="4" t="s">
        <v>2585</v>
      </c>
      <c r="E779" s="9"/>
      <c r="F779" s="4" t="s">
        <v>2586</v>
      </c>
      <c r="G779" s="4" t="s">
        <v>275</v>
      </c>
      <c r="H779" s="9" t="s">
        <v>291</v>
      </c>
      <c r="I779" s="9" t="s">
        <v>2587</v>
      </c>
      <c r="J779" s="4">
        <v>0.75800000000000001</v>
      </c>
      <c r="K779" s="4" t="s">
        <v>284</v>
      </c>
      <c r="L779" s="4">
        <v>0</v>
      </c>
      <c r="M779" s="4">
        <v>0.75800000000000001</v>
      </c>
      <c r="N779" s="4"/>
      <c r="O779" s="4" t="s">
        <v>285</v>
      </c>
      <c r="P779" s="4" t="s">
        <v>279</v>
      </c>
      <c r="Q779" s="4" t="s">
        <v>2588</v>
      </c>
      <c r="R779" s="4"/>
      <c r="S779" s="18"/>
      <c r="U779" s="7">
        <f>VLOOKUP(F779,[6]农村公路!$I$6:$W$11652,15,0)</f>
        <v>0.75800000000000001</v>
      </c>
      <c r="V779" s="7">
        <f>J779-U779</f>
        <v>0</v>
      </c>
      <c r="W779" s="7" t="e">
        <f>VLOOKUP(F779,'[7]乡镇通三级、旅游资源产业路项目明细'!$F$8:$S$1305,14,0)</f>
        <v>#N/A</v>
      </c>
      <c r="AA779" s="7" t="e">
        <f>_xlfn.XLOOKUP(F779,'[8]乡镇通三级、旅游资源产业路项目明细'!$U:$U,'[8]乡镇通三级、旅游资源产业路项目明细'!$U:$U)</f>
        <v>#N/A</v>
      </c>
      <c r="AB779" s="7" t="e">
        <f>VLOOKUP(F779,[9]项目建设投资计划表!$L$7:$O$83,4,0)</f>
        <v>#N/A</v>
      </c>
    </row>
    <row r="780" spans="1:28" ht="25.15" customHeight="1" outlineLevel="3" x14ac:dyDescent="0.4">
      <c r="A780" s="4" t="s">
        <v>14</v>
      </c>
      <c r="B780" s="4" t="s">
        <v>223</v>
      </c>
      <c r="C780" s="4" t="s">
        <v>2585</v>
      </c>
      <c r="D780" s="4" t="s">
        <v>1843</v>
      </c>
      <c r="E780" s="9"/>
      <c r="F780" s="4" t="s">
        <v>2589</v>
      </c>
      <c r="G780" s="4" t="s">
        <v>327</v>
      </c>
      <c r="H780" s="9" t="s">
        <v>291</v>
      </c>
      <c r="I780" s="9" t="s">
        <v>283</v>
      </c>
      <c r="J780" s="4">
        <v>0.7</v>
      </c>
      <c r="K780" s="4" t="s">
        <v>527</v>
      </c>
      <c r="L780" s="4" t="s">
        <v>1259</v>
      </c>
      <c r="M780" s="4">
        <v>0.7</v>
      </c>
      <c r="N780" s="4"/>
      <c r="O780" s="4" t="s">
        <v>293</v>
      </c>
      <c r="P780" s="4" t="s">
        <v>279</v>
      </c>
      <c r="Q780" s="4" t="s">
        <v>1843</v>
      </c>
      <c r="R780" s="4"/>
      <c r="S780" s="18"/>
      <c r="U780" s="7">
        <f>VLOOKUP(F780,[6]农村公路!$I$6:$W$11652,15,0)</f>
        <v>0.7</v>
      </c>
      <c r="V780" s="7">
        <f>J780-U780</f>
        <v>0</v>
      </c>
      <c r="W780" s="7" t="e">
        <f>VLOOKUP(F780,'[7]乡镇通三级、旅游资源产业路项目明细'!$F$8:$S$1305,14,0)</f>
        <v>#N/A</v>
      </c>
      <c r="AA780" s="7" t="e">
        <f>_xlfn.XLOOKUP(F780,'[8]乡镇通三级、旅游资源产业路项目明细'!$U:$U,'[8]乡镇通三级、旅游资源产业路项目明细'!$U:$U)</f>
        <v>#N/A</v>
      </c>
      <c r="AB780" s="7" t="e">
        <f>VLOOKUP(F780,[9]项目建设投资计划表!$L$7:$O$83,4,0)</f>
        <v>#N/A</v>
      </c>
    </row>
    <row r="781" spans="1:28" s="1" customFormat="1" ht="25.15" customHeight="1" outlineLevel="2" x14ac:dyDescent="0.4">
      <c r="A781" s="4"/>
      <c r="B781" s="11" t="s">
        <v>224</v>
      </c>
      <c r="C781" s="4"/>
      <c r="D781" s="4"/>
      <c r="E781" s="9"/>
      <c r="F781" s="4"/>
      <c r="G781" s="4"/>
      <c r="H781" s="9"/>
      <c r="I781" s="9"/>
      <c r="J781" s="4">
        <f>SUBTOTAL(9,J782:J786)</f>
        <v>12.905000000000001</v>
      </c>
      <c r="K781" s="4"/>
      <c r="L781" s="4"/>
      <c r="M781" s="4">
        <f>SUBTOTAL(9,M782:M786)</f>
        <v>12.905000000000001</v>
      </c>
      <c r="N781" s="4">
        <v>12.9</v>
      </c>
      <c r="O781" s="4"/>
      <c r="P781" s="4"/>
      <c r="Q781" s="4"/>
      <c r="R781" s="4"/>
      <c r="S781" s="18">
        <f t="shared" si="35"/>
        <v>5.0000000000007816E-3</v>
      </c>
    </row>
    <row r="782" spans="1:28" ht="25.15" customHeight="1" outlineLevel="3" x14ac:dyDescent="0.4">
      <c r="A782" s="4" t="s">
        <v>14</v>
      </c>
      <c r="B782" s="4" t="s">
        <v>224</v>
      </c>
      <c r="C782" s="4" t="s">
        <v>2590</v>
      </c>
      <c r="D782" s="4" t="s">
        <v>1587</v>
      </c>
      <c r="E782" s="9"/>
      <c r="F782" s="4" t="s">
        <v>2591</v>
      </c>
      <c r="G782" s="4" t="s">
        <v>275</v>
      </c>
      <c r="H782" s="9" t="s">
        <v>291</v>
      </c>
      <c r="I782" s="9" t="s">
        <v>283</v>
      </c>
      <c r="J782" s="4">
        <v>1.5</v>
      </c>
      <c r="K782" s="4" t="s">
        <v>284</v>
      </c>
      <c r="L782" s="4">
        <v>0</v>
      </c>
      <c r="M782" s="4">
        <v>1.5</v>
      </c>
      <c r="N782" s="4"/>
      <c r="O782" s="4" t="s">
        <v>293</v>
      </c>
      <c r="P782" s="4" t="s">
        <v>279</v>
      </c>
      <c r="Q782" s="4" t="s">
        <v>2592</v>
      </c>
      <c r="R782" s="4"/>
      <c r="S782" s="18"/>
      <c r="U782" s="7">
        <f>VLOOKUP(F782,[6]农村公路!$I$6:$W$11652,15,0)</f>
        <v>1.5</v>
      </c>
      <c r="V782" s="7">
        <f>J782-U782</f>
        <v>0</v>
      </c>
      <c r="W782" s="7" t="e">
        <f>VLOOKUP(F782,'[7]乡镇通三级、旅游资源产业路项目明细'!$F$8:$S$1305,14,0)</f>
        <v>#N/A</v>
      </c>
      <c r="AA782" s="7" t="e">
        <f>_xlfn.XLOOKUP(F782,'[8]乡镇通三级、旅游资源产业路项目明细'!$U:$U,'[8]乡镇通三级、旅游资源产业路项目明细'!$U:$U)</f>
        <v>#N/A</v>
      </c>
      <c r="AB782" s="7" t="e">
        <f>VLOOKUP(F782,[9]项目建设投资计划表!$L$7:$O$83,4,0)</f>
        <v>#N/A</v>
      </c>
    </row>
    <row r="783" spans="1:28" ht="25.15" customHeight="1" outlineLevel="3" x14ac:dyDescent="0.4">
      <c r="A783" s="4" t="s">
        <v>14</v>
      </c>
      <c r="B783" s="4" t="s">
        <v>224</v>
      </c>
      <c r="C783" s="4" t="s">
        <v>2590</v>
      </c>
      <c r="D783" s="4" t="s">
        <v>2593</v>
      </c>
      <c r="E783" s="9"/>
      <c r="F783" s="4" t="s">
        <v>2594</v>
      </c>
      <c r="G783" s="4" t="s">
        <v>275</v>
      </c>
      <c r="H783" s="9" t="s">
        <v>291</v>
      </c>
      <c r="I783" s="9" t="s">
        <v>2595</v>
      </c>
      <c r="J783" s="4">
        <v>4.3230000000000004</v>
      </c>
      <c r="K783" s="4" t="s">
        <v>277</v>
      </c>
      <c r="L783" s="4">
        <v>0</v>
      </c>
      <c r="M783" s="4">
        <v>4.3230000000000004</v>
      </c>
      <c r="N783" s="4"/>
      <c r="O783" s="4" t="s">
        <v>293</v>
      </c>
      <c r="P783" s="4" t="s">
        <v>279</v>
      </c>
      <c r="Q783" s="4" t="s">
        <v>2596</v>
      </c>
      <c r="R783" s="4"/>
      <c r="S783" s="18"/>
      <c r="U783" s="7">
        <f>VLOOKUP(F783,[6]农村公路!$I$6:$W$11652,15,0)</f>
        <v>4.3230000000000004</v>
      </c>
      <c r="V783" s="7">
        <f>J783-U783</f>
        <v>0</v>
      </c>
      <c r="W783" s="7" t="e">
        <f>VLOOKUP(F783,'[7]乡镇通三级、旅游资源产业路项目明细'!$F$8:$S$1305,14,0)</f>
        <v>#N/A</v>
      </c>
      <c r="AA783" s="7" t="e">
        <f>_xlfn.XLOOKUP(F783,'[8]乡镇通三级、旅游资源产业路项目明细'!$U:$U,'[8]乡镇通三级、旅游资源产业路项目明细'!$U:$U)</f>
        <v>#N/A</v>
      </c>
      <c r="AB783" s="7" t="e">
        <f>VLOOKUP(F783,[9]项目建设投资计划表!$L$7:$O$83,4,0)</f>
        <v>#N/A</v>
      </c>
    </row>
    <row r="784" spans="1:28" ht="25.15" customHeight="1" outlineLevel="3" x14ac:dyDescent="0.4">
      <c r="A784" s="4" t="s">
        <v>14</v>
      </c>
      <c r="B784" s="4" t="s">
        <v>224</v>
      </c>
      <c r="C784" s="4" t="s">
        <v>2597</v>
      </c>
      <c r="D784" s="4" t="s">
        <v>2598</v>
      </c>
      <c r="E784" s="9"/>
      <c r="F784" s="4" t="s">
        <v>2599</v>
      </c>
      <c r="G784" s="4" t="s">
        <v>275</v>
      </c>
      <c r="H784" s="9" t="s">
        <v>291</v>
      </c>
      <c r="I784" s="9" t="s">
        <v>2600</v>
      </c>
      <c r="J784" s="4">
        <v>4</v>
      </c>
      <c r="K784" s="4" t="s">
        <v>284</v>
      </c>
      <c r="L784" s="4">
        <v>0</v>
      </c>
      <c r="M784" s="4">
        <v>4</v>
      </c>
      <c r="N784" s="4"/>
      <c r="O784" s="4" t="s">
        <v>293</v>
      </c>
      <c r="P784" s="4" t="s">
        <v>279</v>
      </c>
      <c r="Q784" s="4" t="s">
        <v>2601</v>
      </c>
      <c r="R784" s="4"/>
      <c r="S784" s="18"/>
      <c r="U784" s="7">
        <f>VLOOKUP(F784,[6]农村公路!$I$6:$W$11652,15,0)</f>
        <v>4</v>
      </c>
      <c r="V784" s="7">
        <f>J784-U784</f>
        <v>0</v>
      </c>
      <c r="W784" s="7" t="e">
        <f>VLOOKUP(F784,'[7]乡镇通三级、旅游资源产业路项目明细'!$F$8:$S$1305,14,0)</f>
        <v>#N/A</v>
      </c>
      <c r="AA784" s="7" t="e">
        <f>_xlfn.XLOOKUP(F784,'[8]乡镇通三级、旅游资源产业路项目明细'!$U:$U,'[8]乡镇通三级、旅游资源产业路项目明细'!$U:$U)</f>
        <v>#N/A</v>
      </c>
      <c r="AB784" s="7" t="e">
        <f>VLOOKUP(F784,[9]项目建设投资计划表!$L$7:$O$83,4,0)</f>
        <v>#N/A</v>
      </c>
    </row>
    <row r="785" spans="1:28" ht="25.15" customHeight="1" outlineLevel="3" x14ac:dyDescent="0.4">
      <c r="A785" s="4" t="s">
        <v>14</v>
      </c>
      <c r="B785" s="4" t="s">
        <v>224</v>
      </c>
      <c r="C785" s="4" t="s">
        <v>2602</v>
      </c>
      <c r="D785" s="4" t="s">
        <v>2603</v>
      </c>
      <c r="E785" s="9"/>
      <c r="F785" s="4" t="s">
        <v>2604</v>
      </c>
      <c r="G785" s="4" t="s">
        <v>327</v>
      </c>
      <c r="H785" s="9" t="s">
        <v>291</v>
      </c>
      <c r="I785" s="9" t="s">
        <v>283</v>
      </c>
      <c r="J785" s="4">
        <v>2.12</v>
      </c>
      <c r="K785" s="4" t="s">
        <v>284</v>
      </c>
      <c r="L785" s="4" t="s">
        <v>1259</v>
      </c>
      <c r="M785" s="4">
        <v>2.12</v>
      </c>
      <c r="N785" s="4"/>
      <c r="O785" s="4" t="s">
        <v>277</v>
      </c>
      <c r="P785" s="4" t="s">
        <v>279</v>
      </c>
      <c r="Q785" s="4" t="s">
        <v>2603</v>
      </c>
      <c r="R785" s="4"/>
      <c r="S785" s="18"/>
      <c r="U785" s="7">
        <f>VLOOKUP(F785,[6]农村公路!$I$6:$W$11652,15,0)</f>
        <v>2.12</v>
      </c>
      <c r="V785" s="7">
        <f>J785-U785</f>
        <v>0</v>
      </c>
      <c r="W785" s="7" t="e">
        <f>VLOOKUP(F785,'[7]乡镇通三级、旅游资源产业路项目明细'!$F$8:$S$1305,14,0)</f>
        <v>#N/A</v>
      </c>
      <c r="AA785" s="7" t="e">
        <f>_xlfn.XLOOKUP(F785,'[8]乡镇通三级、旅游资源产业路项目明细'!$U:$U,'[8]乡镇通三级、旅游资源产业路项目明细'!$U:$U)</f>
        <v>#N/A</v>
      </c>
      <c r="AB785" s="7" t="e">
        <f>VLOOKUP(F785,[9]项目建设投资计划表!$L$7:$O$83,4,0)</f>
        <v>#N/A</v>
      </c>
    </row>
    <row r="786" spans="1:28" ht="25.15" customHeight="1" outlineLevel="3" x14ac:dyDescent="0.4">
      <c r="A786" s="4" t="s">
        <v>14</v>
      </c>
      <c r="B786" s="4" t="s">
        <v>224</v>
      </c>
      <c r="C786" s="4" t="s">
        <v>2605</v>
      </c>
      <c r="D786" s="4" t="s">
        <v>2606</v>
      </c>
      <c r="E786" s="9"/>
      <c r="F786" s="4" t="s">
        <v>2607</v>
      </c>
      <c r="G786" s="4" t="s">
        <v>327</v>
      </c>
      <c r="H786" s="9" t="s">
        <v>291</v>
      </c>
      <c r="I786" s="9" t="s">
        <v>2608</v>
      </c>
      <c r="J786" s="4">
        <v>0.96199999999999997</v>
      </c>
      <c r="K786" s="4" t="s">
        <v>284</v>
      </c>
      <c r="L786" s="4" t="s">
        <v>1259</v>
      </c>
      <c r="M786" s="4">
        <v>0.96199999999999997</v>
      </c>
      <c r="N786" s="4"/>
      <c r="O786" s="4" t="s">
        <v>277</v>
      </c>
      <c r="P786" s="4" t="s">
        <v>279</v>
      </c>
      <c r="Q786" s="4" t="s">
        <v>2606</v>
      </c>
      <c r="R786" s="4"/>
      <c r="S786" s="18"/>
      <c r="U786" s="7">
        <f>VLOOKUP(F786,[6]农村公路!$I$6:$W$11652,15,0)</f>
        <v>0.96199999999999997</v>
      </c>
      <c r="V786" s="7">
        <f>J786-U786</f>
        <v>0</v>
      </c>
      <c r="W786" s="7" t="e">
        <f>VLOOKUP(F786,'[7]乡镇通三级、旅游资源产业路项目明细'!$F$8:$S$1305,14,0)</f>
        <v>#N/A</v>
      </c>
      <c r="AA786" s="7" t="e">
        <f>_xlfn.XLOOKUP(F786,'[8]乡镇通三级、旅游资源产业路项目明细'!$U:$U,'[8]乡镇通三级、旅游资源产业路项目明细'!$U:$U)</f>
        <v>#N/A</v>
      </c>
      <c r="AB786" s="7" t="e">
        <f>VLOOKUP(F786,[9]项目建设投资计划表!$L$7:$O$83,4,0)</f>
        <v>#N/A</v>
      </c>
    </row>
    <row r="787" spans="1:28" s="1" customFormat="1" ht="25.15" customHeight="1" outlineLevel="2" x14ac:dyDescent="0.4">
      <c r="A787" s="4"/>
      <c r="B787" s="11" t="s">
        <v>225</v>
      </c>
      <c r="C787" s="4"/>
      <c r="D787" s="4"/>
      <c r="E787" s="9"/>
      <c r="F787" s="4"/>
      <c r="G787" s="4"/>
      <c r="H787" s="9"/>
      <c r="I787" s="9"/>
      <c r="J787" s="4">
        <f>SUBTOTAL(9,J788:J788)</f>
        <v>10.736000000000001</v>
      </c>
      <c r="K787" s="4"/>
      <c r="L787" s="4"/>
      <c r="M787" s="4">
        <f>SUBTOTAL(9,M788:M788)</f>
        <v>3.2</v>
      </c>
      <c r="N787" s="4">
        <v>3.2</v>
      </c>
      <c r="O787" s="4"/>
      <c r="P787" s="4"/>
      <c r="Q787" s="4"/>
      <c r="R787" s="4"/>
      <c r="S787" s="18">
        <f t="shared" si="35"/>
        <v>7.5360000000000005</v>
      </c>
    </row>
    <row r="788" spans="1:28" ht="25.15" customHeight="1" outlineLevel="3" x14ac:dyDescent="0.4">
      <c r="A788" s="4" t="s">
        <v>14</v>
      </c>
      <c r="B788" s="4" t="s">
        <v>225</v>
      </c>
      <c r="C788" s="4" t="s">
        <v>2609</v>
      </c>
      <c r="D788" s="4" t="s">
        <v>2610</v>
      </c>
      <c r="E788" s="9"/>
      <c r="F788" s="4" t="s">
        <v>2611</v>
      </c>
      <c r="G788" s="4" t="s">
        <v>275</v>
      </c>
      <c r="H788" s="9" t="s">
        <v>291</v>
      </c>
      <c r="I788" s="9" t="s">
        <v>2612</v>
      </c>
      <c r="J788" s="4">
        <v>10.736000000000001</v>
      </c>
      <c r="K788" s="4" t="s">
        <v>277</v>
      </c>
      <c r="L788" s="4">
        <v>0</v>
      </c>
      <c r="M788" s="4">
        <v>3.2</v>
      </c>
      <c r="N788" s="4"/>
      <c r="O788" s="4" t="s">
        <v>363</v>
      </c>
      <c r="P788" s="4" t="s">
        <v>279</v>
      </c>
      <c r="Q788" s="4" t="s">
        <v>2613</v>
      </c>
      <c r="R788" s="4"/>
      <c r="S788" s="18"/>
      <c r="U788" s="7">
        <f>VLOOKUP(F788,[6]农村公路!$I$6:$W$11652,15,0)</f>
        <v>10.736000000000001</v>
      </c>
      <c r="V788" s="7">
        <f>J788-U788</f>
        <v>0</v>
      </c>
      <c r="W788" s="7" t="e">
        <f>VLOOKUP(F788,'[7]乡镇通三级、旅游资源产业路项目明细'!$F$8:$S$1305,14,0)</f>
        <v>#N/A</v>
      </c>
      <c r="AA788" s="7" t="e">
        <f>_xlfn.XLOOKUP(F788,'[8]乡镇通三级、旅游资源产业路项目明细'!$U:$U,'[8]乡镇通三级、旅游资源产业路项目明细'!$U:$U)</f>
        <v>#N/A</v>
      </c>
      <c r="AB788" s="7" t="e">
        <f>VLOOKUP(F788,[9]项目建设投资计划表!$L$7:$O$83,4,0)</f>
        <v>#N/A</v>
      </c>
    </row>
    <row r="789" spans="1:28" s="1" customFormat="1" ht="25.15" customHeight="1" outlineLevel="2" x14ac:dyDescent="0.4">
      <c r="A789" s="4"/>
      <c r="B789" s="11" t="s">
        <v>114</v>
      </c>
      <c r="C789" s="4"/>
      <c r="D789" s="4"/>
      <c r="E789" s="9"/>
      <c r="F789" s="4"/>
      <c r="G789" s="4"/>
      <c r="H789" s="9"/>
      <c r="I789" s="9"/>
      <c r="J789" s="4">
        <f>SUBTOTAL(9,J790:J827)</f>
        <v>70.866</v>
      </c>
      <c r="K789" s="4"/>
      <c r="L789" s="4"/>
      <c r="M789" s="4">
        <f>SUBTOTAL(9,M790:M827)</f>
        <v>59.600000000000009</v>
      </c>
      <c r="N789" s="4">
        <v>59.6</v>
      </c>
      <c r="O789" s="4"/>
      <c r="P789" s="4"/>
      <c r="Q789" s="4"/>
      <c r="R789" s="4"/>
      <c r="S789" s="18">
        <f t="shared" si="35"/>
        <v>11.265999999999998</v>
      </c>
    </row>
    <row r="790" spans="1:28" ht="25.15" customHeight="1" outlineLevel="3" x14ac:dyDescent="0.4">
      <c r="A790" s="4" t="s">
        <v>14</v>
      </c>
      <c r="B790" s="4" t="s">
        <v>114</v>
      </c>
      <c r="C790" s="4" t="s">
        <v>2614</v>
      </c>
      <c r="D790" s="4" t="s">
        <v>2615</v>
      </c>
      <c r="E790" s="9"/>
      <c r="F790" s="4" t="s">
        <v>2616</v>
      </c>
      <c r="G790" s="4" t="s">
        <v>434</v>
      </c>
      <c r="H790" s="9" t="s">
        <v>200</v>
      </c>
      <c r="I790" s="9" t="s">
        <v>2617</v>
      </c>
      <c r="J790" s="4">
        <v>12.242000000000001</v>
      </c>
      <c r="K790" s="4">
        <v>0</v>
      </c>
      <c r="L790" s="4" t="s">
        <v>279</v>
      </c>
      <c r="M790" s="4">
        <v>7</v>
      </c>
      <c r="N790" s="4"/>
      <c r="O790" s="4">
        <v>6.5</v>
      </c>
      <c r="P790" s="4" t="s">
        <v>436</v>
      </c>
      <c r="Q790" s="4" t="s">
        <v>2614</v>
      </c>
      <c r="R790" s="4"/>
      <c r="S790" s="18"/>
      <c r="W790" s="7" t="e">
        <f>VLOOKUP(F790,'[7]2021年备案'!$F$8:$S$1293,14,0)</f>
        <v>#N/A</v>
      </c>
      <c r="Y790" s="7" t="e">
        <f>J790-W790-M790</f>
        <v>#N/A</v>
      </c>
      <c r="AA790" s="7" t="e">
        <f>_xlfn.XLOOKUP(F790,'[8]乡镇通三级、旅游资源产业路项目明细'!$U:$U,'[8]乡镇通三级、旅游资源产业路项目明细'!$U:$U)</f>
        <v>#N/A</v>
      </c>
      <c r="AB790" s="7" t="e">
        <f>VLOOKUP(F790,[9]项目建设投资计划表!$L$7:$O$83,4,0)</f>
        <v>#N/A</v>
      </c>
    </row>
    <row r="791" spans="1:28" ht="25.15" customHeight="1" outlineLevel="3" x14ac:dyDescent="0.4">
      <c r="A791" s="4" t="s">
        <v>14</v>
      </c>
      <c r="B791" s="4" t="s">
        <v>114</v>
      </c>
      <c r="C791" s="4" t="s">
        <v>2614</v>
      </c>
      <c r="D791" s="4" t="s">
        <v>2618</v>
      </c>
      <c r="E791" s="9"/>
      <c r="F791" s="4" t="s">
        <v>2619</v>
      </c>
      <c r="G791" s="4" t="s">
        <v>275</v>
      </c>
      <c r="H791" s="9" t="s">
        <v>291</v>
      </c>
      <c r="I791" s="9" t="s">
        <v>2620</v>
      </c>
      <c r="J791" s="4">
        <v>5.7</v>
      </c>
      <c r="K791" s="4" t="s">
        <v>277</v>
      </c>
      <c r="L791" s="4">
        <v>0</v>
      </c>
      <c r="M791" s="4">
        <v>4</v>
      </c>
      <c r="N791" s="4"/>
      <c r="O791" s="4" t="s">
        <v>293</v>
      </c>
      <c r="P791" s="4" t="s">
        <v>279</v>
      </c>
      <c r="Q791" s="4" t="s">
        <v>2621</v>
      </c>
      <c r="R791" s="4"/>
      <c r="S791" s="18"/>
      <c r="U791" s="7">
        <f>VLOOKUP(F791,[6]农村公路!$I$6:$W$11652,15,0)</f>
        <v>5.7</v>
      </c>
      <c r="V791" s="7">
        <f t="shared" ref="V791:V827" si="36">J791-U791</f>
        <v>0</v>
      </c>
      <c r="W791" s="7" t="e">
        <f>VLOOKUP(F791,'[7]乡镇通三级、旅游资源产业路项目明细'!$F$8:$S$1305,14,0)</f>
        <v>#N/A</v>
      </c>
      <c r="AA791" s="7" t="e">
        <f>_xlfn.XLOOKUP(F791,'[8]乡镇通三级、旅游资源产业路项目明细'!$U:$U,'[8]乡镇通三级、旅游资源产业路项目明细'!$U:$U)</f>
        <v>#N/A</v>
      </c>
      <c r="AB791" s="7" t="e">
        <f>VLOOKUP(F791,[9]项目建设投资计划表!$L$7:$O$83,4,0)</f>
        <v>#N/A</v>
      </c>
    </row>
    <row r="792" spans="1:28" ht="25.15" customHeight="1" outlineLevel="3" x14ac:dyDescent="0.4">
      <c r="A792" s="4" t="s">
        <v>14</v>
      </c>
      <c r="B792" s="4" t="s">
        <v>114</v>
      </c>
      <c r="C792" s="4" t="s">
        <v>2622</v>
      </c>
      <c r="D792" s="4" t="s">
        <v>2623</v>
      </c>
      <c r="E792" s="9"/>
      <c r="F792" s="4" t="s">
        <v>2624</v>
      </c>
      <c r="G792" s="4" t="s">
        <v>275</v>
      </c>
      <c r="H792" s="9" t="s">
        <v>291</v>
      </c>
      <c r="I792" s="9" t="s">
        <v>2625</v>
      </c>
      <c r="J792" s="4">
        <v>9.2769999999999992</v>
      </c>
      <c r="K792" s="4" t="s">
        <v>300</v>
      </c>
      <c r="L792" s="4">
        <v>0</v>
      </c>
      <c r="M792" s="4">
        <v>7</v>
      </c>
      <c r="N792" s="4"/>
      <c r="O792" s="4" t="s">
        <v>683</v>
      </c>
      <c r="P792" s="4" t="s">
        <v>279</v>
      </c>
      <c r="Q792" s="4" t="s">
        <v>2626</v>
      </c>
      <c r="R792" s="4"/>
      <c r="S792" s="18"/>
      <c r="U792" s="7">
        <f>VLOOKUP(F792,[6]农村公路!$I$6:$W$11652,15,0)</f>
        <v>9.2769999999999992</v>
      </c>
      <c r="V792" s="7">
        <f t="shared" si="36"/>
        <v>0</v>
      </c>
      <c r="W792" s="7" t="e">
        <f>VLOOKUP(F792,'[7]乡镇通三级、旅游资源产业路项目明细'!$F$8:$S$1305,14,0)</f>
        <v>#N/A</v>
      </c>
      <c r="AA792" s="7" t="e">
        <f>_xlfn.XLOOKUP(F792,'[8]乡镇通三级、旅游资源产业路项目明细'!$U:$U,'[8]乡镇通三级、旅游资源产业路项目明细'!$U:$U)</f>
        <v>#N/A</v>
      </c>
      <c r="AB792" s="7" t="e">
        <f>VLOOKUP(F792,[9]项目建设投资计划表!$L$7:$O$83,4,0)</f>
        <v>#N/A</v>
      </c>
    </row>
    <row r="793" spans="1:28" ht="25.15" customHeight="1" outlineLevel="3" x14ac:dyDescent="0.4">
      <c r="A793" s="4" t="s">
        <v>14</v>
      </c>
      <c r="B793" s="4" t="s">
        <v>114</v>
      </c>
      <c r="C793" s="4" t="s">
        <v>2627</v>
      </c>
      <c r="D793" s="4" t="s">
        <v>2628</v>
      </c>
      <c r="E793" s="9"/>
      <c r="F793" s="4" t="s">
        <v>2629</v>
      </c>
      <c r="G793" s="4" t="s">
        <v>275</v>
      </c>
      <c r="H793" s="9" t="s">
        <v>291</v>
      </c>
      <c r="I793" s="9" t="s">
        <v>283</v>
      </c>
      <c r="J793" s="4">
        <v>1.26</v>
      </c>
      <c r="K793" s="4" t="s">
        <v>377</v>
      </c>
      <c r="L793" s="4">
        <v>0</v>
      </c>
      <c r="M793" s="4">
        <v>1.26</v>
      </c>
      <c r="N793" s="4"/>
      <c r="O793" s="4" t="s">
        <v>293</v>
      </c>
      <c r="P793" s="4" t="s">
        <v>279</v>
      </c>
      <c r="Q793" s="4" t="s">
        <v>2630</v>
      </c>
      <c r="R793" s="4"/>
      <c r="S793" s="18"/>
      <c r="U793" s="7">
        <f>VLOOKUP(F793,[6]农村公路!$I$6:$W$11652,15,0)</f>
        <v>1.26</v>
      </c>
      <c r="V793" s="7">
        <f t="shared" si="36"/>
        <v>0</v>
      </c>
      <c r="W793" s="7" t="e">
        <f>VLOOKUP(F793,'[7]乡镇通三级、旅游资源产业路项目明细'!$F$8:$S$1305,14,0)</f>
        <v>#N/A</v>
      </c>
      <c r="AA793" s="7" t="e">
        <f>_xlfn.XLOOKUP(F793,'[8]乡镇通三级、旅游资源产业路项目明细'!$U:$U,'[8]乡镇通三级、旅游资源产业路项目明细'!$U:$U)</f>
        <v>#N/A</v>
      </c>
      <c r="AB793" s="7" t="e">
        <f>VLOOKUP(F793,[9]项目建设投资计划表!$L$7:$O$83,4,0)</f>
        <v>#N/A</v>
      </c>
    </row>
    <row r="794" spans="1:28" ht="25.15" customHeight="1" outlineLevel="3" x14ac:dyDescent="0.4">
      <c r="A794" s="4" t="s">
        <v>14</v>
      </c>
      <c r="B794" s="4" t="s">
        <v>114</v>
      </c>
      <c r="C794" s="4" t="s">
        <v>2631</v>
      </c>
      <c r="D794" s="4" t="s">
        <v>2632</v>
      </c>
      <c r="E794" s="9"/>
      <c r="F794" s="4" t="s">
        <v>2633</v>
      </c>
      <c r="G794" s="4" t="s">
        <v>275</v>
      </c>
      <c r="H794" s="9" t="s">
        <v>291</v>
      </c>
      <c r="I794" s="9" t="s">
        <v>283</v>
      </c>
      <c r="J794" s="4">
        <v>3.9470000000000001</v>
      </c>
      <c r="K794" s="4" t="s">
        <v>377</v>
      </c>
      <c r="L794" s="4">
        <v>0</v>
      </c>
      <c r="M794" s="4">
        <v>2.5</v>
      </c>
      <c r="N794" s="4"/>
      <c r="O794" s="4" t="s">
        <v>293</v>
      </c>
      <c r="P794" s="4" t="s">
        <v>279</v>
      </c>
      <c r="Q794" s="4" t="s">
        <v>2634</v>
      </c>
      <c r="R794" s="4"/>
      <c r="S794" s="18"/>
      <c r="U794" s="7">
        <f>VLOOKUP(F794,[6]农村公路!$I$6:$W$11652,15,0)</f>
        <v>3.9470000000000001</v>
      </c>
      <c r="V794" s="7">
        <f t="shared" si="36"/>
        <v>0</v>
      </c>
      <c r="W794" s="7" t="e">
        <f>VLOOKUP(F794,'[7]乡镇通三级、旅游资源产业路项目明细'!$F$8:$S$1305,14,0)</f>
        <v>#N/A</v>
      </c>
      <c r="AA794" s="7" t="e">
        <f>_xlfn.XLOOKUP(F794,'[8]乡镇通三级、旅游资源产业路项目明细'!$U:$U,'[8]乡镇通三级、旅游资源产业路项目明细'!$U:$U)</f>
        <v>#N/A</v>
      </c>
      <c r="AB794" s="7" t="e">
        <f>VLOOKUP(F794,[9]项目建设投资计划表!$L$7:$O$83,4,0)</f>
        <v>#N/A</v>
      </c>
    </row>
    <row r="795" spans="1:28" ht="25.15" customHeight="1" outlineLevel="3" x14ac:dyDescent="0.4">
      <c r="A795" s="4" t="s">
        <v>14</v>
      </c>
      <c r="B795" s="4" t="s">
        <v>114</v>
      </c>
      <c r="C795" s="4" t="s">
        <v>2631</v>
      </c>
      <c r="D795" s="4" t="s">
        <v>2635</v>
      </c>
      <c r="E795" s="9"/>
      <c r="F795" s="4" t="s">
        <v>2636</v>
      </c>
      <c r="G795" s="4" t="s">
        <v>275</v>
      </c>
      <c r="H795" s="9" t="s">
        <v>291</v>
      </c>
      <c r="I795" s="9" t="s">
        <v>283</v>
      </c>
      <c r="J795" s="4">
        <v>3.6</v>
      </c>
      <c r="K795" s="4" t="s">
        <v>377</v>
      </c>
      <c r="L795" s="4">
        <v>0</v>
      </c>
      <c r="M795" s="4">
        <v>3</v>
      </c>
      <c r="N795" s="4"/>
      <c r="O795" s="4" t="s">
        <v>293</v>
      </c>
      <c r="P795" s="4" t="s">
        <v>279</v>
      </c>
      <c r="Q795" s="4" t="s">
        <v>2637</v>
      </c>
      <c r="R795" s="4"/>
      <c r="S795" s="18"/>
      <c r="U795" s="7">
        <f>VLOOKUP(F795,[6]农村公路!$I$6:$W$11652,15,0)</f>
        <v>3.6</v>
      </c>
      <c r="V795" s="7">
        <f t="shared" si="36"/>
        <v>0</v>
      </c>
      <c r="W795" s="7" t="e">
        <f>VLOOKUP(F795,'[7]乡镇通三级、旅游资源产业路项目明细'!$F$8:$S$1305,14,0)</f>
        <v>#N/A</v>
      </c>
      <c r="AA795" s="7" t="e">
        <f>_xlfn.XLOOKUP(F795,'[8]乡镇通三级、旅游资源产业路项目明细'!$U:$U,'[8]乡镇通三级、旅游资源产业路项目明细'!$U:$U)</f>
        <v>#N/A</v>
      </c>
      <c r="AB795" s="7" t="e">
        <f>VLOOKUP(F795,[9]项目建设投资计划表!$L$7:$O$83,4,0)</f>
        <v>#N/A</v>
      </c>
    </row>
    <row r="796" spans="1:28" ht="25.15" customHeight="1" outlineLevel="3" x14ac:dyDescent="0.4">
      <c r="A796" s="4" t="s">
        <v>14</v>
      </c>
      <c r="B796" s="4" t="s">
        <v>114</v>
      </c>
      <c r="C796" s="4" t="s">
        <v>2638</v>
      </c>
      <c r="D796" s="4" t="s">
        <v>2639</v>
      </c>
      <c r="E796" s="9"/>
      <c r="F796" s="4" t="s">
        <v>2640</v>
      </c>
      <c r="G796" s="4" t="s">
        <v>327</v>
      </c>
      <c r="H796" s="9" t="s">
        <v>291</v>
      </c>
      <c r="I796" s="9" t="s">
        <v>283</v>
      </c>
      <c r="J796" s="4">
        <v>1.85</v>
      </c>
      <c r="K796" s="4" t="s">
        <v>377</v>
      </c>
      <c r="L796" s="4" t="s">
        <v>1259</v>
      </c>
      <c r="M796" s="4">
        <v>1.85</v>
      </c>
      <c r="N796" s="4"/>
      <c r="O796" s="4" t="s">
        <v>277</v>
      </c>
      <c r="P796" s="4" t="s">
        <v>279</v>
      </c>
      <c r="Q796" s="4" t="s">
        <v>2639</v>
      </c>
      <c r="R796" s="4"/>
      <c r="S796" s="18"/>
      <c r="U796" s="7">
        <f>VLOOKUP(F796,[6]农村公路!$I$6:$W$11652,15,0)</f>
        <v>1.85</v>
      </c>
      <c r="V796" s="7">
        <f t="shared" si="36"/>
        <v>0</v>
      </c>
      <c r="W796" s="7" t="e">
        <f>VLOOKUP(F796,'[7]乡镇通三级、旅游资源产业路项目明细'!$F$8:$S$1305,14,0)</f>
        <v>#N/A</v>
      </c>
      <c r="AA796" s="7" t="e">
        <f>_xlfn.XLOOKUP(F796,'[8]乡镇通三级、旅游资源产业路项目明细'!$U:$U,'[8]乡镇通三级、旅游资源产业路项目明细'!$U:$U)</f>
        <v>#N/A</v>
      </c>
      <c r="AB796" s="7" t="e">
        <f>VLOOKUP(F796,[9]项目建设投资计划表!$L$7:$O$83,4,0)</f>
        <v>#N/A</v>
      </c>
    </row>
    <row r="797" spans="1:28" ht="25.15" customHeight="1" outlineLevel="3" x14ac:dyDescent="0.4">
      <c r="A797" s="4" t="s">
        <v>14</v>
      </c>
      <c r="B797" s="4" t="s">
        <v>114</v>
      </c>
      <c r="C797" s="4" t="s">
        <v>2641</v>
      </c>
      <c r="D797" s="4" t="s">
        <v>2642</v>
      </c>
      <c r="E797" s="9"/>
      <c r="F797" s="4" t="s">
        <v>2643</v>
      </c>
      <c r="G797" s="4" t="s">
        <v>327</v>
      </c>
      <c r="H797" s="9" t="s">
        <v>291</v>
      </c>
      <c r="I797" s="9" t="s">
        <v>283</v>
      </c>
      <c r="J797" s="4">
        <v>0.3</v>
      </c>
      <c r="K797" s="4" t="s">
        <v>377</v>
      </c>
      <c r="L797" s="4" t="s">
        <v>1259</v>
      </c>
      <c r="M797" s="4">
        <v>0.3</v>
      </c>
      <c r="N797" s="4"/>
      <c r="O797" s="4" t="s">
        <v>277</v>
      </c>
      <c r="P797" s="4" t="s">
        <v>279</v>
      </c>
      <c r="Q797" s="4" t="s">
        <v>2642</v>
      </c>
      <c r="R797" s="4"/>
      <c r="S797" s="18"/>
      <c r="U797" s="7">
        <f>VLOOKUP(F797,[6]农村公路!$I$6:$W$11652,15,0)</f>
        <v>0.3</v>
      </c>
      <c r="V797" s="7">
        <f t="shared" si="36"/>
        <v>0</v>
      </c>
      <c r="W797" s="7" t="e">
        <f>VLOOKUP(F797,'[7]乡镇通三级、旅游资源产业路项目明细'!$F$8:$S$1305,14,0)</f>
        <v>#N/A</v>
      </c>
      <c r="AA797" s="7" t="e">
        <f>_xlfn.XLOOKUP(F797,'[8]乡镇通三级、旅游资源产业路项目明细'!$U:$U,'[8]乡镇通三级、旅游资源产业路项目明细'!$U:$U)</f>
        <v>#N/A</v>
      </c>
      <c r="AB797" s="7" t="e">
        <f>VLOOKUP(F797,[9]项目建设投资计划表!$L$7:$O$83,4,0)</f>
        <v>#N/A</v>
      </c>
    </row>
    <row r="798" spans="1:28" ht="25.15" customHeight="1" outlineLevel="3" x14ac:dyDescent="0.4">
      <c r="A798" s="4" t="s">
        <v>14</v>
      </c>
      <c r="B798" s="4" t="s">
        <v>114</v>
      </c>
      <c r="C798" s="4" t="s">
        <v>2644</v>
      </c>
      <c r="D798" s="4" t="s">
        <v>2645</v>
      </c>
      <c r="E798" s="9"/>
      <c r="F798" s="4" t="s">
        <v>2646</v>
      </c>
      <c r="G798" s="4" t="s">
        <v>327</v>
      </c>
      <c r="H798" s="9" t="s">
        <v>291</v>
      </c>
      <c r="I798" s="9" t="s">
        <v>283</v>
      </c>
      <c r="J798" s="4">
        <v>1.6</v>
      </c>
      <c r="K798" s="4" t="s">
        <v>377</v>
      </c>
      <c r="L798" s="4" t="s">
        <v>1259</v>
      </c>
      <c r="M798" s="4">
        <v>1.6</v>
      </c>
      <c r="N798" s="4"/>
      <c r="O798" s="4" t="s">
        <v>277</v>
      </c>
      <c r="P798" s="4" t="s">
        <v>279</v>
      </c>
      <c r="Q798" s="4" t="s">
        <v>2645</v>
      </c>
      <c r="R798" s="4"/>
      <c r="S798" s="18"/>
      <c r="U798" s="7">
        <f>VLOOKUP(F798,[6]农村公路!$I$6:$W$11652,15,0)</f>
        <v>1.6</v>
      </c>
      <c r="V798" s="7">
        <f t="shared" si="36"/>
        <v>0</v>
      </c>
      <c r="W798" s="7" t="e">
        <f>VLOOKUP(F798,'[7]乡镇通三级、旅游资源产业路项目明细'!$F$8:$S$1305,14,0)</f>
        <v>#N/A</v>
      </c>
      <c r="AA798" s="7" t="e">
        <f>_xlfn.XLOOKUP(F798,'[8]乡镇通三级、旅游资源产业路项目明细'!$U:$U,'[8]乡镇通三级、旅游资源产业路项目明细'!$U:$U)</f>
        <v>#N/A</v>
      </c>
      <c r="AB798" s="7" t="e">
        <f>VLOOKUP(F798,[9]项目建设投资计划表!$L$7:$O$83,4,0)</f>
        <v>#N/A</v>
      </c>
    </row>
    <row r="799" spans="1:28" ht="25.15" customHeight="1" outlineLevel="3" x14ac:dyDescent="0.4">
      <c r="A799" s="4" t="s">
        <v>14</v>
      </c>
      <c r="B799" s="4" t="s">
        <v>114</v>
      </c>
      <c r="C799" s="4" t="s">
        <v>2647</v>
      </c>
      <c r="D799" s="4" t="s">
        <v>2648</v>
      </c>
      <c r="E799" s="9"/>
      <c r="F799" s="4" t="s">
        <v>2649</v>
      </c>
      <c r="G799" s="4" t="s">
        <v>327</v>
      </c>
      <c r="H799" s="9" t="s">
        <v>291</v>
      </c>
      <c r="I799" s="9" t="s">
        <v>283</v>
      </c>
      <c r="J799" s="4">
        <v>0.84</v>
      </c>
      <c r="K799" s="4" t="s">
        <v>377</v>
      </c>
      <c r="L799" s="4" t="s">
        <v>1259</v>
      </c>
      <c r="M799" s="4">
        <v>0.84</v>
      </c>
      <c r="N799" s="4"/>
      <c r="O799" s="4" t="s">
        <v>277</v>
      </c>
      <c r="P799" s="4" t="s">
        <v>279</v>
      </c>
      <c r="Q799" s="4" t="s">
        <v>2648</v>
      </c>
      <c r="R799" s="4"/>
      <c r="S799" s="18"/>
      <c r="U799" s="7">
        <f>VLOOKUP(F799,[6]农村公路!$I$6:$W$11652,15,0)</f>
        <v>0.84</v>
      </c>
      <c r="V799" s="7">
        <f t="shared" si="36"/>
        <v>0</v>
      </c>
      <c r="W799" s="7" t="e">
        <f>VLOOKUP(F799,'[7]乡镇通三级、旅游资源产业路项目明细'!$F$8:$S$1305,14,0)</f>
        <v>#N/A</v>
      </c>
      <c r="AA799" s="7" t="e">
        <f>_xlfn.XLOOKUP(F799,'[8]乡镇通三级、旅游资源产业路项目明细'!$U:$U,'[8]乡镇通三级、旅游资源产业路项目明细'!$U:$U)</f>
        <v>#N/A</v>
      </c>
      <c r="AB799" s="7" t="e">
        <f>VLOOKUP(F799,[9]项目建设投资计划表!$L$7:$O$83,4,0)</f>
        <v>#N/A</v>
      </c>
    </row>
    <row r="800" spans="1:28" ht="25.15" customHeight="1" outlineLevel="3" x14ac:dyDescent="0.4">
      <c r="A800" s="4" t="s">
        <v>14</v>
      </c>
      <c r="B800" s="4" t="s">
        <v>114</v>
      </c>
      <c r="C800" s="4" t="s">
        <v>2622</v>
      </c>
      <c r="D800" s="4" t="s">
        <v>662</v>
      </c>
      <c r="E800" s="9"/>
      <c r="F800" s="4" t="s">
        <v>2650</v>
      </c>
      <c r="G800" s="4" t="s">
        <v>327</v>
      </c>
      <c r="H800" s="9" t="s">
        <v>291</v>
      </c>
      <c r="I800" s="9" t="s">
        <v>283</v>
      </c>
      <c r="J800" s="4">
        <v>1.87</v>
      </c>
      <c r="K800" s="4" t="s">
        <v>377</v>
      </c>
      <c r="L800" s="4" t="s">
        <v>1259</v>
      </c>
      <c r="M800" s="4">
        <v>1.87</v>
      </c>
      <c r="N800" s="4"/>
      <c r="O800" s="4" t="s">
        <v>277</v>
      </c>
      <c r="P800" s="4" t="s">
        <v>279</v>
      </c>
      <c r="Q800" s="4" t="s">
        <v>662</v>
      </c>
      <c r="R800" s="4"/>
      <c r="S800" s="18"/>
      <c r="U800" s="7">
        <f>VLOOKUP(F800,[6]农村公路!$I$6:$W$11652,15,0)</f>
        <v>1.87</v>
      </c>
      <c r="V800" s="7">
        <f t="shared" si="36"/>
        <v>0</v>
      </c>
      <c r="W800" s="7" t="e">
        <f>VLOOKUP(F800,'[7]乡镇通三级、旅游资源产业路项目明细'!$F$8:$S$1305,14,0)</f>
        <v>#N/A</v>
      </c>
      <c r="AA800" s="7" t="e">
        <f>_xlfn.XLOOKUP(F800,'[8]乡镇通三级、旅游资源产业路项目明细'!$U:$U,'[8]乡镇通三级、旅游资源产业路项目明细'!$U:$U)</f>
        <v>#N/A</v>
      </c>
      <c r="AB800" s="7" t="e">
        <f>VLOOKUP(F800,[9]项目建设投资计划表!$L$7:$O$83,4,0)</f>
        <v>#N/A</v>
      </c>
    </row>
    <row r="801" spans="1:28" ht="25.15" customHeight="1" outlineLevel="3" x14ac:dyDescent="0.4">
      <c r="A801" s="4" t="s">
        <v>14</v>
      </c>
      <c r="B801" s="4" t="s">
        <v>114</v>
      </c>
      <c r="C801" s="4" t="s">
        <v>2651</v>
      </c>
      <c r="D801" s="4" t="s">
        <v>739</v>
      </c>
      <c r="E801" s="9"/>
      <c r="F801" s="4" t="s">
        <v>2652</v>
      </c>
      <c r="G801" s="4" t="s">
        <v>327</v>
      </c>
      <c r="H801" s="9" t="s">
        <v>291</v>
      </c>
      <c r="I801" s="9" t="s">
        <v>283</v>
      </c>
      <c r="J801" s="4">
        <v>1.04</v>
      </c>
      <c r="K801" s="4" t="s">
        <v>377</v>
      </c>
      <c r="L801" s="4" t="s">
        <v>1259</v>
      </c>
      <c r="M801" s="4">
        <v>1.04</v>
      </c>
      <c r="N801" s="4"/>
      <c r="O801" s="4" t="s">
        <v>277</v>
      </c>
      <c r="P801" s="4" t="s">
        <v>279</v>
      </c>
      <c r="Q801" s="4" t="s">
        <v>739</v>
      </c>
      <c r="R801" s="4"/>
      <c r="S801" s="18"/>
      <c r="U801" s="7">
        <f>VLOOKUP(F801,[6]农村公路!$I$6:$W$11652,15,0)</f>
        <v>1.04</v>
      </c>
      <c r="V801" s="7">
        <f t="shared" si="36"/>
        <v>0</v>
      </c>
      <c r="W801" s="7" t="e">
        <f>VLOOKUP(F801,'[7]乡镇通三级、旅游资源产业路项目明细'!$F$8:$S$1305,14,0)</f>
        <v>#N/A</v>
      </c>
      <c r="AA801" s="7" t="e">
        <f>_xlfn.XLOOKUP(F801,'[8]乡镇通三级、旅游资源产业路项目明细'!$U:$U,'[8]乡镇通三级、旅游资源产业路项目明细'!$U:$U)</f>
        <v>#N/A</v>
      </c>
      <c r="AB801" s="7" t="e">
        <f>VLOOKUP(F801,[9]项目建设投资计划表!$L$7:$O$83,4,0)</f>
        <v>#N/A</v>
      </c>
    </row>
    <row r="802" spans="1:28" ht="25.15" customHeight="1" outlineLevel="3" x14ac:dyDescent="0.4">
      <c r="A802" s="4" t="s">
        <v>14</v>
      </c>
      <c r="B802" s="4" t="s">
        <v>114</v>
      </c>
      <c r="C802" s="4" t="s">
        <v>2622</v>
      </c>
      <c r="D802" s="4" t="s">
        <v>2653</v>
      </c>
      <c r="E802" s="9"/>
      <c r="F802" s="4" t="s">
        <v>2654</v>
      </c>
      <c r="G802" s="4" t="s">
        <v>327</v>
      </c>
      <c r="H802" s="9" t="s">
        <v>291</v>
      </c>
      <c r="I802" s="9" t="s">
        <v>283</v>
      </c>
      <c r="J802" s="4">
        <v>0.9</v>
      </c>
      <c r="K802" s="4" t="s">
        <v>377</v>
      </c>
      <c r="L802" s="4" t="s">
        <v>1259</v>
      </c>
      <c r="M802" s="4">
        <v>0.9</v>
      </c>
      <c r="N802" s="4"/>
      <c r="O802" s="4" t="s">
        <v>277</v>
      </c>
      <c r="P802" s="4" t="s">
        <v>279</v>
      </c>
      <c r="Q802" s="4" t="s">
        <v>2653</v>
      </c>
      <c r="R802" s="4"/>
      <c r="S802" s="18"/>
      <c r="U802" s="7">
        <f>VLOOKUP(F802,[6]农村公路!$I$6:$W$11652,15,0)</f>
        <v>0.9</v>
      </c>
      <c r="V802" s="7">
        <f t="shared" si="36"/>
        <v>0</v>
      </c>
      <c r="W802" s="7" t="e">
        <f>VLOOKUP(F802,'[7]乡镇通三级、旅游资源产业路项目明细'!$F$8:$S$1305,14,0)</f>
        <v>#N/A</v>
      </c>
      <c r="AA802" s="7" t="e">
        <f>_xlfn.XLOOKUP(F802,'[8]乡镇通三级、旅游资源产业路项目明细'!$U:$U,'[8]乡镇通三级、旅游资源产业路项目明细'!$U:$U)</f>
        <v>#N/A</v>
      </c>
      <c r="AB802" s="7" t="e">
        <f>VLOOKUP(F802,[9]项目建设投资计划表!$L$7:$O$83,4,0)</f>
        <v>#N/A</v>
      </c>
    </row>
    <row r="803" spans="1:28" ht="25.15" customHeight="1" outlineLevel="3" x14ac:dyDescent="0.4">
      <c r="A803" s="4" t="s">
        <v>14</v>
      </c>
      <c r="B803" s="4" t="s">
        <v>114</v>
      </c>
      <c r="C803" s="4" t="s">
        <v>2644</v>
      </c>
      <c r="D803" s="4" t="s">
        <v>2655</v>
      </c>
      <c r="E803" s="9"/>
      <c r="F803" s="4" t="s">
        <v>2656</v>
      </c>
      <c r="G803" s="4" t="s">
        <v>327</v>
      </c>
      <c r="H803" s="9" t="s">
        <v>291</v>
      </c>
      <c r="I803" s="9" t="s">
        <v>283</v>
      </c>
      <c r="J803" s="4">
        <v>0.95</v>
      </c>
      <c r="K803" s="4" t="s">
        <v>377</v>
      </c>
      <c r="L803" s="4" t="s">
        <v>1259</v>
      </c>
      <c r="M803" s="4">
        <v>0.95</v>
      </c>
      <c r="N803" s="4"/>
      <c r="O803" s="4" t="s">
        <v>277</v>
      </c>
      <c r="P803" s="4" t="s">
        <v>279</v>
      </c>
      <c r="Q803" s="4" t="s">
        <v>2655</v>
      </c>
      <c r="R803" s="4"/>
      <c r="S803" s="18"/>
      <c r="U803" s="7">
        <f>VLOOKUP(F803,[6]农村公路!$I$6:$W$11652,15,0)</f>
        <v>0.95</v>
      </c>
      <c r="V803" s="7">
        <f t="shared" si="36"/>
        <v>0</v>
      </c>
      <c r="W803" s="7" t="e">
        <f>VLOOKUP(F803,'[7]乡镇通三级、旅游资源产业路项目明细'!$F$8:$S$1305,14,0)</f>
        <v>#N/A</v>
      </c>
      <c r="AA803" s="7" t="e">
        <f>_xlfn.XLOOKUP(F803,'[8]乡镇通三级、旅游资源产业路项目明细'!$U:$U,'[8]乡镇通三级、旅游资源产业路项目明细'!$U:$U)</f>
        <v>#N/A</v>
      </c>
      <c r="AB803" s="7" t="e">
        <f>VLOOKUP(F803,[9]项目建设投资计划表!$L$7:$O$83,4,0)</f>
        <v>#N/A</v>
      </c>
    </row>
    <row r="804" spans="1:28" ht="25.15" customHeight="1" outlineLevel="3" x14ac:dyDescent="0.4">
      <c r="A804" s="4" t="s">
        <v>14</v>
      </c>
      <c r="B804" s="4" t="s">
        <v>114</v>
      </c>
      <c r="C804" s="4" t="s">
        <v>2641</v>
      </c>
      <c r="D804" s="4" t="s">
        <v>1705</v>
      </c>
      <c r="E804" s="9"/>
      <c r="F804" s="4" t="s">
        <v>2657</v>
      </c>
      <c r="G804" s="4" t="s">
        <v>327</v>
      </c>
      <c r="H804" s="9" t="s">
        <v>291</v>
      </c>
      <c r="I804" s="9" t="s">
        <v>283</v>
      </c>
      <c r="J804" s="4">
        <v>0.82</v>
      </c>
      <c r="K804" s="4" t="s">
        <v>377</v>
      </c>
      <c r="L804" s="4" t="s">
        <v>1259</v>
      </c>
      <c r="M804" s="4">
        <v>0.82</v>
      </c>
      <c r="N804" s="4"/>
      <c r="O804" s="4" t="s">
        <v>277</v>
      </c>
      <c r="P804" s="4" t="s">
        <v>279</v>
      </c>
      <c r="Q804" s="4" t="s">
        <v>1705</v>
      </c>
      <c r="R804" s="4"/>
      <c r="S804" s="18"/>
      <c r="U804" s="7">
        <f>VLOOKUP(F804,[6]农村公路!$I$6:$W$11652,15,0)</f>
        <v>0.82</v>
      </c>
      <c r="V804" s="7">
        <f t="shared" si="36"/>
        <v>0</v>
      </c>
      <c r="W804" s="7" t="e">
        <f>VLOOKUP(F804,'[7]乡镇通三级、旅游资源产业路项目明细'!$F$8:$S$1305,14,0)</f>
        <v>#N/A</v>
      </c>
      <c r="AA804" s="7" t="e">
        <f>_xlfn.XLOOKUP(F804,'[8]乡镇通三级、旅游资源产业路项目明细'!$U:$U,'[8]乡镇通三级、旅游资源产业路项目明细'!$U:$U)</f>
        <v>#N/A</v>
      </c>
      <c r="AB804" s="7" t="e">
        <f>VLOOKUP(F804,[9]项目建设投资计划表!$L$7:$O$83,4,0)</f>
        <v>#N/A</v>
      </c>
    </row>
    <row r="805" spans="1:28" ht="25.15" customHeight="1" outlineLevel="3" x14ac:dyDescent="0.4">
      <c r="A805" s="4" t="s">
        <v>14</v>
      </c>
      <c r="B805" s="4" t="s">
        <v>114</v>
      </c>
      <c r="C805" s="4" t="s">
        <v>2644</v>
      </c>
      <c r="D805" s="4" t="s">
        <v>2658</v>
      </c>
      <c r="E805" s="9"/>
      <c r="F805" s="4" t="s">
        <v>2659</v>
      </c>
      <c r="G805" s="4" t="s">
        <v>327</v>
      </c>
      <c r="H805" s="9" t="s">
        <v>291</v>
      </c>
      <c r="I805" s="9" t="s">
        <v>283</v>
      </c>
      <c r="J805" s="4">
        <v>1.7</v>
      </c>
      <c r="K805" s="4" t="s">
        <v>377</v>
      </c>
      <c r="L805" s="4" t="s">
        <v>1259</v>
      </c>
      <c r="M805" s="4">
        <v>1.7</v>
      </c>
      <c r="N805" s="4"/>
      <c r="O805" s="4" t="s">
        <v>277</v>
      </c>
      <c r="P805" s="4" t="s">
        <v>279</v>
      </c>
      <c r="Q805" s="4" t="s">
        <v>2658</v>
      </c>
      <c r="R805" s="4"/>
      <c r="S805" s="18"/>
      <c r="U805" s="7">
        <f>VLOOKUP(F805,[6]农村公路!$I$6:$W$11652,15,0)</f>
        <v>1.7</v>
      </c>
      <c r="V805" s="7">
        <f t="shared" si="36"/>
        <v>0</v>
      </c>
      <c r="W805" s="7" t="e">
        <f>VLOOKUP(F805,'[7]乡镇通三级、旅游资源产业路项目明细'!$F$8:$S$1305,14,0)</f>
        <v>#N/A</v>
      </c>
      <c r="AA805" s="7" t="e">
        <f>_xlfn.XLOOKUP(F805,'[8]乡镇通三级、旅游资源产业路项目明细'!$U:$U,'[8]乡镇通三级、旅游资源产业路项目明细'!$U:$U)</f>
        <v>#N/A</v>
      </c>
      <c r="AB805" s="7" t="e">
        <f>VLOOKUP(F805,[9]项目建设投资计划表!$L$7:$O$83,4,0)</f>
        <v>#N/A</v>
      </c>
    </row>
    <row r="806" spans="1:28" ht="25.15" customHeight="1" outlineLevel="3" x14ac:dyDescent="0.4">
      <c r="A806" s="4" t="s">
        <v>14</v>
      </c>
      <c r="B806" s="4" t="s">
        <v>114</v>
      </c>
      <c r="C806" s="4" t="s">
        <v>2660</v>
      </c>
      <c r="D806" s="4" t="s">
        <v>2661</v>
      </c>
      <c r="E806" s="9"/>
      <c r="F806" s="4" t="s">
        <v>2662</v>
      </c>
      <c r="G806" s="4" t="s">
        <v>327</v>
      </c>
      <c r="H806" s="9" t="s">
        <v>291</v>
      </c>
      <c r="I806" s="9" t="s">
        <v>283</v>
      </c>
      <c r="J806" s="4">
        <v>1.22</v>
      </c>
      <c r="K806" s="4" t="s">
        <v>377</v>
      </c>
      <c r="L806" s="4" t="s">
        <v>1259</v>
      </c>
      <c r="M806" s="4">
        <v>1.22</v>
      </c>
      <c r="N806" s="4"/>
      <c r="O806" s="4" t="s">
        <v>277</v>
      </c>
      <c r="P806" s="4" t="s">
        <v>279</v>
      </c>
      <c r="Q806" s="4" t="s">
        <v>2661</v>
      </c>
      <c r="R806" s="4"/>
      <c r="S806" s="18"/>
      <c r="U806" s="7">
        <f>VLOOKUP(F806,[6]农村公路!$I$6:$W$11652,15,0)</f>
        <v>1.22</v>
      </c>
      <c r="V806" s="7">
        <f t="shared" si="36"/>
        <v>0</v>
      </c>
      <c r="W806" s="7" t="e">
        <f>VLOOKUP(F806,'[7]乡镇通三级、旅游资源产业路项目明细'!$F$8:$S$1305,14,0)</f>
        <v>#N/A</v>
      </c>
      <c r="AA806" s="7" t="e">
        <f>_xlfn.XLOOKUP(F806,'[8]乡镇通三级、旅游资源产业路项目明细'!$U:$U,'[8]乡镇通三级、旅游资源产业路项目明细'!$U:$U)</f>
        <v>#N/A</v>
      </c>
      <c r="AB806" s="7" t="e">
        <f>VLOOKUP(F806,[9]项目建设投资计划表!$L$7:$O$83,4,0)</f>
        <v>#N/A</v>
      </c>
    </row>
    <row r="807" spans="1:28" ht="25.15" customHeight="1" outlineLevel="3" x14ac:dyDescent="0.4">
      <c r="A807" s="4" t="s">
        <v>14</v>
      </c>
      <c r="B807" s="4" t="s">
        <v>114</v>
      </c>
      <c r="C807" s="4" t="s">
        <v>2641</v>
      </c>
      <c r="D807" s="4" t="s">
        <v>2663</v>
      </c>
      <c r="E807" s="9"/>
      <c r="F807" s="4" t="s">
        <v>2664</v>
      </c>
      <c r="G807" s="4" t="s">
        <v>327</v>
      </c>
      <c r="H807" s="9" t="s">
        <v>291</v>
      </c>
      <c r="I807" s="9" t="s">
        <v>283</v>
      </c>
      <c r="J807" s="4">
        <v>0.8</v>
      </c>
      <c r="K807" s="4" t="s">
        <v>377</v>
      </c>
      <c r="L807" s="4" t="s">
        <v>1259</v>
      </c>
      <c r="M807" s="4">
        <v>0.8</v>
      </c>
      <c r="N807" s="4"/>
      <c r="O807" s="4" t="s">
        <v>277</v>
      </c>
      <c r="P807" s="4" t="s">
        <v>279</v>
      </c>
      <c r="Q807" s="4" t="s">
        <v>2663</v>
      </c>
      <c r="R807" s="4"/>
      <c r="S807" s="18"/>
      <c r="U807" s="7">
        <f>VLOOKUP(F807,[6]农村公路!$I$6:$W$11652,15,0)</f>
        <v>0.8</v>
      </c>
      <c r="V807" s="7">
        <f t="shared" si="36"/>
        <v>0</v>
      </c>
      <c r="W807" s="7" t="e">
        <f>VLOOKUP(F807,'[7]乡镇通三级、旅游资源产业路项目明细'!$F$8:$S$1305,14,0)</f>
        <v>#N/A</v>
      </c>
      <c r="AA807" s="7" t="e">
        <f>_xlfn.XLOOKUP(F807,'[8]乡镇通三级、旅游资源产业路项目明细'!$U:$U,'[8]乡镇通三级、旅游资源产业路项目明细'!$U:$U)</f>
        <v>#N/A</v>
      </c>
      <c r="AB807" s="7" t="e">
        <f>VLOOKUP(F807,[9]项目建设投资计划表!$L$7:$O$83,4,0)</f>
        <v>#N/A</v>
      </c>
    </row>
    <row r="808" spans="1:28" ht="25.15" customHeight="1" outlineLevel="3" x14ac:dyDescent="0.4">
      <c r="A808" s="4" t="s">
        <v>14</v>
      </c>
      <c r="B808" s="4" t="s">
        <v>114</v>
      </c>
      <c r="C808" s="4" t="s">
        <v>2660</v>
      </c>
      <c r="D808" s="4" t="s">
        <v>2665</v>
      </c>
      <c r="E808" s="9"/>
      <c r="F808" s="4" t="s">
        <v>2666</v>
      </c>
      <c r="G808" s="4" t="s">
        <v>327</v>
      </c>
      <c r="H808" s="9" t="s">
        <v>291</v>
      </c>
      <c r="I808" s="9" t="s">
        <v>283</v>
      </c>
      <c r="J808" s="4">
        <v>1.61</v>
      </c>
      <c r="K808" s="4" t="s">
        <v>377</v>
      </c>
      <c r="L808" s="4" t="s">
        <v>1259</v>
      </c>
      <c r="M808" s="4">
        <v>1.61</v>
      </c>
      <c r="N808" s="4"/>
      <c r="O808" s="4" t="s">
        <v>277</v>
      </c>
      <c r="P808" s="4" t="s">
        <v>279</v>
      </c>
      <c r="Q808" s="4" t="s">
        <v>2665</v>
      </c>
      <c r="R808" s="4"/>
      <c r="S808" s="18"/>
      <c r="U808" s="7">
        <f>VLOOKUP(F808,[6]农村公路!$I$6:$W$11652,15,0)</f>
        <v>1.61</v>
      </c>
      <c r="V808" s="7">
        <f t="shared" si="36"/>
        <v>0</v>
      </c>
      <c r="W808" s="7" t="e">
        <f>VLOOKUP(F808,'[7]乡镇通三级、旅游资源产业路项目明细'!$F$8:$S$1305,14,0)</f>
        <v>#N/A</v>
      </c>
      <c r="AA808" s="7" t="e">
        <f>_xlfn.XLOOKUP(F808,'[8]乡镇通三级、旅游资源产业路项目明细'!$U:$U,'[8]乡镇通三级、旅游资源产业路项目明细'!$U:$U)</f>
        <v>#N/A</v>
      </c>
      <c r="AB808" s="7" t="e">
        <f>VLOOKUP(F808,[9]项目建设投资计划表!$L$7:$O$83,4,0)</f>
        <v>#N/A</v>
      </c>
    </row>
    <row r="809" spans="1:28" ht="25.15" customHeight="1" outlineLevel="3" x14ac:dyDescent="0.4">
      <c r="A809" s="4" t="s">
        <v>14</v>
      </c>
      <c r="B809" s="4" t="s">
        <v>114</v>
      </c>
      <c r="C809" s="4" t="s">
        <v>2647</v>
      </c>
      <c r="D809" s="4" t="s">
        <v>2667</v>
      </c>
      <c r="E809" s="9"/>
      <c r="F809" s="4" t="s">
        <v>2668</v>
      </c>
      <c r="G809" s="4" t="s">
        <v>327</v>
      </c>
      <c r="H809" s="9" t="s">
        <v>291</v>
      </c>
      <c r="I809" s="9" t="s">
        <v>283</v>
      </c>
      <c r="J809" s="4">
        <v>1.32</v>
      </c>
      <c r="K809" s="4" t="s">
        <v>377</v>
      </c>
      <c r="L809" s="4" t="s">
        <v>1259</v>
      </c>
      <c r="M809" s="4">
        <v>1.32</v>
      </c>
      <c r="N809" s="4"/>
      <c r="O809" s="4" t="s">
        <v>277</v>
      </c>
      <c r="P809" s="4" t="s">
        <v>279</v>
      </c>
      <c r="Q809" s="4" t="s">
        <v>2667</v>
      </c>
      <c r="R809" s="4"/>
      <c r="S809" s="18"/>
      <c r="U809" s="7">
        <f>VLOOKUP(F809,[6]农村公路!$I$6:$W$11652,15,0)</f>
        <v>1.32</v>
      </c>
      <c r="V809" s="7">
        <f t="shared" si="36"/>
        <v>0</v>
      </c>
      <c r="W809" s="7" t="e">
        <f>VLOOKUP(F809,'[7]乡镇通三级、旅游资源产业路项目明细'!$F$8:$S$1305,14,0)</f>
        <v>#N/A</v>
      </c>
      <c r="AA809" s="7" t="e">
        <f>_xlfn.XLOOKUP(F809,'[8]乡镇通三级、旅游资源产业路项目明细'!$U:$U,'[8]乡镇通三级、旅游资源产业路项目明细'!$U:$U)</f>
        <v>#N/A</v>
      </c>
      <c r="AB809" s="7" t="e">
        <f>VLOOKUP(F809,[9]项目建设投资计划表!$L$7:$O$83,4,0)</f>
        <v>#N/A</v>
      </c>
    </row>
    <row r="810" spans="1:28" ht="25.15" customHeight="1" outlineLevel="3" x14ac:dyDescent="0.4">
      <c r="A810" s="4" t="s">
        <v>14</v>
      </c>
      <c r="B810" s="4" t="s">
        <v>114</v>
      </c>
      <c r="C810" s="4" t="s">
        <v>2651</v>
      </c>
      <c r="D810" s="4" t="s">
        <v>2669</v>
      </c>
      <c r="E810" s="9"/>
      <c r="F810" s="4" t="s">
        <v>2670</v>
      </c>
      <c r="G810" s="4" t="s">
        <v>327</v>
      </c>
      <c r="H810" s="9" t="s">
        <v>291</v>
      </c>
      <c r="I810" s="9" t="s">
        <v>283</v>
      </c>
      <c r="J810" s="4">
        <v>0.4</v>
      </c>
      <c r="K810" s="4" t="s">
        <v>377</v>
      </c>
      <c r="L810" s="4" t="s">
        <v>1259</v>
      </c>
      <c r="M810" s="4">
        <v>0.4</v>
      </c>
      <c r="N810" s="4"/>
      <c r="O810" s="4" t="s">
        <v>277</v>
      </c>
      <c r="P810" s="4" t="s">
        <v>279</v>
      </c>
      <c r="Q810" s="4" t="s">
        <v>2669</v>
      </c>
      <c r="R810" s="4"/>
      <c r="S810" s="18"/>
      <c r="U810" s="7">
        <f>VLOOKUP(F810,[6]农村公路!$I$6:$W$11652,15,0)</f>
        <v>0.4</v>
      </c>
      <c r="V810" s="7">
        <f t="shared" si="36"/>
        <v>0</v>
      </c>
      <c r="W810" s="7" t="e">
        <f>VLOOKUP(F810,'[7]乡镇通三级、旅游资源产业路项目明细'!$F$8:$S$1305,14,0)</f>
        <v>#N/A</v>
      </c>
      <c r="AA810" s="7" t="e">
        <f>_xlfn.XLOOKUP(F810,'[8]乡镇通三级、旅游资源产业路项目明细'!$U:$U,'[8]乡镇通三级、旅游资源产业路项目明细'!$U:$U)</f>
        <v>#N/A</v>
      </c>
      <c r="AB810" s="7" t="e">
        <f>VLOOKUP(F810,[9]项目建设投资计划表!$L$7:$O$83,4,0)</f>
        <v>#N/A</v>
      </c>
    </row>
    <row r="811" spans="1:28" ht="25.15" customHeight="1" outlineLevel="3" x14ac:dyDescent="0.4">
      <c r="A811" s="4" t="s">
        <v>14</v>
      </c>
      <c r="B811" s="4" t="s">
        <v>114</v>
      </c>
      <c r="C811" s="4" t="s">
        <v>2631</v>
      </c>
      <c r="D811" s="4" t="s">
        <v>2671</v>
      </c>
      <c r="E811" s="9"/>
      <c r="F811" s="4" t="s">
        <v>2672</v>
      </c>
      <c r="G811" s="4" t="s">
        <v>327</v>
      </c>
      <c r="H811" s="9" t="s">
        <v>291</v>
      </c>
      <c r="I811" s="9" t="s">
        <v>283</v>
      </c>
      <c r="J811" s="4">
        <v>1.03</v>
      </c>
      <c r="K811" s="4" t="s">
        <v>377</v>
      </c>
      <c r="L811" s="4" t="s">
        <v>1259</v>
      </c>
      <c r="M811" s="4">
        <v>1.03</v>
      </c>
      <c r="N811" s="4"/>
      <c r="O811" s="4" t="s">
        <v>277</v>
      </c>
      <c r="P811" s="4" t="s">
        <v>279</v>
      </c>
      <c r="Q811" s="4" t="s">
        <v>2671</v>
      </c>
      <c r="R811" s="4"/>
      <c r="S811" s="18"/>
      <c r="U811" s="7">
        <f>VLOOKUP(F811,[6]农村公路!$I$6:$W$11652,15,0)</f>
        <v>1.03</v>
      </c>
      <c r="V811" s="7">
        <f t="shared" si="36"/>
        <v>0</v>
      </c>
      <c r="W811" s="7" t="e">
        <f>VLOOKUP(F811,'[7]乡镇通三级、旅游资源产业路项目明细'!$F$8:$S$1305,14,0)</f>
        <v>#N/A</v>
      </c>
      <c r="AA811" s="7" t="e">
        <f>_xlfn.XLOOKUP(F811,'[8]乡镇通三级、旅游资源产业路项目明细'!$U:$U,'[8]乡镇通三级、旅游资源产业路项目明细'!$U:$U)</f>
        <v>#N/A</v>
      </c>
      <c r="AB811" s="7" t="e">
        <f>VLOOKUP(F811,[9]项目建设投资计划表!$L$7:$O$83,4,0)</f>
        <v>#N/A</v>
      </c>
    </row>
    <row r="812" spans="1:28" ht="25.15" customHeight="1" outlineLevel="3" x14ac:dyDescent="0.4">
      <c r="A812" s="4" t="s">
        <v>14</v>
      </c>
      <c r="B812" s="4" t="s">
        <v>114</v>
      </c>
      <c r="C812" s="4" t="s">
        <v>2673</v>
      </c>
      <c r="D812" s="4" t="s">
        <v>2674</v>
      </c>
      <c r="E812" s="9"/>
      <c r="F812" s="4" t="s">
        <v>2675</v>
      </c>
      <c r="G812" s="4" t="s">
        <v>327</v>
      </c>
      <c r="H812" s="9" t="s">
        <v>291</v>
      </c>
      <c r="I812" s="9" t="s">
        <v>283</v>
      </c>
      <c r="J812" s="4">
        <v>1.1399999999999999</v>
      </c>
      <c r="K812" s="4" t="s">
        <v>377</v>
      </c>
      <c r="L812" s="4" t="s">
        <v>1259</v>
      </c>
      <c r="M812" s="4">
        <v>1.1399999999999999</v>
      </c>
      <c r="N812" s="4"/>
      <c r="O812" s="4" t="s">
        <v>277</v>
      </c>
      <c r="P812" s="4" t="s">
        <v>279</v>
      </c>
      <c r="Q812" s="4" t="s">
        <v>2674</v>
      </c>
      <c r="R812" s="4"/>
      <c r="S812" s="18"/>
      <c r="U812" s="7">
        <f>VLOOKUP(F812,[6]农村公路!$I$6:$W$11652,15,0)</f>
        <v>1.1399999999999999</v>
      </c>
      <c r="V812" s="7">
        <f t="shared" si="36"/>
        <v>0</v>
      </c>
      <c r="W812" s="7" t="e">
        <f>VLOOKUP(F812,'[7]乡镇通三级、旅游资源产业路项目明细'!$F$8:$S$1305,14,0)</f>
        <v>#N/A</v>
      </c>
      <c r="AA812" s="7" t="e">
        <f>_xlfn.XLOOKUP(F812,'[8]乡镇通三级、旅游资源产业路项目明细'!$U:$U,'[8]乡镇通三级、旅游资源产业路项目明细'!$U:$U)</f>
        <v>#N/A</v>
      </c>
      <c r="AB812" s="7" t="e">
        <f>VLOOKUP(F812,[9]项目建设投资计划表!$L$7:$O$83,4,0)</f>
        <v>#N/A</v>
      </c>
    </row>
    <row r="813" spans="1:28" ht="25.15" customHeight="1" outlineLevel="3" x14ac:dyDescent="0.4">
      <c r="A813" s="4" t="s">
        <v>14</v>
      </c>
      <c r="B813" s="4" t="s">
        <v>114</v>
      </c>
      <c r="C813" s="4" t="s">
        <v>2673</v>
      </c>
      <c r="D813" s="4" t="s">
        <v>2676</v>
      </c>
      <c r="E813" s="9"/>
      <c r="F813" s="4" t="s">
        <v>2677</v>
      </c>
      <c r="G813" s="4" t="s">
        <v>327</v>
      </c>
      <c r="H813" s="9" t="s">
        <v>291</v>
      </c>
      <c r="I813" s="9" t="s">
        <v>283</v>
      </c>
      <c r="J813" s="4">
        <v>1.4</v>
      </c>
      <c r="K813" s="4" t="s">
        <v>377</v>
      </c>
      <c r="L813" s="4" t="s">
        <v>1259</v>
      </c>
      <c r="M813" s="4">
        <v>1.4</v>
      </c>
      <c r="N813" s="4"/>
      <c r="O813" s="4" t="s">
        <v>277</v>
      </c>
      <c r="P813" s="4" t="s">
        <v>279</v>
      </c>
      <c r="Q813" s="4" t="s">
        <v>2676</v>
      </c>
      <c r="R813" s="4"/>
      <c r="S813" s="18"/>
      <c r="U813" s="7">
        <f>VLOOKUP(F813,[6]农村公路!$I$6:$W$11652,15,0)</f>
        <v>1.4</v>
      </c>
      <c r="V813" s="7">
        <f t="shared" si="36"/>
        <v>0</v>
      </c>
      <c r="W813" s="7" t="e">
        <f>VLOOKUP(F813,'[7]乡镇通三级、旅游资源产业路项目明细'!$F$8:$S$1305,14,0)</f>
        <v>#N/A</v>
      </c>
      <c r="AA813" s="7" t="e">
        <f>_xlfn.XLOOKUP(F813,'[8]乡镇通三级、旅游资源产业路项目明细'!$U:$U,'[8]乡镇通三级、旅游资源产业路项目明细'!$U:$U)</f>
        <v>#N/A</v>
      </c>
      <c r="AB813" s="7" t="e">
        <f>VLOOKUP(F813,[9]项目建设投资计划表!$L$7:$O$83,4,0)</f>
        <v>#N/A</v>
      </c>
    </row>
    <row r="814" spans="1:28" ht="25.15" customHeight="1" outlineLevel="3" x14ac:dyDescent="0.4">
      <c r="A814" s="4" t="s">
        <v>14</v>
      </c>
      <c r="B814" s="4" t="s">
        <v>114</v>
      </c>
      <c r="C814" s="4" t="s">
        <v>2678</v>
      </c>
      <c r="D814" s="4" t="s">
        <v>2679</v>
      </c>
      <c r="E814" s="9"/>
      <c r="F814" s="4" t="s">
        <v>2680</v>
      </c>
      <c r="G814" s="4" t="s">
        <v>327</v>
      </c>
      <c r="H814" s="9" t="s">
        <v>291</v>
      </c>
      <c r="I814" s="9" t="s">
        <v>283</v>
      </c>
      <c r="J814" s="4">
        <v>0.3</v>
      </c>
      <c r="K814" s="4" t="s">
        <v>377</v>
      </c>
      <c r="L814" s="4" t="s">
        <v>1259</v>
      </c>
      <c r="M814" s="4">
        <v>0.3</v>
      </c>
      <c r="N814" s="4"/>
      <c r="O814" s="4" t="s">
        <v>277</v>
      </c>
      <c r="P814" s="4" t="s">
        <v>279</v>
      </c>
      <c r="Q814" s="4" t="s">
        <v>2679</v>
      </c>
      <c r="R814" s="4"/>
      <c r="S814" s="18"/>
      <c r="U814" s="7">
        <f>VLOOKUP(F814,[6]农村公路!$I$6:$W$11652,15,0)</f>
        <v>0.3</v>
      </c>
      <c r="V814" s="7">
        <f t="shared" si="36"/>
        <v>0</v>
      </c>
      <c r="W814" s="7" t="e">
        <f>VLOOKUP(F814,'[7]乡镇通三级、旅游资源产业路项目明细'!$F$8:$S$1305,14,0)</f>
        <v>#N/A</v>
      </c>
      <c r="AA814" s="7" t="e">
        <f>_xlfn.XLOOKUP(F814,'[8]乡镇通三级、旅游资源产业路项目明细'!$U:$U,'[8]乡镇通三级、旅游资源产业路项目明细'!$U:$U)</f>
        <v>#N/A</v>
      </c>
      <c r="AB814" s="7" t="e">
        <f>VLOOKUP(F814,[9]项目建设投资计划表!$L$7:$O$83,4,0)</f>
        <v>#N/A</v>
      </c>
    </row>
    <row r="815" spans="1:28" ht="25.15" customHeight="1" outlineLevel="3" x14ac:dyDescent="0.4">
      <c r="A815" s="4" t="s">
        <v>14</v>
      </c>
      <c r="B815" s="4" t="s">
        <v>114</v>
      </c>
      <c r="C815" s="4" t="s">
        <v>2673</v>
      </c>
      <c r="D815" s="4" t="s">
        <v>2681</v>
      </c>
      <c r="E815" s="9"/>
      <c r="F815" s="4" t="s">
        <v>2682</v>
      </c>
      <c r="G815" s="4" t="s">
        <v>327</v>
      </c>
      <c r="H815" s="9" t="s">
        <v>291</v>
      </c>
      <c r="I815" s="9" t="s">
        <v>283</v>
      </c>
      <c r="J815" s="4">
        <v>1</v>
      </c>
      <c r="K815" s="4" t="s">
        <v>377</v>
      </c>
      <c r="L815" s="4" t="s">
        <v>1259</v>
      </c>
      <c r="M815" s="4">
        <v>1</v>
      </c>
      <c r="N815" s="4"/>
      <c r="O815" s="4" t="s">
        <v>277</v>
      </c>
      <c r="P815" s="4" t="s">
        <v>279</v>
      </c>
      <c r="Q815" s="4" t="s">
        <v>2681</v>
      </c>
      <c r="R815" s="4"/>
      <c r="S815" s="18"/>
      <c r="U815" s="7">
        <f>VLOOKUP(F815,[6]农村公路!$I$6:$W$11652,15,0)</f>
        <v>1</v>
      </c>
      <c r="V815" s="7">
        <f t="shared" si="36"/>
        <v>0</v>
      </c>
      <c r="W815" s="7" t="e">
        <f>VLOOKUP(F815,'[7]乡镇通三级、旅游资源产业路项目明细'!$F$8:$S$1305,14,0)</f>
        <v>#N/A</v>
      </c>
      <c r="AA815" s="7" t="e">
        <f>_xlfn.XLOOKUP(F815,'[8]乡镇通三级、旅游资源产业路项目明细'!$U:$U,'[8]乡镇通三级、旅游资源产业路项目明细'!$U:$U)</f>
        <v>#N/A</v>
      </c>
      <c r="AB815" s="7" t="e">
        <f>VLOOKUP(F815,[9]项目建设投资计划表!$L$7:$O$83,4,0)</f>
        <v>#N/A</v>
      </c>
    </row>
    <row r="816" spans="1:28" ht="25.15" customHeight="1" outlineLevel="3" x14ac:dyDescent="0.4">
      <c r="A816" s="4" t="s">
        <v>14</v>
      </c>
      <c r="B816" s="4" t="s">
        <v>114</v>
      </c>
      <c r="C816" s="4" t="s">
        <v>2644</v>
      </c>
      <c r="D816" s="4" t="s">
        <v>2683</v>
      </c>
      <c r="E816" s="9"/>
      <c r="F816" s="4" t="s">
        <v>2684</v>
      </c>
      <c r="G816" s="4" t="s">
        <v>327</v>
      </c>
      <c r="H816" s="9" t="s">
        <v>291</v>
      </c>
      <c r="I816" s="9" t="s">
        <v>283</v>
      </c>
      <c r="J816" s="4">
        <v>0.56999999999999995</v>
      </c>
      <c r="K816" s="4" t="s">
        <v>377</v>
      </c>
      <c r="L816" s="4" t="s">
        <v>1259</v>
      </c>
      <c r="M816" s="4">
        <v>0.56999999999999995</v>
      </c>
      <c r="N816" s="4"/>
      <c r="O816" s="4" t="s">
        <v>277</v>
      </c>
      <c r="P816" s="4" t="s">
        <v>279</v>
      </c>
      <c r="Q816" s="4" t="s">
        <v>2683</v>
      </c>
      <c r="R816" s="4"/>
      <c r="S816" s="18"/>
      <c r="U816" s="7">
        <f>VLOOKUP(F816,[6]农村公路!$I$6:$W$11652,15,0)</f>
        <v>0.56999999999999995</v>
      </c>
      <c r="V816" s="7">
        <f t="shared" si="36"/>
        <v>0</v>
      </c>
      <c r="W816" s="7" t="e">
        <f>VLOOKUP(F816,'[7]乡镇通三级、旅游资源产业路项目明细'!$F$8:$S$1305,14,0)</f>
        <v>#N/A</v>
      </c>
      <c r="AA816" s="7" t="e">
        <f>_xlfn.XLOOKUP(F816,'[8]乡镇通三级、旅游资源产业路项目明细'!$U:$U,'[8]乡镇通三级、旅游资源产业路项目明细'!$U:$U)</f>
        <v>#N/A</v>
      </c>
      <c r="AB816" s="7" t="e">
        <f>VLOOKUP(F816,[9]项目建设投资计划表!$L$7:$O$83,4,0)</f>
        <v>#N/A</v>
      </c>
    </row>
    <row r="817" spans="1:28" ht="25.15" customHeight="1" outlineLevel="3" x14ac:dyDescent="0.4">
      <c r="A817" s="4" t="s">
        <v>14</v>
      </c>
      <c r="B817" s="4" t="s">
        <v>114</v>
      </c>
      <c r="C817" s="4" t="s">
        <v>2644</v>
      </c>
      <c r="D817" s="4" t="s">
        <v>2685</v>
      </c>
      <c r="E817" s="9"/>
      <c r="F817" s="4" t="s">
        <v>2686</v>
      </c>
      <c r="G817" s="4" t="s">
        <v>327</v>
      </c>
      <c r="H817" s="9" t="s">
        <v>291</v>
      </c>
      <c r="I817" s="9" t="s">
        <v>283</v>
      </c>
      <c r="J817" s="4">
        <v>2.5</v>
      </c>
      <c r="K817" s="4" t="s">
        <v>377</v>
      </c>
      <c r="L817" s="4" t="s">
        <v>1259</v>
      </c>
      <c r="M817" s="4">
        <v>2.5</v>
      </c>
      <c r="N817" s="4"/>
      <c r="O817" s="4" t="s">
        <v>277</v>
      </c>
      <c r="P817" s="4" t="s">
        <v>279</v>
      </c>
      <c r="Q817" s="4" t="s">
        <v>2685</v>
      </c>
      <c r="R817" s="4"/>
      <c r="S817" s="18"/>
      <c r="U817" s="7">
        <f>VLOOKUP(F817,[6]农村公路!$I$6:$W$11652,15,0)</f>
        <v>2.5</v>
      </c>
      <c r="V817" s="7">
        <f t="shared" si="36"/>
        <v>0</v>
      </c>
      <c r="W817" s="7" t="e">
        <f>VLOOKUP(F817,'[7]乡镇通三级、旅游资源产业路项目明细'!$F$8:$S$1305,14,0)</f>
        <v>#N/A</v>
      </c>
      <c r="AA817" s="7" t="e">
        <f>_xlfn.XLOOKUP(F817,'[8]乡镇通三级、旅游资源产业路项目明细'!$U:$U,'[8]乡镇通三级、旅游资源产业路项目明细'!$U:$U)</f>
        <v>#N/A</v>
      </c>
      <c r="AB817" s="7" t="e">
        <f>VLOOKUP(F817,[9]项目建设投资计划表!$L$7:$O$83,4,0)</f>
        <v>#N/A</v>
      </c>
    </row>
    <row r="818" spans="1:28" ht="25.15" customHeight="1" outlineLevel="3" x14ac:dyDescent="0.4">
      <c r="A818" s="4" t="s">
        <v>14</v>
      </c>
      <c r="B818" s="4" t="s">
        <v>114</v>
      </c>
      <c r="C818" s="4" t="s">
        <v>2687</v>
      </c>
      <c r="D818" s="4" t="s">
        <v>2688</v>
      </c>
      <c r="E818" s="9"/>
      <c r="F818" s="4" t="s">
        <v>2689</v>
      </c>
      <c r="G818" s="4" t="s">
        <v>327</v>
      </c>
      <c r="H818" s="9" t="s">
        <v>291</v>
      </c>
      <c r="I818" s="9" t="s">
        <v>283</v>
      </c>
      <c r="J818" s="4">
        <v>1.33</v>
      </c>
      <c r="K818" s="4" t="s">
        <v>377</v>
      </c>
      <c r="L818" s="4" t="s">
        <v>1259</v>
      </c>
      <c r="M818" s="4">
        <v>1.33</v>
      </c>
      <c r="N818" s="4"/>
      <c r="O818" s="4" t="s">
        <v>277</v>
      </c>
      <c r="P818" s="4" t="s">
        <v>279</v>
      </c>
      <c r="Q818" s="4" t="s">
        <v>2688</v>
      </c>
      <c r="R818" s="4"/>
      <c r="S818" s="18"/>
      <c r="U818" s="7">
        <f>VLOOKUP(F818,[6]农村公路!$I$6:$W$11652,15,0)</f>
        <v>1.33</v>
      </c>
      <c r="V818" s="7">
        <f t="shared" si="36"/>
        <v>0</v>
      </c>
      <c r="W818" s="7" t="e">
        <f>VLOOKUP(F818,'[7]乡镇通三级、旅游资源产业路项目明细'!$F$8:$S$1305,14,0)</f>
        <v>#N/A</v>
      </c>
      <c r="AA818" s="7" t="e">
        <f>_xlfn.XLOOKUP(F818,'[8]乡镇通三级、旅游资源产业路项目明细'!$U:$U,'[8]乡镇通三级、旅游资源产业路项目明细'!$U:$U)</f>
        <v>#N/A</v>
      </c>
      <c r="AB818" s="7" t="e">
        <f>VLOOKUP(F818,[9]项目建设投资计划表!$L$7:$O$83,4,0)</f>
        <v>#N/A</v>
      </c>
    </row>
    <row r="819" spans="1:28" ht="25.15" customHeight="1" outlineLevel="3" x14ac:dyDescent="0.4">
      <c r="A819" s="4" t="s">
        <v>14</v>
      </c>
      <c r="B819" s="4" t="s">
        <v>114</v>
      </c>
      <c r="C819" s="4" t="s">
        <v>1040</v>
      </c>
      <c r="D819" s="4" t="s">
        <v>2690</v>
      </c>
      <c r="E819" s="9"/>
      <c r="F819" s="4" t="s">
        <v>2691</v>
      </c>
      <c r="G819" s="4" t="s">
        <v>327</v>
      </c>
      <c r="H819" s="9" t="s">
        <v>291</v>
      </c>
      <c r="I819" s="9" t="s">
        <v>283</v>
      </c>
      <c r="J819" s="4">
        <v>1.7</v>
      </c>
      <c r="K819" s="4" t="s">
        <v>377</v>
      </c>
      <c r="L819" s="4" t="s">
        <v>1259</v>
      </c>
      <c r="M819" s="4">
        <v>1.7</v>
      </c>
      <c r="N819" s="4"/>
      <c r="O819" s="4" t="s">
        <v>277</v>
      </c>
      <c r="P819" s="4" t="s">
        <v>279</v>
      </c>
      <c r="Q819" s="4" t="s">
        <v>2690</v>
      </c>
      <c r="R819" s="4"/>
      <c r="S819" s="18"/>
      <c r="U819" s="7">
        <f>VLOOKUP(F819,[6]农村公路!$I$6:$W$11652,15,0)</f>
        <v>1.7</v>
      </c>
      <c r="V819" s="7">
        <f t="shared" si="36"/>
        <v>0</v>
      </c>
      <c r="W819" s="7" t="e">
        <f>VLOOKUP(F819,'[7]乡镇通三级、旅游资源产业路项目明细'!$F$8:$S$1305,14,0)</f>
        <v>#N/A</v>
      </c>
      <c r="AA819" s="7" t="e">
        <f>_xlfn.XLOOKUP(F819,'[8]乡镇通三级、旅游资源产业路项目明细'!$U:$U,'[8]乡镇通三级、旅游资源产业路项目明细'!$U:$U)</f>
        <v>#N/A</v>
      </c>
      <c r="AB819" s="7" t="e">
        <f>VLOOKUP(F819,[9]项目建设投资计划表!$L$7:$O$83,4,0)</f>
        <v>#N/A</v>
      </c>
    </row>
    <row r="820" spans="1:28" ht="25.15" customHeight="1" outlineLevel="3" x14ac:dyDescent="0.4">
      <c r="A820" s="4" t="s">
        <v>14</v>
      </c>
      <c r="B820" s="4" t="s">
        <v>114</v>
      </c>
      <c r="C820" s="4" t="s">
        <v>2647</v>
      </c>
      <c r="D820" s="4" t="s">
        <v>1943</v>
      </c>
      <c r="E820" s="9"/>
      <c r="F820" s="4" t="s">
        <v>2692</v>
      </c>
      <c r="G820" s="4" t="s">
        <v>327</v>
      </c>
      <c r="H820" s="9" t="s">
        <v>291</v>
      </c>
      <c r="I820" s="9" t="s">
        <v>283</v>
      </c>
      <c r="J820" s="4">
        <v>0.79</v>
      </c>
      <c r="K820" s="4" t="s">
        <v>377</v>
      </c>
      <c r="L820" s="4" t="s">
        <v>1259</v>
      </c>
      <c r="M820" s="4">
        <v>0.79</v>
      </c>
      <c r="N820" s="4"/>
      <c r="O820" s="4" t="s">
        <v>277</v>
      </c>
      <c r="P820" s="4" t="s">
        <v>279</v>
      </c>
      <c r="Q820" s="4" t="s">
        <v>1943</v>
      </c>
      <c r="R820" s="4"/>
      <c r="S820" s="18"/>
      <c r="U820" s="7">
        <f>VLOOKUP(F820,[6]农村公路!$I$6:$W$11652,15,0)</f>
        <v>0.79</v>
      </c>
      <c r="V820" s="7">
        <f t="shared" si="36"/>
        <v>0</v>
      </c>
      <c r="W820" s="7" t="e">
        <f>VLOOKUP(F820,'[7]乡镇通三级、旅游资源产业路项目明细'!$F$8:$S$1305,14,0)</f>
        <v>#N/A</v>
      </c>
      <c r="AA820" s="7" t="e">
        <f>_xlfn.XLOOKUP(F820,'[8]乡镇通三级、旅游资源产业路项目明细'!$U:$U,'[8]乡镇通三级、旅游资源产业路项目明细'!$U:$U)</f>
        <v>#N/A</v>
      </c>
      <c r="AB820" s="7" t="e">
        <f>VLOOKUP(F820,[9]项目建设投资计划表!$L$7:$O$83,4,0)</f>
        <v>#N/A</v>
      </c>
    </row>
    <row r="821" spans="1:28" ht="25.15" customHeight="1" outlineLevel="3" x14ac:dyDescent="0.4">
      <c r="A821" s="4" t="s">
        <v>14</v>
      </c>
      <c r="B821" s="4" t="s">
        <v>114</v>
      </c>
      <c r="C821" s="4" t="s">
        <v>2693</v>
      </c>
      <c r="D821" s="4" t="s">
        <v>2694</v>
      </c>
      <c r="E821" s="9"/>
      <c r="F821" s="4" t="s">
        <v>2695</v>
      </c>
      <c r="G821" s="4" t="s">
        <v>327</v>
      </c>
      <c r="H821" s="9" t="s">
        <v>291</v>
      </c>
      <c r="I821" s="9" t="s">
        <v>283</v>
      </c>
      <c r="J821" s="4">
        <v>0.5</v>
      </c>
      <c r="K821" s="4" t="s">
        <v>377</v>
      </c>
      <c r="L821" s="4" t="s">
        <v>1259</v>
      </c>
      <c r="M821" s="4">
        <v>0.5</v>
      </c>
      <c r="N821" s="4"/>
      <c r="O821" s="4" t="s">
        <v>277</v>
      </c>
      <c r="P821" s="4" t="s">
        <v>279</v>
      </c>
      <c r="Q821" s="4" t="s">
        <v>2694</v>
      </c>
      <c r="R821" s="4"/>
      <c r="S821" s="18"/>
      <c r="U821" s="7">
        <f>VLOOKUP(F821,[6]农村公路!$I$6:$W$11652,15,0)</f>
        <v>0.5</v>
      </c>
      <c r="V821" s="7">
        <f t="shared" si="36"/>
        <v>0</v>
      </c>
      <c r="W821" s="7" t="e">
        <f>VLOOKUP(F821,'[7]乡镇通三级、旅游资源产业路项目明细'!$F$8:$S$1305,14,0)</f>
        <v>#N/A</v>
      </c>
      <c r="AA821" s="7" t="e">
        <f>_xlfn.XLOOKUP(F821,'[8]乡镇通三级、旅游资源产业路项目明细'!$U:$U,'[8]乡镇通三级、旅游资源产业路项目明细'!$U:$U)</f>
        <v>#N/A</v>
      </c>
      <c r="AB821" s="7" t="e">
        <f>VLOOKUP(F821,[9]项目建设投资计划表!$L$7:$O$83,4,0)</f>
        <v>#N/A</v>
      </c>
    </row>
    <row r="822" spans="1:28" ht="25.15" customHeight="1" outlineLevel="3" x14ac:dyDescent="0.4">
      <c r="A822" s="4" t="s">
        <v>14</v>
      </c>
      <c r="B822" s="4" t="s">
        <v>114</v>
      </c>
      <c r="C822" s="4" t="s">
        <v>2687</v>
      </c>
      <c r="D822" s="4" t="s">
        <v>2696</v>
      </c>
      <c r="E822" s="9"/>
      <c r="F822" s="4" t="s">
        <v>2697</v>
      </c>
      <c r="G822" s="4" t="s">
        <v>327</v>
      </c>
      <c r="H822" s="9" t="s">
        <v>291</v>
      </c>
      <c r="I822" s="9" t="s">
        <v>283</v>
      </c>
      <c r="J822" s="4">
        <v>0.99</v>
      </c>
      <c r="K822" s="4" t="s">
        <v>377</v>
      </c>
      <c r="L822" s="4" t="s">
        <v>1259</v>
      </c>
      <c r="M822" s="4">
        <v>0.99</v>
      </c>
      <c r="N822" s="4"/>
      <c r="O822" s="4" t="s">
        <v>277</v>
      </c>
      <c r="P822" s="4" t="s">
        <v>279</v>
      </c>
      <c r="Q822" s="4" t="s">
        <v>2696</v>
      </c>
      <c r="R822" s="4"/>
      <c r="S822" s="18"/>
      <c r="U822" s="7">
        <f>VLOOKUP(F822,[6]农村公路!$I$6:$W$11652,15,0)</f>
        <v>0.99</v>
      </c>
      <c r="V822" s="7">
        <f t="shared" si="36"/>
        <v>0</v>
      </c>
      <c r="W822" s="7" t="e">
        <f>VLOOKUP(F822,'[7]乡镇通三级、旅游资源产业路项目明细'!$F$8:$S$1305,14,0)</f>
        <v>#N/A</v>
      </c>
      <c r="AA822" s="7" t="e">
        <f>_xlfn.XLOOKUP(F822,'[8]乡镇通三级、旅游资源产业路项目明细'!$U:$U,'[8]乡镇通三级、旅游资源产业路项目明细'!$U:$U)</f>
        <v>#N/A</v>
      </c>
      <c r="AB822" s="7" t="e">
        <f>VLOOKUP(F822,[9]项目建设投资计划表!$L$7:$O$83,4,0)</f>
        <v>#N/A</v>
      </c>
    </row>
    <row r="823" spans="1:28" ht="25.15" customHeight="1" outlineLevel="3" x14ac:dyDescent="0.4">
      <c r="A823" s="4" t="s">
        <v>14</v>
      </c>
      <c r="B823" s="4" t="s">
        <v>114</v>
      </c>
      <c r="C823" s="4" t="s">
        <v>2627</v>
      </c>
      <c r="D823" s="4" t="s">
        <v>2698</v>
      </c>
      <c r="E823" s="9"/>
      <c r="F823" s="4" t="s">
        <v>2699</v>
      </c>
      <c r="G823" s="4" t="s">
        <v>327</v>
      </c>
      <c r="H823" s="9" t="s">
        <v>291</v>
      </c>
      <c r="I823" s="9" t="s">
        <v>283</v>
      </c>
      <c r="J823" s="4">
        <v>0.61</v>
      </c>
      <c r="K823" s="4" t="s">
        <v>377</v>
      </c>
      <c r="L823" s="4" t="s">
        <v>1259</v>
      </c>
      <c r="M823" s="4">
        <v>0.61</v>
      </c>
      <c r="N823" s="4"/>
      <c r="O823" s="4" t="s">
        <v>277</v>
      </c>
      <c r="P823" s="4" t="s">
        <v>279</v>
      </c>
      <c r="Q823" s="4" t="s">
        <v>2698</v>
      </c>
      <c r="R823" s="4"/>
      <c r="S823" s="18"/>
      <c r="U823" s="7">
        <f>VLOOKUP(F823,[6]农村公路!$I$6:$W$11652,15,0)</f>
        <v>0.61</v>
      </c>
      <c r="V823" s="7">
        <f t="shared" si="36"/>
        <v>0</v>
      </c>
      <c r="W823" s="7" t="e">
        <f>VLOOKUP(F823,'[7]乡镇通三级、旅游资源产业路项目明细'!$F$8:$S$1305,14,0)</f>
        <v>#N/A</v>
      </c>
      <c r="AA823" s="7" t="e">
        <f>_xlfn.XLOOKUP(F823,'[8]乡镇通三级、旅游资源产业路项目明细'!$U:$U,'[8]乡镇通三级、旅游资源产业路项目明细'!$U:$U)</f>
        <v>#N/A</v>
      </c>
      <c r="AB823" s="7" t="e">
        <f>VLOOKUP(F823,[9]项目建设投资计划表!$L$7:$O$83,4,0)</f>
        <v>#N/A</v>
      </c>
    </row>
    <row r="824" spans="1:28" ht="25.15" customHeight="1" outlineLevel="3" x14ac:dyDescent="0.4">
      <c r="A824" s="4" t="s">
        <v>14</v>
      </c>
      <c r="B824" s="4" t="s">
        <v>114</v>
      </c>
      <c r="C824" s="4" t="s">
        <v>2614</v>
      </c>
      <c r="D824" s="4" t="s">
        <v>2700</v>
      </c>
      <c r="E824" s="9"/>
      <c r="F824" s="4" t="s">
        <v>2701</v>
      </c>
      <c r="G824" s="4" t="s">
        <v>327</v>
      </c>
      <c r="H824" s="9" t="s">
        <v>291</v>
      </c>
      <c r="I824" s="9" t="s">
        <v>283</v>
      </c>
      <c r="J824" s="4">
        <v>1.34</v>
      </c>
      <c r="K824" s="4" t="s">
        <v>377</v>
      </c>
      <c r="L824" s="4" t="s">
        <v>1259</v>
      </c>
      <c r="M824" s="4">
        <v>1.34</v>
      </c>
      <c r="N824" s="4"/>
      <c r="O824" s="4" t="s">
        <v>277</v>
      </c>
      <c r="P824" s="4" t="s">
        <v>279</v>
      </c>
      <c r="Q824" s="4" t="s">
        <v>2700</v>
      </c>
      <c r="R824" s="4"/>
      <c r="S824" s="18"/>
      <c r="U824" s="7">
        <f>VLOOKUP(F824,[6]农村公路!$I$6:$W$11652,15,0)</f>
        <v>1.34</v>
      </c>
      <c r="V824" s="7">
        <f t="shared" si="36"/>
        <v>0</v>
      </c>
      <c r="W824" s="7" t="e">
        <f>VLOOKUP(F824,'[7]乡镇通三级、旅游资源产业路项目明细'!$F$8:$S$1305,14,0)</f>
        <v>#N/A</v>
      </c>
      <c r="AA824" s="7" t="e">
        <f>_xlfn.XLOOKUP(F824,'[8]乡镇通三级、旅游资源产业路项目明细'!$U:$U,'[8]乡镇通三级、旅游资源产业路项目明细'!$U:$U)</f>
        <v>#N/A</v>
      </c>
      <c r="AB824" s="7" t="e">
        <f>VLOOKUP(F824,[9]项目建设投资计划表!$L$7:$O$83,4,0)</f>
        <v>#N/A</v>
      </c>
    </row>
    <row r="825" spans="1:28" ht="25.15" customHeight="1" outlineLevel="3" x14ac:dyDescent="0.4">
      <c r="A825" s="4" t="s">
        <v>14</v>
      </c>
      <c r="B825" s="4" t="s">
        <v>114</v>
      </c>
      <c r="C825" s="4" t="s">
        <v>2687</v>
      </c>
      <c r="D825" s="4" t="s">
        <v>2702</v>
      </c>
      <c r="E825" s="9"/>
      <c r="F825" s="4" t="s">
        <v>2703</v>
      </c>
      <c r="G825" s="4" t="s">
        <v>327</v>
      </c>
      <c r="H825" s="9" t="s">
        <v>291</v>
      </c>
      <c r="I825" s="9" t="s">
        <v>283</v>
      </c>
      <c r="J825" s="4">
        <v>0.61</v>
      </c>
      <c r="K825" s="4" t="s">
        <v>377</v>
      </c>
      <c r="L825" s="4" t="s">
        <v>1259</v>
      </c>
      <c r="M825" s="4">
        <v>0.61</v>
      </c>
      <c r="N825" s="4"/>
      <c r="O825" s="4" t="s">
        <v>277</v>
      </c>
      <c r="P825" s="4" t="s">
        <v>279</v>
      </c>
      <c r="Q825" s="4" t="s">
        <v>2702</v>
      </c>
      <c r="R825" s="4"/>
      <c r="S825" s="18"/>
      <c r="U825" s="7">
        <f>VLOOKUP(F825,[6]农村公路!$I$6:$W$11652,15,0)</f>
        <v>0.61</v>
      </c>
      <c r="V825" s="7">
        <f t="shared" si="36"/>
        <v>0</v>
      </c>
      <c r="W825" s="7" t="e">
        <f>VLOOKUP(F825,'[7]乡镇通三级、旅游资源产业路项目明细'!$F$8:$S$1305,14,0)</f>
        <v>#N/A</v>
      </c>
      <c r="AA825" s="7" t="e">
        <f>_xlfn.XLOOKUP(F825,'[8]乡镇通三级、旅游资源产业路项目明细'!$U:$U,'[8]乡镇通三级、旅游资源产业路项目明细'!$U:$U)</f>
        <v>#N/A</v>
      </c>
      <c r="AB825" s="7" t="e">
        <f>VLOOKUP(F825,[9]项目建设投资计划表!$L$7:$O$83,4,0)</f>
        <v>#N/A</v>
      </c>
    </row>
    <row r="826" spans="1:28" ht="25.15" customHeight="1" outlineLevel="3" x14ac:dyDescent="0.4">
      <c r="A826" s="4" t="s">
        <v>14</v>
      </c>
      <c r="B826" s="4" t="s">
        <v>114</v>
      </c>
      <c r="C826" s="4" t="s">
        <v>2627</v>
      </c>
      <c r="D826" s="4" t="s">
        <v>2704</v>
      </c>
      <c r="E826" s="9"/>
      <c r="F826" s="4" t="s">
        <v>2705</v>
      </c>
      <c r="G826" s="4" t="s">
        <v>327</v>
      </c>
      <c r="H826" s="9" t="s">
        <v>291</v>
      </c>
      <c r="I826" s="9" t="s">
        <v>283</v>
      </c>
      <c r="J826" s="4">
        <v>0.95</v>
      </c>
      <c r="K826" s="4" t="s">
        <v>377</v>
      </c>
      <c r="L826" s="4" t="s">
        <v>1259</v>
      </c>
      <c r="M826" s="4">
        <v>0.95</v>
      </c>
      <c r="N826" s="4"/>
      <c r="O826" s="4" t="s">
        <v>277</v>
      </c>
      <c r="P826" s="4" t="s">
        <v>279</v>
      </c>
      <c r="Q826" s="4" t="s">
        <v>2704</v>
      </c>
      <c r="R826" s="4"/>
      <c r="S826" s="18"/>
      <c r="U826" s="7">
        <f>VLOOKUP(F826,[6]农村公路!$I$6:$W$11652,15,0)</f>
        <v>0.95</v>
      </c>
      <c r="V826" s="7">
        <f t="shared" si="36"/>
        <v>0</v>
      </c>
      <c r="W826" s="7" t="e">
        <f>VLOOKUP(F826,'[7]乡镇通三级、旅游资源产业路项目明细'!$F$8:$S$1305,14,0)</f>
        <v>#N/A</v>
      </c>
      <c r="AA826" s="7" t="e">
        <f>_xlfn.XLOOKUP(F826,'[8]乡镇通三级、旅游资源产业路项目明细'!$U:$U,'[8]乡镇通三级、旅游资源产业路项目明细'!$U:$U)</f>
        <v>#N/A</v>
      </c>
      <c r="AB826" s="7" t="e">
        <f>VLOOKUP(F826,[9]项目建设投资计划表!$L$7:$O$83,4,0)</f>
        <v>#N/A</v>
      </c>
    </row>
    <row r="827" spans="1:28" ht="25.15" customHeight="1" outlineLevel="3" x14ac:dyDescent="0.4">
      <c r="A827" s="4" t="s">
        <v>14</v>
      </c>
      <c r="B827" s="4" t="s">
        <v>114</v>
      </c>
      <c r="C827" s="4" t="s">
        <v>2651</v>
      </c>
      <c r="D827" s="4" t="s">
        <v>2706</v>
      </c>
      <c r="E827" s="9"/>
      <c r="F827" s="4" t="s">
        <v>2707</v>
      </c>
      <c r="G827" s="4" t="s">
        <v>327</v>
      </c>
      <c r="H827" s="9" t="s">
        <v>291</v>
      </c>
      <c r="I827" s="9" t="s">
        <v>283</v>
      </c>
      <c r="J827" s="4">
        <v>0.86</v>
      </c>
      <c r="K827" s="4" t="s">
        <v>377</v>
      </c>
      <c r="L827" s="4" t="s">
        <v>1259</v>
      </c>
      <c r="M827" s="4">
        <v>0.86</v>
      </c>
      <c r="N827" s="4"/>
      <c r="O827" s="4" t="s">
        <v>277</v>
      </c>
      <c r="P827" s="4" t="s">
        <v>279</v>
      </c>
      <c r="Q827" s="4" t="s">
        <v>2706</v>
      </c>
      <c r="R827" s="4"/>
      <c r="S827" s="18"/>
      <c r="U827" s="7">
        <f>VLOOKUP(F827,[6]农村公路!$I$6:$W$11652,15,0)</f>
        <v>0.86</v>
      </c>
      <c r="V827" s="7">
        <f t="shared" si="36"/>
        <v>0</v>
      </c>
      <c r="W827" s="7" t="e">
        <f>VLOOKUP(F827,'[7]乡镇通三级、旅游资源产业路项目明细'!$F$8:$S$1305,14,0)</f>
        <v>#N/A</v>
      </c>
      <c r="AA827" s="7" t="e">
        <f>_xlfn.XLOOKUP(F827,'[8]乡镇通三级、旅游资源产业路项目明细'!$U:$U,'[8]乡镇通三级、旅游资源产业路项目明细'!$U:$U)</f>
        <v>#N/A</v>
      </c>
      <c r="AB827" s="7" t="e">
        <f>VLOOKUP(F827,[9]项目建设投资计划表!$L$7:$O$83,4,0)</f>
        <v>#N/A</v>
      </c>
    </row>
    <row r="828" spans="1:28" s="1" customFormat="1" ht="25.15" customHeight="1" outlineLevel="2" x14ac:dyDescent="0.4">
      <c r="A828" s="4"/>
      <c r="B828" s="11" t="s">
        <v>95</v>
      </c>
      <c r="C828" s="4"/>
      <c r="D828" s="4"/>
      <c r="E828" s="9"/>
      <c r="F828" s="4"/>
      <c r="G828" s="4"/>
      <c r="H828" s="9"/>
      <c r="I828" s="9"/>
      <c r="J828" s="4">
        <f>SUBTOTAL(9,J829:J858)</f>
        <v>71.63000000000001</v>
      </c>
      <c r="K828" s="4"/>
      <c r="L828" s="4"/>
      <c r="M828" s="4">
        <f>SUBTOTAL(9,M829:M858)</f>
        <v>71.63000000000001</v>
      </c>
      <c r="N828" s="4">
        <v>71.619</v>
      </c>
      <c r="O828" s="4"/>
      <c r="P828" s="4"/>
      <c r="Q828" s="4"/>
      <c r="R828" s="4"/>
      <c r="S828" s="19">
        <f t="shared" si="35"/>
        <v>1.1000000000009891E-2</v>
      </c>
    </row>
    <row r="829" spans="1:28" ht="25.15" customHeight="1" outlineLevel="3" x14ac:dyDescent="0.4">
      <c r="A829" s="4" t="s">
        <v>14</v>
      </c>
      <c r="B829" s="4" t="s">
        <v>95</v>
      </c>
      <c r="C829" s="4" t="s">
        <v>2708</v>
      </c>
      <c r="D829" s="4" t="s">
        <v>807</v>
      </c>
      <c r="E829" s="9"/>
      <c r="F829" s="4" t="s">
        <v>2709</v>
      </c>
      <c r="G829" s="4" t="s">
        <v>434</v>
      </c>
      <c r="H829" s="9" t="s">
        <v>200</v>
      </c>
      <c r="I829" s="9" t="s">
        <v>2710</v>
      </c>
      <c r="J829" s="4">
        <v>4.5</v>
      </c>
      <c r="K829" s="4">
        <v>0</v>
      </c>
      <c r="L829" s="4" t="s">
        <v>279</v>
      </c>
      <c r="M829" s="4">
        <v>4.5</v>
      </c>
      <c r="N829" s="4"/>
      <c r="O829" s="4">
        <v>6.5</v>
      </c>
      <c r="P829" s="4" t="s">
        <v>436</v>
      </c>
      <c r="Q829" s="4" t="s">
        <v>2708</v>
      </c>
      <c r="R829" s="4"/>
      <c r="S829" s="18"/>
      <c r="W829" s="7" t="e">
        <f>VLOOKUP(F829,'[7]2021年备案'!$F$8:$S$1293,14,0)</f>
        <v>#N/A</v>
      </c>
      <c r="Y829" s="7" t="e">
        <f>J829-W829-M829</f>
        <v>#N/A</v>
      </c>
      <c r="Z829" s="7" t="s">
        <v>437</v>
      </c>
      <c r="AA829" s="7" t="e">
        <f>_xlfn.XLOOKUP(F829,'[8]乡镇通三级、旅游资源产业路项目明细'!$U:$U,'[8]乡镇通三级、旅游资源产业路项目明细'!$U:$U)</f>
        <v>#N/A</v>
      </c>
      <c r="AB829" s="7" t="e">
        <f>VLOOKUP(F829,[9]项目建设投资计划表!$L$7:$O$83,4,0)</f>
        <v>#N/A</v>
      </c>
    </row>
    <row r="830" spans="1:28" ht="25.15" customHeight="1" outlineLevel="3" x14ac:dyDescent="0.4">
      <c r="A830" s="4" t="s">
        <v>14</v>
      </c>
      <c r="B830" s="4" t="s">
        <v>95</v>
      </c>
      <c r="C830" s="4" t="s">
        <v>2711</v>
      </c>
      <c r="D830" s="4" t="s">
        <v>2711</v>
      </c>
      <c r="E830" s="9"/>
      <c r="F830" s="4" t="s">
        <v>2712</v>
      </c>
      <c r="G830" s="4" t="s">
        <v>434</v>
      </c>
      <c r="H830" s="9" t="s">
        <v>200</v>
      </c>
      <c r="I830" s="9" t="s">
        <v>2713</v>
      </c>
      <c r="J830" s="4">
        <v>9.4190000000000005</v>
      </c>
      <c r="K830" s="4">
        <v>0</v>
      </c>
      <c r="L830" s="4" t="s">
        <v>279</v>
      </c>
      <c r="M830" s="4">
        <v>9.4190000000000005</v>
      </c>
      <c r="N830" s="4"/>
      <c r="O830" s="4">
        <v>6.5</v>
      </c>
      <c r="P830" s="4" t="s">
        <v>436</v>
      </c>
      <c r="Q830" s="4" t="s">
        <v>2711</v>
      </c>
      <c r="R830" s="4"/>
      <c r="S830" s="18"/>
      <c r="W830" s="7" t="e">
        <f>VLOOKUP(F830,'[7]2021年备案'!$F$8:$S$1293,14,0)</f>
        <v>#N/A</v>
      </c>
      <c r="Y830" s="7" t="e">
        <f>J830-W830-M830</f>
        <v>#N/A</v>
      </c>
      <c r="Z830" s="7" t="s">
        <v>437</v>
      </c>
      <c r="AA830" s="7" t="e">
        <f>_xlfn.XLOOKUP(F830,'[8]乡镇通三级、旅游资源产业路项目明细'!$U:$U,'[8]乡镇通三级、旅游资源产业路项目明细'!$U:$U)</f>
        <v>#N/A</v>
      </c>
      <c r="AB830" s="7" t="e">
        <f>VLOOKUP(F830,[9]项目建设投资计划表!$L$7:$O$83,4,0)</f>
        <v>#N/A</v>
      </c>
    </row>
    <row r="831" spans="1:28" ht="25.15" customHeight="1" outlineLevel="3" x14ac:dyDescent="0.4">
      <c r="A831" s="4" t="s">
        <v>14</v>
      </c>
      <c r="B831" s="4" t="s">
        <v>95</v>
      </c>
      <c r="C831" s="4" t="s">
        <v>2714</v>
      </c>
      <c r="D831" s="4" t="s">
        <v>2714</v>
      </c>
      <c r="E831" s="9"/>
      <c r="F831" s="4" t="s">
        <v>2715</v>
      </c>
      <c r="G831" s="4" t="s">
        <v>290</v>
      </c>
      <c r="H831" s="9" t="s">
        <v>291</v>
      </c>
      <c r="I831" s="9" t="s">
        <v>2716</v>
      </c>
      <c r="J831" s="4">
        <v>7.34</v>
      </c>
      <c r="K831" s="4" t="s">
        <v>277</v>
      </c>
      <c r="L831" s="4">
        <v>0</v>
      </c>
      <c r="M831" s="4">
        <v>7.34</v>
      </c>
      <c r="N831" s="4"/>
      <c r="O831" s="4" t="s">
        <v>293</v>
      </c>
      <c r="P831" s="4" t="s">
        <v>279</v>
      </c>
      <c r="Q831" s="4" t="s">
        <v>2717</v>
      </c>
      <c r="R831" s="4"/>
      <c r="S831" s="18"/>
      <c r="U831" s="7">
        <f>VLOOKUP(F831,[6]农村公路!$I$6:$W$11652,15,0)</f>
        <v>7.34</v>
      </c>
      <c r="V831" s="7">
        <f t="shared" ref="V831:V858" si="37">J831-U831</f>
        <v>0</v>
      </c>
      <c r="W831" s="7" t="e">
        <f>VLOOKUP(F831,'[7]乡镇通三级、旅游资源产业路项目明细'!$F$8:$S$1305,14,0)</f>
        <v>#N/A</v>
      </c>
      <c r="AA831" s="7" t="e">
        <f>_xlfn.XLOOKUP(F831,'[8]乡镇通三级、旅游资源产业路项目明细'!$U:$U,'[8]乡镇通三级、旅游资源产业路项目明细'!$U:$U)</f>
        <v>#N/A</v>
      </c>
      <c r="AB831" s="7" t="e">
        <f>VLOOKUP(F831,[9]项目建设投资计划表!$L$7:$O$83,4,0)</f>
        <v>#N/A</v>
      </c>
    </row>
    <row r="832" spans="1:28" ht="25.15" customHeight="1" outlineLevel="3" x14ac:dyDescent="0.4">
      <c r="A832" s="4" t="s">
        <v>14</v>
      </c>
      <c r="B832" s="4" t="s">
        <v>95</v>
      </c>
      <c r="C832" s="4" t="s">
        <v>2718</v>
      </c>
      <c r="D832" s="4" t="s">
        <v>2719</v>
      </c>
      <c r="E832" s="9"/>
      <c r="F832" s="4" t="s">
        <v>2720</v>
      </c>
      <c r="G832" s="4" t="s">
        <v>290</v>
      </c>
      <c r="H832" s="9" t="s">
        <v>291</v>
      </c>
      <c r="I832" s="9" t="s">
        <v>283</v>
      </c>
      <c r="J832" s="4">
        <v>3.03</v>
      </c>
      <c r="K832" s="4" t="s">
        <v>527</v>
      </c>
      <c r="L832" s="4">
        <v>0</v>
      </c>
      <c r="M832" s="4">
        <v>3.03</v>
      </c>
      <c r="N832" s="4"/>
      <c r="O832" s="4" t="s">
        <v>293</v>
      </c>
      <c r="P832" s="4" t="s">
        <v>279</v>
      </c>
      <c r="Q832" s="4" t="s">
        <v>2719</v>
      </c>
      <c r="R832" s="4"/>
      <c r="S832" s="18"/>
      <c r="U832" s="7">
        <f>VLOOKUP(F832,[6]农村公路!$I$6:$W$11652,15,0)</f>
        <v>3.03</v>
      </c>
      <c r="V832" s="7">
        <f t="shared" si="37"/>
        <v>0</v>
      </c>
      <c r="W832" s="7" t="e">
        <f>VLOOKUP(F832,'[7]乡镇通三级、旅游资源产业路项目明细'!$F$8:$S$1305,14,0)</f>
        <v>#N/A</v>
      </c>
      <c r="AA832" s="7" t="e">
        <f>_xlfn.XLOOKUP(F832,'[8]乡镇通三级、旅游资源产业路项目明细'!$U:$U,'[8]乡镇通三级、旅游资源产业路项目明细'!$U:$U)</f>
        <v>#N/A</v>
      </c>
      <c r="AB832" s="7" t="e">
        <f>VLOOKUP(F832,[9]项目建设投资计划表!$L$7:$O$83,4,0)</f>
        <v>#N/A</v>
      </c>
    </row>
    <row r="833" spans="1:28" ht="25.15" customHeight="1" outlineLevel="3" x14ac:dyDescent="0.4">
      <c r="A833" s="4" t="s">
        <v>14</v>
      </c>
      <c r="B833" s="4" t="s">
        <v>95</v>
      </c>
      <c r="C833" s="4" t="s">
        <v>2714</v>
      </c>
      <c r="D833" s="4" t="s">
        <v>2721</v>
      </c>
      <c r="E833" s="9"/>
      <c r="F833" s="4" t="s">
        <v>2722</v>
      </c>
      <c r="G833" s="4" t="s">
        <v>275</v>
      </c>
      <c r="H833" s="9" t="s">
        <v>291</v>
      </c>
      <c r="I833" s="9" t="s">
        <v>283</v>
      </c>
      <c r="J833" s="4">
        <v>1.06</v>
      </c>
      <c r="K833" s="4" t="s">
        <v>284</v>
      </c>
      <c r="L833" s="4">
        <v>0</v>
      </c>
      <c r="M833" s="4">
        <v>1.06</v>
      </c>
      <c r="N833" s="4"/>
      <c r="O833" s="4" t="s">
        <v>293</v>
      </c>
      <c r="P833" s="4" t="s">
        <v>279</v>
      </c>
      <c r="Q833" s="4" t="s">
        <v>2723</v>
      </c>
      <c r="R833" s="4"/>
      <c r="S833" s="18"/>
      <c r="U833" s="7">
        <f>VLOOKUP(F833,[6]农村公路!$I$6:$W$11652,15,0)</f>
        <v>1.06</v>
      </c>
      <c r="V833" s="7">
        <f t="shared" si="37"/>
        <v>0</v>
      </c>
      <c r="W833" s="7" t="e">
        <f>VLOOKUP(F833,'[7]乡镇通三级、旅游资源产业路项目明细'!$F$8:$S$1305,14,0)</f>
        <v>#N/A</v>
      </c>
      <c r="AA833" s="7" t="e">
        <f>_xlfn.XLOOKUP(F833,'[8]乡镇通三级、旅游资源产业路项目明细'!$U:$U,'[8]乡镇通三级、旅游资源产业路项目明细'!$U:$U)</f>
        <v>#N/A</v>
      </c>
      <c r="AB833" s="7" t="e">
        <f>VLOOKUP(F833,[9]项目建设投资计划表!$L$7:$O$83,4,0)</f>
        <v>#N/A</v>
      </c>
    </row>
    <row r="834" spans="1:28" ht="25.15" customHeight="1" outlineLevel="3" x14ac:dyDescent="0.4">
      <c r="A834" s="4" t="s">
        <v>14</v>
      </c>
      <c r="B834" s="4" t="s">
        <v>95</v>
      </c>
      <c r="C834" s="4" t="s">
        <v>2724</v>
      </c>
      <c r="D834" s="4" t="s">
        <v>2725</v>
      </c>
      <c r="E834" s="9"/>
      <c r="F834" s="4" t="s">
        <v>2726</v>
      </c>
      <c r="G834" s="4" t="s">
        <v>275</v>
      </c>
      <c r="H834" s="9" t="s">
        <v>291</v>
      </c>
      <c r="I834" s="9" t="s">
        <v>2727</v>
      </c>
      <c r="J834" s="4">
        <v>7.5110000000000001</v>
      </c>
      <c r="K834" s="4" t="s">
        <v>277</v>
      </c>
      <c r="L834" s="4">
        <v>0</v>
      </c>
      <c r="M834" s="4">
        <v>7.5110000000000001</v>
      </c>
      <c r="N834" s="4"/>
      <c r="O834" s="4" t="s">
        <v>293</v>
      </c>
      <c r="P834" s="4" t="s">
        <v>279</v>
      </c>
      <c r="Q834" s="4" t="s">
        <v>2725</v>
      </c>
      <c r="R834" s="4"/>
      <c r="S834" s="18"/>
      <c r="U834" s="7">
        <f>VLOOKUP(F834,[6]农村公路!$I$6:$W$11652,15,0)</f>
        <v>7.5110000000000001</v>
      </c>
      <c r="V834" s="7">
        <f t="shared" si="37"/>
        <v>0</v>
      </c>
      <c r="W834" s="7" t="e">
        <f>VLOOKUP(F834,'[7]乡镇通三级、旅游资源产业路项目明细'!$F$8:$S$1305,14,0)</f>
        <v>#N/A</v>
      </c>
      <c r="AA834" s="7" t="e">
        <f>_xlfn.XLOOKUP(F834,'[8]乡镇通三级、旅游资源产业路项目明细'!$U:$U,'[8]乡镇通三级、旅游资源产业路项目明细'!$U:$U)</f>
        <v>#N/A</v>
      </c>
      <c r="AB834" s="7" t="e">
        <f>VLOOKUP(F834,[9]项目建设投资计划表!$L$7:$O$83,4,0)</f>
        <v>#N/A</v>
      </c>
    </row>
    <row r="835" spans="1:28" ht="25.15" customHeight="1" outlineLevel="3" x14ac:dyDescent="0.4">
      <c r="A835" s="4" t="s">
        <v>14</v>
      </c>
      <c r="B835" s="4" t="s">
        <v>95</v>
      </c>
      <c r="C835" s="4" t="s">
        <v>2718</v>
      </c>
      <c r="D835" s="4" t="s">
        <v>2728</v>
      </c>
      <c r="E835" s="9"/>
      <c r="F835" s="4" t="s">
        <v>2729</v>
      </c>
      <c r="G835" s="4" t="s">
        <v>327</v>
      </c>
      <c r="H835" s="9" t="s">
        <v>291</v>
      </c>
      <c r="I835" s="9" t="s">
        <v>283</v>
      </c>
      <c r="J835" s="4">
        <v>1.3</v>
      </c>
      <c r="K835" s="4" t="s">
        <v>377</v>
      </c>
      <c r="L835" s="4" t="s">
        <v>1259</v>
      </c>
      <c r="M835" s="4">
        <v>1.3</v>
      </c>
      <c r="N835" s="4"/>
      <c r="O835" s="4" t="s">
        <v>284</v>
      </c>
      <c r="P835" s="4" t="s">
        <v>279</v>
      </c>
      <c r="Q835" s="4" t="s">
        <v>2728</v>
      </c>
      <c r="R835" s="4"/>
      <c r="S835" s="18"/>
      <c r="U835" s="7">
        <f>VLOOKUP(F835,[6]农村公路!$I$6:$W$11652,15,0)</f>
        <v>1.3</v>
      </c>
      <c r="V835" s="7">
        <f t="shared" si="37"/>
        <v>0</v>
      </c>
      <c r="W835" s="7" t="e">
        <f>VLOOKUP(F835,'[7]乡镇通三级、旅游资源产业路项目明细'!$F$8:$S$1305,14,0)</f>
        <v>#N/A</v>
      </c>
      <c r="AA835" s="7" t="e">
        <f>_xlfn.XLOOKUP(F835,'[8]乡镇通三级、旅游资源产业路项目明细'!$U:$U,'[8]乡镇通三级、旅游资源产业路项目明细'!$U:$U)</f>
        <v>#N/A</v>
      </c>
      <c r="AB835" s="7" t="e">
        <f>VLOOKUP(F835,[9]项目建设投资计划表!$L$7:$O$83,4,0)</f>
        <v>#N/A</v>
      </c>
    </row>
    <row r="836" spans="1:28" ht="25.15" customHeight="1" outlineLevel="3" x14ac:dyDescent="0.4">
      <c r="A836" s="4" t="s">
        <v>14</v>
      </c>
      <c r="B836" s="4" t="s">
        <v>95</v>
      </c>
      <c r="C836" s="4" t="s">
        <v>2730</v>
      </c>
      <c r="D836" s="4" t="s">
        <v>2731</v>
      </c>
      <c r="E836" s="9"/>
      <c r="F836" s="4" t="s">
        <v>2732</v>
      </c>
      <c r="G836" s="4" t="s">
        <v>327</v>
      </c>
      <c r="H836" s="9" t="s">
        <v>291</v>
      </c>
      <c r="I836" s="9" t="s">
        <v>283</v>
      </c>
      <c r="J836" s="4">
        <v>1.2</v>
      </c>
      <c r="K836" s="4" t="s">
        <v>377</v>
      </c>
      <c r="L836" s="4" t="s">
        <v>1259</v>
      </c>
      <c r="M836" s="4">
        <v>1.2</v>
      </c>
      <c r="N836" s="4"/>
      <c r="O836" s="4" t="s">
        <v>284</v>
      </c>
      <c r="P836" s="4" t="s">
        <v>279</v>
      </c>
      <c r="Q836" s="4" t="s">
        <v>2731</v>
      </c>
      <c r="R836" s="4"/>
      <c r="S836" s="18"/>
      <c r="U836" s="7">
        <f>VLOOKUP(F836,[6]农村公路!$I$6:$W$11652,15,0)</f>
        <v>1.2</v>
      </c>
      <c r="V836" s="7">
        <f t="shared" si="37"/>
        <v>0</v>
      </c>
      <c r="W836" s="7" t="e">
        <f>VLOOKUP(F836,'[7]乡镇通三级、旅游资源产业路项目明细'!$F$8:$S$1305,14,0)</f>
        <v>#N/A</v>
      </c>
      <c r="AA836" s="7" t="e">
        <f>_xlfn.XLOOKUP(F836,'[8]乡镇通三级、旅游资源产业路项目明细'!$U:$U,'[8]乡镇通三级、旅游资源产业路项目明细'!$U:$U)</f>
        <v>#N/A</v>
      </c>
      <c r="AB836" s="7" t="e">
        <f>VLOOKUP(F836,[9]项目建设投资计划表!$L$7:$O$83,4,0)</f>
        <v>#N/A</v>
      </c>
    </row>
    <row r="837" spans="1:28" ht="25.15" customHeight="1" outlineLevel="3" x14ac:dyDescent="0.4">
      <c r="A837" s="4" t="s">
        <v>14</v>
      </c>
      <c r="B837" s="4" t="s">
        <v>95</v>
      </c>
      <c r="C837" s="4" t="s">
        <v>2733</v>
      </c>
      <c r="D837" s="4" t="s">
        <v>2734</v>
      </c>
      <c r="E837" s="9"/>
      <c r="F837" s="4" t="s">
        <v>2735</v>
      </c>
      <c r="G837" s="4" t="s">
        <v>327</v>
      </c>
      <c r="H837" s="9" t="s">
        <v>291</v>
      </c>
      <c r="I837" s="9" t="s">
        <v>283</v>
      </c>
      <c r="J837" s="4">
        <v>1.9</v>
      </c>
      <c r="K837" s="4" t="s">
        <v>377</v>
      </c>
      <c r="L837" s="4">
        <v>0</v>
      </c>
      <c r="M837" s="4">
        <v>1.9</v>
      </c>
      <c r="N837" s="4"/>
      <c r="O837" s="4" t="s">
        <v>284</v>
      </c>
      <c r="P837" s="4" t="s">
        <v>279</v>
      </c>
      <c r="Q837" s="4" t="s">
        <v>2734</v>
      </c>
      <c r="R837" s="4"/>
      <c r="S837" s="18"/>
      <c r="U837" s="7">
        <f>VLOOKUP(F837,[6]农村公路!$I$6:$W$11652,15,0)</f>
        <v>1.9</v>
      </c>
      <c r="V837" s="7">
        <f t="shared" si="37"/>
        <v>0</v>
      </c>
      <c r="W837" s="7" t="e">
        <f>VLOOKUP(F837,'[7]乡镇通三级、旅游资源产业路项目明细'!$F$8:$S$1305,14,0)</f>
        <v>#N/A</v>
      </c>
      <c r="AA837" s="7" t="e">
        <f>_xlfn.XLOOKUP(F837,'[8]乡镇通三级、旅游资源产业路项目明细'!$U:$U,'[8]乡镇通三级、旅游资源产业路项目明细'!$U:$U)</f>
        <v>#N/A</v>
      </c>
      <c r="AB837" s="7" t="e">
        <f>VLOOKUP(F837,[9]项目建设投资计划表!$L$7:$O$83,4,0)</f>
        <v>#N/A</v>
      </c>
    </row>
    <row r="838" spans="1:28" ht="25.15" customHeight="1" outlineLevel="3" x14ac:dyDescent="0.4">
      <c r="A838" s="4" t="s">
        <v>14</v>
      </c>
      <c r="B838" s="4" t="s">
        <v>95</v>
      </c>
      <c r="C838" s="4" t="s">
        <v>2736</v>
      </c>
      <c r="D838" s="4" t="s">
        <v>2737</v>
      </c>
      <c r="E838" s="9"/>
      <c r="F838" s="4" t="s">
        <v>2738</v>
      </c>
      <c r="G838" s="4" t="s">
        <v>327</v>
      </c>
      <c r="H838" s="9" t="s">
        <v>291</v>
      </c>
      <c r="I838" s="9" t="s">
        <v>283</v>
      </c>
      <c r="J838" s="4">
        <v>1.71</v>
      </c>
      <c r="K838" s="4" t="s">
        <v>377</v>
      </c>
      <c r="L838" s="4" t="s">
        <v>1021</v>
      </c>
      <c r="M838" s="4">
        <v>1.71</v>
      </c>
      <c r="N838" s="4"/>
      <c r="O838" s="4" t="s">
        <v>284</v>
      </c>
      <c r="P838" s="4" t="s">
        <v>279</v>
      </c>
      <c r="Q838" s="4" t="s">
        <v>2737</v>
      </c>
      <c r="R838" s="4"/>
      <c r="S838" s="18"/>
      <c r="U838" s="7">
        <f>VLOOKUP(F838,[6]农村公路!$I$6:$W$11652,15,0)</f>
        <v>1.71</v>
      </c>
      <c r="V838" s="7">
        <f t="shared" si="37"/>
        <v>0</v>
      </c>
      <c r="W838" s="7" t="e">
        <f>VLOOKUP(F838,'[7]乡镇通三级、旅游资源产业路项目明细'!$F$8:$S$1305,14,0)</f>
        <v>#N/A</v>
      </c>
      <c r="AA838" s="7" t="e">
        <f>_xlfn.XLOOKUP(F838,'[8]乡镇通三级、旅游资源产业路项目明细'!$U:$U,'[8]乡镇通三级、旅游资源产业路项目明细'!$U:$U)</f>
        <v>#N/A</v>
      </c>
      <c r="AB838" s="7" t="e">
        <f>VLOOKUP(F838,[9]项目建设投资计划表!$L$7:$O$83,4,0)</f>
        <v>#N/A</v>
      </c>
    </row>
    <row r="839" spans="1:28" ht="25.15" customHeight="1" outlineLevel="3" x14ac:dyDescent="0.4">
      <c r="A839" s="4" t="s">
        <v>14</v>
      </c>
      <c r="B839" s="4" t="s">
        <v>95</v>
      </c>
      <c r="C839" s="4" t="s">
        <v>2733</v>
      </c>
      <c r="D839" s="4" t="s">
        <v>2739</v>
      </c>
      <c r="E839" s="9"/>
      <c r="F839" s="4" t="s">
        <v>2740</v>
      </c>
      <c r="G839" s="4" t="s">
        <v>327</v>
      </c>
      <c r="H839" s="9" t="s">
        <v>291</v>
      </c>
      <c r="I839" s="9" t="s">
        <v>283</v>
      </c>
      <c r="J839" s="4">
        <v>0.9</v>
      </c>
      <c r="K839" s="4" t="s">
        <v>377</v>
      </c>
      <c r="L839" s="4" t="s">
        <v>1259</v>
      </c>
      <c r="M839" s="4">
        <v>0.9</v>
      </c>
      <c r="N839" s="4"/>
      <c r="O839" s="4" t="s">
        <v>277</v>
      </c>
      <c r="P839" s="4" t="s">
        <v>279</v>
      </c>
      <c r="Q839" s="4" t="s">
        <v>2739</v>
      </c>
      <c r="R839" s="4"/>
      <c r="S839" s="18"/>
      <c r="U839" s="7">
        <f>VLOOKUP(F839,[6]农村公路!$I$6:$W$11652,15,0)</f>
        <v>0.9</v>
      </c>
      <c r="V839" s="7">
        <f t="shared" si="37"/>
        <v>0</v>
      </c>
      <c r="W839" s="7" t="e">
        <f>VLOOKUP(F839,'[7]乡镇通三级、旅游资源产业路项目明细'!$F$8:$S$1305,14,0)</f>
        <v>#N/A</v>
      </c>
      <c r="AA839" s="7" t="e">
        <f>_xlfn.XLOOKUP(F839,'[8]乡镇通三级、旅游资源产业路项目明细'!$U:$U,'[8]乡镇通三级、旅游资源产业路项目明细'!$U:$U)</f>
        <v>#N/A</v>
      </c>
      <c r="AB839" s="7" t="e">
        <f>VLOOKUP(F839,[9]项目建设投资计划表!$L$7:$O$83,4,0)</f>
        <v>#N/A</v>
      </c>
    </row>
    <row r="840" spans="1:28" ht="25.15" customHeight="1" outlineLevel="3" x14ac:dyDescent="0.4">
      <c r="A840" s="4" t="s">
        <v>14</v>
      </c>
      <c r="B840" s="4" t="s">
        <v>95</v>
      </c>
      <c r="C840" s="4" t="s">
        <v>2711</v>
      </c>
      <c r="D840" s="4" t="s">
        <v>2741</v>
      </c>
      <c r="E840" s="9"/>
      <c r="F840" s="4" t="s">
        <v>2742</v>
      </c>
      <c r="G840" s="4" t="s">
        <v>327</v>
      </c>
      <c r="H840" s="9" t="s">
        <v>291</v>
      </c>
      <c r="I840" s="9" t="s">
        <v>283</v>
      </c>
      <c r="J840" s="4">
        <v>1</v>
      </c>
      <c r="K840" s="4" t="s">
        <v>527</v>
      </c>
      <c r="L840" s="4" t="s">
        <v>1259</v>
      </c>
      <c r="M840" s="4">
        <v>1</v>
      </c>
      <c r="N840" s="4"/>
      <c r="O840" s="4" t="s">
        <v>277</v>
      </c>
      <c r="P840" s="4" t="s">
        <v>279</v>
      </c>
      <c r="Q840" s="4" t="s">
        <v>2741</v>
      </c>
      <c r="R840" s="4"/>
      <c r="S840" s="18"/>
      <c r="U840" s="7">
        <f>VLOOKUP(F840,[6]农村公路!$I$6:$W$11652,15,0)</f>
        <v>1</v>
      </c>
      <c r="V840" s="7">
        <f t="shared" si="37"/>
        <v>0</v>
      </c>
      <c r="W840" s="7" t="e">
        <f>VLOOKUP(F840,'[7]乡镇通三级、旅游资源产业路项目明细'!$F$8:$S$1305,14,0)</f>
        <v>#N/A</v>
      </c>
      <c r="AA840" s="7" t="e">
        <f>_xlfn.XLOOKUP(F840,'[8]乡镇通三级、旅游资源产业路项目明细'!$U:$U,'[8]乡镇通三级、旅游资源产业路项目明细'!$U:$U)</f>
        <v>#N/A</v>
      </c>
      <c r="AB840" s="7" t="e">
        <f>VLOOKUP(F840,[9]项目建设投资计划表!$L$7:$O$83,4,0)</f>
        <v>#N/A</v>
      </c>
    </row>
    <row r="841" spans="1:28" ht="25.15" customHeight="1" outlineLevel="3" x14ac:dyDescent="0.4">
      <c r="A841" s="4" t="s">
        <v>14</v>
      </c>
      <c r="B841" s="4" t="s">
        <v>95</v>
      </c>
      <c r="C841" s="4" t="s">
        <v>2718</v>
      </c>
      <c r="D841" s="4" t="s">
        <v>2743</v>
      </c>
      <c r="E841" s="9"/>
      <c r="F841" s="4" t="s">
        <v>2744</v>
      </c>
      <c r="G841" s="4" t="s">
        <v>327</v>
      </c>
      <c r="H841" s="9" t="s">
        <v>291</v>
      </c>
      <c r="I841" s="9" t="s">
        <v>283</v>
      </c>
      <c r="J841" s="4">
        <v>1.9</v>
      </c>
      <c r="K841" s="4" t="s">
        <v>377</v>
      </c>
      <c r="L841" s="4" t="s">
        <v>1259</v>
      </c>
      <c r="M841" s="4">
        <v>1.9</v>
      </c>
      <c r="N841" s="4"/>
      <c r="O841" s="4" t="s">
        <v>284</v>
      </c>
      <c r="P841" s="4" t="s">
        <v>279</v>
      </c>
      <c r="Q841" s="4" t="s">
        <v>2743</v>
      </c>
      <c r="R841" s="4"/>
      <c r="S841" s="18"/>
      <c r="U841" s="7">
        <f>VLOOKUP(F841,[6]农村公路!$I$6:$W$11652,15,0)</f>
        <v>1.9</v>
      </c>
      <c r="V841" s="7">
        <f t="shared" si="37"/>
        <v>0</v>
      </c>
      <c r="W841" s="7" t="e">
        <f>VLOOKUP(F841,'[7]乡镇通三级、旅游资源产业路项目明细'!$F$8:$S$1305,14,0)</f>
        <v>#N/A</v>
      </c>
      <c r="AA841" s="7" t="e">
        <f>_xlfn.XLOOKUP(F841,'[8]乡镇通三级、旅游资源产业路项目明细'!$U:$U,'[8]乡镇通三级、旅游资源产业路项目明细'!$U:$U)</f>
        <v>#N/A</v>
      </c>
      <c r="AB841" s="7" t="e">
        <f>VLOOKUP(F841,[9]项目建设投资计划表!$L$7:$O$83,4,0)</f>
        <v>#N/A</v>
      </c>
    </row>
    <row r="842" spans="1:28" ht="25.15" customHeight="1" outlineLevel="3" x14ac:dyDescent="0.4">
      <c r="A842" s="4" t="s">
        <v>14</v>
      </c>
      <c r="B842" s="4" t="s">
        <v>95</v>
      </c>
      <c r="C842" s="4" t="s">
        <v>2733</v>
      </c>
      <c r="D842" s="4" t="s">
        <v>2745</v>
      </c>
      <c r="E842" s="9"/>
      <c r="F842" s="4" t="s">
        <v>2746</v>
      </c>
      <c r="G842" s="4" t="s">
        <v>327</v>
      </c>
      <c r="H842" s="9" t="s">
        <v>291</v>
      </c>
      <c r="I842" s="9" t="s">
        <v>283</v>
      </c>
      <c r="J842" s="4">
        <v>1.5</v>
      </c>
      <c r="K842" s="4" t="s">
        <v>377</v>
      </c>
      <c r="L842" s="4" t="s">
        <v>1259</v>
      </c>
      <c r="M842" s="4">
        <v>1.5</v>
      </c>
      <c r="N842" s="4"/>
      <c r="O842" s="4" t="s">
        <v>284</v>
      </c>
      <c r="P842" s="4" t="s">
        <v>279</v>
      </c>
      <c r="Q842" s="4" t="s">
        <v>2745</v>
      </c>
      <c r="R842" s="4"/>
      <c r="S842" s="18"/>
      <c r="U842" s="7">
        <f>VLOOKUP(F842,[6]农村公路!$I$6:$W$11652,15,0)</f>
        <v>1.5</v>
      </c>
      <c r="V842" s="7">
        <f t="shared" si="37"/>
        <v>0</v>
      </c>
      <c r="W842" s="7" t="e">
        <f>VLOOKUP(F842,'[7]乡镇通三级、旅游资源产业路项目明细'!$F$8:$S$1305,14,0)</f>
        <v>#N/A</v>
      </c>
      <c r="AA842" s="7" t="e">
        <f>_xlfn.XLOOKUP(F842,'[8]乡镇通三级、旅游资源产业路项目明细'!$U:$U,'[8]乡镇通三级、旅游资源产业路项目明细'!$U:$U)</f>
        <v>#N/A</v>
      </c>
      <c r="AB842" s="7" t="e">
        <f>VLOOKUP(F842,[9]项目建设投资计划表!$L$7:$O$83,4,0)</f>
        <v>#N/A</v>
      </c>
    </row>
    <row r="843" spans="1:28" ht="25.15" customHeight="1" outlineLevel="3" x14ac:dyDescent="0.4">
      <c r="A843" s="4" t="s">
        <v>14</v>
      </c>
      <c r="B843" s="4" t="s">
        <v>95</v>
      </c>
      <c r="C843" s="4" t="s">
        <v>2730</v>
      </c>
      <c r="D843" s="4" t="s">
        <v>2731</v>
      </c>
      <c r="E843" s="9"/>
      <c r="F843" s="4" t="s">
        <v>2747</v>
      </c>
      <c r="G843" s="4" t="s">
        <v>327</v>
      </c>
      <c r="H843" s="9" t="s">
        <v>291</v>
      </c>
      <c r="I843" s="9" t="s">
        <v>283</v>
      </c>
      <c r="J843" s="4">
        <v>0.7</v>
      </c>
      <c r="K843" s="4" t="s">
        <v>377</v>
      </c>
      <c r="L843" s="4" t="s">
        <v>1259</v>
      </c>
      <c r="M843" s="4">
        <v>0.7</v>
      </c>
      <c r="N843" s="4"/>
      <c r="O843" s="4" t="s">
        <v>284</v>
      </c>
      <c r="P843" s="4" t="s">
        <v>279</v>
      </c>
      <c r="Q843" s="4" t="s">
        <v>2731</v>
      </c>
      <c r="R843" s="4"/>
      <c r="S843" s="18"/>
      <c r="U843" s="7">
        <f>VLOOKUP(F843,[6]农村公路!$I$6:$W$11652,15,0)</f>
        <v>0.7</v>
      </c>
      <c r="V843" s="7">
        <f t="shared" si="37"/>
        <v>0</v>
      </c>
      <c r="W843" s="7" t="e">
        <f>VLOOKUP(F843,'[7]乡镇通三级、旅游资源产业路项目明细'!$F$8:$S$1305,14,0)</f>
        <v>#N/A</v>
      </c>
      <c r="AA843" s="7" t="e">
        <f>_xlfn.XLOOKUP(F843,'[8]乡镇通三级、旅游资源产业路项目明细'!$U:$U,'[8]乡镇通三级、旅游资源产业路项目明细'!$U:$U)</f>
        <v>#N/A</v>
      </c>
      <c r="AB843" s="7" t="e">
        <f>VLOOKUP(F843,[9]项目建设投资计划表!$L$7:$O$83,4,0)</f>
        <v>#N/A</v>
      </c>
    </row>
    <row r="844" spans="1:28" ht="25.15" customHeight="1" outlineLevel="3" x14ac:dyDescent="0.4">
      <c r="A844" s="4" t="s">
        <v>14</v>
      </c>
      <c r="B844" s="4" t="s">
        <v>95</v>
      </c>
      <c r="C844" s="4" t="s">
        <v>2736</v>
      </c>
      <c r="D844" s="4" t="s">
        <v>2748</v>
      </c>
      <c r="E844" s="9"/>
      <c r="F844" s="4" t="s">
        <v>2749</v>
      </c>
      <c r="G844" s="4" t="s">
        <v>327</v>
      </c>
      <c r="H844" s="9" t="s">
        <v>291</v>
      </c>
      <c r="I844" s="9" t="s">
        <v>2750</v>
      </c>
      <c r="J844" s="4">
        <v>1.87</v>
      </c>
      <c r="K844" s="4" t="s">
        <v>527</v>
      </c>
      <c r="L844" s="4" t="s">
        <v>1021</v>
      </c>
      <c r="M844" s="4">
        <v>1.87</v>
      </c>
      <c r="N844" s="4"/>
      <c r="O844" s="4" t="s">
        <v>284</v>
      </c>
      <c r="P844" s="4" t="s">
        <v>279</v>
      </c>
      <c r="Q844" s="4" t="s">
        <v>2748</v>
      </c>
      <c r="R844" s="4"/>
      <c r="S844" s="18"/>
      <c r="U844" s="7">
        <f>VLOOKUP(F844,[6]农村公路!$I$6:$W$11652,15,0)</f>
        <v>1.87</v>
      </c>
      <c r="V844" s="7">
        <f t="shared" si="37"/>
        <v>0</v>
      </c>
      <c r="W844" s="7" t="e">
        <f>VLOOKUP(F844,'[7]乡镇通三级、旅游资源产业路项目明细'!$F$8:$S$1305,14,0)</f>
        <v>#N/A</v>
      </c>
      <c r="AA844" s="7" t="e">
        <f>_xlfn.XLOOKUP(F844,'[8]乡镇通三级、旅游资源产业路项目明细'!$U:$U,'[8]乡镇通三级、旅游资源产业路项目明细'!$U:$U)</f>
        <v>#N/A</v>
      </c>
      <c r="AB844" s="7" t="e">
        <f>VLOOKUP(F844,[9]项目建设投资计划表!$L$7:$O$83,4,0)</f>
        <v>#N/A</v>
      </c>
    </row>
    <row r="845" spans="1:28" ht="25.15" customHeight="1" outlineLevel="3" x14ac:dyDescent="0.4">
      <c r="A845" s="4" t="s">
        <v>14</v>
      </c>
      <c r="B845" s="4" t="s">
        <v>95</v>
      </c>
      <c r="C845" s="4" t="s">
        <v>2751</v>
      </c>
      <c r="D845" s="4" t="s">
        <v>2752</v>
      </c>
      <c r="E845" s="9"/>
      <c r="F845" s="4" t="s">
        <v>2753</v>
      </c>
      <c r="G845" s="4" t="s">
        <v>327</v>
      </c>
      <c r="H845" s="9" t="s">
        <v>291</v>
      </c>
      <c r="I845" s="9" t="s">
        <v>283</v>
      </c>
      <c r="J845" s="4">
        <v>0.77</v>
      </c>
      <c r="K845" s="4" t="s">
        <v>377</v>
      </c>
      <c r="L845" s="4" t="s">
        <v>1259</v>
      </c>
      <c r="M845" s="4">
        <v>0.77</v>
      </c>
      <c r="N845" s="4"/>
      <c r="O845" s="4" t="s">
        <v>284</v>
      </c>
      <c r="P845" s="4" t="s">
        <v>279</v>
      </c>
      <c r="Q845" s="4" t="s">
        <v>2752</v>
      </c>
      <c r="R845" s="4"/>
      <c r="S845" s="18"/>
      <c r="U845" s="7">
        <f>VLOOKUP(F845,[6]农村公路!$I$6:$W$11652,15,0)</f>
        <v>0.77</v>
      </c>
      <c r="V845" s="7">
        <f t="shared" si="37"/>
        <v>0</v>
      </c>
      <c r="W845" s="7" t="e">
        <f>VLOOKUP(F845,'[7]乡镇通三级、旅游资源产业路项目明细'!$F$8:$S$1305,14,0)</f>
        <v>#N/A</v>
      </c>
      <c r="AA845" s="7" t="e">
        <f>_xlfn.XLOOKUP(F845,'[8]乡镇通三级、旅游资源产业路项目明细'!$U:$U,'[8]乡镇通三级、旅游资源产业路项目明细'!$U:$U)</f>
        <v>#N/A</v>
      </c>
      <c r="AB845" s="7" t="e">
        <f>VLOOKUP(F845,[9]项目建设投资计划表!$L$7:$O$83,4,0)</f>
        <v>#N/A</v>
      </c>
    </row>
    <row r="846" spans="1:28" ht="25.15" customHeight="1" outlineLevel="3" x14ac:dyDescent="0.4">
      <c r="A846" s="4" t="s">
        <v>14</v>
      </c>
      <c r="B846" s="4" t="s">
        <v>95</v>
      </c>
      <c r="C846" s="4" t="s">
        <v>2736</v>
      </c>
      <c r="D846" s="4" t="s">
        <v>2754</v>
      </c>
      <c r="E846" s="9"/>
      <c r="F846" s="4" t="s">
        <v>2755</v>
      </c>
      <c r="G846" s="4" t="s">
        <v>327</v>
      </c>
      <c r="H846" s="9" t="s">
        <v>291</v>
      </c>
      <c r="I846" s="9" t="s">
        <v>283</v>
      </c>
      <c r="J846" s="4">
        <v>1.57</v>
      </c>
      <c r="K846" s="4" t="s">
        <v>377</v>
      </c>
      <c r="L846" s="4" t="s">
        <v>1021</v>
      </c>
      <c r="M846" s="4">
        <v>1.57</v>
      </c>
      <c r="N846" s="4"/>
      <c r="O846" s="4" t="s">
        <v>277</v>
      </c>
      <c r="P846" s="4" t="s">
        <v>279</v>
      </c>
      <c r="Q846" s="4" t="s">
        <v>2754</v>
      </c>
      <c r="R846" s="4"/>
      <c r="S846" s="18"/>
      <c r="U846" s="7">
        <f>VLOOKUP(F846,[6]农村公路!$I$6:$W$11652,15,0)</f>
        <v>1.57</v>
      </c>
      <c r="V846" s="7">
        <f t="shared" si="37"/>
        <v>0</v>
      </c>
      <c r="W846" s="7" t="e">
        <f>VLOOKUP(F846,'[7]乡镇通三级、旅游资源产业路项目明细'!$F$8:$S$1305,14,0)</f>
        <v>#N/A</v>
      </c>
      <c r="AA846" s="7" t="e">
        <f>_xlfn.XLOOKUP(F846,'[8]乡镇通三级、旅游资源产业路项目明细'!$U:$U,'[8]乡镇通三级、旅游资源产业路项目明细'!$U:$U)</f>
        <v>#N/A</v>
      </c>
      <c r="AB846" s="7" t="e">
        <f>VLOOKUP(F846,[9]项目建设投资计划表!$L$7:$O$83,4,0)</f>
        <v>#N/A</v>
      </c>
    </row>
    <row r="847" spans="1:28" ht="25.15" customHeight="1" outlineLevel="3" x14ac:dyDescent="0.4">
      <c r="A847" s="4" t="s">
        <v>14</v>
      </c>
      <c r="B847" s="4" t="s">
        <v>95</v>
      </c>
      <c r="C847" s="4" t="s">
        <v>2756</v>
      </c>
      <c r="D847" s="4" t="s">
        <v>2757</v>
      </c>
      <c r="E847" s="9"/>
      <c r="F847" s="4" t="s">
        <v>2758</v>
      </c>
      <c r="G847" s="4" t="s">
        <v>327</v>
      </c>
      <c r="H847" s="9" t="s">
        <v>291</v>
      </c>
      <c r="I847" s="9" t="s">
        <v>283</v>
      </c>
      <c r="J847" s="4">
        <v>1</v>
      </c>
      <c r="K847" s="4" t="s">
        <v>377</v>
      </c>
      <c r="L847" s="4" t="s">
        <v>1259</v>
      </c>
      <c r="M847" s="4">
        <v>1</v>
      </c>
      <c r="N847" s="4"/>
      <c r="O847" s="4" t="s">
        <v>284</v>
      </c>
      <c r="P847" s="4" t="s">
        <v>279</v>
      </c>
      <c r="Q847" s="4" t="s">
        <v>2757</v>
      </c>
      <c r="R847" s="4"/>
      <c r="S847" s="18"/>
      <c r="U847" s="7">
        <f>VLOOKUP(F847,[6]农村公路!$I$6:$W$11652,15,0)</f>
        <v>1</v>
      </c>
      <c r="V847" s="7">
        <f t="shared" si="37"/>
        <v>0</v>
      </c>
      <c r="W847" s="7" t="e">
        <f>VLOOKUP(F847,'[7]乡镇通三级、旅游资源产业路项目明细'!$F$8:$S$1305,14,0)</f>
        <v>#N/A</v>
      </c>
      <c r="AA847" s="7" t="e">
        <f>_xlfn.XLOOKUP(F847,'[8]乡镇通三级、旅游资源产业路项目明细'!$U:$U,'[8]乡镇通三级、旅游资源产业路项目明细'!$U:$U)</f>
        <v>#N/A</v>
      </c>
      <c r="AB847" s="7" t="e">
        <f>VLOOKUP(F847,[9]项目建设投资计划表!$L$7:$O$83,4,0)</f>
        <v>#N/A</v>
      </c>
    </row>
    <row r="848" spans="1:28" ht="25.15" customHeight="1" outlineLevel="3" x14ac:dyDescent="0.4">
      <c r="A848" s="4" t="s">
        <v>14</v>
      </c>
      <c r="B848" s="4" t="s">
        <v>95</v>
      </c>
      <c r="C848" s="4" t="s">
        <v>2724</v>
      </c>
      <c r="D848" s="4" t="s">
        <v>2759</v>
      </c>
      <c r="E848" s="9"/>
      <c r="F848" s="4" t="s">
        <v>2760</v>
      </c>
      <c r="G848" s="4" t="s">
        <v>327</v>
      </c>
      <c r="H848" s="9" t="s">
        <v>291</v>
      </c>
      <c r="I848" s="9" t="s">
        <v>283</v>
      </c>
      <c r="J848" s="4">
        <v>1.65</v>
      </c>
      <c r="K848" s="4" t="s">
        <v>527</v>
      </c>
      <c r="L848" s="4" t="s">
        <v>1259</v>
      </c>
      <c r="M848" s="4">
        <v>1.65</v>
      </c>
      <c r="N848" s="4"/>
      <c r="O848" s="4" t="s">
        <v>284</v>
      </c>
      <c r="P848" s="4" t="s">
        <v>279</v>
      </c>
      <c r="Q848" s="4" t="s">
        <v>2759</v>
      </c>
      <c r="R848" s="4"/>
      <c r="S848" s="18"/>
      <c r="U848" s="7">
        <f>VLOOKUP(F848,[6]农村公路!$I$6:$W$11652,15,0)</f>
        <v>1.65</v>
      </c>
      <c r="V848" s="7">
        <f t="shared" si="37"/>
        <v>0</v>
      </c>
      <c r="W848" s="7" t="e">
        <f>VLOOKUP(F848,'[7]乡镇通三级、旅游资源产业路项目明细'!$F$8:$S$1305,14,0)</f>
        <v>#N/A</v>
      </c>
      <c r="AA848" s="7" t="e">
        <f>_xlfn.XLOOKUP(F848,'[8]乡镇通三级、旅游资源产业路项目明细'!$U:$U,'[8]乡镇通三级、旅游资源产业路项目明细'!$U:$U)</f>
        <v>#N/A</v>
      </c>
      <c r="AB848" s="7" t="e">
        <f>VLOOKUP(F848,[9]项目建设投资计划表!$L$7:$O$83,4,0)</f>
        <v>#N/A</v>
      </c>
    </row>
    <row r="849" spans="1:28" ht="25.15" customHeight="1" outlineLevel="3" x14ac:dyDescent="0.4">
      <c r="A849" s="4" t="s">
        <v>14</v>
      </c>
      <c r="B849" s="4" t="s">
        <v>95</v>
      </c>
      <c r="C849" s="4" t="s">
        <v>2761</v>
      </c>
      <c r="D849" s="4" t="s">
        <v>2762</v>
      </c>
      <c r="E849" s="9"/>
      <c r="F849" s="4" t="s">
        <v>2763</v>
      </c>
      <c r="G849" s="4" t="s">
        <v>327</v>
      </c>
      <c r="H849" s="9" t="s">
        <v>291</v>
      </c>
      <c r="I849" s="9" t="s">
        <v>283</v>
      </c>
      <c r="J849" s="4">
        <v>2.35</v>
      </c>
      <c r="K849" s="4" t="s">
        <v>527</v>
      </c>
      <c r="L849" s="4" t="s">
        <v>1259</v>
      </c>
      <c r="M849" s="4">
        <v>2.35</v>
      </c>
      <c r="N849" s="4"/>
      <c r="O849" s="4" t="s">
        <v>284</v>
      </c>
      <c r="P849" s="4" t="s">
        <v>279</v>
      </c>
      <c r="Q849" s="4" t="s">
        <v>2762</v>
      </c>
      <c r="R849" s="4"/>
      <c r="S849" s="18"/>
      <c r="U849" s="7">
        <f>VLOOKUP(F849,[6]农村公路!$I$6:$W$11652,15,0)</f>
        <v>2.35</v>
      </c>
      <c r="V849" s="7">
        <f t="shared" si="37"/>
        <v>0</v>
      </c>
      <c r="W849" s="7" t="e">
        <f>VLOOKUP(F849,'[7]乡镇通三级、旅游资源产业路项目明细'!$F$8:$S$1305,14,0)</f>
        <v>#N/A</v>
      </c>
      <c r="AA849" s="7" t="e">
        <f>_xlfn.XLOOKUP(F849,'[8]乡镇通三级、旅游资源产业路项目明细'!$U:$U,'[8]乡镇通三级、旅游资源产业路项目明细'!$U:$U)</f>
        <v>#N/A</v>
      </c>
      <c r="AB849" s="7" t="e">
        <f>VLOOKUP(F849,[9]项目建设投资计划表!$L$7:$O$83,4,0)</f>
        <v>#N/A</v>
      </c>
    </row>
    <row r="850" spans="1:28" ht="25.15" customHeight="1" outlineLevel="3" x14ac:dyDescent="0.4">
      <c r="A850" s="4" t="s">
        <v>14</v>
      </c>
      <c r="B850" s="4" t="s">
        <v>95</v>
      </c>
      <c r="C850" s="4" t="s">
        <v>2764</v>
      </c>
      <c r="D850" s="4" t="s">
        <v>2765</v>
      </c>
      <c r="E850" s="9"/>
      <c r="F850" s="4" t="s">
        <v>2766</v>
      </c>
      <c r="G850" s="4" t="s">
        <v>327</v>
      </c>
      <c r="H850" s="9" t="s">
        <v>291</v>
      </c>
      <c r="I850" s="9" t="s">
        <v>283</v>
      </c>
      <c r="J850" s="4">
        <v>1</v>
      </c>
      <c r="K850" s="4" t="s">
        <v>377</v>
      </c>
      <c r="L850" s="4" t="s">
        <v>1259</v>
      </c>
      <c r="M850" s="4">
        <v>1</v>
      </c>
      <c r="N850" s="4"/>
      <c r="O850" s="4" t="s">
        <v>284</v>
      </c>
      <c r="P850" s="4" t="s">
        <v>279</v>
      </c>
      <c r="Q850" s="4" t="s">
        <v>2765</v>
      </c>
      <c r="R850" s="4"/>
      <c r="S850" s="18"/>
      <c r="U850" s="7">
        <f>VLOOKUP(F850,[6]农村公路!$I$6:$W$11652,15,0)</f>
        <v>1</v>
      </c>
      <c r="V850" s="7">
        <f t="shared" si="37"/>
        <v>0</v>
      </c>
      <c r="W850" s="7" t="e">
        <f>VLOOKUP(F850,'[7]乡镇通三级、旅游资源产业路项目明细'!$F$8:$S$1305,14,0)</f>
        <v>#N/A</v>
      </c>
      <c r="AA850" s="7" t="e">
        <f>_xlfn.XLOOKUP(F850,'[8]乡镇通三级、旅游资源产业路项目明细'!$U:$U,'[8]乡镇通三级、旅游资源产业路项目明细'!$U:$U)</f>
        <v>#N/A</v>
      </c>
      <c r="AB850" s="7" t="e">
        <f>VLOOKUP(F850,[9]项目建设投资计划表!$L$7:$O$83,4,0)</f>
        <v>#N/A</v>
      </c>
    </row>
    <row r="851" spans="1:28" ht="25.15" customHeight="1" outlineLevel="3" x14ac:dyDescent="0.4">
      <c r="A851" s="4" t="s">
        <v>14</v>
      </c>
      <c r="B851" s="4" t="s">
        <v>95</v>
      </c>
      <c r="C851" s="4" t="s">
        <v>2756</v>
      </c>
      <c r="D851" s="4" t="s">
        <v>2767</v>
      </c>
      <c r="E851" s="9"/>
      <c r="F851" s="4" t="s">
        <v>2768</v>
      </c>
      <c r="G851" s="4" t="s">
        <v>327</v>
      </c>
      <c r="H851" s="9" t="s">
        <v>291</v>
      </c>
      <c r="I851" s="9" t="s">
        <v>283</v>
      </c>
      <c r="J851" s="4">
        <v>1.7</v>
      </c>
      <c r="K851" s="4" t="s">
        <v>527</v>
      </c>
      <c r="L851" s="4" t="s">
        <v>1259</v>
      </c>
      <c r="M851" s="4">
        <v>1.7</v>
      </c>
      <c r="N851" s="4"/>
      <c r="O851" s="4" t="s">
        <v>284</v>
      </c>
      <c r="P851" s="4" t="s">
        <v>279</v>
      </c>
      <c r="Q851" s="4" t="s">
        <v>2767</v>
      </c>
      <c r="R851" s="4"/>
      <c r="S851" s="18"/>
      <c r="U851" s="7">
        <f>VLOOKUP(F851,[6]农村公路!$I$6:$W$11652,15,0)</f>
        <v>1.7</v>
      </c>
      <c r="V851" s="7">
        <f t="shared" si="37"/>
        <v>0</v>
      </c>
      <c r="W851" s="7" t="e">
        <f>VLOOKUP(F851,'[7]乡镇通三级、旅游资源产业路项目明细'!$F$8:$S$1305,14,0)</f>
        <v>#N/A</v>
      </c>
      <c r="AA851" s="7" t="e">
        <f>_xlfn.XLOOKUP(F851,'[8]乡镇通三级、旅游资源产业路项目明细'!$U:$U,'[8]乡镇通三级、旅游资源产业路项目明细'!$U:$U)</f>
        <v>#N/A</v>
      </c>
      <c r="AB851" s="7" t="e">
        <f>VLOOKUP(F851,[9]项目建设投资计划表!$L$7:$O$83,4,0)</f>
        <v>#N/A</v>
      </c>
    </row>
    <row r="852" spans="1:28" ht="25.15" customHeight="1" outlineLevel="3" x14ac:dyDescent="0.4">
      <c r="A852" s="4" t="s">
        <v>14</v>
      </c>
      <c r="B852" s="4" t="s">
        <v>95</v>
      </c>
      <c r="C852" s="4" t="s">
        <v>2769</v>
      </c>
      <c r="D852" s="4" t="s">
        <v>2770</v>
      </c>
      <c r="E852" s="9"/>
      <c r="F852" s="4" t="s">
        <v>2771</v>
      </c>
      <c r="G852" s="4" t="s">
        <v>327</v>
      </c>
      <c r="H852" s="9" t="s">
        <v>291</v>
      </c>
      <c r="I852" s="9" t="s">
        <v>283</v>
      </c>
      <c r="J852" s="4">
        <v>0.86</v>
      </c>
      <c r="K852" s="4" t="s">
        <v>527</v>
      </c>
      <c r="L852" s="4" t="s">
        <v>1259</v>
      </c>
      <c r="M852" s="4">
        <v>0.86</v>
      </c>
      <c r="N852" s="4"/>
      <c r="O852" s="4" t="s">
        <v>284</v>
      </c>
      <c r="P852" s="4" t="s">
        <v>279</v>
      </c>
      <c r="Q852" s="4" t="s">
        <v>2770</v>
      </c>
      <c r="R852" s="4"/>
      <c r="S852" s="18"/>
      <c r="U852" s="7">
        <f>VLOOKUP(F852,[6]农村公路!$I$6:$W$11652,15,0)</f>
        <v>0.86</v>
      </c>
      <c r="V852" s="7">
        <f t="shared" si="37"/>
        <v>0</v>
      </c>
      <c r="W852" s="7" t="e">
        <f>VLOOKUP(F852,'[7]乡镇通三级、旅游资源产业路项目明细'!$F$8:$S$1305,14,0)</f>
        <v>#N/A</v>
      </c>
      <c r="AA852" s="7" t="e">
        <f>_xlfn.XLOOKUP(F852,'[8]乡镇通三级、旅游资源产业路项目明细'!$U:$U,'[8]乡镇通三级、旅游资源产业路项目明细'!$U:$U)</f>
        <v>#N/A</v>
      </c>
      <c r="AB852" s="7" t="e">
        <f>VLOOKUP(F852,[9]项目建设投资计划表!$L$7:$O$83,4,0)</f>
        <v>#N/A</v>
      </c>
    </row>
    <row r="853" spans="1:28" ht="25.15" customHeight="1" outlineLevel="3" x14ac:dyDescent="0.4">
      <c r="A853" s="4" t="s">
        <v>14</v>
      </c>
      <c r="B853" s="4" t="s">
        <v>95</v>
      </c>
      <c r="C853" s="4" t="s">
        <v>2772</v>
      </c>
      <c r="D853" s="4" t="s">
        <v>2773</v>
      </c>
      <c r="E853" s="9"/>
      <c r="F853" s="4" t="s">
        <v>2774</v>
      </c>
      <c r="G853" s="4" t="s">
        <v>327</v>
      </c>
      <c r="H853" s="9" t="s">
        <v>291</v>
      </c>
      <c r="I853" s="9" t="s">
        <v>283</v>
      </c>
      <c r="J853" s="4">
        <v>4.7</v>
      </c>
      <c r="K853" s="4" t="s">
        <v>377</v>
      </c>
      <c r="L853" s="4" t="s">
        <v>1259</v>
      </c>
      <c r="M853" s="4">
        <v>4.7</v>
      </c>
      <c r="N853" s="4"/>
      <c r="O853" s="4" t="s">
        <v>284</v>
      </c>
      <c r="P853" s="4" t="s">
        <v>279</v>
      </c>
      <c r="Q853" s="4" t="s">
        <v>2773</v>
      </c>
      <c r="R853" s="4"/>
      <c r="S853" s="18"/>
      <c r="U853" s="7">
        <f>VLOOKUP(F853,[6]农村公路!$I$6:$W$11652,15,0)</f>
        <v>4.7</v>
      </c>
      <c r="V853" s="7">
        <f t="shared" si="37"/>
        <v>0</v>
      </c>
      <c r="W853" s="7" t="e">
        <f>VLOOKUP(F853,'[7]乡镇通三级、旅游资源产业路项目明细'!$F$8:$S$1305,14,0)</f>
        <v>#N/A</v>
      </c>
      <c r="AA853" s="7" t="e">
        <f>_xlfn.XLOOKUP(F853,'[8]乡镇通三级、旅游资源产业路项目明细'!$U:$U,'[8]乡镇通三级、旅游资源产业路项目明细'!$U:$U)</f>
        <v>#N/A</v>
      </c>
      <c r="AB853" s="7" t="e">
        <f>VLOOKUP(F853,[9]项目建设投资计划表!$L$7:$O$83,4,0)</f>
        <v>#N/A</v>
      </c>
    </row>
    <row r="854" spans="1:28" ht="25.15" customHeight="1" outlineLevel="3" x14ac:dyDescent="0.4">
      <c r="A854" s="4" t="s">
        <v>14</v>
      </c>
      <c r="B854" s="4" t="s">
        <v>95</v>
      </c>
      <c r="C854" s="4" t="s">
        <v>2775</v>
      </c>
      <c r="D854" s="4" t="s">
        <v>2776</v>
      </c>
      <c r="E854" s="9"/>
      <c r="F854" s="4" t="s">
        <v>2777</v>
      </c>
      <c r="G854" s="4" t="s">
        <v>327</v>
      </c>
      <c r="H854" s="9" t="s">
        <v>291</v>
      </c>
      <c r="I854" s="9" t="s">
        <v>283</v>
      </c>
      <c r="J854" s="4">
        <v>2.17</v>
      </c>
      <c r="K854" s="4" t="s">
        <v>527</v>
      </c>
      <c r="L854" s="4" t="s">
        <v>1259</v>
      </c>
      <c r="M854" s="4">
        <v>2.17</v>
      </c>
      <c r="N854" s="4"/>
      <c r="O854" s="4" t="s">
        <v>277</v>
      </c>
      <c r="P854" s="4" t="s">
        <v>279</v>
      </c>
      <c r="Q854" s="4" t="s">
        <v>2776</v>
      </c>
      <c r="R854" s="4"/>
      <c r="S854" s="18"/>
      <c r="U854" s="7">
        <f>VLOOKUP(F854,[6]农村公路!$I$6:$W$11652,15,0)</f>
        <v>2.17</v>
      </c>
      <c r="V854" s="7">
        <f t="shared" si="37"/>
        <v>0</v>
      </c>
      <c r="W854" s="7" t="e">
        <f>VLOOKUP(F854,'[7]乡镇通三级、旅游资源产业路项目明细'!$F$8:$S$1305,14,0)</f>
        <v>#N/A</v>
      </c>
      <c r="AA854" s="7" t="e">
        <f>_xlfn.XLOOKUP(F854,'[8]乡镇通三级、旅游资源产业路项目明细'!$U:$U,'[8]乡镇通三级、旅游资源产业路项目明细'!$U:$U)</f>
        <v>#N/A</v>
      </c>
      <c r="AB854" s="7" t="e">
        <f>VLOOKUP(F854,[9]项目建设投资计划表!$L$7:$O$83,4,0)</f>
        <v>#N/A</v>
      </c>
    </row>
    <row r="855" spans="1:28" ht="25.15" customHeight="1" outlineLevel="3" x14ac:dyDescent="0.4">
      <c r="A855" s="4" t="s">
        <v>14</v>
      </c>
      <c r="B855" s="4" t="s">
        <v>95</v>
      </c>
      <c r="C855" s="4" t="s">
        <v>2756</v>
      </c>
      <c r="D855" s="4" t="s">
        <v>2184</v>
      </c>
      <c r="E855" s="9"/>
      <c r="F855" s="4" t="s">
        <v>2778</v>
      </c>
      <c r="G855" s="4" t="s">
        <v>327</v>
      </c>
      <c r="H855" s="9" t="s">
        <v>291</v>
      </c>
      <c r="I855" s="9" t="s">
        <v>283</v>
      </c>
      <c r="J855" s="4">
        <v>1.5</v>
      </c>
      <c r="K855" s="4" t="s">
        <v>377</v>
      </c>
      <c r="L855" s="4" t="s">
        <v>1259</v>
      </c>
      <c r="M855" s="4">
        <v>1.5</v>
      </c>
      <c r="N855" s="4"/>
      <c r="O855" s="4" t="s">
        <v>284</v>
      </c>
      <c r="P855" s="4" t="s">
        <v>279</v>
      </c>
      <c r="Q855" s="4" t="s">
        <v>2184</v>
      </c>
      <c r="R855" s="4"/>
      <c r="S855" s="18"/>
      <c r="U855" s="7">
        <f>VLOOKUP(F855,[6]农村公路!$I$6:$W$11652,15,0)</f>
        <v>1.5</v>
      </c>
      <c r="V855" s="7">
        <f t="shared" si="37"/>
        <v>0</v>
      </c>
      <c r="W855" s="7" t="e">
        <f>VLOOKUP(F855,'[7]乡镇通三级、旅游资源产业路项目明细'!$F$8:$S$1305,14,0)</f>
        <v>#N/A</v>
      </c>
      <c r="AA855" s="7" t="e">
        <f>_xlfn.XLOOKUP(F855,'[8]乡镇通三级、旅游资源产业路项目明细'!$U:$U,'[8]乡镇通三级、旅游资源产业路项目明细'!$U:$U)</f>
        <v>#N/A</v>
      </c>
      <c r="AB855" s="7" t="e">
        <f>VLOOKUP(F855,[9]项目建设投资计划表!$L$7:$O$83,4,0)</f>
        <v>#N/A</v>
      </c>
    </row>
    <row r="856" spans="1:28" ht="25.15" customHeight="1" outlineLevel="3" x14ac:dyDescent="0.4">
      <c r="A856" s="4" t="s">
        <v>14</v>
      </c>
      <c r="B856" s="4" t="s">
        <v>95</v>
      </c>
      <c r="C856" s="4" t="s">
        <v>2756</v>
      </c>
      <c r="D856" s="4" t="s">
        <v>2779</v>
      </c>
      <c r="E856" s="9"/>
      <c r="F856" s="4" t="s">
        <v>2780</v>
      </c>
      <c r="G856" s="4" t="s">
        <v>327</v>
      </c>
      <c r="H856" s="9" t="s">
        <v>291</v>
      </c>
      <c r="I856" s="9" t="s">
        <v>283</v>
      </c>
      <c r="J856" s="4">
        <v>2</v>
      </c>
      <c r="K856" s="4" t="s">
        <v>527</v>
      </c>
      <c r="L856" s="4" t="s">
        <v>1259</v>
      </c>
      <c r="M856" s="4">
        <v>2</v>
      </c>
      <c r="N856" s="4"/>
      <c r="O856" s="4" t="s">
        <v>284</v>
      </c>
      <c r="P856" s="4" t="s">
        <v>279</v>
      </c>
      <c r="Q856" s="4" t="s">
        <v>2779</v>
      </c>
      <c r="R856" s="4"/>
      <c r="S856" s="18"/>
      <c r="U856" s="7">
        <f>VLOOKUP(F856,[6]农村公路!$I$6:$W$11652,15,0)</f>
        <v>2</v>
      </c>
      <c r="V856" s="7">
        <f t="shared" si="37"/>
        <v>0</v>
      </c>
      <c r="W856" s="7" t="e">
        <f>VLOOKUP(F856,'[7]乡镇通三级、旅游资源产业路项目明细'!$F$8:$S$1305,14,0)</f>
        <v>#N/A</v>
      </c>
      <c r="AA856" s="7" t="e">
        <f>_xlfn.XLOOKUP(F856,'[8]乡镇通三级、旅游资源产业路项目明细'!$U:$U,'[8]乡镇通三级、旅游资源产业路项目明细'!$U:$U)</f>
        <v>#N/A</v>
      </c>
      <c r="AB856" s="7" t="e">
        <f>VLOOKUP(F856,[9]项目建设投资计划表!$L$7:$O$83,4,0)</f>
        <v>#N/A</v>
      </c>
    </row>
    <row r="857" spans="1:28" ht="25.15" customHeight="1" outlineLevel="3" x14ac:dyDescent="0.4">
      <c r="A857" s="4" t="s">
        <v>14</v>
      </c>
      <c r="B857" s="4" t="s">
        <v>95</v>
      </c>
      <c r="C857" s="4" t="s">
        <v>2781</v>
      </c>
      <c r="D857" s="4" t="s">
        <v>2782</v>
      </c>
      <c r="E857" s="9"/>
      <c r="F857" s="4" t="s">
        <v>2783</v>
      </c>
      <c r="G857" s="4" t="s">
        <v>327</v>
      </c>
      <c r="H857" s="9" t="s">
        <v>291</v>
      </c>
      <c r="I857" s="9" t="s">
        <v>283</v>
      </c>
      <c r="J857" s="4">
        <v>1.34</v>
      </c>
      <c r="K857" s="4" t="s">
        <v>527</v>
      </c>
      <c r="L857" s="4" t="s">
        <v>279</v>
      </c>
      <c r="M857" s="4">
        <v>1.34</v>
      </c>
      <c r="N857" s="4"/>
      <c r="O857" s="4" t="s">
        <v>284</v>
      </c>
      <c r="P857" s="4" t="s">
        <v>279</v>
      </c>
      <c r="Q857" s="4" t="s">
        <v>2782</v>
      </c>
      <c r="R857" s="4"/>
      <c r="S857" s="18"/>
      <c r="U857" s="7">
        <f>VLOOKUP(F857,[6]农村公路!$I$6:$W$11652,15,0)</f>
        <v>1.34</v>
      </c>
      <c r="V857" s="7">
        <f t="shared" si="37"/>
        <v>0</v>
      </c>
      <c r="W857" s="7" t="e">
        <f>VLOOKUP(F857,'[7]乡镇通三级、旅游资源产业路项目明细'!$F$8:$S$1305,14,0)</f>
        <v>#N/A</v>
      </c>
      <c r="AA857" s="7" t="e">
        <f>_xlfn.XLOOKUP(F857,'[8]乡镇通三级、旅游资源产业路项目明细'!$U:$U,'[8]乡镇通三级、旅游资源产业路项目明细'!$U:$U)</f>
        <v>#N/A</v>
      </c>
      <c r="AB857" s="7" t="e">
        <f>VLOOKUP(F857,[9]项目建设投资计划表!$L$7:$O$83,4,0)</f>
        <v>#N/A</v>
      </c>
    </row>
    <row r="858" spans="1:28" ht="25.15" customHeight="1" outlineLevel="3" x14ac:dyDescent="0.4">
      <c r="A858" s="4" t="s">
        <v>14</v>
      </c>
      <c r="B858" s="4" t="s">
        <v>95</v>
      </c>
      <c r="C858" s="4" t="s">
        <v>2784</v>
      </c>
      <c r="D858" s="4" t="s">
        <v>2785</v>
      </c>
      <c r="E858" s="9"/>
      <c r="F858" s="4" t="s">
        <v>2786</v>
      </c>
      <c r="G858" s="4" t="s">
        <v>327</v>
      </c>
      <c r="H858" s="9" t="s">
        <v>291</v>
      </c>
      <c r="I858" s="9" t="s">
        <v>283</v>
      </c>
      <c r="J858" s="4">
        <v>2.1800000000000002</v>
      </c>
      <c r="K858" s="4" t="s">
        <v>527</v>
      </c>
      <c r="L858" s="4" t="s">
        <v>1259</v>
      </c>
      <c r="M858" s="4">
        <v>2.1800000000000002</v>
      </c>
      <c r="N858" s="4"/>
      <c r="O858" s="4" t="s">
        <v>284</v>
      </c>
      <c r="P858" s="4" t="s">
        <v>279</v>
      </c>
      <c r="Q858" s="4" t="s">
        <v>2785</v>
      </c>
      <c r="R858" s="4"/>
      <c r="S858" s="18"/>
      <c r="U858" s="7">
        <f>VLOOKUP(F858,[6]农村公路!$I$6:$W$11652,15,0)</f>
        <v>2.1800000000000002</v>
      </c>
      <c r="V858" s="7">
        <f t="shared" si="37"/>
        <v>0</v>
      </c>
      <c r="W858" s="7" t="e">
        <f>VLOOKUP(F858,'[7]乡镇通三级、旅游资源产业路项目明细'!$F$8:$S$1305,14,0)</f>
        <v>#N/A</v>
      </c>
      <c r="AA858" s="7" t="e">
        <f>_xlfn.XLOOKUP(F858,'[8]乡镇通三级、旅游资源产业路项目明细'!$U:$U,'[8]乡镇通三级、旅游资源产业路项目明细'!$U:$U)</f>
        <v>#N/A</v>
      </c>
      <c r="AB858" s="7" t="e">
        <f>VLOOKUP(F858,[9]项目建设投资计划表!$L$7:$O$83,4,0)</f>
        <v>#N/A</v>
      </c>
    </row>
    <row r="859" spans="1:28" s="1" customFormat="1" ht="25.15" customHeight="1" outlineLevel="2" x14ac:dyDescent="0.4">
      <c r="A859" s="4"/>
      <c r="B859" s="11" t="s">
        <v>124</v>
      </c>
      <c r="C859" s="4"/>
      <c r="D859" s="4"/>
      <c r="E859" s="9"/>
      <c r="F859" s="4"/>
      <c r="G859" s="4"/>
      <c r="H859" s="9"/>
      <c r="I859" s="9"/>
      <c r="J859" s="4">
        <f>SUBTOTAL(9,J860:J898)</f>
        <v>92.335000000000022</v>
      </c>
      <c r="K859" s="4"/>
      <c r="L859" s="4"/>
      <c r="M859" s="4">
        <f>SUBTOTAL(9,M860:M898)</f>
        <v>89.635000000000019</v>
      </c>
      <c r="N859" s="4">
        <v>89.6</v>
      </c>
      <c r="O859" s="4"/>
      <c r="P859" s="4"/>
      <c r="Q859" s="4"/>
      <c r="R859" s="4"/>
      <c r="S859" s="18">
        <f t="shared" ref="S859:S899" si="38">J859-N859</f>
        <v>2.7350000000000279</v>
      </c>
    </row>
    <row r="860" spans="1:28" ht="25.15" customHeight="1" outlineLevel="3" x14ac:dyDescent="0.4">
      <c r="A860" s="4" t="s">
        <v>14</v>
      </c>
      <c r="B860" s="4" t="s">
        <v>124</v>
      </c>
      <c r="C860" s="4" t="s">
        <v>2787</v>
      </c>
      <c r="D860" s="4" t="s">
        <v>2788</v>
      </c>
      <c r="E860" s="9"/>
      <c r="F860" s="4" t="s">
        <v>2789</v>
      </c>
      <c r="G860" s="4" t="s">
        <v>290</v>
      </c>
      <c r="H860" s="9" t="s">
        <v>291</v>
      </c>
      <c r="I860" s="9" t="s">
        <v>2790</v>
      </c>
      <c r="J860" s="4">
        <v>13.57</v>
      </c>
      <c r="K860" s="4" t="s">
        <v>277</v>
      </c>
      <c r="L860" s="4">
        <v>0</v>
      </c>
      <c r="M860" s="4">
        <v>13.57</v>
      </c>
      <c r="N860" s="4"/>
      <c r="O860" s="4" t="s">
        <v>293</v>
      </c>
      <c r="P860" s="4" t="s">
        <v>279</v>
      </c>
      <c r="Q860" s="4" t="s">
        <v>2791</v>
      </c>
      <c r="R860" s="4" t="s">
        <v>366</v>
      </c>
      <c r="S860" s="18"/>
      <c r="U860" s="7">
        <f>VLOOKUP(F860,[6]农村公路!$I$6:$W$11652,15,0)</f>
        <v>13.57</v>
      </c>
      <c r="V860" s="7">
        <f t="shared" ref="V860:V898" si="39">J860-U860</f>
        <v>0</v>
      </c>
      <c r="W860" s="7" t="e">
        <f>VLOOKUP(F860,'[7]乡镇通三级、旅游资源产业路项目明细'!$F$8:$S$1305,14,0)</f>
        <v>#N/A</v>
      </c>
      <c r="AA860" s="7" t="str">
        <f>_xlfn.XLOOKUP(F860,'[8]乡镇通三级、旅游资源产业路项目明细'!$U:$U,'[8]乡镇通三级、旅游资源产业路项目明细'!$U:$U)</f>
        <v>X107隆回县六都寨—西山公路</v>
      </c>
      <c r="AB860" s="7" t="e">
        <f>VLOOKUP(F860,[9]项目建设投资计划表!$L$7:$O$83,4,0)</f>
        <v>#N/A</v>
      </c>
    </row>
    <row r="861" spans="1:28" ht="25.15" customHeight="1" outlineLevel="3" x14ac:dyDescent="0.4">
      <c r="A861" s="4" t="s">
        <v>14</v>
      </c>
      <c r="B861" s="4" t="s">
        <v>124</v>
      </c>
      <c r="C861" s="4" t="s">
        <v>2792</v>
      </c>
      <c r="D861" s="4" t="s">
        <v>2793</v>
      </c>
      <c r="E861" s="9"/>
      <c r="F861" s="4" t="s">
        <v>2794</v>
      </c>
      <c r="G861" s="4" t="s">
        <v>290</v>
      </c>
      <c r="H861" s="9" t="s">
        <v>291</v>
      </c>
      <c r="I861" s="9" t="s">
        <v>2795</v>
      </c>
      <c r="J861" s="4">
        <v>3.87</v>
      </c>
      <c r="K861" s="4" t="s">
        <v>277</v>
      </c>
      <c r="L861" s="4">
        <v>0</v>
      </c>
      <c r="M861" s="4">
        <v>3.87</v>
      </c>
      <c r="N861" s="4"/>
      <c r="O861" s="4" t="s">
        <v>293</v>
      </c>
      <c r="P861" s="4" t="s">
        <v>279</v>
      </c>
      <c r="Q861" s="4" t="s">
        <v>2796</v>
      </c>
      <c r="R861" s="4"/>
      <c r="S861" s="18"/>
      <c r="U861" s="7">
        <f>VLOOKUP(F861,[6]农村公路!$I$6:$W$11652,15,0)</f>
        <v>3.87</v>
      </c>
      <c r="V861" s="7">
        <f t="shared" si="39"/>
        <v>0</v>
      </c>
      <c r="W861" s="7" t="e">
        <f>VLOOKUP(F861,'[7]乡镇通三级、旅游资源产业路项目明细'!$F$8:$S$1305,14,0)</f>
        <v>#N/A</v>
      </c>
      <c r="AA861" s="7" t="e">
        <f>_xlfn.XLOOKUP(F861,'[8]乡镇通三级、旅游资源产业路项目明细'!$U:$U,'[8]乡镇通三级、旅游资源产业路项目明细'!$U:$U)</f>
        <v>#N/A</v>
      </c>
      <c r="AB861" s="7" t="e">
        <f>VLOOKUP(F861,[9]项目建设投资计划表!$L$7:$O$83,4,0)</f>
        <v>#N/A</v>
      </c>
    </row>
    <row r="862" spans="1:28" ht="25.15" customHeight="1" outlineLevel="3" x14ac:dyDescent="0.4">
      <c r="A862" s="10" t="s">
        <v>14</v>
      </c>
      <c r="B862" s="10" t="s">
        <v>124</v>
      </c>
      <c r="C862" s="10" t="s">
        <v>2792</v>
      </c>
      <c r="D862" s="4" t="s">
        <v>2793</v>
      </c>
      <c r="E862" s="10"/>
      <c r="F862" s="10" t="s">
        <v>2797</v>
      </c>
      <c r="G862" s="4" t="s">
        <v>290</v>
      </c>
      <c r="H862" s="9" t="s">
        <v>291</v>
      </c>
      <c r="I862" s="9" t="s">
        <v>2798</v>
      </c>
      <c r="J862" s="4">
        <v>7.73</v>
      </c>
      <c r="K862" s="4">
        <v>5</v>
      </c>
      <c r="L862" s="4"/>
      <c r="M862" s="4">
        <v>7.73</v>
      </c>
      <c r="N862" s="4"/>
      <c r="O862" s="4">
        <v>4.5</v>
      </c>
      <c r="P862" s="4" t="s">
        <v>279</v>
      </c>
      <c r="Q862" s="4" t="s">
        <v>2796</v>
      </c>
      <c r="R862" s="4"/>
      <c r="S862" s="18"/>
      <c r="U862" s="7">
        <f>VLOOKUP(F862,[6]农村公路!$I$6:$W$11652,15,0)</f>
        <v>7.73</v>
      </c>
      <c r="V862" s="7">
        <f t="shared" si="39"/>
        <v>0</v>
      </c>
      <c r="W862" s="7" t="e">
        <f>VLOOKUP(F862,'[7]乡镇通三级、旅游资源产业路项目明细'!$F$8:$S$1305,14,0)</f>
        <v>#N/A</v>
      </c>
      <c r="AA862" s="7" t="e">
        <f>_xlfn.XLOOKUP(F862,'[8]乡镇通三级、旅游资源产业路项目明细'!$U:$U,'[8]乡镇通三级、旅游资源产业路项目明细'!$U:$U)</f>
        <v>#N/A</v>
      </c>
      <c r="AB862" s="7" t="e">
        <f>VLOOKUP(F862,[9]项目建设投资计划表!$L$7:$O$83,4,0)</f>
        <v>#N/A</v>
      </c>
    </row>
    <row r="863" spans="1:28" ht="25.15" customHeight="1" outlineLevel="3" x14ac:dyDescent="0.4">
      <c r="A863" s="4" t="s">
        <v>14</v>
      </c>
      <c r="B863" s="4" t="s">
        <v>124</v>
      </c>
      <c r="C863" s="4" t="s">
        <v>2799</v>
      </c>
      <c r="D863" s="4" t="s">
        <v>2800</v>
      </c>
      <c r="E863" s="9"/>
      <c r="F863" s="4" t="s">
        <v>2801</v>
      </c>
      <c r="G863" s="4" t="s">
        <v>275</v>
      </c>
      <c r="H863" s="9" t="s">
        <v>291</v>
      </c>
      <c r="I863" s="9" t="s">
        <v>283</v>
      </c>
      <c r="J863" s="4">
        <v>3.165</v>
      </c>
      <c r="K863" s="4" t="s">
        <v>277</v>
      </c>
      <c r="L863" s="4">
        <v>0</v>
      </c>
      <c r="M863" s="4">
        <v>3.165</v>
      </c>
      <c r="N863" s="4"/>
      <c r="O863" s="4" t="s">
        <v>293</v>
      </c>
      <c r="P863" s="4" t="s">
        <v>279</v>
      </c>
      <c r="Q863" s="4" t="s">
        <v>2802</v>
      </c>
      <c r="R863" s="4"/>
      <c r="S863" s="18"/>
      <c r="U863" s="7">
        <f>VLOOKUP(F863,[6]农村公路!$I$6:$W$11652,15,0)</f>
        <v>3.165</v>
      </c>
      <c r="V863" s="7">
        <f t="shared" si="39"/>
        <v>0</v>
      </c>
      <c r="W863" s="7" t="e">
        <f>VLOOKUP(F863,'[7]乡镇通三级、旅游资源产业路项目明细'!$F$8:$S$1305,14,0)</f>
        <v>#N/A</v>
      </c>
      <c r="AA863" s="7" t="e">
        <f>_xlfn.XLOOKUP(F863,'[8]乡镇通三级、旅游资源产业路项目明细'!$U:$U,'[8]乡镇通三级、旅游资源产业路项目明细'!$U:$U)</f>
        <v>#N/A</v>
      </c>
      <c r="AB863" s="7" t="e">
        <f>VLOOKUP(F863,[9]项目建设投资计划表!$L$7:$O$83,4,0)</f>
        <v>#N/A</v>
      </c>
    </row>
    <row r="864" spans="1:28" ht="25.15" customHeight="1" outlineLevel="3" x14ac:dyDescent="0.4">
      <c r="A864" s="4" t="s">
        <v>14</v>
      </c>
      <c r="B864" s="4" t="s">
        <v>124</v>
      </c>
      <c r="C864" s="4" t="s">
        <v>2803</v>
      </c>
      <c r="D864" s="4" t="s">
        <v>2804</v>
      </c>
      <c r="E864" s="9"/>
      <c r="F864" s="4" t="s">
        <v>2805</v>
      </c>
      <c r="G864" s="4" t="s">
        <v>275</v>
      </c>
      <c r="H864" s="9" t="s">
        <v>291</v>
      </c>
      <c r="I864" s="9" t="s">
        <v>283</v>
      </c>
      <c r="J864" s="4">
        <v>0.5</v>
      </c>
      <c r="K864" s="4" t="s">
        <v>377</v>
      </c>
      <c r="L864" s="4">
        <v>0</v>
      </c>
      <c r="M864" s="4">
        <v>0.5</v>
      </c>
      <c r="N864" s="4"/>
      <c r="O864" s="4" t="s">
        <v>293</v>
      </c>
      <c r="P864" s="4" t="s">
        <v>279</v>
      </c>
      <c r="Q864" s="4" t="s">
        <v>2806</v>
      </c>
      <c r="R864" s="4"/>
      <c r="S864" s="18"/>
      <c r="U864" s="7">
        <f>VLOOKUP(F864,[6]农村公路!$I$6:$W$11652,15,0)</f>
        <v>0.5</v>
      </c>
      <c r="V864" s="7">
        <f t="shared" si="39"/>
        <v>0</v>
      </c>
      <c r="W864" s="7" t="e">
        <f>VLOOKUP(F864,'[7]乡镇通三级、旅游资源产业路项目明细'!$F$8:$S$1305,14,0)</f>
        <v>#N/A</v>
      </c>
      <c r="AA864" s="7" t="e">
        <f>_xlfn.XLOOKUP(F864,'[8]乡镇通三级、旅游资源产业路项目明细'!$U:$U,'[8]乡镇通三级、旅游资源产业路项目明细'!$U:$U)</f>
        <v>#N/A</v>
      </c>
      <c r="AB864" s="7" t="e">
        <f>VLOOKUP(F864,[9]项目建设投资计划表!$L$7:$O$83,4,0)</f>
        <v>#N/A</v>
      </c>
    </row>
    <row r="865" spans="1:28" ht="25.15" customHeight="1" outlineLevel="3" x14ac:dyDescent="0.4">
      <c r="A865" s="4" t="s">
        <v>14</v>
      </c>
      <c r="B865" s="4" t="s">
        <v>124</v>
      </c>
      <c r="C865" s="4" t="s">
        <v>2803</v>
      </c>
      <c r="D865" s="4" t="s">
        <v>2807</v>
      </c>
      <c r="E865" s="9"/>
      <c r="F865" s="4" t="s">
        <v>2808</v>
      </c>
      <c r="G865" s="4" t="s">
        <v>275</v>
      </c>
      <c r="H865" s="9" t="s">
        <v>291</v>
      </c>
      <c r="I865" s="9" t="s">
        <v>283</v>
      </c>
      <c r="J865" s="4">
        <v>0.5</v>
      </c>
      <c r="K865" s="4" t="s">
        <v>277</v>
      </c>
      <c r="L865" s="4">
        <v>0</v>
      </c>
      <c r="M865" s="4">
        <v>0.5</v>
      </c>
      <c r="N865" s="4"/>
      <c r="O865" s="4" t="s">
        <v>293</v>
      </c>
      <c r="P865" s="4" t="s">
        <v>279</v>
      </c>
      <c r="Q865" s="4" t="s">
        <v>2809</v>
      </c>
      <c r="R865" s="4"/>
      <c r="S865" s="18"/>
      <c r="U865" s="7">
        <f>VLOOKUP(F865,[6]农村公路!$I$6:$W$11652,15,0)</f>
        <v>0.5</v>
      </c>
      <c r="V865" s="7">
        <f t="shared" si="39"/>
        <v>0</v>
      </c>
      <c r="W865" s="7" t="e">
        <f>VLOOKUP(F865,'[7]乡镇通三级、旅游资源产业路项目明细'!$F$8:$S$1305,14,0)</f>
        <v>#N/A</v>
      </c>
      <c r="AA865" s="7" t="e">
        <f>_xlfn.XLOOKUP(F865,'[8]乡镇通三级、旅游资源产业路项目明细'!$U:$U,'[8]乡镇通三级、旅游资源产业路项目明细'!$U:$U)</f>
        <v>#N/A</v>
      </c>
      <c r="AB865" s="7" t="e">
        <f>VLOOKUP(F865,[9]项目建设投资计划表!$L$7:$O$83,4,0)</f>
        <v>#N/A</v>
      </c>
    </row>
    <row r="866" spans="1:28" ht="25.15" customHeight="1" outlineLevel="3" x14ac:dyDescent="0.4">
      <c r="A866" s="4" t="s">
        <v>14</v>
      </c>
      <c r="B866" s="4" t="s">
        <v>124</v>
      </c>
      <c r="C866" s="4" t="s">
        <v>2810</v>
      </c>
      <c r="D866" s="4" t="s">
        <v>2811</v>
      </c>
      <c r="E866" s="9"/>
      <c r="F866" s="4" t="s">
        <v>2812</v>
      </c>
      <c r="G866" s="4" t="s">
        <v>327</v>
      </c>
      <c r="H866" s="9" t="s">
        <v>291</v>
      </c>
      <c r="I866" s="9" t="s">
        <v>283</v>
      </c>
      <c r="J866" s="4">
        <v>0.8</v>
      </c>
      <c r="K866" s="4" t="s">
        <v>377</v>
      </c>
      <c r="L866" s="4" t="s">
        <v>1259</v>
      </c>
      <c r="M866" s="4">
        <v>0.8</v>
      </c>
      <c r="N866" s="4"/>
      <c r="O866" s="4" t="s">
        <v>284</v>
      </c>
      <c r="P866" s="4" t="s">
        <v>279</v>
      </c>
      <c r="Q866" s="4" t="s">
        <v>2811</v>
      </c>
      <c r="R866" s="4"/>
      <c r="S866" s="18"/>
      <c r="U866" s="7">
        <f>VLOOKUP(F866,[6]农村公路!$I$6:$W$11652,15,0)</f>
        <v>0.8</v>
      </c>
      <c r="V866" s="7">
        <f t="shared" si="39"/>
        <v>0</v>
      </c>
      <c r="W866" s="7" t="e">
        <f>VLOOKUP(F866,'[7]乡镇通三级、旅游资源产业路项目明细'!$F$8:$S$1305,14,0)</f>
        <v>#N/A</v>
      </c>
      <c r="AA866" s="7" t="e">
        <f>_xlfn.XLOOKUP(F866,'[8]乡镇通三级、旅游资源产业路项目明细'!$U:$U,'[8]乡镇通三级、旅游资源产业路项目明细'!$U:$U)</f>
        <v>#N/A</v>
      </c>
      <c r="AB866" s="7" t="e">
        <f>VLOOKUP(F866,[9]项目建设投资计划表!$L$7:$O$83,4,0)</f>
        <v>#N/A</v>
      </c>
    </row>
    <row r="867" spans="1:28" ht="25.15" customHeight="1" outlineLevel="3" x14ac:dyDescent="0.4">
      <c r="A867" s="4" t="s">
        <v>14</v>
      </c>
      <c r="B867" s="4" t="s">
        <v>124</v>
      </c>
      <c r="C867" s="4" t="s">
        <v>2813</v>
      </c>
      <c r="D867" s="4" t="s">
        <v>2814</v>
      </c>
      <c r="E867" s="9"/>
      <c r="F867" s="4" t="s">
        <v>2815</v>
      </c>
      <c r="G867" s="4" t="s">
        <v>327</v>
      </c>
      <c r="H867" s="9" t="s">
        <v>291</v>
      </c>
      <c r="I867" s="9" t="s">
        <v>283</v>
      </c>
      <c r="J867" s="4">
        <v>1.2</v>
      </c>
      <c r="K867" s="4" t="s">
        <v>377</v>
      </c>
      <c r="L867" s="4" t="s">
        <v>1259</v>
      </c>
      <c r="M867" s="4">
        <v>1.2</v>
      </c>
      <c r="N867" s="4"/>
      <c r="O867" s="4" t="s">
        <v>284</v>
      </c>
      <c r="P867" s="4" t="s">
        <v>279</v>
      </c>
      <c r="Q867" s="4" t="s">
        <v>2814</v>
      </c>
      <c r="R867" s="4"/>
      <c r="S867" s="18"/>
      <c r="U867" s="7">
        <f>VLOOKUP(F867,[6]农村公路!$I$6:$W$11652,15,0)</f>
        <v>1.2</v>
      </c>
      <c r="V867" s="7">
        <f t="shared" si="39"/>
        <v>0</v>
      </c>
      <c r="W867" s="7" t="e">
        <f>VLOOKUP(F867,'[7]乡镇通三级、旅游资源产业路项目明细'!$F$8:$S$1305,14,0)</f>
        <v>#N/A</v>
      </c>
      <c r="AA867" s="7" t="e">
        <f>_xlfn.XLOOKUP(F867,'[8]乡镇通三级、旅游资源产业路项目明细'!$U:$U,'[8]乡镇通三级、旅游资源产业路项目明细'!$U:$U)</f>
        <v>#N/A</v>
      </c>
      <c r="AB867" s="7" t="e">
        <f>VLOOKUP(F867,[9]项目建设投资计划表!$L$7:$O$83,4,0)</f>
        <v>#N/A</v>
      </c>
    </row>
    <row r="868" spans="1:28" ht="25.15" customHeight="1" outlineLevel="3" x14ac:dyDescent="0.4">
      <c r="A868" s="4" t="s">
        <v>14</v>
      </c>
      <c r="B868" s="4" t="s">
        <v>124</v>
      </c>
      <c r="C868" s="4" t="s">
        <v>2816</v>
      </c>
      <c r="D868" s="4" t="s">
        <v>2817</v>
      </c>
      <c r="E868" s="9"/>
      <c r="F868" s="4" t="s">
        <v>2818</v>
      </c>
      <c r="G868" s="4" t="s">
        <v>327</v>
      </c>
      <c r="H868" s="9" t="s">
        <v>291</v>
      </c>
      <c r="I868" s="9" t="s">
        <v>283</v>
      </c>
      <c r="J868" s="4">
        <v>5</v>
      </c>
      <c r="K868" s="4" t="s">
        <v>377</v>
      </c>
      <c r="L868" s="4" t="s">
        <v>1259</v>
      </c>
      <c r="M868" s="4">
        <v>5</v>
      </c>
      <c r="N868" s="4"/>
      <c r="O868" s="4" t="s">
        <v>277</v>
      </c>
      <c r="P868" s="4" t="s">
        <v>279</v>
      </c>
      <c r="Q868" s="4" t="s">
        <v>2817</v>
      </c>
      <c r="R868" s="4"/>
      <c r="S868" s="18"/>
      <c r="U868" s="7">
        <f>VLOOKUP(F868,[6]农村公路!$I$6:$W$11652,15,0)</f>
        <v>5</v>
      </c>
      <c r="V868" s="7">
        <f t="shared" si="39"/>
        <v>0</v>
      </c>
      <c r="W868" s="7" t="e">
        <f>VLOOKUP(F868,'[7]乡镇通三级、旅游资源产业路项目明细'!$F$8:$S$1305,14,0)</f>
        <v>#N/A</v>
      </c>
      <c r="AA868" s="7" t="e">
        <f>_xlfn.XLOOKUP(F868,'[8]乡镇通三级、旅游资源产业路项目明细'!$U:$U,'[8]乡镇通三级、旅游资源产业路项目明细'!$U:$U)</f>
        <v>#N/A</v>
      </c>
      <c r="AB868" s="7" t="e">
        <f>VLOOKUP(F868,[9]项目建设投资计划表!$L$7:$O$83,4,0)</f>
        <v>#N/A</v>
      </c>
    </row>
    <row r="869" spans="1:28" ht="25.15" customHeight="1" outlineLevel="3" x14ac:dyDescent="0.4">
      <c r="A869" s="4" t="s">
        <v>14</v>
      </c>
      <c r="B869" s="4" t="s">
        <v>124</v>
      </c>
      <c r="C869" s="4" t="s">
        <v>2819</v>
      </c>
      <c r="D869" s="4" t="s">
        <v>2820</v>
      </c>
      <c r="E869" s="9"/>
      <c r="F869" s="4" t="s">
        <v>2821</v>
      </c>
      <c r="G869" s="4" t="s">
        <v>327</v>
      </c>
      <c r="H869" s="9" t="s">
        <v>291</v>
      </c>
      <c r="I869" s="9" t="s">
        <v>283</v>
      </c>
      <c r="J869" s="4">
        <v>1.2</v>
      </c>
      <c r="K869" s="4" t="s">
        <v>377</v>
      </c>
      <c r="L869" s="4" t="s">
        <v>1259</v>
      </c>
      <c r="M869" s="4">
        <v>1.2</v>
      </c>
      <c r="N869" s="4"/>
      <c r="O869" s="4" t="s">
        <v>284</v>
      </c>
      <c r="P869" s="4" t="s">
        <v>279</v>
      </c>
      <c r="Q869" s="4" t="s">
        <v>2820</v>
      </c>
      <c r="R869" s="4"/>
      <c r="S869" s="18"/>
      <c r="U869" s="7">
        <f>VLOOKUP(F869,[6]农村公路!$I$6:$W$11652,15,0)</f>
        <v>1.2</v>
      </c>
      <c r="V869" s="7">
        <f t="shared" si="39"/>
        <v>0</v>
      </c>
      <c r="W869" s="7" t="e">
        <f>VLOOKUP(F869,'[7]乡镇通三级、旅游资源产业路项目明细'!$F$8:$S$1305,14,0)</f>
        <v>#N/A</v>
      </c>
      <c r="AA869" s="7" t="e">
        <f>_xlfn.XLOOKUP(F869,'[8]乡镇通三级、旅游资源产业路项目明细'!$U:$U,'[8]乡镇通三级、旅游资源产业路项目明细'!$U:$U)</f>
        <v>#N/A</v>
      </c>
      <c r="AB869" s="7" t="e">
        <f>VLOOKUP(F869,[9]项目建设投资计划表!$L$7:$O$83,4,0)</f>
        <v>#N/A</v>
      </c>
    </row>
    <row r="870" spans="1:28" ht="25.15" customHeight="1" outlineLevel="3" x14ac:dyDescent="0.4">
      <c r="A870" s="4" t="s">
        <v>14</v>
      </c>
      <c r="B870" s="4" t="s">
        <v>124</v>
      </c>
      <c r="C870" s="4" t="s">
        <v>2822</v>
      </c>
      <c r="D870" s="4" t="s">
        <v>2823</v>
      </c>
      <c r="E870" s="9"/>
      <c r="F870" s="4" t="s">
        <v>2824</v>
      </c>
      <c r="G870" s="4" t="s">
        <v>327</v>
      </c>
      <c r="H870" s="9" t="s">
        <v>291</v>
      </c>
      <c r="I870" s="9" t="s">
        <v>283</v>
      </c>
      <c r="J870" s="4">
        <v>2.5</v>
      </c>
      <c r="K870" s="4" t="s">
        <v>377</v>
      </c>
      <c r="L870" s="4" t="s">
        <v>1259</v>
      </c>
      <c r="M870" s="4">
        <v>2.5</v>
      </c>
      <c r="N870" s="4"/>
      <c r="O870" s="4" t="s">
        <v>284</v>
      </c>
      <c r="P870" s="4" t="s">
        <v>279</v>
      </c>
      <c r="Q870" s="4" t="s">
        <v>2823</v>
      </c>
      <c r="R870" s="4"/>
      <c r="S870" s="18"/>
      <c r="U870" s="7">
        <f>VLOOKUP(F870,[6]农村公路!$I$6:$W$11652,15,0)</f>
        <v>2.5</v>
      </c>
      <c r="V870" s="7">
        <f t="shared" si="39"/>
        <v>0</v>
      </c>
      <c r="W870" s="7" t="e">
        <f>VLOOKUP(F870,'[7]乡镇通三级、旅游资源产业路项目明细'!$F$8:$S$1305,14,0)</f>
        <v>#N/A</v>
      </c>
      <c r="AA870" s="7" t="e">
        <f>_xlfn.XLOOKUP(F870,'[8]乡镇通三级、旅游资源产业路项目明细'!$U:$U,'[8]乡镇通三级、旅游资源产业路项目明细'!$U:$U)</f>
        <v>#N/A</v>
      </c>
      <c r="AB870" s="7" t="e">
        <f>VLOOKUP(F870,[9]项目建设投资计划表!$L$7:$O$83,4,0)</f>
        <v>#N/A</v>
      </c>
    </row>
    <row r="871" spans="1:28" ht="25.15" customHeight="1" outlineLevel="3" x14ac:dyDescent="0.4">
      <c r="A871" s="4" t="s">
        <v>14</v>
      </c>
      <c r="B871" s="4" t="s">
        <v>124</v>
      </c>
      <c r="C871" s="4" t="s">
        <v>2825</v>
      </c>
      <c r="D871" s="4" t="s">
        <v>2826</v>
      </c>
      <c r="E871" s="9"/>
      <c r="F871" s="4" t="s">
        <v>2827</v>
      </c>
      <c r="G871" s="4" t="s">
        <v>327</v>
      </c>
      <c r="H871" s="9" t="s">
        <v>291</v>
      </c>
      <c r="I871" s="9" t="s">
        <v>283</v>
      </c>
      <c r="J871" s="4">
        <v>1.2</v>
      </c>
      <c r="K871" s="4" t="s">
        <v>377</v>
      </c>
      <c r="L871" s="4" t="s">
        <v>1259</v>
      </c>
      <c r="M871" s="4">
        <v>1.2</v>
      </c>
      <c r="N871" s="4"/>
      <c r="O871" s="4" t="s">
        <v>284</v>
      </c>
      <c r="P871" s="4" t="s">
        <v>279</v>
      </c>
      <c r="Q871" s="4" t="s">
        <v>2826</v>
      </c>
      <c r="R871" s="4"/>
      <c r="S871" s="18"/>
      <c r="U871" s="7">
        <f>VLOOKUP(F871,[6]农村公路!$I$6:$W$11652,15,0)</f>
        <v>1.2</v>
      </c>
      <c r="V871" s="7">
        <f t="shared" si="39"/>
        <v>0</v>
      </c>
      <c r="W871" s="7" t="e">
        <f>VLOOKUP(F871,'[7]乡镇通三级、旅游资源产业路项目明细'!$F$8:$S$1305,14,0)</f>
        <v>#N/A</v>
      </c>
      <c r="AA871" s="7" t="e">
        <f>_xlfn.XLOOKUP(F871,'[8]乡镇通三级、旅游资源产业路项目明细'!$U:$U,'[8]乡镇通三级、旅游资源产业路项目明细'!$U:$U)</f>
        <v>#N/A</v>
      </c>
      <c r="AB871" s="7" t="e">
        <f>VLOOKUP(F871,[9]项目建设投资计划表!$L$7:$O$83,4,0)</f>
        <v>#N/A</v>
      </c>
    </row>
    <row r="872" spans="1:28" ht="25.15" customHeight="1" outlineLevel="3" x14ac:dyDescent="0.4">
      <c r="A872" s="4" t="s">
        <v>14</v>
      </c>
      <c r="B872" s="4" t="s">
        <v>124</v>
      </c>
      <c r="C872" s="4" t="s">
        <v>2828</v>
      </c>
      <c r="D872" s="4" t="s">
        <v>782</v>
      </c>
      <c r="E872" s="9"/>
      <c r="F872" s="4" t="s">
        <v>2829</v>
      </c>
      <c r="G872" s="4" t="s">
        <v>327</v>
      </c>
      <c r="H872" s="9" t="s">
        <v>291</v>
      </c>
      <c r="I872" s="9" t="s">
        <v>283</v>
      </c>
      <c r="J872" s="4">
        <v>1</v>
      </c>
      <c r="K872" s="4" t="s">
        <v>377</v>
      </c>
      <c r="L872" s="4" t="s">
        <v>1259</v>
      </c>
      <c r="M872" s="4">
        <v>1</v>
      </c>
      <c r="N872" s="4"/>
      <c r="O872" s="4" t="s">
        <v>284</v>
      </c>
      <c r="P872" s="4" t="s">
        <v>279</v>
      </c>
      <c r="Q872" s="4" t="s">
        <v>782</v>
      </c>
      <c r="R872" s="4"/>
      <c r="S872" s="18"/>
      <c r="U872" s="7">
        <f>VLOOKUP(F872,[6]农村公路!$I$6:$W$11652,15,0)</f>
        <v>1</v>
      </c>
      <c r="V872" s="7">
        <f t="shared" si="39"/>
        <v>0</v>
      </c>
      <c r="W872" s="7" t="e">
        <f>VLOOKUP(F872,'[7]乡镇通三级、旅游资源产业路项目明细'!$F$8:$S$1305,14,0)</f>
        <v>#N/A</v>
      </c>
      <c r="AA872" s="7" t="e">
        <f>_xlfn.XLOOKUP(F872,'[8]乡镇通三级、旅游资源产业路项目明细'!$U:$U,'[8]乡镇通三级、旅游资源产业路项目明细'!$U:$U)</f>
        <v>#N/A</v>
      </c>
      <c r="AB872" s="7" t="e">
        <f>VLOOKUP(F872,[9]项目建设投资计划表!$L$7:$O$83,4,0)</f>
        <v>#N/A</v>
      </c>
    </row>
    <row r="873" spans="1:28" ht="25.15" customHeight="1" outlineLevel="3" x14ac:dyDescent="0.4">
      <c r="A873" s="4" t="s">
        <v>14</v>
      </c>
      <c r="B873" s="4" t="s">
        <v>124</v>
      </c>
      <c r="C873" s="4" t="s">
        <v>2813</v>
      </c>
      <c r="D873" s="4" t="s">
        <v>2671</v>
      </c>
      <c r="E873" s="9"/>
      <c r="F873" s="4" t="s">
        <v>2830</v>
      </c>
      <c r="G873" s="4" t="s">
        <v>327</v>
      </c>
      <c r="H873" s="9" t="s">
        <v>291</v>
      </c>
      <c r="I873" s="9" t="s">
        <v>283</v>
      </c>
      <c r="J873" s="4">
        <v>1.4</v>
      </c>
      <c r="K873" s="4" t="s">
        <v>377</v>
      </c>
      <c r="L873" s="4" t="s">
        <v>1259</v>
      </c>
      <c r="M873" s="4">
        <v>1.4</v>
      </c>
      <c r="N873" s="4"/>
      <c r="O873" s="4" t="s">
        <v>284</v>
      </c>
      <c r="P873" s="4" t="s">
        <v>279</v>
      </c>
      <c r="Q873" s="4" t="s">
        <v>2671</v>
      </c>
      <c r="R873" s="4"/>
      <c r="S873" s="18"/>
      <c r="U873" s="7">
        <f>VLOOKUP(F873,[6]农村公路!$I$6:$W$11652,15,0)</f>
        <v>1.4</v>
      </c>
      <c r="V873" s="7">
        <f t="shared" si="39"/>
        <v>0</v>
      </c>
      <c r="W873" s="7" t="e">
        <f>VLOOKUP(F873,'[7]乡镇通三级、旅游资源产业路项目明细'!$F$8:$S$1305,14,0)</f>
        <v>#N/A</v>
      </c>
      <c r="AA873" s="7" t="e">
        <f>_xlfn.XLOOKUP(F873,'[8]乡镇通三级、旅游资源产业路项目明细'!$U:$U,'[8]乡镇通三级、旅游资源产业路项目明细'!$U:$U)</f>
        <v>#N/A</v>
      </c>
      <c r="AB873" s="7" t="e">
        <f>VLOOKUP(F873,[9]项目建设投资计划表!$L$7:$O$83,4,0)</f>
        <v>#N/A</v>
      </c>
    </row>
    <row r="874" spans="1:28" ht="25.15" customHeight="1" outlineLevel="3" x14ac:dyDescent="0.4">
      <c r="A874" s="4" t="s">
        <v>14</v>
      </c>
      <c r="B874" s="4" t="s">
        <v>124</v>
      </c>
      <c r="C874" s="4" t="s">
        <v>2810</v>
      </c>
      <c r="D874" s="4" t="s">
        <v>2831</v>
      </c>
      <c r="E874" s="9"/>
      <c r="F874" s="4" t="s">
        <v>2832</v>
      </c>
      <c r="G874" s="4" t="s">
        <v>327</v>
      </c>
      <c r="H874" s="9" t="s">
        <v>291</v>
      </c>
      <c r="I874" s="9" t="s">
        <v>283</v>
      </c>
      <c r="J874" s="4">
        <v>2.1</v>
      </c>
      <c r="K874" s="4" t="s">
        <v>377</v>
      </c>
      <c r="L874" s="4" t="s">
        <v>1259</v>
      </c>
      <c r="M874" s="4">
        <v>2.1</v>
      </c>
      <c r="N874" s="4"/>
      <c r="O874" s="4" t="s">
        <v>284</v>
      </c>
      <c r="P874" s="4" t="s">
        <v>279</v>
      </c>
      <c r="Q874" s="4" t="s">
        <v>2831</v>
      </c>
      <c r="R874" s="4"/>
      <c r="S874" s="18"/>
      <c r="U874" s="7">
        <f>VLOOKUP(F874,[6]农村公路!$I$6:$W$11652,15,0)</f>
        <v>2.1</v>
      </c>
      <c r="V874" s="7">
        <f t="shared" si="39"/>
        <v>0</v>
      </c>
      <c r="W874" s="7" t="e">
        <f>VLOOKUP(F874,'[7]乡镇通三级、旅游资源产业路项目明细'!$F$8:$S$1305,14,0)</f>
        <v>#N/A</v>
      </c>
      <c r="AA874" s="7" t="e">
        <f>_xlfn.XLOOKUP(F874,'[8]乡镇通三级、旅游资源产业路项目明细'!$U:$U,'[8]乡镇通三级、旅游资源产业路项目明细'!$U:$U)</f>
        <v>#N/A</v>
      </c>
      <c r="AB874" s="7" t="e">
        <f>VLOOKUP(F874,[9]项目建设投资计划表!$L$7:$O$83,4,0)</f>
        <v>#N/A</v>
      </c>
    </row>
    <row r="875" spans="1:28" ht="25.15" customHeight="1" outlineLevel="3" x14ac:dyDescent="0.4">
      <c r="A875" s="4" t="s">
        <v>14</v>
      </c>
      <c r="B875" s="4" t="s">
        <v>124</v>
      </c>
      <c r="C875" s="4" t="s">
        <v>2833</v>
      </c>
      <c r="D875" s="4" t="s">
        <v>2834</v>
      </c>
      <c r="E875" s="9"/>
      <c r="F875" s="4" t="s">
        <v>2835</v>
      </c>
      <c r="G875" s="4" t="s">
        <v>327</v>
      </c>
      <c r="H875" s="9" t="s">
        <v>291</v>
      </c>
      <c r="I875" s="9" t="s">
        <v>283</v>
      </c>
      <c r="J875" s="4">
        <v>1.9</v>
      </c>
      <c r="K875" s="4" t="s">
        <v>377</v>
      </c>
      <c r="L875" s="4" t="s">
        <v>1259</v>
      </c>
      <c r="M875" s="4">
        <v>1.9</v>
      </c>
      <c r="N875" s="4"/>
      <c r="O875" s="4" t="s">
        <v>284</v>
      </c>
      <c r="P875" s="4" t="s">
        <v>279</v>
      </c>
      <c r="Q875" s="4" t="s">
        <v>2834</v>
      </c>
      <c r="R875" s="4"/>
      <c r="S875" s="18"/>
      <c r="U875" s="7">
        <f>VLOOKUP(F875,[6]农村公路!$I$6:$W$11652,15,0)</f>
        <v>1.9</v>
      </c>
      <c r="V875" s="7">
        <f t="shared" si="39"/>
        <v>0</v>
      </c>
      <c r="W875" s="7" t="e">
        <f>VLOOKUP(F875,'[7]乡镇通三级、旅游资源产业路项目明细'!$F$8:$S$1305,14,0)</f>
        <v>#N/A</v>
      </c>
      <c r="AA875" s="7" t="e">
        <f>_xlfn.XLOOKUP(F875,'[8]乡镇通三级、旅游资源产业路项目明细'!$U:$U,'[8]乡镇通三级、旅游资源产业路项目明细'!$U:$U)</f>
        <v>#N/A</v>
      </c>
      <c r="AB875" s="7" t="e">
        <f>VLOOKUP(F875,[9]项目建设投资计划表!$L$7:$O$83,4,0)</f>
        <v>#N/A</v>
      </c>
    </row>
    <row r="876" spans="1:28" ht="25.15" customHeight="1" outlineLevel="3" x14ac:dyDescent="0.4">
      <c r="A876" s="4" t="s">
        <v>14</v>
      </c>
      <c r="B876" s="4" t="s">
        <v>124</v>
      </c>
      <c r="C876" s="4" t="s">
        <v>2833</v>
      </c>
      <c r="D876" s="4" t="s">
        <v>2836</v>
      </c>
      <c r="E876" s="9"/>
      <c r="F876" s="4" t="s">
        <v>2837</v>
      </c>
      <c r="G876" s="4" t="s">
        <v>327</v>
      </c>
      <c r="H876" s="9" t="s">
        <v>291</v>
      </c>
      <c r="I876" s="9" t="s">
        <v>283</v>
      </c>
      <c r="J876" s="4">
        <v>1.2</v>
      </c>
      <c r="K876" s="4" t="s">
        <v>377</v>
      </c>
      <c r="L876" s="4" t="s">
        <v>1259</v>
      </c>
      <c r="M876" s="4">
        <v>1.2</v>
      </c>
      <c r="N876" s="4"/>
      <c r="O876" s="4" t="s">
        <v>284</v>
      </c>
      <c r="P876" s="4" t="s">
        <v>279</v>
      </c>
      <c r="Q876" s="4" t="s">
        <v>2836</v>
      </c>
      <c r="R876" s="4"/>
      <c r="S876" s="18"/>
      <c r="U876" s="7">
        <f>VLOOKUP(F876,[6]农村公路!$I$6:$W$11652,15,0)</f>
        <v>1.2</v>
      </c>
      <c r="V876" s="7">
        <f t="shared" si="39"/>
        <v>0</v>
      </c>
      <c r="W876" s="7" t="e">
        <f>VLOOKUP(F876,'[7]乡镇通三级、旅游资源产业路项目明细'!$F$8:$S$1305,14,0)</f>
        <v>#N/A</v>
      </c>
      <c r="AA876" s="7" t="e">
        <f>_xlfn.XLOOKUP(F876,'[8]乡镇通三级、旅游资源产业路项目明细'!$U:$U,'[8]乡镇通三级、旅游资源产业路项目明细'!$U:$U)</f>
        <v>#N/A</v>
      </c>
      <c r="AB876" s="7" t="e">
        <f>VLOOKUP(F876,[9]项目建设投资计划表!$L$7:$O$83,4,0)</f>
        <v>#N/A</v>
      </c>
    </row>
    <row r="877" spans="1:28" ht="25.15" customHeight="1" outlineLevel="3" x14ac:dyDescent="0.4">
      <c r="A877" s="4" t="s">
        <v>14</v>
      </c>
      <c r="B877" s="4" t="s">
        <v>124</v>
      </c>
      <c r="C877" s="4" t="s">
        <v>2813</v>
      </c>
      <c r="D877" s="4" t="s">
        <v>2838</v>
      </c>
      <c r="E877" s="9"/>
      <c r="F877" s="4" t="s">
        <v>2839</v>
      </c>
      <c r="G877" s="4" t="s">
        <v>327</v>
      </c>
      <c r="H877" s="9" t="s">
        <v>291</v>
      </c>
      <c r="I877" s="9" t="s">
        <v>283</v>
      </c>
      <c r="J877" s="4">
        <v>1.3</v>
      </c>
      <c r="K877" s="4" t="s">
        <v>377</v>
      </c>
      <c r="L877" s="4" t="s">
        <v>1259</v>
      </c>
      <c r="M877" s="4">
        <v>1.3</v>
      </c>
      <c r="N877" s="4"/>
      <c r="O877" s="4" t="s">
        <v>284</v>
      </c>
      <c r="P877" s="4" t="s">
        <v>279</v>
      </c>
      <c r="Q877" s="4" t="s">
        <v>2838</v>
      </c>
      <c r="R877" s="4"/>
      <c r="S877" s="18"/>
      <c r="U877" s="7">
        <f>VLOOKUP(F877,[6]农村公路!$I$6:$W$11652,15,0)</f>
        <v>1.3</v>
      </c>
      <c r="V877" s="7">
        <f t="shared" si="39"/>
        <v>0</v>
      </c>
      <c r="W877" s="7" t="e">
        <f>VLOOKUP(F877,'[7]乡镇通三级、旅游资源产业路项目明细'!$F$8:$S$1305,14,0)</f>
        <v>#N/A</v>
      </c>
      <c r="AA877" s="7" t="e">
        <f>_xlfn.XLOOKUP(F877,'[8]乡镇通三级、旅游资源产业路项目明细'!$U:$U,'[8]乡镇通三级、旅游资源产业路项目明细'!$U:$U)</f>
        <v>#N/A</v>
      </c>
      <c r="AB877" s="7" t="e">
        <f>VLOOKUP(F877,[9]项目建设投资计划表!$L$7:$O$83,4,0)</f>
        <v>#N/A</v>
      </c>
    </row>
    <row r="878" spans="1:28" ht="25.15" customHeight="1" outlineLevel="3" x14ac:dyDescent="0.4">
      <c r="A878" s="4" t="s">
        <v>14</v>
      </c>
      <c r="B878" s="4" t="s">
        <v>124</v>
      </c>
      <c r="C878" s="4" t="s">
        <v>2799</v>
      </c>
      <c r="D878" s="4" t="s">
        <v>2840</v>
      </c>
      <c r="E878" s="9"/>
      <c r="F878" s="4" t="s">
        <v>2841</v>
      </c>
      <c r="G878" s="4" t="s">
        <v>327</v>
      </c>
      <c r="H878" s="9" t="s">
        <v>291</v>
      </c>
      <c r="I878" s="9" t="s">
        <v>283</v>
      </c>
      <c r="J878" s="4">
        <v>2.2000000000000002</v>
      </c>
      <c r="K878" s="4" t="s">
        <v>377</v>
      </c>
      <c r="L878" s="4" t="s">
        <v>1259</v>
      </c>
      <c r="M878" s="4">
        <v>2.2000000000000002</v>
      </c>
      <c r="N878" s="4"/>
      <c r="O878" s="4" t="s">
        <v>284</v>
      </c>
      <c r="P878" s="4" t="s">
        <v>279</v>
      </c>
      <c r="Q878" s="4" t="s">
        <v>2840</v>
      </c>
      <c r="R878" s="4"/>
      <c r="S878" s="18"/>
      <c r="U878" s="7">
        <f>VLOOKUP(F878,[6]农村公路!$I$6:$W$11652,15,0)</f>
        <v>2.2000000000000002</v>
      </c>
      <c r="V878" s="7">
        <f t="shared" si="39"/>
        <v>0</v>
      </c>
      <c r="W878" s="7" t="e">
        <f>VLOOKUP(F878,'[7]乡镇通三级、旅游资源产业路项目明细'!$F$8:$S$1305,14,0)</f>
        <v>#N/A</v>
      </c>
      <c r="AA878" s="7" t="e">
        <f>_xlfn.XLOOKUP(F878,'[8]乡镇通三级、旅游资源产业路项目明细'!$U:$U,'[8]乡镇通三级、旅游资源产业路项目明细'!$U:$U)</f>
        <v>#N/A</v>
      </c>
      <c r="AB878" s="7" t="e">
        <f>VLOOKUP(F878,[9]项目建设投资计划表!$L$7:$O$83,4,0)</f>
        <v>#N/A</v>
      </c>
    </row>
    <row r="879" spans="1:28" ht="25.15" customHeight="1" outlineLevel="3" x14ac:dyDescent="0.4">
      <c r="A879" s="4" t="s">
        <v>14</v>
      </c>
      <c r="B879" s="4" t="s">
        <v>124</v>
      </c>
      <c r="C879" s="4" t="s">
        <v>2842</v>
      </c>
      <c r="D879" s="4" t="s">
        <v>2843</v>
      </c>
      <c r="E879" s="9"/>
      <c r="F879" s="4" t="s">
        <v>2844</v>
      </c>
      <c r="G879" s="4" t="s">
        <v>327</v>
      </c>
      <c r="H879" s="9" t="s">
        <v>291</v>
      </c>
      <c r="I879" s="9" t="s">
        <v>283</v>
      </c>
      <c r="J879" s="4">
        <v>1.5</v>
      </c>
      <c r="K879" s="4" t="s">
        <v>377</v>
      </c>
      <c r="L879" s="4" t="s">
        <v>1259</v>
      </c>
      <c r="M879" s="4">
        <v>1.5</v>
      </c>
      <c r="N879" s="4"/>
      <c r="O879" s="4" t="s">
        <v>277</v>
      </c>
      <c r="P879" s="4" t="s">
        <v>279</v>
      </c>
      <c r="Q879" s="4" t="s">
        <v>2843</v>
      </c>
      <c r="R879" s="4"/>
      <c r="S879" s="18"/>
      <c r="U879" s="7">
        <f>VLOOKUP(F879,[6]农村公路!$I$6:$W$11652,15,0)</f>
        <v>1.5</v>
      </c>
      <c r="V879" s="7">
        <f t="shared" si="39"/>
        <v>0</v>
      </c>
      <c r="W879" s="7" t="e">
        <f>VLOOKUP(F879,'[7]乡镇通三级、旅游资源产业路项目明细'!$F$8:$S$1305,14,0)</f>
        <v>#N/A</v>
      </c>
      <c r="AA879" s="7" t="e">
        <f>_xlfn.XLOOKUP(F879,'[8]乡镇通三级、旅游资源产业路项目明细'!$U:$U,'[8]乡镇通三级、旅游资源产业路项目明细'!$U:$U)</f>
        <v>#N/A</v>
      </c>
      <c r="AB879" s="7" t="e">
        <f>VLOOKUP(F879,[9]项目建设投资计划表!$L$7:$O$83,4,0)</f>
        <v>#N/A</v>
      </c>
    </row>
    <row r="880" spans="1:28" ht="25.15" customHeight="1" outlineLevel="3" x14ac:dyDescent="0.4">
      <c r="A880" s="4" t="s">
        <v>14</v>
      </c>
      <c r="B880" s="4" t="s">
        <v>124</v>
      </c>
      <c r="C880" s="4" t="s">
        <v>2845</v>
      </c>
      <c r="D880" s="4" t="s">
        <v>2846</v>
      </c>
      <c r="E880" s="9"/>
      <c r="F880" s="4" t="s">
        <v>2847</v>
      </c>
      <c r="G880" s="4" t="s">
        <v>327</v>
      </c>
      <c r="H880" s="9" t="s">
        <v>291</v>
      </c>
      <c r="I880" s="9" t="s">
        <v>283</v>
      </c>
      <c r="J880" s="4">
        <v>0.5</v>
      </c>
      <c r="K880" s="4" t="s">
        <v>377</v>
      </c>
      <c r="L880" s="4" t="s">
        <v>1259</v>
      </c>
      <c r="M880" s="4">
        <v>0.5</v>
      </c>
      <c r="N880" s="4"/>
      <c r="O880" s="4" t="s">
        <v>284</v>
      </c>
      <c r="P880" s="4" t="s">
        <v>279</v>
      </c>
      <c r="Q880" s="4" t="s">
        <v>2846</v>
      </c>
      <c r="R880" s="4"/>
      <c r="S880" s="18"/>
      <c r="U880" s="7">
        <f>VLOOKUP(F880,[6]农村公路!$I$6:$W$11652,15,0)</f>
        <v>0.5</v>
      </c>
      <c r="V880" s="7">
        <f t="shared" si="39"/>
        <v>0</v>
      </c>
      <c r="W880" s="7" t="e">
        <f>VLOOKUP(F880,'[7]乡镇通三级、旅游资源产业路项目明细'!$F$8:$S$1305,14,0)</f>
        <v>#N/A</v>
      </c>
      <c r="AA880" s="7" t="e">
        <f>_xlfn.XLOOKUP(F880,'[8]乡镇通三级、旅游资源产业路项目明细'!$U:$U,'[8]乡镇通三级、旅游资源产业路项目明细'!$U:$U)</f>
        <v>#N/A</v>
      </c>
      <c r="AB880" s="7" t="e">
        <f>VLOOKUP(F880,[9]项目建设投资计划表!$L$7:$O$83,4,0)</f>
        <v>#N/A</v>
      </c>
    </row>
    <row r="881" spans="1:28" ht="25.15" customHeight="1" outlineLevel="3" x14ac:dyDescent="0.4">
      <c r="A881" s="4" t="s">
        <v>14</v>
      </c>
      <c r="B881" s="4" t="s">
        <v>124</v>
      </c>
      <c r="C881" s="4" t="s">
        <v>2825</v>
      </c>
      <c r="D881" s="4" t="s">
        <v>1922</v>
      </c>
      <c r="E881" s="9"/>
      <c r="F881" s="4" t="s">
        <v>2848</v>
      </c>
      <c r="G881" s="4" t="s">
        <v>327</v>
      </c>
      <c r="H881" s="9" t="s">
        <v>291</v>
      </c>
      <c r="I881" s="9" t="s">
        <v>283</v>
      </c>
      <c r="J881" s="4">
        <v>1.7</v>
      </c>
      <c r="K881" s="4" t="s">
        <v>377</v>
      </c>
      <c r="L881" s="4" t="s">
        <v>1259</v>
      </c>
      <c r="M881" s="4">
        <v>1.7</v>
      </c>
      <c r="N881" s="4"/>
      <c r="O881" s="4" t="s">
        <v>277</v>
      </c>
      <c r="P881" s="4" t="s">
        <v>279</v>
      </c>
      <c r="Q881" s="4" t="s">
        <v>1922</v>
      </c>
      <c r="R881" s="4"/>
      <c r="S881" s="18"/>
      <c r="U881" s="7">
        <f>VLOOKUP(F881,[6]农村公路!$I$6:$W$11652,15,0)</f>
        <v>1.7</v>
      </c>
      <c r="V881" s="7">
        <f t="shared" si="39"/>
        <v>0</v>
      </c>
      <c r="W881" s="7" t="e">
        <f>VLOOKUP(F881,'[7]乡镇通三级、旅游资源产业路项目明细'!$F$8:$S$1305,14,0)</f>
        <v>#N/A</v>
      </c>
      <c r="AA881" s="7" t="e">
        <f>_xlfn.XLOOKUP(F881,'[8]乡镇通三级、旅游资源产业路项目明细'!$U:$U,'[8]乡镇通三级、旅游资源产业路项目明细'!$U:$U)</f>
        <v>#N/A</v>
      </c>
      <c r="AB881" s="7" t="e">
        <f>VLOOKUP(F881,[9]项目建设投资计划表!$L$7:$O$83,4,0)</f>
        <v>#N/A</v>
      </c>
    </row>
    <row r="882" spans="1:28" ht="25.15" customHeight="1" outlineLevel="3" x14ac:dyDescent="0.4">
      <c r="A882" s="4" t="s">
        <v>14</v>
      </c>
      <c r="B882" s="4" t="s">
        <v>124</v>
      </c>
      <c r="C882" s="4" t="s">
        <v>2842</v>
      </c>
      <c r="D882" s="4" t="s">
        <v>2849</v>
      </c>
      <c r="E882" s="9"/>
      <c r="F882" s="4" t="s">
        <v>2850</v>
      </c>
      <c r="G882" s="4" t="s">
        <v>327</v>
      </c>
      <c r="H882" s="9" t="s">
        <v>291</v>
      </c>
      <c r="I882" s="9" t="s">
        <v>283</v>
      </c>
      <c r="J882" s="4">
        <v>1.6</v>
      </c>
      <c r="K882" s="4" t="s">
        <v>377</v>
      </c>
      <c r="L882" s="4" t="s">
        <v>1259</v>
      </c>
      <c r="M882" s="4">
        <v>1.6</v>
      </c>
      <c r="N882" s="4"/>
      <c r="O882" s="4" t="s">
        <v>277</v>
      </c>
      <c r="P882" s="4" t="s">
        <v>279</v>
      </c>
      <c r="Q882" s="4" t="s">
        <v>2849</v>
      </c>
      <c r="R882" s="4"/>
      <c r="S882" s="18"/>
      <c r="U882" s="7">
        <f>VLOOKUP(F882,[6]农村公路!$I$6:$W$11652,15,0)</f>
        <v>1.6</v>
      </c>
      <c r="V882" s="7">
        <f t="shared" si="39"/>
        <v>0</v>
      </c>
      <c r="W882" s="7" t="e">
        <f>VLOOKUP(F882,'[7]乡镇通三级、旅游资源产业路项目明细'!$F$8:$S$1305,14,0)</f>
        <v>#N/A</v>
      </c>
      <c r="AA882" s="7" t="e">
        <f>_xlfn.XLOOKUP(F882,'[8]乡镇通三级、旅游资源产业路项目明细'!$U:$U,'[8]乡镇通三级、旅游资源产业路项目明细'!$U:$U)</f>
        <v>#N/A</v>
      </c>
      <c r="AB882" s="7" t="e">
        <f>VLOOKUP(F882,[9]项目建设投资计划表!$L$7:$O$83,4,0)</f>
        <v>#N/A</v>
      </c>
    </row>
    <row r="883" spans="1:28" ht="25.15" customHeight="1" outlineLevel="3" x14ac:dyDescent="0.4">
      <c r="A883" s="4" t="s">
        <v>14</v>
      </c>
      <c r="B883" s="4" t="s">
        <v>124</v>
      </c>
      <c r="C883" s="4" t="s">
        <v>2813</v>
      </c>
      <c r="D883" s="4" t="s">
        <v>2851</v>
      </c>
      <c r="E883" s="9"/>
      <c r="F883" s="4" t="s">
        <v>2852</v>
      </c>
      <c r="G883" s="4" t="s">
        <v>327</v>
      </c>
      <c r="H883" s="9" t="s">
        <v>291</v>
      </c>
      <c r="I883" s="9" t="s">
        <v>283</v>
      </c>
      <c r="J883" s="4">
        <v>2.2000000000000002</v>
      </c>
      <c r="K883" s="4" t="s">
        <v>377</v>
      </c>
      <c r="L883" s="4" t="s">
        <v>1259</v>
      </c>
      <c r="M883" s="4">
        <v>2.2000000000000002</v>
      </c>
      <c r="N883" s="4"/>
      <c r="O883" s="4" t="s">
        <v>284</v>
      </c>
      <c r="P883" s="4" t="s">
        <v>279</v>
      </c>
      <c r="Q883" s="4" t="s">
        <v>2851</v>
      </c>
      <c r="R883" s="4"/>
      <c r="S883" s="18"/>
      <c r="U883" s="7">
        <f>VLOOKUP(F883,[6]农村公路!$I$6:$W$11652,15,0)</f>
        <v>2.2000000000000002</v>
      </c>
      <c r="V883" s="7">
        <f t="shared" si="39"/>
        <v>0</v>
      </c>
      <c r="W883" s="7" t="e">
        <f>VLOOKUP(F883,'[7]乡镇通三级、旅游资源产业路项目明细'!$F$8:$S$1305,14,0)</f>
        <v>#N/A</v>
      </c>
      <c r="AA883" s="7" t="e">
        <f>_xlfn.XLOOKUP(F883,'[8]乡镇通三级、旅游资源产业路项目明细'!$U:$U,'[8]乡镇通三级、旅游资源产业路项目明细'!$U:$U)</f>
        <v>#N/A</v>
      </c>
      <c r="AB883" s="7" t="e">
        <f>VLOOKUP(F883,[9]项目建设投资计划表!$L$7:$O$83,4,0)</f>
        <v>#N/A</v>
      </c>
    </row>
    <row r="884" spans="1:28" ht="25.15" customHeight="1" outlineLevel="3" x14ac:dyDescent="0.4">
      <c r="A884" s="4" t="s">
        <v>14</v>
      </c>
      <c r="B884" s="4" t="s">
        <v>124</v>
      </c>
      <c r="C884" s="4" t="s">
        <v>2842</v>
      </c>
      <c r="D884" s="4" t="s">
        <v>2836</v>
      </c>
      <c r="E884" s="9"/>
      <c r="F884" s="4" t="s">
        <v>2853</v>
      </c>
      <c r="G884" s="4" t="s">
        <v>327</v>
      </c>
      <c r="H884" s="9" t="s">
        <v>291</v>
      </c>
      <c r="I884" s="9" t="s">
        <v>283</v>
      </c>
      <c r="J884" s="4">
        <v>1</v>
      </c>
      <c r="K884" s="4" t="s">
        <v>377</v>
      </c>
      <c r="L884" s="4" t="s">
        <v>1259</v>
      </c>
      <c r="M884" s="4">
        <v>1</v>
      </c>
      <c r="N884" s="4"/>
      <c r="O884" s="4" t="s">
        <v>284</v>
      </c>
      <c r="P884" s="4" t="s">
        <v>279</v>
      </c>
      <c r="Q884" s="4" t="s">
        <v>2836</v>
      </c>
      <c r="R884" s="4"/>
      <c r="S884" s="18"/>
      <c r="U884" s="7">
        <f>VLOOKUP(F884,[6]农村公路!$I$6:$W$11652,15,0)</f>
        <v>1</v>
      </c>
      <c r="V884" s="7">
        <f t="shared" si="39"/>
        <v>0</v>
      </c>
      <c r="W884" s="7" t="e">
        <f>VLOOKUP(F884,'[7]乡镇通三级、旅游资源产业路项目明细'!$F$8:$S$1305,14,0)</f>
        <v>#N/A</v>
      </c>
      <c r="AA884" s="7" t="e">
        <f>_xlfn.XLOOKUP(F884,'[8]乡镇通三级、旅游资源产业路项目明细'!$U:$U,'[8]乡镇通三级、旅游资源产业路项目明细'!$U:$U)</f>
        <v>#N/A</v>
      </c>
      <c r="AB884" s="7" t="e">
        <f>VLOOKUP(F884,[9]项目建设投资计划表!$L$7:$O$83,4,0)</f>
        <v>#N/A</v>
      </c>
    </row>
    <row r="885" spans="1:28" ht="25.15" customHeight="1" outlineLevel="3" x14ac:dyDescent="0.4">
      <c r="A885" s="4" t="s">
        <v>14</v>
      </c>
      <c r="B885" s="4" t="s">
        <v>124</v>
      </c>
      <c r="C885" s="4" t="s">
        <v>2854</v>
      </c>
      <c r="D885" s="4" t="s">
        <v>2855</v>
      </c>
      <c r="E885" s="9"/>
      <c r="F885" s="4" t="s">
        <v>2856</v>
      </c>
      <c r="G885" s="4" t="s">
        <v>327</v>
      </c>
      <c r="H885" s="9" t="s">
        <v>291</v>
      </c>
      <c r="I885" s="9" t="s">
        <v>283</v>
      </c>
      <c r="J885" s="4">
        <v>2</v>
      </c>
      <c r="K885" s="4" t="s">
        <v>377</v>
      </c>
      <c r="L885" s="4" t="s">
        <v>1259</v>
      </c>
      <c r="M885" s="4">
        <v>2</v>
      </c>
      <c r="N885" s="4"/>
      <c r="O885" s="4" t="s">
        <v>284</v>
      </c>
      <c r="P885" s="4" t="s">
        <v>279</v>
      </c>
      <c r="Q885" s="4" t="s">
        <v>2855</v>
      </c>
      <c r="R885" s="4"/>
      <c r="S885" s="18"/>
      <c r="U885" s="7">
        <f>VLOOKUP(F885,[6]农村公路!$I$6:$W$11652,15,0)</f>
        <v>2</v>
      </c>
      <c r="V885" s="7">
        <f t="shared" si="39"/>
        <v>0</v>
      </c>
      <c r="W885" s="7" t="e">
        <f>VLOOKUP(F885,'[7]乡镇通三级、旅游资源产业路项目明细'!$F$8:$S$1305,14,0)</f>
        <v>#N/A</v>
      </c>
      <c r="AA885" s="7" t="e">
        <f>_xlfn.XLOOKUP(F885,'[8]乡镇通三级、旅游资源产业路项目明细'!$U:$U,'[8]乡镇通三级、旅游资源产业路项目明细'!$U:$U)</f>
        <v>#N/A</v>
      </c>
      <c r="AB885" s="7" t="e">
        <f>VLOOKUP(F885,[9]项目建设投资计划表!$L$7:$O$83,4,0)</f>
        <v>#N/A</v>
      </c>
    </row>
    <row r="886" spans="1:28" ht="25.15" customHeight="1" outlineLevel="3" x14ac:dyDescent="0.4">
      <c r="A886" s="4" t="s">
        <v>14</v>
      </c>
      <c r="B886" s="4" t="s">
        <v>124</v>
      </c>
      <c r="C886" s="4" t="s">
        <v>2816</v>
      </c>
      <c r="D886" s="4" t="s">
        <v>2857</v>
      </c>
      <c r="E886" s="9"/>
      <c r="F886" s="4" t="s">
        <v>2858</v>
      </c>
      <c r="G886" s="4" t="s">
        <v>327</v>
      </c>
      <c r="H886" s="9" t="s">
        <v>291</v>
      </c>
      <c r="I886" s="9" t="s">
        <v>283</v>
      </c>
      <c r="J886" s="4">
        <v>4.3</v>
      </c>
      <c r="K886" s="4" t="s">
        <v>377</v>
      </c>
      <c r="L886" s="4" t="s">
        <v>1259</v>
      </c>
      <c r="M886" s="4">
        <v>4.3</v>
      </c>
      <c r="N886" s="4"/>
      <c r="O886" s="4" t="s">
        <v>277</v>
      </c>
      <c r="P886" s="4" t="s">
        <v>279</v>
      </c>
      <c r="Q886" s="4" t="s">
        <v>2857</v>
      </c>
      <c r="R886" s="4"/>
      <c r="S886" s="18"/>
      <c r="U886" s="7">
        <f>VLOOKUP(F886,[6]农村公路!$I$6:$W$11652,15,0)</f>
        <v>4.3</v>
      </c>
      <c r="V886" s="7">
        <f t="shared" si="39"/>
        <v>0</v>
      </c>
      <c r="W886" s="7" t="e">
        <f>VLOOKUP(F886,'[7]乡镇通三级、旅游资源产业路项目明细'!$F$8:$S$1305,14,0)</f>
        <v>#N/A</v>
      </c>
      <c r="AA886" s="7" t="e">
        <f>_xlfn.XLOOKUP(F886,'[8]乡镇通三级、旅游资源产业路项目明细'!$U:$U,'[8]乡镇通三级、旅游资源产业路项目明细'!$U:$U)</f>
        <v>#N/A</v>
      </c>
      <c r="AB886" s="7" t="e">
        <f>VLOOKUP(F886,[9]项目建设投资计划表!$L$7:$O$83,4,0)</f>
        <v>#N/A</v>
      </c>
    </row>
    <row r="887" spans="1:28" ht="25.15" customHeight="1" outlineLevel="3" x14ac:dyDescent="0.4">
      <c r="A887" s="4" t="s">
        <v>14</v>
      </c>
      <c r="B887" s="4" t="s">
        <v>124</v>
      </c>
      <c r="C887" s="4" t="s">
        <v>2859</v>
      </c>
      <c r="D887" s="4" t="s">
        <v>2860</v>
      </c>
      <c r="E887" s="9"/>
      <c r="F887" s="4" t="s">
        <v>2861</v>
      </c>
      <c r="G887" s="4" t="s">
        <v>327</v>
      </c>
      <c r="H887" s="9" t="s">
        <v>291</v>
      </c>
      <c r="I887" s="9" t="s">
        <v>283</v>
      </c>
      <c r="J887" s="4">
        <v>3.1</v>
      </c>
      <c r="K887" s="4" t="s">
        <v>377</v>
      </c>
      <c r="L887" s="4" t="s">
        <v>1259</v>
      </c>
      <c r="M887" s="4">
        <v>3.1</v>
      </c>
      <c r="N887" s="4"/>
      <c r="O887" s="4" t="s">
        <v>284</v>
      </c>
      <c r="P887" s="4" t="s">
        <v>279</v>
      </c>
      <c r="Q887" s="4" t="s">
        <v>2860</v>
      </c>
      <c r="R887" s="4"/>
      <c r="S887" s="18"/>
      <c r="U887" s="7">
        <f>VLOOKUP(F887,[6]农村公路!$I$6:$W$11652,15,0)</f>
        <v>3.1</v>
      </c>
      <c r="V887" s="7">
        <f t="shared" si="39"/>
        <v>0</v>
      </c>
      <c r="W887" s="7" t="e">
        <f>VLOOKUP(F887,'[7]乡镇通三级、旅游资源产业路项目明细'!$F$8:$S$1305,14,0)</f>
        <v>#N/A</v>
      </c>
      <c r="AA887" s="7" t="e">
        <f>_xlfn.XLOOKUP(F887,'[8]乡镇通三级、旅游资源产业路项目明细'!$U:$U,'[8]乡镇通三级、旅游资源产业路项目明细'!$U:$U)</f>
        <v>#N/A</v>
      </c>
      <c r="AB887" s="7" t="e">
        <f>VLOOKUP(F887,[9]项目建设投资计划表!$L$7:$O$83,4,0)</f>
        <v>#N/A</v>
      </c>
    </row>
    <row r="888" spans="1:28" ht="25.15" customHeight="1" outlineLevel="3" x14ac:dyDescent="0.4">
      <c r="A888" s="4" t="s">
        <v>14</v>
      </c>
      <c r="B888" s="4" t="s">
        <v>124</v>
      </c>
      <c r="C888" s="4" t="s">
        <v>2813</v>
      </c>
      <c r="D888" s="4" t="s">
        <v>2862</v>
      </c>
      <c r="E888" s="9"/>
      <c r="F888" s="4" t="s">
        <v>2863</v>
      </c>
      <c r="G888" s="4" t="s">
        <v>327</v>
      </c>
      <c r="H888" s="9" t="s">
        <v>291</v>
      </c>
      <c r="I888" s="9" t="s">
        <v>283</v>
      </c>
      <c r="J888" s="4">
        <v>1.8</v>
      </c>
      <c r="K888" s="4" t="s">
        <v>377</v>
      </c>
      <c r="L888" s="4" t="s">
        <v>1259</v>
      </c>
      <c r="M888" s="4">
        <v>1.8</v>
      </c>
      <c r="N888" s="4"/>
      <c r="O888" s="4" t="s">
        <v>284</v>
      </c>
      <c r="P888" s="4" t="s">
        <v>279</v>
      </c>
      <c r="Q888" s="4" t="s">
        <v>2862</v>
      </c>
      <c r="R888" s="4"/>
      <c r="S888" s="18"/>
      <c r="U888" s="7">
        <f>VLOOKUP(F888,[6]农村公路!$I$6:$W$11652,15,0)</f>
        <v>1.8</v>
      </c>
      <c r="V888" s="7">
        <f t="shared" si="39"/>
        <v>0</v>
      </c>
      <c r="W888" s="7" t="e">
        <f>VLOOKUP(F888,'[7]乡镇通三级、旅游资源产业路项目明细'!$F$8:$S$1305,14,0)</f>
        <v>#N/A</v>
      </c>
      <c r="AA888" s="7" t="e">
        <f>_xlfn.XLOOKUP(F888,'[8]乡镇通三级、旅游资源产业路项目明细'!$U:$U,'[8]乡镇通三级、旅游资源产业路项目明细'!$U:$U)</f>
        <v>#N/A</v>
      </c>
      <c r="AB888" s="7" t="e">
        <f>VLOOKUP(F888,[9]项目建设投资计划表!$L$7:$O$83,4,0)</f>
        <v>#N/A</v>
      </c>
    </row>
    <row r="889" spans="1:28" ht="25.15" customHeight="1" outlineLevel="3" x14ac:dyDescent="0.4">
      <c r="A889" s="4" t="s">
        <v>14</v>
      </c>
      <c r="B889" s="4" t="s">
        <v>124</v>
      </c>
      <c r="C889" s="4" t="s">
        <v>2787</v>
      </c>
      <c r="D889" s="4" t="s">
        <v>2864</v>
      </c>
      <c r="E889" s="9"/>
      <c r="F889" s="4" t="s">
        <v>2865</v>
      </c>
      <c r="G889" s="4" t="s">
        <v>327</v>
      </c>
      <c r="H889" s="9" t="s">
        <v>291</v>
      </c>
      <c r="I889" s="9" t="s">
        <v>283</v>
      </c>
      <c r="J889" s="4">
        <v>2.4</v>
      </c>
      <c r="K889" s="4" t="s">
        <v>377</v>
      </c>
      <c r="L889" s="4" t="s">
        <v>1259</v>
      </c>
      <c r="M889" s="4">
        <v>2.4</v>
      </c>
      <c r="N889" s="4"/>
      <c r="O889" s="4" t="s">
        <v>284</v>
      </c>
      <c r="P889" s="4" t="s">
        <v>279</v>
      </c>
      <c r="Q889" s="4" t="s">
        <v>2864</v>
      </c>
      <c r="R889" s="4"/>
      <c r="S889" s="18"/>
      <c r="U889" s="7">
        <f>VLOOKUP(F889,[6]农村公路!$I$6:$W$11652,15,0)</f>
        <v>2.4</v>
      </c>
      <c r="V889" s="7">
        <f t="shared" si="39"/>
        <v>0</v>
      </c>
      <c r="W889" s="7" t="e">
        <f>VLOOKUP(F889,'[7]乡镇通三级、旅游资源产业路项目明细'!$F$8:$S$1305,14,0)</f>
        <v>#N/A</v>
      </c>
      <c r="AA889" s="7" t="e">
        <f>_xlfn.XLOOKUP(F889,'[8]乡镇通三级、旅游资源产业路项目明细'!$U:$U,'[8]乡镇通三级、旅游资源产业路项目明细'!$U:$U)</f>
        <v>#N/A</v>
      </c>
      <c r="AB889" s="7" t="e">
        <f>VLOOKUP(F889,[9]项目建设投资计划表!$L$7:$O$83,4,0)</f>
        <v>#N/A</v>
      </c>
    </row>
    <row r="890" spans="1:28" ht="25.15" customHeight="1" outlineLevel="3" x14ac:dyDescent="0.4">
      <c r="A890" s="4" t="s">
        <v>14</v>
      </c>
      <c r="B890" s="4" t="s">
        <v>124</v>
      </c>
      <c r="C890" s="4" t="s">
        <v>2810</v>
      </c>
      <c r="D890" s="4" t="s">
        <v>2866</v>
      </c>
      <c r="E890" s="9"/>
      <c r="F890" s="4" t="s">
        <v>2867</v>
      </c>
      <c r="G890" s="4" t="s">
        <v>327</v>
      </c>
      <c r="H890" s="9" t="s">
        <v>291</v>
      </c>
      <c r="I890" s="9" t="s">
        <v>283</v>
      </c>
      <c r="J890" s="4">
        <v>1.6</v>
      </c>
      <c r="K890" s="4" t="s">
        <v>377</v>
      </c>
      <c r="L890" s="4" t="s">
        <v>1259</v>
      </c>
      <c r="M890" s="4">
        <v>1.6</v>
      </c>
      <c r="N890" s="4"/>
      <c r="O890" s="4" t="s">
        <v>277</v>
      </c>
      <c r="P890" s="4" t="s">
        <v>279</v>
      </c>
      <c r="Q890" s="4" t="s">
        <v>2866</v>
      </c>
      <c r="R890" s="4"/>
      <c r="S890" s="18"/>
      <c r="U890" s="7">
        <f>VLOOKUP(F890,[6]农村公路!$I$6:$W$11652,15,0)</f>
        <v>1.6</v>
      </c>
      <c r="V890" s="7">
        <f t="shared" si="39"/>
        <v>0</v>
      </c>
      <c r="W890" s="7" t="e">
        <f>VLOOKUP(F890,'[7]乡镇通三级、旅游资源产业路项目明细'!$F$8:$S$1305,14,0)</f>
        <v>#N/A</v>
      </c>
      <c r="AA890" s="7" t="e">
        <f>_xlfn.XLOOKUP(F890,'[8]乡镇通三级、旅游资源产业路项目明细'!$U:$U,'[8]乡镇通三级、旅游资源产业路项目明细'!$U:$U)</f>
        <v>#N/A</v>
      </c>
      <c r="AB890" s="7" t="e">
        <f>VLOOKUP(F890,[9]项目建设投资计划表!$L$7:$O$83,4,0)</f>
        <v>#N/A</v>
      </c>
    </row>
    <row r="891" spans="1:28" ht="25.15" customHeight="1" outlineLevel="3" x14ac:dyDescent="0.4">
      <c r="A891" s="4" t="s">
        <v>14</v>
      </c>
      <c r="B891" s="4" t="s">
        <v>124</v>
      </c>
      <c r="C891" s="4" t="s">
        <v>2868</v>
      </c>
      <c r="D891" s="4" t="s">
        <v>2869</v>
      </c>
      <c r="E891" s="9"/>
      <c r="F891" s="4" t="s">
        <v>2870</v>
      </c>
      <c r="G891" s="4" t="s">
        <v>327</v>
      </c>
      <c r="H891" s="9" t="s">
        <v>291</v>
      </c>
      <c r="I891" s="9" t="s">
        <v>283</v>
      </c>
      <c r="J891" s="4">
        <v>1.3</v>
      </c>
      <c r="K891" s="4" t="s">
        <v>377</v>
      </c>
      <c r="L891" s="4" t="s">
        <v>1259</v>
      </c>
      <c r="M891" s="4">
        <v>1.3</v>
      </c>
      <c r="N891" s="4"/>
      <c r="O891" s="4" t="s">
        <v>284</v>
      </c>
      <c r="P891" s="4" t="s">
        <v>279</v>
      </c>
      <c r="Q891" s="4" t="s">
        <v>2869</v>
      </c>
      <c r="R891" s="4"/>
      <c r="S891" s="18"/>
      <c r="U891" s="7">
        <f>VLOOKUP(F891,[6]农村公路!$I$6:$W$11652,15,0)</f>
        <v>1.3</v>
      </c>
      <c r="V891" s="7">
        <f t="shared" si="39"/>
        <v>0</v>
      </c>
      <c r="W891" s="7" t="e">
        <f>VLOOKUP(F891,'[7]乡镇通三级、旅游资源产业路项目明细'!$F$8:$S$1305,14,0)</f>
        <v>#N/A</v>
      </c>
      <c r="AA891" s="7" t="e">
        <f>_xlfn.XLOOKUP(F891,'[8]乡镇通三级、旅游资源产业路项目明细'!$U:$U,'[8]乡镇通三级、旅游资源产业路项目明细'!$U:$U)</f>
        <v>#N/A</v>
      </c>
      <c r="AB891" s="7" t="e">
        <f>VLOOKUP(F891,[9]项目建设投资计划表!$L$7:$O$83,4,0)</f>
        <v>#N/A</v>
      </c>
    </row>
    <row r="892" spans="1:28" ht="25.15" customHeight="1" outlineLevel="3" x14ac:dyDescent="0.4">
      <c r="A892" s="4" t="s">
        <v>14</v>
      </c>
      <c r="B892" s="4" t="s">
        <v>124</v>
      </c>
      <c r="C892" s="4" t="s">
        <v>2787</v>
      </c>
      <c r="D892" s="4" t="s">
        <v>2871</v>
      </c>
      <c r="E892" s="9"/>
      <c r="F892" s="4" t="s">
        <v>2872</v>
      </c>
      <c r="G892" s="4" t="s">
        <v>327</v>
      </c>
      <c r="H892" s="9" t="s">
        <v>291</v>
      </c>
      <c r="I892" s="9" t="s">
        <v>283</v>
      </c>
      <c r="J892" s="4">
        <v>2.2000000000000002</v>
      </c>
      <c r="K892" s="4" t="s">
        <v>377</v>
      </c>
      <c r="L892" s="4" t="s">
        <v>1259</v>
      </c>
      <c r="M892" s="4">
        <v>0.4</v>
      </c>
      <c r="N892" s="4"/>
      <c r="O892" s="4" t="s">
        <v>284</v>
      </c>
      <c r="P892" s="4" t="s">
        <v>279</v>
      </c>
      <c r="Q892" s="4" t="s">
        <v>2871</v>
      </c>
      <c r="R892" s="4"/>
      <c r="S892" s="18"/>
      <c r="U892" s="7">
        <f>VLOOKUP(F892,[6]农村公路!$I$6:$W$11652,15,0)</f>
        <v>2.2000000000000002</v>
      </c>
      <c r="V892" s="7">
        <f t="shared" si="39"/>
        <v>0</v>
      </c>
      <c r="W892" s="7" t="e">
        <f>VLOOKUP(F892,'[7]乡镇通三级、旅游资源产业路项目明细'!$F$8:$S$1305,14,0)</f>
        <v>#N/A</v>
      </c>
      <c r="AA892" s="7" t="e">
        <f>_xlfn.XLOOKUP(F892,'[8]乡镇通三级、旅游资源产业路项目明细'!$U:$U,'[8]乡镇通三级、旅游资源产业路项目明细'!$U:$U)</f>
        <v>#N/A</v>
      </c>
      <c r="AB892" s="7" t="e">
        <f>VLOOKUP(F892,[9]项目建设投资计划表!$L$7:$O$83,4,0)</f>
        <v>#N/A</v>
      </c>
    </row>
    <row r="893" spans="1:28" ht="25.15" customHeight="1" outlineLevel="3" x14ac:dyDescent="0.4">
      <c r="A893" s="4" t="s">
        <v>14</v>
      </c>
      <c r="B893" s="4" t="s">
        <v>124</v>
      </c>
      <c r="C893" s="4" t="s">
        <v>2819</v>
      </c>
      <c r="D893" s="4" t="s">
        <v>2360</v>
      </c>
      <c r="E893" s="9"/>
      <c r="F893" s="4" t="s">
        <v>2873</v>
      </c>
      <c r="G893" s="4" t="s">
        <v>327</v>
      </c>
      <c r="H893" s="9" t="s">
        <v>291</v>
      </c>
      <c r="I893" s="9" t="s">
        <v>283</v>
      </c>
      <c r="J893" s="4">
        <v>3.2</v>
      </c>
      <c r="K893" s="4" t="s">
        <v>377</v>
      </c>
      <c r="L893" s="4" t="s">
        <v>1259</v>
      </c>
      <c r="M893" s="4">
        <v>2.2999999999999998</v>
      </c>
      <c r="N893" s="4"/>
      <c r="O893" s="4" t="s">
        <v>284</v>
      </c>
      <c r="P893" s="4" t="s">
        <v>279</v>
      </c>
      <c r="Q893" s="4" t="s">
        <v>2360</v>
      </c>
      <c r="R893" s="4"/>
      <c r="S893" s="18"/>
      <c r="U893" s="7">
        <f>VLOOKUP(F893,[6]农村公路!$I$6:$W$11652,15,0)</f>
        <v>3.2</v>
      </c>
      <c r="V893" s="7">
        <f t="shared" si="39"/>
        <v>0</v>
      </c>
      <c r="W893" s="7" t="e">
        <f>VLOOKUP(F893,'[7]乡镇通三级、旅游资源产业路项目明细'!$F$8:$S$1305,14,0)</f>
        <v>#N/A</v>
      </c>
      <c r="AA893" s="7" t="e">
        <f>_xlfn.XLOOKUP(F893,'[8]乡镇通三级、旅游资源产业路项目明细'!$U:$U,'[8]乡镇通三级、旅游资源产业路项目明细'!$U:$U)</f>
        <v>#N/A</v>
      </c>
      <c r="AB893" s="7" t="e">
        <f>VLOOKUP(F893,[9]项目建设投资计划表!$L$7:$O$83,4,0)</f>
        <v>#N/A</v>
      </c>
    </row>
    <row r="894" spans="1:28" ht="25.15" customHeight="1" outlineLevel="3" x14ac:dyDescent="0.4">
      <c r="A894" s="4" t="s">
        <v>14</v>
      </c>
      <c r="B894" s="4" t="s">
        <v>124</v>
      </c>
      <c r="C894" s="4" t="s">
        <v>2874</v>
      </c>
      <c r="D894" s="4" t="s">
        <v>2875</v>
      </c>
      <c r="E894" s="9"/>
      <c r="F894" s="4" t="s">
        <v>2876</v>
      </c>
      <c r="G894" s="4" t="s">
        <v>327</v>
      </c>
      <c r="H894" s="9" t="s">
        <v>291</v>
      </c>
      <c r="I894" s="9" t="s">
        <v>283</v>
      </c>
      <c r="J894" s="4">
        <v>2.9</v>
      </c>
      <c r="K894" s="4" t="s">
        <v>377</v>
      </c>
      <c r="L894" s="4" t="s">
        <v>1259</v>
      </c>
      <c r="M894" s="4">
        <v>2.9</v>
      </c>
      <c r="N894" s="4"/>
      <c r="O894" s="4" t="s">
        <v>284</v>
      </c>
      <c r="P894" s="4" t="s">
        <v>279</v>
      </c>
      <c r="Q894" s="4" t="s">
        <v>2875</v>
      </c>
      <c r="R894" s="4"/>
      <c r="S894" s="18"/>
      <c r="U894" s="7">
        <f>VLOOKUP(F894,[6]农村公路!$I$6:$W$11652,15,0)</f>
        <v>2.9</v>
      </c>
      <c r="V894" s="7">
        <f t="shared" si="39"/>
        <v>0</v>
      </c>
      <c r="W894" s="7" t="e">
        <f>VLOOKUP(F894,'[7]乡镇通三级、旅游资源产业路项目明细'!$F$8:$S$1305,14,0)</f>
        <v>#N/A</v>
      </c>
      <c r="AA894" s="7" t="e">
        <f>_xlfn.XLOOKUP(F894,'[8]乡镇通三级、旅游资源产业路项目明细'!$U:$U,'[8]乡镇通三级、旅游资源产业路项目明细'!$U:$U)</f>
        <v>#N/A</v>
      </c>
      <c r="AB894" s="7" t="e">
        <f>VLOOKUP(F894,[9]项目建设投资计划表!$L$7:$O$83,4,0)</f>
        <v>#N/A</v>
      </c>
    </row>
    <row r="895" spans="1:28" ht="25.15" customHeight="1" outlineLevel="3" x14ac:dyDescent="0.4">
      <c r="A895" s="4" t="s">
        <v>14</v>
      </c>
      <c r="B895" s="4" t="s">
        <v>124</v>
      </c>
      <c r="C895" s="4" t="s">
        <v>2877</v>
      </c>
      <c r="D895" s="4" t="s">
        <v>2878</v>
      </c>
      <c r="E895" s="9"/>
      <c r="F895" s="4" t="s">
        <v>2879</v>
      </c>
      <c r="G895" s="4" t="s">
        <v>327</v>
      </c>
      <c r="H895" s="9" t="s">
        <v>291</v>
      </c>
      <c r="I895" s="9" t="s">
        <v>283</v>
      </c>
      <c r="J895" s="4">
        <v>1.2</v>
      </c>
      <c r="K895" s="4" t="s">
        <v>377</v>
      </c>
      <c r="L895" s="4" t="s">
        <v>1259</v>
      </c>
      <c r="M895" s="4">
        <v>1.2</v>
      </c>
      <c r="N895" s="4"/>
      <c r="O895" s="4" t="s">
        <v>284</v>
      </c>
      <c r="P895" s="4" t="s">
        <v>279</v>
      </c>
      <c r="Q895" s="4" t="s">
        <v>2878</v>
      </c>
      <c r="R895" s="4"/>
      <c r="S895" s="18"/>
      <c r="U895" s="7">
        <f>VLOOKUP(F895,[6]农村公路!$I$6:$W$11652,15,0)</f>
        <v>1.2</v>
      </c>
      <c r="V895" s="7">
        <f t="shared" si="39"/>
        <v>0</v>
      </c>
      <c r="W895" s="7" t="e">
        <f>VLOOKUP(F895,'[7]乡镇通三级、旅游资源产业路项目明细'!$F$8:$S$1305,14,0)</f>
        <v>#N/A</v>
      </c>
      <c r="AA895" s="7" t="e">
        <f>_xlfn.XLOOKUP(F895,'[8]乡镇通三级、旅游资源产业路项目明细'!$U:$U,'[8]乡镇通三级、旅游资源产业路项目明细'!$U:$U)</f>
        <v>#N/A</v>
      </c>
      <c r="AB895" s="7" t="e">
        <f>VLOOKUP(F895,[9]项目建设投资计划表!$L$7:$O$83,4,0)</f>
        <v>#N/A</v>
      </c>
    </row>
    <row r="896" spans="1:28" ht="25.15" customHeight="1" outlineLevel="3" x14ac:dyDescent="0.4">
      <c r="A896" s="4" t="s">
        <v>14</v>
      </c>
      <c r="B896" s="4" t="s">
        <v>124</v>
      </c>
      <c r="C896" s="4" t="s">
        <v>2803</v>
      </c>
      <c r="D896" s="4" t="s">
        <v>2880</v>
      </c>
      <c r="E896" s="9"/>
      <c r="F896" s="4" t="s">
        <v>2881</v>
      </c>
      <c r="G896" s="4" t="s">
        <v>327</v>
      </c>
      <c r="H896" s="9" t="s">
        <v>291</v>
      </c>
      <c r="I896" s="9" t="s">
        <v>283</v>
      </c>
      <c r="J896" s="4">
        <v>1.5</v>
      </c>
      <c r="K896" s="4" t="s">
        <v>377</v>
      </c>
      <c r="L896" s="4" t="s">
        <v>1259</v>
      </c>
      <c r="M896" s="4">
        <v>1.5</v>
      </c>
      <c r="N896" s="4"/>
      <c r="O896" s="4" t="s">
        <v>284</v>
      </c>
      <c r="P896" s="4" t="s">
        <v>279</v>
      </c>
      <c r="Q896" s="4" t="s">
        <v>2880</v>
      </c>
      <c r="R896" s="4"/>
      <c r="S896" s="18"/>
      <c r="U896" s="7">
        <f>VLOOKUP(F896,[6]农村公路!$I$6:$W$11652,15,0)</f>
        <v>1.5</v>
      </c>
      <c r="V896" s="7">
        <f t="shared" si="39"/>
        <v>0</v>
      </c>
      <c r="W896" s="7" t="e">
        <f>VLOOKUP(F896,'[7]乡镇通三级、旅游资源产业路项目明细'!$F$8:$S$1305,14,0)</f>
        <v>#N/A</v>
      </c>
      <c r="AA896" s="7" t="e">
        <f>_xlfn.XLOOKUP(F896,'[8]乡镇通三级、旅游资源产业路项目明细'!$U:$U,'[8]乡镇通三级、旅游资源产业路项目明细'!$U:$U)</f>
        <v>#N/A</v>
      </c>
      <c r="AB896" s="7" t="e">
        <f>VLOOKUP(F896,[9]项目建设投资计划表!$L$7:$O$83,4,0)</f>
        <v>#N/A</v>
      </c>
    </row>
    <row r="897" spans="1:28" ht="25.15" customHeight="1" outlineLevel="3" x14ac:dyDescent="0.4">
      <c r="A897" s="4" t="s">
        <v>14</v>
      </c>
      <c r="B897" s="4" t="s">
        <v>124</v>
      </c>
      <c r="C897" s="4" t="s">
        <v>2799</v>
      </c>
      <c r="D897" s="4" t="s">
        <v>2882</v>
      </c>
      <c r="E897" s="9"/>
      <c r="F897" s="4" t="s">
        <v>2883</v>
      </c>
      <c r="G897" s="4" t="s">
        <v>327</v>
      </c>
      <c r="H897" s="9" t="s">
        <v>291</v>
      </c>
      <c r="I897" s="9" t="s">
        <v>283</v>
      </c>
      <c r="J897" s="4">
        <v>1.5</v>
      </c>
      <c r="K897" s="4" t="s">
        <v>377</v>
      </c>
      <c r="L897" s="4" t="s">
        <v>1259</v>
      </c>
      <c r="M897" s="4">
        <v>1.5</v>
      </c>
      <c r="N897" s="4"/>
      <c r="O897" s="4" t="s">
        <v>284</v>
      </c>
      <c r="P897" s="4" t="s">
        <v>279</v>
      </c>
      <c r="Q897" s="4" t="s">
        <v>2882</v>
      </c>
      <c r="R897" s="4"/>
      <c r="S897" s="18"/>
      <c r="U897" s="7">
        <f>VLOOKUP(F897,[6]农村公路!$I$6:$W$11652,15,0)</f>
        <v>1.5</v>
      </c>
      <c r="V897" s="7">
        <f t="shared" si="39"/>
        <v>0</v>
      </c>
      <c r="W897" s="7" t="e">
        <f>VLOOKUP(F897,'[7]乡镇通三级、旅游资源产业路项目明细'!$F$8:$S$1305,14,0)</f>
        <v>#N/A</v>
      </c>
      <c r="AA897" s="7" t="e">
        <f>_xlfn.XLOOKUP(F897,'[8]乡镇通三级、旅游资源产业路项目明细'!$U:$U,'[8]乡镇通三级、旅游资源产业路项目明细'!$U:$U)</f>
        <v>#N/A</v>
      </c>
      <c r="AB897" s="7" t="e">
        <f>VLOOKUP(F897,[9]项目建设投资计划表!$L$7:$O$83,4,0)</f>
        <v>#N/A</v>
      </c>
    </row>
    <row r="898" spans="1:28" ht="25.15" customHeight="1" outlineLevel="3" x14ac:dyDescent="0.4">
      <c r="A898" s="4" t="s">
        <v>14</v>
      </c>
      <c r="B898" s="4" t="s">
        <v>124</v>
      </c>
      <c r="C898" s="4" t="s">
        <v>2884</v>
      </c>
      <c r="D898" s="4" t="s">
        <v>2885</v>
      </c>
      <c r="E898" s="9"/>
      <c r="F898" s="4" t="s">
        <v>2886</v>
      </c>
      <c r="G898" s="4" t="s">
        <v>327</v>
      </c>
      <c r="H898" s="9" t="s">
        <v>291</v>
      </c>
      <c r="I898" s="9" t="s">
        <v>283</v>
      </c>
      <c r="J898" s="4">
        <v>2.5</v>
      </c>
      <c r="K898" s="4">
        <v>0</v>
      </c>
      <c r="L898" s="4"/>
      <c r="M898" s="4">
        <v>2.5</v>
      </c>
      <c r="N898" s="4"/>
      <c r="O898" s="4">
        <v>3.5</v>
      </c>
      <c r="P898" s="4" t="s">
        <v>279</v>
      </c>
      <c r="Q898" s="4" t="s">
        <v>2885</v>
      </c>
      <c r="R898" s="4"/>
      <c r="S898" s="18"/>
      <c r="U898" s="7">
        <f>VLOOKUP(F898,[6]农村公路!$I$6:$W$11652,15,0)</f>
        <v>2.5</v>
      </c>
      <c r="V898" s="7">
        <f t="shared" si="39"/>
        <v>0</v>
      </c>
      <c r="W898" s="7" t="e">
        <f>VLOOKUP(F898,'[7]乡镇通三级、旅游资源产业路项目明细'!$F$8:$S$1305,14,0)</f>
        <v>#N/A</v>
      </c>
      <c r="AA898" s="7" t="e">
        <f>_xlfn.XLOOKUP(F898,'[8]乡镇通三级、旅游资源产业路项目明细'!$U:$U,'[8]乡镇通三级、旅游资源产业路项目明细'!$U:$U)</f>
        <v>#N/A</v>
      </c>
      <c r="AB898" s="7" t="e">
        <f>VLOOKUP(F898,[9]项目建设投资计划表!$L$7:$O$83,4,0)</f>
        <v>#N/A</v>
      </c>
    </row>
    <row r="899" spans="1:28" s="1" customFormat="1" ht="25.15" customHeight="1" outlineLevel="2" x14ac:dyDescent="0.4">
      <c r="A899" s="4"/>
      <c r="B899" s="11" t="s">
        <v>98</v>
      </c>
      <c r="C899" s="4"/>
      <c r="D899" s="4"/>
      <c r="E899" s="9"/>
      <c r="F899" s="4"/>
      <c r="G899" s="4"/>
      <c r="H899" s="9"/>
      <c r="I899" s="9"/>
      <c r="J899" s="4">
        <f>SUBTOTAL(9,J900:J917)</f>
        <v>65.041000000000011</v>
      </c>
      <c r="K899" s="4"/>
      <c r="L899" s="4"/>
      <c r="M899" s="4">
        <f>SUBTOTAL(9,M900:M917)</f>
        <v>38.441000000000003</v>
      </c>
      <c r="N899" s="4">
        <v>38.420999999999999</v>
      </c>
      <c r="O899" s="4"/>
      <c r="P899" s="4"/>
      <c r="Q899" s="4"/>
      <c r="R899" s="4"/>
      <c r="S899" s="18">
        <f t="shared" si="38"/>
        <v>26.620000000000012</v>
      </c>
    </row>
    <row r="900" spans="1:28" ht="25.15" customHeight="1" outlineLevel="3" x14ac:dyDescent="0.4">
      <c r="A900" s="4" t="s">
        <v>14</v>
      </c>
      <c r="B900" s="4" t="s">
        <v>98</v>
      </c>
      <c r="C900" s="4" t="s">
        <v>2887</v>
      </c>
      <c r="D900" s="4" t="s">
        <v>2888</v>
      </c>
      <c r="E900" s="9"/>
      <c r="F900" s="4" t="s">
        <v>2889</v>
      </c>
      <c r="G900" s="4" t="s">
        <v>434</v>
      </c>
      <c r="H900" s="9" t="s">
        <v>200</v>
      </c>
      <c r="I900" s="9" t="s">
        <v>2890</v>
      </c>
      <c r="J900" s="4">
        <v>16.821000000000002</v>
      </c>
      <c r="K900" s="4">
        <v>0</v>
      </c>
      <c r="L900" s="4" t="s">
        <v>279</v>
      </c>
      <c r="M900" s="4">
        <v>12.821</v>
      </c>
      <c r="N900" s="4"/>
      <c r="O900" s="4">
        <v>6.5</v>
      </c>
      <c r="P900" s="4" t="s">
        <v>436</v>
      </c>
      <c r="Q900" s="4" t="s">
        <v>2887</v>
      </c>
      <c r="R900" s="4" t="s">
        <v>366</v>
      </c>
      <c r="S900" s="18"/>
      <c r="W900" s="7">
        <f>VLOOKUP(F900,'[7]2021年备案'!$F$8:$S$1293,14,0)</f>
        <v>3.7770000000000001</v>
      </c>
      <c r="X900" s="7">
        <f>J900-W900</f>
        <v>13.044</v>
      </c>
      <c r="Y900" s="7">
        <f>J900-W900-M900</f>
        <v>0.22300000000000075</v>
      </c>
      <c r="AA900" s="7" t="str">
        <f>_xlfn.XLOOKUP(F900,'[8]乡镇通三级、旅游资源产业路项目明细'!$U:$U,'[8]乡镇通三级、旅游资源产业路项目明细'!$U:$U)</f>
        <v>洞口县X010线大屋乡通乡公路提质改造工程</v>
      </c>
      <c r="AB900" s="7" t="e">
        <f>VLOOKUP(F900,[9]项目建设投资计划表!$L$7:$O$83,4,0)</f>
        <v>#N/A</v>
      </c>
    </row>
    <row r="901" spans="1:28" ht="25.15" customHeight="1" outlineLevel="3" x14ac:dyDescent="0.4">
      <c r="A901" s="4" t="s">
        <v>14</v>
      </c>
      <c r="B901" s="4" t="s">
        <v>98</v>
      </c>
      <c r="C901" s="4" t="s">
        <v>2891</v>
      </c>
      <c r="D901" s="4" t="s">
        <v>2892</v>
      </c>
      <c r="E901" s="9"/>
      <c r="F901" s="4" t="s">
        <v>2893</v>
      </c>
      <c r="G901" s="4" t="s">
        <v>275</v>
      </c>
      <c r="H901" s="9" t="s">
        <v>291</v>
      </c>
      <c r="I901" s="9" t="s">
        <v>2894</v>
      </c>
      <c r="J901" s="4">
        <v>3.12</v>
      </c>
      <c r="K901" s="4" t="s">
        <v>284</v>
      </c>
      <c r="L901" s="4">
        <v>0</v>
      </c>
      <c r="M901" s="4">
        <v>0.94</v>
      </c>
      <c r="N901" s="4"/>
      <c r="O901" s="4" t="s">
        <v>293</v>
      </c>
      <c r="P901" s="4" t="s">
        <v>279</v>
      </c>
      <c r="Q901" s="4" t="s">
        <v>2895</v>
      </c>
      <c r="R901" s="4"/>
      <c r="S901" s="18"/>
      <c r="U901" s="7">
        <f>VLOOKUP(F901,[6]农村公路!$I$6:$W$11652,15,0)</f>
        <v>3.12</v>
      </c>
      <c r="V901" s="7">
        <f t="shared" ref="V901:V917" si="40">J901-U901</f>
        <v>0</v>
      </c>
      <c r="W901" s="7" t="e">
        <f>VLOOKUP(F901,'[7]乡镇通三级、旅游资源产业路项目明细'!$F$8:$S$1305,14,0)</f>
        <v>#N/A</v>
      </c>
      <c r="AA901" s="7" t="e">
        <f>_xlfn.XLOOKUP(F901,'[8]乡镇通三级、旅游资源产业路项目明细'!$U:$U,'[8]乡镇通三级、旅游资源产业路项目明细'!$U:$U)</f>
        <v>#N/A</v>
      </c>
      <c r="AB901" s="7" t="e">
        <f>VLOOKUP(F901,[9]项目建设投资计划表!$L$7:$O$83,4,0)</f>
        <v>#N/A</v>
      </c>
    </row>
    <row r="902" spans="1:28" ht="25.15" customHeight="1" outlineLevel="3" x14ac:dyDescent="0.4">
      <c r="A902" s="4" t="s">
        <v>14</v>
      </c>
      <c r="B902" s="4" t="s">
        <v>98</v>
      </c>
      <c r="C902" s="4" t="s">
        <v>2891</v>
      </c>
      <c r="D902" s="4" t="s">
        <v>2892</v>
      </c>
      <c r="E902" s="9"/>
      <c r="F902" s="4" t="s">
        <v>2896</v>
      </c>
      <c r="G902" s="4" t="s">
        <v>275</v>
      </c>
      <c r="H902" s="9" t="s">
        <v>291</v>
      </c>
      <c r="I902" s="9" t="s">
        <v>2897</v>
      </c>
      <c r="J902" s="4">
        <v>2.25</v>
      </c>
      <c r="K902" s="4" t="s">
        <v>284</v>
      </c>
      <c r="L902" s="4">
        <v>0</v>
      </c>
      <c r="M902" s="4">
        <v>1.74</v>
      </c>
      <c r="N902" s="4"/>
      <c r="O902" s="4" t="s">
        <v>293</v>
      </c>
      <c r="P902" s="4" t="s">
        <v>279</v>
      </c>
      <c r="Q902" s="4" t="s">
        <v>2898</v>
      </c>
      <c r="R902" s="4"/>
      <c r="S902" s="18"/>
      <c r="U902" s="7">
        <f>VLOOKUP(F902,[6]农村公路!$I$6:$W$11652,15,0)</f>
        <v>2.25</v>
      </c>
      <c r="V902" s="7">
        <f t="shared" si="40"/>
        <v>0</v>
      </c>
      <c r="W902" s="7" t="e">
        <f>VLOOKUP(F902,'[7]乡镇通三级、旅游资源产业路项目明细'!$F$8:$S$1305,14,0)</f>
        <v>#N/A</v>
      </c>
      <c r="AA902" s="7" t="e">
        <f>_xlfn.XLOOKUP(F902,'[8]乡镇通三级、旅游资源产业路项目明细'!$U:$U,'[8]乡镇通三级、旅游资源产业路项目明细'!$U:$U)</f>
        <v>#N/A</v>
      </c>
      <c r="AB902" s="7" t="e">
        <f>VLOOKUP(F902,[9]项目建设投资计划表!$L$7:$O$83,4,0)</f>
        <v>#N/A</v>
      </c>
    </row>
    <row r="903" spans="1:28" ht="25.15" customHeight="1" outlineLevel="3" x14ac:dyDescent="0.4">
      <c r="A903" s="4" t="s">
        <v>14</v>
      </c>
      <c r="B903" s="4" t="s">
        <v>98</v>
      </c>
      <c r="C903" s="4" t="s">
        <v>2899</v>
      </c>
      <c r="D903" s="4" t="s">
        <v>2900</v>
      </c>
      <c r="E903" s="9"/>
      <c r="F903" s="4" t="s">
        <v>2901</v>
      </c>
      <c r="G903" s="4" t="s">
        <v>275</v>
      </c>
      <c r="H903" s="9" t="s">
        <v>291</v>
      </c>
      <c r="I903" s="9" t="s">
        <v>283</v>
      </c>
      <c r="J903" s="4">
        <v>4.4000000000000004</v>
      </c>
      <c r="K903" s="4" t="s">
        <v>284</v>
      </c>
      <c r="L903" s="4">
        <v>0</v>
      </c>
      <c r="M903" s="4">
        <v>0.69</v>
      </c>
      <c r="N903" s="4"/>
      <c r="O903" s="4" t="s">
        <v>293</v>
      </c>
      <c r="P903" s="4" t="s">
        <v>279</v>
      </c>
      <c r="Q903" s="4" t="s">
        <v>2902</v>
      </c>
      <c r="R903" s="4"/>
      <c r="S903" s="18"/>
      <c r="U903" s="7">
        <f>VLOOKUP(F903,[6]农村公路!$I$6:$W$11652,15,0)</f>
        <v>4.4000000000000004</v>
      </c>
      <c r="V903" s="7">
        <f t="shared" si="40"/>
        <v>0</v>
      </c>
      <c r="W903" s="7" t="e">
        <f>VLOOKUP(F903,'[7]乡镇通三级、旅游资源产业路项目明细'!$F$8:$S$1305,14,0)</f>
        <v>#N/A</v>
      </c>
      <c r="AA903" s="7" t="e">
        <f>_xlfn.XLOOKUP(F903,'[8]乡镇通三级、旅游资源产业路项目明细'!$U:$U,'[8]乡镇通三级、旅游资源产业路项目明细'!$U:$U)</f>
        <v>#N/A</v>
      </c>
      <c r="AB903" s="7" t="e">
        <f>VLOOKUP(F903,[9]项目建设投资计划表!$L$7:$O$83,4,0)</f>
        <v>#N/A</v>
      </c>
    </row>
    <row r="904" spans="1:28" ht="25.15" customHeight="1" outlineLevel="3" x14ac:dyDescent="0.4">
      <c r="A904" s="4" t="s">
        <v>14</v>
      </c>
      <c r="B904" s="4" t="s">
        <v>98</v>
      </c>
      <c r="C904" s="4" t="s">
        <v>2903</v>
      </c>
      <c r="D904" s="4" t="s">
        <v>2904</v>
      </c>
      <c r="E904" s="9"/>
      <c r="F904" s="4" t="s">
        <v>2905</v>
      </c>
      <c r="G904" s="4" t="s">
        <v>275</v>
      </c>
      <c r="H904" s="9" t="s">
        <v>291</v>
      </c>
      <c r="I904" s="9" t="s">
        <v>2906</v>
      </c>
      <c r="J904" s="4">
        <v>1.27</v>
      </c>
      <c r="K904" s="4" t="s">
        <v>284</v>
      </c>
      <c r="L904" s="4">
        <v>0</v>
      </c>
      <c r="M904" s="4">
        <v>1.53</v>
      </c>
      <c r="N904" s="4"/>
      <c r="O904" s="4" t="s">
        <v>293</v>
      </c>
      <c r="P904" s="4" t="s">
        <v>279</v>
      </c>
      <c r="Q904" s="4" t="s">
        <v>2907</v>
      </c>
      <c r="R904" s="4"/>
      <c r="S904" s="18"/>
      <c r="U904" s="7">
        <f>VLOOKUP(F904,[6]农村公路!$I$6:$W$11652,15,0)</f>
        <v>1.27</v>
      </c>
      <c r="V904" s="7">
        <f t="shared" si="40"/>
        <v>0</v>
      </c>
      <c r="W904" s="7" t="e">
        <f>VLOOKUP(F904,'[7]乡镇通三级、旅游资源产业路项目明细'!$F$8:$S$1305,14,0)</f>
        <v>#N/A</v>
      </c>
      <c r="AA904" s="7" t="e">
        <f>_xlfn.XLOOKUP(F904,'[8]乡镇通三级、旅游资源产业路项目明细'!$U:$U,'[8]乡镇通三级、旅游资源产业路项目明细'!$U:$U)</f>
        <v>#N/A</v>
      </c>
      <c r="AB904" s="7" t="e">
        <f>VLOOKUP(F904,[9]项目建设投资计划表!$L$7:$O$83,4,0)</f>
        <v>#N/A</v>
      </c>
    </row>
    <row r="905" spans="1:28" ht="25.15" customHeight="1" outlineLevel="3" x14ac:dyDescent="0.4">
      <c r="A905" s="4" t="s">
        <v>14</v>
      </c>
      <c r="B905" s="4" t="s">
        <v>98</v>
      </c>
      <c r="C905" s="4" t="s">
        <v>2908</v>
      </c>
      <c r="D905" s="4" t="s">
        <v>2909</v>
      </c>
      <c r="E905" s="9"/>
      <c r="F905" s="4" t="s">
        <v>2910</v>
      </c>
      <c r="G905" s="4" t="s">
        <v>275</v>
      </c>
      <c r="H905" s="9" t="s">
        <v>291</v>
      </c>
      <c r="I905" s="9" t="s">
        <v>2911</v>
      </c>
      <c r="J905" s="4">
        <v>0.57999999999999996</v>
      </c>
      <c r="K905" s="4" t="s">
        <v>284</v>
      </c>
      <c r="L905" s="4">
        <v>0</v>
      </c>
      <c r="M905" s="4">
        <v>0.7</v>
      </c>
      <c r="N905" s="4"/>
      <c r="O905" s="4" t="s">
        <v>293</v>
      </c>
      <c r="P905" s="4" t="s">
        <v>279</v>
      </c>
      <c r="Q905" s="4" t="s">
        <v>2912</v>
      </c>
      <c r="R905" s="4"/>
      <c r="S905" s="18"/>
      <c r="U905" s="7">
        <f>VLOOKUP(F905,[6]农村公路!$I$6:$W$11652,15,0)</f>
        <v>0.57999999999999996</v>
      </c>
      <c r="V905" s="7">
        <f t="shared" si="40"/>
        <v>0</v>
      </c>
      <c r="W905" s="7" t="e">
        <f>VLOOKUP(F905,'[7]乡镇通三级、旅游资源产业路项目明细'!$F$8:$S$1305,14,0)</f>
        <v>#N/A</v>
      </c>
      <c r="AA905" s="7" t="e">
        <f>_xlfn.XLOOKUP(F905,'[8]乡镇通三级、旅游资源产业路项目明细'!$U:$U,'[8]乡镇通三级、旅游资源产业路项目明细'!$U:$U)</f>
        <v>#N/A</v>
      </c>
      <c r="AB905" s="7" t="e">
        <f>VLOOKUP(F905,[9]项目建设投资计划表!$L$7:$O$83,4,0)</f>
        <v>#N/A</v>
      </c>
    </row>
    <row r="906" spans="1:28" ht="25.15" customHeight="1" outlineLevel="3" x14ac:dyDescent="0.4">
      <c r="A906" s="4" t="s">
        <v>14</v>
      </c>
      <c r="B906" s="4" t="s">
        <v>98</v>
      </c>
      <c r="C906" s="4" t="s">
        <v>2887</v>
      </c>
      <c r="D906" s="4" t="s">
        <v>2913</v>
      </c>
      <c r="E906" s="9"/>
      <c r="F906" s="4" t="s">
        <v>2914</v>
      </c>
      <c r="G906" s="4" t="s">
        <v>275</v>
      </c>
      <c r="H906" s="9" t="s">
        <v>291</v>
      </c>
      <c r="I906" s="9" t="s">
        <v>2915</v>
      </c>
      <c r="J906" s="4">
        <v>0.79</v>
      </c>
      <c r="K906" s="4" t="s">
        <v>284</v>
      </c>
      <c r="L906" s="4">
        <v>0</v>
      </c>
      <c r="M906" s="4">
        <v>0.4</v>
      </c>
      <c r="N906" s="4"/>
      <c r="O906" s="4" t="s">
        <v>293</v>
      </c>
      <c r="P906" s="4" t="s">
        <v>279</v>
      </c>
      <c r="Q906" s="4" t="s">
        <v>2916</v>
      </c>
      <c r="R906" s="4"/>
      <c r="S906" s="18"/>
      <c r="U906" s="7">
        <f>VLOOKUP(F906,[6]农村公路!$I$6:$W$11652,15,0)</f>
        <v>0.79</v>
      </c>
      <c r="V906" s="7">
        <f t="shared" si="40"/>
        <v>0</v>
      </c>
      <c r="W906" s="7" t="e">
        <f>VLOOKUP(F906,'[7]乡镇通三级、旅游资源产业路项目明细'!$F$8:$S$1305,14,0)</f>
        <v>#N/A</v>
      </c>
      <c r="AA906" s="7" t="e">
        <f>_xlfn.XLOOKUP(F906,'[8]乡镇通三级、旅游资源产业路项目明细'!$U:$U,'[8]乡镇通三级、旅游资源产业路项目明细'!$U:$U)</f>
        <v>#N/A</v>
      </c>
      <c r="AB906" s="7" t="e">
        <f>VLOOKUP(F906,[9]项目建设投资计划表!$L$7:$O$83,4,0)</f>
        <v>#N/A</v>
      </c>
    </row>
    <row r="907" spans="1:28" ht="25.15" customHeight="1" outlineLevel="3" x14ac:dyDescent="0.4">
      <c r="A907" s="4" t="s">
        <v>14</v>
      </c>
      <c r="B907" s="4" t="s">
        <v>98</v>
      </c>
      <c r="C907" s="4" t="s">
        <v>2917</v>
      </c>
      <c r="D907" s="4" t="s">
        <v>2869</v>
      </c>
      <c r="E907" s="9"/>
      <c r="F907" s="4" t="s">
        <v>2918</v>
      </c>
      <c r="G907" s="4" t="s">
        <v>275</v>
      </c>
      <c r="H907" s="9" t="s">
        <v>291</v>
      </c>
      <c r="I907" s="9" t="s">
        <v>2919</v>
      </c>
      <c r="J907" s="4">
        <v>2.7</v>
      </c>
      <c r="K907" s="4" t="s">
        <v>284</v>
      </c>
      <c r="L907" s="4">
        <v>0</v>
      </c>
      <c r="M907" s="4">
        <v>0.53</v>
      </c>
      <c r="N907" s="4"/>
      <c r="O907" s="4" t="s">
        <v>293</v>
      </c>
      <c r="P907" s="4" t="s">
        <v>279</v>
      </c>
      <c r="Q907" s="4" t="s">
        <v>2920</v>
      </c>
      <c r="R907" s="4"/>
      <c r="S907" s="18"/>
      <c r="U907" s="7">
        <f>VLOOKUP(F907,[6]农村公路!$I$6:$W$11652,15,0)</f>
        <v>2.7</v>
      </c>
      <c r="V907" s="7">
        <f t="shared" si="40"/>
        <v>0</v>
      </c>
      <c r="W907" s="7" t="e">
        <f>VLOOKUP(F907,'[7]乡镇通三级、旅游资源产业路项目明细'!$F$8:$S$1305,14,0)</f>
        <v>#N/A</v>
      </c>
      <c r="AA907" s="7" t="e">
        <f>_xlfn.XLOOKUP(F907,'[8]乡镇通三级、旅游资源产业路项目明细'!$U:$U,'[8]乡镇通三级、旅游资源产业路项目明细'!$U:$U)</f>
        <v>#N/A</v>
      </c>
      <c r="AB907" s="7" t="e">
        <f>VLOOKUP(F907,[9]项目建设投资计划表!$L$7:$O$83,4,0)</f>
        <v>#N/A</v>
      </c>
    </row>
    <row r="908" spans="1:28" ht="25.15" customHeight="1" outlineLevel="3" x14ac:dyDescent="0.4">
      <c r="A908" s="4" t="s">
        <v>14</v>
      </c>
      <c r="B908" s="4" t="s">
        <v>98</v>
      </c>
      <c r="C908" s="4" t="s">
        <v>2921</v>
      </c>
      <c r="D908" s="4" t="s">
        <v>1871</v>
      </c>
      <c r="E908" s="9"/>
      <c r="F908" s="4" t="s">
        <v>2922</v>
      </c>
      <c r="G908" s="4" t="s">
        <v>275</v>
      </c>
      <c r="H908" s="9" t="s">
        <v>291</v>
      </c>
      <c r="I908" s="9" t="s">
        <v>2923</v>
      </c>
      <c r="J908" s="4">
        <v>4.5999999999999996</v>
      </c>
      <c r="K908" s="4" t="s">
        <v>284</v>
      </c>
      <c r="L908" s="4">
        <v>0</v>
      </c>
      <c r="M908" s="4">
        <v>4.2300000000000004</v>
      </c>
      <c r="N908" s="4"/>
      <c r="O908" s="4" t="s">
        <v>293</v>
      </c>
      <c r="P908" s="4" t="s">
        <v>279</v>
      </c>
      <c r="Q908" s="4" t="s">
        <v>2924</v>
      </c>
      <c r="R908" s="4"/>
      <c r="S908" s="18"/>
      <c r="U908" s="7">
        <f>VLOOKUP(F908,[6]农村公路!$I$6:$W$11652,15,0)</f>
        <v>4.5999999999999996</v>
      </c>
      <c r="V908" s="7">
        <f t="shared" si="40"/>
        <v>0</v>
      </c>
      <c r="W908" s="7" t="e">
        <f>VLOOKUP(F908,'[7]乡镇通三级、旅游资源产业路项目明细'!$F$8:$S$1305,14,0)</f>
        <v>#N/A</v>
      </c>
      <c r="AA908" s="7" t="e">
        <f>_xlfn.XLOOKUP(F908,'[8]乡镇通三级、旅游资源产业路项目明细'!$U:$U,'[8]乡镇通三级、旅游资源产业路项目明细'!$U:$U)</f>
        <v>#N/A</v>
      </c>
      <c r="AB908" s="7" t="e">
        <f>VLOOKUP(F908,[9]项目建设投资计划表!$L$7:$O$83,4,0)</f>
        <v>#N/A</v>
      </c>
    </row>
    <row r="909" spans="1:28" ht="25.15" customHeight="1" outlineLevel="3" x14ac:dyDescent="0.4">
      <c r="A909" s="4" t="s">
        <v>14</v>
      </c>
      <c r="B909" s="4" t="s">
        <v>98</v>
      </c>
      <c r="C909" s="4" t="s">
        <v>2925</v>
      </c>
      <c r="D909" s="4" t="s">
        <v>2926</v>
      </c>
      <c r="E909" s="9"/>
      <c r="F909" s="4" t="s">
        <v>2927</v>
      </c>
      <c r="G909" s="4" t="s">
        <v>275</v>
      </c>
      <c r="H909" s="9" t="s">
        <v>291</v>
      </c>
      <c r="I909" s="9" t="s">
        <v>2928</v>
      </c>
      <c r="J909" s="4">
        <v>5.64</v>
      </c>
      <c r="K909" s="4" t="s">
        <v>284</v>
      </c>
      <c r="L909" s="4">
        <v>0</v>
      </c>
      <c r="M909" s="4">
        <v>3.73</v>
      </c>
      <c r="N909" s="4"/>
      <c r="O909" s="4" t="s">
        <v>293</v>
      </c>
      <c r="P909" s="4" t="s">
        <v>279</v>
      </c>
      <c r="Q909" s="4" t="s">
        <v>2929</v>
      </c>
      <c r="R909" s="4"/>
      <c r="S909" s="18"/>
      <c r="U909" s="7">
        <f>VLOOKUP(F909,[6]农村公路!$I$6:$W$11652,15,0)</f>
        <v>5.64</v>
      </c>
      <c r="V909" s="7">
        <f t="shared" si="40"/>
        <v>0</v>
      </c>
      <c r="W909" s="7" t="e">
        <f>VLOOKUP(F909,'[7]乡镇通三级、旅游资源产业路项目明细'!$F$8:$S$1305,14,0)</f>
        <v>#N/A</v>
      </c>
      <c r="AA909" s="7" t="e">
        <f>_xlfn.XLOOKUP(F909,'[8]乡镇通三级、旅游资源产业路项目明细'!$U:$U,'[8]乡镇通三级、旅游资源产业路项目明细'!$U:$U)</f>
        <v>#N/A</v>
      </c>
      <c r="AB909" s="7" t="e">
        <f>VLOOKUP(F909,[9]项目建设投资计划表!$L$7:$O$83,4,0)</f>
        <v>#N/A</v>
      </c>
    </row>
    <row r="910" spans="1:28" ht="25.15" customHeight="1" outlineLevel="3" x14ac:dyDescent="0.4">
      <c r="A910" s="4" t="s">
        <v>14</v>
      </c>
      <c r="B910" s="4" t="s">
        <v>98</v>
      </c>
      <c r="C910" s="4" t="s">
        <v>2917</v>
      </c>
      <c r="D910" s="4" t="s">
        <v>2869</v>
      </c>
      <c r="E910" s="9"/>
      <c r="F910" s="4" t="s">
        <v>2930</v>
      </c>
      <c r="G910" s="4" t="s">
        <v>275</v>
      </c>
      <c r="H910" s="9" t="s">
        <v>291</v>
      </c>
      <c r="I910" s="9" t="s">
        <v>2931</v>
      </c>
      <c r="J910" s="4">
        <v>2.46</v>
      </c>
      <c r="K910" s="4" t="s">
        <v>284</v>
      </c>
      <c r="L910" s="4">
        <v>0</v>
      </c>
      <c r="M910" s="4">
        <v>1.58</v>
      </c>
      <c r="N910" s="4"/>
      <c r="O910" s="4" t="s">
        <v>293</v>
      </c>
      <c r="P910" s="4" t="s">
        <v>279</v>
      </c>
      <c r="Q910" s="4" t="s">
        <v>2932</v>
      </c>
      <c r="R910" s="4"/>
      <c r="S910" s="18"/>
      <c r="U910" s="7">
        <f>VLOOKUP(F910,[6]农村公路!$I$6:$W$11652,15,0)</f>
        <v>2.46</v>
      </c>
      <c r="V910" s="7">
        <f t="shared" si="40"/>
        <v>0</v>
      </c>
      <c r="W910" s="7" t="e">
        <f>VLOOKUP(F910,'[7]乡镇通三级、旅游资源产业路项目明细'!$F$8:$S$1305,14,0)</f>
        <v>#N/A</v>
      </c>
      <c r="AA910" s="7" t="e">
        <f>_xlfn.XLOOKUP(F910,'[8]乡镇通三级、旅游资源产业路项目明细'!$U:$U,'[8]乡镇通三级、旅游资源产业路项目明细'!$U:$U)</f>
        <v>#N/A</v>
      </c>
      <c r="AB910" s="7" t="e">
        <f>VLOOKUP(F910,[9]项目建设投资计划表!$L$7:$O$83,4,0)</f>
        <v>#N/A</v>
      </c>
    </row>
    <row r="911" spans="1:28" ht="25.15" customHeight="1" outlineLevel="3" x14ac:dyDescent="0.4">
      <c r="A911" s="4" t="s">
        <v>14</v>
      </c>
      <c r="B911" s="4" t="s">
        <v>98</v>
      </c>
      <c r="C911" s="4" t="s">
        <v>2917</v>
      </c>
      <c r="D911" s="4" t="s">
        <v>2869</v>
      </c>
      <c r="E911" s="9"/>
      <c r="F911" s="4" t="s">
        <v>2933</v>
      </c>
      <c r="G911" s="4" t="s">
        <v>275</v>
      </c>
      <c r="H911" s="9" t="s">
        <v>291</v>
      </c>
      <c r="I911" s="9" t="s">
        <v>2934</v>
      </c>
      <c r="J911" s="4">
        <v>1.49</v>
      </c>
      <c r="K911" s="4" t="s">
        <v>284</v>
      </c>
      <c r="L911" s="4">
        <v>0</v>
      </c>
      <c r="M911" s="4">
        <v>1.1299999999999999</v>
      </c>
      <c r="N911" s="4"/>
      <c r="O911" s="4" t="s">
        <v>293</v>
      </c>
      <c r="P911" s="4" t="s">
        <v>279</v>
      </c>
      <c r="Q911" s="4" t="s">
        <v>2935</v>
      </c>
      <c r="R911" s="4"/>
      <c r="S911" s="18"/>
      <c r="U911" s="7">
        <f>VLOOKUP(F911,[6]农村公路!$I$6:$W$11652,15,0)</f>
        <v>1.49</v>
      </c>
      <c r="V911" s="7">
        <f t="shared" si="40"/>
        <v>0</v>
      </c>
      <c r="W911" s="7" t="e">
        <f>VLOOKUP(F911,'[7]乡镇通三级、旅游资源产业路项目明细'!$F$8:$S$1305,14,0)</f>
        <v>#N/A</v>
      </c>
      <c r="AA911" s="7" t="e">
        <f>_xlfn.XLOOKUP(F911,'[8]乡镇通三级、旅游资源产业路项目明细'!$U:$U,'[8]乡镇通三级、旅游资源产业路项目明细'!$U:$U)</f>
        <v>#N/A</v>
      </c>
      <c r="AB911" s="7" t="e">
        <f>VLOOKUP(F911,[9]项目建设投资计划表!$L$7:$O$83,4,0)</f>
        <v>#N/A</v>
      </c>
    </row>
    <row r="912" spans="1:28" ht="25.15" customHeight="1" outlineLevel="3" x14ac:dyDescent="0.4">
      <c r="A912" s="4" t="s">
        <v>14</v>
      </c>
      <c r="B912" s="4" t="s">
        <v>98</v>
      </c>
      <c r="C912" s="4" t="s">
        <v>2936</v>
      </c>
      <c r="D912" s="4" t="s">
        <v>2937</v>
      </c>
      <c r="E912" s="9"/>
      <c r="F912" s="4" t="s">
        <v>2938</v>
      </c>
      <c r="G912" s="4" t="s">
        <v>275</v>
      </c>
      <c r="H912" s="9" t="s">
        <v>291</v>
      </c>
      <c r="I912" s="9" t="s">
        <v>2939</v>
      </c>
      <c r="J912" s="4">
        <v>2.63</v>
      </c>
      <c r="K912" s="4" t="s">
        <v>284</v>
      </c>
      <c r="L912" s="4">
        <v>0</v>
      </c>
      <c r="M912" s="4">
        <v>2.39</v>
      </c>
      <c r="N912" s="4"/>
      <c r="O912" s="4" t="s">
        <v>293</v>
      </c>
      <c r="P912" s="4" t="s">
        <v>279</v>
      </c>
      <c r="Q912" s="4" t="s">
        <v>2940</v>
      </c>
      <c r="R912" s="4"/>
      <c r="S912" s="18"/>
      <c r="U912" s="7">
        <f>VLOOKUP(F912,[6]农村公路!$I$6:$W$11652,15,0)</f>
        <v>2.63</v>
      </c>
      <c r="V912" s="7">
        <f t="shared" si="40"/>
        <v>0</v>
      </c>
      <c r="W912" s="7" t="e">
        <f>VLOOKUP(F912,'[7]乡镇通三级、旅游资源产业路项目明细'!$F$8:$S$1305,14,0)</f>
        <v>#N/A</v>
      </c>
      <c r="AA912" s="7" t="e">
        <f>_xlfn.XLOOKUP(F912,'[8]乡镇通三级、旅游资源产业路项目明细'!$U:$U,'[8]乡镇通三级、旅游资源产业路项目明细'!$U:$U)</f>
        <v>#N/A</v>
      </c>
      <c r="AB912" s="7" t="e">
        <f>VLOOKUP(F912,[9]项目建设投资计划表!$L$7:$O$83,4,0)</f>
        <v>#N/A</v>
      </c>
    </row>
    <row r="913" spans="1:28" ht="25.15" customHeight="1" outlineLevel="3" x14ac:dyDescent="0.4">
      <c r="A913" s="4" t="s">
        <v>14</v>
      </c>
      <c r="B913" s="4" t="s">
        <v>98</v>
      </c>
      <c r="C913" s="4" t="s">
        <v>2941</v>
      </c>
      <c r="D913" s="4" t="s">
        <v>2942</v>
      </c>
      <c r="E913" s="9"/>
      <c r="F913" s="4" t="s">
        <v>2943</v>
      </c>
      <c r="G913" s="4" t="s">
        <v>275</v>
      </c>
      <c r="H913" s="9" t="s">
        <v>291</v>
      </c>
      <c r="I913" s="9" t="s">
        <v>2944</v>
      </c>
      <c r="J913" s="4">
        <v>2</v>
      </c>
      <c r="K913" s="4" t="s">
        <v>284</v>
      </c>
      <c r="L913" s="4">
        <v>0</v>
      </c>
      <c r="M913" s="4"/>
      <c r="N913" s="4"/>
      <c r="O913" s="4" t="s">
        <v>293</v>
      </c>
      <c r="P913" s="4" t="s">
        <v>279</v>
      </c>
      <c r="Q913" s="4" t="s">
        <v>2945</v>
      </c>
      <c r="R913" s="4"/>
      <c r="S913" s="18"/>
      <c r="U913" s="7">
        <f>VLOOKUP(F913,[6]农村公路!$I$6:$W$11652,15,0)</f>
        <v>2</v>
      </c>
      <c r="V913" s="7">
        <f t="shared" si="40"/>
        <v>0</v>
      </c>
      <c r="W913" s="7">
        <f>VLOOKUP(F913,'[7]2021年备案'!$F$8:$S$1293,14,0)</f>
        <v>1.9</v>
      </c>
      <c r="X913" s="7">
        <f>J913-W913</f>
        <v>0.10000000000000009</v>
      </c>
      <c r="Y913" s="7">
        <f>X913-M913</f>
        <v>0.10000000000000009</v>
      </c>
      <c r="AA913" s="7" t="e">
        <f>_xlfn.XLOOKUP(F913,'[8]乡镇通三级、旅游资源产业路项目明细'!$U:$U,'[8]乡镇通三级、旅游资源产业路项目明细'!$U:$U)</f>
        <v>#N/A</v>
      </c>
      <c r="AB913" s="7" t="e">
        <f>VLOOKUP(F913,[9]项目建设投资计划表!$L$7:$O$83,4,0)</f>
        <v>#N/A</v>
      </c>
    </row>
    <row r="914" spans="1:28" ht="25.15" customHeight="1" outlineLevel="3" x14ac:dyDescent="0.4">
      <c r="A914" s="4" t="s">
        <v>14</v>
      </c>
      <c r="B914" s="4" t="s">
        <v>98</v>
      </c>
      <c r="C914" s="4" t="s">
        <v>2936</v>
      </c>
      <c r="D914" s="4" t="s">
        <v>2937</v>
      </c>
      <c r="E914" s="9"/>
      <c r="F914" s="4" t="s">
        <v>2946</v>
      </c>
      <c r="G914" s="4" t="s">
        <v>275</v>
      </c>
      <c r="H914" s="9" t="s">
        <v>291</v>
      </c>
      <c r="I914" s="9" t="s">
        <v>2947</v>
      </c>
      <c r="J914" s="4">
        <v>3.82</v>
      </c>
      <c r="K914" s="4" t="s">
        <v>284</v>
      </c>
      <c r="L914" s="4">
        <v>0</v>
      </c>
      <c r="M914" s="4">
        <v>0.59</v>
      </c>
      <c r="N914" s="4"/>
      <c r="O914" s="4" t="s">
        <v>293</v>
      </c>
      <c r="P914" s="4" t="s">
        <v>279</v>
      </c>
      <c r="Q914" s="4" t="s">
        <v>2948</v>
      </c>
      <c r="R914" s="4"/>
      <c r="S914" s="18"/>
      <c r="U914" s="7">
        <f>VLOOKUP(F914,[6]农村公路!$I$6:$W$11652,15,0)</f>
        <v>3.82</v>
      </c>
      <c r="V914" s="7">
        <f t="shared" si="40"/>
        <v>0</v>
      </c>
      <c r="W914" s="7" t="e">
        <f>VLOOKUP(F914,'[7]乡镇通三级、旅游资源产业路项目明细'!$F$8:$S$1305,14,0)</f>
        <v>#N/A</v>
      </c>
      <c r="AA914" s="7" t="e">
        <f>_xlfn.XLOOKUP(F914,'[8]乡镇通三级、旅游资源产业路项目明细'!$U:$U,'[8]乡镇通三级、旅游资源产业路项目明细'!$U:$U)</f>
        <v>#N/A</v>
      </c>
      <c r="AB914" s="7" t="e">
        <f>VLOOKUP(F914,[9]项目建设投资计划表!$L$7:$O$83,4,0)</f>
        <v>#N/A</v>
      </c>
    </row>
    <row r="915" spans="1:28" ht="25.15" customHeight="1" outlineLevel="3" x14ac:dyDescent="0.4">
      <c r="A915" s="4" t="s">
        <v>14</v>
      </c>
      <c r="B915" s="4" t="s">
        <v>98</v>
      </c>
      <c r="C915" s="4" t="s">
        <v>2949</v>
      </c>
      <c r="D915" s="4" t="s">
        <v>2950</v>
      </c>
      <c r="E915" s="9"/>
      <c r="F915" s="4" t="s">
        <v>2951</v>
      </c>
      <c r="G915" s="4" t="s">
        <v>275</v>
      </c>
      <c r="H915" s="9" t="s">
        <v>291</v>
      </c>
      <c r="I915" s="9" t="s">
        <v>2952</v>
      </c>
      <c r="J915" s="4">
        <v>3.17</v>
      </c>
      <c r="K915" s="4" t="s">
        <v>284</v>
      </c>
      <c r="L915" s="4">
        <v>0</v>
      </c>
      <c r="M915" s="4">
        <v>3.17</v>
      </c>
      <c r="N915" s="4"/>
      <c r="O915" s="4" t="s">
        <v>293</v>
      </c>
      <c r="P915" s="4" t="s">
        <v>279</v>
      </c>
      <c r="Q915" s="4" t="s">
        <v>2953</v>
      </c>
      <c r="R915" s="4"/>
      <c r="S915" s="18"/>
      <c r="U915" s="7">
        <f>VLOOKUP(F915,[6]农村公路!$I$6:$W$11652,15,0)</f>
        <v>3.17</v>
      </c>
      <c r="V915" s="7">
        <f t="shared" si="40"/>
        <v>0</v>
      </c>
      <c r="W915" s="7" t="e">
        <f>VLOOKUP(F915,'[7]乡镇通三级、旅游资源产业路项目明细'!$F$8:$S$1305,14,0)</f>
        <v>#N/A</v>
      </c>
      <c r="AA915" s="7" t="e">
        <f>_xlfn.XLOOKUP(F915,'[8]乡镇通三级、旅游资源产业路项目明细'!$U:$U,'[8]乡镇通三级、旅游资源产业路项目明细'!$U:$U)</f>
        <v>#N/A</v>
      </c>
      <c r="AB915" s="7" t="e">
        <f>VLOOKUP(F915,[9]项目建设投资计划表!$L$7:$O$83,4,0)</f>
        <v>#N/A</v>
      </c>
    </row>
    <row r="916" spans="1:28" ht="25.15" customHeight="1" outlineLevel="3" x14ac:dyDescent="0.4">
      <c r="A916" s="4" t="s">
        <v>14</v>
      </c>
      <c r="B916" s="4" t="s">
        <v>98</v>
      </c>
      <c r="C916" s="4" t="s">
        <v>2954</v>
      </c>
      <c r="D916" s="4" t="s">
        <v>2955</v>
      </c>
      <c r="E916" s="9"/>
      <c r="F916" s="4" t="s">
        <v>2956</v>
      </c>
      <c r="G916" s="4" t="s">
        <v>275</v>
      </c>
      <c r="H916" s="9" t="s">
        <v>291</v>
      </c>
      <c r="I916" s="9" t="s">
        <v>2957</v>
      </c>
      <c r="J916" s="4">
        <v>5.51</v>
      </c>
      <c r="K916" s="4" t="s">
        <v>277</v>
      </c>
      <c r="L916" s="4">
        <v>0</v>
      </c>
      <c r="M916" s="4">
        <v>1.17</v>
      </c>
      <c r="N916" s="4"/>
      <c r="O916" s="4" t="s">
        <v>293</v>
      </c>
      <c r="P916" s="4" t="s">
        <v>279</v>
      </c>
      <c r="Q916" s="4" t="s">
        <v>2958</v>
      </c>
      <c r="R916" s="4"/>
      <c r="S916" s="18"/>
      <c r="U916" s="7">
        <f>VLOOKUP(F916,[6]农村公路!$I$6:$W$11652,15,0)</f>
        <v>5.51</v>
      </c>
      <c r="V916" s="7">
        <f t="shared" si="40"/>
        <v>0</v>
      </c>
      <c r="W916" s="7" t="e">
        <f>VLOOKUP(F916,'[7]乡镇通三级、旅游资源产业路项目明细'!$F$8:$S$1305,14,0)</f>
        <v>#N/A</v>
      </c>
      <c r="AA916" s="7" t="e">
        <f>_xlfn.XLOOKUP(F916,'[8]乡镇通三级、旅游资源产业路项目明细'!$U:$U,'[8]乡镇通三级、旅游资源产业路项目明细'!$U:$U)</f>
        <v>#N/A</v>
      </c>
      <c r="AB916" s="7" t="e">
        <f>VLOOKUP(F916,[9]项目建设投资计划表!$L$7:$O$83,4,0)</f>
        <v>#N/A</v>
      </c>
    </row>
    <row r="917" spans="1:28" ht="25.15" customHeight="1" outlineLevel="3" x14ac:dyDescent="0.4">
      <c r="A917" s="4" t="s">
        <v>14</v>
      </c>
      <c r="B917" s="4" t="s">
        <v>98</v>
      </c>
      <c r="C917" s="4" t="s">
        <v>2917</v>
      </c>
      <c r="D917" s="4" t="s">
        <v>2959</v>
      </c>
      <c r="E917" s="9"/>
      <c r="F917" s="4" t="s">
        <v>2960</v>
      </c>
      <c r="G917" s="4" t="s">
        <v>275</v>
      </c>
      <c r="H917" s="9" t="s">
        <v>291</v>
      </c>
      <c r="I917" s="9" t="s">
        <v>2961</v>
      </c>
      <c r="J917" s="4">
        <v>1.79</v>
      </c>
      <c r="K917" s="4" t="s">
        <v>284</v>
      </c>
      <c r="L917" s="4">
        <v>0</v>
      </c>
      <c r="M917" s="4">
        <v>1.1000000000000001</v>
      </c>
      <c r="N917" s="4"/>
      <c r="O917" s="4" t="s">
        <v>293</v>
      </c>
      <c r="P917" s="4" t="s">
        <v>279</v>
      </c>
      <c r="Q917" s="4" t="s">
        <v>2962</v>
      </c>
      <c r="R917" s="4"/>
      <c r="S917" s="18"/>
      <c r="U917" s="7">
        <f>VLOOKUP(F917,[6]农村公路!$I$6:$W$11652,15,0)</f>
        <v>1.79</v>
      </c>
      <c r="V917" s="7">
        <f t="shared" si="40"/>
        <v>0</v>
      </c>
      <c r="W917" s="7" t="e">
        <f>VLOOKUP(F917,'[7]乡镇通三级、旅游资源产业路项目明细'!$F$8:$S$1305,14,0)</f>
        <v>#N/A</v>
      </c>
      <c r="AA917" s="7" t="e">
        <f>_xlfn.XLOOKUP(F917,'[8]乡镇通三级、旅游资源产业路项目明细'!$U:$U,'[8]乡镇通三级、旅游资源产业路项目明细'!$U:$U)</f>
        <v>#N/A</v>
      </c>
      <c r="AB917" s="7" t="e">
        <f>VLOOKUP(F917,[9]项目建设投资计划表!$L$7:$O$83,4,0)</f>
        <v>#N/A</v>
      </c>
    </row>
    <row r="918" spans="1:28" s="1" customFormat="1" ht="25.15" customHeight="1" outlineLevel="2" x14ac:dyDescent="0.4">
      <c r="A918" s="4"/>
      <c r="B918" s="11" t="s">
        <v>226</v>
      </c>
      <c r="C918" s="4"/>
      <c r="D918" s="4"/>
      <c r="E918" s="9"/>
      <c r="F918" s="4"/>
      <c r="G918" s="4"/>
      <c r="H918" s="9"/>
      <c r="I918" s="9"/>
      <c r="J918" s="4">
        <f>SUBTOTAL(9,J919:J919)</f>
        <v>5</v>
      </c>
      <c r="K918" s="4"/>
      <c r="L918" s="4"/>
      <c r="M918" s="4">
        <f>SUBTOTAL(9,M919:M919)</f>
        <v>5</v>
      </c>
      <c r="N918" s="4">
        <v>5</v>
      </c>
      <c r="O918" s="4"/>
      <c r="P918" s="4"/>
      <c r="Q918" s="4"/>
      <c r="R918" s="4"/>
      <c r="S918" s="18">
        <f t="shared" ref="S918:S946" si="41">J918-N918</f>
        <v>0</v>
      </c>
    </row>
    <row r="919" spans="1:28" ht="25.15" customHeight="1" outlineLevel="3" x14ac:dyDescent="0.4">
      <c r="A919" s="4" t="s">
        <v>14</v>
      </c>
      <c r="B919" s="4" t="s">
        <v>226</v>
      </c>
      <c r="C919" s="4" t="s">
        <v>2963</v>
      </c>
      <c r="D919" s="4" t="s">
        <v>2964</v>
      </c>
      <c r="E919" s="9"/>
      <c r="F919" s="4" t="s">
        <v>2965</v>
      </c>
      <c r="G919" s="4" t="s">
        <v>275</v>
      </c>
      <c r="H919" s="9" t="s">
        <v>291</v>
      </c>
      <c r="I919" s="9" t="s">
        <v>2966</v>
      </c>
      <c r="J919" s="4">
        <v>5</v>
      </c>
      <c r="K919" s="4" t="s">
        <v>300</v>
      </c>
      <c r="L919" s="4">
        <v>0</v>
      </c>
      <c r="M919" s="4">
        <v>5</v>
      </c>
      <c r="N919" s="4"/>
      <c r="O919" s="4" t="s">
        <v>293</v>
      </c>
      <c r="P919" s="4" t="s">
        <v>279</v>
      </c>
      <c r="Q919" s="4" t="s">
        <v>2967</v>
      </c>
      <c r="R919" s="4"/>
      <c r="S919" s="18"/>
      <c r="U919" s="7">
        <f>VLOOKUP(F919,[6]农村公路!$I$6:$W$11652,15,0)</f>
        <v>5</v>
      </c>
      <c r="V919" s="7">
        <f>J919-U919</f>
        <v>0</v>
      </c>
      <c r="W919" s="7" t="e">
        <f>VLOOKUP(F919,'[7]乡镇通三级、旅游资源产业路项目明细'!$F$8:$S$1305,14,0)</f>
        <v>#N/A</v>
      </c>
      <c r="AA919" s="7" t="e">
        <f>_xlfn.XLOOKUP(F919,'[8]乡镇通三级、旅游资源产业路项目明细'!$U:$U,'[8]乡镇通三级、旅游资源产业路项目明细'!$U:$U)</f>
        <v>#N/A</v>
      </c>
      <c r="AB919" s="7" t="e">
        <f>VLOOKUP(F919,[9]项目建设投资计划表!$L$7:$O$83,4,0)</f>
        <v>#N/A</v>
      </c>
    </row>
    <row r="920" spans="1:28" s="1" customFormat="1" ht="25.15" customHeight="1" outlineLevel="2" x14ac:dyDescent="0.4">
      <c r="A920" s="4"/>
      <c r="B920" s="11" t="s">
        <v>121</v>
      </c>
      <c r="C920" s="4"/>
      <c r="D920" s="4"/>
      <c r="E920" s="9"/>
      <c r="F920" s="4"/>
      <c r="G920" s="4"/>
      <c r="H920" s="9"/>
      <c r="I920" s="9"/>
      <c r="J920" s="4">
        <f>SUBTOTAL(9,J921:J934)</f>
        <v>72.205999999999989</v>
      </c>
      <c r="K920" s="4"/>
      <c r="L920" s="4"/>
      <c r="M920" s="4">
        <f>SUBTOTAL(9,M921:M934)</f>
        <v>59.828000000000003</v>
      </c>
      <c r="N920" s="4">
        <v>59.9</v>
      </c>
      <c r="O920" s="4"/>
      <c r="P920" s="4"/>
      <c r="Q920" s="4"/>
      <c r="R920" s="4"/>
      <c r="S920" s="18">
        <f t="shared" si="41"/>
        <v>12.30599999999999</v>
      </c>
    </row>
    <row r="921" spans="1:28" ht="25.15" customHeight="1" outlineLevel="3" x14ac:dyDescent="0.4">
      <c r="A921" s="4" t="s">
        <v>14</v>
      </c>
      <c r="B921" s="4" t="s">
        <v>121</v>
      </c>
      <c r="C921" s="4" t="s">
        <v>2968</v>
      </c>
      <c r="D921" s="4" t="s">
        <v>33</v>
      </c>
      <c r="E921" s="9"/>
      <c r="F921" s="4" t="s">
        <v>2969</v>
      </c>
      <c r="G921" s="4" t="s">
        <v>434</v>
      </c>
      <c r="H921" s="9" t="s">
        <v>200</v>
      </c>
      <c r="I921" s="9" t="s">
        <v>2970</v>
      </c>
      <c r="J921" s="4">
        <v>20.777999999999999</v>
      </c>
      <c r="K921" s="4">
        <v>0</v>
      </c>
      <c r="L921" s="4" t="s">
        <v>279</v>
      </c>
      <c r="M921" s="4">
        <v>8.4</v>
      </c>
      <c r="N921" s="4"/>
      <c r="O921" s="4">
        <v>6.5</v>
      </c>
      <c r="P921" s="4" t="s">
        <v>436</v>
      </c>
      <c r="Q921" s="4" t="s">
        <v>2968</v>
      </c>
      <c r="R921" s="4"/>
      <c r="S921" s="18"/>
      <c r="W921" s="7" t="e">
        <f>VLOOKUP(F921,'[7]2021年备案'!$F$8:$S$1293,14,0)</f>
        <v>#N/A</v>
      </c>
      <c r="Y921" s="7" t="e">
        <f>J921-W921-M921</f>
        <v>#N/A</v>
      </c>
      <c r="AA921" s="7" t="e">
        <f>_xlfn.XLOOKUP(F921,'[8]乡镇通三级、旅游资源产业路项目明细'!$U:$U,'[8]乡镇通三级、旅游资源产业路项目明细'!$U:$U)</f>
        <v>#N/A</v>
      </c>
      <c r="AB921" s="7" t="e">
        <f>VLOOKUP(F921,[9]项目建设投资计划表!$L$7:$O$83,4,0)</f>
        <v>#N/A</v>
      </c>
    </row>
    <row r="922" spans="1:28" ht="25.15" customHeight="1" outlineLevel="3" x14ac:dyDescent="0.4">
      <c r="A922" s="4" t="s">
        <v>14</v>
      </c>
      <c r="B922" s="4" t="s">
        <v>121</v>
      </c>
      <c r="C922" s="4" t="s">
        <v>2971</v>
      </c>
      <c r="D922" s="4" t="s">
        <v>2972</v>
      </c>
      <c r="E922" s="9"/>
      <c r="F922" s="4" t="s">
        <v>2973</v>
      </c>
      <c r="G922" s="4" t="s">
        <v>290</v>
      </c>
      <c r="H922" s="9" t="s">
        <v>291</v>
      </c>
      <c r="I922" s="9" t="s">
        <v>2974</v>
      </c>
      <c r="J922" s="4">
        <v>6.56</v>
      </c>
      <c r="K922" s="4" t="s">
        <v>300</v>
      </c>
      <c r="L922" s="4">
        <v>0</v>
      </c>
      <c r="M922" s="4">
        <v>6.56</v>
      </c>
      <c r="N922" s="4"/>
      <c r="O922" s="4" t="s">
        <v>293</v>
      </c>
      <c r="P922" s="4" t="s">
        <v>279</v>
      </c>
      <c r="Q922" s="4" t="s">
        <v>2975</v>
      </c>
      <c r="R922" s="4"/>
      <c r="S922" s="18"/>
      <c r="U922" s="7">
        <f>VLOOKUP(F922,[6]农村公路!$I$6:$W$11652,15,0)</f>
        <v>6.56</v>
      </c>
      <c r="V922" s="7">
        <f t="shared" ref="V922:V934" si="42">J922-U922</f>
        <v>0</v>
      </c>
      <c r="W922" s="7" t="e">
        <f>VLOOKUP(F922,'[7]乡镇通三级、旅游资源产业路项目明细'!$F$8:$S$1305,14,0)</f>
        <v>#N/A</v>
      </c>
      <c r="AA922" s="7" t="e">
        <f>_xlfn.XLOOKUP(F922,'[8]乡镇通三级、旅游资源产业路项目明细'!$U:$U,'[8]乡镇通三级、旅游资源产业路项目明细'!$U:$U)</f>
        <v>#N/A</v>
      </c>
      <c r="AB922" s="7" t="e">
        <f>VLOOKUP(F922,[9]项目建设投资计划表!$L$7:$O$83,4,0)</f>
        <v>#N/A</v>
      </c>
    </row>
    <row r="923" spans="1:28" ht="25.15" customHeight="1" outlineLevel="3" x14ac:dyDescent="0.4">
      <c r="A923" s="4" t="s">
        <v>14</v>
      </c>
      <c r="B923" s="4" t="s">
        <v>121</v>
      </c>
      <c r="C923" s="4" t="s">
        <v>347</v>
      </c>
      <c r="D923" s="4" t="s">
        <v>2648</v>
      </c>
      <c r="E923" s="9"/>
      <c r="F923" s="4" t="s">
        <v>2976</v>
      </c>
      <c r="G923" s="4" t="s">
        <v>327</v>
      </c>
      <c r="H923" s="9" t="s">
        <v>291</v>
      </c>
      <c r="I923" s="9" t="s">
        <v>283</v>
      </c>
      <c r="J923" s="4">
        <v>3.7149999999999999</v>
      </c>
      <c r="K923" s="4" t="s">
        <v>527</v>
      </c>
      <c r="L923" s="4">
        <v>0</v>
      </c>
      <c r="M923" s="4">
        <v>3.7149999999999999</v>
      </c>
      <c r="N923" s="4"/>
      <c r="O923" s="4" t="s">
        <v>284</v>
      </c>
      <c r="P923" s="4" t="s">
        <v>279</v>
      </c>
      <c r="Q923" s="4" t="s">
        <v>2648</v>
      </c>
      <c r="R923" s="4"/>
      <c r="S923" s="18"/>
      <c r="U923" s="7">
        <f>VLOOKUP(F923,[6]农村公路!$I$6:$W$11652,15,0)</f>
        <v>3.7149999999999999</v>
      </c>
      <c r="V923" s="7">
        <f t="shared" si="42"/>
        <v>0</v>
      </c>
      <c r="W923" s="7" t="e">
        <f>VLOOKUP(F923,'[7]乡镇通三级、旅游资源产业路项目明细'!$F$8:$S$1305,14,0)</f>
        <v>#N/A</v>
      </c>
      <c r="AA923" s="7" t="e">
        <f>_xlfn.XLOOKUP(F923,'[8]乡镇通三级、旅游资源产业路项目明细'!$U:$U,'[8]乡镇通三级、旅游资源产业路项目明细'!$U:$U)</f>
        <v>#N/A</v>
      </c>
      <c r="AB923" s="7" t="e">
        <f>VLOOKUP(F923,[9]项目建设投资计划表!$L$7:$O$83,4,0)</f>
        <v>#N/A</v>
      </c>
    </row>
    <row r="924" spans="1:28" ht="25.15" customHeight="1" outlineLevel="3" x14ac:dyDescent="0.4">
      <c r="A924" s="4" t="s">
        <v>14</v>
      </c>
      <c r="B924" s="4" t="s">
        <v>121</v>
      </c>
      <c r="C924" s="4" t="s">
        <v>1441</v>
      </c>
      <c r="D924" s="4" t="s">
        <v>2977</v>
      </c>
      <c r="E924" s="9"/>
      <c r="F924" s="4" t="s">
        <v>2978</v>
      </c>
      <c r="G924" s="4" t="s">
        <v>327</v>
      </c>
      <c r="H924" s="9" t="s">
        <v>291</v>
      </c>
      <c r="I924" s="9" t="s">
        <v>283</v>
      </c>
      <c r="J924" s="4">
        <v>3.512</v>
      </c>
      <c r="K924" s="4" t="s">
        <v>527</v>
      </c>
      <c r="L924" s="4">
        <v>0</v>
      </c>
      <c r="M924" s="4">
        <v>3.512</v>
      </c>
      <c r="N924" s="4"/>
      <c r="O924" s="4" t="s">
        <v>284</v>
      </c>
      <c r="P924" s="4" t="s">
        <v>279</v>
      </c>
      <c r="Q924" s="4" t="s">
        <v>2977</v>
      </c>
      <c r="R924" s="4"/>
      <c r="S924" s="18"/>
      <c r="U924" s="7">
        <f>VLOOKUP(F924,[6]农村公路!$I$6:$W$11652,15,0)</f>
        <v>3.512</v>
      </c>
      <c r="V924" s="7">
        <f t="shared" si="42"/>
        <v>0</v>
      </c>
      <c r="W924" s="7" t="e">
        <f>VLOOKUP(F924,'[7]乡镇通三级、旅游资源产业路项目明细'!$F$8:$S$1305,14,0)</f>
        <v>#N/A</v>
      </c>
      <c r="AA924" s="7" t="e">
        <f>_xlfn.XLOOKUP(F924,'[8]乡镇通三级、旅游资源产业路项目明细'!$U:$U,'[8]乡镇通三级、旅游资源产业路项目明细'!$U:$U)</f>
        <v>#N/A</v>
      </c>
      <c r="AB924" s="7" t="e">
        <f>VLOOKUP(F924,[9]项目建设投资计划表!$L$7:$O$83,4,0)</f>
        <v>#N/A</v>
      </c>
    </row>
    <row r="925" spans="1:28" ht="25.15" customHeight="1" outlineLevel="3" x14ac:dyDescent="0.4">
      <c r="A925" s="4" t="s">
        <v>14</v>
      </c>
      <c r="B925" s="4" t="s">
        <v>121</v>
      </c>
      <c r="C925" s="4" t="s">
        <v>2971</v>
      </c>
      <c r="D925" s="4" t="s">
        <v>2979</v>
      </c>
      <c r="E925" s="9"/>
      <c r="F925" s="4" t="s">
        <v>2980</v>
      </c>
      <c r="G925" s="4" t="s">
        <v>327</v>
      </c>
      <c r="H925" s="9" t="s">
        <v>291</v>
      </c>
      <c r="I925" s="9" t="s">
        <v>283</v>
      </c>
      <c r="J925" s="4">
        <v>1.6839999999999999</v>
      </c>
      <c r="K925" s="4" t="s">
        <v>527</v>
      </c>
      <c r="L925" s="4">
        <v>0</v>
      </c>
      <c r="M925" s="4">
        <v>1.6839999999999999</v>
      </c>
      <c r="N925" s="4"/>
      <c r="O925" s="4" t="s">
        <v>284</v>
      </c>
      <c r="P925" s="4" t="s">
        <v>279</v>
      </c>
      <c r="Q925" s="4" t="s">
        <v>2979</v>
      </c>
      <c r="R925" s="4"/>
      <c r="S925" s="18"/>
      <c r="U925" s="7">
        <f>VLOOKUP(F925,[6]农村公路!$I$6:$W$11652,15,0)</f>
        <v>1.6839999999999999</v>
      </c>
      <c r="V925" s="7">
        <f t="shared" si="42"/>
        <v>0</v>
      </c>
      <c r="W925" s="7" t="e">
        <f>VLOOKUP(F925,'[7]乡镇通三级、旅游资源产业路项目明细'!$F$8:$S$1305,14,0)</f>
        <v>#N/A</v>
      </c>
      <c r="AA925" s="7" t="e">
        <f>_xlfn.XLOOKUP(F925,'[8]乡镇通三级、旅游资源产业路项目明细'!$U:$U,'[8]乡镇通三级、旅游资源产业路项目明细'!$U:$U)</f>
        <v>#N/A</v>
      </c>
      <c r="AB925" s="7" t="e">
        <f>VLOOKUP(F925,[9]项目建设投资计划表!$L$7:$O$83,4,0)</f>
        <v>#N/A</v>
      </c>
    </row>
    <row r="926" spans="1:28" ht="25.15" customHeight="1" outlineLevel="3" x14ac:dyDescent="0.4">
      <c r="A926" s="4" t="s">
        <v>14</v>
      </c>
      <c r="B926" s="4" t="s">
        <v>121</v>
      </c>
      <c r="C926" s="4" t="s">
        <v>2981</v>
      </c>
      <c r="D926" s="4" t="s">
        <v>2982</v>
      </c>
      <c r="E926" s="9"/>
      <c r="F926" s="4" t="s">
        <v>2983</v>
      </c>
      <c r="G926" s="4" t="s">
        <v>327</v>
      </c>
      <c r="H926" s="9" t="s">
        <v>291</v>
      </c>
      <c r="I926" s="9" t="s">
        <v>283</v>
      </c>
      <c r="J926" s="4">
        <v>4.2350000000000003</v>
      </c>
      <c r="K926" s="4" t="s">
        <v>527</v>
      </c>
      <c r="L926" s="4">
        <v>0</v>
      </c>
      <c r="M926" s="4">
        <v>4.2350000000000003</v>
      </c>
      <c r="N926" s="4"/>
      <c r="O926" s="4" t="s">
        <v>284</v>
      </c>
      <c r="P926" s="4" t="s">
        <v>279</v>
      </c>
      <c r="Q926" s="4" t="s">
        <v>2982</v>
      </c>
      <c r="R926" s="4"/>
      <c r="S926" s="18"/>
      <c r="U926" s="7">
        <f>VLOOKUP(F926,[6]农村公路!$I$6:$W$11652,15,0)</f>
        <v>4.2350000000000003</v>
      </c>
      <c r="V926" s="7">
        <f t="shared" si="42"/>
        <v>0</v>
      </c>
      <c r="W926" s="7" t="e">
        <f>VLOOKUP(F926,'[7]乡镇通三级、旅游资源产业路项目明细'!$F$8:$S$1305,14,0)</f>
        <v>#N/A</v>
      </c>
      <c r="AA926" s="7" t="e">
        <f>_xlfn.XLOOKUP(F926,'[8]乡镇通三级、旅游资源产业路项目明细'!$U:$U,'[8]乡镇通三级、旅游资源产业路项目明细'!$U:$U)</f>
        <v>#N/A</v>
      </c>
      <c r="AB926" s="7" t="e">
        <f>VLOOKUP(F926,[9]项目建设投资计划表!$L$7:$O$83,4,0)</f>
        <v>#N/A</v>
      </c>
    </row>
    <row r="927" spans="1:28" ht="25.15" customHeight="1" outlineLevel="3" x14ac:dyDescent="0.4">
      <c r="A927" s="4" t="s">
        <v>14</v>
      </c>
      <c r="B927" s="4" t="s">
        <v>121</v>
      </c>
      <c r="C927" s="4" t="s">
        <v>1441</v>
      </c>
      <c r="D927" s="4" t="s">
        <v>2984</v>
      </c>
      <c r="E927" s="9"/>
      <c r="F927" s="4" t="s">
        <v>2985</v>
      </c>
      <c r="G927" s="4" t="s">
        <v>327</v>
      </c>
      <c r="H927" s="9" t="s">
        <v>291</v>
      </c>
      <c r="I927" s="9" t="s">
        <v>283</v>
      </c>
      <c r="J927" s="4">
        <v>4.1429999999999998</v>
      </c>
      <c r="K927" s="4" t="s">
        <v>527</v>
      </c>
      <c r="L927" s="4">
        <v>0</v>
      </c>
      <c r="M927" s="4">
        <v>4.1429999999999998</v>
      </c>
      <c r="N927" s="4"/>
      <c r="O927" s="4" t="s">
        <v>284</v>
      </c>
      <c r="P927" s="4" t="s">
        <v>279</v>
      </c>
      <c r="Q927" s="4" t="s">
        <v>2984</v>
      </c>
      <c r="R927" s="4"/>
      <c r="S927" s="18"/>
      <c r="U927" s="7">
        <f>VLOOKUP(F927,[6]农村公路!$I$6:$W$11652,15,0)</f>
        <v>4.1429999999999998</v>
      </c>
      <c r="V927" s="7">
        <f t="shared" si="42"/>
        <v>0</v>
      </c>
      <c r="W927" s="7" t="e">
        <f>VLOOKUP(F927,'[7]乡镇通三级、旅游资源产业路项目明细'!$F$8:$S$1305,14,0)</f>
        <v>#N/A</v>
      </c>
      <c r="AA927" s="7" t="e">
        <f>_xlfn.XLOOKUP(F927,'[8]乡镇通三级、旅游资源产业路项目明细'!$U:$U,'[8]乡镇通三级、旅游资源产业路项目明细'!$U:$U)</f>
        <v>#N/A</v>
      </c>
      <c r="AB927" s="7" t="e">
        <f>VLOOKUP(F927,[9]项目建设投资计划表!$L$7:$O$83,4,0)</f>
        <v>#N/A</v>
      </c>
    </row>
    <row r="928" spans="1:28" ht="25.15" customHeight="1" outlineLevel="3" x14ac:dyDescent="0.4">
      <c r="A928" s="4" t="s">
        <v>14</v>
      </c>
      <c r="B928" s="4" t="s">
        <v>121</v>
      </c>
      <c r="C928" s="4" t="s">
        <v>2986</v>
      </c>
      <c r="D928" s="4" t="s">
        <v>2987</v>
      </c>
      <c r="E928" s="9"/>
      <c r="F928" s="4" t="s">
        <v>2988</v>
      </c>
      <c r="G928" s="4" t="s">
        <v>327</v>
      </c>
      <c r="H928" s="9" t="s">
        <v>291</v>
      </c>
      <c r="I928" s="9" t="s">
        <v>283</v>
      </c>
      <c r="J928" s="4">
        <v>1.1830000000000001</v>
      </c>
      <c r="K928" s="4" t="s">
        <v>527</v>
      </c>
      <c r="L928" s="4">
        <v>0</v>
      </c>
      <c r="M928" s="4">
        <v>1.1830000000000001</v>
      </c>
      <c r="N928" s="4"/>
      <c r="O928" s="4" t="s">
        <v>284</v>
      </c>
      <c r="P928" s="4" t="s">
        <v>279</v>
      </c>
      <c r="Q928" s="4" t="s">
        <v>2987</v>
      </c>
      <c r="R928" s="4"/>
      <c r="S928" s="18"/>
      <c r="U928" s="7">
        <f>VLOOKUP(F928,[6]农村公路!$I$6:$W$11652,15,0)</f>
        <v>1.1830000000000001</v>
      </c>
      <c r="V928" s="7">
        <f t="shared" si="42"/>
        <v>0</v>
      </c>
      <c r="W928" s="7" t="e">
        <f>VLOOKUP(F928,'[7]乡镇通三级、旅游资源产业路项目明细'!$F$8:$S$1305,14,0)</f>
        <v>#N/A</v>
      </c>
      <c r="AA928" s="7" t="e">
        <f>_xlfn.XLOOKUP(F928,'[8]乡镇通三级、旅游资源产业路项目明细'!$U:$U,'[8]乡镇通三级、旅游资源产业路项目明细'!$U:$U)</f>
        <v>#N/A</v>
      </c>
      <c r="AB928" s="7" t="e">
        <f>VLOOKUP(F928,[9]项目建设投资计划表!$L$7:$O$83,4,0)</f>
        <v>#N/A</v>
      </c>
    </row>
    <row r="929" spans="1:28" ht="25.15" customHeight="1" outlineLevel="3" x14ac:dyDescent="0.4">
      <c r="A929" s="4" t="s">
        <v>14</v>
      </c>
      <c r="B929" s="4" t="s">
        <v>121</v>
      </c>
      <c r="C929" s="4" t="s">
        <v>2989</v>
      </c>
      <c r="D929" s="4" t="s">
        <v>2990</v>
      </c>
      <c r="E929" s="9"/>
      <c r="F929" s="4" t="s">
        <v>2991</v>
      </c>
      <c r="G929" s="4" t="s">
        <v>327</v>
      </c>
      <c r="H929" s="9" t="s">
        <v>291</v>
      </c>
      <c r="I929" s="9" t="s">
        <v>283</v>
      </c>
      <c r="J929" s="4">
        <v>5.3659999999999997</v>
      </c>
      <c r="K929" s="4" t="s">
        <v>527</v>
      </c>
      <c r="L929" s="4">
        <v>0</v>
      </c>
      <c r="M929" s="4">
        <v>5.3659999999999997</v>
      </c>
      <c r="N929" s="4"/>
      <c r="O929" s="4" t="s">
        <v>284</v>
      </c>
      <c r="P929" s="4" t="s">
        <v>279</v>
      </c>
      <c r="Q929" s="4" t="s">
        <v>2990</v>
      </c>
      <c r="R929" s="4"/>
      <c r="S929" s="18"/>
      <c r="U929" s="7">
        <f>VLOOKUP(F929,[6]农村公路!$I$6:$W$11652,15,0)</f>
        <v>5.3659999999999997</v>
      </c>
      <c r="V929" s="7">
        <f t="shared" si="42"/>
        <v>0</v>
      </c>
      <c r="W929" s="7" t="e">
        <f>VLOOKUP(F929,'[7]乡镇通三级、旅游资源产业路项目明细'!$F$8:$S$1305,14,0)</f>
        <v>#N/A</v>
      </c>
      <c r="AA929" s="7" t="e">
        <f>_xlfn.XLOOKUP(F929,'[8]乡镇通三级、旅游资源产业路项目明细'!$U:$U,'[8]乡镇通三级、旅游资源产业路项目明细'!$U:$U)</f>
        <v>#N/A</v>
      </c>
      <c r="AB929" s="7" t="e">
        <f>VLOOKUP(F929,[9]项目建设投资计划表!$L$7:$O$83,4,0)</f>
        <v>#N/A</v>
      </c>
    </row>
    <row r="930" spans="1:28" ht="25.15" customHeight="1" outlineLevel="3" x14ac:dyDescent="0.4">
      <c r="A930" s="4" t="s">
        <v>14</v>
      </c>
      <c r="B930" s="4" t="s">
        <v>121</v>
      </c>
      <c r="C930" s="4" t="s">
        <v>2989</v>
      </c>
      <c r="D930" s="4" t="s">
        <v>2992</v>
      </c>
      <c r="E930" s="9"/>
      <c r="F930" s="4" t="s">
        <v>2993</v>
      </c>
      <c r="G930" s="4" t="s">
        <v>327</v>
      </c>
      <c r="H930" s="9" t="s">
        <v>291</v>
      </c>
      <c r="I930" s="9" t="s">
        <v>283</v>
      </c>
      <c r="J930" s="4">
        <v>4.335</v>
      </c>
      <c r="K930" s="4" t="s">
        <v>527</v>
      </c>
      <c r="L930" s="4">
        <v>0</v>
      </c>
      <c r="M930" s="4">
        <v>4.335</v>
      </c>
      <c r="N930" s="4"/>
      <c r="O930" s="4" t="s">
        <v>284</v>
      </c>
      <c r="P930" s="4" t="s">
        <v>279</v>
      </c>
      <c r="Q930" s="4" t="s">
        <v>2992</v>
      </c>
      <c r="R930" s="4"/>
      <c r="S930" s="18"/>
      <c r="U930" s="7">
        <f>VLOOKUP(F930,[6]农村公路!$I$6:$W$11652,15,0)</f>
        <v>4.335</v>
      </c>
      <c r="V930" s="7">
        <f t="shared" si="42"/>
        <v>0</v>
      </c>
      <c r="W930" s="7" t="e">
        <f>VLOOKUP(F930,'[7]乡镇通三级、旅游资源产业路项目明细'!$F$8:$S$1305,14,0)</f>
        <v>#N/A</v>
      </c>
      <c r="AA930" s="7" t="e">
        <f>_xlfn.XLOOKUP(F930,'[8]乡镇通三级、旅游资源产业路项目明细'!$U:$U,'[8]乡镇通三级、旅游资源产业路项目明细'!$U:$U)</f>
        <v>#N/A</v>
      </c>
      <c r="AB930" s="7" t="e">
        <f>VLOOKUP(F930,[9]项目建设投资计划表!$L$7:$O$83,4,0)</f>
        <v>#N/A</v>
      </c>
    </row>
    <row r="931" spans="1:28" ht="25.15" customHeight="1" outlineLevel="3" x14ac:dyDescent="0.4">
      <c r="A931" s="4" t="s">
        <v>14</v>
      </c>
      <c r="B931" s="4" t="s">
        <v>121</v>
      </c>
      <c r="C931" s="4" t="s">
        <v>2994</v>
      </c>
      <c r="D931" s="4" t="s">
        <v>2995</v>
      </c>
      <c r="E931" s="9"/>
      <c r="F931" s="4" t="s">
        <v>2996</v>
      </c>
      <c r="G931" s="4" t="s">
        <v>327</v>
      </c>
      <c r="H931" s="9" t="s">
        <v>291</v>
      </c>
      <c r="I931" s="9" t="s">
        <v>283</v>
      </c>
      <c r="J931" s="4">
        <v>4.08</v>
      </c>
      <c r="K931" s="4" t="s">
        <v>527</v>
      </c>
      <c r="L931" s="4">
        <v>0</v>
      </c>
      <c r="M931" s="4">
        <v>4.08</v>
      </c>
      <c r="N931" s="4"/>
      <c r="O931" s="4" t="s">
        <v>284</v>
      </c>
      <c r="P931" s="4" t="s">
        <v>279</v>
      </c>
      <c r="Q931" s="4" t="s">
        <v>2995</v>
      </c>
      <c r="R931" s="4"/>
      <c r="S931" s="18"/>
      <c r="U931" s="7">
        <f>VLOOKUP(F931,[6]农村公路!$I$6:$W$11652,15,0)</f>
        <v>4.08</v>
      </c>
      <c r="V931" s="7">
        <f t="shared" si="42"/>
        <v>0</v>
      </c>
      <c r="W931" s="7" t="e">
        <f>VLOOKUP(F931,'[7]乡镇通三级、旅游资源产业路项目明细'!$F$8:$S$1305,14,0)</f>
        <v>#N/A</v>
      </c>
      <c r="AA931" s="7" t="e">
        <f>_xlfn.XLOOKUP(F931,'[8]乡镇通三级、旅游资源产业路项目明细'!$U:$U,'[8]乡镇通三级、旅游资源产业路项目明细'!$U:$U)</f>
        <v>#N/A</v>
      </c>
      <c r="AB931" s="7" t="e">
        <f>VLOOKUP(F931,[9]项目建设投资计划表!$L$7:$O$83,4,0)</f>
        <v>#N/A</v>
      </c>
    </row>
    <row r="932" spans="1:28" ht="25.15" customHeight="1" outlineLevel="3" x14ac:dyDescent="0.4">
      <c r="A932" s="4" t="s">
        <v>14</v>
      </c>
      <c r="B932" s="4" t="s">
        <v>121</v>
      </c>
      <c r="C932" s="4" t="s">
        <v>2997</v>
      </c>
      <c r="D932" s="4" t="s">
        <v>2998</v>
      </c>
      <c r="E932" s="9"/>
      <c r="F932" s="4" t="s">
        <v>2999</v>
      </c>
      <c r="G932" s="4" t="s">
        <v>327</v>
      </c>
      <c r="H932" s="9" t="s">
        <v>291</v>
      </c>
      <c r="I932" s="9" t="s">
        <v>283</v>
      </c>
      <c r="J932" s="4">
        <v>8.0470000000000006</v>
      </c>
      <c r="K932" s="4" t="s">
        <v>527</v>
      </c>
      <c r="L932" s="4">
        <v>0</v>
      </c>
      <c r="M932" s="4">
        <v>8.0470000000000006</v>
      </c>
      <c r="N932" s="4"/>
      <c r="O932" s="4" t="s">
        <v>284</v>
      </c>
      <c r="P932" s="4" t="s">
        <v>279</v>
      </c>
      <c r="Q932" s="4" t="s">
        <v>2998</v>
      </c>
      <c r="R932" s="4"/>
      <c r="S932" s="18"/>
      <c r="U932" s="7">
        <f>VLOOKUP(F932,[6]农村公路!$I$6:$W$11652,15,0)</f>
        <v>8.0470000000000006</v>
      </c>
      <c r="V932" s="7">
        <f t="shared" si="42"/>
        <v>0</v>
      </c>
      <c r="W932" s="7" t="e">
        <f>VLOOKUP(F932,'[7]乡镇通三级、旅游资源产业路项目明细'!$F$8:$S$1305,14,0)</f>
        <v>#N/A</v>
      </c>
      <c r="AA932" s="7" t="e">
        <f>_xlfn.XLOOKUP(F932,'[8]乡镇通三级、旅游资源产业路项目明细'!$U:$U,'[8]乡镇通三级、旅游资源产业路项目明细'!$U:$U)</f>
        <v>#N/A</v>
      </c>
      <c r="AB932" s="7" t="e">
        <f>VLOOKUP(F932,[9]项目建设投资计划表!$L$7:$O$83,4,0)</f>
        <v>#N/A</v>
      </c>
    </row>
    <row r="933" spans="1:28" ht="25.15" customHeight="1" outlineLevel="3" x14ac:dyDescent="0.4">
      <c r="A933" s="4" t="s">
        <v>14</v>
      </c>
      <c r="B933" s="4" t="s">
        <v>121</v>
      </c>
      <c r="C933" s="4" t="s">
        <v>2986</v>
      </c>
      <c r="D933" s="4" t="s">
        <v>2987</v>
      </c>
      <c r="E933" s="9"/>
      <c r="F933" s="4" t="s">
        <v>3000</v>
      </c>
      <c r="G933" s="4" t="s">
        <v>327</v>
      </c>
      <c r="H933" s="9" t="s">
        <v>291</v>
      </c>
      <c r="I933" s="9" t="s">
        <v>283</v>
      </c>
      <c r="J933" s="4">
        <v>2.46</v>
      </c>
      <c r="K933" s="4" t="s">
        <v>527</v>
      </c>
      <c r="L933" s="4">
        <v>0</v>
      </c>
      <c r="M933" s="4">
        <v>2.46</v>
      </c>
      <c r="N933" s="4"/>
      <c r="O933" s="4" t="s">
        <v>284</v>
      </c>
      <c r="P933" s="4" t="s">
        <v>279</v>
      </c>
      <c r="Q933" s="4" t="s">
        <v>2987</v>
      </c>
      <c r="R933" s="4"/>
      <c r="S933" s="18"/>
      <c r="U933" s="7">
        <f>VLOOKUP(F933,[6]农村公路!$I$6:$W$11652,15,0)</f>
        <v>2.46</v>
      </c>
      <c r="V933" s="7">
        <f t="shared" si="42"/>
        <v>0</v>
      </c>
      <c r="W933" s="7" t="e">
        <f>VLOOKUP(F933,'[7]乡镇通三级、旅游资源产业路项目明细'!$F$8:$S$1305,14,0)</f>
        <v>#N/A</v>
      </c>
      <c r="AA933" s="7" t="e">
        <f>_xlfn.XLOOKUP(F933,'[8]乡镇通三级、旅游资源产业路项目明细'!$U:$U,'[8]乡镇通三级、旅游资源产业路项目明细'!$U:$U)</f>
        <v>#N/A</v>
      </c>
      <c r="AB933" s="7" t="e">
        <f>VLOOKUP(F933,[9]项目建设投资计划表!$L$7:$O$83,4,0)</f>
        <v>#N/A</v>
      </c>
    </row>
    <row r="934" spans="1:28" ht="25.15" customHeight="1" outlineLevel="3" x14ac:dyDescent="0.4">
      <c r="A934" s="4" t="s">
        <v>14</v>
      </c>
      <c r="B934" s="4" t="s">
        <v>121</v>
      </c>
      <c r="C934" s="4" t="s">
        <v>3001</v>
      </c>
      <c r="D934" s="4" t="s">
        <v>3002</v>
      </c>
      <c r="E934" s="9"/>
      <c r="F934" s="4" t="s">
        <v>3003</v>
      </c>
      <c r="G934" s="4" t="s">
        <v>327</v>
      </c>
      <c r="H934" s="9" t="s">
        <v>291</v>
      </c>
      <c r="I934" s="9" t="s">
        <v>283</v>
      </c>
      <c r="J934" s="4">
        <v>2.1080000000000001</v>
      </c>
      <c r="K934" s="4" t="s">
        <v>527</v>
      </c>
      <c r="L934" s="4">
        <v>0</v>
      </c>
      <c r="M934" s="4">
        <v>2.1080000000000001</v>
      </c>
      <c r="N934" s="4"/>
      <c r="O934" s="4" t="s">
        <v>284</v>
      </c>
      <c r="P934" s="4" t="s">
        <v>279</v>
      </c>
      <c r="Q934" s="4" t="s">
        <v>3002</v>
      </c>
      <c r="R934" s="4"/>
      <c r="S934" s="18"/>
      <c r="U934" s="7">
        <f>VLOOKUP(F934,[6]农村公路!$I$6:$W$11652,15,0)</f>
        <v>2.1080000000000001</v>
      </c>
      <c r="V934" s="7">
        <f t="shared" si="42"/>
        <v>0</v>
      </c>
      <c r="W934" s="7" t="e">
        <f>VLOOKUP(F934,'[7]乡镇通三级、旅游资源产业路项目明细'!$F$8:$S$1305,14,0)</f>
        <v>#N/A</v>
      </c>
      <c r="AA934" s="7" t="e">
        <f>_xlfn.XLOOKUP(F934,'[8]乡镇通三级、旅游资源产业路项目明细'!$U:$U,'[8]乡镇通三级、旅游资源产业路项目明细'!$U:$U)</f>
        <v>#N/A</v>
      </c>
      <c r="AB934" s="7" t="e">
        <f>VLOOKUP(F934,[9]项目建设投资计划表!$L$7:$O$83,4,0)</f>
        <v>#N/A</v>
      </c>
    </row>
    <row r="935" spans="1:28" s="1" customFormat="1" ht="25.15" customHeight="1" outlineLevel="2" x14ac:dyDescent="0.4">
      <c r="A935" s="4"/>
      <c r="B935" s="11" t="s">
        <v>227</v>
      </c>
      <c r="C935" s="4"/>
      <c r="D935" s="4"/>
      <c r="E935" s="9"/>
      <c r="F935" s="4"/>
      <c r="G935" s="4"/>
      <c r="H935" s="9"/>
      <c r="I935" s="9"/>
      <c r="J935" s="4">
        <f>SUBTOTAL(9,J936:J938)</f>
        <v>32.469000000000001</v>
      </c>
      <c r="K935" s="4"/>
      <c r="L935" s="4"/>
      <c r="M935" s="4">
        <f>SUBTOTAL(9,M936:M938)</f>
        <v>32.469000000000001</v>
      </c>
      <c r="N935" s="4">
        <v>32.49</v>
      </c>
      <c r="O935" s="4"/>
      <c r="P935" s="4"/>
      <c r="Q935" s="4"/>
      <c r="R935" s="4"/>
      <c r="S935" s="18">
        <f t="shared" si="41"/>
        <v>-2.1000000000000796E-2</v>
      </c>
    </row>
    <row r="936" spans="1:28" ht="25.15" customHeight="1" outlineLevel="3" x14ac:dyDescent="0.4">
      <c r="A936" s="4" t="s">
        <v>14</v>
      </c>
      <c r="B936" s="4" t="s">
        <v>227</v>
      </c>
      <c r="C936" s="4" t="s">
        <v>3004</v>
      </c>
      <c r="D936" s="4" t="s">
        <v>3004</v>
      </c>
      <c r="E936" s="9"/>
      <c r="F936" s="4" t="s">
        <v>3005</v>
      </c>
      <c r="G936" s="4" t="s">
        <v>434</v>
      </c>
      <c r="H936" s="9" t="s">
        <v>200</v>
      </c>
      <c r="I936" s="9" t="s">
        <v>3006</v>
      </c>
      <c r="J936" s="4">
        <v>5.19</v>
      </c>
      <c r="K936" s="4">
        <v>0</v>
      </c>
      <c r="L936" s="4" t="s">
        <v>279</v>
      </c>
      <c r="M936" s="4">
        <v>5.19</v>
      </c>
      <c r="N936" s="4"/>
      <c r="O936" s="4">
        <v>6.5</v>
      </c>
      <c r="P936" s="4" t="s">
        <v>436</v>
      </c>
      <c r="Q936" s="4" t="s">
        <v>3004</v>
      </c>
      <c r="R936" s="4"/>
      <c r="S936" s="18"/>
      <c r="W936" s="7" t="e">
        <f>VLOOKUP(F936,'[7]2021年备案'!$F$8:$S$1293,14,0)</f>
        <v>#N/A</v>
      </c>
      <c r="Y936" s="7" t="e">
        <f>J936-W936-M936</f>
        <v>#N/A</v>
      </c>
      <c r="Z936" s="7" t="s">
        <v>437</v>
      </c>
      <c r="AA936" s="7" t="e">
        <f>_xlfn.XLOOKUP(F936,'[8]乡镇通三级、旅游资源产业路项目明细'!$U:$U,'[8]乡镇通三级、旅游资源产业路项目明细'!$U:$U)</f>
        <v>#N/A</v>
      </c>
      <c r="AB936" s="7" t="e">
        <f>VLOOKUP(F936,[9]项目建设投资计划表!$L$7:$O$83,4,0)</f>
        <v>#N/A</v>
      </c>
    </row>
    <row r="937" spans="1:28" ht="25.15" customHeight="1" outlineLevel="3" x14ac:dyDescent="0.4">
      <c r="A937" s="4" t="s">
        <v>14</v>
      </c>
      <c r="B937" s="4" t="s">
        <v>227</v>
      </c>
      <c r="C937" s="4" t="s">
        <v>3007</v>
      </c>
      <c r="D937" s="4" t="s">
        <v>33</v>
      </c>
      <c r="E937" s="9"/>
      <c r="F937" s="4" t="s">
        <v>3008</v>
      </c>
      <c r="G937" s="4" t="s">
        <v>290</v>
      </c>
      <c r="H937" s="9" t="s">
        <v>291</v>
      </c>
      <c r="I937" s="9" t="s">
        <v>283</v>
      </c>
      <c r="J937" s="4">
        <v>8</v>
      </c>
      <c r="K937" s="4" t="s">
        <v>284</v>
      </c>
      <c r="L937" s="4">
        <v>0</v>
      </c>
      <c r="M937" s="4">
        <v>8</v>
      </c>
      <c r="N937" s="4"/>
      <c r="O937" s="4" t="s">
        <v>923</v>
      </c>
      <c r="P937" s="4" t="s">
        <v>279</v>
      </c>
      <c r="Q937" s="4" t="s">
        <v>3009</v>
      </c>
      <c r="R937" s="4"/>
      <c r="S937" s="18"/>
      <c r="U937" s="7">
        <f>VLOOKUP(F937,[6]农村公路!$I$6:$W$11652,15,0)</f>
        <v>8</v>
      </c>
      <c r="V937" s="7">
        <f>J937-U937</f>
        <v>0</v>
      </c>
      <c r="W937" s="7" t="e">
        <f>VLOOKUP(F937,'[7]乡镇通三级、旅游资源产业路项目明细'!$F$8:$S$1305,14,0)</f>
        <v>#N/A</v>
      </c>
      <c r="AA937" s="7" t="e">
        <f>_xlfn.XLOOKUP(F937,'[8]乡镇通三级、旅游资源产业路项目明细'!$U:$U,'[8]乡镇通三级、旅游资源产业路项目明细'!$U:$U)</f>
        <v>#N/A</v>
      </c>
      <c r="AB937" s="7" t="e">
        <f>VLOOKUP(F937,[9]项目建设投资计划表!$L$7:$O$83,4,0)</f>
        <v>#N/A</v>
      </c>
    </row>
    <row r="938" spans="1:28" ht="25.15" customHeight="1" outlineLevel="3" x14ac:dyDescent="0.4">
      <c r="A938" s="4" t="s">
        <v>14</v>
      </c>
      <c r="B938" s="4" t="s">
        <v>227</v>
      </c>
      <c r="C938" s="4" t="s">
        <v>3010</v>
      </c>
      <c r="D938" s="4" t="s">
        <v>3011</v>
      </c>
      <c r="E938" s="9"/>
      <c r="F938" s="4" t="s">
        <v>3012</v>
      </c>
      <c r="G938" s="4" t="s">
        <v>275</v>
      </c>
      <c r="H938" s="9" t="s">
        <v>291</v>
      </c>
      <c r="I938" s="9" t="s">
        <v>3013</v>
      </c>
      <c r="J938" s="4">
        <v>19.279</v>
      </c>
      <c r="K938" s="4" t="s">
        <v>300</v>
      </c>
      <c r="L938" s="4">
        <v>0</v>
      </c>
      <c r="M938" s="4">
        <v>19.279</v>
      </c>
      <c r="N938" s="4"/>
      <c r="O938" s="4" t="s">
        <v>293</v>
      </c>
      <c r="P938" s="4" t="s">
        <v>279</v>
      </c>
      <c r="Q938" s="4" t="s">
        <v>3014</v>
      </c>
      <c r="R938" s="4"/>
      <c r="S938" s="18"/>
      <c r="U938" s="7">
        <f>VLOOKUP(F938,[6]农村公路!$I$6:$W$11652,15,0)</f>
        <v>19.279</v>
      </c>
      <c r="V938" s="7">
        <f>J938-U938</f>
        <v>0</v>
      </c>
      <c r="W938" s="7" t="e">
        <f>VLOOKUP(F938,'[7]乡镇通三级、旅游资源产业路项目明细'!$F$8:$S$1305,14,0)</f>
        <v>#N/A</v>
      </c>
      <c r="AA938" s="7" t="e">
        <f>_xlfn.XLOOKUP(F938,'[8]乡镇通三级、旅游资源产业路项目明细'!$U:$U,'[8]乡镇通三级、旅游资源产业路项目明细'!$U:$U)</f>
        <v>#N/A</v>
      </c>
      <c r="AB938" s="7" t="e">
        <f>VLOOKUP(F938,[9]项目建设投资计划表!$L$7:$O$83,4,0)</f>
        <v>#N/A</v>
      </c>
    </row>
    <row r="939" spans="1:28" s="1" customFormat="1" ht="25.15" customHeight="1" outlineLevel="2" x14ac:dyDescent="0.4">
      <c r="A939" s="4"/>
      <c r="B939" s="11" t="s">
        <v>107</v>
      </c>
      <c r="C939" s="4"/>
      <c r="D939" s="4"/>
      <c r="E939" s="9"/>
      <c r="F939" s="4"/>
      <c r="G939" s="4"/>
      <c r="H939" s="9"/>
      <c r="I939" s="9"/>
      <c r="J939" s="4">
        <f>SUBTOTAL(9,J940:J945)</f>
        <v>32.39</v>
      </c>
      <c r="K939" s="4"/>
      <c r="L939" s="4"/>
      <c r="M939" s="4">
        <f>SUBTOTAL(9,M940:M945)</f>
        <v>32.39</v>
      </c>
      <c r="N939" s="4">
        <v>32.4</v>
      </c>
      <c r="O939" s="4"/>
      <c r="P939" s="4"/>
      <c r="Q939" s="4"/>
      <c r="R939" s="4"/>
      <c r="S939" s="18">
        <f t="shared" si="41"/>
        <v>-9.9999999999980105E-3</v>
      </c>
    </row>
    <row r="940" spans="1:28" ht="25.15" customHeight="1" outlineLevel="3" x14ac:dyDescent="0.4">
      <c r="A940" s="4" t="s">
        <v>14</v>
      </c>
      <c r="B940" s="4" t="s">
        <v>107</v>
      </c>
      <c r="C940" s="4" t="s">
        <v>3015</v>
      </c>
      <c r="D940" s="4" t="s">
        <v>2696</v>
      </c>
      <c r="E940" s="9"/>
      <c r="F940" s="4" t="s">
        <v>3016</v>
      </c>
      <c r="G940" s="4" t="s">
        <v>275</v>
      </c>
      <c r="H940" s="9" t="s">
        <v>291</v>
      </c>
      <c r="I940" s="9" t="s">
        <v>3017</v>
      </c>
      <c r="J940" s="4">
        <v>2.4300000000000002</v>
      </c>
      <c r="K940" s="4" t="s">
        <v>300</v>
      </c>
      <c r="L940" s="4">
        <v>0</v>
      </c>
      <c r="M940" s="4">
        <v>2.4300000000000002</v>
      </c>
      <c r="N940" s="4"/>
      <c r="O940" s="4" t="s">
        <v>683</v>
      </c>
      <c r="P940" s="4" t="s">
        <v>279</v>
      </c>
      <c r="Q940" s="4" t="s">
        <v>3018</v>
      </c>
      <c r="R940" s="4"/>
      <c r="S940" s="18"/>
      <c r="U940" s="7">
        <f>VLOOKUP(F940,[6]农村公路!$I$6:$W$11652,15,0)</f>
        <v>2.4300000000000002</v>
      </c>
      <c r="V940" s="7">
        <f t="shared" ref="V940:V945" si="43">J940-U940</f>
        <v>0</v>
      </c>
      <c r="W940" s="7" t="e">
        <f>VLOOKUP(F940,'[7]乡镇通三级、旅游资源产业路项目明细'!$F$8:$S$1305,14,0)</f>
        <v>#N/A</v>
      </c>
      <c r="AA940" s="7" t="e">
        <f>_xlfn.XLOOKUP(F940,'[8]乡镇通三级、旅游资源产业路项目明细'!$U:$U,'[8]乡镇通三级、旅游资源产业路项目明细'!$U:$U)</f>
        <v>#N/A</v>
      </c>
      <c r="AB940" s="7" t="e">
        <f>VLOOKUP(F940,[9]项目建设投资计划表!$L$7:$O$83,4,0)</f>
        <v>#N/A</v>
      </c>
    </row>
    <row r="941" spans="1:28" ht="25.15" customHeight="1" outlineLevel="3" x14ac:dyDescent="0.4">
      <c r="A941" s="4" t="s">
        <v>14</v>
      </c>
      <c r="B941" s="4" t="s">
        <v>107</v>
      </c>
      <c r="C941" s="4" t="s">
        <v>3019</v>
      </c>
      <c r="D941" s="4" t="s">
        <v>3020</v>
      </c>
      <c r="E941" s="9"/>
      <c r="F941" s="4" t="s">
        <v>3021</v>
      </c>
      <c r="G941" s="4" t="s">
        <v>275</v>
      </c>
      <c r="H941" s="9" t="s">
        <v>291</v>
      </c>
      <c r="I941" s="9" t="s">
        <v>283</v>
      </c>
      <c r="J941" s="4">
        <v>1.1599999999999999</v>
      </c>
      <c r="K941" s="4" t="s">
        <v>284</v>
      </c>
      <c r="L941" s="4">
        <v>0</v>
      </c>
      <c r="M941" s="4">
        <v>1.1599999999999999</v>
      </c>
      <c r="N941" s="4"/>
      <c r="O941" s="4" t="s">
        <v>293</v>
      </c>
      <c r="P941" s="4" t="s">
        <v>279</v>
      </c>
      <c r="Q941" s="4" t="s">
        <v>3022</v>
      </c>
      <c r="R941" s="4"/>
      <c r="S941" s="18"/>
      <c r="U941" s="7">
        <f>VLOOKUP(F941,[6]农村公路!$I$6:$W$11652,15,0)</f>
        <v>1.1599999999999999</v>
      </c>
      <c r="V941" s="7">
        <f t="shared" si="43"/>
        <v>0</v>
      </c>
      <c r="W941" s="7" t="e">
        <f>VLOOKUP(F941,'[7]乡镇通三级、旅游资源产业路项目明细'!$F$8:$S$1305,14,0)</f>
        <v>#N/A</v>
      </c>
      <c r="AA941" s="7" t="e">
        <f>_xlfn.XLOOKUP(F941,'[8]乡镇通三级、旅游资源产业路项目明细'!$U:$U,'[8]乡镇通三级、旅游资源产业路项目明细'!$U:$U)</f>
        <v>#N/A</v>
      </c>
      <c r="AB941" s="7" t="e">
        <f>VLOOKUP(F941,[9]项目建设投资计划表!$L$7:$O$83,4,0)</f>
        <v>#N/A</v>
      </c>
    </row>
    <row r="942" spans="1:28" ht="25.15" customHeight="1" outlineLevel="3" x14ac:dyDescent="0.4">
      <c r="A942" s="4" t="s">
        <v>14</v>
      </c>
      <c r="B942" s="4" t="s">
        <v>107</v>
      </c>
      <c r="C942" s="4" t="s">
        <v>3023</v>
      </c>
      <c r="D942" s="4" t="s">
        <v>2462</v>
      </c>
      <c r="E942" s="9"/>
      <c r="F942" s="4" t="s">
        <v>3024</v>
      </c>
      <c r="G942" s="4" t="s">
        <v>275</v>
      </c>
      <c r="H942" s="9" t="s">
        <v>291</v>
      </c>
      <c r="I942" s="9" t="s">
        <v>283</v>
      </c>
      <c r="J942" s="4">
        <v>2.79</v>
      </c>
      <c r="K942" s="4">
        <v>0</v>
      </c>
      <c r="L942" s="4">
        <v>0</v>
      </c>
      <c r="M942" s="4">
        <v>2.79</v>
      </c>
      <c r="N942" s="4"/>
      <c r="O942" s="4" t="s">
        <v>293</v>
      </c>
      <c r="P942" s="4" t="s">
        <v>279</v>
      </c>
      <c r="Q942" s="4" t="s">
        <v>3025</v>
      </c>
      <c r="R942" s="4"/>
      <c r="S942" s="18"/>
      <c r="U942" s="7">
        <f>VLOOKUP(F942,[6]农村公路!$I$6:$W$11652,15,0)</f>
        <v>2.79</v>
      </c>
      <c r="V942" s="7">
        <f t="shared" si="43"/>
        <v>0</v>
      </c>
      <c r="W942" s="7" t="e">
        <f>VLOOKUP(F942,'[7]乡镇通三级、旅游资源产业路项目明细'!$F$8:$S$1305,14,0)</f>
        <v>#N/A</v>
      </c>
      <c r="AA942" s="7" t="e">
        <f>_xlfn.XLOOKUP(F942,'[8]乡镇通三级、旅游资源产业路项目明细'!$U:$U,'[8]乡镇通三级、旅游资源产业路项目明细'!$U:$U)</f>
        <v>#N/A</v>
      </c>
      <c r="AB942" s="7" t="e">
        <f>VLOOKUP(F942,[9]项目建设投资计划表!$L$7:$O$83,4,0)</f>
        <v>#N/A</v>
      </c>
    </row>
    <row r="943" spans="1:28" ht="25.15" customHeight="1" outlineLevel="3" x14ac:dyDescent="0.4">
      <c r="A943" s="4" t="s">
        <v>14</v>
      </c>
      <c r="B943" s="4" t="s">
        <v>107</v>
      </c>
      <c r="C943" s="4" t="s">
        <v>3026</v>
      </c>
      <c r="D943" s="4" t="s">
        <v>3027</v>
      </c>
      <c r="E943" s="9"/>
      <c r="F943" s="4" t="s">
        <v>3028</v>
      </c>
      <c r="G943" s="4" t="s">
        <v>275</v>
      </c>
      <c r="H943" s="9" t="s">
        <v>291</v>
      </c>
      <c r="I943" s="9" t="s">
        <v>283</v>
      </c>
      <c r="J943" s="4">
        <v>9.82</v>
      </c>
      <c r="K943" s="4">
        <v>0</v>
      </c>
      <c r="L943" s="4">
        <v>0</v>
      </c>
      <c r="M943" s="4">
        <v>9.82</v>
      </c>
      <c r="N943" s="4"/>
      <c r="O943" s="4" t="s">
        <v>293</v>
      </c>
      <c r="P943" s="4" t="s">
        <v>279</v>
      </c>
      <c r="Q943" s="4" t="s">
        <v>3029</v>
      </c>
      <c r="R943" s="4"/>
      <c r="S943" s="18"/>
      <c r="U943" s="7">
        <f>VLOOKUP(F943,[6]农村公路!$I$6:$W$11652,15,0)</f>
        <v>9.82</v>
      </c>
      <c r="V943" s="7">
        <f t="shared" si="43"/>
        <v>0</v>
      </c>
      <c r="W943" s="7" t="e">
        <f>VLOOKUP(F943,'[7]乡镇通三级、旅游资源产业路项目明细'!$F$8:$S$1305,14,0)</f>
        <v>#N/A</v>
      </c>
      <c r="AA943" s="7" t="e">
        <f>_xlfn.XLOOKUP(F943,'[8]乡镇通三级、旅游资源产业路项目明细'!$U:$U,'[8]乡镇通三级、旅游资源产业路项目明细'!$U:$U)</f>
        <v>#N/A</v>
      </c>
      <c r="AB943" s="7" t="e">
        <f>VLOOKUP(F943,[9]项目建设投资计划表!$L$7:$O$83,4,0)</f>
        <v>#N/A</v>
      </c>
    </row>
    <row r="944" spans="1:28" ht="25.15" customHeight="1" outlineLevel="3" x14ac:dyDescent="0.4">
      <c r="A944" s="4" t="s">
        <v>14</v>
      </c>
      <c r="B944" s="4" t="s">
        <v>107</v>
      </c>
      <c r="C944" s="4" t="s">
        <v>3030</v>
      </c>
      <c r="D944" s="4" t="s">
        <v>2667</v>
      </c>
      <c r="E944" s="9"/>
      <c r="F944" s="4" t="s">
        <v>3031</v>
      </c>
      <c r="G944" s="4" t="s">
        <v>275</v>
      </c>
      <c r="H944" s="9" t="s">
        <v>291</v>
      </c>
      <c r="I944" s="9" t="s">
        <v>283</v>
      </c>
      <c r="J944" s="4">
        <v>7.45</v>
      </c>
      <c r="K944" s="4" t="s">
        <v>284</v>
      </c>
      <c r="L944" s="4">
        <v>0</v>
      </c>
      <c r="M944" s="4">
        <v>7.45</v>
      </c>
      <c r="N944" s="4"/>
      <c r="O944" s="4" t="s">
        <v>293</v>
      </c>
      <c r="P944" s="4" t="s">
        <v>279</v>
      </c>
      <c r="Q944" s="4" t="s">
        <v>3032</v>
      </c>
      <c r="R944" s="4"/>
      <c r="S944" s="18"/>
      <c r="U944" s="7">
        <f>VLOOKUP(F944,[6]农村公路!$I$6:$W$11652,15,0)</f>
        <v>7.45</v>
      </c>
      <c r="V944" s="7">
        <f t="shared" si="43"/>
        <v>0</v>
      </c>
      <c r="W944" s="7" t="e">
        <f>VLOOKUP(F944,'[7]乡镇通三级、旅游资源产业路项目明细'!$F$8:$S$1305,14,0)</f>
        <v>#N/A</v>
      </c>
      <c r="AA944" s="7" t="e">
        <f>_xlfn.XLOOKUP(F944,'[8]乡镇通三级、旅游资源产业路项目明细'!$U:$U,'[8]乡镇通三级、旅游资源产业路项目明细'!$U:$U)</f>
        <v>#N/A</v>
      </c>
      <c r="AB944" s="7" t="e">
        <f>VLOOKUP(F944,[9]项目建设投资计划表!$L$7:$O$83,4,0)</f>
        <v>#N/A</v>
      </c>
    </row>
    <row r="945" spans="1:28" ht="25.15" customHeight="1" outlineLevel="3" x14ac:dyDescent="0.4">
      <c r="A945" s="4" t="s">
        <v>14</v>
      </c>
      <c r="B945" s="4" t="s">
        <v>107</v>
      </c>
      <c r="C945" s="4" t="s">
        <v>3023</v>
      </c>
      <c r="D945" s="4" t="s">
        <v>3033</v>
      </c>
      <c r="E945" s="9"/>
      <c r="F945" s="4" t="s">
        <v>3034</v>
      </c>
      <c r="G945" s="4" t="s">
        <v>275</v>
      </c>
      <c r="H945" s="9" t="s">
        <v>291</v>
      </c>
      <c r="I945" s="9" t="s">
        <v>283</v>
      </c>
      <c r="J945" s="4">
        <v>8.74</v>
      </c>
      <c r="K945" s="4">
        <v>0</v>
      </c>
      <c r="L945" s="4">
        <v>0</v>
      </c>
      <c r="M945" s="4">
        <v>8.74</v>
      </c>
      <c r="N945" s="4"/>
      <c r="O945" s="4" t="s">
        <v>293</v>
      </c>
      <c r="P945" s="4" t="s">
        <v>279</v>
      </c>
      <c r="Q945" s="4" t="s">
        <v>3035</v>
      </c>
      <c r="R945" s="4"/>
      <c r="S945" s="18"/>
      <c r="U945" s="7">
        <f>VLOOKUP(F945,[6]农村公路!$I$6:$W$11652,15,0)</f>
        <v>8.74</v>
      </c>
      <c r="V945" s="7">
        <f t="shared" si="43"/>
        <v>0</v>
      </c>
      <c r="W945" s="7" t="e">
        <f>VLOOKUP(F945,'[7]乡镇通三级、旅游资源产业路项目明细'!$F$8:$S$1305,14,0)</f>
        <v>#N/A</v>
      </c>
      <c r="AA945" s="7" t="e">
        <f>_xlfn.XLOOKUP(F945,'[8]乡镇通三级、旅游资源产业路项目明细'!$U:$U,'[8]乡镇通三级、旅游资源产业路项目明细'!$U:$U)</f>
        <v>#N/A</v>
      </c>
      <c r="AB945" s="7" t="e">
        <f>VLOOKUP(F945,[9]项目建设投资计划表!$L$7:$O$83,4,0)</f>
        <v>#N/A</v>
      </c>
    </row>
    <row r="946" spans="1:28" s="1" customFormat="1" ht="25.15" customHeight="1" outlineLevel="2" x14ac:dyDescent="0.4">
      <c r="A946" s="4"/>
      <c r="B946" s="11" t="s">
        <v>105</v>
      </c>
      <c r="C946" s="4"/>
      <c r="D946" s="4"/>
      <c r="E946" s="9"/>
      <c r="F946" s="4"/>
      <c r="G946" s="4"/>
      <c r="H946" s="9"/>
      <c r="I946" s="9"/>
      <c r="J946" s="4">
        <f>SUBTOTAL(9,J947:J984)</f>
        <v>126.73699999999998</v>
      </c>
      <c r="K946" s="4"/>
      <c r="L946" s="4"/>
      <c r="M946" s="4">
        <f>SUBTOTAL(9,M947:M984)</f>
        <v>100.48400000000001</v>
      </c>
      <c r="N946" s="4">
        <v>100.48</v>
      </c>
      <c r="O946" s="4"/>
      <c r="P946" s="4"/>
      <c r="Q946" s="4"/>
      <c r="R946" s="4"/>
      <c r="S946" s="18">
        <f t="shared" si="41"/>
        <v>26.256999999999977</v>
      </c>
    </row>
    <row r="947" spans="1:28" ht="25.15" customHeight="1" outlineLevel="3" x14ac:dyDescent="0.4">
      <c r="A947" s="4" t="s">
        <v>14</v>
      </c>
      <c r="B947" s="4" t="s">
        <v>105</v>
      </c>
      <c r="C947" s="4" t="s">
        <v>3036</v>
      </c>
      <c r="D947" s="4" t="s">
        <v>3037</v>
      </c>
      <c r="E947" s="9"/>
      <c r="F947" s="4" t="s">
        <v>3038</v>
      </c>
      <c r="G947" s="4" t="s">
        <v>434</v>
      </c>
      <c r="H947" s="9" t="s">
        <v>200</v>
      </c>
      <c r="I947" s="9" t="s">
        <v>3039</v>
      </c>
      <c r="J947" s="4">
        <v>8.4740000000000002</v>
      </c>
      <c r="K947" s="4" t="s">
        <v>293</v>
      </c>
      <c r="L947" s="4"/>
      <c r="M947" s="4">
        <v>8.4740000000000002</v>
      </c>
      <c r="N947" s="4"/>
      <c r="O947" s="4">
        <v>6.5</v>
      </c>
      <c r="P947" s="4" t="s">
        <v>436</v>
      </c>
      <c r="Q947" s="4" t="s">
        <v>3036</v>
      </c>
      <c r="R947" s="4"/>
      <c r="S947" s="18"/>
      <c r="W947" s="7" t="e">
        <f>VLOOKUP(F947,'[7]2021年备案'!$F$8:$S$1293,14,0)</f>
        <v>#N/A</v>
      </c>
      <c r="Y947" s="7" t="e">
        <f>J947-W947-M947</f>
        <v>#N/A</v>
      </c>
      <c r="Z947" s="7" t="s">
        <v>437</v>
      </c>
      <c r="AA947" s="7" t="e">
        <f>_xlfn.XLOOKUP(F947,'[8]乡镇通三级、旅游资源产业路项目明细'!$U:$U,'[8]乡镇通三级、旅游资源产业路项目明细'!$U:$U)</f>
        <v>#N/A</v>
      </c>
      <c r="AB947" s="7" t="e">
        <f>VLOOKUP(F947,[9]项目建设投资计划表!$L$7:$O$83,4,0)</f>
        <v>#N/A</v>
      </c>
    </row>
    <row r="948" spans="1:28" ht="25.15" customHeight="1" outlineLevel="3" x14ac:dyDescent="0.4">
      <c r="A948" s="4" t="s">
        <v>14</v>
      </c>
      <c r="B948" s="4" t="s">
        <v>105</v>
      </c>
      <c r="C948" s="4" t="s">
        <v>3040</v>
      </c>
      <c r="D948" s="4" t="s">
        <v>3041</v>
      </c>
      <c r="E948" s="9" t="s">
        <v>33</v>
      </c>
      <c r="F948" s="4" t="s">
        <v>3042</v>
      </c>
      <c r="G948" s="4" t="s">
        <v>434</v>
      </c>
      <c r="H948" s="9" t="s">
        <v>200</v>
      </c>
      <c r="I948" s="9" t="s">
        <v>3043</v>
      </c>
      <c r="J948" s="4">
        <v>11.805999999999999</v>
      </c>
      <c r="K948" s="4" t="s">
        <v>293</v>
      </c>
      <c r="L948" s="4"/>
      <c r="M948" s="4">
        <v>11.805999999999999</v>
      </c>
      <c r="N948" s="4"/>
      <c r="O948" s="4">
        <v>6.5</v>
      </c>
      <c r="P948" s="4" t="s">
        <v>436</v>
      </c>
      <c r="Q948" s="4" t="s">
        <v>3040</v>
      </c>
      <c r="R948" s="4"/>
      <c r="S948" s="18"/>
      <c r="W948" s="7" t="e">
        <f>VLOOKUP(F948,'[7]2021年备案'!$F$8:$S$1293,14,0)</f>
        <v>#N/A</v>
      </c>
      <c r="Y948" s="7" t="e">
        <f>J948-W948-M948</f>
        <v>#N/A</v>
      </c>
      <c r="Z948" s="7" t="s">
        <v>437</v>
      </c>
      <c r="AA948" s="7" t="e">
        <f>_xlfn.XLOOKUP(F948,'[8]乡镇通三级、旅游资源产业路项目明细'!$U:$U,'[8]乡镇通三级、旅游资源产业路项目明细'!$U:$U)</f>
        <v>#N/A</v>
      </c>
      <c r="AB948" s="7" t="e">
        <f>VLOOKUP(F948,[9]项目建设投资计划表!$L$7:$O$83,4,0)</f>
        <v>#N/A</v>
      </c>
    </row>
    <row r="949" spans="1:28" ht="25.15" customHeight="1" outlineLevel="3" x14ac:dyDescent="0.4">
      <c r="A949" s="4" t="s">
        <v>14</v>
      </c>
      <c r="B949" s="4" t="s">
        <v>105</v>
      </c>
      <c r="C949" s="4" t="s">
        <v>3044</v>
      </c>
      <c r="D949" s="4" t="s">
        <v>3044</v>
      </c>
      <c r="E949" s="9" t="s">
        <v>33</v>
      </c>
      <c r="F949" s="4" t="s">
        <v>3045</v>
      </c>
      <c r="G949" s="4" t="s">
        <v>434</v>
      </c>
      <c r="H949" s="9" t="s">
        <v>200</v>
      </c>
      <c r="I949" s="9" t="s">
        <v>3046</v>
      </c>
      <c r="J949" s="4">
        <v>3</v>
      </c>
      <c r="K949" s="4" t="s">
        <v>300</v>
      </c>
      <c r="L949" s="4"/>
      <c r="M949" s="4">
        <v>3</v>
      </c>
      <c r="N949" s="4"/>
      <c r="O949" s="4">
        <v>6.5</v>
      </c>
      <c r="P949" s="4" t="s">
        <v>436</v>
      </c>
      <c r="Q949" s="4" t="s">
        <v>3047</v>
      </c>
      <c r="R949" s="4"/>
      <c r="S949" s="18"/>
      <c r="W949" s="7" t="e">
        <f>VLOOKUP(F949,'[7]2021年备案'!$F$8:$S$1293,14,0)</f>
        <v>#N/A</v>
      </c>
      <c r="Y949" s="7" t="e">
        <f>J949-W949-M949</f>
        <v>#N/A</v>
      </c>
      <c r="Z949" s="7" t="s">
        <v>437</v>
      </c>
      <c r="AA949" s="7" t="e">
        <f>_xlfn.XLOOKUP(F949,'[8]乡镇通三级、旅游资源产业路项目明细'!$U:$U,'[8]乡镇通三级、旅游资源产业路项目明细'!$U:$U)</f>
        <v>#N/A</v>
      </c>
      <c r="AB949" s="7" t="e">
        <f>VLOOKUP(F949,[9]项目建设投资计划表!$L$7:$O$83,4,0)</f>
        <v>#N/A</v>
      </c>
    </row>
    <row r="950" spans="1:28" ht="25.15" customHeight="1" outlineLevel="3" x14ac:dyDescent="0.4">
      <c r="A950" s="4" t="s">
        <v>14</v>
      </c>
      <c r="B950" s="4" t="s">
        <v>105</v>
      </c>
      <c r="C950" s="4" t="s">
        <v>3048</v>
      </c>
      <c r="D950" s="4" t="s">
        <v>3049</v>
      </c>
      <c r="E950" s="9"/>
      <c r="F950" s="4" t="s">
        <v>3050</v>
      </c>
      <c r="G950" s="4" t="s">
        <v>275</v>
      </c>
      <c r="H950" s="9" t="s">
        <v>291</v>
      </c>
      <c r="I950" s="9" t="s">
        <v>283</v>
      </c>
      <c r="J950" s="4">
        <v>3.37</v>
      </c>
      <c r="K950" s="4" t="s">
        <v>284</v>
      </c>
      <c r="L950" s="4">
        <v>0</v>
      </c>
      <c r="M950" s="4">
        <v>3.37</v>
      </c>
      <c r="N950" s="4"/>
      <c r="O950" s="4" t="s">
        <v>293</v>
      </c>
      <c r="P950" s="4" t="s">
        <v>279</v>
      </c>
      <c r="Q950" s="4" t="s">
        <v>3051</v>
      </c>
      <c r="R950" s="4"/>
      <c r="S950" s="18"/>
      <c r="U950" s="7">
        <f>VLOOKUP(F950,[6]农村公路!$I$6:$W$11652,15,0)</f>
        <v>3.37</v>
      </c>
      <c r="V950" s="7">
        <f t="shared" ref="V950:V984" si="44">J950-U950</f>
        <v>0</v>
      </c>
      <c r="W950" s="7" t="e">
        <f>VLOOKUP(F950,'[7]乡镇通三级、旅游资源产业路项目明细'!$F$8:$S$1305,14,0)</f>
        <v>#N/A</v>
      </c>
      <c r="AA950" s="7" t="e">
        <f>_xlfn.XLOOKUP(F950,'[8]乡镇通三级、旅游资源产业路项目明细'!$U:$U,'[8]乡镇通三级、旅游资源产业路项目明细'!$U:$U)</f>
        <v>#N/A</v>
      </c>
      <c r="AB950" s="7" t="e">
        <f>VLOOKUP(F950,[9]项目建设投资计划表!$L$7:$O$83,4,0)</f>
        <v>#N/A</v>
      </c>
    </row>
    <row r="951" spans="1:28" ht="25.15" customHeight="1" outlineLevel="3" x14ac:dyDescent="0.4">
      <c r="A951" s="4" t="s">
        <v>14</v>
      </c>
      <c r="B951" s="4" t="s">
        <v>105</v>
      </c>
      <c r="C951" s="4" t="s">
        <v>3040</v>
      </c>
      <c r="D951" s="4" t="s">
        <v>3052</v>
      </c>
      <c r="E951" s="9"/>
      <c r="F951" s="4" t="s">
        <v>3053</v>
      </c>
      <c r="G951" s="4" t="s">
        <v>275</v>
      </c>
      <c r="H951" s="9" t="s">
        <v>291</v>
      </c>
      <c r="I951" s="9" t="s">
        <v>283</v>
      </c>
      <c r="J951" s="4">
        <v>2.86</v>
      </c>
      <c r="K951" s="4" t="s">
        <v>284</v>
      </c>
      <c r="L951" s="4">
        <v>0</v>
      </c>
      <c r="M951" s="4">
        <v>2.86</v>
      </c>
      <c r="N951" s="4"/>
      <c r="O951" s="4" t="s">
        <v>293</v>
      </c>
      <c r="P951" s="4" t="s">
        <v>279</v>
      </c>
      <c r="Q951" s="4" t="s">
        <v>3054</v>
      </c>
      <c r="R951" s="4"/>
      <c r="S951" s="18"/>
      <c r="U951" s="7">
        <f>VLOOKUP(F951,[6]农村公路!$I$6:$W$11652,15,0)</f>
        <v>2.86</v>
      </c>
      <c r="V951" s="7">
        <f t="shared" si="44"/>
        <v>0</v>
      </c>
      <c r="W951" s="7" t="e">
        <f>VLOOKUP(F951,'[7]乡镇通三级、旅游资源产业路项目明细'!$F$8:$S$1305,14,0)</f>
        <v>#N/A</v>
      </c>
      <c r="AA951" s="7" t="e">
        <f>_xlfn.XLOOKUP(F951,'[8]乡镇通三级、旅游资源产业路项目明细'!$U:$U,'[8]乡镇通三级、旅游资源产业路项目明细'!$U:$U)</f>
        <v>#N/A</v>
      </c>
      <c r="AB951" s="7" t="e">
        <f>VLOOKUP(F951,[9]项目建设投资计划表!$L$7:$O$83,4,0)</f>
        <v>#N/A</v>
      </c>
    </row>
    <row r="952" spans="1:28" ht="25.15" customHeight="1" outlineLevel="3" x14ac:dyDescent="0.4">
      <c r="A952" s="4" t="s">
        <v>14</v>
      </c>
      <c r="B952" s="4" t="s">
        <v>105</v>
      </c>
      <c r="C952" s="4" t="s">
        <v>3055</v>
      </c>
      <c r="D952" s="4" t="s">
        <v>3056</v>
      </c>
      <c r="E952" s="9"/>
      <c r="F952" s="4" t="s">
        <v>3057</v>
      </c>
      <c r="G952" s="4" t="s">
        <v>275</v>
      </c>
      <c r="H952" s="9" t="s">
        <v>291</v>
      </c>
      <c r="I952" s="9" t="s">
        <v>283</v>
      </c>
      <c r="J952" s="4">
        <v>4.9000000000000004</v>
      </c>
      <c r="K952" s="4" t="s">
        <v>300</v>
      </c>
      <c r="L952" s="4">
        <v>0</v>
      </c>
      <c r="M952" s="4">
        <v>4.9000000000000004</v>
      </c>
      <c r="N952" s="4"/>
      <c r="O952" s="4" t="s">
        <v>293</v>
      </c>
      <c r="P952" s="4" t="s">
        <v>279</v>
      </c>
      <c r="Q952" s="4" t="s">
        <v>3058</v>
      </c>
      <c r="R952" s="4"/>
      <c r="S952" s="18"/>
      <c r="U952" s="7">
        <f>VLOOKUP(F952,[6]农村公路!$I$6:$W$11652,15,0)</f>
        <v>4.9000000000000004</v>
      </c>
      <c r="V952" s="7">
        <f t="shared" si="44"/>
        <v>0</v>
      </c>
      <c r="W952" s="7" t="e">
        <f>VLOOKUP(F952,'[7]乡镇通三级、旅游资源产业路项目明细'!$F$8:$S$1305,14,0)</f>
        <v>#N/A</v>
      </c>
      <c r="AA952" s="7" t="e">
        <f>_xlfn.XLOOKUP(F952,'[8]乡镇通三级、旅游资源产业路项目明细'!$U:$U,'[8]乡镇通三级、旅游资源产业路项目明细'!$U:$U)</f>
        <v>#N/A</v>
      </c>
      <c r="AB952" s="7" t="e">
        <f>VLOOKUP(F952,[9]项目建设投资计划表!$L$7:$O$83,4,0)</f>
        <v>#N/A</v>
      </c>
    </row>
    <row r="953" spans="1:28" ht="25.15" customHeight="1" outlineLevel="3" x14ac:dyDescent="0.4">
      <c r="A953" s="4" t="s">
        <v>14</v>
      </c>
      <c r="B953" s="4" t="s">
        <v>105</v>
      </c>
      <c r="C953" s="4" t="s">
        <v>3059</v>
      </c>
      <c r="D953" s="4" t="s">
        <v>3060</v>
      </c>
      <c r="E953" s="9"/>
      <c r="F953" s="4" t="s">
        <v>3061</v>
      </c>
      <c r="G953" s="4" t="s">
        <v>275</v>
      </c>
      <c r="H953" s="9" t="s">
        <v>291</v>
      </c>
      <c r="I953" s="9" t="s">
        <v>283</v>
      </c>
      <c r="J953" s="4">
        <v>2.11</v>
      </c>
      <c r="K953" s="4" t="s">
        <v>284</v>
      </c>
      <c r="L953" s="4">
        <v>0</v>
      </c>
      <c r="M953" s="4">
        <v>2.11</v>
      </c>
      <c r="N953" s="4"/>
      <c r="O953" s="4" t="s">
        <v>293</v>
      </c>
      <c r="P953" s="4" t="s">
        <v>279</v>
      </c>
      <c r="Q953" s="4" t="s">
        <v>3062</v>
      </c>
      <c r="R953" s="4"/>
      <c r="S953" s="18"/>
      <c r="U953" s="7">
        <f>VLOOKUP(F953,[6]农村公路!$I$6:$W$11652,15,0)</f>
        <v>2.11</v>
      </c>
      <c r="V953" s="7">
        <f t="shared" si="44"/>
        <v>0</v>
      </c>
      <c r="W953" s="7" t="e">
        <f>VLOOKUP(F953,'[7]乡镇通三级、旅游资源产业路项目明细'!$F$8:$S$1305,14,0)</f>
        <v>#N/A</v>
      </c>
      <c r="AA953" s="7" t="e">
        <f>_xlfn.XLOOKUP(F953,'[8]乡镇通三级、旅游资源产业路项目明细'!$U:$U,'[8]乡镇通三级、旅游资源产业路项目明细'!$U:$U)</f>
        <v>#N/A</v>
      </c>
      <c r="AB953" s="7" t="e">
        <f>VLOOKUP(F953,[9]项目建设投资计划表!$L$7:$O$83,4,0)</f>
        <v>#N/A</v>
      </c>
    </row>
    <row r="954" spans="1:28" ht="25.15" customHeight="1" outlineLevel="3" x14ac:dyDescent="0.4">
      <c r="A954" s="4" t="s">
        <v>14</v>
      </c>
      <c r="B954" s="4" t="s">
        <v>105</v>
      </c>
      <c r="C954" s="4" t="s">
        <v>3063</v>
      </c>
      <c r="D954" s="4" t="s">
        <v>3064</v>
      </c>
      <c r="E954" s="9"/>
      <c r="F954" s="4" t="s">
        <v>3065</v>
      </c>
      <c r="G954" s="4" t="s">
        <v>275</v>
      </c>
      <c r="H954" s="9" t="s">
        <v>291</v>
      </c>
      <c r="I954" s="9" t="s">
        <v>283</v>
      </c>
      <c r="J954" s="4">
        <v>1.91</v>
      </c>
      <c r="K954" s="4" t="s">
        <v>2133</v>
      </c>
      <c r="L954" s="4">
        <v>0</v>
      </c>
      <c r="M954" s="4">
        <v>1.91</v>
      </c>
      <c r="N954" s="4"/>
      <c r="O954" s="4" t="s">
        <v>293</v>
      </c>
      <c r="P954" s="4" t="s">
        <v>279</v>
      </c>
      <c r="Q954" s="4" t="s">
        <v>3066</v>
      </c>
      <c r="R954" s="4"/>
      <c r="S954" s="18"/>
      <c r="U954" s="7">
        <f>VLOOKUP(F954,[6]农村公路!$I$6:$W$11652,15,0)</f>
        <v>1.91</v>
      </c>
      <c r="V954" s="7">
        <f t="shared" si="44"/>
        <v>0</v>
      </c>
      <c r="W954" s="7" t="e">
        <f>VLOOKUP(F954,'[7]乡镇通三级、旅游资源产业路项目明细'!$F$8:$S$1305,14,0)</f>
        <v>#N/A</v>
      </c>
      <c r="AA954" s="7" t="e">
        <f>_xlfn.XLOOKUP(F954,'[8]乡镇通三级、旅游资源产业路项目明细'!$U:$U,'[8]乡镇通三级、旅游资源产业路项目明细'!$U:$U)</f>
        <v>#N/A</v>
      </c>
      <c r="AB954" s="7" t="e">
        <f>VLOOKUP(F954,[9]项目建设投资计划表!$L$7:$O$83,4,0)</f>
        <v>#N/A</v>
      </c>
    </row>
    <row r="955" spans="1:28" ht="25.15" customHeight="1" outlineLevel="3" x14ac:dyDescent="0.4">
      <c r="A955" s="4" t="s">
        <v>14</v>
      </c>
      <c r="B955" s="4" t="s">
        <v>105</v>
      </c>
      <c r="C955" s="4" t="s">
        <v>3063</v>
      </c>
      <c r="D955" s="4" t="s">
        <v>3067</v>
      </c>
      <c r="E955" s="9"/>
      <c r="F955" s="4" t="s">
        <v>3068</v>
      </c>
      <c r="G955" s="4" t="s">
        <v>275</v>
      </c>
      <c r="H955" s="9" t="s">
        <v>291</v>
      </c>
      <c r="I955" s="9" t="s">
        <v>283</v>
      </c>
      <c r="J955" s="4">
        <v>3.42</v>
      </c>
      <c r="K955" s="4">
        <v>0</v>
      </c>
      <c r="L955" s="4">
        <v>0</v>
      </c>
      <c r="M955" s="4">
        <v>3.42</v>
      </c>
      <c r="N955" s="4"/>
      <c r="O955" s="4" t="s">
        <v>293</v>
      </c>
      <c r="P955" s="4" t="s">
        <v>279</v>
      </c>
      <c r="Q955" s="4" t="s">
        <v>3069</v>
      </c>
      <c r="R955" s="4"/>
      <c r="S955" s="18"/>
      <c r="U955" s="7">
        <f>VLOOKUP(F955,[6]农村公路!$I$6:$W$11652,15,0)</f>
        <v>3.42</v>
      </c>
      <c r="V955" s="7">
        <f t="shared" si="44"/>
        <v>0</v>
      </c>
      <c r="W955" s="7" t="e">
        <f>VLOOKUP(F955,'[7]乡镇通三级、旅游资源产业路项目明细'!$F$8:$S$1305,14,0)</f>
        <v>#N/A</v>
      </c>
      <c r="AA955" s="7" t="e">
        <f>_xlfn.XLOOKUP(F955,'[8]乡镇通三级、旅游资源产业路项目明细'!$U:$U,'[8]乡镇通三级、旅游资源产业路项目明细'!$U:$U)</f>
        <v>#N/A</v>
      </c>
      <c r="AB955" s="7" t="e">
        <f>VLOOKUP(F955,[9]项目建设投资计划表!$L$7:$O$83,4,0)</f>
        <v>#N/A</v>
      </c>
    </row>
    <row r="956" spans="1:28" ht="25.15" customHeight="1" outlineLevel="3" x14ac:dyDescent="0.4">
      <c r="A956" s="4" t="s">
        <v>14</v>
      </c>
      <c r="B956" s="4" t="s">
        <v>105</v>
      </c>
      <c r="C956" s="4" t="s">
        <v>3063</v>
      </c>
      <c r="D956" s="4" t="s">
        <v>3070</v>
      </c>
      <c r="E956" s="9"/>
      <c r="F956" s="4" t="s">
        <v>3071</v>
      </c>
      <c r="G956" s="4" t="s">
        <v>275</v>
      </c>
      <c r="H956" s="9" t="s">
        <v>291</v>
      </c>
      <c r="I956" s="9" t="s">
        <v>283</v>
      </c>
      <c r="J956" s="4">
        <v>5.71</v>
      </c>
      <c r="K956" s="4" t="s">
        <v>284</v>
      </c>
      <c r="L956" s="4">
        <v>0</v>
      </c>
      <c r="M956" s="4">
        <v>5.71</v>
      </c>
      <c r="N956" s="4"/>
      <c r="O956" s="4" t="s">
        <v>293</v>
      </c>
      <c r="P956" s="4" t="s">
        <v>279</v>
      </c>
      <c r="Q956" s="4" t="s">
        <v>3072</v>
      </c>
      <c r="R956" s="4"/>
      <c r="S956" s="18"/>
      <c r="U956" s="7">
        <f>VLOOKUP(F956,[6]农村公路!$I$6:$W$11652,15,0)</f>
        <v>5.71</v>
      </c>
      <c r="V956" s="7">
        <f t="shared" si="44"/>
        <v>0</v>
      </c>
      <c r="W956" s="7" t="e">
        <f>VLOOKUP(F956,'[7]乡镇通三级、旅游资源产业路项目明细'!$F$8:$S$1305,14,0)</f>
        <v>#N/A</v>
      </c>
      <c r="AA956" s="7" t="e">
        <f>_xlfn.XLOOKUP(F956,'[8]乡镇通三级、旅游资源产业路项目明细'!$U:$U,'[8]乡镇通三级、旅游资源产业路项目明细'!$U:$U)</f>
        <v>#N/A</v>
      </c>
      <c r="AB956" s="7" t="e">
        <f>VLOOKUP(F956,[9]项目建设投资计划表!$L$7:$O$83,4,0)</f>
        <v>#N/A</v>
      </c>
    </row>
    <row r="957" spans="1:28" ht="25.15" customHeight="1" outlineLevel="3" x14ac:dyDescent="0.4">
      <c r="A957" s="4" t="s">
        <v>14</v>
      </c>
      <c r="B957" s="4" t="s">
        <v>105</v>
      </c>
      <c r="C957" s="4" t="s">
        <v>3073</v>
      </c>
      <c r="D957" s="4" t="s">
        <v>3074</v>
      </c>
      <c r="E957" s="9"/>
      <c r="F957" s="4" t="s">
        <v>3075</v>
      </c>
      <c r="G957" s="4" t="s">
        <v>275</v>
      </c>
      <c r="H957" s="9" t="s">
        <v>291</v>
      </c>
      <c r="I957" s="9" t="s">
        <v>283</v>
      </c>
      <c r="J957" s="4">
        <v>3.5</v>
      </c>
      <c r="K957" s="4" t="s">
        <v>284</v>
      </c>
      <c r="L957" s="4">
        <v>0</v>
      </c>
      <c r="M957" s="4">
        <v>3.5</v>
      </c>
      <c r="N957" s="4"/>
      <c r="O957" s="4" t="s">
        <v>293</v>
      </c>
      <c r="P957" s="4" t="s">
        <v>279</v>
      </c>
      <c r="Q957" s="4" t="s">
        <v>3076</v>
      </c>
      <c r="R957" s="4"/>
      <c r="S957" s="18"/>
      <c r="U957" s="7">
        <f>VLOOKUP(F957,[6]农村公路!$I$6:$W$11652,15,0)</f>
        <v>3.5</v>
      </c>
      <c r="V957" s="7">
        <f t="shared" si="44"/>
        <v>0</v>
      </c>
      <c r="W957" s="7" t="e">
        <f>VLOOKUP(F957,'[7]乡镇通三级、旅游资源产业路项目明细'!$F$8:$S$1305,14,0)</f>
        <v>#N/A</v>
      </c>
      <c r="AA957" s="7" t="e">
        <f>_xlfn.XLOOKUP(F957,'[8]乡镇通三级、旅游资源产业路项目明细'!$U:$U,'[8]乡镇通三级、旅游资源产业路项目明细'!$U:$U)</f>
        <v>#N/A</v>
      </c>
      <c r="AB957" s="7" t="e">
        <f>VLOOKUP(F957,[9]项目建设投资计划表!$L$7:$O$83,4,0)</f>
        <v>#N/A</v>
      </c>
    </row>
    <row r="958" spans="1:28" ht="25.15" customHeight="1" outlineLevel="3" x14ac:dyDescent="0.4">
      <c r="A958" s="4" t="s">
        <v>14</v>
      </c>
      <c r="B958" s="4" t="s">
        <v>105</v>
      </c>
      <c r="C958" s="4" t="s">
        <v>3077</v>
      </c>
      <c r="D958" s="4" t="s">
        <v>3078</v>
      </c>
      <c r="E958" s="9"/>
      <c r="F958" s="4" t="s">
        <v>3079</v>
      </c>
      <c r="G958" s="4" t="s">
        <v>275</v>
      </c>
      <c r="H958" s="9" t="s">
        <v>291</v>
      </c>
      <c r="I958" s="9" t="s">
        <v>283</v>
      </c>
      <c r="J958" s="4">
        <v>2.544</v>
      </c>
      <c r="K958" s="4">
        <v>0</v>
      </c>
      <c r="L958" s="4">
        <v>0</v>
      </c>
      <c r="M958" s="4">
        <v>2.544</v>
      </c>
      <c r="N958" s="4"/>
      <c r="O958" s="4" t="s">
        <v>293</v>
      </c>
      <c r="P958" s="4" t="s">
        <v>279</v>
      </c>
      <c r="Q958" s="4" t="s">
        <v>3080</v>
      </c>
      <c r="R958" s="4"/>
      <c r="S958" s="18"/>
      <c r="U958" s="7">
        <f>VLOOKUP(F958,[6]农村公路!$I$6:$W$11652,15,0)</f>
        <v>2.544</v>
      </c>
      <c r="V958" s="7">
        <f t="shared" si="44"/>
        <v>0</v>
      </c>
      <c r="W958" s="7" t="e">
        <f>VLOOKUP(F958,'[7]乡镇通三级、旅游资源产业路项目明细'!$F$8:$S$1305,14,0)</f>
        <v>#N/A</v>
      </c>
      <c r="AA958" s="7" t="e">
        <f>_xlfn.XLOOKUP(F958,'[8]乡镇通三级、旅游资源产业路项目明细'!$U:$U,'[8]乡镇通三级、旅游资源产业路项目明细'!$U:$U)</f>
        <v>#N/A</v>
      </c>
      <c r="AB958" s="7" t="e">
        <f>VLOOKUP(F958,[9]项目建设投资计划表!$L$7:$O$83,4,0)</f>
        <v>#N/A</v>
      </c>
    </row>
    <row r="959" spans="1:28" ht="25.15" customHeight="1" outlineLevel="3" x14ac:dyDescent="0.4">
      <c r="A959" s="4" t="s">
        <v>14</v>
      </c>
      <c r="B959" s="4" t="s">
        <v>105</v>
      </c>
      <c r="C959" s="4" t="s">
        <v>3081</v>
      </c>
      <c r="D959" s="4" t="s">
        <v>3082</v>
      </c>
      <c r="E959" s="9"/>
      <c r="F959" s="4" t="s">
        <v>3083</v>
      </c>
      <c r="G959" s="4" t="s">
        <v>275</v>
      </c>
      <c r="H959" s="9" t="s">
        <v>291</v>
      </c>
      <c r="I959" s="9" t="s">
        <v>283</v>
      </c>
      <c r="J959" s="4">
        <v>2.17</v>
      </c>
      <c r="K959" s="4" t="s">
        <v>284</v>
      </c>
      <c r="L959" s="4">
        <v>0</v>
      </c>
      <c r="M959" s="4">
        <v>2.17</v>
      </c>
      <c r="N959" s="4"/>
      <c r="O959" s="4" t="s">
        <v>293</v>
      </c>
      <c r="P959" s="4" t="s">
        <v>279</v>
      </c>
      <c r="Q959" s="4" t="s">
        <v>3084</v>
      </c>
      <c r="R959" s="4"/>
      <c r="S959" s="18"/>
      <c r="U959" s="7">
        <f>VLOOKUP(F959,[6]农村公路!$I$6:$W$11652,15,0)</f>
        <v>2.17</v>
      </c>
      <c r="V959" s="7">
        <f t="shared" si="44"/>
        <v>0</v>
      </c>
      <c r="W959" s="7" t="e">
        <f>VLOOKUP(F959,'[7]乡镇通三级、旅游资源产业路项目明细'!$F$8:$S$1305,14,0)</f>
        <v>#N/A</v>
      </c>
      <c r="AA959" s="7" t="e">
        <f>_xlfn.XLOOKUP(F959,'[8]乡镇通三级、旅游资源产业路项目明细'!$U:$U,'[8]乡镇通三级、旅游资源产业路项目明细'!$U:$U)</f>
        <v>#N/A</v>
      </c>
      <c r="AB959" s="7" t="e">
        <f>VLOOKUP(F959,[9]项目建设投资计划表!$L$7:$O$83,4,0)</f>
        <v>#N/A</v>
      </c>
    </row>
    <row r="960" spans="1:28" ht="25.15" customHeight="1" outlineLevel="3" x14ac:dyDescent="0.4">
      <c r="A960" s="4" t="s">
        <v>14</v>
      </c>
      <c r="B960" s="4" t="s">
        <v>105</v>
      </c>
      <c r="C960" s="4" t="s">
        <v>3081</v>
      </c>
      <c r="D960" s="4" t="s">
        <v>3082</v>
      </c>
      <c r="E960" s="9"/>
      <c r="F960" s="4" t="s">
        <v>3085</v>
      </c>
      <c r="G960" s="4" t="s">
        <v>275</v>
      </c>
      <c r="H960" s="9" t="s">
        <v>291</v>
      </c>
      <c r="I960" s="9" t="s">
        <v>283</v>
      </c>
      <c r="J960" s="4">
        <v>1.5</v>
      </c>
      <c r="K960" s="4" t="s">
        <v>284</v>
      </c>
      <c r="L960" s="4">
        <v>0</v>
      </c>
      <c r="M960" s="4">
        <v>1.5</v>
      </c>
      <c r="N960" s="4"/>
      <c r="O960" s="4" t="s">
        <v>293</v>
      </c>
      <c r="P960" s="4" t="s">
        <v>279</v>
      </c>
      <c r="Q960" s="4" t="s">
        <v>3086</v>
      </c>
      <c r="R960" s="4"/>
      <c r="S960" s="18"/>
      <c r="U960" s="7">
        <f>VLOOKUP(F960,[6]农村公路!$I$6:$W$11652,15,0)</f>
        <v>1.5</v>
      </c>
      <c r="V960" s="7">
        <f t="shared" si="44"/>
        <v>0</v>
      </c>
      <c r="W960" s="7" t="e">
        <f>VLOOKUP(F960,'[7]乡镇通三级、旅游资源产业路项目明细'!$F$8:$S$1305,14,0)</f>
        <v>#N/A</v>
      </c>
      <c r="AA960" s="7" t="e">
        <f>_xlfn.XLOOKUP(F960,'[8]乡镇通三级、旅游资源产业路项目明细'!$U:$U,'[8]乡镇通三级、旅游资源产业路项目明细'!$U:$U)</f>
        <v>#N/A</v>
      </c>
      <c r="AB960" s="7" t="e">
        <f>VLOOKUP(F960,[9]项目建设投资计划表!$L$7:$O$83,4,0)</f>
        <v>#N/A</v>
      </c>
    </row>
    <row r="961" spans="1:28" ht="25.15" customHeight="1" outlineLevel="3" x14ac:dyDescent="0.4">
      <c r="A961" s="4" t="s">
        <v>14</v>
      </c>
      <c r="B961" s="4" t="s">
        <v>105</v>
      </c>
      <c r="C961" s="4" t="s">
        <v>3081</v>
      </c>
      <c r="D961" s="4" t="s">
        <v>3087</v>
      </c>
      <c r="E961" s="9"/>
      <c r="F961" s="4" t="s">
        <v>3088</v>
      </c>
      <c r="G961" s="4" t="s">
        <v>275</v>
      </c>
      <c r="H961" s="9" t="s">
        <v>291</v>
      </c>
      <c r="I961" s="9" t="s">
        <v>3089</v>
      </c>
      <c r="J961" s="4">
        <v>6.8520000000000003</v>
      </c>
      <c r="K961" s="4" t="s">
        <v>277</v>
      </c>
      <c r="L961" s="4">
        <v>0</v>
      </c>
      <c r="M961" s="4">
        <v>6.8520000000000003</v>
      </c>
      <c r="N961" s="4"/>
      <c r="O961" s="4" t="s">
        <v>293</v>
      </c>
      <c r="P961" s="4" t="s">
        <v>279</v>
      </c>
      <c r="Q961" s="4" t="s">
        <v>3090</v>
      </c>
      <c r="R961" s="4"/>
      <c r="S961" s="18"/>
      <c r="U961" s="7">
        <f>VLOOKUP(F961,[6]农村公路!$I$6:$W$11652,15,0)</f>
        <v>6.8520000000000003</v>
      </c>
      <c r="V961" s="7">
        <f t="shared" si="44"/>
        <v>0</v>
      </c>
      <c r="W961" s="7" t="e">
        <f>VLOOKUP(F961,'[7]乡镇通三级、旅游资源产业路项目明细'!$F$8:$S$1305,14,0)</f>
        <v>#N/A</v>
      </c>
      <c r="AA961" s="7" t="e">
        <f>_xlfn.XLOOKUP(F961,'[8]乡镇通三级、旅游资源产业路项目明细'!$U:$U,'[8]乡镇通三级、旅游资源产业路项目明细'!$U:$U)</f>
        <v>#N/A</v>
      </c>
      <c r="AB961" s="7" t="e">
        <f>VLOOKUP(F961,[9]项目建设投资计划表!$L$7:$O$83,4,0)</f>
        <v>#N/A</v>
      </c>
    </row>
    <row r="962" spans="1:28" ht="25.15" customHeight="1" outlineLevel="3" x14ac:dyDescent="0.4">
      <c r="A962" s="4" t="s">
        <v>14</v>
      </c>
      <c r="B962" s="4" t="s">
        <v>105</v>
      </c>
      <c r="C962" s="4" t="s">
        <v>3091</v>
      </c>
      <c r="D962" s="4" t="s">
        <v>3092</v>
      </c>
      <c r="E962" s="9"/>
      <c r="F962" s="4" t="s">
        <v>3093</v>
      </c>
      <c r="G962" s="4" t="s">
        <v>275</v>
      </c>
      <c r="H962" s="9" t="s">
        <v>291</v>
      </c>
      <c r="I962" s="9" t="s">
        <v>283</v>
      </c>
      <c r="J962" s="4">
        <v>1.33</v>
      </c>
      <c r="K962" s="4" t="s">
        <v>284</v>
      </c>
      <c r="L962" s="4">
        <v>0</v>
      </c>
      <c r="M962" s="4">
        <v>1.33</v>
      </c>
      <c r="N962" s="4"/>
      <c r="O962" s="4" t="s">
        <v>293</v>
      </c>
      <c r="P962" s="4" t="s">
        <v>279</v>
      </c>
      <c r="Q962" s="4" t="s">
        <v>3094</v>
      </c>
      <c r="R962" s="4"/>
      <c r="S962" s="18"/>
      <c r="U962" s="7">
        <f>VLOOKUP(F962,[6]农村公路!$I$6:$W$11652,15,0)</f>
        <v>1.33</v>
      </c>
      <c r="V962" s="7">
        <f t="shared" si="44"/>
        <v>0</v>
      </c>
      <c r="W962" s="7" t="e">
        <f>VLOOKUP(F962,'[7]乡镇通三级、旅游资源产业路项目明细'!$F$8:$S$1305,14,0)</f>
        <v>#N/A</v>
      </c>
      <c r="AA962" s="7" t="e">
        <f>_xlfn.XLOOKUP(F962,'[8]乡镇通三级、旅游资源产业路项目明细'!$U:$U,'[8]乡镇通三级、旅游资源产业路项目明细'!$U:$U)</f>
        <v>#N/A</v>
      </c>
      <c r="AB962" s="7" t="e">
        <f>VLOOKUP(F962,[9]项目建设投资计划表!$L$7:$O$83,4,0)</f>
        <v>#N/A</v>
      </c>
    </row>
    <row r="963" spans="1:28" ht="25.15" customHeight="1" outlineLevel="3" x14ac:dyDescent="0.4">
      <c r="A963" s="4" t="s">
        <v>14</v>
      </c>
      <c r="B963" s="4" t="s">
        <v>105</v>
      </c>
      <c r="C963" s="4" t="s">
        <v>3091</v>
      </c>
      <c r="D963" s="4" t="s">
        <v>3095</v>
      </c>
      <c r="E963" s="9"/>
      <c r="F963" s="4" t="s">
        <v>3096</v>
      </c>
      <c r="G963" s="4" t="s">
        <v>275</v>
      </c>
      <c r="H963" s="9" t="s">
        <v>291</v>
      </c>
      <c r="I963" s="9" t="s">
        <v>283</v>
      </c>
      <c r="J963" s="4">
        <v>1</v>
      </c>
      <c r="K963" s="4" t="s">
        <v>284</v>
      </c>
      <c r="L963" s="4">
        <v>0</v>
      </c>
      <c r="M963" s="4">
        <v>1</v>
      </c>
      <c r="N963" s="4"/>
      <c r="O963" s="4" t="s">
        <v>293</v>
      </c>
      <c r="P963" s="4" t="s">
        <v>279</v>
      </c>
      <c r="Q963" s="4" t="s">
        <v>3097</v>
      </c>
      <c r="R963" s="4"/>
      <c r="S963" s="18"/>
      <c r="U963" s="7">
        <f>VLOOKUP(F963,[6]农村公路!$I$6:$W$11652,15,0)</f>
        <v>1</v>
      </c>
      <c r="V963" s="7">
        <f t="shared" si="44"/>
        <v>0</v>
      </c>
      <c r="W963" s="7" t="e">
        <f>VLOOKUP(F963,'[7]乡镇通三级、旅游资源产业路项目明细'!$F$8:$S$1305,14,0)</f>
        <v>#N/A</v>
      </c>
      <c r="AA963" s="7" t="e">
        <f>_xlfn.XLOOKUP(F963,'[8]乡镇通三级、旅游资源产业路项目明细'!$U:$U,'[8]乡镇通三级、旅游资源产业路项目明细'!$U:$U)</f>
        <v>#N/A</v>
      </c>
      <c r="AB963" s="7" t="e">
        <f>VLOOKUP(F963,[9]项目建设投资计划表!$L$7:$O$83,4,0)</f>
        <v>#N/A</v>
      </c>
    </row>
    <row r="964" spans="1:28" ht="25.15" customHeight="1" outlineLevel="3" x14ac:dyDescent="0.4">
      <c r="A964" s="4" t="s">
        <v>14</v>
      </c>
      <c r="B964" s="4" t="s">
        <v>105</v>
      </c>
      <c r="C964" s="4" t="s">
        <v>3098</v>
      </c>
      <c r="D964" s="4" t="s">
        <v>3099</v>
      </c>
      <c r="E964" s="9"/>
      <c r="F964" s="4" t="s">
        <v>3100</v>
      </c>
      <c r="G964" s="4" t="s">
        <v>275</v>
      </c>
      <c r="H964" s="9" t="s">
        <v>291</v>
      </c>
      <c r="I964" s="9" t="s">
        <v>283</v>
      </c>
      <c r="J964" s="4">
        <v>0.57999999999999996</v>
      </c>
      <c r="K964" s="4" t="s">
        <v>284</v>
      </c>
      <c r="L964" s="4">
        <v>0</v>
      </c>
      <c r="M964" s="4">
        <v>0.57999999999999996</v>
      </c>
      <c r="N964" s="4"/>
      <c r="O964" s="4" t="s">
        <v>293</v>
      </c>
      <c r="P964" s="4" t="s">
        <v>279</v>
      </c>
      <c r="Q964" s="4" t="s">
        <v>3101</v>
      </c>
      <c r="R964" s="4"/>
      <c r="S964" s="18"/>
      <c r="U964" s="7">
        <f>VLOOKUP(F964,[6]农村公路!$I$6:$W$11652,15,0)</f>
        <v>0.57999999999999996</v>
      </c>
      <c r="V964" s="7">
        <f t="shared" si="44"/>
        <v>0</v>
      </c>
      <c r="W964" s="7" t="e">
        <f>VLOOKUP(F964,'[7]乡镇通三级、旅游资源产业路项目明细'!$F$8:$S$1305,14,0)</f>
        <v>#N/A</v>
      </c>
      <c r="AA964" s="7" t="e">
        <f>_xlfn.XLOOKUP(F964,'[8]乡镇通三级、旅游资源产业路项目明细'!$U:$U,'[8]乡镇通三级、旅游资源产业路项目明细'!$U:$U)</f>
        <v>#N/A</v>
      </c>
      <c r="AB964" s="7" t="e">
        <f>VLOOKUP(F964,[9]项目建设投资计划表!$L$7:$O$83,4,0)</f>
        <v>#N/A</v>
      </c>
    </row>
    <row r="965" spans="1:28" ht="25.15" customHeight="1" outlineLevel="3" x14ac:dyDescent="0.4">
      <c r="A965" s="4" t="s">
        <v>14</v>
      </c>
      <c r="B965" s="4" t="s">
        <v>105</v>
      </c>
      <c r="C965" s="4" t="s">
        <v>3098</v>
      </c>
      <c r="D965" s="4" t="s">
        <v>3102</v>
      </c>
      <c r="E965" s="9"/>
      <c r="F965" s="4" t="s">
        <v>3103</v>
      </c>
      <c r="G965" s="4" t="s">
        <v>275</v>
      </c>
      <c r="H965" s="9" t="s">
        <v>291</v>
      </c>
      <c r="I965" s="9" t="s">
        <v>283</v>
      </c>
      <c r="J965" s="4">
        <v>0.8</v>
      </c>
      <c r="K965" s="4" t="s">
        <v>284</v>
      </c>
      <c r="L965" s="4">
        <v>0</v>
      </c>
      <c r="M965" s="4">
        <v>0.8</v>
      </c>
      <c r="N965" s="4"/>
      <c r="O965" s="4" t="s">
        <v>293</v>
      </c>
      <c r="P965" s="4" t="s">
        <v>279</v>
      </c>
      <c r="Q965" s="4" t="s">
        <v>3104</v>
      </c>
      <c r="R965" s="4"/>
      <c r="S965" s="18"/>
      <c r="U965" s="7">
        <f>VLOOKUP(F965,[6]农村公路!$I$6:$W$11652,15,0)</f>
        <v>0.8</v>
      </c>
      <c r="V965" s="7">
        <f t="shared" si="44"/>
        <v>0</v>
      </c>
      <c r="W965" s="7" t="e">
        <f>VLOOKUP(F965,'[7]乡镇通三级、旅游资源产业路项目明细'!$F$8:$S$1305,14,0)</f>
        <v>#N/A</v>
      </c>
      <c r="AA965" s="7" t="e">
        <f>_xlfn.XLOOKUP(F965,'[8]乡镇通三级、旅游资源产业路项目明细'!$U:$U,'[8]乡镇通三级、旅游资源产业路项目明细'!$U:$U)</f>
        <v>#N/A</v>
      </c>
      <c r="AB965" s="7" t="e">
        <f>VLOOKUP(F965,[9]项目建设投资计划表!$L$7:$O$83,4,0)</f>
        <v>#N/A</v>
      </c>
    </row>
    <row r="966" spans="1:28" ht="25.15" customHeight="1" outlineLevel="3" x14ac:dyDescent="0.4">
      <c r="A966" s="4" t="s">
        <v>14</v>
      </c>
      <c r="B966" s="4" t="s">
        <v>105</v>
      </c>
      <c r="C966" s="4" t="s">
        <v>3105</v>
      </c>
      <c r="D966" s="4" t="s">
        <v>3106</v>
      </c>
      <c r="E966" s="9"/>
      <c r="F966" s="4" t="s">
        <v>3107</v>
      </c>
      <c r="G966" s="4" t="s">
        <v>275</v>
      </c>
      <c r="H966" s="9" t="s">
        <v>291</v>
      </c>
      <c r="I966" s="9" t="s">
        <v>283</v>
      </c>
      <c r="J966" s="4">
        <v>1.46</v>
      </c>
      <c r="K966" s="4" t="s">
        <v>284</v>
      </c>
      <c r="L966" s="4">
        <v>0</v>
      </c>
      <c r="M966" s="4">
        <v>1.46</v>
      </c>
      <c r="N966" s="4"/>
      <c r="O966" s="4" t="s">
        <v>293</v>
      </c>
      <c r="P966" s="4" t="s">
        <v>279</v>
      </c>
      <c r="Q966" s="4" t="s">
        <v>3108</v>
      </c>
      <c r="R966" s="4"/>
      <c r="S966" s="18"/>
      <c r="U966" s="7">
        <f>VLOOKUP(F966,[6]农村公路!$I$6:$W$11652,15,0)</f>
        <v>1.46</v>
      </c>
      <c r="V966" s="7">
        <f t="shared" si="44"/>
        <v>0</v>
      </c>
      <c r="W966" s="7" t="e">
        <f>VLOOKUP(F966,'[7]乡镇通三级、旅游资源产业路项目明细'!$F$8:$S$1305,14,0)</f>
        <v>#N/A</v>
      </c>
      <c r="AA966" s="7" t="e">
        <f>_xlfn.XLOOKUP(F966,'[8]乡镇通三级、旅游资源产业路项目明细'!$U:$U,'[8]乡镇通三级、旅游资源产业路项目明细'!$U:$U)</f>
        <v>#N/A</v>
      </c>
      <c r="AB966" s="7" t="e">
        <f>VLOOKUP(F966,[9]项目建设投资计划表!$L$7:$O$83,4,0)</f>
        <v>#N/A</v>
      </c>
    </row>
    <row r="967" spans="1:28" ht="25.15" customHeight="1" outlineLevel="3" x14ac:dyDescent="0.4">
      <c r="A967" s="4" t="s">
        <v>14</v>
      </c>
      <c r="B967" s="4" t="s">
        <v>105</v>
      </c>
      <c r="C967" s="4" t="s">
        <v>3105</v>
      </c>
      <c r="D967" s="4" t="s">
        <v>3109</v>
      </c>
      <c r="E967" s="9"/>
      <c r="F967" s="4" t="s">
        <v>3110</v>
      </c>
      <c r="G967" s="4" t="s">
        <v>275</v>
      </c>
      <c r="H967" s="9" t="s">
        <v>291</v>
      </c>
      <c r="I967" s="9" t="s">
        <v>283</v>
      </c>
      <c r="J967" s="4">
        <v>2.36</v>
      </c>
      <c r="K967" s="4" t="s">
        <v>284</v>
      </c>
      <c r="L967" s="4">
        <v>0</v>
      </c>
      <c r="M967" s="4">
        <v>2.36</v>
      </c>
      <c r="N967" s="4"/>
      <c r="O967" s="4" t="s">
        <v>293</v>
      </c>
      <c r="P967" s="4" t="s">
        <v>279</v>
      </c>
      <c r="Q967" s="4" t="s">
        <v>3111</v>
      </c>
      <c r="R967" s="4"/>
      <c r="S967" s="18"/>
      <c r="U967" s="7">
        <f>VLOOKUP(F967,[6]农村公路!$I$6:$W$11652,15,0)</f>
        <v>2.36</v>
      </c>
      <c r="V967" s="7">
        <f t="shared" si="44"/>
        <v>0</v>
      </c>
      <c r="W967" s="7" t="e">
        <f>VLOOKUP(F967,'[7]乡镇通三级、旅游资源产业路项目明细'!$F$8:$S$1305,14,0)</f>
        <v>#N/A</v>
      </c>
      <c r="AA967" s="7" t="e">
        <f>_xlfn.XLOOKUP(F967,'[8]乡镇通三级、旅游资源产业路项目明细'!$U:$U,'[8]乡镇通三级、旅游资源产业路项目明细'!$U:$U)</f>
        <v>#N/A</v>
      </c>
      <c r="AB967" s="7" t="e">
        <f>VLOOKUP(F967,[9]项目建设投资计划表!$L$7:$O$83,4,0)</f>
        <v>#N/A</v>
      </c>
    </row>
    <row r="968" spans="1:28" ht="25.15" customHeight="1" outlineLevel="3" x14ac:dyDescent="0.4">
      <c r="A968" s="4" t="s">
        <v>14</v>
      </c>
      <c r="B968" s="4" t="s">
        <v>105</v>
      </c>
      <c r="C968" s="4" t="s">
        <v>3112</v>
      </c>
      <c r="D968" s="4" t="s">
        <v>3113</v>
      </c>
      <c r="E968" s="9"/>
      <c r="F968" s="4" t="s">
        <v>3114</v>
      </c>
      <c r="G968" s="4" t="s">
        <v>275</v>
      </c>
      <c r="H968" s="9" t="s">
        <v>291</v>
      </c>
      <c r="I968" s="9" t="s">
        <v>283</v>
      </c>
      <c r="J968" s="4">
        <v>3.5</v>
      </c>
      <c r="K968" s="4" t="s">
        <v>284</v>
      </c>
      <c r="L968" s="4">
        <v>0</v>
      </c>
      <c r="M968" s="4">
        <v>3.5</v>
      </c>
      <c r="N968" s="4"/>
      <c r="O968" s="4" t="s">
        <v>293</v>
      </c>
      <c r="P968" s="4" t="s">
        <v>279</v>
      </c>
      <c r="Q968" s="4" t="s">
        <v>3115</v>
      </c>
      <c r="R968" s="4"/>
      <c r="S968" s="18"/>
      <c r="U968" s="7">
        <f>VLOOKUP(F968,[6]农村公路!$I$6:$W$11652,15,0)</f>
        <v>3.5</v>
      </c>
      <c r="V968" s="7">
        <f t="shared" si="44"/>
        <v>0</v>
      </c>
      <c r="W968" s="7" t="e">
        <f>VLOOKUP(F968,'[7]乡镇通三级、旅游资源产业路项目明细'!$F$8:$S$1305,14,0)</f>
        <v>#N/A</v>
      </c>
      <c r="AA968" s="7" t="e">
        <f>_xlfn.XLOOKUP(F968,'[8]乡镇通三级、旅游资源产业路项目明细'!$U:$U,'[8]乡镇通三级、旅游资源产业路项目明细'!$U:$U)</f>
        <v>#N/A</v>
      </c>
      <c r="AB968" s="7" t="e">
        <f>VLOOKUP(F968,[9]项目建设投资计划表!$L$7:$O$83,4,0)</f>
        <v>#N/A</v>
      </c>
    </row>
    <row r="969" spans="1:28" ht="25.15" customHeight="1" outlineLevel="3" x14ac:dyDescent="0.4">
      <c r="A969" s="4" t="s">
        <v>14</v>
      </c>
      <c r="B969" s="4" t="s">
        <v>105</v>
      </c>
      <c r="C969" s="4" t="s">
        <v>3036</v>
      </c>
      <c r="D969" s="4" t="s">
        <v>2569</v>
      </c>
      <c r="E969" s="9"/>
      <c r="F969" s="4" t="s">
        <v>3116</v>
      </c>
      <c r="G969" s="4" t="s">
        <v>275</v>
      </c>
      <c r="H969" s="9" t="s">
        <v>291</v>
      </c>
      <c r="I969" s="9" t="s">
        <v>283</v>
      </c>
      <c r="J969" s="4">
        <v>2.72</v>
      </c>
      <c r="K969" s="4" t="s">
        <v>284</v>
      </c>
      <c r="L969" s="4">
        <v>0</v>
      </c>
      <c r="M969" s="4">
        <v>2.72</v>
      </c>
      <c r="N969" s="4"/>
      <c r="O969" s="4" t="s">
        <v>293</v>
      </c>
      <c r="P969" s="4" t="s">
        <v>279</v>
      </c>
      <c r="Q969" s="4" t="s">
        <v>3117</v>
      </c>
      <c r="R969" s="4"/>
      <c r="S969" s="18"/>
      <c r="U969" s="7">
        <f>VLOOKUP(F969,[6]农村公路!$I$6:$W$11652,15,0)</f>
        <v>2.72</v>
      </c>
      <c r="V969" s="7">
        <f t="shared" si="44"/>
        <v>0</v>
      </c>
      <c r="W969" s="7" t="e">
        <f>VLOOKUP(F969,'[7]乡镇通三级、旅游资源产业路项目明细'!$F$8:$S$1305,14,0)</f>
        <v>#N/A</v>
      </c>
      <c r="AA969" s="7" t="e">
        <f>_xlfn.XLOOKUP(F969,'[8]乡镇通三级、旅游资源产业路项目明细'!$U:$U,'[8]乡镇通三级、旅游资源产业路项目明细'!$U:$U)</f>
        <v>#N/A</v>
      </c>
      <c r="AB969" s="7" t="e">
        <f>VLOOKUP(F969,[9]项目建设投资计划表!$L$7:$O$83,4,0)</f>
        <v>#N/A</v>
      </c>
    </row>
    <row r="970" spans="1:28" ht="25.15" customHeight="1" outlineLevel="3" x14ac:dyDescent="0.4">
      <c r="A970" s="4" t="s">
        <v>14</v>
      </c>
      <c r="B970" s="4" t="s">
        <v>105</v>
      </c>
      <c r="C970" s="4" t="s">
        <v>3118</v>
      </c>
      <c r="D970" s="4" t="s">
        <v>3119</v>
      </c>
      <c r="E970" s="9"/>
      <c r="F970" s="4" t="s">
        <v>3120</v>
      </c>
      <c r="G970" s="4" t="s">
        <v>275</v>
      </c>
      <c r="H970" s="9" t="s">
        <v>291</v>
      </c>
      <c r="I970" s="9" t="s">
        <v>3121</v>
      </c>
      <c r="J970" s="4">
        <v>3.16</v>
      </c>
      <c r="K970" s="4" t="s">
        <v>284</v>
      </c>
      <c r="L970" s="4">
        <v>0</v>
      </c>
      <c r="M970" s="4">
        <v>3.16</v>
      </c>
      <c r="N970" s="4"/>
      <c r="O970" s="4" t="s">
        <v>293</v>
      </c>
      <c r="P970" s="4" t="s">
        <v>279</v>
      </c>
      <c r="Q970" s="4" t="s">
        <v>3122</v>
      </c>
      <c r="R970" s="4"/>
      <c r="S970" s="18"/>
      <c r="U970" s="7">
        <f>VLOOKUP(F970,[6]农村公路!$I$6:$W$11652,15,0)</f>
        <v>3.16</v>
      </c>
      <c r="V970" s="7">
        <f t="shared" si="44"/>
        <v>0</v>
      </c>
      <c r="W970" s="7" t="e">
        <f>VLOOKUP(F970,'[7]乡镇通三级、旅游资源产业路项目明细'!$F$8:$S$1305,14,0)</f>
        <v>#N/A</v>
      </c>
      <c r="AA970" s="7" t="e">
        <f>_xlfn.XLOOKUP(F970,'[8]乡镇通三级、旅游资源产业路项目明细'!$U:$U,'[8]乡镇通三级、旅游资源产业路项目明细'!$U:$U)</f>
        <v>#N/A</v>
      </c>
      <c r="AB970" s="7" t="e">
        <f>VLOOKUP(F970,[9]项目建设投资计划表!$L$7:$O$83,4,0)</f>
        <v>#N/A</v>
      </c>
    </row>
    <row r="971" spans="1:28" ht="25.15" customHeight="1" outlineLevel="3" x14ac:dyDescent="0.4">
      <c r="A971" s="4" t="s">
        <v>14</v>
      </c>
      <c r="B971" s="4" t="s">
        <v>105</v>
      </c>
      <c r="C971" s="4" t="s">
        <v>3123</v>
      </c>
      <c r="D971" s="4" t="s">
        <v>3124</v>
      </c>
      <c r="E971" s="9"/>
      <c r="F971" s="4" t="s">
        <v>3125</v>
      </c>
      <c r="G971" s="4" t="s">
        <v>275</v>
      </c>
      <c r="H971" s="9" t="s">
        <v>291</v>
      </c>
      <c r="I971" s="9" t="s">
        <v>283</v>
      </c>
      <c r="J971" s="4">
        <v>0.94</v>
      </c>
      <c r="K971" s="4" t="s">
        <v>284</v>
      </c>
      <c r="L971" s="4">
        <v>0</v>
      </c>
      <c r="M971" s="4">
        <v>0.94</v>
      </c>
      <c r="N971" s="4"/>
      <c r="O971" s="4" t="s">
        <v>293</v>
      </c>
      <c r="P971" s="4" t="s">
        <v>279</v>
      </c>
      <c r="Q971" s="4" t="s">
        <v>3126</v>
      </c>
      <c r="R971" s="4"/>
      <c r="S971" s="18"/>
      <c r="U971" s="7">
        <f>VLOOKUP(F971,[6]农村公路!$I$6:$W$11652,15,0)</f>
        <v>0.94</v>
      </c>
      <c r="V971" s="7">
        <f t="shared" si="44"/>
        <v>0</v>
      </c>
      <c r="W971" s="7" t="e">
        <f>VLOOKUP(F971,'[7]乡镇通三级、旅游资源产业路项目明细'!$F$8:$S$1305,14,0)</f>
        <v>#N/A</v>
      </c>
      <c r="AA971" s="7" t="e">
        <f>_xlfn.XLOOKUP(F971,'[8]乡镇通三级、旅游资源产业路项目明细'!$U:$U,'[8]乡镇通三级、旅游资源产业路项目明细'!$U:$U)</f>
        <v>#N/A</v>
      </c>
      <c r="AB971" s="7" t="e">
        <f>VLOOKUP(F971,[9]项目建设投资计划表!$L$7:$O$83,4,0)</f>
        <v>#N/A</v>
      </c>
    </row>
    <row r="972" spans="1:28" ht="25.15" customHeight="1" outlineLevel="3" x14ac:dyDescent="0.4">
      <c r="A972" s="4" t="s">
        <v>14</v>
      </c>
      <c r="B972" s="4" t="s">
        <v>105</v>
      </c>
      <c r="C972" s="4" t="s">
        <v>3127</v>
      </c>
      <c r="D972" s="4" t="s">
        <v>3128</v>
      </c>
      <c r="E972" s="9"/>
      <c r="F972" s="4" t="s">
        <v>3129</v>
      </c>
      <c r="G972" s="4" t="s">
        <v>275</v>
      </c>
      <c r="H972" s="9" t="s">
        <v>291</v>
      </c>
      <c r="I972" s="9" t="s">
        <v>283</v>
      </c>
      <c r="J972" s="4">
        <v>1.4059999999999999</v>
      </c>
      <c r="K972" s="4" t="s">
        <v>284</v>
      </c>
      <c r="L972" s="4">
        <v>0</v>
      </c>
      <c r="M972" s="4">
        <v>1.4059999999999999</v>
      </c>
      <c r="N972" s="4"/>
      <c r="O972" s="4" t="s">
        <v>293</v>
      </c>
      <c r="P972" s="4" t="s">
        <v>279</v>
      </c>
      <c r="Q972" s="4" t="s">
        <v>3130</v>
      </c>
      <c r="R972" s="4"/>
      <c r="S972" s="18"/>
      <c r="U972" s="7">
        <f>VLOOKUP(F972,[6]农村公路!$I$6:$W$11652,15,0)</f>
        <v>1.4059999999999999</v>
      </c>
      <c r="V972" s="7">
        <f t="shared" si="44"/>
        <v>0</v>
      </c>
      <c r="W972" s="7" t="e">
        <f>VLOOKUP(F972,'[7]乡镇通三级、旅游资源产业路项目明细'!$F$8:$S$1305,14,0)</f>
        <v>#N/A</v>
      </c>
      <c r="AA972" s="7" t="e">
        <f>_xlfn.XLOOKUP(F972,'[8]乡镇通三级、旅游资源产业路项目明细'!$U:$U,'[8]乡镇通三级、旅游资源产业路项目明细'!$U:$U)</f>
        <v>#N/A</v>
      </c>
      <c r="AB972" s="7" t="e">
        <f>VLOOKUP(F972,[9]项目建设投资计划表!$L$7:$O$83,4,0)</f>
        <v>#N/A</v>
      </c>
    </row>
    <row r="973" spans="1:28" ht="25.15" customHeight="1" outlineLevel="3" x14ac:dyDescent="0.4">
      <c r="A973" s="4" t="s">
        <v>14</v>
      </c>
      <c r="B973" s="4" t="s">
        <v>105</v>
      </c>
      <c r="C973" s="4" t="s">
        <v>3048</v>
      </c>
      <c r="D973" s="4" t="s">
        <v>1642</v>
      </c>
      <c r="E973" s="9"/>
      <c r="F973" s="4" t="s">
        <v>3131</v>
      </c>
      <c r="G973" s="4" t="s">
        <v>275</v>
      </c>
      <c r="H973" s="9" t="s">
        <v>291</v>
      </c>
      <c r="I973" s="9" t="s">
        <v>283</v>
      </c>
      <c r="J973" s="4">
        <v>2.35</v>
      </c>
      <c r="K973" s="4">
        <v>3.5</v>
      </c>
      <c r="L973" s="4"/>
      <c r="M973" s="4">
        <v>0.02</v>
      </c>
      <c r="N973" s="4"/>
      <c r="O973" s="4">
        <v>6</v>
      </c>
      <c r="P973" s="4" t="s">
        <v>279</v>
      </c>
      <c r="Q973" s="4" t="s">
        <v>3132</v>
      </c>
      <c r="R973" s="4"/>
      <c r="S973" s="18"/>
      <c r="U973" s="7">
        <f>VLOOKUP(F973,[6]农村公路!$I$6:$W$11652,15,0)</f>
        <v>2.35</v>
      </c>
      <c r="V973" s="7">
        <f t="shared" si="44"/>
        <v>0</v>
      </c>
      <c r="W973" s="7">
        <f>VLOOKUP(F973,'[7]2021年备案'!$F$8:$S$1293,14,0)</f>
        <v>2.33</v>
      </c>
      <c r="X973" s="7">
        <f>J973-W973</f>
        <v>2.0000000000000018E-2</v>
      </c>
      <c r="Y973" s="7">
        <f>X973-M973</f>
        <v>0</v>
      </c>
      <c r="AA973" s="7" t="e">
        <f>_xlfn.XLOOKUP(F973,'[8]乡镇通三级、旅游资源产业路项目明细'!$U:$U,'[8]乡镇通三级、旅游资源产业路项目明细'!$U:$U)</f>
        <v>#N/A</v>
      </c>
      <c r="AB973" s="7" t="e">
        <f>VLOOKUP(F973,[9]项目建设投资计划表!$L$7:$O$83,4,0)</f>
        <v>#N/A</v>
      </c>
    </row>
    <row r="974" spans="1:28" ht="25.15" customHeight="1" outlineLevel="3" x14ac:dyDescent="0.4">
      <c r="A974" s="4" t="s">
        <v>14</v>
      </c>
      <c r="B974" s="4" t="s">
        <v>105</v>
      </c>
      <c r="C974" s="4" t="s">
        <v>3073</v>
      </c>
      <c r="D974" s="4" t="s">
        <v>3133</v>
      </c>
      <c r="E974" s="9" t="s">
        <v>33</v>
      </c>
      <c r="F974" s="4" t="s">
        <v>3134</v>
      </c>
      <c r="G974" s="4" t="s">
        <v>275</v>
      </c>
      <c r="H974" s="9" t="s">
        <v>291</v>
      </c>
      <c r="I974" s="9" t="s">
        <v>283</v>
      </c>
      <c r="J974" s="4">
        <v>1.66</v>
      </c>
      <c r="K974" s="4">
        <v>3.5</v>
      </c>
      <c r="L974" s="4"/>
      <c r="M974" s="4">
        <v>0.69599999999999995</v>
      </c>
      <c r="N974" s="4"/>
      <c r="O974" s="4">
        <v>6</v>
      </c>
      <c r="P974" s="4" t="s">
        <v>279</v>
      </c>
      <c r="Q974" s="4" t="s">
        <v>3135</v>
      </c>
      <c r="R974" s="4"/>
      <c r="S974" s="18"/>
      <c r="U974" s="7">
        <f>VLOOKUP(F974,[6]农村公路!$I$6:$W$11652,15,0)</f>
        <v>1.66</v>
      </c>
      <c r="V974" s="7">
        <f t="shared" si="44"/>
        <v>0</v>
      </c>
      <c r="W974" s="7">
        <f>VLOOKUP(F974,'[7]2021年备案'!$F$8:$S$1293,14,0)</f>
        <v>0.96399999999999997</v>
      </c>
      <c r="X974" s="7">
        <f>J974-W974</f>
        <v>0.69599999999999995</v>
      </c>
      <c r="Y974" s="7">
        <f>X974-M974</f>
        <v>0</v>
      </c>
      <c r="AA974" s="7" t="e">
        <f>_xlfn.XLOOKUP(F974,'[8]乡镇通三级、旅游资源产业路项目明细'!$U:$U,'[8]乡镇通三级、旅游资源产业路项目明细'!$U:$U)</f>
        <v>#N/A</v>
      </c>
      <c r="AB974" s="7" t="e">
        <f>VLOOKUP(F974,[9]项目建设投资计划表!$L$7:$O$83,4,0)</f>
        <v>#N/A</v>
      </c>
    </row>
    <row r="975" spans="1:28" ht="25.15" customHeight="1" outlineLevel="3" x14ac:dyDescent="0.4">
      <c r="A975" s="4" t="s">
        <v>14</v>
      </c>
      <c r="B975" s="4" t="s">
        <v>105</v>
      </c>
      <c r="C975" s="4" t="s">
        <v>3073</v>
      </c>
      <c r="D975" s="4" t="s">
        <v>3136</v>
      </c>
      <c r="E975" s="9" t="s">
        <v>33</v>
      </c>
      <c r="F975" s="4" t="s">
        <v>3137</v>
      </c>
      <c r="G975" s="4" t="s">
        <v>275</v>
      </c>
      <c r="H975" s="9" t="s">
        <v>291</v>
      </c>
      <c r="I975" s="9" t="s">
        <v>283</v>
      </c>
      <c r="J975" s="4">
        <v>4.3899999999999997</v>
      </c>
      <c r="K975" s="4">
        <v>3.5</v>
      </c>
      <c r="L975" s="4"/>
      <c r="M975" s="4">
        <v>0.44700000000000001</v>
      </c>
      <c r="N975" s="4"/>
      <c r="O975" s="4">
        <v>6</v>
      </c>
      <c r="P975" s="4" t="s">
        <v>279</v>
      </c>
      <c r="Q975" s="4" t="s">
        <v>3138</v>
      </c>
      <c r="R975" s="4"/>
      <c r="S975" s="18"/>
      <c r="U975" s="7">
        <f>VLOOKUP(F975,[6]农村公路!$I$6:$W$11652,15,0)</f>
        <v>4.3899999999999997</v>
      </c>
      <c r="V975" s="7">
        <f t="shared" si="44"/>
        <v>0</v>
      </c>
      <c r="W975" s="7">
        <f>VLOOKUP(F975,'[7]2021年备案'!$F$8:$S$1293,14,0)</f>
        <v>3.9430000000000001</v>
      </c>
      <c r="X975" s="7">
        <f>J975-W975</f>
        <v>0.44699999999999962</v>
      </c>
      <c r="Y975" s="7">
        <f>X975-M975</f>
        <v>0</v>
      </c>
      <c r="AA975" s="7" t="e">
        <f>_xlfn.XLOOKUP(F975,'[8]乡镇通三级、旅游资源产业路项目明细'!$U:$U,'[8]乡镇通三级、旅游资源产业路项目明细'!$U:$U)</f>
        <v>#N/A</v>
      </c>
      <c r="AB975" s="7" t="e">
        <f>VLOOKUP(F975,[9]项目建设投资计划表!$L$7:$O$83,4,0)</f>
        <v>#N/A</v>
      </c>
    </row>
    <row r="976" spans="1:28" ht="25.15" customHeight="1" outlineLevel="3" x14ac:dyDescent="0.4">
      <c r="A976" s="4" t="s">
        <v>14</v>
      </c>
      <c r="B976" s="4" t="s">
        <v>105</v>
      </c>
      <c r="C976" s="4" t="s">
        <v>3139</v>
      </c>
      <c r="D976" s="4" t="s">
        <v>3140</v>
      </c>
      <c r="E976" s="9"/>
      <c r="F976" s="4" t="s">
        <v>3141</v>
      </c>
      <c r="G976" s="4" t="s">
        <v>275</v>
      </c>
      <c r="H976" s="9" t="s">
        <v>291</v>
      </c>
      <c r="I976" s="9" t="s">
        <v>283</v>
      </c>
      <c r="J976" s="4">
        <v>2</v>
      </c>
      <c r="K976" s="4">
        <v>3.5</v>
      </c>
      <c r="L976" s="4"/>
      <c r="M976" s="4">
        <v>2</v>
      </c>
      <c r="N976" s="4"/>
      <c r="O976" s="4">
        <v>6</v>
      </c>
      <c r="P976" s="4" t="s">
        <v>279</v>
      </c>
      <c r="Q976" s="4" t="s">
        <v>3142</v>
      </c>
      <c r="R976" s="4"/>
      <c r="S976" s="18"/>
      <c r="U976" s="7">
        <f>VLOOKUP(F976,[6]农村公路!$I$6:$W$11652,15,0)</f>
        <v>2</v>
      </c>
      <c r="V976" s="7">
        <f t="shared" si="44"/>
        <v>0</v>
      </c>
      <c r="W976" s="7" t="e">
        <f>VLOOKUP(F976,'[7]乡镇通三级、旅游资源产业路项目明细'!$F$8:$S$1305,14,0)</f>
        <v>#N/A</v>
      </c>
      <c r="AA976" s="7" t="e">
        <f>_xlfn.XLOOKUP(F976,'[8]乡镇通三级、旅游资源产业路项目明细'!$U:$U,'[8]乡镇通三级、旅游资源产业路项目明细'!$U:$U)</f>
        <v>#N/A</v>
      </c>
      <c r="AB976" s="7" t="e">
        <f>VLOOKUP(F976,[9]项目建设投资计划表!$L$7:$O$83,4,0)</f>
        <v>#N/A</v>
      </c>
    </row>
    <row r="977" spans="1:28" ht="25.15" customHeight="1" outlineLevel="3" x14ac:dyDescent="0.4">
      <c r="A977" s="4" t="s">
        <v>14</v>
      </c>
      <c r="B977" s="4" t="s">
        <v>105</v>
      </c>
      <c r="C977" s="4" t="s">
        <v>3077</v>
      </c>
      <c r="D977" s="4" t="s">
        <v>3143</v>
      </c>
      <c r="E977" s="9"/>
      <c r="F977" s="4" t="s">
        <v>3144</v>
      </c>
      <c r="G977" s="4" t="s">
        <v>275</v>
      </c>
      <c r="H977" s="9" t="s">
        <v>291</v>
      </c>
      <c r="I977" s="9" t="s">
        <v>283</v>
      </c>
      <c r="J977" s="4">
        <v>2.31</v>
      </c>
      <c r="K977" s="4">
        <v>3.5</v>
      </c>
      <c r="L977" s="4"/>
      <c r="M977" s="4">
        <v>1.179</v>
      </c>
      <c r="N977" s="4"/>
      <c r="O977" s="4">
        <v>6</v>
      </c>
      <c r="P977" s="4" t="s">
        <v>279</v>
      </c>
      <c r="Q977" s="4" t="s">
        <v>3145</v>
      </c>
      <c r="R977" s="4"/>
      <c r="S977" s="18"/>
      <c r="U977" s="7">
        <f>VLOOKUP(F977,[6]农村公路!$I$6:$W$11652,15,0)</f>
        <v>2.31</v>
      </c>
      <c r="V977" s="7">
        <f t="shared" si="44"/>
        <v>0</v>
      </c>
      <c r="W977" s="7">
        <f>VLOOKUP(F977,'[7]2021年备案'!$F$8:$S$1293,14,0)</f>
        <v>1.131</v>
      </c>
      <c r="X977" s="7">
        <f>J977-W977</f>
        <v>1.179</v>
      </c>
      <c r="Y977" s="7">
        <f>X977-M977</f>
        <v>0</v>
      </c>
      <c r="AA977" s="7" t="e">
        <f>_xlfn.XLOOKUP(F977,'[8]乡镇通三级、旅游资源产业路项目明细'!$U:$U,'[8]乡镇通三级、旅游资源产业路项目明细'!$U:$U)</f>
        <v>#N/A</v>
      </c>
      <c r="AB977" s="7" t="e">
        <f>VLOOKUP(F977,[9]项目建设投资计划表!$L$7:$O$83,4,0)</f>
        <v>#N/A</v>
      </c>
    </row>
    <row r="978" spans="1:28" ht="25.15" customHeight="1" outlineLevel="3" x14ac:dyDescent="0.4">
      <c r="A978" s="4" t="s">
        <v>14</v>
      </c>
      <c r="B978" s="4" t="s">
        <v>105</v>
      </c>
      <c r="C978" s="4" t="s">
        <v>3081</v>
      </c>
      <c r="D978" s="4" t="s">
        <v>3146</v>
      </c>
      <c r="E978" s="9"/>
      <c r="F978" s="4" t="s">
        <v>3147</v>
      </c>
      <c r="G978" s="4" t="s">
        <v>275</v>
      </c>
      <c r="H978" s="9" t="s">
        <v>291</v>
      </c>
      <c r="I978" s="9" t="s">
        <v>283</v>
      </c>
      <c r="J978" s="4">
        <v>1.94</v>
      </c>
      <c r="K978" s="4">
        <v>3.5</v>
      </c>
      <c r="L978" s="4"/>
      <c r="M978" s="4">
        <v>0.23</v>
      </c>
      <c r="N978" s="4"/>
      <c r="O978" s="4">
        <v>6</v>
      </c>
      <c r="P978" s="4" t="s">
        <v>279</v>
      </c>
      <c r="Q978" s="4" t="s">
        <v>3148</v>
      </c>
      <c r="R978" s="4"/>
      <c r="S978" s="18"/>
      <c r="U978" s="7">
        <f>VLOOKUP(F978,[6]农村公路!$I$6:$W$11652,15,0)</f>
        <v>1.94</v>
      </c>
      <c r="V978" s="7">
        <f t="shared" si="44"/>
        <v>0</v>
      </c>
      <c r="W978" s="7" t="e">
        <f>VLOOKUP(F978,'[7]乡镇通三级、旅游资源产业路项目明细'!$F$8:$S$1305,14,0)</f>
        <v>#N/A</v>
      </c>
      <c r="AA978" s="7" t="e">
        <f>_xlfn.XLOOKUP(F978,'[8]乡镇通三级、旅游资源产业路项目明细'!$U:$U,'[8]乡镇通三级、旅游资源产业路项目明细'!$U:$U)</f>
        <v>#N/A</v>
      </c>
      <c r="AB978" s="7" t="e">
        <f>VLOOKUP(F978,[9]项目建设投资计划表!$L$7:$O$83,4,0)</f>
        <v>#N/A</v>
      </c>
    </row>
    <row r="979" spans="1:28" ht="25.15" customHeight="1" outlineLevel="3" x14ac:dyDescent="0.4">
      <c r="A979" s="4" t="s">
        <v>14</v>
      </c>
      <c r="B979" s="4" t="s">
        <v>105</v>
      </c>
      <c r="C979" s="4" t="s">
        <v>3040</v>
      </c>
      <c r="D979" s="4" t="s">
        <v>3149</v>
      </c>
      <c r="E979" s="9"/>
      <c r="F979" s="4" t="s">
        <v>3150</v>
      </c>
      <c r="G979" s="4" t="s">
        <v>275</v>
      </c>
      <c r="H979" s="9" t="s">
        <v>291</v>
      </c>
      <c r="I979" s="9" t="s">
        <v>283</v>
      </c>
      <c r="J979" s="4">
        <v>2.69</v>
      </c>
      <c r="K979" s="4">
        <v>3.5</v>
      </c>
      <c r="L979" s="4"/>
      <c r="M979" s="4">
        <v>2.69</v>
      </c>
      <c r="N979" s="4"/>
      <c r="O979" s="4">
        <v>6</v>
      </c>
      <c r="P979" s="4" t="s">
        <v>279</v>
      </c>
      <c r="Q979" s="4" t="s">
        <v>3151</v>
      </c>
      <c r="R979" s="4"/>
      <c r="S979" s="18"/>
      <c r="U979" s="7">
        <f>VLOOKUP(F979,[6]农村公路!$I$6:$W$11652,15,0)</f>
        <v>2.69</v>
      </c>
      <c r="V979" s="7">
        <f t="shared" si="44"/>
        <v>0</v>
      </c>
      <c r="W979" s="7" t="e">
        <f>VLOOKUP(F979,'[7]乡镇通三级、旅游资源产业路项目明细'!$F$8:$S$1305,14,0)</f>
        <v>#N/A</v>
      </c>
      <c r="AA979" s="7" t="e">
        <f>_xlfn.XLOOKUP(F979,'[8]乡镇通三级、旅游资源产业路项目明细'!$U:$U,'[8]乡镇通三级、旅游资源产业路项目明细'!$U:$U)</f>
        <v>#N/A</v>
      </c>
      <c r="AB979" s="7" t="e">
        <f>VLOOKUP(F979,[9]项目建设投资计划表!$L$7:$O$83,4,0)</f>
        <v>#N/A</v>
      </c>
    </row>
    <row r="980" spans="1:28" ht="25.15" customHeight="1" outlineLevel="3" x14ac:dyDescent="0.4">
      <c r="A980" s="4" t="s">
        <v>14</v>
      </c>
      <c r="B980" s="4" t="s">
        <v>105</v>
      </c>
      <c r="C980" s="4" t="s">
        <v>3040</v>
      </c>
      <c r="D980" s="4" t="s">
        <v>3152</v>
      </c>
      <c r="E980" s="9"/>
      <c r="F980" s="4" t="s">
        <v>3153</v>
      </c>
      <c r="G980" s="4" t="s">
        <v>275</v>
      </c>
      <c r="H980" s="9" t="s">
        <v>291</v>
      </c>
      <c r="I980" s="9" t="s">
        <v>283</v>
      </c>
      <c r="J980" s="4">
        <v>3.04</v>
      </c>
      <c r="K980" s="4">
        <v>3.5</v>
      </c>
      <c r="L980" s="4"/>
      <c r="M980" s="4">
        <v>3.04</v>
      </c>
      <c r="N980" s="4"/>
      <c r="O980" s="4">
        <v>6</v>
      </c>
      <c r="P980" s="4" t="s">
        <v>279</v>
      </c>
      <c r="Q980" s="4" t="s">
        <v>3154</v>
      </c>
      <c r="R980" s="4"/>
      <c r="S980" s="18"/>
      <c r="U980" s="7">
        <f>VLOOKUP(F980,[6]农村公路!$I$6:$W$11652,15,0)</f>
        <v>3.04</v>
      </c>
      <c r="V980" s="7">
        <f t="shared" si="44"/>
        <v>0</v>
      </c>
      <c r="W980" s="7" t="e">
        <f>VLOOKUP(F980,'[7]乡镇通三级、旅游资源产业路项目明细'!$F$8:$S$1305,14,0)</f>
        <v>#N/A</v>
      </c>
      <c r="AA980" s="7" t="e">
        <f>_xlfn.XLOOKUP(F980,'[8]乡镇通三级、旅游资源产业路项目明细'!$U:$U,'[8]乡镇通三级、旅游资源产业路项目明细'!$U:$U)</f>
        <v>#N/A</v>
      </c>
      <c r="AB980" s="7" t="e">
        <f>VLOOKUP(F980,[9]项目建设投资计划表!$L$7:$O$83,4,0)</f>
        <v>#N/A</v>
      </c>
    </row>
    <row r="981" spans="1:28" ht="25.15" customHeight="1" outlineLevel="3" x14ac:dyDescent="0.4">
      <c r="A981" s="4" t="s">
        <v>14</v>
      </c>
      <c r="B981" s="4" t="s">
        <v>105</v>
      </c>
      <c r="C981" s="4" t="s">
        <v>3155</v>
      </c>
      <c r="D981" s="4" t="s">
        <v>3156</v>
      </c>
      <c r="E981" s="9"/>
      <c r="F981" s="4" t="s">
        <v>3157</v>
      </c>
      <c r="G981" s="4" t="s">
        <v>275</v>
      </c>
      <c r="H981" s="9" t="s">
        <v>291</v>
      </c>
      <c r="I981" s="9" t="s">
        <v>3158</v>
      </c>
      <c r="J981" s="4">
        <v>1.222</v>
      </c>
      <c r="K981" s="4">
        <v>3.5</v>
      </c>
      <c r="L981" s="4"/>
      <c r="M981" s="4">
        <v>0.9</v>
      </c>
      <c r="N981" s="4"/>
      <c r="O981" s="4">
        <v>6</v>
      </c>
      <c r="P981" s="4" t="s">
        <v>279</v>
      </c>
      <c r="Q981" s="4" t="s">
        <v>3159</v>
      </c>
      <c r="R981" s="4"/>
      <c r="S981" s="18"/>
      <c r="U981" s="7">
        <f>VLOOKUP(F981,[6]农村公路!$I$6:$W$11652,15,0)</f>
        <v>1.222</v>
      </c>
      <c r="V981" s="7">
        <f t="shared" si="44"/>
        <v>0</v>
      </c>
      <c r="W981" s="7" t="e">
        <f>VLOOKUP(F981,'[7]乡镇通三级、旅游资源产业路项目明细'!$F$8:$S$1305,14,0)</f>
        <v>#N/A</v>
      </c>
      <c r="AA981" s="7" t="e">
        <f>_xlfn.XLOOKUP(F981,'[8]乡镇通三级、旅游资源产业路项目明细'!$U:$U,'[8]乡镇通三级、旅游资源产业路项目明细'!$U:$U)</f>
        <v>#N/A</v>
      </c>
      <c r="AB981" s="7" t="e">
        <f>VLOOKUP(F981,[9]项目建设投资计划表!$L$7:$O$83,4,0)</f>
        <v>#N/A</v>
      </c>
    </row>
    <row r="982" spans="1:28" ht="25.15" customHeight="1" outlineLevel="3" x14ac:dyDescent="0.4">
      <c r="A982" s="4" t="s">
        <v>14</v>
      </c>
      <c r="B982" s="4" t="s">
        <v>105</v>
      </c>
      <c r="C982" s="4" t="s">
        <v>3160</v>
      </c>
      <c r="D982" s="4" t="s">
        <v>3161</v>
      </c>
      <c r="E982" s="9"/>
      <c r="F982" s="4" t="s">
        <v>3162</v>
      </c>
      <c r="G982" s="4" t="s">
        <v>275</v>
      </c>
      <c r="H982" s="9" t="s">
        <v>291</v>
      </c>
      <c r="I982" s="9" t="s">
        <v>283</v>
      </c>
      <c r="J982" s="4">
        <v>3</v>
      </c>
      <c r="K982" s="4">
        <v>3.5</v>
      </c>
      <c r="L982" s="4"/>
      <c r="M982" s="4">
        <v>0.9</v>
      </c>
      <c r="N982" s="4"/>
      <c r="O982" s="4">
        <v>6</v>
      </c>
      <c r="P982" s="4" t="s">
        <v>279</v>
      </c>
      <c r="Q982" s="4" t="s">
        <v>3163</v>
      </c>
      <c r="R982" s="4"/>
      <c r="S982" s="18"/>
      <c r="U982" s="7">
        <f>VLOOKUP(F982,[6]农村公路!$I$6:$W$11652,15,0)</f>
        <v>3</v>
      </c>
      <c r="V982" s="7">
        <f t="shared" si="44"/>
        <v>0</v>
      </c>
      <c r="W982" s="7" t="e">
        <f>VLOOKUP(F982,'[7]乡镇通三级、旅游资源产业路项目明细'!$F$8:$S$1305,14,0)</f>
        <v>#N/A</v>
      </c>
      <c r="AA982" s="7" t="e">
        <f>_xlfn.XLOOKUP(F982,'[8]乡镇通三级、旅游资源产业路项目明细'!$U:$U,'[8]乡镇通三级、旅游资源产业路项目明细'!$U:$U)</f>
        <v>#N/A</v>
      </c>
      <c r="AB982" s="7" t="e">
        <f>VLOOKUP(F982,[9]项目建设投资计划表!$L$7:$O$83,4,0)</f>
        <v>#N/A</v>
      </c>
    </row>
    <row r="983" spans="1:28" ht="25.15" customHeight="1" outlineLevel="3" x14ac:dyDescent="0.4">
      <c r="A983" s="4" t="s">
        <v>14</v>
      </c>
      <c r="B983" s="4" t="s">
        <v>105</v>
      </c>
      <c r="C983" s="4" t="s">
        <v>3077</v>
      </c>
      <c r="D983" s="4" t="s">
        <v>3164</v>
      </c>
      <c r="E983" s="9" t="s">
        <v>33</v>
      </c>
      <c r="F983" s="4" t="s">
        <v>3165</v>
      </c>
      <c r="G983" s="4" t="s">
        <v>275</v>
      </c>
      <c r="H983" s="9" t="s">
        <v>291</v>
      </c>
      <c r="I983" s="9" t="s">
        <v>3166</v>
      </c>
      <c r="J983" s="4">
        <v>4.0620000000000003</v>
      </c>
      <c r="K983" s="4">
        <v>6</v>
      </c>
      <c r="L983" s="4"/>
      <c r="M983" s="4">
        <v>2.5</v>
      </c>
      <c r="N983" s="4"/>
      <c r="O983" s="4">
        <v>6</v>
      </c>
      <c r="P983" s="4" t="s">
        <v>279</v>
      </c>
      <c r="Q983" s="4" t="s">
        <v>3167</v>
      </c>
      <c r="R983" s="4"/>
      <c r="S983" s="18"/>
      <c r="U983" s="7">
        <f>VLOOKUP(F983,[6]农村公路!$I$6:$W$11652,15,0)</f>
        <v>4.0620000000000003</v>
      </c>
      <c r="V983" s="7">
        <f t="shared" si="44"/>
        <v>0</v>
      </c>
      <c r="W983" s="7" t="e">
        <f>VLOOKUP(F983,'[7]乡镇通三级、旅游资源产业路项目明细'!$F$8:$S$1305,14,0)</f>
        <v>#N/A</v>
      </c>
      <c r="AA983" s="7" t="e">
        <f>_xlfn.XLOOKUP(F983,'[8]乡镇通三级、旅游资源产业路项目明细'!$U:$U,'[8]乡镇通三级、旅游资源产业路项目明细'!$U:$U)</f>
        <v>#N/A</v>
      </c>
      <c r="AB983" s="7" t="e">
        <f>VLOOKUP(F983,[9]项目建设投资计划表!$L$7:$O$83,4,0)</f>
        <v>#N/A</v>
      </c>
    </row>
    <row r="984" spans="1:28" ht="25.15" customHeight="1" outlineLevel="3" x14ac:dyDescent="0.4">
      <c r="A984" s="4" t="s">
        <v>14</v>
      </c>
      <c r="B984" s="4" t="s">
        <v>105</v>
      </c>
      <c r="C984" s="4" t="s">
        <v>3077</v>
      </c>
      <c r="D984" s="4" t="s">
        <v>3168</v>
      </c>
      <c r="E984" s="9" t="s">
        <v>33</v>
      </c>
      <c r="F984" s="4" t="s">
        <v>3169</v>
      </c>
      <c r="G984" s="4" t="s">
        <v>275</v>
      </c>
      <c r="H984" s="9" t="s">
        <v>291</v>
      </c>
      <c r="I984" s="9" t="s">
        <v>3170</v>
      </c>
      <c r="J984" s="4">
        <v>14.691000000000001</v>
      </c>
      <c r="K984" s="4">
        <v>5</v>
      </c>
      <c r="L984" s="4"/>
      <c r="M984" s="4">
        <v>2.5</v>
      </c>
      <c r="N984" s="4"/>
      <c r="O984" s="4">
        <v>6</v>
      </c>
      <c r="P984" s="4" t="s">
        <v>279</v>
      </c>
      <c r="Q984" s="4" t="s">
        <v>3171</v>
      </c>
      <c r="R984" s="4"/>
      <c r="S984" s="18"/>
      <c r="U984" s="7">
        <f>VLOOKUP(F984,[6]农村公路!$I$6:$W$11652,15,0)</f>
        <v>14.691000000000001</v>
      </c>
      <c r="V984" s="7">
        <f t="shared" si="44"/>
        <v>0</v>
      </c>
      <c r="W984" s="7" t="e">
        <f>VLOOKUP(F984,'[7]乡镇通三级、旅游资源产业路项目明细'!$F$8:$S$1305,14,0)</f>
        <v>#N/A</v>
      </c>
      <c r="AA984" s="7" t="e">
        <f>_xlfn.XLOOKUP(F984,'[8]乡镇通三级、旅游资源产业路项目明细'!$U:$U,'[8]乡镇通三级、旅游资源产业路项目明细'!$U:$U)</f>
        <v>#N/A</v>
      </c>
      <c r="AB984" s="7" t="e">
        <f>VLOOKUP(F984,[9]项目建设投资计划表!$L$7:$O$83,4,0)</f>
        <v>#N/A</v>
      </c>
    </row>
    <row r="985" spans="1:28" s="1" customFormat="1" ht="25.15" customHeight="1" outlineLevel="1" x14ac:dyDescent="0.4">
      <c r="A985" s="11" t="s">
        <v>15</v>
      </c>
      <c r="B985" s="4"/>
      <c r="C985" s="4"/>
      <c r="D985" s="4"/>
      <c r="E985" s="9"/>
      <c r="F985" s="4"/>
      <c r="G985" s="4"/>
      <c r="H985" s="9"/>
      <c r="I985" s="9"/>
      <c r="J985" s="4">
        <f>SUBTOTAL(9,J987:J1331)</f>
        <v>985.32400000000041</v>
      </c>
      <c r="K985" s="4"/>
      <c r="L985" s="4"/>
      <c r="M985" s="4">
        <f>SUBTOTAL(9,M987:M1331)</f>
        <v>752.65800000000058</v>
      </c>
      <c r="N985" s="13">
        <v>625.03700000000003</v>
      </c>
      <c r="O985" s="4"/>
      <c r="P985" s="4"/>
      <c r="Q985" s="4"/>
      <c r="R985" s="4"/>
      <c r="S985" s="18">
        <f t="shared" ref="S985:S1012" si="45">J985-N985</f>
        <v>360.28700000000038</v>
      </c>
      <c r="T985" s="20"/>
    </row>
    <row r="986" spans="1:28" s="1" customFormat="1" ht="25.15" customHeight="1" outlineLevel="2" x14ac:dyDescent="0.4">
      <c r="A986" s="4"/>
      <c r="B986" s="11" t="s">
        <v>134</v>
      </c>
      <c r="C986" s="4"/>
      <c r="D986" s="4"/>
      <c r="E986" s="9"/>
      <c r="F986" s="4"/>
      <c r="G986" s="4"/>
      <c r="H986" s="9"/>
      <c r="I986" s="9"/>
      <c r="J986" s="4">
        <f>SUBTOTAL(9,J987:J992)</f>
        <v>28.120000000000005</v>
      </c>
      <c r="K986" s="4"/>
      <c r="L986" s="4"/>
      <c r="M986" s="4">
        <f>SUBTOTAL(9,M987:M992)</f>
        <v>18.854999999999997</v>
      </c>
      <c r="N986" s="4">
        <v>18.8</v>
      </c>
      <c r="O986" s="4"/>
      <c r="P986" s="4"/>
      <c r="Q986" s="4"/>
      <c r="R986" s="4"/>
      <c r="S986" s="18">
        <f t="shared" si="45"/>
        <v>9.3200000000000038</v>
      </c>
      <c r="T986" s="20"/>
    </row>
    <row r="987" spans="1:28" ht="25.15" customHeight="1" outlineLevel="3" x14ac:dyDescent="0.4">
      <c r="A987" s="4" t="s">
        <v>15</v>
      </c>
      <c r="B987" s="4" t="s">
        <v>134</v>
      </c>
      <c r="C987" s="4" t="s">
        <v>3172</v>
      </c>
      <c r="D987" s="4" t="s">
        <v>3173</v>
      </c>
      <c r="E987" s="9"/>
      <c r="F987" s="4" t="s">
        <v>3174</v>
      </c>
      <c r="G987" s="4" t="s">
        <v>275</v>
      </c>
      <c r="H987" s="9" t="s">
        <v>291</v>
      </c>
      <c r="I987" s="9" t="s">
        <v>3175</v>
      </c>
      <c r="J987" s="4">
        <v>2.1</v>
      </c>
      <c r="K987" s="4" t="s">
        <v>284</v>
      </c>
      <c r="L987" s="4">
        <v>0</v>
      </c>
      <c r="M987" s="4">
        <v>0.69499999999999995</v>
      </c>
      <c r="N987" s="4"/>
      <c r="O987" s="4" t="s">
        <v>285</v>
      </c>
      <c r="P987" s="4" t="s">
        <v>279</v>
      </c>
      <c r="Q987" s="4" t="s">
        <v>3176</v>
      </c>
      <c r="R987" s="4" t="s">
        <v>366</v>
      </c>
      <c r="S987" s="18"/>
      <c r="T987" s="55"/>
      <c r="U987" s="7">
        <f>VLOOKUP(F987,[6]农村公路!$I$6:$W$11652,15,0)</f>
        <v>2.1</v>
      </c>
      <c r="V987" s="7">
        <f t="shared" ref="V987:V992" si="46">J987-U987</f>
        <v>0</v>
      </c>
      <c r="W987" s="7">
        <f>VLOOKUP(F987,'[7]2021年备案'!$F$8:$S$1293,14,0)</f>
        <v>1.405</v>
      </c>
      <c r="X987" s="7">
        <f>J987-W987</f>
        <v>0.69500000000000006</v>
      </c>
      <c r="Y987" s="7">
        <f>X987-M987</f>
        <v>0</v>
      </c>
      <c r="AA987" s="7" t="str">
        <f>_xlfn.XLOOKUP(F987,'[8]乡镇通三级、旅游资源产业路项目明细'!$U:$U,'[8]乡镇通三级、旅游资源产业路项目明细'!$U:$U)</f>
        <v>Y791新铺村－杨旗湖渔场连接路</v>
      </c>
      <c r="AB987" s="7" t="e">
        <f>VLOOKUP(F987,[9]项目建设投资计划表!$L$7:$O$83,4,0)</f>
        <v>#N/A</v>
      </c>
    </row>
    <row r="988" spans="1:28" ht="25.15" customHeight="1" outlineLevel="3" x14ac:dyDescent="0.4">
      <c r="A988" s="4" t="s">
        <v>15</v>
      </c>
      <c r="B988" s="4" t="s">
        <v>134</v>
      </c>
      <c r="C988" s="4" t="s">
        <v>3177</v>
      </c>
      <c r="D988" s="4" t="s">
        <v>3178</v>
      </c>
      <c r="E988" s="9"/>
      <c r="F988" s="4" t="s">
        <v>3179</v>
      </c>
      <c r="G988" s="4" t="s">
        <v>275</v>
      </c>
      <c r="H988" s="9" t="s">
        <v>291</v>
      </c>
      <c r="I988" s="9" t="s">
        <v>3180</v>
      </c>
      <c r="J988" s="4">
        <v>5</v>
      </c>
      <c r="K988" s="4" t="s">
        <v>314</v>
      </c>
      <c r="L988" s="4">
        <v>0</v>
      </c>
      <c r="M988" s="4">
        <v>2.04</v>
      </c>
      <c r="N988" s="4"/>
      <c r="O988" s="4" t="s">
        <v>293</v>
      </c>
      <c r="P988" s="4" t="s">
        <v>279</v>
      </c>
      <c r="Q988" s="4" t="s">
        <v>3181</v>
      </c>
      <c r="R988" s="4"/>
      <c r="S988" s="18"/>
      <c r="T988" s="21"/>
      <c r="U988" s="7">
        <f>VLOOKUP(F988,[6]农村公路!$I$6:$W$11652,15,0)</f>
        <v>5</v>
      </c>
      <c r="V988" s="7">
        <f t="shared" si="46"/>
        <v>0</v>
      </c>
      <c r="W988" s="7" t="e">
        <f>VLOOKUP(F988,'[7]乡镇通三级、旅游资源产业路项目明细'!$F$8:$S$1305,14,0)</f>
        <v>#N/A</v>
      </c>
      <c r="AA988" s="7" t="e">
        <f>_xlfn.XLOOKUP(F988,'[8]乡镇通三级、旅游资源产业路项目明细'!$U:$U,'[8]乡镇通三级、旅游资源产业路项目明细'!$U:$U)</f>
        <v>#N/A</v>
      </c>
      <c r="AB988" s="7" t="e">
        <f>VLOOKUP(F988,[9]项目建设投资计划表!$L$7:$O$83,4,0)</f>
        <v>#N/A</v>
      </c>
    </row>
    <row r="989" spans="1:28" ht="25.15" customHeight="1" outlineLevel="3" x14ac:dyDescent="0.4">
      <c r="A989" s="4" t="s">
        <v>15</v>
      </c>
      <c r="B989" s="4" t="s">
        <v>134</v>
      </c>
      <c r="C989" s="4" t="s">
        <v>3182</v>
      </c>
      <c r="D989" s="4" t="s">
        <v>3183</v>
      </c>
      <c r="E989" s="9"/>
      <c r="F989" s="4" t="s">
        <v>3184</v>
      </c>
      <c r="G989" s="4" t="s">
        <v>275</v>
      </c>
      <c r="H989" s="9" t="s">
        <v>291</v>
      </c>
      <c r="I989" s="9" t="s">
        <v>3185</v>
      </c>
      <c r="J989" s="4">
        <v>10</v>
      </c>
      <c r="K989" s="4" t="s">
        <v>300</v>
      </c>
      <c r="L989" s="4">
        <v>0</v>
      </c>
      <c r="M989" s="4">
        <v>10</v>
      </c>
      <c r="N989" s="4"/>
      <c r="O989" s="4" t="s">
        <v>293</v>
      </c>
      <c r="P989" s="4" t="s">
        <v>279</v>
      </c>
      <c r="Q989" s="4" t="s">
        <v>3186</v>
      </c>
      <c r="R989" s="4"/>
      <c r="S989" s="18"/>
      <c r="T989" s="56" t="s">
        <v>3187</v>
      </c>
      <c r="U989" s="7">
        <f>VLOOKUP(F989,[6]农村公路!$I$6:$W$11652,15,0)</f>
        <v>10</v>
      </c>
      <c r="V989" s="7">
        <f t="shared" si="46"/>
        <v>0</v>
      </c>
      <c r="W989" s="7" t="e">
        <f>VLOOKUP(F989,'[7]乡镇通三级、旅游资源产业路项目明细'!$F$8:$S$1305,14,0)</f>
        <v>#N/A</v>
      </c>
      <c r="AA989" s="7" t="e">
        <f>_xlfn.XLOOKUP(F989,'[8]乡镇通三级、旅游资源产业路项目明细'!$U:$U,'[8]乡镇通三级、旅游资源产业路项目明细'!$U:$U)</f>
        <v>#N/A</v>
      </c>
      <c r="AB989" s="7" t="e">
        <f>VLOOKUP(F989,[9]项目建设投资计划表!$L$7:$O$83,4,0)</f>
        <v>#N/A</v>
      </c>
    </row>
    <row r="990" spans="1:28" ht="25.15" customHeight="1" outlineLevel="3" x14ac:dyDescent="0.4">
      <c r="A990" s="4" t="s">
        <v>15</v>
      </c>
      <c r="B990" s="4" t="s">
        <v>134</v>
      </c>
      <c r="C990" s="4" t="s">
        <v>3188</v>
      </c>
      <c r="D990" s="4" t="s">
        <v>3189</v>
      </c>
      <c r="E990" s="9"/>
      <c r="F990" s="4" t="s">
        <v>3190</v>
      </c>
      <c r="G990" s="4" t="s">
        <v>275</v>
      </c>
      <c r="H990" s="9" t="s">
        <v>291</v>
      </c>
      <c r="I990" s="9" t="s">
        <v>3191</v>
      </c>
      <c r="J990" s="4">
        <v>8</v>
      </c>
      <c r="K990" s="4" t="s">
        <v>314</v>
      </c>
      <c r="L990" s="4">
        <v>0</v>
      </c>
      <c r="M990" s="4">
        <v>3.1</v>
      </c>
      <c r="N990" s="4"/>
      <c r="O990" s="4" t="s">
        <v>293</v>
      </c>
      <c r="P990" s="4" t="s">
        <v>279</v>
      </c>
      <c r="Q990" s="4" t="s">
        <v>3192</v>
      </c>
      <c r="R990" s="4"/>
      <c r="S990" s="18"/>
      <c r="T990" s="21"/>
      <c r="U990" s="7">
        <f>VLOOKUP(F990,[6]农村公路!$I$6:$W$11652,15,0)</f>
        <v>8</v>
      </c>
      <c r="V990" s="7">
        <f t="shared" si="46"/>
        <v>0</v>
      </c>
      <c r="W990" s="7" t="e">
        <f>VLOOKUP(F990,'[7]乡镇通三级、旅游资源产业路项目明细'!$F$8:$S$1305,14,0)</f>
        <v>#N/A</v>
      </c>
      <c r="AA990" s="7" t="e">
        <f>_xlfn.XLOOKUP(F990,'[8]乡镇通三级、旅游资源产业路项目明细'!$U:$U,'[8]乡镇通三级、旅游资源产业路项目明细'!$U:$U)</f>
        <v>#N/A</v>
      </c>
      <c r="AB990" s="7" t="e">
        <f>VLOOKUP(F990,[9]项目建设投资计划表!$L$7:$O$83,4,0)</f>
        <v>#N/A</v>
      </c>
    </row>
    <row r="991" spans="1:28" ht="25.15" customHeight="1" outlineLevel="3" x14ac:dyDescent="0.4">
      <c r="A991" s="4" t="s">
        <v>15</v>
      </c>
      <c r="B991" s="4" t="s">
        <v>134</v>
      </c>
      <c r="C991" s="4" t="s">
        <v>3193</v>
      </c>
      <c r="D991" s="4" t="s">
        <v>3194</v>
      </c>
      <c r="E991" s="9"/>
      <c r="F991" s="4" t="s">
        <v>3195</v>
      </c>
      <c r="G991" s="4" t="s">
        <v>327</v>
      </c>
      <c r="H991" s="9" t="s">
        <v>291</v>
      </c>
      <c r="I991" s="9" t="s">
        <v>3196</v>
      </c>
      <c r="J991" s="4">
        <v>1.6</v>
      </c>
      <c r="K991" s="4" t="s">
        <v>284</v>
      </c>
      <c r="L991" s="4" t="s">
        <v>1021</v>
      </c>
      <c r="M991" s="4">
        <v>1.6</v>
      </c>
      <c r="N991" s="4"/>
      <c r="O991" s="4">
        <v>4.5</v>
      </c>
      <c r="P991" s="4" t="s">
        <v>279</v>
      </c>
      <c r="Q991" s="4" t="s">
        <v>3194</v>
      </c>
      <c r="R991" s="4"/>
      <c r="S991" s="18"/>
      <c r="T991" s="21"/>
      <c r="U991" s="7">
        <f>VLOOKUP(F991,[6]农村公路!$I$6:$W$11652,15,0)</f>
        <v>1.6</v>
      </c>
      <c r="V991" s="7">
        <f t="shared" si="46"/>
        <v>0</v>
      </c>
      <c r="W991" s="7" t="e">
        <f>VLOOKUP(F991,'[7]乡镇通三级、旅游资源产业路项目明细'!$F$8:$S$1305,14,0)</f>
        <v>#N/A</v>
      </c>
      <c r="AA991" s="7" t="e">
        <f>_xlfn.XLOOKUP(F991,'[8]乡镇通三级、旅游资源产业路项目明细'!$U:$U,'[8]乡镇通三级、旅游资源产业路项目明细'!$U:$U)</f>
        <v>#N/A</v>
      </c>
      <c r="AB991" s="7" t="e">
        <f>VLOOKUP(F991,[9]项目建设投资计划表!$L$7:$O$83,4,0)</f>
        <v>#N/A</v>
      </c>
    </row>
    <row r="992" spans="1:28" ht="25.15" customHeight="1" outlineLevel="3" x14ac:dyDescent="0.4">
      <c r="A992" s="4" t="s">
        <v>15</v>
      </c>
      <c r="B992" s="4" t="s">
        <v>134</v>
      </c>
      <c r="C992" s="4" t="s">
        <v>3197</v>
      </c>
      <c r="D992" s="4" t="s">
        <v>1493</v>
      </c>
      <c r="E992" s="9"/>
      <c r="F992" s="4" t="s">
        <v>3198</v>
      </c>
      <c r="G992" s="4" t="s">
        <v>327</v>
      </c>
      <c r="H992" s="9" t="s">
        <v>291</v>
      </c>
      <c r="I992" s="9" t="s">
        <v>3199</v>
      </c>
      <c r="J992" s="4">
        <v>1.42</v>
      </c>
      <c r="K992" s="4" t="s">
        <v>284</v>
      </c>
      <c r="L992" s="4" t="s">
        <v>1021</v>
      </c>
      <c r="M992" s="4">
        <v>1.42</v>
      </c>
      <c r="N992" s="4"/>
      <c r="O992" s="4">
        <v>4.5</v>
      </c>
      <c r="P992" s="4" t="s">
        <v>279</v>
      </c>
      <c r="Q992" s="4" t="s">
        <v>1493</v>
      </c>
      <c r="R992" s="4"/>
      <c r="S992" s="18"/>
      <c r="T992" s="21"/>
      <c r="U992" s="7">
        <f>VLOOKUP(F992,[6]农村公路!$I$6:$W$11652,15,0)</f>
        <v>1.42</v>
      </c>
      <c r="V992" s="7">
        <f t="shared" si="46"/>
        <v>0</v>
      </c>
      <c r="W992" s="7" t="e">
        <f>VLOOKUP(F992,'[7]乡镇通三级、旅游资源产业路项目明细'!$F$8:$S$1305,14,0)</f>
        <v>#N/A</v>
      </c>
      <c r="AA992" s="7" t="e">
        <f>_xlfn.XLOOKUP(F992,'[8]乡镇通三级、旅游资源产业路项目明细'!$U:$U,'[8]乡镇通三级、旅游资源产业路项目明细'!$U:$U)</f>
        <v>#N/A</v>
      </c>
      <c r="AB992" s="7" t="e">
        <f>VLOOKUP(F992,[9]项目建设投资计划表!$L$7:$O$83,4,0)</f>
        <v>#N/A</v>
      </c>
    </row>
    <row r="993" spans="1:28" s="1" customFormat="1" ht="25.15" customHeight="1" outlineLevel="2" x14ac:dyDescent="0.4">
      <c r="A993" s="4"/>
      <c r="B993" s="11" t="s">
        <v>128</v>
      </c>
      <c r="C993" s="4"/>
      <c r="D993" s="4"/>
      <c r="E993" s="9"/>
      <c r="F993" s="4"/>
      <c r="G993" s="4"/>
      <c r="H993" s="9"/>
      <c r="I993" s="9"/>
      <c r="J993" s="4">
        <f>SUBTOTAL(9,J994:J1011)</f>
        <v>37.704000000000001</v>
      </c>
      <c r="K993" s="4"/>
      <c r="L993" s="4"/>
      <c r="M993" s="4">
        <f>SUBTOTAL(9,M994:M1011)</f>
        <v>37.704000000000001</v>
      </c>
      <c r="N993" s="4">
        <v>33.700000000000003</v>
      </c>
      <c r="O993" s="4"/>
      <c r="P993" s="4"/>
      <c r="Q993" s="4"/>
      <c r="R993" s="4"/>
      <c r="S993" s="18">
        <f t="shared" si="45"/>
        <v>4.0039999999999978</v>
      </c>
      <c r="T993" s="22"/>
    </row>
    <row r="994" spans="1:28" ht="25.15" customHeight="1" outlineLevel="3" x14ac:dyDescent="0.4">
      <c r="A994" s="4" t="s">
        <v>15</v>
      </c>
      <c r="B994" s="4" t="s">
        <v>128</v>
      </c>
      <c r="C994" s="4" t="s">
        <v>3200</v>
      </c>
      <c r="D994" s="4" t="s">
        <v>3201</v>
      </c>
      <c r="E994" s="9"/>
      <c r="F994" s="4" t="s">
        <v>3202</v>
      </c>
      <c r="G994" s="4" t="s">
        <v>275</v>
      </c>
      <c r="H994" s="9" t="s">
        <v>291</v>
      </c>
      <c r="I994" s="9" t="s">
        <v>3203</v>
      </c>
      <c r="J994" s="4">
        <v>3.0539999999999998</v>
      </c>
      <c r="K994" s="4" t="s">
        <v>284</v>
      </c>
      <c r="L994" s="4">
        <v>0</v>
      </c>
      <c r="M994" s="4">
        <v>3.0539999999999998</v>
      </c>
      <c r="N994" s="4"/>
      <c r="O994" s="4" t="s">
        <v>293</v>
      </c>
      <c r="P994" s="4" t="s">
        <v>279</v>
      </c>
      <c r="Q994" s="4" t="s">
        <v>3204</v>
      </c>
      <c r="R994" s="4"/>
      <c r="S994" s="18"/>
      <c r="T994" s="23"/>
      <c r="U994" s="7">
        <f>VLOOKUP(F994,[6]农村公路!$I$6:$W$11652,15,0)</f>
        <v>3.0539999999999998</v>
      </c>
      <c r="V994" s="7">
        <f t="shared" ref="V994:V1011" si="47">J994-U994</f>
        <v>0</v>
      </c>
      <c r="W994" s="7" t="e">
        <f>VLOOKUP(F994,'[7]乡镇通三级、旅游资源产业路项目明细'!$F$8:$S$1305,14,0)</f>
        <v>#N/A</v>
      </c>
      <c r="AA994" s="7" t="e">
        <f>_xlfn.XLOOKUP(F994,'[8]乡镇通三级、旅游资源产业路项目明细'!$U:$U,'[8]乡镇通三级、旅游资源产业路项目明细'!$U:$U)</f>
        <v>#N/A</v>
      </c>
      <c r="AB994" s="7" t="e">
        <f>VLOOKUP(F994,[9]项目建设投资计划表!$L$7:$O$83,4,0)</f>
        <v>#N/A</v>
      </c>
    </row>
    <row r="995" spans="1:28" ht="25.15" customHeight="1" outlineLevel="3" x14ac:dyDescent="0.4">
      <c r="A995" s="4" t="s">
        <v>15</v>
      </c>
      <c r="B995" s="4" t="s">
        <v>128</v>
      </c>
      <c r="C995" s="4" t="s">
        <v>3200</v>
      </c>
      <c r="D995" s="4" t="s">
        <v>3205</v>
      </c>
      <c r="E995" s="9"/>
      <c r="F995" s="4" t="s">
        <v>3206</v>
      </c>
      <c r="G995" s="4" t="s">
        <v>275</v>
      </c>
      <c r="H995" s="9" t="s">
        <v>291</v>
      </c>
      <c r="I995" s="9" t="s">
        <v>283</v>
      </c>
      <c r="J995" s="4">
        <v>2.198</v>
      </c>
      <c r="K995" s="4" t="s">
        <v>284</v>
      </c>
      <c r="L995" s="4">
        <v>0</v>
      </c>
      <c r="M995" s="4">
        <v>2.198</v>
      </c>
      <c r="N995" s="4"/>
      <c r="O995" s="4" t="s">
        <v>3207</v>
      </c>
      <c r="P995" s="4" t="s">
        <v>279</v>
      </c>
      <c r="Q995" s="4" t="s">
        <v>3208</v>
      </c>
      <c r="R995" s="4"/>
      <c r="S995" s="18"/>
      <c r="T995" s="23"/>
      <c r="U995" s="7">
        <f>VLOOKUP(F995,[6]农村公路!$I$6:$W$11652,15,0)</f>
        <v>2.198</v>
      </c>
      <c r="V995" s="7">
        <f t="shared" si="47"/>
        <v>0</v>
      </c>
      <c r="W995" s="7" t="e">
        <f>VLOOKUP(F995,'[7]乡镇通三级、旅游资源产业路项目明细'!$F$8:$S$1305,14,0)</f>
        <v>#N/A</v>
      </c>
      <c r="AA995" s="7" t="e">
        <f>_xlfn.XLOOKUP(F995,'[8]乡镇通三级、旅游资源产业路项目明细'!$U:$U,'[8]乡镇通三级、旅游资源产业路项目明细'!$U:$U)</f>
        <v>#N/A</v>
      </c>
      <c r="AB995" s="7" t="e">
        <f>VLOOKUP(F995,[9]项目建设投资计划表!$L$7:$O$83,4,0)</f>
        <v>#N/A</v>
      </c>
    </row>
    <row r="996" spans="1:28" ht="25.15" customHeight="1" outlineLevel="3" x14ac:dyDescent="0.4">
      <c r="A996" s="4" t="s">
        <v>15</v>
      </c>
      <c r="B996" s="4" t="s">
        <v>128</v>
      </c>
      <c r="C996" s="4" t="s">
        <v>3200</v>
      </c>
      <c r="D996" s="4" t="s">
        <v>3201</v>
      </c>
      <c r="E996" s="9"/>
      <c r="F996" s="4" t="s">
        <v>3209</v>
      </c>
      <c r="G996" s="4" t="s">
        <v>275</v>
      </c>
      <c r="H996" s="9" t="s">
        <v>291</v>
      </c>
      <c r="I996" s="9" t="s">
        <v>3210</v>
      </c>
      <c r="J996" s="4">
        <v>2.69</v>
      </c>
      <c r="K996" s="4" t="s">
        <v>284</v>
      </c>
      <c r="L996" s="4">
        <v>0</v>
      </c>
      <c r="M996" s="4">
        <v>2.69</v>
      </c>
      <c r="N996" s="4"/>
      <c r="O996" s="4" t="s">
        <v>923</v>
      </c>
      <c r="P996" s="4" t="s">
        <v>279</v>
      </c>
      <c r="Q996" s="4" t="s">
        <v>3211</v>
      </c>
      <c r="R996" s="4"/>
      <c r="S996" s="18"/>
      <c r="T996" s="23"/>
      <c r="U996" s="7">
        <f>VLOOKUP(F996,[6]农村公路!$I$6:$W$11652,15,0)</f>
        <v>2.69</v>
      </c>
      <c r="V996" s="7">
        <f t="shared" si="47"/>
        <v>0</v>
      </c>
      <c r="W996" s="7" t="e">
        <f>VLOOKUP(F996,'[7]乡镇通三级、旅游资源产业路项目明细'!$F$8:$S$1305,14,0)</f>
        <v>#N/A</v>
      </c>
      <c r="AA996" s="7" t="e">
        <f>_xlfn.XLOOKUP(F996,'[8]乡镇通三级、旅游资源产业路项目明细'!$U:$U,'[8]乡镇通三级、旅游资源产业路项目明细'!$U:$U)</f>
        <v>#N/A</v>
      </c>
      <c r="AB996" s="7" t="e">
        <f>VLOOKUP(F996,[9]项目建设投资计划表!$L$7:$O$83,4,0)</f>
        <v>#N/A</v>
      </c>
    </row>
    <row r="997" spans="1:28" ht="25.15" customHeight="1" outlineLevel="3" x14ac:dyDescent="0.4">
      <c r="A997" s="4" t="s">
        <v>15</v>
      </c>
      <c r="B997" s="4" t="s">
        <v>128</v>
      </c>
      <c r="C997" s="4" t="s">
        <v>3200</v>
      </c>
      <c r="D997" s="4" t="s">
        <v>3212</v>
      </c>
      <c r="E997" s="9"/>
      <c r="F997" s="4" t="s">
        <v>3213</v>
      </c>
      <c r="G997" s="4" t="s">
        <v>275</v>
      </c>
      <c r="H997" s="9" t="s">
        <v>200</v>
      </c>
      <c r="I997" s="9" t="s">
        <v>283</v>
      </c>
      <c r="J997" s="4">
        <v>4.5</v>
      </c>
      <c r="K997" s="4" t="s">
        <v>284</v>
      </c>
      <c r="L997" s="4">
        <v>0</v>
      </c>
      <c r="M997" s="4">
        <v>4.5</v>
      </c>
      <c r="N997" s="4"/>
      <c r="O997" s="4" t="s">
        <v>293</v>
      </c>
      <c r="P997" s="4" t="s">
        <v>279</v>
      </c>
      <c r="Q997" s="4" t="s">
        <v>3214</v>
      </c>
      <c r="R997" s="4"/>
      <c r="S997" s="18"/>
      <c r="T997" s="23"/>
      <c r="U997" s="7">
        <f>VLOOKUP(F997,[6]农村公路!$I$6:$W$11652,15,0)</f>
        <v>4.5</v>
      </c>
      <c r="V997" s="7">
        <f t="shared" si="47"/>
        <v>0</v>
      </c>
      <c r="W997" s="7" t="e">
        <f>VLOOKUP(F997,'[7]乡镇通三级、旅游资源产业路项目明细'!$F$8:$S$1305,14,0)</f>
        <v>#N/A</v>
      </c>
      <c r="AA997" s="7" t="e">
        <f>_xlfn.XLOOKUP(F997,'[8]乡镇通三级、旅游资源产业路项目明细'!$U:$U,'[8]乡镇通三级、旅游资源产业路项目明细'!$U:$U)</f>
        <v>#N/A</v>
      </c>
      <c r="AB997" s="7" t="e">
        <f>VLOOKUP(F997,[9]项目建设投资计划表!$L$7:$O$83,4,0)</f>
        <v>#N/A</v>
      </c>
    </row>
    <row r="998" spans="1:28" ht="25.15" customHeight="1" outlineLevel="3" x14ac:dyDescent="0.4">
      <c r="A998" s="4" t="s">
        <v>15</v>
      </c>
      <c r="B998" s="4" t="s">
        <v>128</v>
      </c>
      <c r="C998" s="4" t="s">
        <v>3200</v>
      </c>
      <c r="D998" s="4" t="s">
        <v>3212</v>
      </c>
      <c r="E998" s="9"/>
      <c r="F998" s="4" t="s">
        <v>3215</v>
      </c>
      <c r="G998" s="4" t="s">
        <v>275</v>
      </c>
      <c r="H998" s="9" t="s">
        <v>200</v>
      </c>
      <c r="I998" s="9" t="s">
        <v>283</v>
      </c>
      <c r="J998" s="4">
        <v>2.0099999999999998</v>
      </c>
      <c r="K998" s="4" t="s">
        <v>277</v>
      </c>
      <c r="L998" s="4">
        <v>0</v>
      </c>
      <c r="M998" s="4">
        <v>2.0099999999999998</v>
      </c>
      <c r="N998" s="4"/>
      <c r="O998" s="4" t="s">
        <v>293</v>
      </c>
      <c r="P998" s="4" t="s">
        <v>279</v>
      </c>
      <c r="Q998" s="4" t="s">
        <v>3216</v>
      </c>
      <c r="R998" s="4"/>
      <c r="S998" s="18"/>
      <c r="T998" s="23"/>
      <c r="U998" s="7">
        <f>VLOOKUP(F998,[6]农村公路!$I$6:$W$11652,15,0)</f>
        <v>2.0099999999999998</v>
      </c>
      <c r="V998" s="7">
        <f t="shared" si="47"/>
        <v>0</v>
      </c>
      <c r="W998" s="7" t="e">
        <f>VLOOKUP(F998,'[7]乡镇通三级、旅游资源产业路项目明细'!$F$8:$S$1305,14,0)</f>
        <v>#N/A</v>
      </c>
      <c r="AA998" s="7" t="e">
        <f>_xlfn.XLOOKUP(F998,'[8]乡镇通三级、旅游资源产业路项目明细'!$U:$U,'[8]乡镇通三级、旅游资源产业路项目明细'!$U:$U)</f>
        <v>#N/A</v>
      </c>
      <c r="AB998" s="7" t="e">
        <f>VLOOKUP(F998,[9]项目建设投资计划表!$L$7:$O$83,4,0)</f>
        <v>#N/A</v>
      </c>
    </row>
    <row r="999" spans="1:28" ht="25.15" customHeight="1" outlineLevel="3" x14ac:dyDescent="0.4">
      <c r="A999" s="4" t="s">
        <v>15</v>
      </c>
      <c r="B999" s="4" t="s">
        <v>128</v>
      </c>
      <c r="C999" s="4" t="s">
        <v>3200</v>
      </c>
      <c r="D999" s="4" t="s">
        <v>3217</v>
      </c>
      <c r="E999" s="9"/>
      <c r="F999" s="4" t="s">
        <v>3218</v>
      </c>
      <c r="G999" s="4" t="s">
        <v>275</v>
      </c>
      <c r="H999" s="9" t="s">
        <v>291</v>
      </c>
      <c r="I999" s="9" t="s">
        <v>3219</v>
      </c>
      <c r="J999" s="4">
        <v>2.9420000000000002</v>
      </c>
      <c r="K999" s="4" t="s">
        <v>284</v>
      </c>
      <c r="L999" s="4">
        <v>0</v>
      </c>
      <c r="M999" s="4">
        <v>2.9420000000000002</v>
      </c>
      <c r="N999" s="4"/>
      <c r="O999" s="4" t="s">
        <v>923</v>
      </c>
      <c r="P999" s="4" t="s">
        <v>279</v>
      </c>
      <c r="Q999" s="4" t="s">
        <v>3220</v>
      </c>
      <c r="R999" s="4"/>
      <c r="S999" s="18"/>
      <c r="T999" s="23"/>
      <c r="U999" s="7">
        <f>VLOOKUP(F999,[6]农村公路!$I$6:$W$11652,15,0)</f>
        <v>2.9420000000000002</v>
      </c>
      <c r="V999" s="7">
        <f t="shared" si="47"/>
        <v>0</v>
      </c>
      <c r="W999" s="7" t="e">
        <f>VLOOKUP(F999,'[7]乡镇通三级、旅游资源产业路项目明细'!$F$8:$S$1305,14,0)</f>
        <v>#N/A</v>
      </c>
      <c r="AA999" s="7" t="e">
        <f>_xlfn.XLOOKUP(F999,'[8]乡镇通三级、旅游资源产业路项目明细'!$U:$U,'[8]乡镇通三级、旅游资源产业路项目明细'!$U:$U)</f>
        <v>#N/A</v>
      </c>
      <c r="AB999" s="7" t="e">
        <f>VLOOKUP(F999,[9]项目建设投资计划表!$L$7:$O$83,4,0)</f>
        <v>#N/A</v>
      </c>
    </row>
    <row r="1000" spans="1:28" ht="25.15" customHeight="1" outlineLevel="3" x14ac:dyDescent="0.4">
      <c r="A1000" s="4" t="s">
        <v>15</v>
      </c>
      <c r="B1000" s="4" t="s">
        <v>128</v>
      </c>
      <c r="C1000" s="4" t="s">
        <v>3200</v>
      </c>
      <c r="D1000" s="4" t="s">
        <v>3221</v>
      </c>
      <c r="E1000" s="9"/>
      <c r="F1000" s="4" t="s">
        <v>3222</v>
      </c>
      <c r="G1000" s="4" t="s">
        <v>275</v>
      </c>
      <c r="H1000" s="9" t="s">
        <v>200</v>
      </c>
      <c r="I1000" s="9" t="s">
        <v>283</v>
      </c>
      <c r="J1000" s="4">
        <v>2.0299999999999998</v>
      </c>
      <c r="K1000" s="4" t="s">
        <v>277</v>
      </c>
      <c r="L1000" s="4">
        <v>0</v>
      </c>
      <c r="M1000" s="4">
        <v>2.0299999999999998</v>
      </c>
      <c r="N1000" s="4"/>
      <c r="O1000" s="4" t="s">
        <v>293</v>
      </c>
      <c r="P1000" s="4" t="s">
        <v>279</v>
      </c>
      <c r="Q1000" s="4" t="s">
        <v>3223</v>
      </c>
      <c r="R1000" s="4"/>
      <c r="S1000" s="18"/>
      <c r="T1000" s="23"/>
      <c r="U1000" s="7">
        <f>VLOOKUP(F1000,[6]农村公路!$I$6:$W$11652,15,0)</f>
        <v>2.0299999999999998</v>
      </c>
      <c r="V1000" s="7">
        <f t="shared" si="47"/>
        <v>0</v>
      </c>
      <c r="W1000" s="7" t="e">
        <f>VLOOKUP(F1000,'[7]乡镇通三级、旅游资源产业路项目明细'!$F$8:$S$1305,14,0)</f>
        <v>#N/A</v>
      </c>
      <c r="AA1000" s="7" t="e">
        <f>_xlfn.XLOOKUP(F1000,'[8]乡镇通三级、旅游资源产业路项目明细'!$U:$U,'[8]乡镇通三级、旅游资源产业路项目明细'!$U:$U)</f>
        <v>#N/A</v>
      </c>
      <c r="AB1000" s="7" t="e">
        <f>VLOOKUP(F1000,[9]项目建设投资计划表!$L$7:$O$83,4,0)</f>
        <v>#N/A</v>
      </c>
    </row>
    <row r="1001" spans="1:28" ht="25.15" customHeight="1" outlineLevel="3" x14ac:dyDescent="0.4">
      <c r="A1001" s="4" t="s">
        <v>15</v>
      </c>
      <c r="B1001" s="4" t="s">
        <v>128</v>
      </c>
      <c r="C1001" s="4" t="s">
        <v>3200</v>
      </c>
      <c r="D1001" s="4" t="s">
        <v>3212</v>
      </c>
      <c r="E1001" s="9"/>
      <c r="F1001" s="4" t="s">
        <v>3224</v>
      </c>
      <c r="G1001" s="4" t="s">
        <v>275</v>
      </c>
      <c r="H1001" s="9" t="s">
        <v>200</v>
      </c>
      <c r="I1001" s="9" t="s">
        <v>283</v>
      </c>
      <c r="J1001" s="4">
        <v>4.62</v>
      </c>
      <c r="K1001" s="4" t="s">
        <v>277</v>
      </c>
      <c r="L1001" s="4">
        <v>0</v>
      </c>
      <c r="M1001" s="4">
        <v>4.62</v>
      </c>
      <c r="N1001" s="4"/>
      <c r="O1001" s="4" t="s">
        <v>293</v>
      </c>
      <c r="P1001" s="4" t="s">
        <v>279</v>
      </c>
      <c r="Q1001" s="4" t="s">
        <v>3225</v>
      </c>
      <c r="R1001" s="4"/>
      <c r="S1001" s="18"/>
      <c r="T1001" s="23"/>
      <c r="U1001" s="7">
        <f>VLOOKUP(F1001,[6]农村公路!$I$6:$W$11652,15,0)</f>
        <v>4.62</v>
      </c>
      <c r="V1001" s="7">
        <f t="shared" si="47"/>
        <v>0</v>
      </c>
      <c r="W1001" s="7" t="e">
        <f>VLOOKUP(F1001,'[7]乡镇通三级、旅游资源产业路项目明细'!$F$8:$S$1305,14,0)</f>
        <v>#N/A</v>
      </c>
      <c r="AA1001" s="7" t="e">
        <f>_xlfn.XLOOKUP(F1001,'[8]乡镇通三级、旅游资源产业路项目明细'!$U:$U,'[8]乡镇通三级、旅游资源产业路项目明细'!$U:$U)</f>
        <v>#N/A</v>
      </c>
      <c r="AB1001" s="7" t="e">
        <f>VLOOKUP(F1001,[9]项目建设投资计划表!$L$7:$O$83,4,0)</f>
        <v>#N/A</v>
      </c>
    </row>
    <row r="1002" spans="1:28" ht="25.15" customHeight="1" outlineLevel="3" x14ac:dyDescent="0.4">
      <c r="A1002" s="4" t="s">
        <v>15</v>
      </c>
      <c r="B1002" s="4" t="s">
        <v>128</v>
      </c>
      <c r="C1002" s="10" t="s">
        <v>3226</v>
      </c>
      <c r="D1002" s="10" t="s">
        <v>3227</v>
      </c>
      <c r="E1002" s="9"/>
      <c r="F1002" s="10" t="s">
        <v>3228</v>
      </c>
      <c r="G1002" s="4" t="s">
        <v>327</v>
      </c>
      <c r="H1002" s="9" t="s">
        <v>291</v>
      </c>
      <c r="I1002" s="9" t="s">
        <v>283</v>
      </c>
      <c r="J1002" s="4">
        <v>1.66</v>
      </c>
      <c r="K1002" s="4">
        <v>3.5</v>
      </c>
      <c r="L1002" s="4"/>
      <c r="M1002" s="4">
        <v>1.66</v>
      </c>
      <c r="N1002" s="4"/>
      <c r="O1002" s="4">
        <v>4.5</v>
      </c>
      <c r="P1002" s="4" t="s">
        <v>279</v>
      </c>
      <c r="Q1002" s="4" t="s">
        <v>3227</v>
      </c>
      <c r="R1002" s="4"/>
      <c r="S1002" s="18"/>
      <c r="T1002" s="23"/>
      <c r="U1002" s="7">
        <f>VLOOKUP(F1002,[6]农村公路!$I$6:$W$11652,15,0)</f>
        <v>1.66</v>
      </c>
      <c r="V1002" s="7">
        <f t="shared" si="47"/>
        <v>0</v>
      </c>
      <c r="W1002" s="7" t="e">
        <f>VLOOKUP(F1002,'[7]乡镇通三级、旅游资源产业路项目明细'!$F$8:$S$1305,14,0)</f>
        <v>#N/A</v>
      </c>
      <c r="AA1002" s="7" t="e">
        <f>_xlfn.XLOOKUP(F1002,'[8]乡镇通三级、旅游资源产业路项目明细'!$U:$U,'[8]乡镇通三级、旅游资源产业路项目明细'!$U:$U)</f>
        <v>#N/A</v>
      </c>
      <c r="AB1002" s="7" t="e">
        <f>VLOOKUP(F1002,[9]项目建设投资计划表!$L$7:$O$83,4,0)</f>
        <v>#N/A</v>
      </c>
    </row>
    <row r="1003" spans="1:28" ht="25.15" customHeight="1" outlineLevel="3" x14ac:dyDescent="0.4">
      <c r="A1003" s="4" t="s">
        <v>15</v>
      </c>
      <c r="B1003" s="4" t="s">
        <v>128</v>
      </c>
      <c r="C1003" s="10" t="s">
        <v>3200</v>
      </c>
      <c r="D1003" s="10" t="s">
        <v>3229</v>
      </c>
      <c r="E1003" s="9"/>
      <c r="F1003" s="10" t="s">
        <v>3230</v>
      </c>
      <c r="G1003" s="4" t="s">
        <v>327</v>
      </c>
      <c r="H1003" s="9" t="s">
        <v>291</v>
      </c>
      <c r="I1003" s="9" t="s">
        <v>283</v>
      </c>
      <c r="J1003" s="4">
        <v>1.52</v>
      </c>
      <c r="K1003" s="4">
        <v>3</v>
      </c>
      <c r="L1003" s="4"/>
      <c r="M1003" s="4">
        <v>1.52</v>
      </c>
      <c r="N1003" s="4"/>
      <c r="O1003" s="4">
        <v>3.5</v>
      </c>
      <c r="P1003" s="4" t="s">
        <v>279</v>
      </c>
      <c r="Q1003" s="4" t="s">
        <v>3229</v>
      </c>
      <c r="R1003" s="4"/>
      <c r="S1003" s="18"/>
      <c r="T1003" s="23"/>
      <c r="U1003" s="7">
        <f>VLOOKUP(F1003,[6]农村公路!$I$6:$W$11652,15,0)</f>
        <v>1.52</v>
      </c>
      <c r="V1003" s="7">
        <f t="shared" si="47"/>
        <v>0</v>
      </c>
      <c r="W1003" s="7" t="e">
        <f>VLOOKUP(F1003,'[7]乡镇通三级、旅游资源产业路项目明细'!$F$8:$S$1305,14,0)</f>
        <v>#N/A</v>
      </c>
      <c r="AA1003" s="7" t="e">
        <f>_xlfn.XLOOKUP(F1003,'[8]乡镇通三级、旅游资源产业路项目明细'!$U:$U,'[8]乡镇通三级、旅游资源产业路项目明细'!$U:$U)</f>
        <v>#N/A</v>
      </c>
      <c r="AB1003" s="7" t="e">
        <f>VLOOKUP(F1003,[9]项目建设投资计划表!$L$7:$O$83,4,0)</f>
        <v>#N/A</v>
      </c>
    </row>
    <row r="1004" spans="1:28" ht="25.15" customHeight="1" outlineLevel="3" x14ac:dyDescent="0.4">
      <c r="A1004" s="4" t="s">
        <v>15</v>
      </c>
      <c r="B1004" s="4" t="s">
        <v>128</v>
      </c>
      <c r="C1004" s="10" t="s">
        <v>3231</v>
      </c>
      <c r="D1004" s="10" t="s">
        <v>3232</v>
      </c>
      <c r="E1004" s="9"/>
      <c r="F1004" s="10" t="s">
        <v>3233</v>
      </c>
      <c r="G1004" s="4" t="s">
        <v>327</v>
      </c>
      <c r="H1004" s="9" t="s">
        <v>291</v>
      </c>
      <c r="I1004" s="9" t="s">
        <v>3234</v>
      </c>
      <c r="J1004" s="4">
        <v>1.41</v>
      </c>
      <c r="K1004" s="4">
        <v>3</v>
      </c>
      <c r="L1004" s="4"/>
      <c r="M1004" s="4">
        <v>1.41</v>
      </c>
      <c r="N1004" s="4"/>
      <c r="O1004" s="4">
        <v>3.5</v>
      </c>
      <c r="P1004" s="4" t="s">
        <v>279</v>
      </c>
      <c r="Q1004" s="4" t="s">
        <v>3232</v>
      </c>
      <c r="R1004" s="4"/>
      <c r="S1004" s="18"/>
      <c r="T1004" s="23"/>
      <c r="U1004" s="7">
        <f>VLOOKUP(F1004,[6]农村公路!$I$6:$W$11652,15,0)</f>
        <v>1.41</v>
      </c>
      <c r="V1004" s="7">
        <f t="shared" si="47"/>
        <v>0</v>
      </c>
      <c r="W1004" s="7" t="e">
        <f>VLOOKUP(F1004,'[7]乡镇通三级、旅游资源产业路项目明细'!$F$8:$S$1305,14,0)</f>
        <v>#N/A</v>
      </c>
      <c r="AA1004" s="7" t="e">
        <f>_xlfn.XLOOKUP(F1004,'[8]乡镇通三级、旅游资源产业路项目明细'!$U:$U,'[8]乡镇通三级、旅游资源产业路项目明细'!$U:$U)</f>
        <v>#N/A</v>
      </c>
      <c r="AB1004" s="7" t="e">
        <f>VLOOKUP(F1004,[9]项目建设投资计划表!$L$7:$O$83,4,0)</f>
        <v>#N/A</v>
      </c>
    </row>
    <row r="1005" spans="1:28" ht="25.15" customHeight="1" outlineLevel="3" x14ac:dyDescent="0.4">
      <c r="A1005" s="4" t="s">
        <v>15</v>
      </c>
      <c r="B1005" s="4" t="s">
        <v>128</v>
      </c>
      <c r="C1005" s="10" t="s">
        <v>3200</v>
      </c>
      <c r="D1005" s="10" t="s">
        <v>3217</v>
      </c>
      <c r="E1005" s="9"/>
      <c r="F1005" s="10" t="s">
        <v>3235</v>
      </c>
      <c r="G1005" s="4" t="s">
        <v>327</v>
      </c>
      <c r="H1005" s="9" t="s">
        <v>291</v>
      </c>
      <c r="I1005" s="9" t="s">
        <v>283</v>
      </c>
      <c r="J1005" s="4">
        <v>1.35</v>
      </c>
      <c r="K1005" s="4">
        <v>3</v>
      </c>
      <c r="L1005" s="4"/>
      <c r="M1005" s="4">
        <v>1.35</v>
      </c>
      <c r="N1005" s="4"/>
      <c r="O1005" s="4">
        <v>3.5</v>
      </c>
      <c r="P1005" s="4" t="s">
        <v>279</v>
      </c>
      <c r="Q1005" s="4" t="s">
        <v>3217</v>
      </c>
      <c r="R1005" s="4"/>
      <c r="S1005" s="18"/>
      <c r="T1005" s="23"/>
      <c r="U1005" s="7">
        <f>VLOOKUP(F1005,[6]农村公路!$I$6:$W$11652,15,0)</f>
        <v>1.35</v>
      </c>
      <c r="V1005" s="7">
        <f t="shared" si="47"/>
        <v>0</v>
      </c>
      <c r="W1005" s="7" t="e">
        <f>VLOOKUP(F1005,'[7]乡镇通三级、旅游资源产业路项目明细'!$F$8:$S$1305,14,0)</f>
        <v>#N/A</v>
      </c>
      <c r="AA1005" s="7" t="e">
        <f>_xlfn.XLOOKUP(F1005,'[8]乡镇通三级、旅游资源产业路项目明细'!$U:$U,'[8]乡镇通三级、旅游资源产业路项目明细'!$U:$U)</f>
        <v>#N/A</v>
      </c>
      <c r="AB1005" s="7" t="e">
        <f>VLOOKUP(F1005,[9]项目建设投资计划表!$L$7:$O$83,4,0)</f>
        <v>#N/A</v>
      </c>
    </row>
    <row r="1006" spans="1:28" ht="25.15" customHeight="1" outlineLevel="3" x14ac:dyDescent="0.4">
      <c r="A1006" s="4" t="s">
        <v>15</v>
      </c>
      <c r="B1006" s="4" t="s">
        <v>128</v>
      </c>
      <c r="C1006" s="10" t="s">
        <v>3226</v>
      </c>
      <c r="D1006" s="10" t="s">
        <v>3236</v>
      </c>
      <c r="E1006" s="9"/>
      <c r="F1006" s="10" t="s">
        <v>3237</v>
      </c>
      <c r="G1006" s="4" t="s">
        <v>327</v>
      </c>
      <c r="H1006" s="9" t="s">
        <v>291</v>
      </c>
      <c r="I1006" s="9" t="s">
        <v>283</v>
      </c>
      <c r="J1006" s="4">
        <v>1.1100000000000001</v>
      </c>
      <c r="K1006" s="4">
        <v>3</v>
      </c>
      <c r="L1006" s="4"/>
      <c r="M1006" s="4">
        <v>1.1100000000000001</v>
      </c>
      <c r="N1006" s="4"/>
      <c r="O1006" s="4">
        <v>3.5</v>
      </c>
      <c r="P1006" s="4" t="s">
        <v>279</v>
      </c>
      <c r="Q1006" s="4" t="s">
        <v>3236</v>
      </c>
      <c r="R1006" s="4"/>
      <c r="S1006" s="18"/>
      <c r="T1006" s="23"/>
      <c r="U1006" s="7">
        <f>VLOOKUP(F1006,[6]农村公路!$I$6:$W$11652,15,0)</f>
        <v>1.1100000000000001</v>
      </c>
      <c r="V1006" s="7">
        <f t="shared" si="47"/>
        <v>0</v>
      </c>
      <c r="W1006" s="7" t="e">
        <f>VLOOKUP(F1006,'[7]乡镇通三级、旅游资源产业路项目明细'!$F$8:$S$1305,14,0)</f>
        <v>#N/A</v>
      </c>
      <c r="AA1006" s="7" t="e">
        <f>_xlfn.XLOOKUP(F1006,'[8]乡镇通三级、旅游资源产业路项目明细'!$U:$U,'[8]乡镇通三级、旅游资源产业路项目明细'!$U:$U)</f>
        <v>#N/A</v>
      </c>
      <c r="AB1006" s="7" t="e">
        <f>VLOOKUP(F1006,[9]项目建设投资计划表!$L$7:$O$83,4,0)</f>
        <v>#N/A</v>
      </c>
    </row>
    <row r="1007" spans="1:28" ht="25.15" customHeight="1" outlineLevel="3" x14ac:dyDescent="0.4">
      <c r="A1007" s="4" t="s">
        <v>15</v>
      </c>
      <c r="B1007" s="4" t="s">
        <v>128</v>
      </c>
      <c r="C1007" s="10" t="s">
        <v>3226</v>
      </c>
      <c r="D1007" s="10" t="s">
        <v>3238</v>
      </c>
      <c r="E1007" s="9"/>
      <c r="F1007" s="10" t="s">
        <v>3239</v>
      </c>
      <c r="G1007" s="4" t="s">
        <v>327</v>
      </c>
      <c r="H1007" s="9" t="s">
        <v>291</v>
      </c>
      <c r="I1007" s="9" t="s">
        <v>283</v>
      </c>
      <c r="J1007" s="4">
        <v>2.08</v>
      </c>
      <c r="K1007" s="4">
        <v>3</v>
      </c>
      <c r="L1007" s="4"/>
      <c r="M1007" s="4">
        <v>2.08</v>
      </c>
      <c r="N1007" s="4"/>
      <c r="O1007" s="4">
        <v>3.5</v>
      </c>
      <c r="P1007" s="4" t="s">
        <v>279</v>
      </c>
      <c r="Q1007" s="4" t="s">
        <v>3238</v>
      </c>
      <c r="R1007" s="4"/>
      <c r="S1007" s="18"/>
      <c r="T1007" s="23"/>
      <c r="U1007" s="7">
        <f>VLOOKUP(F1007,[6]农村公路!$I$6:$W$11652,15,0)</f>
        <v>2.08</v>
      </c>
      <c r="V1007" s="7">
        <f t="shared" si="47"/>
        <v>0</v>
      </c>
      <c r="W1007" s="7" t="e">
        <f>VLOOKUP(F1007,'[7]乡镇通三级、旅游资源产业路项目明细'!$F$8:$S$1305,14,0)</f>
        <v>#N/A</v>
      </c>
      <c r="AA1007" s="7" t="e">
        <f>_xlfn.XLOOKUP(F1007,'[8]乡镇通三级、旅游资源产业路项目明细'!$U:$U,'[8]乡镇通三级、旅游资源产业路项目明细'!$U:$U)</f>
        <v>#N/A</v>
      </c>
      <c r="AB1007" s="7" t="e">
        <f>VLOOKUP(F1007,[9]项目建设投资计划表!$L$7:$O$83,4,0)</f>
        <v>#N/A</v>
      </c>
    </row>
    <row r="1008" spans="1:28" ht="25.15" customHeight="1" outlineLevel="3" x14ac:dyDescent="0.4">
      <c r="A1008" s="4" t="s">
        <v>15</v>
      </c>
      <c r="B1008" s="4" t="s">
        <v>128</v>
      </c>
      <c r="C1008" s="10" t="s">
        <v>3226</v>
      </c>
      <c r="D1008" s="10" t="s">
        <v>3240</v>
      </c>
      <c r="E1008" s="9"/>
      <c r="F1008" s="10" t="s">
        <v>3241</v>
      </c>
      <c r="G1008" s="4" t="s">
        <v>327</v>
      </c>
      <c r="H1008" s="9" t="s">
        <v>291</v>
      </c>
      <c r="I1008" s="9" t="s">
        <v>283</v>
      </c>
      <c r="J1008" s="4">
        <v>1.53</v>
      </c>
      <c r="K1008" s="4">
        <v>3</v>
      </c>
      <c r="L1008" s="4"/>
      <c r="M1008" s="4">
        <v>1.53</v>
      </c>
      <c r="N1008" s="4"/>
      <c r="O1008" s="4">
        <v>3.5</v>
      </c>
      <c r="P1008" s="4" t="s">
        <v>279</v>
      </c>
      <c r="Q1008" s="4" t="s">
        <v>3240</v>
      </c>
      <c r="R1008" s="4"/>
      <c r="S1008" s="18"/>
      <c r="T1008" s="23"/>
      <c r="U1008" s="7">
        <f>VLOOKUP(F1008,[6]农村公路!$I$6:$W$11652,15,0)</f>
        <v>1.53</v>
      </c>
      <c r="V1008" s="7">
        <f t="shared" si="47"/>
        <v>0</v>
      </c>
      <c r="W1008" s="7" t="e">
        <f>VLOOKUP(F1008,'[7]乡镇通三级、旅游资源产业路项目明细'!$F$8:$S$1305,14,0)</f>
        <v>#N/A</v>
      </c>
      <c r="AA1008" s="7" t="e">
        <f>_xlfn.XLOOKUP(F1008,'[8]乡镇通三级、旅游资源产业路项目明细'!$U:$U,'[8]乡镇通三级、旅游资源产业路项目明细'!$U:$U)</f>
        <v>#N/A</v>
      </c>
      <c r="AB1008" s="7" t="e">
        <f>VLOOKUP(F1008,[9]项目建设投资计划表!$L$7:$O$83,4,0)</f>
        <v>#N/A</v>
      </c>
    </row>
    <row r="1009" spans="1:28" ht="25.15" customHeight="1" outlineLevel="3" x14ac:dyDescent="0.4">
      <c r="A1009" s="4" t="s">
        <v>15</v>
      </c>
      <c r="B1009" s="4" t="s">
        <v>128</v>
      </c>
      <c r="C1009" s="10" t="s">
        <v>3231</v>
      </c>
      <c r="D1009" s="10" t="s">
        <v>3242</v>
      </c>
      <c r="E1009" s="9"/>
      <c r="F1009" s="10" t="s">
        <v>3243</v>
      </c>
      <c r="G1009" s="4" t="s">
        <v>327</v>
      </c>
      <c r="H1009" s="9" t="s">
        <v>291</v>
      </c>
      <c r="I1009" s="9" t="s">
        <v>283</v>
      </c>
      <c r="J1009" s="4">
        <v>1.32</v>
      </c>
      <c r="K1009" s="4">
        <v>3</v>
      </c>
      <c r="L1009" s="4"/>
      <c r="M1009" s="4">
        <v>1.32</v>
      </c>
      <c r="N1009" s="4"/>
      <c r="O1009" s="4">
        <v>3.5</v>
      </c>
      <c r="P1009" s="4" t="s">
        <v>279</v>
      </c>
      <c r="Q1009" s="4" t="s">
        <v>3242</v>
      </c>
      <c r="R1009" s="4"/>
      <c r="S1009" s="18"/>
      <c r="T1009" s="23"/>
      <c r="U1009" s="7">
        <f>VLOOKUP(F1009,[6]农村公路!$I$6:$W$11652,15,0)</f>
        <v>1.32</v>
      </c>
      <c r="V1009" s="7">
        <f t="shared" si="47"/>
        <v>0</v>
      </c>
      <c r="W1009" s="7" t="e">
        <f>VLOOKUP(F1009,'[7]乡镇通三级、旅游资源产业路项目明细'!$F$8:$S$1305,14,0)</f>
        <v>#N/A</v>
      </c>
      <c r="AA1009" s="7" t="e">
        <f>_xlfn.XLOOKUP(F1009,'[8]乡镇通三级、旅游资源产业路项目明细'!$U:$U,'[8]乡镇通三级、旅游资源产业路项目明细'!$U:$U)</f>
        <v>#N/A</v>
      </c>
      <c r="AB1009" s="7" t="e">
        <f>VLOOKUP(F1009,[9]项目建设投资计划表!$L$7:$O$83,4,0)</f>
        <v>#N/A</v>
      </c>
    </row>
    <row r="1010" spans="1:28" ht="25.15" customHeight="1" outlineLevel="3" x14ac:dyDescent="0.4">
      <c r="A1010" s="4" t="s">
        <v>15</v>
      </c>
      <c r="B1010" s="4" t="s">
        <v>128</v>
      </c>
      <c r="C1010" s="10" t="s">
        <v>3231</v>
      </c>
      <c r="D1010" s="10" t="s">
        <v>3232</v>
      </c>
      <c r="E1010" s="9"/>
      <c r="F1010" s="10" t="s">
        <v>3244</v>
      </c>
      <c r="G1010" s="4" t="s">
        <v>327</v>
      </c>
      <c r="H1010" s="9" t="s">
        <v>291</v>
      </c>
      <c r="I1010" s="9" t="s">
        <v>283</v>
      </c>
      <c r="J1010" s="4">
        <v>0.87</v>
      </c>
      <c r="K1010" s="4">
        <v>3</v>
      </c>
      <c r="L1010" s="4"/>
      <c r="M1010" s="4">
        <v>0.87</v>
      </c>
      <c r="N1010" s="4"/>
      <c r="O1010" s="4">
        <v>3.5</v>
      </c>
      <c r="P1010" s="4" t="s">
        <v>279</v>
      </c>
      <c r="Q1010" s="4" t="s">
        <v>3232</v>
      </c>
      <c r="R1010" s="4"/>
      <c r="S1010" s="18"/>
      <c r="T1010" s="23"/>
      <c r="U1010" s="7">
        <f>VLOOKUP(F1010,[6]农村公路!$I$6:$W$11652,15,0)</f>
        <v>0.87</v>
      </c>
      <c r="V1010" s="7">
        <f t="shared" si="47"/>
        <v>0</v>
      </c>
      <c r="W1010" s="7" t="e">
        <f>VLOOKUP(F1010,'[7]乡镇通三级、旅游资源产业路项目明细'!$F$8:$S$1305,14,0)</f>
        <v>#N/A</v>
      </c>
      <c r="AA1010" s="7" t="e">
        <f>_xlfn.XLOOKUP(F1010,'[8]乡镇通三级、旅游资源产业路项目明细'!$U:$U,'[8]乡镇通三级、旅游资源产业路项目明细'!$U:$U)</f>
        <v>#N/A</v>
      </c>
      <c r="AB1010" s="7" t="e">
        <f>VLOOKUP(F1010,[9]项目建设投资计划表!$L$7:$O$83,4,0)</f>
        <v>#N/A</v>
      </c>
    </row>
    <row r="1011" spans="1:28" ht="25.15" customHeight="1" outlineLevel="3" x14ac:dyDescent="0.4">
      <c r="A1011" s="4" t="s">
        <v>15</v>
      </c>
      <c r="B1011" s="4" t="s">
        <v>128</v>
      </c>
      <c r="C1011" s="10" t="s">
        <v>3231</v>
      </c>
      <c r="D1011" s="10" t="s">
        <v>3245</v>
      </c>
      <c r="E1011" s="9"/>
      <c r="F1011" s="10" t="s">
        <v>3246</v>
      </c>
      <c r="G1011" s="4" t="s">
        <v>327</v>
      </c>
      <c r="H1011" s="9" t="s">
        <v>291</v>
      </c>
      <c r="I1011" s="9" t="s">
        <v>283</v>
      </c>
      <c r="J1011" s="4">
        <v>0.81</v>
      </c>
      <c r="K1011" s="4">
        <v>3</v>
      </c>
      <c r="L1011" s="4"/>
      <c r="M1011" s="4">
        <v>0.81</v>
      </c>
      <c r="N1011" s="4"/>
      <c r="O1011" s="4">
        <v>3.5</v>
      </c>
      <c r="P1011" s="4" t="s">
        <v>279</v>
      </c>
      <c r="Q1011" s="4" t="s">
        <v>3245</v>
      </c>
      <c r="R1011" s="4"/>
      <c r="S1011" s="18"/>
      <c r="T1011" s="23"/>
      <c r="U1011" s="7">
        <f>VLOOKUP(F1011,[6]农村公路!$I$6:$W$11652,15,0)</f>
        <v>0.81</v>
      </c>
      <c r="V1011" s="7">
        <f t="shared" si="47"/>
        <v>0</v>
      </c>
      <c r="W1011" s="7" t="e">
        <f>VLOOKUP(F1011,'[7]乡镇通三级、旅游资源产业路项目明细'!$F$8:$S$1305,14,0)</f>
        <v>#N/A</v>
      </c>
      <c r="AA1011" s="7" t="e">
        <f>_xlfn.XLOOKUP(F1011,'[8]乡镇通三级、旅游资源产业路项目明细'!$U:$U,'[8]乡镇通三级、旅游资源产业路项目明细'!$U:$U)</f>
        <v>#N/A</v>
      </c>
      <c r="AB1011" s="7" t="e">
        <f>VLOOKUP(F1011,[9]项目建设投资计划表!$L$7:$O$83,4,0)</f>
        <v>#N/A</v>
      </c>
    </row>
    <row r="1012" spans="1:28" s="1" customFormat="1" ht="25.15" customHeight="1" outlineLevel="2" x14ac:dyDescent="0.4">
      <c r="A1012" s="4"/>
      <c r="B1012" s="11" t="s">
        <v>132</v>
      </c>
      <c r="C1012" s="4"/>
      <c r="D1012" s="4"/>
      <c r="E1012" s="9"/>
      <c r="F1012" s="4"/>
      <c r="G1012" s="4"/>
      <c r="H1012" s="9"/>
      <c r="I1012" s="9"/>
      <c r="J1012" s="4">
        <f>SUBTOTAL(9,J1013:J1067)</f>
        <v>94.592000000000056</v>
      </c>
      <c r="K1012" s="4"/>
      <c r="L1012" s="4"/>
      <c r="M1012" s="4">
        <f>SUBTOTAL(9,M1013:M1067)</f>
        <v>85.298000000000059</v>
      </c>
      <c r="N1012" s="4">
        <v>76.400000000000006</v>
      </c>
      <c r="O1012" s="4"/>
      <c r="P1012" s="4"/>
      <c r="Q1012" s="4"/>
      <c r="R1012" s="4"/>
      <c r="S1012" s="18">
        <f t="shared" si="45"/>
        <v>18.19200000000005</v>
      </c>
      <c r="T1012" s="24"/>
    </row>
    <row r="1013" spans="1:28" ht="25.15" customHeight="1" outlineLevel="3" x14ac:dyDescent="0.4">
      <c r="A1013" s="4" t="s">
        <v>15</v>
      </c>
      <c r="B1013" s="4" t="s">
        <v>132</v>
      </c>
      <c r="C1013" s="4" t="s">
        <v>3247</v>
      </c>
      <c r="D1013" s="4" t="s">
        <v>3248</v>
      </c>
      <c r="E1013" s="9"/>
      <c r="F1013" s="4" t="s">
        <v>3249</v>
      </c>
      <c r="G1013" s="4" t="s">
        <v>275</v>
      </c>
      <c r="H1013" s="9" t="s">
        <v>200</v>
      </c>
      <c r="I1013" s="9" t="s">
        <v>283</v>
      </c>
      <c r="J1013" s="4">
        <v>3.52</v>
      </c>
      <c r="K1013" s="4">
        <v>3.5</v>
      </c>
      <c r="L1013" s="4">
        <v>0</v>
      </c>
      <c r="M1013" s="4">
        <v>0.29599999999999999</v>
      </c>
      <c r="N1013" s="4"/>
      <c r="O1013" s="4">
        <v>6</v>
      </c>
      <c r="P1013" s="4" t="s">
        <v>279</v>
      </c>
      <c r="Q1013" s="4" t="s">
        <v>3250</v>
      </c>
      <c r="R1013" s="4" t="s">
        <v>366</v>
      </c>
      <c r="S1013" s="18"/>
      <c r="T1013" s="21" t="s">
        <v>3251</v>
      </c>
      <c r="U1013" s="7">
        <f>VLOOKUP(F1013,[6]农村公路!$I$6:$W$11652,15,0)</f>
        <v>3.52</v>
      </c>
      <c r="V1013" s="7">
        <f t="shared" ref="V1013:V1042" si="48">J1013-U1013</f>
        <v>0</v>
      </c>
      <c r="W1013" s="7">
        <f>VLOOKUP(F1013,'[7]2021年备案'!$F$8:$S$1293,14,0)</f>
        <v>2.024</v>
      </c>
      <c r="X1013" s="7">
        <f>J1013-W1013</f>
        <v>1.496</v>
      </c>
      <c r="Y1013" s="7">
        <f>X1013-M1013</f>
        <v>1.2</v>
      </c>
      <c r="AA1013" s="7" t="str">
        <f>_xlfn.XLOOKUP(F1013,'[8]乡镇通三级、旅游资源产业路项目明细'!$U:$U,'[8]乡镇通三级、旅游资源产业路项目明细'!$U:$U)</f>
        <v>Y373至岳阳县邓宗养殖合作社连接路</v>
      </c>
      <c r="AB1013" s="7" t="e">
        <f>VLOOKUP(F1013,[9]项目建设投资计划表!$L$7:$O$83,4,0)</f>
        <v>#N/A</v>
      </c>
    </row>
    <row r="1014" spans="1:28" ht="25.15" customHeight="1" outlineLevel="3" x14ac:dyDescent="0.4">
      <c r="A1014" s="4" t="s">
        <v>15</v>
      </c>
      <c r="B1014" s="4" t="s">
        <v>132</v>
      </c>
      <c r="C1014" s="4" t="s">
        <v>3252</v>
      </c>
      <c r="D1014" s="4"/>
      <c r="E1014" s="9"/>
      <c r="F1014" s="4" t="s">
        <v>3253</v>
      </c>
      <c r="G1014" s="4" t="s">
        <v>290</v>
      </c>
      <c r="H1014" s="9" t="s">
        <v>200</v>
      </c>
      <c r="I1014" s="9" t="s">
        <v>3254</v>
      </c>
      <c r="J1014" s="9">
        <v>4.6120000000000001</v>
      </c>
      <c r="K1014" s="4">
        <v>3.5</v>
      </c>
      <c r="L1014" s="4">
        <v>0</v>
      </c>
      <c r="M1014" s="9">
        <v>4.6120000000000001</v>
      </c>
      <c r="N1014" s="9"/>
      <c r="O1014" s="4" t="s">
        <v>293</v>
      </c>
      <c r="P1014" s="4" t="s">
        <v>279</v>
      </c>
      <c r="Q1014" s="4" t="s">
        <v>3255</v>
      </c>
      <c r="R1014" s="4" t="s">
        <v>366</v>
      </c>
      <c r="S1014" s="18"/>
      <c r="T1014" s="21" t="s">
        <v>3256</v>
      </c>
      <c r="U1014" s="7">
        <f>VLOOKUP(F1014,[6]农村公路!$I$6:$W$11652,15,0)</f>
        <v>4.6120000000000001</v>
      </c>
      <c r="V1014" s="7">
        <f t="shared" si="48"/>
        <v>0</v>
      </c>
      <c r="W1014" s="7" t="e">
        <f>VLOOKUP(F1014,'[7]乡镇通三级、旅游资源产业路项目明细'!$F$8:$S$1305,14,0)</f>
        <v>#N/A</v>
      </c>
      <c r="AA1014" s="7" t="str">
        <f>_xlfn.XLOOKUP(F1014,'[8]乡镇通三级、旅游资源产业路项目明细'!$U:$U,'[8]乡镇通三级、旅游资源产业路项目明细'!$U:$U)</f>
        <v>岳阳县黄秀农耕文化园（岳阳县黄秀农耕文化园）通景路</v>
      </c>
      <c r="AB1014" s="7" t="e">
        <f>VLOOKUP(F1014,[9]项目建设投资计划表!$L$7:$O$83,4,0)</f>
        <v>#N/A</v>
      </c>
    </row>
    <row r="1015" spans="1:28" ht="25.15" customHeight="1" outlineLevel="3" x14ac:dyDescent="0.4">
      <c r="A1015" s="4" t="s">
        <v>15</v>
      </c>
      <c r="B1015" s="4" t="s">
        <v>132</v>
      </c>
      <c r="C1015" s="4" t="s">
        <v>3257</v>
      </c>
      <c r="D1015" s="9" t="s">
        <v>3257</v>
      </c>
      <c r="E1015" s="9"/>
      <c r="F1015" s="4" t="s">
        <v>3258</v>
      </c>
      <c r="G1015" s="4" t="s">
        <v>275</v>
      </c>
      <c r="H1015" s="9" t="s">
        <v>200</v>
      </c>
      <c r="I1015" s="9" t="s">
        <v>283</v>
      </c>
      <c r="J1015" s="9">
        <v>2.2200000000000002</v>
      </c>
      <c r="K1015" s="4">
        <v>3.5</v>
      </c>
      <c r="L1015" s="4">
        <v>0</v>
      </c>
      <c r="M1015" s="9">
        <v>2.2200000000000002</v>
      </c>
      <c r="N1015" s="9"/>
      <c r="O1015" s="4" t="s">
        <v>293</v>
      </c>
      <c r="P1015" s="4" t="s">
        <v>279</v>
      </c>
      <c r="Q1015" s="4" t="s">
        <v>3259</v>
      </c>
      <c r="R1015" s="4" t="s">
        <v>366</v>
      </c>
      <c r="S1015" s="18"/>
      <c r="T1015" s="21" t="s">
        <v>3256</v>
      </c>
      <c r="U1015" s="7">
        <f>VLOOKUP(F1015,[6]农村公路!$I$6:$W$11652,15,0)</f>
        <v>2.2200000000000002</v>
      </c>
      <c r="V1015" s="7">
        <f t="shared" si="48"/>
        <v>0</v>
      </c>
      <c r="W1015" s="7" t="e">
        <f>VLOOKUP(F1015,'[7]乡镇通三级、旅游资源产业路项目明细'!$F$8:$S$1305,14,0)</f>
        <v>#N/A</v>
      </c>
      <c r="AA1015" s="7" t="str">
        <f>_xlfn.XLOOKUP(F1015,'[8]乡镇通三级、旅游资源产业路项目明细'!$U:$U,'[8]乡镇通三级、旅游资源产业路项目明细'!$U:$U)</f>
        <v>忠信-岳阳樱花园连接路</v>
      </c>
      <c r="AB1015" s="7" t="e">
        <f>VLOOKUP(F1015,[9]项目建设投资计划表!$L$7:$O$83,4,0)</f>
        <v>#N/A</v>
      </c>
    </row>
    <row r="1016" spans="1:28" ht="25.15" customHeight="1" outlineLevel="3" x14ac:dyDescent="0.4">
      <c r="A1016" s="4" t="s">
        <v>15</v>
      </c>
      <c r="B1016" s="4" t="s">
        <v>132</v>
      </c>
      <c r="C1016" s="4" t="s">
        <v>3260</v>
      </c>
      <c r="D1016" s="4" t="s">
        <v>3261</v>
      </c>
      <c r="E1016" s="9"/>
      <c r="F1016" s="4" t="s">
        <v>3262</v>
      </c>
      <c r="G1016" s="4" t="s">
        <v>290</v>
      </c>
      <c r="H1016" s="9" t="s">
        <v>291</v>
      </c>
      <c r="I1016" s="9" t="s">
        <v>3263</v>
      </c>
      <c r="J1016" s="4">
        <v>2.57</v>
      </c>
      <c r="K1016" s="4" t="s">
        <v>284</v>
      </c>
      <c r="L1016" s="4">
        <v>0</v>
      </c>
      <c r="M1016" s="4">
        <v>2.57</v>
      </c>
      <c r="N1016" s="4"/>
      <c r="O1016" s="4" t="s">
        <v>293</v>
      </c>
      <c r="P1016" s="4" t="s">
        <v>279</v>
      </c>
      <c r="Q1016" s="4" t="s">
        <v>3264</v>
      </c>
      <c r="R1016" s="4"/>
      <c r="S1016" s="18"/>
      <c r="T1016" s="21"/>
      <c r="U1016" s="7">
        <f>VLOOKUP(F1016,[6]农村公路!$I$6:$W$11652,15,0)</f>
        <v>2.57</v>
      </c>
      <c r="V1016" s="7">
        <f t="shared" si="48"/>
        <v>0</v>
      </c>
      <c r="W1016" s="7" t="e">
        <f>VLOOKUP(F1016,'[7]乡镇通三级、旅游资源产业路项目明细'!$F$8:$S$1305,14,0)</f>
        <v>#N/A</v>
      </c>
      <c r="AA1016" s="7" t="e">
        <f>_xlfn.XLOOKUP(F1016,'[8]乡镇通三级、旅游资源产业路项目明细'!$U:$U,'[8]乡镇通三级、旅游资源产业路项目明细'!$U:$U)</f>
        <v>#N/A</v>
      </c>
      <c r="AB1016" s="7" t="e">
        <f>VLOOKUP(F1016,[9]项目建设投资计划表!$L$7:$O$83,4,0)</f>
        <v>#N/A</v>
      </c>
    </row>
    <row r="1017" spans="1:28" ht="25.15" customHeight="1" outlineLevel="3" x14ac:dyDescent="0.4">
      <c r="A1017" s="4" t="s">
        <v>15</v>
      </c>
      <c r="B1017" s="4" t="s">
        <v>132</v>
      </c>
      <c r="C1017" s="4" t="s">
        <v>3265</v>
      </c>
      <c r="D1017" s="4" t="s">
        <v>3266</v>
      </c>
      <c r="E1017" s="9"/>
      <c r="F1017" s="4" t="s">
        <v>3267</v>
      </c>
      <c r="G1017" s="4" t="s">
        <v>290</v>
      </c>
      <c r="H1017" s="9" t="s">
        <v>291</v>
      </c>
      <c r="I1017" s="9" t="s">
        <v>3268</v>
      </c>
      <c r="J1017" s="4">
        <v>11.8</v>
      </c>
      <c r="K1017" s="4" t="s">
        <v>284</v>
      </c>
      <c r="L1017" s="4">
        <v>0</v>
      </c>
      <c r="M1017" s="4">
        <v>11.8</v>
      </c>
      <c r="N1017" s="4"/>
      <c r="O1017" s="4" t="s">
        <v>363</v>
      </c>
      <c r="P1017" s="4" t="s">
        <v>279</v>
      </c>
      <c r="Q1017" s="4" t="s">
        <v>3269</v>
      </c>
      <c r="R1017" s="4"/>
      <c r="S1017" s="18"/>
      <c r="T1017" s="21"/>
      <c r="U1017" s="7">
        <f>VLOOKUP(F1017,[6]农村公路!$I$6:$W$11652,15,0)</f>
        <v>11.8</v>
      </c>
      <c r="V1017" s="7">
        <f t="shared" si="48"/>
        <v>0</v>
      </c>
      <c r="W1017" s="7" t="e">
        <f>VLOOKUP(F1017,'[7]乡镇通三级、旅游资源产业路项目明细'!$F$8:$S$1305,14,0)</f>
        <v>#N/A</v>
      </c>
      <c r="AA1017" s="7" t="e">
        <f>_xlfn.XLOOKUP(F1017,'[8]乡镇通三级、旅游资源产业路项目明细'!$U:$U,'[8]乡镇通三级、旅游资源产业路项目明细'!$U:$U)</f>
        <v>#N/A</v>
      </c>
      <c r="AB1017" s="7" t="e">
        <f>VLOOKUP(F1017,[9]项目建设投资计划表!$L$7:$O$83,4,0)</f>
        <v>#N/A</v>
      </c>
    </row>
    <row r="1018" spans="1:28" ht="25.15" customHeight="1" outlineLevel="3" x14ac:dyDescent="0.4">
      <c r="A1018" s="4" t="s">
        <v>15</v>
      </c>
      <c r="B1018" s="4" t="s">
        <v>132</v>
      </c>
      <c r="C1018" s="4" t="s">
        <v>3270</v>
      </c>
      <c r="D1018" s="4" t="s">
        <v>3271</v>
      </c>
      <c r="E1018" s="9"/>
      <c r="F1018" s="4" t="s">
        <v>3272</v>
      </c>
      <c r="G1018" s="4" t="s">
        <v>275</v>
      </c>
      <c r="H1018" s="9" t="s">
        <v>291</v>
      </c>
      <c r="I1018" s="9" t="s">
        <v>3273</v>
      </c>
      <c r="J1018" s="4">
        <v>2.57</v>
      </c>
      <c r="K1018" s="4">
        <v>0</v>
      </c>
      <c r="L1018" s="4">
        <v>0</v>
      </c>
      <c r="M1018" s="4">
        <v>2.57</v>
      </c>
      <c r="N1018" s="4"/>
      <c r="O1018" s="4" t="s">
        <v>293</v>
      </c>
      <c r="P1018" s="4" t="s">
        <v>279</v>
      </c>
      <c r="Q1018" s="4" t="s">
        <v>3274</v>
      </c>
      <c r="R1018" s="4"/>
      <c r="S1018" s="18"/>
      <c r="T1018" s="21"/>
      <c r="U1018" s="7">
        <f>VLOOKUP(F1018,[6]农村公路!$I$6:$W$11652,15,0)</f>
        <v>2.57</v>
      </c>
      <c r="V1018" s="7">
        <f t="shared" si="48"/>
        <v>0</v>
      </c>
      <c r="W1018" s="7" t="e">
        <f>VLOOKUP(F1018,'[7]乡镇通三级、旅游资源产业路项目明细'!$F$8:$S$1305,14,0)</f>
        <v>#N/A</v>
      </c>
      <c r="AA1018" s="7" t="e">
        <f>_xlfn.XLOOKUP(F1018,'[8]乡镇通三级、旅游资源产业路项目明细'!$U:$U,'[8]乡镇通三级、旅游资源产业路项目明细'!$U:$U)</f>
        <v>#N/A</v>
      </c>
      <c r="AB1018" s="7" t="e">
        <f>VLOOKUP(F1018,[9]项目建设投资计划表!$L$7:$O$83,4,0)</f>
        <v>#N/A</v>
      </c>
    </row>
    <row r="1019" spans="1:28" ht="25.15" customHeight="1" outlineLevel="3" x14ac:dyDescent="0.4">
      <c r="A1019" s="4" t="s">
        <v>15</v>
      </c>
      <c r="B1019" s="4" t="s">
        <v>132</v>
      </c>
      <c r="C1019" s="4" t="s">
        <v>3270</v>
      </c>
      <c r="D1019" s="4" t="s">
        <v>33</v>
      </c>
      <c r="E1019" s="9"/>
      <c r="F1019" s="4" t="s">
        <v>3275</v>
      </c>
      <c r="G1019" s="4" t="s">
        <v>275</v>
      </c>
      <c r="H1019" s="9" t="s">
        <v>291</v>
      </c>
      <c r="I1019" s="9" t="s">
        <v>283</v>
      </c>
      <c r="J1019" s="4">
        <v>0.75</v>
      </c>
      <c r="K1019" s="4" t="s">
        <v>284</v>
      </c>
      <c r="L1019" s="4">
        <v>0</v>
      </c>
      <c r="M1019" s="4">
        <v>0.75</v>
      </c>
      <c r="N1019" s="4"/>
      <c r="O1019" s="4" t="s">
        <v>293</v>
      </c>
      <c r="P1019" s="4" t="s">
        <v>279</v>
      </c>
      <c r="Q1019" s="4" t="s">
        <v>3276</v>
      </c>
      <c r="R1019" s="4"/>
      <c r="S1019" s="18"/>
      <c r="T1019" s="21"/>
      <c r="U1019" s="7">
        <f>VLOOKUP(F1019,[6]农村公路!$I$6:$W$11652,15,0)</f>
        <v>0.75</v>
      </c>
      <c r="V1019" s="7">
        <f t="shared" si="48"/>
        <v>0</v>
      </c>
      <c r="W1019" s="7" t="e">
        <f>VLOOKUP(F1019,'[7]乡镇通三级、旅游资源产业路项目明细'!$F$8:$S$1305,14,0)</f>
        <v>#N/A</v>
      </c>
      <c r="AA1019" s="7" t="e">
        <f>_xlfn.XLOOKUP(F1019,'[8]乡镇通三级、旅游资源产业路项目明细'!$U:$U,'[8]乡镇通三级、旅游资源产业路项目明细'!$U:$U)</f>
        <v>#N/A</v>
      </c>
      <c r="AB1019" s="7" t="e">
        <f>VLOOKUP(F1019,[9]项目建设投资计划表!$L$7:$O$83,4,0)</f>
        <v>#N/A</v>
      </c>
    </row>
    <row r="1020" spans="1:28" ht="25.15" customHeight="1" outlineLevel="3" x14ac:dyDescent="0.4">
      <c r="A1020" s="4" t="s">
        <v>15</v>
      </c>
      <c r="B1020" s="4" t="s">
        <v>132</v>
      </c>
      <c r="C1020" s="4" t="s">
        <v>3265</v>
      </c>
      <c r="D1020" s="4" t="s">
        <v>3277</v>
      </c>
      <c r="E1020" s="9"/>
      <c r="F1020" s="4" t="s">
        <v>3278</v>
      </c>
      <c r="G1020" s="4" t="s">
        <v>275</v>
      </c>
      <c r="H1020" s="9" t="s">
        <v>200</v>
      </c>
      <c r="I1020" s="9" t="s">
        <v>3279</v>
      </c>
      <c r="J1020" s="4">
        <v>7.43</v>
      </c>
      <c r="K1020" s="4" t="s">
        <v>284</v>
      </c>
      <c r="L1020" s="4">
        <v>0</v>
      </c>
      <c r="M1020" s="4">
        <v>7.43</v>
      </c>
      <c r="N1020" s="4"/>
      <c r="O1020" s="4" t="s">
        <v>363</v>
      </c>
      <c r="P1020" s="4" t="s">
        <v>279</v>
      </c>
      <c r="Q1020" s="4" t="s">
        <v>3280</v>
      </c>
      <c r="R1020" s="4"/>
      <c r="S1020" s="18"/>
      <c r="T1020" s="21"/>
      <c r="U1020" s="7">
        <f>VLOOKUP(F1020,[6]农村公路!$I$6:$W$11652,15,0)</f>
        <v>7.43</v>
      </c>
      <c r="V1020" s="7">
        <f t="shared" si="48"/>
        <v>0</v>
      </c>
      <c r="W1020" s="7" t="e">
        <f>VLOOKUP(F1020,'[7]乡镇通三级、旅游资源产业路项目明细'!$F$8:$S$1305,14,0)</f>
        <v>#N/A</v>
      </c>
      <c r="AA1020" s="7" t="e">
        <f>_xlfn.XLOOKUP(F1020,'[8]乡镇通三级、旅游资源产业路项目明细'!$U:$U,'[8]乡镇通三级、旅游资源产业路项目明细'!$U:$U)</f>
        <v>#N/A</v>
      </c>
      <c r="AB1020" s="7" t="e">
        <f>VLOOKUP(F1020,[9]项目建设投资计划表!$L$7:$O$83,4,0)</f>
        <v>#N/A</v>
      </c>
    </row>
    <row r="1021" spans="1:28" ht="25.15" customHeight="1" outlineLevel="3" x14ac:dyDescent="0.4">
      <c r="A1021" s="4" t="s">
        <v>15</v>
      </c>
      <c r="B1021" s="4" t="s">
        <v>132</v>
      </c>
      <c r="C1021" s="4" t="s">
        <v>3265</v>
      </c>
      <c r="D1021" s="4" t="s">
        <v>3281</v>
      </c>
      <c r="E1021" s="9"/>
      <c r="F1021" s="4" t="s">
        <v>3282</v>
      </c>
      <c r="G1021" s="4" t="s">
        <v>275</v>
      </c>
      <c r="H1021" s="9" t="s">
        <v>291</v>
      </c>
      <c r="I1021" s="9" t="s">
        <v>3283</v>
      </c>
      <c r="J1021" s="4">
        <v>3.14</v>
      </c>
      <c r="K1021" s="4">
        <v>0</v>
      </c>
      <c r="L1021" s="4">
        <v>0</v>
      </c>
      <c r="M1021" s="4">
        <v>3.14</v>
      </c>
      <c r="N1021" s="4"/>
      <c r="O1021" s="4" t="s">
        <v>293</v>
      </c>
      <c r="P1021" s="4" t="s">
        <v>279</v>
      </c>
      <c r="Q1021" s="4" t="s">
        <v>3284</v>
      </c>
      <c r="R1021" s="4"/>
      <c r="S1021" s="18"/>
      <c r="T1021" s="21"/>
      <c r="U1021" s="7">
        <f>VLOOKUP(F1021,[6]农村公路!$I$6:$W$11652,15,0)</f>
        <v>3.14</v>
      </c>
      <c r="V1021" s="7">
        <f t="shared" si="48"/>
        <v>0</v>
      </c>
      <c r="W1021" s="7" t="e">
        <f>VLOOKUP(F1021,'[7]乡镇通三级、旅游资源产业路项目明细'!$F$8:$S$1305,14,0)</f>
        <v>#N/A</v>
      </c>
      <c r="AA1021" s="7" t="e">
        <f>_xlfn.XLOOKUP(F1021,'[8]乡镇通三级、旅游资源产业路项目明细'!$U:$U,'[8]乡镇通三级、旅游资源产业路项目明细'!$U:$U)</f>
        <v>#N/A</v>
      </c>
      <c r="AB1021" s="7" t="e">
        <f>VLOOKUP(F1021,[9]项目建设投资计划表!$L$7:$O$83,4,0)</f>
        <v>#N/A</v>
      </c>
    </row>
    <row r="1022" spans="1:28" ht="25.15" customHeight="1" outlineLevel="3" x14ac:dyDescent="0.4">
      <c r="A1022" s="4" t="s">
        <v>15</v>
      </c>
      <c r="B1022" s="4" t="s">
        <v>132</v>
      </c>
      <c r="C1022" s="4" t="s">
        <v>3265</v>
      </c>
      <c r="D1022" s="4" t="s">
        <v>1896</v>
      </c>
      <c r="E1022" s="9"/>
      <c r="F1022" s="4" t="s">
        <v>3285</v>
      </c>
      <c r="G1022" s="4" t="s">
        <v>275</v>
      </c>
      <c r="H1022" s="9" t="s">
        <v>291</v>
      </c>
      <c r="I1022" s="9" t="s">
        <v>3286</v>
      </c>
      <c r="J1022" s="4">
        <v>1.5</v>
      </c>
      <c r="K1022" s="4" t="s">
        <v>284</v>
      </c>
      <c r="L1022" s="4">
        <v>0</v>
      </c>
      <c r="M1022" s="4">
        <v>1.5</v>
      </c>
      <c r="N1022" s="4"/>
      <c r="O1022" s="4" t="s">
        <v>293</v>
      </c>
      <c r="P1022" s="4" t="s">
        <v>279</v>
      </c>
      <c r="Q1022" s="4" t="s">
        <v>3287</v>
      </c>
      <c r="R1022" s="4"/>
      <c r="S1022" s="18"/>
      <c r="T1022" s="21"/>
      <c r="U1022" s="7">
        <f>VLOOKUP(F1022,[6]农村公路!$I$6:$W$11652,15,0)</f>
        <v>1.5</v>
      </c>
      <c r="V1022" s="7">
        <f t="shared" si="48"/>
        <v>0</v>
      </c>
      <c r="W1022" s="7" t="e">
        <f>VLOOKUP(F1022,'[7]乡镇通三级、旅游资源产业路项目明细'!$F$8:$S$1305,14,0)</f>
        <v>#N/A</v>
      </c>
      <c r="AA1022" s="7" t="e">
        <f>_xlfn.XLOOKUP(F1022,'[8]乡镇通三级、旅游资源产业路项目明细'!$U:$U,'[8]乡镇通三级、旅游资源产业路项目明细'!$U:$U)</f>
        <v>#N/A</v>
      </c>
      <c r="AB1022" s="7" t="e">
        <f>VLOOKUP(F1022,[9]项目建设投资计划表!$L$7:$O$83,4,0)</f>
        <v>#N/A</v>
      </c>
    </row>
    <row r="1023" spans="1:28" ht="25.15" customHeight="1" outlineLevel="3" x14ac:dyDescent="0.4">
      <c r="A1023" s="4" t="s">
        <v>15</v>
      </c>
      <c r="B1023" s="4" t="s">
        <v>132</v>
      </c>
      <c r="C1023" s="4" t="s">
        <v>1436</v>
      </c>
      <c r="D1023" s="4" t="s">
        <v>33</v>
      </c>
      <c r="E1023" s="9"/>
      <c r="F1023" s="4" t="s">
        <v>3288</v>
      </c>
      <c r="G1023" s="4" t="s">
        <v>275</v>
      </c>
      <c r="H1023" s="9" t="s">
        <v>291</v>
      </c>
      <c r="I1023" s="9" t="s">
        <v>283</v>
      </c>
      <c r="J1023" s="4">
        <v>1.7</v>
      </c>
      <c r="K1023" s="4" t="s">
        <v>284</v>
      </c>
      <c r="L1023" s="4">
        <v>0</v>
      </c>
      <c r="M1023" s="4">
        <v>1.7</v>
      </c>
      <c r="N1023" s="4"/>
      <c r="O1023" s="4" t="s">
        <v>293</v>
      </c>
      <c r="P1023" s="4" t="s">
        <v>279</v>
      </c>
      <c r="Q1023" s="4" t="s">
        <v>3289</v>
      </c>
      <c r="R1023" s="4"/>
      <c r="S1023" s="18"/>
      <c r="T1023" s="21"/>
      <c r="U1023" s="7">
        <f>VLOOKUP(F1023,[6]农村公路!$I$6:$W$11652,15,0)</f>
        <v>1.7</v>
      </c>
      <c r="V1023" s="7">
        <f t="shared" si="48"/>
        <v>0</v>
      </c>
      <c r="W1023" s="7" t="e">
        <f>VLOOKUP(F1023,'[7]乡镇通三级、旅游资源产业路项目明细'!$F$8:$S$1305,14,0)</f>
        <v>#N/A</v>
      </c>
      <c r="AA1023" s="7" t="e">
        <f>_xlfn.XLOOKUP(F1023,'[8]乡镇通三级、旅游资源产业路项目明细'!$U:$U,'[8]乡镇通三级、旅游资源产业路项目明细'!$U:$U)</f>
        <v>#N/A</v>
      </c>
      <c r="AB1023" s="7" t="e">
        <f>VLOOKUP(F1023,[9]项目建设投资计划表!$L$7:$O$83,4,0)</f>
        <v>#N/A</v>
      </c>
    </row>
    <row r="1024" spans="1:28" ht="25.15" customHeight="1" outlineLevel="3" x14ac:dyDescent="0.4">
      <c r="A1024" s="4" t="s">
        <v>15</v>
      </c>
      <c r="B1024" s="4" t="s">
        <v>132</v>
      </c>
      <c r="C1024" s="4" t="s">
        <v>1436</v>
      </c>
      <c r="D1024" s="4" t="s">
        <v>3290</v>
      </c>
      <c r="E1024" s="9"/>
      <c r="F1024" s="4" t="s">
        <v>3291</v>
      </c>
      <c r="G1024" s="4" t="s">
        <v>275</v>
      </c>
      <c r="H1024" s="9" t="s">
        <v>291</v>
      </c>
      <c r="I1024" s="9" t="s">
        <v>283</v>
      </c>
      <c r="J1024" s="4">
        <v>6.98</v>
      </c>
      <c r="K1024" s="4" t="s">
        <v>527</v>
      </c>
      <c r="L1024" s="4">
        <v>0</v>
      </c>
      <c r="M1024" s="4">
        <v>2.13</v>
      </c>
      <c r="N1024" s="4"/>
      <c r="O1024" s="4" t="s">
        <v>293</v>
      </c>
      <c r="P1024" s="4" t="s">
        <v>279</v>
      </c>
      <c r="Q1024" s="4" t="s">
        <v>3292</v>
      </c>
      <c r="R1024" s="4"/>
      <c r="S1024" s="18"/>
      <c r="T1024" s="21" t="s">
        <v>3293</v>
      </c>
      <c r="U1024" s="7">
        <f>VLOOKUP(F1024,[6]农村公路!$I$6:$W$11652,15,0)</f>
        <v>6.98</v>
      </c>
      <c r="V1024" s="7">
        <f t="shared" si="48"/>
        <v>0</v>
      </c>
      <c r="W1024" s="7" t="e">
        <f>VLOOKUP(F1024,'[7]乡镇通三级、旅游资源产业路项目明细'!$F$8:$S$1305,14,0)</f>
        <v>#N/A</v>
      </c>
      <c r="AA1024" s="7" t="e">
        <f>_xlfn.XLOOKUP(F1024,'[8]乡镇通三级、旅游资源产业路项目明细'!$U:$U,'[8]乡镇通三级、旅游资源产业路项目明细'!$U:$U)</f>
        <v>#N/A</v>
      </c>
      <c r="AB1024" s="7" t="e">
        <f>VLOOKUP(F1024,[9]项目建设投资计划表!$L$7:$O$83,4,0)</f>
        <v>#N/A</v>
      </c>
    </row>
    <row r="1025" spans="1:28" ht="25.15" customHeight="1" outlineLevel="3" x14ac:dyDescent="0.4">
      <c r="A1025" s="4" t="s">
        <v>15</v>
      </c>
      <c r="B1025" s="4" t="s">
        <v>132</v>
      </c>
      <c r="C1025" s="4" t="s">
        <v>1436</v>
      </c>
      <c r="D1025" s="4" t="s">
        <v>33</v>
      </c>
      <c r="E1025" s="9"/>
      <c r="F1025" s="4" t="s">
        <v>3294</v>
      </c>
      <c r="G1025" s="4" t="s">
        <v>275</v>
      </c>
      <c r="H1025" s="9" t="s">
        <v>291</v>
      </c>
      <c r="I1025" s="9" t="s">
        <v>283</v>
      </c>
      <c r="J1025" s="4">
        <v>2.2999999999999998</v>
      </c>
      <c r="K1025" s="4" t="s">
        <v>284</v>
      </c>
      <c r="L1025" s="4">
        <v>0</v>
      </c>
      <c r="M1025" s="4">
        <v>2.2999999999999998</v>
      </c>
      <c r="N1025" s="4"/>
      <c r="O1025" s="4" t="s">
        <v>293</v>
      </c>
      <c r="P1025" s="4" t="s">
        <v>279</v>
      </c>
      <c r="Q1025" s="4" t="s">
        <v>3295</v>
      </c>
      <c r="R1025" s="4"/>
      <c r="S1025" s="18"/>
      <c r="T1025" s="21"/>
      <c r="U1025" s="7">
        <f>VLOOKUP(F1025,[6]农村公路!$I$6:$W$11652,15,0)</f>
        <v>2.2999999999999998</v>
      </c>
      <c r="V1025" s="7">
        <f t="shared" si="48"/>
        <v>0</v>
      </c>
      <c r="W1025" s="7" t="e">
        <f>VLOOKUP(F1025,'[7]乡镇通三级、旅游资源产业路项目明细'!$F$8:$S$1305,14,0)</f>
        <v>#N/A</v>
      </c>
      <c r="AA1025" s="7" t="e">
        <f>_xlfn.XLOOKUP(F1025,'[8]乡镇通三级、旅游资源产业路项目明细'!$U:$U,'[8]乡镇通三级、旅游资源产业路项目明细'!$U:$U)</f>
        <v>#N/A</v>
      </c>
      <c r="AB1025" s="7" t="e">
        <f>VLOOKUP(F1025,[9]项目建设投资计划表!$L$7:$O$83,4,0)</f>
        <v>#N/A</v>
      </c>
    </row>
    <row r="1026" spans="1:28" ht="25.15" customHeight="1" outlineLevel="3" x14ac:dyDescent="0.4">
      <c r="A1026" s="4" t="s">
        <v>15</v>
      </c>
      <c r="B1026" s="4" t="s">
        <v>132</v>
      </c>
      <c r="C1026" s="4" t="s">
        <v>3296</v>
      </c>
      <c r="D1026" s="4" t="s">
        <v>1849</v>
      </c>
      <c r="E1026" s="9"/>
      <c r="F1026" s="4" t="s">
        <v>3297</v>
      </c>
      <c r="G1026" s="4" t="s">
        <v>275</v>
      </c>
      <c r="H1026" s="9" t="s">
        <v>291</v>
      </c>
      <c r="I1026" s="9" t="s">
        <v>283</v>
      </c>
      <c r="J1026" s="4">
        <v>0.76</v>
      </c>
      <c r="K1026" s="4" t="s">
        <v>284</v>
      </c>
      <c r="L1026" s="4">
        <v>0</v>
      </c>
      <c r="M1026" s="4">
        <v>0.76</v>
      </c>
      <c r="N1026" s="4"/>
      <c r="O1026" s="4" t="s">
        <v>293</v>
      </c>
      <c r="P1026" s="4" t="s">
        <v>279</v>
      </c>
      <c r="Q1026" s="4" t="s">
        <v>3298</v>
      </c>
      <c r="R1026" s="4"/>
      <c r="S1026" s="18"/>
      <c r="T1026" s="21"/>
      <c r="U1026" s="7">
        <f>VLOOKUP(F1026,[6]农村公路!$I$6:$W$11652,15,0)</f>
        <v>0.76</v>
      </c>
      <c r="V1026" s="7">
        <f t="shared" si="48"/>
        <v>0</v>
      </c>
      <c r="W1026" s="7" t="e">
        <f>VLOOKUP(F1026,'[7]乡镇通三级、旅游资源产业路项目明细'!$F$8:$S$1305,14,0)</f>
        <v>#N/A</v>
      </c>
      <c r="AA1026" s="7" t="e">
        <f>_xlfn.XLOOKUP(F1026,'[8]乡镇通三级、旅游资源产业路项目明细'!$U:$U,'[8]乡镇通三级、旅游资源产业路项目明细'!$U:$U)</f>
        <v>#N/A</v>
      </c>
      <c r="AB1026" s="7" t="e">
        <f>VLOOKUP(F1026,[9]项目建设投资计划表!$L$7:$O$83,4,0)</f>
        <v>#N/A</v>
      </c>
    </row>
    <row r="1027" spans="1:28" ht="25.15" customHeight="1" outlineLevel="3" x14ac:dyDescent="0.4">
      <c r="A1027" s="4" t="s">
        <v>15</v>
      </c>
      <c r="B1027" s="4" t="s">
        <v>132</v>
      </c>
      <c r="C1027" s="4" t="s">
        <v>3299</v>
      </c>
      <c r="D1027" s="4" t="s">
        <v>3277</v>
      </c>
      <c r="E1027" s="9"/>
      <c r="F1027" s="4" t="s">
        <v>3300</v>
      </c>
      <c r="G1027" s="4" t="s">
        <v>275</v>
      </c>
      <c r="H1027" s="9" t="s">
        <v>200</v>
      </c>
      <c r="I1027" s="9" t="s">
        <v>3301</v>
      </c>
      <c r="J1027" s="4">
        <v>3.7</v>
      </c>
      <c r="K1027" s="4" t="s">
        <v>284</v>
      </c>
      <c r="L1027" s="4">
        <v>0</v>
      </c>
      <c r="M1027" s="4">
        <v>3.7</v>
      </c>
      <c r="N1027" s="4"/>
      <c r="O1027" s="4" t="s">
        <v>293</v>
      </c>
      <c r="P1027" s="4" t="s">
        <v>279</v>
      </c>
      <c r="Q1027" s="4" t="s">
        <v>3302</v>
      </c>
      <c r="R1027" s="4"/>
      <c r="S1027" s="18"/>
      <c r="T1027" s="21"/>
      <c r="U1027" s="7">
        <f>VLOOKUP(F1027,[6]农村公路!$I$6:$W$11652,15,0)</f>
        <v>3.7</v>
      </c>
      <c r="V1027" s="7">
        <f t="shared" si="48"/>
        <v>0</v>
      </c>
      <c r="W1027" s="7" t="e">
        <f>VLOOKUP(F1027,'[7]乡镇通三级、旅游资源产业路项目明细'!$F$8:$S$1305,14,0)</f>
        <v>#N/A</v>
      </c>
      <c r="AA1027" s="7" t="e">
        <f>_xlfn.XLOOKUP(F1027,'[8]乡镇通三级、旅游资源产业路项目明细'!$U:$U,'[8]乡镇通三级、旅游资源产业路项目明细'!$U:$U)</f>
        <v>#N/A</v>
      </c>
      <c r="AB1027" s="7" t="e">
        <f>VLOOKUP(F1027,[9]项目建设投资计划表!$L$7:$O$83,4,0)</f>
        <v>#N/A</v>
      </c>
    </row>
    <row r="1028" spans="1:28" ht="25.15" customHeight="1" outlineLevel="3" x14ac:dyDescent="0.4">
      <c r="A1028" s="4" t="s">
        <v>15</v>
      </c>
      <c r="B1028" s="4" t="s">
        <v>132</v>
      </c>
      <c r="C1028" s="4" t="s">
        <v>3303</v>
      </c>
      <c r="D1028" s="4" t="s">
        <v>3304</v>
      </c>
      <c r="E1028" s="9"/>
      <c r="F1028" s="4" t="s">
        <v>3305</v>
      </c>
      <c r="G1028" s="4" t="s">
        <v>275</v>
      </c>
      <c r="H1028" s="9" t="s">
        <v>291</v>
      </c>
      <c r="I1028" s="9" t="s">
        <v>283</v>
      </c>
      <c r="J1028" s="4">
        <v>1.18</v>
      </c>
      <c r="K1028" s="4" t="s">
        <v>284</v>
      </c>
      <c r="L1028" s="4">
        <v>0</v>
      </c>
      <c r="M1028" s="4">
        <v>1.18</v>
      </c>
      <c r="N1028" s="4"/>
      <c r="O1028" s="4" t="s">
        <v>293</v>
      </c>
      <c r="P1028" s="4" t="s">
        <v>279</v>
      </c>
      <c r="Q1028" s="4" t="s">
        <v>3306</v>
      </c>
      <c r="R1028" s="4"/>
      <c r="S1028" s="18"/>
      <c r="T1028" s="21"/>
      <c r="U1028" s="7">
        <f>VLOOKUP(F1028,[6]农村公路!$I$6:$W$11652,15,0)</f>
        <v>1.18</v>
      </c>
      <c r="V1028" s="7">
        <f t="shared" si="48"/>
        <v>0</v>
      </c>
      <c r="W1028" s="7" t="e">
        <f>VLOOKUP(F1028,'[7]乡镇通三级、旅游资源产业路项目明细'!$F$8:$S$1305,14,0)</f>
        <v>#N/A</v>
      </c>
      <c r="AA1028" s="7" t="e">
        <f>_xlfn.XLOOKUP(F1028,'[8]乡镇通三级、旅游资源产业路项目明细'!$U:$U,'[8]乡镇通三级、旅游资源产业路项目明细'!$U:$U)</f>
        <v>#N/A</v>
      </c>
      <c r="AB1028" s="7" t="e">
        <f>VLOOKUP(F1028,[9]项目建设投资计划表!$L$7:$O$83,4,0)</f>
        <v>#N/A</v>
      </c>
    </row>
    <row r="1029" spans="1:28" ht="25.15" customHeight="1" outlineLevel="3" x14ac:dyDescent="0.4">
      <c r="A1029" s="4" t="s">
        <v>15</v>
      </c>
      <c r="B1029" s="4" t="s">
        <v>132</v>
      </c>
      <c r="C1029" s="4" t="s">
        <v>3260</v>
      </c>
      <c r="D1029" s="4" t="s">
        <v>3307</v>
      </c>
      <c r="E1029" s="9"/>
      <c r="F1029" s="4" t="s">
        <v>3308</v>
      </c>
      <c r="G1029" s="4" t="s">
        <v>275</v>
      </c>
      <c r="H1029" s="9" t="s">
        <v>200</v>
      </c>
      <c r="I1029" s="9" t="s">
        <v>283</v>
      </c>
      <c r="J1029" s="4">
        <v>2.8</v>
      </c>
      <c r="K1029" s="4" t="s">
        <v>284</v>
      </c>
      <c r="L1029" s="4">
        <v>0</v>
      </c>
      <c r="M1029" s="4">
        <v>2.8</v>
      </c>
      <c r="N1029" s="4"/>
      <c r="O1029" s="4" t="s">
        <v>293</v>
      </c>
      <c r="P1029" s="4" t="s">
        <v>279</v>
      </c>
      <c r="Q1029" s="4" t="s">
        <v>3309</v>
      </c>
      <c r="R1029" s="4"/>
      <c r="S1029" s="18"/>
      <c r="T1029" s="21"/>
      <c r="U1029" s="7">
        <f>VLOOKUP(F1029,[6]农村公路!$I$6:$W$11652,15,0)</f>
        <v>2.8</v>
      </c>
      <c r="V1029" s="7">
        <f t="shared" si="48"/>
        <v>0</v>
      </c>
      <c r="W1029" s="7" t="e">
        <f>VLOOKUP(F1029,'[7]乡镇通三级、旅游资源产业路项目明细'!$F$8:$S$1305,14,0)</f>
        <v>#N/A</v>
      </c>
      <c r="AA1029" s="7" t="e">
        <f>_xlfn.XLOOKUP(F1029,'[8]乡镇通三级、旅游资源产业路项目明细'!$U:$U,'[8]乡镇通三级、旅游资源产业路项目明细'!$U:$U)</f>
        <v>#N/A</v>
      </c>
      <c r="AB1029" s="7" t="e">
        <f>VLOOKUP(F1029,[9]项目建设投资计划表!$L$7:$O$83,4,0)</f>
        <v>#N/A</v>
      </c>
    </row>
    <row r="1030" spans="1:28" ht="25.15" customHeight="1" outlineLevel="3" x14ac:dyDescent="0.4">
      <c r="A1030" s="4" t="s">
        <v>15</v>
      </c>
      <c r="B1030" s="4" t="s">
        <v>132</v>
      </c>
      <c r="C1030" s="4" t="s">
        <v>3310</v>
      </c>
      <c r="D1030" s="4" t="s">
        <v>3311</v>
      </c>
      <c r="E1030" s="9"/>
      <c r="F1030" s="4" t="s">
        <v>3312</v>
      </c>
      <c r="G1030" s="4" t="s">
        <v>275</v>
      </c>
      <c r="H1030" s="9" t="s">
        <v>291</v>
      </c>
      <c r="I1030" s="9" t="s">
        <v>283</v>
      </c>
      <c r="J1030" s="4">
        <v>2.38</v>
      </c>
      <c r="K1030" s="4">
        <v>0</v>
      </c>
      <c r="L1030" s="4">
        <v>0</v>
      </c>
      <c r="M1030" s="4">
        <v>1.1599999999999999</v>
      </c>
      <c r="N1030" s="4"/>
      <c r="O1030" s="4" t="s">
        <v>293</v>
      </c>
      <c r="P1030" s="4" t="s">
        <v>279</v>
      </c>
      <c r="Q1030" s="4" t="s">
        <v>3313</v>
      </c>
      <c r="R1030" s="4"/>
      <c r="S1030" s="18"/>
      <c r="T1030" s="21" t="s">
        <v>3314</v>
      </c>
      <c r="U1030" s="7">
        <f>VLOOKUP(F1030,[6]农村公路!$I$6:$W$11652,15,0)</f>
        <v>2.38</v>
      </c>
      <c r="V1030" s="7">
        <f t="shared" si="48"/>
        <v>0</v>
      </c>
      <c r="W1030" s="7" t="e">
        <f>VLOOKUP(F1030,'[7]乡镇通三级、旅游资源产业路项目明细'!$F$8:$S$1305,14,0)</f>
        <v>#N/A</v>
      </c>
      <c r="AA1030" s="7" t="e">
        <f>_xlfn.XLOOKUP(F1030,'[8]乡镇通三级、旅游资源产业路项目明细'!$U:$U,'[8]乡镇通三级、旅游资源产业路项目明细'!$U:$U)</f>
        <v>#N/A</v>
      </c>
      <c r="AB1030" s="7" t="e">
        <f>VLOOKUP(F1030,[9]项目建设投资计划表!$L$7:$O$83,4,0)</f>
        <v>#N/A</v>
      </c>
    </row>
    <row r="1031" spans="1:28" ht="25.15" customHeight="1" outlineLevel="3" x14ac:dyDescent="0.4">
      <c r="A1031" s="4" t="s">
        <v>15</v>
      </c>
      <c r="B1031" s="4" t="s">
        <v>132</v>
      </c>
      <c r="C1031" s="4" t="s">
        <v>3310</v>
      </c>
      <c r="D1031" s="4" t="s">
        <v>3315</v>
      </c>
      <c r="E1031" s="9"/>
      <c r="F1031" s="4" t="s">
        <v>3316</v>
      </c>
      <c r="G1031" s="4" t="s">
        <v>275</v>
      </c>
      <c r="H1031" s="9" t="s">
        <v>291</v>
      </c>
      <c r="I1031" s="9" t="s">
        <v>283</v>
      </c>
      <c r="J1031" s="4">
        <v>0.84</v>
      </c>
      <c r="K1031" s="4" t="s">
        <v>527</v>
      </c>
      <c r="L1031" s="4">
        <v>0</v>
      </c>
      <c r="M1031" s="4">
        <v>0.84</v>
      </c>
      <c r="N1031" s="4"/>
      <c r="O1031" s="4" t="s">
        <v>293</v>
      </c>
      <c r="P1031" s="4" t="s">
        <v>279</v>
      </c>
      <c r="Q1031" s="4" t="s">
        <v>3317</v>
      </c>
      <c r="R1031" s="4"/>
      <c r="S1031" s="18"/>
      <c r="T1031" s="21"/>
      <c r="U1031" s="7">
        <f>VLOOKUP(F1031,[6]农村公路!$I$6:$W$11652,15,0)</f>
        <v>0.84</v>
      </c>
      <c r="V1031" s="7">
        <f t="shared" si="48"/>
        <v>0</v>
      </c>
      <c r="W1031" s="7" t="e">
        <f>VLOOKUP(F1031,'[7]乡镇通三级、旅游资源产业路项目明细'!$F$8:$S$1305,14,0)</f>
        <v>#N/A</v>
      </c>
      <c r="AA1031" s="7" t="e">
        <f>_xlfn.XLOOKUP(F1031,'[8]乡镇通三级、旅游资源产业路项目明细'!$U:$U,'[8]乡镇通三级、旅游资源产业路项目明细'!$U:$U)</f>
        <v>#N/A</v>
      </c>
      <c r="AB1031" s="7" t="e">
        <f>VLOOKUP(F1031,[9]项目建设投资计划表!$L$7:$O$83,4,0)</f>
        <v>#N/A</v>
      </c>
    </row>
    <row r="1032" spans="1:28" ht="25.15" customHeight="1" outlineLevel="3" x14ac:dyDescent="0.4">
      <c r="A1032" s="4" t="s">
        <v>15</v>
      </c>
      <c r="B1032" s="4" t="s">
        <v>132</v>
      </c>
      <c r="C1032" s="4" t="s">
        <v>3296</v>
      </c>
      <c r="D1032" s="4" t="s">
        <v>3318</v>
      </c>
      <c r="E1032" s="9"/>
      <c r="F1032" s="4" t="s">
        <v>3319</v>
      </c>
      <c r="G1032" s="4" t="s">
        <v>275</v>
      </c>
      <c r="H1032" s="9" t="s">
        <v>291</v>
      </c>
      <c r="I1032" s="9" t="s">
        <v>283</v>
      </c>
      <c r="J1032" s="4">
        <v>0.9</v>
      </c>
      <c r="K1032" s="4" t="s">
        <v>284</v>
      </c>
      <c r="L1032" s="4">
        <v>0</v>
      </c>
      <c r="M1032" s="4">
        <v>0.9</v>
      </c>
      <c r="N1032" s="4"/>
      <c r="O1032" s="4" t="s">
        <v>293</v>
      </c>
      <c r="P1032" s="4" t="s">
        <v>279</v>
      </c>
      <c r="Q1032" s="4" t="s">
        <v>3320</v>
      </c>
      <c r="R1032" s="4"/>
      <c r="S1032" s="18"/>
      <c r="T1032" s="21"/>
      <c r="U1032" s="7">
        <f>VLOOKUP(F1032,[6]农村公路!$I$6:$W$11652,15,0)</f>
        <v>0.9</v>
      </c>
      <c r="V1032" s="7">
        <f t="shared" si="48"/>
        <v>0</v>
      </c>
      <c r="W1032" s="7" t="e">
        <f>VLOOKUP(F1032,'[7]乡镇通三级、旅游资源产业路项目明细'!$F$8:$S$1305,14,0)</f>
        <v>#N/A</v>
      </c>
      <c r="AA1032" s="7" t="e">
        <f>_xlfn.XLOOKUP(F1032,'[8]乡镇通三级、旅游资源产业路项目明细'!$U:$U,'[8]乡镇通三级、旅游资源产业路项目明细'!$U:$U)</f>
        <v>#N/A</v>
      </c>
      <c r="AB1032" s="7" t="e">
        <f>VLOOKUP(F1032,[9]项目建设投资计划表!$L$7:$O$83,4,0)</f>
        <v>#N/A</v>
      </c>
    </row>
    <row r="1033" spans="1:28" ht="25.15" customHeight="1" outlineLevel="3" x14ac:dyDescent="0.4">
      <c r="A1033" s="4" t="s">
        <v>15</v>
      </c>
      <c r="B1033" s="4" t="s">
        <v>132</v>
      </c>
      <c r="C1033" s="4" t="s">
        <v>3296</v>
      </c>
      <c r="D1033" s="4" t="s">
        <v>3321</v>
      </c>
      <c r="E1033" s="9"/>
      <c r="F1033" s="4" t="s">
        <v>3322</v>
      </c>
      <c r="G1033" s="4" t="s">
        <v>275</v>
      </c>
      <c r="H1033" s="9" t="s">
        <v>291</v>
      </c>
      <c r="I1033" s="9" t="s">
        <v>283</v>
      </c>
      <c r="J1033" s="4">
        <v>1.1000000000000001</v>
      </c>
      <c r="K1033" s="4" t="s">
        <v>284</v>
      </c>
      <c r="L1033" s="4">
        <v>0</v>
      </c>
      <c r="M1033" s="4">
        <v>1.1000000000000001</v>
      </c>
      <c r="N1033" s="4"/>
      <c r="O1033" s="4" t="s">
        <v>293</v>
      </c>
      <c r="P1033" s="4" t="s">
        <v>279</v>
      </c>
      <c r="Q1033" s="4" t="s">
        <v>3323</v>
      </c>
      <c r="R1033" s="4"/>
      <c r="S1033" s="18"/>
      <c r="T1033" s="21" t="s">
        <v>3324</v>
      </c>
      <c r="U1033" s="7">
        <f>VLOOKUP(F1033,[6]农村公路!$I$6:$W$11652,15,0)</f>
        <v>1.1000000000000001</v>
      </c>
      <c r="V1033" s="7">
        <f t="shared" si="48"/>
        <v>0</v>
      </c>
      <c r="W1033" s="7" t="e">
        <f>VLOOKUP(F1033,'[7]乡镇通三级、旅游资源产业路项目明细'!$F$8:$S$1305,14,0)</f>
        <v>#N/A</v>
      </c>
      <c r="AA1033" s="7" t="e">
        <f>_xlfn.XLOOKUP(F1033,'[8]乡镇通三级、旅游资源产业路项目明细'!$U:$U,'[8]乡镇通三级、旅游资源产业路项目明细'!$U:$U)</f>
        <v>#N/A</v>
      </c>
      <c r="AB1033" s="7" t="e">
        <f>VLOOKUP(F1033,[9]项目建设投资计划表!$L$7:$O$83,4,0)</f>
        <v>#N/A</v>
      </c>
    </row>
    <row r="1034" spans="1:28" ht="25.15" customHeight="1" outlineLevel="3" x14ac:dyDescent="0.4">
      <c r="A1034" s="4" t="s">
        <v>15</v>
      </c>
      <c r="B1034" s="4" t="s">
        <v>132</v>
      </c>
      <c r="C1034" s="4" t="s">
        <v>3257</v>
      </c>
      <c r="D1034" s="4" t="s">
        <v>3325</v>
      </c>
      <c r="E1034" s="9"/>
      <c r="F1034" s="4" t="s">
        <v>3326</v>
      </c>
      <c r="G1034" s="4" t="s">
        <v>275</v>
      </c>
      <c r="H1034" s="9" t="s">
        <v>291</v>
      </c>
      <c r="I1034" s="9" t="s">
        <v>283</v>
      </c>
      <c r="J1034" s="4">
        <v>1.26</v>
      </c>
      <c r="K1034" s="4" t="s">
        <v>284</v>
      </c>
      <c r="L1034" s="4">
        <v>0</v>
      </c>
      <c r="M1034" s="4">
        <v>1.26</v>
      </c>
      <c r="N1034" s="4"/>
      <c r="O1034" s="4" t="s">
        <v>293</v>
      </c>
      <c r="P1034" s="4" t="s">
        <v>279</v>
      </c>
      <c r="Q1034" s="4" t="s">
        <v>3327</v>
      </c>
      <c r="R1034" s="4"/>
      <c r="S1034" s="18"/>
      <c r="T1034" s="21"/>
      <c r="U1034" s="7">
        <f>VLOOKUP(F1034,[6]农村公路!$I$6:$W$11652,15,0)</f>
        <v>1.26</v>
      </c>
      <c r="V1034" s="7">
        <f t="shared" si="48"/>
        <v>0</v>
      </c>
      <c r="W1034" s="7" t="e">
        <f>VLOOKUP(F1034,'[7]乡镇通三级、旅游资源产业路项目明细'!$F$8:$S$1305,14,0)</f>
        <v>#N/A</v>
      </c>
      <c r="AA1034" s="7" t="e">
        <f>_xlfn.XLOOKUP(F1034,'[8]乡镇通三级、旅游资源产业路项目明细'!$U:$U,'[8]乡镇通三级、旅游资源产业路项目明细'!$U:$U)</f>
        <v>#N/A</v>
      </c>
      <c r="AB1034" s="7" t="e">
        <f>VLOOKUP(F1034,[9]项目建设投资计划表!$L$7:$O$83,4,0)</f>
        <v>#N/A</v>
      </c>
    </row>
    <row r="1035" spans="1:28" ht="25.15" customHeight="1" outlineLevel="3" x14ac:dyDescent="0.4">
      <c r="A1035" s="4" t="s">
        <v>15</v>
      </c>
      <c r="B1035" s="4" t="s">
        <v>132</v>
      </c>
      <c r="C1035" s="4" t="s">
        <v>3257</v>
      </c>
      <c r="D1035" s="4" t="s">
        <v>3328</v>
      </c>
      <c r="E1035" s="9"/>
      <c r="F1035" s="4" t="s">
        <v>3329</v>
      </c>
      <c r="G1035" s="4" t="s">
        <v>275</v>
      </c>
      <c r="H1035" s="9" t="s">
        <v>200</v>
      </c>
      <c r="I1035" s="9" t="s">
        <v>283</v>
      </c>
      <c r="J1035" s="4">
        <v>0.62</v>
      </c>
      <c r="K1035" s="4" t="s">
        <v>527</v>
      </c>
      <c r="L1035" s="4">
        <v>0</v>
      </c>
      <c r="M1035" s="4">
        <v>0.62</v>
      </c>
      <c r="N1035" s="4"/>
      <c r="O1035" s="4" t="s">
        <v>293</v>
      </c>
      <c r="P1035" s="4" t="s">
        <v>279</v>
      </c>
      <c r="Q1035" s="4" t="s">
        <v>3330</v>
      </c>
      <c r="R1035" s="4"/>
      <c r="S1035" s="18"/>
      <c r="T1035" s="21"/>
      <c r="U1035" s="7">
        <f>VLOOKUP(F1035,[6]农村公路!$I$6:$W$11652,15,0)</f>
        <v>0.62</v>
      </c>
      <c r="V1035" s="7">
        <f t="shared" si="48"/>
        <v>0</v>
      </c>
      <c r="W1035" s="7" t="e">
        <f>VLOOKUP(F1035,'[7]乡镇通三级、旅游资源产业路项目明细'!$F$8:$S$1305,14,0)</f>
        <v>#N/A</v>
      </c>
      <c r="AA1035" s="7" t="e">
        <f>_xlfn.XLOOKUP(F1035,'[8]乡镇通三级、旅游资源产业路项目明细'!$U:$U,'[8]乡镇通三级、旅游资源产业路项目明细'!$U:$U)</f>
        <v>#N/A</v>
      </c>
      <c r="AB1035" s="7" t="e">
        <f>VLOOKUP(F1035,[9]项目建设投资计划表!$L$7:$O$83,4,0)</f>
        <v>#N/A</v>
      </c>
    </row>
    <row r="1036" spans="1:28" ht="25.15" customHeight="1" outlineLevel="3" x14ac:dyDescent="0.4">
      <c r="A1036" s="4" t="s">
        <v>15</v>
      </c>
      <c r="B1036" s="4" t="s">
        <v>132</v>
      </c>
      <c r="C1036" s="4" t="s">
        <v>3303</v>
      </c>
      <c r="D1036" s="4" t="s">
        <v>3331</v>
      </c>
      <c r="E1036" s="9"/>
      <c r="F1036" s="4" t="s">
        <v>3332</v>
      </c>
      <c r="G1036" s="4" t="s">
        <v>327</v>
      </c>
      <c r="H1036" s="9" t="s">
        <v>291</v>
      </c>
      <c r="I1036" s="9" t="s">
        <v>283</v>
      </c>
      <c r="J1036" s="4">
        <v>0.59</v>
      </c>
      <c r="K1036" s="4" t="s">
        <v>527</v>
      </c>
      <c r="L1036" s="4" t="s">
        <v>1021</v>
      </c>
      <c r="M1036" s="4">
        <v>0.59</v>
      </c>
      <c r="N1036" s="4"/>
      <c r="O1036" s="4" t="s">
        <v>284</v>
      </c>
      <c r="P1036" s="4" t="s">
        <v>279</v>
      </c>
      <c r="Q1036" s="4" t="s">
        <v>3331</v>
      </c>
      <c r="R1036" s="4"/>
      <c r="S1036" s="18"/>
      <c r="T1036" s="21"/>
      <c r="U1036" s="7">
        <f>VLOOKUP(F1036,[6]农村公路!$I$6:$W$11652,15,0)</f>
        <v>0.59</v>
      </c>
      <c r="V1036" s="7">
        <f t="shared" si="48"/>
        <v>0</v>
      </c>
      <c r="W1036" s="7" t="e">
        <f>VLOOKUP(F1036,'[7]乡镇通三级、旅游资源产业路项目明细'!$F$8:$S$1305,14,0)</f>
        <v>#N/A</v>
      </c>
      <c r="AA1036" s="7" t="e">
        <f>_xlfn.XLOOKUP(F1036,'[8]乡镇通三级、旅游资源产业路项目明细'!$U:$U,'[8]乡镇通三级、旅游资源产业路项目明细'!$U:$U)</f>
        <v>#N/A</v>
      </c>
      <c r="AB1036" s="7" t="e">
        <f>VLOOKUP(F1036,[9]项目建设投资计划表!$L$7:$O$83,4,0)</f>
        <v>#N/A</v>
      </c>
    </row>
    <row r="1037" spans="1:28" ht="25.15" customHeight="1" outlineLevel="3" x14ac:dyDescent="0.4">
      <c r="A1037" s="4" t="s">
        <v>15</v>
      </c>
      <c r="B1037" s="4" t="s">
        <v>132</v>
      </c>
      <c r="C1037" s="4" t="s">
        <v>3303</v>
      </c>
      <c r="D1037" s="4" t="s">
        <v>3333</v>
      </c>
      <c r="E1037" s="9"/>
      <c r="F1037" s="4" t="s">
        <v>3334</v>
      </c>
      <c r="G1037" s="4" t="s">
        <v>327</v>
      </c>
      <c r="H1037" s="9" t="s">
        <v>291</v>
      </c>
      <c r="I1037" s="9" t="s">
        <v>283</v>
      </c>
      <c r="J1037" s="4">
        <v>0.71</v>
      </c>
      <c r="K1037" s="4" t="s">
        <v>527</v>
      </c>
      <c r="L1037" s="4" t="s">
        <v>1021</v>
      </c>
      <c r="M1037" s="4">
        <v>0.71</v>
      </c>
      <c r="N1037" s="4"/>
      <c r="O1037" s="4" t="s">
        <v>284</v>
      </c>
      <c r="P1037" s="4" t="s">
        <v>279</v>
      </c>
      <c r="Q1037" s="4" t="s">
        <v>3333</v>
      </c>
      <c r="R1037" s="4"/>
      <c r="S1037" s="18"/>
      <c r="T1037" s="21"/>
      <c r="U1037" s="7">
        <f>VLOOKUP(F1037,[6]农村公路!$I$6:$W$11652,15,0)</f>
        <v>0.71</v>
      </c>
      <c r="V1037" s="7">
        <f t="shared" si="48"/>
        <v>0</v>
      </c>
      <c r="W1037" s="7" t="e">
        <f>VLOOKUP(F1037,'[7]乡镇通三级、旅游资源产业路项目明细'!$F$8:$S$1305,14,0)</f>
        <v>#N/A</v>
      </c>
      <c r="AA1037" s="7" t="e">
        <f>_xlfn.XLOOKUP(F1037,'[8]乡镇通三级、旅游资源产业路项目明细'!$U:$U,'[8]乡镇通三级、旅游资源产业路项目明细'!$U:$U)</f>
        <v>#N/A</v>
      </c>
      <c r="AB1037" s="7" t="e">
        <f>VLOOKUP(F1037,[9]项目建设投资计划表!$L$7:$O$83,4,0)</f>
        <v>#N/A</v>
      </c>
    </row>
    <row r="1038" spans="1:28" ht="25.15" customHeight="1" outlineLevel="3" x14ac:dyDescent="0.4">
      <c r="A1038" s="4" t="s">
        <v>15</v>
      </c>
      <c r="B1038" s="4" t="s">
        <v>132</v>
      </c>
      <c r="C1038" s="4" t="s">
        <v>1436</v>
      </c>
      <c r="D1038" s="4" t="s">
        <v>3335</v>
      </c>
      <c r="E1038" s="9"/>
      <c r="F1038" s="4" t="s">
        <v>3336</v>
      </c>
      <c r="G1038" s="4" t="s">
        <v>327</v>
      </c>
      <c r="H1038" s="9" t="s">
        <v>291</v>
      </c>
      <c r="I1038" s="9" t="s">
        <v>283</v>
      </c>
      <c r="J1038" s="4">
        <v>0.76</v>
      </c>
      <c r="K1038" s="4" t="s">
        <v>527</v>
      </c>
      <c r="L1038" s="4" t="s">
        <v>279</v>
      </c>
      <c r="M1038" s="4">
        <v>0.76</v>
      </c>
      <c r="N1038" s="4"/>
      <c r="O1038" s="4" t="s">
        <v>284</v>
      </c>
      <c r="P1038" s="4" t="s">
        <v>279</v>
      </c>
      <c r="Q1038" s="4" t="s">
        <v>3335</v>
      </c>
      <c r="R1038" s="4"/>
      <c r="S1038" s="18"/>
      <c r="T1038" s="21"/>
      <c r="U1038" s="7">
        <f>VLOOKUP(F1038,[6]农村公路!$I$6:$W$11652,15,0)</f>
        <v>0.76</v>
      </c>
      <c r="V1038" s="7">
        <f t="shared" si="48"/>
        <v>0</v>
      </c>
      <c r="W1038" s="7" t="e">
        <f>VLOOKUP(F1038,'[7]乡镇通三级、旅游资源产业路项目明细'!$F$8:$S$1305,14,0)</f>
        <v>#N/A</v>
      </c>
      <c r="AA1038" s="7" t="e">
        <f>_xlfn.XLOOKUP(F1038,'[8]乡镇通三级、旅游资源产业路项目明细'!$U:$U,'[8]乡镇通三级、旅游资源产业路项目明细'!$U:$U)</f>
        <v>#N/A</v>
      </c>
      <c r="AB1038" s="7" t="e">
        <f>VLOOKUP(F1038,[9]项目建设投资计划表!$L$7:$O$83,4,0)</f>
        <v>#N/A</v>
      </c>
    </row>
    <row r="1039" spans="1:28" ht="25.15" customHeight="1" outlineLevel="3" x14ac:dyDescent="0.4">
      <c r="A1039" s="4" t="s">
        <v>15</v>
      </c>
      <c r="B1039" s="4" t="s">
        <v>132</v>
      </c>
      <c r="C1039" s="4" t="s">
        <v>1436</v>
      </c>
      <c r="D1039" s="4" t="s">
        <v>3337</v>
      </c>
      <c r="E1039" s="9"/>
      <c r="F1039" s="4" t="s">
        <v>3338</v>
      </c>
      <c r="G1039" s="4" t="s">
        <v>327</v>
      </c>
      <c r="H1039" s="9" t="s">
        <v>291</v>
      </c>
      <c r="I1039" s="9" t="s">
        <v>283</v>
      </c>
      <c r="J1039" s="4">
        <v>0.38</v>
      </c>
      <c r="K1039" s="4" t="s">
        <v>527</v>
      </c>
      <c r="L1039" s="4" t="s">
        <v>279</v>
      </c>
      <c r="M1039" s="4">
        <v>0.38</v>
      </c>
      <c r="N1039" s="4"/>
      <c r="O1039" s="4" t="s">
        <v>284</v>
      </c>
      <c r="P1039" s="4" t="s">
        <v>279</v>
      </c>
      <c r="Q1039" s="4" t="s">
        <v>3337</v>
      </c>
      <c r="R1039" s="4"/>
      <c r="S1039" s="18"/>
      <c r="T1039" s="21"/>
      <c r="U1039" s="7">
        <f>VLOOKUP(F1039,[6]农村公路!$I$6:$W$11652,15,0)</f>
        <v>0.38</v>
      </c>
      <c r="V1039" s="7">
        <f t="shared" si="48"/>
        <v>0</v>
      </c>
      <c r="W1039" s="7" t="e">
        <f>VLOOKUP(F1039,'[7]乡镇通三级、旅游资源产业路项目明细'!$F$8:$S$1305,14,0)</f>
        <v>#N/A</v>
      </c>
      <c r="AA1039" s="7" t="e">
        <f>_xlfn.XLOOKUP(F1039,'[8]乡镇通三级、旅游资源产业路项目明细'!$U:$U,'[8]乡镇通三级、旅游资源产业路项目明细'!$U:$U)</f>
        <v>#N/A</v>
      </c>
      <c r="AB1039" s="7" t="e">
        <f>VLOOKUP(F1039,[9]项目建设投资计划表!$L$7:$O$83,4,0)</f>
        <v>#N/A</v>
      </c>
    </row>
    <row r="1040" spans="1:28" ht="25.15" customHeight="1" outlineLevel="3" x14ac:dyDescent="0.4">
      <c r="A1040" s="4" t="s">
        <v>15</v>
      </c>
      <c r="B1040" s="4" t="s">
        <v>132</v>
      </c>
      <c r="C1040" s="4" t="s">
        <v>3296</v>
      </c>
      <c r="D1040" s="4" t="s">
        <v>3321</v>
      </c>
      <c r="E1040" s="9"/>
      <c r="F1040" s="4" t="s">
        <v>3339</v>
      </c>
      <c r="G1040" s="4" t="s">
        <v>327</v>
      </c>
      <c r="H1040" s="9" t="s">
        <v>291</v>
      </c>
      <c r="I1040" s="9" t="s">
        <v>283</v>
      </c>
      <c r="J1040" s="4">
        <v>0.8</v>
      </c>
      <c r="K1040" s="4" t="s">
        <v>1812</v>
      </c>
      <c r="L1040" s="4" t="s">
        <v>1021</v>
      </c>
      <c r="M1040" s="4">
        <v>0.8</v>
      </c>
      <c r="N1040" s="4"/>
      <c r="O1040" s="4" t="s">
        <v>284</v>
      </c>
      <c r="P1040" s="4" t="s">
        <v>279</v>
      </c>
      <c r="Q1040" s="4" t="s">
        <v>3321</v>
      </c>
      <c r="R1040" s="4"/>
      <c r="S1040" s="18"/>
      <c r="T1040" s="21"/>
      <c r="U1040" s="7">
        <f>VLOOKUP(F1040,[6]农村公路!$I$6:$W$11652,15,0)</f>
        <v>0.8</v>
      </c>
      <c r="V1040" s="7">
        <f t="shared" si="48"/>
        <v>0</v>
      </c>
      <c r="W1040" s="7" t="e">
        <f>VLOOKUP(F1040,'[7]乡镇通三级、旅游资源产业路项目明细'!$F$8:$S$1305,14,0)</f>
        <v>#N/A</v>
      </c>
      <c r="AA1040" s="7" t="e">
        <f>_xlfn.XLOOKUP(F1040,'[8]乡镇通三级、旅游资源产业路项目明细'!$U:$U,'[8]乡镇通三级、旅游资源产业路项目明细'!$U:$U)</f>
        <v>#N/A</v>
      </c>
      <c r="AB1040" s="7" t="e">
        <f>VLOOKUP(F1040,[9]项目建设投资计划表!$L$7:$O$83,4,0)</f>
        <v>#N/A</v>
      </c>
    </row>
    <row r="1041" spans="1:28" ht="25.15" customHeight="1" outlineLevel="3" x14ac:dyDescent="0.4">
      <c r="A1041" s="4" t="s">
        <v>15</v>
      </c>
      <c r="B1041" s="4" t="s">
        <v>132</v>
      </c>
      <c r="C1041" s="4" t="s">
        <v>3340</v>
      </c>
      <c r="D1041" s="4" t="s">
        <v>3341</v>
      </c>
      <c r="E1041" s="9"/>
      <c r="F1041" s="4" t="s">
        <v>3342</v>
      </c>
      <c r="G1041" s="4" t="s">
        <v>327</v>
      </c>
      <c r="H1041" s="9" t="s">
        <v>291</v>
      </c>
      <c r="I1041" s="9" t="s">
        <v>3343</v>
      </c>
      <c r="J1041" s="4">
        <v>0.92</v>
      </c>
      <c r="K1041" s="4" t="s">
        <v>527</v>
      </c>
      <c r="L1041" s="4" t="s">
        <v>279</v>
      </c>
      <c r="M1041" s="4">
        <v>0.92</v>
      </c>
      <c r="N1041" s="4"/>
      <c r="O1041" s="4" t="s">
        <v>284</v>
      </c>
      <c r="P1041" s="4" t="s">
        <v>279</v>
      </c>
      <c r="Q1041" s="4" t="s">
        <v>3341</v>
      </c>
      <c r="R1041" s="4"/>
      <c r="S1041" s="18"/>
      <c r="T1041" s="21"/>
      <c r="U1041" s="7">
        <f>VLOOKUP(F1041,[6]农村公路!$I$6:$W$11652,15,0)</f>
        <v>0.92</v>
      </c>
      <c r="V1041" s="7">
        <f t="shared" si="48"/>
        <v>0</v>
      </c>
      <c r="W1041" s="7" t="e">
        <f>VLOOKUP(F1041,'[7]乡镇通三级、旅游资源产业路项目明细'!$F$8:$S$1305,14,0)</f>
        <v>#N/A</v>
      </c>
      <c r="AA1041" s="7" t="e">
        <f>_xlfn.XLOOKUP(F1041,'[8]乡镇通三级、旅游资源产业路项目明细'!$U:$U,'[8]乡镇通三级、旅游资源产业路项目明细'!$U:$U)</f>
        <v>#N/A</v>
      </c>
      <c r="AB1041" s="7" t="e">
        <f>VLOOKUP(F1041,[9]项目建设投资计划表!$L$7:$O$83,4,0)</f>
        <v>#N/A</v>
      </c>
    </row>
    <row r="1042" spans="1:28" ht="25.15" customHeight="1" outlineLevel="3" x14ac:dyDescent="0.4">
      <c r="A1042" s="4" t="s">
        <v>15</v>
      </c>
      <c r="B1042" s="4" t="s">
        <v>132</v>
      </c>
      <c r="C1042" s="4" t="s">
        <v>3260</v>
      </c>
      <c r="D1042" s="4" t="s">
        <v>3344</v>
      </c>
      <c r="E1042" s="9"/>
      <c r="F1042" s="4" t="s">
        <v>3345</v>
      </c>
      <c r="G1042" s="4" t="s">
        <v>327</v>
      </c>
      <c r="H1042" s="9" t="s">
        <v>291</v>
      </c>
      <c r="I1042" s="9" t="s">
        <v>283</v>
      </c>
      <c r="J1042" s="4">
        <v>2.39</v>
      </c>
      <c r="K1042" s="4" t="s">
        <v>527</v>
      </c>
      <c r="L1042" s="4" t="s">
        <v>279</v>
      </c>
      <c r="M1042" s="4">
        <v>2.39</v>
      </c>
      <c r="N1042" s="4"/>
      <c r="O1042" s="4" t="s">
        <v>284</v>
      </c>
      <c r="P1042" s="4" t="s">
        <v>279</v>
      </c>
      <c r="Q1042" s="4" t="s">
        <v>3344</v>
      </c>
      <c r="R1042" s="4"/>
      <c r="S1042" s="18"/>
      <c r="T1042" s="21"/>
      <c r="U1042" s="7">
        <f>VLOOKUP(F1042,[6]农村公路!$I$6:$W$11652,15,0)</f>
        <v>2.39</v>
      </c>
      <c r="V1042" s="7">
        <f t="shared" si="48"/>
        <v>0</v>
      </c>
      <c r="W1042" s="7" t="e">
        <f>VLOOKUP(F1042,'[7]乡镇通三级、旅游资源产业路项目明细'!$F$8:$S$1305,14,0)</f>
        <v>#N/A</v>
      </c>
      <c r="AA1042" s="7" t="e">
        <f>_xlfn.XLOOKUP(F1042,'[8]乡镇通三级、旅游资源产业路项目明细'!$U:$U,'[8]乡镇通三级、旅游资源产业路项目明细'!$U:$U)</f>
        <v>#N/A</v>
      </c>
      <c r="AB1042" s="7" t="e">
        <f>VLOOKUP(F1042,[9]项目建设投资计划表!$L$7:$O$83,4,0)</f>
        <v>#N/A</v>
      </c>
    </row>
    <row r="1043" spans="1:28" ht="25.15" customHeight="1" outlineLevel="3" x14ac:dyDescent="0.4">
      <c r="A1043" s="4" t="s">
        <v>15</v>
      </c>
      <c r="B1043" s="4" t="s">
        <v>132</v>
      </c>
      <c r="C1043" s="4" t="s">
        <v>3346</v>
      </c>
      <c r="D1043" s="4" t="s">
        <v>3347</v>
      </c>
      <c r="E1043" s="9"/>
      <c r="F1043" s="4" t="s">
        <v>3348</v>
      </c>
      <c r="G1043" s="4" t="s">
        <v>327</v>
      </c>
      <c r="H1043" s="9" t="s">
        <v>291</v>
      </c>
      <c r="I1043" s="9" t="s">
        <v>283</v>
      </c>
      <c r="J1043" s="4">
        <v>1.56</v>
      </c>
      <c r="K1043" s="4" t="s">
        <v>527</v>
      </c>
      <c r="L1043" s="4" t="s">
        <v>1021</v>
      </c>
      <c r="M1043" s="4">
        <v>1.56</v>
      </c>
      <c r="N1043" s="4"/>
      <c r="O1043" s="4" t="s">
        <v>277</v>
      </c>
      <c r="P1043" s="4" t="s">
        <v>279</v>
      </c>
      <c r="Q1043" s="4" t="s">
        <v>3347</v>
      </c>
      <c r="R1043" s="4"/>
      <c r="S1043" s="18"/>
      <c r="T1043" s="21"/>
      <c r="U1043" s="7">
        <f>VLOOKUP(F1043,[6]农村公路!$I$6:$W$11652,15,0)</f>
        <v>1.56</v>
      </c>
      <c r="V1043" s="7">
        <f t="shared" ref="V1043:V1067" si="49">J1043-U1043</f>
        <v>0</v>
      </c>
      <c r="W1043" s="7" t="e">
        <f>VLOOKUP(F1043,'[7]乡镇通三级、旅游资源产业路项目明细'!$F$8:$S$1305,14,0)</f>
        <v>#N/A</v>
      </c>
      <c r="AA1043" s="7" t="e">
        <f>_xlfn.XLOOKUP(F1043,'[8]乡镇通三级、旅游资源产业路项目明细'!$U:$U,'[8]乡镇通三级、旅游资源产业路项目明细'!$U:$U)</f>
        <v>#N/A</v>
      </c>
      <c r="AB1043" s="7" t="e">
        <f>VLOOKUP(F1043,[9]项目建设投资计划表!$L$7:$O$83,4,0)</f>
        <v>#N/A</v>
      </c>
    </row>
    <row r="1044" spans="1:28" ht="25.15" customHeight="1" outlineLevel="3" x14ac:dyDescent="0.4">
      <c r="A1044" s="4" t="s">
        <v>15</v>
      </c>
      <c r="B1044" s="4" t="s">
        <v>132</v>
      </c>
      <c r="C1044" s="4" t="s">
        <v>3346</v>
      </c>
      <c r="D1044" s="4" t="s">
        <v>3349</v>
      </c>
      <c r="E1044" s="9"/>
      <c r="F1044" s="4" t="s">
        <v>3350</v>
      </c>
      <c r="G1044" s="4" t="s">
        <v>327</v>
      </c>
      <c r="H1044" s="9" t="s">
        <v>291</v>
      </c>
      <c r="I1044" s="9" t="s">
        <v>283</v>
      </c>
      <c r="J1044" s="4">
        <v>0.37</v>
      </c>
      <c r="K1044" s="4" t="s">
        <v>527</v>
      </c>
      <c r="L1044" s="4" t="s">
        <v>279</v>
      </c>
      <c r="M1044" s="4">
        <v>0.37</v>
      </c>
      <c r="N1044" s="4"/>
      <c r="O1044" s="4" t="s">
        <v>284</v>
      </c>
      <c r="P1044" s="4" t="s">
        <v>279</v>
      </c>
      <c r="Q1044" s="4" t="s">
        <v>3349</v>
      </c>
      <c r="R1044" s="4"/>
      <c r="S1044" s="18"/>
      <c r="T1044" s="21"/>
      <c r="U1044" s="7">
        <f>VLOOKUP(F1044,[6]农村公路!$I$6:$W$11652,15,0)</f>
        <v>0.37</v>
      </c>
      <c r="V1044" s="7">
        <f t="shared" si="49"/>
        <v>0</v>
      </c>
      <c r="W1044" s="7" t="e">
        <f>VLOOKUP(F1044,'[7]乡镇通三级、旅游资源产业路项目明细'!$F$8:$S$1305,14,0)</f>
        <v>#N/A</v>
      </c>
      <c r="AA1044" s="7" t="e">
        <f>_xlfn.XLOOKUP(F1044,'[8]乡镇通三级、旅游资源产业路项目明细'!$U:$U,'[8]乡镇通三级、旅游资源产业路项目明细'!$U:$U)</f>
        <v>#N/A</v>
      </c>
      <c r="AB1044" s="7" t="e">
        <f>VLOOKUP(F1044,[9]项目建设投资计划表!$L$7:$O$83,4,0)</f>
        <v>#N/A</v>
      </c>
    </row>
    <row r="1045" spans="1:28" ht="25.15" customHeight="1" outlineLevel="3" x14ac:dyDescent="0.4">
      <c r="A1045" s="4" t="s">
        <v>15</v>
      </c>
      <c r="B1045" s="4" t="s">
        <v>132</v>
      </c>
      <c r="C1045" s="4" t="s">
        <v>3270</v>
      </c>
      <c r="D1045" s="4" t="s">
        <v>1327</v>
      </c>
      <c r="E1045" s="9"/>
      <c r="F1045" s="4" t="s">
        <v>3351</v>
      </c>
      <c r="G1045" s="4" t="s">
        <v>327</v>
      </c>
      <c r="H1045" s="9" t="s">
        <v>291</v>
      </c>
      <c r="I1045" s="9" t="s">
        <v>283</v>
      </c>
      <c r="J1045" s="4">
        <v>0.34</v>
      </c>
      <c r="K1045" s="4" t="s">
        <v>527</v>
      </c>
      <c r="L1045" s="4" t="s">
        <v>279</v>
      </c>
      <c r="M1045" s="4">
        <v>0.34</v>
      </c>
      <c r="N1045" s="4"/>
      <c r="O1045" s="4" t="s">
        <v>284</v>
      </c>
      <c r="P1045" s="4" t="s">
        <v>279</v>
      </c>
      <c r="Q1045" s="4" t="s">
        <v>1327</v>
      </c>
      <c r="R1045" s="4"/>
      <c r="S1045" s="18"/>
      <c r="T1045" s="21"/>
      <c r="U1045" s="7">
        <f>VLOOKUP(F1045,[6]农村公路!$I$6:$W$11652,15,0)</f>
        <v>0.34</v>
      </c>
      <c r="V1045" s="7">
        <f t="shared" si="49"/>
        <v>0</v>
      </c>
      <c r="W1045" s="7" t="e">
        <f>VLOOKUP(F1045,'[7]乡镇通三级、旅游资源产业路项目明细'!$F$8:$S$1305,14,0)</f>
        <v>#N/A</v>
      </c>
      <c r="AA1045" s="7" t="e">
        <f>_xlfn.XLOOKUP(F1045,'[8]乡镇通三级、旅游资源产业路项目明细'!$U:$U,'[8]乡镇通三级、旅游资源产业路项目明细'!$U:$U)</f>
        <v>#N/A</v>
      </c>
      <c r="AB1045" s="7" t="e">
        <f>VLOOKUP(F1045,[9]项目建设投资计划表!$L$7:$O$83,4,0)</f>
        <v>#N/A</v>
      </c>
    </row>
    <row r="1046" spans="1:28" ht="25.15" customHeight="1" outlineLevel="3" x14ac:dyDescent="0.4">
      <c r="A1046" s="4" t="s">
        <v>15</v>
      </c>
      <c r="B1046" s="4" t="s">
        <v>132</v>
      </c>
      <c r="C1046" s="4" t="s">
        <v>3270</v>
      </c>
      <c r="D1046" s="4" t="s">
        <v>3352</v>
      </c>
      <c r="E1046" s="9"/>
      <c r="F1046" s="4" t="s">
        <v>3353</v>
      </c>
      <c r="G1046" s="4" t="s">
        <v>327</v>
      </c>
      <c r="H1046" s="9" t="s">
        <v>291</v>
      </c>
      <c r="I1046" s="9" t="s">
        <v>283</v>
      </c>
      <c r="J1046" s="4">
        <v>0.3</v>
      </c>
      <c r="K1046" s="4" t="s">
        <v>527</v>
      </c>
      <c r="L1046" s="4" t="s">
        <v>279</v>
      </c>
      <c r="M1046" s="4">
        <v>0.3</v>
      </c>
      <c r="N1046" s="4"/>
      <c r="O1046" s="4" t="s">
        <v>284</v>
      </c>
      <c r="P1046" s="4" t="s">
        <v>279</v>
      </c>
      <c r="Q1046" s="4" t="s">
        <v>3352</v>
      </c>
      <c r="R1046" s="4"/>
      <c r="S1046" s="18"/>
      <c r="T1046" s="21"/>
      <c r="U1046" s="7">
        <f>VLOOKUP(F1046,[6]农村公路!$I$6:$W$11652,15,0)</f>
        <v>0.3</v>
      </c>
      <c r="V1046" s="7">
        <f t="shared" si="49"/>
        <v>0</v>
      </c>
      <c r="W1046" s="7" t="e">
        <f>VLOOKUP(F1046,'[7]乡镇通三级、旅游资源产业路项目明细'!$F$8:$S$1305,14,0)</f>
        <v>#N/A</v>
      </c>
      <c r="AA1046" s="7" t="e">
        <f>_xlfn.XLOOKUP(F1046,'[8]乡镇通三级、旅游资源产业路项目明细'!$U:$U,'[8]乡镇通三级、旅游资源产业路项目明细'!$U:$U)</f>
        <v>#N/A</v>
      </c>
      <c r="AB1046" s="7" t="e">
        <f>VLOOKUP(F1046,[9]项目建设投资计划表!$L$7:$O$83,4,0)</f>
        <v>#N/A</v>
      </c>
    </row>
    <row r="1047" spans="1:28" ht="25.15" customHeight="1" outlineLevel="3" x14ac:dyDescent="0.4">
      <c r="A1047" s="4" t="s">
        <v>15</v>
      </c>
      <c r="B1047" s="4" t="s">
        <v>132</v>
      </c>
      <c r="C1047" s="4" t="s">
        <v>3270</v>
      </c>
      <c r="D1047" s="4" t="s">
        <v>3354</v>
      </c>
      <c r="E1047" s="9"/>
      <c r="F1047" s="4" t="s">
        <v>3355</v>
      </c>
      <c r="G1047" s="4" t="s">
        <v>327</v>
      </c>
      <c r="H1047" s="9" t="s">
        <v>291</v>
      </c>
      <c r="I1047" s="9" t="s">
        <v>283</v>
      </c>
      <c r="J1047" s="4">
        <v>0.84</v>
      </c>
      <c r="K1047" s="4" t="s">
        <v>527</v>
      </c>
      <c r="L1047" s="4" t="s">
        <v>279</v>
      </c>
      <c r="M1047" s="4">
        <v>0.84</v>
      </c>
      <c r="N1047" s="4"/>
      <c r="O1047" s="4" t="s">
        <v>284</v>
      </c>
      <c r="P1047" s="4" t="s">
        <v>279</v>
      </c>
      <c r="Q1047" s="4" t="s">
        <v>3354</v>
      </c>
      <c r="R1047" s="4"/>
      <c r="S1047" s="18"/>
      <c r="T1047" s="21"/>
      <c r="U1047" s="7">
        <f>VLOOKUP(F1047,[6]农村公路!$I$6:$W$11652,15,0)</f>
        <v>0.84</v>
      </c>
      <c r="V1047" s="7">
        <f t="shared" si="49"/>
        <v>0</v>
      </c>
      <c r="W1047" s="7" t="e">
        <f>VLOOKUP(F1047,'[7]乡镇通三级、旅游资源产业路项目明细'!$F$8:$S$1305,14,0)</f>
        <v>#N/A</v>
      </c>
      <c r="AA1047" s="7" t="e">
        <f>_xlfn.XLOOKUP(F1047,'[8]乡镇通三级、旅游资源产业路项目明细'!$U:$U,'[8]乡镇通三级、旅游资源产业路项目明细'!$U:$U)</f>
        <v>#N/A</v>
      </c>
      <c r="AB1047" s="7" t="e">
        <f>VLOOKUP(F1047,[9]项目建设投资计划表!$L$7:$O$83,4,0)</f>
        <v>#N/A</v>
      </c>
    </row>
    <row r="1048" spans="1:28" ht="25.15" customHeight="1" outlineLevel="3" x14ac:dyDescent="0.4">
      <c r="A1048" s="4" t="s">
        <v>15</v>
      </c>
      <c r="B1048" s="4" t="s">
        <v>132</v>
      </c>
      <c r="C1048" s="4" t="s">
        <v>3270</v>
      </c>
      <c r="D1048" s="4" t="s">
        <v>3356</v>
      </c>
      <c r="E1048" s="9"/>
      <c r="F1048" s="4" t="s">
        <v>3357</v>
      </c>
      <c r="G1048" s="4" t="s">
        <v>327</v>
      </c>
      <c r="H1048" s="9" t="s">
        <v>291</v>
      </c>
      <c r="I1048" s="9" t="s">
        <v>283</v>
      </c>
      <c r="J1048" s="4">
        <v>1.19</v>
      </c>
      <c r="K1048" s="4" t="s">
        <v>527</v>
      </c>
      <c r="L1048" s="4" t="s">
        <v>279</v>
      </c>
      <c r="M1048" s="4">
        <v>1.19</v>
      </c>
      <c r="N1048" s="4"/>
      <c r="O1048" s="4" t="s">
        <v>284</v>
      </c>
      <c r="P1048" s="4" t="s">
        <v>279</v>
      </c>
      <c r="Q1048" s="4" t="s">
        <v>3356</v>
      </c>
      <c r="R1048" s="4"/>
      <c r="S1048" s="18"/>
      <c r="T1048" s="21"/>
      <c r="U1048" s="7">
        <f>VLOOKUP(F1048,[6]农村公路!$I$6:$W$11652,15,0)</f>
        <v>1.19</v>
      </c>
      <c r="V1048" s="7">
        <f t="shared" si="49"/>
        <v>0</v>
      </c>
      <c r="W1048" s="7" t="e">
        <f>VLOOKUP(F1048,'[7]乡镇通三级、旅游资源产业路项目明细'!$F$8:$S$1305,14,0)</f>
        <v>#N/A</v>
      </c>
      <c r="AA1048" s="7" t="e">
        <f>_xlfn.XLOOKUP(F1048,'[8]乡镇通三级、旅游资源产业路项目明细'!$U:$U,'[8]乡镇通三级、旅游资源产业路项目明细'!$U:$U)</f>
        <v>#N/A</v>
      </c>
      <c r="AB1048" s="7" t="e">
        <f>VLOOKUP(F1048,[9]项目建设投资计划表!$L$7:$O$83,4,0)</f>
        <v>#N/A</v>
      </c>
    </row>
    <row r="1049" spans="1:28" ht="25.15" customHeight="1" outlineLevel="3" x14ac:dyDescent="0.4">
      <c r="A1049" s="4" t="s">
        <v>15</v>
      </c>
      <c r="B1049" s="4" t="s">
        <v>132</v>
      </c>
      <c r="C1049" s="4" t="s">
        <v>3310</v>
      </c>
      <c r="D1049" s="4" t="s">
        <v>3358</v>
      </c>
      <c r="E1049" s="9"/>
      <c r="F1049" s="4" t="s">
        <v>3359</v>
      </c>
      <c r="G1049" s="4" t="s">
        <v>327</v>
      </c>
      <c r="H1049" s="9" t="s">
        <v>291</v>
      </c>
      <c r="I1049" s="9" t="s">
        <v>283</v>
      </c>
      <c r="J1049" s="4">
        <v>0.95</v>
      </c>
      <c r="K1049" s="4" t="s">
        <v>284</v>
      </c>
      <c r="L1049" s="4" t="s">
        <v>279</v>
      </c>
      <c r="M1049" s="4">
        <v>0.95</v>
      </c>
      <c r="N1049" s="4"/>
      <c r="O1049" s="4" t="s">
        <v>277</v>
      </c>
      <c r="P1049" s="4" t="s">
        <v>279</v>
      </c>
      <c r="Q1049" s="4" t="s">
        <v>3358</v>
      </c>
      <c r="R1049" s="4"/>
      <c r="S1049" s="18"/>
      <c r="T1049" s="21"/>
      <c r="U1049" s="7">
        <f>VLOOKUP(F1049,[6]农村公路!$I$6:$W$11652,15,0)</f>
        <v>0.95</v>
      </c>
      <c r="V1049" s="7">
        <f t="shared" si="49"/>
        <v>0</v>
      </c>
      <c r="W1049" s="7" t="e">
        <f>VLOOKUP(F1049,'[7]乡镇通三级、旅游资源产业路项目明细'!$F$8:$S$1305,14,0)</f>
        <v>#N/A</v>
      </c>
      <c r="AA1049" s="7" t="e">
        <f>_xlfn.XLOOKUP(F1049,'[8]乡镇通三级、旅游资源产业路项目明细'!$U:$U,'[8]乡镇通三级、旅游资源产业路项目明细'!$U:$U)</f>
        <v>#N/A</v>
      </c>
      <c r="AB1049" s="7" t="e">
        <f>VLOOKUP(F1049,[9]项目建设投资计划表!$L$7:$O$83,4,0)</f>
        <v>#N/A</v>
      </c>
    </row>
    <row r="1050" spans="1:28" ht="25.15" customHeight="1" outlineLevel="3" x14ac:dyDescent="0.4">
      <c r="A1050" s="4" t="s">
        <v>15</v>
      </c>
      <c r="B1050" s="4" t="s">
        <v>132</v>
      </c>
      <c r="C1050" s="4" t="s">
        <v>3310</v>
      </c>
      <c r="D1050" s="4" t="s">
        <v>3311</v>
      </c>
      <c r="E1050" s="9"/>
      <c r="F1050" s="4" t="s">
        <v>3360</v>
      </c>
      <c r="G1050" s="4" t="s">
        <v>327</v>
      </c>
      <c r="H1050" s="9" t="s">
        <v>291</v>
      </c>
      <c r="I1050" s="9" t="s">
        <v>283</v>
      </c>
      <c r="J1050" s="4">
        <v>0.84</v>
      </c>
      <c r="K1050" s="4" t="s">
        <v>527</v>
      </c>
      <c r="L1050" s="4" t="s">
        <v>279</v>
      </c>
      <c r="M1050" s="4">
        <v>0.84</v>
      </c>
      <c r="N1050" s="4"/>
      <c r="O1050" s="4" t="s">
        <v>284</v>
      </c>
      <c r="P1050" s="4" t="s">
        <v>279</v>
      </c>
      <c r="Q1050" s="4" t="s">
        <v>3311</v>
      </c>
      <c r="R1050" s="4"/>
      <c r="S1050" s="18"/>
      <c r="T1050" s="21"/>
      <c r="U1050" s="7">
        <f>VLOOKUP(F1050,[6]农村公路!$I$6:$W$11652,15,0)</f>
        <v>0.84</v>
      </c>
      <c r="V1050" s="7">
        <f t="shared" si="49"/>
        <v>0</v>
      </c>
      <c r="W1050" s="7" t="e">
        <f>VLOOKUP(F1050,'[7]乡镇通三级、旅游资源产业路项目明细'!$F$8:$S$1305,14,0)</f>
        <v>#N/A</v>
      </c>
      <c r="AA1050" s="7" t="e">
        <f>_xlfn.XLOOKUP(F1050,'[8]乡镇通三级、旅游资源产业路项目明细'!$U:$U,'[8]乡镇通三级、旅游资源产业路项目明细'!$U:$U)</f>
        <v>#N/A</v>
      </c>
      <c r="AB1050" s="7" t="e">
        <f>VLOOKUP(F1050,[9]项目建设投资计划表!$L$7:$O$83,4,0)</f>
        <v>#N/A</v>
      </c>
    </row>
    <row r="1051" spans="1:28" ht="25.15" customHeight="1" outlineLevel="3" x14ac:dyDescent="0.4">
      <c r="A1051" s="4" t="s">
        <v>15</v>
      </c>
      <c r="B1051" s="4" t="s">
        <v>132</v>
      </c>
      <c r="C1051" s="4" t="s">
        <v>3265</v>
      </c>
      <c r="D1051" s="4" t="s">
        <v>3361</v>
      </c>
      <c r="E1051" s="9"/>
      <c r="F1051" s="4" t="s">
        <v>3362</v>
      </c>
      <c r="G1051" s="4" t="s">
        <v>327</v>
      </c>
      <c r="H1051" s="9" t="s">
        <v>291</v>
      </c>
      <c r="I1051" s="9" t="s">
        <v>283</v>
      </c>
      <c r="J1051" s="4">
        <v>0.61</v>
      </c>
      <c r="K1051" s="4" t="s">
        <v>527</v>
      </c>
      <c r="L1051" s="4" t="s">
        <v>279</v>
      </c>
      <c r="M1051" s="4">
        <v>0.61</v>
      </c>
      <c r="N1051" s="4"/>
      <c r="O1051" s="4" t="s">
        <v>293</v>
      </c>
      <c r="P1051" s="4" t="s">
        <v>279</v>
      </c>
      <c r="Q1051" s="4" t="s">
        <v>3361</v>
      </c>
      <c r="R1051" s="4"/>
      <c r="S1051" s="18"/>
      <c r="T1051" s="21"/>
      <c r="U1051" s="7">
        <f>VLOOKUP(F1051,[6]农村公路!$I$6:$W$11652,15,0)</f>
        <v>0.61</v>
      </c>
      <c r="V1051" s="7">
        <f t="shared" si="49"/>
        <v>0</v>
      </c>
      <c r="W1051" s="7" t="e">
        <f>VLOOKUP(F1051,'[7]乡镇通三级、旅游资源产业路项目明细'!$F$8:$S$1305,14,0)</f>
        <v>#N/A</v>
      </c>
      <c r="AA1051" s="7" t="e">
        <f>_xlfn.XLOOKUP(F1051,'[8]乡镇通三级、旅游资源产业路项目明细'!$U:$U,'[8]乡镇通三级、旅游资源产业路项目明细'!$U:$U)</f>
        <v>#N/A</v>
      </c>
      <c r="AB1051" s="7" t="e">
        <f>VLOOKUP(F1051,[9]项目建设投资计划表!$L$7:$O$83,4,0)</f>
        <v>#N/A</v>
      </c>
    </row>
    <row r="1052" spans="1:28" ht="25.15" customHeight="1" outlineLevel="3" x14ac:dyDescent="0.4">
      <c r="A1052" s="4" t="s">
        <v>15</v>
      </c>
      <c r="B1052" s="4" t="s">
        <v>132</v>
      </c>
      <c r="C1052" s="4" t="s">
        <v>3265</v>
      </c>
      <c r="D1052" s="4" t="s">
        <v>3363</v>
      </c>
      <c r="E1052" s="9"/>
      <c r="F1052" s="4" t="s">
        <v>3364</v>
      </c>
      <c r="G1052" s="4" t="s">
        <v>327</v>
      </c>
      <c r="H1052" s="9" t="s">
        <v>291</v>
      </c>
      <c r="I1052" s="9" t="s">
        <v>283</v>
      </c>
      <c r="J1052" s="4">
        <v>0.61</v>
      </c>
      <c r="K1052" s="4" t="s">
        <v>527</v>
      </c>
      <c r="L1052" s="4" t="s">
        <v>279</v>
      </c>
      <c r="M1052" s="4">
        <v>0.61</v>
      </c>
      <c r="N1052" s="4"/>
      <c r="O1052" s="4" t="s">
        <v>284</v>
      </c>
      <c r="P1052" s="4" t="s">
        <v>279</v>
      </c>
      <c r="Q1052" s="4" t="s">
        <v>3363</v>
      </c>
      <c r="R1052" s="4"/>
      <c r="S1052" s="18"/>
      <c r="T1052" s="21"/>
      <c r="U1052" s="7">
        <f>VLOOKUP(F1052,[6]农村公路!$I$6:$W$11652,15,0)</f>
        <v>0.61</v>
      </c>
      <c r="V1052" s="7">
        <f t="shared" si="49"/>
        <v>0</v>
      </c>
      <c r="W1052" s="7" t="e">
        <f>VLOOKUP(F1052,'[7]乡镇通三级、旅游资源产业路项目明细'!$F$8:$S$1305,14,0)</f>
        <v>#N/A</v>
      </c>
      <c r="AA1052" s="7" t="e">
        <f>_xlfn.XLOOKUP(F1052,'[8]乡镇通三级、旅游资源产业路项目明细'!$U:$U,'[8]乡镇通三级、旅游资源产业路项目明细'!$U:$U)</f>
        <v>#N/A</v>
      </c>
      <c r="AB1052" s="7" t="e">
        <f>VLOOKUP(F1052,[9]项目建设投资计划表!$L$7:$O$83,4,0)</f>
        <v>#N/A</v>
      </c>
    </row>
    <row r="1053" spans="1:28" ht="25.15" customHeight="1" outlineLevel="3" x14ac:dyDescent="0.4">
      <c r="A1053" s="4" t="s">
        <v>15</v>
      </c>
      <c r="B1053" s="4" t="s">
        <v>132</v>
      </c>
      <c r="C1053" s="4" t="s">
        <v>3265</v>
      </c>
      <c r="D1053" s="4" t="s">
        <v>3365</v>
      </c>
      <c r="E1053" s="9"/>
      <c r="F1053" s="4" t="s">
        <v>3366</v>
      </c>
      <c r="G1053" s="4" t="s">
        <v>327</v>
      </c>
      <c r="H1053" s="9" t="s">
        <v>291</v>
      </c>
      <c r="I1053" s="9" t="s">
        <v>283</v>
      </c>
      <c r="J1053" s="4">
        <v>0.64</v>
      </c>
      <c r="K1053" s="4" t="s">
        <v>527</v>
      </c>
      <c r="L1053" s="4" t="s">
        <v>1021</v>
      </c>
      <c r="M1053" s="4">
        <v>0.64</v>
      </c>
      <c r="N1053" s="4"/>
      <c r="O1053" s="4" t="s">
        <v>284</v>
      </c>
      <c r="P1053" s="4" t="s">
        <v>279</v>
      </c>
      <c r="Q1053" s="4" t="s">
        <v>3365</v>
      </c>
      <c r="R1053" s="4"/>
      <c r="S1053" s="18"/>
      <c r="T1053" s="21"/>
      <c r="U1053" s="7">
        <f>VLOOKUP(F1053,[6]农村公路!$I$6:$W$11652,15,0)</f>
        <v>0.64</v>
      </c>
      <c r="V1053" s="7">
        <f t="shared" si="49"/>
        <v>0</v>
      </c>
      <c r="W1053" s="7" t="e">
        <f>VLOOKUP(F1053,'[7]乡镇通三级、旅游资源产业路项目明细'!$F$8:$S$1305,14,0)</f>
        <v>#N/A</v>
      </c>
      <c r="AA1053" s="7" t="e">
        <f>_xlfn.XLOOKUP(F1053,'[8]乡镇通三级、旅游资源产业路项目明细'!$U:$U,'[8]乡镇通三级、旅游资源产业路项目明细'!$U:$U)</f>
        <v>#N/A</v>
      </c>
      <c r="AB1053" s="7" t="e">
        <f>VLOOKUP(F1053,[9]项目建设投资计划表!$L$7:$O$83,4,0)</f>
        <v>#N/A</v>
      </c>
    </row>
    <row r="1054" spans="1:28" ht="25.15" customHeight="1" outlineLevel="3" x14ac:dyDescent="0.4">
      <c r="A1054" s="4" t="s">
        <v>15</v>
      </c>
      <c r="B1054" s="4" t="s">
        <v>132</v>
      </c>
      <c r="C1054" s="4" t="s">
        <v>3252</v>
      </c>
      <c r="D1054" s="4" t="s">
        <v>3367</v>
      </c>
      <c r="E1054" s="9"/>
      <c r="F1054" s="4" t="s">
        <v>3368</v>
      </c>
      <c r="G1054" s="4" t="s">
        <v>327</v>
      </c>
      <c r="H1054" s="9" t="s">
        <v>291</v>
      </c>
      <c r="I1054" s="9" t="s">
        <v>3369</v>
      </c>
      <c r="J1054" s="4">
        <v>0.78</v>
      </c>
      <c r="K1054" s="4" t="s">
        <v>527</v>
      </c>
      <c r="L1054" s="4" t="s">
        <v>279</v>
      </c>
      <c r="M1054" s="4">
        <v>0.78</v>
      </c>
      <c r="N1054" s="4"/>
      <c r="O1054" s="4" t="s">
        <v>284</v>
      </c>
      <c r="P1054" s="4" t="s">
        <v>279</v>
      </c>
      <c r="Q1054" s="4" t="s">
        <v>3367</v>
      </c>
      <c r="R1054" s="4"/>
      <c r="S1054" s="18"/>
      <c r="T1054" s="21"/>
      <c r="U1054" s="7">
        <f>VLOOKUP(F1054,[6]农村公路!$I$6:$W$11652,15,0)</f>
        <v>0.78</v>
      </c>
      <c r="V1054" s="7">
        <f t="shared" si="49"/>
        <v>0</v>
      </c>
      <c r="W1054" s="7" t="e">
        <f>VLOOKUP(F1054,'[7]乡镇通三级、旅游资源产业路项目明细'!$F$8:$S$1305,14,0)</f>
        <v>#N/A</v>
      </c>
      <c r="AA1054" s="7" t="e">
        <f>_xlfn.XLOOKUP(F1054,'[8]乡镇通三级、旅游资源产业路项目明细'!$U:$U,'[8]乡镇通三级、旅游资源产业路项目明细'!$U:$U)</f>
        <v>#N/A</v>
      </c>
      <c r="AB1054" s="7" t="e">
        <f>VLOOKUP(F1054,[9]项目建设投资计划表!$L$7:$O$83,4,0)</f>
        <v>#N/A</v>
      </c>
    </row>
    <row r="1055" spans="1:28" ht="25.15" customHeight="1" outlineLevel="3" x14ac:dyDescent="0.4">
      <c r="A1055" s="4" t="s">
        <v>15</v>
      </c>
      <c r="B1055" s="4" t="s">
        <v>132</v>
      </c>
      <c r="C1055" s="4" t="s">
        <v>3252</v>
      </c>
      <c r="D1055" s="4" t="s">
        <v>1447</v>
      </c>
      <c r="E1055" s="9"/>
      <c r="F1055" s="4" t="s">
        <v>3370</v>
      </c>
      <c r="G1055" s="4" t="s">
        <v>327</v>
      </c>
      <c r="H1055" s="9" t="s">
        <v>291</v>
      </c>
      <c r="I1055" s="9" t="s">
        <v>283</v>
      </c>
      <c r="J1055" s="4">
        <v>1.35</v>
      </c>
      <c r="K1055" s="4" t="s">
        <v>527</v>
      </c>
      <c r="L1055" s="4" t="s">
        <v>279</v>
      </c>
      <c r="M1055" s="4">
        <v>1.35</v>
      </c>
      <c r="N1055" s="4"/>
      <c r="O1055" s="4" t="s">
        <v>284</v>
      </c>
      <c r="P1055" s="4" t="s">
        <v>279</v>
      </c>
      <c r="Q1055" s="4" t="s">
        <v>1447</v>
      </c>
      <c r="R1055" s="4"/>
      <c r="S1055" s="18"/>
      <c r="T1055" s="21"/>
      <c r="U1055" s="7">
        <f>VLOOKUP(F1055,[6]农村公路!$I$6:$W$11652,15,0)</f>
        <v>1.35</v>
      </c>
      <c r="V1055" s="7">
        <f t="shared" si="49"/>
        <v>0</v>
      </c>
      <c r="W1055" s="7" t="e">
        <f>VLOOKUP(F1055,'[7]乡镇通三级、旅游资源产业路项目明细'!$F$8:$S$1305,14,0)</f>
        <v>#N/A</v>
      </c>
      <c r="AA1055" s="7" t="e">
        <f>_xlfn.XLOOKUP(F1055,'[8]乡镇通三级、旅游资源产业路项目明细'!$U:$U,'[8]乡镇通三级、旅游资源产业路项目明细'!$U:$U)</f>
        <v>#N/A</v>
      </c>
      <c r="AB1055" s="7" t="e">
        <f>VLOOKUP(F1055,[9]项目建设投资计划表!$L$7:$O$83,4,0)</f>
        <v>#N/A</v>
      </c>
    </row>
    <row r="1056" spans="1:28" ht="25.15" customHeight="1" outlineLevel="3" x14ac:dyDescent="0.4">
      <c r="A1056" s="4" t="s">
        <v>15</v>
      </c>
      <c r="B1056" s="4" t="s">
        <v>132</v>
      </c>
      <c r="C1056" s="4" t="s">
        <v>3257</v>
      </c>
      <c r="D1056" s="4" t="s">
        <v>3371</v>
      </c>
      <c r="E1056" s="9"/>
      <c r="F1056" s="4" t="s">
        <v>3372</v>
      </c>
      <c r="G1056" s="4" t="s">
        <v>327</v>
      </c>
      <c r="H1056" s="9" t="s">
        <v>291</v>
      </c>
      <c r="I1056" s="9" t="s">
        <v>283</v>
      </c>
      <c r="J1056" s="4">
        <v>1.68</v>
      </c>
      <c r="K1056" s="4" t="s">
        <v>527</v>
      </c>
      <c r="L1056" s="4" t="s">
        <v>1021</v>
      </c>
      <c r="M1056" s="4">
        <v>1.68</v>
      </c>
      <c r="N1056" s="4"/>
      <c r="O1056" s="4" t="s">
        <v>284</v>
      </c>
      <c r="P1056" s="4" t="s">
        <v>279</v>
      </c>
      <c r="Q1056" s="4" t="s">
        <v>3371</v>
      </c>
      <c r="R1056" s="4"/>
      <c r="S1056" s="18"/>
      <c r="T1056" s="21"/>
      <c r="U1056" s="7">
        <f>VLOOKUP(F1056,[6]农村公路!$I$6:$W$11652,15,0)</f>
        <v>1.68</v>
      </c>
      <c r="V1056" s="7">
        <f t="shared" si="49"/>
        <v>0</v>
      </c>
      <c r="W1056" s="7" t="e">
        <f>VLOOKUP(F1056,'[7]乡镇通三级、旅游资源产业路项目明细'!$F$8:$S$1305,14,0)</f>
        <v>#N/A</v>
      </c>
      <c r="AA1056" s="7" t="e">
        <f>_xlfn.XLOOKUP(F1056,'[8]乡镇通三级、旅游资源产业路项目明细'!$U:$U,'[8]乡镇通三级、旅游资源产业路项目明细'!$U:$U)</f>
        <v>#N/A</v>
      </c>
      <c r="AB1056" s="7" t="e">
        <f>VLOOKUP(F1056,[9]项目建设投资计划表!$L$7:$O$83,4,0)</f>
        <v>#N/A</v>
      </c>
    </row>
    <row r="1057" spans="1:28" ht="25.15" customHeight="1" outlineLevel="3" x14ac:dyDescent="0.4">
      <c r="A1057" s="4" t="s">
        <v>15</v>
      </c>
      <c r="B1057" s="4" t="s">
        <v>132</v>
      </c>
      <c r="C1057" s="4" t="s">
        <v>3257</v>
      </c>
      <c r="D1057" s="4" t="s">
        <v>3373</v>
      </c>
      <c r="E1057" s="9"/>
      <c r="F1057" s="4" t="s">
        <v>3374</v>
      </c>
      <c r="G1057" s="4" t="s">
        <v>327</v>
      </c>
      <c r="H1057" s="9" t="s">
        <v>291</v>
      </c>
      <c r="I1057" s="9" t="s">
        <v>283</v>
      </c>
      <c r="J1057" s="4">
        <v>0.4</v>
      </c>
      <c r="K1057" s="4" t="s">
        <v>527</v>
      </c>
      <c r="L1057" s="4" t="s">
        <v>1021</v>
      </c>
      <c r="M1057" s="4">
        <v>0.4</v>
      </c>
      <c r="N1057" s="4"/>
      <c r="O1057" s="4" t="s">
        <v>284</v>
      </c>
      <c r="P1057" s="4" t="s">
        <v>279</v>
      </c>
      <c r="Q1057" s="4" t="s">
        <v>3373</v>
      </c>
      <c r="R1057" s="4"/>
      <c r="S1057" s="18"/>
      <c r="T1057" s="21"/>
      <c r="U1057" s="7">
        <f>VLOOKUP(F1057,[6]农村公路!$I$6:$W$11652,15,0)</f>
        <v>0.4</v>
      </c>
      <c r="V1057" s="7">
        <f t="shared" si="49"/>
        <v>0</v>
      </c>
      <c r="W1057" s="7" t="e">
        <f>VLOOKUP(F1057,'[7]乡镇通三级、旅游资源产业路项目明细'!$F$8:$S$1305,14,0)</f>
        <v>#N/A</v>
      </c>
      <c r="AA1057" s="7" t="e">
        <f>_xlfn.XLOOKUP(F1057,'[8]乡镇通三级、旅游资源产业路项目明细'!$U:$U,'[8]乡镇通三级、旅游资源产业路项目明细'!$U:$U)</f>
        <v>#N/A</v>
      </c>
      <c r="AB1057" s="7" t="e">
        <f>VLOOKUP(F1057,[9]项目建设投资计划表!$L$7:$O$83,4,0)</f>
        <v>#N/A</v>
      </c>
    </row>
    <row r="1058" spans="1:28" ht="25.15" customHeight="1" outlineLevel="3" x14ac:dyDescent="0.4">
      <c r="A1058" s="4" t="s">
        <v>15</v>
      </c>
      <c r="B1058" s="4" t="s">
        <v>132</v>
      </c>
      <c r="C1058" s="4" t="s">
        <v>3257</v>
      </c>
      <c r="D1058" s="4" t="s">
        <v>3375</v>
      </c>
      <c r="E1058" s="9"/>
      <c r="F1058" s="4" t="s">
        <v>3376</v>
      </c>
      <c r="G1058" s="4" t="s">
        <v>327</v>
      </c>
      <c r="H1058" s="9" t="s">
        <v>291</v>
      </c>
      <c r="I1058" s="9" t="s">
        <v>283</v>
      </c>
      <c r="J1058" s="4">
        <v>1.28</v>
      </c>
      <c r="K1058" s="4" t="s">
        <v>527</v>
      </c>
      <c r="L1058" s="4" t="s">
        <v>1021</v>
      </c>
      <c r="M1058" s="4">
        <v>1.28</v>
      </c>
      <c r="N1058" s="4"/>
      <c r="O1058" s="4" t="s">
        <v>284</v>
      </c>
      <c r="P1058" s="4" t="s">
        <v>279</v>
      </c>
      <c r="Q1058" s="4" t="s">
        <v>3375</v>
      </c>
      <c r="R1058" s="4"/>
      <c r="S1058" s="18"/>
      <c r="T1058" s="21"/>
      <c r="U1058" s="7">
        <f>VLOOKUP(F1058,[6]农村公路!$I$6:$W$11652,15,0)</f>
        <v>1.28</v>
      </c>
      <c r="V1058" s="7">
        <f t="shared" si="49"/>
        <v>0</v>
      </c>
      <c r="W1058" s="7" t="e">
        <f>VLOOKUP(F1058,'[7]乡镇通三级、旅游资源产业路项目明细'!$F$8:$S$1305,14,0)</f>
        <v>#N/A</v>
      </c>
      <c r="AA1058" s="7" t="e">
        <f>_xlfn.XLOOKUP(F1058,'[8]乡镇通三级、旅游资源产业路项目明细'!$U:$U,'[8]乡镇通三级、旅游资源产业路项目明细'!$U:$U)</f>
        <v>#N/A</v>
      </c>
      <c r="AB1058" s="7" t="e">
        <f>VLOOKUP(F1058,[9]项目建设投资计划表!$L$7:$O$83,4,0)</f>
        <v>#N/A</v>
      </c>
    </row>
    <row r="1059" spans="1:28" ht="25.15" customHeight="1" outlineLevel="3" x14ac:dyDescent="0.4">
      <c r="A1059" s="4" t="s">
        <v>15</v>
      </c>
      <c r="B1059" s="4" t="s">
        <v>132</v>
      </c>
      <c r="C1059" s="4" t="s">
        <v>3257</v>
      </c>
      <c r="D1059" s="4" t="s">
        <v>3377</v>
      </c>
      <c r="E1059" s="9"/>
      <c r="F1059" s="4" t="s">
        <v>3378</v>
      </c>
      <c r="G1059" s="4" t="s">
        <v>327</v>
      </c>
      <c r="H1059" s="9" t="s">
        <v>291</v>
      </c>
      <c r="I1059" s="9" t="s">
        <v>283</v>
      </c>
      <c r="J1059" s="4">
        <v>1.31</v>
      </c>
      <c r="K1059" s="4" t="s">
        <v>527</v>
      </c>
      <c r="L1059" s="4" t="s">
        <v>1021</v>
      </c>
      <c r="M1059" s="4">
        <v>1.31</v>
      </c>
      <c r="N1059" s="4"/>
      <c r="O1059" s="4" t="s">
        <v>284</v>
      </c>
      <c r="P1059" s="4" t="s">
        <v>279</v>
      </c>
      <c r="Q1059" s="4" t="s">
        <v>3377</v>
      </c>
      <c r="R1059" s="4"/>
      <c r="S1059" s="18"/>
      <c r="T1059" s="21"/>
      <c r="U1059" s="7">
        <f>VLOOKUP(F1059,[6]农村公路!$I$6:$W$11652,15,0)</f>
        <v>1.31</v>
      </c>
      <c r="V1059" s="7">
        <f t="shared" si="49"/>
        <v>0</v>
      </c>
      <c r="W1059" s="7" t="e">
        <f>VLOOKUP(F1059,'[7]乡镇通三级、旅游资源产业路项目明细'!$F$8:$S$1305,14,0)</f>
        <v>#N/A</v>
      </c>
      <c r="AA1059" s="7" t="e">
        <f>_xlfn.XLOOKUP(F1059,'[8]乡镇通三级、旅游资源产业路项目明细'!$U:$U,'[8]乡镇通三级、旅游资源产业路项目明细'!$U:$U)</f>
        <v>#N/A</v>
      </c>
      <c r="AB1059" s="7" t="e">
        <f>VLOOKUP(F1059,[9]项目建设投资计划表!$L$7:$O$83,4,0)</f>
        <v>#N/A</v>
      </c>
    </row>
    <row r="1060" spans="1:28" ht="25.15" customHeight="1" outlineLevel="3" x14ac:dyDescent="0.4">
      <c r="A1060" s="4" t="s">
        <v>15</v>
      </c>
      <c r="B1060" s="4" t="s">
        <v>132</v>
      </c>
      <c r="C1060" s="4" t="s">
        <v>3379</v>
      </c>
      <c r="D1060" s="4" t="s">
        <v>3380</v>
      </c>
      <c r="E1060" s="9"/>
      <c r="F1060" s="4" t="s">
        <v>3381</v>
      </c>
      <c r="G1060" s="4" t="s">
        <v>327</v>
      </c>
      <c r="H1060" s="9" t="s">
        <v>291</v>
      </c>
      <c r="I1060" s="9" t="s">
        <v>283</v>
      </c>
      <c r="J1060" s="4">
        <v>0.36</v>
      </c>
      <c r="K1060" s="4" t="s">
        <v>527</v>
      </c>
      <c r="L1060" s="4" t="s">
        <v>1021</v>
      </c>
      <c r="M1060" s="4">
        <v>0.36</v>
      </c>
      <c r="N1060" s="4"/>
      <c r="O1060" s="4" t="s">
        <v>284</v>
      </c>
      <c r="P1060" s="4" t="s">
        <v>279</v>
      </c>
      <c r="Q1060" s="4" t="s">
        <v>3380</v>
      </c>
      <c r="R1060" s="4"/>
      <c r="S1060" s="18"/>
      <c r="T1060" s="21"/>
      <c r="U1060" s="7">
        <f>VLOOKUP(F1060,[6]农村公路!$I$6:$W$11652,15,0)</f>
        <v>0.36</v>
      </c>
      <c r="V1060" s="7">
        <f t="shared" si="49"/>
        <v>0</v>
      </c>
      <c r="W1060" s="7" t="e">
        <f>VLOOKUP(F1060,'[7]乡镇通三级、旅游资源产业路项目明细'!$F$8:$S$1305,14,0)</f>
        <v>#N/A</v>
      </c>
      <c r="AA1060" s="7" t="e">
        <f>_xlfn.XLOOKUP(F1060,'[8]乡镇通三级、旅游资源产业路项目明细'!$U:$U,'[8]乡镇通三级、旅游资源产业路项目明细'!$U:$U)</f>
        <v>#N/A</v>
      </c>
      <c r="AB1060" s="7" t="e">
        <f>VLOOKUP(F1060,[9]项目建设投资计划表!$L$7:$O$83,4,0)</f>
        <v>#N/A</v>
      </c>
    </row>
    <row r="1061" spans="1:28" ht="25.15" customHeight="1" outlineLevel="3" x14ac:dyDescent="0.4">
      <c r="A1061" s="4" t="s">
        <v>15</v>
      </c>
      <c r="B1061" s="4" t="s">
        <v>132</v>
      </c>
      <c r="C1061" s="4" t="s">
        <v>3296</v>
      </c>
      <c r="D1061" s="4" t="s">
        <v>3318</v>
      </c>
      <c r="E1061" s="9"/>
      <c r="F1061" s="4" t="s">
        <v>3382</v>
      </c>
      <c r="G1061" s="4" t="s">
        <v>327</v>
      </c>
      <c r="H1061" s="9" t="s">
        <v>291</v>
      </c>
      <c r="I1061" s="9" t="s">
        <v>283</v>
      </c>
      <c r="J1061" s="4">
        <v>0.48</v>
      </c>
      <c r="K1061" s="4" t="s">
        <v>527</v>
      </c>
      <c r="L1061" s="4" t="s">
        <v>279</v>
      </c>
      <c r="M1061" s="4">
        <v>0.48</v>
      </c>
      <c r="N1061" s="4"/>
      <c r="O1061" s="4" t="s">
        <v>284</v>
      </c>
      <c r="P1061" s="4" t="s">
        <v>279</v>
      </c>
      <c r="Q1061" s="4" t="s">
        <v>3318</v>
      </c>
      <c r="R1061" s="4"/>
      <c r="S1061" s="18"/>
      <c r="T1061" s="21"/>
      <c r="U1061" s="7">
        <f>VLOOKUP(F1061,[6]农村公路!$I$6:$W$11652,15,0)</f>
        <v>0.48</v>
      </c>
      <c r="V1061" s="7">
        <f t="shared" si="49"/>
        <v>0</v>
      </c>
      <c r="W1061" s="7" t="e">
        <f>VLOOKUP(F1061,'[7]乡镇通三级、旅游资源产业路项目明细'!$F$8:$S$1305,14,0)</f>
        <v>#N/A</v>
      </c>
      <c r="AA1061" s="7" t="e">
        <f>_xlfn.XLOOKUP(F1061,'[8]乡镇通三级、旅游资源产业路项目明细'!$U:$U,'[8]乡镇通三级、旅游资源产业路项目明细'!$U:$U)</f>
        <v>#N/A</v>
      </c>
      <c r="AB1061" s="7" t="e">
        <f>VLOOKUP(F1061,[9]项目建设投资计划表!$L$7:$O$83,4,0)</f>
        <v>#N/A</v>
      </c>
    </row>
    <row r="1062" spans="1:28" ht="25.15" customHeight="1" outlineLevel="3" x14ac:dyDescent="0.4">
      <c r="A1062" s="4" t="s">
        <v>15</v>
      </c>
      <c r="B1062" s="4" t="s">
        <v>132</v>
      </c>
      <c r="C1062" s="4" t="s">
        <v>3299</v>
      </c>
      <c r="D1062" s="4" t="s">
        <v>3095</v>
      </c>
      <c r="E1062" s="9"/>
      <c r="F1062" s="4" t="s">
        <v>3383</v>
      </c>
      <c r="G1062" s="4" t="s">
        <v>327</v>
      </c>
      <c r="H1062" s="9" t="s">
        <v>291</v>
      </c>
      <c r="I1062" s="9" t="s">
        <v>283</v>
      </c>
      <c r="J1062" s="4">
        <v>1.29</v>
      </c>
      <c r="K1062" s="4" t="s">
        <v>527</v>
      </c>
      <c r="L1062" s="4" t="s">
        <v>1021</v>
      </c>
      <c r="M1062" s="4">
        <v>1.29</v>
      </c>
      <c r="N1062" s="4"/>
      <c r="O1062" s="4" t="s">
        <v>284</v>
      </c>
      <c r="P1062" s="4" t="s">
        <v>279</v>
      </c>
      <c r="Q1062" s="4" t="s">
        <v>3095</v>
      </c>
      <c r="R1062" s="4"/>
      <c r="S1062" s="18"/>
      <c r="T1062" s="21"/>
      <c r="U1062" s="7">
        <f>VLOOKUP(F1062,[6]农村公路!$I$6:$W$11652,15,0)</f>
        <v>1.29</v>
      </c>
      <c r="V1062" s="7">
        <f t="shared" si="49"/>
        <v>0</v>
      </c>
      <c r="W1062" s="7" t="e">
        <f>VLOOKUP(F1062,'[7]乡镇通三级、旅游资源产业路项目明细'!$F$8:$S$1305,14,0)</f>
        <v>#N/A</v>
      </c>
      <c r="AA1062" s="7" t="e">
        <f>_xlfn.XLOOKUP(F1062,'[8]乡镇通三级、旅游资源产业路项目明细'!$U:$U,'[8]乡镇通三级、旅游资源产业路项目明细'!$U:$U)</f>
        <v>#N/A</v>
      </c>
      <c r="AB1062" s="7" t="e">
        <f>VLOOKUP(F1062,[9]项目建设投资计划表!$L$7:$O$83,4,0)</f>
        <v>#N/A</v>
      </c>
    </row>
    <row r="1063" spans="1:28" ht="25.15" customHeight="1" outlineLevel="3" x14ac:dyDescent="0.4">
      <c r="A1063" s="4" t="s">
        <v>15</v>
      </c>
      <c r="B1063" s="4" t="s">
        <v>132</v>
      </c>
      <c r="C1063" s="4" t="s">
        <v>3299</v>
      </c>
      <c r="D1063" s="4" t="s">
        <v>3095</v>
      </c>
      <c r="E1063" s="9"/>
      <c r="F1063" s="4" t="s">
        <v>3384</v>
      </c>
      <c r="G1063" s="4" t="s">
        <v>327</v>
      </c>
      <c r="H1063" s="9" t="s">
        <v>291</v>
      </c>
      <c r="I1063" s="9" t="s">
        <v>283</v>
      </c>
      <c r="J1063" s="4">
        <v>1.0900000000000001</v>
      </c>
      <c r="K1063" s="4" t="s">
        <v>527</v>
      </c>
      <c r="L1063" s="4" t="s">
        <v>1021</v>
      </c>
      <c r="M1063" s="4">
        <v>1.0900000000000001</v>
      </c>
      <c r="N1063" s="4"/>
      <c r="O1063" s="4" t="s">
        <v>284</v>
      </c>
      <c r="P1063" s="4" t="s">
        <v>279</v>
      </c>
      <c r="Q1063" s="4" t="s">
        <v>3095</v>
      </c>
      <c r="R1063" s="4"/>
      <c r="S1063" s="18"/>
      <c r="T1063" s="21"/>
      <c r="U1063" s="7">
        <f>VLOOKUP(F1063,[6]农村公路!$I$6:$W$11652,15,0)</f>
        <v>1.0900000000000001</v>
      </c>
      <c r="V1063" s="7">
        <f t="shared" si="49"/>
        <v>0</v>
      </c>
      <c r="W1063" s="7" t="e">
        <f>VLOOKUP(F1063,'[7]乡镇通三级、旅游资源产业路项目明细'!$F$8:$S$1305,14,0)</f>
        <v>#N/A</v>
      </c>
      <c r="AA1063" s="7" t="e">
        <f>_xlfn.XLOOKUP(F1063,'[8]乡镇通三级、旅游资源产业路项目明细'!$U:$U,'[8]乡镇通三级、旅游资源产业路项目明细'!$U:$U)</f>
        <v>#N/A</v>
      </c>
      <c r="AB1063" s="7" t="e">
        <f>VLOOKUP(F1063,[9]项目建设投资计划表!$L$7:$O$83,4,0)</f>
        <v>#N/A</v>
      </c>
    </row>
    <row r="1064" spans="1:28" ht="25.15" customHeight="1" outlineLevel="3" x14ac:dyDescent="0.4">
      <c r="A1064" s="4" t="s">
        <v>15</v>
      </c>
      <c r="B1064" s="4" t="s">
        <v>132</v>
      </c>
      <c r="C1064" s="4" t="s">
        <v>3299</v>
      </c>
      <c r="D1064" s="4" t="s">
        <v>3385</v>
      </c>
      <c r="E1064" s="9"/>
      <c r="F1064" s="4" t="s">
        <v>3386</v>
      </c>
      <c r="G1064" s="4" t="s">
        <v>327</v>
      </c>
      <c r="H1064" s="9" t="s">
        <v>291</v>
      </c>
      <c r="I1064" s="9" t="s">
        <v>283</v>
      </c>
      <c r="J1064" s="4">
        <v>0.54</v>
      </c>
      <c r="K1064" s="4" t="s">
        <v>527</v>
      </c>
      <c r="L1064" s="4" t="s">
        <v>1021</v>
      </c>
      <c r="M1064" s="4">
        <v>0.54</v>
      </c>
      <c r="N1064" s="4"/>
      <c r="O1064" s="4" t="s">
        <v>284</v>
      </c>
      <c r="P1064" s="4" t="s">
        <v>279</v>
      </c>
      <c r="Q1064" s="4" t="s">
        <v>3385</v>
      </c>
      <c r="R1064" s="4"/>
      <c r="S1064" s="18"/>
      <c r="T1064" s="21"/>
      <c r="U1064" s="7">
        <f>VLOOKUP(F1064,[6]农村公路!$I$6:$W$11652,15,0)</f>
        <v>0.54</v>
      </c>
      <c r="V1064" s="7">
        <f t="shared" si="49"/>
        <v>0</v>
      </c>
      <c r="W1064" s="7" t="e">
        <f>VLOOKUP(F1064,'[7]乡镇通三级、旅游资源产业路项目明细'!$F$8:$S$1305,14,0)</f>
        <v>#N/A</v>
      </c>
      <c r="AA1064" s="7" t="e">
        <f>_xlfn.XLOOKUP(F1064,'[8]乡镇通三级、旅游资源产业路项目明细'!$U:$U,'[8]乡镇通三级、旅游资源产业路项目明细'!$U:$U)</f>
        <v>#N/A</v>
      </c>
      <c r="AB1064" s="7" t="e">
        <f>VLOOKUP(F1064,[9]项目建设投资计划表!$L$7:$O$83,4,0)</f>
        <v>#N/A</v>
      </c>
    </row>
    <row r="1065" spans="1:28" ht="25.15" customHeight="1" outlineLevel="3" x14ac:dyDescent="0.4">
      <c r="A1065" s="4" t="s">
        <v>15</v>
      </c>
      <c r="B1065" s="4" t="s">
        <v>132</v>
      </c>
      <c r="C1065" s="4" t="s">
        <v>3247</v>
      </c>
      <c r="D1065" s="4" t="s">
        <v>3387</v>
      </c>
      <c r="E1065" s="9"/>
      <c r="F1065" s="4" t="s">
        <v>3388</v>
      </c>
      <c r="G1065" s="4" t="s">
        <v>327</v>
      </c>
      <c r="H1065" s="9" t="s">
        <v>291</v>
      </c>
      <c r="I1065" s="9" t="s">
        <v>283</v>
      </c>
      <c r="J1065" s="4">
        <v>0.43</v>
      </c>
      <c r="K1065" s="4" t="s">
        <v>527</v>
      </c>
      <c r="L1065" s="4" t="s">
        <v>1021</v>
      </c>
      <c r="M1065" s="4">
        <v>0.43</v>
      </c>
      <c r="N1065" s="4"/>
      <c r="O1065" s="4" t="s">
        <v>284</v>
      </c>
      <c r="P1065" s="4" t="s">
        <v>279</v>
      </c>
      <c r="Q1065" s="4" t="s">
        <v>3387</v>
      </c>
      <c r="R1065" s="4"/>
      <c r="S1065" s="18"/>
      <c r="T1065" s="21"/>
      <c r="U1065" s="7">
        <f>VLOOKUP(F1065,[6]农村公路!$I$6:$W$11652,15,0)</f>
        <v>0.43</v>
      </c>
      <c r="V1065" s="7">
        <f t="shared" si="49"/>
        <v>0</v>
      </c>
      <c r="W1065" s="7" t="e">
        <f>VLOOKUP(F1065,'[7]乡镇通三级、旅游资源产业路项目明细'!$F$8:$S$1305,14,0)</f>
        <v>#N/A</v>
      </c>
      <c r="AA1065" s="7" t="e">
        <f>_xlfn.XLOOKUP(F1065,'[8]乡镇通三级、旅游资源产业路项目明细'!$U:$U,'[8]乡镇通三级、旅游资源产业路项目明细'!$U:$U)</f>
        <v>#N/A</v>
      </c>
      <c r="AB1065" s="7" t="e">
        <f>VLOOKUP(F1065,[9]项目建设投资计划表!$L$7:$O$83,4,0)</f>
        <v>#N/A</v>
      </c>
    </row>
    <row r="1066" spans="1:28" ht="25.15" customHeight="1" outlineLevel="3" x14ac:dyDescent="0.4">
      <c r="A1066" s="4" t="s">
        <v>15</v>
      </c>
      <c r="B1066" s="4" t="s">
        <v>132</v>
      </c>
      <c r="C1066" s="4" t="s">
        <v>3247</v>
      </c>
      <c r="D1066" s="4" t="s">
        <v>3387</v>
      </c>
      <c r="E1066" s="9"/>
      <c r="F1066" s="4" t="s">
        <v>3389</v>
      </c>
      <c r="G1066" s="4" t="s">
        <v>327</v>
      </c>
      <c r="H1066" s="9" t="s">
        <v>291</v>
      </c>
      <c r="I1066" s="9" t="s">
        <v>283</v>
      </c>
      <c r="J1066" s="4">
        <v>0.78</v>
      </c>
      <c r="K1066" s="4" t="s">
        <v>527</v>
      </c>
      <c r="L1066" s="4" t="s">
        <v>1021</v>
      </c>
      <c r="M1066" s="4">
        <v>0.78</v>
      </c>
      <c r="N1066" s="4"/>
      <c r="O1066" s="4" t="s">
        <v>284</v>
      </c>
      <c r="P1066" s="4" t="s">
        <v>279</v>
      </c>
      <c r="Q1066" s="4" t="s">
        <v>3387</v>
      </c>
      <c r="R1066" s="4"/>
      <c r="S1066" s="18"/>
      <c r="T1066" s="21"/>
      <c r="U1066" s="7">
        <f>VLOOKUP(F1066,[6]农村公路!$I$6:$W$11652,15,0)</f>
        <v>0.78</v>
      </c>
      <c r="V1066" s="7">
        <f t="shared" si="49"/>
        <v>0</v>
      </c>
      <c r="W1066" s="7" t="e">
        <f>VLOOKUP(F1066,'[7]乡镇通三级、旅游资源产业路项目明细'!$F$8:$S$1305,14,0)</f>
        <v>#N/A</v>
      </c>
      <c r="AA1066" s="7" t="e">
        <f>_xlfn.XLOOKUP(F1066,'[8]乡镇通三级、旅游资源产业路项目明细'!$U:$U,'[8]乡镇通三级、旅游资源产业路项目明细'!$U:$U)</f>
        <v>#N/A</v>
      </c>
      <c r="AB1066" s="7" t="e">
        <f>VLOOKUP(F1066,[9]项目建设投资计划表!$L$7:$O$83,4,0)</f>
        <v>#N/A</v>
      </c>
    </row>
    <row r="1067" spans="1:28" ht="25.15" customHeight="1" outlineLevel="3" x14ac:dyDescent="0.4">
      <c r="A1067" s="4" t="s">
        <v>15</v>
      </c>
      <c r="B1067" s="4" t="s">
        <v>132</v>
      </c>
      <c r="C1067" s="4" t="s">
        <v>1436</v>
      </c>
      <c r="D1067" s="4" t="s">
        <v>3390</v>
      </c>
      <c r="E1067" s="9"/>
      <c r="F1067" s="4" t="s">
        <v>3391</v>
      </c>
      <c r="G1067" s="4" t="s">
        <v>327</v>
      </c>
      <c r="H1067" s="9" t="s">
        <v>291</v>
      </c>
      <c r="I1067" s="9" t="s">
        <v>283</v>
      </c>
      <c r="J1067" s="4">
        <v>1.39</v>
      </c>
      <c r="K1067" s="4" t="s">
        <v>527</v>
      </c>
      <c r="L1067" s="4" t="s">
        <v>279</v>
      </c>
      <c r="M1067" s="4">
        <v>1.39</v>
      </c>
      <c r="N1067" s="4"/>
      <c r="O1067" s="4" t="s">
        <v>284</v>
      </c>
      <c r="P1067" s="4" t="s">
        <v>279</v>
      </c>
      <c r="Q1067" s="4" t="s">
        <v>3390</v>
      </c>
      <c r="R1067" s="4"/>
      <c r="S1067" s="18"/>
      <c r="T1067" s="21"/>
      <c r="U1067" s="7">
        <f>VLOOKUP(F1067,[6]农村公路!$I$6:$W$11652,15,0)</f>
        <v>1.39</v>
      </c>
      <c r="V1067" s="7">
        <f t="shared" si="49"/>
        <v>0</v>
      </c>
      <c r="W1067" s="7" t="e">
        <f>VLOOKUP(F1067,'[7]乡镇通三级、旅游资源产业路项目明细'!$F$8:$S$1305,14,0)</f>
        <v>#N/A</v>
      </c>
      <c r="AA1067" s="7" t="e">
        <f>_xlfn.XLOOKUP(F1067,'[8]乡镇通三级、旅游资源产业路项目明细'!$U:$U,'[8]乡镇通三级、旅游资源产业路项目明细'!$U:$U)</f>
        <v>#N/A</v>
      </c>
      <c r="AB1067" s="7" t="e">
        <f>VLOOKUP(F1067,[9]项目建设投资计划表!$L$7:$O$83,4,0)</f>
        <v>#N/A</v>
      </c>
    </row>
    <row r="1068" spans="1:28" s="1" customFormat="1" ht="25.15" customHeight="1" outlineLevel="2" x14ac:dyDescent="0.4">
      <c r="A1068" s="4"/>
      <c r="B1068" s="11" t="s">
        <v>130</v>
      </c>
      <c r="C1068" s="4"/>
      <c r="D1068" s="4"/>
      <c r="E1068" s="9"/>
      <c r="F1068" s="4"/>
      <c r="G1068" s="4"/>
      <c r="H1068" s="9"/>
      <c r="I1068" s="9"/>
      <c r="J1068" s="4">
        <f>SUBTOTAL(9,J1069:J1103)</f>
        <v>78.128000000000029</v>
      </c>
      <c r="K1068" s="4"/>
      <c r="L1068" s="4"/>
      <c r="M1068" s="4">
        <f>SUBTOTAL(9,M1069:M1103)</f>
        <v>67.258000000000024</v>
      </c>
      <c r="N1068" s="4">
        <v>61.726999999999997</v>
      </c>
      <c r="O1068" s="4"/>
      <c r="P1068" s="4"/>
      <c r="Q1068" s="4"/>
      <c r="R1068" s="4"/>
      <c r="S1068" s="18">
        <f t="shared" ref="S1068" si="50">J1068-N1068</f>
        <v>16.401000000000032</v>
      </c>
      <c r="T1068" s="22"/>
    </row>
    <row r="1069" spans="1:28" ht="25.15" customHeight="1" outlineLevel="3" x14ac:dyDescent="0.4">
      <c r="A1069" s="4" t="s">
        <v>15</v>
      </c>
      <c r="B1069" s="4" t="s">
        <v>130</v>
      </c>
      <c r="C1069" s="4" t="s">
        <v>3392</v>
      </c>
      <c r="D1069" s="4" t="s">
        <v>3393</v>
      </c>
      <c r="E1069" s="9"/>
      <c r="F1069" s="4" t="s">
        <v>3394</v>
      </c>
      <c r="G1069" s="4" t="s">
        <v>434</v>
      </c>
      <c r="H1069" s="9" t="s">
        <v>200</v>
      </c>
      <c r="I1069" s="9" t="s">
        <v>3395</v>
      </c>
      <c r="J1069" s="4">
        <v>11.51</v>
      </c>
      <c r="K1069" s="4">
        <v>0</v>
      </c>
      <c r="L1069" s="4" t="s">
        <v>279</v>
      </c>
      <c r="M1069" s="4">
        <v>1.65</v>
      </c>
      <c r="N1069" s="4"/>
      <c r="O1069" s="4">
        <v>6.5</v>
      </c>
      <c r="P1069" s="4" t="s">
        <v>436</v>
      </c>
      <c r="Q1069" s="4" t="s">
        <v>3392</v>
      </c>
      <c r="R1069" s="4" t="s">
        <v>366</v>
      </c>
      <c r="S1069" s="18"/>
      <c r="T1069" s="23"/>
      <c r="W1069" s="7">
        <f>VLOOKUP(F1069,'[7]2021年备案'!$F$8:$S$1293,14,0)</f>
        <v>9.86</v>
      </c>
      <c r="X1069" s="7">
        <f>J1069-W1069</f>
        <v>1.6500000000000004</v>
      </c>
      <c r="Y1069" s="7">
        <f>J1069-W1069-M1069</f>
        <v>0</v>
      </c>
      <c r="Z1069" s="7" t="s">
        <v>437</v>
      </c>
      <c r="AA1069" s="7" t="str">
        <f>_xlfn.XLOOKUP(F1069,'[8]乡镇通三级、旅游资源产业路项目明细'!$U:$U,'[8]乡镇通三级、旅游资源产业路项目明细'!$U:$U)</f>
        <v>团洲乡通三级公路</v>
      </c>
      <c r="AB1069" s="7" t="e">
        <f>VLOOKUP(F1069,[9]项目建设投资计划表!$L$7:$O$83,4,0)</f>
        <v>#N/A</v>
      </c>
    </row>
    <row r="1070" spans="1:28" ht="25.15" customHeight="1" outlineLevel="3" x14ac:dyDescent="0.4">
      <c r="A1070" s="4" t="s">
        <v>15</v>
      </c>
      <c r="B1070" s="4" t="s">
        <v>130</v>
      </c>
      <c r="C1070" s="4" t="s">
        <v>3396</v>
      </c>
      <c r="D1070" s="4" t="s">
        <v>3385</v>
      </c>
      <c r="E1070" s="9"/>
      <c r="F1070" s="4" t="s">
        <v>3397</v>
      </c>
      <c r="G1070" s="4" t="s">
        <v>434</v>
      </c>
      <c r="H1070" s="9" t="s">
        <v>200</v>
      </c>
      <c r="I1070" s="9" t="s">
        <v>3398</v>
      </c>
      <c r="J1070" s="4">
        <v>2.7770000000000001</v>
      </c>
      <c r="K1070" s="4">
        <v>0</v>
      </c>
      <c r="L1070" s="4" t="s">
        <v>279</v>
      </c>
      <c r="M1070" s="4">
        <v>2.7770000000000001</v>
      </c>
      <c r="N1070" s="4"/>
      <c r="O1070" s="4">
        <v>6.5</v>
      </c>
      <c r="P1070" s="4" t="s">
        <v>436</v>
      </c>
      <c r="Q1070" s="4" t="s">
        <v>3396</v>
      </c>
      <c r="R1070" s="4"/>
      <c r="S1070" s="18"/>
      <c r="T1070" s="23"/>
      <c r="W1070" s="7" t="e">
        <f>VLOOKUP(F1070,'[7]2021年备案'!$F$8:$S$1293,14,0)</f>
        <v>#N/A</v>
      </c>
      <c r="Y1070" s="7" t="e">
        <f>J1070-W1070-M1070</f>
        <v>#N/A</v>
      </c>
      <c r="Z1070" s="7" t="s">
        <v>437</v>
      </c>
      <c r="AA1070" s="7" t="e">
        <f>_xlfn.XLOOKUP(F1070,'[8]乡镇通三级、旅游资源产业路项目明细'!$U:$U,'[8]乡镇通三级、旅游资源产业路项目明细'!$U:$U)</f>
        <v>#N/A</v>
      </c>
      <c r="AB1070" s="7" t="e">
        <f>VLOOKUP(F1070,[9]项目建设投资计划表!$L$7:$O$83,4,0)</f>
        <v>#N/A</v>
      </c>
    </row>
    <row r="1071" spans="1:28" ht="25.15" customHeight="1" outlineLevel="3" x14ac:dyDescent="0.4">
      <c r="A1071" s="4" t="s">
        <v>15</v>
      </c>
      <c r="B1071" s="4" t="s">
        <v>130</v>
      </c>
      <c r="C1071" s="4" t="s">
        <v>3399</v>
      </c>
      <c r="D1071" s="4" t="s">
        <v>3400</v>
      </c>
      <c r="E1071" s="9"/>
      <c r="F1071" s="4" t="s">
        <v>3401</v>
      </c>
      <c r="G1071" s="4" t="s">
        <v>290</v>
      </c>
      <c r="H1071" s="9" t="s">
        <v>291</v>
      </c>
      <c r="I1071" s="9" t="s">
        <v>283</v>
      </c>
      <c r="J1071" s="4">
        <v>0.39</v>
      </c>
      <c r="K1071" s="4" t="s">
        <v>2133</v>
      </c>
      <c r="L1071" s="4">
        <v>0</v>
      </c>
      <c r="M1071" s="4">
        <v>0.39</v>
      </c>
      <c r="N1071" s="4"/>
      <c r="O1071" s="4" t="s">
        <v>293</v>
      </c>
      <c r="P1071" s="4" t="s">
        <v>279</v>
      </c>
      <c r="Q1071" s="4" t="s">
        <v>3402</v>
      </c>
      <c r="R1071" s="4"/>
      <c r="S1071" s="18"/>
      <c r="T1071" s="23"/>
      <c r="U1071" s="7">
        <f>VLOOKUP(F1071,[6]农村公路!$I$6:$W$11652,15,0)</f>
        <v>0.39</v>
      </c>
      <c r="V1071" s="7">
        <f t="shared" ref="V1071:V1103" si="51">J1071-U1071</f>
        <v>0</v>
      </c>
      <c r="W1071" s="7" t="e">
        <f>VLOOKUP(F1071,'[7]乡镇通三级、旅游资源产业路项目明细'!$F$8:$S$1305,14,0)</f>
        <v>#N/A</v>
      </c>
      <c r="AA1071" s="7" t="e">
        <f>_xlfn.XLOOKUP(F1071,'[8]乡镇通三级、旅游资源产业路项目明细'!$U:$U,'[8]乡镇通三级、旅游资源产业路项目明细'!$U:$U)</f>
        <v>#N/A</v>
      </c>
      <c r="AB1071" s="7" t="e">
        <f>VLOOKUP(F1071,[9]项目建设投资计划表!$L$7:$O$83,4,0)</f>
        <v>#N/A</v>
      </c>
    </row>
    <row r="1072" spans="1:28" ht="25.15" customHeight="1" outlineLevel="3" x14ac:dyDescent="0.4">
      <c r="A1072" s="4" t="s">
        <v>15</v>
      </c>
      <c r="B1072" s="4" t="s">
        <v>130</v>
      </c>
      <c r="C1072" s="4" t="s">
        <v>3403</v>
      </c>
      <c r="D1072" s="4" t="s">
        <v>3404</v>
      </c>
      <c r="E1072" s="9"/>
      <c r="F1072" s="4" t="s">
        <v>3405</v>
      </c>
      <c r="G1072" s="4" t="s">
        <v>290</v>
      </c>
      <c r="H1072" s="9" t="s">
        <v>291</v>
      </c>
      <c r="I1072" s="9" t="s">
        <v>283</v>
      </c>
      <c r="J1072" s="4">
        <v>2.6</v>
      </c>
      <c r="K1072" s="4" t="s">
        <v>284</v>
      </c>
      <c r="L1072" s="4">
        <v>0</v>
      </c>
      <c r="M1072" s="4">
        <v>2.6</v>
      </c>
      <c r="N1072" s="4"/>
      <c r="O1072" s="4" t="s">
        <v>293</v>
      </c>
      <c r="P1072" s="4" t="s">
        <v>279</v>
      </c>
      <c r="Q1072" s="4" t="s">
        <v>3406</v>
      </c>
      <c r="R1072" s="4"/>
      <c r="S1072" s="18"/>
      <c r="T1072" s="23"/>
      <c r="U1072" s="7">
        <f>VLOOKUP(F1072,[6]农村公路!$I$6:$W$11652,15,0)</f>
        <v>2.6</v>
      </c>
      <c r="V1072" s="7">
        <f t="shared" si="51"/>
        <v>0</v>
      </c>
      <c r="W1072" s="7" t="e">
        <f>VLOOKUP(F1072,'[7]乡镇通三级、旅游资源产业路项目明细'!$F$8:$S$1305,14,0)</f>
        <v>#N/A</v>
      </c>
      <c r="AA1072" s="7" t="e">
        <f>_xlfn.XLOOKUP(F1072,'[8]乡镇通三级、旅游资源产业路项目明细'!$U:$U,'[8]乡镇通三级、旅游资源产业路项目明细'!$U:$U)</f>
        <v>#N/A</v>
      </c>
      <c r="AB1072" s="7" t="e">
        <f>VLOOKUP(F1072,[9]项目建设投资计划表!$L$7:$O$83,4,0)</f>
        <v>#N/A</v>
      </c>
    </row>
    <row r="1073" spans="1:28" ht="25.15" customHeight="1" outlineLevel="3" x14ac:dyDescent="0.4">
      <c r="A1073" s="4" t="s">
        <v>15</v>
      </c>
      <c r="B1073" s="4" t="s">
        <v>130</v>
      </c>
      <c r="C1073" s="4" t="s">
        <v>3407</v>
      </c>
      <c r="D1073" s="4" t="s">
        <v>3408</v>
      </c>
      <c r="E1073" s="9"/>
      <c r="F1073" s="4" t="s">
        <v>3409</v>
      </c>
      <c r="G1073" s="4" t="s">
        <v>290</v>
      </c>
      <c r="H1073" s="9" t="s">
        <v>291</v>
      </c>
      <c r="I1073" s="9" t="s">
        <v>3410</v>
      </c>
      <c r="J1073" s="4">
        <v>3.27</v>
      </c>
      <c r="K1073" s="4" t="s">
        <v>277</v>
      </c>
      <c r="L1073" s="4">
        <v>0</v>
      </c>
      <c r="M1073" s="4">
        <v>3.27</v>
      </c>
      <c r="N1073" s="4"/>
      <c r="O1073" s="4" t="s">
        <v>293</v>
      </c>
      <c r="P1073" s="4" t="s">
        <v>279</v>
      </c>
      <c r="Q1073" s="4" t="s">
        <v>3411</v>
      </c>
      <c r="R1073" s="4"/>
      <c r="S1073" s="18"/>
      <c r="T1073" s="23"/>
      <c r="U1073" s="7">
        <f>VLOOKUP(F1073,[6]农村公路!$I$6:$W$11652,15,0)</f>
        <v>3.27</v>
      </c>
      <c r="V1073" s="7">
        <f t="shared" si="51"/>
        <v>0</v>
      </c>
      <c r="W1073" s="7" t="e">
        <f>VLOOKUP(F1073,'[7]乡镇通三级、旅游资源产业路项目明细'!$F$8:$S$1305,14,0)</f>
        <v>#N/A</v>
      </c>
      <c r="AA1073" s="7" t="e">
        <f>_xlfn.XLOOKUP(F1073,'[8]乡镇通三级、旅游资源产业路项目明细'!$U:$U,'[8]乡镇通三级、旅游资源产业路项目明细'!$U:$U)</f>
        <v>#N/A</v>
      </c>
      <c r="AB1073" s="7" t="e">
        <f>VLOOKUP(F1073,[9]项目建设投资计划表!$L$7:$O$83,4,0)</f>
        <v>#N/A</v>
      </c>
    </row>
    <row r="1074" spans="1:28" ht="25.15" customHeight="1" outlineLevel="3" x14ac:dyDescent="0.4">
      <c r="A1074" s="4" t="s">
        <v>15</v>
      </c>
      <c r="B1074" s="4" t="s">
        <v>130</v>
      </c>
      <c r="C1074" s="4" t="s">
        <v>3407</v>
      </c>
      <c r="D1074" s="4" t="s">
        <v>3412</v>
      </c>
      <c r="E1074" s="9"/>
      <c r="F1074" s="4" t="s">
        <v>3413</v>
      </c>
      <c r="G1074" s="4" t="s">
        <v>290</v>
      </c>
      <c r="H1074" s="9" t="s">
        <v>291</v>
      </c>
      <c r="I1074" s="9" t="s">
        <v>3414</v>
      </c>
      <c r="J1074" s="4">
        <v>2.88</v>
      </c>
      <c r="K1074" s="4" t="s">
        <v>284</v>
      </c>
      <c r="L1074" s="4">
        <v>0</v>
      </c>
      <c r="M1074" s="4">
        <v>2.88</v>
      </c>
      <c r="N1074" s="4"/>
      <c r="O1074" s="4" t="s">
        <v>293</v>
      </c>
      <c r="P1074" s="4" t="s">
        <v>279</v>
      </c>
      <c r="Q1074" s="4" t="s">
        <v>3415</v>
      </c>
      <c r="R1074" s="4"/>
      <c r="S1074" s="18"/>
      <c r="T1074" s="23"/>
      <c r="U1074" s="7">
        <f>VLOOKUP(F1074,[6]农村公路!$I$6:$W$11652,15,0)</f>
        <v>2.88</v>
      </c>
      <c r="V1074" s="7">
        <f t="shared" si="51"/>
        <v>0</v>
      </c>
      <c r="W1074" s="7" t="e">
        <f>VLOOKUP(F1074,'[7]乡镇通三级、旅游资源产业路项目明细'!$F$8:$S$1305,14,0)</f>
        <v>#N/A</v>
      </c>
      <c r="AA1074" s="7" t="e">
        <f>_xlfn.XLOOKUP(F1074,'[8]乡镇通三级、旅游资源产业路项目明细'!$U:$U,'[8]乡镇通三级、旅游资源产业路项目明细'!$U:$U)</f>
        <v>#N/A</v>
      </c>
      <c r="AB1074" s="7" t="e">
        <f>VLOOKUP(F1074,[9]项目建设投资计划表!$L$7:$O$83,4,0)</f>
        <v>#N/A</v>
      </c>
    </row>
    <row r="1075" spans="1:28" ht="25.15" customHeight="1" outlineLevel="3" x14ac:dyDescent="0.4">
      <c r="A1075" s="4" t="s">
        <v>15</v>
      </c>
      <c r="B1075" s="4" t="s">
        <v>130</v>
      </c>
      <c r="C1075" s="4" t="s">
        <v>3416</v>
      </c>
      <c r="D1075" s="4" t="s">
        <v>3417</v>
      </c>
      <c r="E1075" s="9"/>
      <c r="F1075" s="4" t="s">
        <v>3418</v>
      </c>
      <c r="G1075" s="4" t="s">
        <v>275</v>
      </c>
      <c r="H1075" s="9" t="s">
        <v>291</v>
      </c>
      <c r="I1075" s="9" t="s">
        <v>3419</v>
      </c>
      <c r="J1075" s="4">
        <v>1.1399999999999999</v>
      </c>
      <c r="K1075" s="4" t="s">
        <v>284</v>
      </c>
      <c r="L1075" s="4">
        <v>0</v>
      </c>
      <c r="M1075" s="4">
        <v>1.1399999999999999</v>
      </c>
      <c r="N1075" s="4"/>
      <c r="O1075" s="4" t="s">
        <v>923</v>
      </c>
      <c r="P1075" s="4" t="s">
        <v>279</v>
      </c>
      <c r="Q1075" s="4" t="s">
        <v>3420</v>
      </c>
      <c r="R1075" s="4"/>
      <c r="S1075" s="18"/>
      <c r="T1075" s="23"/>
      <c r="U1075" s="7">
        <f>VLOOKUP(F1075,[6]农村公路!$I$6:$W$11652,15,0)</f>
        <v>1.1399999999999999</v>
      </c>
      <c r="V1075" s="7">
        <f t="shared" si="51"/>
        <v>0</v>
      </c>
      <c r="W1075" s="7" t="e">
        <f>VLOOKUP(F1075,'[7]乡镇通三级、旅游资源产业路项目明细'!$F$8:$S$1305,14,0)</f>
        <v>#N/A</v>
      </c>
      <c r="AA1075" s="7" t="e">
        <f>_xlfn.XLOOKUP(F1075,'[8]乡镇通三级、旅游资源产业路项目明细'!$U:$U,'[8]乡镇通三级、旅游资源产业路项目明细'!$U:$U)</f>
        <v>#N/A</v>
      </c>
      <c r="AB1075" s="7" t="e">
        <f>VLOOKUP(F1075,[9]项目建设投资计划表!$L$7:$O$83,4,0)</f>
        <v>#N/A</v>
      </c>
    </row>
    <row r="1076" spans="1:28" ht="25.15" customHeight="1" outlineLevel="3" x14ac:dyDescent="0.4">
      <c r="A1076" s="4" t="s">
        <v>15</v>
      </c>
      <c r="B1076" s="4" t="s">
        <v>130</v>
      </c>
      <c r="C1076" s="4" t="s">
        <v>3403</v>
      </c>
      <c r="D1076" s="4" t="s">
        <v>3421</v>
      </c>
      <c r="E1076" s="9"/>
      <c r="F1076" s="4" t="s">
        <v>3422</v>
      </c>
      <c r="G1076" s="4" t="s">
        <v>275</v>
      </c>
      <c r="H1076" s="9" t="s">
        <v>291</v>
      </c>
      <c r="I1076" s="9" t="s">
        <v>283</v>
      </c>
      <c r="J1076" s="4">
        <v>1.3</v>
      </c>
      <c r="K1076" s="4" t="s">
        <v>284</v>
      </c>
      <c r="L1076" s="4">
        <v>0</v>
      </c>
      <c r="M1076" s="4">
        <v>1.3</v>
      </c>
      <c r="N1076" s="4"/>
      <c r="O1076" s="4" t="s">
        <v>923</v>
      </c>
      <c r="P1076" s="4" t="s">
        <v>279</v>
      </c>
      <c r="Q1076" s="4" t="s">
        <v>3423</v>
      </c>
      <c r="R1076" s="4"/>
      <c r="S1076" s="18"/>
      <c r="T1076" s="23"/>
      <c r="U1076" s="7">
        <f>VLOOKUP(F1076,[6]农村公路!$I$6:$W$11652,15,0)</f>
        <v>1.3</v>
      </c>
      <c r="V1076" s="7">
        <f t="shared" si="51"/>
        <v>0</v>
      </c>
      <c r="W1076" s="7" t="e">
        <f>VLOOKUP(F1076,'[7]乡镇通三级、旅游资源产业路项目明细'!$F$8:$S$1305,14,0)</f>
        <v>#N/A</v>
      </c>
      <c r="AA1076" s="7" t="e">
        <f>_xlfn.XLOOKUP(F1076,'[8]乡镇通三级、旅游资源产业路项目明细'!$U:$U,'[8]乡镇通三级、旅游资源产业路项目明细'!$U:$U)</f>
        <v>#N/A</v>
      </c>
      <c r="AB1076" s="7" t="e">
        <f>VLOOKUP(F1076,[9]项目建设投资计划表!$L$7:$O$83,4,0)</f>
        <v>#N/A</v>
      </c>
    </row>
    <row r="1077" spans="1:28" ht="25.15" customHeight="1" outlineLevel="3" x14ac:dyDescent="0.4">
      <c r="A1077" s="4" t="s">
        <v>15</v>
      </c>
      <c r="B1077" s="4" t="s">
        <v>130</v>
      </c>
      <c r="C1077" s="4" t="s">
        <v>3396</v>
      </c>
      <c r="D1077" s="4" t="s">
        <v>1863</v>
      </c>
      <c r="E1077" s="9"/>
      <c r="F1077" s="4" t="s">
        <v>3424</v>
      </c>
      <c r="G1077" s="4" t="s">
        <v>275</v>
      </c>
      <c r="H1077" s="9" t="s">
        <v>291</v>
      </c>
      <c r="I1077" s="9" t="s">
        <v>283</v>
      </c>
      <c r="J1077" s="4">
        <v>1.3</v>
      </c>
      <c r="K1077" s="4" t="s">
        <v>284</v>
      </c>
      <c r="L1077" s="4">
        <v>0</v>
      </c>
      <c r="M1077" s="4">
        <v>1.3</v>
      </c>
      <c r="N1077" s="4"/>
      <c r="O1077" s="4" t="s">
        <v>923</v>
      </c>
      <c r="P1077" s="4" t="s">
        <v>279</v>
      </c>
      <c r="Q1077" s="4" t="s">
        <v>3425</v>
      </c>
      <c r="R1077" s="4"/>
      <c r="S1077" s="18"/>
      <c r="T1077" s="23"/>
      <c r="U1077" s="7">
        <f>VLOOKUP(F1077,[6]农村公路!$I$6:$W$11652,15,0)</f>
        <v>1.3</v>
      </c>
      <c r="V1077" s="7">
        <f t="shared" si="51"/>
        <v>0</v>
      </c>
      <c r="W1077" s="7" t="e">
        <f>VLOOKUP(F1077,'[7]乡镇通三级、旅游资源产业路项目明细'!$F$8:$S$1305,14,0)</f>
        <v>#N/A</v>
      </c>
      <c r="AA1077" s="7" t="e">
        <f>_xlfn.XLOOKUP(F1077,'[8]乡镇通三级、旅游资源产业路项目明细'!$U:$U,'[8]乡镇通三级、旅游资源产业路项目明细'!$U:$U)</f>
        <v>#N/A</v>
      </c>
      <c r="AB1077" s="7" t="e">
        <f>VLOOKUP(F1077,[9]项目建设投资计划表!$L$7:$O$83,4,0)</f>
        <v>#N/A</v>
      </c>
    </row>
    <row r="1078" spans="1:28" ht="25.15" customHeight="1" outlineLevel="3" x14ac:dyDescent="0.4">
      <c r="A1078" s="4" t="s">
        <v>15</v>
      </c>
      <c r="B1078" s="4" t="s">
        <v>130</v>
      </c>
      <c r="C1078" s="4" t="s">
        <v>3426</v>
      </c>
      <c r="D1078" s="4" t="s">
        <v>3427</v>
      </c>
      <c r="E1078" s="9"/>
      <c r="F1078" s="4" t="s">
        <v>3428</v>
      </c>
      <c r="G1078" s="4" t="s">
        <v>275</v>
      </c>
      <c r="H1078" s="9" t="s">
        <v>291</v>
      </c>
      <c r="I1078" s="9" t="s">
        <v>283</v>
      </c>
      <c r="J1078" s="4">
        <v>1.1499999999999999</v>
      </c>
      <c r="K1078" s="4" t="s">
        <v>284</v>
      </c>
      <c r="L1078" s="4">
        <v>0</v>
      </c>
      <c r="M1078" s="4">
        <v>1.1499999999999999</v>
      </c>
      <c r="N1078" s="4"/>
      <c r="O1078" s="4" t="s">
        <v>923</v>
      </c>
      <c r="P1078" s="4" t="s">
        <v>279</v>
      </c>
      <c r="Q1078" s="4" t="s">
        <v>3429</v>
      </c>
      <c r="R1078" s="4"/>
      <c r="S1078" s="18"/>
      <c r="T1078" s="23"/>
      <c r="U1078" s="7">
        <f>VLOOKUP(F1078,[6]农村公路!$I$6:$W$11652,15,0)</f>
        <v>1.1499999999999999</v>
      </c>
      <c r="V1078" s="7">
        <f t="shared" si="51"/>
        <v>0</v>
      </c>
      <c r="W1078" s="7" t="e">
        <f>VLOOKUP(F1078,'[7]乡镇通三级、旅游资源产业路项目明细'!$F$8:$S$1305,14,0)</f>
        <v>#N/A</v>
      </c>
      <c r="AA1078" s="7" t="e">
        <f>_xlfn.XLOOKUP(F1078,'[8]乡镇通三级、旅游资源产业路项目明细'!$U:$U,'[8]乡镇通三级、旅游资源产业路项目明细'!$U:$U)</f>
        <v>#N/A</v>
      </c>
      <c r="AB1078" s="7" t="e">
        <f>VLOOKUP(F1078,[9]项目建设投资计划表!$L$7:$O$83,4,0)</f>
        <v>#N/A</v>
      </c>
    </row>
    <row r="1079" spans="1:28" ht="25.15" customHeight="1" outlineLevel="3" x14ac:dyDescent="0.4">
      <c r="A1079" s="4" t="s">
        <v>15</v>
      </c>
      <c r="B1079" s="4" t="s">
        <v>130</v>
      </c>
      <c r="C1079" s="4" t="s">
        <v>3426</v>
      </c>
      <c r="D1079" s="4" t="s">
        <v>3430</v>
      </c>
      <c r="E1079" s="9"/>
      <c r="F1079" s="4" t="s">
        <v>3431</v>
      </c>
      <c r="G1079" s="4" t="s">
        <v>275</v>
      </c>
      <c r="H1079" s="9" t="s">
        <v>291</v>
      </c>
      <c r="I1079" s="9" t="s">
        <v>3432</v>
      </c>
      <c r="J1079" s="4">
        <v>2.0099999999999998</v>
      </c>
      <c r="K1079" s="4" t="s">
        <v>284</v>
      </c>
      <c r="L1079" s="4">
        <v>0</v>
      </c>
      <c r="M1079" s="4">
        <v>1</v>
      </c>
      <c r="N1079" s="4"/>
      <c r="O1079" s="4" t="s">
        <v>923</v>
      </c>
      <c r="P1079" s="4" t="s">
        <v>279</v>
      </c>
      <c r="Q1079" s="4" t="s">
        <v>3433</v>
      </c>
      <c r="R1079" s="4"/>
      <c r="S1079" s="18"/>
      <c r="T1079" s="23"/>
      <c r="U1079" s="7">
        <f>VLOOKUP(F1079,[6]农村公路!$I$6:$W$11652,15,0)</f>
        <v>2.0099999999999998</v>
      </c>
      <c r="V1079" s="7">
        <f t="shared" si="51"/>
        <v>0</v>
      </c>
      <c r="W1079" s="7" t="e">
        <f>VLOOKUP(F1079,'[7]乡镇通三级、旅游资源产业路项目明细'!$F$8:$S$1305,14,0)</f>
        <v>#N/A</v>
      </c>
      <c r="AA1079" s="7" t="e">
        <f>_xlfn.XLOOKUP(F1079,'[8]乡镇通三级、旅游资源产业路项目明细'!$U:$U,'[8]乡镇通三级、旅游资源产业路项目明细'!$U:$U)</f>
        <v>#N/A</v>
      </c>
      <c r="AB1079" s="7" t="e">
        <f>VLOOKUP(F1079,[9]项目建设投资计划表!$L$7:$O$83,4,0)</f>
        <v>#N/A</v>
      </c>
    </row>
    <row r="1080" spans="1:28" ht="25.15" customHeight="1" outlineLevel="3" x14ac:dyDescent="0.4">
      <c r="A1080" s="4" t="s">
        <v>15</v>
      </c>
      <c r="B1080" s="4" t="s">
        <v>130</v>
      </c>
      <c r="C1080" s="4" t="s">
        <v>3426</v>
      </c>
      <c r="D1080" s="4" t="s">
        <v>3430</v>
      </c>
      <c r="E1080" s="9"/>
      <c r="F1080" s="4" t="s">
        <v>3434</v>
      </c>
      <c r="G1080" s="4" t="s">
        <v>275</v>
      </c>
      <c r="H1080" s="9" t="s">
        <v>291</v>
      </c>
      <c r="I1080" s="9" t="s">
        <v>283</v>
      </c>
      <c r="J1080" s="4">
        <v>4.46</v>
      </c>
      <c r="K1080" s="4" t="s">
        <v>284</v>
      </c>
      <c r="L1080" s="4">
        <v>0</v>
      </c>
      <c r="M1080" s="4">
        <v>4.46</v>
      </c>
      <c r="N1080" s="4"/>
      <c r="O1080" s="4" t="s">
        <v>923</v>
      </c>
      <c r="P1080" s="4" t="s">
        <v>279</v>
      </c>
      <c r="Q1080" s="4" t="s">
        <v>3435</v>
      </c>
      <c r="R1080" s="4"/>
      <c r="S1080" s="18"/>
      <c r="T1080" s="23"/>
      <c r="U1080" s="7">
        <f>VLOOKUP(F1080,[6]农村公路!$I$6:$W$11652,15,0)</f>
        <v>4.46</v>
      </c>
      <c r="V1080" s="7">
        <f t="shared" si="51"/>
        <v>0</v>
      </c>
      <c r="W1080" s="7" t="e">
        <f>VLOOKUP(F1080,'[7]乡镇通三级、旅游资源产业路项目明细'!$F$8:$S$1305,14,0)</f>
        <v>#N/A</v>
      </c>
      <c r="AA1080" s="7" t="e">
        <f>_xlfn.XLOOKUP(F1080,'[8]乡镇通三级、旅游资源产业路项目明细'!$U:$U,'[8]乡镇通三级、旅游资源产业路项目明细'!$U:$U)</f>
        <v>#N/A</v>
      </c>
      <c r="AB1080" s="7" t="e">
        <f>VLOOKUP(F1080,[9]项目建设投资计划表!$L$7:$O$83,4,0)</f>
        <v>#N/A</v>
      </c>
    </row>
    <row r="1081" spans="1:28" ht="25.15" customHeight="1" outlineLevel="3" x14ac:dyDescent="0.4">
      <c r="A1081" s="4" t="s">
        <v>15</v>
      </c>
      <c r="B1081" s="4" t="s">
        <v>130</v>
      </c>
      <c r="C1081" s="4" t="s">
        <v>3436</v>
      </c>
      <c r="D1081" s="4" t="s">
        <v>3437</v>
      </c>
      <c r="E1081" s="9"/>
      <c r="F1081" s="4" t="s">
        <v>3438</v>
      </c>
      <c r="G1081" s="4" t="s">
        <v>275</v>
      </c>
      <c r="H1081" s="9" t="s">
        <v>291</v>
      </c>
      <c r="I1081" s="9" t="s">
        <v>283</v>
      </c>
      <c r="J1081" s="4">
        <v>2.2999999999999998</v>
      </c>
      <c r="K1081" s="4" t="s">
        <v>284</v>
      </c>
      <c r="L1081" s="4">
        <v>0</v>
      </c>
      <c r="M1081" s="4">
        <v>2.2999999999999998</v>
      </c>
      <c r="N1081" s="4"/>
      <c r="O1081" s="4" t="s">
        <v>923</v>
      </c>
      <c r="P1081" s="4" t="s">
        <v>279</v>
      </c>
      <c r="Q1081" s="4" t="s">
        <v>3439</v>
      </c>
      <c r="R1081" s="4"/>
      <c r="S1081" s="18"/>
      <c r="T1081" s="23"/>
      <c r="U1081" s="7">
        <f>VLOOKUP(F1081,[6]农村公路!$I$6:$W$11652,15,0)</f>
        <v>2.2999999999999998</v>
      </c>
      <c r="V1081" s="7">
        <f t="shared" si="51"/>
        <v>0</v>
      </c>
      <c r="W1081" s="7" t="e">
        <f>VLOOKUP(F1081,'[7]乡镇通三级、旅游资源产业路项目明细'!$F$8:$S$1305,14,0)</f>
        <v>#N/A</v>
      </c>
      <c r="AA1081" s="7" t="e">
        <f>_xlfn.XLOOKUP(F1081,'[8]乡镇通三级、旅游资源产业路项目明细'!$U:$U,'[8]乡镇通三级、旅游资源产业路项目明细'!$U:$U)</f>
        <v>#N/A</v>
      </c>
      <c r="AB1081" s="7" t="e">
        <f>VLOOKUP(F1081,[9]项目建设投资计划表!$L$7:$O$83,4,0)</f>
        <v>#N/A</v>
      </c>
    </row>
    <row r="1082" spans="1:28" ht="25.15" customHeight="1" outlineLevel="3" x14ac:dyDescent="0.4">
      <c r="A1082" s="4" t="s">
        <v>15</v>
      </c>
      <c r="B1082" s="4" t="s">
        <v>130</v>
      </c>
      <c r="C1082" s="4" t="s">
        <v>3440</v>
      </c>
      <c r="D1082" s="4" t="s">
        <v>3437</v>
      </c>
      <c r="E1082" s="9"/>
      <c r="F1082" s="4" t="s">
        <v>3441</v>
      </c>
      <c r="G1082" s="4" t="s">
        <v>275</v>
      </c>
      <c r="H1082" s="9" t="s">
        <v>291</v>
      </c>
      <c r="I1082" s="9" t="s">
        <v>283</v>
      </c>
      <c r="J1082" s="4">
        <v>1.05</v>
      </c>
      <c r="K1082" s="4" t="s">
        <v>284</v>
      </c>
      <c r="L1082" s="4">
        <v>0</v>
      </c>
      <c r="M1082" s="4">
        <v>1.05</v>
      </c>
      <c r="N1082" s="4"/>
      <c r="O1082" s="4" t="s">
        <v>923</v>
      </c>
      <c r="P1082" s="4" t="s">
        <v>279</v>
      </c>
      <c r="Q1082" s="4" t="s">
        <v>3442</v>
      </c>
      <c r="R1082" s="4"/>
      <c r="S1082" s="18"/>
      <c r="T1082" s="23"/>
      <c r="U1082" s="7">
        <f>VLOOKUP(F1082,[6]农村公路!$I$6:$W$11652,15,0)</f>
        <v>1.05</v>
      </c>
      <c r="V1082" s="7">
        <f t="shared" si="51"/>
        <v>0</v>
      </c>
      <c r="W1082" s="7" t="e">
        <f>VLOOKUP(F1082,'[7]乡镇通三级、旅游资源产业路项目明细'!$F$8:$S$1305,14,0)</f>
        <v>#N/A</v>
      </c>
      <c r="AA1082" s="7" t="e">
        <f>_xlfn.XLOOKUP(F1082,'[8]乡镇通三级、旅游资源产业路项目明细'!$U:$U,'[8]乡镇通三级、旅游资源产业路项目明细'!$U:$U)</f>
        <v>#N/A</v>
      </c>
      <c r="AB1082" s="7" t="e">
        <f>VLOOKUP(F1082,[9]项目建设投资计划表!$L$7:$O$83,4,0)</f>
        <v>#N/A</v>
      </c>
    </row>
    <row r="1083" spans="1:28" ht="25.15" customHeight="1" outlineLevel="3" x14ac:dyDescent="0.4">
      <c r="A1083" s="4" t="s">
        <v>15</v>
      </c>
      <c r="B1083" s="4" t="s">
        <v>130</v>
      </c>
      <c r="C1083" s="4" t="s">
        <v>3443</v>
      </c>
      <c r="D1083" s="4" t="s">
        <v>3444</v>
      </c>
      <c r="E1083" s="9"/>
      <c r="F1083" s="4" t="s">
        <v>3445</v>
      </c>
      <c r="G1083" s="4" t="s">
        <v>275</v>
      </c>
      <c r="H1083" s="9" t="s">
        <v>291</v>
      </c>
      <c r="I1083" s="9" t="s">
        <v>283</v>
      </c>
      <c r="J1083" s="4">
        <v>3.85</v>
      </c>
      <c r="K1083" s="4" t="s">
        <v>284</v>
      </c>
      <c r="L1083" s="4">
        <v>0</v>
      </c>
      <c r="M1083" s="4">
        <v>3.85</v>
      </c>
      <c r="N1083" s="4"/>
      <c r="O1083" s="4" t="s">
        <v>923</v>
      </c>
      <c r="P1083" s="4" t="s">
        <v>279</v>
      </c>
      <c r="Q1083" s="4" t="s">
        <v>3446</v>
      </c>
      <c r="R1083" s="4"/>
      <c r="S1083" s="18"/>
      <c r="T1083" s="23"/>
      <c r="U1083" s="7">
        <f>VLOOKUP(F1083,[6]农村公路!$I$6:$W$11652,15,0)</f>
        <v>3.85</v>
      </c>
      <c r="V1083" s="7">
        <f t="shared" si="51"/>
        <v>0</v>
      </c>
      <c r="W1083" s="7" t="e">
        <f>VLOOKUP(F1083,'[7]乡镇通三级、旅游资源产业路项目明细'!$F$8:$S$1305,14,0)</f>
        <v>#N/A</v>
      </c>
      <c r="AA1083" s="7" t="e">
        <f>_xlfn.XLOOKUP(F1083,'[8]乡镇通三级、旅游资源产业路项目明细'!$U:$U,'[8]乡镇通三级、旅游资源产业路项目明细'!$U:$U)</f>
        <v>#N/A</v>
      </c>
      <c r="AB1083" s="7" t="e">
        <f>VLOOKUP(F1083,[9]项目建设投资计划表!$L$7:$O$83,4,0)</f>
        <v>#N/A</v>
      </c>
    </row>
    <row r="1084" spans="1:28" ht="25.15" customHeight="1" outlineLevel="3" x14ac:dyDescent="0.4">
      <c r="A1084" s="4" t="s">
        <v>15</v>
      </c>
      <c r="B1084" s="4" t="s">
        <v>130</v>
      </c>
      <c r="C1084" s="4" t="s">
        <v>3447</v>
      </c>
      <c r="D1084" s="4" t="s">
        <v>3448</v>
      </c>
      <c r="E1084" s="9"/>
      <c r="F1084" s="4" t="s">
        <v>3449</v>
      </c>
      <c r="G1084" s="4" t="s">
        <v>275</v>
      </c>
      <c r="H1084" s="9" t="s">
        <v>291</v>
      </c>
      <c r="I1084" s="9" t="s">
        <v>3450</v>
      </c>
      <c r="J1084" s="4">
        <v>9.2810000000000006</v>
      </c>
      <c r="K1084" s="4" t="s">
        <v>284</v>
      </c>
      <c r="L1084" s="4">
        <v>0</v>
      </c>
      <c r="M1084" s="4">
        <v>9.2810000000000006</v>
      </c>
      <c r="N1084" s="4"/>
      <c r="O1084" s="4" t="s">
        <v>923</v>
      </c>
      <c r="P1084" s="4" t="s">
        <v>279</v>
      </c>
      <c r="Q1084" s="4" t="s">
        <v>3451</v>
      </c>
      <c r="R1084" s="4"/>
      <c r="S1084" s="18"/>
      <c r="T1084" s="23"/>
      <c r="U1084" s="7">
        <f>VLOOKUP(F1084,[6]农村公路!$I$6:$W$11652,15,0)</f>
        <v>9.2810000000000006</v>
      </c>
      <c r="V1084" s="7">
        <f t="shared" si="51"/>
        <v>0</v>
      </c>
      <c r="W1084" s="7" t="e">
        <f>VLOOKUP(F1084,'[7]乡镇通三级、旅游资源产业路项目明细'!$F$8:$S$1305,14,0)</f>
        <v>#N/A</v>
      </c>
      <c r="AA1084" s="7" t="e">
        <f>_xlfn.XLOOKUP(F1084,'[8]乡镇通三级、旅游资源产业路项目明细'!$U:$U,'[8]乡镇通三级、旅游资源产业路项目明细'!$U:$U)</f>
        <v>#N/A</v>
      </c>
      <c r="AB1084" s="7" t="e">
        <f>VLOOKUP(F1084,[9]项目建设投资计划表!$L$7:$O$83,4,0)</f>
        <v>#N/A</v>
      </c>
    </row>
    <row r="1085" spans="1:28" ht="25.15" customHeight="1" outlineLevel="3" x14ac:dyDescent="0.4">
      <c r="A1085" s="4" t="s">
        <v>15</v>
      </c>
      <c r="B1085" s="4" t="s">
        <v>130</v>
      </c>
      <c r="C1085" s="4" t="s">
        <v>3392</v>
      </c>
      <c r="D1085" s="4" t="s">
        <v>3452</v>
      </c>
      <c r="E1085" s="9"/>
      <c r="F1085" s="4" t="s">
        <v>3453</v>
      </c>
      <c r="G1085" s="4" t="s">
        <v>275</v>
      </c>
      <c r="H1085" s="9" t="s">
        <v>291</v>
      </c>
      <c r="I1085" s="9" t="s">
        <v>283</v>
      </c>
      <c r="J1085" s="4">
        <v>3.27</v>
      </c>
      <c r="K1085" s="4" t="s">
        <v>284</v>
      </c>
      <c r="L1085" s="4">
        <v>0</v>
      </c>
      <c r="M1085" s="4">
        <v>3.27</v>
      </c>
      <c r="N1085" s="4"/>
      <c r="O1085" s="4" t="s">
        <v>923</v>
      </c>
      <c r="P1085" s="4" t="s">
        <v>279</v>
      </c>
      <c r="Q1085" s="4" t="s">
        <v>3454</v>
      </c>
      <c r="R1085" s="4"/>
      <c r="S1085" s="18"/>
      <c r="T1085" s="23"/>
      <c r="U1085" s="7">
        <f>VLOOKUP(F1085,[6]农村公路!$I$6:$W$11652,15,0)</f>
        <v>3.27</v>
      </c>
      <c r="V1085" s="7">
        <f t="shared" si="51"/>
        <v>0</v>
      </c>
      <c r="W1085" s="7" t="e">
        <f>VLOOKUP(F1085,'[7]乡镇通三级、旅游资源产业路项目明细'!$F$8:$S$1305,14,0)</f>
        <v>#N/A</v>
      </c>
      <c r="AA1085" s="7" t="e">
        <f>_xlfn.XLOOKUP(F1085,'[8]乡镇通三级、旅游资源产业路项目明细'!$U:$U,'[8]乡镇通三级、旅游资源产业路项目明细'!$U:$U)</f>
        <v>#N/A</v>
      </c>
      <c r="AB1085" s="7" t="e">
        <f>VLOOKUP(F1085,[9]项目建设投资计划表!$L$7:$O$83,4,0)</f>
        <v>#N/A</v>
      </c>
    </row>
    <row r="1086" spans="1:28" ht="25.15" customHeight="1" outlineLevel="3" x14ac:dyDescent="0.4">
      <c r="A1086" s="4" t="s">
        <v>15</v>
      </c>
      <c r="B1086" s="4" t="s">
        <v>130</v>
      </c>
      <c r="C1086" s="4" t="s">
        <v>3392</v>
      </c>
      <c r="D1086" s="4" t="s">
        <v>3455</v>
      </c>
      <c r="E1086" s="9"/>
      <c r="F1086" s="4" t="s">
        <v>3456</v>
      </c>
      <c r="G1086" s="4" t="s">
        <v>275</v>
      </c>
      <c r="H1086" s="9" t="s">
        <v>291</v>
      </c>
      <c r="I1086" s="9" t="s">
        <v>283</v>
      </c>
      <c r="J1086" s="4">
        <v>2.4900000000000002</v>
      </c>
      <c r="K1086" s="4" t="s">
        <v>284</v>
      </c>
      <c r="L1086" s="4">
        <v>0</v>
      </c>
      <c r="M1086" s="4">
        <v>2.4900000000000002</v>
      </c>
      <c r="N1086" s="4"/>
      <c r="O1086" s="4" t="s">
        <v>923</v>
      </c>
      <c r="P1086" s="4" t="s">
        <v>279</v>
      </c>
      <c r="Q1086" s="4" t="s">
        <v>3457</v>
      </c>
      <c r="R1086" s="4"/>
      <c r="S1086" s="18"/>
      <c r="T1086" s="23"/>
      <c r="U1086" s="7">
        <f>VLOOKUP(F1086,[6]农村公路!$I$6:$W$11652,15,0)</f>
        <v>2.4900000000000002</v>
      </c>
      <c r="V1086" s="7">
        <f t="shared" si="51"/>
        <v>0</v>
      </c>
      <c r="W1086" s="7" t="e">
        <f>VLOOKUP(F1086,'[7]乡镇通三级、旅游资源产业路项目明细'!$F$8:$S$1305,14,0)</f>
        <v>#N/A</v>
      </c>
      <c r="AA1086" s="7" t="e">
        <f>_xlfn.XLOOKUP(F1086,'[8]乡镇通三级、旅游资源产业路项目明细'!$U:$U,'[8]乡镇通三级、旅游资源产业路项目明细'!$U:$U)</f>
        <v>#N/A</v>
      </c>
      <c r="AB1086" s="7" t="e">
        <f>VLOOKUP(F1086,[9]项目建设投资计划表!$L$7:$O$83,4,0)</f>
        <v>#N/A</v>
      </c>
    </row>
    <row r="1087" spans="1:28" ht="25.15" customHeight="1" outlineLevel="3" x14ac:dyDescent="0.4">
      <c r="A1087" s="4" t="s">
        <v>15</v>
      </c>
      <c r="B1087" s="4" t="s">
        <v>130</v>
      </c>
      <c r="C1087" s="4" t="s">
        <v>3458</v>
      </c>
      <c r="D1087" s="4" t="s">
        <v>3459</v>
      </c>
      <c r="E1087" s="9"/>
      <c r="F1087" s="4" t="s">
        <v>3460</v>
      </c>
      <c r="G1087" s="4" t="s">
        <v>327</v>
      </c>
      <c r="H1087" s="9" t="s">
        <v>291</v>
      </c>
      <c r="I1087" s="9" t="s">
        <v>3461</v>
      </c>
      <c r="J1087" s="4">
        <v>1.71</v>
      </c>
      <c r="K1087" s="4" t="s">
        <v>527</v>
      </c>
      <c r="L1087" s="4" t="s">
        <v>1021</v>
      </c>
      <c r="M1087" s="4">
        <v>1.71</v>
      </c>
      <c r="N1087" s="4"/>
      <c r="O1087" s="4" t="s">
        <v>284</v>
      </c>
      <c r="P1087" s="4" t="s">
        <v>279</v>
      </c>
      <c r="Q1087" s="4" t="s">
        <v>3459</v>
      </c>
      <c r="R1087" s="4"/>
      <c r="S1087" s="18"/>
      <c r="T1087" s="23"/>
      <c r="U1087" s="7">
        <f>VLOOKUP(F1087,[6]农村公路!$I$6:$W$11652,15,0)</f>
        <v>1.71</v>
      </c>
      <c r="V1087" s="7">
        <f t="shared" si="51"/>
        <v>0</v>
      </c>
      <c r="W1087" s="7" t="e">
        <f>VLOOKUP(F1087,'[7]乡镇通三级、旅游资源产业路项目明细'!$F$8:$S$1305,14,0)</f>
        <v>#N/A</v>
      </c>
      <c r="AA1087" s="7" t="e">
        <f>_xlfn.XLOOKUP(F1087,'[8]乡镇通三级、旅游资源产业路项目明细'!$U:$U,'[8]乡镇通三级、旅游资源产业路项目明细'!$U:$U)</f>
        <v>#N/A</v>
      </c>
      <c r="AB1087" s="7" t="e">
        <f>VLOOKUP(F1087,[9]项目建设投资计划表!$L$7:$O$83,4,0)</f>
        <v>#N/A</v>
      </c>
    </row>
    <row r="1088" spans="1:28" ht="25.15" customHeight="1" outlineLevel="3" x14ac:dyDescent="0.4">
      <c r="A1088" s="4" t="s">
        <v>15</v>
      </c>
      <c r="B1088" s="4" t="s">
        <v>130</v>
      </c>
      <c r="C1088" s="4" t="s">
        <v>3462</v>
      </c>
      <c r="D1088" s="4" t="s">
        <v>3463</v>
      </c>
      <c r="E1088" s="9"/>
      <c r="F1088" s="4" t="s">
        <v>3464</v>
      </c>
      <c r="G1088" s="4" t="s">
        <v>327</v>
      </c>
      <c r="H1088" s="9" t="s">
        <v>291</v>
      </c>
      <c r="I1088" s="9" t="s">
        <v>283</v>
      </c>
      <c r="J1088" s="4">
        <v>0.62</v>
      </c>
      <c r="K1088" s="4" t="s">
        <v>1812</v>
      </c>
      <c r="L1088" s="4" t="s">
        <v>1021</v>
      </c>
      <c r="M1088" s="4">
        <v>0.62</v>
      </c>
      <c r="N1088" s="4"/>
      <c r="O1088" s="4" t="s">
        <v>284</v>
      </c>
      <c r="P1088" s="4" t="s">
        <v>279</v>
      </c>
      <c r="Q1088" s="4" t="s">
        <v>3463</v>
      </c>
      <c r="R1088" s="4"/>
      <c r="S1088" s="18"/>
      <c r="T1088" s="23"/>
      <c r="U1088" s="7">
        <f>VLOOKUP(F1088,[6]农村公路!$I$6:$W$11652,15,0)</f>
        <v>0.62</v>
      </c>
      <c r="V1088" s="7">
        <f t="shared" si="51"/>
        <v>0</v>
      </c>
      <c r="W1088" s="7" t="e">
        <f>VLOOKUP(F1088,'[7]乡镇通三级、旅游资源产业路项目明细'!$F$8:$S$1305,14,0)</f>
        <v>#N/A</v>
      </c>
      <c r="AA1088" s="7" t="e">
        <f>_xlfn.XLOOKUP(F1088,'[8]乡镇通三级、旅游资源产业路项目明细'!$U:$U,'[8]乡镇通三级、旅游资源产业路项目明细'!$U:$U)</f>
        <v>#N/A</v>
      </c>
      <c r="AB1088" s="7" t="e">
        <f>VLOOKUP(F1088,[9]项目建设投资计划表!$L$7:$O$83,4,0)</f>
        <v>#N/A</v>
      </c>
    </row>
    <row r="1089" spans="1:28" ht="25.15" customHeight="1" outlineLevel="3" x14ac:dyDescent="0.4">
      <c r="A1089" s="4" t="s">
        <v>15</v>
      </c>
      <c r="B1089" s="4" t="s">
        <v>130</v>
      </c>
      <c r="C1089" s="4" t="s">
        <v>3462</v>
      </c>
      <c r="D1089" s="4" t="s">
        <v>3465</v>
      </c>
      <c r="E1089" s="9"/>
      <c r="F1089" s="4" t="s">
        <v>3466</v>
      </c>
      <c r="G1089" s="4" t="s">
        <v>327</v>
      </c>
      <c r="H1089" s="9" t="s">
        <v>291</v>
      </c>
      <c r="I1089" s="9" t="s">
        <v>283</v>
      </c>
      <c r="J1089" s="4">
        <v>1.84</v>
      </c>
      <c r="K1089" s="4" t="s">
        <v>1812</v>
      </c>
      <c r="L1089" s="4" t="s">
        <v>1021</v>
      </c>
      <c r="M1089" s="4">
        <v>1.84</v>
      </c>
      <c r="N1089" s="4"/>
      <c r="O1089" s="4" t="s">
        <v>284</v>
      </c>
      <c r="P1089" s="4" t="s">
        <v>279</v>
      </c>
      <c r="Q1089" s="4" t="s">
        <v>3465</v>
      </c>
      <c r="R1089" s="4"/>
      <c r="S1089" s="18"/>
      <c r="T1089" s="23"/>
      <c r="U1089" s="7">
        <f>VLOOKUP(F1089,[6]农村公路!$I$6:$W$11652,15,0)</f>
        <v>1.84</v>
      </c>
      <c r="V1089" s="7">
        <f t="shared" si="51"/>
        <v>0</v>
      </c>
      <c r="W1089" s="7" t="e">
        <f>VLOOKUP(F1089,'[7]乡镇通三级、旅游资源产业路项目明细'!$F$8:$S$1305,14,0)</f>
        <v>#N/A</v>
      </c>
      <c r="AA1089" s="7" t="e">
        <f>_xlfn.XLOOKUP(F1089,'[8]乡镇通三级、旅游资源产业路项目明细'!$U:$U,'[8]乡镇通三级、旅游资源产业路项目明细'!$U:$U)</f>
        <v>#N/A</v>
      </c>
      <c r="AB1089" s="7" t="e">
        <f>VLOOKUP(F1089,[9]项目建设投资计划表!$L$7:$O$83,4,0)</f>
        <v>#N/A</v>
      </c>
    </row>
    <row r="1090" spans="1:28" ht="25.15" customHeight="1" outlineLevel="3" x14ac:dyDescent="0.4">
      <c r="A1090" s="4" t="s">
        <v>15</v>
      </c>
      <c r="B1090" s="4" t="s">
        <v>130</v>
      </c>
      <c r="C1090" s="4" t="s">
        <v>3462</v>
      </c>
      <c r="D1090" s="4" t="s">
        <v>3467</v>
      </c>
      <c r="E1090" s="9"/>
      <c r="F1090" s="4" t="s">
        <v>3468</v>
      </c>
      <c r="G1090" s="4" t="s">
        <v>327</v>
      </c>
      <c r="H1090" s="9" t="s">
        <v>291</v>
      </c>
      <c r="I1090" s="9" t="s">
        <v>3469</v>
      </c>
      <c r="J1090" s="4">
        <v>1.62</v>
      </c>
      <c r="K1090" s="4" t="s">
        <v>527</v>
      </c>
      <c r="L1090" s="4" t="s">
        <v>1021</v>
      </c>
      <c r="M1090" s="4">
        <v>1.62</v>
      </c>
      <c r="N1090" s="4"/>
      <c r="O1090" s="4" t="s">
        <v>284</v>
      </c>
      <c r="P1090" s="4" t="s">
        <v>279</v>
      </c>
      <c r="Q1090" s="4" t="s">
        <v>3467</v>
      </c>
      <c r="R1090" s="4"/>
      <c r="S1090" s="18"/>
      <c r="T1090" s="23"/>
      <c r="U1090" s="7">
        <f>VLOOKUP(F1090,[6]农村公路!$I$6:$W$11652,15,0)</f>
        <v>1.62</v>
      </c>
      <c r="V1090" s="7">
        <f t="shared" si="51"/>
        <v>0</v>
      </c>
      <c r="W1090" s="7" t="e">
        <f>VLOOKUP(F1090,'[7]乡镇通三级、旅游资源产业路项目明细'!$F$8:$S$1305,14,0)</f>
        <v>#N/A</v>
      </c>
      <c r="AA1090" s="7" t="e">
        <f>_xlfn.XLOOKUP(F1090,'[8]乡镇通三级、旅游资源产业路项目明细'!$U:$U,'[8]乡镇通三级、旅游资源产业路项目明细'!$U:$U)</f>
        <v>#N/A</v>
      </c>
      <c r="AB1090" s="7" t="e">
        <f>VLOOKUP(F1090,[9]项目建设投资计划表!$L$7:$O$83,4,0)</f>
        <v>#N/A</v>
      </c>
    </row>
    <row r="1091" spans="1:28" ht="25.15" customHeight="1" outlineLevel="3" x14ac:dyDescent="0.4">
      <c r="A1091" s="4" t="s">
        <v>15</v>
      </c>
      <c r="B1091" s="4" t="s">
        <v>130</v>
      </c>
      <c r="C1091" s="4" t="s">
        <v>3426</v>
      </c>
      <c r="D1091" s="4" t="s">
        <v>3470</v>
      </c>
      <c r="E1091" s="9"/>
      <c r="F1091" s="4" t="s">
        <v>3471</v>
      </c>
      <c r="G1091" s="4" t="s">
        <v>327</v>
      </c>
      <c r="H1091" s="9" t="s">
        <v>291</v>
      </c>
      <c r="I1091" s="9" t="s">
        <v>3472</v>
      </c>
      <c r="J1091" s="4">
        <v>1.3</v>
      </c>
      <c r="K1091" s="4" t="s">
        <v>527</v>
      </c>
      <c r="L1091" s="4" t="s">
        <v>1021</v>
      </c>
      <c r="M1091" s="4">
        <v>1.3</v>
      </c>
      <c r="N1091" s="4"/>
      <c r="O1091" s="4" t="s">
        <v>284</v>
      </c>
      <c r="P1091" s="4" t="s">
        <v>279</v>
      </c>
      <c r="Q1091" s="4" t="s">
        <v>3470</v>
      </c>
      <c r="R1091" s="4"/>
      <c r="S1091" s="18"/>
      <c r="T1091" s="23"/>
      <c r="U1091" s="7">
        <f>VLOOKUP(F1091,[6]农村公路!$I$6:$W$11652,15,0)</f>
        <v>1.3</v>
      </c>
      <c r="V1091" s="7">
        <f t="shared" si="51"/>
        <v>0</v>
      </c>
      <c r="W1091" s="7" t="e">
        <f>VLOOKUP(F1091,'[7]乡镇通三级、旅游资源产业路项目明细'!$F$8:$S$1305,14,0)</f>
        <v>#N/A</v>
      </c>
      <c r="AA1091" s="7" t="e">
        <f>_xlfn.XLOOKUP(F1091,'[8]乡镇通三级、旅游资源产业路项目明细'!$U:$U,'[8]乡镇通三级、旅游资源产业路项目明细'!$U:$U)</f>
        <v>#N/A</v>
      </c>
      <c r="AB1091" s="7" t="e">
        <f>VLOOKUP(F1091,[9]项目建设投资计划表!$L$7:$O$83,4,0)</f>
        <v>#N/A</v>
      </c>
    </row>
    <row r="1092" spans="1:28" ht="25.15" customHeight="1" outlineLevel="3" x14ac:dyDescent="0.4">
      <c r="A1092" s="4" t="s">
        <v>15</v>
      </c>
      <c r="B1092" s="4" t="s">
        <v>130</v>
      </c>
      <c r="C1092" s="4" t="s">
        <v>3426</v>
      </c>
      <c r="D1092" s="4" t="s">
        <v>3470</v>
      </c>
      <c r="E1092" s="9"/>
      <c r="F1092" s="4" t="s">
        <v>3473</v>
      </c>
      <c r="G1092" s="4" t="s">
        <v>327</v>
      </c>
      <c r="H1092" s="9" t="s">
        <v>291</v>
      </c>
      <c r="I1092" s="9" t="s">
        <v>283</v>
      </c>
      <c r="J1092" s="4">
        <v>0.37</v>
      </c>
      <c r="K1092" s="4" t="s">
        <v>1812</v>
      </c>
      <c r="L1092" s="4" t="s">
        <v>1021</v>
      </c>
      <c r="M1092" s="4">
        <v>0.37</v>
      </c>
      <c r="N1092" s="4"/>
      <c r="O1092" s="4" t="s">
        <v>284</v>
      </c>
      <c r="P1092" s="4" t="s">
        <v>279</v>
      </c>
      <c r="Q1092" s="4" t="s">
        <v>3470</v>
      </c>
      <c r="R1092" s="4"/>
      <c r="S1092" s="18"/>
      <c r="T1092" s="23"/>
      <c r="U1092" s="7">
        <f>VLOOKUP(F1092,[6]农村公路!$I$6:$W$11652,15,0)</f>
        <v>0.37</v>
      </c>
      <c r="V1092" s="7">
        <f t="shared" si="51"/>
        <v>0</v>
      </c>
      <c r="W1092" s="7" t="e">
        <f>VLOOKUP(F1092,'[7]乡镇通三级、旅游资源产业路项目明细'!$F$8:$S$1305,14,0)</f>
        <v>#N/A</v>
      </c>
      <c r="AA1092" s="7" t="e">
        <f>_xlfn.XLOOKUP(F1092,'[8]乡镇通三级、旅游资源产业路项目明细'!$U:$U,'[8]乡镇通三级、旅游资源产业路项目明细'!$U:$U)</f>
        <v>#N/A</v>
      </c>
      <c r="AB1092" s="7" t="e">
        <f>VLOOKUP(F1092,[9]项目建设投资计划表!$L$7:$O$83,4,0)</f>
        <v>#N/A</v>
      </c>
    </row>
    <row r="1093" spans="1:28" ht="25.15" customHeight="1" outlineLevel="3" x14ac:dyDescent="0.4">
      <c r="A1093" s="4" t="s">
        <v>15</v>
      </c>
      <c r="B1093" s="4" t="s">
        <v>130</v>
      </c>
      <c r="C1093" s="4" t="s">
        <v>3426</v>
      </c>
      <c r="D1093" s="4" t="s">
        <v>3474</v>
      </c>
      <c r="E1093" s="9"/>
      <c r="F1093" s="4" t="s">
        <v>3475</v>
      </c>
      <c r="G1093" s="4" t="s">
        <v>327</v>
      </c>
      <c r="H1093" s="9" t="s">
        <v>291</v>
      </c>
      <c r="I1093" s="9" t="s">
        <v>283</v>
      </c>
      <c r="J1093" s="4">
        <v>1.0900000000000001</v>
      </c>
      <c r="K1093" s="4" t="s">
        <v>1812</v>
      </c>
      <c r="L1093" s="4" t="s">
        <v>1021</v>
      </c>
      <c r="M1093" s="4">
        <v>1.0900000000000001</v>
      </c>
      <c r="N1093" s="4"/>
      <c r="O1093" s="4" t="s">
        <v>284</v>
      </c>
      <c r="P1093" s="4" t="s">
        <v>279</v>
      </c>
      <c r="Q1093" s="4" t="s">
        <v>3474</v>
      </c>
      <c r="R1093" s="4"/>
      <c r="S1093" s="18"/>
      <c r="T1093" s="23"/>
      <c r="U1093" s="7">
        <f>VLOOKUP(F1093,[6]农村公路!$I$6:$W$11652,15,0)</f>
        <v>1.0900000000000001</v>
      </c>
      <c r="V1093" s="7">
        <f t="shared" si="51"/>
        <v>0</v>
      </c>
      <c r="W1093" s="7" t="e">
        <f>VLOOKUP(F1093,'[7]乡镇通三级、旅游资源产业路项目明细'!$F$8:$S$1305,14,0)</f>
        <v>#N/A</v>
      </c>
      <c r="AA1093" s="7" t="e">
        <f>_xlfn.XLOOKUP(F1093,'[8]乡镇通三级、旅游资源产业路项目明细'!$U:$U,'[8]乡镇通三级、旅游资源产业路项目明细'!$U:$U)</f>
        <v>#N/A</v>
      </c>
      <c r="AB1093" s="7" t="e">
        <f>VLOOKUP(F1093,[9]项目建设投资计划表!$L$7:$O$83,4,0)</f>
        <v>#N/A</v>
      </c>
    </row>
    <row r="1094" spans="1:28" ht="25.15" customHeight="1" outlineLevel="3" x14ac:dyDescent="0.4">
      <c r="A1094" s="4" t="s">
        <v>15</v>
      </c>
      <c r="B1094" s="4" t="s">
        <v>130</v>
      </c>
      <c r="C1094" s="4" t="s">
        <v>3436</v>
      </c>
      <c r="D1094" s="4" t="s">
        <v>3476</v>
      </c>
      <c r="E1094" s="9"/>
      <c r="F1094" s="4" t="s">
        <v>3477</v>
      </c>
      <c r="G1094" s="4" t="s">
        <v>327</v>
      </c>
      <c r="H1094" s="9" t="s">
        <v>291</v>
      </c>
      <c r="I1094" s="9" t="s">
        <v>283</v>
      </c>
      <c r="J1094" s="4">
        <v>0.65</v>
      </c>
      <c r="K1094" s="4" t="s">
        <v>1812</v>
      </c>
      <c r="L1094" s="4" t="s">
        <v>1021</v>
      </c>
      <c r="M1094" s="4">
        <v>0.65</v>
      </c>
      <c r="N1094" s="4"/>
      <c r="O1094" s="4" t="s">
        <v>284</v>
      </c>
      <c r="P1094" s="4" t="s">
        <v>279</v>
      </c>
      <c r="Q1094" s="4" t="s">
        <v>3476</v>
      </c>
      <c r="R1094" s="4"/>
      <c r="S1094" s="18"/>
      <c r="T1094" s="23"/>
      <c r="U1094" s="7">
        <f>VLOOKUP(F1094,[6]农村公路!$I$6:$W$11652,15,0)</f>
        <v>0.65</v>
      </c>
      <c r="V1094" s="7">
        <f t="shared" si="51"/>
        <v>0</v>
      </c>
      <c r="W1094" s="7" t="e">
        <f>VLOOKUP(F1094,'[7]乡镇通三级、旅游资源产业路项目明细'!$F$8:$S$1305,14,0)</f>
        <v>#N/A</v>
      </c>
      <c r="AA1094" s="7" t="e">
        <f>_xlfn.XLOOKUP(F1094,'[8]乡镇通三级、旅游资源产业路项目明细'!$U:$U,'[8]乡镇通三级、旅游资源产业路项目明细'!$U:$U)</f>
        <v>#N/A</v>
      </c>
      <c r="AB1094" s="7" t="e">
        <f>VLOOKUP(F1094,[9]项目建设投资计划表!$L$7:$O$83,4,0)</f>
        <v>#N/A</v>
      </c>
    </row>
    <row r="1095" spans="1:28" ht="25.15" customHeight="1" outlineLevel="3" x14ac:dyDescent="0.4">
      <c r="A1095" s="4" t="s">
        <v>15</v>
      </c>
      <c r="B1095" s="4" t="s">
        <v>130</v>
      </c>
      <c r="C1095" s="4" t="s">
        <v>3396</v>
      </c>
      <c r="D1095" s="4" t="s">
        <v>3478</v>
      </c>
      <c r="E1095" s="9"/>
      <c r="F1095" s="4" t="s">
        <v>3479</v>
      </c>
      <c r="G1095" s="4" t="s">
        <v>327</v>
      </c>
      <c r="H1095" s="9" t="s">
        <v>291</v>
      </c>
      <c r="I1095" s="9" t="s">
        <v>283</v>
      </c>
      <c r="J1095" s="4">
        <v>1.34</v>
      </c>
      <c r="K1095" s="4" t="s">
        <v>1812</v>
      </c>
      <c r="L1095" s="4" t="s">
        <v>1021</v>
      </c>
      <c r="M1095" s="4">
        <v>1.34</v>
      </c>
      <c r="N1095" s="4"/>
      <c r="O1095" s="4" t="s">
        <v>284</v>
      </c>
      <c r="P1095" s="4" t="s">
        <v>279</v>
      </c>
      <c r="Q1095" s="4" t="s">
        <v>3478</v>
      </c>
      <c r="R1095" s="4"/>
      <c r="S1095" s="18"/>
      <c r="T1095" s="23"/>
      <c r="U1095" s="7">
        <f>VLOOKUP(F1095,[6]农村公路!$I$6:$W$11652,15,0)</f>
        <v>1.34</v>
      </c>
      <c r="V1095" s="7">
        <f t="shared" si="51"/>
        <v>0</v>
      </c>
      <c r="W1095" s="7" t="e">
        <f>VLOOKUP(F1095,'[7]乡镇通三级、旅游资源产业路项目明细'!$F$8:$S$1305,14,0)</f>
        <v>#N/A</v>
      </c>
      <c r="AA1095" s="7" t="e">
        <f>_xlfn.XLOOKUP(F1095,'[8]乡镇通三级、旅游资源产业路项目明细'!$U:$U,'[8]乡镇通三级、旅游资源产业路项目明细'!$U:$U)</f>
        <v>#N/A</v>
      </c>
      <c r="AB1095" s="7" t="e">
        <f>VLOOKUP(F1095,[9]项目建设投资计划表!$L$7:$O$83,4,0)</f>
        <v>#N/A</v>
      </c>
    </row>
    <row r="1096" spans="1:28" ht="25.15" customHeight="1" outlineLevel="3" x14ac:dyDescent="0.4">
      <c r="A1096" s="4" t="s">
        <v>15</v>
      </c>
      <c r="B1096" s="4" t="s">
        <v>130</v>
      </c>
      <c r="C1096" s="4" t="s">
        <v>3396</v>
      </c>
      <c r="D1096" s="4" t="s">
        <v>1863</v>
      </c>
      <c r="E1096" s="9"/>
      <c r="F1096" s="4" t="s">
        <v>3480</v>
      </c>
      <c r="G1096" s="4" t="s">
        <v>327</v>
      </c>
      <c r="H1096" s="9" t="s">
        <v>291</v>
      </c>
      <c r="I1096" s="9" t="s">
        <v>3481</v>
      </c>
      <c r="J1096" s="4">
        <v>1.34</v>
      </c>
      <c r="K1096" s="4" t="s">
        <v>527</v>
      </c>
      <c r="L1096" s="4" t="s">
        <v>1021</v>
      </c>
      <c r="M1096" s="4">
        <v>1.34</v>
      </c>
      <c r="N1096" s="4"/>
      <c r="O1096" s="4" t="s">
        <v>284</v>
      </c>
      <c r="P1096" s="4" t="s">
        <v>279</v>
      </c>
      <c r="Q1096" s="4" t="s">
        <v>1863</v>
      </c>
      <c r="R1096" s="4"/>
      <c r="S1096" s="18"/>
      <c r="T1096" s="23"/>
      <c r="U1096" s="7">
        <f>VLOOKUP(F1096,[6]农村公路!$I$6:$W$11652,15,0)</f>
        <v>1.34</v>
      </c>
      <c r="V1096" s="7">
        <f t="shared" si="51"/>
        <v>0</v>
      </c>
      <c r="W1096" s="7" t="e">
        <f>VLOOKUP(F1096,'[7]乡镇通三级、旅游资源产业路项目明细'!$F$8:$S$1305,14,0)</f>
        <v>#N/A</v>
      </c>
      <c r="AA1096" s="7" t="e">
        <f>_xlfn.XLOOKUP(F1096,'[8]乡镇通三级、旅游资源产业路项目明细'!$U:$U,'[8]乡镇通三级、旅游资源产业路项目明细'!$U:$U)</f>
        <v>#N/A</v>
      </c>
      <c r="AB1096" s="7" t="e">
        <f>VLOOKUP(F1096,[9]项目建设投资计划表!$L$7:$O$83,4,0)</f>
        <v>#N/A</v>
      </c>
    </row>
    <row r="1097" spans="1:28" ht="25.15" customHeight="1" outlineLevel="3" x14ac:dyDescent="0.4">
      <c r="A1097" s="4" t="s">
        <v>15</v>
      </c>
      <c r="B1097" s="4" t="s">
        <v>130</v>
      </c>
      <c r="C1097" s="4" t="s">
        <v>3458</v>
      </c>
      <c r="D1097" s="4" t="s">
        <v>3482</v>
      </c>
      <c r="E1097" s="9"/>
      <c r="F1097" s="4" t="s">
        <v>3483</v>
      </c>
      <c r="G1097" s="4" t="s">
        <v>327</v>
      </c>
      <c r="H1097" s="9" t="s">
        <v>291</v>
      </c>
      <c r="I1097" s="9" t="s">
        <v>3484</v>
      </c>
      <c r="J1097" s="4">
        <v>0.45</v>
      </c>
      <c r="K1097" s="4" t="s">
        <v>527</v>
      </c>
      <c r="L1097" s="4" t="s">
        <v>1021</v>
      </c>
      <c r="M1097" s="4">
        <v>0.45</v>
      </c>
      <c r="N1097" s="4"/>
      <c r="O1097" s="4" t="s">
        <v>284</v>
      </c>
      <c r="P1097" s="4" t="s">
        <v>279</v>
      </c>
      <c r="Q1097" s="4" t="s">
        <v>3482</v>
      </c>
      <c r="R1097" s="4"/>
      <c r="S1097" s="18"/>
      <c r="T1097" s="23"/>
      <c r="U1097" s="7">
        <f>VLOOKUP(F1097,[6]农村公路!$I$6:$W$11652,15,0)</f>
        <v>0.45</v>
      </c>
      <c r="V1097" s="7">
        <f t="shared" si="51"/>
        <v>0</v>
      </c>
      <c r="W1097" s="7" t="e">
        <f>VLOOKUP(F1097,'[7]乡镇通三级、旅游资源产业路项目明细'!$F$8:$S$1305,14,0)</f>
        <v>#N/A</v>
      </c>
      <c r="AA1097" s="7" t="e">
        <f>_xlfn.XLOOKUP(F1097,'[8]乡镇通三级、旅游资源产业路项目明细'!$U:$U,'[8]乡镇通三级、旅游资源产业路项目明细'!$U:$U)</f>
        <v>#N/A</v>
      </c>
      <c r="AB1097" s="7" t="e">
        <f>VLOOKUP(F1097,[9]项目建设投资计划表!$L$7:$O$83,4,0)</f>
        <v>#N/A</v>
      </c>
    </row>
    <row r="1098" spans="1:28" ht="25.15" customHeight="1" outlineLevel="3" x14ac:dyDescent="0.4">
      <c r="A1098" s="4" t="s">
        <v>15</v>
      </c>
      <c r="B1098" s="4" t="s">
        <v>130</v>
      </c>
      <c r="C1098" s="4" t="s">
        <v>3407</v>
      </c>
      <c r="D1098" s="4" t="s">
        <v>3485</v>
      </c>
      <c r="E1098" s="9"/>
      <c r="F1098" s="4" t="s">
        <v>3486</v>
      </c>
      <c r="G1098" s="4" t="s">
        <v>327</v>
      </c>
      <c r="H1098" s="9" t="s">
        <v>291</v>
      </c>
      <c r="I1098" s="9" t="s">
        <v>283</v>
      </c>
      <c r="J1098" s="4">
        <v>0.67</v>
      </c>
      <c r="K1098" s="4" t="s">
        <v>1812</v>
      </c>
      <c r="L1098" s="4" t="s">
        <v>1021</v>
      </c>
      <c r="M1098" s="4">
        <v>0.67</v>
      </c>
      <c r="N1098" s="4"/>
      <c r="O1098" s="4" t="s">
        <v>284</v>
      </c>
      <c r="P1098" s="4" t="s">
        <v>279</v>
      </c>
      <c r="Q1098" s="4" t="s">
        <v>3485</v>
      </c>
      <c r="R1098" s="4"/>
      <c r="S1098" s="18"/>
      <c r="T1098" s="23"/>
      <c r="U1098" s="7">
        <f>VLOOKUP(F1098,[6]农村公路!$I$6:$W$11652,15,0)</f>
        <v>0.67</v>
      </c>
      <c r="V1098" s="7">
        <f t="shared" si="51"/>
        <v>0</v>
      </c>
      <c r="W1098" s="7" t="e">
        <f>VLOOKUP(F1098,'[7]乡镇通三级、旅游资源产业路项目明细'!$F$8:$S$1305,14,0)</f>
        <v>#N/A</v>
      </c>
      <c r="AA1098" s="7" t="e">
        <f>_xlfn.XLOOKUP(F1098,'[8]乡镇通三级、旅游资源产业路项目明细'!$U:$U,'[8]乡镇通三级、旅游资源产业路项目明细'!$U:$U)</f>
        <v>#N/A</v>
      </c>
      <c r="AB1098" s="7" t="e">
        <f>VLOOKUP(F1098,[9]项目建设投资计划表!$L$7:$O$83,4,0)</f>
        <v>#N/A</v>
      </c>
    </row>
    <row r="1099" spans="1:28" ht="25.15" customHeight="1" outlineLevel="3" x14ac:dyDescent="0.4">
      <c r="A1099" s="4" t="s">
        <v>15</v>
      </c>
      <c r="B1099" s="4" t="s">
        <v>130</v>
      </c>
      <c r="C1099" s="4" t="s">
        <v>3407</v>
      </c>
      <c r="D1099" s="4" t="s">
        <v>3485</v>
      </c>
      <c r="E1099" s="9"/>
      <c r="F1099" s="4" t="s">
        <v>3487</v>
      </c>
      <c r="G1099" s="4" t="s">
        <v>327</v>
      </c>
      <c r="H1099" s="9" t="s">
        <v>291</v>
      </c>
      <c r="I1099" s="9" t="s">
        <v>3488</v>
      </c>
      <c r="J1099" s="4">
        <v>0.85</v>
      </c>
      <c r="K1099" s="4" t="s">
        <v>527</v>
      </c>
      <c r="L1099" s="4" t="s">
        <v>1021</v>
      </c>
      <c r="M1099" s="4">
        <v>0.85</v>
      </c>
      <c r="N1099" s="4"/>
      <c r="O1099" s="4" t="s">
        <v>284</v>
      </c>
      <c r="P1099" s="4" t="s">
        <v>279</v>
      </c>
      <c r="Q1099" s="4" t="s">
        <v>3485</v>
      </c>
      <c r="R1099" s="4"/>
      <c r="S1099" s="18"/>
      <c r="T1099" s="23"/>
      <c r="U1099" s="7">
        <f>VLOOKUP(F1099,[6]农村公路!$I$6:$W$11652,15,0)</f>
        <v>0.85</v>
      </c>
      <c r="V1099" s="7">
        <f t="shared" si="51"/>
        <v>0</v>
      </c>
      <c r="W1099" s="7" t="e">
        <f>VLOOKUP(F1099,'[7]乡镇通三级、旅游资源产业路项目明细'!$F$8:$S$1305,14,0)</f>
        <v>#N/A</v>
      </c>
      <c r="AA1099" s="7" t="e">
        <f>_xlfn.XLOOKUP(F1099,'[8]乡镇通三级、旅游资源产业路项目明细'!$U:$U,'[8]乡镇通三级、旅游资源产业路项目明细'!$U:$U)</f>
        <v>#N/A</v>
      </c>
      <c r="AB1099" s="7" t="e">
        <f>VLOOKUP(F1099,[9]项目建设投资计划表!$L$7:$O$83,4,0)</f>
        <v>#N/A</v>
      </c>
    </row>
    <row r="1100" spans="1:28" ht="25.15" customHeight="1" outlineLevel="3" x14ac:dyDescent="0.4">
      <c r="A1100" s="4" t="s">
        <v>15</v>
      </c>
      <c r="B1100" s="4" t="s">
        <v>130</v>
      </c>
      <c r="C1100" s="4" t="s">
        <v>3407</v>
      </c>
      <c r="D1100" s="4" t="s">
        <v>3489</v>
      </c>
      <c r="E1100" s="9"/>
      <c r="F1100" s="4" t="s">
        <v>3490</v>
      </c>
      <c r="G1100" s="4" t="s">
        <v>327</v>
      </c>
      <c r="H1100" s="9" t="s">
        <v>291</v>
      </c>
      <c r="I1100" s="9" t="s">
        <v>283</v>
      </c>
      <c r="J1100" s="4">
        <v>0.93</v>
      </c>
      <c r="K1100" s="4" t="s">
        <v>1812</v>
      </c>
      <c r="L1100" s="4" t="s">
        <v>1021</v>
      </c>
      <c r="M1100" s="4">
        <v>0.93</v>
      </c>
      <c r="N1100" s="4"/>
      <c r="O1100" s="4" t="s">
        <v>284</v>
      </c>
      <c r="P1100" s="4" t="s">
        <v>279</v>
      </c>
      <c r="Q1100" s="4" t="s">
        <v>3489</v>
      </c>
      <c r="R1100" s="4"/>
      <c r="S1100" s="18"/>
      <c r="T1100" s="23"/>
      <c r="U1100" s="7">
        <f>VLOOKUP(F1100,[6]农村公路!$I$6:$W$11652,15,0)</f>
        <v>0.93</v>
      </c>
      <c r="V1100" s="7">
        <f t="shared" si="51"/>
        <v>0</v>
      </c>
      <c r="W1100" s="7" t="e">
        <f>VLOOKUP(F1100,'[7]乡镇通三级、旅游资源产业路项目明细'!$F$8:$S$1305,14,0)</f>
        <v>#N/A</v>
      </c>
      <c r="AA1100" s="7" t="e">
        <f>_xlfn.XLOOKUP(F1100,'[8]乡镇通三级、旅游资源产业路项目明细'!$U:$U,'[8]乡镇通三级、旅游资源产业路项目明细'!$U:$U)</f>
        <v>#N/A</v>
      </c>
      <c r="AB1100" s="7" t="e">
        <f>VLOOKUP(F1100,[9]项目建设投资计划表!$L$7:$O$83,4,0)</f>
        <v>#N/A</v>
      </c>
    </row>
    <row r="1101" spans="1:28" ht="25.15" customHeight="1" outlineLevel="3" x14ac:dyDescent="0.4">
      <c r="A1101" s="4" t="s">
        <v>15</v>
      </c>
      <c r="B1101" s="4" t="s">
        <v>130</v>
      </c>
      <c r="C1101" s="4" t="s">
        <v>3407</v>
      </c>
      <c r="D1101" s="4" t="s">
        <v>3489</v>
      </c>
      <c r="E1101" s="9"/>
      <c r="F1101" s="4" t="s">
        <v>3491</v>
      </c>
      <c r="G1101" s="4" t="s">
        <v>327</v>
      </c>
      <c r="H1101" s="9" t="s">
        <v>291</v>
      </c>
      <c r="I1101" s="9" t="s">
        <v>283</v>
      </c>
      <c r="J1101" s="4">
        <v>0.83</v>
      </c>
      <c r="K1101" s="4" t="s">
        <v>1812</v>
      </c>
      <c r="L1101" s="4" t="s">
        <v>1021</v>
      </c>
      <c r="M1101" s="4">
        <v>0.83</v>
      </c>
      <c r="N1101" s="4"/>
      <c r="O1101" s="4" t="s">
        <v>284</v>
      </c>
      <c r="P1101" s="4" t="s">
        <v>279</v>
      </c>
      <c r="Q1101" s="4" t="s">
        <v>3489</v>
      </c>
      <c r="R1101" s="4"/>
      <c r="S1101" s="18"/>
      <c r="T1101" s="23"/>
      <c r="U1101" s="7">
        <f>VLOOKUP(F1101,[6]农村公路!$I$6:$W$11652,15,0)</f>
        <v>0.83</v>
      </c>
      <c r="V1101" s="7">
        <f t="shared" si="51"/>
        <v>0</v>
      </c>
      <c r="W1101" s="7" t="e">
        <f>VLOOKUP(F1101,'[7]乡镇通三级、旅游资源产业路项目明细'!$F$8:$S$1305,14,0)</f>
        <v>#N/A</v>
      </c>
      <c r="AA1101" s="7" t="e">
        <f>_xlfn.XLOOKUP(F1101,'[8]乡镇通三级、旅游资源产业路项目明细'!$U:$U,'[8]乡镇通三级、旅游资源产业路项目明细'!$U:$U)</f>
        <v>#N/A</v>
      </c>
      <c r="AB1101" s="7" t="e">
        <f>VLOOKUP(F1101,[9]项目建设投资计划表!$L$7:$O$83,4,0)</f>
        <v>#N/A</v>
      </c>
    </row>
    <row r="1102" spans="1:28" ht="25.15" customHeight="1" outlineLevel="3" x14ac:dyDescent="0.4">
      <c r="A1102" s="4" t="s">
        <v>15</v>
      </c>
      <c r="B1102" s="4" t="s">
        <v>130</v>
      </c>
      <c r="C1102" s="4" t="s">
        <v>3443</v>
      </c>
      <c r="D1102" s="4" t="s">
        <v>2690</v>
      </c>
      <c r="E1102" s="9"/>
      <c r="F1102" s="4" t="s">
        <v>3492</v>
      </c>
      <c r="G1102" s="4" t="s">
        <v>327</v>
      </c>
      <c r="H1102" s="9" t="s">
        <v>291</v>
      </c>
      <c r="I1102" s="9" t="s">
        <v>283</v>
      </c>
      <c r="J1102" s="4">
        <v>3.29</v>
      </c>
      <c r="K1102" s="4" t="s">
        <v>1812</v>
      </c>
      <c r="L1102" s="4" t="s">
        <v>1021</v>
      </c>
      <c r="M1102" s="4">
        <v>3.29</v>
      </c>
      <c r="N1102" s="4"/>
      <c r="O1102" s="4" t="s">
        <v>284</v>
      </c>
      <c r="P1102" s="4" t="s">
        <v>279</v>
      </c>
      <c r="Q1102" s="4" t="s">
        <v>2690</v>
      </c>
      <c r="R1102" s="4"/>
      <c r="S1102" s="18"/>
      <c r="T1102" s="23"/>
      <c r="U1102" s="7">
        <f>VLOOKUP(F1102,[6]农村公路!$I$6:$W$11652,15,0)</f>
        <v>3.29</v>
      </c>
      <c r="V1102" s="7">
        <f t="shared" si="51"/>
        <v>0</v>
      </c>
      <c r="W1102" s="7" t="e">
        <f>VLOOKUP(F1102,'[7]乡镇通三级、旅游资源产业路项目明细'!$F$8:$S$1305,14,0)</f>
        <v>#N/A</v>
      </c>
      <c r="AA1102" s="7" t="e">
        <f>_xlfn.XLOOKUP(F1102,'[8]乡镇通三级、旅游资源产业路项目明细'!$U:$U,'[8]乡镇通三级、旅游资源产业路项目明细'!$U:$U)</f>
        <v>#N/A</v>
      </c>
      <c r="AB1102" s="7" t="e">
        <f>VLOOKUP(F1102,[9]项目建设投资计划表!$L$7:$O$83,4,0)</f>
        <v>#N/A</v>
      </c>
    </row>
    <row r="1103" spans="1:28" ht="25.15" customHeight="1" outlineLevel="3" x14ac:dyDescent="0.4">
      <c r="A1103" s="27" t="s">
        <v>15</v>
      </c>
      <c r="B1103" s="25" t="s">
        <v>130</v>
      </c>
      <c r="C1103" s="25" t="s">
        <v>3396</v>
      </c>
      <c r="D1103" s="27" t="s">
        <v>3493</v>
      </c>
      <c r="E1103" s="27"/>
      <c r="F1103" s="25" t="s">
        <v>3494</v>
      </c>
      <c r="G1103" s="4" t="s">
        <v>275</v>
      </c>
      <c r="H1103" s="27" t="s">
        <v>291</v>
      </c>
      <c r="I1103" s="9" t="s">
        <v>283</v>
      </c>
      <c r="J1103" s="27">
        <v>2.2000000000000002</v>
      </c>
      <c r="K1103" s="27">
        <v>2.5</v>
      </c>
      <c r="L1103" s="9"/>
      <c r="M1103" s="27">
        <v>2.2000000000000002</v>
      </c>
      <c r="N1103" s="27"/>
      <c r="O1103" s="27">
        <v>4.5</v>
      </c>
      <c r="P1103" s="25" t="s">
        <v>279</v>
      </c>
      <c r="Q1103" s="4" t="s">
        <v>3495</v>
      </c>
      <c r="R1103" s="4"/>
      <c r="S1103" s="18"/>
      <c r="T1103" s="23"/>
      <c r="U1103" s="7">
        <f>VLOOKUP(F1103,[6]农村公路!$I$6:$W$11652,15,0)</f>
        <v>2.2000000000000002</v>
      </c>
      <c r="V1103" s="7">
        <f t="shared" si="51"/>
        <v>0</v>
      </c>
      <c r="W1103" s="7" t="e">
        <f>VLOOKUP(F1103,'[7]乡镇通三级、旅游资源产业路项目明细'!$F$8:$S$1305,14,0)</f>
        <v>#N/A</v>
      </c>
      <c r="AA1103" s="7" t="e">
        <f>_xlfn.XLOOKUP(F1103,'[8]乡镇通三级、旅游资源产业路项目明细'!$U:$U,'[8]乡镇通三级、旅游资源产业路项目明细'!$U:$U)</f>
        <v>#N/A</v>
      </c>
      <c r="AB1103" s="7" t="e">
        <f>VLOOKUP(F1103,[9]项目建设投资计划表!$L$7:$O$83,4,0)</f>
        <v>#N/A</v>
      </c>
    </row>
    <row r="1104" spans="1:28" s="1" customFormat="1" ht="25.15" customHeight="1" outlineLevel="2" x14ac:dyDescent="0.4">
      <c r="A1104" s="25"/>
      <c r="B1104" s="26" t="s">
        <v>133</v>
      </c>
      <c r="C1104" s="25"/>
      <c r="D1104" s="25"/>
      <c r="E1104" s="27"/>
      <c r="F1104" s="25"/>
      <c r="G1104" s="4"/>
      <c r="H1104" s="27"/>
      <c r="I1104" s="9"/>
      <c r="J1104" s="25">
        <f>SUBTOTAL(9,J1105:J1144)</f>
        <v>114.27200000000002</v>
      </c>
      <c r="K1104" s="25"/>
      <c r="L1104" s="4"/>
      <c r="M1104" s="25">
        <f>SUBTOTAL(9,M1105:M1144)</f>
        <v>80.893000000000001</v>
      </c>
      <c r="N1104" s="4">
        <v>73.962999999999994</v>
      </c>
      <c r="O1104" s="25"/>
      <c r="P1104" s="25"/>
      <c r="Q1104" s="4"/>
      <c r="R1104" s="4"/>
      <c r="S1104" s="18">
        <f t="shared" ref="S1104:S1145" si="52">J1104-N1104</f>
        <v>40.309000000000026</v>
      </c>
      <c r="T1104" s="22"/>
    </row>
    <row r="1105" spans="1:28" ht="25.15" customHeight="1" outlineLevel="3" x14ac:dyDescent="0.4">
      <c r="A1105" s="4" t="s">
        <v>15</v>
      </c>
      <c r="B1105" s="4" t="s">
        <v>133</v>
      </c>
      <c r="C1105" s="4" t="s">
        <v>3496</v>
      </c>
      <c r="D1105" s="4" t="s">
        <v>33</v>
      </c>
      <c r="E1105" s="9"/>
      <c r="F1105" s="4" t="s">
        <v>3497</v>
      </c>
      <c r="G1105" s="4" t="s">
        <v>434</v>
      </c>
      <c r="H1105" s="9" t="s">
        <v>200</v>
      </c>
      <c r="I1105" s="9" t="s">
        <v>3498</v>
      </c>
      <c r="J1105" s="4">
        <v>2.7290000000000001</v>
      </c>
      <c r="K1105" s="4">
        <v>0</v>
      </c>
      <c r="L1105" s="4" t="s">
        <v>279</v>
      </c>
      <c r="M1105" s="4">
        <v>2.7290000000000001</v>
      </c>
      <c r="N1105" s="4"/>
      <c r="O1105" s="4">
        <v>6.5</v>
      </c>
      <c r="P1105" s="4" t="s">
        <v>436</v>
      </c>
      <c r="Q1105" s="4" t="s">
        <v>3496</v>
      </c>
      <c r="R1105" s="4"/>
      <c r="S1105" s="18"/>
      <c r="T1105" s="23"/>
      <c r="W1105" s="7" t="e">
        <f>VLOOKUP(F1105,'[7]2021年备案'!$F$8:$S$1293,14,0)</f>
        <v>#N/A</v>
      </c>
      <c r="Y1105" s="7" t="e">
        <f>J1105-W1105-M1105</f>
        <v>#N/A</v>
      </c>
      <c r="Z1105" s="7" t="s">
        <v>437</v>
      </c>
      <c r="AA1105" s="7" t="e">
        <f>_xlfn.XLOOKUP(F1105,'[8]乡镇通三级、旅游资源产业路项目明细'!$U:$U,'[8]乡镇通三级、旅游资源产业路项目明细'!$U:$U)</f>
        <v>#N/A</v>
      </c>
      <c r="AB1105" s="7" t="e">
        <f>VLOOKUP(F1105,[9]项目建设投资计划表!$L$7:$O$83,4,0)</f>
        <v>#N/A</v>
      </c>
    </row>
    <row r="1106" spans="1:28" ht="25.15" customHeight="1" outlineLevel="3" x14ac:dyDescent="0.4">
      <c r="A1106" s="4" t="s">
        <v>15</v>
      </c>
      <c r="B1106" s="4" t="s">
        <v>133</v>
      </c>
      <c r="C1106" s="4" t="s">
        <v>3499</v>
      </c>
      <c r="D1106" s="4" t="s">
        <v>33</v>
      </c>
      <c r="E1106" s="9"/>
      <c r="F1106" s="4" t="s">
        <v>3500</v>
      </c>
      <c r="G1106" s="4" t="s">
        <v>434</v>
      </c>
      <c r="H1106" s="9" t="s">
        <v>200</v>
      </c>
      <c r="I1106" s="9" t="s">
        <v>3501</v>
      </c>
      <c r="J1106" s="4">
        <v>5.75</v>
      </c>
      <c r="K1106" s="4">
        <v>0</v>
      </c>
      <c r="L1106" s="4" t="s">
        <v>279</v>
      </c>
      <c r="M1106" s="4">
        <v>2.4340000000000002</v>
      </c>
      <c r="N1106" s="4"/>
      <c r="O1106" s="4">
        <v>6.5</v>
      </c>
      <c r="P1106" s="4" t="s">
        <v>436</v>
      </c>
      <c r="Q1106" s="4" t="s">
        <v>3499</v>
      </c>
      <c r="R1106" s="4" t="s">
        <v>366</v>
      </c>
      <c r="S1106" s="18"/>
      <c r="T1106" s="23"/>
      <c r="W1106" s="7">
        <f>VLOOKUP(F1106,'[7]2021年备案'!$F$8:$S$1293,14,0)</f>
        <v>3.3159999999999998</v>
      </c>
      <c r="X1106" s="7">
        <f>J1106-W1106</f>
        <v>2.4340000000000002</v>
      </c>
      <c r="Y1106" s="7">
        <f>J1106-W1106-M1106</f>
        <v>0</v>
      </c>
      <c r="Z1106" s="7" t="s">
        <v>437</v>
      </c>
      <c r="AA1106" s="7" t="str">
        <f>_xlfn.XLOOKUP(F1106,'[8]乡镇通三级、旅游资源产业路项目明细'!$U:$U,'[8]乡镇通三级、旅游资源产业路项目明细'!$U:$U)</f>
        <v>跃进门-临资口大桥</v>
      </c>
      <c r="AB1106" s="7" t="e">
        <f>VLOOKUP(F1106,[9]项目建设投资计划表!$L$7:$O$83,4,0)</f>
        <v>#N/A</v>
      </c>
    </row>
    <row r="1107" spans="1:28" ht="25.15" customHeight="1" outlineLevel="3" x14ac:dyDescent="0.4">
      <c r="A1107" s="4" t="s">
        <v>15</v>
      </c>
      <c r="B1107" s="4" t="s">
        <v>133</v>
      </c>
      <c r="C1107" s="4" t="s">
        <v>3502</v>
      </c>
      <c r="D1107" s="4" t="s">
        <v>3502</v>
      </c>
      <c r="E1107" s="9"/>
      <c r="F1107" s="4" t="s">
        <v>3503</v>
      </c>
      <c r="G1107" s="4" t="s">
        <v>275</v>
      </c>
      <c r="H1107" s="9" t="s">
        <v>291</v>
      </c>
      <c r="I1107" s="9" t="s">
        <v>283</v>
      </c>
      <c r="J1107" s="4">
        <v>3.46</v>
      </c>
      <c r="K1107" s="4" t="s">
        <v>284</v>
      </c>
      <c r="L1107" s="4">
        <v>0</v>
      </c>
      <c r="M1107" s="4">
        <v>3.46</v>
      </c>
      <c r="N1107" s="4"/>
      <c r="O1107" s="4" t="s">
        <v>293</v>
      </c>
      <c r="P1107" s="4" t="s">
        <v>279</v>
      </c>
      <c r="Q1107" s="4" t="s">
        <v>3504</v>
      </c>
      <c r="R1107" s="4"/>
      <c r="S1107" s="18"/>
      <c r="T1107" s="23"/>
      <c r="U1107" s="7">
        <f>VLOOKUP(F1107,[6]农村公路!$I$6:$W$11652,15,0)</f>
        <v>3.46</v>
      </c>
      <c r="V1107" s="7">
        <f t="shared" ref="V1107:V1144" si="53">J1107-U1107</f>
        <v>0</v>
      </c>
      <c r="W1107" s="7" t="e">
        <f>VLOOKUP(F1107,'[7]乡镇通三级、旅游资源产业路项目明细'!$F$8:$S$1305,14,0)</f>
        <v>#N/A</v>
      </c>
      <c r="AA1107" s="7" t="e">
        <f>_xlfn.XLOOKUP(F1107,'[8]乡镇通三级、旅游资源产业路项目明细'!$U:$U,'[8]乡镇通三级、旅游资源产业路项目明细'!$U:$U)</f>
        <v>#N/A</v>
      </c>
      <c r="AB1107" s="7" t="e">
        <f>VLOOKUP(F1107,[9]项目建设投资计划表!$L$7:$O$83,4,0)</f>
        <v>#N/A</v>
      </c>
    </row>
    <row r="1108" spans="1:28" ht="25.15" customHeight="1" outlineLevel="3" x14ac:dyDescent="0.4">
      <c r="A1108" s="4" t="s">
        <v>15</v>
      </c>
      <c r="B1108" s="4" t="s">
        <v>133</v>
      </c>
      <c r="C1108" s="4" t="s">
        <v>3505</v>
      </c>
      <c r="D1108" s="4" t="s">
        <v>3505</v>
      </c>
      <c r="E1108" s="9"/>
      <c r="F1108" s="4" t="s">
        <v>3506</v>
      </c>
      <c r="G1108" s="4" t="s">
        <v>275</v>
      </c>
      <c r="H1108" s="9" t="s">
        <v>291</v>
      </c>
      <c r="I1108" s="9" t="s">
        <v>3507</v>
      </c>
      <c r="J1108" s="4">
        <v>8.35</v>
      </c>
      <c r="K1108" s="4" t="s">
        <v>300</v>
      </c>
      <c r="L1108" s="4">
        <v>0</v>
      </c>
      <c r="M1108" s="4">
        <v>6.87</v>
      </c>
      <c r="N1108" s="4"/>
      <c r="O1108" s="4" t="s">
        <v>293</v>
      </c>
      <c r="P1108" s="4" t="s">
        <v>279</v>
      </c>
      <c r="Q1108" s="4" t="s">
        <v>3508</v>
      </c>
      <c r="R1108" s="4"/>
      <c r="S1108" s="18"/>
      <c r="T1108" s="23"/>
      <c r="U1108" s="7">
        <f>VLOOKUP(F1108,[6]农村公路!$I$6:$W$11652,15,0)</f>
        <v>8.35</v>
      </c>
      <c r="V1108" s="7">
        <f t="shared" si="53"/>
        <v>0</v>
      </c>
      <c r="W1108" s="7" t="e">
        <f>VLOOKUP(F1108,'[7]乡镇通三级、旅游资源产业路项目明细'!$F$8:$S$1305,14,0)</f>
        <v>#N/A</v>
      </c>
      <c r="AA1108" s="7" t="e">
        <f>_xlfn.XLOOKUP(F1108,'[8]乡镇通三级、旅游资源产业路项目明细'!$U:$U,'[8]乡镇通三级、旅游资源产业路项目明细'!$U:$U)</f>
        <v>#N/A</v>
      </c>
      <c r="AB1108" s="7" t="e">
        <f>VLOOKUP(F1108,[9]项目建设投资计划表!$L$7:$O$83,4,0)</f>
        <v>#N/A</v>
      </c>
    </row>
    <row r="1109" spans="1:28" ht="25.15" customHeight="1" outlineLevel="3" x14ac:dyDescent="0.4">
      <c r="A1109" s="4" t="s">
        <v>15</v>
      </c>
      <c r="B1109" s="4" t="s">
        <v>133</v>
      </c>
      <c r="C1109" s="4" t="s">
        <v>3509</v>
      </c>
      <c r="D1109" s="4" t="s">
        <v>3509</v>
      </c>
      <c r="E1109" s="9"/>
      <c r="F1109" s="4" t="s">
        <v>3510</v>
      </c>
      <c r="G1109" s="4" t="s">
        <v>275</v>
      </c>
      <c r="H1109" s="9" t="s">
        <v>291</v>
      </c>
      <c r="I1109" s="9" t="s">
        <v>3511</v>
      </c>
      <c r="J1109" s="4">
        <v>4.6100000000000003</v>
      </c>
      <c r="K1109" s="4" t="s">
        <v>300</v>
      </c>
      <c r="L1109" s="4">
        <v>0</v>
      </c>
      <c r="M1109" s="4">
        <v>4.6100000000000003</v>
      </c>
      <c r="N1109" s="4"/>
      <c r="O1109" s="4" t="s">
        <v>683</v>
      </c>
      <c r="P1109" s="4" t="s">
        <v>279</v>
      </c>
      <c r="Q1109" s="4" t="s">
        <v>3512</v>
      </c>
      <c r="R1109" s="4"/>
      <c r="S1109" s="18"/>
      <c r="T1109" s="23"/>
      <c r="U1109" s="7">
        <f>VLOOKUP(F1109,[6]农村公路!$I$6:$W$11652,15,0)</f>
        <v>4.6100000000000003</v>
      </c>
      <c r="V1109" s="7">
        <f t="shared" si="53"/>
        <v>0</v>
      </c>
      <c r="W1109" s="7" t="e">
        <f>VLOOKUP(F1109,'[7]乡镇通三级、旅游资源产业路项目明细'!$F$8:$S$1305,14,0)</f>
        <v>#N/A</v>
      </c>
      <c r="AA1109" s="7" t="e">
        <f>_xlfn.XLOOKUP(F1109,'[8]乡镇通三级、旅游资源产业路项目明细'!$U:$U,'[8]乡镇通三级、旅游资源产业路项目明细'!$U:$U)</f>
        <v>#N/A</v>
      </c>
      <c r="AB1109" s="7" t="e">
        <f>VLOOKUP(F1109,[9]项目建设投资计划表!$L$7:$O$83,4,0)</f>
        <v>#N/A</v>
      </c>
    </row>
    <row r="1110" spans="1:28" ht="25.15" customHeight="1" outlineLevel="3" x14ac:dyDescent="0.4">
      <c r="A1110" s="4" t="s">
        <v>15</v>
      </c>
      <c r="B1110" s="4" t="s">
        <v>133</v>
      </c>
      <c r="C1110" s="4" t="s">
        <v>3513</v>
      </c>
      <c r="D1110" s="4" t="s">
        <v>3513</v>
      </c>
      <c r="E1110" s="9"/>
      <c r="F1110" s="4" t="s">
        <v>3514</v>
      </c>
      <c r="G1110" s="4" t="s">
        <v>275</v>
      </c>
      <c r="H1110" s="9" t="s">
        <v>291</v>
      </c>
      <c r="I1110" s="9" t="s">
        <v>3515</v>
      </c>
      <c r="J1110" s="4">
        <v>14.8</v>
      </c>
      <c r="K1110" s="4" t="s">
        <v>284</v>
      </c>
      <c r="L1110" s="4">
        <v>0</v>
      </c>
      <c r="M1110" s="4">
        <v>3.9319999999999999</v>
      </c>
      <c r="N1110" s="4"/>
      <c r="O1110" s="4" t="s">
        <v>293</v>
      </c>
      <c r="P1110" s="4" t="s">
        <v>279</v>
      </c>
      <c r="Q1110" s="4" t="s">
        <v>3516</v>
      </c>
      <c r="R1110" s="4" t="s">
        <v>366</v>
      </c>
      <c r="S1110" s="18"/>
      <c r="T1110" s="23"/>
      <c r="U1110" s="7">
        <f>VLOOKUP(F1110,[6]农村公路!$I$6:$W$11652,15,0)</f>
        <v>14.8</v>
      </c>
      <c r="V1110" s="7">
        <f t="shared" si="53"/>
        <v>0</v>
      </c>
      <c r="W1110" s="7">
        <f>VLOOKUP(F1110,'[7]2021年备案'!$F$8:$S$1293,14,0)</f>
        <v>10.868</v>
      </c>
      <c r="X1110" s="7">
        <f>J1110-W1110</f>
        <v>3.9320000000000004</v>
      </c>
      <c r="Y1110" s="7">
        <f>X1110-M1110</f>
        <v>0</v>
      </c>
      <c r="AA1110" s="7" t="str">
        <f>_xlfn.XLOOKUP(F1110,'[8]乡镇通三级、旅游资源产业路项目明细'!$U:$U,'[8]乡镇通三级、旅游资源产业路项目明细'!$U:$U)</f>
        <v>湖南金惠农业科技产业路</v>
      </c>
      <c r="AB1110" s="7" t="e">
        <f>VLOOKUP(F1110,[9]项目建设投资计划表!$L$7:$O$83,4,0)</f>
        <v>#N/A</v>
      </c>
    </row>
    <row r="1111" spans="1:28" ht="25.15" customHeight="1" outlineLevel="3" x14ac:dyDescent="0.4">
      <c r="A1111" s="4" t="s">
        <v>15</v>
      </c>
      <c r="B1111" s="4" t="s">
        <v>133</v>
      </c>
      <c r="C1111" s="4" t="s">
        <v>3517</v>
      </c>
      <c r="D1111" s="4" t="s">
        <v>3517</v>
      </c>
      <c r="E1111" s="9"/>
      <c r="F1111" s="4" t="s">
        <v>3518</v>
      </c>
      <c r="G1111" s="4" t="s">
        <v>275</v>
      </c>
      <c r="H1111" s="9" t="s">
        <v>291</v>
      </c>
      <c r="I1111" s="9" t="s">
        <v>283</v>
      </c>
      <c r="J1111" s="4">
        <v>6.1</v>
      </c>
      <c r="K1111" s="4" t="s">
        <v>284</v>
      </c>
      <c r="L1111" s="4">
        <v>0</v>
      </c>
      <c r="M1111" s="4">
        <v>6.1</v>
      </c>
      <c r="N1111" s="4"/>
      <c r="O1111" s="4" t="s">
        <v>277</v>
      </c>
      <c r="P1111" s="4" t="s">
        <v>279</v>
      </c>
      <c r="Q1111" s="4" t="s">
        <v>3519</v>
      </c>
      <c r="R1111" s="4"/>
      <c r="S1111" s="18"/>
      <c r="T1111" s="23"/>
      <c r="U1111" s="7">
        <f>VLOOKUP(F1111,[6]农村公路!$I$6:$W$11652,15,0)</f>
        <v>6.1</v>
      </c>
      <c r="V1111" s="7">
        <f t="shared" si="53"/>
        <v>0</v>
      </c>
      <c r="W1111" s="7" t="e">
        <f>VLOOKUP(F1111,'[7]乡镇通三级、旅游资源产业路项目明细'!$F$8:$S$1305,14,0)</f>
        <v>#N/A</v>
      </c>
      <c r="AA1111" s="7" t="e">
        <f>_xlfn.XLOOKUP(F1111,'[8]乡镇通三级、旅游资源产业路项目明细'!$U:$U,'[8]乡镇通三级、旅游资源产业路项目明细'!$U:$U)</f>
        <v>#N/A</v>
      </c>
      <c r="AB1111" s="7" t="e">
        <f>VLOOKUP(F1111,[9]项目建设投资计划表!$L$7:$O$83,4,0)</f>
        <v>#N/A</v>
      </c>
    </row>
    <row r="1112" spans="1:28" ht="25.15" customHeight="1" outlineLevel="3" x14ac:dyDescent="0.4">
      <c r="A1112" s="4" t="s">
        <v>15</v>
      </c>
      <c r="B1112" s="4" t="s">
        <v>133</v>
      </c>
      <c r="C1112" s="4" t="s">
        <v>3520</v>
      </c>
      <c r="D1112" s="4" t="s">
        <v>3520</v>
      </c>
      <c r="E1112" s="9"/>
      <c r="F1112" s="4" t="s">
        <v>3521</v>
      </c>
      <c r="G1112" s="4" t="s">
        <v>275</v>
      </c>
      <c r="H1112" s="9" t="s">
        <v>291</v>
      </c>
      <c r="I1112" s="9" t="s">
        <v>3522</v>
      </c>
      <c r="J1112" s="4">
        <v>6.8</v>
      </c>
      <c r="K1112" s="4" t="s">
        <v>284</v>
      </c>
      <c r="L1112" s="4">
        <v>0</v>
      </c>
      <c r="M1112" s="4">
        <v>6.8</v>
      </c>
      <c r="N1112" s="4"/>
      <c r="O1112" s="4" t="s">
        <v>293</v>
      </c>
      <c r="P1112" s="4" t="s">
        <v>279</v>
      </c>
      <c r="Q1112" s="4" t="s">
        <v>3523</v>
      </c>
      <c r="R1112" s="4"/>
      <c r="S1112" s="18"/>
      <c r="T1112" s="23"/>
      <c r="U1112" s="7">
        <f>VLOOKUP(F1112,[6]农村公路!$I$6:$W$11652,15,0)</f>
        <v>6.8</v>
      </c>
      <c r="V1112" s="7">
        <f t="shared" si="53"/>
        <v>0</v>
      </c>
      <c r="W1112" s="7" t="e">
        <f>VLOOKUP(F1112,'[7]乡镇通三级、旅游资源产业路项目明细'!$F$8:$S$1305,14,0)</f>
        <v>#N/A</v>
      </c>
      <c r="AA1112" s="7" t="e">
        <f>_xlfn.XLOOKUP(F1112,'[8]乡镇通三级、旅游资源产业路项目明细'!$U:$U,'[8]乡镇通三级、旅游资源产业路项目明细'!$U:$U)</f>
        <v>#N/A</v>
      </c>
      <c r="AB1112" s="7" t="e">
        <f>VLOOKUP(F1112,[9]项目建设投资计划表!$L$7:$O$83,4,0)</f>
        <v>#N/A</v>
      </c>
    </row>
    <row r="1113" spans="1:28" ht="25.15" customHeight="1" outlineLevel="3" x14ac:dyDescent="0.4">
      <c r="A1113" s="4" t="s">
        <v>15</v>
      </c>
      <c r="B1113" s="4" t="s">
        <v>133</v>
      </c>
      <c r="C1113" s="4" t="s">
        <v>3513</v>
      </c>
      <c r="D1113" s="4" t="s">
        <v>33</v>
      </c>
      <c r="E1113" s="9"/>
      <c r="F1113" s="4" t="s">
        <v>3524</v>
      </c>
      <c r="G1113" s="4" t="s">
        <v>290</v>
      </c>
      <c r="H1113" s="9" t="s">
        <v>291</v>
      </c>
      <c r="I1113" s="9" t="s">
        <v>283</v>
      </c>
      <c r="J1113" s="4">
        <v>3.2730000000000001</v>
      </c>
      <c r="K1113" s="4" t="s">
        <v>284</v>
      </c>
      <c r="L1113" s="4">
        <v>0</v>
      </c>
      <c r="M1113" s="4">
        <v>3.2730000000000001</v>
      </c>
      <c r="N1113" s="4"/>
      <c r="O1113" s="4" t="s">
        <v>293</v>
      </c>
      <c r="P1113" s="4" t="s">
        <v>279</v>
      </c>
      <c r="Q1113" s="4" t="s">
        <v>3525</v>
      </c>
      <c r="R1113" s="4"/>
      <c r="S1113" s="18"/>
      <c r="T1113" s="23"/>
      <c r="U1113" s="7">
        <f>VLOOKUP(F1113,[6]农村公路!$I$6:$W$11652,15,0)</f>
        <v>3.2730000000000001</v>
      </c>
      <c r="V1113" s="7">
        <f t="shared" si="53"/>
        <v>0</v>
      </c>
      <c r="W1113" s="7" t="e">
        <f>VLOOKUP(F1113,'[7]乡镇通三级、旅游资源产业路项目明细'!$F$8:$S$1305,14,0)</f>
        <v>#N/A</v>
      </c>
      <c r="AA1113" s="7" t="e">
        <f>_xlfn.XLOOKUP(F1113,'[8]乡镇通三级、旅游资源产业路项目明细'!$U:$U,'[8]乡镇通三级、旅游资源产业路项目明细'!$U:$U)</f>
        <v>#N/A</v>
      </c>
      <c r="AB1113" s="7" t="e">
        <f>VLOOKUP(F1113,[9]项目建设投资计划表!$L$7:$O$83,4,0)</f>
        <v>#N/A</v>
      </c>
    </row>
    <row r="1114" spans="1:28" ht="25.15" customHeight="1" outlineLevel="3" x14ac:dyDescent="0.4">
      <c r="A1114" s="4" t="s">
        <v>15</v>
      </c>
      <c r="B1114" s="4" t="s">
        <v>133</v>
      </c>
      <c r="C1114" s="4" t="s">
        <v>1975</v>
      </c>
      <c r="D1114" s="4" t="s">
        <v>3526</v>
      </c>
      <c r="E1114" s="4"/>
      <c r="F1114" s="4" t="s">
        <v>3527</v>
      </c>
      <c r="G1114" s="4" t="s">
        <v>290</v>
      </c>
      <c r="H1114" s="4" t="s">
        <v>291</v>
      </c>
      <c r="I1114" s="9" t="s">
        <v>3528</v>
      </c>
      <c r="J1114" s="4">
        <v>10.8</v>
      </c>
      <c r="K1114" s="4">
        <v>3.5</v>
      </c>
      <c r="L1114" s="4"/>
      <c r="M1114" s="4">
        <v>4.5</v>
      </c>
      <c r="N1114" s="4"/>
      <c r="O1114" s="4">
        <v>5.5</v>
      </c>
      <c r="P1114" s="4" t="s">
        <v>279</v>
      </c>
      <c r="Q1114" s="4" t="s">
        <v>3529</v>
      </c>
      <c r="R1114" s="4"/>
      <c r="S1114" s="18"/>
      <c r="T1114" s="23"/>
      <c r="U1114" s="7">
        <f>VLOOKUP(F1114,[6]农村公路!$I$6:$W$11652,15,0)</f>
        <v>10.8</v>
      </c>
      <c r="V1114" s="7">
        <f t="shared" si="53"/>
        <v>0</v>
      </c>
      <c r="W1114" s="7" t="e">
        <f>VLOOKUP(F1114,'[7]乡镇通三级、旅游资源产业路项目明细'!$F$8:$S$1305,14,0)</f>
        <v>#N/A</v>
      </c>
      <c r="AA1114" s="7" t="e">
        <f>_xlfn.XLOOKUP(F1114,'[8]乡镇通三级、旅游资源产业路项目明细'!$U:$U,'[8]乡镇通三级、旅游资源产业路项目明细'!$U:$U)</f>
        <v>#N/A</v>
      </c>
      <c r="AB1114" s="7" t="e">
        <f>VLOOKUP(F1114,[9]项目建设投资计划表!$L$7:$O$83,4,0)</f>
        <v>#N/A</v>
      </c>
    </row>
    <row r="1115" spans="1:28" ht="25.15" customHeight="1" outlineLevel="3" x14ac:dyDescent="0.4">
      <c r="A1115" s="4" t="s">
        <v>15</v>
      </c>
      <c r="B1115" s="4" t="s">
        <v>133</v>
      </c>
      <c r="C1115" s="4" t="s">
        <v>3530</v>
      </c>
      <c r="D1115" s="4"/>
      <c r="E1115" s="4"/>
      <c r="F1115" s="4" t="s">
        <v>3531</v>
      </c>
      <c r="G1115" s="4" t="s">
        <v>275</v>
      </c>
      <c r="H1115" s="4" t="s">
        <v>291</v>
      </c>
      <c r="I1115" s="9" t="s">
        <v>3532</v>
      </c>
      <c r="J1115" s="4">
        <v>15.815</v>
      </c>
      <c r="K1115" s="4">
        <v>3.5</v>
      </c>
      <c r="L1115" s="4"/>
      <c r="M1115" s="4">
        <v>5</v>
      </c>
      <c r="N1115" s="4"/>
      <c r="O1115" s="4">
        <v>6</v>
      </c>
      <c r="P1115" s="4" t="s">
        <v>279</v>
      </c>
      <c r="Q1115" s="4" t="s">
        <v>3533</v>
      </c>
      <c r="R1115" s="4"/>
      <c r="S1115" s="18"/>
      <c r="T1115" s="23"/>
      <c r="U1115" s="7">
        <f>VLOOKUP(F1115,[6]农村公路!$I$6:$W$11652,15,0)</f>
        <v>15.815</v>
      </c>
      <c r="V1115" s="7">
        <f t="shared" si="53"/>
        <v>0</v>
      </c>
      <c r="W1115" s="7" t="e">
        <f>VLOOKUP(F1115,'[7]乡镇通三级、旅游资源产业路项目明细'!$F$8:$S$1305,14,0)</f>
        <v>#N/A</v>
      </c>
      <c r="AA1115" s="7" t="e">
        <f>_xlfn.XLOOKUP(F1115,'[8]乡镇通三级、旅游资源产业路项目明细'!$U:$U,'[8]乡镇通三级、旅游资源产业路项目明细'!$U:$U)</f>
        <v>#N/A</v>
      </c>
      <c r="AB1115" s="7" t="e">
        <f>VLOOKUP(F1115,[9]项目建设投资计划表!$L$7:$O$83,4,0)</f>
        <v>#N/A</v>
      </c>
    </row>
    <row r="1116" spans="1:28" ht="25.15" customHeight="1" outlineLevel="3" x14ac:dyDescent="0.4">
      <c r="A1116" s="4" t="s">
        <v>15</v>
      </c>
      <c r="B1116" s="4" t="s">
        <v>133</v>
      </c>
      <c r="C1116" s="4" t="s">
        <v>3534</v>
      </c>
      <c r="D1116" s="4"/>
      <c r="E1116" s="9"/>
      <c r="F1116" s="4" t="s">
        <v>3535</v>
      </c>
      <c r="G1116" s="4" t="s">
        <v>275</v>
      </c>
      <c r="H1116" s="4" t="s">
        <v>291</v>
      </c>
      <c r="I1116" s="9" t="s">
        <v>3536</v>
      </c>
      <c r="J1116" s="4">
        <v>3</v>
      </c>
      <c r="K1116" s="4">
        <v>3.5</v>
      </c>
      <c r="L1116" s="4"/>
      <c r="M1116" s="4">
        <v>3</v>
      </c>
      <c r="N1116" s="4"/>
      <c r="O1116" s="4">
        <v>5</v>
      </c>
      <c r="P1116" s="4" t="s">
        <v>279</v>
      </c>
      <c r="Q1116" s="4" t="s">
        <v>3537</v>
      </c>
      <c r="R1116" s="4"/>
      <c r="S1116" s="18"/>
      <c r="T1116" s="23"/>
      <c r="U1116" s="7">
        <f>VLOOKUP(F1116,[6]农村公路!$I$6:$W$11652,15,0)</f>
        <v>3</v>
      </c>
      <c r="V1116" s="7">
        <f t="shared" si="53"/>
        <v>0</v>
      </c>
      <c r="W1116" s="7" t="e">
        <f>VLOOKUP(F1116,'[7]乡镇通三级、旅游资源产业路项目明细'!$F$8:$S$1305,14,0)</f>
        <v>#N/A</v>
      </c>
      <c r="AA1116" s="7" t="e">
        <f>_xlfn.XLOOKUP(F1116,'[8]乡镇通三级、旅游资源产业路项目明细'!$U:$U,'[8]乡镇通三级、旅游资源产业路项目明细'!$U:$U)</f>
        <v>#N/A</v>
      </c>
      <c r="AB1116" s="7" t="e">
        <f>VLOOKUP(F1116,[9]项目建设投资计划表!$L$7:$O$83,4,0)</f>
        <v>#N/A</v>
      </c>
    </row>
    <row r="1117" spans="1:28" ht="25.15" customHeight="1" outlineLevel="3" x14ac:dyDescent="0.4">
      <c r="A1117" s="4" t="s">
        <v>15</v>
      </c>
      <c r="B1117" s="4" t="s">
        <v>133</v>
      </c>
      <c r="C1117" s="4" t="s">
        <v>3513</v>
      </c>
      <c r="D1117" s="4" t="s">
        <v>3513</v>
      </c>
      <c r="E1117" s="9"/>
      <c r="F1117" s="4" t="s">
        <v>3538</v>
      </c>
      <c r="G1117" s="4" t="s">
        <v>275</v>
      </c>
      <c r="H1117" s="9" t="s">
        <v>291</v>
      </c>
      <c r="I1117" s="9" t="s">
        <v>3539</v>
      </c>
      <c r="J1117" s="4">
        <v>4.3600000000000003</v>
      </c>
      <c r="K1117" s="4" t="s">
        <v>284</v>
      </c>
      <c r="L1117" s="4">
        <v>0</v>
      </c>
      <c r="M1117" s="4">
        <v>4.3600000000000003</v>
      </c>
      <c r="N1117" s="4"/>
      <c r="O1117" s="4" t="s">
        <v>293</v>
      </c>
      <c r="P1117" s="4" t="s">
        <v>279</v>
      </c>
      <c r="Q1117" s="4" t="s">
        <v>3540</v>
      </c>
      <c r="R1117" s="4"/>
      <c r="S1117" s="18"/>
      <c r="T1117" s="23"/>
      <c r="U1117" s="7">
        <f>VLOOKUP(F1117,[6]农村公路!$I$6:$W$11652,15,0)</f>
        <v>4.3600000000000003</v>
      </c>
      <c r="V1117" s="7">
        <f t="shared" si="53"/>
        <v>0</v>
      </c>
      <c r="W1117" s="7" t="e">
        <f>VLOOKUP(F1117,'[7]乡镇通三级、旅游资源产业路项目明细'!$F$8:$S$1305,14,0)</f>
        <v>#N/A</v>
      </c>
      <c r="AA1117" s="7" t="e">
        <f>_xlfn.XLOOKUP(F1117,'[8]乡镇通三级、旅游资源产业路项目明细'!$U:$U,'[8]乡镇通三级、旅游资源产业路项目明细'!$U:$U)</f>
        <v>#N/A</v>
      </c>
      <c r="AB1117" s="7" t="e">
        <f>VLOOKUP(F1117,[9]项目建设投资计划表!$L$7:$O$83,4,0)</f>
        <v>#N/A</v>
      </c>
    </row>
    <row r="1118" spans="1:28" ht="25.15" customHeight="1" outlineLevel="3" x14ac:dyDescent="0.4">
      <c r="A1118" s="4" t="s">
        <v>15</v>
      </c>
      <c r="B1118" s="4" t="s">
        <v>133</v>
      </c>
      <c r="C1118" s="4" t="s">
        <v>3520</v>
      </c>
      <c r="D1118" s="4" t="s">
        <v>3541</v>
      </c>
      <c r="E1118" s="9"/>
      <c r="F1118" s="4" t="s">
        <v>3542</v>
      </c>
      <c r="G1118" s="4" t="s">
        <v>327</v>
      </c>
      <c r="H1118" s="9" t="s">
        <v>291</v>
      </c>
      <c r="I1118" s="9" t="s">
        <v>3543</v>
      </c>
      <c r="J1118" s="4">
        <v>0.4</v>
      </c>
      <c r="K1118" s="4" t="s">
        <v>284</v>
      </c>
      <c r="L1118" s="4" t="s">
        <v>279</v>
      </c>
      <c r="M1118" s="4">
        <v>0.4</v>
      </c>
      <c r="N1118" s="4"/>
      <c r="O1118" s="4" t="s">
        <v>284</v>
      </c>
      <c r="P1118" s="4" t="s">
        <v>279</v>
      </c>
      <c r="Q1118" s="4" t="s">
        <v>3541</v>
      </c>
      <c r="R1118" s="4"/>
      <c r="S1118" s="18"/>
      <c r="T1118" s="23"/>
      <c r="U1118" s="7">
        <f>VLOOKUP(F1118,[6]农村公路!$I$6:$W$11652,15,0)</f>
        <v>0.4</v>
      </c>
      <c r="V1118" s="7">
        <f t="shared" si="53"/>
        <v>0</v>
      </c>
      <c r="W1118" s="7" t="e">
        <f>VLOOKUP(F1118,'[7]乡镇通三级、旅游资源产业路项目明细'!$F$8:$S$1305,14,0)</f>
        <v>#N/A</v>
      </c>
      <c r="AA1118" s="7" t="e">
        <f>_xlfn.XLOOKUP(F1118,'[8]乡镇通三级、旅游资源产业路项目明细'!$U:$U,'[8]乡镇通三级、旅游资源产业路项目明细'!$U:$U)</f>
        <v>#N/A</v>
      </c>
      <c r="AB1118" s="7" t="e">
        <f>VLOOKUP(F1118,[9]项目建设投资计划表!$L$7:$O$83,4,0)</f>
        <v>#N/A</v>
      </c>
    </row>
    <row r="1119" spans="1:28" ht="25.15" customHeight="1" outlineLevel="3" x14ac:dyDescent="0.4">
      <c r="A1119" s="4" t="s">
        <v>15</v>
      </c>
      <c r="B1119" s="4" t="s">
        <v>133</v>
      </c>
      <c r="C1119" s="4" t="s">
        <v>3520</v>
      </c>
      <c r="D1119" s="4" t="s">
        <v>3541</v>
      </c>
      <c r="E1119" s="9"/>
      <c r="F1119" s="4" t="s">
        <v>3544</v>
      </c>
      <c r="G1119" s="4" t="s">
        <v>327</v>
      </c>
      <c r="H1119" s="9" t="s">
        <v>291</v>
      </c>
      <c r="I1119" s="9" t="s">
        <v>3545</v>
      </c>
      <c r="J1119" s="4">
        <v>0.8</v>
      </c>
      <c r="K1119" s="4" t="s">
        <v>284</v>
      </c>
      <c r="L1119" s="4" t="s">
        <v>279</v>
      </c>
      <c r="M1119" s="4">
        <v>0.8</v>
      </c>
      <c r="N1119" s="4"/>
      <c r="O1119" s="4" t="s">
        <v>284</v>
      </c>
      <c r="P1119" s="4" t="s">
        <v>279</v>
      </c>
      <c r="Q1119" s="4" t="s">
        <v>3541</v>
      </c>
      <c r="R1119" s="4"/>
      <c r="S1119" s="18"/>
      <c r="T1119" s="23"/>
      <c r="U1119" s="7">
        <f>VLOOKUP(F1119,[6]农村公路!$I$6:$W$11652,15,0)</f>
        <v>0.8</v>
      </c>
      <c r="V1119" s="7">
        <f t="shared" si="53"/>
        <v>0</v>
      </c>
      <c r="W1119" s="7" t="e">
        <f>VLOOKUP(F1119,'[7]乡镇通三级、旅游资源产业路项目明细'!$F$8:$S$1305,14,0)</f>
        <v>#N/A</v>
      </c>
      <c r="AA1119" s="7" t="e">
        <f>_xlfn.XLOOKUP(F1119,'[8]乡镇通三级、旅游资源产业路项目明细'!$U:$U,'[8]乡镇通三级、旅游资源产业路项目明细'!$U:$U)</f>
        <v>#N/A</v>
      </c>
      <c r="AB1119" s="7" t="e">
        <f>VLOOKUP(F1119,[9]项目建设投资计划表!$L$7:$O$83,4,0)</f>
        <v>#N/A</v>
      </c>
    </row>
    <row r="1120" spans="1:28" ht="25.15" customHeight="1" outlineLevel="3" x14ac:dyDescent="0.4">
      <c r="A1120" s="4" t="s">
        <v>15</v>
      </c>
      <c r="B1120" s="4" t="s">
        <v>133</v>
      </c>
      <c r="C1120" s="4" t="s">
        <v>3546</v>
      </c>
      <c r="D1120" s="4" t="s">
        <v>3547</v>
      </c>
      <c r="E1120" s="9"/>
      <c r="F1120" s="4" t="s">
        <v>3548</v>
      </c>
      <c r="G1120" s="4" t="s">
        <v>327</v>
      </c>
      <c r="H1120" s="9" t="s">
        <v>291</v>
      </c>
      <c r="I1120" s="9" t="s">
        <v>3549</v>
      </c>
      <c r="J1120" s="4">
        <v>1.2</v>
      </c>
      <c r="K1120" s="4" t="s">
        <v>284</v>
      </c>
      <c r="L1120" s="4" t="s">
        <v>279</v>
      </c>
      <c r="M1120" s="4">
        <v>1.2</v>
      </c>
      <c r="N1120" s="4"/>
      <c r="O1120" s="4" t="s">
        <v>284</v>
      </c>
      <c r="P1120" s="4" t="s">
        <v>279</v>
      </c>
      <c r="Q1120" s="4" t="s">
        <v>3547</v>
      </c>
      <c r="R1120" s="4"/>
      <c r="S1120" s="18"/>
      <c r="T1120" s="23"/>
      <c r="U1120" s="7">
        <f>VLOOKUP(F1120,[6]农村公路!$I$6:$W$11652,15,0)</f>
        <v>1.2</v>
      </c>
      <c r="V1120" s="7">
        <f t="shared" si="53"/>
        <v>0</v>
      </c>
      <c r="W1120" s="7" t="e">
        <f>VLOOKUP(F1120,'[7]乡镇通三级、旅游资源产业路项目明细'!$F$8:$S$1305,14,0)</f>
        <v>#N/A</v>
      </c>
      <c r="AA1120" s="7" t="e">
        <f>_xlfn.XLOOKUP(F1120,'[8]乡镇通三级、旅游资源产业路项目明细'!$U:$U,'[8]乡镇通三级、旅游资源产业路项目明细'!$U:$U)</f>
        <v>#N/A</v>
      </c>
      <c r="AB1120" s="7" t="e">
        <f>VLOOKUP(F1120,[9]项目建设投资计划表!$L$7:$O$83,4,0)</f>
        <v>#N/A</v>
      </c>
    </row>
    <row r="1121" spans="1:28" ht="25.15" customHeight="1" outlineLevel="3" x14ac:dyDescent="0.4">
      <c r="A1121" s="4" t="s">
        <v>15</v>
      </c>
      <c r="B1121" s="4" t="s">
        <v>133</v>
      </c>
      <c r="C1121" s="4" t="s">
        <v>3520</v>
      </c>
      <c r="D1121" s="4" t="s">
        <v>3550</v>
      </c>
      <c r="E1121" s="9"/>
      <c r="F1121" s="4" t="s">
        <v>3551</v>
      </c>
      <c r="G1121" s="4" t="s">
        <v>327</v>
      </c>
      <c r="H1121" s="9" t="s">
        <v>291</v>
      </c>
      <c r="I1121" s="9" t="s">
        <v>3552</v>
      </c>
      <c r="J1121" s="4">
        <v>2</v>
      </c>
      <c r="K1121" s="4" t="s">
        <v>284</v>
      </c>
      <c r="L1121" s="4" t="s">
        <v>279</v>
      </c>
      <c r="M1121" s="4">
        <v>2</v>
      </c>
      <c r="N1121" s="4"/>
      <c r="O1121" s="4" t="s">
        <v>284</v>
      </c>
      <c r="P1121" s="4" t="s">
        <v>279</v>
      </c>
      <c r="Q1121" s="4" t="s">
        <v>3550</v>
      </c>
      <c r="R1121" s="4"/>
      <c r="S1121" s="18"/>
      <c r="T1121" s="23"/>
      <c r="U1121" s="7">
        <f>VLOOKUP(F1121,[6]农村公路!$I$6:$W$11652,15,0)</f>
        <v>2</v>
      </c>
      <c r="V1121" s="7">
        <f t="shared" si="53"/>
        <v>0</v>
      </c>
      <c r="W1121" s="7" t="e">
        <f>VLOOKUP(F1121,'[7]乡镇通三级、旅游资源产业路项目明细'!$F$8:$S$1305,14,0)</f>
        <v>#N/A</v>
      </c>
      <c r="AA1121" s="7" t="e">
        <f>_xlfn.XLOOKUP(F1121,'[8]乡镇通三级、旅游资源产业路项目明细'!$U:$U,'[8]乡镇通三级、旅游资源产业路项目明细'!$U:$U)</f>
        <v>#N/A</v>
      </c>
      <c r="AB1121" s="7" t="e">
        <f>VLOOKUP(F1121,[9]项目建设投资计划表!$L$7:$O$83,4,0)</f>
        <v>#N/A</v>
      </c>
    </row>
    <row r="1122" spans="1:28" ht="25.15" customHeight="1" outlineLevel="3" x14ac:dyDescent="0.4">
      <c r="A1122" s="4" t="s">
        <v>15</v>
      </c>
      <c r="B1122" s="4" t="s">
        <v>133</v>
      </c>
      <c r="C1122" s="4" t="s">
        <v>3546</v>
      </c>
      <c r="D1122" s="4" t="s">
        <v>3553</v>
      </c>
      <c r="E1122" s="9"/>
      <c r="F1122" s="4" t="s">
        <v>3554</v>
      </c>
      <c r="G1122" s="4" t="s">
        <v>327</v>
      </c>
      <c r="H1122" s="9" t="s">
        <v>291</v>
      </c>
      <c r="I1122" s="9" t="s">
        <v>3555</v>
      </c>
      <c r="J1122" s="4">
        <v>2</v>
      </c>
      <c r="K1122" s="4" t="s">
        <v>284</v>
      </c>
      <c r="L1122" s="4" t="s">
        <v>279</v>
      </c>
      <c r="M1122" s="4">
        <v>2</v>
      </c>
      <c r="N1122" s="4"/>
      <c r="O1122" s="4" t="s">
        <v>284</v>
      </c>
      <c r="P1122" s="4" t="s">
        <v>279</v>
      </c>
      <c r="Q1122" s="4" t="s">
        <v>3553</v>
      </c>
      <c r="R1122" s="4"/>
      <c r="S1122" s="18"/>
      <c r="T1122" s="23"/>
      <c r="U1122" s="7">
        <f>VLOOKUP(F1122,[6]农村公路!$I$6:$W$11652,15,0)</f>
        <v>2</v>
      </c>
      <c r="V1122" s="7">
        <f t="shared" si="53"/>
        <v>0</v>
      </c>
      <c r="W1122" s="7" t="e">
        <f>VLOOKUP(F1122,'[7]乡镇通三级、旅游资源产业路项目明细'!$F$8:$S$1305,14,0)</f>
        <v>#N/A</v>
      </c>
      <c r="AA1122" s="7" t="e">
        <f>_xlfn.XLOOKUP(F1122,'[8]乡镇通三级、旅游资源产业路项目明细'!$U:$U,'[8]乡镇通三级、旅游资源产业路项目明细'!$U:$U)</f>
        <v>#N/A</v>
      </c>
      <c r="AB1122" s="7" t="e">
        <f>VLOOKUP(F1122,[9]项目建设投资计划表!$L$7:$O$83,4,0)</f>
        <v>#N/A</v>
      </c>
    </row>
    <row r="1123" spans="1:28" ht="25.15" customHeight="1" outlineLevel="3" x14ac:dyDescent="0.4">
      <c r="A1123" s="4" t="s">
        <v>15</v>
      </c>
      <c r="B1123" s="4" t="s">
        <v>133</v>
      </c>
      <c r="C1123" s="4" t="s">
        <v>3546</v>
      </c>
      <c r="D1123" s="4" t="s">
        <v>3556</v>
      </c>
      <c r="E1123" s="9"/>
      <c r="F1123" s="4" t="s">
        <v>3557</v>
      </c>
      <c r="G1123" s="4" t="s">
        <v>327</v>
      </c>
      <c r="H1123" s="9" t="s">
        <v>291</v>
      </c>
      <c r="I1123" s="9" t="s">
        <v>3558</v>
      </c>
      <c r="J1123" s="4">
        <v>1</v>
      </c>
      <c r="K1123" s="4" t="s">
        <v>284</v>
      </c>
      <c r="L1123" s="4" t="s">
        <v>279</v>
      </c>
      <c r="M1123" s="4">
        <v>1</v>
      </c>
      <c r="N1123" s="4"/>
      <c r="O1123" s="4" t="s">
        <v>284</v>
      </c>
      <c r="P1123" s="4" t="s">
        <v>279</v>
      </c>
      <c r="Q1123" s="4" t="s">
        <v>3556</v>
      </c>
      <c r="R1123" s="4"/>
      <c r="S1123" s="18"/>
      <c r="T1123" s="23"/>
      <c r="U1123" s="7">
        <f>VLOOKUP(F1123,[6]农村公路!$I$6:$W$11652,15,0)</f>
        <v>1</v>
      </c>
      <c r="V1123" s="7">
        <f t="shared" si="53"/>
        <v>0</v>
      </c>
      <c r="W1123" s="7" t="e">
        <f>VLOOKUP(F1123,'[7]乡镇通三级、旅游资源产业路项目明细'!$F$8:$S$1305,14,0)</f>
        <v>#N/A</v>
      </c>
      <c r="AA1123" s="7" t="e">
        <f>_xlfn.XLOOKUP(F1123,'[8]乡镇通三级、旅游资源产业路项目明细'!$U:$U,'[8]乡镇通三级、旅游资源产业路项目明细'!$U:$U)</f>
        <v>#N/A</v>
      </c>
      <c r="AB1123" s="7" t="e">
        <f>VLOOKUP(F1123,[9]项目建设投资计划表!$L$7:$O$83,4,0)</f>
        <v>#N/A</v>
      </c>
    </row>
    <row r="1124" spans="1:28" ht="25.15" customHeight="1" outlineLevel="3" x14ac:dyDescent="0.4">
      <c r="A1124" s="4" t="s">
        <v>15</v>
      </c>
      <c r="B1124" s="4" t="s">
        <v>133</v>
      </c>
      <c r="C1124" s="4" t="s">
        <v>3530</v>
      </c>
      <c r="D1124" s="4" t="s">
        <v>3102</v>
      </c>
      <c r="E1124" s="9"/>
      <c r="F1124" s="4" t="s">
        <v>3559</v>
      </c>
      <c r="G1124" s="4" t="s">
        <v>327</v>
      </c>
      <c r="H1124" s="9" t="s">
        <v>291</v>
      </c>
      <c r="I1124" s="9" t="s">
        <v>3560</v>
      </c>
      <c r="J1124" s="4">
        <v>0.4</v>
      </c>
      <c r="K1124" s="4" t="s">
        <v>284</v>
      </c>
      <c r="L1124" s="4" t="s">
        <v>279</v>
      </c>
      <c r="M1124" s="4">
        <v>0.4</v>
      </c>
      <c r="N1124" s="4"/>
      <c r="O1124" s="4" t="s">
        <v>284</v>
      </c>
      <c r="P1124" s="4" t="s">
        <v>279</v>
      </c>
      <c r="Q1124" s="4" t="s">
        <v>3102</v>
      </c>
      <c r="R1124" s="4"/>
      <c r="S1124" s="18"/>
      <c r="T1124" s="23"/>
      <c r="U1124" s="7">
        <f>VLOOKUP(F1124,[6]农村公路!$I$6:$W$11652,15,0)</f>
        <v>0.4</v>
      </c>
      <c r="V1124" s="7">
        <f t="shared" si="53"/>
        <v>0</v>
      </c>
      <c r="W1124" s="7" t="e">
        <f>VLOOKUP(F1124,'[7]乡镇通三级、旅游资源产业路项目明细'!$F$8:$S$1305,14,0)</f>
        <v>#N/A</v>
      </c>
      <c r="AA1124" s="7" t="e">
        <f>_xlfn.XLOOKUP(F1124,'[8]乡镇通三级、旅游资源产业路项目明细'!$U:$U,'[8]乡镇通三级、旅游资源产业路项目明细'!$U:$U)</f>
        <v>#N/A</v>
      </c>
      <c r="AB1124" s="7" t="e">
        <f>VLOOKUP(F1124,[9]项目建设投资计划表!$L$7:$O$83,4,0)</f>
        <v>#N/A</v>
      </c>
    </row>
    <row r="1125" spans="1:28" ht="25.15" customHeight="1" outlineLevel="3" x14ac:dyDescent="0.4">
      <c r="A1125" s="4" t="s">
        <v>15</v>
      </c>
      <c r="B1125" s="4" t="s">
        <v>133</v>
      </c>
      <c r="C1125" s="4" t="s">
        <v>3546</v>
      </c>
      <c r="D1125" s="4" t="s">
        <v>3561</v>
      </c>
      <c r="E1125" s="9"/>
      <c r="F1125" s="4" t="s">
        <v>3562</v>
      </c>
      <c r="G1125" s="4" t="s">
        <v>327</v>
      </c>
      <c r="H1125" s="9" t="s">
        <v>291</v>
      </c>
      <c r="I1125" s="9" t="s">
        <v>3563</v>
      </c>
      <c r="J1125" s="4">
        <v>0.9</v>
      </c>
      <c r="K1125" s="4" t="s">
        <v>284</v>
      </c>
      <c r="L1125" s="4" t="s">
        <v>279</v>
      </c>
      <c r="M1125" s="4">
        <v>0.3</v>
      </c>
      <c r="N1125" s="4"/>
      <c r="O1125" s="4" t="s">
        <v>284</v>
      </c>
      <c r="P1125" s="4" t="s">
        <v>279</v>
      </c>
      <c r="Q1125" s="4" t="s">
        <v>3561</v>
      </c>
      <c r="R1125" s="4"/>
      <c r="S1125" s="18"/>
      <c r="T1125" s="23"/>
      <c r="U1125" s="7">
        <f>VLOOKUP(F1125,[6]农村公路!$I$6:$W$11652,15,0)</f>
        <v>0.9</v>
      </c>
      <c r="V1125" s="7">
        <f t="shared" si="53"/>
        <v>0</v>
      </c>
      <c r="W1125" s="7" t="e">
        <f>VLOOKUP(F1125,'[7]乡镇通三级、旅游资源产业路项目明细'!$F$8:$S$1305,14,0)</f>
        <v>#N/A</v>
      </c>
      <c r="AA1125" s="7" t="e">
        <f>_xlfn.XLOOKUP(F1125,'[8]乡镇通三级、旅游资源产业路项目明细'!$U:$U,'[8]乡镇通三级、旅游资源产业路项目明细'!$U:$U)</f>
        <v>#N/A</v>
      </c>
      <c r="AB1125" s="7" t="e">
        <f>VLOOKUP(F1125,[9]项目建设投资计划表!$L$7:$O$83,4,0)</f>
        <v>#N/A</v>
      </c>
    </row>
    <row r="1126" spans="1:28" ht="25.15" customHeight="1" outlineLevel="3" x14ac:dyDescent="0.4">
      <c r="A1126" s="4" t="s">
        <v>15</v>
      </c>
      <c r="B1126" s="4" t="s">
        <v>133</v>
      </c>
      <c r="C1126" s="4" t="s">
        <v>3546</v>
      </c>
      <c r="D1126" s="4" t="s">
        <v>3564</v>
      </c>
      <c r="E1126" s="9"/>
      <c r="F1126" s="4" t="s">
        <v>3565</v>
      </c>
      <c r="G1126" s="4" t="s">
        <v>327</v>
      </c>
      <c r="H1126" s="9" t="s">
        <v>291</v>
      </c>
      <c r="I1126" s="9" t="s">
        <v>3566</v>
      </c>
      <c r="J1126" s="4">
        <v>0.7</v>
      </c>
      <c r="K1126" s="4" t="s">
        <v>284</v>
      </c>
      <c r="L1126" s="4" t="s">
        <v>279</v>
      </c>
      <c r="M1126" s="4">
        <v>0.7</v>
      </c>
      <c r="N1126" s="4"/>
      <c r="O1126" s="4" t="s">
        <v>284</v>
      </c>
      <c r="P1126" s="4" t="s">
        <v>279</v>
      </c>
      <c r="Q1126" s="4" t="s">
        <v>3564</v>
      </c>
      <c r="R1126" s="4"/>
      <c r="S1126" s="18"/>
      <c r="T1126" s="23"/>
      <c r="U1126" s="7">
        <f>VLOOKUP(F1126,[6]农村公路!$I$6:$W$11652,15,0)</f>
        <v>0.7</v>
      </c>
      <c r="V1126" s="7">
        <f t="shared" si="53"/>
        <v>0</v>
      </c>
      <c r="W1126" s="7" t="e">
        <f>VLOOKUP(F1126,'[7]乡镇通三级、旅游资源产业路项目明细'!$F$8:$S$1305,14,0)</f>
        <v>#N/A</v>
      </c>
      <c r="AA1126" s="7" t="e">
        <f>_xlfn.XLOOKUP(F1126,'[8]乡镇通三级、旅游资源产业路项目明细'!$U:$U,'[8]乡镇通三级、旅游资源产业路项目明细'!$U:$U)</f>
        <v>#N/A</v>
      </c>
      <c r="AB1126" s="7" t="e">
        <f>VLOOKUP(F1126,[9]项目建设投资计划表!$L$7:$O$83,4,0)</f>
        <v>#N/A</v>
      </c>
    </row>
    <row r="1127" spans="1:28" ht="25.15" customHeight="1" outlineLevel="3" x14ac:dyDescent="0.4">
      <c r="A1127" s="4" t="s">
        <v>15</v>
      </c>
      <c r="B1127" s="4" t="s">
        <v>133</v>
      </c>
      <c r="C1127" s="4" t="s">
        <v>3530</v>
      </c>
      <c r="D1127" s="4" t="s">
        <v>3567</v>
      </c>
      <c r="E1127" s="9"/>
      <c r="F1127" s="4" t="s">
        <v>3568</v>
      </c>
      <c r="G1127" s="4" t="s">
        <v>327</v>
      </c>
      <c r="H1127" s="9" t="s">
        <v>291</v>
      </c>
      <c r="I1127" s="9" t="s">
        <v>3569</v>
      </c>
      <c r="J1127" s="4">
        <v>0.7</v>
      </c>
      <c r="K1127" s="4" t="s">
        <v>284</v>
      </c>
      <c r="L1127" s="4" t="s">
        <v>279</v>
      </c>
      <c r="M1127" s="4">
        <v>0.7</v>
      </c>
      <c r="N1127" s="4"/>
      <c r="O1127" s="4" t="s">
        <v>284</v>
      </c>
      <c r="P1127" s="4" t="s">
        <v>279</v>
      </c>
      <c r="Q1127" s="4" t="s">
        <v>3567</v>
      </c>
      <c r="R1127" s="4"/>
      <c r="S1127" s="18"/>
      <c r="T1127" s="23"/>
      <c r="U1127" s="7">
        <f>VLOOKUP(F1127,[6]农村公路!$I$6:$W$11652,15,0)</f>
        <v>0.7</v>
      </c>
      <c r="V1127" s="7">
        <f t="shared" si="53"/>
        <v>0</v>
      </c>
      <c r="W1127" s="7" t="e">
        <f>VLOOKUP(F1127,'[7]乡镇通三级、旅游资源产业路项目明细'!$F$8:$S$1305,14,0)</f>
        <v>#N/A</v>
      </c>
      <c r="AA1127" s="7" t="e">
        <f>_xlfn.XLOOKUP(F1127,'[8]乡镇通三级、旅游资源产业路项目明细'!$U:$U,'[8]乡镇通三级、旅游资源产业路项目明细'!$U:$U)</f>
        <v>#N/A</v>
      </c>
      <c r="AB1127" s="7" t="e">
        <f>VLOOKUP(F1127,[9]项目建设投资计划表!$L$7:$O$83,4,0)</f>
        <v>#N/A</v>
      </c>
    </row>
    <row r="1128" spans="1:28" ht="25.15" customHeight="1" outlineLevel="3" x14ac:dyDescent="0.4">
      <c r="A1128" s="4" t="s">
        <v>15</v>
      </c>
      <c r="B1128" s="4" t="s">
        <v>133</v>
      </c>
      <c r="C1128" s="4" t="s">
        <v>3570</v>
      </c>
      <c r="D1128" s="4" t="s">
        <v>3571</v>
      </c>
      <c r="E1128" s="9"/>
      <c r="F1128" s="4" t="s">
        <v>3572</v>
      </c>
      <c r="G1128" s="4" t="s">
        <v>327</v>
      </c>
      <c r="H1128" s="9" t="s">
        <v>291</v>
      </c>
      <c r="I1128" s="9" t="s">
        <v>3573</v>
      </c>
      <c r="J1128" s="4">
        <v>0.4</v>
      </c>
      <c r="K1128" s="4" t="s">
        <v>284</v>
      </c>
      <c r="L1128" s="4" t="s">
        <v>279</v>
      </c>
      <c r="M1128" s="4">
        <v>0.4</v>
      </c>
      <c r="N1128" s="4"/>
      <c r="O1128" s="4" t="s">
        <v>284</v>
      </c>
      <c r="P1128" s="4" t="s">
        <v>279</v>
      </c>
      <c r="Q1128" s="4" t="s">
        <v>3571</v>
      </c>
      <c r="R1128" s="4"/>
      <c r="S1128" s="18"/>
      <c r="T1128" s="23"/>
      <c r="U1128" s="7">
        <f>VLOOKUP(F1128,[6]农村公路!$I$6:$W$11652,15,0)</f>
        <v>0.4</v>
      </c>
      <c r="V1128" s="7">
        <f t="shared" si="53"/>
        <v>0</v>
      </c>
      <c r="W1128" s="7" t="e">
        <f>VLOOKUP(F1128,'[7]乡镇通三级、旅游资源产业路项目明细'!$F$8:$S$1305,14,0)</f>
        <v>#N/A</v>
      </c>
      <c r="AA1128" s="7" t="e">
        <f>_xlfn.XLOOKUP(F1128,'[8]乡镇通三级、旅游资源产业路项目明细'!$U:$U,'[8]乡镇通三级、旅游资源产业路项目明细'!$U:$U)</f>
        <v>#N/A</v>
      </c>
      <c r="AB1128" s="7" t="e">
        <f>VLOOKUP(F1128,[9]项目建设投资计划表!$L$7:$O$83,4,0)</f>
        <v>#N/A</v>
      </c>
    </row>
    <row r="1129" spans="1:28" ht="25.15" customHeight="1" outlineLevel="3" x14ac:dyDescent="0.4">
      <c r="A1129" s="4" t="s">
        <v>15</v>
      </c>
      <c r="B1129" s="4" t="s">
        <v>133</v>
      </c>
      <c r="C1129" s="4" t="s">
        <v>3513</v>
      </c>
      <c r="D1129" s="4" t="s">
        <v>3574</v>
      </c>
      <c r="E1129" s="9"/>
      <c r="F1129" s="4" t="s">
        <v>3575</v>
      </c>
      <c r="G1129" s="4" t="s">
        <v>327</v>
      </c>
      <c r="H1129" s="9" t="s">
        <v>291</v>
      </c>
      <c r="I1129" s="9" t="s">
        <v>3576</v>
      </c>
      <c r="J1129" s="4">
        <v>0.5</v>
      </c>
      <c r="K1129" s="4" t="s">
        <v>284</v>
      </c>
      <c r="L1129" s="4" t="s">
        <v>279</v>
      </c>
      <c r="M1129" s="4">
        <v>0.5</v>
      </c>
      <c r="N1129" s="4"/>
      <c r="O1129" s="4" t="s">
        <v>284</v>
      </c>
      <c r="P1129" s="4" t="s">
        <v>279</v>
      </c>
      <c r="Q1129" s="4" t="s">
        <v>3574</v>
      </c>
      <c r="R1129" s="4"/>
      <c r="S1129" s="18"/>
      <c r="T1129" s="23"/>
      <c r="U1129" s="7">
        <f>VLOOKUP(F1129,[6]农村公路!$I$6:$W$11652,15,0)</f>
        <v>0.5</v>
      </c>
      <c r="V1129" s="7">
        <f t="shared" si="53"/>
        <v>0</v>
      </c>
      <c r="W1129" s="7" t="e">
        <f>VLOOKUP(F1129,'[7]乡镇通三级、旅游资源产业路项目明细'!$F$8:$S$1305,14,0)</f>
        <v>#N/A</v>
      </c>
      <c r="AA1129" s="7" t="e">
        <f>_xlfn.XLOOKUP(F1129,'[8]乡镇通三级、旅游资源产业路项目明细'!$U:$U,'[8]乡镇通三级、旅游资源产业路项目明细'!$U:$U)</f>
        <v>#N/A</v>
      </c>
      <c r="AB1129" s="7" t="e">
        <f>VLOOKUP(F1129,[9]项目建设投资计划表!$L$7:$O$83,4,0)</f>
        <v>#N/A</v>
      </c>
    </row>
    <row r="1130" spans="1:28" ht="25.15" customHeight="1" outlineLevel="3" x14ac:dyDescent="0.4">
      <c r="A1130" s="4" t="s">
        <v>15</v>
      </c>
      <c r="B1130" s="4" t="s">
        <v>133</v>
      </c>
      <c r="C1130" s="4" t="s">
        <v>3534</v>
      </c>
      <c r="D1130" s="4" t="s">
        <v>3577</v>
      </c>
      <c r="E1130" s="9"/>
      <c r="F1130" s="4" t="s">
        <v>3578</v>
      </c>
      <c r="G1130" s="4" t="s">
        <v>327</v>
      </c>
      <c r="H1130" s="9" t="s">
        <v>291</v>
      </c>
      <c r="I1130" s="9" t="s">
        <v>3579</v>
      </c>
      <c r="J1130" s="4">
        <v>0.5</v>
      </c>
      <c r="K1130" s="4" t="s">
        <v>284</v>
      </c>
      <c r="L1130" s="4" t="s">
        <v>279</v>
      </c>
      <c r="M1130" s="4">
        <v>0.5</v>
      </c>
      <c r="N1130" s="4"/>
      <c r="O1130" s="4" t="s">
        <v>284</v>
      </c>
      <c r="P1130" s="4" t="s">
        <v>279</v>
      </c>
      <c r="Q1130" s="4" t="s">
        <v>3577</v>
      </c>
      <c r="R1130" s="4"/>
      <c r="S1130" s="18"/>
      <c r="T1130" s="23"/>
      <c r="U1130" s="7">
        <f>VLOOKUP(F1130,[6]农村公路!$I$6:$W$11652,15,0)</f>
        <v>0.5</v>
      </c>
      <c r="V1130" s="7">
        <f t="shared" si="53"/>
        <v>0</v>
      </c>
      <c r="W1130" s="7" t="e">
        <f>VLOOKUP(F1130,'[7]乡镇通三级、旅游资源产业路项目明细'!$F$8:$S$1305,14,0)</f>
        <v>#N/A</v>
      </c>
      <c r="AA1130" s="7" t="e">
        <f>_xlfn.XLOOKUP(F1130,'[8]乡镇通三级、旅游资源产业路项目明细'!$U:$U,'[8]乡镇通三级、旅游资源产业路项目明细'!$U:$U)</f>
        <v>#N/A</v>
      </c>
      <c r="AB1130" s="7" t="e">
        <f>VLOOKUP(F1130,[9]项目建设投资计划表!$L$7:$O$83,4,0)</f>
        <v>#N/A</v>
      </c>
    </row>
    <row r="1131" spans="1:28" ht="25.15" customHeight="1" outlineLevel="3" x14ac:dyDescent="0.4">
      <c r="A1131" s="4" t="s">
        <v>15</v>
      </c>
      <c r="B1131" s="4" t="s">
        <v>133</v>
      </c>
      <c r="C1131" s="4" t="s">
        <v>3580</v>
      </c>
      <c r="D1131" s="4" t="s">
        <v>3581</v>
      </c>
      <c r="E1131" s="9"/>
      <c r="F1131" s="4" t="s">
        <v>3582</v>
      </c>
      <c r="G1131" s="4" t="s">
        <v>327</v>
      </c>
      <c r="H1131" s="9" t="s">
        <v>291</v>
      </c>
      <c r="I1131" s="9" t="s">
        <v>3583</v>
      </c>
      <c r="J1131" s="4">
        <v>0.7</v>
      </c>
      <c r="K1131" s="4" t="s">
        <v>284</v>
      </c>
      <c r="L1131" s="4" t="s">
        <v>279</v>
      </c>
      <c r="M1131" s="4">
        <v>0.7</v>
      </c>
      <c r="N1131" s="4"/>
      <c r="O1131" s="4" t="s">
        <v>284</v>
      </c>
      <c r="P1131" s="4" t="s">
        <v>279</v>
      </c>
      <c r="Q1131" s="4" t="s">
        <v>3581</v>
      </c>
      <c r="R1131" s="4"/>
      <c r="S1131" s="18"/>
      <c r="T1131" s="23"/>
      <c r="U1131" s="7">
        <f>VLOOKUP(F1131,[6]农村公路!$I$6:$W$11652,15,0)</f>
        <v>0.7</v>
      </c>
      <c r="V1131" s="7">
        <f t="shared" si="53"/>
        <v>0</v>
      </c>
      <c r="W1131" s="7" t="e">
        <f>VLOOKUP(F1131,'[7]乡镇通三级、旅游资源产业路项目明细'!$F$8:$S$1305,14,0)</f>
        <v>#N/A</v>
      </c>
      <c r="AA1131" s="7" t="e">
        <f>_xlfn.XLOOKUP(F1131,'[8]乡镇通三级、旅游资源产业路项目明细'!$U:$U,'[8]乡镇通三级、旅游资源产业路项目明细'!$U:$U)</f>
        <v>#N/A</v>
      </c>
      <c r="AB1131" s="7" t="e">
        <f>VLOOKUP(F1131,[9]项目建设投资计划表!$L$7:$O$83,4,0)</f>
        <v>#N/A</v>
      </c>
    </row>
    <row r="1132" spans="1:28" ht="25.15" customHeight="1" outlineLevel="3" x14ac:dyDescent="0.4">
      <c r="A1132" s="4" t="s">
        <v>15</v>
      </c>
      <c r="B1132" s="4" t="s">
        <v>133</v>
      </c>
      <c r="C1132" s="4" t="s">
        <v>3509</v>
      </c>
      <c r="D1132" s="4" t="s">
        <v>3584</v>
      </c>
      <c r="E1132" s="9"/>
      <c r="F1132" s="4" t="s">
        <v>3585</v>
      </c>
      <c r="G1132" s="4" t="s">
        <v>327</v>
      </c>
      <c r="H1132" s="9" t="s">
        <v>291</v>
      </c>
      <c r="I1132" s="9" t="s">
        <v>3586</v>
      </c>
      <c r="J1132" s="4">
        <v>1.5</v>
      </c>
      <c r="K1132" s="4" t="s">
        <v>284</v>
      </c>
      <c r="L1132" s="4" t="s">
        <v>279</v>
      </c>
      <c r="M1132" s="4">
        <v>1.5</v>
      </c>
      <c r="N1132" s="4"/>
      <c r="O1132" s="4" t="s">
        <v>284</v>
      </c>
      <c r="P1132" s="4" t="s">
        <v>279</v>
      </c>
      <c r="Q1132" s="4" t="s">
        <v>3584</v>
      </c>
      <c r="R1132" s="4"/>
      <c r="S1132" s="18"/>
      <c r="T1132" s="23"/>
      <c r="U1132" s="7">
        <f>VLOOKUP(F1132,[6]农村公路!$I$6:$W$11652,15,0)</f>
        <v>1.5</v>
      </c>
      <c r="V1132" s="7">
        <f t="shared" si="53"/>
        <v>0</v>
      </c>
      <c r="W1132" s="7" t="e">
        <f>VLOOKUP(F1132,'[7]乡镇通三级、旅游资源产业路项目明细'!$F$8:$S$1305,14,0)</f>
        <v>#N/A</v>
      </c>
      <c r="AA1132" s="7" t="e">
        <f>_xlfn.XLOOKUP(F1132,'[8]乡镇通三级、旅游资源产业路项目明细'!$U:$U,'[8]乡镇通三级、旅游资源产业路项目明细'!$U:$U)</f>
        <v>#N/A</v>
      </c>
      <c r="AB1132" s="7" t="e">
        <f>VLOOKUP(F1132,[9]项目建设投资计划表!$L$7:$O$83,4,0)</f>
        <v>#N/A</v>
      </c>
    </row>
    <row r="1133" spans="1:28" ht="25.15" customHeight="1" outlineLevel="3" x14ac:dyDescent="0.4">
      <c r="A1133" s="4" t="s">
        <v>15</v>
      </c>
      <c r="B1133" s="4" t="s">
        <v>133</v>
      </c>
      <c r="C1133" s="4" t="s">
        <v>3509</v>
      </c>
      <c r="D1133" s="4" t="s">
        <v>3587</v>
      </c>
      <c r="E1133" s="9"/>
      <c r="F1133" s="4" t="s">
        <v>3588</v>
      </c>
      <c r="G1133" s="4" t="s">
        <v>327</v>
      </c>
      <c r="H1133" s="9" t="s">
        <v>291</v>
      </c>
      <c r="I1133" s="9" t="s">
        <v>3589</v>
      </c>
      <c r="J1133" s="4">
        <v>0.6</v>
      </c>
      <c r="K1133" s="4" t="s">
        <v>284</v>
      </c>
      <c r="L1133" s="4" t="s">
        <v>279</v>
      </c>
      <c r="M1133" s="4">
        <v>0.6</v>
      </c>
      <c r="N1133" s="4"/>
      <c r="O1133" s="4" t="s">
        <v>284</v>
      </c>
      <c r="P1133" s="4" t="s">
        <v>279</v>
      </c>
      <c r="Q1133" s="4" t="s">
        <v>3587</v>
      </c>
      <c r="R1133" s="4"/>
      <c r="S1133" s="18"/>
      <c r="T1133" s="23"/>
      <c r="U1133" s="7">
        <f>VLOOKUP(F1133,[6]农村公路!$I$6:$W$11652,15,0)</f>
        <v>0.6</v>
      </c>
      <c r="V1133" s="7">
        <f t="shared" si="53"/>
        <v>0</v>
      </c>
      <c r="W1133" s="7" t="e">
        <f>VLOOKUP(F1133,'[7]乡镇通三级、旅游资源产业路项目明细'!$F$8:$S$1305,14,0)</f>
        <v>#N/A</v>
      </c>
      <c r="AA1133" s="7" t="e">
        <f>_xlfn.XLOOKUP(F1133,'[8]乡镇通三级、旅游资源产业路项目明细'!$U:$U,'[8]乡镇通三级、旅游资源产业路项目明细'!$U:$U)</f>
        <v>#N/A</v>
      </c>
      <c r="AB1133" s="7" t="e">
        <f>VLOOKUP(F1133,[9]项目建设投资计划表!$L$7:$O$83,4,0)</f>
        <v>#N/A</v>
      </c>
    </row>
    <row r="1134" spans="1:28" ht="25.15" customHeight="1" outlineLevel="3" x14ac:dyDescent="0.4">
      <c r="A1134" s="4" t="s">
        <v>15</v>
      </c>
      <c r="B1134" s="4" t="s">
        <v>133</v>
      </c>
      <c r="C1134" s="4" t="s">
        <v>3546</v>
      </c>
      <c r="D1134" s="4" t="s">
        <v>3590</v>
      </c>
      <c r="E1134" s="9"/>
      <c r="F1134" s="4" t="s">
        <v>3591</v>
      </c>
      <c r="G1134" s="4" t="s">
        <v>327</v>
      </c>
      <c r="H1134" s="9" t="s">
        <v>291</v>
      </c>
      <c r="I1134" s="9" t="s">
        <v>3592</v>
      </c>
      <c r="J1134" s="4">
        <v>0.67500000000000004</v>
      </c>
      <c r="K1134" s="4" t="s">
        <v>284</v>
      </c>
      <c r="L1134" s="4" t="s">
        <v>279</v>
      </c>
      <c r="M1134" s="4">
        <v>0.67500000000000004</v>
      </c>
      <c r="N1134" s="4"/>
      <c r="O1134" s="4" t="s">
        <v>284</v>
      </c>
      <c r="P1134" s="4" t="s">
        <v>279</v>
      </c>
      <c r="Q1134" s="4" t="s">
        <v>3590</v>
      </c>
      <c r="R1134" s="4"/>
      <c r="S1134" s="18"/>
      <c r="T1134" s="23"/>
      <c r="U1134" s="7">
        <f>VLOOKUP(F1134,[6]农村公路!$I$6:$W$11652,15,0)</f>
        <v>0.67500000000000004</v>
      </c>
      <c r="V1134" s="7">
        <f t="shared" si="53"/>
        <v>0</v>
      </c>
      <c r="W1134" s="7" t="e">
        <f>VLOOKUP(F1134,'[7]乡镇通三级、旅游资源产业路项目明细'!$F$8:$S$1305,14,0)</f>
        <v>#N/A</v>
      </c>
      <c r="AA1134" s="7" t="e">
        <f>_xlfn.XLOOKUP(F1134,'[8]乡镇通三级、旅游资源产业路项目明细'!$U:$U,'[8]乡镇通三级、旅游资源产业路项目明细'!$U:$U)</f>
        <v>#N/A</v>
      </c>
      <c r="AB1134" s="7" t="e">
        <f>VLOOKUP(F1134,[9]项目建设投资计划表!$L$7:$O$83,4,0)</f>
        <v>#N/A</v>
      </c>
    </row>
    <row r="1135" spans="1:28" ht="25.15" customHeight="1" outlineLevel="3" x14ac:dyDescent="0.4">
      <c r="A1135" s="4" t="s">
        <v>15</v>
      </c>
      <c r="B1135" s="4" t="s">
        <v>133</v>
      </c>
      <c r="C1135" s="4" t="s">
        <v>3546</v>
      </c>
      <c r="D1135" s="4" t="s">
        <v>2184</v>
      </c>
      <c r="E1135" s="9"/>
      <c r="F1135" s="4" t="s">
        <v>3593</v>
      </c>
      <c r="G1135" s="4" t="s">
        <v>327</v>
      </c>
      <c r="H1135" s="9" t="s">
        <v>291</v>
      </c>
      <c r="I1135" s="9" t="s">
        <v>3594</v>
      </c>
      <c r="J1135" s="4">
        <v>1.26</v>
      </c>
      <c r="K1135" s="4" t="s">
        <v>284</v>
      </c>
      <c r="L1135" s="4" t="s">
        <v>279</v>
      </c>
      <c r="M1135" s="4">
        <v>1.26</v>
      </c>
      <c r="N1135" s="4"/>
      <c r="O1135" s="4" t="s">
        <v>284</v>
      </c>
      <c r="P1135" s="4" t="s">
        <v>279</v>
      </c>
      <c r="Q1135" s="4" t="s">
        <v>2184</v>
      </c>
      <c r="R1135" s="4"/>
      <c r="S1135" s="18"/>
      <c r="T1135" s="23"/>
      <c r="U1135" s="7">
        <f>VLOOKUP(F1135,[6]农村公路!$I$6:$W$11652,15,0)</f>
        <v>1.26</v>
      </c>
      <c r="V1135" s="7">
        <f t="shared" si="53"/>
        <v>0</v>
      </c>
      <c r="W1135" s="7" t="e">
        <f>VLOOKUP(F1135,'[7]乡镇通三级、旅游资源产业路项目明细'!$F$8:$S$1305,14,0)</f>
        <v>#N/A</v>
      </c>
      <c r="AA1135" s="7" t="e">
        <f>_xlfn.XLOOKUP(F1135,'[8]乡镇通三级、旅游资源产业路项目明细'!$U:$U,'[8]乡镇通三级、旅游资源产业路项目明细'!$U:$U)</f>
        <v>#N/A</v>
      </c>
      <c r="AB1135" s="7" t="e">
        <f>VLOOKUP(F1135,[9]项目建设投资计划表!$L$7:$O$83,4,0)</f>
        <v>#N/A</v>
      </c>
    </row>
    <row r="1136" spans="1:28" ht="25.15" customHeight="1" outlineLevel="3" x14ac:dyDescent="0.4">
      <c r="A1136" s="4" t="s">
        <v>15</v>
      </c>
      <c r="B1136" s="4" t="s">
        <v>133</v>
      </c>
      <c r="C1136" s="4" t="s">
        <v>3546</v>
      </c>
      <c r="D1136" s="4" t="s">
        <v>3595</v>
      </c>
      <c r="E1136" s="9"/>
      <c r="F1136" s="4" t="s">
        <v>3596</v>
      </c>
      <c r="G1136" s="4" t="s">
        <v>327</v>
      </c>
      <c r="H1136" s="9" t="s">
        <v>291</v>
      </c>
      <c r="I1136" s="9" t="s">
        <v>3597</v>
      </c>
      <c r="J1136" s="4">
        <v>1.3</v>
      </c>
      <c r="K1136" s="4" t="s">
        <v>277</v>
      </c>
      <c r="L1136" s="4" t="s">
        <v>279</v>
      </c>
      <c r="M1136" s="4">
        <v>1.3</v>
      </c>
      <c r="N1136" s="4"/>
      <c r="O1136" s="4" t="s">
        <v>277</v>
      </c>
      <c r="P1136" s="4" t="s">
        <v>279</v>
      </c>
      <c r="Q1136" s="4" t="s">
        <v>3595</v>
      </c>
      <c r="R1136" s="4"/>
      <c r="S1136" s="18"/>
      <c r="T1136" s="23"/>
      <c r="U1136" s="7">
        <f>VLOOKUP(F1136,[6]农村公路!$I$6:$W$11652,15,0)</f>
        <v>1.3</v>
      </c>
      <c r="V1136" s="7">
        <f t="shared" si="53"/>
        <v>0</v>
      </c>
      <c r="W1136" s="7" t="e">
        <f>VLOOKUP(F1136,'[7]乡镇通三级、旅游资源产业路项目明细'!$F$8:$S$1305,14,0)</f>
        <v>#N/A</v>
      </c>
      <c r="AA1136" s="7" t="e">
        <f>_xlfn.XLOOKUP(F1136,'[8]乡镇通三级、旅游资源产业路项目明细'!$U:$U,'[8]乡镇通三级、旅游资源产业路项目明细'!$U:$U)</f>
        <v>#N/A</v>
      </c>
      <c r="AB1136" s="7" t="e">
        <f>VLOOKUP(F1136,[9]项目建设投资计划表!$L$7:$O$83,4,0)</f>
        <v>#N/A</v>
      </c>
    </row>
    <row r="1137" spans="1:28" ht="25.15" customHeight="1" outlineLevel="3" x14ac:dyDescent="0.4">
      <c r="A1137" s="4" t="s">
        <v>15</v>
      </c>
      <c r="B1137" s="4" t="s">
        <v>133</v>
      </c>
      <c r="C1137" s="4" t="s">
        <v>3517</v>
      </c>
      <c r="D1137" s="4" t="s">
        <v>3598</v>
      </c>
      <c r="E1137" s="9"/>
      <c r="F1137" s="4" t="s">
        <v>3599</v>
      </c>
      <c r="G1137" s="4" t="s">
        <v>327</v>
      </c>
      <c r="H1137" s="9" t="s">
        <v>291</v>
      </c>
      <c r="I1137" s="9" t="s">
        <v>3600</v>
      </c>
      <c r="J1137" s="4">
        <v>0.5</v>
      </c>
      <c r="K1137" s="4" t="s">
        <v>284</v>
      </c>
      <c r="L1137" s="4" t="s">
        <v>279</v>
      </c>
      <c r="M1137" s="4">
        <v>0.5</v>
      </c>
      <c r="N1137" s="4"/>
      <c r="O1137" s="4" t="s">
        <v>284</v>
      </c>
      <c r="P1137" s="4" t="s">
        <v>279</v>
      </c>
      <c r="Q1137" s="4" t="s">
        <v>3598</v>
      </c>
      <c r="R1137" s="4"/>
      <c r="S1137" s="18"/>
      <c r="T1137" s="23"/>
      <c r="U1137" s="7">
        <f>VLOOKUP(F1137,[6]农村公路!$I$6:$W$11652,15,0)</f>
        <v>0.5</v>
      </c>
      <c r="V1137" s="7">
        <f t="shared" si="53"/>
        <v>0</v>
      </c>
      <c r="W1137" s="7" t="e">
        <f>VLOOKUP(F1137,'[7]乡镇通三级、旅游资源产业路项目明细'!$F$8:$S$1305,14,0)</f>
        <v>#N/A</v>
      </c>
      <c r="AA1137" s="7" t="e">
        <f>_xlfn.XLOOKUP(F1137,'[8]乡镇通三级、旅游资源产业路项目明细'!$U:$U,'[8]乡镇通三级、旅游资源产业路项目明细'!$U:$U)</f>
        <v>#N/A</v>
      </c>
      <c r="AB1137" s="7" t="e">
        <f>VLOOKUP(F1137,[9]项目建设投资计划表!$L$7:$O$83,4,0)</f>
        <v>#N/A</v>
      </c>
    </row>
    <row r="1138" spans="1:28" ht="25.15" customHeight="1" outlineLevel="3" x14ac:dyDescent="0.4">
      <c r="A1138" s="4" t="s">
        <v>15</v>
      </c>
      <c r="B1138" s="4" t="s">
        <v>133</v>
      </c>
      <c r="C1138" s="4" t="s">
        <v>3601</v>
      </c>
      <c r="D1138" s="4" t="s">
        <v>3602</v>
      </c>
      <c r="E1138" s="9"/>
      <c r="F1138" s="4" t="s">
        <v>3603</v>
      </c>
      <c r="G1138" s="4" t="s">
        <v>327</v>
      </c>
      <c r="H1138" s="9" t="s">
        <v>291</v>
      </c>
      <c r="I1138" s="9" t="s">
        <v>3604</v>
      </c>
      <c r="J1138" s="4">
        <v>0.8</v>
      </c>
      <c r="K1138" s="4" t="s">
        <v>284</v>
      </c>
      <c r="L1138" s="4" t="s">
        <v>279</v>
      </c>
      <c r="M1138" s="4">
        <v>0.8</v>
      </c>
      <c r="N1138" s="4"/>
      <c r="O1138" s="4" t="s">
        <v>284</v>
      </c>
      <c r="P1138" s="4" t="s">
        <v>279</v>
      </c>
      <c r="Q1138" s="4" t="s">
        <v>3602</v>
      </c>
      <c r="R1138" s="4"/>
      <c r="S1138" s="18"/>
      <c r="T1138" s="23"/>
      <c r="U1138" s="7">
        <f>VLOOKUP(F1138,[6]农村公路!$I$6:$W$11652,15,0)</f>
        <v>0.8</v>
      </c>
      <c r="V1138" s="7">
        <f t="shared" si="53"/>
        <v>0</v>
      </c>
      <c r="W1138" s="7" t="e">
        <f>VLOOKUP(F1138,'[7]乡镇通三级、旅游资源产业路项目明细'!$F$8:$S$1305,14,0)</f>
        <v>#N/A</v>
      </c>
      <c r="AA1138" s="7" t="e">
        <f>_xlfn.XLOOKUP(F1138,'[8]乡镇通三级、旅游资源产业路项目明细'!$U:$U,'[8]乡镇通三级、旅游资源产业路项目明细'!$U:$U)</f>
        <v>#N/A</v>
      </c>
      <c r="AB1138" s="7" t="e">
        <f>VLOOKUP(F1138,[9]项目建设投资计划表!$L$7:$O$83,4,0)</f>
        <v>#N/A</v>
      </c>
    </row>
    <row r="1139" spans="1:28" ht="25.15" customHeight="1" outlineLevel="3" x14ac:dyDescent="0.4">
      <c r="A1139" s="4" t="s">
        <v>15</v>
      </c>
      <c r="B1139" s="4" t="s">
        <v>133</v>
      </c>
      <c r="C1139" s="4" t="s">
        <v>3505</v>
      </c>
      <c r="D1139" s="4" t="s">
        <v>3605</v>
      </c>
      <c r="E1139" s="9"/>
      <c r="F1139" s="4" t="s">
        <v>3606</v>
      </c>
      <c r="G1139" s="4" t="s">
        <v>327</v>
      </c>
      <c r="H1139" s="9" t="s">
        <v>291</v>
      </c>
      <c r="I1139" s="9" t="s">
        <v>3607</v>
      </c>
      <c r="J1139" s="4">
        <v>1</v>
      </c>
      <c r="K1139" s="4" t="s">
        <v>284</v>
      </c>
      <c r="L1139" s="4" t="s">
        <v>279</v>
      </c>
      <c r="M1139" s="4">
        <v>1</v>
      </c>
      <c r="N1139" s="4"/>
      <c r="O1139" s="4" t="s">
        <v>284</v>
      </c>
      <c r="P1139" s="4" t="s">
        <v>279</v>
      </c>
      <c r="Q1139" s="4" t="s">
        <v>3605</v>
      </c>
      <c r="R1139" s="4"/>
      <c r="S1139" s="18"/>
      <c r="T1139" s="23"/>
      <c r="U1139" s="7">
        <f>VLOOKUP(F1139,[6]农村公路!$I$6:$W$11652,15,0)</f>
        <v>1</v>
      </c>
      <c r="V1139" s="7">
        <f t="shared" si="53"/>
        <v>0</v>
      </c>
      <c r="W1139" s="7" t="e">
        <f>VLOOKUP(F1139,'[7]乡镇通三级、旅游资源产业路项目明细'!$F$8:$S$1305,14,0)</f>
        <v>#N/A</v>
      </c>
      <c r="AA1139" s="7" t="e">
        <f>_xlfn.XLOOKUP(F1139,'[8]乡镇通三级、旅游资源产业路项目明细'!$U:$U,'[8]乡镇通三级、旅游资源产业路项目明细'!$U:$U)</f>
        <v>#N/A</v>
      </c>
      <c r="AB1139" s="7" t="e">
        <f>VLOOKUP(F1139,[9]项目建设投资计划表!$L$7:$O$83,4,0)</f>
        <v>#N/A</v>
      </c>
    </row>
    <row r="1140" spans="1:28" ht="25.15" customHeight="1" outlineLevel="3" x14ac:dyDescent="0.4">
      <c r="A1140" s="4" t="s">
        <v>15</v>
      </c>
      <c r="B1140" s="4" t="s">
        <v>133</v>
      </c>
      <c r="C1140" s="4" t="s">
        <v>3505</v>
      </c>
      <c r="D1140" s="4" t="s">
        <v>3608</v>
      </c>
      <c r="E1140" s="9"/>
      <c r="F1140" s="4" t="s">
        <v>3609</v>
      </c>
      <c r="G1140" s="4" t="s">
        <v>327</v>
      </c>
      <c r="H1140" s="9" t="s">
        <v>291</v>
      </c>
      <c r="I1140" s="9" t="s">
        <v>3610</v>
      </c>
      <c r="J1140" s="4">
        <v>0.5</v>
      </c>
      <c r="K1140" s="4" t="s">
        <v>284</v>
      </c>
      <c r="L1140" s="4" t="s">
        <v>279</v>
      </c>
      <c r="M1140" s="4">
        <v>0.5</v>
      </c>
      <c r="N1140" s="4"/>
      <c r="O1140" s="4" t="s">
        <v>284</v>
      </c>
      <c r="P1140" s="4" t="s">
        <v>279</v>
      </c>
      <c r="Q1140" s="4" t="s">
        <v>3608</v>
      </c>
      <c r="R1140" s="4"/>
      <c r="S1140" s="18"/>
      <c r="T1140" s="23"/>
      <c r="U1140" s="7">
        <f>VLOOKUP(F1140,[6]农村公路!$I$6:$W$11652,15,0)</f>
        <v>0.5</v>
      </c>
      <c r="V1140" s="7">
        <f t="shared" si="53"/>
        <v>0</v>
      </c>
      <c r="W1140" s="7" t="e">
        <f>VLOOKUP(F1140,'[7]乡镇通三级、旅游资源产业路项目明细'!$F$8:$S$1305,14,0)</f>
        <v>#N/A</v>
      </c>
      <c r="AA1140" s="7" t="e">
        <f>_xlfn.XLOOKUP(F1140,'[8]乡镇通三级、旅游资源产业路项目明细'!$U:$U,'[8]乡镇通三级、旅游资源产业路项目明细'!$U:$U)</f>
        <v>#N/A</v>
      </c>
      <c r="AB1140" s="7" t="e">
        <f>VLOOKUP(F1140,[9]项目建设投资计划表!$L$7:$O$83,4,0)</f>
        <v>#N/A</v>
      </c>
    </row>
    <row r="1141" spans="1:28" ht="25.15" customHeight="1" outlineLevel="3" x14ac:dyDescent="0.4">
      <c r="A1141" s="4" t="s">
        <v>15</v>
      </c>
      <c r="B1141" s="4" t="s">
        <v>133</v>
      </c>
      <c r="C1141" s="4" t="s">
        <v>3505</v>
      </c>
      <c r="D1141" s="4" t="s">
        <v>3611</v>
      </c>
      <c r="E1141" s="9"/>
      <c r="F1141" s="4" t="s">
        <v>3612</v>
      </c>
      <c r="G1141" s="4" t="s">
        <v>327</v>
      </c>
      <c r="H1141" s="9" t="s">
        <v>291</v>
      </c>
      <c r="I1141" s="9" t="s">
        <v>3613</v>
      </c>
      <c r="J1141" s="4">
        <v>1.29</v>
      </c>
      <c r="K1141" s="4" t="s">
        <v>284</v>
      </c>
      <c r="L1141" s="4" t="s">
        <v>279</v>
      </c>
      <c r="M1141" s="4">
        <v>1.29</v>
      </c>
      <c r="N1141" s="4"/>
      <c r="O1141" s="4" t="s">
        <v>284</v>
      </c>
      <c r="P1141" s="4" t="s">
        <v>279</v>
      </c>
      <c r="Q1141" s="4" t="s">
        <v>3611</v>
      </c>
      <c r="R1141" s="4"/>
      <c r="S1141" s="18"/>
      <c r="T1141" s="23"/>
      <c r="U1141" s="7">
        <f>VLOOKUP(F1141,[6]农村公路!$I$6:$W$11652,15,0)</f>
        <v>1.29</v>
      </c>
      <c r="V1141" s="7">
        <f t="shared" si="53"/>
        <v>0</v>
      </c>
      <c r="W1141" s="7" t="e">
        <f>VLOOKUP(F1141,'[7]乡镇通三级、旅游资源产业路项目明细'!$F$8:$S$1305,14,0)</f>
        <v>#N/A</v>
      </c>
      <c r="AA1141" s="7" t="e">
        <f>_xlfn.XLOOKUP(F1141,'[8]乡镇通三级、旅游资源产业路项目明细'!$U:$U,'[8]乡镇通三级、旅游资源产业路项目明细'!$U:$U)</f>
        <v>#N/A</v>
      </c>
      <c r="AB1141" s="7" t="e">
        <f>VLOOKUP(F1141,[9]项目建设投资计划表!$L$7:$O$83,4,0)</f>
        <v>#N/A</v>
      </c>
    </row>
    <row r="1142" spans="1:28" ht="25.15" customHeight="1" outlineLevel="3" x14ac:dyDescent="0.4">
      <c r="A1142" s="4" t="s">
        <v>15</v>
      </c>
      <c r="B1142" s="4" t="s">
        <v>133</v>
      </c>
      <c r="C1142" s="4" t="s">
        <v>3520</v>
      </c>
      <c r="D1142" s="4" t="s">
        <v>3614</v>
      </c>
      <c r="E1142" s="9"/>
      <c r="F1142" s="4" t="s">
        <v>3615</v>
      </c>
      <c r="G1142" s="4" t="s">
        <v>327</v>
      </c>
      <c r="H1142" s="9" t="s">
        <v>291</v>
      </c>
      <c r="I1142" s="9" t="s">
        <v>3616</v>
      </c>
      <c r="J1142" s="4">
        <v>1</v>
      </c>
      <c r="K1142" s="4" t="s">
        <v>284</v>
      </c>
      <c r="L1142" s="4" t="s">
        <v>279</v>
      </c>
      <c r="M1142" s="4">
        <v>1</v>
      </c>
      <c r="N1142" s="4"/>
      <c r="O1142" s="4" t="s">
        <v>284</v>
      </c>
      <c r="P1142" s="4" t="s">
        <v>279</v>
      </c>
      <c r="Q1142" s="4" t="s">
        <v>3614</v>
      </c>
      <c r="R1142" s="4"/>
      <c r="S1142" s="18"/>
      <c r="T1142" s="23"/>
      <c r="U1142" s="7">
        <f>VLOOKUP(F1142,[6]农村公路!$I$6:$W$11652,15,0)</f>
        <v>1</v>
      </c>
      <c r="V1142" s="7">
        <f t="shared" si="53"/>
        <v>0</v>
      </c>
      <c r="W1142" s="7" t="e">
        <f>VLOOKUP(F1142,'[7]乡镇通三级、旅游资源产业路项目明细'!$F$8:$S$1305,14,0)</f>
        <v>#N/A</v>
      </c>
      <c r="AA1142" s="7" t="e">
        <f>_xlfn.XLOOKUP(F1142,'[8]乡镇通三级、旅游资源产业路项目明细'!$U:$U,'[8]乡镇通三级、旅游资源产业路项目明细'!$U:$U)</f>
        <v>#N/A</v>
      </c>
      <c r="AB1142" s="7" t="e">
        <f>VLOOKUP(F1142,[9]项目建设投资计划表!$L$7:$O$83,4,0)</f>
        <v>#N/A</v>
      </c>
    </row>
    <row r="1143" spans="1:28" ht="25.15" customHeight="1" outlineLevel="3" x14ac:dyDescent="0.4">
      <c r="A1143" s="4" t="s">
        <v>15</v>
      </c>
      <c r="B1143" s="4" t="s">
        <v>133</v>
      </c>
      <c r="C1143" s="4" t="s">
        <v>3505</v>
      </c>
      <c r="D1143" s="4" t="s">
        <v>3617</v>
      </c>
      <c r="E1143" s="9"/>
      <c r="F1143" s="4" t="s">
        <v>3618</v>
      </c>
      <c r="G1143" s="4" t="s">
        <v>327</v>
      </c>
      <c r="H1143" s="9" t="s">
        <v>291</v>
      </c>
      <c r="I1143" s="9" t="s">
        <v>3619</v>
      </c>
      <c r="J1143" s="4">
        <v>0.5</v>
      </c>
      <c r="K1143" s="4" t="s">
        <v>284</v>
      </c>
      <c r="L1143" s="4" t="s">
        <v>279</v>
      </c>
      <c r="M1143" s="4">
        <v>0.5</v>
      </c>
      <c r="N1143" s="4"/>
      <c r="O1143" s="4" t="s">
        <v>284</v>
      </c>
      <c r="P1143" s="4" t="s">
        <v>279</v>
      </c>
      <c r="Q1143" s="4" t="s">
        <v>3617</v>
      </c>
      <c r="R1143" s="4"/>
      <c r="S1143" s="18"/>
      <c r="T1143" s="23"/>
      <c r="U1143" s="7">
        <f>VLOOKUP(F1143,[6]农村公路!$I$6:$W$11652,15,0)</f>
        <v>0.5</v>
      </c>
      <c r="V1143" s="7">
        <f t="shared" si="53"/>
        <v>0</v>
      </c>
      <c r="W1143" s="7" t="e">
        <f>VLOOKUP(F1143,'[7]乡镇通三级、旅游资源产业路项目明细'!$F$8:$S$1305,14,0)</f>
        <v>#N/A</v>
      </c>
      <c r="AA1143" s="7" t="e">
        <f>_xlfn.XLOOKUP(F1143,'[8]乡镇通三级、旅游资源产业路项目明细'!$U:$U,'[8]乡镇通三级、旅游资源产业路项目明细'!$U:$U)</f>
        <v>#N/A</v>
      </c>
      <c r="AB1143" s="7" t="e">
        <f>VLOOKUP(F1143,[9]项目建设投资计划表!$L$7:$O$83,4,0)</f>
        <v>#N/A</v>
      </c>
    </row>
    <row r="1144" spans="1:28" ht="25.15" customHeight="1" outlineLevel="3" x14ac:dyDescent="0.4">
      <c r="A1144" s="4" t="s">
        <v>15</v>
      </c>
      <c r="B1144" s="4" t="s">
        <v>133</v>
      </c>
      <c r="C1144" s="4" t="s">
        <v>3546</v>
      </c>
      <c r="D1144" s="4" t="s">
        <v>3553</v>
      </c>
      <c r="E1144" s="9"/>
      <c r="F1144" s="4" t="s">
        <v>3620</v>
      </c>
      <c r="G1144" s="4" t="s">
        <v>327</v>
      </c>
      <c r="H1144" s="9" t="s">
        <v>291</v>
      </c>
      <c r="I1144" s="9" t="s">
        <v>3621</v>
      </c>
      <c r="J1144" s="4">
        <v>1.3</v>
      </c>
      <c r="K1144" s="4" t="s">
        <v>284</v>
      </c>
      <c r="L1144" s="4" t="s">
        <v>279</v>
      </c>
      <c r="M1144" s="4">
        <v>1.3</v>
      </c>
      <c r="N1144" s="4"/>
      <c r="O1144" s="4" t="s">
        <v>284</v>
      </c>
      <c r="P1144" s="4" t="s">
        <v>279</v>
      </c>
      <c r="Q1144" s="4" t="s">
        <v>3553</v>
      </c>
      <c r="R1144" s="4"/>
      <c r="S1144" s="18"/>
      <c r="T1144" s="23"/>
      <c r="U1144" s="7">
        <f>VLOOKUP(F1144,[6]农村公路!$I$6:$W$11652,15,0)</f>
        <v>1.3</v>
      </c>
      <c r="V1144" s="7">
        <f t="shared" si="53"/>
        <v>0</v>
      </c>
      <c r="W1144" s="7" t="e">
        <f>VLOOKUP(F1144,'[7]乡镇通三级、旅游资源产业路项目明细'!$F$8:$S$1305,14,0)</f>
        <v>#N/A</v>
      </c>
      <c r="AA1144" s="7" t="e">
        <f>_xlfn.XLOOKUP(F1144,'[8]乡镇通三级、旅游资源产业路项目明细'!$U:$U,'[8]乡镇通三级、旅游资源产业路项目明细'!$U:$U)</f>
        <v>#N/A</v>
      </c>
      <c r="AB1144" s="7" t="e">
        <f>VLOOKUP(F1144,[9]项目建设投资计划表!$L$7:$O$83,4,0)</f>
        <v>#N/A</v>
      </c>
    </row>
    <row r="1145" spans="1:28" s="1" customFormat="1" ht="25.15" customHeight="1" outlineLevel="2" x14ac:dyDescent="0.4">
      <c r="A1145" s="4"/>
      <c r="B1145" s="11" t="s">
        <v>127</v>
      </c>
      <c r="C1145" s="4"/>
      <c r="D1145" s="4"/>
      <c r="E1145" s="9"/>
      <c r="F1145" s="4"/>
      <c r="G1145" s="4"/>
      <c r="H1145" s="9"/>
      <c r="I1145" s="9"/>
      <c r="J1145" s="4">
        <f>SUBTOTAL(9,J1146:J1233)</f>
        <v>367.94799999999998</v>
      </c>
      <c r="K1145" s="4"/>
      <c r="L1145" s="4"/>
      <c r="M1145" s="4">
        <f>SUBTOTAL(9,M1146:M1233)</f>
        <v>251.66000000000005</v>
      </c>
      <c r="N1145" s="4">
        <v>162.64699999999999</v>
      </c>
      <c r="O1145" s="4"/>
      <c r="P1145" s="4"/>
      <c r="Q1145" s="4"/>
      <c r="R1145" s="9"/>
      <c r="S1145" s="18">
        <f t="shared" si="52"/>
        <v>205.30099999999999</v>
      </c>
      <c r="T1145" s="30"/>
    </row>
    <row r="1146" spans="1:28" ht="25.15" customHeight="1" outlineLevel="3" x14ac:dyDescent="0.4">
      <c r="A1146" s="4" t="s">
        <v>15</v>
      </c>
      <c r="B1146" s="4" t="s">
        <v>127</v>
      </c>
      <c r="C1146" s="4" t="s">
        <v>3622</v>
      </c>
      <c r="D1146" s="4" t="s">
        <v>33</v>
      </c>
      <c r="E1146" s="9"/>
      <c r="F1146" s="4" t="s">
        <v>3623</v>
      </c>
      <c r="G1146" s="4" t="s">
        <v>434</v>
      </c>
      <c r="H1146" s="9" t="s">
        <v>200</v>
      </c>
      <c r="I1146" s="9" t="s">
        <v>3624</v>
      </c>
      <c r="J1146" s="4">
        <v>6.5469999999999997</v>
      </c>
      <c r="K1146" s="4">
        <v>0</v>
      </c>
      <c r="L1146" s="4" t="s">
        <v>279</v>
      </c>
      <c r="M1146" s="4">
        <v>6.5469999999999997</v>
      </c>
      <c r="N1146" s="4"/>
      <c r="O1146" s="4">
        <v>6.5</v>
      </c>
      <c r="P1146" s="4" t="s">
        <v>436</v>
      </c>
      <c r="Q1146" s="4" t="s">
        <v>3622</v>
      </c>
      <c r="R1146" s="9"/>
      <c r="S1146" s="18"/>
      <c r="T1146" s="31" t="s">
        <v>3625</v>
      </c>
      <c r="W1146" s="7" t="e">
        <f>VLOOKUP(F1146,'[7]2021年备案'!$F$8:$S$1293,14,0)</f>
        <v>#N/A</v>
      </c>
      <c r="Y1146" s="7" t="e">
        <f>J1146-W1146-M1146</f>
        <v>#N/A</v>
      </c>
      <c r="Z1146" s="7" t="s">
        <v>437</v>
      </c>
      <c r="AA1146" s="7" t="e">
        <f>_xlfn.XLOOKUP(F1146,'[8]乡镇通三级、旅游资源产业路项目明细'!$U:$U,'[8]乡镇通三级、旅游资源产业路项目明细'!$U:$U)</f>
        <v>#N/A</v>
      </c>
      <c r="AB1146" s="7" t="e">
        <f>VLOOKUP(F1146,[9]项目建设投资计划表!$L$7:$O$83,4,0)</f>
        <v>#N/A</v>
      </c>
    </row>
    <row r="1147" spans="1:28" ht="25.15" customHeight="1" outlineLevel="3" x14ac:dyDescent="0.4">
      <c r="A1147" s="4" t="s">
        <v>15</v>
      </c>
      <c r="B1147" s="4" t="s">
        <v>127</v>
      </c>
      <c r="C1147" s="4" t="s">
        <v>3626</v>
      </c>
      <c r="D1147" s="4"/>
      <c r="E1147" s="9"/>
      <c r="F1147" s="4" t="s">
        <v>3627</v>
      </c>
      <c r="G1147" s="4" t="s">
        <v>434</v>
      </c>
      <c r="H1147" s="9" t="s">
        <v>200</v>
      </c>
      <c r="I1147" s="9" t="s">
        <v>3628</v>
      </c>
      <c r="J1147" s="4">
        <v>10</v>
      </c>
      <c r="K1147" s="4">
        <v>0</v>
      </c>
      <c r="L1147" s="4" t="s">
        <v>279</v>
      </c>
      <c r="M1147" s="4">
        <v>10</v>
      </c>
      <c r="N1147" s="4"/>
      <c r="O1147" s="4">
        <v>6.5</v>
      </c>
      <c r="P1147" s="4" t="s">
        <v>436</v>
      </c>
      <c r="Q1147" s="4" t="s">
        <v>3626</v>
      </c>
      <c r="R1147" s="9"/>
      <c r="S1147" s="18"/>
      <c r="T1147" s="31" t="s">
        <v>3625</v>
      </c>
      <c r="W1147" s="7" t="e">
        <f>VLOOKUP(F1147,'[7]2021年备案'!$F$8:$S$1293,14,0)</f>
        <v>#N/A</v>
      </c>
      <c r="Y1147" s="7" t="e">
        <f>J1147-W1147-M1147</f>
        <v>#N/A</v>
      </c>
      <c r="Z1147" s="7" t="s">
        <v>437</v>
      </c>
      <c r="AA1147" s="7" t="e">
        <f>_xlfn.XLOOKUP(F1147,'[8]乡镇通三级、旅游资源产业路项目明细'!$U:$U,'[8]乡镇通三级、旅游资源产业路项目明细'!$U:$U)</f>
        <v>#N/A</v>
      </c>
      <c r="AB1147" s="7" t="e">
        <f>VLOOKUP(F1147,[9]项目建设投资计划表!$L$7:$O$83,4,0)</f>
        <v>#N/A</v>
      </c>
    </row>
    <row r="1148" spans="1:28" ht="25.15" customHeight="1" outlineLevel="3" x14ac:dyDescent="0.4">
      <c r="A1148" s="4" t="s">
        <v>15</v>
      </c>
      <c r="B1148" s="4" t="s">
        <v>127</v>
      </c>
      <c r="C1148" s="4" t="s">
        <v>3629</v>
      </c>
      <c r="D1148" s="4" t="s">
        <v>3630</v>
      </c>
      <c r="E1148" s="9"/>
      <c r="F1148" s="4" t="s">
        <v>3631</v>
      </c>
      <c r="G1148" s="4" t="s">
        <v>290</v>
      </c>
      <c r="H1148" s="9" t="s">
        <v>291</v>
      </c>
      <c r="I1148" s="9" t="s">
        <v>283</v>
      </c>
      <c r="J1148" s="4">
        <v>10.628</v>
      </c>
      <c r="K1148" s="4" t="s">
        <v>284</v>
      </c>
      <c r="L1148" s="4">
        <v>0</v>
      </c>
      <c r="M1148" s="4">
        <v>7.1</v>
      </c>
      <c r="N1148" s="4"/>
      <c r="O1148" s="4" t="s">
        <v>293</v>
      </c>
      <c r="P1148" s="4" t="s">
        <v>279</v>
      </c>
      <c r="Q1148" s="4" t="s">
        <v>3632</v>
      </c>
      <c r="R1148" s="9"/>
      <c r="S1148" s="18"/>
      <c r="T1148" s="31"/>
      <c r="U1148" s="7">
        <f>VLOOKUP(F1148,[6]农村公路!$I$6:$W$11652,15,0)</f>
        <v>10.628</v>
      </c>
      <c r="V1148" s="7">
        <f t="shared" ref="V1148:V1179" si="54">J1148-U1148</f>
        <v>0</v>
      </c>
      <c r="W1148" s="7" t="e">
        <f>VLOOKUP(F1148,'[7]乡镇通三级、旅游资源产业路项目明细'!$F$8:$S$1305,14,0)</f>
        <v>#N/A</v>
      </c>
      <c r="AA1148" s="7" t="e">
        <f>_xlfn.XLOOKUP(F1148,'[8]乡镇通三级、旅游资源产业路项目明细'!$U:$U,'[8]乡镇通三级、旅游资源产业路项目明细'!$U:$U)</f>
        <v>#N/A</v>
      </c>
      <c r="AB1148" s="7" t="e">
        <f>VLOOKUP(F1148,[9]项目建设投资计划表!$L$7:$O$83,4,0)</f>
        <v>#N/A</v>
      </c>
    </row>
    <row r="1149" spans="1:28" ht="25.15" customHeight="1" outlineLevel="3" x14ac:dyDescent="0.4">
      <c r="A1149" s="4" t="s">
        <v>15</v>
      </c>
      <c r="B1149" s="4" t="s">
        <v>127</v>
      </c>
      <c r="C1149" s="4" t="s">
        <v>3633</v>
      </c>
      <c r="D1149" s="4" t="s">
        <v>3634</v>
      </c>
      <c r="E1149" s="9"/>
      <c r="F1149" s="4" t="s">
        <v>3635</v>
      </c>
      <c r="G1149" s="4" t="s">
        <v>290</v>
      </c>
      <c r="H1149" s="9" t="s">
        <v>200</v>
      </c>
      <c r="I1149" s="9" t="s">
        <v>3636</v>
      </c>
      <c r="J1149" s="4">
        <v>1.57</v>
      </c>
      <c r="K1149" s="4" t="s">
        <v>284</v>
      </c>
      <c r="L1149" s="4">
        <v>0</v>
      </c>
      <c r="M1149" s="4">
        <v>1.57</v>
      </c>
      <c r="N1149" s="4"/>
      <c r="O1149" s="4" t="s">
        <v>293</v>
      </c>
      <c r="P1149" s="4" t="s">
        <v>279</v>
      </c>
      <c r="Q1149" s="4" t="s">
        <v>3637</v>
      </c>
      <c r="R1149" s="9"/>
      <c r="S1149" s="18"/>
      <c r="T1149" s="31"/>
      <c r="U1149" s="7">
        <f>VLOOKUP(F1149,[6]农村公路!$I$6:$W$11652,15,0)</f>
        <v>1.57</v>
      </c>
      <c r="V1149" s="7">
        <f t="shared" si="54"/>
        <v>0</v>
      </c>
      <c r="W1149" s="7" t="e">
        <f>VLOOKUP(F1149,'[7]乡镇通三级、旅游资源产业路项目明细'!$F$8:$S$1305,14,0)</f>
        <v>#N/A</v>
      </c>
      <c r="AA1149" s="7" t="e">
        <f>_xlfn.XLOOKUP(F1149,'[8]乡镇通三级、旅游资源产业路项目明细'!$U:$U,'[8]乡镇通三级、旅游资源产业路项目明细'!$U:$U)</f>
        <v>#N/A</v>
      </c>
      <c r="AB1149" s="7" t="e">
        <f>VLOOKUP(F1149,[9]项目建设投资计划表!$L$7:$O$83,4,0)</f>
        <v>#N/A</v>
      </c>
    </row>
    <row r="1150" spans="1:28" ht="25.15" customHeight="1" outlineLevel="3" x14ac:dyDescent="0.4">
      <c r="A1150" s="4" t="s">
        <v>15</v>
      </c>
      <c r="B1150" s="4" t="s">
        <v>127</v>
      </c>
      <c r="C1150" s="4" t="s">
        <v>3633</v>
      </c>
      <c r="D1150" s="4" t="s">
        <v>3638</v>
      </c>
      <c r="E1150" s="9"/>
      <c r="F1150" s="4" t="s">
        <v>3639</v>
      </c>
      <c r="G1150" s="4" t="s">
        <v>290</v>
      </c>
      <c r="H1150" s="9" t="s">
        <v>200</v>
      </c>
      <c r="I1150" s="9" t="s">
        <v>283</v>
      </c>
      <c r="J1150" s="4">
        <v>1.05</v>
      </c>
      <c r="K1150" s="4" t="s">
        <v>377</v>
      </c>
      <c r="L1150" s="4">
        <v>0</v>
      </c>
      <c r="M1150" s="4">
        <v>1.05</v>
      </c>
      <c r="N1150" s="4"/>
      <c r="O1150" s="4" t="s">
        <v>293</v>
      </c>
      <c r="P1150" s="4" t="s">
        <v>279</v>
      </c>
      <c r="Q1150" s="4" t="s">
        <v>3640</v>
      </c>
      <c r="R1150" s="9"/>
      <c r="S1150" s="18"/>
      <c r="T1150" s="31"/>
      <c r="U1150" s="7">
        <f>VLOOKUP(F1150,[6]农村公路!$I$6:$W$11652,15,0)</f>
        <v>1.05</v>
      </c>
      <c r="V1150" s="7">
        <f t="shared" si="54"/>
        <v>0</v>
      </c>
      <c r="W1150" s="7" t="e">
        <f>VLOOKUP(F1150,'[7]乡镇通三级、旅游资源产业路项目明细'!$F$8:$S$1305,14,0)</f>
        <v>#N/A</v>
      </c>
      <c r="AA1150" s="7" t="e">
        <f>_xlfn.XLOOKUP(F1150,'[8]乡镇通三级、旅游资源产业路项目明细'!$U:$U,'[8]乡镇通三级、旅游资源产业路项目明细'!$U:$U)</f>
        <v>#N/A</v>
      </c>
      <c r="AB1150" s="7" t="e">
        <f>VLOOKUP(F1150,[9]项目建设投资计划表!$L$7:$O$83,4,0)</f>
        <v>#N/A</v>
      </c>
    </row>
    <row r="1151" spans="1:28" ht="25.15" customHeight="1" outlineLevel="3" x14ac:dyDescent="0.4">
      <c r="A1151" s="4" t="s">
        <v>15</v>
      </c>
      <c r="B1151" s="4" t="s">
        <v>127</v>
      </c>
      <c r="C1151" s="4" t="s">
        <v>3641</v>
      </c>
      <c r="D1151" s="4" t="s">
        <v>3642</v>
      </c>
      <c r="E1151" s="9"/>
      <c r="F1151" s="4" t="s">
        <v>3643</v>
      </c>
      <c r="G1151" s="4" t="s">
        <v>290</v>
      </c>
      <c r="H1151" s="9" t="s">
        <v>200</v>
      </c>
      <c r="I1151" s="9" t="s">
        <v>283</v>
      </c>
      <c r="J1151" s="4">
        <v>1.1200000000000001</v>
      </c>
      <c r="K1151" s="4" t="s">
        <v>284</v>
      </c>
      <c r="L1151" s="4">
        <v>0</v>
      </c>
      <c r="M1151" s="4">
        <v>1.1200000000000001</v>
      </c>
      <c r="N1151" s="4"/>
      <c r="O1151" s="4" t="s">
        <v>293</v>
      </c>
      <c r="P1151" s="4" t="s">
        <v>279</v>
      </c>
      <c r="Q1151" s="4" t="s">
        <v>3644</v>
      </c>
      <c r="R1151" s="9"/>
      <c r="S1151" s="18"/>
      <c r="T1151" s="31"/>
      <c r="U1151" s="7">
        <f>VLOOKUP(F1151,[6]农村公路!$I$6:$W$11652,15,0)</f>
        <v>1.1200000000000001</v>
      </c>
      <c r="V1151" s="7">
        <f t="shared" si="54"/>
        <v>0</v>
      </c>
      <c r="W1151" s="7" t="e">
        <f>VLOOKUP(F1151,'[7]乡镇通三级、旅游资源产业路项目明细'!$F$8:$S$1305,14,0)</f>
        <v>#N/A</v>
      </c>
      <c r="AA1151" s="7" t="e">
        <f>_xlfn.XLOOKUP(F1151,'[8]乡镇通三级、旅游资源产业路项目明细'!$U:$U,'[8]乡镇通三级、旅游资源产业路项目明细'!$U:$U)</f>
        <v>#N/A</v>
      </c>
      <c r="AB1151" s="7" t="e">
        <f>VLOOKUP(F1151,[9]项目建设投资计划表!$L$7:$O$83,4,0)</f>
        <v>#N/A</v>
      </c>
    </row>
    <row r="1152" spans="1:28" ht="25.15" customHeight="1" outlineLevel="3" x14ac:dyDescent="0.4">
      <c r="A1152" s="4" t="s">
        <v>15</v>
      </c>
      <c r="B1152" s="4" t="s">
        <v>127</v>
      </c>
      <c r="C1152" s="4" t="s">
        <v>3641</v>
      </c>
      <c r="D1152" s="4" t="s">
        <v>3645</v>
      </c>
      <c r="E1152" s="9"/>
      <c r="F1152" s="4" t="s">
        <v>3646</v>
      </c>
      <c r="G1152" s="4" t="s">
        <v>290</v>
      </c>
      <c r="H1152" s="9" t="s">
        <v>291</v>
      </c>
      <c r="I1152" s="9" t="s">
        <v>3647</v>
      </c>
      <c r="J1152" s="4">
        <v>5.5</v>
      </c>
      <c r="K1152" s="4" t="s">
        <v>314</v>
      </c>
      <c r="L1152" s="4">
        <v>0</v>
      </c>
      <c r="M1152" s="4">
        <v>4</v>
      </c>
      <c r="N1152" s="4"/>
      <c r="O1152" s="4" t="s">
        <v>293</v>
      </c>
      <c r="P1152" s="4" t="s">
        <v>279</v>
      </c>
      <c r="Q1152" s="4" t="s">
        <v>3648</v>
      </c>
      <c r="R1152" s="9"/>
      <c r="S1152" s="18"/>
      <c r="T1152" s="31"/>
      <c r="U1152" s="7">
        <f>VLOOKUP(F1152,[6]农村公路!$I$6:$W$11652,15,0)</f>
        <v>5.5</v>
      </c>
      <c r="V1152" s="7">
        <f t="shared" si="54"/>
        <v>0</v>
      </c>
      <c r="W1152" s="7" t="e">
        <f>VLOOKUP(F1152,'[7]乡镇通三级、旅游资源产业路项目明细'!$F$8:$S$1305,14,0)</f>
        <v>#N/A</v>
      </c>
      <c r="AA1152" s="7" t="e">
        <f>_xlfn.XLOOKUP(F1152,'[8]乡镇通三级、旅游资源产业路项目明细'!$U:$U,'[8]乡镇通三级、旅游资源产业路项目明细'!$U:$U)</f>
        <v>#N/A</v>
      </c>
      <c r="AB1152" s="7" t="e">
        <f>VLOOKUP(F1152,[9]项目建设投资计划表!$L$7:$O$83,4,0)</f>
        <v>#N/A</v>
      </c>
    </row>
    <row r="1153" spans="1:28" ht="25.15" customHeight="1" outlineLevel="3" x14ac:dyDescent="0.4">
      <c r="A1153" s="4" t="s">
        <v>15</v>
      </c>
      <c r="B1153" s="4" t="s">
        <v>127</v>
      </c>
      <c r="C1153" s="4" t="s">
        <v>953</v>
      </c>
      <c r="D1153" s="4" t="s">
        <v>3649</v>
      </c>
      <c r="E1153" s="9"/>
      <c r="F1153" s="4" t="s">
        <v>3650</v>
      </c>
      <c r="G1153" s="4" t="s">
        <v>290</v>
      </c>
      <c r="H1153" s="9" t="s">
        <v>291</v>
      </c>
      <c r="I1153" s="9" t="s">
        <v>283</v>
      </c>
      <c r="J1153" s="4">
        <v>6.9779999999999998</v>
      </c>
      <c r="K1153" s="4" t="s">
        <v>346</v>
      </c>
      <c r="L1153" s="4">
        <v>0</v>
      </c>
      <c r="M1153" s="4">
        <v>3</v>
      </c>
      <c r="N1153" s="4"/>
      <c r="O1153" s="4" t="s">
        <v>293</v>
      </c>
      <c r="P1153" s="4" t="s">
        <v>279</v>
      </c>
      <c r="Q1153" s="4" t="s">
        <v>3651</v>
      </c>
      <c r="R1153" s="9"/>
      <c r="S1153" s="18"/>
      <c r="T1153" s="31"/>
      <c r="U1153" s="7">
        <f>VLOOKUP(F1153,[6]农村公路!$I$6:$W$11652,15,0)</f>
        <v>6.9779999999999998</v>
      </c>
      <c r="V1153" s="7">
        <f t="shared" si="54"/>
        <v>0</v>
      </c>
      <c r="W1153" s="7" t="e">
        <f>VLOOKUP(F1153,'[7]乡镇通三级、旅游资源产业路项目明细'!$F$8:$S$1305,14,0)</f>
        <v>#N/A</v>
      </c>
      <c r="AA1153" s="7" t="e">
        <f>_xlfn.XLOOKUP(F1153,'[8]乡镇通三级、旅游资源产业路项目明细'!$U:$U,'[8]乡镇通三级、旅游资源产业路项目明细'!$U:$U)</f>
        <v>#N/A</v>
      </c>
      <c r="AB1153" s="7" t="e">
        <f>VLOOKUP(F1153,[9]项目建设投资计划表!$L$7:$O$83,4,0)</f>
        <v>#N/A</v>
      </c>
    </row>
    <row r="1154" spans="1:28" ht="25.15" customHeight="1" outlineLevel="3" x14ac:dyDescent="0.4">
      <c r="A1154" s="4" t="s">
        <v>15</v>
      </c>
      <c r="B1154" s="4" t="s">
        <v>127</v>
      </c>
      <c r="C1154" s="4" t="s">
        <v>953</v>
      </c>
      <c r="D1154" s="4" t="s">
        <v>3652</v>
      </c>
      <c r="E1154" s="9"/>
      <c r="F1154" s="4" t="s">
        <v>3653</v>
      </c>
      <c r="G1154" s="4" t="s">
        <v>290</v>
      </c>
      <c r="H1154" s="9" t="s">
        <v>291</v>
      </c>
      <c r="I1154" s="9" t="s">
        <v>3654</v>
      </c>
      <c r="J1154" s="4">
        <v>8.1300000000000008</v>
      </c>
      <c r="K1154" s="4" t="s">
        <v>284</v>
      </c>
      <c r="L1154" s="4">
        <v>0</v>
      </c>
      <c r="M1154" s="4">
        <v>3</v>
      </c>
      <c r="N1154" s="4"/>
      <c r="O1154" s="4" t="s">
        <v>293</v>
      </c>
      <c r="P1154" s="4" t="s">
        <v>279</v>
      </c>
      <c r="Q1154" s="4" t="s">
        <v>953</v>
      </c>
      <c r="R1154" s="9"/>
      <c r="S1154" s="18"/>
      <c r="T1154" s="31"/>
      <c r="U1154" s="7">
        <f>VLOOKUP(F1154,[6]农村公路!$I$6:$W$11652,15,0)</f>
        <v>8.1300000000000008</v>
      </c>
      <c r="V1154" s="7">
        <f t="shared" si="54"/>
        <v>0</v>
      </c>
      <c r="W1154" s="7" t="e">
        <f>VLOOKUP(F1154,'[7]乡镇通三级、旅游资源产业路项目明细'!$F$8:$S$1305,14,0)</f>
        <v>#N/A</v>
      </c>
      <c r="AA1154" s="7" t="e">
        <f>_xlfn.XLOOKUP(F1154,'[8]乡镇通三级、旅游资源产业路项目明细'!$U:$U,'[8]乡镇通三级、旅游资源产业路项目明细'!$U:$U)</f>
        <v>#N/A</v>
      </c>
      <c r="AB1154" s="7" t="e">
        <f>VLOOKUP(F1154,[9]项目建设投资计划表!$L$7:$O$83,4,0)</f>
        <v>#N/A</v>
      </c>
    </row>
    <row r="1155" spans="1:28" ht="25.15" customHeight="1" outlineLevel="3" x14ac:dyDescent="0.4">
      <c r="A1155" s="4" t="s">
        <v>15</v>
      </c>
      <c r="B1155" s="4" t="s">
        <v>127</v>
      </c>
      <c r="C1155" s="4" t="s">
        <v>3655</v>
      </c>
      <c r="D1155" s="4" t="s">
        <v>3656</v>
      </c>
      <c r="E1155" s="9"/>
      <c r="F1155" s="4" t="s">
        <v>3657</v>
      </c>
      <c r="G1155" s="4" t="s">
        <v>290</v>
      </c>
      <c r="H1155" s="9" t="s">
        <v>291</v>
      </c>
      <c r="I1155" s="9" t="s">
        <v>3658</v>
      </c>
      <c r="J1155" s="4">
        <v>1.5</v>
      </c>
      <c r="K1155" s="4" t="s">
        <v>277</v>
      </c>
      <c r="L1155" s="4">
        <v>0</v>
      </c>
      <c r="M1155" s="4">
        <v>1</v>
      </c>
      <c r="N1155" s="4"/>
      <c r="O1155" s="4" t="s">
        <v>293</v>
      </c>
      <c r="P1155" s="4" t="s">
        <v>279</v>
      </c>
      <c r="Q1155" s="4" t="s">
        <v>3659</v>
      </c>
      <c r="R1155" s="9"/>
      <c r="S1155" s="18"/>
      <c r="T1155" s="31"/>
      <c r="U1155" s="7">
        <f>VLOOKUP(F1155,[6]农村公路!$I$6:$W$11652,15,0)</f>
        <v>1.5</v>
      </c>
      <c r="V1155" s="7">
        <f t="shared" si="54"/>
        <v>0</v>
      </c>
      <c r="W1155" s="7" t="e">
        <f>VLOOKUP(F1155,'[7]乡镇通三级、旅游资源产业路项目明细'!$F$8:$S$1305,14,0)</f>
        <v>#N/A</v>
      </c>
      <c r="AA1155" s="7" t="e">
        <f>_xlfn.XLOOKUP(F1155,'[8]乡镇通三级、旅游资源产业路项目明细'!$U:$U,'[8]乡镇通三级、旅游资源产业路项目明细'!$U:$U)</f>
        <v>#N/A</v>
      </c>
      <c r="AB1155" s="7" t="e">
        <f>VLOOKUP(F1155,[9]项目建设投资计划表!$L$7:$O$83,4,0)</f>
        <v>#N/A</v>
      </c>
    </row>
    <row r="1156" spans="1:28" ht="25.15" customHeight="1" outlineLevel="3" x14ac:dyDescent="0.4">
      <c r="A1156" s="4" t="s">
        <v>15</v>
      </c>
      <c r="B1156" s="4" t="s">
        <v>127</v>
      </c>
      <c r="C1156" s="4" t="s">
        <v>3655</v>
      </c>
      <c r="D1156" s="4" t="s">
        <v>3660</v>
      </c>
      <c r="E1156" s="9"/>
      <c r="F1156" s="4" t="s">
        <v>3661</v>
      </c>
      <c r="G1156" s="4" t="s">
        <v>290</v>
      </c>
      <c r="H1156" s="9" t="s">
        <v>291</v>
      </c>
      <c r="I1156" s="9" t="s">
        <v>283</v>
      </c>
      <c r="J1156" s="4">
        <v>39.024999999999999</v>
      </c>
      <c r="K1156" s="4" t="s">
        <v>284</v>
      </c>
      <c r="L1156" s="4">
        <v>0</v>
      </c>
      <c r="M1156" s="4">
        <v>18.5</v>
      </c>
      <c r="N1156" s="4"/>
      <c r="O1156" s="4" t="s">
        <v>293</v>
      </c>
      <c r="P1156" s="4" t="s">
        <v>279</v>
      </c>
      <c r="Q1156" s="4" t="s">
        <v>3655</v>
      </c>
      <c r="R1156" s="9"/>
      <c r="S1156" s="18"/>
      <c r="T1156" s="31"/>
      <c r="U1156" s="7">
        <f>VLOOKUP(F1156,[6]农村公路!$I$6:$W$11652,15,0)</f>
        <v>39.024999999999999</v>
      </c>
      <c r="V1156" s="7">
        <f t="shared" si="54"/>
        <v>0</v>
      </c>
      <c r="W1156" s="7" t="e">
        <f>VLOOKUP(F1156,'[7]乡镇通三级、旅游资源产业路项目明细'!$F$8:$S$1305,14,0)</f>
        <v>#N/A</v>
      </c>
      <c r="AA1156" s="7" t="e">
        <f>_xlfn.XLOOKUP(F1156,'[8]乡镇通三级、旅游资源产业路项目明细'!$U:$U,'[8]乡镇通三级、旅游资源产业路项目明细'!$U:$U)</f>
        <v>#N/A</v>
      </c>
      <c r="AB1156" s="7" t="e">
        <f>VLOOKUP(F1156,[9]项目建设投资计划表!$L$7:$O$83,4,0)</f>
        <v>#N/A</v>
      </c>
    </row>
    <row r="1157" spans="1:28" ht="25.15" customHeight="1" outlineLevel="3" x14ac:dyDescent="0.4">
      <c r="A1157" s="4" t="s">
        <v>15</v>
      </c>
      <c r="B1157" s="4" t="s">
        <v>127</v>
      </c>
      <c r="C1157" s="4" t="s">
        <v>3626</v>
      </c>
      <c r="D1157" s="4" t="s">
        <v>3662</v>
      </c>
      <c r="E1157" s="9"/>
      <c r="F1157" s="4" t="s">
        <v>3663</v>
      </c>
      <c r="G1157" s="4" t="s">
        <v>290</v>
      </c>
      <c r="H1157" s="9" t="s">
        <v>291</v>
      </c>
      <c r="I1157" s="9" t="s">
        <v>283</v>
      </c>
      <c r="J1157" s="4">
        <v>8.7799999999999994</v>
      </c>
      <c r="K1157" s="4" t="s">
        <v>314</v>
      </c>
      <c r="L1157" s="4">
        <v>0</v>
      </c>
      <c r="M1157" s="4">
        <v>4</v>
      </c>
      <c r="N1157" s="4"/>
      <c r="O1157" s="4" t="s">
        <v>293</v>
      </c>
      <c r="P1157" s="4" t="s">
        <v>279</v>
      </c>
      <c r="Q1157" s="4" t="s">
        <v>3664</v>
      </c>
      <c r="R1157" s="9"/>
      <c r="S1157" s="18"/>
      <c r="T1157" s="31"/>
      <c r="U1157" s="7">
        <f>VLOOKUP(F1157,[6]农村公路!$I$6:$W$11652,15,0)</f>
        <v>8.7799999999999994</v>
      </c>
      <c r="V1157" s="7">
        <f t="shared" si="54"/>
        <v>0</v>
      </c>
      <c r="W1157" s="7" t="e">
        <f>VLOOKUP(F1157,'[7]乡镇通三级、旅游资源产业路项目明细'!$F$8:$S$1305,14,0)</f>
        <v>#N/A</v>
      </c>
      <c r="AA1157" s="7" t="e">
        <f>_xlfn.XLOOKUP(F1157,'[8]乡镇通三级、旅游资源产业路项目明细'!$U:$U,'[8]乡镇通三级、旅游资源产业路项目明细'!$U:$U)</f>
        <v>#N/A</v>
      </c>
      <c r="AB1157" s="7" t="e">
        <f>VLOOKUP(F1157,[9]项目建设投资计划表!$L$7:$O$83,4,0)</f>
        <v>#N/A</v>
      </c>
    </row>
    <row r="1158" spans="1:28" ht="25.15" customHeight="1" outlineLevel="3" x14ac:dyDescent="0.4">
      <c r="A1158" s="4" t="s">
        <v>15</v>
      </c>
      <c r="B1158" s="4" t="s">
        <v>127</v>
      </c>
      <c r="C1158" s="4" t="s">
        <v>3626</v>
      </c>
      <c r="D1158" s="4" t="s">
        <v>3665</v>
      </c>
      <c r="E1158" s="9"/>
      <c r="F1158" s="4" t="s">
        <v>3666</v>
      </c>
      <c r="G1158" s="4" t="s">
        <v>290</v>
      </c>
      <c r="H1158" s="9" t="s">
        <v>291</v>
      </c>
      <c r="I1158" s="9" t="s">
        <v>3667</v>
      </c>
      <c r="J1158" s="4">
        <v>3</v>
      </c>
      <c r="K1158" s="4" t="s">
        <v>284</v>
      </c>
      <c r="L1158" s="4">
        <v>0</v>
      </c>
      <c r="M1158" s="4">
        <v>1.718</v>
      </c>
      <c r="N1158" s="4"/>
      <c r="O1158" s="4" t="s">
        <v>293</v>
      </c>
      <c r="P1158" s="4" t="s">
        <v>279</v>
      </c>
      <c r="Q1158" s="4" t="s">
        <v>3668</v>
      </c>
      <c r="R1158" s="9"/>
      <c r="S1158" s="18"/>
      <c r="T1158" s="31"/>
      <c r="U1158" s="7">
        <f>VLOOKUP(F1158,[6]农村公路!$I$6:$W$11652,15,0)</f>
        <v>3</v>
      </c>
      <c r="V1158" s="7">
        <f t="shared" si="54"/>
        <v>0</v>
      </c>
      <c r="W1158" s="7" t="e">
        <f>VLOOKUP(F1158,'[7]乡镇通三级、旅游资源产业路项目明细'!$F$8:$S$1305,14,0)</f>
        <v>#N/A</v>
      </c>
      <c r="AA1158" s="7" t="e">
        <f>_xlfn.XLOOKUP(F1158,'[8]乡镇通三级、旅游资源产业路项目明细'!$U:$U,'[8]乡镇通三级、旅游资源产业路项目明细'!$U:$U)</f>
        <v>#N/A</v>
      </c>
      <c r="AB1158" s="7" t="e">
        <f>VLOOKUP(F1158,[9]项目建设投资计划表!$L$7:$O$83,4,0)</f>
        <v>#N/A</v>
      </c>
    </row>
    <row r="1159" spans="1:28" ht="25.15" customHeight="1" outlineLevel="3" x14ac:dyDescent="0.4">
      <c r="A1159" s="4" t="s">
        <v>15</v>
      </c>
      <c r="B1159" s="4" t="s">
        <v>127</v>
      </c>
      <c r="C1159" s="4" t="s">
        <v>3669</v>
      </c>
      <c r="D1159" s="4" t="s">
        <v>3670</v>
      </c>
      <c r="E1159" s="9"/>
      <c r="F1159" s="4" t="s">
        <v>3671</v>
      </c>
      <c r="G1159" s="4" t="s">
        <v>290</v>
      </c>
      <c r="H1159" s="9" t="s">
        <v>291</v>
      </c>
      <c r="I1159" s="9" t="s">
        <v>283</v>
      </c>
      <c r="J1159" s="4">
        <v>5.73</v>
      </c>
      <c r="K1159" s="4" t="s">
        <v>284</v>
      </c>
      <c r="L1159" s="4">
        <v>0</v>
      </c>
      <c r="M1159" s="4">
        <v>5.73</v>
      </c>
      <c r="N1159" s="4"/>
      <c r="O1159" s="4" t="s">
        <v>293</v>
      </c>
      <c r="P1159" s="4" t="s">
        <v>279</v>
      </c>
      <c r="Q1159" s="4" t="s">
        <v>3672</v>
      </c>
      <c r="R1159" s="9"/>
      <c r="S1159" s="18"/>
      <c r="T1159" s="31"/>
      <c r="U1159" s="7">
        <f>VLOOKUP(F1159,[6]农村公路!$I$6:$W$11652,15,0)</f>
        <v>5.73</v>
      </c>
      <c r="V1159" s="7">
        <f t="shared" si="54"/>
        <v>0</v>
      </c>
      <c r="W1159" s="7" t="e">
        <f>VLOOKUP(F1159,'[7]乡镇通三级、旅游资源产业路项目明细'!$F$8:$S$1305,14,0)</f>
        <v>#N/A</v>
      </c>
      <c r="AA1159" s="7" t="e">
        <f>_xlfn.XLOOKUP(F1159,'[8]乡镇通三级、旅游资源产业路项目明细'!$U:$U,'[8]乡镇通三级、旅游资源产业路项目明细'!$U:$U)</f>
        <v>#N/A</v>
      </c>
      <c r="AB1159" s="7" t="e">
        <f>VLOOKUP(F1159,[9]项目建设投资计划表!$L$7:$O$83,4,0)</f>
        <v>#N/A</v>
      </c>
    </row>
    <row r="1160" spans="1:28" ht="25.15" customHeight="1" outlineLevel="3" x14ac:dyDescent="0.4">
      <c r="A1160" s="4" t="s">
        <v>15</v>
      </c>
      <c r="B1160" s="4" t="s">
        <v>127</v>
      </c>
      <c r="C1160" s="4" t="s">
        <v>3629</v>
      </c>
      <c r="D1160" s="4" t="s">
        <v>3673</v>
      </c>
      <c r="E1160" s="9"/>
      <c r="F1160" s="4" t="s">
        <v>3674</v>
      </c>
      <c r="G1160" s="4" t="s">
        <v>290</v>
      </c>
      <c r="H1160" s="9" t="s">
        <v>291</v>
      </c>
      <c r="I1160" s="9" t="s">
        <v>3675</v>
      </c>
      <c r="J1160" s="4">
        <v>6.1</v>
      </c>
      <c r="K1160" s="4" t="s">
        <v>284</v>
      </c>
      <c r="L1160" s="4">
        <v>0</v>
      </c>
      <c r="M1160" s="4">
        <v>3.5</v>
      </c>
      <c r="N1160" s="4"/>
      <c r="O1160" s="4" t="s">
        <v>293</v>
      </c>
      <c r="P1160" s="4" t="s">
        <v>279</v>
      </c>
      <c r="Q1160" s="4" t="s">
        <v>3676</v>
      </c>
      <c r="R1160" s="9"/>
      <c r="S1160" s="18"/>
      <c r="T1160" s="31"/>
      <c r="U1160" s="7">
        <f>VLOOKUP(F1160,[6]农村公路!$I$6:$W$11652,15,0)</f>
        <v>6.1</v>
      </c>
      <c r="V1160" s="7">
        <f t="shared" si="54"/>
        <v>0</v>
      </c>
      <c r="W1160" s="7" t="e">
        <f>VLOOKUP(F1160,'[7]乡镇通三级、旅游资源产业路项目明细'!$F$8:$S$1305,14,0)</f>
        <v>#N/A</v>
      </c>
      <c r="AA1160" s="7" t="e">
        <f>_xlfn.XLOOKUP(F1160,'[8]乡镇通三级、旅游资源产业路项目明细'!$U:$U,'[8]乡镇通三级、旅游资源产业路项目明细'!$U:$U)</f>
        <v>#N/A</v>
      </c>
      <c r="AB1160" s="7" t="e">
        <f>VLOOKUP(F1160,[9]项目建设投资计划表!$L$7:$O$83,4,0)</f>
        <v>#N/A</v>
      </c>
    </row>
    <row r="1161" spans="1:28" ht="25.15" customHeight="1" outlineLevel="3" x14ac:dyDescent="0.4">
      <c r="A1161" s="4" t="s">
        <v>15</v>
      </c>
      <c r="B1161" s="4" t="s">
        <v>127</v>
      </c>
      <c r="C1161" s="4" t="s">
        <v>3622</v>
      </c>
      <c r="D1161" s="4" t="s">
        <v>3307</v>
      </c>
      <c r="E1161" s="9"/>
      <c r="F1161" s="4" t="s">
        <v>3677</v>
      </c>
      <c r="G1161" s="4" t="s">
        <v>290</v>
      </c>
      <c r="H1161" s="9" t="s">
        <v>291</v>
      </c>
      <c r="I1161" s="9" t="s">
        <v>283</v>
      </c>
      <c r="J1161" s="4">
        <v>20.512</v>
      </c>
      <c r="K1161" s="4" t="s">
        <v>284</v>
      </c>
      <c r="L1161" s="4">
        <v>0</v>
      </c>
      <c r="M1161" s="4">
        <v>12.5</v>
      </c>
      <c r="N1161" s="4"/>
      <c r="O1161" s="4" t="s">
        <v>293</v>
      </c>
      <c r="P1161" s="4" t="s">
        <v>279</v>
      </c>
      <c r="Q1161" s="4" t="s">
        <v>3622</v>
      </c>
      <c r="R1161" s="9"/>
      <c r="S1161" s="18"/>
      <c r="T1161" s="31"/>
      <c r="U1161" s="7">
        <f>VLOOKUP(F1161,[6]农村公路!$I$6:$W$11652,15,0)</f>
        <v>20.512</v>
      </c>
      <c r="V1161" s="7">
        <f t="shared" si="54"/>
        <v>0</v>
      </c>
      <c r="W1161" s="7" t="e">
        <f>VLOOKUP(F1161,'[7]乡镇通三级、旅游资源产业路项目明细'!$F$8:$S$1305,14,0)</f>
        <v>#N/A</v>
      </c>
      <c r="AA1161" s="7" t="e">
        <f>_xlfn.XLOOKUP(F1161,'[8]乡镇通三级、旅游资源产业路项目明细'!$U:$U,'[8]乡镇通三级、旅游资源产业路项目明细'!$U:$U)</f>
        <v>#N/A</v>
      </c>
      <c r="AB1161" s="7" t="e">
        <f>VLOOKUP(F1161,[9]项目建设投资计划表!$L$7:$O$83,4,0)</f>
        <v>#N/A</v>
      </c>
    </row>
    <row r="1162" spans="1:28" ht="25.15" customHeight="1" outlineLevel="3" x14ac:dyDescent="0.4">
      <c r="A1162" s="4" t="s">
        <v>15</v>
      </c>
      <c r="B1162" s="4" t="s">
        <v>127</v>
      </c>
      <c r="C1162" s="4" t="s">
        <v>3678</v>
      </c>
      <c r="D1162" s="4" t="s">
        <v>3679</v>
      </c>
      <c r="E1162" s="9"/>
      <c r="F1162" s="4" t="s">
        <v>3680</v>
      </c>
      <c r="G1162" s="4" t="s">
        <v>290</v>
      </c>
      <c r="H1162" s="9" t="s">
        <v>291</v>
      </c>
      <c r="I1162" s="9" t="s">
        <v>3681</v>
      </c>
      <c r="J1162" s="4">
        <v>12.218999999999999</v>
      </c>
      <c r="K1162" s="4" t="s">
        <v>284</v>
      </c>
      <c r="L1162" s="4">
        <v>0</v>
      </c>
      <c r="M1162" s="4">
        <v>3</v>
      </c>
      <c r="N1162" s="4"/>
      <c r="O1162" s="4" t="s">
        <v>293</v>
      </c>
      <c r="P1162" s="4" t="s">
        <v>279</v>
      </c>
      <c r="Q1162" s="4" t="s">
        <v>3682</v>
      </c>
      <c r="R1162" s="9"/>
      <c r="S1162" s="18"/>
      <c r="T1162" s="31"/>
      <c r="U1162" s="7">
        <f>VLOOKUP(F1162,[6]农村公路!$I$6:$W$11652,15,0)</f>
        <v>12.218999999999999</v>
      </c>
      <c r="V1162" s="7">
        <f t="shared" si="54"/>
        <v>0</v>
      </c>
      <c r="W1162" s="7" t="e">
        <f>VLOOKUP(F1162,'[7]乡镇通三级、旅游资源产业路项目明细'!$F$8:$S$1305,14,0)</f>
        <v>#N/A</v>
      </c>
      <c r="AA1162" s="7" t="e">
        <f>_xlfn.XLOOKUP(F1162,'[8]乡镇通三级、旅游资源产业路项目明细'!$U:$U,'[8]乡镇通三级、旅游资源产业路项目明细'!$U:$U)</f>
        <v>#N/A</v>
      </c>
      <c r="AB1162" s="7" t="e">
        <f>VLOOKUP(F1162,[9]项目建设投资计划表!$L$7:$O$83,4,0)</f>
        <v>#N/A</v>
      </c>
    </row>
    <row r="1163" spans="1:28" ht="25.15" customHeight="1" outlineLevel="3" x14ac:dyDescent="0.4">
      <c r="A1163" s="4" t="s">
        <v>15</v>
      </c>
      <c r="B1163" s="4" t="s">
        <v>127</v>
      </c>
      <c r="C1163" s="4" t="s">
        <v>3683</v>
      </c>
      <c r="D1163" s="4" t="s">
        <v>3684</v>
      </c>
      <c r="E1163" s="9"/>
      <c r="F1163" s="4" t="s">
        <v>3685</v>
      </c>
      <c r="G1163" s="4" t="s">
        <v>290</v>
      </c>
      <c r="H1163" s="9" t="s">
        <v>200</v>
      </c>
      <c r="I1163" s="9" t="s">
        <v>283</v>
      </c>
      <c r="J1163" s="4">
        <v>1.07</v>
      </c>
      <c r="K1163" s="4" t="s">
        <v>284</v>
      </c>
      <c r="L1163" s="4">
        <v>0</v>
      </c>
      <c r="M1163" s="4">
        <v>1.07</v>
      </c>
      <c r="N1163" s="4"/>
      <c r="O1163" s="4" t="s">
        <v>293</v>
      </c>
      <c r="P1163" s="4" t="s">
        <v>279</v>
      </c>
      <c r="Q1163" s="4" t="s">
        <v>3686</v>
      </c>
      <c r="R1163" s="9"/>
      <c r="S1163" s="18"/>
      <c r="T1163" s="31"/>
      <c r="U1163" s="7">
        <f>VLOOKUP(F1163,[6]农村公路!$I$6:$W$11652,15,0)</f>
        <v>1.07</v>
      </c>
      <c r="V1163" s="7">
        <f t="shared" si="54"/>
        <v>0</v>
      </c>
      <c r="W1163" s="7" t="e">
        <f>VLOOKUP(F1163,'[7]乡镇通三级、旅游资源产业路项目明细'!$F$8:$S$1305,14,0)</f>
        <v>#N/A</v>
      </c>
      <c r="AA1163" s="7" t="e">
        <f>_xlfn.XLOOKUP(F1163,'[8]乡镇通三级、旅游资源产业路项目明细'!$U:$U,'[8]乡镇通三级、旅游资源产业路项目明细'!$U:$U)</f>
        <v>#N/A</v>
      </c>
      <c r="AB1163" s="7" t="e">
        <f>VLOOKUP(F1163,[9]项目建设投资计划表!$L$7:$O$83,4,0)</f>
        <v>#N/A</v>
      </c>
    </row>
    <row r="1164" spans="1:28" ht="25.15" customHeight="1" outlineLevel="3" x14ac:dyDescent="0.4">
      <c r="A1164" s="4" t="s">
        <v>15</v>
      </c>
      <c r="B1164" s="4" t="s">
        <v>127</v>
      </c>
      <c r="C1164" s="4" t="s">
        <v>3687</v>
      </c>
      <c r="D1164" s="4" t="s">
        <v>3688</v>
      </c>
      <c r="E1164" s="9"/>
      <c r="F1164" s="4" t="s">
        <v>3689</v>
      </c>
      <c r="G1164" s="4" t="s">
        <v>275</v>
      </c>
      <c r="H1164" s="9" t="s">
        <v>291</v>
      </c>
      <c r="I1164" s="9" t="s">
        <v>3690</v>
      </c>
      <c r="J1164" s="4">
        <v>0.47</v>
      </c>
      <c r="K1164" s="4" t="s">
        <v>284</v>
      </c>
      <c r="L1164" s="4">
        <v>0</v>
      </c>
      <c r="M1164" s="4">
        <v>0.47</v>
      </c>
      <c r="N1164" s="4"/>
      <c r="O1164" s="4" t="s">
        <v>285</v>
      </c>
      <c r="P1164" s="4" t="s">
        <v>279</v>
      </c>
      <c r="Q1164" s="4" t="s">
        <v>3691</v>
      </c>
      <c r="R1164" s="9"/>
      <c r="S1164" s="18"/>
      <c r="T1164" s="31"/>
      <c r="U1164" s="7">
        <f>VLOOKUP(F1164,[6]农村公路!$I$6:$W$11652,15,0)</f>
        <v>0.47</v>
      </c>
      <c r="V1164" s="7">
        <f t="shared" si="54"/>
        <v>0</v>
      </c>
      <c r="W1164" s="7" t="e">
        <f>VLOOKUP(F1164,'[7]乡镇通三级、旅游资源产业路项目明细'!$F$8:$S$1305,14,0)</f>
        <v>#N/A</v>
      </c>
      <c r="AA1164" s="7" t="e">
        <f>_xlfn.XLOOKUP(F1164,'[8]乡镇通三级、旅游资源产业路项目明细'!$U:$U,'[8]乡镇通三级、旅游资源产业路项目明细'!$U:$U)</f>
        <v>#N/A</v>
      </c>
      <c r="AB1164" s="7" t="e">
        <f>VLOOKUP(F1164,[9]项目建设投资计划表!$L$7:$O$83,4,0)</f>
        <v>#N/A</v>
      </c>
    </row>
    <row r="1165" spans="1:28" ht="25.15" customHeight="1" outlineLevel="3" x14ac:dyDescent="0.4">
      <c r="A1165" s="4" t="s">
        <v>15</v>
      </c>
      <c r="B1165" s="4" t="s">
        <v>127</v>
      </c>
      <c r="C1165" s="4" t="s">
        <v>3692</v>
      </c>
      <c r="D1165" s="4" t="s">
        <v>3693</v>
      </c>
      <c r="E1165" s="9"/>
      <c r="F1165" s="4" t="s">
        <v>3694</v>
      </c>
      <c r="G1165" s="4" t="s">
        <v>275</v>
      </c>
      <c r="H1165" s="9" t="s">
        <v>200</v>
      </c>
      <c r="I1165" s="9" t="s">
        <v>3695</v>
      </c>
      <c r="J1165" s="4">
        <v>2.4</v>
      </c>
      <c r="K1165" s="4" t="s">
        <v>284</v>
      </c>
      <c r="L1165" s="4">
        <v>0</v>
      </c>
      <c r="M1165" s="4">
        <v>2.4</v>
      </c>
      <c r="N1165" s="4"/>
      <c r="O1165" s="4" t="s">
        <v>293</v>
      </c>
      <c r="P1165" s="4" t="s">
        <v>279</v>
      </c>
      <c r="Q1165" s="4" t="s">
        <v>3696</v>
      </c>
      <c r="R1165" s="9"/>
      <c r="S1165" s="18"/>
      <c r="T1165" s="31"/>
      <c r="U1165" s="7">
        <f>VLOOKUP(F1165,[6]农村公路!$I$6:$W$11652,15,0)</f>
        <v>2.4</v>
      </c>
      <c r="V1165" s="7">
        <f t="shared" si="54"/>
        <v>0</v>
      </c>
      <c r="W1165" s="7" t="e">
        <f>VLOOKUP(F1165,'[7]乡镇通三级、旅游资源产业路项目明细'!$F$8:$S$1305,14,0)</f>
        <v>#N/A</v>
      </c>
      <c r="AA1165" s="7" t="e">
        <f>_xlfn.XLOOKUP(F1165,'[8]乡镇通三级、旅游资源产业路项目明细'!$U:$U,'[8]乡镇通三级、旅游资源产业路项目明细'!$U:$U)</f>
        <v>#N/A</v>
      </c>
      <c r="AB1165" s="7" t="e">
        <f>VLOOKUP(F1165,[9]项目建设投资计划表!$L$7:$O$83,4,0)</f>
        <v>#N/A</v>
      </c>
    </row>
    <row r="1166" spans="1:28" ht="25.15" customHeight="1" outlineLevel="3" x14ac:dyDescent="0.4">
      <c r="A1166" s="4" t="s">
        <v>15</v>
      </c>
      <c r="B1166" s="4" t="s">
        <v>127</v>
      </c>
      <c r="C1166" s="4" t="s">
        <v>3697</v>
      </c>
      <c r="D1166" s="4" t="s">
        <v>3698</v>
      </c>
      <c r="E1166" s="9"/>
      <c r="F1166" s="4" t="s">
        <v>3699</v>
      </c>
      <c r="G1166" s="4" t="s">
        <v>275</v>
      </c>
      <c r="H1166" s="9" t="s">
        <v>200</v>
      </c>
      <c r="I1166" s="9" t="s">
        <v>283</v>
      </c>
      <c r="J1166" s="4">
        <v>8.7370000000000001</v>
      </c>
      <c r="K1166" s="4" t="s">
        <v>284</v>
      </c>
      <c r="L1166" s="4">
        <v>0</v>
      </c>
      <c r="M1166" s="4">
        <v>5.5</v>
      </c>
      <c r="N1166" s="4"/>
      <c r="O1166" s="4" t="s">
        <v>293</v>
      </c>
      <c r="P1166" s="4" t="s">
        <v>279</v>
      </c>
      <c r="Q1166" s="4" t="s">
        <v>3700</v>
      </c>
      <c r="R1166" s="9"/>
      <c r="S1166" s="18"/>
      <c r="T1166" s="31"/>
      <c r="U1166" s="7">
        <f>VLOOKUP(F1166,[6]农村公路!$I$6:$W$11652,15,0)</f>
        <v>8.7370000000000001</v>
      </c>
      <c r="V1166" s="7">
        <f t="shared" si="54"/>
        <v>0</v>
      </c>
      <c r="W1166" s="7" t="e">
        <f>VLOOKUP(F1166,'[7]乡镇通三级、旅游资源产业路项目明细'!$F$8:$S$1305,14,0)</f>
        <v>#N/A</v>
      </c>
      <c r="AA1166" s="7" t="e">
        <f>_xlfn.XLOOKUP(F1166,'[8]乡镇通三级、旅游资源产业路项目明细'!$U:$U,'[8]乡镇通三级、旅游资源产业路项目明细'!$U:$U)</f>
        <v>#N/A</v>
      </c>
      <c r="AB1166" s="7" t="e">
        <f>VLOOKUP(F1166,[9]项目建设投资计划表!$L$7:$O$83,4,0)</f>
        <v>#N/A</v>
      </c>
    </row>
    <row r="1167" spans="1:28" ht="25.15" customHeight="1" outlineLevel="3" x14ac:dyDescent="0.4">
      <c r="A1167" s="4" t="s">
        <v>15</v>
      </c>
      <c r="B1167" s="4" t="s">
        <v>127</v>
      </c>
      <c r="C1167" s="4" t="s">
        <v>3701</v>
      </c>
      <c r="D1167" s="4" t="s">
        <v>3702</v>
      </c>
      <c r="E1167" s="9"/>
      <c r="F1167" s="4" t="s">
        <v>3703</v>
      </c>
      <c r="G1167" s="4" t="s">
        <v>275</v>
      </c>
      <c r="H1167" s="9" t="s">
        <v>200</v>
      </c>
      <c r="I1167" s="9" t="s">
        <v>3704</v>
      </c>
      <c r="J1167" s="4">
        <v>5.16</v>
      </c>
      <c r="K1167" s="4" t="s">
        <v>284</v>
      </c>
      <c r="L1167" s="4">
        <v>0</v>
      </c>
      <c r="M1167" s="4">
        <v>1</v>
      </c>
      <c r="N1167" s="4"/>
      <c r="O1167" s="4" t="s">
        <v>293</v>
      </c>
      <c r="P1167" s="4" t="s">
        <v>279</v>
      </c>
      <c r="Q1167" s="4" t="s">
        <v>3705</v>
      </c>
      <c r="R1167" s="9"/>
      <c r="S1167" s="18"/>
      <c r="T1167" s="31"/>
      <c r="U1167" s="7">
        <f>VLOOKUP(F1167,[6]农村公路!$I$6:$W$11652,15,0)</f>
        <v>5.16</v>
      </c>
      <c r="V1167" s="7">
        <f t="shared" si="54"/>
        <v>0</v>
      </c>
      <c r="W1167" s="7" t="e">
        <f>VLOOKUP(F1167,'[7]乡镇通三级、旅游资源产业路项目明细'!$F$8:$S$1305,14,0)</f>
        <v>#N/A</v>
      </c>
      <c r="AA1167" s="7" t="e">
        <f>_xlfn.XLOOKUP(F1167,'[8]乡镇通三级、旅游资源产业路项目明细'!$U:$U,'[8]乡镇通三级、旅游资源产业路项目明细'!$U:$U)</f>
        <v>#N/A</v>
      </c>
      <c r="AB1167" s="7" t="e">
        <f>VLOOKUP(F1167,[9]项目建设投资计划表!$L$7:$O$83,4,0)</f>
        <v>#N/A</v>
      </c>
    </row>
    <row r="1168" spans="1:28" ht="25.15" customHeight="1" outlineLevel="3" x14ac:dyDescent="0.4">
      <c r="A1168" s="4" t="s">
        <v>15</v>
      </c>
      <c r="B1168" s="4" t="s">
        <v>127</v>
      </c>
      <c r="C1168" s="4" t="s">
        <v>3701</v>
      </c>
      <c r="D1168" s="4" t="s">
        <v>3702</v>
      </c>
      <c r="E1168" s="9"/>
      <c r="F1168" s="4" t="s">
        <v>3706</v>
      </c>
      <c r="G1168" s="4" t="s">
        <v>275</v>
      </c>
      <c r="H1168" s="9" t="s">
        <v>291</v>
      </c>
      <c r="I1168" s="9" t="s">
        <v>3707</v>
      </c>
      <c r="J1168" s="4">
        <v>2.6930000000000001</v>
      </c>
      <c r="K1168" s="4" t="s">
        <v>284</v>
      </c>
      <c r="L1168" s="4">
        <v>0</v>
      </c>
      <c r="M1168" s="4">
        <v>1</v>
      </c>
      <c r="N1168" s="4"/>
      <c r="O1168" s="4" t="s">
        <v>293</v>
      </c>
      <c r="P1168" s="4" t="s">
        <v>279</v>
      </c>
      <c r="Q1168" s="4" t="s">
        <v>3708</v>
      </c>
      <c r="R1168" s="9"/>
      <c r="S1168" s="18"/>
      <c r="T1168" s="31"/>
      <c r="U1168" s="7">
        <f>VLOOKUP(F1168,[6]农村公路!$I$6:$W$11652,15,0)</f>
        <v>2.6930000000000001</v>
      </c>
      <c r="V1168" s="7">
        <f t="shared" si="54"/>
        <v>0</v>
      </c>
      <c r="W1168" s="7" t="e">
        <f>VLOOKUP(F1168,'[7]乡镇通三级、旅游资源产业路项目明细'!$F$8:$S$1305,14,0)</f>
        <v>#N/A</v>
      </c>
      <c r="AA1168" s="7" t="e">
        <f>_xlfn.XLOOKUP(F1168,'[8]乡镇通三级、旅游资源产业路项目明细'!$U:$U,'[8]乡镇通三级、旅游资源产业路项目明细'!$U:$U)</f>
        <v>#N/A</v>
      </c>
      <c r="AB1168" s="7" t="e">
        <f>VLOOKUP(F1168,[9]项目建设投资计划表!$L$7:$O$83,4,0)</f>
        <v>#N/A</v>
      </c>
    </row>
    <row r="1169" spans="1:28" ht="25.15" customHeight="1" outlineLevel="3" x14ac:dyDescent="0.4">
      <c r="A1169" s="4" t="s">
        <v>15</v>
      </c>
      <c r="B1169" s="4" t="s">
        <v>127</v>
      </c>
      <c r="C1169" s="4" t="s">
        <v>3709</v>
      </c>
      <c r="D1169" s="4" t="s">
        <v>3710</v>
      </c>
      <c r="E1169" s="9"/>
      <c r="F1169" s="4" t="s">
        <v>3711</v>
      </c>
      <c r="G1169" s="4" t="s">
        <v>275</v>
      </c>
      <c r="H1169" s="9" t="s">
        <v>291</v>
      </c>
      <c r="I1169" s="9" t="s">
        <v>283</v>
      </c>
      <c r="J1169" s="4">
        <v>1.27</v>
      </c>
      <c r="K1169" s="4" t="s">
        <v>284</v>
      </c>
      <c r="L1169" s="4">
        <v>0</v>
      </c>
      <c r="M1169" s="4">
        <v>1.27</v>
      </c>
      <c r="N1169" s="4"/>
      <c r="O1169" s="4" t="s">
        <v>293</v>
      </c>
      <c r="P1169" s="4" t="s">
        <v>279</v>
      </c>
      <c r="Q1169" s="4" t="s">
        <v>3712</v>
      </c>
      <c r="R1169" s="9"/>
      <c r="S1169" s="18"/>
      <c r="T1169" s="31"/>
      <c r="U1169" s="7">
        <f>VLOOKUP(F1169,[6]农村公路!$I$6:$W$11652,15,0)</f>
        <v>1.27</v>
      </c>
      <c r="V1169" s="7">
        <f t="shared" si="54"/>
        <v>0</v>
      </c>
      <c r="W1169" s="7" t="e">
        <f>VLOOKUP(F1169,'[7]乡镇通三级、旅游资源产业路项目明细'!$F$8:$S$1305,14,0)</f>
        <v>#N/A</v>
      </c>
      <c r="AA1169" s="7" t="e">
        <f>_xlfn.XLOOKUP(F1169,'[8]乡镇通三级、旅游资源产业路项目明细'!$U:$U,'[8]乡镇通三级、旅游资源产业路项目明细'!$U:$U)</f>
        <v>#N/A</v>
      </c>
      <c r="AB1169" s="7" t="e">
        <f>VLOOKUP(F1169,[9]项目建设投资计划表!$L$7:$O$83,4,0)</f>
        <v>#N/A</v>
      </c>
    </row>
    <row r="1170" spans="1:28" ht="25.15" customHeight="1" outlineLevel="3" x14ac:dyDescent="0.4">
      <c r="A1170" s="4" t="s">
        <v>15</v>
      </c>
      <c r="B1170" s="4" t="s">
        <v>127</v>
      </c>
      <c r="C1170" s="4" t="s">
        <v>3633</v>
      </c>
      <c r="D1170" s="4" t="s">
        <v>3713</v>
      </c>
      <c r="E1170" s="9"/>
      <c r="F1170" s="4" t="s">
        <v>3714</v>
      </c>
      <c r="G1170" s="4" t="s">
        <v>275</v>
      </c>
      <c r="H1170" s="9" t="s">
        <v>291</v>
      </c>
      <c r="I1170" s="9" t="s">
        <v>283</v>
      </c>
      <c r="J1170" s="4">
        <v>8.3640000000000008</v>
      </c>
      <c r="K1170" s="4" t="s">
        <v>284</v>
      </c>
      <c r="L1170" s="4">
        <v>0</v>
      </c>
      <c r="M1170" s="4">
        <v>3.98</v>
      </c>
      <c r="N1170" s="4"/>
      <c r="O1170" s="4" t="s">
        <v>293</v>
      </c>
      <c r="P1170" s="4" t="s">
        <v>279</v>
      </c>
      <c r="Q1170" s="4" t="s">
        <v>3715</v>
      </c>
      <c r="R1170" s="9"/>
      <c r="S1170" s="18"/>
      <c r="T1170" s="31"/>
      <c r="U1170" s="7">
        <f>VLOOKUP(F1170,[6]农村公路!$I$6:$W$11652,15,0)</f>
        <v>8.3640000000000008</v>
      </c>
      <c r="V1170" s="7">
        <f t="shared" si="54"/>
        <v>0</v>
      </c>
      <c r="W1170" s="7" t="e">
        <f>VLOOKUP(F1170,'[7]乡镇通三级、旅游资源产业路项目明细'!$F$8:$S$1305,14,0)</f>
        <v>#N/A</v>
      </c>
      <c r="AA1170" s="7" t="e">
        <f>_xlfn.XLOOKUP(F1170,'[8]乡镇通三级、旅游资源产业路项目明细'!$U:$U,'[8]乡镇通三级、旅游资源产业路项目明细'!$U:$U)</f>
        <v>#N/A</v>
      </c>
      <c r="AB1170" s="7" t="e">
        <f>VLOOKUP(F1170,[9]项目建设投资计划表!$L$7:$O$83,4,0)</f>
        <v>#N/A</v>
      </c>
    </row>
    <row r="1171" spans="1:28" ht="25.15" customHeight="1" outlineLevel="3" x14ac:dyDescent="0.4">
      <c r="A1171" s="4" t="s">
        <v>15</v>
      </c>
      <c r="B1171" s="4" t="s">
        <v>127</v>
      </c>
      <c r="C1171" s="4" t="s">
        <v>3633</v>
      </c>
      <c r="D1171" s="4" t="s">
        <v>3634</v>
      </c>
      <c r="E1171" s="9"/>
      <c r="F1171" s="4" t="s">
        <v>3716</v>
      </c>
      <c r="G1171" s="4" t="s">
        <v>275</v>
      </c>
      <c r="H1171" s="9" t="s">
        <v>200</v>
      </c>
      <c r="I1171" s="9" t="s">
        <v>283</v>
      </c>
      <c r="J1171" s="4">
        <v>5.48</v>
      </c>
      <c r="K1171" s="4" t="s">
        <v>527</v>
      </c>
      <c r="L1171" s="4">
        <v>0</v>
      </c>
      <c r="M1171" s="4">
        <v>5.48</v>
      </c>
      <c r="N1171" s="4"/>
      <c r="O1171" s="4" t="s">
        <v>278</v>
      </c>
      <c r="P1171" s="4" t="s">
        <v>279</v>
      </c>
      <c r="Q1171" s="4" t="s">
        <v>3717</v>
      </c>
      <c r="R1171" s="9"/>
      <c r="S1171" s="18"/>
      <c r="T1171" s="31"/>
      <c r="U1171" s="7">
        <f>VLOOKUP(F1171,[6]农村公路!$I$6:$W$11652,15,0)</f>
        <v>5.48</v>
      </c>
      <c r="V1171" s="7">
        <f t="shared" si="54"/>
        <v>0</v>
      </c>
      <c r="W1171" s="7" t="e">
        <f>VLOOKUP(F1171,'[7]乡镇通三级、旅游资源产业路项目明细'!$F$8:$S$1305,14,0)</f>
        <v>#N/A</v>
      </c>
      <c r="AA1171" s="7" t="e">
        <f>_xlfn.XLOOKUP(F1171,'[8]乡镇通三级、旅游资源产业路项目明细'!$U:$U,'[8]乡镇通三级、旅游资源产业路项目明细'!$U:$U)</f>
        <v>#N/A</v>
      </c>
      <c r="AB1171" s="7" t="e">
        <f>VLOOKUP(F1171,[9]项目建设投资计划表!$L$7:$O$83,4,0)</f>
        <v>#N/A</v>
      </c>
    </row>
    <row r="1172" spans="1:28" ht="25.15" customHeight="1" outlineLevel="3" x14ac:dyDescent="0.4">
      <c r="A1172" s="4" t="s">
        <v>15</v>
      </c>
      <c r="B1172" s="4" t="s">
        <v>127</v>
      </c>
      <c r="C1172" s="4" t="s">
        <v>3633</v>
      </c>
      <c r="D1172" s="4" t="s">
        <v>3713</v>
      </c>
      <c r="E1172" s="9"/>
      <c r="F1172" s="4" t="s">
        <v>3718</v>
      </c>
      <c r="G1172" s="4" t="s">
        <v>275</v>
      </c>
      <c r="H1172" s="9" t="s">
        <v>200</v>
      </c>
      <c r="I1172" s="9" t="s">
        <v>283</v>
      </c>
      <c r="J1172" s="4">
        <v>1.62</v>
      </c>
      <c r="K1172" s="4">
        <v>0</v>
      </c>
      <c r="L1172" s="4">
        <v>0</v>
      </c>
      <c r="M1172" s="4">
        <v>1.62</v>
      </c>
      <c r="N1172" s="4"/>
      <c r="O1172" s="4" t="s">
        <v>285</v>
      </c>
      <c r="P1172" s="4" t="s">
        <v>279</v>
      </c>
      <c r="Q1172" s="4" t="s">
        <v>3719</v>
      </c>
      <c r="R1172" s="9"/>
      <c r="S1172" s="18"/>
      <c r="T1172" s="31"/>
      <c r="U1172" s="7">
        <f>VLOOKUP(F1172,[6]农村公路!$I$6:$W$11652,15,0)</f>
        <v>1.62</v>
      </c>
      <c r="V1172" s="7">
        <f t="shared" si="54"/>
        <v>0</v>
      </c>
      <c r="W1172" s="7" t="e">
        <f>VLOOKUP(F1172,'[7]乡镇通三级、旅游资源产业路项目明细'!$F$8:$S$1305,14,0)</f>
        <v>#N/A</v>
      </c>
      <c r="AA1172" s="7" t="e">
        <f>_xlfn.XLOOKUP(F1172,'[8]乡镇通三级、旅游资源产业路项目明细'!$U:$U,'[8]乡镇通三级、旅游资源产业路项目明细'!$U:$U)</f>
        <v>#N/A</v>
      </c>
      <c r="AB1172" s="7" t="e">
        <f>VLOOKUP(F1172,[9]项目建设投资计划表!$L$7:$O$83,4,0)</f>
        <v>#N/A</v>
      </c>
    </row>
    <row r="1173" spans="1:28" ht="25.15" customHeight="1" outlineLevel="3" x14ac:dyDescent="0.4">
      <c r="A1173" s="4" t="s">
        <v>15</v>
      </c>
      <c r="B1173" s="4" t="s">
        <v>127</v>
      </c>
      <c r="C1173" s="4" t="s">
        <v>3641</v>
      </c>
      <c r="D1173" s="4" t="s">
        <v>3720</v>
      </c>
      <c r="E1173" s="9"/>
      <c r="F1173" s="4" t="s">
        <v>3721</v>
      </c>
      <c r="G1173" s="4" t="s">
        <v>275</v>
      </c>
      <c r="H1173" s="9" t="s">
        <v>200</v>
      </c>
      <c r="I1173" s="9" t="s">
        <v>3722</v>
      </c>
      <c r="J1173" s="4">
        <v>2.4900000000000002</v>
      </c>
      <c r="K1173" s="4" t="s">
        <v>284</v>
      </c>
      <c r="L1173" s="4">
        <v>0</v>
      </c>
      <c r="M1173" s="4">
        <v>2.4900000000000002</v>
      </c>
      <c r="N1173" s="4"/>
      <c r="O1173" s="4" t="s">
        <v>293</v>
      </c>
      <c r="P1173" s="4" t="s">
        <v>279</v>
      </c>
      <c r="Q1173" s="4" t="s">
        <v>3723</v>
      </c>
      <c r="R1173" s="9"/>
      <c r="S1173" s="18"/>
      <c r="T1173" s="31"/>
      <c r="U1173" s="7">
        <f>VLOOKUP(F1173,[6]农村公路!$I$6:$W$11652,15,0)</f>
        <v>2.4900000000000002</v>
      </c>
      <c r="V1173" s="7">
        <f t="shared" si="54"/>
        <v>0</v>
      </c>
      <c r="W1173" s="7" t="e">
        <f>VLOOKUP(F1173,'[7]乡镇通三级、旅游资源产业路项目明细'!$F$8:$S$1305,14,0)</f>
        <v>#N/A</v>
      </c>
      <c r="AA1173" s="7" t="e">
        <f>_xlfn.XLOOKUP(F1173,'[8]乡镇通三级、旅游资源产业路项目明细'!$U:$U,'[8]乡镇通三级、旅游资源产业路项目明细'!$U:$U)</f>
        <v>#N/A</v>
      </c>
      <c r="AB1173" s="7" t="e">
        <f>VLOOKUP(F1173,[9]项目建设投资计划表!$L$7:$O$83,4,0)</f>
        <v>#N/A</v>
      </c>
    </row>
    <row r="1174" spans="1:28" ht="25.15" customHeight="1" outlineLevel="3" x14ac:dyDescent="0.4">
      <c r="A1174" s="4" t="s">
        <v>15</v>
      </c>
      <c r="B1174" s="4" t="s">
        <v>127</v>
      </c>
      <c r="C1174" s="4" t="s">
        <v>3641</v>
      </c>
      <c r="D1174" s="4" t="s">
        <v>3724</v>
      </c>
      <c r="E1174" s="9"/>
      <c r="F1174" s="4" t="s">
        <v>3725</v>
      </c>
      <c r="G1174" s="4" t="s">
        <v>275</v>
      </c>
      <c r="H1174" s="9" t="s">
        <v>200</v>
      </c>
      <c r="I1174" s="9" t="s">
        <v>283</v>
      </c>
      <c r="J1174" s="4">
        <v>3.34</v>
      </c>
      <c r="K1174" s="4" t="s">
        <v>284</v>
      </c>
      <c r="L1174" s="4">
        <v>0</v>
      </c>
      <c r="M1174" s="4">
        <v>3.34</v>
      </c>
      <c r="N1174" s="4"/>
      <c r="O1174" s="4" t="s">
        <v>923</v>
      </c>
      <c r="P1174" s="4" t="s">
        <v>279</v>
      </c>
      <c r="Q1174" s="4" t="s">
        <v>3726</v>
      </c>
      <c r="R1174" s="9"/>
      <c r="S1174" s="18"/>
      <c r="T1174" s="31"/>
      <c r="U1174" s="7">
        <f>VLOOKUP(F1174,[6]农村公路!$I$6:$W$11652,15,0)</f>
        <v>3.34</v>
      </c>
      <c r="V1174" s="7">
        <f t="shared" si="54"/>
        <v>0</v>
      </c>
      <c r="W1174" s="7" t="e">
        <f>VLOOKUP(F1174,'[7]乡镇通三级、旅游资源产业路项目明细'!$F$8:$S$1305,14,0)</f>
        <v>#N/A</v>
      </c>
      <c r="AA1174" s="7" t="e">
        <f>_xlfn.XLOOKUP(F1174,'[8]乡镇通三级、旅游资源产业路项目明细'!$U:$U,'[8]乡镇通三级、旅游资源产业路项目明细'!$U:$U)</f>
        <v>#N/A</v>
      </c>
      <c r="AB1174" s="7" t="e">
        <f>VLOOKUP(F1174,[9]项目建设投资计划表!$L$7:$O$83,4,0)</f>
        <v>#N/A</v>
      </c>
    </row>
    <row r="1175" spans="1:28" ht="25.15" customHeight="1" outlineLevel="3" x14ac:dyDescent="0.4">
      <c r="A1175" s="4" t="s">
        <v>15</v>
      </c>
      <c r="B1175" s="4" t="s">
        <v>127</v>
      </c>
      <c r="C1175" s="4" t="s">
        <v>3692</v>
      </c>
      <c r="D1175" s="4" t="s">
        <v>3727</v>
      </c>
      <c r="E1175" s="9"/>
      <c r="F1175" s="4" t="s">
        <v>3728</v>
      </c>
      <c r="G1175" s="4" t="s">
        <v>275</v>
      </c>
      <c r="H1175" s="9" t="s">
        <v>200</v>
      </c>
      <c r="I1175" s="9" t="s">
        <v>283</v>
      </c>
      <c r="J1175" s="4">
        <v>1.897</v>
      </c>
      <c r="K1175" s="4" t="s">
        <v>284</v>
      </c>
      <c r="L1175" s="4">
        <v>0</v>
      </c>
      <c r="M1175" s="4">
        <v>1.897</v>
      </c>
      <c r="N1175" s="4"/>
      <c r="O1175" s="4" t="s">
        <v>923</v>
      </c>
      <c r="P1175" s="4" t="s">
        <v>279</v>
      </c>
      <c r="Q1175" s="4" t="s">
        <v>3729</v>
      </c>
      <c r="R1175" s="9"/>
      <c r="S1175" s="18"/>
      <c r="T1175" s="31"/>
      <c r="U1175" s="7">
        <f>VLOOKUP(F1175,[6]农村公路!$I$6:$W$11652,15,0)</f>
        <v>1.897</v>
      </c>
      <c r="V1175" s="7">
        <f t="shared" si="54"/>
        <v>0</v>
      </c>
      <c r="W1175" s="7" t="e">
        <f>VLOOKUP(F1175,'[7]乡镇通三级、旅游资源产业路项目明细'!$F$8:$S$1305,14,0)</f>
        <v>#N/A</v>
      </c>
      <c r="AA1175" s="7" t="e">
        <f>_xlfn.XLOOKUP(F1175,'[8]乡镇通三级、旅游资源产业路项目明细'!$U:$U,'[8]乡镇通三级、旅游资源产业路项目明细'!$U:$U)</f>
        <v>#N/A</v>
      </c>
      <c r="AB1175" s="7" t="e">
        <f>VLOOKUP(F1175,[9]项目建设投资计划表!$L$7:$O$83,4,0)</f>
        <v>#N/A</v>
      </c>
    </row>
    <row r="1176" spans="1:28" ht="25.15" customHeight="1" outlineLevel="3" x14ac:dyDescent="0.4">
      <c r="A1176" s="4" t="s">
        <v>15</v>
      </c>
      <c r="B1176" s="4" t="s">
        <v>127</v>
      </c>
      <c r="C1176" s="4" t="s">
        <v>3730</v>
      </c>
      <c r="D1176" s="4" t="s">
        <v>3731</v>
      </c>
      <c r="E1176" s="9"/>
      <c r="F1176" s="4" t="s">
        <v>3732</v>
      </c>
      <c r="G1176" s="4" t="s">
        <v>275</v>
      </c>
      <c r="H1176" s="9" t="s">
        <v>291</v>
      </c>
      <c r="I1176" s="9" t="s">
        <v>283</v>
      </c>
      <c r="J1176" s="4">
        <v>3.29</v>
      </c>
      <c r="K1176" s="4" t="s">
        <v>284</v>
      </c>
      <c r="L1176" s="4">
        <v>0</v>
      </c>
      <c r="M1176" s="4">
        <v>1</v>
      </c>
      <c r="N1176" s="4"/>
      <c r="O1176" s="4" t="s">
        <v>293</v>
      </c>
      <c r="P1176" s="4" t="s">
        <v>279</v>
      </c>
      <c r="Q1176" s="4" t="s">
        <v>3733</v>
      </c>
      <c r="R1176" s="9"/>
      <c r="S1176" s="18"/>
      <c r="T1176" s="31"/>
      <c r="U1176" s="7">
        <f>VLOOKUP(F1176,[6]农村公路!$I$6:$W$11652,15,0)</f>
        <v>3.29</v>
      </c>
      <c r="V1176" s="7">
        <f t="shared" si="54"/>
        <v>0</v>
      </c>
      <c r="W1176" s="7" t="e">
        <f>VLOOKUP(F1176,'[7]乡镇通三级、旅游资源产业路项目明细'!$F$8:$S$1305,14,0)</f>
        <v>#N/A</v>
      </c>
      <c r="AA1176" s="7" t="e">
        <f>_xlfn.XLOOKUP(F1176,'[8]乡镇通三级、旅游资源产业路项目明细'!$U:$U,'[8]乡镇通三级、旅游资源产业路项目明细'!$U:$U)</f>
        <v>#N/A</v>
      </c>
      <c r="AB1176" s="7" t="e">
        <f>VLOOKUP(F1176,[9]项目建设投资计划表!$L$7:$O$83,4,0)</f>
        <v>#N/A</v>
      </c>
    </row>
    <row r="1177" spans="1:28" ht="25.15" customHeight="1" outlineLevel="3" x14ac:dyDescent="0.4">
      <c r="A1177" s="4" t="s">
        <v>15</v>
      </c>
      <c r="B1177" s="4" t="s">
        <v>127</v>
      </c>
      <c r="C1177" s="4" t="s">
        <v>3730</v>
      </c>
      <c r="D1177" s="4" t="s">
        <v>2182</v>
      </c>
      <c r="E1177" s="9"/>
      <c r="F1177" s="4" t="s">
        <v>3734</v>
      </c>
      <c r="G1177" s="4" t="s">
        <v>275</v>
      </c>
      <c r="H1177" s="9" t="s">
        <v>200</v>
      </c>
      <c r="I1177" s="9" t="s">
        <v>283</v>
      </c>
      <c r="J1177" s="4">
        <v>20.2</v>
      </c>
      <c r="K1177" s="4" t="s">
        <v>284</v>
      </c>
      <c r="L1177" s="4">
        <v>0</v>
      </c>
      <c r="M1177" s="4">
        <v>8.1199999999999992</v>
      </c>
      <c r="N1177" s="4"/>
      <c r="O1177" s="4" t="s">
        <v>923</v>
      </c>
      <c r="P1177" s="4" t="s">
        <v>279</v>
      </c>
      <c r="Q1177" s="4" t="s">
        <v>3735</v>
      </c>
      <c r="R1177" s="9"/>
      <c r="S1177" s="18"/>
      <c r="T1177" s="31"/>
      <c r="U1177" s="7">
        <f>VLOOKUP(F1177,[6]农村公路!$I$6:$W$11652,15,0)</f>
        <v>20.2</v>
      </c>
      <c r="V1177" s="7">
        <f t="shared" si="54"/>
        <v>0</v>
      </c>
      <c r="W1177" s="7" t="e">
        <f>VLOOKUP(F1177,'[7]乡镇通三级、旅游资源产业路项目明细'!$F$8:$S$1305,14,0)</f>
        <v>#N/A</v>
      </c>
      <c r="AA1177" s="7" t="e">
        <f>_xlfn.XLOOKUP(F1177,'[8]乡镇通三级、旅游资源产业路项目明细'!$U:$U,'[8]乡镇通三级、旅游资源产业路项目明细'!$U:$U)</f>
        <v>#N/A</v>
      </c>
      <c r="AB1177" s="7" t="e">
        <f>VLOOKUP(F1177,[9]项目建设投资计划表!$L$7:$O$83,4,0)</f>
        <v>#N/A</v>
      </c>
    </row>
    <row r="1178" spans="1:28" ht="25.15" customHeight="1" outlineLevel="3" x14ac:dyDescent="0.4">
      <c r="A1178" s="4" t="s">
        <v>15</v>
      </c>
      <c r="B1178" s="4" t="s">
        <v>127</v>
      </c>
      <c r="C1178" s="4" t="s">
        <v>3730</v>
      </c>
      <c r="D1178" s="4" t="s">
        <v>3736</v>
      </c>
      <c r="E1178" s="9"/>
      <c r="F1178" s="4" t="s">
        <v>3737</v>
      </c>
      <c r="G1178" s="4" t="s">
        <v>275</v>
      </c>
      <c r="H1178" s="9" t="s">
        <v>200</v>
      </c>
      <c r="I1178" s="9" t="s">
        <v>3738</v>
      </c>
      <c r="J1178" s="4">
        <v>3.319</v>
      </c>
      <c r="K1178" s="4" t="s">
        <v>346</v>
      </c>
      <c r="L1178" s="4">
        <v>0</v>
      </c>
      <c r="M1178" s="4">
        <v>3.319</v>
      </c>
      <c r="N1178" s="4"/>
      <c r="O1178" s="4" t="s">
        <v>293</v>
      </c>
      <c r="P1178" s="4" t="s">
        <v>279</v>
      </c>
      <c r="Q1178" s="4" t="s">
        <v>3739</v>
      </c>
      <c r="R1178" s="9"/>
      <c r="S1178" s="18"/>
      <c r="T1178" s="31"/>
      <c r="U1178" s="7">
        <f>VLOOKUP(F1178,[6]农村公路!$I$6:$W$11652,15,0)</f>
        <v>3.319</v>
      </c>
      <c r="V1178" s="7">
        <f t="shared" si="54"/>
        <v>0</v>
      </c>
      <c r="W1178" s="7" t="e">
        <f>VLOOKUP(F1178,'[7]乡镇通三级、旅游资源产业路项目明细'!$F$8:$S$1305,14,0)</f>
        <v>#N/A</v>
      </c>
      <c r="AA1178" s="7" t="e">
        <f>_xlfn.XLOOKUP(F1178,'[8]乡镇通三级、旅游资源产业路项目明细'!$U:$U,'[8]乡镇通三级、旅游资源产业路项目明细'!$U:$U)</f>
        <v>#N/A</v>
      </c>
      <c r="AB1178" s="7" t="e">
        <f>VLOOKUP(F1178,[9]项目建设投资计划表!$L$7:$O$83,4,0)</f>
        <v>#N/A</v>
      </c>
    </row>
    <row r="1179" spans="1:28" ht="25.15" customHeight="1" outlineLevel="3" x14ac:dyDescent="0.4">
      <c r="A1179" s="4" t="s">
        <v>15</v>
      </c>
      <c r="B1179" s="4" t="s">
        <v>127</v>
      </c>
      <c r="C1179" s="4" t="s">
        <v>3730</v>
      </c>
      <c r="D1179" s="4" t="s">
        <v>3740</v>
      </c>
      <c r="E1179" s="9"/>
      <c r="F1179" s="4" t="s">
        <v>3741</v>
      </c>
      <c r="G1179" s="4" t="s">
        <v>275</v>
      </c>
      <c r="H1179" s="9" t="s">
        <v>200</v>
      </c>
      <c r="I1179" s="9" t="s">
        <v>283</v>
      </c>
      <c r="J1179" s="4">
        <v>1.26</v>
      </c>
      <c r="K1179" s="4" t="s">
        <v>284</v>
      </c>
      <c r="L1179" s="4">
        <v>0</v>
      </c>
      <c r="M1179" s="4">
        <v>1.26</v>
      </c>
      <c r="N1179" s="4"/>
      <c r="O1179" s="4" t="s">
        <v>923</v>
      </c>
      <c r="P1179" s="4" t="s">
        <v>279</v>
      </c>
      <c r="Q1179" s="4" t="s">
        <v>3742</v>
      </c>
      <c r="R1179" s="9"/>
      <c r="S1179" s="18"/>
      <c r="T1179" s="31"/>
      <c r="U1179" s="7">
        <f>VLOOKUP(F1179,[6]农村公路!$I$6:$W$11652,15,0)</f>
        <v>1.26</v>
      </c>
      <c r="V1179" s="7">
        <f t="shared" si="54"/>
        <v>0</v>
      </c>
      <c r="W1179" s="7" t="e">
        <f>VLOOKUP(F1179,'[7]乡镇通三级、旅游资源产业路项目明细'!$F$8:$S$1305,14,0)</f>
        <v>#N/A</v>
      </c>
      <c r="AA1179" s="7" t="e">
        <f>_xlfn.XLOOKUP(F1179,'[8]乡镇通三级、旅游资源产业路项目明细'!$U:$U,'[8]乡镇通三级、旅游资源产业路项目明细'!$U:$U)</f>
        <v>#N/A</v>
      </c>
      <c r="AB1179" s="7" t="e">
        <f>VLOOKUP(F1179,[9]项目建设投资计划表!$L$7:$O$83,4,0)</f>
        <v>#N/A</v>
      </c>
    </row>
    <row r="1180" spans="1:28" ht="25.15" customHeight="1" outlineLevel="3" x14ac:dyDescent="0.4">
      <c r="A1180" s="4" t="s">
        <v>15</v>
      </c>
      <c r="B1180" s="4" t="s">
        <v>127</v>
      </c>
      <c r="C1180" s="4" t="s">
        <v>953</v>
      </c>
      <c r="D1180" s="4" t="s">
        <v>3743</v>
      </c>
      <c r="E1180" s="9"/>
      <c r="F1180" s="4" t="s">
        <v>3744</v>
      </c>
      <c r="G1180" s="4" t="s">
        <v>275</v>
      </c>
      <c r="H1180" s="9" t="s">
        <v>291</v>
      </c>
      <c r="I1180" s="9" t="s">
        <v>283</v>
      </c>
      <c r="J1180" s="4">
        <v>1.87</v>
      </c>
      <c r="K1180" s="4" t="s">
        <v>284</v>
      </c>
      <c r="L1180" s="4">
        <v>0</v>
      </c>
      <c r="M1180" s="4">
        <v>1.87</v>
      </c>
      <c r="N1180" s="4"/>
      <c r="O1180" s="4" t="s">
        <v>923</v>
      </c>
      <c r="P1180" s="4" t="s">
        <v>279</v>
      </c>
      <c r="Q1180" s="4" t="s">
        <v>3745</v>
      </c>
      <c r="R1180" s="9"/>
      <c r="S1180" s="18"/>
      <c r="T1180" s="31"/>
      <c r="U1180" s="7">
        <f>VLOOKUP(F1180,[6]农村公路!$I$6:$W$11652,15,0)</f>
        <v>1.87</v>
      </c>
      <c r="V1180" s="7">
        <f t="shared" ref="V1180:V1210" si="55">J1180-U1180</f>
        <v>0</v>
      </c>
      <c r="W1180" s="7" t="e">
        <f>VLOOKUP(F1180,'[7]乡镇通三级、旅游资源产业路项目明细'!$F$8:$S$1305,14,0)</f>
        <v>#N/A</v>
      </c>
      <c r="AA1180" s="7" t="e">
        <f>_xlfn.XLOOKUP(F1180,'[8]乡镇通三级、旅游资源产业路项目明细'!$U:$U,'[8]乡镇通三级、旅游资源产业路项目明细'!$U:$U)</f>
        <v>#N/A</v>
      </c>
      <c r="AB1180" s="7" t="e">
        <f>VLOOKUP(F1180,[9]项目建设投资计划表!$L$7:$O$83,4,0)</f>
        <v>#N/A</v>
      </c>
    </row>
    <row r="1181" spans="1:28" ht="25.15" customHeight="1" outlineLevel="3" x14ac:dyDescent="0.4">
      <c r="A1181" s="4" t="s">
        <v>15</v>
      </c>
      <c r="B1181" s="4" t="s">
        <v>127</v>
      </c>
      <c r="C1181" s="4" t="s">
        <v>3746</v>
      </c>
      <c r="D1181" s="4" t="s">
        <v>3747</v>
      </c>
      <c r="E1181" s="9"/>
      <c r="F1181" s="4" t="s">
        <v>3748</v>
      </c>
      <c r="G1181" s="4" t="s">
        <v>275</v>
      </c>
      <c r="H1181" s="9" t="s">
        <v>200</v>
      </c>
      <c r="I1181" s="9" t="s">
        <v>283</v>
      </c>
      <c r="J1181" s="4">
        <v>5.92</v>
      </c>
      <c r="K1181" s="4" t="s">
        <v>284</v>
      </c>
      <c r="L1181" s="4">
        <v>0</v>
      </c>
      <c r="M1181" s="4">
        <v>3.92</v>
      </c>
      <c r="N1181" s="4"/>
      <c r="O1181" s="4" t="s">
        <v>923</v>
      </c>
      <c r="P1181" s="4" t="s">
        <v>279</v>
      </c>
      <c r="Q1181" s="4" t="s">
        <v>3749</v>
      </c>
      <c r="R1181" s="9"/>
      <c r="S1181" s="18"/>
      <c r="T1181" s="31"/>
      <c r="U1181" s="7">
        <f>VLOOKUP(F1181,[6]农村公路!$I$6:$W$11652,15,0)</f>
        <v>5.92</v>
      </c>
      <c r="V1181" s="7">
        <f t="shared" si="55"/>
        <v>0</v>
      </c>
      <c r="W1181" s="7" t="e">
        <f>VLOOKUP(F1181,'[7]乡镇通三级、旅游资源产业路项目明细'!$F$8:$S$1305,14,0)</f>
        <v>#N/A</v>
      </c>
      <c r="AA1181" s="7" t="e">
        <f>_xlfn.XLOOKUP(F1181,'[8]乡镇通三级、旅游资源产业路项目明细'!$U:$U,'[8]乡镇通三级、旅游资源产业路项目明细'!$U:$U)</f>
        <v>#N/A</v>
      </c>
      <c r="AB1181" s="7" t="e">
        <f>VLOOKUP(F1181,[9]项目建设投资计划表!$L$7:$O$83,4,0)</f>
        <v>#N/A</v>
      </c>
    </row>
    <row r="1182" spans="1:28" ht="25.15" customHeight="1" outlineLevel="3" x14ac:dyDescent="0.4">
      <c r="A1182" s="4" t="s">
        <v>15</v>
      </c>
      <c r="B1182" s="4" t="s">
        <v>127</v>
      </c>
      <c r="C1182" s="4" t="s">
        <v>3750</v>
      </c>
      <c r="D1182" s="4" t="s">
        <v>3751</v>
      </c>
      <c r="E1182" s="9"/>
      <c r="F1182" s="4" t="s">
        <v>3752</v>
      </c>
      <c r="G1182" s="4" t="s">
        <v>275</v>
      </c>
      <c r="H1182" s="9" t="s">
        <v>200</v>
      </c>
      <c r="I1182" s="9" t="s">
        <v>283</v>
      </c>
      <c r="J1182" s="4">
        <v>2.3559999999999999</v>
      </c>
      <c r="K1182" s="4" t="s">
        <v>277</v>
      </c>
      <c r="L1182" s="4">
        <v>0</v>
      </c>
      <c r="M1182" s="4">
        <v>2.3559999999999999</v>
      </c>
      <c r="N1182" s="4"/>
      <c r="O1182" s="4" t="s">
        <v>293</v>
      </c>
      <c r="P1182" s="4" t="s">
        <v>279</v>
      </c>
      <c r="Q1182" s="4" t="s">
        <v>3753</v>
      </c>
      <c r="R1182" s="9"/>
      <c r="S1182" s="18"/>
      <c r="T1182" s="31"/>
      <c r="U1182" s="7">
        <f>VLOOKUP(F1182,[6]农村公路!$I$6:$W$11652,15,0)</f>
        <v>2.3559999999999999</v>
      </c>
      <c r="V1182" s="7">
        <f t="shared" si="55"/>
        <v>0</v>
      </c>
      <c r="W1182" s="7" t="e">
        <f>VLOOKUP(F1182,'[7]乡镇通三级、旅游资源产业路项目明细'!$F$8:$S$1305,14,0)</f>
        <v>#N/A</v>
      </c>
      <c r="AA1182" s="7" t="e">
        <f>_xlfn.XLOOKUP(F1182,'[8]乡镇通三级、旅游资源产业路项目明细'!$U:$U,'[8]乡镇通三级、旅游资源产业路项目明细'!$U:$U)</f>
        <v>#N/A</v>
      </c>
      <c r="AB1182" s="7" t="e">
        <f>VLOOKUP(F1182,[9]项目建设投资计划表!$L$7:$O$83,4,0)</f>
        <v>#N/A</v>
      </c>
    </row>
    <row r="1183" spans="1:28" ht="25.15" customHeight="1" outlineLevel="3" x14ac:dyDescent="0.4">
      <c r="A1183" s="4" t="s">
        <v>15</v>
      </c>
      <c r="B1183" s="4" t="s">
        <v>127</v>
      </c>
      <c r="C1183" s="4" t="s">
        <v>3655</v>
      </c>
      <c r="D1183" s="4" t="s">
        <v>3754</v>
      </c>
      <c r="E1183" s="9"/>
      <c r="F1183" s="4" t="s">
        <v>3755</v>
      </c>
      <c r="G1183" s="4" t="s">
        <v>275</v>
      </c>
      <c r="H1183" s="9" t="s">
        <v>200</v>
      </c>
      <c r="I1183" s="9" t="s">
        <v>283</v>
      </c>
      <c r="J1183" s="4">
        <v>6.06</v>
      </c>
      <c r="K1183" s="4" t="s">
        <v>284</v>
      </c>
      <c r="L1183" s="4">
        <v>0</v>
      </c>
      <c r="M1183" s="4">
        <v>6.06</v>
      </c>
      <c r="N1183" s="4"/>
      <c r="O1183" s="4" t="s">
        <v>293</v>
      </c>
      <c r="P1183" s="4" t="s">
        <v>279</v>
      </c>
      <c r="Q1183" s="4" t="s">
        <v>3756</v>
      </c>
      <c r="R1183" s="9"/>
      <c r="S1183" s="18"/>
      <c r="T1183" s="31"/>
      <c r="U1183" s="7">
        <f>VLOOKUP(F1183,[6]农村公路!$I$6:$W$11652,15,0)</f>
        <v>6.06</v>
      </c>
      <c r="V1183" s="7">
        <f t="shared" si="55"/>
        <v>0</v>
      </c>
      <c r="W1183" s="7" t="e">
        <f>VLOOKUP(F1183,'[7]乡镇通三级、旅游资源产业路项目明细'!$F$8:$S$1305,14,0)</f>
        <v>#N/A</v>
      </c>
      <c r="AA1183" s="7" t="e">
        <f>_xlfn.XLOOKUP(F1183,'[8]乡镇通三级、旅游资源产业路项目明细'!$U:$U,'[8]乡镇通三级、旅游资源产业路项目明细'!$U:$U)</f>
        <v>#N/A</v>
      </c>
      <c r="AB1183" s="7" t="e">
        <f>VLOOKUP(F1183,[9]项目建设投资计划表!$L$7:$O$83,4,0)</f>
        <v>#N/A</v>
      </c>
    </row>
    <row r="1184" spans="1:28" ht="25.15" customHeight="1" outlineLevel="3" x14ac:dyDescent="0.4">
      <c r="A1184" s="4" t="s">
        <v>15</v>
      </c>
      <c r="B1184" s="4" t="s">
        <v>127</v>
      </c>
      <c r="C1184" s="4" t="s">
        <v>3655</v>
      </c>
      <c r="D1184" s="4" t="s">
        <v>3757</v>
      </c>
      <c r="E1184" s="9"/>
      <c r="F1184" s="4" t="s">
        <v>3758</v>
      </c>
      <c r="G1184" s="4" t="s">
        <v>275</v>
      </c>
      <c r="H1184" s="9" t="s">
        <v>291</v>
      </c>
      <c r="I1184" s="9" t="s">
        <v>283</v>
      </c>
      <c r="J1184" s="4">
        <v>3.56</v>
      </c>
      <c r="K1184" s="4" t="s">
        <v>284</v>
      </c>
      <c r="L1184" s="4">
        <v>0</v>
      </c>
      <c r="M1184" s="4">
        <v>2</v>
      </c>
      <c r="N1184" s="4"/>
      <c r="O1184" s="4" t="s">
        <v>923</v>
      </c>
      <c r="P1184" s="4" t="s">
        <v>279</v>
      </c>
      <c r="Q1184" s="4" t="s">
        <v>3759</v>
      </c>
      <c r="R1184" s="9"/>
      <c r="S1184" s="18"/>
      <c r="T1184" s="31"/>
      <c r="U1184" s="7">
        <f>VLOOKUP(F1184,[6]农村公路!$I$6:$W$11652,15,0)</f>
        <v>3.56</v>
      </c>
      <c r="V1184" s="7">
        <f t="shared" si="55"/>
        <v>0</v>
      </c>
      <c r="W1184" s="7" t="e">
        <f>VLOOKUP(F1184,'[7]乡镇通三级、旅游资源产业路项目明细'!$F$8:$S$1305,14,0)</f>
        <v>#N/A</v>
      </c>
      <c r="AA1184" s="7" t="e">
        <f>_xlfn.XLOOKUP(F1184,'[8]乡镇通三级、旅游资源产业路项目明细'!$U:$U,'[8]乡镇通三级、旅游资源产业路项目明细'!$U:$U)</f>
        <v>#N/A</v>
      </c>
      <c r="AB1184" s="7" t="e">
        <f>VLOOKUP(F1184,[9]项目建设投资计划表!$L$7:$O$83,4,0)</f>
        <v>#N/A</v>
      </c>
    </row>
    <row r="1185" spans="1:29" ht="25.15" customHeight="1" outlineLevel="3" x14ac:dyDescent="0.4">
      <c r="A1185" s="4" t="s">
        <v>15</v>
      </c>
      <c r="B1185" s="4" t="s">
        <v>127</v>
      </c>
      <c r="C1185" s="4" t="s">
        <v>3655</v>
      </c>
      <c r="D1185" s="4" t="s">
        <v>3760</v>
      </c>
      <c r="E1185" s="9"/>
      <c r="F1185" s="4" t="s">
        <v>3761</v>
      </c>
      <c r="G1185" s="4" t="s">
        <v>275</v>
      </c>
      <c r="H1185" s="9" t="s">
        <v>200</v>
      </c>
      <c r="I1185" s="9" t="s">
        <v>283</v>
      </c>
      <c r="J1185" s="4">
        <v>2.0510000000000002</v>
      </c>
      <c r="K1185" s="4" t="s">
        <v>277</v>
      </c>
      <c r="L1185" s="4">
        <v>0</v>
      </c>
      <c r="M1185" s="4">
        <v>2.0510000000000002</v>
      </c>
      <c r="N1185" s="4"/>
      <c r="O1185" s="4" t="s">
        <v>293</v>
      </c>
      <c r="P1185" s="4" t="s">
        <v>279</v>
      </c>
      <c r="Q1185" s="4" t="s">
        <v>3762</v>
      </c>
      <c r="R1185" s="9"/>
      <c r="S1185" s="18"/>
      <c r="T1185" s="31"/>
      <c r="U1185" s="7">
        <f>VLOOKUP(F1185,[6]农村公路!$I$6:$W$11652,15,0)</f>
        <v>2.0510000000000002</v>
      </c>
      <c r="V1185" s="7">
        <f t="shared" si="55"/>
        <v>0</v>
      </c>
      <c r="W1185" s="7" t="e">
        <f>VLOOKUP(F1185,'[7]乡镇通三级、旅游资源产业路项目明细'!$F$8:$S$1305,14,0)</f>
        <v>#N/A</v>
      </c>
      <c r="AA1185" s="7" t="e">
        <f>_xlfn.XLOOKUP(F1185,'[8]乡镇通三级、旅游资源产业路项目明细'!$U:$U,'[8]乡镇通三级、旅游资源产业路项目明细'!$U:$U)</f>
        <v>#N/A</v>
      </c>
      <c r="AB1185" s="7" t="e">
        <f>VLOOKUP(F1185,[9]项目建设投资计划表!$L$7:$O$83,4,0)</f>
        <v>#N/A</v>
      </c>
    </row>
    <row r="1186" spans="1:29" ht="25.15" customHeight="1" outlineLevel="3" x14ac:dyDescent="0.4">
      <c r="A1186" s="4" t="s">
        <v>15</v>
      </c>
      <c r="B1186" s="4" t="s">
        <v>127</v>
      </c>
      <c r="C1186" s="4" t="s">
        <v>3655</v>
      </c>
      <c r="D1186" s="4" t="s">
        <v>3763</v>
      </c>
      <c r="E1186" s="9"/>
      <c r="F1186" s="4" t="s">
        <v>3764</v>
      </c>
      <c r="G1186" s="4" t="s">
        <v>275</v>
      </c>
      <c r="H1186" s="9" t="s">
        <v>200</v>
      </c>
      <c r="I1186" s="9" t="s">
        <v>283</v>
      </c>
      <c r="J1186" s="4">
        <v>12.15</v>
      </c>
      <c r="K1186" s="4" t="s">
        <v>284</v>
      </c>
      <c r="L1186" s="4">
        <v>0</v>
      </c>
      <c r="M1186" s="4">
        <v>6.55</v>
      </c>
      <c r="N1186" s="4"/>
      <c r="O1186" s="4" t="s">
        <v>293</v>
      </c>
      <c r="P1186" s="4" t="s">
        <v>279</v>
      </c>
      <c r="Q1186" s="4" t="s">
        <v>3765</v>
      </c>
      <c r="R1186" s="9"/>
      <c r="S1186" s="18"/>
      <c r="T1186" s="31" t="s">
        <v>3625</v>
      </c>
      <c r="U1186" s="7">
        <f>VLOOKUP(F1186,[6]农村公路!$I$6:$W$11652,15,0)</f>
        <v>12.15</v>
      </c>
      <c r="V1186" s="7">
        <f t="shared" si="55"/>
        <v>0</v>
      </c>
      <c r="W1186" s="7" t="e">
        <f>VLOOKUP(F1186,'[7]乡镇通三级、旅游资源产业路项目明细'!$F$8:$S$1305,14,0)</f>
        <v>#N/A</v>
      </c>
      <c r="AA1186" s="7" t="e">
        <f>_xlfn.XLOOKUP(F1186,'[8]乡镇通三级、旅游资源产业路项目明细'!$U:$U,'[8]乡镇通三级、旅游资源产业路项目明细'!$U:$U)</f>
        <v>#N/A</v>
      </c>
      <c r="AB1186" s="7" t="e">
        <f>VLOOKUP(F1186,[9]项目建设投资计划表!$L$7:$O$83,4,0)</f>
        <v>#N/A</v>
      </c>
    </row>
    <row r="1187" spans="1:29" ht="25.15" customHeight="1" outlineLevel="3" x14ac:dyDescent="0.4">
      <c r="A1187" s="4" t="s">
        <v>15</v>
      </c>
      <c r="B1187" s="4" t="s">
        <v>127</v>
      </c>
      <c r="C1187" s="4" t="s">
        <v>3629</v>
      </c>
      <c r="D1187" s="4" t="s">
        <v>3766</v>
      </c>
      <c r="E1187" s="9"/>
      <c r="F1187" s="4" t="s">
        <v>3767</v>
      </c>
      <c r="G1187" s="4" t="s">
        <v>275</v>
      </c>
      <c r="H1187" s="9" t="s">
        <v>200</v>
      </c>
      <c r="I1187" s="9" t="s">
        <v>3768</v>
      </c>
      <c r="J1187" s="4">
        <v>5.2</v>
      </c>
      <c r="K1187" s="4" t="s">
        <v>284</v>
      </c>
      <c r="L1187" s="4">
        <v>0</v>
      </c>
      <c r="M1187" s="4">
        <v>5.2</v>
      </c>
      <c r="N1187" s="4"/>
      <c r="O1187" s="4" t="s">
        <v>293</v>
      </c>
      <c r="P1187" s="4" t="s">
        <v>279</v>
      </c>
      <c r="Q1187" s="4" t="s">
        <v>3769</v>
      </c>
      <c r="R1187" s="9"/>
      <c r="S1187" s="18"/>
      <c r="T1187" s="31"/>
      <c r="U1187" s="7">
        <f>VLOOKUP(F1187,[6]农村公路!$I$6:$W$11652,15,0)</f>
        <v>5.2</v>
      </c>
      <c r="V1187" s="7">
        <f t="shared" si="55"/>
        <v>0</v>
      </c>
      <c r="W1187" s="7" t="e">
        <f>VLOOKUP(F1187,'[7]乡镇通三级、旅游资源产业路项目明细'!$F$8:$S$1305,14,0)</f>
        <v>#N/A</v>
      </c>
      <c r="AA1187" s="7" t="e">
        <f>_xlfn.XLOOKUP(F1187,'[8]乡镇通三级、旅游资源产业路项目明细'!$U:$U,'[8]乡镇通三级、旅游资源产业路项目明细'!$U:$U)</f>
        <v>#N/A</v>
      </c>
      <c r="AB1187" s="7" t="e">
        <f>VLOOKUP(F1187,[9]项目建设投资计划表!$L$7:$O$83,4,0)</f>
        <v>#N/A</v>
      </c>
    </row>
    <row r="1188" spans="1:29" ht="25.15" customHeight="1" outlineLevel="3" x14ac:dyDescent="0.4">
      <c r="A1188" s="4" t="s">
        <v>15</v>
      </c>
      <c r="B1188" s="4" t="s">
        <v>127</v>
      </c>
      <c r="C1188" s="4" t="s">
        <v>3770</v>
      </c>
      <c r="D1188" s="4" t="s">
        <v>3771</v>
      </c>
      <c r="E1188" s="9"/>
      <c r="F1188" s="4" t="s">
        <v>3772</v>
      </c>
      <c r="G1188" s="4" t="s">
        <v>275</v>
      </c>
      <c r="H1188" s="9" t="s">
        <v>291</v>
      </c>
      <c r="I1188" s="9" t="s">
        <v>283</v>
      </c>
      <c r="J1188" s="4">
        <v>5.2</v>
      </c>
      <c r="K1188" s="4" t="s">
        <v>527</v>
      </c>
      <c r="L1188" s="4">
        <v>0</v>
      </c>
      <c r="M1188" s="4">
        <v>3</v>
      </c>
      <c r="N1188" s="4"/>
      <c r="O1188" s="4" t="s">
        <v>285</v>
      </c>
      <c r="P1188" s="4" t="s">
        <v>279</v>
      </c>
      <c r="Q1188" s="4" t="s">
        <v>3773</v>
      </c>
      <c r="R1188" s="9"/>
      <c r="S1188" s="18"/>
      <c r="T1188" s="31"/>
      <c r="U1188" s="7">
        <f>VLOOKUP(F1188,[6]农村公路!$I$6:$W$11652,15,0)</f>
        <v>5.2</v>
      </c>
      <c r="V1188" s="7">
        <f t="shared" si="55"/>
        <v>0</v>
      </c>
      <c r="W1188" s="7" t="e">
        <f>VLOOKUP(F1188,'[7]乡镇通三级、旅游资源产业路项目明细'!$F$8:$S$1305,14,0)</f>
        <v>#N/A</v>
      </c>
      <c r="AA1188" s="7" t="e">
        <f>_xlfn.XLOOKUP(F1188,'[8]乡镇通三级、旅游资源产业路项目明细'!$U:$U,'[8]乡镇通三级、旅游资源产业路项目明细'!$U:$U)</f>
        <v>#N/A</v>
      </c>
      <c r="AB1188" s="7" t="e">
        <f>VLOOKUP(F1188,[9]项目建设投资计划表!$L$7:$O$83,4,0)</f>
        <v>#N/A</v>
      </c>
    </row>
    <row r="1189" spans="1:29" ht="25.15" customHeight="1" outlineLevel="3" x14ac:dyDescent="0.4">
      <c r="A1189" s="4" t="s">
        <v>15</v>
      </c>
      <c r="B1189" s="4" t="s">
        <v>127</v>
      </c>
      <c r="C1189" s="4" t="s">
        <v>3678</v>
      </c>
      <c r="D1189" s="4" t="s">
        <v>33</v>
      </c>
      <c r="E1189" s="9"/>
      <c r="F1189" s="4" t="s">
        <v>3774</v>
      </c>
      <c r="G1189" s="4" t="s">
        <v>275</v>
      </c>
      <c r="H1189" s="9" t="s">
        <v>200</v>
      </c>
      <c r="I1189" s="9" t="s">
        <v>283</v>
      </c>
      <c r="J1189" s="4">
        <v>6.15</v>
      </c>
      <c r="K1189" s="4" t="s">
        <v>284</v>
      </c>
      <c r="L1189" s="4">
        <v>0</v>
      </c>
      <c r="M1189" s="4">
        <v>6.15</v>
      </c>
      <c r="N1189" s="4"/>
      <c r="O1189" s="4" t="s">
        <v>293</v>
      </c>
      <c r="P1189" s="4" t="s">
        <v>279</v>
      </c>
      <c r="Q1189" s="4" t="s">
        <v>3775</v>
      </c>
      <c r="R1189" s="9"/>
      <c r="S1189" s="18"/>
      <c r="T1189" s="31"/>
      <c r="U1189" s="7">
        <f>VLOOKUP(F1189,[6]农村公路!$I$6:$W$11652,15,0)</f>
        <v>6.15</v>
      </c>
      <c r="V1189" s="7">
        <f t="shared" si="55"/>
        <v>0</v>
      </c>
      <c r="W1189" s="7" t="e">
        <f>VLOOKUP(F1189,'[7]乡镇通三级、旅游资源产业路项目明细'!$F$8:$S$1305,14,0)</f>
        <v>#N/A</v>
      </c>
      <c r="AA1189" s="7" t="e">
        <f>_xlfn.XLOOKUP(F1189,'[8]乡镇通三级、旅游资源产业路项目明细'!$U:$U,'[8]乡镇通三级、旅游资源产业路项目明细'!$U:$U)</f>
        <v>#N/A</v>
      </c>
      <c r="AB1189" s="7" t="e">
        <f>VLOOKUP(F1189,[9]项目建设投资计划表!$L$7:$O$83,4,0)</f>
        <v>#N/A</v>
      </c>
    </row>
    <row r="1190" spans="1:29" ht="25.15" customHeight="1" outlineLevel="3" x14ac:dyDescent="0.4">
      <c r="A1190" s="4" t="s">
        <v>15</v>
      </c>
      <c r="B1190" s="4" t="s">
        <v>127</v>
      </c>
      <c r="C1190" s="4" t="s">
        <v>3776</v>
      </c>
      <c r="D1190" s="4" t="s">
        <v>3777</v>
      </c>
      <c r="E1190" s="9"/>
      <c r="F1190" s="4" t="s">
        <v>3778</v>
      </c>
      <c r="G1190" s="4" t="s">
        <v>275</v>
      </c>
      <c r="H1190" s="9" t="s">
        <v>291</v>
      </c>
      <c r="I1190" s="9" t="s">
        <v>3779</v>
      </c>
      <c r="J1190" s="4">
        <v>1.57</v>
      </c>
      <c r="K1190" s="4" t="s">
        <v>284</v>
      </c>
      <c r="L1190" s="4">
        <v>0</v>
      </c>
      <c r="M1190" s="4">
        <v>1.57</v>
      </c>
      <c r="N1190" s="4"/>
      <c r="O1190" s="4" t="s">
        <v>293</v>
      </c>
      <c r="P1190" s="4" t="s">
        <v>279</v>
      </c>
      <c r="Q1190" s="4" t="s">
        <v>3780</v>
      </c>
      <c r="R1190" s="9"/>
      <c r="S1190" s="18"/>
      <c r="T1190" s="31"/>
      <c r="U1190" s="7">
        <f>VLOOKUP(F1190,[6]农村公路!$I$6:$W$11652,15,0)</f>
        <v>1.57</v>
      </c>
      <c r="V1190" s="7">
        <f t="shared" si="55"/>
        <v>0</v>
      </c>
      <c r="W1190" s="7" t="e">
        <f>VLOOKUP(F1190,'[7]乡镇通三级、旅游资源产业路项目明细'!$F$8:$S$1305,14,0)</f>
        <v>#N/A</v>
      </c>
      <c r="AA1190" s="7" t="e">
        <f>_xlfn.XLOOKUP(F1190,'[8]乡镇通三级、旅游资源产业路项目明细'!$U:$U,'[8]乡镇通三级、旅游资源产业路项目明细'!$U:$U)</f>
        <v>#N/A</v>
      </c>
      <c r="AB1190" s="7" t="e">
        <f>VLOOKUP(F1190,[9]项目建设投资计划表!$L$7:$O$83,4,0)</f>
        <v>#N/A</v>
      </c>
    </row>
    <row r="1191" spans="1:29" ht="25.15" customHeight="1" outlineLevel="3" x14ac:dyDescent="0.4">
      <c r="A1191" s="4" t="s">
        <v>15</v>
      </c>
      <c r="B1191" s="4" t="s">
        <v>127</v>
      </c>
      <c r="C1191" s="4" t="s">
        <v>3781</v>
      </c>
      <c r="D1191" s="4" t="s">
        <v>3782</v>
      </c>
      <c r="E1191" s="9"/>
      <c r="F1191" s="4" t="s">
        <v>3783</v>
      </c>
      <c r="G1191" s="4" t="s">
        <v>275</v>
      </c>
      <c r="H1191" s="9" t="s">
        <v>291</v>
      </c>
      <c r="I1191" s="9" t="s">
        <v>283</v>
      </c>
      <c r="J1191" s="4">
        <v>2.44</v>
      </c>
      <c r="K1191" s="4" t="s">
        <v>284</v>
      </c>
      <c r="L1191" s="4">
        <v>0</v>
      </c>
      <c r="M1191" s="4">
        <v>2.44</v>
      </c>
      <c r="N1191" s="4"/>
      <c r="O1191" s="4" t="s">
        <v>293</v>
      </c>
      <c r="P1191" s="4" t="s">
        <v>279</v>
      </c>
      <c r="Q1191" s="4" t="s">
        <v>3784</v>
      </c>
      <c r="R1191" s="9"/>
      <c r="S1191" s="18"/>
      <c r="T1191" s="31"/>
      <c r="U1191" s="7">
        <f>VLOOKUP(F1191,[6]农村公路!$I$6:$W$11652,15,0)</f>
        <v>2.44</v>
      </c>
      <c r="V1191" s="7">
        <f t="shared" si="55"/>
        <v>0</v>
      </c>
      <c r="W1191" s="7" t="e">
        <f>VLOOKUP(F1191,'[7]乡镇通三级、旅游资源产业路项目明细'!$F$8:$S$1305,14,0)</f>
        <v>#N/A</v>
      </c>
      <c r="AA1191" s="7" t="e">
        <f>_xlfn.XLOOKUP(F1191,'[8]乡镇通三级、旅游资源产业路项目明细'!$U:$U,'[8]乡镇通三级、旅游资源产业路项目明细'!$U:$U)</f>
        <v>#N/A</v>
      </c>
      <c r="AB1191" s="7" t="e">
        <f>VLOOKUP(F1191,[9]项目建设投资计划表!$L$7:$O$83,4,0)</f>
        <v>#N/A</v>
      </c>
    </row>
    <row r="1192" spans="1:29" ht="25.15" customHeight="1" outlineLevel="3" x14ac:dyDescent="0.4">
      <c r="A1192" s="4" t="s">
        <v>15</v>
      </c>
      <c r="B1192" s="4" t="s">
        <v>127</v>
      </c>
      <c r="C1192" s="4" t="s">
        <v>3781</v>
      </c>
      <c r="D1192" s="4" t="s">
        <v>3785</v>
      </c>
      <c r="E1192" s="9"/>
      <c r="F1192" s="4" t="s">
        <v>3786</v>
      </c>
      <c r="G1192" s="4" t="s">
        <v>275</v>
      </c>
      <c r="H1192" s="9" t="s">
        <v>291</v>
      </c>
      <c r="I1192" s="9" t="s">
        <v>3787</v>
      </c>
      <c r="J1192" s="4">
        <v>6</v>
      </c>
      <c r="K1192" s="4" t="s">
        <v>284</v>
      </c>
      <c r="L1192" s="4">
        <v>0</v>
      </c>
      <c r="M1192" s="4">
        <v>4</v>
      </c>
      <c r="N1192" s="4"/>
      <c r="O1192" s="4" t="s">
        <v>293</v>
      </c>
      <c r="P1192" s="4" t="s">
        <v>279</v>
      </c>
      <c r="Q1192" s="4" t="s">
        <v>3788</v>
      </c>
      <c r="R1192" s="9"/>
      <c r="S1192" s="18"/>
      <c r="T1192" s="31"/>
      <c r="U1192" s="7">
        <f>VLOOKUP(F1192,[6]农村公路!$I$6:$W$11652,15,0)</f>
        <v>6</v>
      </c>
      <c r="V1192" s="7">
        <f t="shared" si="55"/>
        <v>0</v>
      </c>
      <c r="W1192" s="7" t="e">
        <f>VLOOKUP(F1192,'[7]乡镇通三级、旅游资源产业路项目明细'!$F$8:$S$1305,14,0)</f>
        <v>#N/A</v>
      </c>
      <c r="AA1192" s="7" t="e">
        <f>_xlfn.XLOOKUP(F1192,'[8]乡镇通三级、旅游资源产业路项目明细'!$U:$U,'[8]乡镇通三级、旅游资源产业路项目明细'!$U:$U)</f>
        <v>#N/A</v>
      </c>
      <c r="AB1192" s="7">
        <v>0.88500000000000001</v>
      </c>
      <c r="AC1192" s="7">
        <f>J1192-AB1192</f>
        <v>5.1150000000000002</v>
      </c>
    </row>
    <row r="1193" spans="1:29" ht="25.15" customHeight="1" outlineLevel="3" x14ac:dyDescent="0.4">
      <c r="A1193" s="4" t="s">
        <v>15</v>
      </c>
      <c r="B1193" s="4" t="s">
        <v>127</v>
      </c>
      <c r="C1193" s="4" t="s">
        <v>3781</v>
      </c>
      <c r="D1193" s="4" t="s">
        <v>3789</v>
      </c>
      <c r="E1193" s="9"/>
      <c r="F1193" s="4" t="s">
        <v>3790</v>
      </c>
      <c r="G1193" s="4" t="s">
        <v>275</v>
      </c>
      <c r="H1193" s="9" t="s">
        <v>291</v>
      </c>
      <c r="I1193" s="9" t="s">
        <v>3791</v>
      </c>
      <c r="J1193" s="4">
        <v>2.2400000000000002</v>
      </c>
      <c r="K1193" s="4" t="s">
        <v>284</v>
      </c>
      <c r="L1193" s="4">
        <v>0</v>
      </c>
      <c r="M1193" s="4">
        <v>1.2</v>
      </c>
      <c r="N1193" s="4"/>
      <c r="O1193" s="4" t="s">
        <v>293</v>
      </c>
      <c r="P1193" s="4" t="s">
        <v>279</v>
      </c>
      <c r="Q1193" s="4" t="s">
        <v>3792</v>
      </c>
      <c r="R1193" s="9"/>
      <c r="S1193" s="18"/>
      <c r="T1193" s="31"/>
      <c r="U1193" s="7">
        <f>VLOOKUP(F1193,[6]农村公路!$I$6:$W$11652,15,0)</f>
        <v>2.2400000000000002</v>
      </c>
      <c r="V1193" s="7">
        <f t="shared" si="55"/>
        <v>0</v>
      </c>
      <c r="W1193" s="7" t="e">
        <f>VLOOKUP(F1193,'[7]乡镇通三级、旅游资源产业路项目明细'!$F$8:$S$1305,14,0)</f>
        <v>#N/A</v>
      </c>
      <c r="AA1193" s="7" t="e">
        <f>_xlfn.XLOOKUP(F1193,'[8]乡镇通三级、旅游资源产业路项目明细'!$U:$U,'[8]乡镇通三级、旅游资源产业路项目明细'!$U:$U)</f>
        <v>#N/A</v>
      </c>
      <c r="AB1193" s="7" t="e">
        <f>VLOOKUP(F1193,[9]项目建设投资计划表!$L$7:$O$83,4,0)</f>
        <v>#N/A</v>
      </c>
    </row>
    <row r="1194" spans="1:29" ht="25.15" customHeight="1" outlineLevel="3" x14ac:dyDescent="0.4">
      <c r="A1194" s="4" t="s">
        <v>15</v>
      </c>
      <c r="B1194" s="4" t="s">
        <v>127</v>
      </c>
      <c r="C1194" s="4" t="s">
        <v>3781</v>
      </c>
      <c r="D1194" s="4" t="s">
        <v>3793</v>
      </c>
      <c r="E1194" s="9"/>
      <c r="F1194" s="4" t="s">
        <v>3794</v>
      </c>
      <c r="G1194" s="4" t="s">
        <v>275</v>
      </c>
      <c r="H1194" s="9" t="s">
        <v>291</v>
      </c>
      <c r="I1194" s="9" t="s">
        <v>3795</v>
      </c>
      <c r="J1194" s="4">
        <v>2.319</v>
      </c>
      <c r="K1194" s="4" t="s">
        <v>284</v>
      </c>
      <c r="L1194" s="4">
        <v>0</v>
      </c>
      <c r="M1194" s="4">
        <v>2.319</v>
      </c>
      <c r="N1194" s="4"/>
      <c r="O1194" s="4" t="s">
        <v>293</v>
      </c>
      <c r="P1194" s="4" t="s">
        <v>279</v>
      </c>
      <c r="Q1194" s="4" t="s">
        <v>3796</v>
      </c>
      <c r="R1194" s="9"/>
      <c r="S1194" s="18"/>
      <c r="T1194" s="31"/>
      <c r="U1194" s="7">
        <f>VLOOKUP(F1194,[6]农村公路!$I$6:$W$11652,15,0)</f>
        <v>2.319</v>
      </c>
      <c r="V1194" s="7">
        <f t="shared" si="55"/>
        <v>0</v>
      </c>
      <c r="W1194" s="7" t="e">
        <f>VLOOKUP(F1194,'[7]乡镇通三级、旅游资源产业路项目明细'!$F$8:$S$1305,14,0)</f>
        <v>#N/A</v>
      </c>
      <c r="AA1194" s="7" t="e">
        <f>_xlfn.XLOOKUP(F1194,'[8]乡镇通三级、旅游资源产业路项目明细'!$U:$U,'[8]乡镇通三级、旅游资源产业路项目明细'!$U:$U)</f>
        <v>#N/A</v>
      </c>
      <c r="AB1194" s="7" t="e">
        <f>VLOOKUP(F1194,[9]项目建设投资计划表!$L$7:$O$83,4,0)</f>
        <v>#N/A</v>
      </c>
    </row>
    <row r="1195" spans="1:29" ht="25.15" customHeight="1" outlineLevel="3" x14ac:dyDescent="0.4">
      <c r="A1195" s="4" t="s">
        <v>15</v>
      </c>
      <c r="B1195" s="4" t="s">
        <v>127</v>
      </c>
      <c r="C1195" s="4" t="s">
        <v>3687</v>
      </c>
      <c r="D1195" s="4" t="s">
        <v>3797</v>
      </c>
      <c r="E1195" s="9"/>
      <c r="F1195" s="4" t="s">
        <v>3798</v>
      </c>
      <c r="G1195" s="4" t="s">
        <v>275</v>
      </c>
      <c r="H1195" s="9" t="s">
        <v>291</v>
      </c>
      <c r="I1195" s="9" t="s">
        <v>283</v>
      </c>
      <c r="J1195" s="4">
        <v>1.8</v>
      </c>
      <c r="K1195" s="4" t="s">
        <v>284</v>
      </c>
      <c r="L1195" s="4">
        <v>0</v>
      </c>
      <c r="M1195" s="4">
        <v>1.8</v>
      </c>
      <c r="N1195" s="4"/>
      <c r="O1195" s="4" t="s">
        <v>285</v>
      </c>
      <c r="P1195" s="4" t="s">
        <v>279</v>
      </c>
      <c r="Q1195" s="4" t="s">
        <v>3799</v>
      </c>
      <c r="R1195" s="9"/>
      <c r="S1195" s="18"/>
      <c r="T1195" s="31"/>
      <c r="U1195" s="7">
        <f>VLOOKUP(F1195,[6]农村公路!$I$6:$W$11652,15,0)</f>
        <v>1.8</v>
      </c>
      <c r="V1195" s="7">
        <f t="shared" si="55"/>
        <v>0</v>
      </c>
      <c r="W1195" s="7" t="e">
        <f>VLOOKUP(F1195,'[7]乡镇通三级、旅游资源产业路项目明细'!$F$8:$S$1305,14,0)</f>
        <v>#N/A</v>
      </c>
      <c r="AA1195" s="7" t="e">
        <f>_xlfn.XLOOKUP(F1195,'[8]乡镇通三级、旅游资源产业路项目明细'!$U:$U,'[8]乡镇通三级、旅游资源产业路项目明细'!$U:$U)</f>
        <v>#N/A</v>
      </c>
      <c r="AB1195" s="7" t="e">
        <f>VLOOKUP(F1195,[9]项目建设投资计划表!$L$7:$O$83,4,0)</f>
        <v>#N/A</v>
      </c>
    </row>
    <row r="1196" spans="1:29" ht="25.15" customHeight="1" outlineLevel="3" x14ac:dyDescent="0.4">
      <c r="A1196" s="4" t="s">
        <v>15</v>
      </c>
      <c r="B1196" s="4" t="s">
        <v>127</v>
      </c>
      <c r="C1196" s="4" t="s">
        <v>3687</v>
      </c>
      <c r="D1196" s="4" t="s">
        <v>3797</v>
      </c>
      <c r="E1196" s="9"/>
      <c r="F1196" s="4" t="s">
        <v>3800</v>
      </c>
      <c r="G1196" s="4" t="s">
        <v>275</v>
      </c>
      <c r="H1196" s="9" t="s">
        <v>200</v>
      </c>
      <c r="I1196" s="9" t="s">
        <v>3801</v>
      </c>
      <c r="J1196" s="4">
        <v>2.17</v>
      </c>
      <c r="K1196" s="4" t="s">
        <v>284</v>
      </c>
      <c r="L1196" s="4">
        <v>0</v>
      </c>
      <c r="M1196" s="4">
        <v>2.17</v>
      </c>
      <c r="N1196" s="4"/>
      <c r="O1196" s="4" t="s">
        <v>293</v>
      </c>
      <c r="P1196" s="4" t="s">
        <v>279</v>
      </c>
      <c r="Q1196" s="4" t="s">
        <v>3802</v>
      </c>
      <c r="R1196" s="9"/>
      <c r="S1196" s="18"/>
      <c r="T1196" s="31"/>
      <c r="U1196" s="7">
        <f>VLOOKUP(F1196,[6]农村公路!$I$6:$W$11652,15,0)</f>
        <v>2.17</v>
      </c>
      <c r="V1196" s="7">
        <f t="shared" si="55"/>
        <v>0</v>
      </c>
      <c r="W1196" s="7" t="e">
        <f>VLOOKUP(F1196,'[7]乡镇通三级、旅游资源产业路项目明细'!$F$8:$S$1305,14,0)</f>
        <v>#N/A</v>
      </c>
      <c r="AA1196" s="7" t="e">
        <f>_xlfn.XLOOKUP(F1196,'[8]乡镇通三级、旅游资源产业路项目明细'!$U:$U,'[8]乡镇通三级、旅游资源产业路项目明细'!$U:$U)</f>
        <v>#N/A</v>
      </c>
      <c r="AB1196" s="7" t="e">
        <f>VLOOKUP(F1196,[9]项目建设投资计划表!$L$7:$O$83,4,0)</f>
        <v>#N/A</v>
      </c>
    </row>
    <row r="1197" spans="1:29" ht="25.15" customHeight="1" outlineLevel="3" x14ac:dyDescent="0.4">
      <c r="A1197" s="4" t="s">
        <v>15</v>
      </c>
      <c r="B1197" s="4" t="s">
        <v>127</v>
      </c>
      <c r="C1197" s="4" t="s">
        <v>3803</v>
      </c>
      <c r="D1197" s="4" t="s">
        <v>3804</v>
      </c>
      <c r="E1197" s="9"/>
      <c r="F1197" s="4" t="s">
        <v>3805</v>
      </c>
      <c r="G1197" s="4" t="s">
        <v>275</v>
      </c>
      <c r="H1197" s="9" t="s">
        <v>291</v>
      </c>
      <c r="I1197" s="9" t="s">
        <v>283</v>
      </c>
      <c r="J1197" s="4">
        <v>6</v>
      </c>
      <c r="K1197" s="4" t="s">
        <v>284</v>
      </c>
      <c r="L1197" s="4">
        <v>0</v>
      </c>
      <c r="M1197" s="4">
        <v>1.5</v>
      </c>
      <c r="N1197" s="4"/>
      <c r="O1197" s="4" t="s">
        <v>293</v>
      </c>
      <c r="P1197" s="4" t="s">
        <v>279</v>
      </c>
      <c r="Q1197" s="4" t="s">
        <v>3806</v>
      </c>
      <c r="R1197" s="9"/>
      <c r="S1197" s="18"/>
      <c r="T1197" s="31"/>
      <c r="U1197" s="7">
        <f>VLOOKUP(F1197,[6]农村公路!$I$6:$W$11652,15,0)</f>
        <v>6</v>
      </c>
      <c r="V1197" s="7">
        <f t="shared" si="55"/>
        <v>0</v>
      </c>
      <c r="W1197" s="7" t="e">
        <f>VLOOKUP(F1197,'[7]乡镇通三级、旅游资源产业路项目明细'!$F$8:$S$1305,14,0)</f>
        <v>#N/A</v>
      </c>
      <c r="AA1197" s="7" t="e">
        <f>_xlfn.XLOOKUP(F1197,'[8]乡镇通三级、旅游资源产业路项目明细'!$U:$U,'[8]乡镇通三级、旅游资源产业路项目明细'!$U:$U)</f>
        <v>#N/A</v>
      </c>
      <c r="AB1197" s="7" t="e">
        <f>VLOOKUP(F1197,[9]项目建设投资计划表!$L$7:$O$83,4,0)</f>
        <v>#N/A</v>
      </c>
    </row>
    <row r="1198" spans="1:29" ht="25.15" customHeight="1" outlineLevel="3" x14ac:dyDescent="0.4">
      <c r="A1198" s="4" t="s">
        <v>15</v>
      </c>
      <c r="B1198" s="4" t="s">
        <v>127</v>
      </c>
      <c r="C1198" s="4" t="s">
        <v>3683</v>
      </c>
      <c r="D1198" s="4" t="s">
        <v>3807</v>
      </c>
      <c r="E1198" s="9"/>
      <c r="F1198" s="4" t="s">
        <v>3808</v>
      </c>
      <c r="G1198" s="4" t="s">
        <v>275</v>
      </c>
      <c r="H1198" s="9" t="s">
        <v>200</v>
      </c>
      <c r="I1198" s="9" t="s">
        <v>3809</v>
      </c>
      <c r="J1198" s="4">
        <v>2.91</v>
      </c>
      <c r="K1198" s="4" t="s">
        <v>284</v>
      </c>
      <c r="L1198" s="4">
        <v>0</v>
      </c>
      <c r="M1198" s="4">
        <v>2.91</v>
      </c>
      <c r="N1198" s="4"/>
      <c r="O1198" s="4" t="s">
        <v>293</v>
      </c>
      <c r="P1198" s="4" t="s">
        <v>279</v>
      </c>
      <c r="Q1198" s="4" t="s">
        <v>3810</v>
      </c>
      <c r="R1198" s="9"/>
      <c r="S1198" s="18"/>
      <c r="T1198" s="31"/>
      <c r="U1198" s="7">
        <f>VLOOKUP(F1198,[6]农村公路!$I$6:$W$11652,15,0)</f>
        <v>2.91</v>
      </c>
      <c r="V1198" s="7">
        <f t="shared" si="55"/>
        <v>0</v>
      </c>
      <c r="W1198" s="7" t="e">
        <f>VLOOKUP(F1198,'[7]乡镇通三级、旅游资源产业路项目明细'!$F$8:$S$1305,14,0)</f>
        <v>#N/A</v>
      </c>
      <c r="AA1198" s="7" t="e">
        <f>_xlfn.XLOOKUP(F1198,'[8]乡镇通三级、旅游资源产业路项目明细'!$U:$U,'[8]乡镇通三级、旅游资源产业路项目明细'!$U:$U)</f>
        <v>#N/A</v>
      </c>
      <c r="AB1198" s="7" t="e">
        <f>VLOOKUP(F1198,[9]项目建设投资计划表!$L$7:$O$83,4,0)</f>
        <v>#N/A</v>
      </c>
    </row>
    <row r="1199" spans="1:29" ht="25.15" customHeight="1" outlineLevel="3" x14ac:dyDescent="0.4">
      <c r="A1199" s="4" t="s">
        <v>15</v>
      </c>
      <c r="B1199" s="4" t="s">
        <v>127</v>
      </c>
      <c r="C1199" s="4" t="s">
        <v>3683</v>
      </c>
      <c r="D1199" s="4" t="s">
        <v>3807</v>
      </c>
      <c r="E1199" s="9"/>
      <c r="F1199" s="4" t="s">
        <v>3811</v>
      </c>
      <c r="G1199" s="4" t="s">
        <v>275</v>
      </c>
      <c r="H1199" s="9" t="s">
        <v>200</v>
      </c>
      <c r="I1199" s="9" t="s">
        <v>283</v>
      </c>
      <c r="J1199" s="4">
        <v>4.32</v>
      </c>
      <c r="K1199" s="4" t="s">
        <v>284</v>
      </c>
      <c r="L1199" s="4">
        <v>0</v>
      </c>
      <c r="M1199" s="4">
        <v>4.32</v>
      </c>
      <c r="N1199" s="4"/>
      <c r="O1199" s="4" t="s">
        <v>293</v>
      </c>
      <c r="P1199" s="4" t="s">
        <v>279</v>
      </c>
      <c r="Q1199" s="4" t="s">
        <v>3812</v>
      </c>
      <c r="R1199" s="9"/>
      <c r="S1199" s="18"/>
      <c r="T1199" s="31"/>
      <c r="U1199" s="7">
        <f>VLOOKUP(F1199,[6]农村公路!$I$6:$W$11652,15,0)</f>
        <v>4.32</v>
      </c>
      <c r="V1199" s="7">
        <f t="shared" si="55"/>
        <v>0</v>
      </c>
      <c r="W1199" s="7" t="e">
        <f>VLOOKUP(F1199,'[7]乡镇通三级、旅游资源产业路项目明细'!$F$8:$S$1305,14,0)</f>
        <v>#N/A</v>
      </c>
      <c r="AA1199" s="7" t="e">
        <f>_xlfn.XLOOKUP(F1199,'[8]乡镇通三级、旅游资源产业路项目明细'!$U:$U,'[8]乡镇通三级、旅游资源产业路项目明细'!$U:$U)</f>
        <v>#N/A</v>
      </c>
      <c r="AB1199" s="7" t="e">
        <f>VLOOKUP(F1199,[9]项目建设投资计划表!$L$7:$O$83,4,0)</f>
        <v>#N/A</v>
      </c>
    </row>
    <row r="1200" spans="1:29" ht="25.15" customHeight="1" outlineLevel="3" x14ac:dyDescent="0.4">
      <c r="A1200" s="4" t="s">
        <v>15</v>
      </c>
      <c r="B1200" s="4" t="s">
        <v>127</v>
      </c>
      <c r="C1200" s="4" t="s">
        <v>3683</v>
      </c>
      <c r="D1200" s="4" t="s">
        <v>3813</v>
      </c>
      <c r="E1200" s="9"/>
      <c r="F1200" s="4" t="s">
        <v>3814</v>
      </c>
      <c r="G1200" s="4" t="s">
        <v>275</v>
      </c>
      <c r="H1200" s="9" t="s">
        <v>200</v>
      </c>
      <c r="I1200" s="9" t="s">
        <v>283</v>
      </c>
      <c r="J1200" s="4">
        <v>2.29</v>
      </c>
      <c r="K1200" s="4" t="s">
        <v>284</v>
      </c>
      <c r="L1200" s="4">
        <v>0</v>
      </c>
      <c r="M1200" s="4">
        <v>2.29</v>
      </c>
      <c r="N1200" s="4"/>
      <c r="O1200" s="4" t="s">
        <v>923</v>
      </c>
      <c r="P1200" s="4" t="s">
        <v>279</v>
      </c>
      <c r="Q1200" s="4" t="s">
        <v>3815</v>
      </c>
      <c r="R1200" s="9"/>
      <c r="S1200" s="18"/>
      <c r="T1200" s="31"/>
      <c r="U1200" s="7">
        <f>VLOOKUP(F1200,[6]农村公路!$I$6:$W$11652,15,0)</f>
        <v>2.29</v>
      </c>
      <c r="V1200" s="7">
        <f t="shared" si="55"/>
        <v>0</v>
      </c>
      <c r="W1200" s="7" t="e">
        <f>VLOOKUP(F1200,'[7]乡镇通三级、旅游资源产业路项目明细'!$F$8:$S$1305,14,0)</f>
        <v>#N/A</v>
      </c>
      <c r="AA1200" s="7" t="e">
        <f>_xlfn.XLOOKUP(F1200,'[8]乡镇通三级、旅游资源产业路项目明细'!$U:$U,'[8]乡镇通三级、旅游资源产业路项目明细'!$U:$U)</f>
        <v>#N/A</v>
      </c>
      <c r="AB1200" s="7" t="e">
        <f>VLOOKUP(F1200,[9]项目建设投资计划表!$L$7:$O$83,4,0)</f>
        <v>#N/A</v>
      </c>
    </row>
    <row r="1201" spans="1:28" ht="25.15" customHeight="1" outlineLevel="3" x14ac:dyDescent="0.4">
      <c r="A1201" s="4" t="s">
        <v>15</v>
      </c>
      <c r="B1201" s="4" t="s">
        <v>127</v>
      </c>
      <c r="C1201" s="4" t="s">
        <v>3683</v>
      </c>
      <c r="D1201" s="4" t="s">
        <v>3816</v>
      </c>
      <c r="E1201" s="9"/>
      <c r="F1201" s="4" t="s">
        <v>3817</v>
      </c>
      <c r="G1201" s="4" t="s">
        <v>275</v>
      </c>
      <c r="H1201" s="9" t="s">
        <v>291</v>
      </c>
      <c r="I1201" s="9" t="s">
        <v>283</v>
      </c>
      <c r="J1201" s="4">
        <v>6</v>
      </c>
      <c r="K1201" s="4" t="s">
        <v>284</v>
      </c>
      <c r="L1201" s="4">
        <v>0</v>
      </c>
      <c r="M1201" s="4">
        <v>4</v>
      </c>
      <c r="N1201" s="4"/>
      <c r="O1201" s="4" t="s">
        <v>293</v>
      </c>
      <c r="P1201" s="4" t="s">
        <v>279</v>
      </c>
      <c r="Q1201" s="4" t="s">
        <v>3818</v>
      </c>
      <c r="R1201" s="9"/>
      <c r="S1201" s="18"/>
      <c r="T1201" s="31"/>
      <c r="U1201" s="7">
        <f>VLOOKUP(F1201,[6]农村公路!$I$6:$W$11652,15,0)</f>
        <v>6</v>
      </c>
      <c r="V1201" s="7">
        <f t="shared" si="55"/>
        <v>0</v>
      </c>
      <c r="W1201" s="7" t="e">
        <f>VLOOKUP(F1201,'[7]乡镇通三级、旅游资源产业路项目明细'!$F$8:$S$1305,14,0)</f>
        <v>#N/A</v>
      </c>
      <c r="AA1201" s="7" t="e">
        <f>_xlfn.XLOOKUP(F1201,'[8]乡镇通三级、旅游资源产业路项目明细'!$U:$U,'[8]乡镇通三级、旅游资源产业路项目明细'!$U:$U)</f>
        <v>#N/A</v>
      </c>
      <c r="AB1201" s="7" t="e">
        <f>VLOOKUP(F1201,[9]项目建设投资计划表!$L$7:$O$83,4,0)</f>
        <v>#N/A</v>
      </c>
    </row>
    <row r="1202" spans="1:28" ht="25.15" customHeight="1" outlineLevel="3" x14ac:dyDescent="0.4">
      <c r="A1202" s="4" t="s">
        <v>15</v>
      </c>
      <c r="B1202" s="4" t="s">
        <v>127</v>
      </c>
      <c r="C1202" s="4" t="s">
        <v>3692</v>
      </c>
      <c r="D1202" s="4" t="s">
        <v>3819</v>
      </c>
      <c r="E1202" s="9"/>
      <c r="F1202" s="4" t="s">
        <v>3820</v>
      </c>
      <c r="G1202" s="4" t="s">
        <v>327</v>
      </c>
      <c r="H1202" s="9" t="s">
        <v>291</v>
      </c>
      <c r="I1202" s="9" t="s">
        <v>283</v>
      </c>
      <c r="J1202" s="4">
        <v>0.8</v>
      </c>
      <c r="K1202" s="10" t="s">
        <v>377</v>
      </c>
      <c r="L1202" s="4" t="s">
        <v>1021</v>
      </c>
      <c r="M1202" s="4">
        <v>0.8</v>
      </c>
      <c r="N1202" s="4"/>
      <c r="O1202" s="4">
        <v>4.5</v>
      </c>
      <c r="P1202" s="4" t="s">
        <v>279</v>
      </c>
      <c r="Q1202" s="4" t="s">
        <v>3819</v>
      </c>
      <c r="R1202" s="9"/>
      <c r="S1202" s="18"/>
      <c r="T1202" s="31"/>
      <c r="U1202" s="7">
        <f>VLOOKUP(F1202,[6]农村公路!$I$6:$W$11652,15,0)</f>
        <v>0.8</v>
      </c>
      <c r="V1202" s="7">
        <f t="shared" si="55"/>
        <v>0</v>
      </c>
      <c r="W1202" s="7" t="e">
        <f>VLOOKUP(F1202,'[7]乡镇通三级、旅游资源产业路项目明细'!$F$8:$S$1305,14,0)</f>
        <v>#N/A</v>
      </c>
      <c r="AA1202" s="7" t="e">
        <f>_xlfn.XLOOKUP(F1202,'[8]乡镇通三级、旅游资源产业路项目明细'!$U:$U,'[8]乡镇通三级、旅游资源产业路项目明细'!$U:$U)</f>
        <v>#N/A</v>
      </c>
      <c r="AB1202" s="7" t="e">
        <f>VLOOKUP(F1202,[9]项目建设投资计划表!$L$7:$O$83,4,0)</f>
        <v>#N/A</v>
      </c>
    </row>
    <row r="1203" spans="1:28" ht="25.15" customHeight="1" outlineLevel="3" x14ac:dyDescent="0.4">
      <c r="A1203" s="4" t="s">
        <v>15</v>
      </c>
      <c r="B1203" s="4" t="s">
        <v>127</v>
      </c>
      <c r="C1203" s="57" t="s">
        <v>3697</v>
      </c>
      <c r="D1203" s="57" t="s">
        <v>3821</v>
      </c>
      <c r="E1203" s="9"/>
      <c r="F1203" s="57" t="s">
        <v>3822</v>
      </c>
      <c r="G1203" s="4" t="s">
        <v>275</v>
      </c>
      <c r="H1203" s="9" t="s">
        <v>291</v>
      </c>
      <c r="I1203" s="9" t="s">
        <v>283</v>
      </c>
      <c r="J1203" s="58">
        <v>3.68</v>
      </c>
      <c r="K1203" s="4" t="s">
        <v>284</v>
      </c>
      <c r="L1203" s="4"/>
      <c r="M1203" s="58">
        <v>3.68</v>
      </c>
      <c r="N1203" s="58"/>
      <c r="O1203" s="9" t="s">
        <v>923</v>
      </c>
      <c r="P1203" s="4" t="s">
        <v>279</v>
      </c>
      <c r="Q1203" s="4" t="s">
        <v>3823</v>
      </c>
      <c r="R1203" s="9"/>
      <c r="S1203" s="18"/>
      <c r="T1203" s="31"/>
      <c r="U1203" s="7">
        <f>VLOOKUP(F1203,[6]农村公路!$I$6:$W$11652,15,0)</f>
        <v>3.68</v>
      </c>
      <c r="V1203" s="7">
        <f t="shared" si="55"/>
        <v>0</v>
      </c>
      <c r="W1203" s="7" t="e">
        <f>VLOOKUP(F1203,'[7]乡镇通三级、旅游资源产业路项目明细'!$F$8:$S$1305,14,0)</f>
        <v>#N/A</v>
      </c>
      <c r="AA1203" s="7" t="e">
        <f>_xlfn.XLOOKUP(F1203,'[8]乡镇通三级、旅游资源产业路项目明细'!$U:$U,'[8]乡镇通三级、旅游资源产业路项目明细'!$U:$U)</f>
        <v>#N/A</v>
      </c>
      <c r="AB1203" s="7" t="e">
        <f>VLOOKUP(F1203,[9]项目建设投资计划表!$L$7:$O$83,4,0)</f>
        <v>#N/A</v>
      </c>
    </row>
    <row r="1204" spans="1:28" ht="25.15" customHeight="1" outlineLevel="3" x14ac:dyDescent="0.4">
      <c r="A1204" s="4" t="s">
        <v>15</v>
      </c>
      <c r="B1204" s="4" t="s">
        <v>127</v>
      </c>
      <c r="C1204" s="4" t="s">
        <v>3629</v>
      </c>
      <c r="D1204" s="4" t="s">
        <v>3824</v>
      </c>
      <c r="E1204" s="9"/>
      <c r="F1204" s="4" t="s">
        <v>3825</v>
      </c>
      <c r="G1204" s="4" t="s">
        <v>275</v>
      </c>
      <c r="H1204" s="9" t="s">
        <v>291</v>
      </c>
      <c r="I1204" s="9" t="s">
        <v>3826</v>
      </c>
      <c r="J1204" s="4">
        <v>5.44</v>
      </c>
      <c r="K1204" s="10" t="s">
        <v>284</v>
      </c>
      <c r="L1204" s="4"/>
      <c r="M1204" s="4">
        <v>2.2000000000000002</v>
      </c>
      <c r="N1204" s="4"/>
      <c r="O1204" s="9" t="s">
        <v>293</v>
      </c>
      <c r="P1204" s="4" t="s">
        <v>279</v>
      </c>
      <c r="Q1204" s="4" t="s">
        <v>3827</v>
      </c>
      <c r="R1204" s="9"/>
      <c r="S1204" s="18"/>
      <c r="T1204" s="31"/>
      <c r="U1204" s="7">
        <f>VLOOKUP(F1204,[6]农村公路!$I$6:$W$11652,15,0)</f>
        <v>5.44</v>
      </c>
      <c r="V1204" s="7">
        <f t="shared" si="55"/>
        <v>0</v>
      </c>
      <c r="W1204" s="7" t="e">
        <f>VLOOKUP(F1204,'[7]乡镇通三级、旅游资源产业路项目明细'!$F$8:$S$1305,14,0)</f>
        <v>#N/A</v>
      </c>
      <c r="AA1204" s="7" t="e">
        <f>_xlfn.XLOOKUP(F1204,'[8]乡镇通三级、旅游资源产业路项目明细'!$U:$U,'[8]乡镇通三级、旅游资源产业路项目明细'!$U:$U)</f>
        <v>#N/A</v>
      </c>
      <c r="AB1204" s="7" t="e">
        <f>VLOOKUP(F1204,[9]项目建设投资计划表!$L$7:$O$83,4,0)</f>
        <v>#N/A</v>
      </c>
    </row>
    <row r="1205" spans="1:28" ht="25.15" customHeight="1" outlineLevel="3" x14ac:dyDescent="0.4">
      <c r="A1205" s="4" t="s">
        <v>15</v>
      </c>
      <c r="B1205" s="4" t="s">
        <v>127</v>
      </c>
      <c r="C1205" s="4" t="s">
        <v>3697</v>
      </c>
      <c r="D1205" s="4" t="s">
        <v>3828</v>
      </c>
      <c r="E1205" s="9"/>
      <c r="F1205" s="4" t="s">
        <v>3829</v>
      </c>
      <c r="G1205" s="4" t="s">
        <v>275</v>
      </c>
      <c r="H1205" s="9" t="s">
        <v>291</v>
      </c>
      <c r="I1205" s="9" t="s">
        <v>3830</v>
      </c>
      <c r="J1205" s="4">
        <v>5.25</v>
      </c>
      <c r="K1205" s="10" t="s">
        <v>284</v>
      </c>
      <c r="L1205" s="4"/>
      <c r="M1205" s="4">
        <v>3</v>
      </c>
      <c r="N1205" s="4"/>
      <c r="O1205" s="9" t="s">
        <v>363</v>
      </c>
      <c r="P1205" s="4" t="s">
        <v>279</v>
      </c>
      <c r="Q1205" s="4" t="s">
        <v>3831</v>
      </c>
      <c r="R1205" s="9"/>
      <c r="S1205" s="18"/>
      <c r="T1205" s="31"/>
      <c r="U1205" s="7">
        <f>VLOOKUP(F1205,[6]农村公路!$I$6:$W$11652,15,0)</f>
        <v>5.25</v>
      </c>
      <c r="V1205" s="7">
        <f t="shared" si="55"/>
        <v>0</v>
      </c>
      <c r="W1205" s="7" t="e">
        <f>VLOOKUP(F1205,'[7]乡镇通三级、旅游资源产业路项目明细'!$F$8:$S$1305,14,0)</f>
        <v>#N/A</v>
      </c>
      <c r="AA1205" s="7" t="e">
        <f>_xlfn.XLOOKUP(F1205,'[8]乡镇通三级、旅游资源产业路项目明细'!$U:$U,'[8]乡镇通三级、旅游资源产业路项目明细'!$U:$U)</f>
        <v>#N/A</v>
      </c>
      <c r="AB1205" s="7" t="e">
        <f>VLOOKUP(F1205,[9]项目建设投资计划表!$L$7:$O$83,4,0)</f>
        <v>#N/A</v>
      </c>
    </row>
    <row r="1206" spans="1:28" ht="25.15" customHeight="1" outlineLevel="3" x14ac:dyDescent="0.4">
      <c r="A1206" s="4" t="s">
        <v>15</v>
      </c>
      <c r="B1206" s="4" t="s">
        <v>127</v>
      </c>
      <c r="C1206" s="28" t="s">
        <v>3730</v>
      </c>
      <c r="D1206" s="28" t="s">
        <v>3832</v>
      </c>
      <c r="E1206" s="9"/>
      <c r="F1206" s="29" t="s">
        <v>3833</v>
      </c>
      <c r="G1206" s="4" t="s">
        <v>327</v>
      </c>
      <c r="H1206" s="9" t="s">
        <v>291</v>
      </c>
      <c r="I1206" s="9" t="s">
        <v>283</v>
      </c>
      <c r="J1206" s="29">
        <v>1.07</v>
      </c>
      <c r="K1206" s="10" t="s">
        <v>377</v>
      </c>
      <c r="L1206" s="9"/>
      <c r="M1206" s="29">
        <v>1.07</v>
      </c>
      <c r="N1206" s="29"/>
      <c r="O1206" s="9">
        <v>4.5</v>
      </c>
      <c r="P1206" s="4" t="s">
        <v>279</v>
      </c>
      <c r="Q1206" s="4" t="s">
        <v>3832</v>
      </c>
      <c r="R1206" s="9"/>
      <c r="S1206" s="18"/>
      <c r="T1206" s="31"/>
      <c r="U1206" s="7">
        <f>VLOOKUP(F1206,[6]农村公路!$I$6:$W$11652,15,0)</f>
        <v>1.07</v>
      </c>
      <c r="V1206" s="7">
        <f t="shared" si="55"/>
        <v>0</v>
      </c>
      <c r="W1206" s="7" t="e">
        <f>VLOOKUP(F1206,'[7]乡镇通三级、旅游资源产业路项目明细'!$F$8:$S$1305,14,0)</f>
        <v>#N/A</v>
      </c>
      <c r="AA1206" s="7" t="e">
        <f>_xlfn.XLOOKUP(F1206,'[8]乡镇通三级、旅游资源产业路项目明细'!$U:$U,'[8]乡镇通三级、旅游资源产业路项目明细'!$U:$U)</f>
        <v>#N/A</v>
      </c>
      <c r="AB1206" s="7" t="e">
        <f>VLOOKUP(F1206,[9]项目建设投资计划表!$L$7:$O$83,4,0)</f>
        <v>#N/A</v>
      </c>
    </row>
    <row r="1207" spans="1:28" ht="25.15" customHeight="1" outlineLevel="3" x14ac:dyDescent="0.4">
      <c r="A1207" s="4" t="s">
        <v>15</v>
      </c>
      <c r="B1207" s="4" t="s">
        <v>127</v>
      </c>
      <c r="C1207" s="28" t="s">
        <v>3683</v>
      </c>
      <c r="D1207" s="28" t="s">
        <v>3816</v>
      </c>
      <c r="E1207" s="9"/>
      <c r="F1207" s="29" t="s">
        <v>3834</v>
      </c>
      <c r="G1207" s="4" t="s">
        <v>327</v>
      </c>
      <c r="H1207" s="9" t="s">
        <v>291</v>
      </c>
      <c r="I1207" s="9" t="s">
        <v>283</v>
      </c>
      <c r="J1207" s="29">
        <v>1.37</v>
      </c>
      <c r="K1207" s="10" t="s">
        <v>377</v>
      </c>
      <c r="L1207" s="9"/>
      <c r="M1207" s="29">
        <v>1.37</v>
      </c>
      <c r="N1207" s="29"/>
      <c r="O1207" s="4">
        <v>4.5</v>
      </c>
      <c r="P1207" s="4" t="s">
        <v>279</v>
      </c>
      <c r="Q1207" s="4" t="s">
        <v>3816</v>
      </c>
      <c r="R1207" s="9"/>
      <c r="S1207" s="18"/>
      <c r="T1207" s="31"/>
      <c r="U1207" s="7">
        <f>VLOOKUP(F1207,[6]农村公路!$I$6:$W$11652,15,0)</f>
        <v>1.37</v>
      </c>
      <c r="V1207" s="7">
        <f t="shared" si="55"/>
        <v>0</v>
      </c>
      <c r="W1207" s="7" t="e">
        <f>VLOOKUP(F1207,'[7]乡镇通三级、旅游资源产业路项目明细'!$F$8:$S$1305,14,0)</f>
        <v>#N/A</v>
      </c>
      <c r="AA1207" s="7" t="e">
        <f>_xlfn.XLOOKUP(F1207,'[8]乡镇通三级、旅游资源产业路项目明细'!$U:$U,'[8]乡镇通三级、旅游资源产业路项目明细'!$U:$U)</f>
        <v>#N/A</v>
      </c>
      <c r="AB1207" s="7" t="e">
        <f>VLOOKUP(F1207,[9]项目建设投资计划表!$L$7:$O$83,4,0)</f>
        <v>#N/A</v>
      </c>
    </row>
    <row r="1208" spans="1:28" ht="25.15" customHeight="1" outlineLevel="3" x14ac:dyDescent="0.4">
      <c r="A1208" s="4" t="s">
        <v>15</v>
      </c>
      <c r="B1208" s="4" t="s">
        <v>127</v>
      </c>
      <c r="C1208" s="28" t="s">
        <v>953</v>
      </c>
      <c r="D1208" s="28" t="s">
        <v>3835</v>
      </c>
      <c r="E1208" s="9"/>
      <c r="F1208" s="29" t="s">
        <v>3836</v>
      </c>
      <c r="G1208" s="4" t="s">
        <v>327</v>
      </c>
      <c r="H1208" s="9" t="s">
        <v>291</v>
      </c>
      <c r="I1208" s="9" t="s">
        <v>283</v>
      </c>
      <c r="J1208" s="29">
        <v>1.86</v>
      </c>
      <c r="K1208" s="10" t="s">
        <v>377</v>
      </c>
      <c r="L1208" s="9"/>
      <c r="M1208" s="29">
        <v>1.86</v>
      </c>
      <c r="N1208" s="29"/>
      <c r="O1208" s="9">
        <v>4.5</v>
      </c>
      <c r="P1208" s="4" t="s">
        <v>279</v>
      </c>
      <c r="Q1208" s="4" t="s">
        <v>3835</v>
      </c>
      <c r="R1208" s="9"/>
      <c r="S1208" s="18"/>
      <c r="T1208" s="31"/>
      <c r="U1208" s="7">
        <f>VLOOKUP(F1208,[6]农村公路!$I$6:$W$11652,15,0)</f>
        <v>1.86</v>
      </c>
      <c r="V1208" s="7">
        <f t="shared" si="55"/>
        <v>0</v>
      </c>
      <c r="W1208" s="7" t="e">
        <f>VLOOKUP(F1208,'[7]乡镇通三级、旅游资源产业路项目明细'!$F$8:$S$1305,14,0)</f>
        <v>#N/A</v>
      </c>
      <c r="AA1208" s="7" t="e">
        <f>_xlfn.XLOOKUP(F1208,'[8]乡镇通三级、旅游资源产业路项目明细'!$U:$U,'[8]乡镇通三级、旅游资源产业路项目明细'!$U:$U)</f>
        <v>#N/A</v>
      </c>
      <c r="AB1208" s="7" t="e">
        <f>VLOOKUP(F1208,[9]项目建设投资计划表!$L$7:$O$83,4,0)</f>
        <v>#N/A</v>
      </c>
    </row>
    <row r="1209" spans="1:28" ht="25.15" customHeight="1" outlineLevel="3" x14ac:dyDescent="0.4">
      <c r="A1209" s="4" t="s">
        <v>15</v>
      </c>
      <c r="B1209" s="4" t="s">
        <v>127</v>
      </c>
      <c r="C1209" s="28" t="s">
        <v>3692</v>
      </c>
      <c r="D1209" s="28" t="s">
        <v>3605</v>
      </c>
      <c r="E1209" s="9"/>
      <c r="F1209" s="29" t="s">
        <v>3837</v>
      </c>
      <c r="G1209" s="4" t="s">
        <v>327</v>
      </c>
      <c r="H1209" s="9" t="s">
        <v>291</v>
      </c>
      <c r="I1209" s="9" t="s">
        <v>283</v>
      </c>
      <c r="J1209" s="29">
        <v>1.448</v>
      </c>
      <c r="K1209" s="10" t="s">
        <v>377</v>
      </c>
      <c r="L1209" s="9"/>
      <c r="M1209" s="29">
        <v>1.448</v>
      </c>
      <c r="N1209" s="29"/>
      <c r="O1209" s="4">
        <v>4.5</v>
      </c>
      <c r="P1209" s="4" t="s">
        <v>279</v>
      </c>
      <c r="Q1209" s="4" t="s">
        <v>3605</v>
      </c>
      <c r="R1209" s="9"/>
      <c r="S1209" s="18"/>
      <c r="T1209" s="31"/>
      <c r="U1209" s="7">
        <f>VLOOKUP(F1209,[6]农村公路!$I$6:$W$11652,15,0)</f>
        <v>1.448</v>
      </c>
      <c r="V1209" s="7">
        <f t="shared" si="55"/>
        <v>0</v>
      </c>
      <c r="W1209" s="7" t="e">
        <f>VLOOKUP(F1209,'[7]乡镇通三级、旅游资源产业路项目明细'!$F$8:$S$1305,14,0)</f>
        <v>#N/A</v>
      </c>
      <c r="AA1209" s="7" t="e">
        <f>_xlfn.XLOOKUP(F1209,'[8]乡镇通三级、旅游资源产业路项目明细'!$U:$U,'[8]乡镇通三级、旅游资源产业路项目明细'!$U:$U)</f>
        <v>#N/A</v>
      </c>
      <c r="AB1209" s="7" t="e">
        <f>VLOOKUP(F1209,[9]项目建设投资计划表!$L$7:$O$83,4,0)</f>
        <v>#N/A</v>
      </c>
    </row>
    <row r="1210" spans="1:28" ht="25.15" customHeight="1" outlineLevel="3" x14ac:dyDescent="0.4">
      <c r="A1210" s="4" t="s">
        <v>15</v>
      </c>
      <c r="B1210" s="4" t="s">
        <v>127</v>
      </c>
      <c r="C1210" s="28" t="s">
        <v>3641</v>
      </c>
      <c r="D1210" s="28" t="s">
        <v>3838</v>
      </c>
      <c r="E1210" s="9"/>
      <c r="F1210" s="29" t="s">
        <v>3839</v>
      </c>
      <c r="G1210" s="4" t="s">
        <v>327</v>
      </c>
      <c r="H1210" s="9" t="s">
        <v>291</v>
      </c>
      <c r="I1210" s="9" t="s">
        <v>3840</v>
      </c>
      <c r="J1210" s="29">
        <v>1.2190000000000001</v>
      </c>
      <c r="K1210" s="10" t="s">
        <v>377</v>
      </c>
      <c r="L1210" s="9"/>
      <c r="M1210" s="29">
        <v>1.2190000000000001</v>
      </c>
      <c r="N1210" s="29"/>
      <c r="O1210" s="9">
        <v>4.5</v>
      </c>
      <c r="P1210" s="4" t="s">
        <v>279</v>
      </c>
      <c r="Q1210" s="4" t="s">
        <v>3838</v>
      </c>
      <c r="R1210" s="9"/>
      <c r="S1210" s="18"/>
      <c r="T1210" s="31"/>
      <c r="U1210" s="7">
        <f>VLOOKUP(F1210,[6]农村公路!$I$6:$W$11652,15,0)</f>
        <v>1.2190000000000001</v>
      </c>
      <c r="V1210" s="7">
        <f t="shared" si="55"/>
        <v>0</v>
      </c>
      <c r="W1210" s="7" t="e">
        <f>VLOOKUP(F1210,'[7]乡镇通三级、旅游资源产业路项目明细'!$F$8:$S$1305,14,0)</f>
        <v>#N/A</v>
      </c>
      <c r="AA1210" s="7" t="e">
        <f>_xlfn.XLOOKUP(F1210,'[8]乡镇通三级、旅游资源产业路项目明细'!$U:$U,'[8]乡镇通三级、旅游资源产业路项目明细'!$U:$U)</f>
        <v>#N/A</v>
      </c>
      <c r="AB1210" s="7" t="e">
        <f>VLOOKUP(F1210,[9]项目建设投资计划表!$L$7:$O$83,4,0)</f>
        <v>#N/A</v>
      </c>
    </row>
    <row r="1211" spans="1:28" ht="25.15" customHeight="1" outlineLevel="3" x14ac:dyDescent="0.4">
      <c r="A1211" s="4" t="s">
        <v>15</v>
      </c>
      <c r="B1211" s="4" t="s">
        <v>127</v>
      </c>
      <c r="C1211" s="28" t="s">
        <v>3678</v>
      </c>
      <c r="D1211" s="28" t="s">
        <v>3841</v>
      </c>
      <c r="E1211" s="9"/>
      <c r="F1211" s="29" t="s">
        <v>3842</v>
      </c>
      <c r="G1211" s="4" t="s">
        <v>327</v>
      </c>
      <c r="H1211" s="9" t="s">
        <v>291</v>
      </c>
      <c r="I1211" s="9" t="s">
        <v>283</v>
      </c>
      <c r="J1211" s="29">
        <v>1.52</v>
      </c>
      <c r="K1211" s="10" t="s">
        <v>377</v>
      </c>
      <c r="L1211" s="9"/>
      <c r="M1211" s="29">
        <v>1.52</v>
      </c>
      <c r="N1211" s="29"/>
      <c r="O1211" s="4">
        <v>4.5</v>
      </c>
      <c r="P1211" s="4" t="s">
        <v>279</v>
      </c>
      <c r="Q1211" s="4" t="s">
        <v>3841</v>
      </c>
      <c r="R1211" s="9"/>
      <c r="S1211" s="18"/>
      <c r="T1211" s="31"/>
      <c r="U1211" s="7">
        <f>VLOOKUP(F1211,[6]农村公路!$I$6:$W$11652,15,0)</f>
        <v>1.52</v>
      </c>
      <c r="V1211" s="7">
        <f t="shared" ref="V1211:V1233" si="56">J1211-U1211</f>
        <v>0</v>
      </c>
      <c r="W1211" s="7" t="e">
        <f>VLOOKUP(F1211,'[7]乡镇通三级、旅游资源产业路项目明细'!$F$8:$S$1305,14,0)</f>
        <v>#N/A</v>
      </c>
      <c r="AA1211" s="7" t="e">
        <f>_xlfn.XLOOKUP(F1211,'[8]乡镇通三级、旅游资源产业路项目明细'!$U:$U,'[8]乡镇通三级、旅游资源产业路项目明细'!$U:$U)</f>
        <v>#N/A</v>
      </c>
      <c r="AB1211" s="7" t="e">
        <f>VLOOKUP(F1211,[9]项目建设投资计划表!$L$7:$O$83,4,0)</f>
        <v>#N/A</v>
      </c>
    </row>
    <row r="1212" spans="1:28" ht="25.15" customHeight="1" outlineLevel="3" x14ac:dyDescent="0.4">
      <c r="A1212" s="4" t="s">
        <v>15</v>
      </c>
      <c r="B1212" s="4" t="s">
        <v>127</v>
      </c>
      <c r="C1212" s="28" t="s">
        <v>3683</v>
      </c>
      <c r="D1212" s="28" t="s">
        <v>3843</v>
      </c>
      <c r="E1212" s="9"/>
      <c r="F1212" s="29" t="s">
        <v>3844</v>
      </c>
      <c r="G1212" s="4" t="s">
        <v>327</v>
      </c>
      <c r="H1212" s="9" t="s">
        <v>291</v>
      </c>
      <c r="I1212" s="9" t="s">
        <v>283</v>
      </c>
      <c r="J1212" s="29">
        <v>1.62</v>
      </c>
      <c r="K1212" s="10" t="s">
        <v>377</v>
      </c>
      <c r="L1212" s="9"/>
      <c r="M1212" s="29">
        <v>1.62</v>
      </c>
      <c r="N1212" s="29"/>
      <c r="O1212" s="9">
        <v>4.5</v>
      </c>
      <c r="P1212" s="4" t="s">
        <v>279</v>
      </c>
      <c r="Q1212" s="4" t="s">
        <v>3843</v>
      </c>
      <c r="R1212" s="9"/>
      <c r="S1212" s="18"/>
      <c r="T1212" s="31"/>
      <c r="U1212" s="7">
        <f>VLOOKUP(F1212,[6]农村公路!$I$6:$W$11652,15,0)</f>
        <v>1.62</v>
      </c>
      <c r="V1212" s="7">
        <f t="shared" si="56"/>
        <v>0</v>
      </c>
      <c r="W1212" s="7" t="e">
        <f>VLOOKUP(F1212,'[7]乡镇通三级、旅游资源产业路项目明细'!$F$8:$S$1305,14,0)</f>
        <v>#N/A</v>
      </c>
      <c r="AA1212" s="7" t="e">
        <f>_xlfn.XLOOKUP(F1212,'[8]乡镇通三级、旅游资源产业路项目明细'!$U:$U,'[8]乡镇通三级、旅游资源产业路项目明细'!$U:$U)</f>
        <v>#N/A</v>
      </c>
      <c r="AB1212" s="7" t="e">
        <f>VLOOKUP(F1212,[9]项目建设投资计划表!$L$7:$O$83,4,0)</f>
        <v>#N/A</v>
      </c>
    </row>
    <row r="1213" spans="1:28" ht="25.15" customHeight="1" outlineLevel="3" x14ac:dyDescent="0.4">
      <c r="A1213" s="4" t="s">
        <v>15</v>
      </c>
      <c r="B1213" s="4" t="s">
        <v>127</v>
      </c>
      <c r="C1213" s="28" t="s">
        <v>3730</v>
      </c>
      <c r="D1213" s="28" t="s">
        <v>3845</v>
      </c>
      <c r="E1213" s="9"/>
      <c r="F1213" s="29" t="s">
        <v>3846</v>
      </c>
      <c r="G1213" s="4" t="s">
        <v>327</v>
      </c>
      <c r="H1213" s="9" t="s">
        <v>291</v>
      </c>
      <c r="I1213" s="9" t="s">
        <v>283</v>
      </c>
      <c r="J1213" s="29">
        <v>0.34799999999999998</v>
      </c>
      <c r="K1213" s="10" t="s">
        <v>377</v>
      </c>
      <c r="L1213" s="9"/>
      <c r="M1213" s="29">
        <v>0.34799999999999998</v>
      </c>
      <c r="N1213" s="29"/>
      <c r="O1213" s="4">
        <v>4.5</v>
      </c>
      <c r="P1213" s="4" t="s">
        <v>279</v>
      </c>
      <c r="Q1213" s="4" t="s">
        <v>3845</v>
      </c>
      <c r="R1213" s="9"/>
      <c r="S1213" s="18"/>
      <c r="T1213" s="31"/>
      <c r="U1213" s="7">
        <f>VLOOKUP(F1213,[6]农村公路!$I$6:$W$11652,15,0)</f>
        <v>0.34799999999999998</v>
      </c>
      <c r="V1213" s="7">
        <f t="shared" si="56"/>
        <v>0</v>
      </c>
      <c r="W1213" s="7" t="e">
        <f>VLOOKUP(F1213,'[7]乡镇通三级、旅游资源产业路项目明细'!$F$8:$S$1305,14,0)</f>
        <v>#N/A</v>
      </c>
      <c r="AA1213" s="7" t="e">
        <f>_xlfn.XLOOKUP(F1213,'[8]乡镇通三级、旅游资源产业路项目明细'!$U:$U,'[8]乡镇通三级、旅游资源产业路项目明细'!$U:$U)</f>
        <v>#N/A</v>
      </c>
      <c r="AB1213" s="7" t="e">
        <f>VLOOKUP(F1213,[9]项目建设投资计划表!$L$7:$O$83,4,0)</f>
        <v>#N/A</v>
      </c>
    </row>
    <row r="1214" spans="1:28" ht="25.15" customHeight="1" outlineLevel="3" x14ac:dyDescent="0.4">
      <c r="A1214" s="4" t="s">
        <v>15</v>
      </c>
      <c r="B1214" s="4" t="s">
        <v>127</v>
      </c>
      <c r="C1214" s="28" t="s">
        <v>953</v>
      </c>
      <c r="D1214" s="28" t="s">
        <v>3847</v>
      </c>
      <c r="E1214" s="9"/>
      <c r="F1214" s="29" t="s">
        <v>3848</v>
      </c>
      <c r="G1214" s="4" t="s">
        <v>327</v>
      </c>
      <c r="H1214" s="9" t="s">
        <v>291</v>
      </c>
      <c r="I1214" s="9" t="s">
        <v>283</v>
      </c>
      <c r="J1214" s="29">
        <v>0.82</v>
      </c>
      <c r="K1214" s="10" t="s">
        <v>377</v>
      </c>
      <c r="L1214" s="9"/>
      <c r="M1214" s="29">
        <v>0.82</v>
      </c>
      <c r="N1214" s="29"/>
      <c r="O1214" s="9">
        <v>4.5</v>
      </c>
      <c r="P1214" s="4" t="s">
        <v>279</v>
      </c>
      <c r="Q1214" s="4" t="s">
        <v>3847</v>
      </c>
      <c r="R1214" s="9"/>
      <c r="S1214" s="18"/>
      <c r="T1214" s="31"/>
      <c r="U1214" s="7">
        <f>VLOOKUP(F1214,[6]农村公路!$I$6:$W$11652,15,0)</f>
        <v>0.82</v>
      </c>
      <c r="V1214" s="7">
        <f t="shared" si="56"/>
        <v>0</v>
      </c>
      <c r="W1214" s="7" t="e">
        <f>VLOOKUP(F1214,'[7]乡镇通三级、旅游资源产业路项目明细'!$F$8:$S$1305,14,0)</f>
        <v>#N/A</v>
      </c>
      <c r="AA1214" s="7" t="e">
        <f>_xlfn.XLOOKUP(F1214,'[8]乡镇通三级、旅游资源产业路项目明细'!$U:$U,'[8]乡镇通三级、旅游资源产业路项目明细'!$U:$U)</f>
        <v>#N/A</v>
      </c>
      <c r="AB1214" s="7" t="e">
        <f>VLOOKUP(F1214,[9]项目建设投资计划表!$L$7:$O$83,4,0)</f>
        <v>#N/A</v>
      </c>
    </row>
    <row r="1215" spans="1:28" ht="25.15" customHeight="1" outlineLevel="3" x14ac:dyDescent="0.4">
      <c r="A1215" s="4" t="s">
        <v>15</v>
      </c>
      <c r="B1215" s="4" t="s">
        <v>127</v>
      </c>
      <c r="C1215" s="28" t="s">
        <v>3730</v>
      </c>
      <c r="D1215" s="28" t="s">
        <v>3849</v>
      </c>
      <c r="E1215" s="9"/>
      <c r="F1215" s="29" t="s">
        <v>3850</v>
      </c>
      <c r="G1215" s="4" t="s">
        <v>327</v>
      </c>
      <c r="H1215" s="9" t="s">
        <v>291</v>
      </c>
      <c r="I1215" s="9" t="s">
        <v>283</v>
      </c>
      <c r="J1215" s="29">
        <v>2.5</v>
      </c>
      <c r="K1215" s="10" t="s">
        <v>377</v>
      </c>
      <c r="L1215" s="9"/>
      <c r="M1215" s="29">
        <v>1.5</v>
      </c>
      <c r="N1215" s="29"/>
      <c r="O1215" s="4">
        <v>4.5</v>
      </c>
      <c r="P1215" s="4" t="s">
        <v>279</v>
      </c>
      <c r="Q1215" s="4" t="s">
        <v>3849</v>
      </c>
      <c r="R1215" s="9"/>
      <c r="S1215" s="18"/>
      <c r="T1215" s="31"/>
      <c r="U1215" s="7">
        <f>VLOOKUP(F1215,[6]农村公路!$I$6:$W$11652,15,0)</f>
        <v>2.5</v>
      </c>
      <c r="V1215" s="7">
        <f t="shared" si="56"/>
        <v>0</v>
      </c>
      <c r="W1215" s="7" t="e">
        <f>VLOOKUP(F1215,'[7]乡镇通三级、旅游资源产业路项目明细'!$F$8:$S$1305,14,0)</f>
        <v>#N/A</v>
      </c>
      <c r="AA1215" s="7" t="e">
        <f>_xlfn.XLOOKUP(F1215,'[8]乡镇通三级、旅游资源产业路项目明细'!$U:$U,'[8]乡镇通三级、旅游资源产业路项目明细'!$U:$U)</f>
        <v>#N/A</v>
      </c>
      <c r="AB1215" s="7" t="e">
        <f>VLOOKUP(F1215,[9]项目建设投资计划表!$L$7:$O$83,4,0)</f>
        <v>#N/A</v>
      </c>
    </row>
    <row r="1216" spans="1:28" ht="25.15" customHeight="1" outlineLevel="3" x14ac:dyDescent="0.4">
      <c r="A1216" s="4" t="s">
        <v>15</v>
      </c>
      <c r="B1216" s="4" t="s">
        <v>127</v>
      </c>
      <c r="C1216" s="28" t="s">
        <v>3750</v>
      </c>
      <c r="D1216" s="28" t="s">
        <v>3851</v>
      </c>
      <c r="E1216" s="9"/>
      <c r="F1216" s="29" t="s">
        <v>3852</v>
      </c>
      <c r="G1216" s="4" t="s">
        <v>327</v>
      </c>
      <c r="H1216" s="9" t="s">
        <v>291</v>
      </c>
      <c r="I1216" s="9" t="s">
        <v>283</v>
      </c>
      <c r="J1216" s="29">
        <v>0.20499999999999999</v>
      </c>
      <c r="K1216" s="10" t="s">
        <v>377</v>
      </c>
      <c r="L1216" s="9"/>
      <c r="M1216" s="29">
        <v>0.20499999999999999</v>
      </c>
      <c r="N1216" s="29"/>
      <c r="O1216" s="9">
        <v>4.5</v>
      </c>
      <c r="P1216" s="4" t="s">
        <v>279</v>
      </c>
      <c r="Q1216" s="4" t="s">
        <v>3851</v>
      </c>
      <c r="R1216" s="9"/>
      <c r="S1216" s="18"/>
      <c r="T1216" s="31"/>
      <c r="U1216" s="7">
        <f>VLOOKUP(F1216,[6]农村公路!$I$6:$W$11652,15,0)</f>
        <v>0.20499999999999999</v>
      </c>
      <c r="V1216" s="7">
        <f t="shared" si="56"/>
        <v>0</v>
      </c>
      <c r="W1216" s="7" t="e">
        <f>VLOOKUP(F1216,'[7]乡镇通三级、旅游资源产业路项目明细'!$F$8:$S$1305,14,0)</f>
        <v>#N/A</v>
      </c>
      <c r="AA1216" s="7" t="e">
        <f>_xlfn.XLOOKUP(F1216,'[8]乡镇通三级、旅游资源产业路项目明细'!$U:$U,'[8]乡镇通三级、旅游资源产业路项目明细'!$U:$U)</f>
        <v>#N/A</v>
      </c>
      <c r="AB1216" s="7" t="e">
        <f>VLOOKUP(F1216,[9]项目建设投资计划表!$L$7:$O$83,4,0)</f>
        <v>#N/A</v>
      </c>
    </row>
    <row r="1217" spans="1:28" ht="25.15" customHeight="1" outlineLevel="3" x14ac:dyDescent="0.4">
      <c r="A1217" s="4" t="s">
        <v>15</v>
      </c>
      <c r="B1217" s="4" t="s">
        <v>127</v>
      </c>
      <c r="C1217" s="4" t="s">
        <v>3781</v>
      </c>
      <c r="D1217" s="4" t="s">
        <v>1215</v>
      </c>
      <c r="E1217" s="9"/>
      <c r="F1217" s="4" t="s">
        <v>3853</v>
      </c>
      <c r="G1217" s="4" t="s">
        <v>275</v>
      </c>
      <c r="H1217" s="9" t="s">
        <v>291</v>
      </c>
      <c r="I1217" s="9" t="s">
        <v>283</v>
      </c>
      <c r="J1217" s="4">
        <v>4</v>
      </c>
      <c r="K1217" s="4">
        <v>3.5</v>
      </c>
      <c r="L1217" s="9"/>
      <c r="M1217" s="4">
        <v>4</v>
      </c>
      <c r="N1217" s="4"/>
      <c r="O1217" s="4">
        <v>6</v>
      </c>
      <c r="P1217" s="4" t="s">
        <v>279</v>
      </c>
      <c r="Q1217" s="4" t="s">
        <v>3854</v>
      </c>
      <c r="R1217" s="9"/>
      <c r="S1217" s="18"/>
      <c r="T1217" s="31"/>
      <c r="U1217" s="7">
        <f>VLOOKUP(F1217,[6]农村公路!$I$6:$W$11652,15,0)</f>
        <v>4</v>
      </c>
      <c r="V1217" s="7">
        <f t="shared" si="56"/>
        <v>0</v>
      </c>
      <c r="W1217" s="7" t="e">
        <f>VLOOKUP(F1217,'[7]乡镇通三级、旅游资源产业路项目明细'!$F$8:$S$1305,14,0)</f>
        <v>#N/A</v>
      </c>
      <c r="AA1217" s="7" t="e">
        <f>_xlfn.XLOOKUP(F1217,'[8]乡镇通三级、旅游资源产业路项目明细'!$U:$U,'[8]乡镇通三级、旅游资源产业路项目明细'!$U:$U)</f>
        <v>#N/A</v>
      </c>
      <c r="AB1217" s="7" t="e">
        <f>VLOOKUP(F1217,[9]项目建设投资计划表!$L$7:$O$83,4,0)</f>
        <v>#N/A</v>
      </c>
    </row>
    <row r="1218" spans="1:28" ht="25.15" customHeight="1" outlineLevel="3" x14ac:dyDescent="0.4">
      <c r="A1218" s="4" t="s">
        <v>15</v>
      </c>
      <c r="B1218" s="4" t="s">
        <v>127</v>
      </c>
      <c r="C1218" s="28" t="s">
        <v>3781</v>
      </c>
      <c r="D1218" s="28" t="s">
        <v>3855</v>
      </c>
      <c r="E1218" s="9"/>
      <c r="F1218" s="29" t="s">
        <v>3856</v>
      </c>
      <c r="G1218" s="4" t="s">
        <v>327</v>
      </c>
      <c r="H1218" s="9" t="s">
        <v>291</v>
      </c>
      <c r="I1218" s="9" t="s">
        <v>283</v>
      </c>
      <c r="J1218" s="29">
        <v>0.98499999999999999</v>
      </c>
      <c r="K1218" s="10" t="s">
        <v>377</v>
      </c>
      <c r="L1218" s="9"/>
      <c r="M1218" s="29">
        <v>0.98499999999999999</v>
      </c>
      <c r="N1218" s="29"/>
      <c r="O1218" s="4">
        <v>4.5</v>
      </c>
      <c r="P1218" s="4" t="s">
        <v>279</v>
      </c>
      <c r="Q1218" s="4" t="s">
        <v>3855</v>
      </c>
      <c r="R1218" s="9"/>
      <c r="S1218" s="18"/>
      <c r="T1218" s="31"/>
      <c r="U1218" s="7">
        <f>VLOOKUP(F1218,[6]农村公路!$I$6:$W$11652,15,0)</f>
        <v>0.98499999999999999</v>
      </c>
      <c r="V1218" s="7">
        <f t="shared" si="56"/>
        <v>0</v>
      </c>
      <c r="W1218" s="7" t="e">
        <f>VLOOKUP(F1218,'[7]乡镇通三级、旅游资源产业路项目明细'!$F$8:$S$1305,14,0)</f>
        <v>#N/A</v>
      </c>
      <c r="AA1218" s="7" t="e">
        <f>_xlfn.XLOOKUP(F1218,'[8]乡镇通三级、旅游资源产业路项目明细'!$U:$U,'[8]乡镇通三级、旅游资源产业路项目明细'!$U:$U)</f>
        <v>#N/A</v>
      </c>
      <c r="AB1218" s="7" t="e">
        <f>VLOOKUP(F1218,[9]项目建设投资计划表!$L$7:$O$83,4,0)</f>
        <v>#N/A</v>
      </c>
    </row>
    <row r="1219" spans="1:28" ht="25.15" customHeight="1" outlineLevel="3" x14ac:dyDescent="0.4">
      <c r="A1219" s="4" t="s">
        <v>15</v>
      </c>
      <c r="B1219" s="4" t="s">
        <v>127</v>
      </c>
      <c r="C1219" s="28" t="s">
        <v>3626</v>
      </c>
      <c r="D1219" s="28" t="s">
        <v>3857</v>
      </c>
      <c r="E1219" s="9"/>
      <c r="F1219" s="29" t="s">
        <v>3858</v>
      </c>
      <c r="G1219" s="4" t="s">
        <v>327</v>
      </c>
      <c r="H1219" s="9" t="s">
        <v>291</v>
      </c>
      <c r="I1219" s="9" t="s">
        <v>283</v>
      </c>
      <c r="J1219" s="29">
        <v>0.49</v>
      </c>
      <c r="K1219" s="10" t="s">
        <v>377</v>
      </c>
      <c r="L1219" s="9"/>
      <c r="M1219" s="29">
        <v>0.49</v>
      </c>
      <c r="N1219" s="29"/>
      <c r="O1219" s="9">
        <v>4.5</v>
      </c>
      <c r="P1219" s="4" t="s">
        <v>279</v>
      </c>
      <c r="Q1219" s="4" t="s">
        <v>3857</v>
      </c>
      <c r="R1219" s="9"/>
      <c r="S1219" s="18"/>
      <c r="T1219" s="31"/>
      <c r="U1219" s="7">
        <f>VLOOKUP(F1219,[6]农村公路!$I$6:$W$11652,15,0)</f>
        <v>0.49</v>
      </c>
      <c r="V1219" s="7">
        <f t="shared" si="56"/>
        <v>0</v>
      </c>
      <c r="W1219" s="7" t="e">
        <f>VLOOKUP(F1219,'[7]乡镇通三级、旅游资源产业路项目明细'!$F$8:$S$1305,14,0)</f>
        <v>#N/A</v>
      </c>
      <c r="AA1219" s="7" t="e">
        <f>_xlfn.XLOOKUP(F1219,'[8]乡镇通三级、旅游资源产业路项目明细'!$U:$U,'[8]乡镇通三级、旅游资源产业路项目明细'!$U:$U)</f>
        <v>#N/A</v>
      </c>
      <c r="AB1219" s="7" t="e">
        <f>VLOOKUP(F1219,[9]项目建设投资计划表!$L$7:$O$83,4,0)</f>
        <v>#N/A</v>
      </c>
    </row>
    <row r="1220" spans="1:28" ht="25.15" customHeight="1" outlineLevel="3" x14ac:dyDescent="0.4">
      <c r="A1220" s="4" t="s">
        <v>15</v>
      </c>
      <c r="B1220" s="4" t="s">
        <v>127</v>
      </c>
      <c r="C1220" s="28" t="s">
        <v>3683</v>
      </c>
      <c r="D1220" s="28" t="s">
        <v>3859</v>
      </c>
      <c r="E1220" s="9"/>
      <c r="F1220" s="29" t="s">
        <v>3860</v>
      </c>
      <c r="G1220" s="4" t="s">
        <v>327</v>
      </c>
      <c r="H1220" s="9" t="s">
        <v>291</v>
      </c>
      <c r="I1220" s="9" t="s">
        <v>283</v>
      </c>
      <c r="J1220" s="29">
        <v>0.52</v>
      </c>
      <c r="K1220" s="10" t="s">
        <v>377</v>
      </c>
      <c r="L1220" s="9"/>
      <c r="M1220" s="29">
        <v>0.52</v>
      </c>
      <c r="N1220" s="29"/>
      <c r="O1220" s="4">
        <v>4.5</v>
      </c>
      <c r="P1220" s="4" t="s">
        <v>279</v>
      </c>
      <c r="Q1220" s="4" t="s">
        <v>3859</v>
      </c>
      <c r="R1220" s="9"/>
      <c r="S1220" s="18"/>
      <c r="T1220" s="31"/>
      <c r="U1220" s="7">
        <f>VLOOKUP(F1220,[6]农村公路!$I$6:$W$11652,15,0)</f>
        <v>0.52</v>
      </c>
      <c r="V1220" s="7">
        <f t="shared" si="56"/>
        <v>0</v>
      </c>
      <c r="W1220" s="7" t="e">
        <f>VLOOKUP(F1220,'[7]乡镇通三级、旅游资源产业路项目明细'!$F$8:$S$1305,14,0)</f>
        <v>#N/A</v>
      </c>
      <c r="AA1220" s="7" t="e">
        <f>_xlfn.XLOOKUP(F1220,'[8]乡镇通三级、旅游资源产业路项目明细'!$U:$U,'[8]乡镇通三级、旅游资源产业路项目明细'!$U:$U)</f>
        <v>#N/A</v>
      </c>
      <c r="AB1220" s="7" t="e">
        <f>VLOOKUP(F1220,[9]项目建设投资计划表!$L$7:$O$83,4,0)</f>
        <v>#N/A</v>
      </c>
    </row>
    <row r="1221" spans="1:28" ht="25.15" customHeight="1" outlineLevel="3" x14ac:dyDescent="0.4">
      <c r="A1221" s="4" t="s">
        <v>15</v>
      </c>
      <c r="B1221" s="4" t="s">
        <v>127</v>
      </c>
      <c r="C1221" s="28" t="s">
        <v>3730</v>
      </c>
      <c r="D1221" s="28" t="s">
        <v>3861</v>
      </c>
      <c r="E1221" s="9"/>
      <c r="F1221" s="29" t="s">
        <v>3862</v>
      </c>
      <c r="G1221" s="4" t="s">
        <v>327</v>
      </c>
      <c r="H1221" s="9" t="s">
        <v>291</v>
      </c>
      <c r="I1221" s="9" t="s">
        <v>283</v>
      </c>
      <c r="J1221" s="29">
        <v>1.9710000000000001</v>
      </c>
      <c r="K1221" s="10" t="s">
        <v>377</v>
      </c>
      <c r="L1221" s="9"/>
      <c r="M1221" s="29">
        <v>1.9710000000000001</v>
      </c>
      <c r="N1221" s="29"/>
      <c r="O1221" s="9">
        <v>4.5</v>
      </c>
      <c r="P1221" s="4" t="s">
        <v>279</v>
      </c>
      <c r="Q1221" s="4" t="s">
        <v>3861</v>
      </c>
      <c r="R1221" s="9"/>
      <c r="S1221" s="18"/>
      <c r="T1221" s="31"/>
      <c r="U1221" s="7">
        <f>VLOOKUP(F1221,[6]农村公路!$I$6:$W$11652,15,0)</f>
        <v>1.9710000000000001</v>
      </c>
      <c r="V1221" s="7">
        <f t="shared" si="56"/>
        <v>0</v>
      </c>
      <c r="W1221" s="7" t="e">
        <f>VLOOKUP(F1221,'[7]乡镇通三级、旅游资源产业路项目明细'!$F$8:$S$1305,14,0)</f>
        <v>#N/A</v>
      </c>
      <c r="AA1221" s="7" t="e">
        <f>_xlfn.XLOOKUP(F1221,'[8]乡镇通三级、旅游资源产业路项目明细'!$U:$U,'[8]乡镇通三级、旅游资源产业路项目明细'!$U:$U)</f>
        <v>#N/A</v>
      </c>
      <c r="AB1221" s="7" t="e">
        <f>VLOOKUP(F1221,[9]项目建设投资计划表!$L$7:$O$83,4,0)</f>
        <v>#N/A</v>
      </c>
    </row>
    <row r="1222" spans="1:28" ht="25.15" customHeight="1" outlineLevel="3" x14ac:dyDescent="0.4">
      <c r="A1222" s="4" t="s">
        <v>15</v>
      </c>
      <c r="B1222" s="4" t="s">
        <v>127</v>
      </c>
      <c r="C1222" s="28" t="s">
        <v>3746</v>
      </c>
      <c r="D1222" s="28" t="s">
        <v>3863</v>
      </c>
      <c r="E1222" s="9"/>
      <c r="F1222" s="29" t="s">
        <v>3864</v>
      </c>
      <c r="G1222" s="4" t="s">
        <v>327</v>
      </c>
      <c r="H1222" s="9" t="s">
        <v>291</v>
      </c>
      <c r="I1222" s="9" t="s">
        <v>283</v>
      </c>
      <c r="J1222" s="29">
        <v>0.9</v>
      </c>
      <c r="K1222" s="10" t="s">
        <v>377</v>
      </c>
      <c r="L1222" s="9"/>
      <c r="M1222" s="29">
        <v>0.9</v>
      </c>
      <c r="N1222" s="29"/>
      <c r="O1222" s="4">
        <v>4.5</v>
      </c>
      <c r="P1222" s="4" t="s">
        <v>279</v>
      </c>
      <c r="Q1222" s="4" t="s">
        <v>3863</v>
      </c>
      <c r="R1222" s="9"/>
      <c r="S1222" s="18"/>
      <c r="T1222" s="31"/>
      <c r="U1222" s="7">
        <f>VLOOKUP(F1222,[6]农村公路!$I$6:$W$11652,15,0)</f>
        <v>0.9</v>
      </c>
      <c r="V1222" s="7">
        <f t="shared" si="56"/>
        <v>0</v>
      </c>
      <c r="W1222" s="7" t="e">
        <f>VLOOKUP(F1222,'[7]乡镇通三级、旅游资源产业路项目明细'!$F$8:$S$1305,14,0)</f>
        <v>#N/A</v>
      </c>
      <c r="AA1222" s="7" t="e">
        <f>_xlfn.XLOOKUP(F1222,'[8]乡镇通三级、旅游资源产业路项目明细'!$U:$U,'[8]乡镇通三级、旅游资源产业路项目明细'!$U:$U)</f>
        <v>#N/A</v>
      </c>
      <c r="AB1222" s="7" t="e">
        <f>VLOOKUP(F1222,[9]项目建设投资计划表!$L$7:$O$83,4,0)</f>
        <v>#N/A</v>
      </c>
    </row>
    <row r="1223" spans="1:28" ht="25.15" customHeight="1" outlineLevel="3" x14ac:dyDescent="0.4">
      <c r="A1223" s="4" t="s">
        <v>15</v>
      </c>
      <c r="B1223" s="4" t="s">
        <v>127</v>
      </c>
      <c r="C1223" s="28" t="s">
        <v>3641</v>
      </c>
      <c r="D1223" s="28" t="s">
        <v>3645</v>
      </c>
      <c r="E1223" s="9"/>
      <c r="F1223" s="29" t="s">
        <v>3865</v>
      </c>
      <c r="G1223" s="4" t="s">
        <v>327</v>
      </c>
      <c r="H1223" s="9" t="s">
        <v>291</v>
      </c>
      <c r="I1223" s="9" t="s">
        <v>283</v>
      </c>
      <c r="J1223" s="29">
        <v>0.33</v>
      </c>
      <c r="K1223" s="10" t="s">
        <v>377</v>
      </c>
      <c r="L1223" s="9"/>
      <c r="M1223" s="29">
        <v>0.33</v>
      </c>
      <c r="N1223" s="29"/>
      <c r="O1223" s="9">
        <v>4.5</v>
      </c>
      <c r="P1223" s="4" t="s">
        <v>279</v>
      </c>
      <c r="Q1223" s="4" t="s">
        <v>3645</v>
      </c>
      <c r="R1223" s="9"/>
      <c r="S1223" s="18"/>
      <c r="T1223" s="31"/>
      <c r="U1223" s="7">
        <f>VLOOKUP(F1223,[6]农村公路!$I$6:$W$11652,15,0)</f>
        <v>0.33</v>
      </c>
      <c r="V1223" s="7">
        <f t="shared" si="56"/>
        <v>0</v>
      </c>
      <c r="W1223" s="7" t="e">
        <f>VLOOKUP(F1223,'[7]乡镇通三级、旅游资源产业路项目明细'!$F$8:$S$1305,14,0)</f>
        <v>#N/A</v>
      </c>
      <c r="AA1223" s="7" t="e">
        <f>_xlfn.XLOOKUP(F1223,'[8]乡镇通三级、旅游资源产业路项目明细'!$U:$U,'[8]乡镇通三级、旅游资源产业路项目明细'!$U:$U)</f>
        <v>#N/A</v>
      </c>
      <c r="AB1223" s="7" t="e">
        <f>VLOOKUP(F1223,[9]项目建设投资计划表!$L$7:$O$83,4,0)</f>
        <v>#N/A</v>
      </c>
    </row>
    <row r="1224" spans="1:28" ht="25.15" customHeight="1" outlineLevel="3" x14ac:dyDescent="0.4">
      <c r="A1224" s="4" t="s">
        <v>15</v>
      </c>
      <c r="B1224" s="4" t="s">
        <v>127</v>
      </c>
      <c r="C1224" s="28" t="s">
        <v>3626</v>
      </c>
      <c r="D1224" s="28" t="s">
        <v>3866</v>
      </c>
      <c r="E1224" s="9"/>
      <c r="F1224" s="29" t="s">
        <v>3867</v>
      </c>
      <c r="G1224" s="4" t="s">
        <v>327</v>
      </c>
      <c r="H1224" s="9" t="s">
        <v>291</v>
      </c>
      <c r="I1224" s="9" t="s">
        <v>283</v>
      </c>
      <c r="J1224" s="29">
        <v>0.54100000000000004</v>
      </c>
      <c r="K1224" s="10" t="s">
        <v>377</v>
      </c>
      <c r="L1224" s="9"/>
      <c r="M1224" s="29">
        <v>0.54100000000000004</v>
      </c>
      <c r="N1224" s="29"/>
      <c r="O1224" s="4">
        <v>4.5</v>
      </c>
      <c r="P1224" s="4" t="s">
        <v>279</v>
      </c>
      <c r="Q1224" s="4" t="s">
        <v>3866</v>
      </c>
      <c r="R1224" s="9"/>
      <c r="S1224" s="18"/>
      <c r="T1224" s="31"/>
      <c r="U1224" s="7">
        <f>VLOOKUP(F1224,[6]农村公路!$I$6:$W$11652,15,0)</f>
        <v>0.54100000000000004</v>
      </c>
      <c r="V1224" s="7">
        <f t="shared" si="56"/>
        <v>0</v>
      </c>
      <c r="W1224" s="7" t="e">
        <f>VLOOKUP(F1224,'[7]乡镇通三级、旅游资源产业路项目明细'!$F$8:$S$1305,14,0)</f>
        <v>#N/A</v>
      </c>
      <c r="AA1224" s="7" t="e">
        <f>_xlfn.XLOOKUP(F1224,'[8]乡镇通三级、旅游资源产业路项目明细'!$U:$U,'[8]乡镇通三级、旅游资源产业路项目明细'!$U:$U)</f>
        <v>#N/A</v>
      </c>
      <c r="AB1224" s="7" t="e">
        <f>VLOOKUP(F1224,[9]项目建设投资计划表!$L$7:$O$83,4,0)</f>
        <v>#N/A</v>
      </c>
    </row>
    <row r="1225" spans="1:28" ht="25.15" customHeight="1" outlineLevel="3" x14ac:dyDescent="0.4">
      <c r="A1225" s="4" t="s">
        <v>15</v>
      </c>
      <c r="B1225" s="4" t="s">
        <v>127</v>
      </c>
      <c r="C1225" s="28" t="s">
        <v>953</v>
      </c>
      <c r="D1225" s="28" t="s">
        <v>3868</v>
      </c>
      <c r="E1225" s="9"/>
      <c r="F1225" s="29" t="s">
        <v>3869</v>
      </c>
      <c r="G1225" s="4" t="s">
        <v>327</v>
      </c>
      <c r="H1225" s="9" t="s">
        <v>291</v>
      </c>
      <c r="I1225" s="9" t="s">
        <v>283</v>
      </c>
      <c r="J1225" s="29">
        <v>1.1399999999999999</v>
      </c>
      <c r="K1225" s="10" t="s">
        <v>377</v>
      </c>
      <c r="L1225" s="9"/>
      <c r="M1225" s="29">
        <v>1.1399999999999999</v>
      </c>
      <c r="N1225" s="29"/>
      <c r="O1225" s="9">
        <v>4.5</v>
      </c>
      <c r="P1225" s="4" t="s">
        <v>279</v>
      </c>
      <c r="Q1225" s="4" t="s">
        <v>3868</v>
      </c>
      <c r="R1225" s="9"/>
      <c r="S1225" s="18"/>
      <c r="T1225" s="31"/>
      <c r="U1225" s="7">
        <f>VLOOKUP(F1225,[6]农村公路!$I$6:$W$11652,15,0)</f>
        <v>1.1399999999999999</v>
      </c>
      <c r="V1225" s="7">
        <f t="shared" si="56"/>
        <v>0</v>
      </c>
      <c r="W1225" s="7" t="e">
        <f>VLOOKUP(F1225,'[7]乡镇通三级、旅游资源产业路项目明细'!$F$8:$S$1305,14,0)</f>
        <v>#N/A</v>
      </c>
      <c r="AA1225" s="7" t="e">
        <f>_xlfn.XLOOKUP(F1225,'[8]乡镇通三级、旅游资源产业路项目明细'!$U:$U,'[8]乡镇通三级、旅游资源产业路项目明细'!$U:$U)</f>
        <v>#N/A</v>
      </c>
      <c r="AB1225" s="7" t="e">
        <f>VLOOKUP(F1225,[9]项目建设投资计划表!$L$7:$O$83,4,0)</f>
        <v>#N/A</v>
      </c>
    </row>
    <row r="1226" spans="1:28" ht="25.15" customHeight="1" outlineLevel="3" x14ac:dyDescent="0.4">
      <c r="A1226" s="4" t="s">
        <v>15</v>
      </c>
      <c r="B1226" s="4" t="s">
        <v>127</v>
      </c>
      <c r="C1226" s="28" t="s">
        <v>3655</v>
      </c>
      <c r="D1226" s="28" t="s">
        <v>3763</v>
      </c>
      <c r="E1226" s="9"/>
      <c r="F1226" s="29" t="s">
        <v>3870</v>
      </c>
      <c r="G1226" s="4" t="s">
        <v>327</v>
      </c>
      <c r="H1226" s="9" t="s">
        <v>291</v>
      </c>
      <c r="I1226" s="9" t="s">
        <v>283</v>
      </c>
      <c r="J1226" s="29">
        <v>0.33700000000000002</v>
      </c>
      <c r="K1226" s="10" t="s">
        <v>377</v>
      </c>
      <c r="L1226" s="9"/>
      <c r="M1226" s="29">
        <v>0.33700000000000002</v>
      </c>
      <c r="N1226" s="29"/>
      <c r="O1226" s="4">
        <v>4.5</v>
      </c>
      <c r="P1226" s="4" t="s">
        <v>279</v>
      </c>
      <c r="Q1226" s="4" t="s">
        <v>3763</v>
      </c>
      <c r="R1226" s="9"/>
      <c r="S1226" s="18"/>
      <c r="T1226" s="31"/>
      <c r="U1226" s="7">
        <f>VLOOKUP(F1226,[6]农村公路!$I$6:$W$11652,15,0)</f>
        <v>0.33700000000000002</v>
      </c>
      <c r="V1226" s="7">
        <f t="shared" si="56"/>
        <v>0</v>
      </c>
      <c r="W1226" s="7" t="e">
        <f>VLOOKUP(F1226,'[7]乡镇通三级、旅游资源产业路项目明细'!$F$8:$S$1305,14,0)</f>
        <v>#N/A</v>
      </c>
      <c r="AA1226" s="7" t="e">
        <f>_xlfn.XLOOKUP(F1226,'[8]乡镇通三级、旅游资源产业路项目明细'!$U:$U,'[8]乡镇通三级、旅游资源产业路项目明细'!$U:$U)</f>
        <v>#N/A</v>
      </c>
      <c r="AB1226" s="7" t="e">
        <f>VLOOKUP(F1226,[9]项目建设投资计划表!$L$7:$O$83,4,0)</f>
        <v>#N/A</v>
      </c>
    </row>
    <row r="1227" spans="1:28" ht="25.15" customHeight="1" outlineLevel="3" x14ac:dyDescent="0.4">
      <c r="A1227" s="4" t="s">
        <v>15</v>
      </c>
      <c r="B1227" s="4" t="s">
        <v>127</v>
      </c>
      <c r="C1227" s="28" t="s">
        <v>3871</v>
      </c>
      <c r="D1227" s="28" t="s">
        <v>3872</v>
      </c>
      <c r="E1227" s="9"/>
      <c r="F1227" s="29" t="s">
        <v>3873</v>
      </c>
      <c r="G1227" s="4" t="s">
        <v>327</v>
      </c>
      <c r="H1227" s="9" t="s">
        <v>291</v>
      </c>
      <c r="I1227" s="9" t="s">
        <v>283</v>
      </c>
      <c r="J1227" s="29">
        <v>2.0499999999999998</v>
      </c>
      <c r="K1227" s="10" t="s">
        <v>377</v>
      </c>
      <c r="L1227" s="9"/>
      <c r="M1227" s="29">
        <v>2.0499999999999998</v>
      </c>
      <c r="N1227" s="29"/>
      <c r="O1227" s="9">
        <v>4.5</v>
      </c>
      <c r="P1227" s="4" t="s">
        <v>279</v>
      </c>
      <c r="Q1227" s="4" t="s">
        <v>3872</v>
      </c>
      <c r="R1227" s="9"/>
      <c r="S1227" s="18"/>
      <c r="T1227" s="31"/>
      <c r="U1227" s="7">
        <f>VLOOKUP(F1227,[6]农村公路!$I$6:$W$11652,15,0)</f>
        <v>2.0499999999999998</v>
      </c>
      <c r="V1227" s="7">
        <f t="shared" si="56"/>
        <v>0</v>
      </c>
      <c r="W1227" s="7" t="e">
        <f>VLOOKUP(F1227,'[7]乡镇通三级、旅游资源产业路项目明细'!$F$8:$S$1305,14,0)</f>
        <v>#N/A</v>
      </c>
      <c r="AA1227" s="7" t="e">
        <f>_xlfn.XLOOKUP(F1227,'[8]乡镇通三级、旅游资源产业路项目明细'!$U:$U,'[8]乡镇通三级、旅游资源产业路项目明细'!$U:$U)</f>
        <v>#N/A</v>
      </c>
      <c r="AB1227" s="7" t="e">
        <f>VLOOKUP(F1227,[9]项目建设投资计划表!$L$7:$O$83,4,0)</f>
        <v>#N/A</v>
      </c>
    </row>
    <row r="1228" spans="1:28" ht="25.15" customHeight="1" outlineLevel="3" x14ac:dyDescent="0.4">
      <c r="A1228" s="4" t="s">
        <v>15</v>
      </c>
      <c r="B1228" s="4" t="s">
        <v>127</v>
      </c>
      <c r="C1228" s="28" t="s">
        <v>3633</v>
      </c>
      <c r="D1228" s="28" t="s">
        <v>3590</v>
      </c>
      <c r="E1228" s="9"/>
      <c r="F1228" s="29" t="s">
        <v>3874</v>
      </c>
      <c r="G1228" s="4" t="s">
        <v>327</v>
      </c>
      <c r="H1228" s="9" t="s">
        <v>291</v>
      </c>
      <c r="I1228" s="9" t="s">
        <v>283</v>
      </c>
      <c r="J1228" s="29">
        <v>3.4</v>
      </c>
      <c r="K1228" s="10" t="s">
        <v>377</v>
      </c>
      <c r="L1228" s="9"/>
      <c r="M1228" s="29">
        <v>3.4</v>
      </c>
      <c r="N1228" s="29"/>
      <c r="O1228" s="4">
        <v>4.5</v>
      </c>
      <c r="P1228" s="4" t="s">
        <v>279</v>
      </c>
      <c r="Q1228" s="4" t="s">
        <v>3590</v>
      </c>
      <c r="R1228" s="9"/>
      <c r="S1228" s="18"/>
      <c r="T1228" s="31"/>
      <c r="U1228" s="7">
        <f>VLOOKUP(F1228,[6]农村公路!$I$6:$W$11652,15,0)</f>
        <v>3.4</v>
      </c>
      <c r="V1228" s="7">
        <f t="shared" si="56"/>
        <v>0</v>
      </c>
      <c r="W1228" s="7" t="e">
        <f>VLOOKUP(F1228,'[7]乡镇通三级、旅游资源产业路项目明细'!$F$8:$S$1305,14,0)</f>
        <v>#N/A</v>
      </c>
      <c r="AA1228" s="7" t="e">
        <f>_xlfn.XLOOKUP(F1228,'[8]乡镇通三级、旅游资源产业路项目明细'!$U:$U,'[8]乡镇通三级、旅游资源产业路项目明细'!$U:$U)</f>
        <v>#N/A</v>
      </c>
      <c r="AB1228" s="7" t="e">
        <f>VLOOKUP(F1228,[9]项目建设投资计划表!$L$7:$O$83,4,0)</f>
        <v>#N/A</v>
      </c>
    </row>
    <row r="1229" spans="1:28" ht="25.15" customHeight="1" outlineLevel="3" x14ac:dyDescent="0.4">
      <c r="A1229" s="4" t="s">
        <v>15</v>
      </c>
      <c r="B1229" s="4" t="s">
        <v>127</v>
      </c>
      <c r="C1229" s="28" t="s">
        <v>3655</v>
      </c>
      <c r="D1229" s="28" t="s">
        <v>3760</v>
      </c>
      <c r="E1229" s="9"/>
      <c r="F1229" s="29" t="s">
        <v>3875</v>
      </c>
      <c r="G1229" s="4" t="s">
        <v>327</v>
      </c>
      <c r="H1229" s="9" t="s">
        <v>291</v>
      </c>
      <c r="I1229" s="9" t="s">
        <v>283</v>
      </c>
      <c r="J1229" s="29">
        <v>3.7519999999999998</v>
      </c>
      <c r="K1229" s="10" t="s">
        <v>377</v>
      </c>
      <c r="L1229" s="9"/>
      <c r="M1229" s="29">
        <v>3.7519999999999998</v>
      </c>
      <c r="N1229" s="29"/>
      <c r="O1229" s="9">
        <v>4.5</v>
      </c>
      <c r="P1229" s="4" t="s">
        <v>279</v>
      </c>
      <c r="Q1229" s="4" t="s">
        <v>3760</v>
      </c>
      <c r="R1229" s="9"/>
      <c r="S1229" s="18"/>
      <c r="T1229" s="31"/>
      <c r="U1229" s="7">
        <f>VLOOKUP(F1229,[6]农村公路!$I$6:$W$11652,15,0)</f>
        <v>3.7519999999999998</v>
      </c>
      <c r="V1229" s="7">
        <f t="shared" si="56"/>
        <v>0</v>
      </c>
      <c r="W1229" s="7" t="e">
        <f>VLOOKUP(F1229,'[7]乡镇通三级、旅游资源产业路项目明细'!$F$8:$S$1305,14,0)</f>
        <v>#N/A</v>
      </c>
      <c r="AA1229" s="7" t="e">
        <f>_xlfn.XLOOKUP(F1229,'[8]乡镇通三级、旅游资源产业路项目明细'!$U:$U,'[8]乡镇通三级、旅游资源产业路项目明细'!$U:$U)</f>
        <v>#N/A</v>
      </c>
      <c r="AB1229" s="7" t="e">
        <f>VLOOKUP(F1229,[9]项目建设投资计划表!$L$7:$O$83,4,0)</f>
        <v>#N/A</v>
      </c>
    </row>
    <row r="1230" spans="1:28" ht="25.15" customHeight="1" outlineLevel="3" x14ac:dyDescent="0.4">
      <c r="A1230" s="4" t="s">
        <v>15</v>
      </c>
      <c r="B1230" s="4" t="s">
        <v>127</v>
      </c>
      <c r="C1230" s="28" t="s">
        <v>3750</v>
      </c>
      <c r="D1230" s="28" t="s">
        <v>3876</v>
      </c>
      <c r="E1230" s="9"/>
      <c r="F1230" s="29" t="s">
        <v>3877</v>
      </c>
      <c r="G1230" s="4" t="s">
        <v>327</v>
      </c>
      <c r="H1230" s="9" t="s">
        <v>291</v>
      </c>
      <c r="I1230" s="9" t="s">
        <v>283</v>
      </c>
      <c r="J1230" s="29">
        <v>1.4219999999999999</v>
      </c>
      <c r="K1230" s="10" t="s">
        <v>377</v>
      </c>
      <c r="L1230" s="9"/>
      <c r="M1230" s="29">
        <v>1.4219999999999999</v>
      </c>
      <c r="N1230" s="29"/>
      <c r="O1230" s="4">
        <v>4.5</v>
      </c>
      <c r="P1230" s="4" t="s">
        <v>279</v>
      </c>
      <c r="Q1230" s="4" t="s">
        <v>3876</v>
      </c>
      <c r="R1230" s="9"/>
      <c r="S1230" s="18"/>
      <c r="T1230" s="31"/>
      <c r="U1230" s="7">
        <f>VLOOKUP(F1230,[6]农村公路!$I$6:$W$11652,15,0)</f>
        <v>1.4219999999999999</v>
      </c>
      <c r="V1230" s="7">
        <f t="shared" si="56"/>
        <v>0</v>
      </c>
      <c r="W1230" s="7" t="e">
        <f>VLOOKUP(F1230,'[7]乡镇通三级、旅游资源产业路项目明细'!$F$8:$S$1305,14,0)</f>
        <v>#N/A</v>
      </c>
      <c r="AA1230" s="7" t="e">
        <f>_xlfn.XLOOKUP(F1230,'[8]乡镇通三级、旅游资源产业路项目明细'!$U:$U,'[8]乡镇通三级、旅游资源产业路项目明细'!$U:$U)</f>
        <v>#N/A</v>
      </c>
      <c r="AB1230" s="7" t="e">
        <f>VLOOKUP(F1230,[9]项目建设投资计划表!$L$7:$O$83,4,0)</f>
        <v>#N/A</v>
      </c>
    </row>
    <row r="1231" spans="1:28" ht="25.15" customHeight="1" outlineLevel="3" x14ac:dyDescent="0.4">
      <c r="A1231" s="4" t="s">
        <v>15</v>
      </c>
      <c r="B1231" s="4" t="s">
        <v>127</v>
      </c>
      <c r="C1231" s="28" t="s">
        <v>953</v>
      </c>
      <c r="D1231" s="29" t="s">
        <v>3878</v>
      </c>
      <c r="E1231" s="9"/>
      <c r="F1231" s="29" t="s">
        <v>3879</v>
      </c>
      <c r="G1231" s="4" t="s">
        <v>327</v>
      </c>
      <c r="H1231" s="9" t="s">
        <v>291</v>
      </c>
      <c r="I1231" s="9" t="s">
        <v>283</v>
      </c>
      <c r="J1231" s="29">
        <v>0.2</v>
      </c>
      <c r="K1231" s="10" t="s">
        <v>377</v>
      </c>
      <c r="L1231" s="9"/>
      <c r="M1231" s="29">
        <v>0.2</v>
      </c>
      <c r="N1231" s="29"/>
      <c r="O1231" s="9">
        <v>4.5</v>
      </c>
      <c r="P1231" s="4" t="s">
        <v>279</v>
      </c>
      <c r="Q1231" s="4" t="s">
        <v>3878</v>
      </c>
      <c r="R1231" s="9"/>
      <c r="S1231" s="18"/>
      <c r="T1231" s="31"/>
      <c r="U1231" s="7">
        <f>VLOOKUP(F1231,[6]农村公路!$I$6:$W$11652,15,0)</f>
        <v>0.2</v>
      </c>
      <c r="V1231" s="7">
        <f t="shared" si="56"/>
        <v>0</v>
      </c>
      <c r="W1231" s="7" t="e">
        <f>VLOOKUP(F1231,'[7]乡镇通三级、旅游资源产业路项目明细'!$F$8:$S$1305,14,0)</f>
        <v>#N/A</v>
      </c>
      <c r="AA1231" s="7" t="e">
        <f>_xlfn.XLOOKUP(F1231,'[8]乡镇通三级、旅游资源产业路项目明细'!$U:$U,'[8]乡镇通三级、旅游资源产业路项目明细'!$U:$U)</f>
        <v>#N/A</v>
      </c>
      <c r="AB1231" s="7" t="e">
        <f>VLOOKUP(F1231,[9]项目建设投资计划表!$L$7:$O$83,4,0)</f>
        <v>#N/A</v>
      </c>
    </row>
    <row r="1232" spans="1:28" ht="25.15" customHeight="1" outlineLevel="3" x14ac:dyDescent="0.4">
      <c r="A1232" s="4" t="s">
        <v>15</v>
      </c>
      <c r="B1232" s="28" t="s">
        <v>127</v>
      </c>
      <c r="C1232" s="28" t="s">
        <v>3746</v>
      </c>
      <c r="D1232" s="28" t="s">
        <v>3880</v>
      </c>
      <c r="E1232" s="28"/>
      <c r="F1232" s="28" t="s">
        <v>3881</v>
      </c>
      <c r="G1232" s="4" t="s">
        <v>327</v>
      </c>
      <c r="H1232" s="28" t="s">
        <v>291</v>
      </c>
      <c r="I1232" s="9" t="s">
        <v>3882</v>
      </c>
      <c r="J1232" s="28">
        <v>2.2349999999999999</v>
      </c>
      <c r="K1232" s="28" t="s">
        <v>377</v>
      </c>
      <c r="L1232" s="28"/>
      <c r="M1232" s="28">
        <v>2.2349999999999999</v>
      </c>
      <c r="N1232" s="28"/>
      <c r="O1232" s="9" t="s">
        <v>284</v>
      </c>
      <c r="P1232" s="4" t="s">
        <v>279</v>
      </c>
      <c r="Q1232" s="4" t="s">
        <v>3880</v>
      </c>
      <c r="R1232" s="9"/>
      <c r="S1232" s="18"/>
      <c r="T1232" s="31"/>
      <c r="U1232" s="7">
        <f>VLOOKUP(F1232,[6]农村公路!$I$6:$W$11652,15,0)</f>
        <v>2.2349999999999999</v>
      </c>
      <c r="V1232" s="7">
        <f t="shared" si="56"/>
        <v>0</v>
      </c>
      <c r="W1232" s="7" t="e">
        <f>VLOOKUP(F1232,'[7]乡镇通三级、旅游资源产业路项目明细'!$F$8:$S$1305,14,0)</f>
        <v>#N/A</v>
      </c>
      <c r="AA1232" s="7" t="e">
        <f>_xlfn.XLOOKUP(F1232,'[8]乡镇通三级、旅游资源产业路项目明细'!$U:$U,'[8]乡镇通三级、旅游资源产业路项目明细'!$U:$U)</f>
        <v>#N/A</v>
      </c>
      <c r="AB1232" s="7" t="e">
        <f>VLOOKUP(F1232,[9]项目建设投资计划表!$L$7:$O$83,4,0)</f>
        <v>#N/A</v>
      </c>
    </row>
    <row r="1233" spans="1:28" ht="25.15" customHeight="1" outlineLevel="3" x14ac:dyDescent="0.4">
      <c r="A1233" s="28" t="s">
        <v>15</v>
      </c>
      <c r="B1233" s="28" t="s">
        <v>127</v>
      </c>
      <c r="C1233" s="28" t="s">
        <v>3683</v>
      </c>
      <c r="D1233" s="28" t="s">
        <v>3883</v>
      </c>
      <c r="E1233" s="28"/>
      <c r="F1233" s="28" t="s">
        <v>3884</v>
      </c>
      <c r="G1233" s="4" t="s">
        <v>327</v>
      </c>
      <c r="H1233" s="28" t="s">
        <v>291</v>
      </c>
      <c r="I1233" s="9" t="s">
        <v>283</v>
      </c>
      <c r="J1233" s="28">
        <v>2.5</v>
      </c>
      <c r="K1233" s="28" t="s">
        <v>377</v>
      </c>
      <c r="L1233" s="28"/>
      <c r="M1233" s="28">
        <v>2.5</v>
      </c>
      <c r="N1233" s="28"/>
      <c r="O1233" s="9" t="s">
        <v>284</v>
      </c>
      <c r="P1233" s="4" t="s">
        <v>279</v>
      </c>
      <c r="Q1233" s="4" t="s">
        <v>3883</v>
      </c>
      <c r="R1233" s="9"/>
      <c r="S1233" s="18"/>
      <c r="T1233" s="31"/>
      <c r="U1233" s="7">
        <f>VLOOKUP(F1233,[6]农村公路!$I$6:$W$11652,15,0)</f>
        <v>2.5</v>
      </c>
      <c r="V1233" s="7">
        <f t="shared" si="56"/>
        <v>0</v>
      </c>
      <c r="W1233" s="7" t="e">
        <f>VLOOKUP(F1233,'[7]乡镇通三级、旅游资源产业路项目明细'!$F$8:$S$1305,14,0)</f>
        <v>#N/A</v>
      </c>
      <c r="AA1233" s="7" t="e">
        <f>_xlfn.XLOOKUP(F1233,'[8]乡镇通三级、旅游资源产业路项目明细'!$U:$U,'[8]乡镇通三级、旅游资源产业路项目明细'!$U:$U)</f>
        <v>#N/A</v>
      </c>
      <c r="AB1233" s="7" t="e">
        <f>VLOOKUP(F1233,[9]项目建设投资计划表!$L$7:$O$83,4,0)</f>
        <v>#N/A</v>
      </c>
    </row>
    <row r="1234" spans="1:28" s="1" customFormat="1" ht="25.15" customHeight="1" outlineLevel="2" x14ac:dyDescent="0.4">
      <c r="A1234" s="4"/>
      <c r="B1234" s="11" t="s">
        <v>129</v>
      </c>
      <c r="C1234" s="4"/>
      <c r="D1234" s="4"/>
      <c r="E1234" s="9"/>
      <c r="F1234" s="4"/>
      <c r="G1234" s="4"/>
      <c r="H1234" s="9"/>
      <c r="I1234" s="9"/>
      <c r="J1234" s="4">
        <f>SUBTOTAL(9,J1235:J1290)</f>
        <v>165.87599999999998</v>
      </c>
      <c r="K1234" s="4"/>
      <c r="L1234" s="4"/>
      <c r="M1234" s="4">
        <f>SUBTOTAL(9,M1235:M1290)</f>
        <v>122.67800000000003</v>
      </c>
      <c r="N1234" s="4">
        <v>115.9</v>
      </c>
      <c r="O1234" s="4"/>
      <c r="P1234" s="4"/>
      <c r="Q1234" s="4"/>
      <c r="R1234" s="4"/>
      <c r="S1234" s="18">
        <f t="shared" ref="S1234" si="57">J1234-N1234</f>
        <v>49.975999999999971</v>
      </c>
      <c r="T1234" s="22"/>
    </row>
    <row r="1235" spans="1:28" ht="25.15" customHeight="1" outlineLevel="3" x14ac:dyDescent="0.4">
      <c r="A1235" s="4" t="s">
        <v>15</v>
      </c>
      <c r="B1235" s="4" t="s">
        <v>129</v>
      </c>
      <c r="C1235" s="4" t="s">
        <v>3885</v>
      </c>
      <c r="D1235" s="4" t="s">
        <v>3886</v>
      </c>
      <c r="E1235" s="9"/>
      <c r="F1235" s="4" t="s">
        <v>3887</v>
      </c>
      <c r="G1235" s="4" t="s">
        <v>290</v>
      </c>
      <c r="H1235" s="9" t="s">
        <v>200</v>
      </c>
      <c r="I1235" s="9" t="s">
        <v>3888</v>
      </c>
      <c r="J1235" s="4">
        <v>11.845000000000001</v>
      </c>
      <c r="K1235" s="4" t="s">
        <v>300</v>
      </c>
      <c r="L1235" s="4">
        <v>0</v>
      </c>
      <c r="M1235" s="4">
        <v>11.845000000000001</v>
      </c>
      <c r="N1235" s="4"/>
      <c r="O1235" s="4" t="s">
        <v>293</v>
      </c>
      <c r="P1235" s="4" t="s">
        <v>279</v>
      </c>
      <c r="Q1235" s="4" t="s">
        <v>3889</v>
      </c>
      <c r="R1235" s="4"/>
      <c r="S1235" s="18"/>
      <c r="T1235" s="23"/>
      <c r="U1235" s="7">
        <f>VLOOKUP(F1235,[6]农村公路!$I$6:$W$11652,15,0)</f>
        <v>11.845000000000001</v>
      </c>
      <c r="V1235" s="7">
        <f t="shared" ref="V1235:V1266" si="58">J1235-U1235</f>
        <v>0</v>
      </c>
      <c r="W1235" s="7" t="e">
        <f>VLOOKUP(F1235,'[7]乡镇通三级、旅游资源产业路项目明细'!$F$8:$S$1305,14,0)</f>
        <v>#N/A</v>
      </c>
      <c r="AA1235" s="7" t="e">
        <f>_xlfn.XLOOKUP(F1235,'[8]乡镇通三级、旅游资源产业路项目明细'!$U:$U,'[8]乡镇通三级、旅游资源产业路项目明细'!$U:$U)</f>
        <v>#N/A</v>
      </c>
      <c r="AB1235" s="7" t="e">
        <f>VLOOKUP(F1235,[9]项目建设投资计划表!$L$7:$O$83,4,0)</f>
        <v>#N/A</v>
      </c>
    </row>
    <row r="1236" spans="1:28" ht="25.15" customHeight="1" outlineLevel="3" x14ac:dyDescent="0.4">
      <c r="A1236" s="4" t="s">
        <v>15</v>
      </c>
      <c r="B1236" s="4" t="s">
        <v>129</v>
      </c>
      <c r="C1236" s="4" t="s">
        <v>3890</v>
      </c>
      <c r="D1236" s="4" t="s">
        <v>3891</v>
      </c>
      <c r="E1236" s="9"/>
      <c r="F1236" s="4" t="s">
        <v>3892</v>
      </c>
      <c r="G1236" s="4" t="s">
        <v>290</v>
      </c>
      <c r="H1236" s="9" t="s">
        <v>200</v>
      </c>
      <c r="I1236" s="9" t="s">
        <v>3893</v>
      </c>
      <c r="J1236" s="4">
        <v>8.4700000000000006</v>
      </c>
      <c r="K1236" s="4" t="s">
        <v>277</v>
      </c>
      <c r="L1236" s="4">
        <v>0</v>
      </c>
      <c r="M1236" s="4">
        <v>4.5</v>
      </c>
      <c r="N1236" s="4"/>
      <c r="O1236" s="4" t="s">
        <v>293</v>
      </c>
      <c r="P1236" s="4" t="s">
        <v>279</v>
      </c>
      <c r="Q1236" s="4" t="s">
        <v>3894</v>
      </c>
      <c r="R1236" s="4"/>
      <c r="S1236" s="18"/>
      <c r="T1236" s="23"/>
      <c r="U1236" s="7">
        <f>VLOOKUP(F1236,[6]农村公路!$I$6:$W$11652,15,0)</f>
        <v>8.4700000000000006</v>
      </c>
      <c r="V1236" s="7">
        <f t="shared" si="58"/>
        <v>0</v>
      </c>
      <c r="W1236" s="7" t="e">
        <f>VLOOKUP(F1236,'[7]乡镇通三级、旅游资源产业路项目明细'!$F$8:$S$1305,14,0)</f>
        <v>#N/A</v>
      </c>
      <c r="AA1236" s="7" t="e">
        <f>_xlfn.XLOOKUP(F1236,'[8]乡镇通三级、旅游资源产业路项目明细'!$U:$U,'[8]乡镇通三级、旅游资源产业路项目明细'!$U:$U)</f>
        <v>#N/A</v>
      </c>
      <c r="AB1236" s="7" t="e">
        <f>VLOOKUP(F1236,[9]项目建设投资计划表!$L$7:$O$83,4,0)</f>
        <v>#N/A</v>
      </c>
    </row>
    <row r="1237" spans="1:28" ht="25.15" customHeight="1" outlineLevel="3" x14ac:dyDescent="0.4">
      <c r="A1237" s="4" t="s">
        <v>15</v>
      </c>
      <c r="B1237" s="4" t="s">
        <v>129</v>
      </c>
      <c r="C1237" s="4" t="s">
        <v>3895</v>
      </c>
      <c r="D1237" s="4" t="s">
        <v>3896</v>
      </c>
      <c r="E1237" s="9"/>
      <c r="F1237" s="4" t="s">
        <v>3897</v>
      </c>
      <c r="G1237" s="4" t="s">
        <v>290</v>
      </c>
      <c r="H1237" s="9" t="s">
        <v>200</v>
      </c>
      <c r="I1237" s="9" t="s">
        <v>3898</v>
      </c>
      <c r="J1237" s="4">
        <v>10.89</v>
      </c>
      <c r="K1237" s="4" t="s">
        <v>284</v>
      </c>
      <c r="L1237" s="4">
        <v>0</v>
      </c>
      <c r="M1237" s="4">
        <v>3.9</v>
      </c>
      <c r="N1237" s="4"/>
      <c r="O1237" s="4" t="s">
        <v>293</v>
      </c>
      <c r="P1237" s="4" t="s">
        <v>279</v>
      </c>
      <c r="Q1237" s="4" t="s">
        <v>3899</v>
      </c>
      <c r="R1237" s="4"/>
      <c r="S1237" s="18"/>
      <c r="T1237" s="23"/>
      <c r="U1237" s="7">
        <f>VLOOKUP(F1237,[6]农村公路!$I$6:$W$11652,15,0)</f>
        <v>10.89</v>
      </c>
      <c r="V1237" s="7">
        <f t="shared" si="58"/>
        <v>0</v>
      </c>
      <c r="W1237" s="7" t="e">
        <f>VLOOKUP(F1237,'[7]乡镇通三级、旅游资源产业路项目明细'!$F$8:$S$1305,14,0)</f>
        <v>#N/A</v>
      </c>
      <c r="AA1237" s="7" t="e">
        <f>_xlfn.XLOOKUP(F1237,'[8]乡镇通三级、旅游资源产业路项目明细'!$U:$U,'[8]乡镇通三级、旅游资源产业路项目明细'!$U:$U)</f>
        <v>#N/A</v>
      </c>
      <c r="AB1237" s="7" t="e">
        <f>VLOOKUP(F1237,[9]项目建设投资计划表!$L$7:$O$83,4,0)</f>
        <v>#N/A</v>
      </c>
    </row>
    <row r="1238" spans="1:28" ht="25.15" customHeight="1" outlineLevel="3" x14ac:dyDescent="0.4">
      <c r="A1238" s="4" t="s">
        <v>15</v>
      </c>
      <c r="B1238" s="4" t="s">
        <v>129</v>
      </c>
      <c r="C1238" s="4" t="s">
        <v>3900</v>
      </c>
      <c r="D1238" s="4" t="s">
        <v>3901</v>
      </c>
      <c r="E1238" s="9"/>
      <c r="F1238" s="4" t="s">
        <v>3902</v>
      </c>
      <c r="G1238" s="4" t="s">
        <v>322</v>
      </c>
      <c r="H1238" s="9" t="s">
        <v>200</v>
      </c>
      <c r="I1238" s="9" t="s">
        <v>3903</v>
      </c>
      <c r="J1238" s="4">
        <v>30.56</v>
      </c>
      <c r="K1238" s="4" t="s">
        <v>277</v>
      </c>
      <c r="L1238" s="4">
        <v>0</v>
      </c>
      <c r="M1238" s="4">
        <v>6</v>
      </c>
      <c r="N1238" s="4"/>
      <c r="O1238" s="4" t="s">
        <v>293</v>
      </c>
      <c r="P1238" s="4" t="s">
        <v>279</v>
      </c>
      <c r="Q1238" s="4" t="s">
        <v>3904</v>
      </c>
      <c r="R1238" s="4"/>
      <c r="S1238" s="18"/>
      <c r="T1238" s="23"/>
      <c r="U1238" s="7">
        <f>VLOOKUP(F1238,[6]农村公路!$I$6:$W$11652,15,0)</f>
        <v>30.56</v>
      </c>
      <c r="V1238" s="7">
        <f t="shared" si="58"/>
        <v>0</v>
      </c>
      <c r="W1238" s="7" t="e">
        <f>VLOOKUP(F1238,'[7]乡镇通三级、旅游资源产业路项目明细'!$F$8:$S$1305,14,0)</f>
        <v>#N/A</v>
      </c>
      <c r="AA1238" s="7" t="e">
        <f>_xlfn.XLOOKUP(F1238,'[8]乡镇通三级、旅游资源产业路项目明细'!$U:$U,'[8]乡镇通三级、旅游资源产业路项目明细'!$U:$U)</f>
        <v>#N/A</v>
      </c>
      <c r="AB1238" s="7" t="e">
        <f>VLOOKUP(F1238,[9]项目建设投资计划表!$L$7:$O$83,4,0)</f>
        <v>#N/A</v>
      </c>
    </row>
    <row r="1239" spans="1:28" ht="25.15" customHeight="1" outlineLevel="3" x14ac:dyDescent="0.4">
      <c r="A1239" s="4" t="s">
        <v>15</v>
      </c>
      <c r="B1239" s="4" t="s">
        <v>129</v>
      </c>
      <c r="C1239" s="4" t="s">
        <v>3905</v>
      </c>
      <c r="D1239" s="4" t="s">
        <v>3906</v>
      </c>
      <c r="E1239" s="9"/>
      <c r="F1239" s="4" t="s">
        <v>3907</v>
      </c>
      <c r="G1239" s="4" t="s">
        <v>322</v>
      </c>
      <c r="H1239" s="9" t="s">
        <v>200</v>
      </c>
      <c r="I1239" s="9" t="s">
        <v>3908</v>
      </c>
      <c r="J1239" s="4">
        <v>12.178000000000001</v>
      </c>
      <c r="K1239" s="4" t="s">
        <v>284</v>
      </c>
      <c r="L1239" s="4">
        <v>0</v>
      </c>
      <c r="M1239" s="4">
        <v>4.5</v>
      </c>
      <c r="N1239" s="4"/>
      <c r="O1239" s="4" t="s">
        <v>293</v>
      </c>
      <c r="P1239" s="4" t="s">
        <v>279</v>
      </c>
      <c r="Q1239" s="4" t="s">
        <v>3909</v>
      </c>
      <c r="R1239" s="4"/>
      <c r="S1239" s="18"/>
      <c r="T1239" s="23"/>
      <c r="U1239" s="7">
        <f>VLOOKUP(F1239,[6]农村公路!$I$6:$W$11652,15,0)</f>
        <v>12.178000000000001</v>
      </c>
      <c r="V1239" s="7">
        <f t="shared" si="58"/>
        <v>0</v>
      </c>
      <c r="W1239" s="7" t="e">
        <f>VLOOKUP(F1239,'[7]乡镇通三级、旅游资源产业路项目明细'!$F$8:$S$1305,14,0)</f>
        <v>#N/A</v>
      </c>
      <c r="AA1239" s="7" t="e">
        <f>_xlfn.XLOOKUP(F1239,'[8]乡镇通三级、旅游资源产业路项目明细'!$U:$U,'[8]乡镇通三级、旅游资源产业路项目明细'!$U:$U)</f>
        <v>#N/A</v>
      </c>
      <c r="AB1239" s="7" t="e">
        <f>VLOOKUP(F1239,[9]项目建设投资计划表!$L$7:$O$83,4,0)</f>
        <v>#N/A</v>
      </c>
    </row>
    <row r="1240" spans="1:28" ht="25.15" customHeight="1" outlineLevel="3" x14ac:dyDescent="0.4">
      <c r="A1240" s="4" t="s">
        <v>15</v>
      </c>
      <c r="B1240" s="4" t="s">
        <v>129</v>
      </c>
      <c r="C1240" s="4" t="s">
        <v>3895</v>
      </c>
      <c r="D1240" s="4" t="s">
        <v>3910</v>
      </c>
      <c r="E1240" s="9"/>
      <c r="F1240" s="4" t="s">
        <v>3911</v>
      </c>
      <c r="G1240" s="4" t="s">
        <v>275</v>
      </c>
      <c r="H1240" s="9" t="s">
        <v>200</v>
      </c>
      <c r="I1240" s="9" t="s">
        <v>3912</v>
      </c>
      <c r="J1240" s="4">
        <v>1.8</v>
      </c>
      <c r="K1240" s="4" t="s">
        <v>284</v>
      </c>
      <c r="L1240" s="4">
        <v>0</v>
      </c>
      <c r="M1240" s="4">
        <v>1.8</v>
      </c>
      <c r="N1240" s="4"/>
      <c r="O1240" s="4" t="s">
        <v>293</v>
      </c>
      <c r="P1240" s="4" t="s">
        <v>279</v>
      </c>
      <c r="Q1240" s="4" t="s">
        <v>3913</v>
      </c>
      <c r="R1240" s="4"/>
      <c r="S1240" s="18"/>
      <c r="T1240" s="23"/>
      <c r="U1240" s="7">
        <f>VLOOKUP(F1240,[6]农村公路!$I$6:$W$11652,15,0)</f>
        <v>1.8</v>
      </c>
      <c r="V1240" s="7">
        <f t="shared" si="58"/>
        <v>0</v>
      </c>
      <c r="W1240" s="7" t="e">
        <f>VLOOKUP(F1240,'[7]乡镇通三级、旅游资源产业路项目明细'!$F$8:$S$1305,14,0)</f>
        <v>#N/A</v>
      </c>
      <c r="AA1240" s="7" t="e">
        <f>_xlfn.XLOOKUP(F1240,'[8]乡镇通三级、旅游资源产业路项目明细'!$U:$U,'[8]乡镇通三级、旅游资源产业路项目明细'!$U:$U)</f>
        <v>#N/A</v>
      </c>
      <c r="AB1240" s="7" t="e">
        <f>VLOOKUP(F1240,[9]项目建设投资计划表!$L$7:$O$83,4,0)</f>
        <v>#N/A</v>
      </c>
    </row>
    <row r="1241" spans="1:28" ht="25.15" customHeight="1" outlineLevel="3" x14ac:dyDescent="0.4">
      <c r="A1241" s="4" t="s">
        <v>15</v>
      </c>
      <c r="B1241" s="4" t="s">
        <v>129</v>
      </c>
      <c r="C1241" s="4" t="s">
        <v>3914</v>
      </c>
      <c r="D1241" s="4" t="s">
        <v>3915</v>
      </c>
      <c r="E1241" s="9"/>
      <c r="F1241" s="4" t="s">
        <v>3916</v>
      </c>
      <c r="G1241" s="4" t="s">
        <v>275</v>
      </c>
      <c r="H1241" s="9" t="s">
        <v>291</v>
      </c>
      <c r="I1241" s="9" t="s">
        <v>3917</v>
      </c>
      <c r="J1241" s="4">
        <v>3.5489999999999999</v>
      </c>
      <c r="K1241" s="4" t="s">
        <v>284</v>
      </c>
      <c r="L1241" s="4">
        <v>0</v>
      </c>
      <c r="M1241" s="4">
        <v>3.5489999999999999</v>
      </c>
      <c r="N1241" s="4"/>
      <c r="O1241" s="4" t="s">
        <v>293</v>
      </c>
      <c r="P1241" s="4" t="s">
        <v>279</v>
      </c>
      <c r="Q1241" s="4" t="s">
        <v>3918</v>
      </c>
      <c r="R1241" s="4"/>
      <c r="S1241" s="18"/>
      <c r="T1241" s="23"/>
      <c r="U1241" s="7">
        <f>VLOOKUP(F1241,[6]农村公路!$I$6:$W$11652,15,0)</f>
        <v>3.5489999999999999</v>
      </c>
      <c r="V1241" s="7">
        <f t="shared" si="58"/>
        <v>0</v>
      </c>
      <c r="W1241" s="7" t="e">
        <f>VLOOKUP(F1241,'[7]乡镇通三级、旅游资源产业路项目明细'!$F$8:$S$1305,14,0)</f>
        <v>#N/A</v>
      </c>
      <c r="AA1241" s="7" t="e">
        <f>_xlfn.XLOOKUP(F1241,'[8]乡镇通三级、旅游资源产业路项目明细'!$U:$U,'[8]乡镇通三级、旅游资源产业路项目明细'!$U:$U)</f>
        <v>#N/A</v>
      </c>
      <c r="AB1241" s="7" t="e">
        <f>VLOOKUP(F1241,[9]项目建设投资计划表!$L$7:$O$83,4,0)</f>
        <v>#N/A</v>
      </c>
    </row>
    <row r="1242" spans="1:28" ht="25.15" customHeight="1" outlineLevel="3" x14ac:dyDescent="0.4">
      <c r="A1242" s="4" t="s">
        <v>15</v>
      </c>
      <c r="B1242" s="4" t="s">
        <v>129</v>
      </c>
      <c r="C1242" s="4" t="s">
        <v>3895</v>
      </c>
      <c r="D1242" s="4" t="s">
        <v>3919</v>
      </c>
      <c r="E1242" s="9"/>
      <c r="F1242" s="4" t="s">
        <v>3920</v>
      </c>
      <c r="G1242" s="4" t="s">
        <v>275</v>
      </c>
      <c r="H1242" s="9" t="s">
        <v>200</v>
      </c>
      <c r="I1242" s="9" t="s">
        <v>3921</v>
      </c>
      <c r="J1242" s="4">
        <v>2.1</v>
      </c>
      <c r="K1242" s="4" t="s">
        <v>284</v>
      </c>
      <c r="L1242" s="4">
        <v>0</v>
      </c>
      <c r="M1242" s="4">
        <v>2.1</v>
      </c>
      <c r="N1242" s="4"/>
      <c r="O1242" s="4" t="s">
        <v>293</v>
      </c>
      <c r="P1242" s="4" t="s">
        <v>279</v>
      </c>
      <c r="Q1242" s="4" t="s">
        <v>3922</v>
      </c>
      <c r="R1242" s="4"/>
      <c r="S1242" s="18"/>
      <c r="T1242" s="23"/>
      <c r="U1242" s="7">
        <f>VLOOKUP(F1242,[6]农村公路!$I$6:$W$11652,15,0)</f>
        <v>2.1</v>
      </c>
      <c r="V1242" s="7">
        <f t="shared" si="58"/>
        <v>0</v>
      </c>
      <c r="W1242" s="7" t="e">
        <f>VLOOKUP(F1242,'[7]乡镇通三级、旅游资源产业路项目明细'!$F$8:$S$1305,14,0)</f>
        <v>#N/A</v>
      </c>
      <c r="AA1242" s="7" t="e">
        <f>_xlfn.XLOOKUP(F1242,'[8]乡镇通三级、旅游资源产业路项目明细'!$U:$U,'[8]乡镇通三级、旅游资源产业路项目明细'!$U:$U)</f>
        <v>#N/A</v>
      </c>
      <c r="AB1242" s="7" t="e">
        <f>VLOOKUP(F1242,[9]项目建设投资计划表!$L$7:$O$83,4,0)</f>
        <v>#N/A</v>
      </c>
    </row>
    <row r="1243" spans="1:28" ht="25.15" customHeight="1" outlineLevel="3" x14ac:dyDescent="0.4">
      <c r="A1243" s="4" t="s">
        <v>15</v>
      </c>
      <c r="B1243" s="4" t="s">
        <v>129</v>
      </c>
      <c r="C1243" s="4" t="s">
        <v>3923</v>
      </c>
      <c r="D1243" s="4" t="s">
        <v>1181</v>
      </c>
      <c r="E1243" s="9"/>
      <c r="F1243" s="4" t="s">
        <v>3924</v>
      </c>
      <c r="G1243" s="4" t="s">
        <v>275</v>
      </c>
      <c r="H1243" s="9" t="s">
        <v>291</v>
      </c>
      <c r="I1243" s="9" t="s">
        <v>283</v>
      </c>
      <c r="J1243" s="4">
        <v>0.54</v>
      </c>
      <c r="K1243" s="4" t="s">
        <v>377</v>
      </c>
      <c r="L1243" s="4">
        <v>0</v>
      </c>
      <c r="M1243" s="4">
        <v>0.54</v>
      </c>
      <c r="N1243" s="4"/>
      <c r="O1243" s="4" t="s">
        <v>293</v>
      </c>
      <c r="P1243" s="4" t="s">
        <v>279</v>
      </c>
      <c r="Q1243" s="4" t="s">
        <v>3925</v>
      </c>
      <c r="R1243" s="4"/>
      <c r="S1243" s="18"/>
      <c r="T1243" s="23"/>
      <c r="U1243" s="7">
        <f>VLOOKUP(F1243,[6]农村公路!$I$6:$W$11652,15,0)</f>
        <v>0.54</v>
      </c>
      <c r="V1243" s="7">
        <f t="shared" si="58"/>
        <v>0</v>
      </c>
      <c r="W1243" s="7" t="e">
        <f>VLOOKUP(F1243,'[7]乡镇通三级、旅游资源产业路项目明细'!$F$8:$S$1305,14,0)</f>
        <v>#N/A</v>
      </c>
      <c r="AA1243" s="7" t="e">
        <f>_xlfn.XLOOKUP(F1243,'[8]乡镇通三级、旅游资源产业路项目明细'!$U:$U,'[8]乡镇通三级、旅游资源产业路项目明细'!$U:$U)</f>
        <v>#N/A</v>
      </c>
      <c r="AB1243" s="7" t="e">
        <f>VLOOKUP(F1243,[9]项目建设投资计划表!$L$7:$O$83,4,0)</f>
        <v>#N/A</v>
      </c>
    </row>
    <row r="1244" spans="1:28" ht="25.15" customHeight="1" outlineLevel="3" x14ac:dyDescent="0.4">
      <c r="A1244" s="4" t="s">
        <v>15</v>
      </c>
      <c r="B1244" s="4" t="s">
        <v>129</v>
      </c>
      <c r="C1244" s="4" t="s">
        <v>3926</v>
      </c>
      <c r="D1244" s="4" t="s">
        <v>3927</v>
      </c>
      <c r="E1244" s="9"/>
      <c r="F1244" s="4" t="s">
        <v>3928</v>
      </c>
      <c r="G1244" s="4" t="s">
        <v>275</v>
      </c>
      <c r="H1244" s="9" t="s">
        <v>291</v>
      </c>
      <c r="I1244" s="9" t="s">
        <v>283</v>
      </c>
      <c r="J1244" s="4">
        <v>1.04</v>
      </c>
      <c r="K1244" s="4" t="s">
        <v>284</v>
      </c>
      <c r="L1244" s="4">
        <v>0</v>
      </c>
      <c r="M1244" s="4">
        <v>1.04</v>
      </c>
      <c r="N1244" s="4"/>
      <c r="O1244" s="4" t="s">
        <v>293</v>
      </c>
      <c r="P1244" s="4" t="s">
        <v>279</v>
      </c>
      <c r="Q1244" s="4" t="s">
        <v>3929</v>
      </c>
      <c r="R1244" s="4"/>
      <c r="S1244" s="18"/>
      <c r="T1244" s="23"/>
      <c r="U1244" s="7">
        <f>VLOOKUP(F1244,[6]农村公路!$I$6:$W$11652,15,0)</f>
        <v>1.04</v>
      </c>
      <c r="V1244" s="7">
        <f t="shared" si="58"/>
        <v>0</v>
      </c>
      <c r="W1244" s="7" t="e">
        <f>VLOOKUP(F1244,'[7]乡镇通三级、旅游资源产业路项目明细'!$F$8:$S$1305,14,0)</f>
        <v>#N/A</v>
      </c>
      <c r="AA1244" s="7" t="e">
        <f>_xlfn.XLOOKUP(F1244,'[8]乡镇通三级、旅游资源产业路项目明细'!$U:$U,'[8]乡镇通三级、旅游资源产业路项目明细'!$U:$U)</f>
        <v>#N/A</v>
      </c>
      <c r="AB1244" s="7" t="e">
        <f>VLOOKUP(F1244,[9]项目建设投资计划表!$L$7:$O$83,4,0)</f>
        <v>#N/A</v>
      </c>
    </row>
    <row r="1245" spans="1:28" ht="25.15" customHeight="1" outlineLevel="3" x14ac:dyDescent="0.4">
      <c r="A1245" s="4" t="s">
        <v>15</v>
      </c>
      <c r="B1245" s="4" t="s">
        <v>129</v>
      </c>
      <c r="C1245" s="4" t="s">
        <v>3885</v>
      </c>
      <c r="D1245" s="4" t="s">
        <v>1943</v>
      </c>
      <c r="E1245" s="9"/>
      <c r="F1245" s="4" t="s">
        <v>3930</v>
      </c>
      <c r="G1245" s="4" t="s">
        <v>275</v>
      </c>
      <c r="H1245" s="9" t="s">
        <v>291</v>
      </c>
      <c r="I1245" s="9" t="s">
        <v>3931</v>
      </c>
      <c r="J1245" s="4">
        <v>1.6</v>
      </c>
      <c r="K1245" s="4" t="s">
        <v>284</v>
      </c>
      <c r="L1245" s="4">
        <v>0</v>
      </c>
      <c r="M1245" s="4">
        <v>1.6</v>
      </c>
      <c r="N1245" s="4"/>
      <c r="O1245" s="4" t="s">
        <v>293</v>
      </c>
      <c r="P1245" s="4" t="s">
        <v>279</v>
      </c>
      <c r="Q1245" s="4" t="s">
        <v>3932</v>
      </c>
      <c r="R1245" s="4"/>
      <c r="S1245" s="18"/>
      <c r="T1245" s="23"/>
      <c r="U1245" s="7">
        <f>VLOOKUP(F1245,[6]农村公路!$I$6:$W$11652,15,0)</f>
        <v>1.6</v>
      </c>
      <c r="V1245" s="7">
        <f t="shared" si="58"/>
        <v>0</v>
      </c>
      <c r="W1245" s="7" t="e">
        <f>VLOOKUP(F1245,'[7]乡镇通三级、旅游资源产业路项目明细'!$F$8:$S$1305,14,0)</f>
        <v>#N/A</v>
      </c>
      <c r="AA1245" s="7" t="e">
        <f>_xlfn.XLOOKUP(F1245,'[8]乡镇通三级、旅游资源产业路项目明细'!$U:$U,'[8]乡镇通三级、旅游资源产业路项目明细'!$U:$U)</f>
        <v>#N/A</v>
      </c>
      <c r="AB1245" s="7" t="e">
        <f>VLOOKUP(F1245,[9]项目建设投资计划表!$L$7:$O$83,4,0)</f>
        <v>#N/A</v>
      </c>
    </row>
    <row r="1246" spans="1:28" ht="25.15" customHeight="1" outlineLevel="3" x14ac:dyDescent="0.4">
      <c r="A1246" s="4" t="s">
        <v>15</v>
      </c>
      <c r="B1246" s="4" t="s">
        <v>129</v>
      </c>
      <c r="C1246" s="4" t="s">
        <v>3905</v>
      </c>
      <c r="D1246" s="4" t="s">
        <v>3933</v>
      </c>
      <c r="E1246" s="9"/>
      <c r="F1246" s="4" t="s">
        <v>3934</v>
      </c>
      <c r="G1246" s="4" t="s">
        <v>275</v>
      </c>
      <c r="H1246" s="9" t="s">
        <v>291</v>
      </c>
      <c r="I1246" s="9" t="s">
        <v>3935</v>
      </c>
      <c r="J1246" s="4">
        <v>4</v>
      </c>
      <c r="K1246" s="4" t="s">
        <v>277</v>
      </c>
      <c r="L1246" s="4">
        <v>0</v>
      </c>
      <c r="M1246" s="4">
        <v>4</v>
      </c>
      <c r="N1246" s="4"/>
      <c r="O1246" s="4" t="s">
        <v>293</v>
      </c>
      <c r="P1246" s="4" t="s">
        <v>279</v>
      </c>
      <c r="Q1246" s="4" t="s">
        <v>3936</v>
      </c>
      <c r="R1246" s="4"/>
      <c r="S1246" s="18"/>
      <c r="T1246" s="23"/>
      <c r="U1246" s="7">
        <f>VLOOKUP(F1246,[6]农村公路!$I$6:$W$11652,15,0)</f>
        <v>4</v>
      </c>
      <c r="V1246" s="7">
        <f t="shared" si="58"/>
        <v>0</v>
      </c>
      <c r="W1246" s="7" t="e">
        <f>VLOOKUP(F1246,'[7]乡镇通三级、旅游资源产业路项目明细'!$F$8:$S$1305,14,0)</f>
        <v>#N/A</v>
      </c>
      <c r="AA1246" s="7" t="e">
        <f>_xlfn.XLOOKUP(F1246,'[8]乡镇通三级、旅游资源产业路项目明细'!$U:$U,'[8]乡镇通三级、旅游资源产业路项目明细'!$U:$U)</f>
        <v>#N/A</v>
      </c>
      <c r="AB1246" s="7" t="e">
        <f>VLOOKUP(F1246,[9]项目建设投资计划表!$L$7:$O$83,4,0)</f>
        <v>#N/A</v>
      </c>
    </row>
    <row r="1247" spans="1:28" ht="25.15" customHeight="1" outlineLevel="3" x14ac:dyDescent="0.4">
      <c r="A1247" s="4" t="s">
        <v>15</v>
      </c>
      <c r="B1247" s="4" t="s">
        <v>129</v>
      </c>
      <c r="C1247" s="4" t="s">
        <v>3885</v>
      </c>
      <c r="D1247" s="4" t="s">
        <v>1943</v>
      </c>
      <c r="E1247" s="9"/>
      <c r="F1247" s="4" t="s">
        <v>3937</v>
      </c>
      <c r="G1247" s="4" t="s">
        <v>275</v>
      </c>
      <c r="H1247" s="9" t="s">
        <v>291</v>
      </c>
      <c r="I1247" s="9" t="s">
        <v>283</v>
      </c>
      <c r="J1247" s="4">
        <v>0.5</v>
      </c>
      <c r="K1247" s="4" t="s">
        <v>377</v>
      </c>
      <c r="L1247" s="4">
        <v>0</v>
      </c>
      <c r="M1247" s="4">
        <v>0.5</v>
      </c>
      <c r="N1247" s="4"/>
      <c r="O1247" s="4" t="s">
        <v>293</v>
      </c>
      <c r="P1247" s="4" t="s">
        <v>279</v>
      </c>
      <c r="Q1247" s="4" t="s">
        <v>3938</v>
      </c>
      <c r="R1247" s="4"/>
      <c r="S1247" s="18"/>
      <c r="T1247" s="23"/>
      <c r="U1247" s="7">
        <f>VLOOKUP(F1247,[6]农村公路!$I$6:$W$11652,15,0)</f>
        <v>0.5</v>
      </c>
      <c r="V1247" s="7">
        <f t="shared" si="58"/>
        <v>0</v>
      </c>
      <c r="W1247" s="7" t="e">
        <f>VLOOKUP(F1247,'[7]乡镇通三级、旅游资源产业路项目明细'!$F$8:$S$1305,14,0)</f>
        <v>#N/A</v>
      </c>
      <c r="AA1247" s="7" t="e">
        <f>_xlfn.XLOOKUP(F1247,'[8]乡镇通三级、旅游资源产业路项目明细'!$U:$U,'[8]乡镇通三级、旅游资源产业路项目明细'!$U:$U)</f>
        <v>#N/A</v>
      </c>
      <c r="AB1247" s="7" t="e">
        <f>VLOOKUP(F1247,[9]项目建设投资计划表!$L$7:$O$83,4,0)</f>
        <v>#N/A</v>
      </c>
    </row>
    <row r="1248" spans="1:28" ht="25.15" customHeight="1" outlineLevel="3" x14ac:dyDescent="0.4">
      <c r="A1248" s="4" t="s">
        <v>15</v>
      </c>
      <c r="B1248" s="4" t="s">
        <v>129</v>
      </c>
      <c r="C1248" s="4" t="s">
        <v>3895</v>
      </c>
      <c r="D1248" s="4" t="s">
        <v>3910</v>
      </c>
      <c r="E1248" s="9"/>
      <c r="F1248" s="4" t="s">
        <v>3939</v>
      </c>
      <c r="G1248" s="4" t="s">
        <v>275</v>
      </c>
      <c r="H1248" s="9" t="s">
        <v>200</v>
      </c>
      <c r="I1248" s="9" t="s">
        <v>3940</v>
      </c>
      <c r="J1248" s="4">
        <v>2.3860000000000001</v>
      </c>
      <c r="K1248" s="4" t="s">
        <v>284</v>
      </c>
      <c r="L1248" s="4">
        <v>0</v>
      </c>
      <c r="M1248" s="4">
        <v>2.3860000000000001</v>
      </c>
      <c r="N1248" s="4"/>
      <c r="O1248" s="4" t="s">
        <v>293</v>
      </c>
      <c r="P1248" s="4" t="s">
        <v>279</v>
      </c>
      <c r="Q1248" s="4" t="s">
        <v>3941</v>
      </c>
      <c r="R1248" s="4"/>
      <c r="S1248" s="18"/>
      <c r="T1248" s="23"/>
      <c r="U1248" s="7">
        <f>VLOOKUP(F1248,[6]农村公路!$I$6:$W$11652,15,0)</f>
        <v>2.3860000000000001</v>
      </c>
      <c r="V1248" s="7">
        <f t="shared" si="58"/>
        <v>0</v>
      </c>
      <c r="W1248" s="7" t="e">
        <f>VLOOKUP(F1248,'[7]乡镇通三级、旅游资源产业路项目明细'!$F$8:$S$1305,14,0)</f>
        <v>#N/A</v>
      </c>
      <c r="AA1248" s="7" t="e">
        <f>_xlfn.XLOOKUP(F1248,'[8]乡镇通三级、旅游资源产业路项目明细'!$U:$U,'[8]乡镇通三级、旅游资源产业路项目明细'!$U:$U)</f>
        <v>#N/A</v>
      </c>
      <c r="AB1248" s="7" t="e">
        <f>VLOOKUP(F1248,[9]项目建设投资计划表!$L$7:$O$83,4,0)</f>
        <v>#N/A</v>
      </c>
    </row>
    <row r="1249" spans="1:28" ht="25.15" customHeight="1" outlineLevel="3" x14ac:dyDescent="0.4">
      <c r="A1249" s="4" t="s">
        <v>15</v>
      </c>
      <c r="B1249" s="4" t="s">
        <v>129</v>
      </c>
      <c r="C1249" s="4" t="s">
        <v>3942</v>
      </c>
      <c r="D1249" s="4" t="s">
        <v>3943</v>
      </c>
      <c r="E1249" s="9"/>
      <c r="F1249" s="4" t="s">
        <v>3944</v>
      </c>
      <c r="G1249" s="4" t="s">
        <v>275</v>
      </c>
      <c r="H1249" s="9" t="s">
        <v>291</v>
      </c>
      <c r="I1249" s="9" t="s">
        <v>3945</v>
      </c>
      <c r="J1249" s="4">
        <v>3.2509999999999999</v>
      </c>
      <c r="K1249" s="4" t="s">
        <v>284</v>
      </c>
      <c r="L1249" s="4">
        <v>0</v>
      </c>
      <c r="M1249" s="4">
        <v>3.2509999999999999</v>
      </c>
      <c r="N1249" s="4"/>
      <c r="O1249" s="4" t="s">
        <v>293</v>
      </c>
      <c r="P1249" s="4" t="s">
        <v>279</v>
      </c>
      <c r="Q1249" s="4" t="s">
        <v>3946</v>
      </c>
      <c r="R1249" s="4"/>
      <c r="S1249" s="18"/>
      <c r="T1249" s="23"/>
      <c r="U1249" s="7">
        <f>VLOOKUP(F1249,[6]农村公路!$I$6:$W$11652,15,0)</f>
        <v>3.2509999999999999</v>
      </c>
      <c r="V1249" s="7">
        <f t="shared" si="58"/>
        <v>0</v>
      </c>
      <c r="W1249" s="7" t="e">
        <f>VLOOKUP(F1249,'[7]乡镇通三级、旅游资源产业路项目明细'!$F$8:$S$1305,14,0)</f>
        <v>#N/A</v>
      </c>
      <c r="AA1249" s="7" t="e">
        <f>_xlfn.XLOOKUP(F1249,'[8]乡镇通三级、旅游资源产业路项目明细'!$U:$U,'[8]乡镇通三级、旅游资源产业路项目明细'!$U:$U)</f>
        <v>#N/A</v>
      </c>
      <c r="AB1249" s="7" t="e">
        <f>VLOOKUP(F1249,[9]项目建设投资计划表!$L$7:$O$83,4,0)</f>
        <v>#N/A</v>
      </c>
    </row>
    <row r="1250" spans="1:28" ht="25.15" customHeight="1" outlineLevel="3" x14ac:dyDescent="0.4">
      <c r="A1250" s="4" t="s">
        <v>15</v>
      </c>
      <c r="B1250" s="4" t="s">
        <v>129</v>
      </c>
      <c r="C1250" s="4" t="s">
        <v>3947</v>
      </c>
      <c r="D1250" s="4" t="s">
        <v>3948</v>
      </c>
      <c r="E1250" s="9"/>
      <c r="F1250" s="4" t="s">
        <v>3949</v>
      </c>
      <c r="G1250" s="4" t="s">
        <v>275</v>
      </c>
      <c r="H1250" s="9" t="s">
        <v>291</v>
      </c>
      <c r="I1250" s="9" t="s">
        <v>3950</v>
      </c>
      <c r="J1250" s="4">
        <v>2.74</v>
      </c>
      <c r="K1250" s="4" t="s">
        <v>284</v>
      </c>
      <c r="L1250" s="4">
        <v>0</v>
      </c>
      <c r="M1250" s="4">
        <v>2.74</v>
      </c>
      <c r="N1250" s="4"/>
      <c r="O1250" s="4" t="s">
        <v>293</v>
      </c>
      <c r="P1250" s="4" t="s">
        <v>279</v>
      </c>
      <c r="Q1250" s="4" t="s">
        <v>3951</v>
      </c>
      <c r="R1250" s="4"/>
      <c r="S1250" s="18"/>
      <c r="T1250" s="23"/>
      <c r="U1250" s="7">
        <f>VLOOKUP(F1250,[6]农村公路!$I$6:$W$11652,15,0)</f>
        <v>2.74</v>
      </c>
      <c r="V1250" s="7">
        <f t="shared" si="58"/>
        <v>0</v>
      </c>
      <c r="W1250" s="7" t="e">
        <f>VLOOKUP(F1250,'[7]乡镇通三级、旅游资源产业路项目明细'!$F$8:$S$1305,14,0)</f>
        <v>#N/A</v>
      </c>
      <c r="AA1250" s="7" t="e">
        <f>_xlfn.XLOOKUP(F1250,'[8]乡镇通三级、旅游资源产业路项目明细'!$U:$U,'[8]乡镇通三级、旅游资源产业路项目明细'!$U:$U)</f>
        <v>#N/A</v>
      </c>
      <c r="AB1250" s="7" t="e">
        <f>VLOOKUP(F1250,[9]项目建设投资计划表!$L$7:$O$83,4,0)</f>
        <v>#N/A</v>
      </c>
    </row>
    <row r="1251" spans="1:28" ht="25.15" customHeight="1" outlineLevel="3" x14ac:dyDescent="0.4">
      <c r="A1251" s="4" t="s">
        <v>15</v>
      </c>
      <c r="B1251" s="4" t="s">
        <v>129</v>
      </c>
      <c r="C1251" s="4" t="s">
        <v>3952</v>
      </c>
      <c r="D1251" s="4" t="s">
        <v>3953</v>
      </c>
      <c r="E1251" s="9"/>
      <c r="F1251" s="4" t="s">
        <v>3954</v>
      </c>
      <c r="G1251" s="4" t="s">
        <v>275</v>
      </c>
      <c r="H1251" s="9" t="s">
        <v>291</v>
      </c>
      <c r="I1251" s="9" t="s">
        <v>3955</v>
      </c>
      <c r="J1251" s="4">
        <v>1.87</v>
      </c>
      <c r="K1251" s="4" t="s">
        <v>277</v>
      </c>
      <c r="L1251" s="4">
        <v>0</v>
      </c>
      <c r="M1251" s="4">
        <v>1.87</v>
      </c>
      <c r="N1251" s="4"/>
      <c r="O1251" s="4" t="s">
        <v>293</v>
      </c>
      <c r="P1251" s="4" t="s">
        <v>279</v>
      </c>
      <c r="Q1251" s="4" t="s">
        <v>3956</v>
      </c>
      <c r="R1251" s="4"/>
      <c r="S1251" s="18"/>
      <c r="T1251" s="23"/>
      <c r="U1251" s="7">
        <f>VLOOKUP(F1251,[6]农村公路!$I$6:$W$11652,15,0)</f>
        <v>1.87</v>
      </c>
      <c r="V1251" s="7">
        <f t="shared" si="58"/>
        <v>0</v>
      </c>
      <c r="W1251" s="7" t="e">
        <f>VLOOKUP(F1251,'[7]乡镇通三级、旅游资源产业路项目明细'!$F$8:$S$1305,14,0)</f>
        <v>#N/A</v>
      </c>
      <c r="AA1251" s="7" t="e">
        <f>_xlfn.XLOOKUP(F1251,'[8]乡镇通三级、旅游资源产业路项目明细'!$U:$U,'[8]乡镇通三级、旅游资源产业路项目明细'!$U:$U)</f>
        <v>#N/A</v>
      </c>
      <c r="AB1251" s="7" t="e">
        <f>VLOOKUP(F1251,[9]项目建设投资计划表!$L$7:$O$83,4,0)</f>
        <v>#N/A</v>
      </c>
    </row>
    <row r="1252" spans="1:28" ht="25.15" customHeight="1" outlineLevel="3" x14ac:dyDescent="0.4">
      <c r="A1252" s="4" t="s">
        <v>15</v>
      </c>
      <c r="B1252" s="4" t="s">
        <v>129</v>
      </c>
      <c r="C1252" s="4" t="s">
        <v>3947</v>
      </c>
      <c r="D1252" s="4" t="s">
        <v>3957</v>
      </c>
      <c r="E1252" s="9"/>
      <c r="F1252" s="4" t="s">
        <v>3958</v>
      </c>
      <c r="G1252" s="4" t="s">
        <v>275</v>
      </c>
      <c r="H1252" s="9" t="s">
        <v>291</v>
      </c>
      <c r="I1252" s="9" t="s">
        <v>3959</v>
      </c>
      <c r="J1252" s="4">
        <v>2.4500000000000002</v>
      </c>
      <c r="K1252" s="4" t="s">
        <v>284</v>
      </c>
      <c r="L1252" s="4">
        <v>0</v>
      </c>
      <c r="M1252" s="4">
        <v>2.4500000000000002</v>
      </c>
      <c r="N1252" s="4"/>
      <c r="O1252" s="4" t="s">
        <v>293</v>
      </c>
      <c r="P1252" s="4" t="s">
        <v>279</v>
      </c>
      <c r="Q1252" s="4" t="s">
        <v>3960</v>
      </c>
      <c r="R1252" s="4"/>
      <c r="S1252" s="18"/>
      <c r="T1252" s="23"/>
      <c r="U1252" s="7">
        <f>VLOOKUP(F1252,[6]农村公路!$I$6:$W$11652,15,0)</f>
        <v>2.4500000000000002</v>
      </c>
      <c r="V1252" s="7">
        <f t="shared" si="58"/>
        <v>0</v>
      </c>
      <c r="W1252" s="7" t="e">
        <f>VLOOKUP(F1252,'[7]乡镇通三级、旅游资源产业路项目明细'!$F$8:$S$1305,14,0)</f>
        <v>#N/A</v>
      </c>
      <c r="AA1252" s="7" t="e">
        <f>_xlfn.XLOOKUP(F1252,'[8]乡镇通三级、旅游资源产业路项目明细'!$U:$U,'[8]乡镇通三级、旅游资源产业路项目明细'!$U:$U)</f>
        <v>#N/A</v>
      </c>
      <c r="AB1252" s="7" t="e">
        <f>VLOOKUP(F1252,[9]项目建设投资计划表!$L$7:$O$83,4,0)</f>
        <v>#N/A</v>
      </c>
    </row>
    <row r="1253" spans="1:28" ht="25.15" customHeight="1" outlineLevel="3" x14ac:dyDescent="0.4">
      <c r="A1253" s="4" t="s">
        <v>15</v>
      </c>
      <c r="B1253" s="4" t="s">
        <v>129</v>
      </c>
      <c r="C1253" s="4" t="s">
        <v>3961</v>
      </c>
      <c r="D1253" s="4" t="s">
        <v>3962</v>
      </c>
      <c r="E1253" s="9"/>
      <c r="F1253" s="4" t="s">
        <v>3963</v>
      </c>
      <c r="G1253" s="4" t="s">
        <v>275</v>
      </c>
      <c r="H1253" s="9" t="s">
        <v>291</v>
      </c>
      <c r="I1253" s="9" t="s">
        <v>3964</v>
      </c>
      <c r="J1253" s="4">
        <v>0.96099999999999997</v>
      </c>
      <c r="K1253" s="4" t="s">
        <v>284</v>
      </c>
      <c r="L1253" s="4">
        <v>0</v>
      </c>
      <c r="M1253" s="4">
        <v>0.96099999999999997</v>
      </c>
      <c r="N1253" s="4"/>
      <c r="O1253" s="4" t="s">
        <v>293</v>
      </c>
      <c r="P1253" s="4" t="s">
        <v>279</v>
      </c>
      <c r="Q1253" s="4" t="s">
        <v>3965</v>
      </c>
      <c r="R1253" s="4"/>
      <c r="S1253" s="18"/>
      <c r="T1253" s="23"/>
      <c r="U1253" s="7">
        <f>VLOOKUP(F1253,[6]农村公路!$I$6:$W$11652,15,0)</f>
        <v>0.96099999999999997</v>
      </c>
      <c r="V1253" s="7">
        <f t="shared" si="58"/>
        <v>0</v>
      </c>
      <c r="W1253" s="7" t="e">
        <f>VLOOKUP(F1253,'[7]乡镇通三级、旅游资源产业路项目明细'!$F$8:$S$1305,14,0)</f>
        <v>#N/A</v>
      </c>
      <c r="AA1253" s="7" t="e">
        <f>_xlfn.XLOOKUP(F1253,'[8]乡镇通三级、旅游资源产业路项目明细'!$U:$U,'[8]乡镇通三级、旅游资源产业路项目明细'!$U:$U)</f>
        <v>#N/A</v>
      </c>
      <c r="AB1253" s="7" t="e">
        <f>VLOOKUP(F1253,[9]项目建设投资计划表!$L$7:$O$83,4,0)</f>
        <v>#N/A</v>
      </c>
    </row>
    <row r="1254" spans="1:28" ht="25.15" customHeight="1" outlineLevel="3" x14ac:dyDescent="0.4">
      <c r="A1254" s="4" t="s">
        <v>15</v>
      </c>
      <c r="B1254" s="4" t="s">
        <v>129</v>
      </c>
      <c r="C1254" s="4" t="s">
        <v>3966</v>
      </c>
      <c r="D1254" s="4" t="s">
        <v>3967</v>
      </c>
      <c r="E1254" s="9"/>
      <c r="F1254" s="4" t="s">
        <v>3968</v>
      </c>
      <c r="G1254" s="4" t="s">
        <v>275</v>
      </c>
      <c r="H1254" s="9" t="s">
        <v>291</v>
      </c>
      <c r="I1254" s="9" t="s">
        <v>3969</v>
      </c>
      <c r="J1254" s="4">
        <v>1.3440000000000001</v>
      </c>
      <c r="K1254" s="4" t="s">
        <v>284</v>
      </c>
      <c r="L1254" s="4">
        <v>0</v>
      </c>
      <c r="M1254" s="4">
        <v>1.3440000000000001</v>
      </c>
      <c r="N1254" s="4"/>
      <c r="O1254" s="4" t="s">
        <v>293</v>
      </c>
      <c r="P1254" s="4" t="s">
        <v>279</v>
      </c>
      <c r="Q1254" s="4" t="s">
        <v>3970</v>
      </c>
      <c r="R1254" s="4"/>
      <c r="S1254" s="18"/>
      <c r="T1254" s="23"/>
      <c r="U1254" s="7">
        <f>VLOOKUP(F1254,[6]农村公路!$I$6:$W$11652,15,0)</f>
        <v>1.3440000000000001</v>
      </c>
      <c r="V1254" s="7">
        <f t="shared" si="58"/>
        <v>0</v>
      </c>
      <c r="W1254" s="7" t="e">
        <f>VLOOKUP(F1254,'[7]乡镇通三级、旅游资源产业路项目明细'!$F$8:$S$1305,14,0)</f>
        <v>#N/A</v>
      </c>
      <c r="AA1254" s="7" t="e">
        <f>_xlfn.XLOOKUP(F1254,'[8]乡镇通三级、旅游资源产业路项目明细'!$U:$U,'[8]乡镇通三级、旅游资源产业路项目明细'!$U:$U)</f>
        <v>#N/A</v>
      </c>
      <c r="AB1254" s="7" t="e">
        <f>VLOOKUP(F1254,[9]项目建设投资计划表!$L$7:$O$83,4,0)</f>
        <v>#N/A</v>
      </c>
    </row>
    <row r="1255" spans="1:28" ht="25.15" customHeight="1" outlineLevel="3" x14ac:dyDescent="0.4">
      <c r="A1255" s="4" t="s">
        <v>15</v>
      </c>
      <c r="B1255" s="4" t="s">
        <v>129</v>
      </c>
      <c r="C1255" s="4" t="s">
        <v>3971</v>
      </c>
      <c r="D1255" s="4" t="s">
        <v>3972</v>
      </c>
      <c r="E1255" s="9"/>
      <c r="F1255" s="4" t="s">
        <v>3973</v>
      </c>
      <c r="G1255" s="4" t="s">
        <v>275</v>
      </c>
      <c r="H1255" s="9" t="s">
        <v>291</v>
      </c>
      <c r="I1255" s="9" t="s">
        <v>3974</v>
      </c>
      <c r="J1255" s="4">
        <v>1.0840000000000001</v>
      </c>
      <c r="K1255" s="4" t="s">
        <v>284</v>
      </c>
      <c r="L1255" s="4">
        <v>0</v>
      </c>
      <c r="M1255" s="4">
        <v>1.0840000000000001</v>
      </c>
      <c r="N1255" s="4"/>
      <c r="O1255" s="4" t="s">
        <v>293</v>
      </c>
      <c r="P1255" s="4" t="s">
        <v>279</v>
      </c>
      <c r="Q1255" s="4" t="s">
        <v>3975</v>
      </c>
      <c r="R1255" s="4"/>
      <c r="S1255" s="18"/>
      <c r="T1255" s="23"/>
      <c r="U1255" s="7">
        <f>VLOOKUP(F1255,[6]农村公路!$I$6:$W$11652,15,0)</f>
        <v>1.0840000000000001</v>
      </c>
      <c r="V1255" s="7">
        <f t="shared" si="58"/>
        <v>0</v>
      </c>
      <c r="W1255" s="7" t="e">
        <f>VLOOKUP(F1255,'[7]乡镇通三级、旅游资源产业路项目明细'!$F$8:$S$1305,14,0)</f>
        <v>#N/A</v>
      </c>
      <c r="AA1255" s="7" t="e">
        <f>_xlfn.XLOOKUP(F1255,'[8]乡镇通三级、旅游资源产业路项目明细'!$U:$U,'[8]乡镇通三级、旅游资源产业路项目明细'!$U:$U)</f>
        <v>#N/A</v>
      </c>
      <c r="AB1255" s="7" t="e">
        <f>VLOOKUP(F1255,[9]项目建设投资计划表!$L$7:$O$83,4,0)</f>
        <v>#N/A</v>
      </c>
    </row>
    <row r="1256" spans="1:28" ht="25.15" customHeight="1" outlineLevel="3" x14ac:dyDescent="0.4">
      <c r="A1256" s="4" t="s">
        <v>15</v>
      </c>
      <c r="B1256" s="4" t="s">
        <v>129</v>
      </c>
      <c r="C1256" s="4" t="s">
        <v>3976</v>
      </c>
      <c r="D1256" s="4" t="s">
        <v>3977</v>
      </c>
      <c r="E1256" s="9"/>
      <c r="F1256" s="4" t="s">
        <v>3978</v>
      </c>
      <c r="G1256" s="4" t="s">
        <v>275</v>
      </c>
      <c r="H1256" s="9" t="s">
        <v>291</v>
      </c>
      <c r="I1256" s="9" t="s">
        <v>3979</v>
      </c>
      <c r="J1256" s="4">
        <v>3.3660000000000001</v>
      </c>
      <c r="K1256" s="4" t="s">
        <v>284</v>
      </c>
      <c r="L1256" s="4">
        <v>0</v>
      </c>
      <c r="M1256" s="4">
        <v>3.3660000000000001</v>
      </c>
      <c r="N1256" s="4"/>
      <c r="O1256" s="4" t="s">
        <v>293</v>
      </c>
      <c r="P1256" s="4" t="s">
        <v>279</v>
      </c>
      <c r="Q1256" s="4" t="s">
        <v>3980</v>
      </c>
      <c r="R1256" s="4"/>
      <c r="S1256" s="18"/>
      <c r="T1256" s="23"/>
      <c r="U1256" s="7">
        <f>VLOOKUP(F1256,[6]农村公路!$I$6:$W$11652,15,0)</f>
        <v>3.3660000000000001</v>
      </c>
      <c r="V1256" s="7">
        <f t="shared" si="58"/>
        <v>0</v>
      </c>
      <c r="W1256" s="7" t="e">
        <f>VLOOKUP(F1256,'[7]乡镇通三级、旅游资源产业路项目明细'!$F$8:$S$1305,14,0)</f>
        <v>#N/A</v>
      </c>
      <c r="AA1256" s="7" t="e">
        <f>_xlfn.XLOOKUP(F1256,'[8]乡镇通三级、旅游资源产业路项目明细'!$U:$U,'[8]乡镇通三级、旅游资源产业路项目明细'!$U:$U)</f>
        <v>#N/A</v>
      </c>
      <c r="AB1256" s="7" t="e">
        <f>VLOOKUP(F1256,[9]项目建设投资计划表!$L$7:$O$83,4,0)</f>
        <v>#N/A</v>
      </c>
    </row>
    <row r="1257" spans="1:28" ht="25.15" customHeight="1" outlineLevel="3" x14ac:dyDescent="0.4">
      <c r="A1257" s="4" t="s">
        <v>15</v>
      </c>
      <c r="B1257" s="4" t="s">
        <v>129</v>
      </c>
      <c r="C1257" s="4" t="s">
        <v>3961</v>
      </c>
      <c r="D1257" s="4" t="s">
        <v>3981</v>
      </c>
      <c r="E1257" s="9"/>
      <c r="F1257" s="4" t="s">
        <v>3982</v>
      </c>
      <c r="G1257" s="4" t="s">
        <v>275</v>
      </c>
      <c r="H1257" s="9" t="s">
        <v>291</v>
      </c>
      <c r="I1257" s="9" t="s">
        <v>283</v>
      </c>
      <c r="J1257" s="4">
        <v>1.4</v>
      </c>
      <c r="K1257" s="4" t="s">
        <v>284</v>
      </c>
      <c r="L1257" s="4">
        <v>0</v>
      </c>
      <c r="M1257" s="4">
        <v>1.4</v>
      </c>
      <c r="N1257" s="4"/>
      <c r="O1257" s="4" t="s">
        <v>293</v>
      </c>
      <c r="P1257" s="4" t="s">
        <v>279</v>
      </c>
      <c r="Q1257" s="4" t="s">
        <v>3983</v>
      </c>
      <c r="R1257" s="4"/>
      <c r="S1257" s="18"/>
      <c r="T1257" s="23"/>
      <c r="U1257" s="7">
        <f>VLOOKUP(F1257,[6]农村公路!$I$6:$W$11652,15,0)</f>
        <v>1.4</v>
      </c>
      <c r="V1257" s="7">
        <f t="shared" si="58"/>
        <v>0</v>
      </c>
      <c r="W1257" s="7" t="e">
        <f>VLOOKUP(F1257,'[7]乡镇通三级、旅游资源产业路项目明细'!$F$8:$S$1305,14,0)</f>
        <v>#N/A</v>
      </c>
      <c r="AA1257" s="7" t="e">
        <f>_xlfn.XLOOKUP(F1257,'[8]乡镇通三级、旅游资源产业路项目明细'!$U:$U,'[8]乡镇通三级、旅游资源产业路项目明细'!$U:$U)</f>
        <v>#N/A</v>
      </c>
      <c r="AB1257" s="7" t="e">
        <f>VLOOKUP(F1257,[9]项目建设投资计划表!$L$7:$O$83,4,0)</f>
        <v>#N/A</v>
      </c>
    </row>
    <row r="1258" spans="1:28" ht="25.15" customHeight="1" outlineLevel="3" x14ac:dyDescent="0.4">
      <c r="A1258" s="4" t="s">
        <v>15</v>
      </c>
      <c r="B1258" s="4" t="s">
        <v>129</v>
      </c>
      <c r="C1258" s="4" t="s">
        <v>3984</v>
      </c>
      <c r="D1258" s="4" t="s">
        <v>3985</v>
      </c>
      <c r="E1258" s="9"/>
      <c r="F1258" s="4" t="s">
        <v>3986</v>
      </c>
      <c r="G1258" s="4" t="s">
        <v>275</v>
      </c>
      <c r="H1258" s="9" t="s">
        <v>291</v>
      </c>
      <c r="I1258" s="9" t="s">
        <v>3987</v>
      </c>
      <c r="J1258" s="4">
        <v>3.177</v>
      </c>
      <c r="K1258" s="4" t="s">
        <v>284</v>
      </c>
      <c r="L1258" s="4">
        <v>0</v>
      </c>
      <c r="M1258" s="4">
        <v>3.177</v>
      </c>
      <c r="N1258" s="4"/>
      <c r="O1258" s="4" t="s">
        <v>293</v>
      </c>
      <c r="P1258" s="4" t="s">
        <v>279</v>
      </c>
      <c r="Q1258" s="4" t="s">
        <v>3988</v>
      </c>
      <c r="R1258" s="4"/>
      <c r="S1258" s="18"/>
      <c r="T1258" s="23"/>
      <c r="U1258" s="7">
        <f>VLOOKUP(F1258,[6]农村公路!$I$6:$W$11652,15,0)</f>
        <v>3.177</v>
      </c>
      <c r="V1258" s="7">
        <f t="shared" si="58"/>
        <v>0</v>
      </c>
      <c r="W1258" s="7" t="e">
        <f>VLOOKUP(F1258,'[7]乡镇通三级、旅游资源产业路项目明细'!$F$8:$S$1305,14,0)</f>
        <v>#N/A</v>
      </c>
      <c r="AA1258" s="7" t="e">
        <f>_xlfn.XLOOKUP(F1258,'[8]乡镇通三级、旅游资源产业路项目明细'!$U:$U,'[8]乡镇通三级、旅游资源产业路项目明细'!$U:$U)</f>
        <v>#N/A</v>
      </c>
      <c r="AB1258" s="7" t="e">
        <f>VLOOKUP(F1258,[9]项目建设投资计划表!$L$7:$O$83,4,0)</f>
        <v>#N/A</v>
      </c>
    </row>
    <row r="1259" spans="1:28" ht="25.15" customHeight="1" outlineLevel="3" x14ac:dyDescent="0.4">
      <c r="A1259" s="4" t="s">
        <v>15</v>
      </c>
      <c r="B1259" s="4" t="s">
        <v>129</v>
      </c>
      <c r="C1259" s="4" t="s">
        <v>3989</v>
      </c>
      <c r="D1259" s="4" t="s">
        <v>3990</v>
      </c>
      <c r="E1259" s="9"/>
      <c r="F1259" s="4" t="s">
        <v>3991</v>
      </c>
      <c r="G1259" s="4" t="s">
        <v>275</v>
      </c>
      <c r="H1259" s="9" t="s">
        <v>291</v>
      </c>
      <c r="I1259" s="9" t="s">
        <v>3992</v>
      </c>
      <c r="J1259" s="4">
        <v>1.1499999999999999</v>
      </c>
      <c r="K1259" s="4" t="s">
        <v>284</v>
      </c>
      <c r="L1259" s="4">
        <v>0</v>
      </c>
      <c r="M1259" s="4">
        <v>1.1499999999999999</v>
      </c>
      <c r="N1259" s="4"/>
      <c r="O1259" s="4" t="s">
        <v>293</v>
      </c>
      <c r="P1259" s="4" t="s">
        <v>279</v>
      </c>
      <c r="Q1259" s="4" t="s">
        <v>3993</v>
      </c>
      <c r="R1259" s="4"/>
      <c r="S1259" s="18"/>
      <c r="T1259" s="23"/>
      <c r="U1259" s="7">
        <f>VLOOKUP(F1259,[6]农村公路!$I$6:$W$11652,15,0)</f>
        <v>1.1499999999999999</v>
      </c>
      <c r="V1259" s="7">
        <f t="shared" si="58"/>
        <v>0</v>
      </c>
      <c r="W1259" s="7" t="e">
        <f>VLOOKUP(F1259,'[7]乡镇通三级、旅游资源产业路项目明细'!$F$8:$S$1305,14,0)</f>
        <v>#N/A</v>
      </c>
      <c r="AA1259" s="7" t="e">
        <f>_xlfn.XLOOKUP(F1259,'[8]乡镇通三级、旅游资源产业路项目明细'!$U:$U,'[8]乡镇通三级、旅游资源产业路项目明细'!$U:$U)</f>
        <v>#N/A</v>
      </c>
      <c r="AB1259" s="7" t="e">
        <f>VLOOKUP(F1259,[9]项目建设投资计划表!$L$7:$O$83,4,0)</f>
        <v>#N/A</v>
      </c>
    </row>
    <row r="1260" spans="1:28" ht="25.15" customHeight="1" outlineLevel="3" x14ac:dyDescent="0.4">
      <c r="A1260" s="4" t="s">
        <v>15</v>
      </c>
      <c r="B1260" s="4" t="s">
        <v>129</v>
      </c>
      <c r="C1260" s="4" t="s">
        <v>3966</v>
      </c>
      <c r="D1260" s="4" t="s">
        <v>3994</v>
      </c>
      <c r="E1260" s="9"/>
      <c r="F1260" s="4" t="s">
        <v>3995</v>
      </c>
      <c r="G1260" s="4" t="s">
        <v>275</v>
      </c>
      <c r="H1260" s="9" t="s">
        <v>291</v>
      </c>
      <c r="I1260" s="9" t="s">
        <v>283</v>
      </c>
      <c r="J1260" s="4">
        <v>1.38</v>
      </c>
      <c r="K1260" s="4" t="s">
        <v>284</v>
      </c>
      <c r="L1260" s="4">
        <v>0</v>
      </c>
      <c r="M1260" s="4">
        <v>1.38</v>
      </c>
      <c r="N1260" s="4"/>
      <c r="O1260" s="4" t="s">
        <v>293</v>
      </c>
      <c r="P1260" s="4" t="s">
        <v>279</v>
      </c>
      <c r="Q1260" s="4" t="s">
        <v>3996</v>
      </c>
      <c r="R1260" s="4"/>
      <c r="S1260" s="18"/>
      <c r="T1260" s="23"/>
      <c r="U1260" s="7">
        <f>VLOOKUP(F1260,[6]农村公路!$I$6:$W$11652,15,0)</f>
        <v>1.38</v>
      </c>
      <c r="V1260" s="7">
        <f t="shared" si="58"/>
        <v>0</v>
      </c>
      <c r="W1260" s="7" t="e">
        <f>VLOOKUP(F1260,'[7]乡镇通三级、旅游资源产业路项目明细'!$F$8:$S$1305,14,0)</f>
        <v>#N/A</v>
      </c>
      <c r="AA1260" s="7" t="e">
        <f>_xlfn.XLOOKUP(F1260,'[8]乡镇通三级、旅游资源产业路项目明细'!$U:$U,'[8]乡镇通三级、旅游资源产业路项目明细'!$U:$U)</f>
        <v>#N/A</v>
      </c>
      <c r="AB1260" s="7" t="e">
        <f>VLOOKUP(F1260,[9]项目建设投资计划表!$L$7:$O$83,4,0)</f>
        <v>#N/A</v>
      </c>
    </row>
    <row r="1261" spans="1:28" ht="25.15" customHeight="1" outlineLevel="3" x14ac:dyDescent="0.4">
      <c r="A1261" s="4" t="s">
        <v>15</v>
      </c>
      <c r="B1261" s="4" t="s">
        <v>129</v>
      </c>
      <c r="C1261" s="4" t="s">
        <v>3961</v>
      </c>
      <c r="D1261" s="4" t="s">
        <v>1419</v>
      </c>
      <c r="E1261" s="9"/>
      <c r="F1261" s="4" t="s">
        <v>3997</v>
      </c>
      <c r="G1261" s="4" t="s">
        <v>275</v>
      </c>
      <c r="H1261" s="9" t="s">
        <v>291</v>
      </c>
      <c r="I1261" s="9" t="s">
        <v>3998</v>
      </c>
      <c r="J1261" s="4">
        <v>2.0379999999999998</v>
      </c>
      <c r="K1261" s="4" t="s">
        <v>277</v>
      </c>
      <c r="L1261" s="4">
        <v>0</v>
      </c>
      <c r="M1261" s="4">
        <v>2.0379999999999998</v>
      </c>
      <c r="N1261" s="4"/>
      <c r="O1261" s="4" t="s">
        <v>293</v>
      </c>
      <c r="P1261" s="4" t="s">
        <v>279</v>
      </c>
      <c r="Q1261" s="4" t="s">
        <v>3999</v>
      </c>
      <c r="R1261" s="4"/>
      <c r="S1261" s="18"/>
      <c r="T1261" s="23"/>
      <c r="U1261" s="7">
        <f>VLOOKUP(F1261,[6]农村公路!$I$6:$W$11652,15,0)</f>
        <v>2.0379999999999998</v>
      </c>
      <c r="V1261" s="7">
        <f t="shared" si="58"/>
        <v>0</v>
      </c>
      <c r="W1261" s="7" t="e">
        <f>VLOOKUP(F1261,'[7]乡镇通三级、旅游资源产业路项目明细'!$F$8:$S$1305,14,0)</f>
        <v>#N/A</v>
      </c>
      <c r="AA1261" s="7" t="e">
        <f>_xlfn.XLOOKUP(F1261,'[8]乡镇通三级、旅游资源产业路项目明细'!$U:$U,'[8]乡镇通三级、旅游资源产业路项目明细'!$U:$U)</f>
        <v>#N/A</v>
      </c>
      <c r="AB1261" s="7" t="e">
        <f>VLOOKUP(F1261,[9]项目建设投资计划表!$L$7:$O$83,4,0)</f>
        <v>#N/A</v>
      </c>
    </row>
    <row r="1262" spans="1:28" ht="25.15" customHeight="1" outlineLevel="3" x14ac:dyDescent="0.4">
      <c r="A1262" s="4" t="s">
        <v>15</v>
      </c>
      <c r="B1262" s="4" t="s">
        <v>129</v>
      </c>
      <c r="C1262" s="4" t="s">
        <v>3923</v>
      </c>
      <c r="D1262" s="4" t="s">
        <v>1493</v>
      </c>
      <c r="E1262" s="9"/>
      <c r="F1262" s="4" t="s">
        <v>4000</v>
      </c>
      <c r="G1262" s="4" t="s">
        <v>275</v>
      </c>
      <c r="H1262" s="9" t="s">
        <v>291</v>
      </c>
      <c r="I1262" s="9" t="s">
        <v>4001</v>
      </c>
      <c r="J1262" s="4">
        <v>2.1890000000000001</v>
      </c>
      <c r="K1262" s="4" t="s">
        <v>284</v>
      </c>
      <c r="L1262" s="4">
        <v>0</v>
      </c>
      <c r="M1262" s="4">
        <v>2.1890000000000001</v>
      </c>
      <c r="N1262" s="4"/>
      <c r="O1262" s="4" t="s">
        <v>293</v>
      </c>
      <c r="P1262" s="4" t="s">
        <v>279</v>
      </c>
      <c r="Q1262" s="4" t="s">
        <v>4002</v>
      </c>
      <c r="R1262" s="4"/>
      <c r="S1262" s="18"/>
      <c r="T1262" s="23"/>
      <c r="U1262" s="7">
        <f>VLOOKUP(F1262,[6]农村公路!$I$6:$W$11652,15,0)</f>
        <v>2.1890000000000001</v>
      </c>
      <c r="V1262" s="7">
        <f t="shared" si="58"/>
        <v>0</v>
      </c>
      <c r="W1262" s="7" t="e">
        <f>VLOOKUP(F1262,'[7]乡镇通三级、旅游资源产业路项目明细'!$F$8:$S$1305,14,0)</f>
        <v>#N/A</v>
      </c>
      <c r="AA1262" s="7" t="e">
        <f>_xlfn.XLOOKUP(F1262,'[8]乡镇通三级、旅游资源产业路项目明细'!$U:$U,'[8]乡镇通三级、旅游资源产业路项目明细'!$U:$U)</f>
        <v>#N/A</v>
      </c>
      <c r="AB1262" s="7" t="e">
        <f>VLOOKUP(F1262,[9]项目建设投资计划表!$L$7:$O$83,4,0)</f>
        <v>#N/A</v>
      </c>
    </row>
    <row r="1263" spans="1:28" ht="25.15" customHeight="1" outlineLevel="3" x14ac:dyDescent="0.4">
      <c r="A1263" s="4" t="s">
        <v>15</v>
      </c>
      <c r="B1263" s="4" t="s">
        <v>129</v>
      </c>
      <c r="C1263" s="4" t="s">
        <v>3961</v>
      </c>
      <c r="D1263" s="4" t="s">
        <v>4003</v>
      </c>
      <c r="E1263" s="9"/>
      <c r="F1263" s="4" t="s">
        <v>4004</v>
      </c>
      <c r="G1263" s="4" t="s">
        <v>275</v>
      </c>
      <c r="H1263" s="9" t="s">
        <v>291</v>
      </c>
      <c r="I1263" s="9" t="s">
        <v>4005</v>
      </c>
      <c r="J1263" s="4">
        <v>1.91</v>
      </c>
      <c r="K1263" s="4" t="s">
        <v>284</v>
      </c>
      <c r="L1263" s="4">
        <v>0</v>
      </c>
      <c r="M1263" s="4">
        <v>1.91</v>
      </c>
      <c r="N1263" s="4"/>
      <c r="O1263" s="4" t="s">
        <v>293</v>
      </c>
      <c r="P1263" s="4" t="s">
        <v>279</v>
      </c>
      <c r="Q1263" s="4" t="s">
        <v>4006</v>
      </c>
      <c r="R1263" s="4"/>
      <c r="S1263" s="18"/>
      <c r="T1263" s="23"/>
      <c r="U1263" s="7">
        <f>VLOOKUP(F1263,[6]农村公路!$I$6:$W$11652,15,0)</f>
        <v>1.91</v>
      </c>
      <c r="V1263" s="7">
        <f t="shared" si="58"/>
        <v>0</v>
      </c>
      <c r="W1263" s="7" t="e">
        <f>VLOOKUP(F1263,'[7]乡镇通三级、旅游资源产业路项目明细'!$F$8:$S$1305,14,0)</f>
        <v>#N/A</v>
      </c>
      <c r="AA1263" s="7" t="e">
        <f>_xlfn.XLOOKUP(F1263,'[8]乡镇通三级、旅游资源产业路项目明细'!$U:$U,'[8]乡镇通三级、旅游资源产业路项目明细'!$U:$U)</f>
        <v>#N/A</v>
      </c>
      <c r="AB1263" s="7" t="e">
        <f>VLOOKUP(F1263,[9]项目建设投资计划表!$L$7:$O$83,4,0)</f>
        <v>#N/A</v>
      </c>
    </row>
    <row r="1264" spans="1:28" ht="25.15" customHeight="1" outlineLevel="3" x14ac:dyDescent="0.4">
      <c r="A1264" s="4" t="s">
        <v>15</v>
      </c>
      <c r="B1264" s="4" t="s">
        <v>129</v>
      </c>
      <c r="C1264" s="4" t="s">
        <v>3923</v>
      </c>
      <c r="D1264" s="4" t="s">
        <v>1181</v>
      </c>
      <c r="E1264" s="9"/>
      <c r="F1264" s="4" t="s">
        <v>4007</v>
      </c>
      <c r="G1264" s="4" t="s">
        <v>275</v>
      </c>
      <c r="H1264" s="9" t="s">
        <v>291</v>
      </c>
      <c r="I1264" s="9" t="s">
        <v>4008</v>
      </c>
      <c r="J1264" s="4">
        <v>0.98</v>
      </c>
      <c r="K1264" s="4" t="s">
        <v>284</v>
      </c>
      <c r="L1264" s="4">
        <v>0</v>
      </c>
      <c r="M1264" s="4">
        <v>0.98</v>
      </c>
      <c r="N1264" s="4"/>
      <c r="O1264" s="4" t="s">
        <v>293</v>
      </c>
      <c r="P1264" s="4" t="s">
        <v>279</v>
      </c>
      <c r="Q1264" s="4" t="s">
        <v>4009</v>
      </c>
      <c r="R1264" s="4"/>
      <c r="S1264" s="18"/>
      <c r="T1264" s="23"/>
      <c r="U1264" s="7">
        <f>VLOOKUP(F1264,[6]农村公路!$I$6:$W$11652,15,0)</f>
        <v>0.98</v>
      </c>
      <c r="V1264" s="7">
        <f t="shared" si="58"/>
        <v>0</v>
      </c>
      <c r="W1264" s="7" t="e">
        <f>VLOOKUP(F1264,'[7]乡镇通三级、旅游资源产业路项目明细'!$F$8:$S$1305,14,0)</f>
        <v>#N/A</v>
      </c>
      <c r="AA1264" s="7" t="e">
        <f>_xlfn.XLOOKUP(F1264,'[8]乡镇通三级、旅游资源产业路项目明细'!$U:$U,'[8]乡镇通三级、旅游资源产业路项目明细'!$U:$U)</f>
        <v>#N/A</v>
      </c>
      <c r="AB1264" s="7" t="e">
        <f>VLOOKUP(F1264,[9]项目建设投资计划表!$L$7:$O$83,4,0)</f>
        <v>#N/A</v>
      </c>
    </row>
    <row r="1265" spans="1:28" ht="25.15" customHeight="1" outlineLevel="3" x14ac:dyDescent="0.4">
      <c r="A1265" s="4" t="s">
        <v>15</v>
      </c>
      <c r="B1265" s="4" t="s">
        <v>129</v>
      </c>
      <c r="C1265" s="4" t="s">
        <v>3923</v>
      </c>
      <c r="D1265" s="4" t="s">
        <v>4010</v>
      </c>
      <c r="E1265" s="9"/>
      <c r="F1265" s="4" t="s">
        <v>4011</v>
      </c>
      <c r="G1265" s="4" t="s">
        <v>275</v>
      </c>
      <c r="H1265" s="9" t="s">
        <v>291</v>
      </c>
      <c r="I1265" s="9" t="s">
        <v>4012</v>
      </c>
      <c r="J1265" s="4">
        <v>2.86</v>
      </c>
      <c r="K1265" s="4" t="s">
        <v>284</v>
      </c>
      <c r="L1265" s="4">
        <v>0</v>
      </c>
      <c r="M1265" s="4">
        <v>2.86</v>
      </c>
      <c r="N1265" s="4"/>
      <c r="O1265" s="4" t="s">
        <v>293</v>
      </c>
      <c r="P1265" s="4" t="s">
        <v>279</v>
      </c>
      <c r="Q1265" s="4" t="s">
        <v>4013</v>
      </c>
      <c r="R1265" s="4"/>
      <c r="S1265" s="18"/>
      <c r="T1265" s="23"/>
      <c r="U1265" s="7">
        <f>VLOOKUP(F1265,[6]农村公路!$I$6:$W$11652,15,0)</f>
        <v>2.86</v>
      </c>
      <c r="V1265" s="7">
        <f t="shared" si="58"/>
        <v>0</v>
      </c>
      <c r="W1265" s="7" t="e">
        <f>VLOOKUP(F1265,'[7]乡镇通三级、旅游资源产业路项目明细'!$F$8:$S$1305,14,0)</f>
        <v>#N/A</v>
      </c>
      <c r="AA1265" s="7" t="e">
        <f>_xlfn.XLOOKUP(F1265,'[8]乡镇通三级、旅游资源产业路项目明细'!$U:$U,'[8]乡镇通三级、旅游资源产业路项目明细'!$U:$U)</f>
        <v>#N/A</v>
      </c>
      <c r="AB1265" s="7" t="e">
        <f>VLOOKUP(F1265,[9]项目建设投资计划表!$L$7:$O$83,4,0)</f>
        <v>#N/A</v>
      </c>
    </row>
    <row r="1266" spans="1:28" ht="25.15" customHeight="1" outlineLevel="3" x14ac:dyDescent="0.4">
      <c r="A1266" s="4" t="s">
        <v>15</v>
      </c>
      <c r="B1266" s="4" t="s">
        <v>129</v>
      </c>
      <c r="C1266" s="4" t="s">
        <v>3947</v>
      </c>
      <c r="D1266" s="4" t="s">
        <v>4014</v>
      </c>
      <c r="E1266" s="9"/>
      <c r="F1266" s="4" t="s">
        <v>4015</v>
      </c>
      <c r="G1266" s="4" t="s">
        <v>275</v>
      </c>
      <c r="H1266" s="9" t="s">
        <v>291</v>
      </c>
      <c r="I1266" s="9" t="s">
        <v>283</v>
      </c>
      <c r="J1266" s="4">
        <v>1.37</v>
      </c>
      <c r="K1266" s="4" t="s">
        <v>377</v>
      </c>
      <c r="L1266" s="4">
        <v>0</v>
      </c>
      <c r="M1266" s="4">
        <v>1.37</v>
      </c>
      <c r="N1266" s="4"/>
      <c r="O1266" s="4" t="s">
        <v>293</v>
      </c>
      <c r="P1266" s="4" t="s">
        <v>279</v>
      </c>
      <c r="Q1266" s="4" t="s">
        <v>4016</v>
      </c>
      <c r="R1266" s="4"/>
      <c r="S1266" s="18"/>
      <c r="T1266" s="23"/>
      <c r="U1266" s="7">
        <f>VLOOKUP(F1266,[6]农村公路!$I$6:$W$11652,15,0)</f>
        <v>1.37</v>
      </c>
      <c r="V1266" s="7">
        <f t="shared" si="58"/>
        <v>0</v>
      </c>
      <c r="W1266" s="7" t="e">
        <f>VLOOKUP(F1266,'[7]乡镇通三级、旅游资源产业路项目明细'!$F$8:$S$1305,14,0)</f>
        <v>#N/A</v>
      </c>
      <c r="AA1266" s="7" t="e">
        <f>_xlfn.XLOOKUP(F1266,'[8]乡镇通三级、旅游资源产业路项目明细'!$U:$U,'[8]乡镇通三级、旅游资源产业路项目明细'!$U:$U)</f>
        <v>#N/A</v>
      </c>
      <c r="AB1266" s="7" t="e">
        <f>VLOOKUP(F1266,[9]项目建设投资计划表!$L$7:$O$83,4,0)</f>
        <v>#N/A</v>
      </c>
    </row>
    <row r="1267" spans="1:28" ht="25.15" customHeight="1" outlineLevel="3" x14ac:dyDescent="0.4">
      <c r="A1267" s="4" t="s">
        <v>15</v>
      </c>
      <c r="B1267" s="4" t="s">
        <v>129</v>
      </c>
      <c r="C1267" s="4" t="s">
        <v>3961</v>
      </c>
      <c r="D1267" s="4" t="s">
        <v>656</v>
      </c>
      <c r="E1267" s="9"/>
      <c r="F1267" s="4" t="s">
        <v>4017</v>
      </c>
      <c r="G1267" s="4" t="s">
        <v>275</v>
      </c>
      <c r="H1267" s="9" t="s">
        <v>291</v>
      </c>
      <c r="I1267" s="9" t="s">
        <v>4018</v>
      </c>
      <c r="J1267" s="4">
        <v>4.4980000000000002</v>
      </c>
      <c r="K1267" s="4" t="s">
        <v>277</v>
      </c>
      <c r="L1267" s="4">
        <v>0</v>
      </c>
      <c r="M1267" s="4">
        <v>4.4980000000000002</v>
      </c>
      <c r="N1267" s="4"/>
      <c r="O1267" s="4" t="s">
        <v>293</v>
      </c>
      <c r="P1267" s="4" t="s">
        <v>279</v>
      </c>
      <c r="Q1267" s="4" t="s">
        <v>4019</v>
      </c>
      <c r="R1267" s="4"/>
      <c r="S1267" s="18"/>
      <c r="T1267" s="23"/>
      <c r="U1267" s="7">
        <f>VLOOKUP(F1267,[6]农村公路!$I$6:$W$11652,15,0)</f>
        <v>4.4980000000000002</v>
      </c>
      <c r="V1267" s="7">
        <f t="shared" ref="V1267:V1290" si="59">J1267-U1267</f>
        <v>0</v>
      </c>
      <c r="W1267" s="7" t="e">
        <f>VLOOKUP(F1267,'[7]乡镇通三级、旅游资源产业路项目明细'!$F$8:$S$1305,14,0)</f>
        <v>#N/A</v>
      </c>
      <c r="AA1267" s="7" t="e">
        <f>_xlfn.XLOOKUP(F1267,'[8]乡镇通三级、旅游资源产业路项目明细'!$U:$U,'[8]乡镇通三级、旅游资源产业路项目明细'!$U:$U)</f>
        <v>#N/A</v>
      </c>
      <c r="AB1267" s="7" t="e">
        <f>VLOOKUP(F1267,[9]项目建设投资计划表!$L$7:$O$83,4,0)</f>
        <v>#N/A</v>
      </c>
    </row>
    <row r="1268" spans="1:28" ht="25.15" customHeight="1" outlineLevel="3" x14ac:dyDescent="0.4">
      <c r="A1268" s="4" t="s">
        <v>15</v>
      </c>
      <c r="B1268" s="4" t="s">
        <v>129</v>
      </c>
      <c r="C1268" s="4" t="s">
        <v>3971</v>
      </c>
      <c r="D1268" s="4" t="s">
        <v>4020</v>
      </c>
      <c r="E1268" s="9"/>
      <c r="F1268" s="4" t="s">
        <v>4021</v>
      </c>
      <c r="G1268" s="4" t="s">
        <v>275</v>
      </c>
      <c r="H1268" s="9" t="s">
        <v>291</v>
      </c>
      <c r="I1268" s="9" t="s">
        <v>4022</v>
      </c>
      <c r="J1268" s="4">
        <v>1.3959999999999999</v>
      </c>
      <c r="K1268" s="4" t="s">
        <v>284</v>
      </c>
      <c r="L1268" s="4">
        <v>0</v>
      </c>
      <c r="M1268" s="4">
        <v>1.3959999999999999</v>
      </c>
      <c r="N1268" s="4"/>
      <c r="O1268" s="4" t="s">
        <v>293</v>
      </c>
      <c r="P1268" s="4" t="s">
        <v>279</v>
      </c>
      <c r="Q1268" s="4" t="s">
        <v>4023</v>
      </c>
      <c r="R1268" s="4"/>
      <c r="S1268" s="18"/>
      <c r="T1268" s="23"/>
      <c r="U1268" s="7">
        <f>VLOOKUP(F1268,[6]农村公路!$I$6:$W$11652,15,0)</f>
        <v>1.3959999999999999</v>
      </c>
      <c r="V1268" s="7">
        <f t="shared" si="59"/>
        <v>0</v>
      </c>
      <c r="W1268" s="7" t="e">
        <f>VLOOKUP(F1268,'[7]乡镇通三级、旅游资源产业路项目明细'!$F$8:$S$1305,14,0)</f>
        <v>#N/A</v>
      </c>
      <c r="AA1268" s="7" t="e">
        <f>_xlfn.XLOOKUP(F1268,'[8]乡镇通三级、旅游资源产业路项目明细'!$U:$U,'[8]乡镇通三级、旅游资源产业路项目明细'!$U:$U)</f>
        <v>#N/A</v>
      </c>
      <c r="AB1268" s="7" t="e">
        <f>VLOOKUP(F1268,[9]项目建设投资计划表!$L$7:$O$83,4,0)</f>
        <v>#N/A</v>
      </c>
    </row>
    <row r="1269" spans="1:28" ht="25.15" customHeight="1" outlineLevel="3" x14ac:dyDescent="0.4">
      <c r="A1269" s="4" t="s">
        <v>15</v>
      </c>
      <c r="B1269" s="4" t="s">
        <v>129</v>
      </c>
      <c r="C1269" s="4" t="s">
        <v>3923</v>
      </c>
      <c r="D1269" s="4" t="s">
        <v>4024</v>
      </c>
      <c r="E1269" s="9"/>
      <c r="F1269" s="4" t="s">
        <v>4025</v>
      </c>
      <c r="G1269" s="4" t="s">
        <v>275</v>
      </c>
      <c r="H1269" s="9" t="s">
        <v>291</v>
      </c>
      <c r="I1269" s="9" t="s">
        <v>4026</v>
      </c>
      <c r="J1269" s="4">
        <v>2.2679999999999998</v>
      </c>
      <c r="K1269" s="4" t="s">
        <v>284</v>
      </c>
      <c r="L1269" s="4">
        <v>0</v>
      </c>
      <c r="M1269" s="4">
        <v>2.2679999999999998</v>
      </c>
      <c r="N1269" s="4"/>
      <c r="O1269" s="4" t="s">
        <v>293</v>
      </c>
      <c r="P1269" s="4" t="s">
        <v>279</v>
      </c>
      <c r="Q1269" s="4" t="s">
        <v>4027</v>
      </c>
      <c r="R1269" s="4"/>
      <c r="S1269" s="18"/>
      <c r="T1269" s="23"/>
      <c r="U1269" s="7">
        <f>VLOOKUP(F1269,[6]农村公路!$I$6:$W$11652,15,0)</f>
        <v>2.2679999999999998</v>
      </c>
      <c r="V1269" s="7">
        <f t="shared" si="59"/>
        <v>0</v>
      </c>
      <c r="W1269" s="7" t="e">
        <f>VLOOKUP(F1269,'[7]乡镇通三级、旅游资源产业路项目明细'!$F$8:$S$1305,14,0)</f>
        <v>#N/A</v>
      </c>
      <c r="AA1269" s="7" t="e">
        <f>_xlfn.XLOOKUP(F1269,'[8]乡镇通三级、旅游资源产业路项目明细'!$U:$U,'[8]乡镇通三级、旅游资源产业路项目明细'!$U:$U)</f>
        <v>#N/A</v>
      </c>
      <c r="AB1269" s="7" t="e">
        <f>VLOOKUP(F1269,[9]项目建设投资计划表!$L$7:$O$83,4,0)</f>
        <v>#N/A</v>
      </c>
    </row>
    <row r="1270" spans="1:28" ht="25.15" customHeight="1" outlineLevel="3" x14ac:dyDescent="0.4">
      <c r="A1270" s="4" t="s">
        <v>15</v>
      </c>
      <c r="B1270" s="4" t="s">
        <v>129</v>
      </c>
      <c r="C1270" s="4" t="s">
        <v>3952</v>
      </c>
      <c r="D1270" s="4" t="s">
        <v>4028</v>
      </c>
      <c r="E1270" s="9"/>
      <c r="F1270" s="4" t="s">
        <v>4029</v>
      </c>
      <c r="G1270" s="4" t="s">
        <v>275</v>
      </c>
      <c r="H1270" s="9" t="s">
        <v>291</v>
      </c>
      <c r="I1270" s="9" t="s">
        <v>283</v>
      </c>
      <c r="J1270" s="4">
        <v>1.98</v>
      </c>
      <c r="K1270" s="4" t="s">
        <v>284</v>
      </c>
      <c r="L1270" s="4">
        <v>0</v>
      </c>
      <c r="M1270" s="4">
        <v>1.98</v>
      </c>
      <c r="N1270" s="4"/>
      <c r="O1270" s="4" t="s">
        <v>293</v>
      </c>
      <c r="P1270" s="4" t="s">
        <v>279</v>
      </c>
      <c r="Q1270" s="4" t="s">
        <v>4030</v>
      </c>
      <c r="R1270" s="4"/>
      <c r="S1270" s="18"/>
      <c r="T1270" s="23"/>
      <c r="U1270" s="7">
        <f>VLOOKUP(F1270,[6]农村公路!$I$6:$W$11652,15,0)</f>
        <v>1.98</v>
      </c>
      <c r="V1270" s="7">
        <f t="shared" si="59"/>
        <v>0</v>
      </c>
      <c r="W1270" s="7" t="e">
        <f>VLOOKUP(F1270,'[7]乡镇通三级、旅游资源产业路项目明细'!$F$8:$S$1305,14,0)</f>
        <v>#N/A</v>
      </c>
      <c r="AA1270" s="7" t="e">
        <f>_xlfn.XLOOKUP(F1270,'[8]乡镇通三级、旅游资源产业路项目明细'!$U:$U,'[8]乡镇通三级、旅游资源产业路项目明细'!$U:$U)</f>
        <v>#N/A</v>
      </c>
      <c r="AB1270" s="7" t="e">
        <f>VLOOKUP(F1270,[9]项目建设投资计划表!$L$7:$O$83,4,0)</f>
        <v>#N/A</v>
      </c>
    </row>
    <row r="1271" spans="1:28" ht="25.15" customHeight="1" outlineLevel="3" x14ac:dyDescent="0.4">
      <c r="A1271" s="4" t="s">
        <v>15</v>
      </c>
      <c r="B1271" s="4" t="s">
        <v>129</v>
      </c>
      <c r="C1271" s="4" t="s">
        <v>3923</v>
      </c>
      <c r="D1271" s="4" t="s">
        <v>4031</v>
      </c>
      <c r="E1271" s="9"/>
      <c r="F1271" s="4" t="s">
        <v>4032</v>
      </c>
      <c r="G1271" s="4" t="s">
        <v>275</v>
      </c>
      <c r="H1271" s="9" t="s">
        <v>291</v>
      </c>
      <c r="I1271" s="9" t="s">
        <v>4033</v>
      </c>
      <c r="J1271" s="4">
        <v>3.5</v>
      </c>
      <c r="K1271" s="4">
        <v>4.5</v>
      </c>
      <c r="L1271" s="4"/>
      <c r="M1271" s="4">
        <v>3.5</v>
      </c>
      <c r="N1271" s="4"/>
      <c r="O1271" s="4">
        <v>6</v>
      </c>
      <c r="P1271" s="4" t="s">
        <v>279</v>
      </c>
      <c r="Q1271" s="4" t="s">
        <v>4034</v>
      </c>
      <c r="R1271" s="4"/>
      <c r="S1271" s="18"/>
      <c r="T1271" s="23"/>
      <c r="U1271" s="7">
        <f>VLOOKUP(F1271,[6]农村公路!$I$6:$W$11652,15,0)</f>
        <v>3.5</v>
      </c>
      <c r="V1271" s="7">
        <f t="shared" si="59"/>
        <v>0</v>
      </c>
      <c r="W1271" s="7" t="e">
        <f>VLOOKUP(F1271,'[7]乡镇通三级、旅游资源产业路项目明细'!$F$8:$S$1305,14,0)</f>
        <v>#N/A</v>
      </c>
      <c r="AA1271" s="7" t="e">
        <f>_xlfn.XLOOKUP(F1271,'[8]乡镇通三级、旅游资源产业路项目明细'!$U:$U,'[8]乡镇通三级、旅游资源产业路项目明细'!$U:$U)</f>
        <v>#N/A</v>
      </c>
      <c r="AB1271" s="7" t="e">
        <f>VLOOKUP(F1271,[9]项目建设投资计划表!$L$7:$O$83,4,0)</f>
        <v>#N/A</v>
      </c>
    </row>
    <row r="1272" spans="1:28" ht="25.15" customHeight="1" outlineLevel="3" x14ac:dyDescent="0.4">
      <c r="A1272" s="4" t="s">
        <v>15</v>
      </c>
      <c r="B1272" s="4" t="s">
        <v>129</v>
      </c>
      <c r="C1272" s="4" t="s">
        <v>3947</v>
      </c>
      <c r="D1272" s="4" t="s">
        <v>3813</v>
      </c>
      <c r="E1272" s="9"/>
      <c r="F1272" s="4" t="s">
        <v>4035</v>
      </c>
      <c r="G1272" s="4" t="s">
        <v>275</v>
      </c>
      <c r="H1272" s="9" t="s">
        <v>291</v>
      </c>
      <c r="I1272" s="9" t="s">
        <v>4036</v>
      </c>
      <c r="J1272" s="4">
        <v>2.016</v>
      </c>
      <c r="K1272" s="4">
        <v>3.5</v>
      </c>
      <c r="L1272" s="4"/>
      <c r="M1272" s="4">
        <v>2.016</v>
      </c>
      <c r="N1272" s="4"/>
      <c r="O1272" s="4">
        <v>6</v>
      </c>
      <c r="P1272" s="4" t="s">
        <v>279</v>
      </c>
      <c r="Q1272" s="4" t="s">
        <v>4037</v>
      </c>
      <c r="R1272" s="4"/>
      <c r="S1272" s="18"/>
      <c r="T1272" s="23"/>
      <c r="U1272" s="7">
        <f>VLOOKUP(F1272,[6]农村公路!$I$6:$W$11652,15,0)</f>
        <v>2.016</v>
      </c>
      <c r="V1272" s="7">
        <f t="shared" si="59"/>
        <v>0</v>
      </c>
      <c r="W1272" s="7" t="e">
        <f>VLOOKUP(F1272,'[7]乡镇通三级、旅游资源产业路项目明细'!$F$8:$S$1305,14,0)</f>
        <v>#N/A</v>
      </c>
      <c r="AA1272" s="7" t="e">
        <f>_xlfn.XLOOKUP(F1272,'[8]乡镇通三级、旅游资源产业路项目明细'!$U:$U,'[8]乡镇通三级、旅游资源产业路项目明细'!$U:$U)</f>
        <v>#N/A</v>
      </c>
      <c r="AB1272" s="7" t="e">
        <f>VLOOKUP(F1272,[9]项目建设投资计划表!$L$7:$O$83,4,0)</f>
        <v>#N/A</v>
      </c>
    </row>
    <row r="1273" spans="1:28" ht="25.15" customHeight="1" outlineLevel="3" x14ac:dyDescent="0.4">
      <c r="A1273" s="4" t="s">
        <v>15</v>
      </c>
      <c r="B1273" s="4" t="s">
        <v>129</v>
      </c>
      <c r="C1273" s="4" t="s">
        <v>3890</v>
      </c>
      <c r="D1273" s="4" t="s">
        <v>4038</v>
      </c>
      <c r="E1273" s="9"/>
      <c r="F1273" s="4" t="s">
        <v>4039</v>
      </c>
      <c r="G1273" s="4" t="s">
        <v>327</v>
      </c>
      <c r="H1273" s="9" t="s">
        <v>291</v>
      </c>
      <c r="I1273" s="9" t="s">
        <v>283</v>
      </c>
      <c r="J1273" s="4">
        <v>2.34</v>
      </c>
      <c r="K1273" s="4" t="s">
        <v>377</v>
      </c>
      <c r="L1273" s="4" t="s">
        <v>1259</v>
      </c>
      <c r="M1273" s="4">
        <v>2.34</v>
      </c>
      <c r="N1273" s="4"/>
      <c r="O1273" s="4" t="s">
        <v>284</v>
      </c>
      <c r="P1273" s="4" t="s">
        <v>279</v>
      </c>
      <c r="Q1273" s="4" t="s">
        <v>4038</v>
      </c>
      <c r="R1273" s="4"/>
      <c r="S1273" s="18"/>
      <c r="T1273" s="23"/>
      <c r="U1273" s="7">
        <f>VLOOKUP(F1273,[6]农村公路!$I$6:$W$11652,15,0)</f>
        <v>2.34</v>
      </c>
      <c r="V1273" s="7">
        <f t="shared" si="59"/>
        <v>0</v>
      </c>
      <c r="W1273" s="7" t="e">
        <f>VLOOKUP(F1273,'[7]乡镇通三级、旅游资源产业路项目明细'!$F$8:$S$1305,14,0)</f>
        <v>#N/A</v>
      </c>
      <c r="AA1273" s="7" t="e">
        <f>_xlfn.XLOOKUP(F1273,'[8]乡镇通三级、旅游资源产业路项目明细'!$U:$U,'[8]乡镇通三级、旅游资源产业路项目明细'!$U:$U)</f>
        <v>#N/A</v>
      </c>
      <c r="AB1273" s="7" t="e">
        <f>VLOOKUP(F1273,[9]项目建设投资计划表!$L$7:$O$83,4,0)</f>
        <v>#N/A</v>
      </c>
    </row>
    <row r="1274" spans="1:28" ht="25.15" customHeight="1" outlineLevel="3" x14ac:dyDescent="0.4">
      <c r="A1274" s="4" t="s">
        <v>15</v>
      </c>
      <c r="B1274" s="4" t="s">
        <v>129</v>
      </c>
      <c r="C1274" s="4" t="s">
        <v>3952</v>
      </c>
      <c r="D1274" s="4" t="s">
        <v>3953</v>
      </c>
      <c r="E1274" s="9"/>
      <c r="F1274" s="4" t="s">
        <v>4040</v>
      </c>
      <c r="G1274" s="4" t="s">
        <v>327</v>
      </c>
      <c r="H1274" s="9" t="s">
        <v>291</v>
      </c>
      <c r="I1274" s="9" t="s">
        <v>283</v>
      </c>
      <c r="J1274" s="4">
        <v>1.38</v>
      </c>
      <c r="K1274" s="4" t="s">
        <v>377</v>
      </c>
      <c r="L1274" s="4" t="s">
        <v>1021</v>
      </c>
      <c r="M1274" s="4">
        <v>1.38</v>
      </c>
      <c r="N1274" s="4"/>
      <c r="O1274" s="4" t="s">
        <v>284</v>
      </c>
      <c r="P1274" s="4" t="s">
        <v>279</v>
      </c>
      <c r="Q1274" s="4" t="s">
        <v>3953</v>
      </c>
      <c r="R1274" s="4"/>
      <c r="S1274" s="18"/>
      <c r="T1274" s="23"/>
      <c r="U1274" s="7">
        <f>VLOOKUP(F1274,[6]农村公路!$I$6:$W$11652,15,0)</f>
        <v>1.38</v>
      </c>
      <c r="V1274" s="7">
        <f t="shared" si="59"/>
        <v>0</v>
      </c>
      <c r="W1274" s="7" t="e">
        <f>VLOOKUP(F1274,'[7]乡镇通三级、旅游资源产业路项目明细'!$F$8:$S$1305,14,0)</f>
        <v>#N/A</v>
      </c>
      <c r="AA1274" s="7" t="e">
        <f>_xlfn.XLOOKUP(F1274,'[8]乡镇通三级、旅游资源产业路项目明细'!$U:$U,'[8]乡镇通三级、旅游资源产业路项目明细'!$U:$U)</f>
        <v>#N/A</v>
      </c>
      <c r="AB1274" s="7" t="e">
        <f>VLOOKUP(F1274,[9]项目建设投资计划表!$L$7:$O$83,4,0)</f>
        <v>#N/A</v>
      </c>
    </row>
    <row r="1275" spans="1:28" ht="25.15" customHeight="1" outlineLevel="3" x14ac:dyDescent="0.4">
      <c r="A1275" s="4" t="s">
        <v>15</v>
      </c>
      <c r="B1275" s="4" t="s">
        <v>129</v>
      </c>
      <c r="C1275" s="4" t="s">
        <v>3923</v>
      </c>
      <c r="D1275" s="4" t="s">
        <v>4031</v>
      </c>
      <c r="E1275" s="9"/>
      <c r="F1275" s="4" t="s">
        <v>4041</v>
      </c>
      <c r="G1275" s="4" t="s">
        <v>327</v>
      </c>
      <c r="H1275" s="9" t="s">
        <v>291</v>
      </c>
      <c r="I1275" s="9" t="s">
        <v>283</v>
      </c>
      <c r="J1275" s="4">
        <v>0.87</v>
      </c>
      <c r="K1275" s="4" t="s">
        <v>377</v>
      </c>
      <c r="L1275" s="4" t="s">
        <v>1021</v>
      </c>
      <c r="M1275" s="4">
        <v>0.87</v>
      </c>
      <c r="N1275" s="4"/>
      <c r="O1275" s="4" t="s">
        <v>284</v>
      </c>
      <c r="P1275" s="4" t="s">
        <v>279</v>
      </c>
      <c r="Q1275" s="4" t="s">
        <v>4031</v>
      </c>
      <c r="R1275" s="4"/>
      <c r="S1275" s="18"/>
      <c r="T1275" s="23"/>
      <c r="U1275" s="7">
        <f>VLOOKUP(F1275,[6]农村公路!$I$6:$W$11652,15,0)</f>
        <v>0.87</v>
      </c>
      <c r="V1275" s="7">
        <f t="shared" si="59"/>
        <v>0</v>
      </c>
      <c r="W1275" s="7" t="e">
        <f>VLOOKUP(F1275,'[7]乡镇通三级、旅游资源产业路项目明细'!$F$8:$S$1305,14,0)</f>
        <v>#N/A</v>
      </c>
      <c r="AA1275" s="7" t="e">
        <f>_xlfn.XLOOKUP(F1275,'[8]乡镇通三级、旅游资源产业路项目明细'!$U:$U,'[8]乡镇通三级、旅游资源产业路项目明细'!$U:$U)</f>
        <v>#N/A</v>
      </c>
      <c r="AB1275" s="7" t="e">
        <f>VLOOKUP(F1275,[9]项目建设投资计划表!$L$7:$O$83,4,0)</f>
        <v>#N/A</v>
      </c>
    </row>
    <row r="1276" spans="1:28" ht="25.15" customHeight="1" outlineLevel="3" x14ac:dyDescent="0.4">
      <c r="A1276" s="4" t="s">
        <v>15</v>
      </c>
      <c r="B1276" s="4" t="s">
        <v>129</v>
      </c>
      <c r="C1276" s="4" t="s">
        <v>3923</v>
      </c>
      <c r="D1276" s="4" t="s">
        <v>1181</v>
      </c>
      <c r="E1276" s="9"/>
      <c r="F1276" s="4" t="s">
        <v>4042</v>
      </c>
      <c r="G1276" s="4" t="s">
        <v>327</v>
      </c>
      <c r="H1276" s="9" t="s">
        <v>291</v>
      </c>
      <c r="I1276" s="9" t="s">
        <v>283</v>
      </c>
      <c r="J1276" s="4">
        <v>1.21</v>
      </c>
      <c r="K1276" s="4" t="s">
        <v>377</v>
      </c>
      <c r="L1276" s="4" t="s">
        <v>1021</v>
      </c>
      <c r="M1276" s="4">
        <v>1.21</v>
      </c>
      <c r="N1276" s="4"/>
      <c r="O1276" s="4" t="s">
        <v>284</v>
      </c>
      <c r="P1276" s="4" t="s">
        <v>279</v>
      </c>
      <c r="Q1276" s="4" t="s">
        <v>1181</v>
      </c>
      <c r="R1276" s="4"/>
      <c r="S1276" s="18"/>
      <c r="T1276" s="23"/>
      <c r="U1276" s="7">
        <f>VLOOKUP(F1276,[6]农村公路!$I$6:$W$11652,15,0)</f>
        <v>1.21</v>
      </c>
      <c r="V1276" s="7">
        <f t="shared" si="59"/>
        <v>0</v>
      </c>
      <c r="W1276" s="7" t="e">
        <f>VLOOKUP(F1276,'[7]乡镇通三级、旅游资源产业路项目明细'!$F$8:$S$1305,14,0)</f>
        <v>#N/A</v>
      </c>
      <c r="AA1276" s="7" t="e">
        <f>_xlfn.XLOOKUP(F1276,'[8]乡镇通三级、旅游资源产业路项目明细'!$U:$U,'[8]乡镇通三级、旅游资源产业路项目明细'!$U:$U)</f>
        <v>#N/A</v>
      </c>
      <c r="AB1276" s="7" t="e">
        <f>VLOOKUP(F1276,[9]项目建设投资计划表!$L$7:$O$83,4,0)</f>
        <v>#N/A</v>
      </c>
    </row>
    <row r="1277" spans="1:28" ht="25.15" customHeight="1" outlineLevel="3" x14ac:dyDescent="0.4">
      <c r="A1277" s="4" t="s">
        <v>15</v>
      </c>
      <c r="B1277" s="4" t="s">
        <v>129</v>
      </c>
      <c r="C1277" s="4" t="s">
        <v>3971</v>
      </c>
      <c r="D1277" s="4" t="s">
        <v>4043</v>
      </c>
      <c r="E1277" s="9"/>
      <c r="F1277" s="4" t="s">
        <v>4044</v>
      </c>
      <c r="G1277" s="4" t="s">
        <v>327</v>
      </c>
      <c r="H1277" s="9" t="s">
        <v>291</v>
      </c>
      <c r="I1277" s="9" t="s">
        <v>283</v>
      </c>
      <c r="J1277" s="4">
        <v>0.77</v>
      </c>
      <c r="K1277" s="4" t="s">
        <v>377</v>
      </c>
      <c r="L1277" s="4" t="s">
        <v>1259</v>
      </c>
      <c r="M1277" s="4">
        <v>0.77</v>
      </c>
      <c r="N1277" s="4"/>
      <c r="O1277" s="4" t="s">
        <v>284</v>
      </c>
      <c r="P1277" s="4" t="s">
        <v>279</v>
      </c>
      <c r="Q1277" s="4" t="s">
        <v>4043</v>
      </c>
      <c r="R1277" s="4"/>
      <c r="S1277" s="18"/>
      <c r="T1277" s="23"/>
      <c r="U1277" s="7">
        <f>VLOOKUP(F1277,[6]农村公路!$I$6:$W$11652,15,0)</f>
        <v>0.77</v>
      </c>
      <c r="V1277" s="7">
        <f t="shared" si="59"/>
        <v>0</v>
      </c>
      <c r="W1277" s="7" t="e">
        <f>VLOOKUP(F1277,'[7]乡镇通三级、旅游资源产业路项目明细'!$F$8:$S$1305,14,0)</f>
        <v>#N/A</v>
      </c>
      <c r="AA1277" s="7" t="e">
        <f>_xlfn.XLOOKUP(F1277,'[8]乡镇通三级、旅游资源产业路项目明细'!$U:$U,'[8]乡镇通三级、旅游资源产业路项目明细'!$U:$U)</f>
        <v>#N/A</v>
      </c>
      <c r="AB1277" s="7" t="e">
        <f>VLOOKUP(F1277,[9]项目建设投资计划表!$L$7:$O$83,4,0)</f>
        <v>#N/A</v>
      </c>
    </row>
    <row r="1278" spans="1:28" ht="25.15" customHeight="1" outlineLevel="3" x14ac:dyDescent="0.4">
      <c r="A1278" s="4" t="s">
        <v>15</v>
      </c>
      <c r="B1278" s="4" t="s">
        <v>129</v>
      </c>
      <c r="C1278" s="4" t="s">
        <v>3971</v>
      </c>
      <c r="D1278" s="4" t="s">
        <v>4045</v>
      </c>
      <c r="E1278" s="9"/>
      <c r="F1278" s="4" t="s">
        <v>4046</v>
      </c>
      <c r="G1278" s="4" t="s">
        <v>327</v>
      </c>
      <c r="H1278" s="9" t="s">
        <v>291</v>
      </c>
      <c r="I1278" s="9" t="s">
        <v>283</v>
      </c>
      <c r="J1278" s="4">
        <v>1.95</v>
      </c>
      <c r="K1278" s="4" t="s">
        <v>377</v>
      </c>
      <c r="L1278" s="4" t="s">
        <v>1259</v>
      </c>
      <c r="M1278" s="4">
        <v>1.95</v>
      </c>
      <c r="N1278" s="4"/>
      <c r="O1278" s="4" t="s">
        <v>284</v>
      </c>
      <c r="P1278" s="4" t="s">
        <v>279</v>
      </c>
      <c r="Q1278" s="4" t="s">
        <v>4045</v>
      </c>
      <c r="R1278" s="4"/>
      <c r="S1278" s="18"/>
      <c r="T1278" s="23"/>
      <c r="U1278" s="7">
        <f>VLOOKUP(F1278,[6]农村公路!$I$6:$W$11652,15,0)</f>
        <v>1.95</v>
      </c>
      <c r="V1278" s="7">
        <f t="shared" si="59"/>
        <v>0</v>
      </c>
      <c r="W1278" s="7" t="e">
        <f>VLOOKUP(F1278,'[7]乡镇通三级、旅游资源产业路项目明细'!$F$8:$S$1305,14,0)</f>
        <v>#N/A</v>
      </c>
      <c r="AA1278" s="7" t="e">
        <f>_xlfn.XLOOKUP(F1278,'[8]乡镇通三级、旅游资源产业路项目明细'!$U:$U,'[8]乡镇通三级、旅游资源产业路项目明细'!$U:$U)</f>
        <v>#N/A</v>
      </c>
      <c r="AB1278" s="7" t="e">
        <f>VLOOKUP(F1278,[9]项目建设投资计划表!$L$7:$O$83,4,0)</f>
        <v>#N/A</v>
      </c>
    </row>
    <row r="1279" spans="1:28" ht="25.15" customHeight="1" outlineLevel="3" x14ac:dyDescent="0.4">
      <c r="A1279" s="4" t="s">
        <v>15</v>
      </c>
      <c r="B1279" s="4" t="s">
        <v>129</v>
      </c>
      <c r="C1279" s="4" t="s">
        <v>4047</v>
      </c>
      <c r="D1279" s="4" t="s">
        <v>4048</v>
      </c>
      <c r="E1279" s="9"/>
      <c r="F1279" s="4" t="s">
        <v>4049</v>
      </c>
      <c r="G1279" s="4" t="s">
        <v>327</v>
      </c>
      <c r="H1279" s="9" t="s">
        <v>291</v>
      </c>
      <c r="I1279" s="9" t="s">
        <v>283</v>
      </c>
      <c r="J1279" s="4">
        <v>1.07</v>
      </c>
      <c r="K1279" s="4" t="s">
        <v>377</v>
      </c>
      <c r="L1279" s="4" t="s">
        <v>1259</v>
      </c>
      <c r="M1279" s="4">
        <v>1.07</v>
      </c>
      <c r="N1279" s="4"/>
      <c r="O1279" s="4" t="s">
        <v>284</v>
      </c>
      <c r="P1279" s="4" t="s">
        <v>279</v>
      </c>
      <c r="Q1279" s="4" t="s">
        <v>4048</v>
      </c>
      <c r="R1279" s="4"/>
      <c r="S1279" s="18"/>
      <c r="T1279" s="23"/>
      <c r="U1279" s="7">
        <f>VLOOKUP(F1279,[6]农村公路!$I$6:$W$11652,15,0)</f>
        <v>1.07</v>
      </c>
      <c r="V1279" s="7">
        <f t="shared" si="59"/>
        <v>0</v>
      </c>
      <c r="W1279" s="7" t="e">
        <f>VLOOKUP(F1279,'[7]乡镇通三级、旅游资源产业路项目明细'!$F$8:$S$1305,14,0)</f>
        <v>#N/A</v>
      </c>
      <c r="AA1279" s="7" t="e">
        <f>_xlfn.XLOOKUP(F1279,'[8]乡镇通三级、旅游资源产业路项目明细'!$U:$U,'[8]乡镇通三级、旅游资源产业路项目明细'!$U:$U)</f>
        <v>#N/A</v>
      </c>
      <c r="AB1279" s="7" t="e">
        <f>VLOOKUP(F1279,[9]项目建设投资计划表!$L$7:$O$83,4,0)</f>
        <v>#N/A</v>
      </c>
    </row>
    <row r="1280" spans="1:28" ht="25.15" customHeight="1" outlineLevel="3" x14ac:dyDescent="0.4">
      <c r="A1280" s="4" t="s">
        <v>15</v>
      </c>
      <c r="B1280" s="4" t="s">
        <v>129</v>
      </c>
      <c r="C1280" s="4" t="s">
        <v>4047</v>
      </c>
      <c r="D1280" s="4" t="s">
        <v>4048</v>
      </c>
      <c r="E1280" s="9"/>
      <c r="F1280" s="4" t="s">
        <v>4050</v>
      </c>
      <c r="G1280" s="4" t="s">
        <v>327</v>
      </c>
      <c r="H1280" s="9" t="s">
        <v>291</v>
      </c>
      <c r="I1280" s="9" t="s">
        <v>283</v>
      </c>
      <c r="J1280" s="4">
        <v>0.64</v>
      </c>
      <c r="K1280" s="4" t="s">
        <v>377</v>
      </c>
      <c r="L1280" s="4" t="s">
        <v>1259</v>
      </c>
      <c r="M1280" s="4">
        <v>0.64</v>
      </c>
      <c r="N1280" s="4"/>
      <c r="O1280" s="4" t="s">
        <v>284</v>
      </c>
      <c r="P1280" s="4" t="s">
        <v>279</v>
      </c>
      <c r="Q1280" s="4" t="s">
        <v>4048</v>
      </c>
      <c r="R1280" s="4"/>
      <c r="S1280" s="18"/>
      <c r="T1280" s="23"/>
      <c r="U1280" s="7">
        <f>VLOOKUP(F1280,[6]农村公路!$I$6:$W$11652,15,0)</f>
        <v>0.64</v>
      </c>
      <c r="V1280" s="7">
        <f t="shared" si="59"/>
        <v>0</v>
      </c>
      <c r="W1280" s="7" t="e">
        <f>VLOOKUP(F1280,'[7]乡镇通三级、旅游资源产业路项目明细'!$F$8:$S$1305,14,0)</f>
        <v>#N/A</v>
      </c>
      <c r="AA1280" s="7" t="e">
        <f>_xlfn.XLOOKUP(F1280,'[8]乡镇通三级、旅游资源产业路项目明细'!$U:$U,'[8]乡镇通三级、旅游资源产业路项目明细'!$U:$U)</f>
        <v>#N/A</v>
      </c>
      <c r="AB1280" s="7" t="e">
        <f>VLOOKUP(F1280,[9]项目建设投资计划表!$L$7:$O$83,4,0)</f>
        <v>#N/A</v>
      </c>
    </row>
    <row r="1281" spans="1:28" ht="25.15" customHeight="1" outlineLevel="3" x14ac:dyDescent="0.4">
      <c r="A1281" s="4" t="s">
        <v>15</v>
      </c>
      <c r="B1281" s="4" t="s">
        <v>129</v>
      </c>
      <c r="C1281" s="4" t="s">
        <v>3966</v>
      </c>
      <c r="D1281" s="4" t="s">
        <v>4051</v>
      </c>
      <c r="E1281" s="9"/>
      <c r="F1281" s="4" t="s">
        <v>4052</v>
      </c>
      <c r="G1281" s="4" t="s">
        <v>327</v>
      </c>
      <c r="H1281" s="9" t="s">
        <v>291</v>
      </c>
      <c r="I1281" s="9" t="s">
        <v>283</v>
      </c>
      <c r="J1281" s="4">
        <v>2.2000000000000002</v>
      </c>
      <c r="K1281" s="4" t="s">
        <v>377</v>
      </c>
      <c r="L1281" s="4" t="s">
        <v>1259</v>
      </c>
      <c r="M1281" s="4">
        <v>2.2000000000000002</v>
      </c>
      <c r="N1281" s="4"/>
      <c r="O1281" s="4" t="s">
        <v>284</v>
      </c>
      <c r="P1281" s="4" t="s">
        <v>279</v>
      </c>
      <c r="Q1281" s="4" t="s">
        <v>4051</v>
      </c>
      <c r="R1281" s="4"/>
      <c r="S1281" s="18"/>
      <c r="T1281" s="23"/>
      <c r="U1281" s="7">
        <f>VLOOKUP(F1281,[6]农村公路!$I$6:$W$11652,15,0)</f>
        <v>2.2000000000000002</v>
      </c>
      <c r="V1281" s="7">
        <f t="shared" si="59"/>
        <v>0</v>
      </c>
      <c r="W1281" s="7" t="e">
        <f>VLOOKUP(F1281,'[7]乡镇通三级、旅游资源产业路项目明细'!$F$8:$S$1305,14,0)</f>
        <v>#N/A</v>
      </c>
      <c r="AA1281" s="7" t="e">
        <f>_xlfn.XLOOKUP(F1281,'[8]乡镇通三级、旅游资源产业路项目明细'!$U:$U,'[8]乡镇通三级、旅游资源产业路项目明细'!$U:$U)</f>
        <v>#N/A</v>
      </c>
      <c r="AB1281" s="7" t="e">
        <f>VLOOKUP(F1281,[9]项目建设投资计划表!$L$7:$O$83,4,0)</f>
        <v>#N/A</v>
      </c>
    </row>
    <row r="1282" spans="1:28" ht="25.15" customHeight="1" outlineLevel="3" x14ac:dyDescent="0.4">
      <c r="A1282" s="4" t="s">
        <v>15</v>
      </c>
      <c r="B1282" s="4" t="s">
        <v>129</v>
      </c>
      <c r="C1282" s="4" t="s">
        <v>3905</v>
      </c>
      <c r="D1282" s="4" t="s">
        <v>4053</v>
      </c>
      <c r="E1282" s="9"/>
      <c r="F1282" s="4" t="s">
        <v>4054</v>
      </c>
      <c r="G1282" s="4" t="s">
        <v>327</v>
      </c>
      <c r="H1282" s="9" t="s">
        <v>291</v>
      </c>
      <c r="I1282" s="9" t="s">
        <v>283</v>
      </c>
      <c r="J1282" s="4">
        <v>1.1100000000000001</v>
      </c>
      <c r="K1282" s="4" t="s">
        <v>377</v>
      </c>
      <c r="L1282" s="4" t="s">
        <v>1259</v>
      </c>
      <c r="M1282" s="4">
        <v>1.1100000000000001</v>
      </c>
      <c r="N1282" s="4"/>
      <c r="O1282" s="4" t="s">
        <v>284</v>
      </c>
      <c r="P1282" s="4" t="s">
        <v>279</v>
      </c>
      <c r="Q1282" s="4" t="s">
        <v>4053</v>
      </c>
      <c r="R1282" s="4"/>
      <c r="S1282" s="18"/>
      <c r="T1282" s="23"/>
      <c r="U1282" s="7">
        <f>VLOOKUP(F1282,[6]农村公路!$I$6:$W$11652,15,0)</f>
        <v>1.1100000000000001</v>
      </c>
      <c r="V1282" s="7">
        <f t="shared" si="59"/>
        <v>0</v>
      </c>
      <c r="W1282" s="7" t="e">
        <f>VLOOKUP(F1282,'[7]乡镇通三级、旅游资源产业路项目明细'!$F$8:$S$1305,14,0)</f>
        <v>#N/A</v>
      </c>
      <c r="AA1282" s="7" t="e">
        <f>_xlfn.XLOOKUP(F1282,'[8]乡镇通三级、旅游资源产业路项目明细'!$U:$U,'[8]乡镇通三级、旅游资源产业路项目明细'!$U:$U)</f>
        <v>#N/A</v>
      </c>
      <c r="AB1282" s="7" t="e">
        <f>VLOOKUP(F1282,[9]项目建设投资计划表!$L$7:$O$83,4,0)</f>
        <v>#N/A</v>
      </c>
    </row>
    <row r="1283" spans="1:28" ht="25.15" customHeight="1" outlineLevel="3" x14ac:dyDescent="0.4">
      <c r="A1283" s="4" t="s">
        <v>15</v>
      </c>
      <c r="B1283" s="4" t="s">
        <v>129</v>
      </c>
      <c r="C1283" s="4" t="s">
        <v>3905</v>
      </c>
      <c r="D1283" s="4" t="s">
        <v>4055</v>
      </c>
      <c r="E1283" s="9"/>
      <c r="F1283" s="4" t="s">
        <v>4056</v>
      </c>
      <c r="G1283" s="4" t="s">
        <v>327</v>
      </c>
      <c r="H1283" s="9" t="s">
        <v>291</v>
      </c>
      <c r="I1283" s="9" t="s">
        <v>283</v>
      </c>
      <c r="J1283" s="4">
        <v>0.96</v>
      </c>
      <c r="K1283" s="4" t="s">
        <v>377</v>
      </c>
      <c r="L1283" s="4" t="s">
        <v>1259</v>
      </c>
      <c r="M1283" s="4">
        <v>0.96</v>
      </c>
      <c r="N1283" s="4"/>
      <c r="O1283" s="4" t="s">
        <v>284</v>
      </c>
      <c r="P1283" s="4" t="s">
        <v>279</v>
      </c>
      <c r="Q1283" s="4" t="s">
        <v>4055</v>
      </c>
      <c r="R1283" s="4"/>
      <c r="S1283" s="18"/>
      <c r="T1283" s="23"/>
      <c r="U1283" s="7">
        <f>VLOOKUP(F1283,[6]农村公路!$I$6:$W$11652,15,0)</f>
        <v>0.96</v>
      </c>
      <c r="V1283" s="7">
        <f t="shared" si="59"/>
        <v>0</v>
      </c>
      <c r="W1283" s="7" t="e">
        <f>VLOOKUP(F1283,'[7]乡镇通三级、旅游资源产业路项目明细'!$F$8:$S$1305,14,0)</f>
        <v>#N/A</v>
      </c>
      <c r="AA1283" s="7" t="e">
        <f>_xlfn.XLOOKUP(F1283,'[8]乡镇通三级、旅游资源产业路项目明细'!$U:$U,'[8]乡镇通三级、旅游资源产业路项目明细'!$U:$U)</f>
        <v>#N/A</v>
      </c>
      <c r="AB1283" s="7" t="e">
        <f>VLOOKUP(F1283,[9]项目建设投资计划表!$L$7:$O$83,4,0)</f>
        <v>#N/A</v>
      </c>
    </row>
    <row r="1284" spans="1:28" ht="25.15" customHeight="1" outlineLevel="3" x14ac:dyDescent="0.4">
      <c r="A1284" s="4" t="s">
        <v>15</v>
      </c>
      <c r="B1284" s="4" t="s">
        <v>129</v>
      </c>
      <c r="C1284" s="4" t="s">
        <v>3885</v>
      </c>
      <c r="D1284" s="4" t="s">
        <v>4057</v>
      </c>
      <c r="E1284" s="9"/>
      <c r="F1284" s="4" t="s">
        <v>4058</v>
      </c>
      <c r="G1284" s="4" t="s">
        <v>327</v>
      </c>
      <c r="H1284" s="9" t="s">
        <v>291</v>
      </c>
      <c r="I1284" s="9" t="s">
        <v>283</v>
      </c>
      <c r="J1284" s="4">
        <v>1.32</v>
      </c>
      <c r="K1284" s="4" t="s">
        <v>377</v>
      </c>
      <c r="L1284" s="4" t="s">
        <v>1259</v>
      </c>
      <c r="M1284" s="4">
        <v>1.32</v>
      </c>
      <c r="N1284" s="4"/>
      <c r="O1284" s="4" t="s">
        <v>284</v>
      </c>
      <c r="P1284" s="4" t="s">
        <v>279</v>
      </c>
      <c r="Q1284" s="4" t="s">
        <v>4057</v>
      </c>
      <c r="R1284" s="4"/>
      <c r="S1284" s="18"/>
      <c r="T1284" s="23"/>
      <c r="U1284" s="7">
        <f>VLOOKUP(F1284,[6]农村公路!$I$6:$W$11652,15,0)</f>
        <v>1.32</v>
      </c>
      <c r="V1284" s="7">
        <f t="shared" si="59"/>
        <v>0</v>
      </c>
      <c r="W1284" s="7" t="e">
        <f>VLOOKUP(F1284,'[7]乡镇通三级、旅游资源产业路项目明细'!$F$8:$S$1305,14,0)</f>
        <v>#N/A</v>
      </c>
      <c r="AA1284" s="7" t="e">
        <f>_xlfn.XLOOKUP(F1284,'[8]乡镇通三级、旅游资源产业路项目明细'!$U:$U,'[8]乡镇通三级、旅游资源产业路项目明细'!$U:$U)</f>
        <v>#N/A</v>
      </c>
      <c r="AB1284" s="7" t="e">
        <f>VLOOKUP(F1284,[9]项目建设投资计划表!$L$7:$O$83,4,0)</f>
        <v>#N/A</v>
      </c>
    </row>
    <row r="1285" spans="1:28" ht="25.15" customHeight="1" outlineLevel="3" x14ac:dyDescent="0.4">
      <c r="A1285" s="4" t="s">
        <v>15</v>
      </c>
      <c r="B1285" s="4" t="s">
        <v>129</v>
      </c>
      <c r="C1285" s="4" t="s">
        <v>3895</v>
      </c>
      <c r="D1285" s="4" t="s">
        <v>3910</v>
      </c>
      <c r="E1285" s="9"/>
      <c r="F1285" s="4" t="s">
        <v>4059</v>
      </c>
      <c r="G1285" s="4" t="s">
        <v>327</v>
      </c>
      <c r="H1285" s="9" t="s">
        <v>291</v>
      </c>
      <c r="I1285" s="9" t="s">
        <v>283</v>
      </c>
      <c r="J1285" s="4">
        <v>2.85</v>
      </c>
      <c r="K1285" s="4" t="s">
        <v>1812</v>
      </c>
      <c r="L1285" s="4" t="s">
        <v>1021</v>
      </c>
      <c r="M1285" s="4">
        <v>2.85</v>
      </c>
      <c r="N1285" s="4"/>
      <c r="O1285" s="4" t="s">
        <v>284</v>
      </c>
      <c r="P1285" s="4" t="s">
        <v>279</v>
      </c>
      <c r="Q1285" s="4" t="s">
        <v>3910</v>
      </c>
      <c r="R1285" s="4"/>
      <c r="S1285" s="18"/>
      <c r="T1285" s="23"/>
      <c r="U1285" s="7">
        <f>VLOOKUP(F1285,[6]农村公路!$I$6:$W$11652,15,0)</f>
        <v>2.85</v>
      </c>
      <c r="V1285" s="7">
        <f t="shared" si="59"/>
        <v>0</v>
      </c>
      <c r="W1285" s="7" t="e">
        <f>VLOOKUP(F1285,'[7]乡镇通三级、旅游资源产业路项目明细'!$F$8:$S$1305,14,0)</f>
        <v>#N/A</v>
      </c>
      <c r="AA1285" s="7" t="e">
        <f>_xlfn.XLOOKUP(F1285,'[8]乡镇通三级、旅游资源产业路项目明细'!$U:$U,'[8]乡镇通三级、旅游资源产业路项目明细'!$U:$U)</f>
        <v>#N/A</v>
      </c>
      <c r="AB1285" s="7" t="e">
        <f>VLOOKUP(F1285,[9]项目建设投资计划表!$L$7:$O$83,4,0)</f>
        <v>#N/A</v>
      </c>
    </row>
    <row r="1286" spans="1:28" ht="25.15" customHeight="1" outlineLevel="3" x14ac:dyDescent="0.4">
      <c r="A1286" s="4" t="s">
        <v>15</v>
      </c>
      <c r="B1286" s="4" t="s">
        <v>129</v>
      </c>
      <c r="C1286" s="4" t="s">
        <v>3961</v>
      </c>
      <c r="D1286" s="4" t="s">
        <v>4060</v>
      </c>
      <c r="E1286" s="9"/>
      <c r="F1286" s="4" t="s">
        <v>4061</v>
      </c>
      <c r="G1286" s="4" t="s">
        <v>327</v>
      </c>
      <c r="H1286" s="9" t="s">
        <v>291</v>
      </c>
      <c r="I1286" s="9" t="s">
        <v>283</v>
      </c>
      <c r="J1286" s="4">
        <v>0.81</v>
      </c>
      <c r="K1286" s="4" t="s">
        <v>377</v>
      </c>
      <c r="L1286" s="4" t="s">
        <v>1021</v>
      </c>
      <c r="M1286" s="4">
        <v>0.81</v>
      </c>
      <c r="N1286" s="4"/>
      <c r="O1286" s="4" t="s">
        <v>284</v>
      </c>
      <c r="P1286" s="4" t="s">
        <v>279</v>
      </c>
      <c r="Q1286" s="4" t="s">
        <v>4060</v>
      </c>
      <c r="R1286" s="4"/>
      <c r="S1286" s="18"/>
      <c r="T1286" s="23"/>
      <c r="U1286" s="7">
        <f>VLOOKUP(F1286,[6]农村公路!$I$6:$W$11652,15,0)</f>
        <v>0.81</v>
      </c>
      <c r="V1286" s="7">
        <f t="shared" si="59"/>
        <v>0</v>
      </c>
      <c r="W1286" s="7" t="e">
        <f>VLOOKUP(F1286,'[7]乡镇通三级、旅游资源产业路项目明细'!$F$8:$S$1305,14,0)</f>
        <v>#N/A</v>
      </c>
      <c r="AA1286" s="7" t="e">
        <f>_xlfn.XLOOKUP(F1286,'[8]乡镇通三级、旅游资源产业路项目明细'!$U:$U,'[8]乡镇通三级、旅游资源产业路项目明细'!$U:$U)</f>
        <v>#N/A</v>
      </c>
      <c r="AB1286" s="7" t="e">
        <f>VLOOKUP(F1286,[9]项目建设投资计划表!$L$7:$O$83,4,0)</f>
        <v>#N/A</v>
      </c>
    </row>
    <row r="1287" spans="1:28" ht="25.15" customHeight="1" outlineLevel="3" x14ac:dyDescent="0.4">
      <c r="A1287" s="4" t="s">
        <v>15</v>
      </c>
      <c r="B1287" s="4" t="s">
        <v>129</v>
      </c>
      <c r="C1287" s="4" t="s">
        <v>3961</v>
      </c>
      <c r="D1287" s="4" t="s">
        <v>4062</v>
      </c>
      <c r="E1287" s="9"/>
      <c r="F1287" s="4" t="s">
        <v>4063</v>
      </c>
      <c r="G1287" s="4" t="s">
        <v>327</v>
      </c>
      <c r="H1287" s="9" t="s">
        <v>291</v>
      </c>
      <c r="I1287" s="9" t="s">
        <v>283</v>
      </c>
      <c r="J1287" s="4">
        <v>1.0900000000000001</v>
      </c>
      <c r="K1287" s="4" t="s">
        <v>377</v>
      </c>
      <c r="L1287" s="4" t="s">
        <v>1021</v>
      </c>
      <c r="M1287" s="4">
        <v>1.0900000000000001</v>
      </c>
      <c r="N1287" s="4"/>
      <c r="O1287" s="4" t="s">
        <v>284</v>
      </c>
      <c r="P1287" s="4" t="s">
        <v>279</v>
      </c>
      <c r="Q1287" s="4" t="s">
        <v>4062</v>
      </c>
      <c r="R1287" s="4"/>
      <c r="S1287" s="18"/>
      <c r="T1287" s="23"/>
      <c r="U1287" s="7">
        <f>VLOOKUP(F1287,[6]农村公路!$I$6:$W$11652,15,0)</f>
        <v>1.0900000000000001</v>
      </c>
      <c r="V1287" s="7">
        <f t="shared" si="59"/>
        <v>0</v>
      </c>
      <c r="W1287" s="7" t="e">
        <f>VLOOKUP(F1287,'[7]乡镇通三级、旅游资源产业路项目明细'!$F$8:$S$1305,14,0)</f>
        <v>#N/A</v>
      </c>
      <c r="AA1287" s="7" t="e">
        <f>_xlfn.XLOOKUP(F1287,'[8]乡镇通三级、旅游资源产业路项目明细'!$U:$U,'[8]乡镇通三级、旅游资源产业路项目明细'!$U:$U)</f>
        <v>#N/A</v>
      </c>
      <c r="AB1287" s="7" t="e">
        <f>VLOOKUP(F1287,[9]项目建设投资计划表!$L$7:$O$83,4,0)</f>
        <v>#N/A</v>
      </c>
    </row>
    <row r="1288" spans="1:28" ht="25.15" customHeight="1" outlineLevel="3" x14ac:dyDescent="0.4">
      <c r="A1288" s="4" t="s">
        <v>15</v>
      </c>
      <c r="B1288" s="4" t="s">
        <v>129</v>
      </c>
      <c r="C1288" s="4" t="s">
        <v>4064</v>
      </c>
      <c r="D1288" s="4" t="s">
        <v>4065</v>
      </c>
      <c r="E1288" s="9"/>
      <c r="F1288" s="4" t="s">
        <v>4066</v>
      </c>
      <c r="G1288" s="4" t="s">
        <v>327</v>
      </c>
      <c r="H1288" s="9" t="s">
        <v>291</v>
      </c>
      <c r="I1288" s="9" t="s">
        <v>283</v>
      </c>
      <c r="J1288" s="4">
        <v>0.8</v>
      </c>
      <c r="K1288" s="4" t="s">
        <v>377</v>
      </c>
      <c r="L1288" s="4" t="s">
        <v>1259</v>
      </c>
      <c r="M1288" s="4">
        <v>0.8</v>
      </c>
      <c r="N1288" s="4"/>
      <c r="O1288" s="4" t="s">
        <v>284</v>
      </c>
      <c r="P1288" s="4" t="s">
        <v>279</v>
      </c>
      <c r="Q1288" s="4" t="s">
        <v>4065</v>
      </c>
      <c r="R1288" s="4"/>
      <c r="S1288" s="18"/>
      <c r="T1288" s="23"/>
      <c r="U1288" s="7">
        <f>VLOOKUP(F1288,[6]农村公路!$I$6:$W$11652,15,0)</f>
        <v>0.8</v>
      </c>
      <c r="V1288" s="7">
        <f t="shared" si="59"/>
        <v>0</v>
      </c>
      <c r="W1288" s="7" t="e">
        <f>VLOOKUP(F1288,'[7]乡镇通三级、旅游资源产业路项目明细'!$F$8:$S$1305,14,0)</f>
        <v>#N/A</v>
      </c>
      <c r="AA1288" s="7" t="e">
        <f>_xlfn.XLOOKUP(F1288,'[8]乡镇通三级、旅游资源产业路项目明细'!$U:$U,'[8]乡镇通三级、旅游资源产业路项目明细'!$U:$U)</f>
        <v>#N/A</v>
      </c>
      <c r="AB1288" s="7" t="e">
        <f>VLOOKUP(F1288,[9]项目建设投资计划表!$L$7:$O$83,4,0)</f>
        <v>#N/A</v>
      </c>
    </row>
    <row r="1289" spans="1:28" ht="25.15" customHeight="1" outlineLevel="3" x14ac:dyDescent="0.4">
      <c r="A1289" s="4" t="s">
        <v>15</v>
      </c>
      <c r="B1289" s="4" t="s">
        <v>129</v>
      </c>
      <c r="C1289" s="4" t="s">
        <v>4064</v>
      </c>
      <c r="D1289" s="4" t="s">
        <v>4067</v>
      </c>
      <c r="E1289" s="9"/>
      <c r="F1289" s="4" t="s">
        <v>4068</v>
      </c>
      <c r="G1289" s="4" t="s">
        <v>327</v>
      </c>
      <c r="H1289" s="9" t="s">
        <v>291</v>
      </c>
      <c r="I1289" s="9" t="s">
        <v>283</v>
      </c>
      <c r="J1289" s="4">
        <v>1.06</v>
      </c>
      <c r="K1289" s="4" t="s">
        <v>377</v>
      </c>
      <c r="L1289" s="4" t="s">
        <v>1259</v>
      </c>
      <c r="M1289" s="4">
        <v>1.06</v>
      </c>
      <c r="N1289" s="4"/>
      <c r="O1289" s="4" t="s">
        <v>284</v>
      </c>
      <c r="P1289" s="4" t="s">
        <v>279</v>
      </c>
      <c r="Q1289" s="4" t="s">
        <v>4067</v>
      </c>
      <c r="R1289" s="4"/>
      <c r="S1289" s="18"/>
      <c r="T1289" s="23"/>
      <c r="U1289" s="7">
        <f>VLOOKUP(F1289,[6]农村公路!$I$6:$W$11652,15,0)</f>
        <v>1.06</v>
      </c>
      <c r="V1289" s="7">
        <f t="shared" si="59"/>
        <v>0</v>
      </c>
      <c r="W1289" s="7" t="e">
        <f>VLOOKUP(F1289,'[7]乡镇通三级、旅游资源产业路项目明细'!$F$8:$S$1305,14,0)</f>
        <v>#N/A</v>
      </c>
      <c r="AA1289" s="7" t="e">
        <f>_xlfn.XLOOKUP(F1289,'[8]乡镇通三级、旅游资源产业路项目明细'!$U:$U,'[8]乡镇通三级、旅游资源产业路项目明细'!$U:$U)</f>
        <v>#N/A</v>
      </c>
      <c r="AB1289" s="7" t="e">
        <f>VLOOKUP(F1289,[9]项目建设投资计划表!$L$7:$O$83,4,0)</f>
        <v>#N/A</v>
      </c>
    </row>
    <row r="1290" spans="1:28" ht="25.15" customHeight="1" outlineLevel="3" x14ac:dyDescent="0.4">
      <c r="A1290" s="4" t="s">
        <v>15</v>
      </c>
      <c r="B1290" s="4" t="s">
        <v>129</v>
      </c>
      <c r="C1290" s="4" t="s">
        <v>4069</v>
      </c>
      <c r="D1290" s="4" t="s">
        <v>4070</v>
      </c>
      <c r="E1290" s="9"/>
      <c r="F1290" s="4" t="s">
        <v>4071</v>
      </c>
      <c r="G1290" s="4" t="s">
        <v>327</v>
      </c>
      <c r="H1290" s="9" t="s">
        <v>291</v>
      </c>
      <c r="I1290" s="9" t="s">
        <v>283</v>
      </c>
      <c r="J1290" s="4">
        <v>0.81</v>
      </c>
      <c r="K1290" s="4" t="s">
        <v>377</v>
      </c>
      <c r="L1290" s="4" t="s">
        <v>1021</v>
      </c>
      <c r="M1290" s="4">
        <v>0.81</v>
      </c>
      <c r="N1290" s="4"/>
      <c r="O1290" s="4" t="s">
        <v>284</v>
      </c>
      <c r="P1290" s="4" t="s">
        <v>279</v>
      </c>
      <c r="Q1290" s="4" t="s">
        <v>4070</v>
      </c>
      <c r="R1290" s="4"/>
      <c r="S1290" s="18"/>
      <c r="T1290" s="23"/>
      <c r="U1290" s="7">
        <f>VLOOKUP(F1290,[6]农村公路!$I$6:$W$11652,15,0)</f>
        <v>0.81</v>
      </c>
      <c r="V1290" s="7">
        <f t="shared" si="59"/>
        <v>0</v>
      </c>
      <c r="W1290" s="7" t="e">
        <f>VLOOKUP(F1290,'[7]乡镇通三级、旅游资源产业路项目明细'!$F$8:$S$1305,14,0)</f>
        <v>#N/A</v>
      </c>
      <c r="AA1290" s="7" t="e">
        <f>_xlfn.XLOOKUP(F1290,'[8]乡镇通三级、旅游资源产业路项目明细'!$U:$U,'[8]乡镇通三级、旅游资源产业路项目明细'!$U:$U)</f>
        <v>#N/A</v>
      </c>
      <c r="AB1290" s="7" t="e">
        <f>VLOOKUP(F1290,[9]项目建设投资计划表!$L$7:$O$83,4,0)</f>
        <v>#N/A</v>
      </c>
    </row>
    <row r="1291" spans="1:28" s="1" customFormat="1" ht="25.15" customHeight="1" outlineLevel="2" x14ac:dyDescent="0.4">
      <c r="A1291" s="4"/>
      <c r="B1291" s="11" t="s">
        <v>131</v>
      </c>
      <c r="C1291" s="4"/>
      <c r="D1291" s="4"/>
      <c r="E1291" s="9"/>
      <c r="F1291" s="4"/>
      <c r="G1291" s="4"/>
      <c r="H1291" s="9"/>
      <c r="I1291" s="9"/>
      <c r="J1291" s="4">
        <f>SUBTOTAL(9,J1292:J1318)</f>
        <v>36.635999999999996</v>
      </c>
      <c r="K1291" s="4"/>
      <c r="L1291" s="4"/>
      <c r="M1291" s="4">
        <f>SUBTOTAL(9,M1292:M1318)</f>
        <v>36.635999999999996</v>
      </c>
      <c r="N1291" s="4">
        <v>30.3</v>
      </c>
      <c r="O1291" s="4"/>
      <c r="P1291" s="4"/>
      <c r="Q1291" s="4"/>
      <c r="R1291" s="4"/>
      <c r="S1291" s="18">
        <f t="shared" ref="S1291:S1333" si="60">J1291-N1291</f>
        <v>6.335999999999995</v>
      </c>
      <c r="T1291" s="22"/>
    </row>
    <row r="1292" spans="1:28" ht="25.15" customHeight="1" outlineLevel="3" x14ac:dyDescent="0.4">
      <c r="A1292" s="4" t="s">
        <v>15</v>
      </c>
      <c r="B1292" s="4" t="s">
        <v>131</v>
      </c>
      <c r="C1292" s="4" t="s">
        <v>4072</v>
      </c>
      <c r="D1292" s="4" t="s">
        <v>4073</v>
      </c>
      <c r="E1292" s="9"/>
      <c r="F1292" s="4" t="s">
        <v>4074</v>
      </c>
      <c r="G1292" s="4" t="s">
        <v>290</v>
      </c>
      <c r="H1292" s="9" t="s">
        <v>291</v>
      </c>
      <c r="I1292" s="9" t="s">
        <v>283</v>
      </c>
      <c r="J1292" s="4">
        <v>1.0169999999999999</v>
      </c>
      <c r="K1292" s="4" t="s">
        <v>377</v>
      </c>
      <c r="L1292" s="4">
        <v>0</v>
      </c>
      <c r="M1292" s="4">
        <v>1.0169999999999999</v>
      </c>
      <c r="N1292" s="4"/>
      <c r="O1292" s="4" t="s">
        <v>293</v>
      </c>
      <c r="P1292" s="4" t="s">
        <v>279</v>
      </c>
      <c r="Q1292" s="4" t="s">
        <v>4075</v>
      </c>
      <c r="R1292" s="4"/>
      <c r="S1292" s="18"/>
      <c r="T1292" s="23"/>
      <c r="U1292" s="7">
        <f>VLOOKUP(F1292,[6]农村公路!$I$6:$W$11652,15,0)</f>
        <v>1.0169999999999999</v>
      </c>
      <c r="V1292" s="7">
        <f t="shared" ref="V1292:V1318" si="61">J1292-U1292</f>
        <v>0</v>
      </c>
      <c r="W1292" s="7" t="e">
        <f>VLOOKUP(F1292,'[7]乡镇通三级、旅游资源产业路项目明细'!$F$8:$S$1305,14,0)</f>
        <v>#N/A</v>
      </c>
      <c r="AA1292" s="7" t="e">
        <f>_xlfn.XLOOKUP(F1292,'[8]乡镇通三级、旅游资源产业路项目明细'!$U:$U,'[8]乡镇通三级、旅游资源产业路项目明细'!$U:$U)</f>
        <v>#N/A</v>
      </c>
      <c r="AB1292" s="7" t="e">
        <f>VLOOKUP(F1292,[9]项目建设投资计划表!$L$7:$O$83,4,0)</f>
        <v>#N/A</v>
      </c>
    </row>
    <row r="1293" spans="1:28" ht="25.15" customHeight="1" outlineLevel="3" x14ac:dyDescent="0.4">
      <c r="A1293" s="4" t="s">
        <v>15</v>
      </c>
      <c r="B1293" s="4" t="s">
        <v>131</v>
      </c>
      <c r="C1293" s="4" t="s">
        <v>4072</v>
      </c>
      <c r="D1293" s="4" t="s">
        <v>4076</v>
      </c>
      <c r="E1293" s="9"/>
      <c r="F1293" s="4" t="s">
        <v>4077</v>
      </c>
      <c r="G1293" s="4" t="s">
        <v>275</v>
      </c>
      <c r="H1293" s="9" t="s">
        <v>291</v>
      </c>
      <c r="I1293" s="9" t="s">
        <v>4078</v>
      </c>
      <c r="J1293" s="4">
        <v>4.8499999999999996</v>
      </c>
      <c r="K1293" s="4">
        <v>0</v>
      </c>
      <c r="L1293" s="4">
        <v>0</v>
      </c>
      <c r="M1293" s="4">
        <v>4.8499999999999996</v>
      </c>
      <c r="N1293" s="4"/>
      <c r="O1293" s="4" t="s">
        <v>293</v>
      </c>
      <c r="P1293" s="4" t="s">
        <v>279</v>
      </c>
      <c r="Q1293" s="4" t="s">
        <v>4079</v>
      </c>
      <c r="R1293" s="4"/>
      <c r="S1293" s="18"/>
      <c r="T1293" s="23"/>
      <c r="U1293" s="7">
        <f>VLOOKUP(F1293,[6]农村公路!$I$6:$W$11652,15,0)</f>
        <v>4.8499999999999996</v>
      </c>
      <c r="V1293" s="7">
        <f t="shared" si="61"/>
        <v>0</v>
      </c>
      <c r="W1293" s="7" t="e">
        <f>VLOOKUP(F1293,'[7]乡镇通三级、旅游资源产业路项目明细'!$F$8:$S$1305,14,0)</f>
        <v>#N/A</v>
      </c>
      <c r="AA1293" s="7" t="e">
        <f>_xlfn.XLOOKUP(F1293,'[8]乡镇通三级、旅游资源产业路项目明细'!$U:$U,'[8]乡镇通三级、旅游资源产业路项目明细'!$U:$U)</f>
        <v>#N/A</v>
      </c>
      <c r="AB1293" s="7" t="e">
        <f>VLOOKUP(F1293,[9]项目建设投资计划表!$L$7:$O$83,4,0)</f>
        <v>#N/A</v>
      </c>
    </row>
    <row r="1294" spans="1:28" ht="25.15" customHeight="1" outlineLevel="3" x14ac:dyDescent="0.4">
      <c r="A1294" s="4" t="s">
        <v>15</v>
      </c>
      <c r="B1294" s="4" t="s">
        <v>131</v>
      </c>
      <c r="C1294" s="4" t="s">
        <v>4080</v>
      </c>
      <c r="D1294" s="4" t="s">
        <v>4081</v>
      </c>
      <c r="E1294" s="9"/>
      <c r="F1294" s="4" t="s">
        <v>4082</v>
      </c>
      <c r="G1294" s="4" t="s">
        <v>275</v>
      </c>
      <c r="H1294" s="9" t="s">
        <v>291</v>
      </c>
      <c r="I1294" s="9" t="s">
        <v>283</v>
      </c>
      <c r="J1294" s="4">
        <v>1.61</v>
      </c>
      <c r="K1294" s="4">
        <v>0</v>
      </c>
      <c r="L1294" s="4">
        <v>0</v>
      </c>
      <c r="M1294" s="4">
        <v>1.61</v>
      </c>
      <c r="N1294" s="4"/>
      <c r="O1294" s="4" t="s">
        <v>293</v>
      </c>
      <c r="P1294" s="4" t="s">
        <v>279</v>
      </c>
      <c r="Q1294" s="4" t="s">
        <v>4083</v>
      </c>
      <c r="R1294" s="4"/>
      <c r="S1294" s="18"/>
      <c r="T1294" s="23"/>
      <c r="U1294" s="7">
        <f>VLOOKUP(F1294,[6]农村公路!$I$6:$W$11652,15,0)</f>
        <v>1.61</v>
      </c>
      <c r="V1294" s="7">
        <f t="shared" si="61"/>
        <v>0</v>
      </c>
      <c r="W1294" s="7" t="e">
        <f>VLOOKUP(F1294,'[7]乡镇通三级、旅游资源产业路项目明细'!$F$8:$S$1305,14,0)</f>
        <v>#N/A</v>
      </c>
      <c r="AA1294" s="7" t="e">
        <f>_xlfn.XLOOKUP(F1294,'[8]乡镇通三级、旅游资源产业路项目明细'!$U:$U,'[8]乡镇通三级、旅游资源产业路项目明细'!$U:$U)</f>
        <v>#N/A</v>
      </c>
      <c r="AB1294" s="7" t="e">
        <f>VLOOKUP(F1294,[9]项目建设投资计划表!$L$7:$O$83,4,0)</f>
        <v>#N/A</v>
      </c>
    </row>
    <row r="1295" spans="1:28" ht="25.15" customHeight="1" outlineLevel="3" x14ac:dyDescent="0.4">
      <c r="A1295" s="4" t="s">
        <v>15</v>
      </c>
      <c r="B1295" s="4" t="s">
        <v>131</v>
      </c>
      <c r="C1295" s="4" t="s">
        <v>4080</v>
      </c>
      <c r="D1295" s="4" t="s">
        <v>4084</v>
      </c>
      <c r="E1295" s="9"/>
      <c r="F1295" s="4" t="s">
        <v>4085</v>
      </c>
      <c r="G1295" s="4" t="s">
        <v>275</v>
      </c>
      <c r="H1295" s="9" t="s">
        <v>200</v>
      </c>
      <c r="I1295" s="9" t="s">
        <v>283</v>
      </c>
      <c r="J1295" s="4">
        <v>0.94</v>
      </c>
      <c r="K1295" s="4" t="s">
        <v>377</v>
      </c>
      <c r="L1295" s="4">
        <v>0</v>
      </c>
      <c r="M1295" s="4">
        <v>0.94</v>
      </c>
      <c r="N1295" s="4"/>
      <c r="O1295" s="4" t="s">
        <v>293</v>
      </c>
      <c r="P1295" s="4" t="s">
        <v>279</v>
      </c>
      <c r="Q1295" s="4" t="s">
        <v>4086</v>
      </c>
      <c r="R1295" s="4"/>
      <c r="S1295" s="18"/>
      <c r="T1295" s="23"/>
      <c r="U1295" s="7">
        <f>VLOOKUP(F1295,[6]农村公路!$I$6:$W$11652,15,0)</f>
        <v>0.94</v>
      </c>
      <c r="V1295" s="7">
        <f t="shared" si="61"/>
        <v>0</v>
      </c>
      <c r="W1295" s="7" t="e">
        <f>VLOOKUP(F1295,'[7]乡镇通三级、旅游资源产业路项目明细'!$F$8:$S$1305,14,0)</f>
        <v>#N/A</v>
      </c>
      <c r="AA1295" s="7" t="e">
        <f>_xlfn.XLOOKUP(F1295,'[8]乡镇通三级、旅游资源产业路项目明细'!$U:$U,'[8]乡镇通三级、旅游资源产业路项目明细'!$U:$U)</f>
        <v>#N/A</v>
      </c>
      <c r="AB1295" s="7" t="e">
        <f>VLOOKUP(F1295,[9]项目建设投资计划表!$L$7:$O$83,4,0)</f>
        <v>#N/A</v>
      </c>
    </row>
    <row r="1296" spans="1:28" ht="25.15" customHeight="1" outlineLevel="3" x14ac:dyDescent="0.4">
      <c r="A1296" s="4" t="s">
        <v>15</v>
      </c>
      <c r="B1296" s="4" t="s">
        <v>131</v>
      </c>
      <c r="C1296" s="4" t="s">
        <v>4087</v>
      </c>
      <c r="D1296" s="4" t="s">
        <v>4088</v>
      </c>
      <c r="E1296" s="9"/>
      <c r="F1296" s="4" t="s">
        <v>4089</v>
      </c>
      <c r="G1296" s="4" t="s">
        <v>275</v>
      </c>
      <c r="H1296" s="9" t="s">
        <v>291</v>
      </c>
      <c r="I1296" s="9" t="s">
        <v>283</v>
      </c>
      <c r="J1296" s="4">
        <v>0.436</v>
      </c>
      <c r="K1296" s="4" t="s">
        <v>377</v>
      </c>
      <c r="L1296" s="4">
        <v>0</v>
      </c>
      <c r="M1296" s="60">
        <v>0.436</v>
      </c>
      <c r="N1296" s="60"/>
      <c r="O1296" s="4" t="s">
        <v>293</v>
      </c>
      <c r="P1296" s="4" t="s">
        <v>279</v>
      </c>
      <c r="Q1296" s="4" t="s">
        <v>4090</v>
      </c>
      <c r="R1296" s="4"/>
      <c r="S1296" s="18"/>
      <c r="T1296" s="23"/>
      <c r="U1296" s="7">
        <f>VLOOKUP(F1296,[6]农村公路!$I$6:$W$11652,15,0)</f>
        <v>0.436</v>
      </c>
      <c r="V1296" s="7">
        <f t="shared" si="61"/>
        <v>0</v>
      </c>
      <c r="W1296" s="7" t="e">
        <f>VLOOKUP(F1296,'[7]乡镇通三级、旅游资源产业路项目明细'!$F$8:$S$1305,14,0)</f>
        <v>#N/A</v>
      </c>
      <c r="AA1296" s="7" t="e">
        <f>_xlfn.XLOOKUP(F1296,'[8]乡镇通三级、旅游资源产业路项目明细'!$U:$U,'[8]乡镇通三级、旅游资源产业路项目明细'!$U:$U)</f>
        <v>#N/A</v>
      </c>
      <c r="AB1296" s="7" t="e">
        <f>VLOOKUP(F1296,[9]项目建设投资计划表!$L$7:$O$83,4,0)</f>
        <v>#N/A</v>
      </c>
    </row>
    <row r="1297" spans="1:28" ht="25.15" customHeight="1" outlineLevel="3" x14ac:dyDescent="0.4">
      <c r="A1297" s="4" t="s">
        <v>15</v>
      </c>
      <c r="B1297" s="4" t="s">
        <v>131</v>
      </c>
      <c r="C1297" s="4" t="s">
        <v>4091</v>
      </c>
      <c r="D1297" s="4" t="s">
        <v>4092</v>
      </c>
      <c r="E1297" s="9"/>
      <c r="F1297" s="4" t="s">
        <v>4093</v>
      </c>
      <c r="G1297" s="4" t="s">
        <v>275</v>
      </c>
      <c r="H1297" s="9" t="s">
        <v>291</v>
      </c>
      <c r="I1297" s="9" t="s">
        <v>283</v>
      </c>
      <c r="J1297" s="4">
        <v>3.1760000000000002</v>
      </c>
      <c r="K1297" s="4" t="s">
        <v>377</v>
      </c>
      <c r="L1297" s="4">
        <v>0</v>
      </c>
      <c r="M1297" s="4">
        <v>3.1760000000000002</v>
      </c>
      <c r="N1297" s="4"/>
      <c r="O1297" s="4" t="s">
        <v>293</v>
      </c>
      <c r="P1297" s="4" t="s">
        <v>279</v>
      </c>
      <c r="Q1297" s="4" t="s">
        <v>4094</v>
      </c>
      <c r="R1297" s="4"/>
      <c r="S1297" s="18"/>
      <c r="T1297" s="23"/>
      <c r="U1297" s="7">
        <f>VLOOKUP(F1297,[6]农村公路!$I$6:$W$11652,15,0)</f>
        <v>3.1760000000000002</v>
      </c>
      <c r="V1297" s="7">
        <f t="shared" si="61"/>
        <v>0</v>
      </c>
      <c r="W1297" s="7" t="e">
        <f>VLOOKUP(F1297,'[7]乡镇通三级、旅游资源产业路项目明细'!$F$8:$S$1305,14,0)</f>
        <v>#N/A</v>
      </c>
      <c r="AA1297" s="7" t="e">
        <f>_xlfn.XLOOKUP(F1297,'[8]乡镇通三级、旅游资源产业路项目明细'!$U:$U,'[8]乡镇通三级、旅游资源产业路项目明细'!$U:$U)</f>
        <v>#N/A</v>
      </c>
      <c r="AB1297" s="7" t="e">
        <f>VLOOKUP(F1297,[9]项目建设投资计划表!$L$7:$O$83,4,0)</f>
        <v>#N/A</v>
      </c>
    </row>
    <row r="1298" spans="1:28" ht="25.15" customHeight="1" outlineLevel="3" x14ac:dyDescent="0.4">
      <c r="A1298" s="4" t="s">
        <v>15</v>
      </c>
      <c r="B1298" s="4" t="s">
        <v>131</v>
      </c>
      <c r="C1298" s="4" t="s">
        <v>4095</v>
      </c>
      <c r="D1298" s="4" t="s">
        <v>4096</v>
      </c>
      <c r="E1298" s="9"/>
      <c r="F1298" s="4" t="s">
        <v>4097</v>
      </c>
      <c r="G1298" s="4" t="s">
        <v>275</v>
      </c>
      <c r="H1298" s="9" t="s">
        <v>200</v>
      </c>
      <c r="I1298" s="9" t="s">
        <v>283</v>
      </c>
      <c r="J1298" s="4">
        <v>2.67</v>
      </c>
      <c r="K1298" s="4" t="s">
        <v>377</v>
      </c>
      <c r="L1298" s="4">
        <v>0</v>
      </c>
      <c r="M1298" s="4">
        <v>2.67</v>
      </c>
      <c r="N1298" s="4"/>
      <c r="O1298" s="4" t="s">
        <v>293</v>
      </c>
      <c r="P1298" s="4" t="s">
        <v>279</v>
      </c>
      <c r="Q1298" s="4" t="s">
        <v>4098</v>
      </c>
      <c r="R1298" s="4"/>
      <c r="S1298" s="18"/>
      <c r="T1298" s="23"/>
      <c r="U1298" s="7">
        <f>VLOOKUP(F1298,[6]农村公路!$I$6:$W$11652,15,0)</f>
        <v>2.67</v>
      </c>
      <c r="V1298" s="7">
        <f t="shared" si="61"/>
        <v>0</v>
      </c>
      <c r="W1298" s="7" t="e">
        <f>VLOOKUP(F1298,'[7]乡镇通三级、旅游资源产业路项目明细'!$F$8:$S$1305,14,0)</f>
        <v>#N/A</v>
      </c>
      <c r="AA1298" s="7" t="e">
        <f>_xlfn.XLOOKUP(F1298,'[8]乡镇通三级、旅游资源产业路项目明细'!$U:$U,'[8]乡镇通三级、旅游资源产业路项目明细'!$U:$U)</f>
        <v>#N/A</v>
      </c>
      <c r="AB1298" s="7" t="e">
        <f>VLOOKUP(F1298,[9]项目建设投资计划表!$L$7:$O$83,4,0)</f>
        <v>#N/A</v>
      </c>
    </row>
    <row r="1299" spans="1:28" ht="25.15" customHeight="1" outlineLevel="3" x14ac:dyDescent="0.4">
      <c r="A1299" s="4" t="s">
        <v>15</v>
      </c>
      <c r="B1299" s="4" t="s">
        <v>131</v>
      </c>
      <c r="C1299" s="4" t="s">
        <v>4099</v>
      </c>
      <c r="D1299" s="4" t="s">
        <v>4100</v>
      </c>
      <c r="E1299" s="9"/>
      <c r="F1299" s="4" t="s">
        <v>4101</v>
      </c>
      <c r="G1299" s="4" t="s">
        <v>327</v>
      </c>
      <c r="H1299" s="9" t="s">
        <v>291</v>
      </c>
      <c r="I1299" s="9" t="s">
        <v>283</v>
      </c>
      <c r="J1299" s="4">
        <v>0.997</v>
      </c>
      <c r="K1299" s="4" t="s">
        <v>377</v>
      </c>
      <c r="L1299" s="4" t="s">
        <v>1021</v>
      </c>
      <c r="M1299" s="4">
        <v>0.997</v>
      </c>
      <c r="N1299" s="4"/>
      <c r="O1299" s="4" t="s">
        <v>284</v>
      </c>
      <c r="P1299" s="4" t="s">
        <v>279</v>
      </c>
      <c r="Q1299" s="4" t="s">
        <v>4100</v>
      </c>
      <c r="R1299" s="4"/>
      <c r="S1299" s="18"/>
      <c r="T1299" s="23"/>
      <c r="U1299" s="7">
        <f>VLOOKUP(F1299,[6]农村公路!$I$6:$W$11652,15,0)</f>
        <v>0.997</v>
      </c>
      <c r="V1299" s="7">
        <f t="shared" si="61"/>
        <v>0</v>
      </c>
      <c r="W1299" s="7" t="e">
        <f>VLOOKUP(F1299,'[7]乡镇通三级、旅游资源产业路项目明细'!$F$8:$S$1305,14,0)</f>
        <v>#N/A</v>
      </c>
      <c r="AA1299" s="7" t="e">
        <f>_xlfn.XLOOKUP(F1299,'[8]乡镇通三级、旅游资源产业路项目明细'!$U:$U,'[8]乡镇通三级、旅游资源产业路项目明细'!$U:$U)</f>
        <v>#N/A</v>
      </c>
      <c r="AB1299" s="7" t="e">
        <f>VLOOKUP(F1299,[9]项目建设投资计划表!$L$7:$O$83,4,0)</f>
        <v>#N/A</v>
      </c>
    </row>
    <row r="1300" spans="1:28" ht="25.15" customHeight="1" outlineLevel="3" x14ac:dyDescent="0.4">
      <c r="A1300" s="4" t="s">
        <v>15</v>
      </c>
      <c r="B1300" s="4" t="s">
        <v>131</v>
      </c>
      <c r="C1300" s="4" t="s">
        <v>4102</v>
      </c>
      <c r="D1300" s="4" t="s">
        <v>4103</v>
      </c>
      <c r="E1300" s="9"/>
      <c r="F1300" s="4" t="s">
        <v>4104</v>
      </c>
      <c r="G1300" s="4" t="s">
        <v>327</v>
      </c>
      <c r="H1300" s="9" t="s">
        <v>291</v>
      </c>
      <c r="I1300" s="9" t="s">
        <v>283</v>
      </c>
      <c r="J1300" s="4">
        <v>1.2</v>
      </c>
      <c r="K1300" s="4" t="s">
        <v>377</v>
      </c>
      <c r="L1300" s="4" t="s">
        <v>1021</v>
      </c>
      <c r="M1300" s="4">
        <v>1.2</v>
      </c>
      <c r="N1300" s="4"/>
      <c r="O1300" s="4" t="s">
        <v>284</v>
      </c>
      <c r="P1300" s="4" t="s">
        <v>279</v>
      </c>
      <c r="Q1300" s="4" t="s">
        <v>4103</v>
      </c>
      <c r="R1300" s="4"/>
      <c r="S1300" s="18"/>
      <c r="T1300" s="23"/>
      <c r="U1300" s="7">
        <f>VLOOKUP(F1300,[6]农村公路!$I$6:$W$11652,15,0)</f>
        <v>1.2</v>
      </c>
      <c r="V1300" s="7">
        <f t="shared" si="61"/>
        <v>0</v>
      </c>
      <c r="W1300" s="7" t="e">
        <f>VLOOKUP(F1300,'[7]乡镇通三级、旅游资源产业路项目明细'!$F$8:$S$1305,14,0)</f>
        <v>#N/A</v>
      </c>
      <c r="AA1300" s="7" t="e">
        <f>_xlfn.XLOOKUP(F1300,'[8]乡镇通三级、旅游资源产业路项目明细'!$U:$U,'[8]乡镇通三级、旅游资源产业路项目明细'!$U:$U)</f>
        <v>#N/A</v>
      </c>
      <c r="AB1300" s="7" t="e">
        <f>VLOOKUP(F1300,[9]项目建设投资计划表!$L$7:$O$83,4,0)</f>
        <v>#N/A</v>
      </c>
    </row>
    <row r="1301" spans="1:28" ht="25.15" customHeight="1" outlineLevel="3" x14ac:dyDescent="0.4">
      <c r="A1301" s="4" t="s">
        <v>15</v>
      </c>
      <c r="B1301" s="4" t="s">
        <v>131</v>
      </c>
      <c r="C1301" s="4" t="s">
        <v>4080</v>
      </c>
      <c r="D1301" s="4" t="s">
        <v>4105</v>
      </c>
      <c r="E1301" s="9"/>
      <c r="F1301" s="4" t="s">
        <v>4106</v>
      </c>
      <c r="G1301" s="4" t="s">
        <v>327</v>
      </c>
      <c r="H1301" s="9" t="s">
        <v>291</v>
      </c>
      <c r="I1301" s="9" t="s">
        <v>283</v>
      </c>
      <c r="J1301" s="4">
        <v>0.6</v>
      </c>
      <c r="K1301" s="4" t="s">
        <v>377</v>
      </c>
      <c r="L1301" s="4" t="s">
        <v>1021</v>
      </c>
      <c r="M1301" s="4">
        <v>0.6</v>
      </c>
      <c r="N1301" s="4"/>
      <c r="O1301" s="4" t="s">
        <v>284</v>
      </c>
      <c r="P1301" s="4" t="s">
        <v>279</v>
      </c>
      <c r="Q1301" s="4" t="s">
        <v>4105</v>
      </c>
      <c r="R1301" s="4"/>
      <c r="S1301" s="18"/>
      <c r="T1301" s="23"/>
      <c r="U1301" s="7">
        <f>VLOOKUP(F1301,[6]农村公路!$I$6:$W$11652,15,0)</f>
        <v>0.6</v>
      </c>
      <c r="V1301" s="7">
        <f t="shared" si="61"/>
        <v>0</v>
      </c>
      <c r="W1301" s="7" t="e">
        <f>VLOOKUP(F1301,'[7]乡镇通三级、旅游资源产业路项目明细'!$F$8:$S$1305,14,0)</f>
        <v>#N/A</v>
      </c>
      <c r="AA1301" s="7" t="e">
        <f>_xlfn.XLOOKUP(F1301,'[8]乡镇通三级、旅游资源产业路项目明细'!$U:$U,'[8]乡镇通三级、旅游资源产业路项目明细'!$U:$U)</f>
        <v>#N/A</v>
      </c>
      <c r="AB1301" s="7" t="e">
        <f>VLOOKUP(F1301,[9]项目建设投资计划表!$L$7:$O$83,4,0)</f>
        <v>#N/A</v>
      </c>
    </row>
    <row r="1302" spans="1:28" ht="25.15" customHeight="1" outlineLevel="3" x14ac:dyDescent="0.4">
      <c r="A1302" s="4" t="s">
        <v>15</v>
      </c>
      <c r="B1302" s="4" t="s">
        <v>131</v>
      </c>
      <c r="C1302" s="4" t="s">
        <v>4080</v>
      </c>
      <c r="D1302" s="4" t="s">
        <v>4105</v>
      </c>
      <c r="E1302" s="9"/>
      <c r="F1302" s="4" t="s">
        <v>4107</v>
      </c>
      <c r="G1302" s="4" t="s">
        <v>327</v>
      </c>
      <c r="H1302" s="9" t="s">
        <v>291</v>
      </c>
      <c r="I1302" s="9" t="s">
        <v>283</v>
      </c>
      <c r="J1302" s="4">
        <v>0.71</v>
      </c>
      <c r="K1302" s="4" t="s">
        <v>377</v>
      </c>
      <c r="L1302" s="4" t="s">
        <v>1021</v>
      </c>
      <c r="M1302" s="4">
        <v>0.71</v>
      </c>
      <c r="N1302" s="4"/>
      <c r="O1302" s="4" t="s">
        <v>284</v>
      </c>
      <c r="P1302" s="4" t="s">
        <v>279</v>
      </c>
      <c r="Q1302" s="4" t="s">
        <v>4105</v>
      </c>
      <c r="R1302" s="4"/>
      <c r="S1302" s="18"/>
      <c r="T1302" s="23"/>
      <c r="U1302" s="7">
        <f>VLOOKUP(F1302,[6]农村公路!$I$6:$W$11652,15,0)</f>
        <v>0.71</v>
      </c>
      <c r="V1302" s="7">
        <f t="shared" si="61"/>
        <v>0</v>
      </c>
      <c r="W1302" s="7" t="e">
        <f>VLOOKUP(F1302,'[7]乡镇通三级、旅游资源产业路项目明细'!$F$8:$S$1305,14,0)</f>
        <v>#N/A</v>
      </c>
      <c r="AA1302" s="7" t="e">
        <f>_xlfn.XLOOKUP(F1302,'[8]乡镇通三级、旅游资源产业路项目明细'!$U:$U,'[8]乡镇通三级、旅游资源产业路项目明细'!$U:$U)</f>
        <v>#N/A</v>
      </c>
      <c r="AB1302" s="7" t="e">
        <f>VLOOKUP(F1302,[9]项目建设投资计划表!$L$7:$O$83,4,0)</f>
        <v>#N/A</v>
      </c>
    </row>
    <row r="1303" spans="1:28" ht="25.15" customHeight="1" outlineLevel="3" x14ac:dyDescent="0.4">
      <c r="A1303" s="4" t="s">
        <v>15</v>
      </c>
      <c r="B1303" s="4" t="s">
        <v>131</v>
      </c>
      <c r="C1303" s="4" t="s">
        <v>4108</v>
      </c>
      <c r="D1303" s="4" t="s">
        <v>4109</v>
      </c>
      <c r="E1303" s="9"/>
      <c r="F1303" s="4" t="s">
        <v>4110</v>
      </c>
      <c r="G1303" s="4" t="s">
        <v>327</v>
      </c>
      <c r="H1303" s="9" t="s">
        <v>291</v>
      </c>
      <c r="I1303" s="9" t="s">
        <v>283</v>
      </c>
      <c r="J1303" s="4">
        <v>2.41</v>
      </c>
      <c r="K1303" s="4" t="s">
        <v>377</v>
      </c>
      <c r="L1303" s="4" t="s">
        <v>1021</v>
      </c>
      <c r="M1303" s="4">
        <v>2.41</v>
      </c>
      <c r="N1303" s="4"/>
      <c r="O1303" s="4" t="s">
        <v>284</v>
      </c>
      <c r="P1303" s="4" t="s">
        <v>279</v>
      </c>
      <c r="Q1303" s="4" t="s">
        <v>4109</v>
      </c>
      <c r="R1303" s="4"/>
      <c r="S1303" s="18"/>
      <c r="T1303" s="23"/>
      <c r="U1303" s="7">
        <f>VLOOKUP(F1303,[6]农村公路!$I$6:$W$11652,15,0)</f>
        <v>2.41</v>
      </c>
      <c r="V1303" s="7">
        <f t="shared" si="61"/>
        <v>0</v>
      </c>
      <c r="W1303" s="7" t="e">
        <f>VLOOKUP(F1303,'[7]乡镇通三级、旅游资源产业路项目明细'!$F$8:$S$1305,14,0)</f>
        <v>#N/A</v>
      </c>
      <c r="AA1303" s="7" t="e">
        <f>_xlfn.XLOOKUP(F1303,'[8]乡镇通三级、旅游资源产业路项目明细'!$U:$U,'[8]乡镇通三级、旅游资源产业路项目明细'!$U:$U)</f>
        <v>#N/A</v>
      </c>
      <c r="AB1303" s="7" t="e">
        <f>VLOOKUP(F1303,[9]项目建设投资计划表!$L$7:$O$83,4,0)</f>
        <v>#N/A</v>
      </c>
    </row>
    <row r="1304" spans="1:28" ht="25.15" customHeight="1" outlineLevel="3" x14ac:dyDescent="0.4">
      <c r="A1304" s="4" t="s">
        <v>15</v>
      </c>
      <c r="B1304" s="4" t="s">
        <v>131</v>
      </c>
      <c r="C1304" s="4" t="s">
        <v>4099</v>
      </c>
      <c r="D1304" s="4" t="s">
        <v>4111</v>
      </c>
      <c r="E1304" s="9"/>
      <c r="F1304" s="4" t="s">
        <v>4112</v>
      </c>
      <c r="G1304" s="4" t="s">
        <v>327</v>
      </c>
      <c r="H1304" s="9" t="s">
        <v>291</v>
      </c>
      <c r="I1304" s="9" t="s">
        <v>283</v>
      </c>
      <c r="J1304" s="4">
        <v>0.58399999999999996</v>
      </c>
      <c r="K1304" s="4" t="s">
        <v>377</v>
      </c>
      <c r="L1304" s="4" t="s">
        <v>1021</v>
      </c>
      <c r="M1304" s="4">
        <v>0.58399999999999996</v>
      </c>
      <c r="N1304" s="4"/>
      <c r="O1304" s="4" t="s">
        <v>284</v>
      </c>
      <c r="P1304" s="4" t="s">
        <v>279</v>
      </c>
      <c r="Q1304" s="4" t="s">
        <v>4111</v>
      </c>
      <c r="R1304" s="4"/>
      <c r="S1304" s="18"/>
      <c r="T1304" s="23"/>
      <c r="U1304" s="7">
        <f>VLOOKUP(F1304,[6]农村公路!$I$6:$W$11652,15,0)</f>
        <v>0.58399999999999996</v>
      </c>
      <c r="V1304" s="7">
        <f t="shared" si="61"/>
        <v>0</v>
      </c>
      <c r="W1304" s="7" t="e">
        <f>VLOOKUP(F1304,'[7]乡镇通三级、旅游资源产业路项目明细'!$F$8:$S$1305,14,0)</f>
        <v>#N/A</v>
      </c>
      <c r="AA1304" s="7" t="e">
        <f>_xlfn.XLOOKUP(F1304,'[8]乡镇通三级、旅游资源产业路项目明细'!$U:$U,'[8]乡镇通三级、旅游资源产业路项目明细'!$U:$U)</f>
        <v>#N/A</v>
      </c>
      <c r="AB1304" s="7" t="e">
        <f>VLOOKUP(F1304,[9]项目建设投资计划表!$L$7:$O$83,4,0)</f>
        <v>#N/A</v>
      </c>
    </row>
    <row r="1305" spans="1:28" ht="25.15" customHeight="1" outlineLevel="3" x14ac:dyDescent="0.4">
      <c r="A1305" s="4" t="s">
        <v>15</v>
      </c>
      <c r="B1305" s="4" t="s">
        <v>131</v>
      </c>
      <c r="C1305" s="4" t="s">
        <v>4091</v>
      </c>
      <c r="D1305" s="4" t="s">
        <v>4113</v>
      </c>
      <c r="E1305" s="9"/>
      <c r="F1305" s="4" t="s">
        <v>4114</v>
      </c>
      <c r="G1305" s="4" t="s">
        <v>327</v>
      </c>
      <c r="H1305" s="9" t="s">
        <v>291</v>
      </c>
      <c r="I1305" s="9" t="s">
        <v>283</v>
      </c>
      <c r="J1305" s="4">
        <v>0.8</v>
      </c>
      <c r="K1305" s="4" t="s">
        <v>377</v>
      </c>
      <c r="L1305" s="4" t="s">
        <v>1021</v>
      </c>
      <c r="M1305" s="4">
        <v>0.8</v>
      </c>
      <c r="N1305" s="4"/>
      <c r="O1305" s="4" t="s">
        <v>284</v>
      </c>
      <c r="P1305" s="4" t="s">
        <v>279</v>
      </c>
      <c r="Q1305" s="4" t="s">
        <v>4113</v>
      </c>
      <c r="R1305" s="4"/>
      <c r="S1305" s="18"/>
      <c r="T1305" s="23"/>
      <c r="U1305" s="7">
        <f>VLOOKUP(F1305,[6]农村公路!$I$6:$W$11652,15,0)</f>
        <v>0.8</v>
      </c>
      <c r="V1305" s="7">
        <f t="shared" si="61"/>
        <v>0</v>
      </c>
      <c r="W1305" s="7" t="e">
        <f>VLOOKUP(F1305,'[7]乡镇通三级、旅游资源产业路项目明细'!$F$8:$S$1305,14,0)</f>
        <v>#N/A</v>
      </c>
      <c r="AA1305" s="7" t="e">
        <f>_xlfn.XLOOKUP(F1305,'[8]乡镇通三级、旅游资源产业路项目明细'!$U:$U,'[8]乡镇通三级、旅游资源产业路项目明细'!$U:$U)</f>
        <v>#N/A</v>
      </c>
      <c r="AB1305" s="7" t="e">
        <f>VLOOKUP(F1305,[9]项目建设投资计划表!$L$7:$O$83,4,0)</f>
        <v>#N/A</v>
      </c>
    </row>
    <row r="1306" spans="1:28" ht="25.15" customHeight="1" outlineLevel="3" x14ac:dyDescent="0.4">
      <c r="A1306" s="4" t="s">
        <v>15</v>
      </c>
      <c r="B1306" s="4" t="s">
        <v>131</v>
      </c>
      <c r="C1306" s="4" t="s">
        <v>4115</v>
      </c>
      <c r="D1306" s="4" t="s">
        <v>4116</v>
      </c>
      <c r="E1306" s="9"/>
      <c r="F1306" s="4" t="s">
        <v>4117</v>
      </c>
      <c r="G1306" s="4" t="s">
        <v>327</v>
      </c>
      <c r="H1306" s="9" t="s">
        <v>291</v>
      </c>
      <c r="I1306" s="9" t="s">
        <v>283</v>
      </c>
      <c r="J1306" s="4">
        <v>1.173</v>
      </c>
      <c r="K1306" s="4" t="s">
        <v>377</v>
      </c>
      <c r="L1306" s="4" t="s">
        <v>1021</v>
      </c>
      <c r="M1306" s="4">
        <v>1.173</v>
      </c>
      <c r="N1306" s="4"/>
      <c r="O1306" s="4" t="s">
        <v>284</v>
      </c>
      <c r="P1306" s="4" t="s">
        <v>279</v>
      </c>
      <c r="Q1306" s="4" t="s">
        <v>4116</v>
      </c>
      <c r="R1306" s="4"/>
      <c r="S1306" s="18"/>
      <c r="T1306" s="23"/>
      <c r="U1306" s="7">
        <f>VLOOKUP(F1306,[6]农村公路!$I$6:$W$11652,15,0)</f>
        <v>1.173</v>
      </c>
      <c r="V1306" s="7">
        <f t="shared" si="61"/>
        <v>0</v>
      </c>
      <c r="W1306" s="7" t="e">
        <f>VLOOKUP(F1306,'[7]乡镇通三级、旅游资源产业路项目明细'!$F$8:$S$1305,14,0)</f>
        <v>#N/A</v>
      </c>
      <c r="AA1306" s="7" t="e">
        <f>_xlfn.XLOOKUP(F1306,'[8]乡镇通三级、旅游资源产业路项目明细'!$U:$U,'[8]乡镇通三级、旅游资源产业路项目明细'!$U:$U)</f>
        <v>#N/A</v>
      </c>
      <c r="AB1306" s="7" t="e">
        <f>VLOOKUP(F1306,[9]项目建设投资计划表!$L$7:$O$83,4,0)</f>
        <v>#N/A</v>
      </c>
    </row>
    <row r="1307" spans="1:28" ht="25.15" customHeight="1" outlineLevel="3" x14ac:dyDescent="0.4">
      <c r="A1307" s="4" t="s">
        <v>15</v>
      </c>
      <c r="B1307" s="4" t="s">
        <v>131</v>
      </c>
      <c r="C1307" s="4" t="s">
        <v>4091</v>
      </c>
      <c r="D1307" s="4" t="s">
        <v>4118</v>
      </c>
      <c r="E1307" s="9"/>
      <c r="F1307" s="4" t="s">
        <v>4119</v>
      </c>
      <c r="G1307" s="4" t="s">
        <v>327</v>
      </c>
      <c r="H1307" s="9" t="s">
        <v>291</v>
      </c>
      <c r="I1307" s="9" t="s">
        <v>283</v>
      </c>
      <c r="J1307" s="4">
        <v>1.8680000000000001</v>
      </c>
      <c r="K1307" s="4" t="s">
        <v>377</v>
      </c>
      <c r="L1307" s="4" t="s">
        <v>1021</v>
      </c>
      <c r="M1307" s="4">
        <v>1.8680000000000001</v>
      </c>
      <c r="N1307" s="4"/>
      <c r="O1307" s="4" t="s">
        <v>284</v>
      </c>
      <c r="P1307" s="4" t="s">
        <v>279</v>
      </c>
      <c r="Q1307" s="4" t="s">
        <v>4118</v>
      </c>
      <c r="R1307" s="4"/>
      <c r="S1307" s="18"/>
      <c r="T1307" s="23"/>
      <c r="U1307" s="7">
        <f>VLOOKUP(F1307,[6]农村公路!$I$6:$W$11652,15,0)</f>
        <v>1.8680000000000001</v>
      </c>
      <c r="V1307" s="7">
        <f t="shared" si="61"/>
        <v>0</v>
      </c>
      <c r="W1307" s="7" t="e">
        <f>VLOOKUP(F1307,'[7]乡镇通三级、旅游资源产业路项目明细'!$F$8:$S$1305,14,0)</f>
        <v>#N/A</v>
      </c>
      <c r="AA1307" s="7" t="e">
        <f>_xlfn.XLOOKUP(F1307,'[8]乡镇通三级、旅游资源产业路项目明细'!$U:$U,'[8]乡镇通三级、旅游资源产业路项目明细'!$U:$U)</f>
        <v>#N/A</v>
      </c>
      <c r="AB1307" s="7" t="e">
        <f>VLOOKUP(F1307,[9]项目建设投资计划表!$L$7:$O$83,4,0)</f>
        <v>#N/A</v>
      </c>
    </row>
    <row r="1308" spans="1:28" ht="25.15" customHeight="1" outlineLevel="3" x14ac:dyDescent="0.4">
      <c r="A1308" s="4" t="s">
        <v>15</v>
      </c>
      <c r="B1308" s="4" t="s">
        <v>131</v>
      </c>
      <c r="C1308" s="4" t="s">
        <v>4115</v>
      </c>
      <c r="D1308" s="4" t="s">
        <v>4120</v>
      </c>
      <c r="E1308" s="9"/>
      <c r="F1308" s="4" t="s">
        <v>4121</v>
      </c>
      <c r="G1308" s="4" t="s">
        <v>327</v>
      </c>
      <c r="H1308" s="9" t="s">
        <v>291</v>
      </c>
      <c r="I1308" s="9" t="s">
        <v>283</v>
      </c>
      <c r="J1308" s="4">
        <v>1.034</v>
      </c>
      <c r="K1308" s="4" t="s">
        <v>377</v>
      </c>
      <c r="L1308" s="4" t="s">
        <v>279</v>
      </c>
      <c r="M1308" s="4">
        <v>1.034</v>
      </c>
      <c r="N1308" s="4"/>
      <c r="O1308" s="4" t="s">
        <v>284</v>
      </c>
      <c r="P1308" s="4" t="s">
        <v>279</v>
      </c>
      <c r="Q1308" s="4" t="s">
        <v>4120</v>
      </c>
      <c r="R1308" s="4"/>
      <c r="S1308" s="18"/>
      <c r="T1308" s="23"/>
      <c r="U1308" s="7">
        <f>VLOOKUP(F1308,[6]农村公路!$I$6:$W$11652,15,0)</f>
        <v>1.034</v>
      </c>
      <c r="V1308" s="7">
        <f t="shared" si="61"/>
        <v>0</v>
      </c>
      <c r="W1308" s="7" t="e">
        <f>VLOOKUP(F1308,'[7]乡镇通三级、旅游资源产业路项目明细'!$F$8:$S$1305,14,0)</f>
        <v>#N/A</v>
      </c>
      <c r="AA1308" s="7" t="e">
        <f>_xlfn.XLOOKUP(F1308,'[8]乡镇通三级、旅游资源产业路项目明细'!$U:$U,'[8]乡镇通三级、旅游资源产业路项目明细'!$U:$U)</f>
        <v>#N/A</v>
      </c>
      <c r="AB1308" s="7" t="e">
        <f>VLOOKUP(F1308,[9]项目建设投资计划表!$L$7:$O$83,4,0)</f>
        <v>#N/A</v>
      </c>
    </row>
    <row r="1309" spans="1:28" ht="25.15" customHeight="1" outlineLevel="3" x14ac:dyDescent="0.4">
      <c r="A1309" s="4" t="s">
        <v>15</v>
      </c>
      <c r="B1309" s="4" t="s">
        <v>131</v>
      </c>
      <c r="C1309" s="4" t="s">
        <v>4072</v>
      </c>
      <c r="D1309" s="4" t="s">
        <v>4122</v>
      </c>
      <c r="E1309" s="9"/>
      <c r="F1309" s="4" t="s">
        <v>4123</v>
      </c>
      <c r="G1309" s="4" t="s">
        <v>327</v>
      </c>
      <c r="H1309" s="9" t="s">
        <v>291</v>
      </c>
      <c r="I1309" s="9" t="s">
        <v>283</v>
      </c>
      <c r="J1309" s="4">
        <v>1.22</v>
      </c>
      <c r="K1309" s="4" t="s">
        <v>377</v>
      </c>
      <c r="L1309" s="4" t="s">
        <v>1021</v>
      </c>
      <c r="M1309" s="4">
        <v>1.22</v>
      </c>
      <c r="N1309" s="4"/>
      <c r="O1309" s="4" t="s">
        <v>284</v>
      </c>
      <c r="P1309" s="4" t="s">
        <v>279</v>
      </c>
      <c r="Q1309" s="4" t="s">
        <v>4122</v>
      </c>
      <c r="R1309" s="4"/>
      <c r="S1309" s="18"/>
      <c r="T1309" s="23"/>
      <c r="U1309" s="7">
        <f>VLOOKUP(F1309,[6]农村公路!$I$6:$W$11652,15,0)</f>
        <v>1.22</v>
      </c>
      <c r="V1309" s="7">
        <f t="shared" si="61"/>
        <v>0</v>
      </c>
      <c r="W1309" s="7" t="e">
        <f>VLOOKUP(F1309,'[7]乡镇通三级、旅游资源产业路项目明细'!$F$8:$S$1305,14,0)</f>
        <v>#N/A</v>
      </c>
      <c r="AA1309" s="7" t="e">
        <f>_xlfn.XLOOKUP(F1309,'[8]乡镇通三级、旅游资源产业路项目明细'!$U:$U,'[8]乡镇通三级、旅游资源产业路项目明细'!$U:$U)</f>
        <v>#N/A</v>
      </c>
      <c r="AB1309" s="7" t="e">
        <f>VLOOKUP(F1309,[9]项目建设投资计划表!$L$7:$O$83,4,0)</f>
        <v>#N/A</v>
      </c>
    </row>
    <row r="1310" spans="1:28" ht="25.15" customHeight="1" outlineLevel="3" x14ac:dyDescent="0.4">
      <c r="A1310" s="4" t="s">
        <v>15</v>
      </c>
      <c r="B1310" s="4" t="s">
        <v>131</v>
      </c>
      <c r="C1310" s="4" t="s">
        <v>4072</v>
      </c>
      <c r="D1310" s="4" t="s">
        <v>4124</v>
      </c>
      <c r="E1310" s="9"/>
      <c r="F1310" s="4" t="s">
        <v>4125</v>
      </c>
      <c r="G1310" s="4" t="s">
        <v>327</v>
      </c>
      <c r="H1310" s="9" t="s">
        <v>291</v>
      </c>
      <c r="I1310" s="9" t="s">
        <v>283</v>
      </c>
      <c r="J1310" s="4">
        <v>0.96</v>
      </c>
      <c r="K1310" s="4" t="s">
        <v>377</v>
      </c>
      <c r="L1310" s="4" t="s">
        <v>1021</v>
      </c>
      <c r="M1310" s="4">
        <v>0.96</v>
      </c>
      <c r="N1310" s="4"/>
      <c r="O1310" s="4" t="s">
        <v>284</v>
      </c>
      <c r="P1310" s="4" t="s">
        <v>279</v>
      </c>
      <c r="Q1310" s="4" t="s">
        <v>4124</v>
      </c>
      <c r="R1310" s="4"/>
      <c r="S1310" s="18"/>
      <c r="T1310" s="23"/>
      <c r="U1310" s="7">
        <f>VLOOKUP(F1310,[6]农村公路!$I$6:$W$11652,15,0)</f>
        <v>0.96</v>
      </c>
      <c r="V1310" s="7">
        <f t="shared" si="61"/>
        <v>0</v>
      </c>
      <c r="W1310" s="7" t="e">
        <f>VLOOKUP(F1310,'[7]乡镇通三级、旅游资源产业路项目明细'!$F$8:$S$1305,14,0)</f>
        <v>#N/A</v>
      </c>
      <c r="AA1310" s="7" t="e">
        <f>_xlfn.XLOOKUP(F1310,'[8]乡镇通三级、旅游资源产业路项目明细'!$U:$U,'[8]乡镇通三级、旅游资源产业路项目明细'!$U:$U)</f>
        <v>#N/A</v>
      </c>
      <c r="AB1310" s="7" t="e">
        <f>VLOOKUP(F1310,[9]项目建设投资计划表!$L$7:$O$83,4,0)</f>
        <v>#N/A</v>
      </c>
    </row>
    <row r="1311" spans="1:28" ht="25.15" customHeight="1" outlineLevel="3" x14ac:dyDescent="0.4">
      <c r="A1311" s="4" t="s">
        <v>15</v>
      </c>
      <c r="B1311" s="4" t="s">
        <v>131</v>
      </c>
      <c r="C1311" s="4" t="s">
        <v>4126</v>
      </c>
      <c r="D1311" s="4" t="s">
        <v>4127</v>
      </c>
      <c r="E1311" s="9"/>
      <c r="F1311" s="4" t="s">
        <v>4128</v>
      </c>
      <c r="G1311" s="4" t="s">
        <v>327</v>
      </c>
      <c r="H1311" s="9" t="s">
        <v>291</v>
      </c>
      <c r="I1311" s="9" t="s">
        <v>4129</v>
      </c>
      <c r="J1311" s="4">
        <v>1.71</v>
      </c>
      <c r="K1311" s="4" t="s">
        <v>377</v>
      </c>
      <c r="L1311" s="4" t="s">
        <v>1021</v>
      </c>
      <c r="M1311" s="4">
        <v>1.71</v>
      </c>
      <c r="N1311" s="4"/>
      <c r="O1311" s="4" t="s">
        <v>284</v>
      </c>
      <c r="P1311" s="4" t="s">
        <v>279</v>
      </c>
      <c r="Q1311" s="4" t="s">
        <v>4127</v>
      </c>
      <c r="R1311" s="4"/>
      <c r="S1311" s="18"/>
      <c r="T1311" s="23"/>
      <c r="U1311" s="7">
        <f>VLOOKUP(F1311,[6]农村公路!$I$6:$W$11652,15,0)</f>
        <v>1.71</v>
      </c>
      <c r="V1311" s="7">
        <f t="shared" si="61"/>
        <v>0</v>
      </c>
      <c r="W1311" s="7" t="e">
        <f>VLOOKUP(F1311,'[7]乡镇通三级、旅游资源产业路项目明细'!$F$8:$S$1305,14,0)</f>
        <v>#N/A</v>
      </c>
      <c r="AA1311" s="7" t="e">
        <f>_xlfn.XLOOKUP(F1311,'[8]乡镇通三级、旅游资源产业路项目明细'!$U:$U,'[8]乡镇通三级、旅游资源产业路项目明细'!$U:$U)</f>
        <v>#N/A</v>
      </c>
      <c r="AB1311" s="7" t="e">
        <f>VLOOKUP(F1311,[9]项目建设投资计划表!$L$7:$O$83,4,0)</f>
        <v>#N/A</v>
      </c>
    </row>
    <row r="1312" spans="1:28" ht="25.15" customHeight="1" outlineLevel="3" x14ac:dyDescent="0.4">
      <c r="A1312" s="4" t="s">
        <v>15</v>
      </c>
      <c r="B1312" s="4" t="s">
        <v>131</v>
      </c>
      <c r="C1312" s="4" t="s">
        <v>4130</v>
      </c>
      <c r="D1312" s="4" t="s">
        <v>4131</v>
      </c>
      <c r="E1312" s="9"/>
      <c r="F1312" s="4" t="s">
        <v>4132</v>
      </c>
      <c r="G1312" s="4" t="s">
        <v>327</v>
      </c>
      <c r="H1312" s="9" t="s">
        <v>291</v>
      </c>
      <c r="I1312" s="9" t="s">
        <v>283</v>
      </c>
      <c r="J1312" s="4">
        <v>0.99</v>
      </c>
      <c r="K1312" s="4" t="s">
        <v>377</v>
      </c>
      <c r="L1312" s="4" t="s">
        <v>1021</v>
      </c>
      <c r="M1312" s="4">
        <v>0.99</v>
      </c>
      <c r="N1312" s="4"/>
      <c r="O1312" s="4" t="s">
        <v>284</v>
      </c>
      <c r="P1312" s="4" t="s">
        <v>279</v>
      </c>
      <c r="Q1312" s="4" t="s">
        <v>4131</v>
      </c>
      <c r="R1312" s="4"/>
      <c r="S1312" s="18"/>
      <c r="T1312" s="23"/>
      <c r="U1312" s="7">
        <f>VLOOKUP(F1312,[6]农村公路!$I$6:$W$11652,15,0)</f>
        <v>0.99</v>
      </c>
      <c r="V1312" s="7">
        <f t="shared" si="61"/>
        <v>0</v>
      </c>
      <c r="W1312" s="7" t="e">
        <f>VLOOKUP(F1312,'[7]乡镇通三级、旅游资源产业路项目明细'!$F$8:$S$1305,14,0)</f>
        <v>#N/A</v>
      </c>
      <c r="AA1312" s="7" t="e">
        <f>_xlfn.XLOOKUP(F1312,'[8]乡镇通三级、旅游资源产业路项目明细'!$U:$U,'[8]乡镇通三级、旅游资源产业路项目明细'!$U:$U)</f>
        <v>#N/A</v>
      </c>
      <c r="AB1312" s="7" t="e">
        <f>VLOOKUP(F1312,[9]项目建设投资计划表!$L$7:$O$83,4,0)</f>
        <v>#N/A</v>
      </c>
    </row>
    <row r="1313" spans="1:28" ht="25.15" customHeight="1" outlineLevel="3" x14ac:dyDescent="0.4">
      <c r="A1313" s="4" t="s">
        <v>15</v>
      </c>
      <c r="B1313" s="4" t="s">
        <v>131</v>
      </c>
      <c r="C1313" s="4" t="s">
        <v>4072</v>
      </c>
      <c r="D1313" s="4" t="s">
        <v>4122</v>
      </c>
      <c r="E1313" s="9"/>
      <c r="F1313" s="4" t="s">
        <v>4133</v>
      </c>
      <c r="G1313" s="4" t="s">
        <v>327</v>
      </c>
      <c r="H1313" s="9" t="s">
        <v>291</v>
      </c>
      <c r="I1313" s="9" t="s">
        <v>283</v>
      </c>
      <c r="J1313" s="4">
        <v>1.1499999999999999</v>
      </c>
      <c r="K1313" s="4" t="s">
        <v>377</v>
      </c>
      <c r="L1313" s="4" t="s">
        <v>1021</v>
      </c>
      <c r="M1313" s="4">
        <v>1.1499999999999999</v>
      </c>
      <c r="N1313" s="4"/>
      <c r="O1313" s="4" t="s">
        <v>284</v>
      </c>
      <c r="P1313" s="4" t="s">
        <v>279</v>
      </c>
      <c r="Q1313" s="4" t="s">
        <v>4122</v>
      </c>
      <c r="R1313" s="4"/>
      <c r="S1313" s="18"/>
      <c r="T1313" s="23"/>
      <c r="U1313" s="7">
        <f>VLOOKUP(F1313,[6]农村公路!$I$6:$W$11652,15,0)</f>
        <v>1.1499999999999999</v>
      </c>
      <c r="V1313" s="7">
        <f t="shared" si="61"/>
        <v>0</v>
      </c>
      <c r="W1313" s="7" t="e">
        <f>VLOOKUP(F1313,'[7]乡镇通三级、旅游资源产业路项目明细'!$F$8:$S$1305,14,0)</f>
        <v>#N/A</v>
      </c>
      <c r="AA1313" s="7" t="e">
        <f>_xlfn.XLOOKUP(F1313,'[8]乡镇通三级、旅游资源产业路项目明细'!$U:$U,'[8]乡镇通三级、旅游资源产业路项目明细'!$U:$U)</f>
        <v>#N/A</v>
      </c>
      <c r="AB1313" s="7" t="e">
        <f>VLOOKUP(F1313,[9]项目建设投资计划表!$L$7:$O$83,4,0)</f>
        <v>#N/A</v>
      </c>
    </row>
    <row r="1314" spans="1:28" ht="25.15" customHeight="1" outlineLevel="3" x14ac:dyDescent="0.4">
      <c r="A1314" s="4" t="s">
        <v>15</v>
      </c>
      <c r="B1314" s="4" t="s">
        <v>131</v>
      </c>
      <c r="C1314" s="4" t="s">
        <v>4134</v>
      </c>
      <c r="D1314" s="4" t="s">
        <v>4135</v>
      </c>
      <c r="E1314" s="9"/>
      <c r="F1314" s="4" t="s">
        <v>4136</v>
      </c>
      <c r="G1314" s="4" t="s">
        <v>327</v>
      </c>
      <c r="H1314" s="9" t="s">
        <v>291</v>
      </c>
      <c r="I1314" s="9" t="s">
        <v>283</v>
      </c>
      <c r="J1314" s="4">
        <v>0.99299999999999999</v>
      </c>
      <c r="K1314" s="4" t="s">
        <v>377</v>
      </c>
      <c r="L1314" s="4" t="s">
        <v>1021</v>
      </c>
      <c r="M1314" s="4">
        <v>0.99299999999999999</v>
      </c>
      <c r="N1314" s="4"/>
      <c r="O1314" s="4" t="s">
        <v>284</v>
      </c>
      <c r="P1314" s="4" t="s">
        <v>279</v>
      </c>
      <c r="Q1314" s="4" t="s">
        <v>4135</v>
      </c>
      <c r="R1314" s="4"/>
      <c r="S1314" s="18"/>
      <c r="T1314" s="23"/>
      <c r="U1314" s="7">
        <f>VLOOKUP(F1314,[6]农村公路!$I$6:$W$11652,15,0)</f>
        <v>0.99299999999999999</v>
      </c>
      <c r="V1314" s="7">
        <f t="shared" si="61"/>
        <v>0</v>
      </c>
      <c r="W1314" s="7" t="e">
        <f>VLOOKUP(F1314,'[7]乡镇通三级、旅游资源产业路项目明细'!$F$8:$S$1305,14,0)</f>
        <v>#N/A</v>
      </c>
      <c r="AA1314" s="7" t="e">
        <f>_xlfn.XLOOKUP(F1314,'[8]乡镇通三级、旅游资源产业路项目明细'!$U:$U,'[8]乡镇通三级、旅游资源产业路项目明细'!$U:$U)</f>
        <v>#N/A</v>
      </c>
      <c r="AB1314" s="7" t="e">
        <f>VLOOKUP(F1314,[9]项目建设投资计划表!$L$7:$O$83,4,0)</f>
        <v>#N/A</v>
      </c>
    </row>
    <row r="1315" spans="1:28" ht="25.15" customHeight="1" outlineLevel="3" x14ac:dyDescent="0.4">
      <c r="A1315" s="4" t="s">
        <v>15</v>
      </c>
      <c r="B1315" s="4" t="s">
        <v>131</v>
      </c>
      <c r="C1315" s="4" t="s">
        <v>4137</v>
      </c>
      <c r="D1315" s="4" t="s">
        <v>4138</v>
      </c>
      <c r="E1315" s="9"/>
      <c r="F1315" s="4" t="s">
        <v>4139</v>
      </c>
      <c r="G1315" s="4" t="s">
        <v>327</v>
      </c>
      <c r="H1315" s="9" t="s">
        <v>291</v>
      </c>
      <c r="I1315" s="9" t="s">
        <v>4140</v>
      </c>
      <c r="J1315" s="4">
        <v>1.496</v>
      </c>
      <c r="K1315" s="4" t="s">
        <v>377</v>
      </c>
      <c r="L1315" s="4" t="s">
        <v>279</v>
      </c>
      <c r="M1315" s="4">
        <v>1.496</v>
      </c>
      <c r="N1315" s="4"/>
      <c r="O1315" s="4" t="s">
        <v>284</v>
      </c>
      <c r="P1315" s="4" t="s">
        <v>279</v>
      </c>
      <c r="Q1315" s="4" t="s">
        <v>4138</v>
      </c>
      <c r="R1315" s="4"/>
      <c r="S1315" s="18"/>
      <c r="T1315" s="23"/>
      <c r="U1315" s="7">
        <f>VLOOKUP(F1315,[6]农村公路!$I$6:$W$11652,15,0)</f>
        <v>1.496</v>
      </c>
      <c r="V1315" s="7">
        <f t="shared" si="61"/>
        <v>0</v>
      </c>
      <c r="W1315" s="7" t="e">
        <f>VLOOKUP(F1315,'[7]乡镇通三级、旅游资源产业路项目明细'!$F$8:$S$1305,14,0)</f>
        <v>#N/A</v>
      </c>
      <c r="AA1315" s="7" t="e">
        <f>_xlfn.XLOOKUP(F1315,'[8]乡镇通三级、旅游资源产业路项目明细'!$U:$U,'[8]乡镇通三级、旅游资源产业路项目明细'!$U:$U)</f>
        <v>#N/A</v>
      </c>
      <c r="AB1315" s="7" t="e">
        <f>VLOOKUP(F1315,[9]项目建设投资计划表!$L$7:$O$83,4,0)</f>
        <v>#N/A</v>
      </c>
    </row>
    <row r="1316" spans="1:28" ht="25.15" customHeight="1" outlineLevel="3" x14ac:dyDescent="0.4">
      <c r="A1316" s="4" t="s">
        <v>15</v>
      </c>
      <c r="B1316" s="4" t="s">
        <v>131</v>
      </c>
      <c r="C1316" s="4" t="s">
        <v>4126</v>
      </c>
      <c r="D1316" s="4" t="s">
        <v>4141</v>
      </c>
      <c r="E1316" s="9"/>
      <c r="F1316" s="4" t="s">
        <v>4142</v>
      </c>
      <c r="G1316" s="4" t="s">
        <v>327</v>
      </c>
      <c r="H1316" s="9" t="s">
        <v>291</v>
      </c>
      <c r="I1316" s="9" t="s">
        <v>283</v>
      </c>
      <c r="J1316" s="4">
        <v>0.629</v>
      </c>
      <c r="K1316" s="4" t="s">
        <v>377</v>
      </c>
      <c r="L1316" s="4" t="s">
        <v>1021</v>
      </c>
      <c r="M1316" s="4">
        <v>0.629</v>
      </c>
      <c r="N1316" s="4"/>
      <c r="O1316" s="4" t="s">
        <v>284</v>
      </c>
      <c r="P1316" s="4" t="s">
        <v>279</v>
      </c>
      <c r="Q1316" s="4" t="s">
        <v>4141</v>
      </c>
      <c r="R1316" s="4"/>
      <c r="S1316" s="18"/>
      <c r="T1316" s="23"/>
      <c r="U1316" s="7">
        <f>VLOOKUP(F1316,[6]农村公路!$I$6:$W$11652,15,0)</f>
        <v>0.629</v>
      </c>
      <c r="V1316" s="7">
        <f t="shared" si="61"/>
        <v>0</v>
      </c>
      <c r="W1316" s="7" t="e">
        <f>VLOOKUP(F1316,'[7]乡镇通三级、旅游资源产业路项目明细'!$F$8:$S$1305,14,0)</f>
        <v>#N/A</v>
      </c>
      <c r="AA1316" s="7" t="e">
        <f>_xlfn.XLOOKUP(F1316,'[8]乡镇通三级、旅游资源产业路项目明细'!$U:$U,'[8]乡镇通三级、旅游资源产业路项目明细'!$U:$U)</f>
        <v>#N/A</v>
      </c>
      <c r="AB1316" s="7" t="e">
        <f>VLOOKUP(F1316,[9]项目建设投资计划表!$L$7:$O$83,4,0)</f>
        <v>#N/A</v>
      </c>
    </row>
    <row r="1317" spans="1:28" ht="25.15" customHeight="1" outlineLevel="3" x14ac:dyDescent="0.4">
      <c r="A1317" s="4" t="s">
        <v>15</v>
      </c>
      <c r="B1317" s="4" t="s">
        <v>131</v>
      </c>
      <c r="C1317" s="4" t="s">
        <v>4143</v>
      </c>
      <c r="D1317" s="4" t="s">
        <v>4144</v>
      </c>
      <c r="E1317" s="9"/>
      <c r="F1317" s="4" t="s">
        <v>4145</v>
      </c>
      <c r="G1317" s="4" t="s">
        <v>327</v>
      </c>
      <c r="H1317" s="9" t="s">
        <v>291</v>
      </c>
      <c r="I1317" s="9" t="s">
        <v>283</v>
      </c>
      <c r="J1317" s="4">
        <v>0.68899999999999995</v>
      </c>
      <c r="K1317" s="4" t="s">
        <v>377</v>
      </c>
      <c r="L1317" s="4" t="s">
        <v>1021</v>
      </c>
      <c r="M1317" s="4">
        <v>0.68899999999999995</v>
      </c>
      <c r="N1317" s="4"/>
      <c r="O1317" s="4" t="s">
        <v>284</v>
      </c>
      <c r="P1317" s="4" t="s">
        <v>279</v>
      </c>
      <c r="Q1317" s="4" t="s">
        <v>4144</v>
      </c>
      <c r="R1317" s="4"/>
      <c r="S1317" s="18"/>
      <c r="T1317" s="23"/>
      <c r="U1317" s="7">
        <f>VLOOKUP(F1317,[6]农村公路!$I$6:$W$11652,15,0)</f>
        <v>0.68899999999999995</v>
      </c>
      <c r="V1317" s="7">
        <f t="shared" si="61"/>
        <v>0</v>
      </c>
      <c r="W1317" s="7" t="e">
        <f>VLOOKUP(F1317,'[7]乡镇通三级、旅游资源产业路项目明细'!$F$8:$S$1305,14,0)</f>
        <v>#N/A</v>
      </c>
      <c r="AA1317" s="7" t="e">
        <f>_xlfn.XLOOKUP(F1317,'[8]乡镇通三级、旅游资源产业路项目明细'!$U:$U,'[8]乡镇通三级、旅游资源产业路项目明细'!$U:$U)</f>
        <v>#N/A</v>
      </c>
      <c r="AB1317" s="7" t="e">
        <f>VLOOKUP(F1317,[9]项目建设投资计划表!$L$7:$O$83,4,0)</f>
        <v>#N/A</v>
      </c>
    </row>
    <row r="1318" spans="1:28" ht="25.15" customHeight="1" outlineLevel="3" x14ac:dyDescent="0.4">
      <c r="A1318" s="4" t="s">
        <v>15</v>
      </c>
      <c r="B1318" s="4" t="s">
        <v>131</v>
      </c>
      <c r="C1318" s="4" t="s">
        <v>4134</v>
      </c>
      <c r="D1318" s="4" t="s">
        <v>4146</v>
      </c>
      <c r="E1318" s="9"/>
      <c r="F1318" s="4" t="s">
        <v>4147</v>
      </c>
      <c r="G1318" s="4" t="s">
        <v>327</v>
      </c>
      <c r="H1318" s="9" t="s">
        <v>291</v>
      </c>
      <c r="I1318" s="9" t="s">
        <v>283</v>
      </c>
      <c r="J1318" s="4">
        <v>0.72399999999999998</v>
      </c>
      <c r="K1318" s="4" t="s">
        <v>377</v>
      </c>
      <c r="L1318" s="4" t="s">
        <v>1021</v>
      </c>
      <c r="M1318" s="4">
        <v>0.72399999999999998</v>
      </c>
      <c r="N1318" s="4"/>
      <c r="O1318" s="4" t="s">
        <v>284</v>
      </c>
      <c r="P1318" s="4" t="s">
        <v>279</v>
      </c>
      <c r="Q1318" s="4" t="s">
        <v>4146</v>
      </c>
      <c r="R1318" s="4"/>
      <c r="S1318" s="18"/>
      <c r="T1318" s="23"/>
      <c r="U1318" s="7">
        <f>VLOOKUP(F1318,[6]农村公路!$I$6:$W$11652,15,0)</f>
        <v>0.72399999999999998</v>
      </c>
      <c r="V1318" s="7">
        <f t="shared" si="61"/>
        <v>0</v>
      </c>
      <c r="W1318" s="7" t="e">
        <f>VLOOKUP(F1318,'[7]乡镇通三级、旅游资源产业路项目明细'!$F$8:$S$1305,14,0)</f>
        <v>#N/A</v>
      </c>
      <c r="AA1318" s="7" t="e">
        <f>_xlfn.XLOOKUP(F1318,'[8]乡镇通三级、旅游资源产业路项目明细'!$U:$U,'[8]乡镇通三级、旅游资源产业路项目明细'!$U:$U)</f>
        <v>#N/A</v>
      </c>
      <c r="AB1318" s="7" t="e">
        <f>VLOOKUP(F1318,[9]项目建设投资计划表!$L$7:$O$83,4,0)</f>
        <v>#N/A</v>
      </c>
    </row>
    <row r="1319" spans="1:28" s="1" customFormat="1" ht="25.15" customHeight="1" outlineLevel="2" x14ac:dyDescent="0.4">
      <c r="A1319" s="4"/>
      <c r="B1319" s="11" t="s">
        <v>228</v>
      </c>
      <c r="C1319" s="4"/>
      <c r="D1319" s="4"/>
      <c r="E1319" s="9"/>
      <c r="F1319" s="4"/>
      <c r="G1319" s="4"/>
      <c r="H1319" s="9"/>
      <c r="I1319" s="9"/>
      <c r="J1319" s="4">
        <f>SUBTOTAL(9,J1320:J1326)</f>
        <v>57.887</v>
      </c>
      <c r="K1319" s="4"/>
      <c r="L1319" s="4"/>
      <c r="M1319" s="4">
        <f>SUBTOTAL(9,M1320:M1326)</f>
        <v>47.515000000000001</v>
      </c>
      <c r="N1319" s="4">
        <v>47.5</v>
      </c>
      <c r="O1319" s="4"/>
      <c r="P1319" s="4"/>
      <c r="Q1319" s="4"/>
      <c r="R1319" s="4"/>
      <c r="S1319" s="18">
        <f t="shared" si="60"/>
        <v>10.387</v>
      </c>
      <c r="T1319" s="22"/>
    </row>
    <row r="1320" spans="1:28" ht="25.15" customHeight="1" outlineLevel="3" x14ac:dyDescent="0.4">
      <c r="A1320" s="4" t="s">
        <v>15</v>
      </c>
      <c r="B1320" s="4" t="s">
        <v>228</v>
      </c>
      <c r="C1320" s="4" t="s">
        <v>4148</v>
      </c>
      <c r="D1320" s="4" t="s">
        <v>3347</v>
      </c>
      <c r="E1320" s="9"/>
      <c r="F1320" s="4" t="s">
        <v>4149</v>
      </c>
      <c r="G1320" s="4" t="s">
        <v>275</v>
      </c>
      <c r="H1320" s="9" t="s">
        <v>291</v>
      </c>
      <c r="I1320" s="9" t="s">
        <v>4150</v>
      </c>
      <c r="J1320" s="4">
        <v>7.4669999999999996</v>
      </c>
      <c r="K1320" s="4" t="s">
        <v>314</v>
      </c>
      <c r="L1320" s="4">
        <v>0</v>
      </c>
      <c r="M1320" s="4">
        <v>7.4669999999999996</v>
      </c>
      <c r="N1320" s="4"/>
      <c r="O1320" s="4" t="s">
        <v>683</v>
      </c>
      <c r="P1320" s="4" t="s">
        <v>279</v>
      </c>
      <c r="Q1320" s="4" t="s">
        <v>4151</v>
      </c>
      <c r="R1320" s="4"/>
      <c r="S1320" s="18"/>
      <c r="T1320" s="23"/>
      <c r="U1320" s="7">
        <f>VLOOKUP(F1320,[6]农村公路!$I$6:$W$11652,15,0)</f>
        <v>7.4669999999999996</v>
      </c>
      <c r="V1320" s="7">
        <f t="shared" ref="V1320:V1326" si="62">J1320-U1320</f>
        <v>0</v>
      </c>
      <c r="W1320" s="7" t="e">
        <f>VLOOKUP(F1320,'[7]乡镇通三级、旅游资源产业路项目明细'!$F$8:$S$1305,14,0)</f>
        <v>#N/A</v>
      </c>
      <c r="AA1320" s="7" t="e">
        <f>_xlfn.XLOOKUP(F1320,'[8]乡镇通三级、旅游资源产业路项目明细'!$U:$U,'[8]乡镇通三级、旅游资源产业路项目明细'!$U:$U)</f>
        <v>#N/A</v>
      </c>
      <c r="AB1320" s="7" t="e">
        <f>VLOOKUP(F1320,[9]项目建设投资计划表!$L$7:$O$83,4,0)</f>
        <v>#N/A</v>
      </c>
    </row>
    <row r="1321" spans="1:28" ht="25.15" customHeight="1" outlineLevel="3" x14ac:dyDescent="0.4">
      <c r="A1321" s="4" t="s">
        <v>15</v>
      </c>
      <c r="B1321" s="4" t="s">
        <v>228</v>
      </c>
      <c r="C1321" s="4" t="s">
        <v>4152</v>
      </c>
      <c r="D1321" s="4" t="s">
        <v>2465</v>
      </c>
      <c r="E1321" s="9"/>
      <c r="F1321" s="4" t="s">
        <v>4153</v>
      </c>
      <c r="G1321" s="4" t="s">
        <v>275</v>
      </c>
      <c r="H1321" s="9" t="s">
        <v>291</v>
      </c>
      <c r="I1321" s="9" t="s">
        <v>4154</v>
      </c>
      <c r="J1321" s="4">
        <v>12</v>
      </c>
      <c r="K1321" s="4" t="s">
        <v>314</v>
      </c>
      <c r="L1321" s="4">
        <v>0</v>
      </c>
      <c r="M1321" s="4">
        <v>6</v>
      </c>
      <c r="N1321" s="4"/>
      <c r="O1321" s="4" t="s">
        <v>683</v>
      </c>
      <c r="P1321" s="4" t="s">
        <v>279</v>
      </c>
      <c r="Q1321" s="4" t="s">
        <v>4155</v>
      </c>
      <c r="R1321" s="4"/>
      <c r="S1321" s="18"/>
      <c r="T1321" s="23"/>
      <c r="U1321" s="7">
        <f>VLOOKUP(F1321,[6]农村公路!$I$6:$W$11652,15,0)</f>
        <v>12</v>
      </c>
      <c r="V1321" s="7">
        <f t="shared" si="62"/>
        <v>0</v>
      </c>
      <c r="W1321" s="7" t="e">
        <f>VLOOKUP(F1321,'[7]乡镇通三级、旅游资源产业路项目明细'!$F$8:$S$1305,14,0)</f>
        <v>#N/A</v>
      </c>
      <c r="AA1321" s="7" t="e">
        <f>_xlfn.XLOOKUP(F1321,'[8]乡镇通三级、旅游资源产业路项目明细'!$U:$U,'[8]乡镇通三级、旅游资源产业路项目明细'!$U:$U)</f>
        <v>#N/A</v>
      </c>
      <c r="AB1321" s="7" t="e">
        <f>VLOOKUP(F1321,[9]项目建设投资计划表!$L$7:$O$83,4,0)</f>
        <v>#N/A</v>
      </c>
    </row>
    <row r="1322" spans="1:28" ht="25.15" customHeight="1" outlineLevel="3" x14ac:dyDescent="0.4">
      <c r="A1322" s="4" t="s">
        <v>15</v>
      </c>
      <c r="B1322" s="4" t="s">
        <v>228</v>
      </c>
      <c r="C1322" s="4" t="s">
        <v>4152</v>
      </c>
      <c r="D1322" s="4" t="s">
        <v>4156</v>
      </c>
      <c r="E1322" s="9"/>
      <c r="F1322" s="4" t="s">
        <v>4157</v>
      </c>
      <c r="G1322" s="4" t="s">
        <v>275</v>
      </c>
      <c r="H1322" s="9" t="s">
        <v>291</v>
      </c>
      <c r="I1322" s="9" t="s">
        <v>4158</v>
      </c>
      <c r="J1322" s="4">
        <v>4.16</v>
      </c>
      <c r="K1322" s="4" t="s">
        <v>277</v>
      </c>
      <c r="L1322" s="4">
        <v>0</v>
      </c>
      <c r="M1322" s="4">
        <v>4.16</v>
      </c>
      <c r="N1322" s="4"/>
      <c r="O1322" s="4" t="s">
        <v>293</v>
      </c>
      <c r="P1322" s="4" t="s">
        <v>279</v>
      </c>
      <c r="Q1322" s="4" t="s">
        <v>4159</v>
      </c>
      <c r="R1322" s="4"/>
      <c r="S1322" s="18"/>
      <c r="T1322" s="23"/>
      <c r="U1322" s="7">
        <f>VLOOKUP(F1322,[6]农村公路!$I$6:$W$11652,15,0)</f>
        <v>4.16</v>
      </c>
      <c r="V1322" s="7">
        <f t="shared" si="62"/>
        <v>0</v>
      </c>
      <c r="W1322" s="7" t="e">
        <f>VLOOKUP(F1322,'[7]乡镇通三级、旅游资源产业路项目明细'!$F$8:$S$1305,14,0)</f>
        <v>#N/A</v>
      </c>
      <c r="AA1322" s="7" t="e">
        <f>_xlfn.XLOOKUP(F1322,'[8]乡镇通三级、旅游资源产业路项目明细'!$U:$U,'[8]乡镇通三级、旅游资源产业路项目明细'!$U:$U)</f>
        <v>#N/A</v>
      </c>
      <c r="AB1322" s="7" t="e">
        <f>VLOOKUP(F1322,[9]项目建设投资计划表!$L$7:$O$83,4,0)</f>
        <v>#N/A</v>
      </c>
    </row>
    <row r="1323" spans="1:28" ht="25.15" customHeight="1" outlineLevel="3" x14ac:dyDescent="0.4">
      <c r="A1323" s="4" t="s">
        <v>15</v>
      </c>
      <c r="B1323" s="4" t="s">
        <v>228</v>
      </c>
      <c r="C1323" s="4" t="s">
        <v>4160</v>
      </c>
      <c r="D1323" s="4" t="s">
        <v>4161</v>
      </c>
      <c r="E1323" s="9"/>
      <c r="F1323" s="4" t="s">
        <v>4162</v>
      </c>
      <c r="G1323" s="4" t="s">
        <v>275</v>
      </c>
      <c r="H1323" s="9" t="s">
        <v>200</v>
      </c>
      <c r="I1323" s="9" t="s">
        <v>4163</v>
      </c>
      <c r="J1323" s="4">
        <v>25.4</v>
      </c>
      <c r="K1323" s="4" t="s">
        <v>300</v>
      </c>
      <c r="L1323" s="4">
        <v>0</v>
      </c>
      <c r="M1323" s="4">
        <v>25.4</v>
      </c>
      <c r="N1323" s="4"/>
      <c r="O1323" s="4" t="s">
        <v>293</v>
      </c>
      <c r="P1323" s="4" t="s">
        <v>279</v>
      </c>
      <c r="Q1323" s="4" t="s">
        <v>4164</v>
      </c>
      <c r="R1323" s="4"/>
      <c r="S1323" s="18"/>
      <c r="T1323" s="23"/>
      <c r="U1323" s="7">
        <f>VLOOKUP(F1323,[6]农村公路!$I$6:$W$11652,15,0)</f>
        <v>25.4</v>
      </c>
      <c r="V1323" s="7">
        <f t="shared" si="62"/>
        <v>0</v>
      </c>
      <c r="W1323" s="7" t="e">
        <f>VLOOKUP(F1323,'[7]乡镇通三级、旅游资源产业路项目明细'!$F$8:$S$1305,14,0)</f>
        <v>#N/A</v>
      </c>
      <c r="AA1323" s="7" t="e">
        <f>_xlfn.XLOOKUP(F1323,'[8]乡镇通三级、旅游资源产业路项目明细'!$U:$U,'[8]乡镇通三级、旅游资源产业路项目明细'!$U:$U)</f>
        <v>#N/A</v>
      </c>
      <c r="AB1323" s="7" t="e">
        <f>VLOOKUP(F1323,[9]项目建设投资计划表!$L$7:$O$83,4,0)</f>
        <v>#N/A</v>
      </c>
    </row>
    <row r="1324" spans="1:28" ht="25.15" customHeight="1" outlineLevel="3" x14ac:dyDescent="0.4">
      <c r="A1324" s="4" t="s">
        <v>15</v>
      </c>
      <c r="B1324" s="4" t="s">
        <v>228</v>
      </c>
      <c r="C1324" s="4" t="s">
        <v>4165</v>
      </c>
      <c r="D1324" s="4" t="s">
        <v>1327</v>
      </c>
      <c r="E1324" s="9"/>
      <c r="F1324" s="4" t="s">
        <v>4166</v>
      </c>
      <c r="G1324" s="4" t="s">
        <v>275</v>
      </c>
      <c r="H1324" s="9" t="s">
        <v>291</v>
      </c>
      <c r="I1324" s="9" t="s">
        <v>4167</v>
      </c>
      <c r="J1324" s="4">
        <v>3.78</v>
      </c>
      <c r="K1324" s="4" t="s">
        <v>277</v>
      </c>
      <c r="L1324" s="4">
        <v>0</v>
      </c>
      <c r="M1324" s="4">
        <v>1.6379999999999999</v>
      </c>
      <c r="N1324" s="4"/>
      <c r="O1324" s="4" t="s">
        <v>293</v>
      </c>
      <c r="P1324" s="4" t="s">
        <v>279</v>
      </c>
      <c r="Q1324" s="4" t="s">
        <v>4168</v>
      </c>
      <c r="R1324" s="4" t="s">
        <v>366</v>
      </c>
      <c r="S1324" s="18"/>
      <c r="T1324" s="23"/>
      <c r="U1324" s="7">
        <f>VLOOKUP(F1324,[6]农村公路!$I$6:$W$11652,15,0)</f>
        <v>3.78</v>
      </c>
      <c r="V1324" s="7">
        <f t="shared" si="62"/>
        <v>0</v>
      </c>
      <c r="W1324" s="7">
        <f>VLOOKUP(F1324,'[7]2021年备案'!$F$8:$S$1293,14,0)</f>
        <v>2.1419999999999999</v>
      </c>
      <c r="X1324" s="7">
        <f>J1324-W1324</f>
        <v>1.6379999999999999</v>
      </c>
      <c r="Y1324" s="7">
        <f>X1324-M1324</f>
        <v>0</v>
      </c>
      <c r="AA1324" s="7" t="str">
        <f>_xlfn.XLOOKUP(F1324,'[8]乡镇通三级、旅游资源产业路项目明细'!$U:$U,'[8]乡镇通三级、旅游资源产业路项目明细'!$U:$U)</f>
        <v>凤凰渔业合作社道路</v>
      </c>
      <c r="AB1324" s="7" t="e">
        <f>VLOOKUP(F1324,[9]项目建设投资计划表!$L$7:$O$83,4,0)</f>
        <v>#N/A</v>
      </c>
    </row>
    <row r="1325" spans="1:28" ht="25.15" customHeight="1" outlineLevel="3" x14ac:dyDescent="0.4">
      <c r="A1325" s="4" t="s">
        <v>15</v>
      </c>
      <c r="B1325" s="4" t="s">
        <v>228</v>
      </c>
      <c r="C1325" s="4" t="s">
        <v>4169</v>
      </c>
      <c r="D1325" s="4" t="s">
        <v>4170</v>
      </c>
      <c r="E1325" s="9"/>
      <c r="F1325" s="4" t="s">
        <v>4171</v>
      </c>
      <c r="G1325" s="4" t="s">
        <v>327</v>
      </c>
      <c r="H1325" s="9" t="s">
        <v>291</v>
      </c>
      <c r="I1325" s="9" t="s">
        <v>4172</v>
      </c>
      <c r="J1325" s="4">
        <v>3.11</v>
      </c>
      <c r="K1325" s="4" t="s">
        <v>284</v>
      </c>
      <c r="L1325" s="4" t="s">
        <v>279</v>
      </c>
      <c r="M1325" s="4">
        <v>0.88</v>
      </c>
      <c r="N1325" s="4"/>
      <c r="O1325" s="4" t="s">
        <v>284</v>
      </c>
      <c r="P1325" s="4" t="s">
        <v>279</v>
      </c>
      <c r="Q1325" s="4" t="s">
        <v>4170</v>
      </c>
      <c r="R1325" s="4"/>
      <c r="S1325" s="18"/>
      <c r="T1325" s="23"/>
      <c r="U1325" s="7">
        <f>VLOOKUP(F1325,[6]农村公路!$I$6:$W$11652,15,0)</f>
        <v>3.11</v>
      </c>
      <c r="V1325" s="7">
        <f t="shared" si="62"/>
        <v>0</v>
      </c>
      <c r="W1325" s="7" t="e">
        <f>VLOOKUP(F1325,'[7]乡镇通三级、旅游资源产业路项目明细'!$F$8:$S$1305,14,0)</f>
        <v>#N/A</v>
      </c>
      <c r="AA1325" s="7" t="e">
        <f>_xlfn.XLOOKUP(F1325,'[8]乡镇通三级、旅游资源产业路项目明细'!$U:$U,'[8]乡镇通三级、旅游资源产业路项目明细'!$U:$U)</f>
        <v>#N/A</v>
      </c>
      <c r="AB1325" s="7" t="e">
        <f>VLOOKUP(F1325,[9]项目建设投资计划表!$L$7:$O$83,4,0)</f>
        <v>#N/A</v>
      </c>
    </row>
    <row r="1326" spans="1:28" ht="25.15" customHeight="1" outlineLevel="3" x14ac:dyDescent="0.4">
      <c r="A1326" s="4" t="s">
        <v>15</v>
      </c>
      <c r="B1326" s="4" t="s">
        <v>228</v>
      </c>
      <c r="C1326" s="4" t="s">
        <v>4169</v>
      </c>
      <c r="D1326" s="4" t="s">
        <v>4170</v>
      </c>
      <c r="E1326" s="9"/>
      <c r="F1326" s="4" t="s">
        <v>4173</v>
      </c>
      <c r="G1326" s="4" t="s">
        <v>327</v>
      </c>
      <c r="H1326" s="9" t="s">
        <v>291</v>
      </c>
      <c r="I1326" s="9" t="s">
        <v>283</v>
      </c>
      <c r="J1326" s="4">
        <v>1.97</v>
      </c>
      <c r="K1326" s="4" t="s">
        <v>284</v>
      </c>
      <c r="L1326" s="4" t="s">
        <v>279</v>
      </c>
      <c r="M1326" s="4">
        <v>1.97</v>
      </c>
      <c r="N1326" s="4"/>
      <c r="O1326" s="4" t="s">
        <v>284</v>
      </c>
      <c r="P1326" s="4" t="s">
        <v>279</v>
      </c>
      <c r="Q1326" s="4" t="s">
        <v>4170</v>
      </c>
      <c r="R1326" s="4"/>
      <c r="S1326" s="18"/>
      <c r="T1326" s="23"/>
      <c r="U1326" s="7">
        <f>VLOOKUP(F1326,[6]农村公路!$I$6:$W$11652,15,0)</f>
        <v>1.97</v>
      </c>
      <c r="V1326" s="7">
        <f t="shared" si="62"/>
        <v>0</v>
      </c>
      <c r="W1326" s="7" t="e">
        <f>VLOOKUP(F1326,'[7]乡镇通三级、旅游资源产业路项目明细'!$F$8:$S$1305,14,0)</f>
        <v>#N/A</v>
      </c>
      <c r="AA1326" s="7" t="e">
        <f>_xlfn.XLOOKUP(F1326,'[8]乡镇通三级、旅游资源产业路项目明细'!$U:$U,'[8]乡镇通三级、旅游资源产业路项目明细'!$U:$U)</f>
        <v>#N/A</v>
      </c>
      <c r="AB1326" s="7" t="e">
        <f>VLOOKUP(F1326,[9]项目建设投资计划表!$L$7:$O$83,4,0)</f>
        <v>#N/A</v>
      </c>
    </row>
    <row r="1327" spans="1:28" s="1" customFormat="1" ht="25.15" customHeight="1" outlineLevel="2" x14ac:dyDescent="0.4">
      <c r="A1327" s="4"/>
      <c r="B1327" s="11" t="s">
        <v>229</v>
      </c>
      <c r="C1327" s="4"/>
      <c r="D1327" s="4"/>
      <c r="E1327" s="9"/>
      <c r="F1327" s="4"/>
      <c r="G1327" s="4"/>
      <c r="H1327" s="9"/>
      <c r="I1327" s="9"/>
      <c r="J1327" s="4">
        <f>SUBTOTAL(9,J1328:J1331)</f>
        <v>4.1609999999999996</v>
      </c>
      <c r="K1327" s="4"/>
      <c r="L1327" s="4"/>
      <c r="M1327" s="4">
        <f>SUBTOTAL(9,M1328:M1331)</f>
        <v>4.1609999999999996</v>
      </c>
      <c r="N1327" s="4">
        <v>4.0999999999999996</v>
      </c>
      <c r="O1327" s="4"/>
      <c r="P1327" s="4"/>
      <c r="Q1327" s="4"/>
      <c r="R1327" s="4"/>
      <c r="S1327" s="18">
        <f t="shared" si="60"/>
        <v>6.0999999999999943E-2</v>
      </c>
      <c r="T1327" s="22"/>
    </row>
    <row r="1328" spans="1:28" ht="25.15" customHeight="1" outlineLevel="3" x14ac:dyDescent="0.4">
      <c r="A1328" s="4" t="s">
        <v>15</v>
      </c>
      <c r="B1328" s="4" t="s">
        <v>229</v>
      </c>
      <c r="C1328" s="4" t="s">
        <v>4174</v>
      </c>
      <c r="D1328" s="4" t="s">
        <v>4175</v>
      </c>
      <c r="E1328" s="9"/>
      <c r="F1328" s="4" t="s">
        <v>4176</v>
      </c>
      <c r="G1328" s="4" t="s">
        <v>327</v>
      </c>
      <c r="H1328" s="9" t="s">
        <v>291</v>
      </c>
      <c r="I1328" s="9" t="s">
        <v>283</v>
      </c>
      <c r="J1328" s="4">
        <v>0.90800000000000003</v>
      </c>
      <c r="K1328" s="4" t="s">
        <v>284</v>
      </c>
      <c r="L1328" s="4" t="s">
        <v>1259</v>
      </c>
      <c r="M1328" s="4">
        <v>0.90800000000000003</v>
      </c>
      <c r="N1328" s="4"/>
      <c r="O1328" s="4" t="s">
        <v>346</v>
      </c>
      <c r="P1328" s="4" t="s">
        <v>279</v>
      </c>
      <c r="Q1328" s="4" t="s">
        <v>4175</v>
      </c>
      <c r="R1328" s="4"/>
      <c r="S1328" s="18"/>
      <c r="T1328" s="23"/>
      <c r="U1328" s="7">
        <f>VLOOKUP(F1328,[6]农村公路!$I$6:$W$11652,15,0)</f>
        <v>0.90800000000000003</v>
      </c>
      <c r="V1328" s="7">
        <f>J1328-U1328</f>
        <v>0</v>
      </c>
      <c r="W1328" s="7" t="e">
        <f>VLOOKUP(F1328,'[7]乡镇通三级、旅游资源产业路项目明细'!$F$8:$S$1305,14,0)</f>
        <v>#N/A</v>
      </c>
      <c r="AA1328" s="7" t="e">
        <f>_xlfn.XLOOKUP(F1328,'[8]乡镇通三级、旅游资源产业路项目明细'!$U:$U,'[8]乡镇通三级、旅游资源产业路项目明细'!$U:$U)</f>
        <v>#N/A</v>
      </c>
      <c r="AB1328" s="7" t="e">
        <f>VLOOKUP(F1328,[9]项目建设投资计划表!$L$7:$O$83,4,0)</f>
        <v>#N/A</v>
      </c>
    </row>
    <row r="1329" spans="1:28" ht="25.15" customHeight="1" outlineLevel="3" x14ac:dyDescent="0.4">
      <c r="A1329" s="4" t="s">
        <v>15</v>
      </c>
      <c r="B1329" s="4" t="s">
        <v>229</v>
      </c>
      <c r="C1329" s="4" t="s">
        <v>4177</v>
      </c>
      <c r="D1329" s="4" t="s">
        <v>4178</v>
      </c>
      <c r="E1329" s="9"/>
      <c r="F1329" s="4" t="s">
        <v>4179</v>
      </c>
      <c r="G1329" s="4" t="s">
        <v>327</v>
      </c>
      <c r="H1329" s="9" t="s">
        <v>291</v>
      </c>
      <c r="I1329" s="9" t="s">
        <v>283</v>
      </c>
      <c r="J1329" s="4">
        <v>0.66</v>
      </c>
      <c r="K1329" s="4" t="s">
        <v>284</v>
      </c>
      <c r="L1329" s="4" t="s">
        <v>1259</v>
      </c>
      <c r="M1329" s="4">
        <v>0.66</v>
      </c>
      <c r="N1329" s="4"/>
      <c r="O1329" s="4" t="s">
        <v>346</v>
      </c>
      <c r="P1329" s="4" t="s">
        <v>279</v>
      </c>
      <c r="Q1329" s="4" t="s">
        <v>4178</v>
      </c>
      <c r="R1329" s="4"/>
      <c r="S1329" s="18"/>
      <c r="T1329" s="23"/>
      <c r="U1329" s="7">
        <f>VLOOKUP(F1329,[6]农村公路!$I$6:$W$11652,15,0)</f>
        <v>0.66</v>
      </c>
      <c r="V1329" s="7">
        <f>J1329-U1329</f>
        <v>0</v>
      </c>
      <c r="W1329" s="7" t="e">
        <f>VLOOKUP(F1329,'[7]乡镇通三级、旅游资源产业路项目明细'!$F$8:$S$1305,14,0)</f>
        <v>#N/A</v>
      </c>
      <c r="AA1329" s="7" t="e">
        <f>_xlfn.XLOOKUP(F1329,'[8]乡镇通三级、旅游资源产业路项目明细'!$U:$U,'[8]乡镇通三级、旅游资源产业路项目明细'!$U:$U)</f>
        <v>#N/A</v>
      </c>
      <c r="AB1329" s="7" t="e">
        <f>VLOOKUP(F1329,[9]项目建设投资计划表!$L$7:$O$83,4,0)</f>
        <v>#N/A</v>
      </c>
    </row>
    <row r="1330" spans="1:28" ht="25.15" customHeight="1" outlineLevel="3" x14ac:dyDescent="0.4">
      <c r="A1330" s="4" t="s">
        <v>15</v>
      </c>
      <c r="B1330" s="4" t="s">
        <v>229</v>
      </c>
      <c r="C1330" s="4" t="s">
        <v>4177</v>
      </c>
      <c r="D1330" s="4" t="s">
        <v>4180</v>
      </c>
      <c r="E1330" s="9"/>
      <c r="F1330" s="4" t="s">
        <v>4181</v>
      </c>
      <c r="G1330" s="4" t="s">
        <v>327</v>
      </c>
      <c r="H1330" s="9" t="s">
        <v>291</v>
      </c>
      <c r="I1330" s="9" t="s">
        <v>283</v>
      </c>
      <c r="J1330" s="4">
        <v>1.147</v>
      </c>
      <c r="K1330" s="4" t="s">
        <v>284</v>
      </c>
      <c r="L1330" s="4" t="s">
        <v>1259</v>
      </c>
      <c r="M1330" s="4">
        <v>1.147</v>
      </c>
      <c r="N1330" s="4"/>
      <c r="O1330" s="4" t="s">
        <v>346</v>
      </c>
      <c r="P1330" s="4" t="s">
        <v>279</v>
      </c>
      <c r="Q1330" s="4" t="s">
        <v>4180</v>
      </c>
      <c r="R1330" s="4"/>
      <c r="S1330" s="18"/>
      <c r="T1330" s="23"/>
      <c r="U1330" s="7">
        <f>VLOOKUP(F1330,[6]农村公路!$I$6:$W$11652,15,0)</f>
        <v>1.147</v>
      </c>
      <c r="V1330" s="7">
        <f>J1330-U1330</f>
        <v>0</v>
      </c>
      <c r="W1330" s="7" t="e">
        <f>VLOOKUP(F1330,'[7]乡镇通三级、旅游资源产业路项目明细'!$F$8:$S$1305,14,0)</f>
        <v>#N/A</v>
      </c>
      <c r="AA1330" s="7" t="e">
        <f>_xlfn.XLOOKUP(F1330,'[8]乡镇通三级、旅游资源产业路项目明细'!$U:$U,'[8]乡镇通三级、旅游资源产业路项目明细'!$U:$U)</f>
        <v>#N/A</v>
      </c>
      <c r="AB1330" s="7" t="e">
        <f>VLOOKUP(F1330,[9]项目建设投资计划表!$L$7:$O$83,4,0)</f>
        <v>#N/A</v>
      </c>
    </row>
    <row r="1331" spans="1:28" ht="25.15" customHeight="1" outlineLevel="3" x14ac:dyDescent="0.4">
      <c r="A1331" s="4" t="s">
        <v>15</v>
      </c>
      <c r="B1331" s="4" t="s">
        <v>229</v>
      </c>
      <c r="C1331" s="4" t="s">
        <v>4177</v>
      </c>
      <c r="D1331" s="4" t="s">
        <v>4178</v>
      </c>
      <c r="E1331" s="9"/>
      <c r="F1331" s="4" t="s">
        <v>4182</v>
      </c>
      <c r="G1331" s="4" t="s">
        <v>327</v>
      </c>
      <c r="H1331" s="9" t="s">
        <v>291</v>
      </c>
      <c r="I1331" s="9" t="s">
        <v>4183</v>
      </c>
      <c r="J1331" s="4">
        <v>1.446</v>
      </c>
      <c r="K1331" s="4" t="s">
        <v>284</v>
      </c>
      <c r="L1331" s="4" t="s">
        <v>279</v>
      </c>
      <c r="M1331" s="4">
        <v>1.446</v>
      </c>
      <c r="N1331" s="4"/>
      <c r="O1331" s="4" t="s">
        <v>346</v>
      </c>
      <c r="P1331" s="4" t="s">
        <v>279</v>
      </c>
      <c r="Q1331" s="4" t="s">
        <v>4178</v>
      </c>
      <c r="R1331" s="4"/>
      <c r="S1331" s="18"/>
      <c r="T1331" s="23"/>
      <c r="U1331" s="7">
        <f>VLOOKUP(F1331,[6]农村公路!$I$6:$W$11652,15,0)</f>
        <v>1.446</v>
      </c>
      <c r="V1331" s="7">
        <f>J1331-U1331</f>
        <v>0</v>
      </c>
      <c r="W1331" s="7" t="e">
        <f>VLOOKUP(F1331,'[7]乡镇通三级、旅游资源产业路项目明细'!$F$8:$S$1305,14,0)</f>
        <v>#N/A</v>
      </c>
      <c r="AA1331" s="7" t="e">
        <f>_xlfn.XLOOKUP(F1331,'[8]乡镇通三级、旅游资源产业路项目明细'!$U:$U,'[8]乡镇通三级、旅游资源产业路项目明细'!$U:$U)</f>
        <v>#N/A</v>
      </c>
      <c r="AB1331" s="7" t="e">
        <f>VLOOKUP(F1331,[9]项目建设投资计划表!$L$7:$O$83,4,0)</f>
        <v>#N/A</v>
      </c>
    </row>
    <row r="1332" spans="1:28" s="1" customFormat="1" ht="25.15" customHeight="1" outlineLevel="1" x14ac:dyDescent="0.4">
      <c r="A1332" s="11" t="s">
        <v>16</v>
      </c>
      <c r="B1332" s="4"/>
      <c r="C1332" s="4"/>
      <c r="D1332" s="4"/>
      <c r="E1332" s="9"/>
      <c r="F1332" s="4"/>
      <c r="G1332" s="4"/>
      <c r="H1332" s="9"/>
      <c r="I1332" s="9"/>
      <c r="J1332" s="4">
        <f>SUBTOTAL(9,J1334:J1714)</f>
        <v>722.8539999999997</v>
      </c>
      <c r="K1332" s="4"/>
      <c r="L1332" s="4"/>
      <c r="M1332" s="4">
        <f>SUBTOTAL(9,M1334:M1714)</f>
        <v>651.06199999999978</v>
      </c>
      <c r="N1332" s="13">
        <v>563.44100000000003</v>
      </c>
      <c r="O1332" s="4"/>
      <c r="P1332" s="4"/>
      <c r="Q1332" s="4"/>
      <c r="R1332" s="4"/>
      <c r="S1332" s="18">
        <f t="shared" si="60"/>
        <v>159.41299999999967</v>
      </c>
      <c r="T1332" s="32"/>
    </row>
    <row r="1333" spans="1:28" s="1" customFormat="1" ht="25.15" customHeight="1" outlineLevel="2" x14ac:dyDescent="0.4">
      <c r="A1333" s="4"/>
      <c r="B1333" s="11" t="s">
        <v>139</v>
      </c>
      <c r="C1333" s="4"/>
      <c r="D1333" s="4"/>
      <c r="E1333" s="9"/>
      <c r="F1333" s="4"/>
      <c r="G1333" s="4"/>
      <c r="H1333" s="9"/>
      <c r="I1333" s="9"/>
      <c r="J1333" s="4">
        <f>SUBTOTAL(9,J1334:J1435)</f>
        <v>181.58699999999999</v>
      </c>
      <c r="K1333" s="4"/>
      <c r="L1333" s="4"/>
      <c r="M1333" s="4">
        <f>SUBTOTAL(9,M1334:M1435)</f>
        <v>145.91000000000005</v>
      </c>
      <c r="N1333" s="4">
        <v>127</v>
      </c>
      <c r="O1333" s="4"/>
      <c r="P1333" s="4"/>
      <c r="Q1333" s="4"/>
      <c r="R1333" s="4"/>
      <c r="S1333" s="18">
        <f t="shared" si="60"/>
        <v>54.586999999999989</v>
      </c>
      <c r="T1333" s="32"/>
    </row>
    <row r="1334" spans="1:28" ht="25.15" customHeight="1" outlineLevel="3" x14ac:dyDescent="0.4">
      <c r="A1334" s="4" t="s">
        <v>16</v>
      </c>
      <c r="B1334" s="4" t="s">
        <v>139</v>
      </c>
      <c r="C1334" s="4" t="s">
        <v>4184</v>
      </c>
      <c r="D1334" s="4" t="s">
        <v>4185</v>
      </c>
      <c r="E1334" s="9"/>
      <c r="F1334" s="4" t="s">
        <v>4186</v>
      </c>
      <c r="G1334" s="4" t="s">
        <v>434</v>
      </c>
      <c r="H1334" s="9" t="s">
        <v>200</v>
      </c>
      <c r="I1334" s="9" t="s">
        <v>4187</v>
      </c>
      <c r="J1334" s="4">
        <v>1.8</v>
      </c>
      <c r="K1334" s="4">
        <v>0</v>
      </c>
      <c r="L1334" s="4" t="s">
        <v>279</v>
      </c>
      <c r="M1334" s="4">
        <v>1.8</v>
      </c>
      <c r="N1334" s="4"/>
      <c r="O1334" s="4">
        <v>6.5</v>
      </c>
      <c r="P1334" s="4" t="s">
        <v>436</v>
      </c>
      <c r="Q1334" s="4" t="s">
        <v>4184</v>
      </c>
      <c r="R1334" s="4"/>
      <c r="S1334" s="18"/>
      <c r="T1334" s="85"/>
      <c r="W1334" s="7" t="e">
        <f>VLOOKUP(F1334,'[7]2021年备案'!$F$8:$S$1293,14,0)</f>
        <v>#N/A</v>
      </c>
      <c r="Y1334" s="7" t="e">
        <f>J1334-W1334-M1334</f>
        <v>#N/A</v>
      </c>
      <c r="Z1334" s="7" t="s">
        <v>437</v>
      </c>
      <c r="AA1334" s="7" t="e">
        <f>_xlfn.XLOOKUP(F1334,'[8]乡镇通三级、旅游资源产业路项目明细'!$U:$U,'[8]乡镇通三级、旅游资源产业路项目明细'!$U:$U)</f>
        <v>#N/A</v>
      </c>
      <c r="AB1334" s="7" t="e">
        <f>VLOOKUP(F1334,[9]项目建设投资计划表!$L$7:$O$83,4,0)</f>
        <v>#N/A</v>
      </c>
    </row>
    <row r="1335" spans="1:28" ht="25.15" customHeight="1" outlineLevel="3" x14ac:dyDescent="0.4">
      <c r="A1335" s="4" t="s">
        <v>16</v>
      </c>
      <c r="B1335" s="4" t="s">
        <v>139</v>
      </c>
      <c r="C1335" s="4" t="s">
        <v>4188</v>
      </c>
      <c r="D1335" s="4" t="s">
        <v>4189</v>
      </c>
      <c r="E1335" s="9"/>
      <c r="F1335" s="4" t="s">
        <v>4190</v>
      </c>
      <c r="G1335" s="4" t="s">
        <v>275</v>
      </c>
      <c r="H1335" s="9" t="s">
        <v>291</v>
      </c>
      <c r="I1335" s="9" t="s">
        <v>4191</v>
      </c>
      <c r="J1335" s="59">
        <v>3.0059999999999998</v>
      </c>
      <c r="K1335" s="4"/>
      <c r="L1335" s="4"/>
      <c r="M1335" s="59">
        <v>1.9059999999999999</v>
      </c>
      <c r="N1335" s="59"/>
      <c r="O1335" s="4">
        <v>5</v>
      </c>
      <c r="P1335" s="4" t="s">
        <v>279</v>
      </c>
      <c r="Q1335" s="4" t="s">
        <v>4192</v>
      </c>
      <c r="R1335" s="4" t="s">
        <v>366</v>
      </c>
      <c r="S1335" s="18"/>
      <c r="U1335" s="7">
        <f>VLOOKUP(F1335,[6]农村公路!$I$6:$W$11652,15,0)</f>
        <v>3.0059999999999998</v>
      </c>
      <c r="V1335" s="7">
        <f t="shared" ref="V1335:V1366" si="63">J1335-U1335</f>
        <v>0</v>
      </c>
      <c r="W1335" s="7">
        <f>VLOOKUP(F1335,'[7]2021年备案'!$F$8:$S$1293,14,0)</f>
        <v>0</v>
      </c>
      <c r="X1335" s="7">
        <f>J1335-W1335</f>
        <v>3.0059999999999998</v>
      </c>
      <c r="Y1335" s="7">
        <f>X1335-M1335</f>
        <v>1.0999999999999999</v>
      </c>
      <c r="AA1335" s="7" t="str">
        <f>_xlfn.XLOOKUP(F1335,'[8]乡镇通三级、旅游资源产业路项目明细'!$U:$U,'[8]乡镇通三级、旅游资源产业路项目明细'!$U:$U)</f>
        <v>鼎城区灌溪镇中心桥村花木基地道路（C276段）</v>
      </c>
      <c r="AB1335" s="7" t="e">
        <f>VLOOKUP(F1335,[9]项目建设投资计划表!$L$7:$O$83,4,0)</f>
        <v>#N/A</v>
      </c>
    </row>
    <row r="1336" spans="1:28" ht="25.15" customHeight="1" outlineLevel="3" x14ac:dyDescent="0.4">
      <c r="A1336" s="4" t="s">
        <v>16</v>
      </c>
      <c r="B1336" s="4" t="s">
        <v>139</v>
      </c>
      <c r="C1336" s="4" t="s">
        <v>4193</v>
      </c>
      <c r="D1336" s="4" t="s">
        <v>4194</v>
      </c>
      <c r="E1336" s="9"/>
      <c r="F1336" s="4" t="s">
        <v>4195</v>
      </c>
      <c r="G1336" s="4" t="s">
        <v>275</v>
      </c>
      <c r="H1336" s="9" t="s">
        <v>291</v>
      </c>
      <c r="I1336" s="9" t="s">
        <v>283</v>
      </c>
      <c r="J1336" s="59">
        <v>2.5569999999999999</v>
      </c>
      <c r="K1336" s="4"/>
      <c r="L1336" s="4"/>
      <c r="M1336" s="59">
        <v>0.16900000000000001</v>
      </c>
      <c r="N1336" s="59"/>
      <c r="O1336" s="4">
        <v>5</v>
      </c>
      <c r="P1336" s="4" t="s">
        <v>279</v>
      </c>
      <c r="Q1336" s="4" t="s">
        <v>4196</v>
      </c>
      <c r="R1336" s="4" t="s">
        <v>366</v>
      </c>
      <c r="S1336" s="18"/>
      <c r="U1336" s="7">
        <f>VLOOKUP(F1336,[6]农村公路!$I$6:$W$11652,15,0)</f>
        <v>2.5569999999999999</v>
      </c>
      <c r="V1336" s="7">
        <f t="shared" si="63"/>
        <v>0</v>
      </c>
      <c r="W1336" s="7">
        <f>VLOOKUP(F1336,'[7]2021年备案'!$F$8:$S$1293,14,0)</f>
        <v>2.3879999999999999</v>
      </c>
      <c r="X1336" s="7">
        <f>J1336-W1336</f>
        <v>0.16900000000000004</v>
      </c>
      <c r="Y1336" s="7">
        <f>X1336-M1336</f>
        <v>0</v>
      </c>
      <c r="AA1336" s="7" t="str">
        <f>_xlfn.XLOOKUP(F1336,'[8]乡镇通三级、旅游资源产业路项目明细'!$U:$U,'[8]乡镇通三级、旅游资源产业路项目明细'!$U:$U)</f>
        <v>鼎城区现代农业韩公渡城址村湘莲基地连接路</v>
      </c>
      <c r="AB1336" s="7" t="e">
        <f>VLOOKUP(F1336,[9]项目建设投资计划表!$L$7:$O$83,4,0)</f>
        <v>#N/A</v>
      </c>
    </row>
    <row r="1337" spans="1:28" ht="25.15" customHeight="1" outlineLevel="3" x14ac:dyDescent="0.4">
      <c r="A1337" s="4" t="s">
        <v>16</v>
      </c>
      <c r="B1337" s="4" t="s">
        <v>139</v>
      </c>
      <c r="C1337" s="4" t="s">
        <v>4197</v>
      </c>
      <c r="D1337" s="4" t="s">
        <v>4198</v>
      </c>
      <c r="E1337" s="9"/>
      <c r="F1337" s="4" t="s">
        <v>4199</v>
      </c>
      <c r="G1337" s="4" t="s">
        <v>275</v>
      </c>
      <c r="H1337" s="9" t="s">
        <v>291</v>
      </c>
      <c r="I1337" s="9" t="s">
        <v>4200</v>
      </c>
      <c r="J1337" s="59">
        <v>3.9990000000000001</v>
      </c>
      <c r="K1337" s="4"/>
      <c r="L1337" s="4"/>
      <c r="M1337" s="59">
        <v>1.1000000000000001</v>
      </c>
      <c r="N1337" s="59"/>
      <c r="O1337" s="4">
        <v>5</v>
      </c>
      <c r="P1337" s="4" t="s">
        <v>279</v>
      </c>
      <c r="Q1337" s="4" t="s">
        <v>4201</v>
      </c>
      <c r="R1337" s="4" t="s">
        <v>366</v>
      </c>
      <c r="S1337" s="18"/>
      <c r="U1337" s="7">
        <f>VLOOKUP(F1337,[6]农村公路!$I$6:$W$11652,15,0)</f>
        <v>3.9990000000000001</v>
      </c>
      <c r="V1337" s="7">
        <f t="shared" si="63"/>
        <v>0</v>
      </c>
      <c r="W1337" s="7">
        <f>VLOOKUP(F1337,'[7]2021年备案'!$F$8:$S$1293,14,0)</f>
        <v>1.1000000000000001</v>
      </c>
      <c r="X1337" s="7">
        <f>J1337-W1337</f>
        <v>2.899</v>
      </c>
      <c r="Y1337" s="7">
        <f>X1337-M1337</f>
        <v>1.7989999999999999</v>
      </c>
      <c r="AA1337" s="7" t="str">
        <f>_xlfn.XLOOKUP(F1337,'[8]乡镇通三级、旅游资源产业路项目明细'!$U:$U,'[8]乡镇通三级、旅游资源产业路项目明细'!$U:$U)</f>
        <v>鼎城区尧天坪镇万寿山村花木种植基地连接路</v>
      </c>
      <c r="AB1337" s="7" t="e">
        <f>VLOOKUP(F1337,[9]项目建设投资计划表!$L$7:$O$83,4,0)</f>
        <v>#N/A</v>
      </c>
    </row>
    <row r="1338" spans="1:28" ht="25.15" customHeight="1" outlineLevel="3" x14ac:dyDescent="0.4">
      <c r="A1338" s="4" t="s">
        <v>16</v>
      </c>
      <c r="B1338" s="4" t="s">
        <v>139</v>
      </c>
      <c r="C1338" s="4" t="s">
        <v>4202</v>
      </c>
      <c r="D1338" s="33" t="s">
        <v>4203</v>
      </c>
      <c r="E1338" s="9"/>
      <c r="F1338" s="4" t="s">
        <v>4204</v>
      </c>
      <c r="G1338" s="4" t="s">
        <v>275</v>
      </c>
      <c r="H1338" s="9" t="s">
        <v>291</v>
      </c>
      <c r="I1338" s="9" t="s">
        <v>4205</v>
      </c>
      <c r="J1338" s="4">
        <v>1.96</v>
      </c>
      <c r="K1338" s="4"/>
      <c r="L1338" s="4"/>
      <c r="M1338" s="4">
        <v>1.96</v>
      </c>
      <c r="N1338" s="4"/>
      <c r="O1338" s="4">
        <v>5</v>
      </c>
      <c r="P1338" s="4" t="s">
        <v>279</v>
      </c>
      <c r="Q1338" s="4" t="s">
        <v>4206</v>
      </c>
      <c r="R1338" s="4"/>
      <c r="S1338" s="18"/>
      <c r="U1338" s="7">
        <f>VLOOKUP(F1338,[6]农村公路!$I$6:$W$11652,15,0)</f>
        <v>1.96</v>
      </c>
      <c r="V1338" s="7">
        <f t="shared" si="63"/>
        <v>0</v>
      </c>
      <c r="W1338" s="7" t="e">
        <f>VLOOKUP(F1338,'[7]乡镇通三级、旅游资源产业路项目明细'!$F$8:$S$1305,14,0)</f>
        <v>#N/A</v>
      </c>
      <c r="AA1338" s="7" t="e">
        <f>_xlfn.XLOOKUP(F1338,'[8]乡镇通三级、旅游资源产业路项目明细'!$U:$U,'[8]乡镇通三级、旅游资源产业路项目明细'!$U:$U)</f>
        <v>#N/A</v>
      </c>
      <c r="AB1338" s="7" t="e">
        <f>VLOOKUP(F1338,[9]项目建设投资计划表!$L$7:$O$83,4,0)</f>
        <v>#N/A</v>
      </c>
    </row>
    <row r="1339" spans="1:28" ht="25.15" customHeight="1" outlineLevel="3" x14ac:dyDescent="0.4">
      <c r="A1339" s="33" t="s">
        <v>16</v>
      </c>
      <c r="B1339" s="33" t="s">
        <v>139</v>
      </c>
      <c r="C1339" s="33" t="s">
        <v>4207</v>
      </c>
      <c r="D1339" s="33" t="s">
        <v>4208</v>
      </c>
      <c r="E1339" s="9"/>
      <c r="F1339" s="33" t="s">
        <v>4209</v>
      </c>
      <c r="G1339" s="4" t="s">
        <v>290</v>
      </c>
      <c r="H1339" s="9" t="s">
        <v>200</v>
      </c>
      <c r="I1339" s="9" t="s">
        <v>283</v>
      </c>
      <c r="J1339" s="33">
        <v>1</v>
      </c>
      <c r="K1339" s="4" t="s">
        <v>277</v>
      </c>
      <c r="L1339" s="4">
        <v>0</v>
      </c>
      <c r="M1339" s="33">
        <v>1</v>
      </c>
      <c r="N1339" s="37"/>
      <c r="O1339" s="4" t="s">
        <v>293</v>
      </c>
      <c r="P1339" s="4" t="s">
        <v>279</v>
      </c>
      <c r="Q1339" s="4" t="s">
        <v>4210</v>
      </c>
      <c r="R1339" s="4"/>
      <c r="S1339" s="18"/>
      <c r="U1339" s="7">
        <f>VLOOKUP(F1339,[6]农村公路!$I$6:$W$11652,15,0)</f>
        <v>1</v>
      </c>
      <c r="V1339" s="7">
        <f t="shared" si="63"/>
        <v>0</v>
      </c>
      <c r="W1339" s="7" t="e">
        <f>VLOOKUP(F1339,'[7]乡镇通三级、旅游资源产业路项目明细'!$F$8:$S$1305,14,0)</f>
        <v>#N/A</v>
      </c>
      <c r="AA1339" s="7" t="e">
        <f>_xlfn.XLOOKUP(F1339,'[8]乡镇通三级、旅游资源产业路项目明细'!$U:$U,'[8]乡镇通三级、旅游资源产业路项目明细'!$U:$U)</f>
        <v>#N/A</v>
      </c>
      <c r="AB1339" s="7" t="e">
        <f>VLOOKUP(F1339,[9]项目建设投资计划表!$L$7:$O$83,4,0)</f>
        <v>#N/A</v>
      </c>
    </row>
    <row r="1340" spans="1:28" ht="25.15" customHeight="1" outlineLevel="3" x14ac:dyDescent="0.4">
      <c r="A1340" s="4" t="s">
        <v>16</v>
      </c>
      <c r="B1340" s="4" t="s">
        <v>139</v>
      </c>
      <c r="C1340" s="4" t="s">
        <v>4211</v>
      </c>
      <c r="D1340" s="4" t="s">
        <v>4212</v>
      </c>
      <c r="E1340" s="9"/>
      <c r="F1340" s="4" t="s">
        <v>4213</v>
      </c>
      <c r="G1340" s="4" t="s">
        <v>290</v>
      </c>
      <c r="H1340" s="9" t="s">
        <v>291</v>
      </c>
      <c r="I1340" s="9" t="s">
        <v>4214</v>
      </c>
      <c r="J1340" s="4">
        <v>1.1000000000000001</v>
      </c>
      <c r="K1340" s="4" t="s">
        <v>277</v>
      </c>
      <c r="L1340" s="4">
        <v>0</v>
      </c>
      <c r="M1340" s="4">
        <v>1.1000000000000001</v>
      </c>
      <c r="N1340" s="4"/>
      <c r="O1340" s="4" t="s">
        <v>293</v>
      </c>
      <c r="P1340" s="4" t="s">
        <v>279</v>
      </c>
      <c r="Q1340" s="4" t="s">
        <v>4215</v>
      </c>
      <c r="R1340" s="4"/>
      <c r="S1340" s="18"/>
      <c r="U1340" s="7">
        <f>VLOOKUP(F1340,[6]农村公路!$I$6:$W$11652,15,0)</f>
        <v>1.1000000000000001</v>
      </c>
      <c r="V1340" s="7">
        <f t="shared" si="63"/>
        <v>0</v>
      </c>
      <c r="W1340" s="7" t="e">
        <f>VLOOKUP(F1340,'[7]乡镇通三级、旅游资源产业路项目明细'!$F$8:$S$1305,14,0)</f>
        <v>#N/A</v>
      </c>
      <c r="AA1340" s="7" t="e">
        <f>_xlfn.XLOOKUP(F1340,'[8]乡镇通三级、旅游资源产业路项目明细'!$U:$U,'[8]乡镇通三级、旅游资源产业路项目明细'!$U:$U)</f>
        <v>#N/A</v>
      </c>
      <c r="AB1340" s="7" t="e">
        <f>VLOOKUP(F1340,[9]项目建设投资计划表!$L$7:$O$83,4,0)</f>
        <v>#N/A</v>
      </c>
    </row>
    <row r="1341" spans="1:28" ht="25.15" customHeight="1" outlineLevel="3" x14ac:dyDescent="0.4">
      <c r="A1341" s="4" t="s">
        <v>16</v>
      </c>
      <c r="B1341" s="4" t="s">
        <v>139</v>
      </c>
      <c r="C1341" s="4" t="s">
        <v>4216</v>
      </c>
      <c r="D1341" s="4" t="s">
        <v>4217</v>
      </c>
      <c r="E1341" s="9"/>
      <c r="F1341" s="4" t="s">
        <v>4218</v>
      </c>
      <c r="G1341" s="4" t="s">
        <v>290</v>
      </c>
      <c r="H1341" s="9" t="s">
        <v>200</v>
      </c>
      <c r="I1341" s="9" t="s">
        <v>4219</v>
      </c>
      <c r="J1341" s="4">
        <v>7.2750000000000004</v>
      </c>
      <c r="K1341" s="4" t="s">
        <v>277</v>
      </c>
      <c r="L1341" s="4">
        <v>0</v>
      </c>
      <c r="M1341" s="4">
        <v>5.0999999999999996</v>
      </c>
      <c r="N1341" s="4"/>
      <c r="O1341" s="4" t="s">
        <v>293</v>
      </c>
      <c r="P1341" s="4" t="s">
        <v>279</v>
      </c>
      <c r="Q1341" s="4" t="s">
        <v>4220</v>
      </c>
      <c r="R1341" s="4"/>
      <c r="S1341" s="18"/>
      <c r="U1341" s="7">
        <f>VLOOKUP(F1341,[6]农村公路!$I$6:$W$11652,15,0)</f>
        <v>7.2750000000000004</v>
      </c>
      <c r="V1341" s="7">
        <f t="shared" si="63"/>
        <v>0</v>
      </c>
      <c r="W1341" s="7" t="e">
        <f>VLOOKUP(F1341,'[7]乡镇通三级、旅游资源产业路项目明细'!$F$8:$S$1305,14,0)</f>
        <v>#N/A</v>
      </c>
      <c r="AA1341" s="7" t="e">
        <f>_xlfn.XLOOKUP(F1341,'[8]乡镇通三级、旅游资源产业路项目明细'!$U:$U,'[8]乡镇通三级、旅游资源产业路项目明细'!$U:$U)</f>
        <v>#N/A</v>
      </c>
      <c r="AB1341" s="7" t="e">
        <f>VLOOKUP(F1341,[9]项目建设投资计划表!$L$7:$O$83,4,0)</f>
        <v>#N/A</v>
      </c>
    </row>
    <row r="1342" spans="1:28" ht="25.15" customHeight="1" outlineLevel="3" x14ac:dyDescent="0.4">
      <c r="A1342" s="4" t="s">
        <v>16</v>
      </c>
      <c r="B1342" s="4" t="s">
        <v>139</v>
      </c>
      <c r="C1342" s="4" t="s">
        <v>4221</v>
      </c>
      <c r="D1342" s="4" t="s">
        <v>4222</v>
      </c>
      <c r="E1342" s="9"/>
      <c r="F1342" s="4" t="s">
        <v>4223</v>
      </c>
      <c r="G1342" s="4" t="s">
        <v>275</v>
      </c>
      <c r="H1342" s="9" t="s">
        <v>291</v>
      </c>
      <c r="I1342" s="9" t="s">
        <v>4224</v>
      </c>
      <c r="J1342" s="4">
        <v>8.4410000000000007</v>
      </c>
      <c r="K1342" s="4" t="s">
        <v>284</v>
      </c>
      <c r="L1342" s="4">
        <v>0</v>
      </c>
      <c r="M1342" s="4">
        <v>8.4410000000000007</v>
      </c>
      <c r="N1342" s="4"/>
      <c r="O1342" s="4" t="s">
        <v>285</v>
      </c>
      <c r="P1342" s="4" t="s">
        <v>279</v>
      </c>
      <c r="Q1342" s="4" t="s">
        <v>4225</v>
      </c>
      <c r="R1342" s="4"/>
      <c r="S1342" s="18"/>
      <c r="U1342" s="7">
        <f>VLOOKUP(F1342,[6]农村公路!$I$6:$W$11652,15,0)</f>
        <v>8.4410000000000007</v>
      </c>
      <c r="V1342" s="7">
        <f t="shared" si="63"/>
        <v>0</v>
      </c>
      <c r="W1342" s="7" t="e">
        <f>VLOOKUP(F1342,'[7]乡镇通三级、旅游资源产业路项目明细'!$F$8:$S$1305,14,0)</f>
        <v>#N/A</v>
      </c>
      <c r="AA1342" s="7" t="e">
        <f>_xlfn.XLOOKUP(F1342,'[8]乡镇通三级、旅游资源产业路项目明细'!$U:$U,'[8]乡镇通三级、旅游资源产业路项目明细'!$U:$U)</f>
        <v>#N/A</v>
      </c>
      <c r="AB1342" s="7" t="e">
        <f>VLOOKUP(F1342,[9]项目建设投资计划表!$L$7:$O$83,4,0)</f>
        <v>#N/A</v>
      </c>
    </row>
    <row r="1343" spans="1:28" ht="25.15" customHeight="1" outlineLevel="3" x14ac:dyDescent="0.4">
      <c r="A1343" s="4" t="s">
        <v>16</v>
      </c>
      <c r="B1343" s="4" t="s">
        <v>139</v>
      </c>
      <c r="C1343" s="4" t="s">
        <v>4226</v>
      </c>
      <c r="D1343" s="4" t="s">
        <v>4227</v>
      </c>
      <c r="E1343" s="9"/>
      <c r="F1343" s="4" t="s">
        <v>4228</v>
      </c>
      <c r="G1343" s="4" t="s">
        <v>275</v>
      </c>
      <c r="H1343" s="9" t="s">
        <v>291</v>
      </c>
      <c r="I1343" s="9" t="s">
        <v>4229</v>
      </c>
      <c r="J1343" s="4">
        <v>7.2949999999999999</v>
      </c>
      <c r="K1343" s="4" t="s">
        <v>277</v>
      </c>
      <c r="L1343" s="4">
        <v>0</v>
      </c>
      <c r="M1343" s="4">
        <v>2</v>
      </c>
      <c r="N1343" s="4"/>
      <c r="O1343" s="4" t="s">
        <v>285</v>
      </c>
      <c r="P1343" s="4" t="s">
        <v>279</v>
      </c>
      <c r="Q1343" s="4" t="s">
        <v>4230</v>
      </c>
      <c r="R1343" s="4"/>
      <c r="S1343" s="18"/>
      <c r="U1343" s="7">
        <f>VLOOKUP(F1343,[6]农村公路!$I$6:$W$11652,15,0)</f>
        <v>7.2949999999999999</v>
      </c>
      <c r="V1343" s="7">
        <f t="shared" si="63"/>
        <v>0</v>
      </c>
      <c r="W1343" s="7" t="e">
        <f>VLOOKUP(F1343,'[7]乡镇通三级、旅游资源产业路项目明细'!$F$8:$S$1305,14,0)</f>
        <v>#N/A</v>
      </c>
      <c r="AA1343" s="7" t="e">
        <f>_xlfn.XLOOKUP(F1343,'[8]乡镇通三级、旅游资源产业路项目明细'!$U:$U,'[8]乡镇通三级、旅游资源产业路项目明细'!$U:$U)</f>
        <v>#N/A</v>
      </c>
      <c r="AB1343" s="7" t="e">
        <f>VLOOKUP(F1343,[9]项目建设投资计划表!$L$7:$O$83,4,0)</f>
        <v>#N/A</v>
      </c>
    </row>
    <row r="1344" spans="1:28" ht="25.15" customHeight="1" outlineLevel="3" x14ac:dyDescent="0.4">
      <c r="A1344" s="4" t="s">
        <v>16</v>
      </c>
      <c r="B1344" s="4" t="s">
        <v>139</v>
      </c>
      <c r="C1344" s="4" t="s">
        <v>4231</v>
      </c>
      <c r="D1344" s="4" t="s">
        <v>4232</v>
      </c>
      <c r="E1344" s="9"/>
      <c r="F1344" s="4" t="s">
        <v>4233</v>
      </c>
      <c r="G1344" s="4" t="s">
        <v>275</v>
      </c>
      <c r="H1344" s="9" t="s">
        <v>291</v>
      </c>
      <c r="I1344" s="9" t="s">
        <v>4234</v>
      </c>
      <c r="J1344" s="4">
        <v>9.89</v>
      </c>
      <c r="K1344" s="4" t="s">
        <v>277</v>
      </c>
      <c r="L1344" s="4">
        <v>0</v>
      </c>
      <c r="M1344" s="4">
        <v>2</v>
      </c>
      <c r="N1344" s="4"/>
      <c r="O1344" s="4" t="s">
        <v>285</v>
      </c>
      <c r="P1344" s="4" t="s">
        <v>279</v>
      </c>
      <c r="Q1344" s="4" t="s">
        <v>4235</v>
      </c>
      <c r="R1344" s="4"/>
      <c r="S1344" s="18"/>
      <c r="U1344" s="7">
        <f>VLOOKUP(F1344,[6]农村公路!$I$6:$W$11652,15,0)</f>
        <v>9.89</v>
      </c>
      <c r="V1344" s="7">
        <f t="shared" si="63"/>
        <v>0</v>
      </c>
      <c r="W1344" s="7" t="e">
        <f>VLOOKUP(F1344,'[7]乡镇通三级、旅游资源产业路项目明细'!$F$8:$S$1305,14,0)</f>
        <v>#N/A</v>
      </c>
      <c r="AA1344" s="7" t="e">
        <f>_xlfn.XLOOKUP(F1344,'[8]乡镇通三级、旅游资源产业路项目明细'!$U:$U,'[8]乡镇通三级、旅游资源产业路项目明细'!$U:$U)</f>
        <v>#N/A</v>
      </c>
      <c r="AB1344" s="7" t="e">
        <f>VLOOKUP(F1344,[9]项目建设投资计划表!$L$7:$O$83,4,0)</f>
        <v>#N/A</v>
      </c>
    </row>
    <row r="1345" spans="1:28" ht="25.15" customHeight="1" outlineLevel="3" x14ac:dyDescent="0.4">
      <c r="A1345" s="4" t="s">
        <v>16</v>
      </c>
      <c r="B1345" s="4" t="s">
        <v>139</v>
      </c>
      <c r="C1345" s="4" t="s">
        <v>4236</v>
      </c>
      <c r="D1345" s="4" t="s">
        <v>4237</v>
      </c>
      <c r="E1345" s="9"/>
      <c r="F1345" s="4" t="s">
        <v>4238</v>
      </c>
      <c r="G1345" s="4" t="s">
        <v>275</v>
      </c>
      <c r="H1345" s="9" t="s">
        <v>291</v>
      </c>
      <c r="I1345" s="9" t="s">
        <v>4239</v>
      </c>
      <c r="J1345" s="4">
        <v>1.4610000000000001</v>
      </c>
      <c r="K1345" s="4" t="s">
        <v>284</v>
      </c>
      <c r="L1345" s="4">
        <v>0</v>
      </c>
      <c r="M1345" s="4">
        <v>1.4610000000000001</v>
      </c>
      <c r="N1345" s="4"/>
      <c r="O1345" s="4" t="s">
        <v>285</v>
      </c>
      <c r="P1345" s="4" t="s">
        <v>279</v>
      </c>
      <c r="Q1345" s="4" t="s">
        <v>4240</v>
      </c>
      <c r="R1345" s="4"/>
      <c r="S1345" s="18"/>
      <c r="U1345" s="7">
        <f>VLOOKUP(F1345,[6]农村公路!$I$6:$W$11652,15,0)</f>
        <v>1.4610000000000001</v>
      </c>
      <c r="V1345" s="7">
        <f t="shared" si="63"/>
        <v>0</v>
      </c>
      <c r="W1345" s="7" t="e">
        <f>VLOOKUP(F1345,'[7]乡镇通三级、旅游资源产业路项目明细'!$F$8:$S$1305,14,0)</f>
        <v>#N/A</v>
      </c>
      <c r="AA1345" s="7" t="e">
        <f>_xlfn.XLOOKUP(F1345,'[8]乡镇通三级、旅游资源产业路项目明细'!$U:$U,'[8]乡镇通三级、旅游资源产业路项目明细'!$U:$U)</f>
        <v>#N/A</v>
      </c>
      <c r="AB1345" s="7" t="e">
        <f>VLOOKUP(F1345,[9]项目建设投资计划表!$L$7:$O$83,4,0)</f>
        <v>#N/A</v>
      </c>
    </row>
    <row r="1346" spans="1:28" ht="25.15" customHeight="1" outlineLevel="3" x14ac:dyDescent="0.4">
      <c r="A1346" s="4" t="s">
        <v>16</v>
      </c>
      <c r="B1346" s="4" t="s">
        <v>139</v>
      </c>
      <c r="C1346" s="4" t="s">
        <v>4241</v>
      </c>
      <c r="D1346" s="4" t="s">
        <v>4242</v>
      </c>
      <c r="E1346" s="9"/>
      <c r="F1346" s="4" t="s">
        <v>4243</v>
      </c>
      <c r="G1346" s="4" t="s">
        <v>275</v>
      </c>
      <c r="H1346" s="9" t="s">
        <v>291</v>
      </c>
      <c r="I1346" s="9" t="s">
        <v>4244</v>
      </c>
      <c r="J1346" s="4">
        <v>5.4829999999999997</v>
      </c>
      <c r="K1346" s="4" t="s">
        <v>277</v>
      </c>
      <c r="L1346" s="4">
        <v>0</v>
      </c>
      <c r="M1346" s="4">
        <v>2</v>
      </c>
      <c r="N1346" s="4"/>
      <c r="O1346" s="4" t="s">
        <v>285</v>
      </c>
      <c r="P1346" s="4" t="s">
        <v>279</v>
      </c>
      <c r="Q1346" s="4" t="s">
        <v>4245</v>
      </c>
      <c r="R1346" s="4"/>
      <c r="S1346" s="18"/>
      <c r="U1346" s="7">
        <f>VLOOKUP(F1346,[6]农村公路!$I$6:$W$11652,15,0)</f>
        <v>5.4829999999999997</v>
      </c>
      <c r="V1346" s="7">
        <f t="shared" si="63"/>
        <v>0</v>
      </c>
      <c r="W1346" s="7" t="e">
        <f>VLOOKUP(F1346,'[7]乡镇通三级、旅游资源产业路项目明细'!$F$8:$S$1305,14,0)</f>
        <v>#N/A</v>
      </c>
      <c r="AA1346" s="7" t="e">
        <f>_xlfn.XLOOKUP(F1346,'[8]乡镇通三级、旅游资源产业路项目明细'!$U:$U,'[8]乡镇通三级、旅游资源产业路项目明细'!$U:$U)</f>
        <v>#N/A</v>
      </c>
      <c r="AB1346" s="7" t="e">
        <f>VLOOKUP(F1346,[9]项目建设投资计划表!$L$7:$O$83,4,0)</f>
        <v>#N/A</v>
      </c>
    </row>
    <row r="1347" spans="1:28" ht="25.15" customHeight="1" outlineLevel="3" x14ac:dyDescent="0.4">
      <c r="A1347" s="4" t="s">
        <v>16</v>
      </c>
      <c r="B1347" s="4" t="s">
        <v>139</v>
      </c>
      <c r="C1347" s="4" t="s">
        <v>4236</v>
      </c>
      <c r="D1347" s="4" t="s">
        <v>4246</v>
      </c>
      <c r="E1347" s="9"/>
      <c r="F1347" s="4" t="s">
        <v>4247</v>
      </c>
      <c r="G1347" s="4" t="s">
        <v>275</v>
      </c>
      <c r="H1347" s="9" t="s">
        <v>291</v>
      </c>
      <c r="I1347" s="9" t="s">
        <v>283</v>
      </c>
      <c r="J1347" s="4">
        <v>0.35</v>
      </c>
      <c r="K1347" s="4" t="s">
        <v>277</v>
      </c>
      <c r="L1347" s="4">
        <v>0</v>
      </c>
      <c r="M1347" s="4">
        <v>0.35</v>
      </c>
      <c r="N1347" s="4"/>
      <c r="O1347" s="4" t="s">
        <v>285</v>
      </c>
      <c r="P1347" s="4" t="s">
        <v>279</v>
      </c>
      <c r="Q1347" s="4" t="s">
        <v>4240</v>
      </c>
      <c r="R1347" s="4"/>
      <c r="S1347" s="18"/>
      <c r="U1347" s="7">
        <f>VLOOKUP(F1347,[6]农村公路!$I$6:$W$11652,15,0)</f>
        <v>0.35</v>
      </c>
      <c r="V1347" s="7">
        <f t="shared" si="63"/>
        <v>0</v>
      </c>
      <c r="W1347" s="7" t="e">
        <f>VLOOKUP(F1347,'[7]乡镇通三级、旅游资源产业路项目明细'!$F$8:$S$1305,14,0)</f>
        <v>#N/A</v>
      </c>
      <c r="AA1347" s="7" t="e">
        <f>_xlfn.XLOOKUP(F1347,'[8]乡镇通三级、旅游资源产业路项目明细'!$U:$U,'[8]乡镇通三级、旅游资源产业路项目明细'!$U:$U)</f>
        <v>#N/A</v>
      </c>
      <c r="AB1347" s="7" t="e">
        <f>VLOOKUP(F1347,[9]项目建设投资计划表!$L$7:$O$83,4,0)</f>
        <v>#N/A</v>
      </c>
    </row>
    <row r="1348" spans="1:28" ht="25.15" customHeight="1" outlineLevel="3" x14ac:dyDescent="0.4">
      <c r="A1348" s="4" t="s">
        <v>16</v>
      </c>
      <c r="B1348" s="4" t="s">
        <v>139</v>
      </c>
      <c r="C1348" s="4" t="s">
        <v>4211</v>
      </c>
      <c r="D1348" s="4" t="s">
        <v>4248</v>
      </c>
      <c r="E1348" s="9"/>
      <c r="F1348" s="4" t="s">
        <v>4249</v>
      </c>
      <c r="G1348" s="4" t="s">
        <v>275</v>
      </c>
      <c r="H1348" s="9" t="s">
        <v>291</v>
      </c>
      <c r="I1348" s="9" t="s">
        <v>283</v>
      </c>
      <c r="J1348" s="4">
        <v>1.7</v>
      </c>
      <c r="K1348" s="4" t="s">
        <v>284</v>
      </c>
      <c r="L1348" s="4">
        <v>0</v>
      </c>
      <c r="M1348" s="4">
        <v>1.7</v>
      </c>
      <c r="N1348" s="4"/>
      <c r="O1348" s="4" t="s">
        <v>285</v>
      </c>
      <c r="P1348" s="4" t="s">
        <v>279</v>
      </c>
      <c r="Q1348" s="4" t="s">
        <v>4240</v>
      </c>
      <c r="R1348" s="4"/>
      <c r="S1348" s="18"/>
      <c r="U1348" s="7">
        <f>VLOOKUP(F1348,[6]农村公路!$I$6:$W$11652,15,0)</f>
        <v>1.7</v>
      </c>
      <c r="V1348" s="7">
        <f t="shared" si="63"/>
        <v>0</v>
      </c>
      <c r="W1348" s="7" t="e">
        <f>VLOOKUP(F1348,'[7]乡镇通三级、旅游资源产业路项目明细'!$F$8:$S$1305,14,0)</f>
        <v>#N/A</v>
      </c>
      <c r="AA1348" s="7" t="e">
        <f>_xlfn.XLOOKUP(F1348,'[8]乡镇通三级、旅游资源产业路项目明细'!$U:$U,'[8]乡镇通三级、旅游资源产业路项目明细'!$U:$U)</f>
        <v>#N/A</v>
      </c>
      <c r="AB1348" s="7" t="e">
        <f>VLOOKUP(F1348,[9]项目建设投资计划表!$L$7:$O$83,4,0)</f>
        <v>#N/A</v>
      </c>
    </row>
    <row r="1349" spans="1:28" ht="25.15" customHeight="1" outlineLevel="3" x14ac:dyDescent="0.4">
      <c r="A1349" s="4" t="s">
        <v>16</v>
      </c>
      <c r="B1349" s="4" t="s">
        <v>139</v>
      </c>
      <c r="C1349" s="4" t="s">
        <v>4250</v>
      </c>
      <c r="D1349" s="4" t="s">
        <v>4251</v>
      </c>
      <c r="E1349" s="9"/>
      <c r="F1349" s="4" t="s">
        <v>4252</v>
      </c>
      <c r="G1349" s="4" t="s">
        <v>275</v>
      </c>
      <c r="H1349" s="9" t="s">
        <v>291</v>
      </c>
      <c r="I1349" s="9" t="s">
        <v>4253</v>
      </c>
      <c r="J1349" s="4">
        <v>3.7</v>
      </c>
      <c r="K1349" s="4" t="s">
        <v>277</v>
      </c>
      <c r="L1349" s="4">
        <v>0</v>
      </c>
      <c r="M1349" s="4">
        <v>3.7</v>
      </c>
      <c r="N1349" s="4"/>
      <c r="O1349" s="4" t="s">
        <v>285</v>
      </c>
      <c r="P1349" s="4" t="s">
        <v>279</v>
      </c>
      <c r="Q1349" s="4" t="s">
        <v>4254</v>
      </c>
      <c r="R1349" s="4"/>
      <c r="S1349" s="18"/>
      <c r="U1349" s="7">
        <f>VLOOKUP(F1349,[6]农村公路!$I$6:$W$11652,15,0)</f>
        <v>3.7</v>
      </c>
      <c r="V1349" s="7">
        <f t="shared" si="63"/>
        <v>0</v>
      </c>
      <c r="W1349" s="7" t="e">
        <f>VLOOKUP(F1349,'[7]乡镇通三级、旅游资源产业路项目明细'!$F$8:$S$1305,14,0)</f>
        <v>#N/A</v>
      </c>
      <c r="AA1349" s="7" t="e">
        <f>_xlfn.XLOOKUP(F1349,'[8]乡镇通三级、旅游资源产业路项目明细'!$U:$U,'[8]乡镇通三级、旅游资源产业路项目明细'!$U:$U)</f>
        <v>#N/A</v>
      </c>
      <c r="AB1349" s="7" t="e">
        <f>VLOOKUP(F1349,[9]项目建设投资计划表!$L$7:$O$83,4,0)</f>
        <v>#N/A</v>
      </c>
    </row>
    <row r="1350" spans="1:28" ht="25.15" customHeight="1" outlineLevel="3" x14ac:dyDescent="0.4">
      <c r="A1350" s="4" t="s">
        <v>16</v>
      </c>
      <c r="B1350" s="4" t="s">
        <v>139</v>
      </c>
      <c r="C1350" s="4" t="s">
        <v>4197</v>
      </c>
      <c r="D1350" s="4" t="s">
        <v>4255</v>
      </c>
      <c r="E1350" s="9"/>
      <c r="F1350" s="4" t="s">
        <v>4256</v>
      </c>
      <c r="G1350" s="4" t="s">
        <v>275</v>
      </c>
      <c r="H1350" s="9" t="s">
        <v>291</v>
      </c>
      <c r="I1350" s="9" t="s">
        <v>4257</v>
      </c>
      <c r="J1350" s="4">
        <v>9.5470000000000006</v>
      </c>
      <c r="K1350" s="4" t="s">
        <v>300</v>
      </c>
      <c r="L1350" s="4">
        <v>0</v>
      </c>
      <c r="M1350" s="4">
        <v>8.5470000000000006</v>
      </c>
      <c r="N1350" s="4"/>
      <c r="O1350" s="4" t="s">
        <v>293</v>
      </c>
      <c r="P1350" s="4" t="s">
        <v>279</v>
      </c>
      <c r="Q1350" s="4" t="s">
        <v>4258</v>
      </c>
      <c r="R1350" s="4" t="s">
        <v>366</v>
      </c>
      <c r="S1350" s="18"/>
      <c r="U1350" s="7">
        <f>VLOOKUP(F1350,[6]农村公路!$I$6:$W$11652,15,0)</f>
        <v>9.5470000000000006</v>
      </c>
      <c r="V1350" s="7">
        <f t="shared" si="63"/>
        <v>0</v>
      </c>
      <c r="W1350" s="7">
        <f>VLOOKUP(F1350,'[7]2021年备案'!$F$8:$S$1293,14,0)</f>
        <v>1</v>
      </c>
      <c r="X1350" s="7">
        <f>J1350-W1350</f>
        <v>8.5470000000000006</v>
      </c>
      <c r="Y1350" s="7">
        <f>X1350-M1350</f>
        <v>0</v>
      </c>
      <c r="AA1350" s="7" t="str">
        <f>_xlfn.XLOOKUP(F1350,'[8]乡镇通三级、旅游资源产业路项目明细'!$U:$U,'[8]乡镇通三级、旅游资源产业路项目明细'!$U:$U)</f>
        <v>鼎城区尧天坪镇花莲冲村花木种植基地连接路</v>
      </c>
      <c r="AB1350" s="7" t="e">
        <f>VLOOKUP(F1350,[9]项目建设投资计划表!$L$7:$O$83,4,0)</f>
        <v>#N/A</v>
      </c>
    </row>
    <row r="1351" spans="1:28" ht="25.15" customHeight="1" outlineLevel="3" x14ac:dyDescent="0.4">
      <c r="A1351" s="4" t="s">
        <v>16</v>
      </c>
      <c r="B1351" s="4" t="s">
        <v>139</v>
      </c>
      <c r="C1351" s="4" t="s">
        <v>4259</v>
      </c>
      <c r="D1351" s="4" t="s">
        <v>4260</v>
      </c>
      <c r="E1351" s="9"/>
      <c r="F1351" s="4" t="s">
        <v>4261</v>
      </c>
      <c r="G1351" s="4" t="s">
        <v>275</v>
      </c>
      <c r="H1351" s="9" t="s">
        <v>291</v>
      </c>
      <c r="I1351" s="9" t="s">
        <v>4262</v>
      </c>
      <c r="J1351" s="4">
        <v>3.3090000000000002</v>
      </c>
      <c r="K1351" s="4" t="s">
        <v>277</v>
      </c>
      <c r="L1351" s="4">
        <v>0</v>
      </c>
      <c r="M1351" s="4">
        <v>3.3090000000000002</v>
      </c>
      <c r="N1351" s="4"/>
      <c r="O1351" s="4" t="s">
        <v>285</v>
      </c>
      <c r="P1351" s="4" t="s">
        <v>279</v>
      </c>
      <c r="Q1351" s="4" t="s">
        <v>4263</v>
      </c>
      <c r="R1351" s="4"/>
      <c r="S1351" s="18"/>
      <c r="U1351" s="7">
        <f>VLOOKUP(F1351,[6]农村公路!$I$6:$W$11652,15,0)</f>
        <v>3.3090000000000002</v>
      </c>
      <c r="V1351" s="7">
        <f t="shared" si="63"/>
        <v>0</v>
      </c>
      <c r="W1351" s="7" t="e">
        <f>VLOOKUP(F1351,'[7]乡镇通三级、旅游资源产业路项目明细'!$F$8:$S$1305,14,0)</f>
        <v>#N/A</v>
      </c>
      <c r="AA1351" s="7" t="e">
        <f>_xlfn.XLOOKUP(F1351,'[8]乡镇通三级、旅游资源产业路项目明细'!$U:$U,'[8]乡镇通三级、旅游资源产业路项目明细'!$U:$U)</f>
        <v>#N/A</v>
      </c>
      <c r="AB1351" s="7" t="e">
        <f>VLOOKUP(F1351,[9]项目建设投资计划表!$L$7:$O$83,4,0)</f>
        <v>#N/A</v>
      </c>
    </row>
    <row r="1352" spans="1:28" ht="25.15" customHeight="1" outlineLevel="3" x14ac:dyDescent="0.4">
      <c r="A1352" s="4" t="s">
        <v>16</v>
      </c>
      <c r="B1352" s="4" t="s">
        <v>139</v>
      </c>
      <c r="C1352" s="4" t="s">
        <v>4264</v>
      </c>
      <c r="D1352" s="4" t="s">
        <v>4265</v>
      </c>
      <c r="E1352" s="9"/>
      <c r="F1352" s="4" t="s">
        <v>4266</v>
      </c>
      <c r="G1352" s="4" t="s">
        <v>275</v>
      </c>
      <c r="H1352" s="9" t="s">
        <v>291</v>
      </c>
      <c r="I1352" s="9" t="s">
        <v>283</v>
      </c>
      <c r="J1352" s="4">
        <v>1.5</v>
      </c>
      <c r="K1352" s="4" t="s">
        <v>277</v>
      </c>
      <c r="L1352" s="4">
        <v>0</v>
      </c>
      <c r="M1352" s="4">
        <v>1.5</v>
      </c>
      <c r="N1352" s="4"/>
      <c r="O1352" s="4" t="s">
        <v>285</v>
      </c>
      <c r="P1352" s="4" t="s">
        <v>279</v>
      </c>
      <c r="Q1352" s="4" t="s">
        <v>4267</v>
      </c>
      <c r="R1352" s="4"/>
      <c r="S1352" s="18"/>
      <c r="U1352" s="7">
        <f>VLOOKUP(F1352,[6]农村公路!$I$6:$W$11652,15,0)</f>
        <v>1.5</v>
      </c>
      <c r="V1352" s="7">
        <f t="shared" si="63"/>
        <v>0</v>
      </c>
      <c r="W1352" s="7" t="e">
        <f>VLOOKUP(F1352,'[7]乡镇通三级、旅游资源产业路项目明细'!$F$8:$S$1305,14,0)</f>
        <v>#N/A</v>
      </c>
      <c r="AA1352" s="7" t="e">
        <f>_xlfn.XLOOKUP(F1352,'[8]乡镇通三级、旅游资源产业路项目明细'!$U:$U,'[8]乡镇通三级、旅游资源产业路项目明细'!$U:$U)</f>
        <v>#N/A</v>
      </c>
      <c r="AB1352" s="7" t="e">
        <f>VLOOKUP(F1352,[9]项目建设投资计划表!$L$7:$O$83,4,0)</f>
        <v>#N/A</v>
      </c>
    </row>
    <row r="1353" spans="1:28" ht="25.15" customHeight="1" outlineLevel="3" x14ac:dyDescent="0.4">
      <c r="A1353" s="4" t="s">
        <v>16</v>
      </c>
      <c r="B1353" s="4" t="s">
        <v>139</v>
      </c>
      <c r="C1353" s="4" t="s">
        <v>4197</v>
      </c>
      <c r="D1353" s="4" t="s">
        <v>4268</v>
      </c>
      <c r="E1353" s="9"/>
      <c r="F1353" s="4" t="s">
        <v>4269</v>
      </c>
      <c r="G1353" s="4" t="s">
        <v>275</v>
      </c>
      <c r="H1353" s="9" t="s">
        <v>291</v>
      </c>
      <c r="I1353" s="9" t="s">
        <v>4270</v>
      </c>
      <c r="J1353" s="4">
        <v>6.1539999999999999</v>
      </c>
      <c r="K1353" s="4" t="s">
        <v>277</v>
      </c>
      <c r="L1353" s="4">
        <v>0</v>
      </c>
      <c r="M1353" s="4">
        <v>2.6</v>
      </c>
      <c r="N1353" s="4"/>
      <c r="O1353" s="4" t="s">
        <v>285</v>
      </c>
      <c r="P1353" s="4" t="s">
        <v>279</v>
      </c>
      <c r="Q1353" s="4" t="s">
        <v>4271</v>
      </c>
      <c r="R1353" s="4"/>
      <c r="S1353" s="18"/>
      <c r="U1353" s="7">
        <f>VLOOKUP(F1353,[6]农村公路!$I$6:$W$11652,15,0)</f>
        <v>6.1539999999999999</v>
      </c>
      <c r="V1353" s="7">
        <f t="shared" si="63"/>
        <v>0</v>
      </c>
      <c r="W1353" s="7" t="e">
        <f>VLOOKUP(F1353,'[7]乡镇通三级、旅游资源产业路项目明细'!$F$8:$S$1305,14,0)</f>
        <v>#N/A</v>
      </c>
      <c r="AA1353" s="7" t="e">
        <f>_xlfn.XLOOKUP(F1353,'[8]乡镇通三级、旅游资源产业路项目明细'!$U:$U,'[8]乡镇通三级、旅游资源产业路项目明细'!$U:$U)</f>
        <v>#N/A</v>
      </c>
      <c r="AB1353" s="7" t="e">
        <f>VLOOKUP(F1353,[9]项目建设投资计划表!$L$7:$O$83,4,0)</f>
        <v>#N/A</v>
      </c>
    </row>
    <row r="1354" spans="1:28" ht="25.15" customHeight="1" outlineLevel="3" x14ac:dyDescent="0.4">
      <c r="A1354" s="4" t="s">
        <v>16</v>
      </c>
      <c r="B1354" s="4" t="s">
        <v>139</v>
      </c>
      <c r="C1354" s="4" t="s">
        <v>4272</v>
      </c>
      <c r="D1354" s="4" t="s">
        <v>4273</v>
      </c>
      <c r="E1354" s="9"/>
      <c r="F1354" s="4" t="s">
        <v>4274</v>
      </c>
      <c r="G1354" s="4" t="s">
        <v>275</v>
      </c>
      <c r="H1354" s="9" t="s">
        <v>291</v>
      </c>
      <c r="I1354" s="9" t="s">
        <v>283</v>
      </c>
      <c r="J1354" s="4">
        <v>2</v>
      </c>
      <c r="K1354" s="4" t="s">
        <v>277</v>
      </c>
      <c r="L1354" s="4">
        <v>0</v>
      </c>
      <c r="M1354" s="4">
        <v>2</v>
      </c>
      <c r="N1354" s="4"/>
      <c r="O1354" s="4" t="s">
        <v>285</v>
      </c>
      <c r="P1354" s="4" t="s">
        <v>279</v>
      </c>
      <c r="Q1354" s="4" t="s">
        <v>4258</v>
      </c>
      <c r="R1354" s="4"/>
      <c r="S1354" s="18"/>
      <c r="U1354" s="7">
        <f>VLOOKUP(F1354,[6]农村公路!$I$6:$W$11652,15,0)</f>
        <v>2</v>
      </c>
      <c r="V1354" s="7">
        <f t="shared" si="63"/>
        <v>0</v>
      </c>
      <c r="W1354" s="7" t="e">
        <f>VLOOKUP(F1354,'[7]乡镇通三级、旅游资源产业路项目明细'!$F$8:$S$1305,14,0)</f>
        <v>#N/A</v>
      </c>
      <c r="AA1354" s="7" t="e">
        <f>_xlfn.XLOOKUP(F1354,'[8]乡镇通三级、旅游资源产业路项目明细'!$U:$U,'[8]乡镇通三级、旅游资源产业路项目明细'!$U:$U)</f>
        <v>#N/A</v>
      </c>
      <c r="AB1354" s="7" t="e">
        <f>VLOOKUP(F1354,[9]项目建设投资计划表!$L$7:$O$83,4,0)</f>
        <v>#N/A</v>
      </c>
    </row>
    <row r="1355" spans="1:28" ht="25.15" customHeight="1" outlineLevel="3" x14ac:dyDescent="0.4">
      <c r="A1355" s="4" t="s">
        <v>16</v>
      </c>
      <c r="B1355" s="4" t="s">
        <v>139</v>
      </c>
      <c r="C1355" s="4" t="s">
        <v>4197</v>
      </c>
      <c r="D1355" s="4" t="s">
        <v>807</v>
      </c>
      <c r="E1355" s="9"/>
      <c r="F1355" s="4" t="s">
        <v>4275</v>
      </c>
      <c r="G1355" s="4" t="s">
        <v>275</v>
      </c>
      <c r="H1355" s="9" t="s">
        <v>291</v>
      </c>
      <c r="I1355" s="9" t="s">
        <v>4276</v>
      </c>
      <c r="J1355" s="4">
        <v>5.2249999999999996</v>
      </c>
      <c r="K1355" s="4" t="s">
        <v>277</v>
      </c>
      <c r="L1355" s="4">
        <v>0</v>
      </c>
      <c r="M1355" s="4">
        <v>5.2249999999999996</v>
      </c>
      <c r="N1355" s="4"/>
      <c r="O1355" s="4" t="s">
        <v>285</v>
      </c>
      <c r="P1355" s="4" t="s">
        <v>279</v>
      </c>
      <c r="Q1355" s="4" t="s">
        <v>4277</v>
      </c>
      <c r="R1355" s="4"/>
      <c r="S1355" s="18"/>
      <c r="U1355" s="7">
        <f>VLOOKUP(F1355,[6]农村公路!$I$6:$W$11652,15,0)</f>
        <v>5.2249999999999996</v>
      </c>
      <c r="V1355" s="7">
        <f t="shared" si="63"/>
        <v>0</v>
      </c>
      <c r="W1355" s="7" t="e">
        <f>VLOOKUP(F1355,'[7]乡镇通三级、旅游资源产业路项目明细'!$F$8:$S$1305,14,0)</f>
        <v>#N/A</v>
      </c>
      <c r="AA1355" s="7" t="e">
        <f>_xlfn.XLOOKUP(F1355,'[8]乡镇通三级、旅游资源产业路项目明细'!$U:$U,'[8]乡镇通三级、旅游资源产业路项目明细'!$U:$U)</f>
        <v>#N/A</v>
      </c>
      <c r="AB1355" s="7" t="e">
        <f>VLOOKUP(F1355,[9]项目建设投资计划表!$L$7:$O$83,4,0)</f>
        <v>#N/A</v>
      </c>
    </row>
    <row r="1356" spans="1:28" ht="25.15" customHeight="1" outlineLevel="3" x14ac:dyDescent="0.4">
      <c r="A1356" s="4" t="s">
        <v>16</v>
      </c>
      <c r="B1356" s="4" t="s">
        <v>139</v>
      </c>
      <c r="C1356" s="4" t="s">
        <v>4221</v>
      </c>
      <c r="D1356" s="4" t="s">
        <v>4278</v>
      </c>
      <c r="E1356" s="9"/>
      <c r="F1356" s="4" t="s">
        <v>4279</v>
      </c>
      <c r="G1356" s="4" t="s">
        <v>275</v>
      </c>
      <c r="H1356" s="9" t="s">
        <v>291</v>
      </c>
      <c r="I1356" s="9" t="s">
        <v>4280</v>
      </c>
      <c r="J1356" s="4">
        <v>8.2270000000000003</v>
      </c>
      <c r="K1356" s="4" t="s">
        <v>277</v>
      </c>
      <c r="L1356" s="4">
        <v>0</v>
      </c>
      <c r="M1356" s="4">
        <v>2.3340000000000001</v>
      </c>
      <c r="N1356" s="4"/>
      <c r="O1356" s="4" t="s">
        <v>285</v>
      </c>
      <c r="P1356" s="4" t="s">
        <v>279</v>
      </c>
      <c r="Q1356" s="4" t="s">
        <v>4281</v>
      </c>
      <c r="R1356" s="4"/>
      <c r="S1356" s="18"/>
      <c r="U1356" s="7">
        <f>VLOOKUP(F1356,[6]农村公路!$I$6:$W$11652,15,0)</f>
        <v>8.2270000000000003</v>
      </c>
      <c r="V1356" s="7">
        <f t="shared" si="63"/>
        <v>0</v>
      </c>
      <c r="W1356" s="7" t="e">
        <f>VLOOKUP(F1356,'[7]乡镇通三级、旅游资源产业路项目明细'!$F$8:$S$1305,14,0)</f>
        <v>#N/A</v>
      </c>
      <c r="AA1356" s="7" t="e">
        <f>_xlfn.XLOOKUP(F1356,'[8]乡镇通三级、旅游资源产业路项目明细'!$U:$U,'[8]乡镇通三级、旅游资源产业路项目明细'!$U:$U)</f>
        <v>#N/A</v>
      </c>
      <c r="AB1356" s="7" t="e">
        <f>VLOOKUP(F1356,[9]项目建设投资计划表!$L$7:$O$83,4,0)</f>
        <v>#N/A</v>
      </c>
    </row>
    <row r="1357" spans="1:28" ht="25.15" customHeight="1" outlineLevel="3" x14ac:dyDescent="0.4">
      <c r="A1357" s="4" t="s">
        <v>16</v>
      </c>
      <c r="B1357" s="4" t="s">
        <v>139</v>
      </c>
      <c r="C1357" s="4" t="s">
        <v>4250</v>
      </c>
      <c r="D1357" s="4" t="s">
        <v>4282</v>
      </c>
      <c r="E1357" s="9"/>
      <c r="F1357" s="4" t="s">
        <v>4283</v>
      </c>
      <c r="G1357" s="4" t="s">
        <v>275</v>
      </c>
      <c r="H1357" s="9" t="s">
        <v>291</v>
      </c>
      <c r="I1357" s="9" t="s">
        <v>4284</v>
      </c>
      <c r="J1357" s="4">
        <v>2.8</v>
      </c>
      <c r="K1357" s="4" t="s">
        <v>277</v>
      </c>
      <c r="L1357" s="4">
        <v>0</v>
      </c>
      <c r="M1357" s="4">
        <v>2.8</v>
      </c>
      <c r="N1357" s="4"/>
      <c r="O1357" s="4" t="s">
        <v>285</v>
      </c>
      <c r="P1357" s="4" t="s">
        <v>279</v>
      </c>
      <c r="Q1357" s="4" t="s">
        <v>4285</v>
      </c>
      <c r="R1357" s="4"/>
      <c r="S1357" s="18"/>
      <c r="U1357" s="7">
        <f>VLOOKUP(F1357,[6]农村公路!$I$6:$W$11652,15,0)</f>
        <v>2.8</v>
      </c>
      <c r="V1357" s="7">
        <f t="shared" si="63"/>
        <v>0</v>
      </c>
      <c r="W1357" s="7" t="e">
        <f>VLOOKUP(F1357,'[7]乡镇通三级、旅游资源产业路项目明细'!$F$8:$S$1305,14,0)</f>
        <v>#N/A</v>
      </c>
      <c r="AA1357" s="7" t="e">
        <f>_xlfn.XLOOKUP(F1357,'[8]乡镇通三级、旅游资源产业路项目明细'!$U:$U,'[8]乡镇通三级、旅游资源产业路项目明细'!$U:$U)</f>
        <v>#N/A</v>
      </c>
      <c r="AB1357" s="7" t="e">
        <f>VLOOKUP(F1357,[9]项目建设投资计划表!$L$7:$O$83,4,0)</f>
        <v>#N/A</v>
      </c>
    </row>
    <row r="1358" spans="1:28" ht="25.15" customHeight="1" outlineLevel="3" x14ac:dyDescent="0.4">
      <c r="A1358" s="4" t="s">
        <v>16</v>
      </c>
      <c r="B1358" s="4" t="s">
        <v>139</v>
      </c>
      <c r="C1358" s="4" t="s">
        <v>4236</v>
      </c>
      <c r="D1358" s="4" t="s">
        <v>4286</v>
      </c>
      <c r="E1358" s="9"/>
      <c r="F1358" s="4" t="s">
        <v>4287</v>
      </c>
      <c r="G1358" s="4" t="s">
        <v>275</v>
      </c>
      <c r="H1358" s="9" t="s">
        <v>291</v>
      </c>
      <c r="I1358" s="9" t="s">
        <v>4288</v>
      </c>
      <c r="J1358" s="4">
        <v>2.92</v>
      </c>
      <c r="K1358" s="4" t="s">
        <v>300</v>
      </c>
      <c r="L1358" s="4">
        <v>0</v>
      </c>
      <c r="M1358" s="4">
        <v>2.92</v>
      </c>
      <c r="N1358" s="4"/>
      <c r="O1358" s="4" t="s">
        <v>293</v>
      </c>
      <c r="P1358" s="4" t="s">
        <v>279</v>
      </c>
      <c r="Q1358" s="4" t="s">
        <v>4289</v>
      </c>
      <c r="R1358" s="4"/>
      <c r="S1358" s="18"/>
      <c r="U1358" s="7">
        <f>VLOOKUP(F1358,[6]农村公路!$I$6:$W$11652,15,0)</f>
        <v>2.92</v>
      </c>
      <c r="V1358" s="7">
        <f t="shared" si="63"/>
        <v>0</v>
      </c>
      <c r="W1358" s="7" t="e">
        <f>VLOOKUP(F1358,'[7]乡镇通三级、旅游资源产业路项目明细'!$F$8:$S$1305,14,0)</f>
        <v>#N/A</v>
      </c>
      <c r="AA1358" s="7" t="e">
        <f>_xlfn.XLOOKUP(F1358,'[8]乡镇通三级、旅游资源产业路项目明细'!$U:$U,'[8]乡镇通三级、旅游资源产业路项目明细'!$U:$U)</f>
        <v>#N/A</v>
      </c>
      <c r="AB1358" s="7" t="e">
        <f>VLOOKUP(F1358,[9]项目建设投资计划表!$L$7:$O$83,4,0)</f>
        <v>#N/A</v>
      </c>
    </row>
    <row r="1359" spans="1:28" ht="25.15" customHeight="1" outlineLevel="3" x14ac:dyDescent="0.4">
      <c r="A1359" s="4" t="s">
        <v>16</v>
      </c>
      <c r="B1359" s="4" t="s">
        <v>139</v>
      </c>
      <c r="C1359" s="4" t="s">
        <v>4216</v>
      </c>
      <c r="D1359" s="4" t="s">
        <v>4290</v>
      </c>
      <c r="E1359" s="9"/>
      <c r="F1359" s="4" t="s">
        <v>4291</v>
      </c>
      <c r="G1359" s="4" t="s">
        <v>275</v>
      </c>
      <c r="H1359" s="9" t="s">
        <v>291</v>
      </c>
      <c r="I1359" s="9" t="s">
        <v>283</v>
      </c>
      <c r="J1359" s="4">
        <v>1.65</v>
      </c>
      <c r="K1359" s="4" t="s">
        <v>284</v>
      </c>
      <c r="L1359" s="4">
        <v>0</v>
      </c>
      <c r="M1359" s="4">
        <v>1.65</v>
      </c>
      <c r="N1359" s="4"/>
      <c r="O1359" s="4" t="s">
        <v>285</v>
      </c>
      <c r="P1359" s="4" t="s">
        <v>279</v>
      </c>
      <c r="Q1359" s="4" t="s">
        <v>4240</v>
      </c>
      <c r="R1359" s="4"/>
      <c r="S1359" s="18"/>
      <c r="U1359" s="7">
        <f>VLOOKUP(F1359,[6]农村公路!$I$6:$W$11652,15,0)</f>
        <v>1.65</v>
      </c>
      <c r="V1359" s="7">
        <f t="shared" si="63"/>
        <v>0</v>
      </c>
      <c r="W1359" s="7" t="e">
        <f>VLOOKUP(F1359,'[7]乡镇通三级、旅游资源产业路项目明细'!$F$8:$S$1305,14,0)</f>
        <v>#N/A</v>
      </c>
      <c r="AA1359" s="7" t="e">
        <f>_xlfn.XLOOKUP(F1359,'[8]乡镇通三级、旅游资源产业路项目明细'!$U:$U,'[8]乡镇通三级、旅游资源产业路项目明细'!$U:$U)</f>
        <v>#N/A</v>
      </c>
      <c r="AB1359" s="7" t="e">
        <f>VLOOKUP(F1359,[9]项目建设投资计划表!$L$7:$O$83,4,0)</f>
        <v>#N/A</v>
      </c>
    </row>
    <row r="1360" spans="1:28" ht="25.15" customHeight="1" outlineLevel="3" x14ac:dyDescent="0.4">
      <c r="A1360" s="4" t="s">
        <v>16</v>
      </c>
      <c r="B1360" s="4" t="s">
        <v>139</v>
      </c>
      <c r="C1360" s="4" t="s">
        <v>4250</v>
      </c>
      <c r="D1360" s="4" t="s">
        <v>4292</v>
      </c>
      <c r="E1360" s="9"/>
      <c r="F1360" s="4" t="s">
        <v>4293</v>
      </c>
      <c r="G1360" s="4" t="s">
        <v>275</v>
      </c>
      <c r="H1360" s="9" t="s">
        <v>291</v>
      </c>
      <c r="I1360" s="9" t="s">
        <v>283</v>
      </c>
      <c r="J1360" s="4">
        <v>1.01</v>
      </c>
      <c r="K1360" s="4" t="s">
        <v>284</v>
      </c>
      <c r="L1360" s="4">
        <v>0</v>
      </c>
      <c r="M1360" s="4">
        <v>1.01</v>
      </c>
      <c r="N1360" s="4"/>
      <c r="O1360" s="4" t="s">
        <v>285</v>
      </c>
      <c r="P1360" s="4" t="s">
        <v>279</v>
      </c>
      <c r="Q1360" s="4" t="s">
        <v>4240</v>
      </c>
      <c r="R1360" s="4"/>
      <c r="S1360" s="18"/>
      <c r="U1360" s="7">
        <f>VLOOKUP(F1360,[6]农村公路!$I$6:$W$11652,15,0)</f>
        <v>1.01</v>
      </c>
      <c r="V1360" s="7">
        <f t="shared" si="63"/>
        <v>0</v>
      </c>
      <c r="W1360" s="7" t="e">
        <f>VLOOKUP(F1360,'[7]乡镇通三级、旅游资源产业路项目明细'!$F$8:$S$1305,14,0)</f>
        <v>#N/A</v>
      </c>
      <c r="AA1360" s="7" t="e">
        <f>_xlfn.XLOOKUP(F1360,'[8]乡镇通三级、旅游资源产业路项目明细'!$U:$U,'[8]乡镇通三级、旅游资源产业路项目明细'!$U:$U)</f>
        <v>#N/A</v>
      </c>
      <c r="AB1360" s="7" t="e">
        <f>VLOOKUP(F1360,[9]项目建设投资计划表!$L$7:$O$83,4,0)</f>
        <v>#N/A</v>
      </c>
    </row>
    <row r="1361" spans="1:28" ht="25.15" customHeight="1" outlineLevel="3" x14ac:dyDescent="0.4">
      <c r="A1361" s="4" t="s">
        <v>16</v>
      </c>
      <c r="B1361" s="4" t="s">
        <v>139</v>
      </c>
      <c r="C1361" s="4" t="s">
        <v>4250</v>
      </c>
      <c r="D1361" s="4" t="s">
        <v>4294</v>
      </c>
      <c r="E1361" s="9"/>
      <c r="F1361" s="4" t="s">
        <v>4295</v>
      </c>
      <c r="G1361" s="4" t="s">
        <v>275</v>
      </c>
      <c r="H1361" s="9" t="s">
        <v>291</v>
      </c>
      <c r="I1361" s="9" t="s">
        <v>283</v>
      </c>
      <c r="J1361" s="4">
        <v>1.1000000000000001</v>
      </c>
      <c r="K1361" s="4" t="s">
        <v>277</v>
      </c>
      <c r="L1361" s="4">
        <v>0</v>
      </c>
      <c r="M1361" s="4">
        <v>1.1000000000000001</v>
      </c>
      <c r="N1361" s="4"/>
      <c r="O1361" s="4" t="s">
        <v>285</v>
      </c>
      <c r="P1361" s="4" t="s">
        <v>279</v>
      </c>
      <c r="Q1361" s="4" t="s">
        <v>4240</v>
      </c>
      <c r="R1361" s="4"/>
      <c r="S1361" s="18"/>
      <c r="U1361" s="7">
        <f>VLOOKUP(F1361,[6]农村公路!$I$6:$W$11652,15,0)</f>
        <v>1.1000000000000001</v>
      </c>
      <c r="V1361" s="7">
        <f t="shared" si="63"/>
        <v>0</v>
      </c>
      <c r="W1361" s="7" t="e">
        <f>VLOOKUP(F1361,'[7]乡镇通三级、旅游资源产业路项目明细'!$F$8:$S$1305,14,0)</f>
        <v>#N/A</v>
      </c>
      <c r="AA1361" s="7" t="e">
        <f>_xlfn.XLOOKUP(F1361,'[8]乡镇通三级、旅游资源产业路项目明细'!$U:$U,'[8]乡镇通三级、旅游资源产业路项目明细'!$U:$U)</f>
        <v>#N/A</v>
      </c>
      <c r="AB1361" s="7" t="e">
        <f>VLOOKUP(F1361,[9]项目建设投资计划表!$L$7:$O$83,4,0)</f>
        <v>#N/A</v>
      </c>
    </row>
    <row r="1362" spans="1:28" ht="25.15" customHeight="1" outlineLevel="3" x14ac:dyDescent="0.4">
      <c r="A1362" s="4" t="s">
        <v>16</v>
      </c>
      <c r="B1362" s="4" t="s">
        <v>139</v>
      </c>
      <c r="C1362" s="4" t="s">
        <v>4250</v>
      </c>
      <c r="D1362" s="4" t="s">
        <v>4296</v>
      </c>
      <c r="E1362" s="9"/>
      <c r="F1362" s="4" t="s">
        <v>4297</v>
      </c>
      <c r="G1362" s="4" t="s">
        <v>275</v>
      </c>
      <c r="H1362" s="9" t="s">
        <v>291</v>
      </c>
      <c r="I1362" s="9" t="s">
        <v>283</v>
      </c>
      <c r="J1362" s="4">
        <v>4.83</v>
      </c>
      <c r="K1362" s="4" t="s">
        <v>277</v>
      </c>
      <c r="L1362" s="4">
        <v>0</v>
      </c>
      <c r="M1362" s="4">
        <v>4.83</v>
      </c>
      <c r="N1362" s="4"/>
      <c r="O1362" s="4" t="s">
        <v>285</v>
      </c>
      <c r="P1362" s="4" t="s">
        <v>279</v>
      </c>
      <c r="Q1362" s="4" t="s">
        <v>4298</v>
      </c>
      <c r="R1362" s="4"/>
      <c r="S1362" s="18"/>
      <c r="U1362" s="7">
        <f>VLOOKUP(F1362,[6]农村公路!$I$6:$W$11652,15,0)</f>
        <v>4.83</v>
      </c>
      <c r="V1362" s="7">
        <f t="shared" si="63"/>
        <v>0</v>
      </c>
      <c r="W1362" s="7" t="e">
        <f>VLOOKUP(F1362,'[7]乡镇通三级、旅游资源产业路项目明细'!$F$8:$S$1305,14,0)</f>
        <v>#N/A</v>
      </c>
      <c r="AA1362" s="7" t="e">
        <f>_xlfn.XLOOKUP(F1362,'[8]乡镇通三级、旅游资源产业路项目明细'!$U:$U,'[8]乡镇通三级、旅游资源产业路项目明细'!$U:$U)</f>
        <v>#N/A</v>
      </c>
      <c r="AB1362" s="7" t="e">
        <f>VLOOKUP(F1362,[9]项目建设投资计划表!$L$7:$O$83,4,0)</f>
        <v>#N/A</v>
      </c>
    </row>
    <row r="1363" spans="1:28" ht="25.15" customHeight="1" outlineLevel="3" x14ac:dyDescent="0.4">
      <c r="A1363" s="4" t="s">
        <v>16</v>
      </c>
      <c r="B1363" s="4" t="s">
        <v>139</v>
      </c>
      <c r="C1363" s="4" t="s">
        <v>4299</v>
      </c>
      <c r="D1363" s="4" t="s">
        <v>4300</v>
      </c>
      <c r="E1363" s="9"/>
      <c r="F1363" s="4" t="s">
        <v>4301</v>
      </c>
      <c r="G1363" s="4" t="s">
        <v>275</v>
      </c>
      <c r="H1363" s="9" t="s">
        <v>291</v>
      </c>
      <c r="I1363" s="9" t="s">
        <v>4302</v>
      </c>
      <c r="J1363" s="4">
        <v>1.3169999999999999</v>
      </c>
      <c r="K1363" s="4" t="s">
        <v>284</v>
      </c>
      <c r="L1363" s="4">
        <v>0</v>
      </c>
      <c r="M1363" s="4">
        <v>1.3169999999999999</v>
      </c>
      <c r="N1363" s="4"/>
      <c r="O1363" s="4" t="s">
        <v>285</v>
      </c>
      <c r="P1363" s="4" t="s">
        <v>279</v>
      </c>
      <c r="Q1363" s="4" t="s">
        <v>4240</v>
      </c>
      <c r="R1363" s="4"/>
      <c r="S1363" s="18"/>
      <c r="U1363" s="7">
        <f>VLOOKUP(F1363,[6]农村公路!$I$6:$W$11652,15,0)</f>
        <v>1.3169999999999999</v>
      </c>
      <c r="V1363" s="7">
        <f t="shared" si="63"/>
        <v>0</v>
      </c>
      <c r="W1363" s="7" t="e">
        <f>VLOOKUP(F1363,'[7]乡镇通三级、旅游资源产业路项目明细'!$F$8:$S$1305,14,0)</f>
        <v>#N/A</v>
      </c>
      <c r="AA1363" s="7" t="e">
        <f>_xlfn.XLOOKUP(F1363,'[8]乡镇通三级、旅游资源产业路项目明细'!$U:$U,'[8]乡镇通三级、旅游资源产业路项目明细'!$U:$U)</f>
        <v>#N/A</v>
      </c>
      <c r="AB1363" s="7" t="e">
        <f>VLOOKUP(F1363,[9]项目建设投资计划表!$L$7:$O$83,4,0)</f>
        <v>#N/A</v>
      </c>
    </row>
    <row r="1364" spans="1:28" ht="25.15" customHeight="1" outlineLevel="3" x14ac:dyDescent="0.4">
      <c r="A1364" s="4" t="s">
        <v>16</v>
      </c>
      <c r="B1364" s="4" t="s">
        <v>139</v>
      </c>
      <c r="C1364" s="4" t="s">
        <v>4236</v>
      </c>
      <c r="D1364" s="4" t="s">
        <v>4246</v>
      </c>
      <c r="E1364" s="9"/>
      <c r="F1364" s="4" t="s">
        <v>4303</v>
      </c>
      <c r="G1364" s="4" t="s">
        <v>275</v>
      </c>
      <c r="H1364" s="9" t="s">
        <v>291</v>
      </c>
      <c r="I1364" s="9" t="s">
        <v>283</v>
      </c>
      <c r="J1364" s="4">
        <v>0.41</v>
      </c>
      <c r="K1364" s="4" t="s">
        <v>284</v>
      </c>
      <c r="L1364" s="4">
        <v>0</v>
      </c>
      <c r="M1364" s="4">
        <v>0.41</v>
      </c>
      <c r="N1364" s="4"/>
      <c r="O1364" s="4" t="s">
        <v>285</v>
      </c>
      <c r="P1364" s="4" t="s">
        <v>279</v>
      </c>
      <c r="Q1364" s="4" t="s">
        <v>4240</v>
      </c>
      <c r="R1364" s="4"/>
      <c r="S1364" s="18"/>
      <c r="U1364" s="7">
        <f>VLOOKUP(F1364,[6]农村公路!$I$6:$W$11652,15,0)</f>
        <v>0.41</v>
      </c>
      <c r="V1364" s="7">
        <f t="shared" si="63"/>
        <v>0</v>
      </c>
      <c r="W1364" s="7" t="e">
        <f>VLOOKUP(F1364,'[7]乡镇通三级、旅游资源产业路项目明细'!$F$8:$S$1305,14,0)</f>
        <v>#N/A</v>
      </c>
      <c r="AA1364" s="7" t="e">
        <f>_xlfn.XLOOKUP(F1364,'[8]乡镇通三级、旅游资源产业路项目明细'!$U:$U,'[8]乡镇通三级、旅游资源产业路项目明细'!$U:$U)</f>
        <v>#N/A</v>
      </c>
      <c r="AB1364" s="7" t="e">
        <f>VLOOKUP(F1364,[9]项目建设投资计划表!$L$7:$O$83,4,0)</f>
        <v>#N/A</v>
      </c>
    </row>
    <row r="1365" spans="1:28" ht="25.15" customHeight="1" outlineLevel="3" x14ac:dyDescent="0.4">
      <c r="A1365" s="4" t="s">
        <v>16</v>
      </c>
      <c r="B1365" s="4" t="s">
        <v>139</v>
      </c>
      <c r="C1365" s="4" t="s">
        <v>4264</v>
      </c>
      <c r="D1365" s="4" t="s">
        <v>4304</v>
      </c>
      <c r="E1365" s="9"/>
      <c r="F1365" s="4" t="s">
        <v>4305</v>
      </c>
      <c r="G1365" s="4" t="s">
        <v>275</v>
      </c>
      <c r="H1365" s="9" t="s">
        <v>291</v>
      </c>
      <c r="I1365" s="9" t="s">
        <v>4306</v>
      </c>
      <c r="J1365" s="4">
        <v>4.5819999999999999</v>
      </c>
      <c r="K1365" s="4" t="s">
        <v>277</v>
      </c>
      <c r="L1365" s="4">
        <v>0</v>
      </c>
      <c r="M1365" s="4">
        <v>4.5819999999999999</v>
      </c>
      <c r="N1365" s="4"/>
      <c r="O1365" s="4" t="s">
        <v>285</v>
      </c>
      <c r="P1365" s="4" t="s">
        <v>279</v>
      </c>
      <c r="Q1365" s="4" t="s">
        <v>4307</v>
      </c>
      <c r="R1365" s="4"/>
      <c r="S1365" s="18"/>
      <c r="U1365" s="7">
        <f>VLOOKUP(F1365,[6]农村公路!$I$6:$W$11652,15,0)</f>
        <v>4.5819999999999999</v>
      </c>
      <c r="V1365" s="7">
        <f t="shared" si="63"/>
        <v>0</v>
      </c>
      <c r="W1365" s="7" t="e">
        <f>VLOOKUP(F1365,'[7]乡镇通三级、旅游资源产业路项目明细'!$F$8:$S$1305,14,0)</f>
        <v>#N/A</v>
      </c>
      <c r="AA1365" s="7" t="e">
        <f>_xlfn.XLOOKUP(F1365,'[8]乡镇通三级、旅游资源产业路项目明细'!$U:$U,'[8]乡镇通三级、旅游资源产业路项目明细'!$U:$U)</f>
        <v>#N/A</v>
      </c>
      <c r="AB1365" s="7" t="e">
        <f>VLOOKUP(F1365,[9]项目建设投资计划表!$L$7:$O$83,4,0)</f>
        <v>#N/A</v>
      </c>
    </row>
    <row r="1366" spans="1:28" ht="25.15" customHeight="1" outlineLevel="3" x14ac:dyDescent="0.4">
      <c r="A1366" s="4" t="s">
        <v>16</v>
      </c>
      <c r="B1366" s="4" t="s">
        <v>139</v>
      </c>
      <c r="C1366" s="4" t="s">
        <v>4272</v>
      </c>
      <c r="D1366" s="4" t="s">
        <v>4308</v>
      </c>
      <c r="E1366" s="9"/>
      <c r="F1366" s="4" t="s">
        <v>4309</v>
      </c>
      <c r="G1366" s="4" t="s">
        <v>327</v>
      </c>
      <c r="H1366" s="9" t="s">
        <v>291</v>
      </c>
      <c r="I1366" s="9" t="s">
        <v>4310</v>
      </c>
      <c r="J1366" s="4">
        <v>0.81</v>
      </c>
      <c r="K1366" s="4" t="s">
        <v>1812</v>
      </c>
      <c r="L1366" s="4" t="s">
        <v>1021</v>
      </c>
      <c r="M1366" s="4">
        <v>0.81</v>
      </c>
      <c r="N1366" s="4"/>
      <c r="O1366" s="4" t="s">
        <v>284</v>
      </c>
      <c r="P1366" s="4" t="s">
        <v>279</v>
      </c>
      <c r="Q1366" s="4" t="s">
        <v>4308</v>
      </c>
      <c r="R1366" s="4"/>
      <c r="S1366" s="18"/>
      <c r="U1366" s="7">
        <f>VLOOKUP(F1366,[6]农村公路!$I$6:$W$11652,15,0)</f>
        <v>0.81</v>
      </c>
      <c r="V1366" s="7">
        <f t="shared" si="63"/>
        <v>0</v>
      </c>
      <c r="W1366" s="7" t="e">
        <f>VLOOKUP(F1366,'[7]乡镇通三级、旅游资源产业路项目明细'!$F$8:$S$1305,14,0)</f>
        <v>#N/A</v>
      </c>
      <c r="AA1366" s="7" t="e">
        <f>_xlfn.XLOOKUP(F1366,'[8]乡镇通三级、旅游资源产业路项目明细'!$U:$U,'[8]乡镇通三级、旅游资源产业路项目明细'!$U:$U)</f>
        <v>#N/A</v>
      </c>
      <c r="AB1366" s="7" t="e">
        <f>VLOOKUP(F1366,[9]项目建设投资计划表!$L$7:$O$83,4,0)</f>
        <v>#N/A</v>
      </c>
    </row>
    <row r="1367" spans="1:28" ht="25.15" customHeight="1" outlineLevel="3" x14ac:dyDescent="0.4">
      <c r="A1367" s="4" t="s">
        <v>16</v>
      </c>
      <c r="B1367" s="4" t="s">
        <v>139</v>
      </c>
      <c r="C1367" s="4" t="s">
        <v>4221</v>
      </c>
      <c r="D1367" s="4" t="s">
        <v>4311</v>
      </c>
      <c r="E1367" s="9"/>
      <c r="F1367" s="4" t="s">
        <v>4312</v>
      </c>
      <c r="G1367" s="4" t="s">
        <v>327</v>
      </c>
      <c r="H1367" s="9" t="s">
        <v>291</v>
      </c>
      <c r="I1367" s="9" t="s">
        <v>4313</v>
      </c>
      <c r="J1367" s="4">
        <v>0.64</v>
      </c>
      <c r="K1367" s="4" t="s">
        <v>1812</v>
      </c>
      <c r="L1367" s="4" t="s">
        <v>1021</v>
      </c>
      <c r="M1367" s="4">
        <v>0.64</v>
      </c>
      <c r="N1367" s="4"/>
      <c r="O1367" s="4" t="s">
        <v>284</v>
      </c>
      <c r="P1367" s="4" t="s">
        <v>279</v>
      </c>
      <c r="Q1367" s="4" t="s">
        <v>4311</v>
      </c>
      <c r="R1367" s="4"/>
      <c r="S1367" s="18"/>
      <c r="U1367" s="7">
        <f>VLOOKUP(F1367,[6]农村公路!$I$6:$W$11652,15,0)</f>
        <v>0.64</v>
      </c>
      <c r="V1367" s="7">
        <f t="shared" ref="V1367:V1398" si="64">J1367-U1367</f>
        <v>0</v>
      </c>
      <c r="W1367" s="7" t="e">
        <f>VLOOKUP(F1367,'[7]乡镇通三级、旅游资源产业路项目明细'!$F$8:$S$1305,14,0)</f>
        <v>#N/A</v>
      </c>
      <c r="AA1367" s="7" t="e">
        <f>_xlfn.XLOOKUP(F1367,'[8]乡镇通三级、旅游资源产业路项目明细'!$U:$U,'[8]乡镇通三级、旅游资源产业路项目明细'!$U:$U)</f>
        <v>#N/A</v>
      </c>
      <c r="AB1367" s="7" t="e">
        <f>VLOOKUP(F1367,[9]项目建设投资计划表!$L$7:$O$83,4,0)</f>
        <v>#N/A</v>
      </c>
    </row>
    <row r="1368" spans="1:28" ht="25.15" customHeight="1" outlineLevel="3" x14ac:dyDescent="0.4">
      <c r="A1368" s="4" t="s">
        <v>16</v>
      </c>
      <c r="B1368" s="4" t="s">
        <v>139</v>
      </c>
      <c r="C1368" s="4" t="s">
        <v>4314</v>
      </c>
      <c r="D1368" s="4" t="s">
        <v>4315</v>
      </c>
      <c r="E1368" s="9"/>
      <c r="F1368" s="4" t="s">
        <v>4316</v>
      </c>
      <c r="G1368" s="4" t="s">
        <v>327</v>
      </c>
      <c r="H1368" s="9" t="s">
        <v>291</v>
      </c>
      <c r="I1368" s="9" t="s">
        <v>4317</v>
      </c>
      <c r="J1368" s="4">
        <v>0.98699999999999999</v>
      </c>
      <c r="K1368" s="4" t="s">
        <v>1812</v>
      </c>
      <c r="L1368" s="4" t="s">
        <v>1021</v>
      </c>
      <c r="M1368" s="4">
        <v>0.98699999999999999</v>
      </c>
      <c r="N1368" s="4"/>
      <c r="O1368" s="4" t="s">
        <v>284</v>
      </c>
      <c r="P1368" s="4" t="s">
        <v>279</v>
      </c>
      <c r="Q1368" s="4" t="s">
        <v>4315</v>
      </c>
      <c r="R1368" s="4"/>
      <c r="S1368" s="18"/>
      <c r="U1368" s="7">
        <f>VLOOKUP(F1368,[6]农村公路!$I$6:$W$11652,15,0)</f>
        <v>0.98699999999999999</v>
      </c>
      <c r="V1368" s="7">
        <f t="shared" si="64"/>
        <v>0</v>
      </c>
      <c r="W1368" s="7" t="e">
        <f>VLOOKUP(F1368,'[7]乡镇通三级、旅游资源产业路项目明细'!$F$8:$S$1305,14,0)</f>
        <v>#N/A</v>
      </c>
      <c r="AA1368" s="7" t="e">
        <f>_xlfn.XLOOKUP(F1368,'[8]乡镇通三级、旅游资源产业路项目明细'!$U:$U,'[8]乡镇通三级、旅游资源产业路项目明细'!$U:$U)</f>
        <v>#N/A</v>
      </c>
      <c r="AB1368" s="7" t="e">
        <f>VLOOKUP(F1368,[9]项目建设投资计划表!$L$7:$O$83,4,0)</f>
        <v>#N/A</v>
      </c>
    </row>
    <row r="1369" spans="1:28" ht="25.15" customHeight="1" outlineLevel="3" x14ac:dyDescent="0.4">
      <c r="A1369" s="4" t="s">
        <v>16</v>
      </c>
      <c r="B1369" s="4" t="s">
        <v>139</v>
      </c>
      <c r="C1369" s="4" t="s">
        <v>4318</v>
      </c>
      <c r="D1369" s="4" t="s">
        <v>4319</v>
      </c>
      <c r="E1369" s="9"/>
      <c r="F1369" s="4" t="s">
        <v>4320</v>
      </c>
      <c r="G1369" s="4" t="s">
        <v>327</v>
      </c>
      <c r="H1369" s="9" t="s">
        <v>291</v>
      </c>
      <c r="I1369" s="9" t="s">
        <v>4321</v>
      </c>
      <c r="J1369" s="4">
        <v>0.58199999999999996</v>
      </c>
      <c r="K1369" s="4" t="s">
        <v>1812</v>
      </c>
      <c r="L1369" s="4" t="s">
        <v>1021</v>
      </c>
      <c r="M1369" s="4">
        <v>0.58199999999999996</v>
      </c>
      <c r="N1369" s="4"/>
      <c r="O1369" s="4" t="s">
        <v>284</v>
      </c>
      <c r="P1369" s="4" t="s">
        <v>279</v>
      </c>
      <c r="Q1369" s="4" t="s">
        <v>4319</v>
      </c>
      <c r="R1369" s="4"/>
      <c r="S1369" s="18"/>
      <c r="U1369" s="7">
        <f>VLOOKUP(F1369,[6]农村公路!$I$6:$W$11652,15,0)</f>
        <v>0.58199999999999996</v>
      </c>
      <c r="V1369" s="7">
        <f t="shared" si="64"/>
        <v>0</v>
      </c>
      <c r="W1369" s="7" t="e">
        <f>VLOOKUP(F1369,'[7]乡镇通三级、旅游资源产业路项目明细'!$F$8:$S$1305,14,0)</f>
        <v>#N/A</v>
      </c>
      <c r="AA1369" s="7" t="e">
        <f>_xlfn.XLOOKUP(F1369,'[8]乡镇通三级、旅游资源产业路项目明细'!$U:$U,'[8]乡镇通三级、旅游资源产业路项目明细'!$U:$U)</f>
        <v>#N/A</v>
      </c>
      <c r="AB1369" s="7" t="e">
        <f>VLOOKUP(F1369,[9]项目建设投资计划表!$L$7:$O$83,4,0)</f>
        <v>#N/A</v>
      </c>
    </row>
    <row r="1370" spans="1:28" ht="25.15" customHeight="1" outlineLevel="3" x14ac:dyDescent="0.4">
      <c r="A1370" s="4" t="s">
        <v>16</v>
      </c>
      <c r="B1370" s="4" t="s">
        <v>139</v>
      </c>
      <c r="C1370" s="4" t="s">
        <v>4322</v>
      </c>
      <c r="D1370" s="4" t="s">
        <v>696</v>
      </c>
      <c r="E1370" s="9"/>
      <c r="F1370" s="4" t="s">
        <v>4323</v>
      </c>
      <c r="G1370" s="4" t="s">
        <v>327</v>
      </c>
      <c r="H1370" s="9" t="s">
        <v>291</v>
      </c>
      <c r="I1370" s="9" t="s">
        <v>283</v>
      </c>
      <c r="J1370" s="4">
        <v>1.45</v>
      </c>
      <c r="K1370" s="4" t="s">
        <v>1812</v>
      </c>
      <c r="L1370" s="4" t="s">
        <v>1021</v>
      </c>
      <c r="M1370" s="4">
        <v>1.45</v>
      </c>
      <c r="N1370" s="4"/>
      <c r="O1370" s="4" t="s">
        <v>284</v>
      </c>
      <c r="P1370" s="4" t="s">
        <v>279</v>
      </c>
      <c r="Q1370" s="4" t="s">
        <v>696</v>
      </c>
      <c r="R1370" s="4"/>
      <c r="S1370" s="18"/>
      <c r="U1370" s="7">
        <f>VLOOKUP(F1370,[6]农村公路!$I$6:$W$11652,15,0)</f>
        <v>1.45</v>
      </c>
      <c r="V1370" s="7">
        <f t="shared" si="64"/>
        <v>0</v>
      </c>
      <c r="W1370" s="7" t="e">
        <f>VLOOKUP(F1370,'[7]乡镇通三级、旅游资源产业路项目明细'!$F$8:$S$1305,14,0)</f>
        <v>#N/A</v>
      </c>
      <c r="AA1370" s="7" t="e">
        <f>_xlfn.XLOOKUP(F1370,'[8]乡镇通三级、旅游资源产业路项目明细'!$U:$U,'[8]乡镇通三级、旅游资源产业路项目明细'!$U:$U)</f>
        <v>#N/A</v>
      </c>
      <c r="AB1370" s="7" t="e">
        <f>VLOOKUP(F1370,[9]项目建设投资计划表!$L$7:$O$83,4,0)</f>
        <v>#N/A</v>
      </c>
    </row>
    <row r="1371" spans="1:28" ht="25.15" customHeight="1" outlineLevel="3" x14ac:dyDescent="0.4">
      <c r="A1371" s="4" t="s">
        <v>16</v>
      </c>
      <c r="B1371" s="4" t="s">
        <v>139</v>
      </c>
      <c r="C1371" s="4" t="s">
        <v>4314</v>
      </c>
      <c r="D1371" s="4" t="s">
        <v>4324</v>
      </c>
      <c r="E1371" s="9"/>
      <c r="F1371" s="4" t="s">
        <v>4325</v>
      </c>
      <c r="G1371" s="4" t="s">
        <v>327</v>
      </c>
      <c r="H1371" s="9" t="s">
        <v>291</v>
      </c>
      <c r="I1371" s="9" t="s">
        <v>4326</v>
      </c>
      <c r="J1371" s="4">
        <v>0.49</v>
      </c>
      <c r="K1371" s="4" t="s">
        <v>1812</v>
      </c>
      <c r="L1371" s="4" t="s">
        <v>1021</v>
      </c>
      <c r="M1371" s="4">
        <v>0.49</v>
      </c>
      <c r="N1371" s="4"/>
      <c r="O1371" s="4" t="s">
        <v>284</v>
      </c>
      <c r="P1371" s="4" t="s">
        <v>279</v>
      </c>
      <c r="Q1371" s="4" t="s">
        <v>4324</v>
      </c>
      <c r="R1371" s="4"/>
      <c r="S1371" s="18"/>
      <c r="U1371" s="7">
        <f>VLOOKUP(F1371,[6]农村公路!$I$6:$W$11652,15,0)</f>
        <v>0.49</v>
      </c>
      <c r="V1371" s="7">
        <f t="shared" si="64"/>
        <v>0</v>
      </c>
      <c r="W1371" s="7" t="e">
        <f>VLOOKUP(F1371,'[7]乡镇通三级、旅游资源产业路项目明细'!$F$8:$S$1305,14,0)</f>
        <v>#N/A</v>
      </c>
      <c r="AA1371" s="7" t="e">
        <f>_xlfn.XLOOKUP(F1371,'[8]乡镇通三级、旅游资源产业路项目明细'!$U:$U,'[8]乡镇通三级、旅游资源产业路项目明细'!$U:$U)</f>
        <v>#N/A</v>
      </c>
      <c r="AB1371" s="7" t="e">
        <f>VLOOKUP(F1371,[9]项目建设投资计划表!$L$7:$O$83,4,0)</f>
        <v>#N/A</v>
      </c>
    </row>
    <row r="1372" spans="1:28" ht="25.15" customHeight="1" outlineLevel="3" x14ac:dyDescent="0.4">
      <c r="A1372" s="4" t="s">
        <v>16</v>
      </c>
      <c r="B1372" s="4" t="s">
        <v>139</v>
      </c>
      <c r="C1372" s="4" t="s">
        <v>4197</v>
      </c>
      <c r="D1372" s="4" t="s">
        <v>4327</v>
      </c>
      <c r="E1372" s="9"/>
      <c r="F1372" s="4" t="s">
        <v>4328</v>
      </c>
      <c r="G1372" s="4" t="s">
        <v>327</v>
      </c>
      <c r="H1372" s="9" t="s">
        <v>291</v>
      </c>
      <c r="I1372" s="9" t="s">
        <v>4329</v>
      </c>
      <c r="J1372" s="4">
        <v>1.2</v>
      </c>
      <c r="K1372" s="4" t="s">
        <v>1812</v>
      </c>
      <c r="L1372" s="4" t="s">
        <v>1021</v>
      </c>
      <c r="M1372" s="4">
        <v>1.2</v>
      </c>
      <c r="N1372" s="4"/>
      <c r="O1372" s="4" t="s">
        <v>284</v>
      </c>
      <c r="P1372" s="4" t="s">
        <v>279</v>
      </c>
      <c r="Q1372" s="4" t="s">
        <v>4327</v>
      </c>
      <c r="R1372" s="4"/>
      <c r="S1372" s="18"/>
      <c r="U1372" s="7">
        <f>VLOOKUP(F1372,[6]农村公路!$I$6:$W$11652,15,0)</f>
        <v>1.2</v>
      </c>
      <c r="V1372" s="7">
        <f t="shared" si="64"/>
        <v>0</v>
      </c>
      <c r="W1372" s="7" t="e">
        <f>VLOOKUP(F1372,'[7]乡镇通三级、旅游资源产业路项目明细'!$F$8:$S$1305,14,0)</f>
        <v>#N/A</v>
      </c>
      <c r="AA1372" s="7" t="e">
        <f>_xlfn.XLOOKUP(F1372,'[8]乡镇通三级、旅游资源产业路项目明细'!$U:$U,'[8]乡镇通三级、旅游资源产业路项目明细'!$U:$U)</f>
        <v>#N/A</v>
      </c>
      <c r="AB1372" s="7" t="e">
        <f>VLOOKUP(F1372,[9]项目建设投资计划表!$L$7:$O$83,4,0)</f>
        <v>#N/A</v>
      </c>
    </row>
    <row r="1373" spans="1:28" ht="25.15" customHeight="1" outlineLevel="3" x14ac:dyDescent="0.4">
      <c r="A1373" s="4" t="s">
        <v>16</v>
      </c>
      <c r="B1373" s="4" t="s">
        <v>139</v>
      </c>
      <c r="C1373" s="4" t="s">
        <v>4330</v>
      </c>
      <c r="D1373" s="4" t="s">
        <v>4331</v>
      </c>
      <c r="E1373" s="9"/>
      <c r="F1373" s="4" t="s">
        <v>4332</v>
      </c>
      <c r="G1373" s="4" t="s">
        <v>327</v>
      </c>
      <c r="H1373" s="9" t="s">
        <v>291</v>
      </c>
      <c r="I1373" s="9" t="s">
        <v>4333</v>
      </c>
      <c r="J1373" s="4">
        <v>2</v>
      </c>
      <c r="K1373" s="4" t="s">
        <v>1812</v>
      </c>
      <c r="L1373" s="4" t="s">
        <v>1021</v>
      </c>
      <c r="M1373" s="4">
        <v>2</v>
      </c>
      <c r="N1373" s="4"/>
      <c r="O1373" s="4" t="s">
        <v>284</v>
      </c>
      <c r="P1373" s="4" t="s">
        <v>279</v>
      </c>
      <c r="Q1373" s="4" t="s">
        <v>4331</v>
      </c>
      <c r="R1373" s="4"/>
      <c r="S1373" s="18"/>
      <c r="U1373" s="7">
        <f>VLOOKUP(F1373,[6]农村公路!$I$6:$W$11652,15,0)</f>
        <v>2</v>
      </c>
      <c r="V1373" s="7">
        <f t="shared" si="64"/>
        <v>0</v>
      </c>
      <c r="W1373" s="7" t="e">
        <f>VLOOKUP(F1373,'[7]乡镇通三级、旅游资源产业路项目明细'!$F$8:$S$1305,14,0)</f>
        <v>#N/A</v>
      </c>
      <c r="AA1373" s="7" t="e">
        <f>_xlfn.XLOOKUP(F1373,'[8]乡镇通三级、旅游资源产业路项目明细'!$U:$U,'[8]乡镇通三级、旅游资源产业路项目明细'!$U:$U)</f>
        <v>#N/A</v>
      </c>
      <c r="AB1373" s="7" t="e">
        <f>VLOOKUP(F1373,[9]项目建设投资计划表!$L$7:$O$83,4,0)</f>
        <v>#N/A</v>
      </c>
    </row>
    <row r="1374" spans="1:28" ht="25.15" customHeight="1" outlineLevel="3" x14ac:dyDescent="0.4">
      <c r="A1374" s="4" t="s">
        <v>16</v>
      </c>
      <c r="B1374" s="4" t="s">
        <v>139</v>
      </c>
      <c r="C1374" s="4" t="s">
        <v>4334</v>
      </c>
      <c r="D1374" s="4" t="s">
        <v>4335</v>
      </c>
      <c r="E1374" s="9"/>
      <c r="F1374" s="4" t="s">
        <v>4336</v>
      </c>
      <c r="G1374" s="4" t="s">
        <v>327</v>
      </c>
      <c r="H1374" s="9" t="s">
        <v>291</v>
      </c>
      <c r="I1374" s="9" t="s">
        <v>4337</v>
      </c>
      <c r="J1374" s="4">
        <v>0.47</v>
      </c>
      <c r="K1374" s="4" t="s">
        <v>1812</v>
      </c>
      <c r="L1374" s="4" t="s">
        <v>1021</v>
      </c>
      <c r="M1374" s="4">
        <v>0.47</v>
      </c>
      <c r="N1374" s="4"/>
      <c r="O1374" s="4" t="s">
        <v>284</v>
      </c>
      <c r="P1374" s="4" t="s">
        <v>279</v>
      </c>
      <c r="Q1374" s="4" t="s">
        <v>4335</v>
      </c>
      <c r="R1374" s="4"/>
      <c r="S1374" s="18"/>
      <c r="U1374" s="7">
        <f>VLOOKUP(F1374,[6]农村公路!$I$6:$W$11652,15,0)</f>
        <v>0.47</v>
      </c>
      <c r="V1374" s="7">
        <f t="shared" si="64"/>
        <v>0</v>
      </c>
      <c r="W1374" s="7" t="e">
        <f>VLOOKUP(F1374,'[7]乡镇通三级、旅游资源产业路项目明细'!$F$8:$S$1305,14,0)</f>
        <v>#N/A</v>
      </c>
      <c r="AA1374" s="7" t="e">
        <f>_xlfn.XLOOKUP(F1374,'[8]乡镇通三级、旅游资源产业路项目明细'!$U:$U,'[8]乡镇通三级、旅游资源产业路项目明细'!$U:$U)</f>
        <v>#N/A</v>
      </c>
      <c r="AB1374" s="7" t="e">
        <f>VLOOKUP(F1374,[9]项目建设投资计划表!$L$7:$O$83,4,0)</f>
        <v>#N/A</v>
      </c>
    </row>
    <row r="1375" spans="1:28" ht="25.15" customHeight="1" outlineLevel="3" x14ac:dyDescent="0.4">
      <c r="A1375" s="4" t="s">
        <v>16</v>
      </c>
      <c r="B1375" s="4" t="s">
        <v>139</v>
      </c>
      <c r="C1375" s="4" t="s">
        <v>4318</v>
      </c>
      <c r="D1375" s="4" t="s">
        <v>4338</v>
      </c>
      <c r="E1375" s="9"/>
      <c r="F1375" s="4" t="s">
        <v>4339</v>
      </c>
      <c r="G1375" s="4" t="s">
        <v>327</v>
      </c>
      <c r="H1375" s="9" t="s">
        <v>291</v>
      </c>
      <c r="I1375" s="9" t="s">
        <v>4340</v>
      </c>
      <c r="J1375" s="4">
        <v>1.115</v>
      </c>
      <c r="K1375" s="4" t="s">
        <v>1812</v>
      </c>
      <c r="L1375" s="4" t="s">
        <v>1021</v>
      </c>
      <c r="M1375" s="4">
        <v>1.115</v>
      </c>
      <c r="N1375" s="4"/>
      <c r="O1375" s="4" t="s">
        <v>284</v>
      </c>
      <c r="P1375" s="4" t="s">
        <v>279</v>
      </c>
      <c r="Q1375" s="4" t="s">
        <v>4338</v>
      </c>
      <c r="R1375" s="4"/>
      <c r="S1375" s="18"/>
      <c r="U1375" s="7">
        <f>VLOOKUP(F1375,[6]农村公路!$I$6:$W$11652,15,0)</f>
        <v>1.115</v>
      </c>
      <c r="V1375" s="7">
        <f t="shared" si="64"/>
        <v>0</v>
      </c>
      <c r="W1375" s="7" t="e">
        <f>VLOOKUP(F1375,'[7]乡镇通三级、旅游资源产业路项目明细'!$F$8:$S$1305,14,0)</f>
        <v>#N/A</v>
      </c>
      <c r="AA1375" s="7" t="e">
        <f>_xlfn.XLOOKUP(F1375,'[8]乡镇通三级、旅游资源产业路项目明细'!$U:$U,'[8]乡镇通三级、旅游资源产业路项目明细'!$U:$U)</f>
        <v>#N/A</v>
      </c>
      <c r="AB1375" s="7" t="e">
        <f>VLOOKUP(F1375,[9]项目建设投资计划表!$L$7:$O$83,4,0)</f>
        <v>#N/A</v>
      </c>
    </row>
    <row r="1376" spans="1:28" ht="25.15" customHeight="1" outlineLevel="3" x14ac:dyDescent="0.4">
      <c r="A1376" s="4" t="s">
        <v>16</v>
      </c>
      <c r="B1376" s="4" t="s">
        <v>139</v>
      </c>
      <c r="C1376" s="4" t="s">
        <v>4322</v>
      </c>
      <c r="D1376" s="4" t="s">
        <v>4341</v>
      </c>
      <c r="E1376" s="9"/>
      <c r="F1376" s="4" t="s">
        <v>4342</v>
      </c>
      <c r="G1376" s="4" t="s">
        <v>327</v>
      </c>
      <c r="H1376" s="9" t="s">
        <v>291</v>
      </c>
      <c r="I1376" s="9" t="s">
        <v>4343</v>
      </c>
      <c r="J1376" s="4">
        <v>0.81</v>
      </c>
      <c r="K1376" s="4" t="s">
        <v>1812</v>
      </c>
      <c r="L1376" s="4" t="s">
        <v>1021</v>
      </c>
      <c r="M1376" s="4">
        <v>0.81</v>
      </c>
      <c r="N1376" s="4"/>
      <c r="O1376" s="4" t="s">
        <v>284</v>
      </c>
      <c r="P1376" s="4" t="s">
        <v>279</v>
      </c>
      <c r="Q1376" s="4" t="s">
        <v>4341</v>
      </c>
      <c r="R1376" s="4"/>
      <c r="S1376" s="18"/>
      <c r="U1376" s="7">
        <f>VLOOKUP(F1376,[6]农村公路!$I$6:$W$11652,15,0)</f>
        <v>0.81</v>
      </c>
      <c r="V1376" s="7">
        <f t="shared" si="64"/>
        <v>0</v>
      </c>
      <c r="W1376" s="7" t="e">
        <f>VLOOKUP(F1376,'[7]乡镇通三级、旅游资源产业路项目明细'!$F$8:$S$1305,14,0)</f>
        <v>#N/A</v>
      </c>
      <c r="AA1376" s="7" t="e">
        <f>_xlfn.XLOOKUP(F1376,'[8]乡镇通三级、旅游资源产业路项目明细'!$U:$U,'[8]乡镇通三级、旅游资源产业路项目明细'!$U:$U)</f>
        <v>#N/A</v>
      </c>
      <c r="AB1376" s="7" t="e">
        <f>VLOOKUP(F1376,[9]项目建设投资计划表!$L$7:$O$83,4,0)</f>
        <v>#N/A</v>
      </c>
    </row>
    <row r="1377" spans="1:28" ht="25.15" customHeight="1" outlineLevel="3" x14ac:dyDescent="0.4">
      <c r="A1377" s="4" t="s">
        <v>16</v>
      </c>
      <c r="B1377" s="4" t="s">
        <v>139</v>
      </c>
      <c r="C1377" s="4" t="s">
        <v>4344</v>
      </c>
      <c r="D1377" s="4" t="s">
        <v>4345</v>
      </c>
      <c r="E1377" s="9"/>
      <c r="F1377" s="4" t="s">
        <v>4346</v>
      </c>
      <c r="G1377" s="4" t="s">
        <v>327</v>
      </c>
      <c r="H1377" s="9" t="s">
        <v>291</v>
      </c>
      <c r="I1377" s="9" t="s">
        <v>283</v>
      </c>
      <c r="J1377" s="4">
        <v>0.90500000000000003</v>
      </c>
      <c r="K1377" s="4" t="s">
        <v>1812</v>
      </c>
      <c r="L1377" s="4" t="s">
        <v>1021</v>
      </c>
      <c r="M1377" s="4">
        <v>0.90500000000000003</v>
      </c>
      <c r="N1377" s="4"/>
      <c r="O1377" s="4" t="s">
        <v>284</v>
      </c>
      <c r="P1377" s="4" t="s">
        <v>279</v>
      </c>
      <c r="Q1377" s="4" t="s">
        <v>4345</v>
      </c>
      <c r="R1377" s="4"/>
      <c r="S1377" s="18"/>
      <c r="U1377" s="7">
        <f>VLOOKUP(F1377,[6]农村公路!$I$6:$W$11652,15,0)</f>
        <v>0.90500000000000003</v>
      </c>
      <c r="V1377" s="7">
        <f t="shared" si="64"/>
        <v>0</v>
      </c>
      <c r="W1377" s="7" t="e">
        <f>VLOOKUP(F1377,'[7]乡镇通三级、旅游资源产业路项目明细'!$F$8:$S$1305,14,0)</f>
        <v>#N/A</v>
      </c>
      <c r="AA1377" s="7" t="e">
        <f>_xlfn.XLOOKUP(F1377,'[8]乡镇通三级、旅游资源产业路项目明细'!$U:$U,'[8]乡镇通三级、旅游资源产业路项目明细'!$U:$U)</f>
        <v>#N/A</v>
      </c>
      <c r="AB1377" s="7" t="e">
        <f>VLOOKUP(F1377,[9]项目建设投资计划表!$L$7:$O$83,4,0)</f>
        <v>#N/A</v>
      </c>
    </row>
    <row r="1378" spans="1:28" ht="25.15" customHeight="1" outlineLevel="3" x14ac:dyDescent="0.4">
      <c r="A1378" s="4" t="s">
        <v>16</v>
      </c>
      <c r="B1378" s="4" t="s">
        <v>139</v>
      </c>
      <c r="C1378" s="4" t="s">
        <v>4211</v>
      </c>
      <c r="D1378" s="4" t="s">
        <v>4248</v>
      </c>
      <c r="E1378" s="9"/>
      <c r="F1378" s="4" t="s">
        <v>4347</v>
      </c>
      <c r="G1378" s="4" t="s">
        <v>327</v>
      </c>
      <c r="H1378" s="9" t="s">
        <v>291</v>
      </c>
      <c r="I1378" s="9" t="s">
        <v>4348</v>
      </c>
      <c r="J1378" s="4">
        <v>1.32</v>
      </c>
      <c r="K1378" s="4" t="s">
        <v>1812</v>
      </c>
      <c r="L1378" s="4" t="s">
        <v>1021</v>
      </c>
      <c r="M1378" s="4">
        <v>1.32</v>
      </c>
      <c r="N1378" s="4"/>
      <c r="O1378" s="4" t="s">
        <v>284</v>
      </c>
      <c r="P1378" s="4" t="s">
        <v>279</v>
      </c>
      <c r="Q1378" s="4" t="s">
        <v>4248</v>
      </c>
      <c r="R1378" s="4"/>
      <c r="S1378" s="18"/>
      <c r="U1378" s="7">
        <f>VLOOKUP(F1378,[6]农村公路!$I$6:$W$11652,15,0)</f>
        <v>1.32</v>
      </c>
      <c r="V1378" s="7">
        <f t="shared" si="64"/>
        <v>0</v>
      </c>
      <c r="W1378" s="7" t="e">
        <f>VLOOKUP(F1378,'[7]乡镇通三级、旅游资源产业路项目明细'!$F$8:$S$1305,14,0)</f>
        <v>#N/A</v>
      </c>
      <c r="AA1378" s="7" t="e">
        <f>_xlfn.XLOOKUP(F1378,'[8]乡镇通三级、旅游资源产业路项目明细'!$U:$U,'[8]乡镇通三级、旅游资源产业路项目明细'!$U:$U)</f>
        <v>#N/A</v>
      </c>
      <c r="AB1378" s="7" t="e">
        <f>VLOOKUP(F1378,[9]项目建设投资计划表!$L$7:$O$83,4,0)</f>
        <v>#N/A</v>
      </c>
    </row>
    <row r="1379" spans="1:28" ht="25.15" customHeight="1" outlineLevel="3" x14ac:dyDescent="0.4">
      <c r="A1379" s="4" t="s">
        <v>16</v>
      </c>
      <c r="B1379" s="4" t="s">
        <v>139</v>
      </c>
      <c r="C1379" s="4" t="s">
        <v>4272</v>
      </c>
      <c r="D1379" s="4" t="s">
        <v>4349</v>
      </c>
      <c r="E1379" s="9"/>
      <c r="F1379" s="4" t="s">
        <v>4350</v>
      </c>
      <c r="G1379" s="4" t="s">
        <v>327</v>
      </c>
      <c r="H1379" s="9" t="s">
        <v>291</v>
      </c>
      <c r="I1379" s="9" t="s">
        <v>4351</v>
      </c>
      <c r="J1379" s="4">
        <v>0.51800000000000002</v>
      </c>
      <c r="K1379" s="4" t="s">
        <v>1812</v>
      </c>
      <c r="L1379" s="4" t="s">
        <v>1021</v>
      </c>
      <c r="M1379" s="4">
        <v>0.51800000000000002</v>
      </c>
      <c r="N1379" s="4"/>
      <c r="O1379" s="4" t="s">
        <v>284</v>
      </c>
      <c r="P1379" s="4" t="s">
        <v>279</v>
      </c>
      <c r="Q1379" s="4" t="s">
        <v>4349</v>
      </c>
      <c r="R1379" s="4"/>
      <c r="S1379" s="18"/>
      <c r="U1379" s="7">
        <f>VLOOKUP(F1379,[6]农村公路!$I$6:$W$11652,15,0)</f>
        <v>0.51800000000000002</v>
      </c>
      <c r="V1379" s="7">
        <f t="shared" si="64"/>
        <v>0</v>
      </c>
      <c r="W1379" s="7" t="e">
        <f>VLOOKUP(F1379,'[7]乡镇通三级、旅游资源产业路项目明细'!$F$8:$S$1305,14,0)</f>
        <v>#N/A</v>
      </c>
      <c r="AA1379" s="7" t="e">
        <f>_xlfn.XLOOKUP(F1379,'[8]乡镇通三级、旅游资源产业路项目明细'!$U:$U,'[8]乡镇通三级、旅游资源产业路项目明细'!$U:$U)</f>
        <v>#N/A</v>
      </c>
      <c r="AB1379" s="7" t="e">
        <f>VLOOKUP(F1379,[9]项目建设投资计划表!$L$7:$O$83,4,0)</f>
        <v>#N/A</v>
      </c>
    </row>
    <row r="1380" spans="1:28" ht="25.15" customHeight="1" outlineLevel="3" x14ac:dyDescent="0.4">
      <c r="A1380" s="4" t="s">
        <v>16</v>
      </c>
      <c r="B1380" s="4" t="s">
        <v>139</v>
      </c>
      <c r="C1380" s="4" t="s">
        <v>4184</v>
      </c>
      <c r="D1380" s="4" t="s">
        <v>4352</v>
      </c>
      <c r="E1380" s="9"/>
      <c r="F1380" s="4" t="s">
        <v>4353</v>
      </c>
      <c r="G1380" s="4" t="s">
        <v>327</v>
      </c>
      <c r="H1380" s="9" t="s">
        <v>291</v>
      </c>
      <c r="I1380" s="9" t="s">
        <v>4354</v>
      </c>
      <c r="J1380" s="4">
        <v>0.34499999999999997</v>
      </c>
      <c r="K1380" s="4" t="s">
        <v>1812</v>
      </c>
      <c r="L1380" s="4" t="s">
        <v>1021</v>
      </c>
      <c r="M1380" s="4">
        <v>0.34499999999999997</v>
      </c>
      <c r="N1380" s="4"/>
      <c r="O1380" s="4" t="s">
        <v>284</v>
      </c>
      <c r="P1380" s="4" t="s">
        <v>279</v>
      </c>
      <c r="Q1380" s="4" t="s">
        <v>4352</v>
      </c>
      <c r="R1380" s="4"/>
      <c r="S1380" s="18"/>
      <c r="U1380" s="7">
        <f>VLOOKUP(F1380,[6]农村公路!$I$6:$W$11652,15,0)</f>
        <v>0.34499999999999997</v>
      </c>
      <c r="V1380" s="7">
        <f t="shared" si="64"/>
        <v>0</v>
      </c>
      <c r="W1380" s="7" t="e">
        <f>VLOOKUP(F1380,'[7]乡镇通三级、旅游资源产业路项目明细'!$F$8:$S$1305,14,0)</f>
        <v>#N/A</v>
      </c>
      <c r="AA1380" s="7" t="e">
        <f>_xlfn.XLOOKUP(F1380,'[8]乡镇通三级、旅游资源产业路项目明细'!$U:$U,'[8]乡镇通三级、旅游资源产业路项目明细'!$U:$U)</f>
        <v>#N/A</v>
      </c>
      <c r="AB1380" s="7" t="e">
        <f>VLOOKUP(F1380,[9]项目建设投资计划表!$L$7:$O$83,4,0)</f>
        <v>#N/A</v>
      </c>
    </row>
    <row r="1381" spans="1:28" ht="25.15" customHeight="1" outlineLevel="3" x14ac:dyDescent="0.4">
      <c r="A1381" s="4" t="s">
        <v>16</v>
      </c>
      <c r="B1381" s="4" t="s">
        <v>139</v>
      </c>
      <c r="C1381" s="4" t="s">
        <v>4202</v>
      </c>
      <c r="D1381" s="4" t="s">
        <v>4355</v>
      </c>
      <c r="E1381" s="9"/>
      <c r="F1381" s="4" t="s">
        <v>4356</v>
      </c>
      <c r="G1381" s="4" t="s">
        <v>327</v>
      </c>
      <c r="H1381" s="9" t="s">
        <v>291</v>
      </c>
      <c r="I1381" s="9" t="s">
        <v>4357</v>
      </c>
      <c r="J1381" s="4">
        <v>0.75</v>
      </c>
      <c r="K1381" s="4" t="s">
        <v>1812</v>
      </c>
      <c r="L1381" s="4" t="s">
        <v>1021</v>
      </c>
      <c r="M1381" s="4">
        <v>0.75</v>
      </c>
      <c r="N1381" s="4"/>
      <c r="O1381" s="4" t="s">
        <v>284</v>
      </c>
      <c r="P1381" s="4" t="s">
        <v>279</v>
      </c>
      <c r="Q1381" s="4" t="s">
        <v>4355</v>
      </c>
      <c r="R1381" s="4"/>
      <c r="S1381" s="18"/>
      <c r="U1381" s="7">
        <f>VLOOKUP(F1381,[6]农村公路!$I$6:$W$11652,15,0)</f>
        <v>0.75</v>
      </c>
      <c r="V1381" s="7">
        <f t="shared" si="64"/>
        <v>0</v>
      </c>
      <c r="W1381" s="7" t="e">
        <f>VLOOKUP(F1381,'[7]乡镇通三级、旅游资源产业路项目明细'!$F$8:$S$1305,14,0)</f>
        <v>#N/A</v>
      </c>
      <c r="AA1381" s="7" t="e">
        <f>_xlfn.XLOOKUP(F1381,'[8]乡镇通三级、旅游资源产业路项目明细'!$U:$U,'[8]乡镇通三级、旅游资源产业路项目明细'!$U:$U)</f>
        <v>#N/A</v>
      </c>
      <c r="AB1381" s="7" t="e">
        <f>VLOOKUP(F1381,[9]项目建设投资计划表!$L$7:$O$83,4,0)</f>
        <v>#N/A</v>
      </c>
    </row>
    <row r="1382" spans="1:28" ht="25.15" customHeight="1" outlineLevel="3" x14ac:dyDescent="0.4">
      <c r="A1382" s="4" t="s">
        <v>16</v>
      </c>
      <c r="B1382" s="4" t="s">
        <v>139</v>
      </c>
      <c r="C1382" s="4" t="s">
        <v>4358</v>
      </c>
      <c r="D1382" s="4" t="s">
        <v>4359</v>
      </c>
      <c r="E1382" s="9"/>
      <c r="F1382" s="4" t="s">
        <v>4360</v>
      </c>
      <c r="G1382" s="4" t="s">
        <v>327</v>
      </c>
      <c r="H1382" s="9" t="s">
        <v>291</v>
      </c>
      <c r="I1382" s="9" t="s">
        <v>283</v>
      </c>
      <c r="J1382" s="4">
        <v>0.8</v>
      </c>
      <c r="K1382" s="4" t="s">
        <v>1812</v>
      </c>
      <c r="L1382" s="4" t="s">
        <v>1021</v>
      </c>
      <c r="M1382" s="4">
        <v>0.8</v>
      </c>
      <c r="N1382" s="4"/>
      <c r="O1382" s="4" t="s">
        <v>284</v>
      </c>
      <c r="P1382" s="4" t="s">
        <v>279</v>
      </c>
      <c r="Q1382" s="4" t="s">
        <v>4359</v>
      </c>
      <c r="R1382" s="4"/>
      <c r="S1382" s="18"/>
      <c r="U1382" s="7">
        <f>VLOOKUP(F1382,[6]农村公路!$I$6:$W$11652,15,0)</f>
        <v>0.8</v>
      </c>
      <c r="V1382" s="7">
        <f t="shared" si="64"/>
        <v>0</v>
      </c>
      <c r="W1382" s="7" t="e">
        <f>VLOOKUP(F1382,'[7]乡镇通三级、旅游资源产业路项目明细'!$F$8:$S$1305,14,0)</f>
        <v>#N/A</v>
      </c>
      <c r="AA1382" s="7" t="e">
        <f>_xlfn.XLOOKUP(F1382,'[8]乡镇通三级、旅游资源产业路项目明细'!$U:$U,'[8]乡镇通三级、旅游资源产业路项目明细'!$U:$U)</f>
        <v>#N/A</v>
      </c>
      <c r="AB1382" s="7" t="e">
        <f>VLOOKUP(F1382,[9]项目建设投资计划表!$L$7:$O$83,4,0)</f>
        <v>#N/A</v>
      </c>
    </row>
    <row r="1383" spans="1:28" ht="25.15" customHeight="1" outlineLevel="3" x14ac:dyDescent="0.4">
      <c r="A1383" s="4" t="s">
        <v>16</v>
      </c>
      <c r="B1383" s="4" t="s">
        <v>139</v>
      </c>
      <c r="C1383" s="4" t="s">
        <v>4361</v>
      </c>
      <c r="D1383" s="4" t="s">
        <v>4362</v>
      </c>
      <c r="E1383" s="9"/>
      <c r="F1383" s="4" t="s">
        <v>4363</v>
      </c>
      <c r="G1383" s="4" t="s">
        <v>327</v>
      </c>
      <c r="H1383" s="9" t="s">
        <v>291</v>
      </c>
      <c r="I1383" s="9" t="s">
        <v>4364</v>
      </c>
      <c r="J1383" s="4">
        <v>0.90600000000000003</v>
      </c>
      <c r="K1383" s="4" t="s">
        <v>1812</v>
      </c>
      <c r="L1383" s="4" t="s">
        <v>1021</v>
      </c>
      <c r="M1383" s="4">
        <v>0.90600000000000003</v>
      </c>
      <c r="N1383" s="4"/>
      <c r="O1383" s="4" t="s">
        <v>284</v>
      </c>
      <c r="P1383" s="4" t="s">
        <v>279</v>
      </c>
      <c r="Q1383" s="4" t="s">
        <v>4362</v>
      </c>
      <c r="R1383" s="4"/>
      <c r="S1383" s="18"/>
      <c r="U1383" s="7">
        <f>VLOOKUP(F1383,[6]农村公路!$I$6:$W$11652,15,0)</f>
        <v>0.90600000000000003</v>
      </c>
      <c r="V1383" s="7">
        <f t="shared" si="64"/>
        <v>0</v>
      </c>
      <c r="W1383" s="7" t="e">
        <f>VLOOKUP(F1383,'[7]乡镇通三级、旅游资源产业路项目明细'!$F$8:$S$1305,14,0)</f>
        <v>#N/A</v>
      </c>
      <c r="AA1383" s="7" t="e">
        <f>_xlfn.XLOOKUP(F1383,'[8]乡镇通三级、旅游资源产业路项目明细'!$U:$U,'[8]乡镇通三级、旅游资源产业路项目明细'!$U:$U)</f>
        <v>#N/A</v>
      </c>
      <c r="AB1383" s="7" t="e">
        <f>VLOOKUP(F1383,[9]项目建设投资计划表!$L$7:$O$83,4,0)</f>
        <v>#N/A</v>
      </c>
    </row>
    <row r="1384" spans="1:28" ht="25.15" customHeight="1" outlineLevel="3" x14ac:dyDescent="0.4">
      <c r="A1384" s="4" t="s">
        <v>16</v>
      </c>
      <c r="B1384" s="4" t="s">
        <v>139</v>
      </c>
      <c r="C1384" s="4" t="s">
        <v>4365</v>
      </c>
      <c r="D1384" s="4" t="s">
        <v>4366</v>
      </c>
      <c r="E1384" s="9"/>
      <c r="F1384" s="4" t="s">
        <v>4367</v>
      </c>
      <c r="G1384" s="4" t="s">
        <v>327</v>
      </c>
      <c r="H1384" s="9" t="s">
        <v>291</v>
      </c>
      <c r="I1384" s="9" t="s">
        <v>4368</v>
      </c>
      <c r="J1384" s="4">
        <v>1.014</v>
      </c>
      <c r="K1384" s="4" t="s">
        <v>1812</v>
      </c>
      <c r="L1384" s="4" t="s">
        <v>1021</v>
      </c>
      <c r="M1384" s="4">
        <v>1.014</v>
      </c>
      <c r="N1384" s="4"/>
      <c r="O1384" s="4" t="s">
        <v>284</v>
      </c>
      <c r="P1384" s="4" t="s">
        <v>279</v>
      </c>
      <c r="Q1384" s="4" t="s">
        <v>4366</v>
      </c>
      <c r="R1384" s="4"/>
      <c r="S1384" s="18"/>
      <c r="U1384" s="7">
        <f>VLOOKUP(F1384,[6]农村公路!$I$6:$W$11652,15,0)</f>
        <v>1.014</v>
      </c>
      <c r="V1384" s="7">
        <f t="shared" si="64"/>
        <v>0</v>
      </c>
      <c r="W1384" s="7" t="e">
        <f>VLOOKUP(F1384,'[7]乡镇通三级、旅游资源产业路项目明细'!$F$8:$S$1305,14,0)</f>
        <v>#N/A</v>
      </c>
      <c r="AA1384" s="7" t="e">
        <f>_xlfn.XLOOKUP(F1384,'[8]乡镇通三级、旅游资源产业路项目明细'!$U:$U,'[8]乡镇通三级、旅游资源产业路项目明细'!$U:$U)</f>
        <v>#N/A</v>
      </c>
      <c r="AB1384" s="7" t="e">
        <f>VLOOKUP(F1384,[9]项目建设投资计划表!$L$7:$O$83,4,0)</f>
        <v>#N/A</v>
      </c>
    </row>
    <row r="1385" spans="1:28" ht="25.15" customHeight="1" outlineLevel="3" x14ac:dyDescent="0.4">
      <c r="A1385" s="4" t="s">
        <v>16</v>
      </c>
      <c r="B1385" s="4" t="s">
        <v>139</v>
      </c>
      <c r="C1385" s="4" t="s">
        <v>4184</v>
      </c>
      <c r="D1385" s="4" t="s">
        <v>4352</v>
      </c>
      <c r="E1385" s="9"/>
      <c r="F1385" s="4" t="s">
        <v>4369</v>
      </c>
      <c r="G1385" s="4" t="s">
        <v>327</v>
      </c>
      <c r="H1385" s="9" t="s">
        <v>291</v>
      </c>
      <c r="I1385" s="9" t="s">
        <v>4370</v>
      </c>
      <c r="J1385" s="4">
        <v>0.55000000000000004</v>
      </c>
      <c r="K1385" s="4" t="s">
        <v>1812</v>
      </c>
      <c r="L1385" s="4" t="s">
        <v>1021</v>
      </c>
      <c r="M1385" s="4">
        <v>0.55000000000000004</v>
      </c>
      <c r="N1385" s="4"/>
      <c r="O1385" s="4" t="s">
        <v>284</v>
      </c>
      <c r="P1385" s="4" t="s">
        <v>279</v>
      </c>
      <c r="Q1385" s="4" t="s">
        <v>4352</v>
      </c>
      <c r="R1385" s="4"/>
      <c r="S1385" s="18"/>
      <c r="U1385" s="7">
        <f>VLOOKUP(F1385,[6]农村公路!$I$6:$W$11652,15,0)</f>
        <v>0.55000000000000004</v>
      </c>
      <c r="V1385" s="7">
        <f t="shared" si="64"/>
        <v>0</v>
      </c>
      <c r="W1385" s="7" t="e">
        <f>VLOOKUP(F1385,'[7]乡镇通三级、旅游资源产业路项目明细'!$F$8:$S$1305,14,0)</f>
        <v>#N/A</v>
      </c>
      <c r="AA1385" s="7" t="e">
        <f>_xlfn.XLOOKUP(F1385,'[8]乡镇通三级、旅游资源产业路项目明细'!$U:$U,'[8]乡镇通三级、旅游资源产业路项目明细'!$U:$U)</f>
        <v>#N/A</v>
      </c>
      <c r="AB1385" s="7" t="e">
        <f>VLOOKUP(F1385,[9]项目建设投资计划表!$L$7:$O$83,4,0)</f>
        <v>#N/A</v>
      </c>
    </row>
    <row r="1386" spans="1:28" ht="25.15" customHeight="1" outlineLevel="3" x14ac:dyDescent="0.4">
      <c r="A1386" s="4" t="s">
        <v>16</v>
      </c>
      <c r="B1386" s="4" t="s">
        <v>139</v>
      </c>
      <c r="C1386" s="4" t="s">
        <v>4272</v>
      </c>
      <c r="D1386" s="4" t="s">
        <v>4371</v>
      </c>
      <c r="E1386" s="9"/>
      <c r="F1386" s="4" t="s">
        <v>4372</v>
      </c>
      <c r="G1386" s="4" t="s">
        <v>327</v>
      </c>
      <c r="H1386" s="9" t="s">
        <v>291</v>
      </c>
      <c r="I1386" s="9" t="s">
        <v>4373</v>
      </c>
      <c r="J1386" s="4">
        <v>0.48499999999999999</v>
      </c>
      <c r="K1386" s="4" t="s">
        <v>1812</v>
      </c>
      <c r="L1386" s="4" t="s">
        <v>1021</v>
      </c>
      <c r="M1386" s="4">
        <v>0.48499999999999999</v>
      </c>
      <c r="N1386" s="4"/>
      <c r="O1386" s="4" t="s">
        <v>284</v>
      </c>
      <c r="P1386" s="4" t="s">
        <v>279</v>
      </c>
      <c r="Q1386" s="4" t="s">
        <v>4371</v>
      </c>
      <c r="R1386" s="4"/>
      <c r="S1386" s="18"/>
      <c r="U1386" s="7">
        <f>VLOOKUP(F1386,[6]农村公路!$I$6:$W$11652,15,0)</f>
        <v>0.48499999999999999</v>
      </c>
      <c r="V1386" s="7">
        <f t="shared" si="64"/>
        <v>0</v>
      </c>
      <c r="W1386" s="7" t="e">
        <f>VLOOKUP(F1386,'[7]乡镇通三级、旅游资源产业路项目明细'!$F$8:$S$1305,14,0)</f>
        <v>#N/A</v>
      </c>
      <c r="AA1386" s="7" t="e">
        <f>_xlfn.XLOOKUP(F1386,'[8]乡镇通三级、旅游资源产业路项目明细'!$U:$U,'[8]乡镇通三级、旅游资源产业路项目明细'!$U:$U)</f>
        <v>#N/A</v>
      </c>
      <c r="AB1386" s="7" t="e">
        <f>VLOOKUP(F1386,[9]项目建设投资计划表!$L$7:$O$83,4,0)</f>
        <v>#N/A</v>
      </c>
    </row>
    <row r="1387" spans="1:28" ht="25.15" customHeight="1" outlineLevel="3" x14ac:dyDescent="0.4">
      <c r="A1387" s="4" t="s">
        <v>16</v>
      </c>
      <c r="B1387" s="4" t="s">
        <v>139</v>
      </c>
      <c r="C1387" s="4" t="s">
        <v>4184</v>
      </c>
      <c r="D1387" s="4" t="s">
        <v>4352</v>
      </c>
      <c r="E1387" s="9"/>
      <c r="F1387" s="4" t="s">
        <v>4374</v>
      </c>
      <c r="G1387" s="4" t="s">
        <v>327</v>
      </c>
      <c r="H1387" s="9" t="s">
        <v>291</v>
      </c>
      <c r="I1387" s="9" t="s">
        <v>4375</v>
      </c>
      <c r="J1387" s="4">
        <v>0.77400000000000002</v>
      </c>
      <c r="K1387" s="4" t="s">
        <v>1812</v>
      </c>
      <c r="L1387" s="4" t="s">
        <v>1021</v>
      </c>
      <c r="M1387" s="4">
        <v>0.77400000000000002</v>
      </c>
      <c r="N1387" s="4"/>
      <c r="O1387" s="4" t="s">
        <v>284</v>
      </c>
      <c r="P1387" s="4" t="s">
        <v>279</v>
      </c>
      <c r="Q1387" s="4" t="s">
        <v>4352</v>
      </c>
      <c r="R1387" s="4"/>
      <c r="S1387" s="18"/>
      <c r="U1387" s="7">
        <f>VLOOKUP(F1387,[6]农村公路!$I$6:$W$11652,15,0)</f>
        <v>0.77400000000000002</v>
      </c>
      <c r="V1387" s="7">
        <f t="shared" si="64"/>
        <v>0</v>
      </c>
      <c r="W1387" s="7" t="e">
        <f>VLOOKUP(F1387,'[7]乡镇通三级、旅游资源产业路项目明细'!$F$8:$S$1305,14,0)</f>
        <v>#N/A</v>
      </c>
      <c r="AA1387" s="7" t="e">
        <f>_xlfn.XLOOKUP(F1387,'[8]乡镇通三级、旅游资源产业路项目明细'!$U:$U,'[8]乡镇通三级、旅游资源产业路项目明细'!$U:$U)</f>
        <v>#N/A</v>
      </c>
      <c r="AB1387" s="7" t="e">
        <f>VLOOKUP(F1387,[9]项目建设投资计划表!$L$7:$O$83,4,0)</f>
        <v>#N/A</v>
      </c>
    </row>
    <row r="1388" spans="1:28" ht="25.15" customHeight="1" outlineLevel="3" x14ac:dyDescent="0.4">
      <c r="A1388" s="4" t="s">
        <v>16</v>
      </c>
      <c r="B1388" s="4" t="s">
        <v>139</v>
      </c>
      <c r="C1388" s="4" t="s">
        <v>4272</v>
      </c>
      <c r="D1388" s="4" t="s">
        <v>4376</v>
      </c>
      <c r="E1388" s="9"/>
      <c r="F1388" s="4" t="s">
        <v>4377</v>
      </c>
      <c r="G1388" s="4" t="s">
        <v>327</v>
      </c>
      <c r="H1388" s="9" t="s">
        <v>291</v>
      </c>
      <c r="I1388" s="9" t="s">
        <v>4378</v>
      </c>
      <c r="J1388" s="4">
        <v>1.73</v>
      </c>
      <c r="K1388" s="4" t="s">
        <v>1812</v>
      </c>
      <c r="L1388" s="4" t="s">
        <v>1021</v>
      </c>
      <c r="M1388" s="4">
        <v>1.73</v>
      </c>
      <c r="N1388" s="4"/>
      <c r="O1388" s="4" t="s">
        <v>284</v>
      </c>
      <c r="P1388" s="4" t="s">
        <v>279</v>
      </c>
      <c r="Q1388" s="4" t="s">
        <v>4376</v>
      </c>
      <c r="R1388" s="4"/>
      <c r="S1388" s="18"/>
      <c r="U1388" s="7">
        <f>VLOOKUP(F1388,[6]农村公路!$I$6:$W$11652,15,0)</f>
        <v>1.73</v>
      </c>
      <c r="V1388" s="7">
        <f t="shared" si="64"/>
        <v>0</v>
      </c>
      <c r="W1388" s="7" t="e">
        <f>VLOOKUP(F1388,'[7]乡镇通三级、旅游资源产业路项目明细'!$F$8:$S$1305,14,0)</f>
        <v>#N/A</v>
      </c>
      <c r="AA1388" s="7" t="e">
        <f>_xlfn.XLOOKUP(F1388,'[8]乡镇通三级、旅游资源产业路项目明细'!$U:$U,'[8]乡镇通三级、旅游资源产业路项目明细'!$U:$U)</f>
        <v>#N/A</v>
      </c>
      <c r="AB1388" s="7" t="e">
        <f>VLOOKUP(F1388,[9]项目建设投资计划表!$L$7:$O$83,4,0)</f>
        <v>#N/A</v>
      </c>
    </row>
    <row r="1389" spans="1:28" ht="25.15" customHeight="1" outlineLevel="3" x14ac:dyDescent="0.4">
      <c r="A1389" s="4" t="s">
        <v>16</v>
      </c>
      <c r="B1389" s="4" t="s">
        <v>139</v>
      </c>
      <c r="C1389" s="4" t="s">
        <v>4197</v>
      </c>
      <c r="D1389" s="4" t="s">
        <v>4379</v>
      </c>
      <c r="E1389" s="9"/>
      <c r="F1389" s="4" t="s">
        <v>4380</v>
      </c>
      <c r="G1389" s="4" t="s">
        <v>327</v>
      </c>
      <c r="H1389" s="9" t="s">
        <v>291</v>
      </c>
      <c r="I1389" s="9" t="s">
        <v>283</v>
      </c>
      <c r="J1389" s="4">
        <v>1</v>
      </c>
      <c r="K1389" s="4" t="s">
        <v>1812</v>
      </c>
      <c r="L1389" s="4" t="s">
        <v>1021</v>
      </c>
      <c r="M1389" s="4">
        <v>1</v>
      </c>
      <c r="N1389" s="4"/>
      <c r="O1389" s="4" t="s">
        <v>284</v>
      </c>
      <c r="P1389" s="4" t="s">
        <v>279</v>
      </c>
      <c r="Q1389" s="4" t="s">
        <v>4379</v>
      </c>
      <c r="R1389" s="4"/>
      <c r="S1389" s="18"/>
      <c r="U1389" s="7">
        <f>VLOOKUP(F1389,[6]农村公路!$I$6:$W$11652,15,0)</f>
        <v>1</v>
      </c>
      <c r="V1389" s="7">
        <f t="shared" si="64"/>
        <v>0</v>
      </c>
      <c r="W1389" s="7" t="e">
        <f>VLOOKUP(F1389,'[7]乡镇通三级、旅游资源产业路项目明细'!$F$8:$S$1305,14,0)</f>
        <v>#N/A</v>
      </c>
      <c r="AA1389" s="7" t="e">
        <f>_xlfn.XLOOKUP(F1389,'[8]乡镇通三级、旅游资源产业路项目明细'!$U:$U,'[8]乡镇通三级、旅游资源产业路项目明细'!$U:$U)</f>
        <v>#N/A</v>
      </c>
      <c r="AB1389" s="7" t="e">
        <f>VLOOKUP(F1389,[9]项目建设投资计划表!$L$7:$O$83,4,0)</f>
        <v>#N/A</v>
      </c>
    </row>
    <row r="1390" spans="1:28" ht="25.15" customHeight="1" outlineLevel="3" x14ac:dyDescent="0.4">
      <c r="A1390" s="4" t="s">
        <v>16</v>
      </c>
      <c r="B1390" s="4" t="s">
        <v>139</v>
      </c>
      <c r="C1390" s="4" t="s">
        <v>4184</v>
      </c>
      <c r="D1390" s="4" t="s">
        <v>4381</v>
      </c>
      <c r="E1390" s="9"/>
      <c r="F1390" s="4" t="s">
        <v>4382</v>
      </c>
      <c r="G1390" s="4" t="s">
        <v>327</v>
      </c>
      <c r="H1390" s="9" t="s">
        <v>291</v>
      </c>
      <c r="I1390" s="9" t="s">
        <v>4383</v>
      </c>
      <c r="J1390" s="4">
        <v>0.9</v>
      </c>
      <c r="K1390" s="4" t="s">
        <v>1812</v>
      </c>
      <c r="L1390" s="4" t="s">
        <v>1021</v>
      </c>
      <c r="M1390" s="4">
        <v>0.9</v>
      </c>
      <c r="N1390" s="4"/>
      <c r="O1390" s="4" t="s">
        <v>284</v>
      </c>
      <c r="P1390" s="4" t="s">
        <v>279</v>
      </c>
      <c r="Q1390" s="4" t="s">
        <v>4381</v>
      </c>
      <c r="R1390" s="4"/>
      <c r="S1390" s="18"/>
      <c r="U1390" s="7">
        <f>VLOOKUP(F1390,[6]农村公路!$I$6:$W$11652,15,0)</f>
        <v>0.9</v>
      </c>
      <c r="V1390" s="7">
        <f t="shared" si="64"/>
        <v>0</v>
      </c>
      <c r="W1390" s="7" t="e">
        <f>VLOOKUP(F1390,'[7]乡镇通三级、旅游资源产业路项目明细'!$F$8:$S$1305,14,0)</f>
        <v>#N/A</v>
      </c>
      <c r="AA1390" s="7" t="e">
        <f>_xlfn.XLOOKUP(F1390,'[8]乡镇通三级、旅游资源产业路项目明细'!$U:$U,'[8]乡镇通三级、旅游资源产业路项目明细'!$U:$U)</f>
        <v>#N/A</v>
      </c>
      <c r="AB1390" s="7" t="e">
        <f>VLOOKUP(F1390,[9]项目建设投资计划表!$L$7:$O$83,4,0)</f>
        <v>#N/A</v>
      </c>
    </row>
    <row r="1391" spans="1:28" ht="25.15" customHeight="1" outlineLevel="3" x14ac:dyDescent="0.4">
      <c r="A1391" s="4" t="s">
        <v>16</v>
      </c>
      <c r="B1391" s="4" t="s">
        <v>139</v>
      </c>
      <c r="C1391" s="4" t="s">
        <v>4384</v>
      </c>
      <c r="D1391" s="4" t="s">
        <v>4385</v>
      </c>
      <c r="E1391" s="9"/>
      <c r="F1391" s="4" t="s">
        <v>4386</v>
      </c>
      <c r="G1391" s="4" t="s">
        <v>327</v>
      </c>
      <c r="H1391" s="9" t="s">
        <v>291</v>
      </c>
      <c r="I1391" s="9" t="s">
        <v>283</v>
      </c>
      <c r="J1391" s="4">
        <v>2</v>
      </c>
      <c r="K1391" s="4" t="s">
        <v>1812</v>
      </c>
      <c r="L1391" s="4" t="s">
        <v>1021</v>
      </c>
      <c r="M1391" s="4">
        <v>2</v>
      </c>
      <c r="N1391" s="4"/>
      <c r="O1391" s="4" t="s">
        <v>284</v>
      </c>
      <c r="P1391" s="4" t="s">
        <v>279</v>
      </c>
      <c r="Q1391" s="4" t="s">
        <v>4385</v>
      </c>
      <c r="R1391" s="4"/>
      <c r="S1391" s="18"/>
      <c r="U1391" s="7">
        <f>VLOOKUP(F1391,[6]农村公路!$I$6:$W$11652,15,0)</f>
        <v>2</v>
      </c>
      <c r="V1391" s="7">
        <f t="shared" si="64"/>
        <v>0</v>
      </c>
      <c r="W1391" s="7" t="e">
        <f>VLOOKUP(F1391,'[7]乡镇通三级、旅游资源产业路项目明细'!$F$8:$S$1305,14,0)</f>
        <v>#N/A</v>
      </c>
      <c r="AA1391" s="7" t="e">
        <f>_xlfn.XLOOKUP(F1391,'[8]乡镇通三级、旅游资源产业路项目明细'!$U:$U,'[8]乡镇通三级、旅游资源产业路项目明细'!$U:$U)</f>
        <v>#N/A</v>
      </c>
      <c r="AB1391" s="7" t="e">
        <f>VLOOKUP(F1391,[9]项目建设投资计划表!$L$7:$O$83,4,0)</f>
        <v>#N/A</v>
      </c>
    </row>
    <row r="1392" spans="1:28" ht="25.15" customHeight="1" outlineLevel="3" x14ac:dyDescent="0.4">
      <c r="A1392" s="4" t="s">
        <v>16</v>
      </c>
      <c r="B1392" s="4" t="s">
        <v>139</v>
      </c>
      <c r="C1392" s="4" t="s">
        <v>4330</v>
      </c>
      <c r="D1392" s="4" t="s">
        <v>4387</v>
      </c>
      <c r="E1392" s="9"/>
      <c r="F1392" s="4" t="s">
        <v>4388</v>
      </c>
      <c r="G1392" s="4" t="s">
        <v>327</v>
      </c>
      <c r="H1392" s="9" t="s">
        <v>291</v>
      </c>
      <c r="I1392" s="9" t="s">
        <v>4389</v>
      </c>
      <c r="J1392" s="4">
        <v>0.67200000000000004</v>
      </c>
      <c r="K1392" s="4" t="s">
        <v>1812</v>
      </c>
      <c r="L1392" s="4" t="s">
        <v>1021</v>
      </c>
      <c r="M1392" s="4">
        <v>0.67200000000000004</v>
      </c>
      <c r="N1392" s="4"/>
      <c r="O1392" s="4" t="s">
        <v>284</v>
      </c>
      <c r="P1392" s="4" t="s">
        <v>279</v>
      </c>
      <c r="Q1392" s="4" t="s">
        <v>4387</v>
      </c>
      <c r="R1392" s="4"/>
      <c r="S1392" s="18"/>
      <c r="U1392" s="7">
        <f>VLOOKUP(F1392,[6]农村公路!$I$6:$W$11652,15,0)</f>
        <v>0.67200000000000004</v>
      </c>
      <c r="V1392" s="7">
        <f t="shared" si="64"/>
        <v>0</v>
      </c>
      <c r="W1392" s="7" t="e">
        <f>VLOOKUP(F1392,'[7]乡镇通三级、旅游资源产业路项目明细'!$F$8:$S$1305,14,0)</f>
        <v>#N/A</v>
      </c>
      <c r="AA1392" s="7" t="e">
        <f>_xlfn.XLOOKUP(F1392,'[8]乡镇通三级、旅游资源产业路项目明细'!$U:$U,'[8]乡镇通三级、旅游资源产业路项目明细'!$U:$U)</f>
        <v>#N/A</v>
      </c>
      <c r="AB1392" s="7" t="e">
        <f>VLOOKUP(F1392,[9]项目建设投资计划表!$L$7:$O$83,4,0)</f>
        <v>#N/A</v>
      </c>
    </row>
    <row r="1393" spans="1:28" ht="25.15" customHeight="1" outlineLevel="3" x14ac:dyDescent="0.4">
      <c r="A1393" s="4" t="s">
        <v>16</v>
      </c>
      <c r="B1393" s="4" t="s">
        <v>139</v>
      </c>
      <c r="C1393" s="4" t="s">
        <v>4197</v>
      </c>
      <c r="D1393" s="4" t="s">
        <v>4390</v>
      </c>
      <c r="E1393" s="9"/>
      <c r="F1393" s="4" t="s">
        <v>4391</v>
      </c>
      <c r="G1393" s="4" t="s">
        <v>327</v>
      </c>
      <c r="H1393" s="9" t="s">
        <v>291</v>
      </c>
      <c r="I1393" s="9" t="s">
        <v>4392</v>
      </c>
      <c r="J1393" s="4">
        <v>1.1719999999999999</v>
      </c>
      <c r="K1393" s="4" t="s">
        <v>1812</v>
      </c>
      <c r="L1393" s="4" t="s">
        <v>279</v>
      </c>
      <c r="M1393" s="4">
        <v>1.1719999999999999</v>
      </c>
      <c r="N1393" s="4"/>
      <c r="O1393" s="4" t="s">
        <v>284</v>
      </c>
      <c r="P1393" s="4" t="s">
        <v>279</v>
      </c>
      <c r="Q1393" s="4" t="s">
        <v>4390</v>
      </c>
      <c r="R1393" s="4"/>
      <c r="S1393" s="18"/>
      <c r="U1393" s="7">
        <f>VLOOKUP(F1393,[6]农村公路!$I$6:$W$11652,15,0)</f>
        <v>1.1719999999999999</v>
      </c>
      <c r="V1393" s="7">
        <f t="shared" si="64"/>
        <v>0</v>
      </c>
      <c r="W1393" s="7" t="e">
        <f>VLOOKUP(F1393,'[7]乡镇通三级、旅游资源产业路项目明细'!$F$8:$S$1305,14,0)</f>
        <v>#N/A</v>
      </c>
      <c r="AA1393" s="7" t="e">
        <f>_xlfn.XLOOKUP(F1393,'[8]乡镇通三级、旅游资源产业路项目明细'!$U:$U,'[8]乡镇通三级、旅游资源产业路项目明细'!$U:$U)</f>
        <v>#N/A</v>
      </c>
      <c r="AB1393" s="7" t="e">
        <f>VLOOKUP(F1393,[9]项目建设投资计划表!$L$7:$O$83,4,0)</f>
        <v>#N/A</v>
      </c>
    </row>
    <row r="1394" spans="1:28" ht="25.15" customHeight="1" outlineLevel="3" x14ac:dyDescent="0.4">
      <c r="A1394" s="4" t="s">
        <v>16</v>
      </c>
      <c r="B1394" s="4" t="s">
        <v>139</v>
      </c>
      <c r="C1394" s="4" t="s">
        <v>4384</v>
      </c>
      <c r="D1394" s="4" t="s">
        <v>4393</v>
      </c>
      <c r="E1394" s="9"/>
      <c r="F1394" s="4" t="s">
        <v>4394</v>
      </c>
      <c r="G1394" s="4" t="s">
        <v>327</v>
      </c>
      <c r="H1394" s="9" t="s">
        <v>291</v>
      </c>
      <c r="I1394" s="9" t="s">
        <v>4395</v>
      </c>
      <c r="J1394" s="4">
        <v>0.5</v>
      </c>
      <c r="K1394" s="4" t="s">
        <v>1812</v>
      </c>
      <c r="L1394" s="4" t="s">
        <v>1021</v>
      </c>
      <c r="M1394" s="4">
        <v>0.5</v>
      </c>
      <c r="N1394" s="4"/>
      <c r="O1394" s="4" t="s">
        <v>284</v>
      </c>
      <c r="P1394" s="4" t="s">
        <v>279</v>
      </c>
      <c r="Q1394" s="4" t="s">
        <v>4393</v>
      </c>
      <c r="R1394" s="4"/>
      <c r="S1394" s="18"/>
      <c r="U1394" s="7">
        <f>VLOOKUP(F1394,[6]农村公路!$I$6:$W$11652,15,0)</f>
        <v>0.5</v>
      </c>
      <c r="V1394" s="7">
        <f t="shared" si="64"/>
        <v>0</v>
      </c>
      <c r="W1394" s="7" t="e">
        <f>VLOOKUP(F1394,'[7]乡镇通三级、旅游资源产业路项目明细'!$F$8:$S$1305,14,0)</f>
        <v>#N/A</v>
      </c>
      <c r="AA1394" s="7" t="e">
        <f>_xlfn.XLOOKUP(F1394,'[8]乡镇通三级、旅游资源产业路项目明细'!$U:$U,'[8]乡镇通三级、旅游资源产业路项目明细'!$U:$U)</f>
        <v>#N/A</v>
      </c>
      <c r="AB1394" s="7" t="e">
        <f>VLOOKUP(F1394,[9]项目建设投资计划表!$L$7:$O$83,4,0)</f>
        <v>#N/A</v>
      </c>
    </row>
    <row r="1395" spans="1:28" ht="25.15" customHeight="1" outlineLevel="3" x14ac:dyDescent="0.4">
      <c r="A1395" s="4" t="s">
        <v>16</v>
      </c>
      <c r="B1395" s="4" t="s">
        <v>139</v>
      </c>
      <c r="C1395" s="4" t="s">
        <v>4361</v>
      </c>
      <c r="D1395" s="4" t="s">
        <v>4396</v>
      </c>
      <c r="E1395" s="9"/>
      <c r="F1395" s="4" t="s">
        <v>4397</v>
      </c>
      <c r="G1395" s="4" t="s">
        <v>327</v>
      </c>
      <c r="H1395" s="9" t="s">
        <v>291</v>
      </c>
      <c r="I1395" s="9" t="s">
        <v>4398</v>
      </c>
      <c r="J1395" s="4">
        <v>0.77800000000000002</v>
      </c>
      <c r="K1395" s="4" t="s">
        <v>1812</v>
      </c>
      <c r="L1395" s="4" t="s">
        <v>1021</v>
      </c>
      <c r="M1395" s="4">
        <v>0.77800000000000002</v>
      </c>
      <c r="N1395" s="4"/>
      <c r="O1395" s="4" t="s">
        <v>284</v>
      </c>
      <c r="P1395" s="4" t="s">
        <v>279</v>
      </c>
      <c r="Q1395" s="4" t="s">
        <v>4396</v>
      </c>
      <c r="R1395" s="4"/>
      <c r="S1395" s="18"/>
      <c r="U1395" s="7">
        <f>VLOOKUP(F1395,[6]农村公路!$I$6:$W$11652,15,0)</f>
        <v>0.77800000000000002</v>
      </c>
      <c r="V1395" s="7">
        <f t="shared" si="64"/>
        <v>0</v>
      </c>
      <c r="W1395" s="7" t="e">
        <f>VLOOKUP(F1395,'[7]乡镇通三级、旅游资源产业路项目明细'!$F$8:$S$1305,14,0)</f>
        <v>#N/A</v>
      </c>
      <c r="AA1395" s="7" t="e">
        <f>_xlfn.XLOOKUP(F1395,'[8]乡镇通三级、旅游资源产业路项目明细'!$U:$U,'[8]乡镇通三级、旅游资源产业路项目明细'!$U:$U)</f>
        <v>#N/A</v>
      </c>
      <c r="AB1395" s="7" t="e">
        <f>VLOOKUP(F1395,[9]项目建设投资计划表!$L$7:$O$83,4,0)</f>
        <v>#N/A</v>
      </c>
    </row>
    <row r="1396" spans="1:28" ht="25.15" customHeight="1" outlineLevel="3" x14ac:dyDescent="0.4">
      <c r="A1396" s="4" t="s">
        <v>16</v>
      </c>
      <c r="B1396" s="4" t="s">
        <v>139</v>
      </c>
      <c r="C1396" s="4" t="s">
        <v>4272</v>
      </c>
      <c r="D1396" s="4" t="s">
        <v>4399</v>
      </c>
      <c r="E1396" s="9"/>
      <c r="F1396" s="4" t="s">
        <v>4400</v>
      </c>
      <c r="G1396" s="4" t="s">
        <v>327</v>
      </c>
      <c r="H1396" s="9" t="s">
        <v>291</v>
      </c>
      <c r="I1396" s="9" t="s">
        <v>4401</v>
      </c>
      <c r="J1396" s="4">
        <v>0.51200000000000001</v>
      </c>
      <c r="K1396" s="4" t="s">
        <v>1812</v>
      </c>
      <c r="L1396" s="4" t="s">
        <v>1021</v>
      </c>
      <c r="M1396" s="4">
        <v>0.51200000000000001</v>
      </c>
      <c r="N1396" s="4"/>
      <c r="O1396" s="4" t="s">
        <v>284</v>
      </c>
      <c r="P1396" s="4" t="s">
        <v>279</v>
      </c>
      <c r="Q1396" s="4" t="s">
        <v>4399</v>
      </c>
      <c r="R1396" s="4"/>
      <c r="S1396" s="18"/>
      <c r="U1396" s="7">
        <f>VLOOKUP(F1396,[6]农村公路!$I$6:$W$11652,15,0)</f>
        <v>0.51200000000000001</v>
      </c>
      <c r="V1396" s="7">
        <f t="shared" si="64"/>
        <v>0</v>
      </c>
      <c r="W1396" s="7" t="e">
        <f>VLOOKUP(F1396,'[7]乡镇通三级、旅游资源产业路项目明细'!$F$8:$S$1305,14,0)</f>
        <v>#N/A</v>
      </c>
      <c r="AA1396" s="7" t="e">
        <f>_xlfn.XLOOKUP(F1396,'[8]乡镇通三级、旅游资源产业路项目明细'!$U:$U,'[8]乡镇通三级、旅游资源产业路项目明细'!$U:$U)</f>
        <v>#N/A</v>
      </c>
      <c r="AB1396" s="7" t="e">
        <f>VLOOKUP(F1396,[9]项目建设投资计划表!$L$7:$O$83,4,0)</f>
        <v>#N/A</v>
      </c>
    </row>
    <row r="1397" spans="1:28" ht="25.15" customHeight="1" outlineLevel="3" x14ac:dyDescent="0.4">
      <c r="A1397" s="4" t="s">
        <v>16</v>
      </c>
      <c r="B1397" s="4" t="s">
        <v>139</v>
      </c>
      <c r="C1397" s="4" t="s">
        <v>4193</v>
      </c>
      <c r="D1397" s="4" t="s">
        <v>4402</v>
      </c>
      <c r="E1397" s="9"/>
      <c r="F1397" s="4" t="s">
        <v>4403</v>
      </c>
      <c r="G1397" s="4" t="s">
        <v>327</v>
      </c>
      <c r="H1397" s="9" t="s">
        <v>291</v>
      </c>
      <c r="I1397" s="9" t="s">
        <v>4404</v>
      </c>
      <c r="J1397" s="4">
        <v>0.77500000000000002</v>
      </c>
      <c r="K1397" s="4" t="s">
        <v>1812</v>
      </c>
      <c r="L1397" s="4" t="s">
        <v>1021</v>
      </c>
      <c r="M1397" s="4">
        <v>0.77500000000000002</v>
      </c>
      <c r="N1397" s="4"/>
      <c r="O1397" s="4" t="s">
        <v>284</v>
      </c>
      <c r="P1397" s="4" t="s">
        <v>279</v>
      </c>
      <c r="Q1397" s="4" t="s">
        <v>4402</v>
      </c>
      <c r="R1397" s="4"/>
      <c r="S1397" s="18"/>
      <c r="U1397" s="7">
        <f>VLOOKUP(F1397,[6]农村公路!$I$6:$W$11652,15,0)</f>
        <v>0.77500000000000002</v>
      </c>
      <c r="V1397" s="7">
        <f t="shared" si="64"/>
        <v>0</v>
      </c>
      <c r="W1397" s="7" t="e">
        <f>VLOOKUP(F1397,'[7]乡镇通三级、旅游资源产业路项目明细'!$F$8:$S$1305,14,0)</f>
        <v>#N/A</v>
      </c>
      <c r="AA1397" s="7" t="e">
        <f>_xlfn.XLOOKUP(F1397,'[8]乡镇通三级、旅游资源产业路项目明细'!$U:$U,'[8]乡镇通三级、旅游资源产业路项目明细'!$U:$U)</f>
        <v>#N/A</v>
      </c>
      <c r="AB1397" s="7" t="e">
        <f>VLOOKUP(F1397,[9]项目建设投资计划表!$L$7:$O$83,4,0)</f>
        <v>#N/A</v>
      </c>
    </row>
    <row r="1398" spans="1:28" ht="25.15" customHeight="1" outlineLevel="3" x14ac:dyDescent="0.4">
      <c r="A1398" s="4" t="s">
        <v>16</v>
      </c>
      <c r="B1398" s="4" t="s">
        <v>139</v>
      </c>
      <c r="C1398" s="4" t="s">
        <v>4330</v>
      </c>
      <c r="D1398" s="4" t="s">
        <v>4387</v>
      </c>
      <c r="E1398" s="9"/>
      <c r="F1398" s="4" t="s">
        <v>4405</v>
      </c>
      <c r="G1398" s="4" t="s">
        <v>327</v>
      </c>
      <c r="H1398" s="9" t="s">
        <v>291</v>
      </c>
      <c r="I1398" s="9" t="s">
        <v>4406</v>
      </c>
      <c r="J1398" s="4">
        <v>1.0549999999999999</v>
      </c>
      <c r="K1398" s="4" t="s">
        <v>1812</v>
      </c>
      <c r="L1398" s="4" t="s">
        <v>1021</v>
      </c>
      <c r="M1398" s="4">
        <v>1.0549999999999999</v>
      </c>
      <c r="N1398" s="4"/>
      <c r="O1398" s="4" t="s">
        <v>284</v>
      </c>
      <c r="P1398" s="4" t="s">
        <v>279</v>
      </c>
      <c r="Q1398" s="4" t="s">
        <v>4387</v>
      </c>
      <c r="R1398" s="4"/>
      <c r="S1398" s="18"/>
      <c r="U1398" s="7">
        <f>VLOOKUP(F1398,[6]农村公路!$I$6:$W$11652,15,0)</f>
        <v>1.0549999999999999</v>
      </c>
      <c r="V1398" s="7">
        <f t="shared" si="64"/>
        <v>0</v>
      </c>
      <c r="W1398" s="7" t="e">
        <f>VLOOKUP(F1398,'[7]乡镇通三级、旅游资源产业路项目明细'!$F$8:$S$1305,14,0)</f>
        <v>#N/A</v>
      </c>
      <c r="AA1398" s="7" t="e">
        <f>_xlfn.XLOOKUP(F1398,'[8]乡镇通三级、旅游资源产业路项目明细'!$U:$U,'[8]乡镇通三级、旅游资源产业路项目明细'!$U:$U)</f>
        <v>#N/A</v>
      </c>
      <c r="AB1398" s="7" t="e">
        <f>VLOOKUP(F1398,[9]项目建设投资计划表!$L$7:$O$83,4,0)</f>
        <v>#N/A</v>
      </c>
    </row>
    <row r="1399" spans="1:28" ht="25.15" customHeight="1" outlineLevel="3" x14ac:dyDescent="0.4">
      <c r="A1399" s="4" t="s">
        <v>16</v>
      </c>
      <c r="B1399" s="4" t="s">
        <v>139</v>
      </c>
      <c r="C1399" s="4" t="s">
        <v>4384</v>
      </c>
      <c r="D1399" s="4" t="s">
        <v>4407</v>
      </c>
      <c r="E1399" s="9"/>
      <c r="F1399" s="4" t="s">
        <v>4408</v>
      </c>
      <c r="G1399" s="4" t="s">
        <v>327</v>
      </c>
      <c r="H1399" s="9" t="s">
        <v>291</v>
      </c>
      <c r="I1399" s="9" t="s">
        <v>4409</v>
      </c>
      <c r="J1399" s="4">
        <v>0.505</v>
      </c>
      <c r="K1399" s="4" t="s">
        <v>1812</v>
      </c>
      <c r="L1399" s="4" t="s">
        <v>1021</v>
      </c>
      <c r="M1399" s="4">
        <v>0.505</v>
      </c>
      <c r="N1399" s="4"/>
      <c r="O1399" s="4" t="s">
        <v>284</v>
      </c>
      <c r="P1399" s="4" t="s">
        <v>279</v>
      </c>
      <c r="Q1399" s="4" t="s">
        <v>4407</v>
      </c>
      <c r="R1399" s="4"/>
      <c r="S1399" s="18"/>
      <c r="U1399" s="7">
        <f>VLOOKUP(F1399,[6]农村公路!$I$6:$W$11652,15,0)</f>
        <v>0.505</v>
      </c>
      <c r="V1399" s="7">
        <f t="shared" ref="V1399:V1430" si="65">J1399-U1399</f>
        <v>0</v>
      </c>
      <c r="W1399" s="7" t="e">
        <f>VLOOKUP(F1399,'[7]乡镇通三级、旅游资源产业路项目明细'!$F$8:$S$1305,14,0)</f>
        <v>#N/A</v>
      </c>
      <c r="AA1399" s="7" t="e">
        <f>_xlfn.XLOOKUP(F1399,'[8]乡镇通三级、旅游资源产业路项目明细'!$U:$U,'[8]乡镇通三级、旅游资源产业路项目明细'!$U:$U)</f>
        <v>#N/A</v>
      </c>
      <c r="AB1399" s="7" t="e">
        <f>VLOOKUP(F1399,[9]项目建设投资计划表!$L$7:$O$83,4,0)</f>
        <v>#N/A</v>
      </c>
    </row>
    <row r="1400" spans="1:28" ht="25.15" customHeight="1" outlineLevel="3" x14ac:dyDescent="0.4">
      <c r="A1400" s="4" t="s">
        <v>16</v>
      </c>
      <c r="B1400" s="4" t="s">
        <v>139</v>
      </c>
      <c r="C1400" s="4" t="s">
        <v>4361</v>
      </c>
      <c r="D1400" s="4" t="s">
        <v>4410</v>
      </c>
      <c r="E1400" s="9"/>
      <c r="F1400" s="4" t="s">
        <v>4411</v>
      </c>
      <c r="G1400" s="4" t="s">
        <v>327</v>
      </c>
      <c r="H1400" s="9" t="s">
        <v>291</v>
      </c>
      <c r="I1400" s="9" t="s">
        <v>4412</v>
      </c>
      <c r="J1400" s="4">
        <v>1.3</v>
      </c>
      <c r="K1400" s="4" t="s">
        <v>1812</v>
      </c>
      <c r="L1400" s="4" t="s">
        <v>1021</v>
      </c>
      <c r="M1400" s="4">
        <v>1.3</v>
      </c>
      <c r="N1400" s="4"/>
      <c r="O1400" s="4" t="s">
        <v>284</v>
      </c>
      <c r="P1400" s="4" t="s">
        <v>279</v>
      </c>
      <c r="Q1400" s="4" t="s">
        <v>4410</v>
      </c>
      <c r="R1400" s="4"/>
      <c r="S1400" s="18"/>
      <c r="U1400" s="7">
        <f>VLOOKUP(F1400,[6]农村公路!$I$6:$W$11652,15,0)</f>
        <v>1.3</v>
      </c>
      <c r="V1400" s="7">
        <f t="shared" si="65"/>
        <v>0</v>
      </c>
      <c r="W1400" s="7" t="e">
        <f>VLOOKUP(F1400,'[7]乡镇通三级、旅游资源产业路项目明细'!$F$8:$S$1305,14,0)</f>
        <v>#N/A</v>
      </c>
      <c r="AA1400" s="7" t="e">
        <f>_xlfn.XLOOKUP(F1400,'[8]乡镇通三级、旅游资源产业路项目明细'!$U:$U,'[8]乡镇通三级、旅游资源产业路项目明细'!$U:$U)</f>
        <v>#N/A</v>
      </c>
      <c r="AB1400" s="7" t="e">
        <f>VLOOKUP(F1400,[9]项目建设投资计划表!$L$7:$O$83,4,0)</f>
        <v>#N/A</v>
      </c>
    </row>
    <row r="1401" spans="1:28" ht="25.15" customHeight="1" outlineLevel="3" x14ac:dyDescent="0.4">
      <c r="A1401" s="4" t="s">
        <v>16</v>
      </c>
      <c r="B1401" s="4" t="s">
        <v>139</v>
      </c>
      <c r="C1401" s="4" t="s">
        <v>4197</v>
      </c>
      <c r="D1401" s="4" t="s">
        <v>4390</v>
      </c>
      <c r="E1401" s="9"/>
      <c r="F1401" s="4" t="s">
        <v>4413</v>
      </c>
      <c r="G1401" s="4" t="s">
        <v>327</v>
      </c>
      <c r="H1401" s="9" t="s">
        <v>291</v>
      </c>
      <c r="I1401" s="9" t="s">
        <v>4414</v>
      </c>
      <c r="J1401" s="4">
        <v>0.92</v>
      </c>
      <c r="K1401" s="4" t="s">
        <v>1812</v>
      </c>
      <c r="L1401" s="4" t="s">
        <v>1021</v>
      </c>
      <c r="M1401" s="4">
        <v>0.92</v>
      </c>
      <c r="N1401" s="4"/>
      <c r="O1401" s="4" t="s">
        <v>284</v>
      </c>
      <c r="P1401" s="4" t="s">
        <v>279</v>
      </c>
      <c r="Q1401" s="4" t="s">
        <v>4390</v>
      </c>
      <c r="R1401" s="4"/>
      <c r="S1401" s="18"/>
      <c r="U1401" s="7">
        <f>VLOOKUP(F1401,[6]农村公路!$I$6:$W$11652,15,0)</f>
        <v>0.92</v>
      </c>
      <c r="V1401" s="7">
        <f t="shared" si="65"/>
        <v>0</v>
      </c>
      <c r="W1401" s="7" t="e">
        <f>VLOOKUP(F1401,'[7]乡镇通三级、旅游资源产业路项目明细'!$F$8:$S$1305,14,0)</f>
        <v>#N/A</v>
      </c>
      <c r="AA1401" s="7" t="e">
        <f>_xlfn.XLOOKUP(F1401,'[8]乡镇通三级、旅游资源产业路项目明细'!$U:$U,'[8]乡镇通三级、旅游资源产业路项目明细'!$U:$U)</f>
        <v>#N/A</v>
      </c>
      <c r="AB1401" s="7" t="e">
        <f>VLOOKUP(F1401,[9]项目建设投资计划表!$L$7:$O$83,4,0)</f>
        <v>#N/A</v>
      </c>
    </row>
    <row r="1402" spans="1:28" ht="25.15" customHeight="1" outlineLevel="3" x14ac:dyDescent="0.4">
      <c r="A1402" s="4" t="s">
        <v>16</v>
      </c>
      <c r="B1402" s="4" t="s">
        <v>139</v>
      </c>
      <c r="C1402" s="4" t="s">
        <v>4314</v>
      </c>
      <c r="D1402" s="4" t="s">
        <v>4415</v>
      </c>
      <c r="E1402" s="9"/>
      <c r="F1402" s="4" t="s">
        <v>4416</v>
      </c>
      <c r="G1402" s="4" t="s">
        <v>327</v>
      </c>
      <c r="H1402" s="9" t="s">
        <v>291</v>
      </c>
      <c r="I1402" s="9" t="s">
        <v>4417</v>
      </c>
      <c r="J1402" s="4">
        <v>0.5</v>
      </c>
      <c r="K1402" s="4" t="s">
        <v>1812</v>
      </c>
      <c r="L1402" s="4" t="s">
        <v>1021</v>
      </c>
      <c r="M1402" s="4">
        <v>0.5</v>
      </c>
      <c r="N1402" s="4"/>
      <c r="O1402" s="4" t="s">
        <v>284</v>
      </c>
      <c r="P1402" s="4" t="s">
        <v>279</v>
      </c>
      <c r="Q1402" s="4" t="s">
        <v>4415</v>
      </c>
      <c r="R1402" s="4"/>
      <c r="S1402" s="18"/>
      <c r="U1402" s="7">
        <f>VLOOKUP(F1402,[6]农村公路!$I$6:$W$11652,15,0)</f>
        <v>0.5</v>
      </c>
      <c r="V1402" s="7">
        <f t="shared" si="65"/>
        <v>0</v>
      </c>
      <c r="W1402" s="7" t="e">
        <f>VLOOKUP(F1402,'[7]乡镇通三级、旅游资源产业路项目明细'!$F$8:$S$1305,14,0)</f>
        <v>#N/A</v>
      </c>
      <c r="AA1402" s="7" t="e">
        <f>_xlfn.XLOOKUP(F1402,'[8]乡镇通三级、旅游资源产业路项目明细'!$U:$U,'[8]乡镇通三级、旅游资源产业路项目明细'!$U:$U)</f>
        <v>#N/A</v>
      </c>
      <c r="AB1402" s="7" t="e">
        <f>VLOOKUP(F1402,[9]项目建设投资计划表!$L$7:$O$83,4,0)</f>
        <v>#N/A</v>
      </c>
    </row>
    <row r="1403" spans="1:28" ht="25.15" customHeight="1" outlineLevel="3" x14ac:dyDescent="0.4">
      <c r="A1403" s="4" t="s">
        <v>16</v>
      </c>
      <c r="B1403" s="4" t="s">
        <v>139</v>
      </c>
      <c r="C1403" s="4" t="s">
        <v>4322</v>
      </c>
      <c r="D1403" s="4" t="s">
        <v>696</v>
      </c>
      <c r="E1403" s="9"/>
      <c r="F1403" s="4" t="s">
        <v>4418</v>
      </c>
      <c r="G1403" s="4" t="s">
        <v>327</v>
      </c>
      <c r="H1403" s="9" t="s">
        <v>291</v>
      </c>
      <c r="I1403" s="9" t="s">
        <v>4419</v>
      </c>
      <c r="J1403" s="4">
        <v>0.48</v>
      </c>
      <c r="K1403" s="4" t="s">
        <v>1812</v>
      </c>
      <c r="L1403" s="4" t="s">
        <v>1021</v>
      </c>
      <c r="M1403" s="4">
        <v>0.48</v>
      </c>
      <c r="N1403" s="4"/>
      <c r="O1403" s="4" t="s">
        <v>284</v>
      </c>
      <c r="P1403" s="4" t="s">
        <v>279</v>
      </c>
      <c r="Q1403" s="4" t="s">
        <v>696</v>
      </c>
      <c r="R1403" s="4"/>
      <c r="S1403" s="18"/>
      <c r="U1403" s="7">
        <f>VLOOKUP(F1403,[6]农村公路!$I$6:$W$11652,15,0)</f>
        <v>0.48</v>
      </c>
      <c r="V1403" s="7">
        <f t="shared" si="65"/>
        <v>0</v>
      </c>
      <c r="W1403" s="7" t="e">
        <f>VLOOKUP(F1403,'[7]乡镇通三级、旅游资源产业路项目明细'!$F$8:$S$1305,14,0)</f>
        <v>#N/A</v>
      </c>
      <c r="AA1403" s="7" t="e">
        <f>_xlfn.XLOOKUP(F1403,'[8]乡镇通三级、旅游资源产业路项目明细'!$U:$U,'[8]乡镇通三级、旅游资源产业路项目明细'!$U:$U)</f>
        <v>#N/A</v>
      </c>
      <c r="AB1403" s="7" t="e">
        <f>VLOOKUP(F1403,[9]项目建设投资计划表!$L$7:$O$83,4,0)</f>
        <v>#N/A</v>
      </c>
    </row>
    <row r="1404" spans="1:28" ht="25.15" customHeight="1" outlineLevel="3" x14ac:dyDescent="0.4">
      <c r="A1404" s="4" t="s">
        <v>16</v>
      </c>
      <c r="B1404" s="4" t="s">
        <v>139</v>
      </c>
      <c r="C1404" s="4" t="s">
        <v>4272</v>
      </c>
      <c r="D1404" s="4" t="s">
        <v>4420</v>
      </c>
      <c r="E1404" s="9"/>
      <c r="F1404" s="4" t="s">
        <v>4421</v>
      </c>
      <c r="G1404" s="4" t="s">
        <v>327</v>
      </c>
      <c r="H1404" s="9" t="s">
        <v>291</v>
      </c>
      <c r="I1404" s="9" t="s">
        <v>4422</v>
      </c>
      <c r="J1404" s="4">
        <v>1.6</v>
      </c>
      <c r="K1404" s="4" t="s">
        <v>1812</v>
      </c>
      <c r="L1404" s="4" t="s">
        <v>1021</v>
      </c>
      <c r="M1404" s="4">
        <v>1.6</v>
      </c>
      <c r="N1404" s="4"/>
      <c r="O1404" s="4" t="s">
        <v>284</v>
      </c>
      <c r="P1404" s="4" t="s">
        <v>279</v>
      </c>
      <c r="Q1404" s="4" t="s">
        <v>4420</v>
      </c>
      <c r="R1404" s="4"/>
      <c r="S1404" s="18"/>
      <c r="U1404" s="7">
        <f>VLOOKUP(F1404,[6]农村公路!$I$6:$W$11652,15,0)</f>
        <v>1.6</v>
      </c>
      <c r="V1404" s="7">
        <f t="shared" si="65"/>
        <v>0</v>
      </c>
      <c r="W1404" s="7" t="e">
        <f>VLOOKUP(F1404,'[7]乡镇通三级、旅游资源产业路项目明细'!$F$8:$S$1305,14,0)</f>
        <v>#N/A</v>
      </c>
      <c r="AA1404" s="7" t="e">
        <f>_xlfn.XLOOKUP(F1404,'[8]乡镇通三级、旅游资源产业路项目明细'!$U:$U,'[8]乡镇通三级、旅游资源产业路项目明细'!$U:$U)</f>
        <v>#N/A</v>
      </c>
      <c r="AB1404" s="7" t="e">
        <f>VLOOKUP(F1404,[9]项目建设投资计划表!$L$7:$O$83,4,0)</f>
        <v>#N/A</v>
      </c>
    </row>
    <row r="1405" spans="1:28" ht="25.15" customHeight="1" outlineLevel="3" x14ac:dyDescent="0.4">
      <c r="A1405" s="4" t="s">
        <v>16</v>
      </c>
      <c r="B1405" s="4" t="s">
        <v>139</v>
      </c>
      <c r="C1405" s="4" t="s">
        <v>4322</v>
      </c>
      <c r="D1405" s="4" t="s">
        <v>696</v>
      </c>
      <c r="E1405" s="9"/>
      <c r="F1405" s="4" t="s">
        <v>4423</v>
      </c>
      <c r="G1405" s="4" t="s">
        <v>327</v>
      </c>
      <c r="H1405" s="9" t="s">
        <v>291</v>
      </c>
      <c r="I1405" s="9" t="s">
        <v>4424</v>
      </c>
      <c r="J1405" s="4">
        <v>1.2</v>
      </c>
      <c r="K1405" s="4" t="s">
        <v>1812</v>
      </c>
      <c r="L1405" s="4" t="s">
        <v>1021</v>
      </c>
      <c r="M1405" s="4">
        <v>1.2</v>
      </c>
      <c r="N1405" s="4"/>
      <c r="O1405" s="4" t="s">
        <v>284</v>
      </c>
      <c r="P1405" s="4" t="s">
        <v>279</v>
      </c>
      <c r="Q1405" s="4" t="s">
        <v>696</v>
      </c>
      <c r="R1405" s="4"/>
      <c r="S1405" s="18"/>
      <c r="U1405" s="7">
        <f>VLOOKUP(F1405,[6]农村公路!$I$6:$W$11652,15,0)</f>
        <v>1.2</v>
      </c>
      <c r="V1405" s="7">
        <f t="shared" si="65"/>
        <v>0</v>
      </c>
      <c r="W1405" s="7" t="e">
        <f>VLOOKUP(F1405,'[7]乡镇通三级、旅游资源产业路项目明细'!$F$8:$S$1305,14,0)</f>
        <v>#N/A</v>
      </c>
      <c r="AA1405" s="7" t="e">
        <f>_xlfn.XLOOKUP(F1405,'[8]乡镇通三级、旅游资源产业路项目明细'!$U:$U,'[8]乡镇通三级、旅游资源产业路项目明细'!$U:$U)</f>
        <v>#N/A</v>
      </c>
      <c r="AB1405" s="7" t="e">
        <f>VLOOKUP(F1405,[9]项目建设投资计划表!$L$7:$O$83,4,0)</f>
        <v>#N/A</v>
      </c>
    </row>
    <row r="1406" spans="1:28" ht="25.15" customHeight="1" outlineLevel="3" x14ac:dyDescent="0.4">
      <c r="A1406" s="4" t="s">
        <v>16</v>
      </c>
      <c r="B1406" s="4" t="s">
        <v>139</v>
      </c>
      <c r="C1406" s="4" t="s">
        <v>4384</v>
      </c>
      <c r="D1406" s="4" t="s">
        <v>4425</v>
      </c>
      <c r="E1406" s="9"/>
      <c r="F1406" s="4" t="s">
        <v>4426</v>
      </c>
      <c r="G1406" s="4" t="s">
        <v>327</v>
      </c>
      <c r="H1406" s="9" t="s">
        <v>291</v>
      </c>
      <c r="I1406" s="9" t="s">
        <v>4427</v>
      </c>
      <c r="J1406" s="4">
        <v>1.56</v>
      </c>
      <c r="K1406" s="4" t="s">
        <v>1812</v>
      </c>
      <c r="L1406" s="4" t="s">
        <v>1021</v>
      </c>
      <c r="M1406" s="4">
        <v>1.56</v>
      </c>
      <c r="N1406" s="4"/>
      <c r="O1406" s="4" t="s">
        <v>284</v>
      </c>
      <c r="P1406" s="4" t="s">
        <v>279</v>
      </c>
      <c r="Q1406" s="4" t="s">
        <v>4425</v>
      </c>
      <c r="R1406" s="4"/>
      <c r="S1406" s="18"/>
      <c r="U1406" s="7">
        <f>VLOOKUP(F1406,[6]农村公路!$I$6:$W$11652,15,0)</f>
        <v>1.56</v>
      </c>
      <c r="V1406" s="7">
        <f t="shared" si="65"/>
        <v>0</v>
      </c>
      <c r="W1406" s="7" t="e">
        <f>VLOOKUP(F1406,'[7]乡镇通三级、旅游资源产业路项目明细'!$F$8:$S$1305,14,0)</f>
        <v>#N/A</v>
      </c>
      <c r="AA1406" s="7" t="e">
        <f>_xlfn.XLOOKUP(F1406,'[8]乡镇通三级、旅游资源产业路项目明细'!$U:$U,'[8]乡镇通三级、旅游资源产业路项目明细'!$U:$U)</f>
        <v>#N/A</v>
      </c>
      <c r="AB1406" s="7" t="e">
        <f>VLOOKUP(F1406,[9]项目建设投资计划表!$L$7:$O$83,4,0)</f>
        <v>#N/A</v>
      </c>
    </row>
    <row r="1407" spans="1:28" ht="25.15" customHeight="1" outlineLevel="3" x14ac:dyDescent="0.4">
      <c r="A1407" s="4" t="s">
        <v>16</v>
      </c>
      <c r="B1407" s="4" t="s">
        <v>139</v>
      </c>
      <c r="C1407" s="4" t="s">
        <v>4272</v>
      </c>
      <c r="D1407" s="4" t="s">
        <v>4349</v>
      </c>
      <c r="E1407" s="9"/>
      <c r="F1407" s="4" t="s">
        <v>4428</v>
      </c>
      <c r="G1407" s="4" t="s">
        <v>327</v>
      </c>
      <c r="H1407" s="9" t="s">
        <v>291</v>
      </c>
      <c r="I1407" s="9" t="s">
        <v>4429</v>
      </c>
      <c r="J1407" s="4">
        <v>0.55400000000000005</v>
      </c>
      <c r="K1407" s="4" t="s">
        <v>1812</v>
      </c>
      <c r="L1407" s="4" t="s">
        <v>1021</v>
      </c>
      <c r="M1407" s="4">
        <v>0.55400000000000005</v>
      </c>
      <c r="N1407" s="4"/>
      <c r="O1407" s="4" t="s">
        <v>284</v>
      </c>
      <c r="P1407" s="4" t="s">
        <v>279</v>
      </c>
      <c r="Q1407" s="4" t="s">
        <v>4349</v>
      </c>
      <c r="R1407" s="4"/>
      <c r="S1407" s="18"/>
      <c r="U1407" s="7">
        <f>VLOOKUP(F1407,[6]农村公路!$I$6:$W$11652,15,0)</f>
        <v>0.55400000000000005</v>
      </c>
      <c r="V1407" s="7">
        <f t="shared" si="65"/>
        <v>0</v>
      </c>
      <c r="W1407" s="7" t="e">
        <f>VLOOKUP(F1407,'[7]乡镇通三级、旅游资源产业路项目明细'!$F$8:$S$1305,14,0)</f>
        <v>#N/A</v>
      </c>
      <c r="AA1407" s="7" t="e">
        <f>_xlfn.XLOOKUP(F1407,'[8]乡镇通三级、旅游资源产业路项目明细'!$U:$U,'[8]乡镇通三级、旅游资源产业路项目明细'!$U:$U)</f>
        <v>#N/A</v>
      </c>
      <c r="AB1407" s="7" t="e">
        <f>VLOOKUP(F1407,[9]项目建设投资计划表!$L$7:$O$83,4,0)</f>
        <v>#N/A</v>
      </c>
    </row>
    <row r="1408" spans="1:28" ht="25.15" customHeight="1" outlineLevel="3" x14ac:dyDescent="0.4">
      <c r="A1408" s="4" t="s">
        <v>16</v>
      </c>
      <c r="B1408" s="4" t="s">
        <v>139</v>
      </c>
      <c r="C1408" s="4" t="s">
        <v>4361</v>
      </c>
      <c r="D1408" s="4" t="s">
        <v>4430</v>
      </c>
      <c r="E1408" s="9"/>
      <c r="F1408" s="4" t="s">
        <v>4431</v>
      </c>
      <c r="G1408" s="4" t="s">
        <v>327</v>
      </c>
      <c r="H1408" s="9" t="s">
        <v>291</v>
      </c>
      <c r="I1408" s="9" t="s">
        <v>4432</v>
      </c>
      <c r="J1408" s="4">
        <v>0.96499999999999997</v>
      </c>
      <c r="K1408" s="4" t="s">
        <v>1812</v>
      </c>
      <c r="L1408" s="4" t="s">
        <v>1021</v>
      </c>
      <c r="M1408" s="4">
        <v>0.96499999999999997</v>
      </c>
      <c r="N1408" s="4"/>
      <c r="O1408" s="4" t="s">
        <v>284</v>
      </c>
      <c r="P1408" s="4" t="s">
        <v>279</v>
      </c>
      <c r="Q1408" s="4" t="s">
        <v>4430</v>
      </c>
      <c r="R1408" s="4"/>
      <c r="S1408" s="18"/>
      <c r="U1408" s="7">
        <f>VLOOKUP(F1408,[6]农村公路!$I$6:$W$11652,15,0)</f>
        <v>0.96499999999999997</v>
      </c>
      <c r="V1408" s="7">
        <f t="shared" si="65"/>
        <v>0</v>
      </c>
      <c r="W1408" s="7" t="e">
        <f>VLOOKUP(F1408,'[7]乡镇通三级、旅游资源产业路项目明细'!$F$8:$S$1305,14,0)</f>
        <v>#N/A</v>
      </c>
      <c r="AA1408" s="7" t="e">
        <f>_xlfn.XLOOKUP(F1408,'[8]乡镇通三级、旅游资源产业路项目明细'!$U:$U,'[8]乡镇通三级、旅游资源产业路项目明细'!$U:$U)</f>
        <v>#N/A</v>
      </c>
      <c r="AB1408" s="7" t="e">
        <f>VLOOKUP(F1408,[9]项目建设投资计划表!$L$7:$O$83,4,0)</f>
        <v>#N/A</v>
      </c>
    </row>
    <row r="1409" spans="1:28" ht="25.15" customHeight="1" outlineLevel="3" x14ac:dyDescent="0.4">
      <c r="A1409" s="4" t="s">
        <v>16</v>
      </c>
      <c r="B1409" s="4" t="s">
        <v>139</v>
      </c>
      <c r="C1409" s="4" t="s">
        <v>4384</v>
      </c>
      <c r="D1409" s="4" t="s">
        <v>4433</v>
      </c>
      <c r="E1409" s="9"/>
      <c r="F1409" s="4" t="s">
        <v>4434</v>
      </c>
      <c r="G1409" s="4" t="s">
        <v>327</v>
      </c>
      <c r="H1409" s="9" t="s">
        <v>291</v>
      </c>
      <c r="I1409" s="9" t="s">
        <v>4435</v>
      </c>
      <c r="J1409" s="4">
        <v>1.1399999999999999</v>
      </c>
      <c r="K1409" s="4" t="s">
        <v>1812</v>
      </c>
      <c r="L1409" s="4" t="s">
        <v>1021</v>
      </c>
      <c r="M1409" s="4">
        <v>1.1399999999999999</v>
      </c>
      <c r="N1409" s="4"/>
      <c r="O1409" s="4" t="s">
        <v>284</v>
      </c>
      <c r="P1409" s="4" t="s">
        <v>279</v>
      </c>
      <c r="Q1409" s="4" t="s">
        <v>4433</v>
      </c>
      <c r="R1409" s="4"/>
      <c r="S1409" s="18"/>
      <c r="U1409" s="7">
        <f>VLOOKUP(F1409,[6]农村公路!$I$6:$W$11652,15,0)</f>
        <v>1.1399999999999999</v>
      </c>
      <c r="V1409" s="7">
        <f t="shared" si="65"/>
        <v>0</v>
      </c>
      <c r="W1409" s="7" t="e">
        <f>VLOOKUP(F1409,'[7]乡镇通三级、旅游资源产业路项目明细'!$F$8:$S$1305,14,0)</f>
        <v>#N/A</v>
      </c>
      <c r="AA1409" s="7" t="e">
        <f>_xlfn.XLOOKUP(F1409,'[8]乡镇通三级、旅游资源产业路项目明细'!$U:$U,'[8]乡镇通三级、旅游资源产业路项目明细'!$U:$U)</f>
        <v>#N/A</v>
      </c>
      <c r="AB1409" s="7" t="e">
        <f>VLOOKUP(F1409,[9]项目建设投资计划表!$L$7:$O$83,4,0)</f>
        <v>#N/A</v>
      </c>
    </row>
    <row r="1410" spans="1:28" ht="25.15" customHeight="1" outlineLevel="3" x14ac:dyDescent="0.4">
      <c r="A1410" s="4" t="s">
        <v>16</v>
      </c>
      <c r="B1410" s="4" t="s">
        <v>139</v>
      </c>
      <c r="C1410" s="4" t="s">
        <v>4384</v>
      </c>
      <c r="D1410" s="4" t="s">
        <v>4407</v>
      </c>
      <c r="E1410" s="9"/>
      <c r="F1410" s="4" t="s">
        <v>4436</v>
      </c>
      <c r="G1410" s="4" t="s">
        <v>327</v>
      </c>
      <c r="H1410" s="9" t="s">
        <v>291</v>
      </c>
      <c r="I1410" s="9" t="s">
        <v>4437</v>
      </c>
      <c r="J1410" s="4">
        <v>0.56499999999999995</v>
      </c>
      <c r="K1410" s="4" t="s">
        <v>1812</v>
      </c>
      <c r="L1410" s="4" t="s">
        <v>1021</v>
      </c>
      <c r="M1410" s="4">
        <v>0.56499999999999995</v>
      </c>
      <c r="N1410" s="4"/>
      <c r="O1410" s="4" t="s">
        <v>284</v>
      </c>
      <c r="P1410" s="4" t="s">
        <v>279</v>
      </c>
      <c r="Q1410" s="4" t="s">
        <v>4407</v>
      </c>
      <c r="R1410" s="4"/>
      <c r="S1410" s="18"/>
      <c r="U1410" s="7">
        <f>VLOOKUP(F1410,[6]农村公路!$I$6:$W$11652,15,0)</f>
        <v>0.56499999999999995</v>
      </c>
      <c r="V1410" s="7">
        <f t="shared" si="65"/>
        <v>0</v>
      </c>
      <c r="W1410" s="7" t="e">
        <f>VLOOKUP(F1410,'[7]乡镇通三级、旅游资源产业路项目明细'!$F$8:$S$1305,14,0)</f>
        <v>#N/A</v>
      </c>
      <c r="AA1410" s="7" t="e">
        <f>_xlfn.XLOOKUP(F1410,'[8]乡镇通三级、旅游资源产业路项目明细'!$U:$U,'[8]乡镇通三级、旅游资源产业路项目明细'!$U:$U)</f>
        <v>#N/A</v>
      </c>
      <c r="AB1410" s="7" t="e">
        <f>VLOOKUP(F1410,[9]项目建设投资计划表!$L$7:$O$83,4,0)</f>
        <v>#N/A</v>
      </c>
    </row>
    <row r="1411" spans="1:28" ht="25.15" customHeight="1" outlineLevel="3" x14ac:dyDescent="0.4">
      <c r="A1411" s="4" t="s">
        <v>16</v>
      </c>
      <c r="B1411" s="4" t="s">
        <v>139</v>
      </c>
      <c r="C1411" s="4" t="s">
        <v>4330</v>
      </c>
      <c r="D1411" s="4" t="s">
        <v>4438</v>
      </c>
      <c r="E1411" s="9"/>
      <c r="F1411" s="4" t="s">
        <v>4439</v>
      </c>
      <c r="G1411" s="4" t="s">
        <v>327</v>
      </c>
      <c r="H1411" s="9" t="s">
        <v>291</v>
      </c>
      <c r="I1411" s="9" t="s">
        <v>4440</v>
      </c>
      <c r="J1411" s="4">
        <v>0.57199999999999995</v>
      </c>
      <c r="K1411" s="4" t="s">
        <v>1812</v>
      </c>
      <c r="L1411" s="4" t="s">
        <v>1021</v>
      </c>
      <c r="M1411" s="4">
        <v>0.57199999999999995</v>
      </c>
      <c r="N1411" s="4"/>
      <c r="O1411" s="4" t="s">
        <v>284</v>
      </c>
      <c r="P1411" s="4" t="s">
        <v>279</v>
      </c>
      <c r="Q1411" s="4" t="s">
        <v>4438</v>
      </c>
      <c r="R1411" s="4"/>
      <c r="S1411" s="18"/>
      <c r="U1411" s="7">
        <f>VLOOKUP(F1411,[6]农村公路!$I$6:$W$11652,15,0)</f>
        <v>0.57199999999999995</v>
      </c>
      <c r="V1411" s="7">
        <f t="shared" si="65"/>
        <v>0</v>
      </c>
      <c r="W1411" s="7" t="e">
        <f>VLOOKUP(F1411,'[7]乡镇通三级、旅游资源产业路项目明细'!$F$8:$S$1305,14,0)</f>
        <v>#N/A</v>
      </c>
      <c r="AA1411" s="7" t="e">
        <f>_xlfn.XLOOKUP(F1411,'[8]乡镇通三级、旅游资源产业路项目明细'!$U:$U,'[8]乡镇通三级、旅游资源产业路项目明细'!$U:$U)</f>
        <v>#N/A</v>
      </c>
      <c r="AB1411" s="7" t="e">
        <f>VLOOKUP(F1411,[9]项目建设投资计划表!$L$7:$O$83,4,0)</f>
        <v>#N/A</v>
      </c>
    </row>
    <row r="1412" spans="1:28" ht="25.15" customHeight="1" outlineLevel="3" x14ac:dyDescent="0.4">
      <c r="A1412" s="4" t="s">
        <v>16</v>
      </c>
      <c r="B1412" s="4" t="s">
        <v>139</v>
      </c>
      <c r="C1412" s="4" t="s">
        <v>4318</v>
      </c>
      <c r="D1412" s="4" t="s">
        <v>4441</v>
      </c>
      <c r="E1412" s="9"/>
      <c r="F1412" s="4" t="s">
        <v>4442</v>
      </c>
      <c r="G1412" s="4" t="s">
        <v>327</v>
      </c>
      <c r="H1412" s="9" t="s">
        <v>291</v>
      </c>
      <c r="I1412" s="9" t="s">
        <v>283</v>
      </c>
      <c r="J1412" s="4">
        <v>0.81299999999999994</v>
      </c>
      <c r="K1412" s="4" t="s">
        <v>1812</v>
      </c>
      <c r="L1412" s="4" t="s">
        <v>1021</v>
      </c>
      <c r="M1412" s="4">
        <v>0.81299999999999994</v>
      </c>
      <c r="N1412" s="4"/>
      <c r="O1412" s="4" t="s">
        <v>284</v>
      </c>
      <c r="P1412" s="4" t="s">
        <v>279</v>
      </c>
      <c r="Q1412" s="4" t="s">
        <v>4441</v>
      </c>
      <c r="R1412" s="4"/>
      <c r="S1412" s="18"/>
      <c r="U1412" s="7">
        <f>VLOOKUP(F1412,[6]农村公路!$I$6:$W$11652,15,0)</f>
        <v>0.81299999999999994</v>
      </c>
      <c r="V1412" s="7">
        <f t="shared" si="65"/>
        <v>0</v>
      </c>
      <c r="W1412" s="7" t="e">
        <f>VLOOKUP(F1412,'[7]乡镇通三级、旅游资源产业路项目明细'!$F$8:$S$1305,14,0)</f>
        <v>#N/A</v>
      </c>
      <c r="AA1412" s="7" t="e">
        <f>_xlfn.XLOOKUP(F1412,'[8]乡镇通三级、旅游资源产业路项目明细'!$U:$U,'[8]乡镇通三级、旅游资源产业路项目明细'!$U:$U)</f>
        <v>#N/A</v>
      </c>
      <c r="AB1412" s="7" t="e">
        <f>VLOOKUP(F1412,[9]项目建设投资计划表!$L$7:$O$83,4,0)</f>
        <v>#N/A</v>
      </c>
    </row>
    <row r="1413" spans="1:28" ht="25.15" customHeight="1" outlineLevel="3" x14ac:dyDescent="0.4">
      <c r="A1413" s="4" t="s">
        <v>16</v>
      </c>
      <c r="B1413" s="4" t="s">
        <v>139</v>
      </c>
      <c r="C1413" s="4" t="s">
        <v>4330</v>
      </c>
      <c r="D1413" s="4" t="s">
        <v>4438</v>
      </c>
      <c r="E1413" s="9"/>
      <c r="F1413" s="4" t="s">
        <v>4443</v>
      </c>
      <c r="G1413" s="4" t="s">
        <v>327</v>
      </c>
      <c r="H1413" s="9" t="s">
        <v>291</v>
      </c>
      <c r="I1413" s="9" t="s">
        <v>4444</v>
      </c>
      <c r="J1413" s="4">
        <v>0.73</v>
      </c>
      <c r="K1413" s="4" t="s">
        <v>1812</v>
      </c>
      <c r="L1413" s="4" t="s">
        <v>1021</v>
      </c>
      <c r="M1413" s="4">
        <v>0.73</v>
      </c>
      <c r="N1413" s="4"/>
      <c r="O1413" s="4" t="s">
        <v>284</v>
      </c>
      <c r="P1413" s="4" t="s">
        <v>279</v>
      </c>
      <c r="Q1413" s="4" t="s">
        <v>4438</v>
      </c>
      <c r="R1413" s="4"/>
      <c r="S1413" s="18"/>
      <c r="U1413" s="7">
        <f>VLOOKUP(F1413,[6]农村公路!$I$6:$W$11652,15,0)</f>
        <v>0.73</v>
      </c>
      <c r="V1413" s="7">
        <f t="shared" si="65"/>
        <v>0</v>
      </c>
      <c r="W1413" s="7" t="e">
        <f>VLOOKUP(F1413,'[7]乡镇通三级、旅游资源产业路项目明细'!$F$8:$S$1305,14,0)</f>
        <v>#N/A</v>
      </c>
      <c r="AA1413" s="7" t="e">
        <f>_xlfn.XLOOKUP(F1413,'[8]乡镇通三级、旅游资源产业路项目明细'!$U:$U,'[8]乡镇通三级、旅游资源产业路项目明细'!$U:$U)</f>
        <v>#N/A</v>
      </c>
      <c r="AB1413" s="7" t="e">
        <f>VLOOKUP(F1413,[9]项目建设投资计划表!$L$7:$O$83,4,0)</f>
        <v>#N/A</v>
      </c>
    </row>
    <row r="1414" spans="1:28" ht="25.15" customHeight="1" outlineLevel="3" x14ac:dyDescent="0.4">
      <c r="A1414" s="4" t="s">
        <v>16</v>
      </c>
      <c r="B1414" s="4" t="s">
        <v>139</v>
      </c>
      <c r="C1414" s="4" t="s">
        <v>4344</v>
      </c>
      <c r="D1414" s="4" t="s">
        <v>4445</v>
      </c>
      <c r="E1414" s="9"/>
      <c r="F1414" s="4" t="s">
        <v>4446</v>
      </c>
      <c r="G1414" s="4" t="s">
        <v>327</v>
      </c>
      <c r="H1414" s="9" t="s">
        <v>291</v>
      </c>
      <c r="I1414" s="9" t="s">
        <v>283</v>
      </c>
      <c r="J1414" s="4">
        <v>0.52500000000000002</v>
      </c>
      <c r="K1414" s="4" t="s">
        <v>1812</v>
      </c>
      <c r="L1414" s="4" t="s">
        <v>1021</v>
      </c>
      <c r="M1414" s="4">
        <v>0.52500000000000002</v>
      </c>
      <c r="N1414" s="4"/>
      <c r="O1414" s="4" t="s">
        <v>284</v>
      </c>
      <c r="P1414" s="4" t="s">
        <v>279</v>
      </c>
      <c r="Q1414" s="4" t="s">
        <v>4445</v>
      </c>
      <c r="R1414" s="4"/>
      <c r="S1414" s="18"/>
      <c r="U1414" s="7">
        <f>VLOOKUP(F1414,[6]农村公路!$I$6:$W$11652,15,0)</f>
        <v>0.52500000000000002</v>
      </c>
      <c r="V1414" s="7">
        <f t="shared" si="65"/>
        <v>0</v>
      </c>
      <c r="W1414" s="7" t="e">
        <f>VLOOKUP(F1414,'[7]乡镇通三级、旅游资源产业路项目明细'!$F$8:$S$1305,14,0)</f>
        <v>#N/A</v>
      </c>
      <c r="AA1414" s="7" t="e">
        <f>_xlfn.XLOOKUP(F1414,'[8]乡镇通三级、旅游资源产业路项目明细'!$U:$U,'[8]乡镇通三级、旅游资源产业路项目明细'!$U:$U)</f>
        <v>#N/A</v>
      </c>
      <c r="AB1414" s="7" t="e">
        <f>VLOOKUP(F1414,[9]项目建设投资计划表!$L$7:$O$83,4,0)</f>
        <v>#N/A</v>
      </c>
    </row>
    <row r="1415" spans="1:28" ht="25.15" customHeight="1" outlineLevel="3" x14ac:dyDescent="0.4">
      <c r="A1415" s="4" t="s">
        <v>16</v>
      </c>
      <c r="B1415" s="4" t="s">
        <v>139</v>
      </c>
      <c r="C1415" s="4" t="s">
        <v>4322</v>
      </c>
      <c r="D1415" s="4" t="s">
        <v>4447</v>
      </c>
      <c r="E1415" s="9"/>
      <c r="F1415" s="4" t="s">
        <v>4448</v>
      </c>
      <c r="G1415" s="4" t="s">
        <v>327</v>
      </c>
      <c r="H1415" s="9" t="s">
        <v>291</v>
      </c>
      <c r="I1415" s="9" t="s">
        <v>4449</v>
      </c>
      <c r="J1415" s="4">
        <v>1.5529999999999999</v>
      </c>
      <c r="K1415" s="4" t="s">
        <v>1812</v>
      </c>
      <c r="L1415" s="4" t="s">
        <v>1021</v>
      </c>
      <c r="M1415" s="4">
        <v>1.5529999999999999</v>
      </c>
      <c r="N1415" s="4"/>
      <c r="O1415" s="4" t="s">
        <v>284</v>
      </c>
      <c r="P1415" s="4" t="s">
        <v>279</v>
      </c>
      <c r="Q1415" s="4" t="s">
        <v>4447</v>
      </c>
      <c r="R1415" s="4"/>
      <c r="S1415" s="18"/>
      <c r="U1415" s="7">
        <f>VLOOKUP(F1415,[6]农村公路!$I$6:$W$11652,15,0)</f>
        <v>1.5529999999999999</v>
      </c>
      <c r="V1415" s="7">
        <f t="shared" si="65"/>
        <v>0</v>
      </c>
      <c r="W1415" s="7" t="e">
        <f>VLOOKUP(F1415,'[7]乡镇通三级、旅游资源产业路项目明细'!$F$8:$S$1305,14,0)</f>
        <v>#N/A</v>
      </c>
      <c r="AA1415" s="7" t="e">
        <f>_xlfn.XLOOKUP(F1415,'[8]乡镇通三级、旅游资源产业路项目明细'!$U:$U,'[8]乡镇通三级、旅游资源产业路项目明细'!$U:$U)</f>
        <v>#N/A</v>
      </c>
      <c r="AB1415" s="7" t="e">
        <f>VLOOKUP(F1415,[9]项目建设投资计划表!$L$7:$O$83,4,0)</f>
        <v>#N/A</v>
      </c>
    </row>
    <row r="1416" spans="1:28" ht="25.15" customHeight="1" outlineLevel="3" x14ac:dyDescent="0.4">
      <c r="A1416" s="4" t="s">
        <v>16</v>
      </c>
      <c r="B1416" s="4" t="s">
        <v>139</v>
      </c>
      <c r="C1416" s="4" t="s">
        <v>4384</v>
      </c>
      <c r="D1416" s="4" t="s">
        <v>4450</v>
      </c>
      <c r="E1416" s="9"/>
      <c r="F1416" s="4" t="s">
        <v>4451</v>
      </c>
      <c r="G1416" s="4" t="s">
        <v>327</v>
      </c>
      <c r="H1416" s="9" t="s">
        <v>291</v>
      </c>
      <c r="I1416" s="9" t="s">
        <v>283</v>
      </c>
      <c r="J1416" s="4">
        <v>0.51</v>
      </c>
      <c r="K1416" s="4" t="s">
        <v>1812</v>
      </c>
      <c r="L1416" s="4" t="s">
        <v>1021</v>
      </c>
      <c r="M1416" s="4">
        <v>0.51</v>
      </c>
      <c r="N1416" s="4"/>
      <c r="O1416" s="4" t="s">
        <v>284</v>
      </c>
      <c r="P1416" s="4" t="s">
        <v>279</v>
      </c>
      <c r="Q1416" s="4" t="s">
        <v>4450</v>
      </c>
      <c r="R1416" s="4"/>
      <c r="S1416" s="18"/>
      <c r="U1416" s="7">
        <f>VLOOKUP(F1416,[6]农村公路!$I$6:$W$11652,15,0)</f>
        <v>0.51</v>
      </c>
      <c r="V1416" s="7">
        <f t="shared" si="65"/>
        <v>0</v>
      </c>
      <c r="W1416" s="7" t="e">
        <f>VLOOKUP(F1416,'[7]乡镇通三级、旅游资源产业路项目明细'!$F$8:$S$1305,14,0)</f>
        <v>#N/A</v>
      </c>
      <c r="AA1416" s="7" t="e">
        <f>_xlfn.XLOOKUP(F1416,'[8]乡镇通三级、旅游资源产业路项目明细'!$U:$U,'[8]乡镇通三级、旅游资源产业路项目明细'!$U:$U)</f>
        <v>#N/A</v>
      </c>
      <c r="AB1416" s="7" t="e">
        <f>VLOOKUP(F1416,[9]项目建设投资计划表!$L$7:$O$83,4,0)</f>
        <v>#N/A</v>
      </c>
    </row>
    <row r="1417" spans="1:28" ht="25.15" customHeight="1" outlineLevel="3" x14ac:dyDescent="0.4">
      <c r="A1417" s="4" t="s">
        <v>16</v>
      </c>
      <c r="B1417" s="4" t="s">
        <v>139</v>
      </c>
      <c r="C1417" s="4" t="s">
        <v>4272</v>
      </c>
      <c r="D1417" s="4" t="s">
        <v>4399</v>
      </c>
      <c r="E1417" s="9"/>
      <c r="F1417" s="4" t="s">
        <v>4452</v>
      </c>
      <c r="G1417" s="4" t="s">
        <v>327</v>
      </c>
      <c r="H1417" s="9" t="s">
        <v>291</v>
      </c>
      <c r="I1417" s="9" t="s">
        <v>4453</v>
      </c>
      <c r="J1417" s="4">
        <v>0.68</v>
      </c>
      <c r="K1417" s="4" t="s">
        <v>1812</v>
      </c>
      <c r="L1417" s="4" t="s">
        <v>1021</v>
      </c>
      <c r="M1417" s="4">
        <v>0.68</v>
      </c>
      <c r="N1417" s="4"/>
      <c r="O1417" s="4" t="s">
        <v>284</v>
      </c>
      <c r="P1417" s="4" t="s">
        <v>279</v>
      </c>
      <c r="Q1417" s="4" t="s">
        <v>4399</v>
      </c>
      <c r="R1417" s="4"/>
      <c r="S1417" s="18"/>
      <c r="U1417" s="7">
        <f>VLOOKUP(F1417,[6]农村公路!$I$6:$W$11652,15,0)</f>
        <v>0.68</v>
      </c>
      <c r="V1417" s="7">
        <f t="shared" si="65"/>
        <v>0</v>
      </c>
      <c r="W1417" s="7" t="e">
        <f>VLOOKUP(F1417,'[7]乡镇通三级、旅游资源产业路项目明细'!$F$8:$S$1305,14,0)</f>
        <v>#N/A</v>
      </c>
      <c r="AA1417" s="7" t="e">
        <f>_xlfn.XLOOKUP(F1417,'[8]乡镇通三级、旅游资源产业路项目明细'!$U:$U,'[8]乡镇通三级、旅游资源产业路项目明细'!$U:$U)</f>
        <v>#N/A</v>
      </c>
      <c r="AB1417" s="7" t="e">
        <f>VLOOKUP(F1417,[9]项目建设投资计划表!$L$7:$O$83,4,0)</f>
        <v>#N/A</v>
      </c>
    </row>
    <row r="1418" spans="1:28" ht="25.15" customHeight="1" outlineLevel="3" x14ac:dyDescent="0.4">
      <c r="A1418" s="4" t="s">
        <v>16</v>
      </c>
      <c r="B1418" s="4" t="s">
        <v>139</v>
      </c>
      <c r="C1418" s="4" t="s">
        <v>4193</v>
      </c>
      <c r="D1418" s="4" t="s">
        <v>4194</v>
      </c>
      <c r="E1418" s="9"/>
      <c r="F1418" s="4" t="s">
        <v>4454</v>
      </c>
      <c r="G1418" s="4" t="s">
        <v>327</v>
      </c>
      <c r="H1418" s="9" t="s">
        <v>291</v>
      </c>
      <c r="I1418" s="9" t="s">
        <v>4455</v>
      </c>
      <c r="J1418" s="4">
        <v>1.0449999999999999</v>
      </c>
      <c r="K1418" s="4" t="s">
        <v>1812</v>
      </c>
      <c r="L1418" s="4" t="s">
        <v>1021</v>
      </c>
      <c r="M1418" s="4">
        <v>1.0449999999999999</v>
      </c>
      <c r="N1418" s="4"/>
      <c r="O1418" s="4" t="s">
        <v>284</v>
      </c>
      <c r="P1418" s="4" t="s">
        <v>279</v>
      </c>
      <c r="Q1418" s="4" t="s">
        <v>4194</v>
      </c>
      <c r="R1418" s="4"/>
      <c r="S1418" s="18"/>
      <c r="U1418" s="7">
        <f>VLOOKUP(F1418,[6]农村公路!$I$6:$W$11652,15,0)</f>
        <v>1.0449999999999999</v>
      </c>
      <c r="V1418" s="7">
        <f t="shared" si="65"/>
        <v>0</v>
      </c>
      <c r="W1418" s="7" t="e">
        <f>VLOOKUP(F1418,'[7]乡镇通三级、旅游资源产业路项目明细'!$F$8:$S$1305,14,0)</f>
        <v>#N/A</v>
      </c>
      <c r="AA1418" s="7" t="e">
        <f>_xlfn.XLOOKUP(F1418,'[8]乡镇通三级、旅游资源产业路项目明细'!$U:$U,'[8]乡镇通三级、旅游资源产业路项目明细'!$U:$U)</f>
        <v>#N/A</v>
      </c>
      <c r="AB1418" s="7" t="e">
        <f>VLOOKUP(F1418,[9]项目建设投资计划表!$L$7:$O$83,4,0)</f>
        <v>#N/A</v>
      </c>
    </row>
    <row r="1419" spans="1:28" ht="25.15" customHeight="1" outlineLevel="3" x14ac:dyDescent="0.4">
      <c r="A1419" s="4" t="s">
        <v>16</v>
      </c>
      <c r="B1419" s="4" t="s">
        <v>139</v>
      </c>
      <c r="C1419" s="4" t="s">
        <v>4322</v>
      </c>
      <c r="D1419" s="4" t="s">
        <v>696</v>
      </c>
      <c r="E1419" s="9"/>
      <c r="F1419" s="4" t="s">
        <v>4456</v>
      </c>
      <c r="G1419" s="4" t="s">
        <v>327</v>
      </c>
      <c r="H1419" s="9" t="s">
        <v>291</v>
      </c>
      <c r="I1419" s="9" t="s">
        <v>283</v>
      </c>
      <c r="J1419" s="4">
        <v>1.2270000000000001</v>
      </c>
      <c r="K1419" s="4" t="s">
        <v>1812</v>
      </c>
      <c r="L1419" s="4" t="s">
        <v>1021</v>
      </c>
      <c r="M1419" s="4">
        <v>1.2270000000000001</v>
      </c>
      <c r="N1419" s="4"/>
      <c r="O1419" s="4" t="s">
        <v>284</v>
      </c>
      <c r="P1419" s="4" t="s">
        <v>279</v>
      </c>
      <c r="Q1419" s="4" t="s">
        <v>696</v>
      </c>
      <c r="R1419" s="4"/>
      <c r="S1419" s="18"/>
      <c r="U1419" s="7">
        <f>VLOOKUP(F1419,[6]农村公路!$I$6:$W$11652,15,0)</f>
        <v>1.2270000000000001</v>
      </c>
      <c r="V1419" s="7">
        <f t="shared" si="65"/>
        <v>0</v>
      </c>
      <c r="W1419" s="7" t="e">
        <f>VLOOKUP(F1419,'[7]乡镇通三级、旅游资源产业路项目明细'!$F$8:$S$1305,14,0)</f>
        <v>#N/A</v>
      </c>
      <c r="AA1419" s="7" t="e">
        <f>_xlfn.XLOOKUP(F1419,'[8]乡镇通三级、旅游资源产业路项目明细'!$U:$U,'[8]乡镇通三级、旅游资源产业路项目明细'!$U:$U)</f>
        <v>#N/A</v>
      </c>
      <c r="AB1419" s="7" t="e">
        <f>VLOOKUP(F1419,[9]项目建设投资计划表!$L$7:$O$83,4,0)</f>
        <v>#N/A</v>
      </c>
    </row>
    <row r="1420" spans="1:28" ht="25.15" customHeight="1" outlineLevel="3" x14ac:dyDescent="0.4">
      <c r="A1420" s="4" t="s">
        <v>16</v>
      </c>
      <c r="B1420" s="4" t="s">
        <v>139</v>
      </c>
      <c r="C1420" s="4" t="s">
        <v>4365</v>
      </c>
      <c r="D1420" s="4" t="s">
        <v>4457</v>
      </c>
      <c r="E1420" s="9"/>
      <c r="F1420" s="4" t="s">
        <v>4458</v>
      </c>
      <c r="G1420" s="4" t="s">
        <v>327</v>
      </c>
      <c r="H1420" s="9" t="s">
        <v>291</v>
      </c>
      <c r="I1420" s="9" t="s">
        <v>4373</v>
      </c>
      <c r="J1420" s="4">
        <v>1.1100000000000001</v>
      </c>
      <c r="K1420" s="4" t="s">
        <v>1812</v>
      </c>
      <c r="L1420" s="4" t="s">
        <v>1021</v>
      </c>
      <c r="M1420" s="4">
        <v>1.1100000000000001</v>
      </c>
      <c r="N1420" s="4"/>
      <c r="O1420" s="4" t="s">
        <v>284</v>
      </c>
      <c r="P1420" s="4" t="s">
        <v>279</v>
      </c>
      <c r="Q1420" s="4" t="s">
        <v>4457</v>
      </c>
      <c r="R1420" s="4"/>
      <c r="S1420" s="18"/>
      <c r="U1420" s="7">
        <f>VLOOKUP(F1420,[6]农村公路!$I$6:$W$11652,15,0)</f>
        <v>1.1100000000000001</v>
      </c>
      <c r="V1420" s="7">
        <f t="shared" si="65"/>
        <v>0</v>
      </c>
      <c r="W1420" s="7" t="e">
        <f>VLOOKUP(F1420,'[7]乡镇通三级、旅游资源产业路项目明细'!$F$8:$S$1305,14,0)</f>
        <v>#N/A</v>
      </c>
      <c r="AA1420" s="7" t="e">
        <f>_xlfn.XLOOKUP(F1420,'[8]乡镇通三级、旅游资源产业路项目明细'!$U:$U,'[8]乡镇通三级、旅游资源产业路项目明细'!$U:$U)</f>
        <v>#N/A</v>
      </c>
      <c r="AB1420" s="7" t="e">
        <f>VLOOKUP(F1420,[9]项目建设投资计划表!$L$7:$O$83,4,0)</f>
        <v>#N/A</v>
      </c>
    </row>
    <row r="1421" spans="1:28" ht="25.15" customHeight="1" outlineLevel="3" x14ac:dyDescent="0.4">
      <c r="A1421" s="4" t="s">
        <v>16</v>
      </c>
      <c r="B1421" s="4" t="s">
        <v>139</v>
      </c>
      <c r="C1421" s="4" t="s">
        <v>4184</v>
      </c>
      <c r="D1421" s="4" t="s">
        <v>4352</v>
      </c>
      <c r="E1421" s="9"/>
      <c r="F1421" s="4" t="s">
        <v>4459</v>
      </c>
      <c r="G1421" s="4" t="s">
        <v>327</v>
      </c>
      <c r="H1421" s="9" t="s">
        <v>291</v>
      </c>
      <c r="I1421" s="9" t="s">
        <v>283</v>
      </c>
      <c r="J1421" s="4">
        <v>0.375</v>
      </c>
      <c r="K1421" s="4" t="s">
        <v>1812</v>
      </c>
      <c r="L1421" s="4" t="s">
        <v>1021</v>
      </c>
      <c r="M1421" s="4">
        <v>0.375</v>
      </c>
      <c r="N1421" s="4"/>
      <c r="O1421" s="4" t="s">
        <v>284</v>
      </c>
      <c r="P1421" s="4" t="s">
        <v>279</v>
      </c>
      <c r="Q1421" s="4" t="s">
        <v>4352</v>
      </c>
      <c r="R1421" s="4"/>
      <c r="S1421" s="18"/>
      <c r="U1421" s="7">
        <f>VLOOKUP(F1421,[6]农村公路!$I$6:$W$11652,15,0)</f>
        <v>0.375</v>
      </c>
      <c r="V1421" s="7">
        <f t="shared" si="65"/>
        <v>0</v>
      </c>
      <c r="W1421" s="7" t="e">
        <f>VLOOKUP(F1421,'[7]乡镇通三级、旅游资源产业路项目明细'!$F$8:$S$1305,14,0)</f>
        <v>#N/A</v>
      </c>
      <c r="AA1421" s="7" t="e">
        <f>_xlfn.XLOOKUP(F1421,'[8]乡镇通三级、旅游资源产业路项目明细'!$U:$U,'[8]乡镇通三级、旅游资源产业路项目明细'!$U:$U)</f>
        <v>#N/A</v>
      </c>
      <c r="AB1421" s="7" t="e">
        <f>VLOOKUP(F1421,[9]项目建设投资计划表!$L$7:$O$83,4,0)</f>
        <v>#N/A</v>
      </c>
    </row>
    <row r="1422" spans="1:28" ht="25.15" customHeight="1" outlineLevel="3" x14ac:dyDescent="0.4">
      <c r="A1422" s="4" t="s">
        <v>16</v>
      </c>
      <c r="B1422" s="4" t="s">
        <v>139</v>
      </c>
      <c r="C1422" s="4" t="s">
        <v>4318</v>
      </c>
      <c r="D1422" s="4" t="s">
        <v>4441</v>
      </c>
      <c r="E1422" s="9"/>
      <c r="F1422" s="4" t="s">
        <v>4460</v>
      </c>
      <c r="G1422" s="4" t="s">
        <v>327</v>
      </c>
      <c r="H1422" s="9" t="s">
        <v>291</v>
      </c>
      <c r="I1422" s="9" t="s">
        <v>4461</v>
      </c>
      <c r="J1422" s="4">
        <v>1.04</v>
      </c>
      <c r="K1422" s="4" t="s">
        <v>1812</v>
      </c>
      <c r="L1422" s="4" t="s">
        <v>1021</v>
      </c>
      <c r="M1422" s="4">
        <v>1.04</v>
      </c>
      <c r="N1422" s="4"/>
      <c r="O1422" s="4" t="s">
        <v>284</v>
      </c>
      <c r="P1422" s="4" t="s">
        <v>279</v>
      </c>
      <c r="Q1422" s="4" t="s">
        <v>4441</v>
      </c>
      <c r="R1422" s="4"/>
      <c r="S1422" s="18"/>
      <c r="U1422" s="7">
        <f>VLOOKUP(F1422,[6]农村公路!$I$6:$W$11652,15,0)</f>
        <v>1.04</v>
      </c>
      <c r="V1422" s="7">
        <f t="shared" si="65"/>
        <v>0</v>
      </c>
      <c r="W1422" s="7" t="e">
        <f>VLOOKUP(F1422,'[7]乡镇通三级、旅游资源产业路项目明细'!$F$8:$S$1305,14,0)</f>
        <v>#N/A</v>
      </c>
      <c r="AA1422" s="7" t="e">
        <f>_xlfn.XLOOKUP(F1422,'[8]乡镇通三级、旅游资源产业路项目明细'!$U:$U,'[8]乡镇通三级、旅游资源产业路项目明细'!$U:$U)</f>
        <v>#N/A</v>
      </c>
      <c r="AB1422" s="7" t="e">
        <f>VLOOKUP(F1422,[9]项目建设投资计划表!$L$7:$O$83,4,0)</f>
        <v>#N/A</v>
      </c>
    </row>
    <row r="1423" spans="1:28" ht="25.15" customHeight="1" outlineLevel="3" x14ac:dyDescent="0.4">
      <c r="A1423" s="4" t="s">
        <v>16</v>
      </c>
      <c r="B1423" s="4" t="s">
        <v>139</v>
      </c>
      <c r="C1423" s="4" t="s">
        <v>4259</v>
      </c>
      <c r="D1423" s="4" t="s">
        <v>4462</v>
      </c>
      <c r="E1423" s="9"/>
      <c r="F1423" s="4" t="s">
        <v>4463</v>
      </c>
      <c r="G1423" s="4" t="s">
        <v>327</v>
      </c>
      <c r="H1423" s="9" t="s">
        <v>291</v>
      </c>
      <c r="I1423" s="9" t="s">
        <v>4464</v>
      </c>
      <c r="J1423" s="4">
        <v>1.135</v>
      </c>
      <c r="K1423" s="4" t="s">
        <v>1812</v>
      </c>
      <c r="L1423" s="4" t="s">
        <v>1021</v>
      </c>
      <c r="M1423" s="4">
        <v>1.135</v>
      </c>
      <c r="N1423" s="4"/>
      <c r="O1423" s="4" t="s">
        <v>284</v>
      </c>
      <c r="P1423" s="4" t="s">
        <v>279</v>
      </c>
      <c r="Q1423" s="4" t="s">
        <v>4462</v>
      </c>
      <c r="R1423" s="4"/>
      <c r="S1423" s="18"/>
      <c r="U1423" s="7">
        <f>VLOOKUP(F1423,[6]农村公路!$I$6:$W$11652,15,0)</f>
        <v>1.135</v>
      </c>
      <c r="V1423" s="7">
        <f t="shared" si="65"/>
        <v>0</v>
      </c>
      <c r="W1423" s="7" t="e">
        <f>VLOOKUP(F1423,'[7]乡镇通三级、旅游资源产业路项目明细'!$F$8:$S$1305,14,0)</f>
        <v>#N/A</v>
      </c>
      <c r="AA1423" s="7" t="e">
        <f>_xlfn.XLOOKUP(F1423,'[8]乡镇通三级、旅游资源产业路项目明细'!$U:$U,'[8]乡镇通三级、旅游资源产业路项目明细'!$U:$U)</f>
        <v>#N/A</v>
      </c>
      <c r="AB1423" s="7" t="e">
        <f>VLOOKUP(F1423,[9]项目建设投资计划表!$L$7:$O$83,4,0)</f>
        <v>#N/A</v>
      </c>
    </row>
    <row r="1424" spans="1:28" ht="25.15" customHeight="1" outlineLevel="3" x14ac:dyDescent="0.4">
      <c r="A1424" s="4" t="s">
        <v>16</v>
      </c>
      <c r="B1424" s="4" t="s">
        <v>139</v>
      </c>
      <c r="C1424" s="4" t="s">
        <v>4322</v>
      </c>
      <c r="D1424" s="4" t="s">
        <v>696</v>
      </c>
      <c r="E1424" s="9"/>
      <c r="F1424" s="4" t="s">
        <v>4465</v>
      </c>
      <c r="G1424" s="4" t="s">
        <v>327</v>
      </c>
      <c r="H1424" s="9" t="s">
        <v>291</v>
      </c>
      <c r="I1424" s="9" t="s">
        <v>4466</v>
      </c>
      <c r="J1424" s="4">
        <v>0.4</v>
      </c>
      <c r="K1424" s="4" t="s">
        <v>1812</v>
      </c>
      <c r="L1424" s="4" t="s">
        <v>1021</v>
      </c>
      <c r="M1424" s="4">
        <v>0.4</v>
      </c>
      <c r="N1424" s="4"/>
      <c r="O1424" s="4" t="s">
        <v>284</v>
      </c>
      <c r="P1424" s="4" t="s">
        <v>279</v>
      </c>
      <c r="Q1424" s="4" t="s">
        <v>696</v>
      </c>
      <c r="R1424" s="4"/>
      <c r="S1424" s="18"/>
      <c r="U1424" s="7">
        <f>VLOOKUP(F1424,[6]农村公路!$I$6:$W$11652,15,0)</f>
        <v>0.4</v>
      </c>
      <c r="V1424" s="7">
        <f t="shared" si="65"/>
        <v>0</v>
      </c>
      <c r="W1424" s="7" t="e">
        <f>VLOOKUP(F1424,'[7]乡镇通三级、旅游资源产业路项目明细'!$F$8:$S$1305,14,0)</f>
        <v>#N/A</v>
      </c>
      <c r="AA1424" s="7" t="e">
        <f>_xlfn.XLOOKUP(F1424,'[8]乡镇通三级、旅游资源产业路项目明细'!$U:$U,'[8]乡镇通三级、旅游资源产业路项目明细'!$U:$U)</f>
        <v>#N/A</v>
      </c>
      <c r="AB1424" s="7" t="e">
        <f>VLOOKUP(F1424,[9]项目建设投资计划表!$L$7:$O$83,4,0)</f>
        <v>#N/A</v>
      </c>
    </row>
    <row r="1425" spans="1:28" ht="25.15" customHeight="1" outlineLevel="3" x14ac:dyDescent="0.4">
      <c r="A1425" s="4" t="s">
        <v>16</v>
      </c>
      <c r="B1425" s="4" t="s">
        <v>139</v>
      </c>
      <c r="C1425" s="4" t="s">
        <v>4241</v>
      </c>
      <c r="D1425" s="4" t="s">
        <v>4445</v>
      </c>
      <c r="E1425" s="9"/>
      <c r="F1425" s="4" t="s">
        <v>4467</v>
      </c>
      <c r="G1425" s="4" t="s">
        <v>327</v>
      </c>
      <c r="H1425" s="9" t="s">
        <v>291</v>
      </c>
      <c r="I1425" s="9" t="s">
        <v>283</v>
      </c>
      <c r="J1425" s="4">
        <v>0.51</v>
      </c>
      <c r="K1425" s="4" t="s">
        <v>1812</v>
      </c>
      <c r="L1425" s="4" t="s">
        <v>1021</v>
      </c>
      <c r="M1425" s="4">
        <v>0.51</v>
      </c>
      <c r="N1425" s="4"/>
      <c r="O1425" s="4" t="s">
        <v>284</v>
      </c>
      <c r="P1425" s="4" t="s">
        <v>279</v>
      </c>
      <c r="Q1425" s="4" t="s">
        <v>4445</v>
      </c>
      <c r="R1425" s="4"/>
      <c r="S1425" s="18"/>
      <c r="U1425" s="7">
        <f>VLOOKUP(F1425,[6]农村公路!$I$6:$W$11652,15,0)</f>
        <v>0.51</v>
      </c>
      <c r="V1425" s="7">
        <f t="shared" si="65"/>
        <v>0</v>
      </c>
      <c r="W1425" s="7" t="e">
        <f>VLOOKUP(F1425,'[7]乡镇通三级、旅游资源产业路项目明细'!$F$8:$S$1305,14,0)</f>
        <v>#N/A</v>
      </c>
      <c r="AA1425" s="7" t="e">
        <f>_xlfn.XLOOKUP(F1425,'[8]乡镇通三级、旅游资源产业路项目明细'!$U:$U,'[8]乡镇通三级、旅游资源产业路项目明细'!$U:$U)</f>
        <v>#N/A</v>
      </c>
      <c r="AB1425" s="7" t="e">
        <f>VLOOKUP(F1425,[9]项目建设投资计划表!$L$7:$O$83,4,0)</f>
        <v>#N/A</v>
      </c>
    </row>
    <row r="1426" spans="1:28" ht="25.15" customHeight="1" outlineLevel="3" x14ac:dyDescent="0.4">
      <c r="A1426" s="4" t="s">
        <v>16</v>
      </c>
      <c r="B1426" s="4" t="s">
        <v>139</v>
      </c>
      <c r="C1426" s="4" t="s">
        <v>4384</v>
      </c>
      <c r="D1426" s="4" t="s">
        <v>4468</v>
      </c>
      <c r="E1426" s="9"/>
      <c r="F1426" s="4" t="s">
        <v>4469</v>
      </c>
      <c r="G1426" s="4" t="s">
        <v>327</v>
      </c>
      <c r="H1426" s="9" t="s">
        <v>291</v>
      </c>
      <c r="I1426" s="9" t="s">
        <v>4470</v>
      </c>
      <c r="J1426" s="4">
        <v>1.5</v>
      </c>
      <c r="K1426" s="4" t="s">
        <v>1812</v>
      </c>
      <c r="L1426" s="4" t="s">
        <v>1021</v>
      </c>
      <c r="M1426" s="4">
        <v>1.5</v>
      </c>
      <c r="N1426" s="4"/>
      <c r="O1426" s="4" t="s">
        <v>284</v>
      </c>
      <c r="P1426" s="4" t="s">
        <v>279</v>
      </c>
      <c r="Q1426" s="4" t="s">
        <v>4468</v>
      </c>
      <c r="R1426" s="4"/>
      <c r="S1426" s="18"/>
      <c r="U1426" s="7">
        <f>VLOOKUP(F1426,[6]农村公路!$I$6:$W$11652,15,0)</f>
        <v>1.5</v>
      </c>
      <c r="V1426" s="7">
        <f t="shared" si="65"/>
        <v>0</v>
      </c>
      <c r="W1426" s="7" t="e">
        <f>VLOOKUP(F1426,'[7]乡镇通三级、旅游资源产业路项目明细'!$F$8:$S$1305,14,0)</f>
        <v>#N/A</v>
      </c>
      <c r="AA1426" s="7" t="e">
        <f>_xlfn.XLOOKUP(F1426,'[8]乡镇通三级、旅游资源产业路项目明细'!$U:$U,'[8]乡镇通三级、旅游资源产业路项目明细'!$U:$U)</f>
        <v>#N/A</v>
      </c>
      <c r="AB1426" s="7" t="e">
        <f>VLOOKUP(F1426,[9]项目建设投资计划表!$L$7:$O$83,4,0)</f>
        <v>#N/A</v>
      </c>
    </row>
    <row r="1427" spans="1:28" ht="25.15" customHeight="1" outlineLevel="3" x14ac:dyDescent="0.4">
      <c r="A1427" s="4" t="s">
        <v>16</v>
      </c>
      <c r="B1427" s="4" t="s">
        <v>139</v>
      </c>
      <c r="C1427" s="4" t="s">
        <v>4361</v>
      </c>
      <c r="D1427" s="4" t="s">
        <v>4396</v>
      </c>
      <c r="E1427" s="9"/>
      <c r="F1427" s="4" t="s">
        <v>4471</v>
      </c>
      <c r="G1427" s="4" t="s">
        <v>327</v>
      </c>
      <c r="H1427" s="9" t="s">
        <v>291</v>
      </c>
      <c r="I1427" s="9" t="s">
        <v>4472</v>
      </c>
      <c r="J1427" s="4">
        <v>1.21</v>
      </c>
      <c r="K1427" s="4" t="s">
        <v>1812</v>
      </c>
      <c r="L1427" s="4" t="s">
        <v>1021</v>
      </c>
      <c r="M1427" s="4">
        <v>1.21</v>
      </c>
      <c r="N1427" s="4"/>
      <c r="O1427" s="4" t="s">
        <v>284</v>
      </c>
      <c r="P1427" s="4" t="s">
        <v>279</v>
      </c>
      <c r="Q1427" s="4" t="s">
        <v>4396</v>
      </c>
      <c r="R1427" s="4"/>
      <c r="S1427" s="18"/>
      <c r="U1427" s="7">
        <f>VLOOKUP(F1427,[6]农村公路!$I$6:$W$11652,15,0)</f>
        <v>1.21</v>
      </c>
      <c r="V1427" s="7">
        <f t="shared" si="65"/>
        <v>0</v>
      </c>
      <c r="W1427" s="7" t="e">
        <f>VLOOKUP(F1427,'[7]乡镇通三级、旅游资源产业路项目明细'!$F$8:$S$1305,14,0)</f>
        <v>#N/A</v>
      </c>
      <c r="AA1427" s="7" t="e">
        <f>_xlfn.XLOOKUP(F1427,'[8]乡镇通三级、旅游资源产业路项目明细'!$U:$U,'[8]乡镇通三级、旅游资源产业路项目明细'!$U:$U)</f>
        <v>#N/A</v>
      </c>
      <c r="AB1427" s="7" t="e">
        <f>VLOOKUP(F1427,[9]项目建设投资计划表!$L$7:$O$83,4,0)</f>
        <v>#N/A</v>
      </c>
    </row>
    <row r="1428" spans="1:28" ht="25.15" customHeight="1" outlineLevel="3" x14ac:dyDescent="0.4">
      <c r="A1428" s="4" t="s">
        <v>16</v>
      </c>
      <c r="B1428" s="4" t="s">
        <v>139</v>
      </c>
      <c r="C1428" s="4" t="s">
        <v>4384</v>
      </c>
      <c r="D1428" s="4" t="s">
        <v>4393</v>
      </c>
      <c r="E1428" s="9"/>
      <c r="F1428" s="4" t="s">
        <v>4473</v>
      </c>
      <c r="G1428" s="4" t="s">
        <v>327</v>
      </c>
      <c r="H1428" s="9" t="s">
        <v>291</v>
      </c>
      <c r="I1428" s="9" t="s">
        <v>4474</v>
      </c>
      <c r="J1428" s="4">
        <v>0.43099999999999999</v>
      </c>
      <c r="K1428" s="4" t="s">
        <v>1812</v>
      </c>
      <c r="L1428" s="4" t="s">
        <v>1021</v>
      </c>
      <c r="M1428" s="4">
        <v>0.43099999999999999</v>
      </c>
      <c r="N1428" s="4"/>
      <c r="O1428" s="4" t="s">
        <v>284</v>
      </c>
      <c r="P1428" s="4" t="s">
        <v>279</v>
      </c>
      <c r="Q1428" s="4" t="s">
        <v>4393</v>
      </c>
      <c r="R1428" s="4"/>
      <c r="S1428" s="18"/>
      <c r="U1428" s="7">
        <f>VLOOKUP(F1428,[6]农村公路!$I$6:$W$11652,15,0)</f>
        <v>0.43099999999999999</v>
      </c>
      <c r="V1428" s="7">
        <f t="shared" si="65"/>
        <v>0</v>
      </c>
      <c r="W1428" s="7" t="e">
        <f>VLOOKUP(F1428,'[7]乡镇通三级、旅游资源产业路项目明细'!$F$8:$S$1305,14,0)</f>
        <v>#N/A</v>
      </c>
      <c r="AA1428" s="7" t="e">
        <f>_xlfn.XLOOKUP(F1428,'[8]乡镇通三级、旅游资源产业路项目明细'!$U:$U,'[8]乡镇通三级、旅游资源产业路项目明细'!$U:$U)</f>
        <v>#N/A</v>
      </c>
      <c r="AB1428" s="7" t="e">
        <f>VLOOKUP(F1428,[9]项目建设投资计划表!$L$7:$O$83,4,0)</f>
        <v>#N/A</v>
      </c>
    </row>
    <row r="1429" spans="1:28" ht="25.15" customHeight="1" outlineLevel="3" x14ac:dyDescent="0.4">
      <c r="A1429" s="4" t="s">
        <v>16</v>
      </c>
      <c r="B1429" s="4" t="s">
        <v>139</v>
      </c>
      <c r="C1429" s="4" t="s">
        <v>4314</v>
      </c>
      <c r="D1429" s="4" t="s">
        <v>4415</v>
      </c>
      <c r="E1429" s="9"/>
      <c r="F1429" s="4" t="s">
        <v>4475</v>
      </c>
      <c r="G1429" s="4" t="s">
        <v>327</v>
      </c>
      <c r="H1429" s="9" t="s">
        <v>291</v>
      </c>
      <c r="I1429" s="9" t="s">
        <v>4476</v>
      </c>
      <c r="J1429" s="4">
        <v>1</v>
      </c>
      <c r="K1429" s="4" t="s">
        <v>1812</v>
      </c>
      <c r="L1429" s="4" t="s">
        <v>1021</v>
      </c>
      <c r="M1429" s="4">
        <v>1</v>
      </c>
      <c r="N1429" s="4"/>
      <c r="O1429" s="4" t="s">
        <v>284</v>
      </c>
      <c r="P1429" s="4" t="s">
        <v>279</v>
      </c>
      <c r="Q1429" s="4" t="s">
        <v>4415</v>
      </c>
      <c r="R1429" s="4"/>
      <c r="S1429" s="18"/>
      <c r="U1429" s="7">
        <f>VLOOKUP(F1429,[6]农村公路!$I$6:$W$11652,15,0)</f>
        <v>1</v>
      </c>
      <c r="V1429" s="7">
        <f t="shared" si="65"/>
        <v>0</v>
      </c>
      <c r="W1429" s="7" t="e">
        <f>VLOOKUP(F1429,'[7]乡镇通三级、旅游资源产业路项目明细'!$F$8:$S$1305,14,0)</f>
        <v>#N/A</v>
      </c>
      <c r="AA1429" s="7" t="e">
        <f>_xlfn.XLOOKUP(F1429,'[8]乡镇通三级、旅游资源产业路项目明细'!$U:$U,'[8]乡镇通三级、旅游资源产业路项目明细'!$U:$U)</f>
        <v>#N/A</v>
      </c>
      <c r="AB1429" s="7" t="e">
        <f>VLOOKUP(F1429,[9]项目建设投资计划表!$L$7:$O$83,4,0)</f>
        <v>#N/A</v>
      </c>
    </row>
    <row r="1430" spans="1:28" ht="25.15" customHeight="1" outlineLevel="3" x14ac:dyDescent="0.4">
      <c r="A1430" s="4" t="s">
        <v>16</v>
      </c>
      <c r="B1430" s="4" t="s">
        <v>139</v>
      </c>
      <c r="C1430" s="4" t="s">
        <v>4318</v>
      </c>
      <c r="D1430" s="4" t="s">
        <v>4338</v>
      </c>
      <c r="E1430" s="9"/>
      <c r="F1430" s="4" t="s">
        <v>4477</v>
      </c>
      <c r="G1430" s="4" t="s">
        <v>327</v>
      </c>
      <c r="H1430" s="9" t="s">
        <v>291</v>
      </c>
      <c r="I1430" s="9" t="s">
        <v>4478</v>
      </c>
      <c r="J1430" s="4">
        <v>1</v>
      </c>
      <c r="K1430" s="4" t="s">
        <v>1812</v>
      </c>
      <c r="L1430" s="4" t="s">
        <v>1021</v>
      </c>
      <c r="M1430" s="4">
        <v>1</v>
      </c>
      <c r="N1430" s="4"/>
      <c r="O1430" s="4" t="s">
        <v>284</v>
      </c>
      <c r="P1430" s="4" t="s">
        <v>279</v>
      </c>
      <c r="Q1430" s="4" t="s">
        <v>4338</v>
      </c>
      <c r="R1430" s="4"/>
      <c r="S1430" s="18"/>
      <c r="U1430" s="7">
        <f>VLOOKUP(F1430,[6]农村公路!$I$6:$W$11652,15,0)</f>
        <v>1</v>
      </c>
      <c r="V1430" s="7">
        <f t="shared" si="65"/>
        <v>0</v>
      </c>
      <c r="W1430" s="7" t="e">
        <f>VLOOKUP(F1430,'[7]乡镇通三级、旅游资源产业路项目明细'!$F$8:$S$1305,14,0)</f>
        <v>#N/A</v>
      </c>
      <c r="AA1430" s="7" t="e">
        <f>_xlfn.XLOOKUP(F1430,'[8]乡镇通三级、旅游资源产业路项目明细'!$U:$U,'[8]乡镇通三级、旅游资源产业路项目明细'!$U:$U)</f>
        <v>#N/A</v>
      </c>
      <c r="AB1430" s="7" t="e">
        <f>VLOOKUP(F1430,[9]项目建设投资计划表!$L$7:$O$83,4,0)</f>
        <v>#N/A</v>
      </c>
    </row>
    <row r="1431" spans="1:28" ht="25.15" customHeight="1" outlineLevel="3" x14ac:dyDescent="0.4">
      <c r="A1431" s="4" t="s">
        <v>16</v>
      </c>
      <c r="B1431" s="4" t="s">
        <v>139</v>
      </c>
      <c r="C1431" s="4" t="s">
        <v>4334</v>
      </c>
      <c r="D1431" s="4" t="s">
        <v>4479</v>
      </c>
      <c r="E1431" s="9"/>
      <c r="F1431" s="4" t="s">
        <v>4480</v>
      </c>
      <c r="G1431" s="4" t="s">
        <v>327</v>
      </c>
      <c r="H1431" s="9" t="s">
        <v>291</v>
      </c>
      <c r="I1431" s="9" t="s">
        <v>4481</v>
      </c>
      <c r="J1431" s="4">
        <v>0.96099999999999997</v>
      </c>
      <c r="K1431" s="4" t="s">
        <v>1812</v>
      </c>
      <c r="L1431" s="4" t="s">
        <v>1021</v>
      </c>
      <c r="M1431" s="4">
        <v>0.96099999999999997</v>
      </c>
      <c r="N1431" s="4"/>
      <c r="O1431" s="4" t="s">
        <v>284</v>
      </c>
      <c r="P1431" s="4" t="s">
        <v>279</v>
      </c>
      <c r="Q1431" s="4" t="s">
        <v>4479</v>
      </c>
      <c r="R1431" s="4"/>
      <c r="S1431" s="18"/>
      <c r="U1431" s="7">
        <f>VLOOKUP(F1431,[6]农村公路!$I$6:$W$11652,15,0)</f>
        <v>0.96099999999999997</v>
      </c>
      <c r="V1431" s="7">
        <f t="shared" ref="V1431:V1435" si="66">J1431-U1431</f>
        <v>0</v>
      </c>
      <c r="W1431" s="7" t="e">
        <f>VLOOKUP(F1431,'[7]乡镇通三级、旅游资源产业路项目明细'!$F$8:$S$1305,14,0)</f>
        <v>#N/A</v>
      </c>
      <c r="AA1431" s="7" t="e">
        <f>_xlfn.XLOOKUP(F1431,'[8]乡镇通三级、旅游资源产业路项目明细'!$U:$U,'[8]乡镇通三级、旅游资源产业路项目明细'!$U:$U)</f>
        <v>#N/A</v>
      </c>
      <c r="AB1431" s="7" t="e">
        <f>VLOOKUP(F1431,[9]项目建设投资计划表!$L$7:$O$83,4,0)</f>
        <v>#N/A</v>
      </c>
    </row>
    <row r="1432" spans="1:28" ht="25.15" customHeight="1" outlineLevel="3" x14ac:dyDescent="0.4">
      <c r="A1432" s="4" t="s">
        <v>16</v>
      </c>
      <c r="B1432" s="4" t="s">
        <v>139</v>
      </c>
      <c r="C1432" s="4" t="s">
        <v>4318</v>
      </c>
      <c r="D1432" s="4" t="s">
        <v>4482</v>
      </c>
      <c r="E1432" s="9"/>
      <c r="F1432" s="4" t="s">
        <v>4483</v>
      </c>
      <c r="G1432" s="4" t="s">
        <v>327</v>
      </c>
      <c r="H1432" s="9" t="s">
        <v>291</v>
      </c>
      <c r="I1432" s="9" t="s">
        <v>4484</v>
      </c>
      <c r="J1432" s="4">
        <v>1.43</v>
      </c>
      <c r="K1432" s="4" t="s">
        <v>1812</v>
      </c>
      <c r="L1432" s="4" t="s">
        <v>1021</v>
      </c>
      <c r="M1432" s="4">
        <v>1.43</v>
      </c>
      <c r="N1432" s="4"/>
      <c r="O1432" s="4" t="s">
        <v>284</v>
      </c>
      <c r="P1432" s="4" t="s">
        <v>279</v>
      </c>
      <c r="Q1432" s="4" t="s">
        <v>4482</v>
      </c>
      <c r="R1432" s="4"/>
      <c r="S1432" s="18"/>
      <c r="U1432" s="7">
        <f>VLOOKUP(F1432,[6]农村公路!$I$6:$W$11652,15,0)</f>
        <v>1.43</v>
      </c>
      <c r="V1432" s="7">
        <f t="shared" si="66"/>
        <v>0</v>
      </c>
      <c r="W1432" s="7" t="e">
        <f>VLOOKUP(F1432,'[7]乡镇通三级、旅游资源产业路项目明细'!$F$8:$S$1305,14,0)</f>
        <v>#N/A</v>
      </c>
      <c r="AA1432" s="7" t="e">
        <f>_xlfn.XLOOKUP(F1432,'[8]乡镇通三级、旅游资源产业路项目明细'!$U:$U,'[8]乡镇通三级、旅游资源产业路项目明细'!$U:$U)</f>
        <v>#N/A</v>
      </c>
      <c r="AB1432" s="7" t="e">
        <f>VLOOKUP(F1432,[9]项目建设投资计划表!$L$7:$O$83,4,0)</f>
        <v>#N/A</v>
      </c>
    </row>
    <row r="1433" spans="1:28" ht="25.15" customHeight="1" outlineLevel="3" x14ac:dyDescent="0.4">
      <c r="A1433" s="4" t="s">
        <v>16</v>
      </c>
      <c r="B1433" s="4" t="s">
        <v>139</v>
      </c>
      <c r="C1433" s="4" t="s">
        <v>4361</v>
      </c>
      <c r="D1433" s="4" t="s">
        <v>4485</v>
      </c>
      <c r="E1433" s="9"/>
      <c r="F1433" s="4" t="s">
        <v>4486</v>
      </c>
      <c r="G1433" s="4" t="s">
        <v>327</v>
      </c>
      <c r="H1433" s="9" t="s">
        <v>291</v>
      </c>
      <c r="I1433" s="9" t="s">
        <v>4487</v>
      </c>
      <c r="J1433" s="4">
        <v>0.86</v>
      </c>
      <c r="K1433" s="4" t="s">
        <v>1812</v>
      </c>
      <c r="L1433" s="4" t="s">
        <v>1021</v>
      </c>
      <c r="M1433" s="4">
        <v>0.86</v>
      </c>
      <c r="N1433" s="4"/>
      <c r="O1433" s="4" t="s">
        <v>284</v>
      </c>
      <c r="P1433" s="4" t="s">
        <v>279</v>
      </c>
      <c r="Q1433" s="4" t="s">
        <v>4485</v>
      </c>
      <c r="R1433" s="4"/>
      <c r="S1433" s="18"/>
      <c r="U1433" s="7">
        <f>VLOOKUP(F1433,[6]农村公路!$I$6:$W$11652,15,0)</f>
        <v>0.86</v>
      </c>
      <c r="V1433" s="7">
        <f t="shared" si="66"/>
        <v>0</v>
      </c>
      <c r="W1433" s="7" t="e">
        <f>VLOOKUP(F1433,'[7]乡镇通三级、旅游资源产业路项目明细'!$F$8:$S$1305,14,0)</f>
        <v>#N/A</v>
      </c>
      <c r="AA1433" s="7" t="e">
        <f>_xlfn.XLOOKUP(F1433,'[8]乡镇通三级、旅游资源产业路项目明细'!$U:$U,'[8]乡镇通三级、旅游资源产业路项目明细'!$U:$U)</f>
        <v>#N/A</v>
      </c>
      <c r="AB1433" s="7" t="e">
        <f>VLOOKUP(F1433,[9]项目建设投资计划表!$L$7:$O$83,4,0)</f>
        <v>#N/A</v>
      </c>
    </row>
    <row r="1434" spans="1:28" ht="25.15" customHeight="1" outlineLevel="3" x14ac:dyDescent="0.4">
      <c r="A1434" s="4" t="s">
        <v>16</v>
      </c>
      <c r="B1434" s="4" t="s">
        <v>139</v>
      </c>
      <c r="C1434" s="4" t="s">
        <v>4318</v>
      </c>
      <c r="D1434" s="4" t="s">
        <v>4482</v>
      </c>
      <c r="E1434" s="9"/>
      <c r="F1434" s="4" t="s">
        <v>4488</v>
      </c>
      <c r="G1434" s="4" t="s">
        <v>327</v>
      </c>
      <c r="H1434" s="9" t="s">
        <v>291</v>
      </c>
      <c r="I1434" s="9" t="s">
        <v>4489</v>
      </c>
      <c r="J1434" s="4">
        <v>1.0680000000000001</v>
      </c>
      <c r="K1434" s="4" t="s">
        <v>1812</v>
      </c>
      <c r="L1434" s="4" t="s">
        <v>1021</v>
      </c>
      <c r="M1434" s="4">
        <v>1.0680000000000001</v>
      </c>
      <c r="N1434" s="4"/>
      <c r="O1434" s="4" t="s">
        <v>284</v>
      </c>
      <c r="P1434" s="4" t="s">
        <v>279</v>
      </c>
      <c r="Q1434" s="4" t="s">
        <v>4482</v>
      </c>
      <c r="R1434" s="4"/>
      <c r="S1434" s="18"/>
      <c r="U1434" s="7">
        <f>VLOOKUP(F1434,[6]农村公路!$I$6:$W$11652,15,0)</f>
        <v>1.0680000000000001</v>
      </c>
      <c r="V1434" s="7">
        <f t="shared" si="66"/>
        <v>0</v>
      </c>
      <c r="W1434" s="7" t="e">
        <f>VLOOKUP(F1434,'[7]乡镇通三级、旅游资源产业路项目明细'!$F$8:$S$1305,14,0)</f>
        <v>#N/A</v>
      </c>
      <c r="AA1434" s="7" t="e">
        <f>_xlfn.XLOOKUP(F1434,'[8]乡镇通三级、旅游资源产业路项目明细'!$U:$U,'[8]乡镇通三级、旅游资源产业路项目明细'!$U:$U)</f>
        <v>#N/A</v>
      </c>
      <c r="AB1434" s="7" t="e">
        <f>VLOOKUP(F1434,[9]项目建设投资计划表!$L$7:$O$83,4,0)</f>
        <v>#N/A</v>
      </c>
    </row>
    <row r="1435" spans="1:28" ht="25.15" customHeight="1" outlineLevel="3" x14ac:dyDescent="0.4">
      <c r="A1435" s="4" t="s">
        <v>16</v>
      </c>
      <c r="B1435" s="4" t="s">
        <v>139</v>
      </c>
      <c r="C1435" s="4" t="s">
        <v>4361</v>
      </c>
      <c r="D1435" s="4" t="s">
        <v>4490</v>
      </c>
      <c r="E1435" s="9"/>
      <c r="F1435" s="4" t="s">
        <v>4491</v>
      </c>
      <c r="G1435" s="4" t="s">
        <v>327</v>
      </c>
      <c r="H1435" s="9" t="s">
        <v>291</v>
      </c>
      <c r="I1435" s="9" t="s">
        <v>4492</v>
      </c>
      <c r="J1435" s="4">
        <v>1</v>
      </c>
      <c r="K1435" s="4" t="s">
        <v>1812</v>
      </c>
      <c r="L1435" s="4" t="s">
        <v>1021</v>
      </c>
      <c r="M1435" s="4">
        <v>1</v>
      </c>
      <c r="N1435" s="4"/>
      <c r="O1435" s="4" t="s">
        <v>284</v>
      </c>
      <c r="P1435" s="4" t="s">
        <v>279</v>
      </c>
      <c r="Q1435" s="4" t="s">
        <v>4490</v>
      </c>
      <c r="R1435" s="4"/>
      <c r="S1435" s="18"/>
      <c r="U1435" s="7">
        <f>VLOOKUP(F1435,[6]农村公路!$I$6:$W$11652,15,0)</f>
        <v>1</v>
      </c>
      <c r="V1435" s="7">
        <f t="shared" si="66"/>
        <v>0</v>
      </c>
      <c r="W1435" s="7" t="e">
        <f>VLOOKUP(F1435,'[7]乡镇通三级、旅游资源产业路项目明细'!$F$8:$S$1305,14,0)</f>
        <v>#N/A</v>
      </c>
      <c r="AA1435" s="7" t="e">
        <f>_xlfn.XLOOKUP(F1435,'[8]乡镇通三级、旅游资源产业路项目明细'!$U:$U,'[8]乡镇通三级、旅游资源产业路项目明细'!$U:$U)</f>
        <v>#N/A</v>
      </c>
      <c r="AB1435" s="7" t="e">
        <f>VLOOKUP(F1435,[9]项目建设投资计划表!$L$7:$O$83,4,0)</f>
        <v>#N/A</v>
      </c>
    </row>
    <row r="1436" spans="1:28" s="1" customFormat="1" ht="25.15" customHeight="1" outlineLevel="2" x14ac:dyDescent="0.4">
      <c r="A1436" s="4"/>
      <c r="B1436" s="11" t="s">
        <v>138</v>
      </c>
      <c r="C1436" s="4"/>
      <c r="D1436" s="4"/>
      <c r="E1436" s="9"/>
      <c r="F1436" s="4"/>
      <c r="G1436" s="4"/>
      <c r="H1436" s="9"/>
      <c r="I1436" s="9"/>
      <c r="J1436" s="4">
        <f>SUBTOTAL(9,J1437:J1472)</f>
        <v>59.196000000000005</v>
      </c>
      <c r="K1436" s="4"/>
      <c r="L1436" s="4"/>
      <c r="M1436" s="4">
        <f>SUBTOTAL(9,M1437:M1472)</f>
        <v>58.396000000000015</v>
      </c>
      <c r="N1436" s="4">
        <v>53.183</v>
      </c>
      <c r="O1436" s="4"/>
      <c r="P1436" s="4"/>
      <c r="Q1436" s="4"/>
      <c r="R1436" s="4"/>
      <c r="S1436" s="18">
        <f t="shared" ref="S1436:S1473" si="67">J1436-N1436</f>
        <v>6.0130000000000052</v>
      </c>
    </row>
    <row r="1437" spans="1:28" ht="25.15" customHeight="1" outlineLevel="3" x14ac:dyDescent="0.4">
      <c r="A1437" s="4" t="s">
        <v>16</v>
      </c>
      <c r="B1437" s="4" t="s">
        <v>138</v>
      </c>
      <c r="C1437" s="4" t="s">
        <v>4493</v>
      </c>
      <c r="D1437" s="4" t="s">
        <v>4493</v>
      </c>
      <c r="E1437" s="9"/>
      <c r="F1437" s="4" t="s">
        <v>4494</v>
      </c>
      <c r="G1437" s="4" t="s">
        <v>434</v>
      </c>
      <c r="H1437" s="9" t="s">
        <v>200</v>
      </c>
      <c r="I1437" s="9" t="s">
        <v>4495</v>
      </c>
      <c r="J1437" s="4">
        <v>8.9830000000000005</v>
      </c>
      <c r="K1437" s="4">
        <v>0</v>
      </c>
      <c r="L1437" s="4" t="s">
        <v>279</v>
      </c>
      <c r="M1437" s="4">
        <v>8.9830000000000005</v>
      </c>
      <c r="N1437" s="4"/>
      <c r="O1437" s="4">
        <v>6.5</v>
      </c>
      <c r="P1437" s="4" t="s">
        <v>436</v>
      </c>
      <c r="Q1437" s="4" t="s">
        <v>4493</v>
      </c>
      <c r="R1437" s="4"/>
      <c r="S1437" s="18"/>
      <c r="W1437" s="7" t="e">
        <f>VLOOKUP(F1437,'[7]2021年备案'!$F$8:$S$1293,14,0)</f>
        <v>#N/A</v>
      </c>
      <c r="Y1437" s="7" t="e">
        <f>J1437-W1437-M1437</f>
        <v>#N/A</v>
      </c>
      <c r="Z1437" s="7" t="s">
        <v>437</v>
      </c>
      <c r="AA1437" s="7" t="e">
        <f>_xlfn.XLOOKUP(F1437,'[8]乡镇通三级、旅游资源产业路项目明细'!$U:$U,'[8]乡镇通三级、旅游资源产业路项目明细'!$U:$U)</f>
        <v>#N/A</v>
      </c>
      <c r="AB1437" s="7" t="e">
        <f>VLOOKUP(F1437,[9]项目建设投资计划表!$L$7:$O$83,4,0)</f>
        <v>#N/A</v>
      </c>
    </row>
    <row r="1438" spans="1:28" ht="25.15" customHeight="1" outlineLevel="3" x14ac:dyDescent="0.4">
      <c r="A1438" s="4" t="s">
        <v>16</v>
      </c>
      <c r="B1438" s="4" t="s">
        <v>138</v>
      </c>
      <c r="C1438" s="4" t="s">
        <v>4496</v>
      </c>
      <c r="D1438" s="4" t="s">
        <v>4497</v>
      </c>
      <c r="E1438" s="9"/>
      <c r="F1438" s="4" t="s">
        <v>4498</v>
      </c>
      <c r="G1438" s="4" t="s">
        <v>322</v>
      </c>
      <c r="H1438" s="9" t="s">
        <v>200</v>
      </c>
      <c r="I1438" s="9" t="s">
        <v>4499</v>
      </c>
      <c r="J1438" s="4">
        <v>9.3490000000000002</v>
      </c>
      <c r="K1438" s="4" t="s">
        <v>300</v>
      </c>
      <c r="L1438" s="4">
        <v>0</v>
      </c>
      <c r="M1438" s="4">
        <v>9.3490000000000002</v>
      </c>
      <c r="N1438" s="4"/>
      <c r="O1438" s="4" t="s">
        <v>3207</v>
      </c>
      <c r="P1438" s="4" t="s">
        <v>279</v>
      </c>
      <c r="Q1438" s="4" t="s">
        <v>4500</v>
      </c>
      <c r="R1438" s="4"/>
      <c r="S1438" s="18"/>
      <c r="U1438" s="7">
        <f>VLOOKUP(F1438,[6]农村公路!$I$6:$W$11652,15,0)</f>
        <v>9.3490000000000002</v>
      </c>
      <c r="V1438" s="7">
        <f t="shared" ref="V1438:V1472" si="68">J1438-U1438</f>
        <v>0</v>
      </c>
      <c r="W1438" s="7" t="e">
        <f>VLOOKUP(F1438,'[7]乡镇通三级、旅游资源产业路项目明细'!$F$8:$S$1305,14,0)</f>
        <v>#N/A</v>
      </c>
      <c r="AA1438" s="7" t="e">
        <f>_xlfn.XLOOKUP(F1438,'[8]乡镇通三级、旅游资源产业路项目明细'!$U:$U,'[8]乡镇通三级、旅游资源产业路项目明细'!$U:$U)</f>
        <v>#N/A</v>
      </c>
      <c r="AB1438" s="7" t="e">
        <f>VLOOKUP(F1438,[9]项目建设投资计划表!$L$7:$O$83,4,0)</f>
        <v>#N/A</v>
      </c>
    </row>
    <row r="1439" spans="1:28" ht="25.15" customHeight="1" outlineLevel="3" x14ac:dyDescent="0.4">
      <c r="A1439" s="4" t="s">
        <v>16</v>
      </c>
      <c r="B1439" s="4" t="s">
        <v>138</v>
      </c>
      <c r="C1439" s="4" t="s">
        <v>4501</v>
      </c>
      <c r="D1439" s="4" t="s">
        <v>4502</v>
      </c>
      <c r="E1439" s="9"/>
      <c r="F1439" s="4" t="s">
        <v>4503</v>
      </c>
      <c r="G1439" s="4" t="s">
        <v>275</v>
      </c>
      <c r="H1439" s="9" t="s">
        <v>291</v>
      </c>
      <c r="I1439" s="9" t="s">
        <v>4504</v>
      </c>
      <c r="J1439" s="4">
        <v>2</v>
      </c>
      <c r="K1439" s="4" t="s">
        <v>284</v>
      </c>
      <c r="L1439" s="4">
        <v>0</v>
      </c>
      <c r="M1439" s="4">
        <v>2</v>
      </c>
      <c r="N1439" s="4"/>
      <c r="O1439" s="4" t="s">
        <v>293</v>
      </c>
      <c r="P1439" s="4" t="s">
        <v>279</v>
      </c>
      <c r="Q1439" s="4" t="s">
        <v>4505</v>
      </c>
      <c r="R1439" s="4"/>
      <c r="S1439" s="18"/>
      <c r="U1439" s="7">
        <f>VLOOKUP(F1439,[6]农村公路!$I$6:$W$11652,15,0)</f>
        <v>2</v>
      </c>
      <c r="V1439" s="7">
        <f t="shared" si="68"/>
        <v>0</v>
      </c>
      <c r="W1439" s="7" t="e">
        <f>VLOOKUP(F1439,'[7]乡镇通三级、旅游资源产业路项目明细'!$F$8:$S$1305,14,0)</f>
        <v>#N/A</v>
      </c>
      <c r="AA1439" s="7" t="e">
        <f>_xlfn.XLOOKUP(F1439,'[8]乡镇通三级、旅游资源产业路项目明细'!$U:$U,'[8]乡镇通三级、旅游资源产业路项目明细'!$U:$U)</f>
        <v>#N/A</v>
      </c>
      <c r="AB1439" s="7" t="e">
        <f>VLOOKUP(F1439,[9]项目建设投资计划表!$L$7:$O$83,4,0)</f>
        <v>#N/A</v>
      </c>
    </row>
    <row r="1440" spans="1:28" ht="25.15" customHeight="1" outlineLevel="3" x14ac:dyDescent="0.4">
      <c r="A1440" s="4" t="s">
        <v>16</v>
      </c>
      <c r="B1440" s="4" t="s">
        <v>138</v>
      </c>
      <c r="C1440" s="4" t="s">
        <v>4506</v>
      </c>
      <c r="D1440" s="4" t="s">
        <v>4507</v>
      </c>
      <c r="E1440" s="9"/>
      <c r="F1440" s="4" t="s">
        <v>4508</v>
      </c>
      <c r="G1440" s="4" t="s">
        <v>275</v>
      </c>
      <c r="H1440" s="9" t="s">
        <v>291</v>
      </c>
      <c r="I1440" s="9" t="s">
        <v>4509</v>
      </c>
      <c r="J1440" s="4">
        <v>0.74099999999999999</v>
      </c>
      <c r="K1440" s="4" t="s">
        <v>284</v>
      </c>
      <c r="L1440" s="4">
        <v>0</v>
      </c>
      <c r="M1440" s="4">
        <v>0.74099999999999999</v>
      </c>
      <c r="N1440" s="4"/>
      <c r="O1440" s="4" t="s">
        <v>293</v>
      </c>
      <c r="P1440" s="4" t="s">
        <v>279</v>
      </c>
      <c r="Q1440" s="4" t="s">
        <v>4510</v>
      </c>
      <c r="R1440" s="4"/>
      <c r="S1440" s="18"/>
      <c r="U1440" s="7">
        <f>VLOOKUP(F1440,[6]农村公路!$I$6:$W$11652,15,0)</f>
        <v>0.74099999999999999</v>
      </c>
      <c r="V1440" s="7">
        <f t="shared" si="68"/>
        <v>0</v>
      </c>
      <c r="W1440" s="7" t="e">
        <f>VLOOKUP(F1440,'[7]乡镇通三级、旅游资源产业路项目明细'!$F$8:$S$1305,14,0)</f>
        <v>#N/A</v>
      </c>
      <c r="AA1440" s="7" t="e">
        <f>_xlfn.XLOOKUP(F1440,'[8]乡镇通三级、旅游资源产业路项目明细'!$U:$U,'[8]乡镇通三级、旅游资源产业路项目明细'!$U:$U)</f>
        <v>#N/A</v>
      </c>
      <c r="AB1440" s="7" t="e">
        <f>VLOOKUP(F1440,[9]项目建设投资计划表!$L$7:$O$83,4,0)</f>
        <v>#N/A</v>
      </c>
    </row>
    <row r="1441" spans="1:28" ht="25.15" customHeight="1" outlineLevel="3" x14ac:dyDescent="0.4">
      <c r="A1441" s="4" t="s">
        <v>16</v>
      </c>
      <c r="B1441" s="4" t="s">
        <v>138</v>
      </c>
      <c r="C1441" s="4" t="s">
        <v>4511</v>
      </c>
      <c r="D1441" s="4" t="s">
        <v>4512</v>
      </c>
      <c r="E1441" s="9"/>
      <c r="F1441" s="4" t="s">
        <v>4513</v>
      </c>
      <c r="G1441" s="4" t="s">
        <v>275</v>
      </c>
      <c r="H1441" s="9" t="s">
        <v>291</v>
      </c>
      <c r="I1441" s="9" t="s">
        <v>4514</v>
      </c>
      <c r="J1441" s="4">
        <v>1.3</v>
      </c>
      <c r="K1441" s="4" t="s">
        <v>284</v>
      </c>
      <c r="L1441" s="4">
        <v>0</v>
      </c>
      <c r="M1441" s="4">
        <v>1.3</v>
      </c>
      <c r="N1441" s="4"/>
      <c r="O1441" s="4" t="s">
        <v>293</v>
      </c>
      <c r="P1441" s="4" t="s">
        <v>279</v>
      </c>
      <c r="Q1441" s="4" t="s">
        <v>4515</v>
      </c>
      <c r="R1441" s="4"/>
      <c r="S1441" s="18"/>
      <c r="U1441" s="7">
        <f>VLOOKUP(F1441,[6]农村公路!$I$6:$W$11652,15,0)</f>
        <v>1.3</v>
      </c>
      <c r="V1441" s="7">
        <f t="shared" si="68"/>
        <v>0</v>
      </c>
      <c r="W1441" s="7" t="e">
        <f>VLOOKUP(F1441,'[7]乡镇通三级、旅游资源产业路项目明细'!$F$8:$S$1305,14,0)</f>
        <v>#N/A</v>
      </c>
      <c r="AA1441" s="7" t="e">
        <f>_xlfn.XLOOKUP(F1441,'[8]乡镇通三级、旅游资源产业路项目明细'!$U:$U,'[8]乡镇通三级、旅游资源产业路项目明细'!$U:$U)</f>
        <v>#N/A</v>
      </c>
      <c r="AB1441" s="7" t="e">
        <f>VLOOKUP(F1441,[9]项目建设投资计划表!$L$7:$O$83,4,0)</f>
        <v>#N/A</v>
      </c>
    </row>
    <row r="1442" spans="1:28" ht="25.15" customHeight="1" outlineLevel="3" x14ac:dyDescent="0.4">
      <c r="A1442" s="4" t="s">
        <v>16</v>
      </c>
      <c r="B1442" s="4" t="s">
        <v>138</v>
      </c>
      <c r="C1442" s="4" t="s">
        <v>4516</v>
      </c>
      <c r="D1442" s="4" t="s">
        <v>4517</v>
      </c>
      <c r="E1442" s="9"/>
      <c r="F1442" s="4" t="s">
        <v>4518</v>
      </c>
      <c r="G1442" s="4" t="s">
        <v>275</v>
      </c>
      <c r="H1442" s="9" t="s">
        <v>291</v>
      </c>
      <c r="I1442" s="9" t="s">
        <v>283</v>
      </c>
      <c r="J1442" s="4">
        <v>2.4</v>
      </c>
      <c r="K1442" s="4" t="s">
        <v>284</v>
      </c>
      <c r="L1442" s="4">
        <v>0</v>
      </c>
      <c r="M1442" s="4">
        <v>2.4</v>
      </c>
      <c r="N1442" s="4"/>
      <c r="O1442" s="4" t="s">
        <v>363</v>
      </c>
      <c r="P1442" s="4" t="s">
        <v>279</v>
      </c>
      <c r="Q1442" s="4" t="s">
        <v>4519</v>
      </c>
      <c r="R1442" s="4"/>
      <c r="S1442" s="18"/>
      <c r="U1442" s="7">
        <f>VLOOKUP(F1442,[6]农村公路!$I$6:$W$11652,15,0)</f>
        <v>2.4</v>
      </c>
      <c r="V1442" s="7">
        <f t="shared" si="68"/>
        <v>0</v>
      </c>
      <c r="W1442" s="7" t="e">
        <f>VLOOKUP(F1442,'[7]乡镇通三级、旅游资源产业路项目明细'!$F$8:$S$1305,14,0)</f>
        <v>#N/A</v>
      </c>
      <c r="AA1442" s="7" t="e">
        <f>_xlfn.XLOOKUP(F1442,'[8]乡镇通三级、旅游资源产业路项目明细'!$U:$U,'[8]乡镇通三级、旅游资源产业路项目明细'!$U:$U)</f>
        <v>#N/A</v>
      </c>
      <c r="AB1442" s="7" t="e">
        <f>VLOOKUP(F1442,[9]项目建设投资计划表!$L$7:$O$83,4,0)</f>
        <v>#N/A</v>
      </c>
    </row>
    <row r="1443" spans="1:28" ht="25.15" customHeight="1" outlineLevel="3" x14ac:dyDescent="0.4">
      <c r="A1443" s="4" t="s">
        <v>16</v>
      </c>
      <c r="B1443" s="4" t="s">
        <v>138</v>
      </c>
      <c r="C1443" s="4" t="s">
        <v>4520</v>
      </c>
      <c r="D1443" s="4" t="s">
        <v>4521</v>
      </c>
      <c r="E1443" s="9"/>
      <c r="F1443" s="4" t="s">
        <v>4522</v>
      </c>
      <c r="G1443" s="4" t="s">
        <v>275</v>
      </c>
      <c r="H1443" s="9" t="s">
        <v>291</v>
      </c>
      <c r="I1443" s="9" t="s">
        <v>4523</v>
      </c>
      <c r="J1443" s="4">
        <v>1.2</v>
      </c>
      <c r="K1443" s="4" t="s">
        <v>284</v>
      </c>
      <c r="L1443" s="4">
        <v>0</v>
      </c>
      <c r="M1443" s="4">
        <v>1.2</v>
      </c>
      <c r="N1443" s="4"/>
      <c r="O1443" s="4" t="s">
        <v>293</v>
      </c>
      <c r="P1443" s="4" t="s">
        <v>279</v>
      </c>
      <c r="Q1443" s="4" t="s">
        <v>4524</v>
      </c>
      <c r="R1443" s="4"/>
      <c r="S1443" s="18"/>
      <c r="U1443" s="7">
        <f>VLOOKUP(F1443,[6]农村公路!$I$6:$W$11652,15,0)</f>
        <v>1.2</v>
      </c>
      <c r="V1443" s="7">
        <f t="shared" si="68"/>
        <v>0</v>
      </c>
      <c r="W1443" s="7" t="e">
        <f>VLOOKUP(F1443,'[7]乡镇通三级、旅游资源产业路项目明细'!$F$8:$S$1305,14,0)</f>
        <v>#N/A</v>
      </c>
      <c r="AA1443" s="7" t="e">
        <f>_xlfn.XLOOKUP(F1443,'[8]乡镇通三级、旅游资源产业路项目明细'!$U:$U,'[8]乡镇通三级、旅游资源产业路项目明细'!$U:$U)</f>
        <v>#N/A</v>
      </c>
      <c r="AB1443" s="7" t="e">
        <f>VLOOKUP(F1443,[9]项目建设投资计划表!$L$7:$O$83,4,0)</f>
        <v>#N/A</v>
      </c>
    </row>
    <row r="1444" spans="1:28" ht="25.15" customHeight="1" outlineLevel="3" x14ac:dyDescent="0.4">
      <c r="A1444" s="4" t="s">
        <v>16</v>
      </c>
      <c r="B1444" s="4" t="s">
        <v>138</v>
      </c>
      <c r="C1444" s="4" t="s">
        <v>4516</v>
      </c>
      <c r="D1444" s="4" t="s">
        <v>739</v>
      </c>
      <c r="E1444" s="9"/>
      <c r="F1444" s="4" t="s">
        <v>4525</v>
      </c>
      <c r="G1444" s="4" t="s">
        <v>275</v>
      </c>
      <c r="H1444" s="9" t="s">
        <v>291</v>
      </c>
      <c r="I1444" s="9" t="s">
        <v>4526</v>
      </c>
      <c r="J1444" s="4">
        <v>0.86799999999999999</v>
      </c>
      <c r="K1444" s="4" t="s">
        <v>284</v>
      </c>
      <c r="L1444" s="4">
        <v>0</v>
      </c>
      <c r="M1444" s="4">
        <v>0.86799999999999999</v>
      </c>
      <c r="N1444" s="4"/>
      <c r="O1444" s="4" t="s">
        <v>293</v>
      </c>
      <c r="P1444" s="4" t="s">
        <v>279</v>
      </c>
      <c r="Q1444" s="4" t="s">
        <v>4527</v>
      </c>
      <c r="R1444" s="4"/>
      <c r="S1444" s="18"/>
      <c r="U1444" s="7">
        <f>VLOOKUP(F1444,[6]农村公路!$I$6:$W$11652,15,0)</f>
        <v>0.86799999999999999</v>
      </c>
      <c r="V1444" s="7">
        <f t="shared" si="68"/>
        <v>0</v>
      </c>
      <c r="W1444" s="7" t="e">
        <f>VLOOKUP(F1444,'[7]乡镇通三级、旅游资源产业路项目明细'!$F$8:$S$1305,14,0)</f>
        <v>#N/A</v>
      </c>
      <c r="AA1444" s="7" t="e">
        <f>_xlfn.XLOOKUP(F1444,'[8]乡镇通三级、旅游资源产业路项目明细'!$U:$U,'[8]乡镇通三级、旅游资源产业路项目明细'!$U:$U)</f>
        <v>#N/A</v>
      </c>
      <c r="AB1444" s="7" t="e">
        <f>VLOOKUP(F1444,[9]项目建设投资计划表!$L$7:$O$83,4,0)</f>
        <v>#N/A</v>
      </c>
    </row>
    <row r="1445" spans="1:28" ht="25.15" customHeight="1" outlineLevel="3" x14ac:dyDescent="0.4">
      <c r="A1445" s="4" t="s">
        <v>16</v>
      </c>
      <c r="B1445" s="4" t="s">
        <v>138</v>
      </c>
      <c r="C1445" s="4" t="s">
        <v>4528</v>
      </c>
      <c r="D1445" s="4" t="s">
        <v>4529</v>
      </c>
      <c r="E1445" s="9"/>
      <c r="F1445" s="4" t="s">
        <v>4530</v>
      </c>
      <c r="G1445" s="4" t="s">
        <v>275</v>
      </c>
      <c r="H1445" s="9" t="s">
        <v>291</v>
      </c>
      <c r="I1445" s="9" t="s">
        <v>4531</v>
      </c>
      <c r="J1445" s="4">
        <v>1.1000000000000001</v>
      </c>
      <c r="K1445" s="4" t="s">
        <v>284</v>
      </c>
      <c r="L1445" s="4">
        <v>0</v>
      </c>
      <c r="M1445" s="4">
        <v>1.1000000000000001</v>
      </c>
      <c r="N1445" s="4"/>
      <c r="O1445" s="4" t="s">
        <v>293</v>
      </c>
      <c r="P1445" s="4" t="s">
        <v>279</v>
      </c>
      <c r="Q1445" s="4" t="s">
        <v>4532</v>
      </c>
      <c r="R1445" s="4"/>
      <c r="S1445" s="18"/>
      <c r="U1445" s="7">
        <f>VLOOKUP(F1445,[6]农村公路!$I$6:$W$11652,15,0)</f>
        <v>1.1000000000000001</v>
      </c>
      <c r="V1445" s="7">
        <f t="shared" si="68"/>
        <v>0</v>
      </c>
      <c r="W1445" s="7" t="e">
        <f>VLOOKUP(F1445,'[7]乡镇通三级、旅游资源产业路项目明细'!$F$8:$S$1305,14,0)</f>
        <v>#N/A</v>
      </c>
      <c r="AA1445" s="7" t="e">
        <f>_xlfn.XLOOKUP(F1445,'[8]乡镇通三级、旅游资源产业路项目明细'!$U:$U,'[8]乡镇通三级、旅游资源产业路项目明细'!$U:$U)</f>
        <v>#N/A</v>
      </c>
      <c r="AB1445" s="7" t="e">
        <f>VLOOKUP(F1445,[9]项目建设投资计划表!$L$7:$O$83,4,0)</f>
        <v>#N/A</v>
      </c>
    </row>
    <row r="1446" spans="1:28" ht="25.15" customHeight="1" outlineLevel="3" x14ac:dyDescent="0.4">
      <c r="A1446" s="4" t="s">
        <v>16</v>
      </c>
      <c r="B1446" s="4" t="s">
        <v>138</v>
      </c>
      <c r="C1446" s="4" t="s">
        <v>4496</v>
      </c>
      <c r="D1446" s="4" t="s">
        <v>4533</v>
      </c>
      <c r="E1446" s="9"/>
      <c r="F1446" s="4" t="s">
        <v>4534</v>
      </c>
      <c r="G1446" s="4" t="s">
        <v>275</v>
      </c>
      <c r="H1446" s="9" t="s">
        <v>291</v>
      </c>
      <c r="I1446" s="9" t="s">
        <v>4535</v>
      </c>
      <c r="J1446" s="4">
        <v>1.1000000000000001</v>
      </c>
      <c r="K1446" s="4" t="s">
        <v>284</v>
      </c>
      <c r="L1446" s="4">
        <v>0</v>
      </c>
      <c r="M1446" s="4">
        <v>1.1000000000000001</v>
      </c>
      <c r="N1446" s="4"/>
      <c r="O1446" s="4" t="s">
        <v>293</v>
      </c>
      <c r="P1446" s="4" t="s">
        <v>279</v>
      </c>
      <c r="Q1446" s="4" t="s">
        <v>4536</v>
      </c>
      <c r="R1446" s="4"/>
      <c r="S1446" s="18"/>
      <c r="U1446" s="7">
        <f>VLOOKUP(F1446,[6]农村公路!$I$6:$W$11652,15,0)</f>
        <v>1.1000000000000001</v>
      </c>
      <c r="V1446" s="7">
        <f t="shared" si="68"/>
        <v>0</v>
      </c>
      <c r="W1446" s="7" t="e">
        <f>VLOOKUP(F1446,'[7]乡镇通三级、旅游资源产业路项目明细'!$F$8:$S$1305,14,0)</f>
        <v>#N/A</v>
      </c>
      <c r="AA1446" s="7" t="e">
        <f>_xlfn.XLOOKUP(F1446,'[8]乡镇通三级、旅游资源产业路项目明细'!$U:$U,'[8]乡镇通三级、旅游资源产业路项目明细'!$U:$U)</f>
        <v>#N/A</v>
      </c>
      <c r="AB1446" s="7" t="e">
        <f>VLOOKUP(F1446,[9]项目建设投资计划表!$L$7:$O$83,4,0)</f>
        <v>#N/A</v>
      </c>
    </row>
    <row r="1447" spans="1:28" ht="25.15" customHeight="1" outlineLevel="3" x14ac:dyDescent="0.4">
      <c r="A1447" s="4" t="s">
        <v>16</v>
      </c>
      <c r="B1447" s="4" t="s">
        <v>138</v>
      </c>
      <c r="C1447" s="4" t="s">
        <v>4516</v>
      </c>
      <c r="D1447" s="4" t="s">
        <v>4537</v>
      </c>
      <c r="E1447" s="9"/>
      <c r="F1447" s="4" t="s">
        <v>4538</v>
      </c>
      <c r="G1447" s="4" t="s">
        <v>275</v>
      </c>
      <c r="H1447" s="9" t="s">
        <v>291</v>
      </c>
      <c r="I1447" s="9" t="s">
        <v>4539</v>
      </c>
      <c r="J1447" s="4">
        <v>1.2</v>
      </c>
      <c r="K1447" s="4" t="s">
        <v>284</v>
      </c>
      <c r="L1447" s="4">
        <v>0</v>
      </c>
      <c r="M1447" s="4">
        <v>1.2</v>
      </c>
      <c r="N1447" s="4"/>
      <c r="O1447" s="4" t="s">
        <v>293</v>
      </c>
      <c r="P1447" s="4" t="s">
        <v>279</v>
      </c>
      <c r="Q1447" s="4" t="s">
        <v>4540</v>
      </c>
      <c r="R1447" s="4"/>
      <c r="S1447" s="18"/>
      <c r="U1447" s="7">
        <f>VLOOKUP(F1447,[6]农村公路!$I$6:$W$11652,15,0)</f>
        <v>1.2</v>
      </c>
      <c r="V1447" s="7">
        <f t="shared" si="68"/>
        <v>0</v>
      </c>
      <c r="W1447" s="7" t="e">
        <f>VLOOKUP(F1447,'[7]乡镇通三级、旅游资源产业路项目明细'!$F$8:$S$1305,14,0)</f>
        <v>#N/A</v>
      </c>
      <c r="AA1447" s="7" t="e">
        <f>_xlfn.XLOOKUP(F1447,'[8]乡镇通三级、旅游资源产业路项目明细'!$U:$U,'[8]乡镇通三级、旅游资源产业路项目明细'!$U:$U)</f>
        <v>#N/A</v>
      </c>
      <c r="AB1447" s="7" t="e">
        <f>VLOOKUP(F1447,[9]项目建设投资计划表!$L$7:$O$83,4,0)</f>
        <v>#N/A</v>
      </c>
    </row>
    <row r="1448" spans="1:28" ht="25.15" customHeight="1" outlineLevel="3" x14ac:dyDescent="0.4">
      <c r="A1448" s="4" t="s">
        <v>16</v>
      </c>
      <c r="B1448" s="4" t="s">
        <v>138</v>
      </c>
      <c r="C1448" s="4" t="s">
        <v>4541</v>
      </c>
      <c r="D1448" s="4" t="s">
        <v>4542</v>
      </c>
      <c r="E1448" s="9"/>
      <c r="F1448" s="4" t="s">
        <v>4543</v>
      </c>
      <c r="G1448" s="4" t="s">
        <v>275</v>
      </c>
      <c r="H1448" s="9" t="s">
        <v>291</v>
      </c>
      <c r="I1448" s="9" t="s">
        <v>4544</v>
      </c>
      <c r="J1448" s="4">
        <v>1.2</v>
      </c>
      <c r="K1448" s="4" t="s">
        <v>284</v>
      </c>
      <c r="L1448" s="4">
        <v>0</v>
      </c>
      <c r="M1448" s="4">
        <v>1.2</v>
      </c>
      <c r="N1448" s="4"/>
      <c r="O1448" s="4" t="s">
        <v>293</v>
      </c>
      <c r="P1448" s="4" t="s">
        <v>279</v>
      </c>
      <c r="Q1448" s="4" t="s">
        <v>4545</v>
      </c>
      <c r="R1448" s="4"/>
      <c r="S1448" s="18"/>
      <c r="U1448" s="7">
        <f>VLOOKUP(F1448,[6]农村公路!$I$6:$W$11652,15,0)</f>
        <v>1.2</v>
      </c>
      <c r="V1448" s="7">
        <f t="shared" si="68"/>
        <v>0</v>
      </c>
      <c r="W1448" s="7" t="e">
        <f>VLOOKUP(F1448,'[7]乡镇通三级、旅游资源产业路项目明细'!$F$8:$S$1305,14,0)</f>
        <v>#N/A</v>
      </c>
      <c r="AA1448" s="7" t="e">
        <f>_xlfn.XLOOKUP(F1448,'[8]乡镇通三级、旅游资源产业路项目明细'!$U:$U,'[8]乡镇通三级、旅游资源产业路项目明细'!$U:$U)</f>
        <v>#N/A</v>
      </c>
      <c r="AB1448" s="7" t="e">
        <f>VLOOKUP(F1448,[9]项目建设投资计划表!$L$7:$O$83,4,0)</f>
        <v>#N/A</v>
      </c>
    </row>
    <row r="1449" spans="1:28" ht="25.15" customHeight="1" outlineLevel="3" x14ac:dyDescent="0.4">
      <c r="A1449" s="4" t="s">
        <v>16</v>
      </c>
      <c r="B1449" s="4" t="s">
        <v>138</v>
      </c>
      <c r="C1449" s="4" t="s">
        <v>4501</v>
      </c>
      <c r="D1449" s="4" t="s">
        <v>4546</v>
      </c>
      <c r="E1449" s="9"/>
      <c r="F1449" s="4" t="s">
        <v>4547</v>
      </c>
      <c r="G1449" s="4" t="s">
        <v>275</v>
      </c>
      <c r="H1449" s="9" t="s">
        <v>291</v>
      </c>
      <c r="I1449" s="9" t="s">
        <v>4548</v>
      </c>
      <c r="J1449" s="4">
        <v>1.2</v>
      </c>
      <c r="K1449" s="4" t="s">
        <v>284</v>
      </c>
      <c r="L1449" s="4">
        <v>0</v>
      </c>
      <c r="M1449" s="4">
        <v>1.2</v>
      </c>
      <c r="N1449" s="4"/>
      <c r="O1449" s="4" t="s">
        <v>293</v>
      </c>
      <c r="P1449" s="4" t="s">
        <v>279</v>
      </c>
      <c r="Q1449" s="4" t="s">
        <v>4549</v>
      </c>
      <c r="R1449" s="4"/>
      <c r="S1449" s="18"/>
      <c r="U1449" s="7">
        <f>VLOOKUP(F1449,[6]农村公路!$I$6:$W$11652,15,0)</f>
        <v>1.2</v>
      </c>
      <c r="V1449" s="7">
        <f t="shared" si="68"/>
        <v>0</v>
      </c>
      <c r="W1449" s="7" t="e">
        <f>VLOOKUP(F1449,'[7]乡镇通三级、旅游资源产业路项目明细'!$F$8:$S$1305,14,0)</f>
        <v>#N/A</v>
      </c>
      <c r="AA1449" s="7" t="e">
        <f>_xlfn.XLOOKUP(F1449,'[8]乡镇通三级、旅游资源产业路项目明细'!$U:$U,'[8]乡镇通三级、旅游资源产业路项目明细'!$U:$U)</f>
        <v>#N/A</v>
      </c>
      <c r="AB1449" s="7" t="e">
        <f>VLOOKUP(F1449,[9]项目建设投资计划表!$L$7:$O$83,4,0)</f>
        <v>#N/A</v>
      </c>
    </row>
    <row r="1450" spans="1:28" ht="25.15" customHeight="1" outlineLevel="3" x14ac:dyDescent="0.4">
      <c r="A1450" s="61" t="s">
        <v>16</v>
      </c>
      <c r="B1450" s="4" t="s">
        <v>138</v>
      </c>
      <c r="C1450" s="61" t="s">
        <v>4550</v>
      </c>
      <c r="D1450" s="61" t="s">
        <v>4551</v>
      </c>
      <c r="E1450" s="9"/>
      <c r="F1450" s="61" t="s">
        <v>4552</v>
      </c>
      <c r="G1450" s="4" t="s">
        <v>275</v>
      </c>
      <c r="H1450" s="9" t="s">
        <v>291</v>
      </c>
      <c r="I1450" s="9" t="s">
        <v>4553</v>
      </c>
      <c r="J1450" s="4">
        <v>3.97</v>
      </c>
      <c r="K1450" s="4">
        <v>3.5</v>
      </c>
      <c r="L1450" s="4"/>
      <c r="M1450" s="4">
        <v>3.97</v>
      </c>
      <c r="N1450" s="4"/>
      <c r="O1450" s="4">
        <v>5</v>
      </c>
      <c r="P1450" s="4" t="s">
        <v>279</v>
      </c>
      <c r="Q1450" s="4" t="s">
        <v>4554</v>
      </c>
      <c r="R1450" s="4"/>
      <c r="S1450" s="18"/>
      <c r="U1450" s="7">
        <f>VLOOKUP(F1450,[6]农村公路!$I$6:$W$11652,15,0)</f>
        <v>3.97</v>
      </c>
      <c r="V1450" s="7">
        <f t="shared" si="68"/>
        <v>0</v>
      </c>
      <c r="W1450" s="7" t="e">
        <f>VLOOKUP(F1450,'[7]乡镇通三级、旅游资源产业路项目明细'!$F$8:$S$1305,14,0)</f>
        <v>#N/A</v>
      </c>
      <c r="AA1450" s="7" t="e">
        <f>_xlfn.XLOOKUP(F1450,'[8]乡镇通三级、旅游资源产业路项目明细'!$U:$U,'[8]乡镇通三级、旅游资源产业路项目明细'!$U:$U)</f>
        <v>#N/A</v>
      </c>
      <c r="AB1450" s="7" t="e">
        <f>VLOOKUP(F1450,[9]项目建设投资计划表!$L$7:$O$83,4,0)</f>
        <v>#N/A</v>
      </c>
    </row>
    <row r="1451" spans="1:28" ht="25.15" customHeight="1" outlineLevel="3" x14ac:dyDescent="0.4">
      <c r="A1451" s="62" t="s">
        <v>16</v>
      </c>
      <c r="B1451" s="4" t="s">
        <v>138</v>
      </c>
      <c r="C1451" s="62" t="s">
        <v>4528</v>
      </c>
      <c r="D1451" s="62" t="s">
        <v>4555</v>
      </c>
      <c r="E1451" s="9"/>
      <c r="F1451" s="62" t="s">
        <v>4556</v>
      </c>
      <c r="G1451" s="4" t="s">
        <v>275</v>
      </c>
      <c r="H1451" s="9" t="s">
        <v>291</v>
      </c>
      <c r="I1451" s="9" t="s">
        <v>4557</v>
      </c>
      <c r="J1451" s="63">
        <v>1.8</v>
      </c>
      <c r="K1451" s="4">
        <v>3.5</v>
      </c>
      <c r="L1451" s="4"/>
      <c r="M1451" s="4">
        <v>0.7</v>
      </c>
      <c r="N1451" s="4"/>
      <c r="O1451" s="4" t="s">
        <v>4558</v>
      </c>
      <c r="P1451" s="4" t="s">
        <v>279</v>
      </c>
      <c r="Q1451" s="4" t="s">
        <v>4559</v>
      </c>
      <c r="R1451" s="4"/>
      <c r="S1451" s="18"/>
      <c r="U1451" s="7">
        <f>VLOOKUP(F1451,[6]农村公路!$I$6:$W$11652,15,0)</f>
        <v>1.8</v>
      </c>
      <c r="V1451" s="7">
        <f t="shared" si="68"/>
        <v>0</v>
      </c>
      <c r="W1451" s="7">
        <f>VLOOKUP(F1451,'[7]2021年备案'!$F$8:$S$1293,14,0)</f>
        <v>0.30399999999999999</v>
      </c>
      <c r="X1451" s="7">
        <f>J1451-W1451</f>
        <v>1.496</v>
      </c>
      <c r="Y1451" s="7">
        <f>X1451-M1451</f>
        <v>0.79600000000000004</v>
      </c>
      <c r="AA1451" s="7" t="e">
        <f>_xlfn.XLOOKUP(F1451,'[8]乡镇通三级、旅游资源产业路项目明细'!$U:$U,'[8]乡镇通三级、旅游资源产业路项目明细'!$U:$U)</f>
        <v>#N/A</v>
      </c>
      <c r="AB1451" s="7" t="e">
        <f>VLOOKUP(F1451,[9]项目建设投资计划表!$L$7:$O$83,4,0)</f>
        <v>#N/A</v>
      </c>
    </row>
    <row r="1452" spans="1:28" ht="25.15" customHeight="1" outlineLevel="3" x14ac:dyDescent="0.4">
      <c r="A1452" s="62" t="s">
        <v>16</v>
      </c>
      <c r="B1452" s="4" t="s">
        <v>138</v>
      </c>
      <c r="C1452" s="61" t="s">
        <v>4560</v>
      </c>
      <c r="D1452" s="61" t="s">
        <v>4561</v>
      </c>
      <c r="E1452" s="9"/>
      <c r="F1452" s="61" t="s">
        <v>4562</v>
      </c>
      <c r="G1452" s="4" t="s">
        <v>275</v>
      </c>
      <c r="H1452" s="9" t="s">
        <v>291</v>
      </c>
      <c r="I1452" s="9" t="s">
        <v>4563</v>
      </c>
      <c r="J1452" s="63">
        <v>1.0289999999999999</v>
      </c>
      <c r="K1452" s="4">
        <v>3.5</v>
      </c>
      <c r="L1452" s="4"/>
      <c r="M1452" s="63">
        <v>1.0289999999999999</v>
      </c>
      <c r="N1452" s="63"/>
      <c r="O1452" s="4" t="s">
        <v>4564</v>
      </c>
      <c r="P1452" s="4" t="s">
        <v>279</v>
      </c>
      <c r="Q1452" s="4" t="s">
        <v>4565</v>
      </c>
      <c r="R1452" s="4"/>
      <c r="S1452" s="18"/>
      <c r="U1452" s="7">
        <f>VLOOKUP(F1452,[6]农村公路!$I$6:$W$11652,15,0)</f>
        <v>1.0289999999999999</v>
      </c>
      <c r="V1452" s="7">
        <f t="shared" si="68"/>
        <v>0</v>
      </c>
      <c r="W1452" s="7" t="e">
        <f>VLOOKUP(F1452,'[7]乡镇通三级、旅游资源产业路项目明细'!$F$8:$S$1305,14,0)</f>
        <v>#N/A</v>
      </c>
      <c r="AA1452" s="7" t="e">
        <f>_xlfn.XLOOKUP(F1452,'[8]乡镇通三级、旅游资源产业路项目明细'!$U:$U,'[8]乡镇通三级、旅游资源产业路项目明细'!$U:$U)</f>
        <v>#N/A</v>
      </c>
      <c r="AB1452" s="7" t="e">
        <f>VLOOKUP(F1452,[9]项目建设投资计划表!$L$7:$O$83,4,0)</f>
        <v>#N/A</v>
      </c>
    </row>
    <row r="1453" spans="1:28" ht="25.15" customHeight="1" outlineLevel="3" x14ac:dyDescent="0.4">
      <c r="A1453" s="62" t="s">
        <v>16</v>
      </c>
      <c r="B1453" s="4" t="s">
        <v>138</v>
      </c>
      <c r="C1453" s="61" t="s">
        <v>4560</v>
      </c>
      <c r="D1453" s="61" t="s">
        <v>4566</v>
      </c>
      <c r="E1453" s="9"/>
      <c r="F1453" s="61" t="s">
        <v>4567</v>
      </c>
      <c r="G1453" s="4" t="s">
        <v>275</v>
      </c>
      <c r="H1453" s="9" t="s">
        <v>291</v>
      </c>
      <c r="I1453" s="9" t="s">
        <v>4568</v>
      </c>
      <c r="J1453" s="63">
        <v>0.9</v>
      </c>
      <c r="K1453" s="4">
        <v>3.5</v>
      </c>
      <c r="L1453" s="4"/>
      <c r="M1453" s="4">
        <v>0.9</v>
      </c>
      <c r="N1453" s="4"/>
      <c r="O1453" s="4" t="s">
        <v>4564</v>
      </c>
      <c r="P1453" s="4" t="s">
        <v>279</v>
      </c>
      <c r="Q1453" s="4" t="s">
        <v>4569</v>
      </c>
      <c r="R1453" s="4"/>
      <c r="S1453" s="18"/>
      <c r="U1453" s="7">
        <f>VLOOKUP(F1453,[6]农村公路!$I$6:$W$11652,15,0)</f>
        <v>0.9</v>
      </c>
      <c r="V1453" s="7">
        <f t="shared" si="68"/>
        <v>0</v>
      </c>
      <c r="W1453" s="7" t="e">
        <f>VLOOKUP(F1453,'[7]乡镇通三级、旅游资源产业路项目明细'!$F$8:$S$1305,14,0)</f>
        <v>#N/A</v>
      </c>
      <c r="AA1453" s="7" t="e">
        <f>_xlfn.XLOOKUP(F1453,'[8]乡镇通三级、旅游资源产业路项目明细'!$U:$U,'[8]乡镇通三级、旅游资源产业路项目明细'!$U:$U)</f>
        <v>#N/A</v>
      </c>
      <c r="AB1453" s="7" t="e">
        <f>VLOOKUP(F1453,[9]项目建设投资计划表!$L$7:$O$83,4,0)</f>
        <v>#N/A</v>
      </c>
    </row>
    <row r="1454" spans="1:28" ht="25.15" customHeight="1" outlineLevel="3" x14ac:dyDescent="0.4">
      <c r="A1454" s="62" t="s">
        <v>16</v>
      </c>
      <c r="B1454" s="4" t="s">
        <v>138</v>
      </c>
      <c r="C1454" s="61" t="s">
        <v>4528</v>
      </c>
      <c r="D1454" s="61" t="s">
        <v>4570</v>
      </c>
      <c r="E1454" s="9"/>
      <c r="F1454" s="61" t="s">
        <v>4571</v>
      </c>
      <c r="G1454" s="4" t="s">
        <v>275</v>
      </c>
      <c r="H1454" s="9" t="s">
        <v>291</v>
      </c>
      <c r="I1454" s="9" t="s">
        <v>4531</v>
      </c>
      <c r="J1454" s="63">
        <v>0.9</v>
      </c>
      <c r="K1454" s="4">
        <v>3.5</v>
      </c>
      <c r="L1454" s="4"/>
      <c r="M1454" s="4">
        <v>1.2</v>
      </c>
      <c r="N1454" s="4"/>
      <c r="O1454" s="4" t="s">
        <v>4564</v>
      </c>
      <c r="P1454" s="4" t="s">
        <v>279</v>
      </c>
      <c r="Q1454" s="4" t="s">
        <v>4572</v>
      </c>
      <c r="R1454" s="4" t="s">
        <v>366</v>
      </c>
      <c r="S1454" s="18"/>
      <c r="U1454" s="7">
        <f>VLOOKUP(F1454,[6]农村公路!$I$6:$W$11652,15,0)</f>
        <v>0.9</v>
      </c>
      <c r="V1454" s="7">
        <f t="shared" si="68"/>
        <v>0</v>
      </c>
      <c r="W1454" s="7" t="e">
        <f>VLOOKUP(F1454,'[7]乡镇通三级、旅游资源产业路项目明细'!$F$8:$S$1305,14,0)</f>
        <v>#N/A</v>
      </c>
      <c r="AA1454" s="7" t="str">
        <f>_xlfn.XLOOKUP(F1454,'[8]乡镇通三级、旅游资源产业路项目明细'!$U:$U,'[8]乡镇通三级、旅游资源产业路项目明细'!$U:$U)</f>
        <v>安乡县福来油菜种植专业合作社连接路</v>
      </c>
      <c r="AB1454" s="7" t="e">
        <f>VLOOKUP(F1454,[9]项目建设投资计划表!$L$7:$O$83,4,0)</f>
        <v>#N/A</v>
      </c>
    </row>
    <row r="1455" spans="1:28" ht="25.15" customHeight="1" outlineLevel="3" x14ac:dyDescent="0.4">
      <c r="A1455" s="33" t="s">
        <v>16</v>
      </c>
      <c r="B1455" s="4" t="s">
        <v>138</v>
      </c>
      <c r="C1455" s="4" t="s">
        <v>4501</v>
      </c>
      <c r="D1455" s="4" t="s">
        <v>4573</v>
      </c>
      <c r="E1455" s="9"/>
      <c r="F1455" s="4" t="s">
        <v>4574</v>
      </c>
      <c r="G1455" s="4" t="s">
        <v>327</v>
      </c>
      <c r="H1455" s="9" t="s">
        <v>291</v>
      </c>
      <c r="I1455" s="9" t="s">
        <v>283</v>
      </c>
      <c r="J1455" s="4">
        <v>0.3</v>
      </c>
      <c r="K1455" s="4" t="s">
        <v>527</v>
      </c>
      <c r="L1455" s="4" t="s">
        <v>279</v>
      </c>
      <c r="M1455" s="4">
        <v>0.3</v>
      </c>
      <c r="N1455" s="4"/>
      <c r="O1455" s="4" t="s">
        <v>284</v>
      </c>
      <c r="P1455" s="4" t="s">
        <v>279</v>
      </c>
      <c r="Q1455" s="4" t="s">
        <v>4573</v>
      </c>
      <c r="R1455" s="4"/>
      <c r="S1455" s="18"/>
      <c r="U1455" s="7">
        <f>VLOOKUP(F1455,[6]农村公路!$I$6:$W$11652,15,0)</f>
        <v>0.3</v>
      </c>
      <c r="V1455" s="7">
        <f t="shared" si="68"/>
        <v>0</v>
      </c>
      <c r="W1455" s="7" t="e">
        <f>VLOOKUP(F1455,'[7]乡镇通三级、旅游资源产业路项目明细'!$F$8:$S$1305,14,0)</f>
        <v>#N/A</v>
      </c>
      <c r="AA1455" s="7" t="e">
        <f>_xlfn.XLOOKUP(F1455,'[8]乡镇通三级、旅游资源产业路项目明细'!$U:$U,'[8]乡镇通三级、旅游资源产业路项目明细'!$U:$U)</f>
        <v>#N/A</v>
      </c>
      <c r="AB1455" s="7" t="e">
        <f>VLOOKUP(F1455,[9]项目建设投资计划表!$L$7:$O$83,4,0)</f>
        <v>#N/A</v>
      </c>
    </row>
    <row r="1456" spans="1:28" ht="25.15" customHeight="1" outlineLevel="3" x14ac:dyDescent="0.4">
      <c r="A1456" s="4" t="s">
        <v>16</v>
      </c>
      <c r="B1456" s="4" t="s">
        <v>138</v>
      </c>
      <c r="C1456" s="4" t="s">
        <v>4575</v>
      </c>
      <c r="D1456" s="4" t="s">
        <v>4576</v>
      </c>
      <c r="E1456" s="9"/>
      <c r="F1456" s="4" t="s">
        <v>4577</v>
      </c>
      <c r="G1456" s="4" t="s">
        <v>327</v>
      </c>
      <c r="H1456" s="9" t="s">
        <v>291</v>
      </c>
      <c r="I1456" s="9" t="s">
        <v>283</v>
      </c>
      <c r="J1456" s="4">
        <v>0.63</v>
      </c>
      <c r="K1456" s="4" t="s">
        <v>527</v>
      </c>
      <c r="L1456" s="4" t="s">
        <v>279</v>
      </c>
      <c r="M1456" s="4">
        <v>0.63</v>
      </c>
      <c r="N1456" s="4"/>
      <c r="O1456" s="4" t="s">
        <v>284</v>
      </c>
      <c r="P1456" s="4" t="s">
        <v>279</v>
      </c>
      <c r="Q1456" s="4" t="s">
        <v>4576</v>
      </c>
      <c r="R1456" s="4"/>
      <c r="S1456" s="18"/>
      <c r="U1456" s="7">
        <f>VLOOKUP(F1456,[6]农村公路!$I$6:$W$11652,15,0)</f>
        <v>0.63</v>
      </c>
      <c r="V1456" s="7">
        <f t="shared" si="68"/>
        <v>0</v>
      </c>
      <c r="W1456" s="7" t="e">
        <f>VLOOKUP(F1456,'[7]乡镇通三级、旅游资源产业路项目明细'!$F$8:$S$1305,14,0)</f>
        <v>#N/A</v>
      </c>
      <c r="AA1456" s="7" t="e">
        <f>_xlfn.XLOOKUP(F1456,'[8]乡镇通三级、旅游资源产业路项目明细'!$U:$U,'[8]乡镇通三级、旅游资源产业路项目明细'!$U:$U)</f>
        <v>#N/A</v>
      </c>
      <c r="AB1456" s="7" t="e">
        <f>VLOOKUP(F1456,[9]项目建设投资计划表!$L$7:$O$83,4,0)</f>
        <v>#N/A</v>
      </c>
    </row>
    <row r="1457" spans="1:28" ht="25.15" customHeight="1" outlineLevel="3" x14ac:dyDescent="0.4">
      <c r="A1457" s="4" t="s">
        <v>16</v>
      </c>
      <c r="B1457" s="4" t="s">
        <v>138</v>
      </c>
      <c r="C1457" s="4" t="s">
        <v>4578</v>
      </c>
      <c r="D1457" s="4" t="s">
        <v>4578</v>
      </c>
      <c r="E1457" s="9"/>
      <c r="F1457" s="4" t="s">
        <v>4579</v>
      </c>
      <c r="G1457" s="4" t="s">
        <v>327</v>
      </c>
      <c r="H1457" s="9" t="s">
        <v>291</v>
      </c>
      <c r="I1457" s="9" t="s">
        <v>283</v>
      </c>
      <c r="J1457" s="4">
        <v>0.85</v>
      </c>
      <c r="K1457" s="4" t="s">
        <v>527</v>
      </c>
      <c r="L1457" s="4" t="s">
        <v>279</v>
      </c>
      <c r="M1457" s="4">
        <v>0.85</v>
      </c>
      <c r="N1457" s="4"/>
      <c r="O1457" s="4" t="s">
        <v>284</v>
      </c>
      <c r="P1457" s="4" t="s">
        <v>279</v>
      </c>
      <c r="Q1457" s="4" t="s">
        <v>4578</v>
      </c>
      <c r="R1457" s="4"/>
      <c r="S1457" s="18"/>
      <c r="U1457" s="7">
        <f>VLOOKUP(F1457,[6]农村公路!$I$6:$W$11652,15,0)</f>
        <v>0.85</v>
      </c>
      <c r="V1457" s="7">
        <f t="shared" si="68"/>
        <v>0</v>
      </c>
      <c r="W1457" s="7" t="e">
        <f>VLOOKUP(F1457,'[7]乡镇通三级、旅游资源产业路项目明细'!$F$8:$S$1305,14,0)</f>
        <v>#N/A</v>
      </c>
      <c r="AA1457" s="7" t="e">
        <f>_xlfn.XLOOKUP(F1457,'[8]乡镇通三级、旅游资源产业路项目明细'!$U:$U,'[8]乡镇通三级、旅游资源产业路项目明细'!$U:$U)</f>
        <v>#N/A</v>
      </c>
      <c r="AB1457" s="7" t="e">
        <f>VLOOKUP(F1457,[9]项目建设投资计划表!$L$7:$O$83,4,0)</f>
        <v>#N/A</v>
      </c>
    </row>
    <row r="1458" spans="1:28" ht="25.15" customHeight="1" outlineLevel="3" x14ac:dyDescent="0.4">
      <c r="A1458" s="4" t="s">
        <v>16</v>
      </c>
      <c r="B1458" s="4" t="s">
        <v>138</v>
      </c>
      <c r="C1458" s="4" t="s">
        <v>4516</v>
      </c>
      <c r="D1458" s="4" t="s">
        <v>4517</v>
      </c>
      <c r="E1458" s="9"/>
      <c r="F1458" s="4" t="s">
        <v>4580</v>
      </c>
      <c r="G1458" s="4" t="s">
        <v>327</v>
      </c>
      <c r="H1458" s="9" t="s">
        <v>291</v>
      </c>
      <c r="I1458" s="9" t="s">
        <v>283</v>
      </c>
      <c r="J1458" s="4">
        <v>1.1259999999999999</v>
      </c>
      <c r="K1458" s="4" t="s">
        <v>527</v>
      </c>
      <c r="L1458" s="4" t="s">
        <v>279</v>
      </c>
      <c r="M1458" s="4">
        <v>1.1259999999999999</v>
      </c>
      <c r="N1458" s="4"/>
      <c r="O1458" s="4" t="s">
        <v>284</v>
      </c>
      <c r="P1458" s="4" t="s">
        <v>279</v>
      </c>
      <c r="Q1458" s="4" t="s">
        <v>4517</v>
      </c>
      <c r="R1458" s="4"/>
      <c r="S1458" s="18"/>
      <c r="U1458" s="7">
        <f>VLOOKUP(F1458,[6]农村公路!$I$6:$W$11652,15,0)</f>
        <v>1.1259999999999999</v>
      </c>
      <c r="V1458" s="7">
        <f t="shared" si="68"/>
        <v>0</v>
      </c>
      <c r="W1458" s="7" t="e">
        <f>VLOOKUP(F1458,'[7]乡镇通三级、旅游资源产业路项目明细'!$F$8:$S$1305,14,0)</f>
        <v>#N/A</v>
      </c>
      <c r="AA1458" s="7" t="e">
        <f>_xlfn.XLOOKUP(F1458,'[8]乡镇通三级、旅游资源产业路项目明细'!$U:$U,'[8]乡镇通三级、旅游资源产业路项目明细'!$U:$U)</f>
        <v>#N/A</v>
      </c>
      <c r="AB1458" s="7" t="e">
        <f>VLOOKUP(F1458,[9]项目建设投资计划表!$L$7:$O$83,4,0)</f>
        <v>#N/A</v>
      </c>
    </row>
    <row r="1459" spans="1:28" ht="25.15" customHeight="1" outlineLevel="3" x14ac:dyDescent="0.4">
      <c r="A1459" s="4" t="s">
        <v>16</v>
      </c>
      <c r="B1459" s="4" t="s">
        <v>138</v>
      </c>
      <c r="C1459" s="4" t="s">
        <v>4501</v>
      </c>
      <c r="D1459" s="4" t="s">
        <v>4573</v>
      </c>
      <c r="E1459" s="9"/>
      <c r="F1459" s="4" t="s">
        <v>4581</v>
      </c>
      <c r="G1459" s="4" t="s">
        <v>327</v>
      </c>
      <c r="H1459" s="9" t="s">
        <v>291</v>
      </c>
      <c r="I1459" s="9" t="s">
        <v>283</v>
      </c>
      <c r="J1459" s="4">
        <v>1.1499999999999999</v>
      </c>
      <c r="K1459" s="4" t="s">
        <v>527</v>
      </c>
      <c r="L1459" s="4" t="s">
        <v>279</v>
      </c>
      <c r="M1459" s="4">
        <v>1.1499999999999999</v>
      </c>
      <c r="N1459" s="4"/>
      <c r="O1459" s="4" t="s">
        <v>284</v>
      </c>
      <c r="P1459" s="4" t="s">
        <v>279</v>
      </c>
      <c r="Q1459" s="4" t="s">
        <v>4573</v>
      </c>
      <c r="R1459" s="4"/>
      <c r="S1459" s="18"/>
      <c r="U1459" s="7">
        <f>VLOOKUP(F1459,[6]农村公路!$I$6:$W$11652,15,0)</f>
        <v>1.1499999999999999</v>
      </c>
      <c r="V1459" s="7">
        <f t="shared" si="68"/>
        <v>0</v>
      </c>
      <c r="W1459" s="7" t="e">
        <f>VLOOKUP(F1459,'[7]乡镇通三级、旅游资源产业路项目明细'!$F$8:$S$1305,14,0)</f>
        <v>#N/A</v>
      </c>
      <c r="AA1459" s="7" t="e">
        <f>_xlfn.XLOOKUP(F1459,'[8]乡镇通三级、旅游资源产业路项目明细'!$U:$U,'[8]乡镇通三级、旅游资源产业路项目明细'!$U:$U)</f>
        <v>#N/A</v>
      </c>
      <c r="AB1459" s="7" t="e">
        <f>VLOOKUP(F1459,[9]项目建设投资计划表!$L$7:$O$83,4,0)</f>
        <v>#N/A</v>
      </c>
    </row>
    <row r="1460" spans="1:28" ht="25.15" customHeight="1" outlineLevel="3" x14ac:dyDescent="0.4">
      <c r="A1460" s="4" t="s">
        <v>16</v>
      </c>
      <c r="B1460" s="4" t="s">
        <v>138</v>
      </c>
      <c r="C1460" s="4" t="s">
        <v>4516</v>
      </c>
      <c r="D1460" s="4" t="s">
        <v>4517</v>
      </c>
      <c r="E1460" s="9"/>
      <c r="F1460" s="4" t="s">
        <v>4582</v>
      </c>
      <c r="G1460" s="4" t="s">
        <v>327</v>
      </c>
      <c r="H1460" s="9" t="s">
        <v>291</v>
      </c>
      <c r="I1460" s="9" t="s">
        <v>283</v>
      </c>
      <c r="J1460" s="4">
        <v>0.7</v>
      </c>
      <c r="K1460" s="4" t="s">
        <v>527</v>
      </c>
      <c r="L1460" s="4" t="s">
        <v>279</v>
      </c>
      <c r="M1460" s="4">
        <v>0.7</v>
      </c>
      <c r="N1460" s="4"/>
      <c r="O1460" s="4" t="s">
        <v>284</v>
      </c>
      <c r="P1460" s="4" t="s">
        <v>279</v>
      </c>
      <c r="Q1460" s="4" t="s">
        <v>4517</v>
      </c>
      <c r="R1460" s="4"/>
      <c r="S1460" s="18"/>
      <c r="U1460" s="7">
        <f>VLOOKUP(F1460,[6]农村公路!$I$6:$W$11652,15,0)</f>
        <v>0.7</v>
      </c>
      <c r="V1460" s="7">
        <f t="shared" si="68"/>
        <v>0</v>
      </c>
      <c r="W1460" s="7" t="e">
        <f>VLOOKUP(F1460,'[7]乡镇通三级、旅游资源产业路项目明细'!$F$8:$S$1305,14,0)</f>
        <v>#N/A</v>
      </c>
      <c r="AA1460" s="7" t="e">
        <f>_xlfn.XLOOKUP(F1460,'[8]乡镇通三级、旅游资源产业路项目明细'!$U:$U,'[8]乡镇通三级、旅游资源产业路项目明细'!$U:$U)</f>
        <v>#N/A</v>
      </c>
      <c r="AB1460" s="7" t="e">
        <f>VLOOKUP(F1460,[9]项目建设投资计划表!$L$7:$O$83,4,0)</f>
        <v>#N/A</v>
      </c>
    </row>
    <row r="1461" spans="1:28" ht="25.15" customHeight="1" outlineLevel="3" x14ac:dyDescent="0.4">
      <c r="A1461" s="4" t="s">
        <v>16</v>
      </c>
      <c r="B1461" s="4" t="s">
        <v>138</v>
      </c>
      <c r="C1461" s="4" t="s">
        <v>4560</v>
      </c>
      <c r="D1461" s="4" t="s">
        <v>4583</v>
      </c>
      <c r="E1461" s="9"/>
      <c r="F1461" s="4" t="s">
        <v>4584</v>
      </c>
      <c r="G1461" s="4" t="s">
        <v>327</v>
      </c>
      <c r="H1461" s="9" t="s">
        <v>291</v>
      </c>
      <c r="I1461" s="9" t="s">
        <v>283</v>
      </c>
      <c r="J1461" s="4">
        <v>1.03</v>
      </c>
      <c r="K1461" s="4" t="s">
        <v>527</v>
      </c>
      <c r="L1461" s="4" t="s">
        <v>1021</v>
      </c>
      <c r="M1461" s="4">
        <v>1.03</v>
      </c>
      <c r="N1461" s="4"/>
      <c r="O1461" s="4" t="s">
        <v>284</v>
      </c>
      <c r="P1461" s="4" t="s">
        <v>279</v>
      </c>
      <c r="Q1461" s="4" t="s">
        <v>4583</v>
      </c>
      <c r="R1461" s="4"/>
      <c r="S1461" s="18"/>
      <c r="U1461" s="7">
        <f>VLOOKUP(F1461,[6]农村公路!$I$6:$W$11652,15,0)</f>
        <v>1.03</v>
      </c>
      <c r="V1461" s="7">
        <f t="shared" si="68"/>
        <v>0</v>
      </c>
      <c r="W1461" s="7" t="e">
        <f>VLOOKUP(F1461,'[7]乡镇通三级、旅游资源产业路项目明细'!$F$8:$S$1305,14,0)</f>
        <v>#N/A</v>
      </c>
      <c r="AA1461" s="7" t="e">
        <f>_xlfn.XLOOKUP(F1461,'[8]乡镇通三级、旅游资源产业路项目明细'!$U:$U,'[8]乡镇通三级、旅游资源产业路项目明细'!$U:$U)</f>
        <v>#N/A</v>
      </c>
      <c r="AB1461" s="7" t="e">
        <f>VLOOKUP(F1461,[9]项目建设投资计划表!$L$7:$O$83,4,0)</f>
        <v>#N/A</v>
      </c>
    </row>
    <row r="1462" spans="1:28" ht="25.15" customHeight="1" outlineLevel="3" x14ac:dyDescent="0.4">
      <c r="A1462" s="4" t="s">
        <v>16</v>
      </c>
      <c r="B1462" s="4" t="s">
        <v>138</v>
      </c>
      <c r="C1462" s="4" t="s">
        <v>4501</v>
      </c>
      <c r="D1462" s="4" t="s">
        <v>4573</v>
      </c>
      <c r="E1462" s="9"/>
      <c r="F1462" s="4" t="s">
        <v>4585</v>
      </c>
      <c r="G1462" s="4" t="s">
        <v>327</v>
      </c>
      <c r="H1462" s="9" t="s">
        <v>291</v>
      </c>
      <c r="I1462" s="9" t="s">
        <v>283</v>
      </c>
      <c r="J1462" s="4">
        <v>1.17</v>
      </c>
      <c r="K1462" s="4" t="s">
        <v>527</v>
      </c>
      <c r="L1462" s="4">
        <v>0</v>
      </c>
      <c r="M1462" s="4">
        <v>1.17</v>
      </c>
      <c r="N1462" s="4"/>
      <c r="O1462" s="4" t="s">
        <v>284</v>
      </c>
      <c r="P1462" s="4" t="s">
        <v>279</v>
      </c>
      <c r="Q1462" s="4" t="s">
        <v>4573</v>
      </c>
      <c r="R1462" s="4"/>
      <c r="S1462" s="18"/>
      <c r="U1462" s="7">
        <f>VLOOKUP(F1462,[6]农村公路!$I$6:$W$11652,15,0)</f>
        <v>1.17</v>
      </c>
      <c r="V1462" s="7">
        <f t="shared" si="68"/>
        <v>0</v>
      </c>
      <c r="W1462" s="7" t="e">
        <f>VLOOKUP(F1462,'[7]乡镇通三级、旅游资源产业路项目明细'!$F$8:$S$1305,14,0)</f>
        <v>#N/A</v>
      </c>
      <c r="AA1462" s="7" t="e">
        <f>_xlfn.XLOOKUP(F1462,'[8]乡镇通三级、旅游资源产业路项目明细'!$U:$U,'[8]乡镇通三级、旅游资源产业路项目明细'!$U:$U)</f>
        <v>#N/A</v>
      </c>
      <c r="AB1462" s="7" t="e">
        <f>VLOOKUP(F1462,[9]项目建设投资计划表!$L$7:$O$83,4,0)</f>
        <v>#N/A</v>
      </c>
    </row>
    <row r="1463" spans="1:28" ht="25.15" customHeight="1" outlineLevel="3" x14ac:dyDescent="0.4">
      <c r="A1463" s="4" t="s">
        <v>16</v>
      </c>
      <c r="B1463" s="4" t="s">
        <v>138</v>
      </c>
      <c r="C1463" s="4" t="s">
        <v>4501</v>
      </c>
      <c r="D1463" s="4" t="s">
        <v>4578</v>
      </c>
      <c r="E1463" s="9"/>
      <c r="F1463" s="4" t="s">
        <v>4586</v>
      </c>
      <c r="G1463" s="4" t="s">
        <v>327</v>
      </c>
      <c r="H1463" s="9" t="s">
        <v>291</v>
      </c>
      <c r="I1463" s="9" t="s">
        <v>283</v>
      </c>
      <c r="J1463" s="4">
        <v>1.21</v>
      </c>
      <c r="K1463" s="4" t="s">
        <v>527</v>
      </c>
      <c r="L1463" s="4" t="s">
        <v>279</v>
      </c>
      <c r="M1463" s="4">
        <v>1.21</v>
      </c>
      <c r="N1463" s="4"/>
      <c r="O1463" s="4" t="s">
        <v>284</v>
      </c>
      <c r="P1463" s="4" t="s">
        <v>279</v>
      </c>
      <c r="Q1463" s="4" t="s">
        <v>4578</v>
      </c>
      <c r="R1463" s="4"/>
      <c r="S1463" s="18"/>
      <c r="U1463" s="7">
        <f>VLOOKUP(F1463,[6]农村公路!$I$6:$W$11652,15,0)</f>
        <v>1.21</v>
      </c>
      <c r="V1463" s="7">
        <f t="shared" si="68"/>
        <v>0</v>
      </c>
      <c r="W1463" s="7" t="e">
        <f>VLOOKUP(F1463,'[7]乡镇通三级、旅游资源产业路项目明细'!$F$8:$S$1305,14,0)</f>
        <v>#N/A</v>
      </c>
      <c r="AA1463" s="7" t="e">
        <f>_xlfn.XLOOKUP(F1463,'[8]乡镇通三级、旅游资源产业路项目明细'!$U:$U,'[8]乡镇通三级、旅游资源产业路项目明细'!$U:$U)</f>
        <v>#N/A</v>
      </c>
      <c r="AB1463" s="7" t="e">
        <f>VLOOKUP(F1463,[9]项目建设投资计划表!$L$7:$O$83,4,0)</f>
        <v>#N/A</v>
      </c>
    </row>
    <row r="1464" spans="1:28" ht="25.15" customHeight="1" outlineLevel="3" x14ac:dyDescent="0.4">
      <c r="A1464" s="4" t="s">
        <v>16</v>
      </c>
      <c r="B1464" s="4" t="s">
        <v>138</v>
      </c>
      <c r="C1464" s="4" t="s">
        <v>4575</v>
      </c>
      <c r="D1464" s="4" t="s">
        <v>4576</v>
      </c>
      <c r="E1464" s="9"/>
      <c r="F1464" s="4" t="s">
        <v>4587</v>
      </c>
      <c r="G1464" s="4" t="s">
        <v>327</v>
      </c>
      <c r="H1464" s="9" t="s">
        <v>291</v>
      </c>
      <c r="I1464" s="9" t="s">
        <v>283</v>
      </c>
      <c r="J1464" s="4">
        <v>0.32</v>
      </c>
      <c r="K1464" s="4" t="s">
        <v>527</v>
      </c>
      <c r="L1464" s="4" t="s">
        <v>279</v>
      </c>
      <c r="M1464" s="4">
        <v>0.32</v>
      </c>
      <c r="N1464" s="4"/>
      <c r="O1464" s="4" t="s">
        <v>284</v>
      </c>
      <c r="P1464" s="4" t="s">
        <v>279</v>
      </c>
      <c r="Q1464" s="4" t="s">
        <v>4576</v>
      </c>
      <c r="R1464" s="4"/>
      <c r="S1464" s="18"/>
      <c r="U1464" s="7">
        <f>VLOOKUP(F1464,[6]农村公路!$I$6:$W$11652,15,0)</f>
        <v>0.32</v>
      </c>
      <c r="V1464" s="7">
        <f t="shared" si="68"/>
        <v>0</v>
      </c>
      <c r="W1464" s="7" t="e">
        <f>VLOOKUP(F1464,'[7]乡镇通三级、旅游资源产业路项目明细'!$F$8:$S$1305,14,0)</f>
        <v>#N/A</v>
      </c>
      <c r="AA1464" s="7" t="e">
        <f>_xlfn.XLOOKUP(F1464,'[8]乡镇通三级、旅游资源产业路项目明细'!$U:$U,'[8]乡镇通三级、旅游资源产业路项目明细'!$U:$U)</f>
        <v>#N/A</v>
      </c>
      <c r="AB1464" s="7" t="e">
        <f>VLOOKUP(F1464,[9]项目建设投资计划表!$L$7:$O$83,4,0)</f>
        <v>#N/A</v>
      </c>
    </row>
    <row r="1465" spans="1:28" ht="25.15" customHeight="1" outlineLevel="3" x14ac:dyDescent="0.4">
      <c r="A1465" s="4" t="s">
        <v>16</v>
      </c>
      <c r="B1465" s="4" t="s">
        <v>138</v>
      </c>
      <c r="C1465" s="4" t="s">
        <v>4501</v>
      </c>
      <c r="D1465" s="4" t="s">
        <v>4573</v>
      </c>
      <c r="E1465" s="9"/>
      <c r="F1465" s="4" t="s">
        <v>4588</v>
      </c>
      <c r="G1465" s="4" t="s">
        <v>327</v>
      </c>
      <c r="H1465" s="9" t="s">
        <v>291</v>
      </c>
      <c r="I1465" s="9" t="s">
        <v>283</v>
      </c>
      <c r="J1465" s="4">
        <v>0.5</v>
      </c>
      <c r="K1465" s="4" t="s">
        <v>527</v>
      </c>
      <c r="L1465" s="4" t="s">
        <v>279</v>
      </c>
      <c r="M1465" s="4">
        <v>0.5</v>
      </c>
      <c r="N1465" s="4"/>
      <c r="O1465" s="4" t="s">
        <v>284</v>
      </c>
      <c r="P1465" s="4" t="s">
        <v>279</v>
      </c>
      <c r="Q1465" s="4" t="s">
        <v>4573</v>
      </c>
      <c r="R1465" s="4"/>
      <c r="S1465" s="18"/>
      <c r="U1465" s="7">
        <f>VLOOKUP(F1465,[6]农村公路!$I$6:$W$11652,15,0)</f>
        <v>0.5</v>
      </c>
      <c r="V1465" s="7">
        <f t="shared" si="68"/>
        <v>0</v>
      </c>
      <c r="W1465" s="7" t="e">
        <f>VLOOKUP(F1465,'[7]乡镇通三级、旅游资源产业路项目明细'!$F$8:$S$1305,14,0)</f>
        <v>#N/A</v>
      </c>
      <c r="AA1465" s="7" t="e">
        <f>_xlfn.XLOOKUP(F1465,'[8]乡镇通三级、旅游资源产业路项目明细'!$U:$U,'[8]乡镇通三级、旅游资源产业路项目明细'!$U:$U)</f>
        <v>#N/A</v>
      </c>
      <c r="AB1465" s="7" t="e">
        <f>VLOOKUP(F1465,[9]项目建设投资计划表!$L$7:$O$83,4,0)</f>
        <v>#N/A</v>
      </c>
    </row>
    <row r="1466" spans="1:28" ht="25.15" customHeight="1" outlineLevel="3" x14ac:dyDescent="0.4">
      <c r="A1466" s="4" t="s">
        <v>16</v>
      </c>
      <c r="B1466" s="4" t="s">
        <v>138</v>
      </c>
      <c r="C1466" s="4" t="s">
        <v>4575</v>
      </c>
      <c r="D1466" s="4" t="s">
        <v>3866</v>
      </c>
      <c r="E1466" s="9"/>
      <c r="F1466" s="4" t="s">
        <v>4589</v>
      </c>
      <c r="G1466" s="4" t="s">
        <v>327</v>
      </c>
      <c r="H1466" s="9" t="s">
        <v>291</v>
      </c>
      <c r="I1466" s="9" t="s">
        <v>283</v>
      </c>
      <c r="J1466" s="4">
        <v>1.1000000000000001</v>
      </c>
      <c r="K1466" s="4" t="s">
        <v>527</v>
      </c>
      <c r="L1466" s="4" t="s">
        <v>279</v>
      </c>
      <c r="M1466" s="4">
        <v>1.1000000000000001</v>
      </c>
      <c r="N1466" s="4"/>
      <c r="O1466" s="4" t="s">
        <v>284</v>
      </c>
      <c r="P1466" s="4" t="s">
        <v>279</v>
      </c>
      <c r="Q1466" s="4" t="s">
        <v>3866</v>
      </c>
      <c r="R1466" s="4"/>
      <c r="S1466" s="18"/>
      <c r="U1466" s="7">
        <f>VLOOKUP(F1466,[6]农村公路!$I$6:$W$11652,15,0)</f>
        <v>1.1000000000000001</v>
      </c>
      <c r="V1466" s="7">
        <f t="shared" si="68"/>
        <v>0</v>
      </c>
      <c r="W1466" s="7" t="e">
        <f>VLOOKUP(F1466,'[7]乡镇通三级、旅游资源产业路项目明细'!$F$8:$S$1305,14,0)</f>
        <v>#N/A</v>
      </c>
      <c r="AA1466" s="7" t="e">
        <f>_xlfn.XLOOKUP(F1466,'[8]乡镇通三级、旅游资源产业路项目明细'!$U:$U,'[8]乡镇通三级、旅游资源产业路项目明细'!$U:$U)</f>
        <v>#N/A</v>
      </c>
      <c r="AB1466" s="7" t="e">
        <f>VLOOKUP(F1466,[9]项目建设投资计划表!$L$7:$O$83,4,0)</f>
        <v>#N/A</v>
      </c>
    </row>
    <row r="1467" spans="1:28" ht="25.15" customHeight="1" outlineLevel="3" x14ac:dyDescent="0.4">
      <c r="A1467" s="4" t="s">
        <v>16</v>
      </c>
      <c r="B1467" s="4" t="s">
        <v>138</v>
      </c>
      <c r="C1467" s="4" t="s">
        <v>4575</v>
      </c>
      <c r="D1467" s="4" t="s">
        <v>4576</v>
      </c>
      <c r="E1467" s="9"/>
      <c r="F1467" s="4" t="s">
        <v>4590</v>
      </c>
      <c r="G1467" s="4" t="s">
        <v>327</v>
      </c>
      <c r="H1467" s="9" t="s">
        <v>291</v>
      </c>
      <c r="I1467" s="9" t="s">
        <v>283</v>
      </c>
      <c r="J1467" s="4">
        <v>1.5</v>
      </c>
      <c r="K1467" s="4" t="s">
        <v>527</v>
      </c>
      <c r="L1467" s="4" t="s">
        <v>279</v>
      </c>
      <c r="M1467" s="4">
        <v>1.5</v>
      </c>
      <c r="N1467" s="4"/>
      <c r="O1467" s="4" t="s">
        <v>284</v>
      </c>
      <c r="P1467" s="4" t="s">
        <v>279</v>
      </c>
      <c r="Q1467" s="4" t="s">
        <v>4576</v>
      </c>
      <c r="R1467" s="4"/>
      <c r="S1467" s="18"/>
      <c r="U1467" s="7">
        <f>VLOOKUP(F1467,[6]农村公路!$I$6:$W$11652,15,0)</f>
        <v>1.5</v>
      </c>
      <c r="V1467" s="7">
        <f t="shared" si="68"/>
        <v>0</v>
      </c>
      <c r="W1467" s="7" t="e">
        <f>VLOOKUP(F1467,'[7]乡镇通三级、旅游资源产业路项目明细'!$F$8:$S$1305,14,0)</f>
        <v>#N/A</v>
      </c>
      <c r="AA1467" s="7" t="e">
        <f>_xlfn.XLOOKUP(F1467,'[8]乡镇通三级、旅游资源产业路项目明细'!$U:$U,'[8]乡镇通三级、旅游资源产业路项目明细'!$U:$U)</f>
        <v>#N/A</v>
      </c>
      <c r="AB1467" s="7" t="e">
        <f>VLOOKUP(F1467,[9]项目建设投资计划表!$L$7:$O$83,4,0)</f>
        <v>#N/A</v>
      </c>
    </row>
    <row r="1468" spans="1:28" ht="25.15" customHeight="1" outlineLevel="3" x14ac:dyDescent="0.4">
      <c r="A1468" s="4" t="s">
        <v>16</v>
      </c>
      <c r="B1468" s="4" t="s">
        <v>138</v>
      </c>
      <c r="C1468" s="4" t="s">
        <v>4516</v>
      </c>
      <c r="D1468" s="4" t="s">
        <v>4517</v>
      </c>
      <c r="E1468" s="9"/>
      <c r="F1468" s="4" t="s">
        <v>4591</v>
      </c>
      <c r="G1468" s="4" t="s">
        <v>327</v>
      </c>
      <c r="H1468" s="9" t="s">
        <v>291</v>
      </c>
      <c r="I1468" s="9" t="s">
        <v>283</v>
      </c>
      <c r="J1468" s="4">
        <v>0.7</v>
      </c>
      <c r="K1468" s="4" t="s">
        <v>527</v>
      </c>
      <c r="L1468" s="4" t="s">
        <v>279</v>
      </c>
      <c r="M1468" s="4">
        <v>0.7</v>
      </c>
      <c r="N1468" s="4"/>
      <c r="O1468" s="4" t="s">
        <v>284</v>
      </c>
      <c r="P1468" s="4" t="s">
        <v>279</v>
      </c>
      <c r="Q1468" s="4" t="s">
        <v>4517</v>
      </c>
      <c r="R1468" s="4"/>
      <c r="S1468" s="18"/>
      <c r="U1468" s="7">
        <f>VLOOKUP(F1468,[6]农村公路!$I$6:$W$11652,15,0)</f>
        <v>0.7</v>
      </c>
      <c r="V1468" s="7">
        <f t="shared" si="68"/>
        <v>0</v>
      </c>
      <c r="W1468" s="7" t="e">
        <f>VLOOKUP(F1468,'[7]乡镇通三级、旅游资源产业路项目明细'!$F$8:$S$1305,14,0)</f>
        <v>#N/A</v>
      </c>
      <c r="AA1468" s="7" t="e">
        <f>_xlfn.XLOOKUP(F1468,'[8]乡镇通三级、旅游资源产业路项目明细'!$U:$U,'[8]乡镇通三级、旅游资源产业路项目明细'!$U:$U)</f>
        <v>#N/A</v>
      </c>
      <c r="AB1468" s="7" t="e">
        <f>VLOOKUP(F1468,[9]项目建设投资计划表!$L$7:$O$83,4,0)</f>
        <v>#N/A</v>
      </c>
    </row>
    <row r="1469" spans="1:28" ht="25.15" customHeight="1" outlineLevel="3" x14ac:dyDescent="0.4">
      <c r="A1469" s="4" t="s">
        <v>16</v>
      </c>
      <c r="B1469" s="4" t="s">
        <v>138</v>
      </c>
      <c r="C1469" s="4" t="s">
        <v>4575</v>
      </c>
      <c r="D1469" s="4" t="s">
        <v>4576</v>
      </c>
      <c r="E1469" s="9"/>
      <c r="F1469" s="4" t="s">
        <v>4592</v>
      </c>
      <c r="G1469" s="4" t="s">
        <v>327</v>
      </c>
      <c r="H1469" s="9" t="s">
        <v>291</v>
      </c>
      <c r="I1469" s="9" t="s">
        <v>283</v>
      </c>
      <c r="J1469" s="4">
        <v>1.1000000000000001</v>
      </c>
      <c r="K1469" s="4" t="s">
        <v>527</v>
      </c>
      <c r="L1469" s="4">
        <v>0</v>
      </c>
      <c r="M1469" s="4">
        <v>1.1000000000000001</v>
      </c>
      <c r="N1469" s="4"/>
      <c r="O1469" s="4" t="s">
        <v>284</v>
      </c>
      <c r="P1469" s="4" t="s">
        <v>279</v>
      </c>
      <c r="Q1469" s="4" t="s">
        <v>4576</v>
      </c>
      <c r="R1469" s="4"/>
      <c r="S1469" s="18"/>
      <c r="U1469" s="7">
        <f>VLOOKUP(F1469,[6]农村公路!$I$6:$W$11652,15,0)</f>
        <v>1.1000000000000001</v>
      </c>
      <c r="V1469" s="7">
        <f t="shared" si="68"/>
        <v>0</v>
      </c>
      <c r="W1469" s="7" t="e">
        <f>VLOOKUP(F1469,'[7]乡镇通三级、旅游资源产业路项目明细'!$F$8:$S$1305,14,0)</f>
        <v>#N/A</v>
      </c>
      <c r="AA1469" s="7" t="e">
        <f>_xlfn.XLOOKUP(F1469,'[8]乡镇通三级、旅游资源产业路项目明细'!$U:$U,'[8]乡镇通三级、旅游资源产业路项目明细'!$U:$U)</f>
        <v>#N/A</v>
      </c>
      <c r="AB1469" s="7" t="e">
        <f>VLOOKUP(F1469,[9]项目建设投资计划表!$L$7:$O$83,4,0)</f>
        <v>#N/A</v>
      </c>
    </row>
    <row r="1470" spans="1:28" ht="25.15" customHeight="1" outlineLevel="3" x14ac:dyDescent="0.4">
      <c r="A1470" s="4" t="s">
        <v>16</v>
      </c>
      <c r="B1470" s="4" t="s">
        <v>138</v>
      </c>
      <c r="C1470" s="4" t="s">
        <v>4560</v>
      </c>
      <c r="D1470" s="4" t="s">
        <v>4583</v>
      </c>
      <c r="E1470" s="9"/>
      <c r="F1470" s="4" t="s">
        <v>4593</v>
      </c>
      <c r="G1470" s="4" t="s">
        <v>327</v>
      </c>
      <c r="H1470" s="9" t="s">
        <v>291</v>
      </c>
      <c r="I1470" s="9" t="s">
        <v>283</v>
      </c>
      <c r="J1470" s="4">
        <v>0.93</v>
      </c>
      <c r="K1470" s="4" t="s">
        <v>527</v>
      </c>
      <c r="L1470" s="4" t="s">
        <v>1021</v>
      </c>
      <c r="M1470" s="4">
        <v>0.93</v>
      </c>
      <c r="N1470" s="4"/>
      <c r="O1470" s="4" t="s">
        <v>284</v>
      </c>
      <c r="P1470" s="4" t="s">
        <v>279</v>
      </c>
      <c r="Q1470" s="4" t="s">
        <v>4583</v>
      </c>
      <c r="R1470" s="4"/>
      <c r="S1470" s="18"/>
      <c r="U1470" s="7">
        <f>VLOOKUP(F1470,[6]农村公路!$I$6:$W$11652,15,0)</f>
        <v>0.93</v>
      </c>
      <c r="V1470" s="7">
        <f t="shared" si="68"/>
        <v>0</v>
      </c>
      <c r="W1470" s="7" t="e">
        <f>VLOOKUP(F1470,'[7]乡镇通三级、旅游资源产业路项目明细'!$F$8:$S$1305,14,0)</f>
        <v>#N/A</v>
      </c>
      <c r="AA1470" s="7" t="e">
        <f>_xlfn.XLOOKUP(F1470,'[8]乡镇通三级、旅游资源产业路项目明细'!$U:$U,'[8]乡镇通三级、旅游资源产业路项目明细'!$U:$U)</f>
        <v>#N/A</v>
      </c>
      <c r="AB1470" s="7" t="e">
        <f>VLOOKUP(F1470,[9]项目建设投资计划表!$L$7:$O$83,4,0)</f>
        <v>#N/A</v>
      </c>
    </row>
    <row r="1471" spans="1:28" ht="25.15" customHeight="1" outlineLevel="3" x14ac:dyDescent="0.4">
      <c r="A1471" s="4" t="s">
        <v>16</v>
      </c>
      <c r="B1471" s="4" t="s">
        <v>138</v>
      </c>
      <c r="C1471" s="4" t="s">
        <v>4560</v>
      </c>
      <c r="D1471" s="4" t="s">
        <v>4583</v>
      </c>
      <c r="E1471" s="9"/>
      <c r="F1471" s="4" t="s">
        <v>4594</v>
      </c>
      <c r="G1471" s="4" t="s">
        <v>327</v>
      </c>
      <c r="H1471" s="9" t="s">
        <v>291</v>
      </c>
      <c r="I1471" s="9" t="s">
        <v>283</v>
      </c>
      <c r="J1471" s="4">
        <v>2.61</v>
      </c>
      <c r="K1471" s="4" t="s">
        <v>527</v>
      </c>
      <c r="L1471" s="4">
        <v>0</v>
      </c>
      <c r="M1471" s="4">
        <v>2.61</v>
      </c>
      <c r="N1471" s="4"/>
      <c r="O1471" s="4" t="s">
        <v>284</v>
      </c>
      <c r="P1471" s="4" t="s">
        <v>279</v>
      </c>
      <c r="Q1471" s="4" t="s">
        <v>4583</v>
      </c>
      <c r="R1471" s="4"/>
      <c r="S1471" s="18"/>
      <c r="U1471" s="7">
        <f>VLOOKUP(F1471,[6]农村公路!$I$6:$W$11652,15,0)</f>
        <v>2.61</v>
      </c>
      <c r="V1471" s="7">
        <f t="shared" si="68"/>
        <v>0</v>
      </c>
      <c r="W1471" s="7" t="e">
        <f>VLOOKUP(F1471,'[7]乡镇通三级、旅游资源产业路项目明细'!$F$8:$S$1305,14,0)</f>
        <v>#N/A</v>
      </c>
      <c r="AA1471" s="7" t="e">
        <f>_xlfn.XLOOKUP(F1471,'[8]乡镇通三级、旅游资源产业路项目明细'!$U:$U,'[8]乡镇通三级、旅游资源产业路项目明细'!$U:$U)</f>
        <v>#N/A</v>
      </c>
      <c r="AB1471" s="7" t="e">
        <f>VLOOKUP(F1471,[9]项目建设投资计划表!$L$7:$O$83,4,0)</f>
        <v>#N/A</v>
      </c>
    </row>
    <row r="1472" spans="1:28" ht="25.15" customHeight="1" outlineLevel="3" x14ac:dyDescent="0.4">
      <c r="A1472" s="4" t="s">
        <v>16</v>
      </c>
      <c r="B1472" s="4" t="s">
        <v>138</v>
      </c>
      <c r="C1472" s="4" t="s">
        <v>4560</v>
      </c>
      <c r="D1472" s="4" t="s">
        <v>4583</v>
      </c>
      <c r="E1472" s="9"/>
      <c r="F1472" s="4" t="s">
        <v>4595</v>
      </c>
      <c r="G1472" s="4" t="s">
        <v>327</v>
      </c>
      <c r="H1472" s="9" t="s">
        <v>291</v>
      </c>
      <c r="I1472" s="9" t="s">
        <v>283</v>
      </c>
      <c r="J1472" s="4">
        <v>1.03</v>
      </c>
      <c r="K1472" s="4" t="s">
        <v>1812</v>
      </c>
      <c r="L1472" s="4">
        <v>0</v>
      </c>
      <c r="M1472" s="4">
        <v>1.03</v>
      </c>
      <c r="N1472" s="4"/>
      <c r="O1472" s="4" t="s">
        <v>284</v>
      </c>
      <c r="P1472" s="4" t="s">
        <v>279</v>
      </c>
      <c r="Q1472" s="4" t="s">
        <v>4583</v>
      </c>
      <c r="R1472" s="4"/>
      <c r="S1472" s="18"/>
      <c r="U1472" s="7">
        <f>VLOOKUP(F1472,[6]农村公路!$I$6:$W$11652,15,0)</f>
        <v>1.03</v>
      </c>
      <c r="V1472" s="7">
        <f t="shared" si="68"/>
        <v>0</v>
      </c>
      <c r="W1472" s="7" t="e">
        <f>VLOOKUP(F1472,'[7]乡镇通三级、旅游资源产业路项目明细'!$F$8:$S$1305,14,0)</f>
        <v>#N/A</v>
      </c>
      <c r="AA1472" s="7" t="e">
        <f>_xlfn.XLOOKUP(F1472,'[8]乡镇通三级、旅游资源产业路项目明细'!$U:$U,'[8]乡镇通三级、旅游资源产业路项目明细'!$U:$U)</f>
        <v>#N/A</v>
      </c>
      <c r="AB1472" s="7" t="e">
        <f>VLOOKUP(F1472,[9]项目建设投资计划表!$L$7:$O$83,4,0)</f>
        <v>#N/A</v>
      </c>
    </row>
    <row r="1473" spans="1:28" s="1" customFormat="1" ht="25.15" customHeight="1" outlineLevel="2" x14ac:dyDescent="0.4">
      <c r="A1473" s="4"/>
      <c r="B1473" s="11" t="s">
        <v>135</v>
      </c>
      <c r="C1473" s="4"/>
      <c r="D1473" s="4"/>
      <c r="E1473" s="9"/>
      <c r="F1473" s="4"/>
      <c r="G1473" s="4"/>
      <c r="H1473" s="9"/>
      <c r="I1473" s="9"/>
      <c r="J1473" s="4">
        <f>SUBTOTAL(9,J1474:J1496)</f>
        <v>39.700000000000003</v>
      </c>
      <c r="K1473" s="4"/>
      <c r="L1473" s="4"/>
      <c r="M1473" s="4">
        <f>SUBTOTAL(9,M1474:M1496)</f>
        <v>39.700000000000003</v>
      </c>
      <c r="N1473" s="4">
        <v>33</v>
      </c>
      <c r="O1473" s="4"/>
      <c r="P1473" s="4"/>
      <c r="Q1473" s="4"/>
      <c r="R1473" s="4"/>
      <c r="S1473" s="18">
        <f t="shared" si="67"/>
        <v>6.7000000000000028</v>
      </c>
    </row>
    <row r="1474" spans="1:28" ht="25.15" customHeight="1" outlineLevel="3" x14ac:dyDescent="0.4">
      <c r="A1474" s="4" t="s">
        <v>16</v>
      </c>
      <c r="B1474" s="4" t="s">
        <v>135</v>
      </c>
      <c r="C1474" s="4" t="s">
        <v>4596</v>
      </c>
      <c r="D1474" s="4" t="s">
        <v>1251</v>
      </c>
      <c r="E1474" s="9"/>
      <c r="F1474" s="4" t="s">
        <v>4597</v>
      </c>
      <c r="G1474" s="4" t="s">
        <v>290</v>
      </c>
      <c r="H1474" s="9" t="s">
        <v>291</v>
      </c>
      <c r="I1474" s="9" t="s">
        <v>4598</v>
      </c>
      <c r="J1474" s="4">
        <v>2.7</v>
      </c>
      <c r="K1474" s="4" t="s">
        <v>277</v>
      </c>
      <c r="L1474" s="4">
        <v>0</v>
      </c>
      <c r="M1474" s="4">
        <v>2.7</v>
      </c>
      <c r="N1474" s="4"/>
      <c r="O1474" s="4" t="s">
        <v>293</v>
      </c>
      <c r="P1474" s="4" t="s">
        <v>279</v>
      </c>
      <c r="Q1474" s="4" t="s">
        <v>4599</v>
      </c>
      <c r="R1474" s="4"/>
      <c r="S1474" s="18"/>
      <c r="U1474" s="7">
        <f>VLOOKUP(F1474,[6]农村公路!$I$6:$W$11652,15,0)</f>
        <v>2.7</v>
      </c>
      <c r="V1474" s="7">
        <f t="shared" ref="V1474:V1496" si="69">J1474-U1474</f>
        <v>0</v>
      </c>
      <c r="W1474" s="7" t="e">
        <f>VLOOKUP(F1474,'[7]乡镇通三级、旅游资源产业路项目明细'!$F$8:$S$1305,14,0)</f>
        <v>#N/A</v>
      </c>
      <c r="AA1474" s="7" t="e">
        <f>_xlfn.XLOOKUP(F1474,'[8]乡镇通三级、旅游资源产业路项目明细'!$U:$U,'[8]乡镇通三级、旅游资源产业路项目明细'!$U:$U)</f>
        <v>#N/A</v>
      </c>
      <c r="AB1474" s="7" t="e">
        <f>VLOOKUP(F1474,[9]项目建设投资计划表!$L$7:$O$83,4,0)</f>
        <v>#N/A</v>
      </c>
    </row>
    <row r="1475" spans="1:28" ht="25.15" customHeight="1" outlineLevel="3" x14ac:dyDescent="0.4">
      <c r="A1475" s="4" t="s">
        <v>16</v>
      </c>
      <c r="B1475" s="4" t="s">
        <v>135</v>
      </c>
      <c r="C1475" s="4" t="s">
        <v>4600</v>
      </c>
      <c r="D1475" s="4" t="s">
        <v>4601</v>
      </c>
      <c r="E1475" s="9"/>
      <c r="F1475" s="4" t="s">
        <v>4602</v>
      </c>
      <c r="G1475" s="4" t="s">
        <v>275</v>
      </c>
      <c r="H1475" s="9" t="s">
        <v>291</v>
      </c>
      <c r="I1475" s="9" t="s">
        <v>283</v>
      </c>
      <c r="J1475" s="4">
        <v>3</v>
      </c>
      <c r="K1475" s="4" t="s">
        <v>527</v>
      </c>
      <c r="L1475" s="4">
        <v>0</v>
      </c>
      <c r="M1475" s="4">
        <v>3</v>
      </c>
      <c r="N1475" s="4"/>
      <c r="O1475" s="4" t="s">
        <v>285</v>
      </c>
      <c r="P1475" s="4" t="s">
        <v>279</v>
      </c>
      <c r="Q1475" s="4" t="s">
        <v>4603</v>
      </c>
      <c r="R1475" s="4"/>
      <c r="S1475" s="18"/>
      <c r="U1475" s="7">
        <f>VLOOKUP(F1475,[6]农村公路!$I$6:$W$11652,15,0)</f>
        <v>3</v>
      </c>
      <c r="V1475" s="7">
        <f t="shared" si="69"/>
        <v>0</v>
      </c>
      <c r="W1475" s="7" t="e">
        <f>VLOOKUP(F1475,'[7]乡镇通三级、旅游资源产业路项目明细'!$F$8:$S$1305,14,0)</f>
        <v>#N/A</v>
      </c>
      <c r="AA1475" s="7" t="e">
        <f>_xlfn.XLOOKUP(F1475,'[8]乡镇通三级、旅游资源产业路项目明细'!$U:$U,'[8]乡镇通三级、旅游资源产业路项目明细'!$U:$U)</f>
        <v>#N/A</v>
      </c>
      <c r="AB1475" s="7" t="e">
        <f>VLOOKUP(F1475,[9]项目建设投资计划表!$L$7:$O$83,4,0)</f>
        <v>#N/A</v>
      </c>
    </row>
    <row r="1476" spans="1:28" ht="25.15" customHeight="1" outlineLevel="3" x14ac:dyDescent="0.4">
      <c r="A1476" s="4" t="s">
        <v>16</v>
      </c>
      <c r="B1476" s="4" t="s">
        <v>135</v>
      </c>
      <c r="C1476" s="4" t="s">
        <v>4604</v>
      </c>
      <c r="D1476" s="4" t="s">
        <v>4605</v>
      </c>
      <c r="E1476" s="9"/>
      <c r="F1476" s="4" t="s">
        <v>4606</v>
      </c>
      <c r="G1476" s="4" t="s">
        <v>275</v>
      </c>
      <c r="H1476" s="9" t="s">
        <v>291</v>
      </c>
      <c r="I1476" s="9" t="s">
        <v>4607</v>
      </c>
      <c r="J1476" s="4">
        <v>2.2999999999999998</v>
      </c>
      <c r="K1476" s="4" t="s">
        <v>284</v>
      </c>
      <c r="L1476" s="4">
        <v>0</v>
      </c>
      <c r="M1476" s="4">
        <v>2.2999999999999998</v>
      </c>
      <c r="N1476" s="4"/>
      <c r="O1476" s="4" t="s">
        <v>285</v>
      </c>
      <c r="P1476" s="4" t="s">
        <v>279</v>
      </c>
      <c r="Q1476" s="4" t="s">
        <v>4608</v>
      </c>
      <c r="R1476" s="4"/>
      <c r="S1476" s="18"/>
      <c r="U1476" s="7">
        <f>VLOOKUP(F1476,[6]农村公路!$I$6:$W$11652,15,0)</f>
        <v>2.2999999999999998</v>
      </c>
      <c r="V1476" s="7">
        <f t="shared" si="69"/>
        <v>0</v>
      </c>
      <c r="W1476" s="7" t="e">
        <f>VLOOKUP(F1476,'[7]乡镇通三级、旅游资源产业路项目明细'!$F$8:$S$1305,14,0)</f>
        <v>#N/A</v>
      </c>
      <c r="AA1476" s="7" t="e">
        <f>_xlfn.XLOOKUP(F1476,'[8]乡镇通三级、旅游资源产业路项目明细'!$U:$U,'[8]乡镇通三级、旅游资源产业路项目明细'!$U:$U)</f>
        <v>#N/A</v>
      </c>
      <c r="AB1476" s="7" t="e">
        <f>VLOOKUP(F1476,[9]项目建设投资计划表!$L$7:$O$83,4,0)</f>
        <v>#N/A</v>
      </c>
    </row>
    <row r="1477" spans="1:28" ht="25.15" customHeight="1" outlineLevel="3" x14ac:dyDescent="0.4">
      <c r="A1477" s="4" t="s">
        <v>16</v>
      </c>
      <c r="B1477" s="4" t="s">
        <v>135</v>
      </c>
      <c r="C1477" s="4" t="s">
        <v>4596</v>
      </c>
      <c r="D1477" s="4" t="s">
        <v>4609</v>
      </c>
      <c r="E1477" s="9"/>
      <c r="F1477" s="4" t="s">
        <v>4610</v>
      </c>
      <c r="G1477" s="4" t="s">
        <v>275</v>
      </c>
      <c r="H1477" s="9" t="s">
        <v>291</v>
      </c>
      <c r="I1477" s="9" t="s">
        <v>283</v>
      </c>
      <c r="J1477" s="4">
        <v>1.2</v>
      </c>
      <c r="K1477" s="4" t="s">
        <v>284</v>
      </c>
      <c r="L1477" s="4">
        <v>0</v>
      </c>
      <c r="M1477" s="4">
        <v>1.2</v>
      </c>
      <c r="N1477" s="4"/>
      <c r="O1477" s="4" t="s">
        <v>285</v>
      </c>
      <c r="P1477" s="4" t="s">
        <v>279</v>
      </c>
      <c r="Q1477" s="4" t="s">
        <v>4611</v>
      </c>
      <c r="R1477" s="4"/>
      <c r="S1477" s="18"/>
      <c r="U1477" s="7">
        <f>VLOOKUP(F1477,[6]农村公路!$I$6:$W$11652,15,0)</f>
        <v>1.2</v>
      </c>
      <c r="V1477" s="7">
        <f t="shared" si="69"/>
        <v>0</v>
      </c>
      <c r="W1477" s="7" t="e">
        <f>VLOOKUP(F1477,'[7]乡镇通三级、旅游资源产业路项目明细'!$F$8:$S$1305,14,0)</f>
        <v>#N/A</v>
      </c>
      <c r="AA1477" s="7" t="e">
        <f>_xlfn.XLOOKUP(F1477,'[8]乡镇通三级、旅游资源产业路项目明细'!$U:$U,'[8]乡镇通三级、旅游资源产业路项目明细'!$U:$U)</f>
        <v>#N/A</v>
      </c>
      <c r="AB1477" s="7" t="e">
        <f>VLOOKUP(F1477,[9]项目建设投资计划表!$L$7:$O$83,4,0)</f>
        <v>#N/A</v>
      </c>
    </row>
    <row r="1478" spans="1:28" ht="25.15" customHeight="1" outlineLevel="3" x14ac:dyDescent="0.4">
      <c r="A1478" s="4" t="s">
        <v>16</v>
      </c>
      <c r="B1478" s="4" t="s">
        <v>135</v>
      </c>
      <c r="C1478" s="4" t="s">
        <v>4612</v>
      </c>
      <c r="D1478" s="4" t="s">
        <v>4613</v>
      </c>
      <c r="E1478" s="9"/>
      <c r="F1478" s="4" t="s">
        <v>4614</v>
      </c>
      <c r="G1478" s="4" t="s">
        <v>275</v>
      </c>
      <c r="H1478" s="9" t="s">
        <v>291</v>
      </c>
      <c r="I1478" s="9" t="s">
        <v>283</v>
      </c>
      <c r="J1478" s="4">
        <v>2</v>
      </c>
      <c r="K1478" s="4" t="s">
        <v>2133</v>
      </c>
      <c r="L1478" s="4">
        <v>0</v>
      </c>
      <c r="M1478" s="4">
        <v>2</v>
      </c>
      <c r="N1478" s="4"/>
      <c r="O1478" s="4" t="s">
        <v>285</v>
      </c>
      <c r="P1478" s="4" t="s">
        <v>279</v>
      </c>
      <c r="Q1478" s="4" t="s">
        <v>4615</v>
      </c>
      <c r="R1478" s="4"/>
      <c r="S1478" s="18"/>
      <c r="U1478" s="7">
        <f>VLOOKUP(F1478,[6]农村公路!$I$6:$W$11652,15,0)</f>
        <v>2</v>
      </c>
      <c r="V1478" s="7">
        <f t="shared" si="69"/>
        <v>0</v>
      </c>
      <c r="W1478" s="7" t="e">
        <f>VLOOKUP(F1478,'[7]乡镇通三级、旅游资源产业路项目明细'!$F$8:$S$1305,14,0)</f>
        <v>#N/A</v>
      </c>
      <c r="AA1478" s="7" t="e">
        <f>_xlfn.XLOOKUP(F1478,'[8]乡镇通三级、旅游资源产业路项目明细'!$U:$U,'[8]乡镇通三级、旅游资源产业路项目明细'!$U:$U)</f>
        <v>#N/A</v>
      </c>
      <c r="AB1478" s="7" t="e">
        <f>VLOOKUP(F1478,[9]项目建设投资计划表!$L$7:$O$83,4,0)</f>
        <v>#N/A</v>
      </c>
    </row>
    <row r="1479" spans="1:28" ht="25.15" customHeight="1" outlineLevel="3" x14ac:dyDescent="0.4">
      <c r="A1479" s="4" t="s">
        <v>16</v>
      </c>
      <c r="B1479" s="4" t="s">
        <v>135</v>
      </c>
      <c r="C1479" s="4" t="s">
        <v>4616</v>
      </c>
      <c r="D1479" s="4" t="s">
        <v>4189</v>
      </c>
      <c r="E1479" s="9"/>
      <c r="F1479" s="4" t="s">
        <v>4617</v>
      </c>
      <c r="G1479" s="4" t="s">
        <v>275</v>
      </c>
      <c r="H1479" s="9" t="s">
        <v>291</v>
      </c>
      <c r="I1479" s="9" t="s">
        <v>4618</v>
      </c>
      <c r="J1479" s="4">
        <v>2.7</v>
      </c>
      <c r="K1479" s="4" t="s">
        <v>284</v>
      </c>
      <c r="L1479" s="4">
        <v>0</v>
      </c>
      <c r="M1479" s="4">
        <v>2.7</v>
      </c>
      <c r="N1479" s="4"/>
      <c r="O1479" s="4" t="s">
        <v>285</v>
      </c>
      <c r="P1479" s="4" t="s">
        <v>279</v>
      </c>
      <c r="Q1479" s="4" t="s">
        <v>4619</v>
      </c>
      <c r="R1479" s="4"/>
      <c r="S1479" s="18"/>
      <c r="U1479" s="7">
        <f>VLOOKUP(F1479,[6]农村公路!$I$6:$W$11652,15,0)</f>
        <v>2.7</v>
      </c>
      <c r="V1479" s="7">
        <f t="shared" si="69"/>
        <v>0</v>
      </c>
      <c r="W1479" s="7" t="e">
        <f>VLOOKUP(F1479,'[7]乡镇通三级、旅游资源产业路项目明细'!$F$8:$S$1305,14,0)</f>
        <v>#N/A</v>
      </c>
      <c r="AA1479" s="7" t="e">
        <f>_xlfn.XLOOKUP(F1479,'[8]乡镇通三级、旅游资源产业路项目明细'!$U:$U,'[8]乡镇通三级、旅游资源产业路项目明细'!$U:$U)</f>
        <v>#N/A</v>
      </c>
      <c r="AB1479" s="7" t="e">
        <f>VLOOKUP(F1479,[9]项目建设投资计划表!$L$7:$O$83,4,0)</f>
        <v>#N/A</v>
      </c>
    </row>
    <row r="1480" spans="1:28" ht="25.15" customHeight="1" outlineLevel="3" x14ac:dyDescent="0.4">
      <c r="A1480" s="4" t="s">
        <v>16</v>
      </c>
      <c r="B1480" s="4" t="s">
        <v>135</v>
      </c>
      <c r="C1480" s="4" t="s">
        <v>4596</v>
      </c>
      <c r="D1480" s="4" t="s">
        <v>4609</v>
      </c>
      <c r="E1480" s="9"/>
      <c r="F1480" s="4" t="s">
        <v>4620</v>
      </c>
      <c r="G1480" s="4" t="s">
        <v>275</v>
      </c>
      <c r="H1480" s="9" t="s">
        <v>291</v>
      </c>
      <c r="I1480" s="9" t="s">
        <v>4621</v>
      </c>
      <c r="J1480" s="4">
        <v>2</v>
      </c>
      <c r="K1480" s="4" t="s">
        <v>277</v>
      </c>
      <c r="L1480" s="4">
        <v>0</v>
      </c>
      <c r="M1480" s="4">
        <v>2</v>
      </c>
      <c r="N1480" s="4"/>
      <c r="O1480" s="4" t="s">
        <v>285</v>
      </c>
      <c r="P1480" s="4" t="s">
        <v>279</v>
      </c>
      <c r="Q1480" s="4" t="s">
        <v>4622</v>
      </c>
      <c r="R1480" s="4"/>
      <c r="S1480" s="18"/>
      <c r="U1480" s="7">
        <f>VLOOKUP(F1480,[6]农村公路!$I$6:$W$11652,15,0)</f>
        <v>2</v>
      </c>
      <c r="V1480" s="7">
        <f t="shared" si="69"/>
        <v>0</v>
      </c>
      <c r="W1480" s="7" t="e">
        <f>VLOOKUP(F1480,'[7]乡镇通三级、旅游资源产业路项目明细'!$F$8:$S$1305,14,0)</f>
        <v>#N/A</v>
      </c>
      <c r="AA1480" s="7" t="e">
        <f>_xlfn.XLOOKUP(F1480,'[8]乡镇通三级、旅游资源产业路项目明细'!$U:$U,'[8]乡镇通三级、旅游资源产业路项目明细'!$U:$U)</f>
        <v>#N/A</v>
      </c>
      <c r="AB1480" s="7" t="e">
        <f>VLOOKUP(F1480,[9]项目建设投资计划表!$L$7:$O$83,4,0)</f>
        <v>#N/A</v>
      </c>
    </row>
    <row r="1481" spans="1:28" ht="25.15" customHeight="1" outlineLevel="3" x14ac:dyDescent="0.4">
      <c r="A1481" s="4" t="s">
        <v>16</v>
      </c>
      <c r="B1481" s="4" t="s">
        <v>135</v>
      </c>
      <c r="C1481" s="4" t="s">
        <v>4600</v>
      </c>
      <c r="D1481" s="4" t="s">
        <v>4623</v>
      </c>
      <c r="E1481" s="9"/>
      <c r="F1481" s="4" t="s">
        <v>4624</v>
      </c>
      <c r="G1481" s="4" t="s">
        <v>275</v>
      </c>
      <c r="H1481" s="9" t="s">
        <v>291</v>
      </c>
      <c r="I1481" s="9" t="s">
        <v>283</v>
      </c>
      <c r="J1481" s="4">
        <v>0.7</v>
      </c>
      <c r="K1481" s="4" t="s">
        <v>284</v>
      </c>
      <c r="L1481" s="4">
        <v>0</v>
      </c>
      <c r="M1481" s="4">
        <v>0.7</v>
      </c>
      <c r="N1481" s="4"/>
      <c r="O1481" s="4" t="s">
        <v>285</v>
      </c>
      <c r="P1481" s="4" t="s">
        <v>279</v>
      </c>
      <c r="Q1481" s="4" t="s">
        <v>4625</v>
      </c>
      <c r="R1481" s="4"/>
      <c r="S1481" s="18"/>
      <c r="U1481" s="7">
        <f>VLOOKUP(F1481,[6]农村公路!$I$6:$W$11652,15,0)</f>
        <v>0.7</v>
      </c>
      <c r="V1481" s="7">
        <f t="shared" si="69"/>
        <v>0</v>
      </c>
      <c r="W1481" s="7" t="e">
        <f>VLOOKUP(F1481,'[7]乡镇通三级、旅游资源产业路项目明细'!$F$8:$S$1305,14,0)</f>
        <v>#N/A</v>
      </c>
      <c r="AA1481" s="7" t="e">
        <f>_xlfn.XLOOKUP(F1481,'[8]乡镇通三级、旅游资源产业路项目明细'!$U:$U,'[8]乡镇通三级、旅游资源产业路项目明细'!$U:$U)</f>
        <v>#N/A</v>
      </c>
      <c r="AB1481" s="7" t="e">
        <f>VLOOKUP(F1481,[9]项目建设投资计划表!$L$7:$O$83,4,0)</f>
        <v>#N/A</v>
      </c>
    </row>
    <row r="1482" spans="1:28" ht="25.15" customHeight="1" outlineLevel="3" x14ac:dyDescent="0.4">
      <c r="A1482" s="4" t="s">
        <v>16</v>
      </c>
      <c r="B1482" s="4" t="s">
        <v>135</v>
      </c>
      <c r="C1482" s="4" t="s">
        <v>4626</v>
      </c>
      <c r="D1482" s="4" t="s">
        <v>4627</v>
      </c>
      <c r="E1482" s="9"/>
      <c r="F1482" s="4" t="s">
        <v>4628</v>
      </c>
      <c r="G1482" s="4" t="s">
        <v>327</v>
      </c>
      <c r="H1482" s="9" t="s">
        <v>291</v>
      </c>
      <c r="I1482" s="9" t="s">
        <v>4629</v>
      </c>
      <c r="J1482" s="4">
        <v>0.7</v>
      </c>
      <c r="K1482" s="4" t="s">
        <v>527</v>
      </c>
      <c r="L1482" s="4" t="s">
        <v>1021</v>
      </c>
      <c r="M1482" s="4">
        <v>0.7</v>
      </c>
      <c r="N1482" s="4"/>
      <c r="O1482" s="4" t="s">
        <v>284</v>
      </c>
      <c r="P1482" s="4" t="s">
        <v>279</v>
      </c>
      <c r="Q1482" s="4" t="s">
        <v>4627</v>
      </c>
      <c r="R1482" s="4"/>
      <c r="S1482" s="18"/>
      <c r="U1482" s="7">
        <f>VLOOKUP(F1482,[6]农村公路!$I$6:$W$11652,15,0)</f>
        <v>0.7</v>
      </c>
      <c r="V1482" s="7">
        <f t="shared" si="69"/>
        <v>0</v>
      </c>
      <c r="W1482" s="7" t="e">
        <f>VLOOKUP(F1482,'[7]乡镇通三级、旅游资源产业路项目明细'!$F$8:$S$1305,14,0)</f>
        <v>#N/A</v>
      </c>
      <c r="AA1482" s="7" t="e">
        <f>_xlfn.XLOOKUP(F1482,'[8]乡镇通三级、旅游资源产业路项目明细'!$U:$U,'[8]乡镇通三级、旅游资源产业路项目明细'!$U:$U)</f>
        <v>#N/A</v>
      </c>
      <c r="AB1482" s="7" t="e">
        <f>VLOOKUP(F1482,[9]项目建设投资计划表!$L$7:$O$83,4,0)</f>
        <v>#N/A</v>
      </c>
    </row>
    <row r="1483" spans="1:28" ht="25.15" customHeight="1" outlineLevel="3" x14ac:dyDescent="0.4">
      <c r="A1483" s="4" t="s">
        <v>16</v>
      </c>
      <c r="B1483" s="4" t="s">
        <v>135</v>
      </c>
      <c r="C1483" s="4" t="s">
        <v>4630</v>
      </c>
      <c r="D1483" s="4" t="s">
        <v>660</v>
      </c>
      <c r="E1483" s="9"/>
      <c r="F1483" s="4" t="s">
        <v>4631</v>
      </c>
      <c r="G1483" s="4" t="s">
        <v>327</v>
      </c>
      <c r="H1483" s="9" t="s">
        <v>291</v>
      </c>
      <c r="I1483" s="9" t="s">
        <v>283</v>
      </c>
      <c r="J1483" s="4">
        <v>1.5</v>
      </c>
      <c r="K1483" s="4" t="s">
        <v>527</v>
      </c>
      <c r="L1483" s="4">
        <v>0</v>
      </c>
      <c r="M1483" s="4">
        <v>1.5</v>
      </c>
      <c r="N1483" s="4"/>
      <c r="O1483" s="4" t="s">
        <v>284</v>
      </c>
      <c r="P1483" s="4" t="s">
        <v>279</v>
      </c>
      <c r="Q1483" s="4" t="s">
        <v>660</v>
      </c>
      <c r="R1483" s="4"/>
      <c r="S1483" s="18"/>
      <c r="U1483" s="7">
        <f>VLOOKUP(F1483,[6]农村公路!$I$6:$W$11652,15,0)</f>
        <v>1.5</v>
      </c>
      <c r="V1483" s="7">
        <f t="shared" si="69"/>
        <v>0</v>
      </c>
      <c r="W1483" s="7" t="e">
        <f>VLOOKUP(F1483,'[7]乡镇通三级、旅游资源产业路项目明细'!$F$8:$S$1305,14,0)</f>
        <v>#N/A</v>
      </c>
      <c r="AA1483" s="7" t="e">
        <f>_xlfn.XLOOKUP(F1483,'[8]乡镇通三级、旅游资源产业路项目明细'!$U:$U,'[8]乡镇通三级、旅游资源产业路项目明细'!$U:$U)</f>
        <v>#N/A</v>
      </c>
      <c r="AB1483" s="7" t="e">
        <f>VLOOKUP(F1483,[9]项目建设投资计划表!$L$7:$O$83,4,0)</f>
        <v>#N/A</v>
      </c>
    </row>
    <row r="1484" spans="1:28" ht="25.15" customHeight="1" outlineLevel="3" x14ac:dyDescent="0.4">
      <c r="A1484" s="4" t="s">
        <v>16</v>
      </c>
      <c r="B1484" s="4" t="s">
        <v>135</v>
      </c>
      <c r="C1484" s="4" t="s">
        <v>4604</v>
      </c>
      <c r="D1484" s="4" t="s">
        <v>4632</v>
      </c>
      <c r="E1484" s="9"/>
      <c r="F1484" s="4" t="s">
        <v>4633</v>
      </c>
      <c r="G1484" s="4" t="s">
        <v>327</v>
      </c>
      <c r="H1484" s="9" t="s">
        <v>291</v>
      </c>
      <c r="I1484" s="9" t="s">
        <v>283</v>
      </c>
      <c r="J1484" s="4">
        <v>2</v>
      </c>
      <c r="K1484" s="4" t="s">
        <v>527</v>
      </c>
      <c r="L1484" s="4" t="s">
        <v>1021</v>
      </c>
      <c r="M1484" s="4">
        <v>2</v>
      </c>
      <c r="N1484" s="4"/>
      <c r="O1484" s="4" t="s">
        <v>284</v>
      </c>
      <c r="P1484" s="4" t="s">
        <v>279</v>
      </c>
      <c r="Q1484" s="4" t="s">
        <v>4632</v>
      </c>
      <c r="R1484" s="4"/>
      <c r="S1484" s="18"/>
      <c r="U1484" s="7">
        <f>VLOOKUP(F1484,[6]农村公路!$I$6:$W$11652,15,0)</f>
        <v>2</v>
      </c>
      <c r="V1484" s="7">
        <f t="shared" si="69"/>
        <v>0</v>
      </c>
      <c r="W1484" s="7" t="e">
        <f>VLOOKUP(F1484,'[7]乡镇通三级、旅游资源产业路项目明细'!$F$8:$S$1305,14,0)</f>
        <v>#N/A</v>
      </c>
      <c r="AA1484" s="7" t="e">
        <f>_xlfn.XLOOKUP(F1484,'[8]乡镇通三级、旅游资源产业路项目明细'!$U:$U,'[8]乡镇通三级、旅游资源产业路项目明细'!$U:$U)</f>
        <v>#N/A</v>
      </c>
      <c r="AB1484" s="7" t="e">
        <f>VLOOKUP(F1484,[9]项目建设投资计划表!$L$7:$O$83,4,0)</f>
        <v>#N/A</v>
      </c>
    </row>
    <row r="1485" spans="1:28" ht="25.15" customHeight="1" outlineLevel="3" x14ac:dyDescent="0.4">
      <c r="A1485" s="4" t="s">
        <v>16</v>
      </c>
      <c r="B1485" s="4" t="s">
        <v>135</v>
      </c>
      <c r="C1485" s="4" t="s">
        <v>4634</v>
      </c>
      <c r="D1485" s="4" t="s">
        <v>4635</v>
      </c>
      <c r="E1485" s="9"/>
      <c r="F1485" s="4" t="s">
        <v>4636</v>
      </c>
      <c r="G1485" s="4" t="s">
        <v>327</v>
      </c>
      <c r="H1485" s="9" t="s">
        <v>291</v>
      </c>
      <c r="I1485" s="9" t="s">
        <v>283</v>
      </c>
      <c r="J1485" s="4">
        <v>0.7</v>
      </c>
      <c r="K1485" s="4" t="s">
        <v>527</v>
      </c>
      <c r="L1485" s="4" t="s">
        <v>1021</v>
      </c>
      <c r="M1485" s="4">
        <v>0.7</v>
      </c>
      <c r="N1485" s="4"/>
      <c r="O1485" s="4" t="s">
        <v>284</v>
      </c>
      <c r="P1485" s="4" t="s">
        <v>279</v>
      </c>
      <c r="Q1485" s="4" t="s">
        <v>4635</v>
      </c>
      <c r="R1485" s="4"/>
      <c r="S1485" s="18"/>
      <c r="U1485" s="7">
        <f>VLOOKUP(F1485,[6]农村公路!$I$6:$W$11652,15,0)</f>
        <v>0.7</v>
      </c>
      <c r="V1485" s="7">
        <f t="shared" si="69"/>
        <v>0</v>
      </c>
      <c r="W1485" s="7" t="e">
        <f>VLOOKUP(F1485,'[7]乡镇通三级、旅游资源产业路项目明细'!$F$8:$S$1305,14,0)</f>
        <v>#N/A</v>
      </c>
      <c r="AA1485" s="7" t="e">
        <f>_xlfn.XLOOKUP(F1485,'[8]乡镇通三级、旅游资源产业路项目明细'!$U:$U,'[8]乡镇通三级、旅游资源产业路项目明细'!$U:$U)</f>
        <v>#N/A</v>
      </c>
      <c r="AB1485" s="7" t="e">
        <f>VLOOKUP(F1485,[9]项目建设投资计划表!$L$7:$O$83,4,0)</f>
        <v>#N/A</v>
      </c>
    </row>
    <row r="1486" spans="1:28" ht="25.15" customHeight="1" outlineLevel="3" x14ac:dyDescent="0.4">
      <c r="A1486" s="4" t="s">
        <v>16</v>
      </c>
      <c r="B1486" s="4" t="s">
        <v>135</v>
      </c>
      <c r="C1486" s="4" t="s">
        <v>4637</v>
      </c>
      <c r="D1486" s="4" t="s">
        <v>4638</v>
      </c>
      <c r="E1486" s="9"/>
      <c r="F1486" s="4" t="s">
        <v>4639</v>
      </c>
      <c r="G1486" s="4" t="s">
        <v>327</v>
      </c>
      <c r="H1486" s="9" t="s">
        <v>291</v>
      </c>
      <c r="I1486" s="9" t="s">
        <v>283</v>
      </c>
      <c r="J1486" s="4">
        <v>1.6</v>
      </c>
      <c r="K1486" s="4" t="s">
        <v>527</v>
      </c>
      <c r="L1486" s="4" t="s">
        <v>1021</v>
      </c>
      <c r="M1486" s="4">
        <v>1.6</v>
      </c>
      <c r="N1486" s="4"/>
      <c r="O1486" s="4" t="s">
        <v>284</v>
      </c>
      <c r="P1486" s="4" t="s">
        <v>279</v>
      </c>
      <c r="Q1486" s="4" t="s">
        <v>4638</v>
      </c>
      <c r="R1486" s="4"/>
      <c r="S1486" s="18"/>
      <c r="U1486" s="7">
        <f>VLOOKUP(F1486,[6]农村公路!$I$6:$W$11652,15,0)</f>
        <v>1.6</v>
      </c>
      <c r="V1486" s="7">
        <f t="shared" si="69"/>
        <v>0</v>
      </c>
      <c r="W1486" s="7" t="e">
        <f>VLOOKUP(F1486,'[7]乡镇通三级、旅游资源产业路项目明细'!$F$8:$S$1305,14,0)</f>
        <v>#N/A</v>
      </c>
      <c r="AA1486" s="7" t="e">
        <f>_xlfn.XLOOKUP(F1486,'[8]乡镇通三级、旅游资源产业路项目明细'!$U:$U,'[8]乡镇通三级、旅游资源产业路项目明细'!$U:$U)</f>
        <v>#N/A</v>
      </c>
      <c r="AB1486" s="7" t="e">
        <f>VLOOKUP(F1486,[9]项目建设投资计划表!$L$7:$O$83,4,0)</f>
        <v>#N/A</v>
      </c>
    </row>
    <row r="1487" spans="1:28" ht="25.15" customHeight="1" outlineLevel="3" x14ac:dyDescent="0.4">
      <c r="A1487" s="4" t="s">
        <v>16</v>
      </c>
      <c r="B1487" s="4" t="s">
        <v>135</v>
      </c>
      <c r="C1487" s="4" t="s">
        <v>4637</v>
      </c>
      <c r="D1487" s="4" t="s">
        <v>4640</v>
      </c>
      <c r="E1487" s="9"/>
      <c r="F1487" s="4" t="s">
        <v>4641</v>
      </c>
      <c r="G1487" s="4" t="s">
        <v>327</v>
      </c>
      <c r="H1487" s="9" t="s">
        <v>291</v>
      </c>
      <c r="I1487" s="9" t="s">
        <v>283</v>
      </c>
      <c r="J1487" s="4">
        <v>2</v>
      </c>
      <c r="K1487" s="4" t="s">
        <v>527</v>
      </c>
      <c r="L1487" s="4" t="s">
        <v>1021</v>
      </c>
      <c r="M1487" s="4">
        <v>2</v>
      </c>
      <c r="N1487" s="4"/>
      <c r="O1487" s="4" t="s">
        <v>284</v>
      </c>
      <c r="P1487" s="4" t="s">
        <v>279</v>
      </c>
      <c r="Q1487" s="4" t="s">
        <v>4640</v>
      </c>
      <c r="R1487" s="4"/>
      <c r="S1487" s="18"/>
      <c r="U1487" s="7">
        <f>VLOOKUP(F1487,[6]农村公路!$I$6:$W$11652,15,0)</f>
        <v>2</v>
      </c>
      <c r="V1487" s="7">
        <f t="shared" si="69"/>
        <v>0</v>
      </c>
      <c r="W1487" s="7" t="e">
        <f>VLOOKUP(F1487,'[7]乡镇通三级、旅游资源产业路项目明细'!$F$8:$S$1305,14,0)</f>
        <v>#N/A</v>
      </c>
      <c r="AA1487" s="7" t="e">
        <f>_xlfn.XLOOKUP(F1487,'[8]乡镇通三级、旅游资源产业路项目明细'!$U:$U,'[8]乡镇通三级、旅游资源产业路项目明细'!$U:$U)</f>
        <v>#N/A</v>
      </c>
      <c r="AB1487" s="7" t="e">
        <f>VLOOKUP(F1487,[9]项目建设投资计划表!$L$7:$O$83,4,0)</f>
        <v>#N/A</v>
      </c>
    </row>
    <row r="1488" spans="1:28" ht="25.15" customHeight="1" outlineLevel="3" x14ac:dyDescent="0.4">
      <c r="A1488" s="4" t="s">
        <v>16</v>
      </c>
      <c r="B1488" s="4" t="s">
        <v>135</v>
      </c>
      <c r="C1488" s="4" t="s">
        <v>4637</v>
      </c>
      <c r="D1488" s="4" t="s">
        <v>4642</v>
      </c>
      <c r="E1488" s="9"/>
      <c r="F1488" s="4" t="s">
        <v>4643</v>
      </c>
      <c r="G1488" s="4" t="s">
        <v>327</v>
      </c>
      <c r="H1488" s="9" t="s">
        <v>291</v>
      </c>
      <c r="I1488" s="9" t="s">
        <v>4644</v>
      </c>
      <c r="J1488" s="4">
        <v>3.8</v>
      </c>
      <c r="K1488" s="4" t="s">
        <v>284</v>
      </c>
      <c r="L1488" s="4" t="s">
        <v>1021</v>
      </c>
      <c r="M1488" s="4">
        <v>3.8</v>
      </c>
      <c r="N1488" s="4"/>
      <c r="O1488" s="4" t="s">
        <v>277</v>
      </c>
      <c r="P1488" s="4" t="s">
        <v>279</v>
      </c>
      <c r="Q1488" s="4" t="s">
        <v>4642</v>
      </c>
      <c r="R1488" s="4"/>
      <c r="S1488" s="18"/>
      <c r="U1488" s="7">
        <f>VLOOKUP(F1488,[6]农村公路!$I$6:$W$11652,15,0)</f>
        <v>3.8</v>
      </c>
      <c r="V1488" s="7">
        <f t="shared" si="69"/>
        <v>0</v>
      </c>
      <c r="W1488" s="7" t="e">
        <f>VLOOKUP(F1488,'[7]乡镇通三级、旅游资源产业路项目明细'!$F$8:$S$1305,14,0)</f>
        <v>#N/A</v>
      </c>
      <c r="AA1488" s="7" t="e">
        <f>_xlfn.XLOOKUP(F1488,'[8]乡镇通三级、旅游资源产业路项目明细'!$U:$U,'[8]乡镇通三级、旅游资源产业路项目明细'!$U:$U)</f>
        <v>#N/A</v>
      </c>
      <c r="AB1488" s="7" t="e">
        <f>VLOOKUP(F1488,[9]项目建设投资计划表!$L$7:$O$83,4,0)</f>
        <v>#N/A</v>
      </c>
    </row>
    <row r="1489" spans="1:28" ht="25.15" customHeight="1" outlineLevel="3" x14ac:dyDescent="0.4">
      <c r="A1489" s="4" t="s">
        <v>16</v>
      </c>
      <c r="B1489" s="4" t="s">
        <v>135</v>
      </c>
      <c r="C1489" s="4" t="s">
        <v>4612</v>
      </c>
      <c r="D1489" s="4" t="s">
        <v>4645</v>
      </c>
      <c r="E1489" s="9"/>
      <c r="F1489" s="4" t="s">
        <v>4646</v>
      </c>
      <c r="G1489" s="4" t="s">
        <v>327</v>
      </c>
      <c r="H1489" s="9" t="s">
        <v>291</v>
      </c>
      <c r="I1489" s="9" t="s">
        <v>4647</v>
      </c>
      <c r="J1489" s="4">
        <v>1.5</v>
      </c>
      <c r="K1489" s="4" t="s">
        <v>527</v>
      </c>
      <c r="L1489" s="4" t="s">
        <v>1021</v>
      </c>
      <c r="M1489" s="4">
        <v>1.5</v>
      </c>
      <c r="N1489" s="4"/>
      <c r="O1489" s="4" t="s">
        <v>284</v>
      </c>
      <c r="P1489" s="4" t="s">
        <v>279</v>
      </c>
      <c r="Q1489" s="4" t="s">
        <v>4645</v>
      </c>
      <c r="R1489" s="4"/>
      <c r="S1489" s="18"/>
      <c r="U1489" s="7">
        <f>VLOOKUP(F1489,[6]农村公路!$I$6:$W$11652,15,0)</f>
        <v>1.5</v>
      </c>
      <c r="V1489" s="7">
        <f t="shared" si="69"/>
        <v>0</v>
      </c>
      <c r="W1489" s="7" t="e">
        <f>VLOOKUP(F1489,'[7]乡镇通三级、旅游资源产业路项目明细'!$F$8:$S$1305,14,0)</f>
        <v>#N/A</v>
      </c>
      <c r="AA1489" s="7" t="e">
        <f>_xlfn.XLOOKUP(F1489,'[8]乡镇通三级、旅游资源产业路项目明细'!$U:$U,'[8]乡镇通三级、旅游资源产业路项目明细'!$U:$U)</f>
        <v>#N/A</v>
      </c>
      <c r="AB1489" s="7" t="e">
        <f>VLOOKUP(F1489,[9]项目建设投资计划表!$L$7:$O$83,4,0)</f>
        <v>#N/A</v>
      </c>
    </row>
    <row r="1490" spans="1:28" ht="25.15" customHeight="1" outlineLevel="3" x14ac:dyDescent="0.4">
      <c r="A1490" s="4" t="s">
        <v>16</v>
      </c>
      <c r="B1490" s="4" t="s">
        <v>135</v>
      </c>
      <c r="C1490" s="4" t="s">
        <v>4648</v>
      </c>
      <c r="D1490" s="4" t="s">
        <v>4649</v>
      </c>
      <c r="E1490" s="9"/>
      <c r="F1490" s="4" t="s">
        <v>4650</v>
      </c>
      <c r="G1490" s="4" t="s">
        <v>327</v>
      </c>
      <c r="H1490" s="9" t="s">
        <v>291</v>
      </c>
      <c r="I1490" s="9" t="s">
        <v>4651</v>
      </c>
      <c r="J1490" s="4">
        <v>2</v>
      </c>
      <c r="K1490" s="4" t="s">
        <v>527</v>
      </c>
      <c r="L1490" s="4" t="s">
        <v>1021</v>
      </c>
      <c r="M1490" s="4">
        <v>2</v>
      </c>
      <c r="N1490" s="4"/>
      <c r="O1490" s="4" t="s">
        <v>284</v>
      </c>
      <c r="P1490" s="4" t="s">
        <v>279</v>
      </c>
      <c r="Q1490" s="4" t="s">
        <v>4649</v>
      </c>
      <c r="R1490" s="4"/>
      <c r="S1490" s="18"/>
      <c r="U1490" s="7">
        <f>VLOOKUP(F1490,[6]农村公路!$I$6:$W$11652,15,0)</f>
        <v>2</v>
      </c>
      <c r="V1490" s="7">
        <f t="shared" si="69"/>
        <v>0</v>
      </c>
      <c r="W1490" s="7" t="e">
        <f>VLOOKUP(F1490,'[7]乡镇通三级、旅游资源产业路项目明细'!$F$8:$S$1305,14,0)</f>
        <v>#N/A</v>
      </c>
      <c r="AA1490" s="7" t="e">
        <f>_xlfn.XLOOKUP(F1490,'[8]乡镇通三级、旅游资源产业路项目明细'!$U:$U,'[8]乡镇通三级、旅游资源产业路项目明细'!$U:$U)</f>
        <v>#N/A</v>
      </c>
      <c r="AB1490" s="7" t="e">
        <f>VLOOKUP(F1490,[9]项目建设投资计划表!$L$7:$O$83,4,0)</f>
        <v>#N/A</v>
      </c>
    </row>
    <row r="1491" spans="1:28" ht="25.15" customHeight="1" outlineLevel="3" x14ac:dyDescent="0.4">
      <c r="A1491" s="4" t="s">
        <v>16</v>
      </c>
      <c r="B1491" s="4" t="s">
        <v>135</v>
      </c>
      <c r="C1491" s="4" t="s">
        <v>4652</v>
      </c>
      <c r="D1491" s="4" t="s">
        <v>4653</v>
      </c>
      <c r="E1491" s="9"/>
      <c r="F1491" s="4" t="s">
        <v>4654</v>
      </c>
      <c r="G1491" s="4" t="s">
        <v>327</v>
      </c>
      <c r="H1491" s="9" t="s">
        <v>291</v>
      </c>
      <c r="I1491" s="9" t="s">
        <v>283</v>
      </c>
      <c r="J1491" s="4">
        <v>0.6</v>
      </c>
      <c r="K1491" s="4" t="s">
        <v>527</v>
      </c>
      <c r="L1491" s="4" t="s">
        <v>1021</v>
      </c>
      <c r="M1491" s="4">
        <v>0.6</v>
      </c>
      <c r="N1491" s="4"/>
      <c r="O1491" s="4" t="s">
        <v>284</v>
      </c>
      <c r="P1491" s="4" t="s">
        <v>279</v>
      </c>
      <c r="Q1491" s="4" t="s">
        <v>4653</v>
      </c>
      <c r="R1491" s="4"/>
      <c r="S1491" s="18"/>
      <c r="U1491" s="7">
        <f>VLOOKUP(F1491,[6]农村公路!$I$6:$W$11652,15,0)</f>
        <v>0.6</v>
      </c>
      <c r="V1491" s="7">
        <f t="shared" si="69"/>
        <v>0</v>
      </c>
      <c r="W1491" s="7" t="e">
        <f>VLOOKUP(F1491,'[7]乡镇通三级、旅游资源产业路项目明细'!$F$8:$S$1305,14,0)</f>
        <v>#N/A</v>
      </c>
      <c r="AA1491" s="7" t="e">
        <f>_xlfn.XLOOKUP(F1491,'[8]乡镇通三级、旅游资源产业路项目明细'!$U:$U,'[8]乡镇通三级、旅游资源产业路项目明细'!$U:$U)</f>
        <v>#N/A</v>
      </c>
      <c r="AB1491" s="7" t="e">
        <f>VLOOKUP(F1491,[9]项目建设投资计划表!$L$7:$O$83,4,0)</f>
        <v>#N/A</v>
      </c>
    </row>
    <row r="1492" spans="1:28" ht="25.15" customHeight="1" outlineLevel="3" x14ac:dyDescent="0.4">
      <c r="A1492" s="4" t="s">
        <v>16</v>
      </c>
      <c r="B1492" s="4" t="s">
        <v>135</v>
      </c>
      <c r="C1492" s="4" t="s">
        <v>4596</v>
      </c>
      <c r="D1492" s="4" t="s">
        <v>4609</v>
      </c>
      <c r="E1492" s="9"/>
      <c r="F1492" s="4" t="s">
        <v>4655</v>
      </c>
      <c r="G1492" s="4" t="s">
        <v>327</v>
      </c>
      <c r="H1492" s="9" t="s">
        <v>291</v>
      </c>
      <c r="I1492" s="9" t="s">
        <v>4656</v>
      </c>
      <c r="J1492" s="4">
        <v>2</v>
      </c>
      <c r="K1492" s="4" t="s">
        <v>527</v>
      </c>
      <c r="L1492" s="4" t="s">
        <v>1021</v>
      </c>
      <c r="M1492" s="4">
        <v>2</v>
      </c>
      <c r="N1492" s="4"/>
      <c r="O1492" s="4" t="s">
        <v>284</v>
      </c>
      <c r="P1492" s="4" t="s">
        <v>279</v>
      </c>
      <c r="Q1492" s="4" t="s">
        <v>4609</v>
      </c>
      <c r="R1492" s="4"/>
      <c r="S1492" s="18"/>
      <c r="U1492" s="7">
        <f>VLOOKUP(F1492,[6]农村公路!$I$6:$W$11652,15,0)</f>
        <v>2</v>
      </c>
      <c r="V1492" s="7">
        <f t="shared" si="69"/>
        <v>0</v>
      </c>
      <c r="W1492" s="7" t="e">
        <f>VLOOKUP(F1492,'[7]乡镇通三级、旅游资源产业路项目明细'!$F$8:$S$1305,14,0)</f>
        <v>#N/A</v>
      </c>
      <c r="AA1492" s="7" t="e">
        <f>_xlfn.XLOOKUP(F1492,'[8]乡镇通三级、旅游资源产业路项目明细'!$U:$U,'[8]乡镇通三级、旅游资源产业路项目明细'!$U:$U)</f>
        <v>#N/A</v>
      </c>
      <c r="AB1492" s="7" t="e">
        <f>VLOOKUP(F1492,[9]项目建设投资计划表!$L$7:$O$83,4,0)</f>
        <v>#N/A</v>
      </c>
    </row>
    <row r="1493" spans="1:28" ht="25.15" customHeight="1" outlineLevel="3" x14ac:dyDescent="0.4">
      <c r="A1493" s="4" t="s">
        <v>16</v>
      </c>
      <c r="B1493" s="4" t="s">
        <v>135</v>
      </c>
      <c r="C1493" s="4" t="s">
        <v>4637</v>
      </c>
      <c r="D1493" s="4" t="s">
        <v>4657</v>
      </c>
      <c r="E1493" s="9"/>
      <c r="F1493" s="4" t="s">
        <v>4658</v>
      </c>
      <c r="G1493" s="4" t="s">
        <v>327</v>
      </c>
      <c r="H1493" s="9" t="s">
        <v>291</v>
      </c>
      <c r="I1493" s="9" t="s">
        <v>283</v>
      </c>
      <c r="J1493" s="4">
        <v>1.5</v>
      </c>
      <c r="K1493" s="4" t="s">
        <v>527</v>
      </c>
      <c r="L1493" s="4" t="s">
        <v>1021</v>
      </c>
      <c r="M1493" s="4">
        <v>1.5</v>
      </c>
      <c r="N1493" s="4"/>
      <c r="O1493" s="4" t="s">
        <v>284</v>
      </c>
      <c r="P1493" s="4" t="s">
        <v>279</v>
      </c>
      <c r="Q1493" s="4" t="s">
        <v>4657</v>
      </c>
      <c r="R1493" s="4"/>
      <c r="S1493" s="18"/>
      <c r="U1493" s="7">
        <f>VLOOKUP(F1493,[6]农村公路!$I$6:$W$11652,15,0)</f>
        <v>1.5</v>
      </c>
      <c r="V1493" s="7">
        <f t="shared" si="69"/>
        <v>0</v>
      </c>
      <c r="W1493" s="7" t="e">
        <f>VLOOKUP(F1493,'[7]乡镇通三级、旅游资源产业路项目明细'!$F$8:$S$1305,14,0)</f>
        <v>#N/A</v>
      </c>
      <c r="AA1493" s="7" t="e">
        <f>_xlfn.XLOOKUP(F1493,'[8]乡镇通三级、旅游资源产业路项目明细'!$U:$U,'[8]乡镇通三级、旅游资源产业路项目明细'!$U:$U)</f>
        <v>#N/A</v>
      </c>
      <c r="AB1493" s="7" t="e">
        <f>VLOOKUP(F1493,[9]项目建设投资计划表!$L$7:$O$83,4,0)</f>
        <v>#N/A</v>
      </c>
    </row>
    <row r="1494" spans="1:28" ht="25.15" customHeight="1" outlineLevel="3" x14ac:dyDescent="0.4">
      <c r="A1494" s="4" t="s">
        <v>16</v>
      </c>
      <c r="B1494" s="4" t="s">
        <v>135</v>
      </c>
      <c r="C1494" s="4" t="s">
        <v>4612</v>
      </c>
      <c r="D1494" s="4" t="s">
        <v>4659</v>
      </c>
      <c r="E1494" s="9"/>
      <c r="F1494" s="4" t="s">
        <v>4660</v>
      </c>
      <c r="G1494" s="4" t="s">
        <v>327</v>
      </c>
      <c r="H1494" s="9" t="s">
        <v>291</v>
      </c>
      <c r="I1494" s="9" t="s">
        <v>4661</v>
      </c>
      <c r="J1494" s="4">
        <v>1.2</v>
      </c>
      <c r="K1494" s="4" t="s">
        <v>527</v>
      </c>
      <c r="L1494" s="4" t="s">
        <v>1021</v>
      </c>
      <c r="M1494" s="4">
        <v>1.2</v>
      </c>
      <c r="N1494" s="4"/>
      <c r="O1494" s="4" t="s">
        <v>284</v>
      </c>
      <c r="P1494" s="4" t="s">
        <v>279</v>
      </c>
      <c r="Q1494" s="4" t="s">
        <v>4659</v>
      </c>
      <c r="R1494" s="4"/>
      <c r="S1494" s="18"/>
      <c r="U1494" s="7">
        <f>VLOOKUP(F1494,[6]农村公路!$I$6:$W$11652,15,0)</f>
        <v>1.2</v>
      </c>
      <c r="V1494" s="7">
        <f t="shared" si="69"/>
        <v>0</v>
      </c>
      <c r="W1494" s="7" t="e">
        <f>VLOOKUP(F1494,'[7]乡镇通三级、旅游资源产业路项目明细'!$F$8:$S$1305,14,0)</f>
        <v>#N/A</v>
      </c>
      <c r="AA1494" s="7" t="e">
        <f>_xlfn.XLOOKUP(F1494,'[8]乡镇通三级、旅游资源产业路项目明细'!$U:$U,'[8]乡镇通三级、旅游资源产业路项目明细'!$U:$U)</f>
        <v>#N/A</v>
      </c>
      <c r="AB1494" s="7" t="e">
        <f>VLOOKUP(F1494,[9]项目建设投资计划表!$L$7:$O$83,4,0)</f>
        <v>#N/A</v>
      </c>
    </row>
    <row r="1495" spans="1:28" ht="25.15" customHeight="1" outlineLevel="3" x14ac:dyDescent="0.4">
      <c r="A1495" s="4" t="s">
        <v>16</v>
      </c>
      <c r="B1495" s="4" t="s">
        <v>135</v>
      </c>
      <c r="C1495" s="4" t="s">
        <v>4634</v>
      </c>
      <c r="D1495" s="4" t="s">
        <v>4635</v>
      </c>
      <c r="E1495" s="9"/>
      <c r="F1495" s="4" t="s">
        <v>4662</v>
      </c>
      <c r="G1495" s="4" t="s">
        <v>327</v>
      </c>
      <c r="H1495" s="9" t="s">
        <v>291</v>
      </c>
      <c r="I1495" s="9" t="s">
        <v>283</v>
      </c>
      <c r="J1495" s="4">
        <v>0.7</v>
      </c>
      <c r="K1495" s="4" t="s">
        <v>527</v>
      </c>
      <c r="L1495" s="4">
        <v>0</v>
      </c>
      <c r="M1495" s="4">
        <v>0.7</v>
      </c>
      <c r="N1495" s="4"/>
      <c r="O1495" s="4" t="s">
        <v>284</v>
      </c>
      <c r="P1495" s="4" t="s">
        <v>279</v>
      </c>
      <c r="Q1495" s="4" t="s">
        <v>4635</v>
      </c>
      <c r="R1495" s="4"/>
      <c r="S1495" s="18"/>
      <c r="U1495" s="7">
        <f>VLOOKUP(F1495,[6]农村公路!$I$6:$W$11652,15,0)</f>
        <v>0.7</v>
      </c>
      <c r="V1495" s="7">
        <f t="shared" si="69"/>
        <v>0</v>
      </c>
      <c r="W1495" s="7" t="e">
        <f>VLOOKUP(F1495,'[7]乡镇通三级、旅游资源产业路项目明细'!$F$8:$S$1305,14,0)</f>
        <v>#N/A</v>
      </c>
      <c r="AA1495" s="7" t="e">
        <f>_xlfn.XLOOKUP(F1495,'[8]乡镇通三级、旅游资源产业路项目明细'!$U:$U,'[8]乡镇通三级、旅游资源产业路项目明细'!$U:$U)</f>
        <v>#N/A</v>
      </c>
      <c r="AB1495" s="7" t="e">
        <f>VLOOKUP(F1495,[9]项目建设投资计划表!$L$7:$O$83,4,0)</f>
        <v>#N/A</v>
      </c>
    </row>
    <row r="1496" spans="1:28" ht="25.15" customHeight="1" outlineLevel="3" x14ac:dyDescent="0.4">
      <c r="A1496" s="4" t="s">
        <v>16</v>
      </c>
      <c r="B1496" s="4" t="s">
        <v>135</v>
      </c>
      <c r="C1496" s="4" t="s">
        <v>4637</v>
      </c>
      <c r="D1496" s="4" t="s">
        <v>4663</v>
      </c>
      <c r="E1496" s="9"/>
      <c r="F1496" s="4" t="s">
        <v>4664</v>
      </c>
      <c r="G1496" s="4" t="s">
        <v>327</v>
      </c>
      <c r="H1496" s="9" t="s">
        <v>291</v>
      </c>
      <c r="I1496" s="9" t="s">
        <v>283</v>
      </c>
      <c r="J1496" s="4">
        <v>1.3</v>
      </c>
      <c r="K1496" s="4" t="s">
        <v>527</v>
      </c>
      <c r="L1496" s="4">
        <v>0</v>
      </c>
      <c r="M1496" s="4">
        <v>1.3</v>
      </c>
      <c r="N1496" s="4"/>
      <c r="O1496" s="4" t="s">
        <v>284</v>
      </c>
      <c r="P1496" s="4" t="s">
        <v>279</v>
      </c>
      <c r="Q1496" s="4" t="s">
        <v>4663</v>
      </c>
      <c r="R1496" s="4"/>
      <c r="S1496" s="18"/>
      <c r="U1496" s="7">
        <f>VLOOKUP(F1496,[6]农村公路!$I$6:$W$11652,15,0)</f>
        <v>1.3</v>
      </c>
      <c r="V1496" s="7">
        <f t="shared" si="69"/>
        <v>0</v>
      </c>
      <c r="W1496" s="7" t="e">
        <f>VLOOKUP(F1496,'[7]乡镇通三级、旅游资源产业路项目明细'!$F$8:$S$1305,14,0)</f>
        <v>#N/A</v>
      </c>
      <c r="AA1496" s="7" t="e">
        <f>_xlfn.XLOOKUP(F1496,'[8]乡镇通三级、旅游资源产业路项目明细'!$U:$U,'[8]乡镇通三级、旅游资源产业路项目明细'!$U:$U)</f>
        <v>#N/A</v>
      </c>
      <c r="AB1496" s="7" t="e">
        <f>VLOOKUP(F1496,[9]项目建设投资计划表!$L$7:$O$83,4,0)</f>
        <v>#N/A</v>
      </c>
    </row>
    <row r="1497" spans="1:28" s="1" customFormat="1" ht="25.15" customHeight="1" outlineLevel="2" x14ac:dyDescent="0.4">
      <c r="A1497" s="4"/>
      <c r="B1497" s="11" t="s">
        <v>140</v>
      </c>
      <c r="C1497" s="4"/>
      <c r="D1497" s="4"/>
      <c r="E1497" s="9"/>
      <c r="F1497" s="4"/>
      <c r="G1497" s="4"/>
      <c r="H1497" s="9"/>
      <c r="I1497" s="9"/>
      <c r="J1497" s="4">
        <f>SUBTOTAL(9,J1498:J1542)</f>
        <v>90.383000000000024</v>
      </c>
      <c r="K1497" s="4"/>
      <c r="L1497" s="4"/>
      <c r="M1497" s="4">
        <f>SUBTOTAL(9,M1498:M1542)</f>
        <v>77.727000000000018</v>
      </c>
      <c r="N1497" s="4">
        <v>65.8</v>
      </c>
      <c r="O1497" s="4"/>
      <c r="P1497" s="4"/>
      <c r="Q1497" s="4"/>
      <c r="R1497" s="4"/>
      <c r="S1497" s="18">
        <f t="shared" ref="S1497" si="70">J1497-N1497</f>
        <v>24.583000000000027</v>
      </c>
    </row>
    <row r="1498" spans="1:28" ht="25.15" customHeight="1" outlineLevel="3" x14ac:dyDescent="0.4">
      <c r="A1498" s="4" t="s">
        <v>16</v>
      </c>
      <c r="B1498" s="4" t="s">
        <v>140</v>
      </c>
      <c r="C1498" s="4" t="s">
        <v>4665</v>
      </c>
      <c r="D1498" s="4" t="s">
        <v>4666</v>
      </c>
      <c r="E1498" s="9"/>
      <c r="F1498" s="4" t="s">
        <v>4667</v>
      </c>
      <c r="G1498" s="4" t="s">
        <v>290</v>
      </c>
      <c r="H1498" s="9" t="s">
        <v>291</v>
      </c>
      <c r="I1498" s="9" t="s">
        <v>283</v>
      </c>
      <c r="J1498" s="4">
        <v>3</v>
      </c>
      <c r="K1498" s="4" t="s">
        <v>377</v>
      </c>
      <c r="L1498" s="4">
        <v>0</v>
      </c>
      <c r="M1498" s="4">
        <v>3</v>
      </c>
      <c r="N1498" s="4"/>
      <c r="O1498" s="4">
        <v>6</v>
      </c>
      <c r="P1498" s="4" t="s">
        <v>279</v>
      </c>
      <c r="Q1498" s="4" t="s">
        <v>4668</v>
      </c>
      <c r="R1498" s="4"/>
      <c r="S1498" s="18"/>
      <c r="U1498" s="7">
        <f>VLOOKUP(F1498,[6]农村公路!$I$6:$W$11652,15,0)</f>
        <v>3</v>
      </c>
      <c r="V1498" s="7">
        <f t="shared" ref="V1498:V1542" si="71">J1498-U1498</f>
        <v>0</v>
      </c>
      <c r="W1498" s="7" t="e">
        <f>VLOOKUP(F1498,'[7]乡镇通三级、旅游资源产业路项目明细'!$F$8:$S$1305,14,0)</f>
        <v>#N/A</v>
      </c>
      <c r="AA1498" s="7" t="e">
        <f>_xlfn.XLOOKUP(F1498,'[8]乡镇通三级、旅游资源产业路项目明细'!$U:$U,'[8]乡镇通三级、旅游资源产业路项目明细'!$U:$U)</f>
        <v>#N/A</v>
      </c>
      <c r="AB1498" s="7" t="e">
        <f>VLOOKUP(F1498,[9]项目建设投资计划表!$L$7:$O$83,4,0)</f>
        <v>#N/A</v>
      </c>
    </row>
    <row r="1499" spans="1:28" ht="25.15" customHeight="1" outlineLevel="3" x14ac:dyDescent="0.4">
      <c r="A1499" s="4" t="s">
        <v>16</v>
      </c>
      <c r="B1499" s="4" t="s">
        <v>140</v>
      </c>
      <c r="C1499" s="4" t="s">
        <v>4669</v>
      </c>
      <c r="D1499" s="4" t="s">
        <v>4666</v>
      </c>
      <c r="E1499" s="9"/>
      <c r="F1499" s="4" t="s">
        <v>4670</v>
      </c>
      <c r="G1499" s="4" t="s">
        <v>275</v>
      </c>
      <c r="H1499" s="9" t="s">
        <v>291</v>
      </c>
      <c r="I1499" s="9" t="s">
        <v>283</v>
      </c>
      <c r="J1499" s="4">
        <v>2</v>
      </c>
      <c r="K1499" s="4" t="s">
        <v>284</v>
      </c>
      <c r="L1499" s="4">
        <v>0</v>
      </c>
      <c r="M1499" s="4">
        <v>2</v>
      </c>
      <c r="N1499" s="4"/>
      <c r="O1499" s="4" t="s">
        <v>285</v>
      </c>
      <c r="P1499" s="4" t="s">
        <v>279</v>
      </c>
      <c r="Q1499" s="4" t="s">
        <v>4671</v>
      </c>
      <c r="R1499" s="4"/>
      <c r="S1499" s="18"/>
      <c r="U1499" s="7">
        <f>VLOOKUP(F1499,[6]农村公路!$I$6:$W$11652,15,0)</f>
        <v>2</v>
      </c>
      <c r="V1499" s="7">
        <f t="shared" si="71"/>
        <v>0</v>
      </c>
      <c r="W1499" s="7" t="e">
        <f>VLOOKUP(F1499,'[7]乡镇通三级、旅游资源产业路项目明细'!$F$8:$S$1305,14,0)</f>
        <v>#N/A</v>
      </c>
      <c r="AA1499" s="7" t="e">
        <f>_xlfn.XLOOKUP(F1499,'[8]乡镇通三级、旅游资源产业路项目明细'!$U:$U,'[8]乡镇通三级、旅游资源产业路项目明细'!$U:$U)</f>
        <v>#N/A</v>
      </c>
      <c r="AB1499" s="7" t="e">
        <f>VLOOKUP(F1499,[9]项目建设投资计划表!$L$7:$O$83,4,0)</f>
        <v>#N/A</v>
      </c>
    </row>
    <row r="1500" spans="1:28" ht="25.15" customHeight="1" outlineLevel="3" x14ac:dyDescent="0.4">
      <c r="A1500" s="4" t="s">
        <v>16</v>
      </c>
      <c r="B1500" s="4" t="s">
        <v>140</v>
      </c>
      <c r="C1500" s="4" t="s">
        <v>4672</v>
      </c>
      <c r="D1500" s="4" t="s">
        <v>4666</v>
      </c>
      <c r="E1500" s="9"/>
      <c r="F1500" s="4" t="s">
        <v>4673</v>
      </c>
      <c r="G1500" s="4" t="s">
        <v>275</v>
      </c>
      <c r="H1500" s="9" t="s">
        <v>291</v>
      </c>
      <c r="I1500" s="9" t="s">
        <v>283</v>
      </c>
      <c r="J1500" s="4">
        <v>1</v>
      </c>
      <c r="K1500" s="4" t="s">
        <v>377</v>
      </c>
      <c r="L1500" s="4">
        <v>0</v>
      </c>
      <c r="M1500" s="4">
        <v>1</v>
      </c>
      <c r="N1500" s="4"/>
      <c r="O1500" s="4" t="s">
        <v>285</v>
      </c>
      <c r="P1500" s="4" t="s">
        <v>279</v>
      </c>
      <c r="Q1500" s="4" t="s">
        <v>4674</v>
      </c>
      <c r="R1500" s="4"/>
      <c r="S1500" s="18"/>
      <c r="U1500" s="7">
        <f>VLOOKUP(F1500,[6]农村公路!$I$6:$W$11652,15,0)</f>
        <v>1</v>
      </c>
      <c r="V1500" s="7">
        <f t="shared" si="71"/>
        <v>0</v>
      </c>
      <c r="W1500" s="7" t="e">
        <f>VLOOKUP(F1500,'[7]乡镇通三级、旅游资源产业路项目明细'!$F$8:$S$1305,14,0)</f>
        <v>#N/A</v>
      </c>
      <c r="AA1500" s="7" t="e">
        <f>_xlfn.XLOOKUP(F1500,'[8]乡镇通三级、旅游资源产业路项目明细'!$U:$U,'[8]乡镇通三级、旅游资源产业路项目明细'!$U:$U)</f>
        <v>#N/A</v>
      </c>
      <c r="AB1500" s="7" t="e">
        <f>VLOOKUP(F1500,[9]项目建设投资计划表!$L$7:$O$83,4,0)</f>
        <v>#N/A</v>
      </c>
    </row>
    <row r="1501" spans="1:28" ht="25.15" customHeight="1" outlineLevel="3" x14ac:dyDescent="0.4">
      <c r="A1501" s="4" t="s">
        <v>16</v>
      </c>
      <c r="B1501" s="4" t="s">
        <v>140</v>
      </c>
      <c r="C1501" s="4" t="s">
        <v>4675</v>
      </c>
      <c r="D1501" s="4" t="s">
        <v>4666</v>
      </c>
      <c r="E1501" s="9"/>
      <c r="F1501" s="4" t="s">
        <v>4676</v>
      </c>
      <c r="G1501" s="4" t="s">
        <v>275</v>
      </c>
      <c r="H1501" s="9" t="s">
        <v>291</v>
      </c>
      <c r="I1501" s="9" t="s">
        <v>283</v>
      </c>
      <c r="J1501" s="4">
        <v>3.9</v>
      </c>
      <c r="K1501" s="4" t="s">
        <v>284</v>
      </c>
      <c r="L1501" s="4">
        <v>0</v>
      </c>
      <c r="M1501" s="4">
        <v>2.4</v>
      </c>
      <c r="N1501" s="4"/>
      <c r="O1501" s="4" t="s">
        <v>285</v>
      </c>
      <c r="P1501" s="4" t="s">
        <v>279</v>
      </c>
      <c r="Q1501" s="4" t="s">
        <v>4677</v>
      </c>
      <c r="R1501" s="4"/>
      <c r="S1501" s="18"/>
      <c r="U1501" s="7">
        <f>VLOOKUP(F1501,[6]农村公路!$I$6:$W$11652,15,0)</f>
        <v>3.9</v>
      </c>
      <c r="V1501" s="7">
        <f t="shared" si="71"/>
        <v>0</v>
      </c>
      <c r="W1501" s="7">
        <f>VLOOKUP(F1501,'[7]2021年备案'!$F$8:$S$1293,14,0)</f>
        <v>0</v>
      </c>
      <c r="X1501" s="7">
        <f>J1501-W1501</f>
        <v>3.9</v>
      </c>
      <c r="Y1501" s="7">
        <f>X1501-M1501</f>
        <v>1.5</v>
      </c>
      <c r="AA1501" s="7" t="e">
        <f>_xlfn.XLOOKUP(F1501,'[8]乡镇通三级、旅游资源产业路项目明细'!$U:$U,'[8]乡镇通三级、旅游资源产业路项目明细'!$U:$U)</f>
        <v>#N/A</v>
      </c>
      <c r="AB1501" s="7" t="e">
        <f>VLOOKUP(F1501,[9]项目建设投资计划表!$L$7:$O$83,4,0)</f>
        <v>#N/A</v>
      </c>
    </row>
    <row r="1502" spans="1:28" ht="25.15" customHeight="1" outlineLevel="3" x14ac:dyDescent="0.4">
      <c r="A1502" s="4" t="s">
        <v>16</v>
      </c>
      <c r="B1502" s="4" t="s">
        <v>140</v>
      </c>
      <c r="C1502" s="4" t="s">
        <v>4678</v>
      </c>
      <c r="D1502" s="4" t="s">
        <v>4679</v>
      </c>
      <c r="E1502" s="9"/>
      <c r="F1502" s="4" t="s">
        <v>4680</v>
      </c>
      <c r="G1502" s="4" t="s">
        <v>275</v>
      </c>
      <c r="H1502" s="9" t="s">
        <v>291</v>
      </c>
      <c r="I1502" s="9" t="s">
        <v>283</v>
      </c>
      <c r="J1502" s="4">
        <v>1.5</v>
      </c>
      <c r="K1502" s="4" t="s">
        <v>284</v>
      </c>
      <c r="L1502" s="4">
        <v>0</v>
      </c>
      <c r="M1502" s="4">
        <v>1.5</v>
      </c>
      <c r="N1502" s="4"/>
      <c r="O1502" s="4" t="s">
        <v>285</v>
      </c>
      <c r="P1502" s="4" t="s">
        <v>279</v>
      </c>
      <c r="Q1502" s="4" t="s">
        <v>4681</v>
      </c>
      <c r="R1502" s="4"/>
      <c r="S1502" s="18"/>
      <c r="U1502" s="7">
        <f>VLOOKUP(F1502,[6]农村公路!$I$6:$W$11652,15,0)</f>
        <v>1.5</v>
      </c>
      <c r="V1502" s="7">
        <f t="shared" si="71"/>
        <v>0</v>
      </c>
      <c r="W1502" s="7" t="e">
        <f>VLOOKUP(F1502,'[7]乡镇通三级、旅游资源产业路项目明细'!$F$8:$S$1305,14,0)</f>
        <v>#N/A</v>
      </c>
      <c r="AA1502" s="7" t="e">
        <f>_xlfn.XLOOKUP(F1502,'[8]乡镇通三级、旅游资源产业路项目明细'!$U:$U,'[8]乡镇通三级、旅游资源产业路项目明细'!$U:$U)</f>
        <v>#N/A</v>
      </c>
      <c r="AB1502" s="7" t="e">
        <f>VLOOKUP(F1502,[9]项目建设投资计划表!$L$7:$O$83,4,0)</f>
        <v>#N/A</v>
      </c>
    </row>
    <row r="1503" spans="1:28" ht="25.15" customHeight="1" outlineLevel="3" x14ac:dyDescent="0.4">
      <c r="A1503" s="4" t="s">
        <v>16</v>
      </c>
      <c r="B1503" s="4" t="s">
        <v>140</v>
      </c>
      <c r="C1503" s="4" t="s">
        <v>4682</v>
      </c>
      <c r="D1503" s="4" t="s">
        <v>4666</v>
      </c>
      <c r="E1503" s="9"/>
      <c r="F1503" s="4" t="s">
        <v>4683</v>
      </c>
      <c r="G1503" s="4" t="s">
        <v>275</v>
      </c>
      <c r="H1503" s="9" t="s">
        <v>291</v>
      </c>
      <c r="I1503" s="9" t="s">
        <v>283</v>
      </c>
      <c r="J1503" s="4">
        <v>2.5</v>
      </c>
      <c r="K1503" s="4" t="s">
        <v>284</v>
      </c>
      <c r="L1503" s="4">
        <v>0</v>
      </c>
      <c r="M1503" s="4">
        <v>2.5</v>
      </c>
      <c r="N1503" s="4"/>
      <c r="O1503" s="4" t="s">
        <v>285</v>
      </c>
      <c r="P1503" s="4" t="s">
        <v>279</v>
      </c>
      <c r="Q1503" s="4" t="s">
        <v>4684</v>
      </c>
      <c r="R1503" s="4"/>
      <c r="S1503" s="18"/>
      <c r="U1503" s="7">
        <f>VLOOKUP(F1503,[6]农村公路!$I$6:$W$11652,15,0)</f>
        <v>2.5</v>
      </c>
      <c r="V1503" s="7">
        <f t="shared" si="71"/>
        <v>0</v>
      </c>
      <c r="W1503" s="7" t="e">
        <f>VLOOKUP(F1503,'[7]乡镇通三级、旅游资源产业路项目明细'!$F$8:$S$1305,14,0)</f>
        <v>#N/A</v>
      </c>
      <c r="AA1503" s="7" t="e">
        <f>_xlfn.XLOOKUP(F1503,'[8]乡镇通三级、旅游资源产业路项目明细'!$U:$U,'[8]乡镇通三级、旅游资源产业路项目明细'!$U:$U)</f>
        <v>#N/A</v>
      </c>
      <c r="AB1503" s="7" t="e">
        <f>VLOOKUP(F1503,[9]项目建设投资计划表!$L$7:$O$83,4,0)</f>
        <v>#N/A</v>
      </c>
    </row>
    <row r="1504" spans="1:28" ht="25.15" customHeight="1" outlineLevel="3" x14ac:dyDescent="0.4">
      <c r="A1504" s="4" t="s">
        <v>16</v>
      </c>
      <c r="B1504" s="4" t="s">
        <v>140</v>
      </c>
      <c r="C1504" s="4" t="s">
        <v>4672</v>
      </c>
      <c r="D1504" s="4" t="s">
        <v>4666</v>
      </c>
      <c r="E1504" s="9"/>
      <c r="F1504" s="4" t="s">
        <v>4685</v>
      </c>
      <c r="G1504" s="4" t="s">
        <v>275</v>
      </c>
      <c r="H1504" s="9" t="s">
        <v>291</v>
      </c>
      <c r="I1504" s="9" t="s">
        <v>283</v>
      </c>
      <c r="J1504" s="4">
        <v>1</v>
      </c>
      <c r="K1504" s="4" t="s">
        <v>284</v>
      </c>
      <c r="L1504" s="4">
        <v>0</v>
      </c>
      <c r="M1504" s="4">
        <v>1</v>
      </c>
      <c r="N1504" s="4"/>
      <c r="O1504" s="4" t="s">
        <v>285</v>
      </c>
      <c r="P1504" s="4" t="s">
        <v>279</v>
      </c>
      <c r="Q1504" s="4" t="s">
        <v>4686</v>
      </c>
      <c r="R1504" s="4"/>
      <c r="S1504" s="18"/>
      <c r="U1504" s="7">
        <f>VLOOKUP(F1504,[6]农村公路!$I$6:$W$11652,15,0)</f>
        <v>1</v>
      </c>
      <c r="V1504" s="7">
        <f t="shared" si="71"/>
        <v>0</v>
      </c>
      <c r="W1504" s="7" t="e">
        <f>VLOOKUP(F1504,'[7]乡镇通三级、旅游资源产业路项目明细'!$F$8:$S$1305,14,0)</f>
        <v>#N/A</v>
      </c>
      <c r="AA1504" s="7" t="e">
        <f>_xlfn.XLOOKUP(F1504,'[8]乡镇通三级、旅游资源产业路项目明细'!$U:$U,'[8]乡镇通三级、旅游资源产业路项目明细'!$U:$U)</f>
        <v>#N/A</v>
      </c>
      <c r="AB1504" s="7" t="e">
        <f>VLOOKUP(F1504,[9]项目建设投资计划表!$L$7:$O$83,4,0)</f>
        <v>#N/A</v>
      </c>
    </row>
    <row r="1505" spans="1:28" ht="25.15" customHeight="1" outlineLevel="3" x14ac:dyDescent="0.4">
      <c r="A1505" s="4" t="s">
        <v>16</v>
      </c>
      <c r="B1505" s="4" t="s">
        <v>140</v>
      </c>
      <c r="C1505" s="4" t="s">
        <v>4687</v>
      </c>
      <c r="D1505" s="4" t="s">
        <v>4666</v>
      </c>
      <c r="E1505" s="9"/>
      <c r="F1505" s="4" t="s">
        <v>4688</v>
      </c>
      <c r="G1505" s="4" t="s">
        <v>275</v>
      </c>
      <c r="H1505" s="9" t="s">
        <v>291</v>
      </c>
      <c r="I1505" s="9" t="s">
        <v>283</v>
      </c>
      <c r="J1505" s="4">
        <v>3</v>
      </c>
      <c r="K1505" s="4" t="s">
        <v>284</v>
      </c>
      <c r="L1505" s="4">
        <v>0</v>
      </c>
      <c r="M1505" s="4">
        <v>3</v>
      </c>
      <c r="N1505" s="4"/>
      <c r="O1505" s="4" t="s">
        <v>285</v>
      </c>
      <c r="P1505" s="4" t="s">
        <v>279</v>
      </c>
      <c r="Q1505" s="4" t="s">
        <v>4689</v>
      </c>
      <c r="R1505" s="4"/>
      <c r="S1505" s="18"/>
      <c r="U1505" s="7">
        <f>VLOOKUP(F1505,[6]农村公路!$I$6:$W$11652,15,0)</f>
        <v>3</v>
      </c>
      <c r="V1505" s="7">
        <f t="shared" si="71"/>
        <v>0</v>
      </c>
      <c r="W1505" s="7" t="e">
        <f>VLOOKUP(F1505,'[7]乡镇通三级、旅游资源产业路项目明细'!$F$8:$S$1305,14,0)</f>
        <v>#N/A</v>
      </c>
      <c r="AA1505" s="7" t="e">
        <f>_xlfn.XLOOKUP(F1505,'[8]乡镇通三级、旅游资源产业路项目明细'!$U:$U,'[8]乡镇通三级、旅游资源产业路项目明细'!$U:$U)</f>
        <v>#N/A</v>
      </c>
      <c r="AB1505" s="7" t="e">
        <f>VLOOKUP(F1505,[9]项目建设投资计划表!$L$7:$O$83,4,0)</f>
        <v>#N/A</v>
      </c>
    </row>
    <row r="1506" spans="1:28" ht="25.15" customHeight="1" outlineLevel="3" x14ac:dyDescent="0.4">
      <c r="A1506" s="4" t="s">
        <v>16</v>
      </c>
      <c r="B1506" s="4" t="s">
        <v>140</v>
      </c>
      <c r="C1506" s="4" t="s">
        <v>4669</v>
      </c>
      <c r="D1506" s="4" t="s">
        <v>4666</v>
      </c>
      <c r="E1506" s="9"/>
      <c r="F1506" s="4" t="s">
        <v>4690</v>
      </c>
      <c r="G1506" s="4" t="s">
        <v>275</v>
      </c>
      <c r="H1506" s="9" t="s">
        <v>291</v>
      </c>
      <c r="I1506" s="9" t="s">
        <v>283</v>
      </c>
      <c r="J1506" s="4">
        <v>1.5</v>
      </c>
      <c r="K1506" s="4" t="s">
        <v>527</v>
      </c>
      <c r="L1506" s="4">
        <v>0</v>
      </c>
      <c r="M1506" s="4">
        <v>1.5</v>
      </c>
      <c r="N1506" s="4"/>
      <c r="O1506" s="4" t="s">
        <v>285</v>
      </c>
      <c r="P1506" s="4" t="s">
        <v>279</v>
      </c>
      <c r="Q1506" s="4" t="s">
        <v>4691</v>
      </c>
      <c r="R1506" s="4"/>
      <c r="S1506" s="18"/>
      <c r="U1506" s="7">
        <f>VLOOKUP(F1506,[6]农村公路!$I$6:$W$11652,15,0)</f>
        <v>1.5</v>
      </c>
      <c r="V1506" s="7">
        <f t="shared" si="71"/>
        <v>0</v>
      </c>
      <c r="W1506" s="7" t="e">
        <f>VLOOKUP(F1506,'[7]乡镇通三级、旅游资源产业路项目明细'!$F$8:$S$1305,14,0)</f>
        <v>#N/A</v>
      </c>
      <c r="AA1506" s="7" t="e">
        <f>_xlfn.XLOOKUP(F1506,'[8]乡镇通三级、旅游资源产业路项目明细'!$U:$U,'[8]乡镇通三级、旅游资源产业路项目明细'!$U:$U)</f>
        <v>#N/A</v>
      </c>
      <c r="AB1506" s="7" t="e">
        <f>VLOOKUP(F1506,[9]项目建设投资计划表!$L$7:$O$83,4,0)</f>
        <v>#N/A</v>
      </c>
    </row>
    <row r="1507" spans="1:28" ht="25.15" customHeight="1" outlineLevel="3" x14ac:dyDescent="0.4">
      <c r="A1507" s="4" t="s">
        <v>16</v>
      </c>
      <c r="B1507" s="4" t="s">
        <v>140</v>
      </c>
      <c r="C1507" s="4" t="s">
        <v>4692</v>
      </c>
      <c r="D1507" s="4" t="s">
        <v>4666</v>
      </c>
      <c r="E1507" s="9"/>
      <c r="F1507" s="4" t="s">
        <v>4693</v>
      </c>
      <c r="G1507" s="4" t="s">
        <v>275</v>
      </c>
      <c r="H1507" s="9" t="s">
        <v>291</v>
      </c>
      <c r="I1507" s="9" t="s">
        <v>283</v>
      </c>
      <c r="J1507" s="4">
        <v>1.5</v>
      </c>
      <c r="K1507" s="4" t="s">
        <v>284</v>
      </c>
      <c r="L1507" s="4">
        <v>0</v>
      </c>
      <c r="M1507" s="4">
        <v>1.5</v>
      </c>
      <c r="N1507" s="4"/>
      <c r="O1507" s="4" t="s">
        <v>285</v>
      </c>
      <c r="P1507" s="4" t="s">
        <v>279</v>
      </c>
      <c r="Q1507" s="4" t="s">
        <v>4694</v>
      </c>
      <c r="R1507" s="4"/>
      <c r="S1507" s="18"/>
      <c r="U1507" s="7">
        <f>VLOOKUP(F1507,[6]农村公路!$I$6:$W$11652,15,0)</f>
        <v>1.5</v>
      </c>
      <c r="V1507" s="7">
        <f t="shared" si="71"/>
        <v>0</v>
      </c>
      <c r="W1507" s="7" t="e">
        <f>VLOOKUP(F1507,'[7]乡镇通三级、旅游资源产业路项目明细'!$F$8:$S$1305,14,0)</f>
        <v>#N/A</v>
      </c>
      <c r="AA1507" s="7" t="e">
        <f>_xlfn.XLOOKUP(F1507,'[8]乡镇通三级、旅游资源产业路项目明细'!$U:$U,'[8]乡镇通三级、旅游资源产业路项目明细'!$U:$U)</f>
        <v>#N/A</v>
      </c>
      <c r="AB1507" s="7" t="e">
        <f>VLOOKUP(F1507,[9]项目建设投资计划表!$L$7:$O$83,4,0)</f>
        <v>#N/A</v>
      </c>
    </row>
    <row r="1508" spans="1:28" ht="25.15" customHeight="1" outlineLevel="3" x14ac:dyDescent="0.4">
      <c r="A1508" s="4" t="s">
        <v>16</v>
      </c>
      <c r="B1508" s="4" t="s">
        <v>140</v>
      </c>
      <c r="C1508" s="4" t="s">
        <v>4675</v>
      </c>
      <c r="D1508" s="4" t="s">
        <v>4666</v>
      </c>
      <c r="E1508" s="9"/>
      <c r="F1508" s="4" t="s">
        <v>4695</v>
      </c>
      <c r="G1508" s="4" t="s">
        <v>275</v>
      </c>
      <c r="H1508" s="9" t="s">
        <v>291</v>
      </c>
      <c r="I1508" s="9" t="s">
        <v>283</v>
      </c>
      <c r="J1508" s="4">
        <v>2</v>
      </c>
      <c r="K1508" s="4" t="s">
        <v>284</v>
      </c>
      <c r="L1508" s="4">
        <v>0</v>
      </c>
      <c r="M1508" s="4">
        <v>2</v>
      </c>
      <c r="N1508" s="4"/>
      <c r="O1508" s="4" t="s">
        <v>285</v>
      </c>
      <c r="P1508" s="4" t="s">
        <v>279</v>
      </c>
      <c r="Q1508" s="4" t="s">
        <v>4696</v>
      </c>
      <c r="R1508" s="4"/>
      <c r="S1508" s="18"/>
      <c r="U1508" s="7">
        <f>VLOOKUP(F1508,[6]农村公路!$I$6:$W$11652,15,0)</f>
        <v>2</v>
      </c>
      <c r="V1508" s="7">
        <f t="shared" si="71"/>
        <v>0</v>
      </c>
      <c r="W1508" s="7" t="e">
        <f>VLOOKUP(F1508,'[7]乡镇通三级、旅游资源产业路项目明细'!$F$8:$S$1305,14,0)</f>
        <v>#N/A</v>
      </c>
      <c r="AA1508" s="7" t="e">
        <f>_xlfn.XLOOKUP(F1508,'[8]乡镇通三级、旅游资源产业路项目明细'!$U:$U,'[8]乡镇通三级、旅游资源产业路项目明细'!$U:$U)</f>
        <v>#N/A</v>
      </c>
      <c r="AB1508" s="7" t="e">
        <f>VLOOKUP(F1508,[9]项目建设投资计划表!$L$7:$O$83,4,0)</f>
        <v>#N/A</v>
      </c>
    </row>
    <row r="1509" spans="1:28" ht="25.15" customHeight="1" outlineLevel="3" x14ac:dyDescent="0.4">
      <c r="A1509" s="4" t="s">
        <v>16</v>
      </c>
      <c r="B1509" s="4" t="s">
        <v>140</v>
      </c>
      <c r="C1509" s="4" t="s">
        <v>4665</v>
      </c>
      <c r="D1509" s="4" t="s">
        <v>4697</v>
      </c>
      <c r="E1509" s="9"/>
      <c r="F1509" s="4" t="s">
        <v>4698</v>
      </c>
      <c r="G1509" s="4" t="s">
        <v>275</v>
      </c>
      <c r="H1509" s="9" t="s">
        <v>291</v>
      </c>
      <c r="I1509" s="9" t="s">
        <v>283</v>
      </c>
      <c r="J1509" s="4">
        <v>3</v>
      </c>
      <c r="K1509" s="4" t="s">
        <v>1812</v>
      </c>
      <c r="L1509" s="4">
        <v>0</v>
      </c>
      <c r="M1509" s="4">
        <v>1.5</v>
      </c>
      <c r="N1509" s="4"/>
      <c r="O1509" s="4" t="s">
        <v>923</v>
      </c>
      <c r="P1509" s="4" t="s">
        <v>279</v>
      </c>
      <c r="Q1509" s="4" t="s">
        <v>4699</v>
      </c>
      <c r="R1509" s="4"/>
      <c r="S1509" s="18"/>
      <c r="U1509" s="7">
        <f>VLOOKUP(F1509,[6]农村公路!$I$6:$W$11652,15,0)</f>
        <v>3</v>
      </c>
      <c r="V1509" s="7">
        <f t="shared" si="71"/>
        <v>0</v>
      </c>
      <c r="W1509" s="7">
        <f>VLOOKUP(F1509,'[7]2021年备案'!$F$8:$S$1293,14,0)</f>
        <v>0</v>
      </c>
      <c r="X1509" s="7">
        <f>J1509-W1509</f>
        <v>3</v>
      </c>
      <c r="Y1509" s="7">
        <f>X1509-M1509</f>
        <v>1.5</v>
      </c>
      <c r="AA1509" s="7" t="e">
        <f>_xlfn.XLOOKUP(F1509,'[8]乡镇通三级、旅游资源产业路项目明细'!$U:$U,'[8]乡镇通三级、旅游资源产业路项目明细'!$U:$U)</f>
        <v>#N/A</v>
      </c>
      <c r="AB1509" s="7" t="e">
        <f>VLOOKUP(F1509,[9]项目建设投资计划表!$L$7:$O$83,4,0)</f>
        <v>#N/A</v>
      </c>
    </row>
    <row r="1510" spans="1:28" ht="25.15" customHeight="1" outlineLevel="3" x14ac:dyDescent="0.4">
      <c r="A1510" s="4" t="s">
        <v>16</v>
      </c>
      <c r="B1510" s="4" t="s">
        <v>140</v>
      </c>
      <c r="C1510" s="4" t="s">
        <v>4700</v>
      </c>
      <c r="D1510" s="4" t="s">
        <v>4666</v>
      </c>
      <c r="E1510" s="9"/>
      <c r="F1510" s="4" t="s">
        <v>4701</v>
      </c>
      <c r="G1510" s="4" t="s">
        <v>275</v>
      </c>
      <c r="H1510" s="9" t="s">
        <v>291</v>
      </c>
      <c r="I1510" s="9" t="s">
        <v>283</v>
      </c>
      <c r="J1510" s="4">
        <v>1</v>
      </c>
      <c r="K1510" s="4" t="s">
        <v>284</v>
      </c>
      <c r="L1510" s="4">
        <v>0</v>
      </c>
      <c r="M1510" s="4">
        <v>1</v>
      </c>
      <c r="N1510" s="4"/>
      <c r="O1510" s="4" t="s">
        <v>285</v>
      </c>
      <c r="P1510" s="4" t="s">
        <v>279</v>
      </c>
      <c r="Q1510" s="4" t="s">
        <v>4702</v>
      </c>
      <c r="R1510" s="4"/>
      <c r="S1510" s="18"/>
      <c r="U1510" s="7">
        <f>VLOOKUP(F1510,[6]农村公路!$I$6:$W$11652,15,0)</f>
        <v>1</v>
      </c>
      <c r="V1510" s="7">
        <f t="shared" si="71"/>
        <v>0</v>
      </c>
      <c r="W1510" s="7" t="e">
        <f>VLOOKUP(F1510,'[7]乡镇通三级、旅游资源产业路项目明细'!$F$8:$S$1305,14,0)</f>
        <v>#N/A</v>
      </c>
      <c r="AA1510" s="7" t="e">
        <f>_xlfn.XLOOKUP(F1510,'[8]乡镇通三级、旅游资源产业路项目明细'!$U:$U,'[8]乡镇通三级、旅游资源产业路项目明细'!$U:$U)</f>
        <v>#N/A</v>
      </c>
      <c r="AB1510" s="7" t="e">
        <f>VLOOKUP(F1510,[9]项目建设投资计划表!$L$7:$O$83,4,0)</f>
        <v>#N/A</v>
      </c>
    </row>
    <row r="1511" spans="1:28" ht="25.15" customHeight="1" outlineLevel="3" x14ac:dyDescent="0.4">
      <c r="A1511" s="4" t="s">
        <v>16</v>
      </c>
      <c r="B1511" s="4" t="s">
        <v>140</v>
      </c>
      <c r="C1511" s="4" t="s">
        <v>4703</v>
      </c>
      <c r="D1511" s="4" t="s">
        <v>4666</v>
      </c>
      <c r="E1511" s="9"/>
      <c r="F1511" s="4" t="s">
        <v>4704</v>
      </c>
      <c r="G1511" s="4" t="s">
        <v>275</v>
      </c>
      <c r="H1511" s="9" t="s">
        <v>291</v>
      </c>
      <c r="I1511" s="9" t="s">
        <v>283</v>
      </c>
      <c r="J1511" s="4">
        <v>1</v>
      </c>
      <c r="K1511" s="4" t="s">
        <v>284</v>
      </c>
      <c r="L1511" s="4">
        <v>0</v>
      </c>
      <c r="M1511" s="4">
        <v>1</v>
      </c>
      <c r="N1511" s="4"/>
      <c r="O1511" s="4" t="s">
        <v>285</v>
      </c>
      <c r="P1511" s="4" t="s">
        <v>279</v>
      </c>
      <c r="Q1511" s="4" t="s">
        <v>4705</v>
      </c>
      <c r="R1511" s="4"/>
      <c r="S1511" s="18"/>
      <c r="U1511" s="7">
        <f>VLOOKUP(F1511,[6]农村公路!$I$6:$W$11652,15,0)</f>
        <v>1</v>
      </c>
      <c r="V1511" s="7">
        <f t="shared" si="71"/>
        <v>0</v>
      </c>
      <c r="W1511" s="7" t="e">
        <f>VLOOKUP(F1511,'[7]乡镇通三级、旅游资源产业路项目明细'!$F$8:$S$1305,14,0)</f>
        <v>#N/A</v>
      </c>
      <c r="AA1511" s="7" t="e">
        <f>_xlfn.XLOOKUP(F1511,'[8]乡镇通三级、旅游资源产业路项目明细'!$U:$U,'[8]乡镇通三级、旅游资源产业路项目明细'!$U:$U)</f>
        <v>#N/A</v>
      </c>
      <c r="AB1511" s="7" t="e">
        <f>VLOOKUP(F1511,[9]项目建设投资计划表!$L$7:$O$83,4,0)</f>
        <v>#N/A</v>
      </c>
    </row>
    <row r="1512" spans="1:28" ht="25.15" customHeight="1" outlineLevel="3" x14ac:dyDescent="0.4">
      <c r="A1512" s="4" t="s">
        <v>16</v>
      </c>
      <c r="B1512" s="4" t="s">
        <v>140</v>
      </c>
      <c r="C1512" s="4" t="s">
        <v>4703</v>
      </c>
      <c r="D1512" s="4" t="s">
        <v>4666</v>
      </c>
      <c r="E1512" s="9"/>
      <c r="F1512" s="4" t="s">
        <v>4706</v>
      </c>
      <c r="G1512" s="4" t="s">
        <v>275</v>
      </c>
      <c r="H1512" s="9" t="s">
        <v>291</v>
      </c>
      <c r="I1512" s="9" t="s">
        <v>283</v>
      </c>
      <c r="J1512" s="4">
        <v>1.5</v>
      </c>
      <c r="K1512" s="4" t="s">
        <v>284</v>
      </c>
      <c r="L1512" s="4">
        <v>0</v>
      </c>
      <c r="M1512" s="4">
        <v>1.5</v>
      </c>
      <c r="N1512" s="4"/>
      <c r="O1512" s="4" t="s">
        <v>285</v>
      </c>
      <c r="P1512" s="4" t="s">
        <v>279</v>
      </c>
      <c r="Q1512" s="4" t="s">
        <v>4707</v>
      </c>
      <c r="R1512" s="4"/>
      <c r="S1512" s="18"/>
      <c r="U1512" s="7">
        <f>VLOOKUP(F1512,[6]农村公路!$I$6:$W$11652,15,0)</f>
        <v>1.5</v>
      </c>
      <c r="V1512" s="7">
        <f t="shared" si="71"/>
        <v>0</v>
      </c>
      <c r="W1512" s="7" t="e">
        <f>VLOOKUP(F1512,'[7]乡镇通三级、旅游资源产业路项目明细'!$F$8:$S$1305,14,0)</f>
        <v>#N/A</v>
      </c>
      <c r="AA1512" s="7" t="e">
        <f>_xlfn.XLOOKUP(F1512,'[8]乡镇通三级、旅游资源产业路项目明细'!$U:$U,'[8]乡镇通三级、旅游资源产业路项目明细'!$U:$U)</f>
        <v>#N/A</v>
      </c>
      <c r="AB1512" s="7" t="e">
        <f>VLOOKUP(F1512,[9]项目建设投资计划表!$L$7:$O$83,4,0)</f>
        <v>#N/A</v>
      </c>
    </row>
    <row r="1513" spans="1:28" ht="25.15" customHeight="1" outlineLevel="3" x14ac:dyDescent="0.4">
      <c r="A1513" s="4" t="s">
        <v>16</v>
      </c>
      <c r="B1513" s="4" t="s">
        <v>140</v>
      </c>
      <c r="C1513" s="4" t="s">
        <v>4692</v>
      </c>
      <c r="D1513" s="4" t="s">
        <v>4666</v>
      </c>
      <c r="E1513" s="9"/>
      <c r="F1513" s="4" t="s">
        <v>4708</v>
      </c>
      <c r="G1513" s="4" t="s">
        <v>275</v>
      </c>
      <c r="H1513" s="9" t="s">
        <v>291</v>
      </c>
      <c r="I1513" s="9" t="s">
        <v>283</v>
      </c>
      <c r="J1513" s="4">
        <v>1</v>
      </c>
      <c r="K1513" s="4" t="s">
        <v>284</v>
      </c>
      <c r="L1513" s="4">
        <v>0</v>
      </c>
      <c r="M1513" s="4">
        <v>1</v>
      </c>
      <c r="N1513" s="4"/>
      <c r="O1513" s="4" t="s">
        <v>285</v>
      </c>
      <c r="P1513" s="4" t="s">
        <v>279</v>
      </c>
      <c r="Q1513" s="4" t="s">
        <v>4709</v>
      </c>
      <c r="R1513" s="4"/>
      <c r="S1513" s="18"/>
      <c r="U1513" s="7">
        <f>VLOOKUP(F1513,[6]农村公路!$I$6:$W$11652,15,0)</f>
        <v>1</v>
      </c>
      <c r="V1513" s="7">
        <f t="shared" si="71"/>
        <v>0</v>
      </c>
      <c r="W1513" s="7" t="e">
        <f>VLOOKUP(F1513,'[7]乡镇通三级、旅游资源产业路项目明细'!$F$8:$S$1305,14,0)</f>
        <v>#N/A</v>
      </c>
      <c r="AA1513" s="7" t="e">
        <f>_xlfn.XLOOKUP(F1513,'[8]乡镇通三级、旅游资源产业路项目明细'!$U:$U,'[8]乡镇通三级、旅游资源产业路项目明细'!$U:$U)</f>
        <v>#N/A</v>
      </c>
      <c r="AB1513" s="7" t="e">
        <f>VLOOKUP(F1513,[9]项目建设投资计划表!$L$7:$O$83,4,0)</f>
        <v>#N/A</v>
      </c>
    </row>
    <row r="1514" spans="1:28" ht="25.15" customHeight="1" outlineLevel="3" x14ac:dyDescent="0.4">
      <c r="A1514" s="4" t="s">
        <v>16</v>
      </c>
      <c r="B1514" s="4" t="s">
        <v>140</v>
      </c>
      <c r="C1514" s="4" t="s">
        <v>4669</v>
      </c>
      <c r="D1514" s="4" t="s">
        <v>4666</v>
      </c>
      <c r="E1514" s="9"/>
      <c r="F1514" s="4" t="s">
        <v>4710</v>
      </c>
      <c r="G1514" s="4" t="s">
        <v>275</v>
      </c>
      <c r="H1514" s="9" t="s">
        <v>291</v>
      </c>
      <c r="I1514" s="9" t="s">
        <v>283</v>
      </c>
      <c r="J1514" s="4">
        <v>1</v>
      </c>
      <c r="K1514" s="4" t="s">
        <v>377</v>
      </c>
      <c r="L1514" s="4">
        <v>0</v>
      </c>
      <c r="M1514" s="4">
        <v>1</v>
      </c>
      <c r="N1514" s="4"/>
      <c r="O1514" s="4" t="s">
        <v>285</v>
      </c>
      <c r="P1514" s="4" t="s">
        <v>279</v>
      </c>
      <c r="Q1514" s="4" t="s">
        <v>4671</v>
      </c>
      <c r="R1514" s="4"/>
      <c r="S1514" s="18"/>
      <c r="U1514" s="7">
        <f>VLOOKUP(F1514,[6]农村公路!$I$6:$W$11652,15,0)</f>
        <v>1</v>
      </c>
      <c r="V1514" s="7">
        <f t="shared" si="71"/>
        <v>0</v>
      </c>
      <c r="W1514" s="7" t="e">
        <f>VLOOKUP(F1514,'[7]乡镇通三级、旅游资源产业路项目明细'!$F$8:$S$1305,14,0)</f>
        <v>#N/A</v>
      </c>
      <c r="AA1514" s="7" t="e">
        <f>_xlfn.XLOOKUP(F1514,'[8]乡镇通三级、旅游资源产业路项目明细'!$U:$U,'[8]乡镇通三级、旅游资源产业路项目明细'!$U:$U)</f>
        <v>#N/A</v>
      </c>
      <c r="AB1514" s="7" t="e">
        <f>VLOOKUP(F1514,[9]项目建设投资计划表!$L$7:$O$83,4,0)</f>
        <v>#N/A</v>
      </c>
    </row>
    <row r="1515" spans="1:28" ht="25.15" customHeight="1" outlineLevel="3" x14ac:dyDescent="0.4">
      <c r="A1515" s="4" t="s">
        <v>16</v>
      </c>
      <c r="B1515" s="4" t="s">
        <v>140</v>
      </c>
      <c r="C1515" s="4" t="s">
        <v>4711</v>
      </c>
      <c r="D1515" s="4" t="s">
        <v>4666</v>
      </c>
      <c r="E1515" s="9"/>
      <c r="F1515" s="4" t="s">
        <v>4712</v>
      </c>
      <c r="G1515" s="4" t="s">
        <v>275</v>
      </c>
      <c r="H1515" s="9" t="s">
        <v>291</v>
      </c>
      <c r="I1515" s="9" t="s">
        <v>283</v>
      </c>
      <c r="J1515" s="4">
        <v>5.5</v>
      </c>
      <c r="K1515" s="4" t="s">
        <v>284</v>
      </c>
      <c r="L1515" s="4">
        <v>0</v>
      </c>
      <c r="M1515" s="4">
        <v>2</v>
      </c>
      <c r="N1515" s="4"/>
      <c r="O1515" s="4" t="s">
        <v>285</v>
      </c>
      <c r="P1515" s="4" t="s">
        <v>279</v>
      </c>
      <c r="Q1515" s="4" t="s">
        <v>4713</v>
      </c>
      <c r="R1515" s="4"/>
      <c r="S1515" s="18"/>
      <c r="U1515" s="7">
        <f>VLOOKUP(F1515,[6]农村公路!$I$6:$W$11652,15,0)</f>
        <v>5.5</v>
      </c>
      <c r="V1515" s="7">
        <f t="shared" si="71"/>
        <v>0</v>
      </c>
      <c r="W1515" s="7" t="e">
        <f>VLOOKUP(F1515,'[7]乡镇通三级、旅游资源产业路项目明细'!$F$8:$S$1305,14,0)</f>
        <v>#N/A</v>
      </c>
      <c r="AA1515" s="7" t="e">
        <f>_xlfn.XLOOKUP(F1515,'[8]乡镇通三级、旅游资源产业路项目明细'!$U:$U,'[8]乡镇通三级、旅游资源产业路项目明细'!$U:$U)</f>
        <v>#N/A</v>
      </c>
      <c r="AB1515" s="7" t="e">
        <f>VLOOKUP(F1515,[9]项目建设投资计划表!$L$7:$O$83,4,0)</f>
        <v>#N/A</v>
      </c>
    </row>
    <row r="1516" spans="1:28" ht="25.15" customHeight="1" outlineLevel="3" x14ac:dyDescent="0.4">
      <c r="A1516" s="4" t="s">
        <v>16</v>
      </c>
      <c r="B1516" s="4" t="s">
        <v>140</v>
      </c>
      <c r="C1516" s="4" t="s">
        <v>4687</v>
      </c>
      <c r="D1516" s="4" t="s">
        <v>4666</v>
      </c>
      <c r="E1516" s="9"/>
      <c r="F1516" s="4" t="s">
        <v>4714</v>
      </c>
      <c r="G1516" s="4" t="s">
        <v>275</v>
      </c>
      <c r="H1516" s="9" t="s">
        <v>291</v>
      </c>
      <c r="I1516" s="9" t="s">
        <v>283</v>
      </c>
      <c r="J1516" s="4">
        <v>2</v>
      </c>
      <c r="K1516" s="4" t="s">
        <v>284</v>
      </c>
      <c r="L1516" s="4">
        <v>0</v>
      </c>
      <c r="M1516" s="4">
        <v>0.7</v>
      </c>
      <c r="N1516" s="4"/>
      <c r="O1516" s="4" t="s">
        <v>285</v>
      </c>
      <c r="P1516" s="4" t="s">
        <v>279</v>
      </c>
      <c r="Q1516" s="4" t="s">
        <v>4715</v>
      </c>
      <c r="R1516" s="4"/>
      <c r="S1516" s="18"/>
      <c r="U1516" s="7">
        <f>VLOOKUP(F1516,[6]农村公路!$I$6:$W$11652,15,0)</f>
        <v>2</v>
      </c>
      <c r="V1516" s="7">
        <f t="shared" si="71"/>
        <v>0</v>
      </c>
      <c r="W1516" s="7" t="e">
        <f>VLOOKUP(F1516,'[7]乡镇通三级、旅游资源产业路项目明细'!$F$8:$S$1305,14,0)</f>
        <v>#N/A</v>
      </c>
      <c r="AA1516" s="7" t="e">
        <f>_xlfn.XLOOKUP(F1516,'[8]乡镇通三级、旅游资源产业路项目明细'!$U:$U,'[8]乡镇通三级、旅游资源产业路项目明细'!$U:$U)</f>
        <v>#N/A</v>
      </c>
      <c r="AB1516" s="7" t="e">
        <f>VLOOKUP(F1516,[9]项目建设投资计划表!$L$7:$O$83,4,0)</f>
        <v>#N/A</v>
      </c>
    </row>
    <row r="1517" spans="1:28" ht="25.15" customHeight="1" outlineLevel="3" x14ac:dyDescent="0.4">
      <c r="A1517" s="4" t="s">
        <v>16</v>
      </c>
      <c r="B1517" s="4" t="s">
        <v>140</v>
      </c>
      <c r="C1517" s="4" t="s">
        <v>4716</v>
      </c>
      <c r="D1517" s="4" t="s">
        <v>4666</v>
      </c>
      <c r="E1517" s="9"/>
      <c r="F1517" s="4" t="s">
        <v>4717</v>
      </c>
      <c r="G1517" s="4" t="s">
        <v>275</v>
      </c>
      <c r="H1517" s="9" t="s">
        <v>291</v>
      </c>
      <c r="I1517" s="9" t="s">
        <v>283</v>
      </c>
      <c r="J1517" s="4">
        <v>1.5</v>
      </c>
      <c r="K1517" s="4">
        <v>3.5</v>
      </c>
      <c r="L1517" s="4"/>
      <c r="M1517" s="4">
        <v>1.5</v>
      </c>
      <c r="N1517" s="4"/>
      <c r="O1517" s="4" t="s">
        <v>4564</v>
      </c>
      <c r="P1517" s="4" t="s">
        <v>279</v>
      </c>
      <c r="Q1517" s="4" t="s">
        <v>4718</v>
      </c>
      <c r="R1517" s="4"/>
      <c r="S1517" s="18"/>
      <c r="U1517" s="7">
        <f>VLOOKUP(F1517,[6]农村公路!$I$6:$W$11652,15,0)</f>
        <v>1.5</v>
      </c>
      <c r="V1517" s="7">
        <f t="shared" si="71"/>
        <v>0</v>
      </c>
      <c r="W1517" s="7" t="e">
        <f>VLOOKUP(F1517,'[7]乡镇通三级、旅游资源产业路项目明细'!$F$8:$S$1305,14,0)</f>
        <v>#N/A</v>
      </c>
      <c r="AA1517" s="7" t="e">
        <f>_xlfn.XLOOKUP(F1517,'[8]乡镇通三级、旅游资源产业路项目明细'!$U:$U,'[8]乡镇通三级、旅游资源产业路项目明细'!$U:$U)</f>
        <v>#N/A</v>
      </c>
      <c r="AB1517" s="7" t="e">
        <f>VLOOKUP(F1517,[9]项目建设投资计划表!$L$7:$O$83,4,0)</f>
        <v>#N/A</v>
      </c>
    </row>
    <row r="1518" spans="1:28" ht="25.15" customHeight="1" outlineLevel="3" x14ac:dyDescent="0.4">
      <c r="A1518" s="4" t="s">
        <v>16</v>
      </c>
      <c r="B1518" s="4" t="s">
        <v>140</v>
      </c>
      <c r="C1518" s="4" t="s">
        <v>4692</v>
      </c>
      <c r="D1518" s="4" t="s">
        <v>4666</v>
      </c>
      <c r="E1518" s="9"/>
      <c r="F1518" s="4" t="s">
        <v>4719</v>
      </c>
      <c r="G1518" s="4" t="s">
        <v>290</v>
      </c>
      <c r="H1518" s="9" t="s">
        <v>291</v>
      </c>
      <c r="I1518" s="9" t="s">
        <v>4720</v>
      </c>
      <c r="J1518" s="4">
        <v>7.8559999999999999</v>
      </c>
      <c r="K1518" s="4">
        <v>5</v>
      </c>
      <c r="L1518" s="4"/>
      <c r="M1518" s="4">
        <v>3</v>
      </c>
      <c r="N1518" s="4"/>
      <c r="O1518" s="4" t="s">
        <v>4564</v>
      </c>
      <c r="P1518" s="4" t="s">
        <v>279</v>
      </c>
      <c r="Q1518" s="4" t="s">
        <v>4721</v>
      </c>
      <c r="R1518" s="4"/>
      <c r="S1518" s="18"/>
      <c r="U1518" s="7">
        <f>VLOOKUP(F1518,[6]农村公路!$I$6:$W$11652,15,0)</f>
        <v>7.8559999999999999</v>
      </c>
      <c r="V1518" s="7">
        <f t="shared" si="71"/>
        <v>0</v>
      </c>
      <c r="W1518" s="7" t="e">
        <f>VLOOKUP(F1518,'[7]乡镇通三级、旅游资源产业路项目明细'!$F$8:$S$1305,14,0)</f>
        <v>#N/A</v>
      </c>
      <c r="AA1518" s="7" t="e">
        <f>_xlfn.XLOOKUP(F1518,'[8]乡镇通三级、旅游资源产业路项目明细'!$U:$U,'[8]乡镇通三级、旅游资源产业路项目明细'!$U:$U)</f>
        <v>#N/A</v>
      </c>
      <c r="AB1518" s="7" t="e">
        <f>VLOOKUP(F1518,[9]项目建设投资计划表!$L$7:$O$83,4,0)</f>
        <v>#N/A</v>
      </c>
    </row>
    <row r="1519" spans="1:28" ht="25.15" customHeight="1" outlineLevel="3" x14ac:dyDescent="0.4">
      <c r="A1519" s="4" t="s">
        <v>16</v>
      </c>
      <c r="B1519" s="4" t="s">
        <v>140</v>
      </c>
      <c r="C1519" s="4" t="s">
        <v>4703</v>
      </c>
      <c r="D1519" s="4" t="s">
        <v>4666</v>
      </c>
      <c r="E1519" s="9"/>
      <c r="F1519" s="4" t="s">
        <v>4722</v>
      </c>
      <c r="G1519" s="4" t="s">
        <v>275</v>
      </c>
      <c r="H1519" s="9" t="s">
        <v>291</v>
      </c>
      <c r="I1519" s="9" t="s">
        <v>283</v>
      </c>
      <c r="J1519" s="4">
        <v>1</v>
      </c>
      <c r="K1519" s="4">
        <v>3.5</v>
      </c>
      <c r="L1519" s="4"/>
      <c r="M1519" s="4">
        <v>1</v>
      </c>
      <c r="N1519" s="4"/>
      <c r="O1519" s="4" t="s">
        <v>4564</v>
      </c>
      <c r="P1519" s="4" t="s">
        <v>279</v>
      </c>
      <c r="Q1519" s="4" t="s">
        <v>4723</v>
      </c>
      <c r="R1519" s="4"/>
      <c r="S1519" s="18"/>
      <c r="U1519" s="7">
        <f>VLOOKUP(F1519,[6]农村公路!$I$6:$W$11652,15,0)</f>
        <v>1</v>
      </c>
      <c r="V1519" s="7">
        <f t="shared" si="71"/>
        <v>0</v>
      </c>
      <c r="W1519" s="7" t="e">
        <f>VLOOKUP(F1519,'[7]乡镇通三级、旅游资源产业路项目明细'!$F$8:$S$1305,14,0)</f>
        <v>#N/A</v>
      </c>
      <c r="AA1519" s="7" t="e">
        <f>_xlfn.XLOOKUP(F1519,'[8]乡镇通三级、旅游资源产业路项目明细'!$U:$U,'[8]乡镇通三级、旅游资源产业路项目明细'!$U:$U)</f>
        <v>#N/A</v>
      </c>
      <c r="AB1519" s="7" t="e">
        <f>VLOOKUP(F1519,[9]项目建设投资计划表!$L$7:$O$83,4,0)</f>
        <v>#N/A</v>
      </c>
    </row>
    <row r="1520" spans="1:28" ht="25.15" customHeight="1" outlineLevel="3" x14ac:dyDescent="0.4">
      <c r="A1520" s="4" t="s">
        <v>16</v>
      </c>
      <c r="B1520" s="4" t="s">
        <v>140</v>
      </c>
      <c r="C1520" s="4" t="s">
        <v>2139</v>
      </c>
      <c r="D1520" s="4" t="s">
        <v>4724</v>
      </c>
      <c r="E1520" s="9"/>
      <c r="F1520" s="4" t="s">
        <v>4725</v>
      </c>
      <c r="G1520" s="4" t="s">
        <v>327</v>
      </c>
      <c r="H1520" s="9" t="s">
        <v>291</v>
      </c>
      <c r="I1520" s="9" t="s">
        <v>283</v>
      </c>
      <c r="J1520" s="4">
        <v>2.1</v>
      </c>
      <c r="K1520" s="4" t="s">
        <v>527</v>
      </c>
      <c r="L1520" s="4" t="s">
        <v>1021</v>
      </c>
      <c r="M1520" s="4">
        <v>2.1</v>
      </c>
      <c r="N1520" s="4"/>
      <c r="O1520" s="4" t="s">
        <v>284</v>
      </c>
      <c r="P1520" s="4" t="s">
        <v>279</v>
      </c>
      <c r="Q1520" s="4" t="s">
        <v>4724</v>
      </c>
      <c r="R1520" s="4"/>
      <c r="S1520" s="18"/>
      <c r="U1520" s="7">
        <f>VLOOKUP(F1520,[6]农村公路!$I$6:$W$11652,15,0)</f>
        <v>2.1</v>
      </c>
      <c r="V1520" s="7">
        <f t="shared" si="71"/>
        <v>0</v>
      </c>
      <c r="W1520" s="7" t="e">
        <f>VLOOKUP(F1520,'[7]乡镇通三级、旅游资源产业路项目明细'!$F$8:$S$1305,14,0)</f>
        <v>#N/A</v>
      </c>
      <c r="AA1520" s="7" t="e">
        <f>_xlfn.XLOOKUP(F1520,'[8]乡镇通三级、旅游资源产业路项目明细'!$U:$U,'[8]乡镇通三级、旅游资源产业路项目明细'!$U:$U)</f>
        <v>#N/A</v>
      </c>
      <c r="AB1520" s="7" t="e">
        <f>VLOOKUP(F1520,[9]项目建设投资计划表!$L$7:$O$83,4,0)</f>
        <v>#N/A</v>
      </c>
    </row>
    <row r="1521" spans="1:28" ht="25.15" customHeight="1" outlineLevel="3" x14ac:dyDescent="0.4">
      <c r="A1521" s="4" t="s">
        <v>16</v>
      </c>
      <c r="B1521" s="4" t="s">
        <v>140</v>
      </c>
      <c r="C1521" s="4" t="s">
        <v>4687</v>
      </c>
      <c r="D1521" s="4" t="s">
        <v>4726</v>
      </c>
      <c r="E1521" s="9"/>
      <c r="F1521" s="4" t="s">
        <v>4727</v>
      </c>
      <c r="G1521" s="4" t="s">
        <v>327</v>
      </c>
      <c r="H1521" s="9" t="s">
        <v>291</v>
      </c>
      <c r="I1521" s="9" t="s">
        <v>283</v>
      </c>
      <c r="J1521" s="4">
        <v>1.7</v>
      </c>
      <c r="K1521" s="4" t="s">
        <v>527</v>
      </c>
      <c r="L1521" s="4" t="s">
        <v>1021</v>
      </c>
      <c r="M1521" s="4">
        <v>1.7</v>
      </c>
      <c r="N1521" s="4"/>
      <c r="O1521" s="4" t="s">
        <v>284</v>
      </c>
      <c r="P1521" s="4" t="s">
        <v>279</v>
      </c>
      <c r="Q1521" s="4" t="s">
        <v>4726</v>
      </c>
      <c r="R1521" s="4"/>
      <c r="S1521" s="18"/>
      <c r="U1521" s="7">
        <f>VLOOKUP(F1521,[6]农村公路!$I$6:$W$11652,15,0)</f>
        <v>1.7</v>
      </c>
      <c r="V1521" s="7">
        <f t="shared" si="71"/>
        <v>0</v>
      </c>
      <c r="W1521" s="7" t="e">
        <f>VLOOKUP(F1521,'[7]乡镇通三级、旅游资源产业路项目明细'!$F$8:$S$1305,14,0)</f>
        <v>#N/A</v>
      </c>
      <c r="AA1521" s="7" t="e">
        <f>_xlfn.XLOOKUP(F1521,'[8]乡镇通三级、旅游资源产业路项目明细'!$U:$U,'[8]乡镇通三级、旅游资源产业路项目明细'!$U:$U)</f>
        <v>#N/A</v>
      </c>
      <c r="AB1521" s="7" t="e">
        <f>VLOOKUP(F1521,[9]项目建设投资计划表!$L$7:$O$83,4,0)</f>
        <v>#N/A</v>
      </c>
    </row>
    <row r="1522" spans="1:28" ht="25.15" customHeight="1" outlineLevel="3" x14ac:dyDescent="0.4">
      <c r="A1522" s="4" t="s">
        <v>16</v>
      </c>
      <c r="B1522" s="4" t="s">
        <v>140</v>
      </c>
      <c r="C1522" s="4" t="s">
        <v>4665</v>
      </c>
      <c r="D1522" s="4" t="s">
        <v>4728</v>
      </c>
      <c r="E1522" s="9"/>
      <c r="F1522" s="4" t="s">
        <v>4729</v>
      </c>
      <c r="G1522" s="4" t="s">
        <v>327</v>
      </c>
      <c r="H1522" s="9" t="s">
        <v>291</v>
      </c>
      <c r="I1522" s="9" t="s">
        <v>4730</v>
      </c>
      <c r="J1522" s="4">
        <v>3.8</v>
      </c>
      <c r="K1522" s="4" t="s">
        <v>527</v>
      </c>
      <c r="L1522" s="4" t="s">
        <v>1021</v>
      </c>
      <c r="M1522" s="4">
        <v>3.8</v>
      </c>
      <c r="N1522" s="4"/>
      <c r="O1522" s="4" t="s">
        <v>284</v>
      </c>
      <c r="P1522" s="4" t="s">
        <v>279</v>
      </c>
      <c r="Q1522" s="4" t="s">
        <v>4728</v>
      </c>
      <c r="R1522" s="4"/>
      <c r="S1522" s="18"/>
      <c r="U1522" s="7">
        <f>VLOOKUP(F1522,[6]农村公路!$I$6:$W$11652,15,0)</f>
        <v>3.8</v>
      </c>
      <c r="V1522" s="7">
        <f t="shared" si="71"/>
        <v>0</v>
      </c>
      <c r="W1522" s="7" t="e">
        <f>VLOOKUP(F1522,'[7]乡镇通三级、旅游资源产业路项目明细'!$F$8:$S$1305,14,0)</f>
        <v>#N/A</v>
      </c>
      <c r="AA1522" s="7" t="e">
        <f>_xlfn.XLOOKUP(F1522,'[8]乡镇通三级、旅游资源产业路项目明细'!$U:$U,'[8]乡镇通三级、旅游资源产业路项目明细'!$U:$U)</f>
        <v>#N/A</v>
      </c>
      <c r="AB1522" s="7" t="e">
        <f>VLOOKUP(F1522,[9]项目建设投资计划表!$L$7:$O$83,4,0)</f>
        <v>#N/A</v>
      </c>
    </row>
    <row r="1523" spans="1:28" ht="25.15" customHeight="1" outlineLevel="3" x14ac:dyDescent="0.4">
      <c r="A1523" s="4" t="s">
        <v>16</v>
      </c>
      <c r="B1523" s="4" t="s">
        <v>140</v>
      </c>
      <c r="C1523" s="4" t="s">
        <v>4687</v>
      </c>
      <c r="D1523" s="4" t="s">
        <v>4731</v>
      </c>
      <c r="E1523" s="9"/>
      <c r="F1523" s="4" t="s">
        <v>4732</v>
      </c>
      <c r="G1523" s="4" t="s">
        <v>327</v>
      </c>
      <c r="H1523" s="9" t="s">
        <v>291</v>
      </c>
      <c r="I1523" s="9" t="s">
        <v>283</v>
      </c>
      <c r="J1523" s="4">
        <v>1.4</v>
      </c>
      <c r="K1523" s="4" t="s">
        <v>527</v>
      </c>
      <c r="L1523" s="4" t="s">
        <v>1021</v>
      </c>
      <c r="M1523" s="4">
        <v>1.4</v>
      </c>
      <c r="N1523" s="4"/>
      <c r="O1523" s="4" t="s">
        <v>284</v>
      </c>
      <c r="P1523" s="4" t="s">
        <v>279</v>
      </c>
      <c r="Q1523" s="4" t="s">
        <v>4731</v>
      </c>
      <c r="R1523" s="4"/>
      <c r="S1523" s="18"/>
      <c r="U1523" s="7">
        <f>VLOOKUP(F1523,[6]农村公路!$I$6:$W$11652,15,0)</f>
        <v>1.4</v>
      </c>
      <c r="V1523" s="7">
        <f t="shared" si="71"/>
        <v>0</v>
      </c>
      <c r="W1523" s="7" t="e">
        <f>VLOOKUP(F1523,'[7]乡镇通三级、旅游资源产业路项目明细'!$F$8:$S$1305,14,0)</f>
        <v>#N/A</v>
      </c>
      <c r="AA1523" s="7" t="e">
        <f>_xlfn.XLOOKUP(F1523,'[8]乡镇通三级、旅游资源产业路项目明细'!$U:$U,'[8]乡镇通三级、旅游资源产业路项目明细'!$U:$U)</f>
        <v>#N/A</v>
      </c>
      <c r="AB1523" s="7" t="e">
        <f>VLOOKUP(F1523,[9]项目建设投资计划表!$L$7:$O$83,4,0)</f>
        <v>#N/A</v>
      </c>
    </row>
    <row r="1524" spans="1:28" ht="25.15" customHeight="1" outlineLevel="3" x14ac:dyDescent="0.4">
      <c r="A1524" s="4" t="s">
        <v>16</v>
      </c>
      <c r="B1524" s="4" t="s">
        <v>140</v>
      </c>
      <c r="C1524" s="4" t="s">
        <v>4733</v>
      </c>
      <c r="D1524" s="4" t="s">
        <v>4734</v>
      </c>
      <c r="E1524" s="9"/>
      <c r="F1524" s="4" t="s">
        <v>4735</v>
      </c>
      <c r="G1524" s="4" t="s">
        <v>327</v>
      </c>
      <c r="H1524" s="9" t="s">
        <v>291</v>
      </c>
      <c r="I1524" s="9" t="s">
        <v>283</v>
      </c>
      <c r="J1524" s="4">
        <v>1.1000000000000001</v>
      </c>
      <c r="K1524" s="4" t="s">
        <v>527</v>
      </c>
      <c r="L1524" s="4" t="s">
        <v>1021</v>
      </c>
      <c r="M1524" s="4">
        <v>1.1000000000000001</v>
      </c>
      <c r="N1524" s="4"/>
      <c r="O1524" s="4" t="s">
        <v>284</v>
      </c>
      <c r="P1524" s="4" t="s">
        <v>279</v>
      </c>
      <c r="Q1524" s="4" t="s">
        <v>4734</v>
      </c>
      <c r="R1524" s="4"/>
      <c r="S1524" s="18"/>
      <c r="U1524" s="7">
        <f>VLOOKUP(F1524,[6]农村公路!$I$6:$W$11652,15,0)</f>
        <v>1.1000000000000001</v>
      </c>
      <c r="V1524" s="7">
        <f t="shared" si="71"/>
        <v>0</v>
      </c>
      <c r="W1524" s="7" t="e">
        <f>VLOOKUP(F1524,'[7]乡镇通三级、旅游资源产业路项目明细'!$F$8:$S$1305,14,0)</f>
        <v>#N/A</v>
      </c>
      <c r="AA1524" s="7" t="e">
        <f>_xlfn.XLOOKUP(F1524,'[8]乡镇通三级、旅游资源产业路项目明细'!$U:$U,'[8]乡镇通三级、旅游资源产业路项目明细'!$U:$U)</f>
        <v>#N/A</v>
      </c>
      <c r="AB1524" s="7" t="e">
        <f>VLOOKUP(F1524,[9]项目建设投资计划表!$L$7:$O$83,4,0)</f>
        <v>#N/A</v>
      </c>
    </row>
    <row r="1525" spans="1:28" ht="25.15" customHeight="1" outlineLevel="3" x14ac:dyDescent="0.4">
      <c r="A1525" s="4" t="s">
        <v>16</v>
      </c>
      <c r="B1525" s="4" t="s">
        <v>140</v>
      </c>
      <c r="C1525" s="4" t="s">
        <v>4687</v>
      </c>
      <c r="D1525" s="4" t="s">
        <v>4731</v>
      </c>
      <c r="E1525" s="9"/>
      <c r="F1525" s="4" t="s">
        <v>4736</v>
      </c>
      <c r="G1525" s="4" t="s">
        <v>327</v>
      </c>
      <c r="H1525" s="9" t="s">
        <v>291</v>
      </c>
      <c r="I1525" s="9" t="s">
        <v>283</v>
      </c>
      <c r="J1525" s="4">
        <v>1.4</v>
      </c>
      <c r="K1525" s="4" t="s">
        <v>527</v>
      </c>
      <c r="L1525" s="4" t="s">
        <v>1021</v>
      </c>
      <c r="M1525" s="4">
        <v>1.4</v>
      </c>
      <c r="N1525" s="4"/>
      <c r="O1525" s="4" t="s">
        <v>284</v>
      </c>
      <c r="P1525" s="4" t="s">
        <v>279</v>
      </c>
      <c r="Q1525" s="4" t="s">
        <v>4731</v>
      </c>
      <c r="R1525" s="4"/>
      <c r="S1525" s="18"/>
      <c r="U1525" s="7">
        <f>VLOOKUP(F1525,[6]农村公路!$I$6:$W$11652,15,0)</f>
        <v>1.4</v>
      </c>
      <c r="V1525" s="7">
        <f t="shared" si="71"/>
        <v>0</v>
      </c>
      <c r="W1525" s="7" t="e">
        <f>VLOOKUP(F1525,'[7]乡镇通三级、旅游资源产业路项目明细'!$F$8:$S$1305,14,0)</f>
        <v>#N/A</v>
      </c>
      <c r="AA1525" s="7" t="e">
        <f>_xlfn.XLOOKUP(F1525,'[8]乡镇通三级、旅游资源产业路项目明细'!$U:$U,'[8]乡镇通三级、旅游资源产业路项目明细'!$U:$U)</f>
        <v>#N/A</v>
      </c>
      <c r="AB1525" s="7" t="e">
        <f>VLOOKUP(F1525,[9]项目建设投资计划表!$L$7:$O$83,4,0)</f>
        <v>#N/A</v>
      </c>
    </row>
    <row r="1526" spans="1:28" ht="25.15" customHeight="1" outlineLevel="3" x14ac:dyDescent="0.4">
      <c r="A1526" s="4" t="s">
        <v>16</v>
      </c>
      <c r="B1526" s="4" t="s">
        <v>140</v>
      </c>
      <c r="C1526" s="4" t="s">
        <v>4737</v>
      </c>
      <c r="D1526" s="4" t="s">
        <v>4738</v>
      </c>
      <c r="E1526" s="9"/>
      <c r="F1526" s="4" t="s">
        <v>4739</v>
      </c>
      <c r="G1526" s="4" t="s">
        <v>327</v>
      </c>
      <c r="H1526" s="9" t="s">
        <v>291</v>
      </c>
      <c r="I1526" s="9" t="s">
        <v>4740</v>
      </c>
      <c r="J1526" s="4">
        <v>1</v>
      </c>
      <c r="K1526" s="4" t="s">
        <v>527</v>
      </c>
      <c r="L1526" s="4" t="s">
        <v>1021</v>
      </c>
      <c r="M1526" s="4">
        <v>1</v>
      </c>
      <c r="N1526" s="4"/>
      <c r="O1526" s="4" t="s">
        <v>284</v>
      </c>
      <c r="P1526" s="4" t="s">
        <v>279</v>
      </c>
      <c r="Q1526" s="4" t="s">
        <v>4738</v>
      </c>
      <c r="R1526" s="4"/>
      <c r="S1526" s="18"/>
      <c r="U1526" s="7">
        <f>VLOOKUP(F1526,[6]农村公路!$I$6:$W$11652,15,0)</f>
        <v>1</v>
      </c>
      <c r="V1526" s="7">
        <f t="shared" si="71"/>
        <v>0</v>
      </c>
      <c r="W1526" s="7" t="e">
        <f>VLOOKUP(F1526,'[7]乡镇通三级、旅游资源产业路项目明细'!$F$8:$S$1305,14,0)</f>
        <v>#N/A</v>
      </c>
      <c r="AA1526" s="7" t="e">
        <f>_xlfn.XLOOKUP(F1526,'[8]乡镇通三级、旅游资源产业路项目明细'!$U:$U,'[8]乡镇通三级、旅游资源产业路项目明细'!$U:$U)</f>
        <v>#N/A</v>
      </c>
      <c r="AB1526" s="7" t="e">
        <f>VLOOKUP(F1526,[9]项目建设投资计划表!$L$7:$O$83,4,0)</f>
        <v>#N/A</v>
      </c>
    </row>
    <row r="1527" spans="1:28" ht="25.15" customHeight="1" outlineLevel="3" x14ac:dyDescent="0.4">
      <c r="A1527" s="4" t="s">
        <v>16</v>
      </c>
      <c r="B1527" s="4" t="s">
        <v>140</v>
      </c>
      <c r="C1527" s="4" t="s">
        <v>4741</v>
      </c>
      <c r="D1527" s="4" t="s">
        <v>4742</v>
      </c>
      <c r="E1527" s="9"/>
      <c r="F1527" s="4" t="s">
        <v>4743</v>
      </c>
      <c r="G1527" s="4" t="s">
        <v>327</v>
      </c>
      <c r="H1527" s="9" t="s">
        <v>291</v>
      </c>
      <c r="I1527" s="9" t="s">
        <v>283</v>
      </c>
      <c r="J1527" s="4">
        <v>3</v>
      </c>
      <c r="K1527" s="4" t="s">
        <v>527</v>
      </c>
      <c r="L1527" s="4" t="s">
        <v>1021</v>
      </c>
      <c r="M1527" s="4">
        <v>3</v>
      </c>
      <c r="N1527" s="4"/>
      <c r="O1527" s="4" t="s">
        <v>284</v>
      </c>
      <c r="P1527" s="4" t="s">
        <v>279</v>
      </c>
      <c r="Q1527" s="4" t="s">
        <v>4742</v>
      </c>
      <c r="R1527" s="4"/>
      <c r="S1527" s="18"/>
      <c r="U1527" s="7">
        <f>VLOOKUP(F1527,[6]农村公路!$I$6:$W$11652,15,0)</f>
        <v>3</v>
      </c>
      <c r="V1527" s="7">
        <f t="shared" si="71"/>
        <v>0</v>
      </c>
      <c r="W1527" s="7" t="e">
        <f>VLOOKUP(F1527,'[7]乡镇通三级、旅游资源产业路项目明细'!$F$8:$S$1305,14,0)</f>
        <v>#N/A</v>
      </c>
      <c r="AA1527" s="7" t="e">
        <f>_xlfn.XLOOKUP(F1527,'[8]乡镇通三级、旅游资源产业路项目明细'!$U:$U,'[8]乡镇通三级、旅游资源产业路项目明细'!$U:$U)</f>
        <v>#N/A</v>
      </c>
      <c r="AB1527" s="7" t="e">
        <f>VLOOKUP(F1527,[9]项目建设投资计划表!$L$7:$O$83,4,0)</f>
        <v>#N/A</v>
      </c>
    </row>
    <row r="1528" spans="1:28" ht="25.15" customHeight="1" outlineLevel="3" x14ac:dyDescent="0.4">
      <c r="A1528" s="4" t="s">
        <v>16</v>
      </c>
      <c r="B1528" s="4" t="s">
        <v>140</v>
      </c>
      <c r="C1528" s="4" t="s">
        <v>4744</v>
      </c>
      <c r="D1528" s="4" t="s">
        <v>4745</v>
      </c>
      <c r="E1528" s="9"/>
      <c r="F1528" s="4" t="s">
        <v>4746</v>
      </c>
      <c r="G1528" s="4" t="s">
        <v>327</v>
      </c>
      <c r="H1528" s="9" t="s">
        <v>291</v>
      </c>
      <c r="I1528" s="9" t="s">
        <v>283</v>
      </c>
      <c r="J1528" s="4">
        <v>2.6</v>
      </c>
      <c r="K1528" s="4" t="s">
        <v>527</v>
      </c>
      <c r="L1528" s="4" t="s">
        <v>1021</v>
      </c>
      <c r="M1528" s="4">
        <v>2.6</v>
      </c>
      <c r="N1528" s="4"/>
      <c r="O1528" s="4" t="s">
        <v>284</v>
      </c>
      <c r="P1528" s="4" t="s">
        <v>279</v>
      </c>
      <c r="Q1528" s="4" t="s">
        <v>4745</v>
      </c>
      <c r="R1528" s="4"/>
      <c r="S1528" s="18"/>
      <c r="U1528" s="7">
        <f>VLOOKUP(F1528,[6]农村公路!$I$6:$W$11652,15,0)</f>
        <v>2.6</v>
      </c>
      <c r="V1528" s="7">
        <f t="shared" si="71"/>
        <v>0</v>
      </c>
      <c r="W1528" s="7" t="e">
        <f>VLOOKUP(F1528,'[7]乡镇通三级、旅游资源产业路项目明细'!$F$8:$S$1305,14,0)</f>
        <v>#N/A</v>
      </c>
      <c r="AA1528" s="7" t="e">
        <f>_xlfn.XLOOKUP(F1528,'[8]乡镇通三级、旅游资源产业路项目明细'!$U:$U,'[8]乡镇通三级、旅游资源产业路项目明细'!$U:$U)</f>
        <v>#N/A</v>
      </c>
      <c r="AB1528" s="7" t="e">
        <f>VLOOKUP(F1528,[9]项目建设投资计划表!$L$7:$O$83,4,0)</f>
        <v>#N/A</v>
      </c>
    </row>
    <row r="1529" spans="1:28" ht="25.15" customHeight="1" outlineLevel="3" x14ac:dyDescent="0.4">
      <c r="A1529" s="4" t="s">
        <v>16</v>
      </c>
      <c r="B1529" s="4" t="s">
        <v>140</v>
      </c>
      <c r="C1529" s="4" t="s">
        <v>4692</v>
      </c>
      <c r="D1529" s="4" t="s">
        <v>4747</v>
      </c>
      <c r="E1529" s="9"/>
      <c r="F1529" s="4" t="s">
        <v>4748</v>
      </c>
      <c r="G1529" s="4" t="s">
        <v>327</v>
      </c>
      <c r="H1529" s="9" t="s">
        <v>291</v>
      </c>
      <c r="I1529" s="9" t="s">
        <v>283</v>
      </c>
      <c r="J1529" s="4">
        <v>3</v>
      </c>
      <c r="K1529" s="4" t="s">
        <v>527</v>
      </c>
      <c r="L1529" s="4" t="s">
        <v>1021</v>
      </c>
      <c r="M1529" s="4">
        <v>3</v>
      </c>
      <c r="N1529" s="4"/>
      <c r="O1529" s="4" t="s">
        <v>284</v>
      </c>
      <c r="P1529" s="4" t="s">
        <v>279</v>
      </c>
      <c r="Q1529" s="4" t="s">
        <v>4747</v>
      </c>
      <c r="R1529" s="4"/>
      <c r="S1529" s="18"/>
      <c r="U1529" s="7">
        <f>VLOOKUP(F1529,[6]农村公路!$I$6:$W$11652,15,0)</f>
        <v>3</v>
      </c>
      <c r="V1529" s="7">
        <f t="shared" si="71"/>
        <v>0</v>
      </c>
      <c r="W1529" s="7" t="e">
        <f>VLOOKUP(F1529,'[7]乡镇通三级、旅游资源产业路项目明细'!$F$8:$S$1305,14,0)</f>
        <v>#N/A</v>
      </c>
      <c r="AA1529" s="7" t="e">
        <f>_xlfn.XLOOKUP(F1529,'[8]乡镇通三级、旅游资源产业路项目明细'!$U:$U,'[8]乡镇通三级、旅游资源产业路项目明细'!$U:$U)</f>
        <v>#N/A</v>
      </c>
      <c r="AB1529" s="7" t="e">
        <f>VLOOKUP(F1529,[9]项目建设投资计划表!$L$7:$O$83,4,0)</f>
        <v>#N/A</v>
      </c>
    </row>
    <row r="1530" spans="1:28" ht="25.15" customHeight="1" outlineLevel="3" x14ac:dyDescent="0.4">
      <c r="A1530" s="4" t="s">
        <v>16</v>
      </c>
      <c r="B1530" s="4" t="s">
        <v>140</v>
      </c>
      <c r="C1530" s="4" t="s">
        <v>4665</v>
      </c>
      <c r="D1530" s="4" t="s">
        <v>4749</v>
      </c>
      <c r="E1530" s="9"/>
      <c r="F1530" s="4" t="s">
        <v>4750</v>
      </c>
      <c r="G1530" s="4" t="s">
        <v>327</v>
      </c>
      <c r="H1530" s="9" t="s">
        <v>291</v>
      </c>
      <c r="I1530" s="9" t="s">
        <v>283</v>
      </c>
      <c r="J1530" s="4">
        <v>2.5</v>
      </c>
      <c r="K1530" s="4" t="s">
        <v>527</v>
      </c>
      <c r="L1530" s="4" t="s">
        <v>1021</v>
      </c>
      <c r="M1530" s="4">
        <v>2.5</v>
      </c>
      <c r="N1530" s="4"/>
      <c r="O1530" s="4" t="s">
        <v>284</v>
      </c>
      <c r="P1530" s="4" t="s">
        <v>279</v>
      </c>
      <c r="Q1530" s="4" t="s">
        <v>4749</v>
      </c>
      <c r="R1530" s="4"/>
      <c r="S1530" s="18"/>
      <c r="U1530" s="7">
        <f>VLOOKUP(F1530,[6]农村公路!$I$6:$W$11652,15,0)</f>
        <v>2.5</v>
      </c>
      <c r="V1530" s="7">
        <f t="shared" si="71"/>
        <v>0</v>
      </c>
      <c r="W1530" s="7" t="e">
        <f>VLOOKUP(F1530,'[7]乡镇通三级、旅游资源产业路项目明细'!$F$8:$S$1305,14,0)</f>
        <v>#N/A</v>
      </c>
      <c r="AA1530" s="7" t="e">
        <f>_xlfn.XLOOKUP(F1530,'[8]乡镇通三级、旅游资源产业路项目明细'!$U:$U,'[8]乡镇通三级、旅游资源产业路项目明细'!$U:$U)</f>
        <v>#N/A</v>
      </c>
      <c r="AB1530" s="7" t="e">
        <f>VLOOKUP(F1530,[9]项目建设投资计划表!$L$7:$O$83,4,0)</f>
        <v>#N/A</v>
      </c>
    </row>
    <row r="1531" spans="1:28" ht="25.15" customHeight="1" outlineLevel="3" x14ac:dyDescent="0.4">
      <c r="A1531" s="4" t="s">
        <v>16</v>
      </c>
      <c r="B1531" s="4" t="s">
        <v>140</v>
      </c>
      <c r="C1531" s="4" t="s">
        <v>4744</v>
      </c>
      <c r="D1531" s="4" t="s">
        <v>4734</v>
      </c>
      <c r="E1531" s="9"/>
      <c r="F1531" s="4" t="s">
        <v>4751</v>
      </c>
      <c r="G1531" s="4" t="s">
        <v>327</v>
      </c>
      <c r="H1531" s="9" t="s">
        <v>291</v>
      </c>
      <c r="I1531" s="9" t="s">
        <v>4752</v>
      </c>
      <c r="J1531" s="4">
        <v>1.9</v>
      </c>
      <c r="K1531" s="4" t="s">
        <v>527</v>
      </c>
      <c r="L1531" s="4" t="s">
        <v>1021</v>
      </c>
      <c r="M1531" s="4">
        <v>1.9</v>
      </c>
      <c r="N1531" s="4"/>
      <c r="O1531" s="4" t="s">
        <v>284</v>
      </c>
      <c r="P1531" s="4" t="s">
        <v>279</v>
      </c>
      <c r="Q1531" s="4" t="s">
        <v>4734</v>
      </c>
      <c r="R1531" s="4"/>
      <c r="S1531" s="18"/>
      <c r="U1531" s="7">
        <f>VLOOKUP(F1531,[6]农村公路!$I$6:$W$11652,15,0)</f>
        <v>1.9</v>
      </c>
      <c r="V1531" s="7">
        <f t="shared" si="71"/>
        <v>0</v>
      </c>
      <c r="W1531" s="7" t="e">
        <f>VLOOKUP(F1531,'[7]乡镇通三级、旅游资源产业路项目明细'!$F$8:$S$1305,14,0)</f>
        <v>#N/A</v>
      </c>
      <c r="AA1531" s="7" t="e">
        <f>_xlfn.XLOOKUP(F1531,'[8]乡镇通三级、旅游资源产业路项目明细'!$U:$U,'[8]乡镇通三级、旅游资源产业路项目明细'!$U:$U)</f>
        <v>#N/A</v>
      </c>
      <c r="AB1531" s="7" t="e">
        <f>VLOOKUP(F1531,[9]项目建设投资计划表!$L$7:$O$83,4,0)</f>
        <v>#N/A</v>
      </c>
    </row>
    <row r="1532" spans="1:28" ht="25.15" customHeight="1" outlineLevel="3" x14ac:dyDescent="0.4">
      <c r="A1532" s="4" t="s">
        <v>16</v>
      </c>
      <c r="B1532" s="4" t="s">
        <v>140</v>
      </c>
      <c r="C1532" s="4" t="s">
        <v>4753</v>
      </c>
      <c r="D1532" s="4" t="s">
        <v>4754</v>
      </c>
      <c r="E1532" s="9"/>
      <c r="F1532" s="4" t="s">
        <v>4755</v>
      </c>
      <c r="G1532" s="4" t="s">
        <v>327</v>
      </c>
      <c r="H1532" s="9" t="s">
        <v>291</v>
      </c>
      <c r="I1532" s="9" t="s">
        <v>283</v>
      </c>
      <c r="J1532" s="4">
        <v>1</v>
      </c>
      <c r="K1532" s="4" t="s">
        <v>527</v>
      </c>
      <c r="L1532" s="4" t="s">
        <v>279</v>
      </c>
      <c r="M1532" s="4">
        <v>1</v>
      </c>
      <c r="N1532" s="4"/>
      <c r="O1532" s="4" t="s">
        <v>284</v>
      </c>
      <c r="P1532" s="4" t="s">
        <v>279</v>
      </c>
      <c r="Q1532" s="4" t="s">
        <v>4754</v>
      </c>
      <c r="R1532" s="4"/>
      <c r="S1532" s="18"/>
      <c r="U1532" s="7">
        <f>VLOOKUP(F1532,[6]农村公路!$I$6:$W$11652,15,0)</f>
        <v>1</v>
      </c>
      <c r="V1532" s="7">
        <f t="shared" si="71"/>
        <v>0</v>
      </c>
      <c r="W1532" s="7" t="e">
        <f>VLOOKUP(F1532,'[7]乡镇通三级、旅游资源产业路项目明细'!$F$8:$S$1305,14,0)</f>
        <v>#N/A</v>
      </c>
      <c r="AA1532" s="7" t="e">
        <f>_xlfn.XLOOKUP(F1532,'[8]乡镇通三级、旅游资源产业路项目明细'!$U:$U,'[8]乡镇通三级、旅游资源产业路项目明细'!$U:$U)</f>
        <v>#N/A</v>
      </c>
      <c r="AB1532" s="7" t="e">
        <f>VLOOKUP(F1532,[9]项目建设投资计划表!$L$7:$O$83,4,0)</f>
        <v>#N/A</v>
      </c>
    </row>
    <row r="1533" spans="1:28" ht="25.15" customHeight="1" outlineLevel="3" x14ac:dyDescent="0.4">
      <c r="A1533" s="4" t="s">
        <v>16</v>
      </c>
      <c r="B1533" s="4" t="s">
        <v>140</v>
      </c>
      <c r="C1533" s="4" t="s">
        <v>4687</v>
      </c>
      <c r="D1533" s="4" t="s">
        <v>4756</v>
      </c>
      <c r="E1533" s="9"/>
      <c r="F1533" s="4" t="s">
        <v>4757</v>
      </c>
      <c r="G1533" s="4" t="s">
        <v>327</v>
      </c>
      <c r="H1533" s="9" t="s">
        <v>291</v>
      </c>
      <c r="I1533" s="9" t="s">
        <v>4758</v>
      </c>
      <c r="J1533" s="4">
        <v>1.427</v>
      </c>
      <c r="K1533" s="4" t="s">
        <v>527</v>
      </c>
      <c r="L1533" s="4" t="s">
        <v>1021</v>
      </c>
      <c r="M1533" s="4">
        <v>1.427</v>
      </c>
      <c r="N1533" s="4"/>
      <c r="O1533" s="4" t="s">
        <v>284</v>
      </c>
      <c r="P1533" s="4" t="s">
        <v>279</v>
      </c>
      <c r="Q1533" s="4" t="s">
        <v>4756</v>
      </c>
      <c r="R1533" s="4"/>
      <c r="S1533" s="18"/>
      <c r="U1533" s="7">
        <f>VLOOKUP(F1533,[6]农村公路!$I$6:$W$11652,15,0)</f>
        <v>1.427</v>
      </c>
      <c r="V1533" s="7">
        <f t="shared" si="71"/>
        <v>0</v>
      </c>
      <c r="W1533" s="7" t="e">
        <f>VLOOKUP(F1533,'[7]乡镇通三级、旅游资源产业路项目明细'!$F$8:$S$1305,14,0)</f>
        <v>#N/A</v>
      </c>
      <c r="AA1533" s="7" t="e">
        <f>_xlfn.XLOOKUP(F1533,'[8]乡镇通三级、旅游资源产业路项目明细'!$U:$U,'[8]乡镇通三级、旅游资源产业路项目明细'!$U:$U)</f>
        <v>#N/A</v>
      </c>
      <c r="AB1533" s="7" t="e">
        <f>VLOOKUP(F1533,[9]项目建设投资计划表!$L$7:$O$83,4,0)</f>
        <v>#N/A</v>
      </c>
    </row>
    <row r="1534" spans="1:28" ht="25.15" customHeight="1" outlineLevel="3" x14ac:dyDescent="0.4">
      <c r="A1534" s="4" t="s">
        <v>16</v>
      </c>
      <c r="B1534" s="4" t="s">
        <v>140</v>
      </c>
      <c r="C1534" s="4" t="s">
        <v>2139</v>
      </c>
      <c r="D1534" s="4" t="s">
        <v>4759</v>
      </c>
      <c r="E1534" s="9"/>
      <c r="F1534" s="4" t="s">
        <v>4760</v>
      </c>
      <c r="G1534" s="4" t="s">
        <v>327</v>
      </c>
      <c r="H1534" s="9" t="s">
        <v>291</v>
      </c>
      <c r="I1534" s="9" t="s">
        <v>283</v>
      </c>
      <c r="J1534" s="4">
        <v>0.4</v>
      </c>
      <c r="K1534" s="4" t="s">
        <v>527</v>
      </c>
      <c r="L1534" s="4" t="s">
        <v>279</v>
      </c>
      <c r="M1534" s="4">
        <v>0.4</v>
      </c>
      <c r="N1534" s="4"/>
      <c r="O1534" s="4" t="s">
        <v>284</v>
      </c>
      <c r="P1534" s="4" t="s">
        <v>279</v>
      </c>
      <c r="Q1534" s="4" t="s">
        <v>4759</v>
      </c>
      <c r="R1534" s="4"/>
      <c r="S1534" s="18"/>
      <c r="U1534" s="7">
        <f>VLOOKUP(F1534,[6]农村公路!$I$6:$W$11652,15,0)</f>
        <v>0.4</v>
      </c>
      <c r="V1534" s="7">
        <f t="shared" si="71"/>
        <v>0</v>
      </c>
      <c r="W1534" s="7" t="e">
        <f>VLOOKUP(F1534,'[7]乡镇通三级、旅游资源产业路项目明细'!$F$8:$S$1305,14,0)</f>
        <v>#N/A</v>
      </c>
      <c r="AA1534" s="7" t="e">
        <f>_xlfn.XLOOKUP(F1534,'[8]乡镇通三级、旅游资源产业路项目明细'!$U:$U,'[8]乡镇通三级、旅游资源产业路项目明细'!$U:$U)</f>
        <v>#N/A</v>
      </c>
      <c r="AB1534" s="7" t="e">
        <f>VLOOKUP(F1534,[9]项目建设投资计划表!$L$7:$O$83,4,0)</f>
        <v>#N/A</v>
      </c>
    </row>
    <row r="1535" spans="1:28" ht="25.15" customHeight="1" outlineLevel="3" x14ac:dyDescent="0.4">
      <c r="A1535" s="4" t="s">
        <v>16</v>
      </c>
      <c r="B1535" s="4" t="s">
        <v>140</v>
      </c>
      <c r="C1535" s="4" t="s">
        <v>4761</v>
      </c>
      <c r="D1535" s="4" t="s">
        <v>4762</v>
      </c>
      <c r="E1535" s="9"/>
      <c r="F1535" s="4" t="s">
        <v>4763</v>
      </c>
      <c r="G1535" s="4" t="s">
        <v>327</v>
      </c>
      <c r="H1535" s="9" t="s">
        <v>291</v>
      </c>
      <c r="I1535" s="9" t="s">
        <v>283</v>
      </c>
      <c r="J1535" s="4">
        <v>1.4</v>
      </c>
      <c r="K1535" s="4" t="s">
        <v>527</v>
      </c>
      <c r="L1535" s="4" t="s">
        <v>1021</v>
      </c>
      <c r="M1535" s="4">
        <v>1.4</v>
      </c>
      <c r="N1535" s="4"/>
      <c r="O1535" s="4" t="s">
        <v>284</v>
      </c>
      <c r="P1535" s="4" t="s">
        <v>279</v>
      </c>
      <c r="Q1535" s="4" t="s">
        <v>4762</v>
      </c>
      <c r="R1535" s="4"/>
      <c r="S1535" s="18"/>
      <c r="U1535" s="7">
        <f>VLOOKUP(F1535,[6]农村公路!$I$6:$W$11652,15,0)</f>
        <v>1.4</v>
      </c>
      <c r="V1535" s="7">
        <f t="shared" si="71"/>
        <v>0</v>
      </c>
      <c r="W1535" s="7" t="e">
        <f>VLOOKUP(F1535,'[7]乡镇通三级、旅游资源产业路项目明细'!$F$8:$S$1305,14,0)</f>
        <v>#N/A</v>
      </c>
      <c r="AA1535" s="7" t="e">
        <f>_xlfn.XLOOKUP(F1535,'[8]乡镇通三级、旅游资源产业路项目明细'!$U:$U,'[8]乡镇通三级、旅游资源产业路项目明细'!$U:$U)</f>
        <v>#N/A</v>
      </c>
      <c r="AB1535" s="7" t="e">
        <f>VLOOKUP(F1535,[9]项目建设投资计划表!$L$7:$O$83,4,0)</f>
        <v>#N/A</v>
      </c>
    </row>
    <row r="1536" spans="1:28" ht="25.15" customHeight="1" outlineLevel="3" x14ac:dyDescent="0.4">
      <c r="A1536" s="4" t="s">
        <v>16</v>
      </c>
      <c r="B1536" s="4" t="s">
        <v>140</v>
      </c>
      <c r="C1536" s="4" t="s">
        <v>4692</v>
      </c>
      <c r="D1536" s="4" t="s">
        <v>4747</v>
      </c>
      <c r="E1536" s="9"/>
      <c r="F1536" s="4" t="s">
        <v>4764</v>
      </c>
      <c r="G1536" s="4" t="s">
        <v>327</v>
      </c>
      <c r="H1536" s="9" t="s">
        <v>291</v>
      </c>
      <c r="I1536" s="9" t="s">
        <v>283</v>
      </c>
      <c r="J1536" s="4">
        <v>1</v>
      </c>
      <c r="K1536" s="4" t="s">
        <v>527</v>
      </c>
      <c r="L1536" s="4" t="s">
        <v>1021</v>
      </c>
      <c r="M1536" s="4">
        <v>1</v>
      </c>
      <c r="N1536" s="4"/>
      <c r="O1536" s="4" t="s">
        <v>284</v>
      </c>
      <c r="P1536" s="4" t="s">
        <v>279</v>
      </c>
      <c r="Q1536" s="4" t="s">
        <v>4747</v>
      </c>
      <c r="R1536" s="4"/>
      <c r="S1536" s="18"/>
      <c r="U1536" s="7">
        <f>VLOOKUP(F1536,[6]农村公路!$I$6:$W$11652,15,0)</f>
        <v>1</v>
      </c>
      <c r="V1536" s="7">
        <f t="shared" si="71"/>
        <v>0</v>
      </c>
      <c r="W1536" s="7" t="e">
        <f>VLOOKUP(F1536,'[7]乡镇通三级、旅游资源产业路项目明细'!$F$8:$S$1305,14,0)</f>
        <v>#N/A</v>
      </c>
      <c r="AA1536" s="7" t="e">
        <f>_xlfn.XLOOKUP(F1536,'[8]乡镇通三级、旅游资源产业路项目明细'!$U:$U,'[8]乡镇通三级、旅游资源产业路项目明细'!$U:$U)</f>
        <v>#N/A</v>
      </c>
      <c r="AB1536" s="7" t="e">
        <f>VLOOKUP(F1536,[9]项目建设投资计划表!$L$7:$O$83,4,0)</f>
        <v>#N/A</v>
      </c>
    </row>
    <row r="1537" spans="1:28" ht="25.15" customHeight="1" outlineLevel="3" x14ac:dyDescent="0.4">
      <c r="A1537" s="4" t="s">
        <v>16</v>
      </c>
      <c r="B1537" s="4" t="s">
        <v>140</v>
      </c>
      <c r="C1537" s="4" t="s">
        <v>2139</v>
      </c>
      <c r="D1537" s="4" t="s">
        <v>4759</v>
      </c>
      <c r="E1537" s="9"/>
      <c r="F1537" s="4" t="s">
        <v>4765</v>
      </c>
      <c r="G1537" s="4" t="s">
        <v>327</v>
      </c>
      <c r="H1537" s="9" t="s">
        <v>291</v>
      </c>
      <c r="I1537" s="9" t="s">
        <v>283</v>
      </c>
      <c r="J1537" s="4">
        <v>0.4</v>
      </c>
      <c r="K1537" s="4" t="s">
        <v>527</v>
      </c>
      <c r="L1537" s="4" t="s">
        <v>1021</v>
      </c>
      <c r="M1537" s="4">
        <v>0.4</v>
      </c>
      <c r="N1537" s="4"/>
      <c r="O1537" s="4" t="s">
        <v>284</v>
      </c>
      <c r="P1537" s="4" t="s">
        <v>279</v>
      </c>
      <c r="Q1537" s="4" t="s">
        <v>4759</v>
      </c>
      <c r="R1537" s="4"/>
      <c r="S1537" s="18"/>
      <c r="U1537" s="7">
        <f>VLOOKUP(F1537,[6]农村公路!$I$6:$W$11652,15,0)</f>
        <v>0.4</v>
      </c>
      <c r="V1537" s="7">
        <f t="shared" si="71"/>
        <v>0</v>
      </c>
      <c r="W1537" s="7" t="e">
        <f>VLOOKUP(F1537,'[7]乡镇通三级、旅游资源产业路项目明细'!$F$8:$S$1305,14,0)</f>
        <v>#N/A</v>
      </c>
      <c r="AA1537" s="7" t="e">
        <f>_xlfn.XLOOKUP(F1537,'[8]乡镇通三级、旅游资源产业路项目明细'!$U:$U,'[8]乡镇通三级、旅游资源产业路项目明细'!$U:$U)</f>
        <v>#N/A</v>
      </c>
      <c r="AB1537" s="7" t="e">
        <f>VLOOKUP(F1537,[9]项目建设投资计划表!$L$7:$O$83,4,0)</f>
        <v>#N/A</v>
      </c>
    </row>
    <row r="1538" spans="1:28" ht="25.15" customHeight="1" outlineLevel="3" x14ac:dyDescent="0.4">
      <c r="A1538" s="4" t="s">
        <v>16</v>
      </c>
      <c r="B1538" s="4" t="s">
        <v>140</v>
      </c>
      <c r="C1538" s="4" t="s">
        <v>4665</v>
      </c>
      <c r="D1538" s="4" t="s">
        <v>4697</v>
      </c>
      <c r="E1538" s="9"/>
      <c r="F1538" s="4" t="s">
        <v>4766</v>
      </c>
      <c r="G1538" s="4" t="s">
        <v>327</v>
      </c>
      <c r="H1538" s="9" t="s">
        <v>291</v>
      </c>
      <c r="I1538" s="9" t="s">
        <v>283</v>
      </c>
      <c r="J1538" s="4">
        <v>0.6</v>
      </c>
      <c r="K1538" s="4" t="s">
        <v>527</v>
      </c>
      <c r="L1538" s="4" t="s">
        <v>1021</v>
      </c>
      <c r="M1538" s="4">
        <v>0.6</v>
      </c>
      <c r="N1538" s="4"/>
      <c r="O1538" s="4" t="s">
        <v>284</v>
      </c>
      <c r="P1538" s="4" t="s">
        <v>279</v>
      </c>
      <c r="Q1538" s="4" t="s">
        <v>4697</v>
      </c>
      <c r="R1538" s="4"/>
      <c r="S1538" s="18"/>
      <c r="U1538" s="7">
        <f>VLOOKUP(F1538,[6]农村公路!$I$6:$W$11652,15,0)</f>
        <v>0.6</v>
      </c>
      <c r="V1538" s="7">
        <f t="shared" si="71"/>
        <v>0</v>
      </c>
      <c r="W1538" s="7" t="e">
        <f>VLOOKUP(F1538,'[7]乡镇通三级、旅游资源产业路项目明细'!$F$8:$S$1305,14,0)</f>
        <v>#N/A</v>
      </c>
      <c r="AA1538" s="7" t="e">
        <f>_xlfn.XLOOKUP(F1538,'[8]乡镇通三级、旅游资源产业路项目明细'!$U:$U,'[8]乡镇通三级、旅游资源产业路项目明细'!$U:$U)</f>
        <v>#N/A</v>
      </c>
      <c r="AB1538" s="7" t="e">
        <f>VLOOKUP(F1538,[9]项目建设投资计划表!$L$7:$O$83,4,0)</f>
        <v>#N/A</v>
      </c>
    </row>
    <row r="1539" spans="1:28" ht="25.15" customHeight="1" outlineLevel="3" x14ac:dyDescent="0.4">
      <c r="A1539" s="4" t="s">
        <v>16</v>
      </c>
      <c r="B1539" s="4" t="s">
        <v>140</v>
      </c>
      <c r="C1539" s="4" t="s">
        <v>2139</v>
      </c>
      <c r="D1539" s="4" t="s">
        <v>4759</v>
      </c>
      <c r="E1539" s="9"/>
      <c r="F1539" s="4" t="s">
        <v>4767</v>
      </c>
      <c r="G1539" s="4" t="s">
        <v>327</v>
      </c>
      <c r="H1539" s="9" t="s">
        <v>291</v>
      </c>
      <c r="I1539" s="9" t="s">
        <v>283</v>
      </c>
      <c r="J1539" s="4">
        <v>1.2</v>
      </c>
      <c r="K1539" s="4" t="s">
        <v>527</v>
      </c>
      <c r="L1539" s="4" t="s">
        <v>1021</v>
      </c>
      <c r="M1539" s="4">
        <v>1.2</v>
      </c>
      <c r="N1539" s="4"/>
      <c r="O1539" s="4" t="s">
        <v>284</v>
      </c>
      <c r="P1539" s="4" t="s">
        <v>279</v>
      </c>
      <c r="Q1539" s="4" t="s">
        <v>4759</v>
      </c>
      <c r="R1539" s="4"/>
      <c r="S1539" s="18"/>
      <c r="U1539" s="7">
        <f>VLOOKUP(F1539,[6]农村公路!$I$6:$W$11652,15,0)</f>
        <v>1.2</v>
      </c>
      <c r="V1539" s="7">
        <f t="shared" si="71"/>
        <v>0</v>
      </c>
      <c r="W1539" s="7" t="e">
        <f>VLOOKUP(F1539,'[7]乡镇通三级、旅游资源产业路项目明细'!$F$8:$S$1305,14,0)</f>
        <v>#N/A</v>
      </c>
      <c r="AA1539" s="7" t="e">
        <f>_xlfn.XLOOKUP(F1539,'[8]乡镇通三级、旅游资源产业路项目明细'!$U:$U,'[8]乡镇通三级、旅游资源产业路项目明细'!$U:$U)</f>
        <v>#N/A</v>
      </c>
      <c r="AB1539" s="7" t="e">
        <f>VLOOKUP(F1539,[9]项目建设投资计划表!$L$7:$O$83,4,0)</f>
        <v>#N/A</v>
      </c>
    </row>
    <row r="1540" spans="1:28" ht="25.15" customHeight="1" outlineLevel="3" x14ac:dyDescent="0.4">
      <c r="A1540" s="4" t="s">
        <v>16</v>
      </c>
      <c r="B1540" s="4" t="s">
        <v>140</v>
      </c>
      <c r="C1540" s="4" t="s">
        <v>4665</v>
      </c>
      <c r="D1540" s="4" t="s">
        <v>4697</v>
      </c>
      <c r="E1540" s="9"/>
      <c r="F1540" s="4" t="s">
        <v>4768</v>
      </c>
      <c r="G1540" s="4" t="s">
        <v>327</v>
      </c>
      <c r="H1540" s="9" t="s">
        <v>291</v>
      </c>
      <c r="I1540" s="9" t="s">
        <v>4769</v>
      </c>
      <c r="J1540" s="4">
        <v>2.2000000000000002</v>
      </c>
      <c r="K1540" s="4" t="s">
        <v>527</v>
      </c>
      <c r="L1540" s="4" t="s">
        <v>1021</v>
      </c>
      <c r="M1540" s="4">
        <v>2.2000000000000002</v>
      </c>
      <c r="N1540" s="4"/>
      <c r="O1540" s="4" t="s">
        <v>284</v>
      </c>
      <c r="P1540" s="4" t="s">
        <v>279</v>
      </c>
      <c r="Q1540" s="4" t="s">
        <v>4697</v>
      </c>
      <c r="R1540" s="4"/>
      <c r="S1540" s="18"/>
      <c r="U1540" s="7">
        <f>VLOOKUP(F1540,[6]农村公路!$I$6:$W$11652,15,0)</f>
        <v>2.2000000000000002</v>
      </c>
      <c r="V1540" s="7">
        <f t="shared" si="71"/>
        <v>0</v>
      </c>
      <c r="W1540" s="7" t="e">
        <f>VLOOKUP(F1540,'[7]乡镇通三级、旅游资源产业路项目明细'!$F$8:$S$1305,14,0)</f>
        <v>#N/A</v>
      </c>
      <c r="AA1540" s="7" t="e">
        <f>_xlfn.XLOOKUP(F1540,'[8]乡镇通三级、旅游资源产业路项目明细'!$U:$U,'[8]乡镇通三级、旅游资源产业路项目明细'!$U:$U)</f>
        <v>#N/A</v>
      </c>
      <c r="AB1540" s="7" t="e">
        <f>VLOOKUP(F1540,[9]项目建设投资计划表!$L$7:$O$83,4,0)</f>
        <v>#N/A</v>
      </c>
    </row>
    <row r="1541" spans="1:28" ht="25.15" customHeight="1" outlineLevel="3" x14ac:dyDescent="0.4">
      <c r="A1541" s="4" t="s">
        <v>16</v>
      </c>
      <c r="B1541" s="4" t="s">
        <v>140</v>
      </c>
      <c r="C1541" s="4" t="s">
        <v>4744</v>
      </c>
      <c r="D1541" s="4" t="s">
        <v>4770</v>
      </c>
      <c r="E1541" s="9"/>
      <c r="F1541" s="4" t="s">
        <v>4771</v>
      </c>
      <c r="G1541" s="4" t="s">
        <v>327</v>
      </c>
      <c r="H1541" s="9" t="s">
        <v>291</v>
      </c>
      <c r="I1541" s="9" t="s">
        <v>283</v>
      </c>
      <c r="J1541" s="4">
        <v>4.7</v>
      </c>
      <c r="K1541" s="4" t="s">
        <v>527</v>
      </c>
      <c r="L1541" s="4" t="s">
        <v>1021</v>
      </c>
      <c r="M1541" s="4">
        <v>4.7</v>
      </c>
      <c r="N1541" s="4"/>
      <c r="O1541" s="4" t="s">
        <v>284</v>
      </c>
      <c r="P1541" s="4" t="s">
        <v>279</v>
      </c>
      <c r="Q1541" s="4" t="s">
        <v>4770</v>
      </c>
      <c r="R1541" s="4"/>
      <c r="S1541" s="18"/>
      <c r="U1541" s="7">
        <f>VLOOKUP(F1541,[6]农村公路!$I$6:$W$11652,15,0)</f>
        <v>4.7</v>
      </c>
      <c r="V1541" s="7">
        <f t="shared" si="71"/>
        <v>0</v>
      </c>
      <c r="W1541" s="7" t="e">
        <f>VLOOKUP(F1541,'[7]乡镇通三级、旅游资源产业路项目明细'!$F$8:$S$1305,14,0)</f>
        <v>#N/A</v>
      </c>
      <c r="AA1541" s="7" t="e">
        <f>_xlfn.XLOOKUP(F1541,'[8]乡镇通三级、旅游资源产业路项目明细'!$U:$U,'[8]乡镇通三级、旅游资源产业路项目明细'!$U:$U)</f>
        <v>#N/A</v>
      </c>
      <c r="AB1541" s="7" t="e">
        <f>VLOOKUP(F1541,[9]项目建设投资计划表!$L$7:$O$83,4,0)</f>
        <v>#N/A</v>
      </c>
    </row>
    <row r="1542" spans="1:28" ht="25.15" customHeight="1" outlineLevel="3" x14ac:dyDescent="0.4">
      <c r="A1542" s="4" t="s">
        <v>16</v>
      </c>
      <c r="B1542" s="4" t="s">
        <v>140</v>
      </c>
      <c r="C1542" s="4" t="s">
        <v>4665</v>
      </c>
      <c r="D1542" s="4" t="s">
        <v>4697</v>
      </c>
      <c r="E1542" s="9"/>
      <c r="F1542" s="4" t="s">
        <v>4772</v>
      </c>
      <c r="G1542" s="4" t="s">
        <v>327</v>
      </c>
      <c r="H1542" s="9" t="s">
        <v>291</v>
      </c>
      <c r="I1542" s="9" t="s">
        <v>283</v>
      </c>
      <c r="J1542" s="4">
        <v>1.3</v>
      </c>
      <c r="K1542" s="4" t="s">
        <v>527</v>
      </c>
      <c r="L1542" s="4" t="s">
        <v>1021</v>
      </c>
      <c r="M1542" s="4">
        <v>1.3</v>
      </c>
      <c r="N1542" s="4"/>
      <c r="O1542" s="4" t="s">
        <v>284</v>
      </c>
      <c r="P1542" s="4" t="s">
        <v>279</v>
      </c>
      <c r="Q1542" s="4" t="s">
        <v>4697</v>
      </c>
      <c r="R1542" s="4"/>
      <c r="S1542" s="18"/>
      <c r="U1542" s="7">
        <f>VLOOKUP(F1542,[6]农村公路!$I$6:$W$11652,15,0)</f>
        <v>1.3</v>
      </c>
      <c r="V1542" s="7">
        <f t="shared" si="71"/>
        <v>0</v>
      </c>
      <c r="W1542" s="7" t="e">
        <f>VLOOKUP(F1542,'[7]乡镇通三级、旅游资源产业路项目明细'!$F$8:$S$1305,14,0)</f>
        <v>#N/A</v>
      </c>
      <c r="AA1542" s="7" t="e">
        <f>_xlfn.XLOOKUP(F1542,'[8]乡镇通三级、旅游资源产业路项目明细'!$U:$U,'[8]乡镇通三级、旅游资源产业路项目明细'!$U:$U)</f>
        <v>#N/A</v>
      </c>
      <c r="AB1542" s="7" t="e">
        <f>VLOOKUP(F1542,[9]项目建设投资计划表!$L$7:$O$83,4,0)</f>
        <v>#N/A</v>
      </c>
    </row>
    <row r="1543" spans="1:28" s="1" customFormat="1" ht="25.15" customHeight="1" outlineLevel="2" x14ac:dyDescent="0.4">
      <c r="A1543" s="4"/>
      <c r="B1543" s="11" t="s">
        <v>141</v>
      </c>
      <c r="C1543" s="4"/>
      <c r="D1543" s="4"/>
      <c r="E1543" s="9"/>
      <c r="F1543" s="4"/>
      <c r="G1543" s="4"/>
      <c r="H1543" s="9"/>
      <c r="I1543" s="9"/>
      <c r="J1543" s="4">
        <f>SUBTOTAL(9,J1544:J1578)</f>
        <v>49.072999999999993</v>
      </c>
      <c r="K1543" s="4"/>
      <c r="L1543" s="4"/>
      <c r="M1543" s="4">
        <f>SUBTOTAL(9,M1544:M1578)</f>
        <v>49.072999999999993</v>
      </c>
      <c r="N1543" s="4">
        <v>42.3</v>
      </c>
      <c r="O1543" s="4"/>
      <c r="P1543" s="4"/>
      <c r="Q1543" s="4"/>
      <c r="R1543" s="4"/>
      <c r="S1543" s="18">
        <f t="shared" ref="S1543:S1579" si="72">J1543-N1543</f>
        <v>6.7729999999999961</v>
      </c>
    </row>
    <row r="1544" spans="1:28" ht="25.15" customHeight="1" outlineLevel="3" x14ac:dyDescent="0.4">
      <c r="A1544" s="4" t="s">
        <v>16</v>
      </c>
      <c r="B1544" s="4" t="s">
        <v>141</v>
      </c>
      <c r="C1544" s="4" t="s">
        <v>4773</v>
      </c>
      <c r="D1544" s="4" t="s">
        <v>4774</v>
      </c>
      <c r="E1544" s="9"/>
      <c r="F1544" s="4" t="s">
        <v>4775</v>
      </c>
      <c r="G1544" s="4" t="s">
        <v>290</v>
      </c>
      <c r="H1544" s="9" t="s">
        <v>291</v>
      </c>
      <c r="I1544" s="9" t="s">
        <v>4776</v>
      </c>
      <c r="J1544" s="4">
        <v>7.38</v>
      </c>
      <c r="K1544" s="4" t="s">
        <v>284</v>
      </c>
      <c r="L1544" s="4">
        <v>0</v>
      </c>
      <c r="M1544" s="4">
        <v>7.38</v>
      </c>
      <c r="N1544" s="4"/>
      <c r="O1544" s="4" t="s">
        <v>293</v>
      </c>
      <c r="P1544" s="4" t="s">
        <v>279</v>
      </c>
      <c r="Q1544" s="4" t="s">
        <v>4774</v>
      </c>
      <c r="R1544" s="4"/>
      <c r="S1544" s="18"/>
      <c r="U1544" s="7">
        <f>VLOOKUP(F1544,[6]农村公路!$I$6:$W$11652,15,0)</f>
        <v>7.38</v>
      </c>
      <c r="V1544" s="7">
        <f t="shared" ref="V1544:V1578" si="73">J1544-U1544</f>
        <v>0</v>
      </c>
      <c r="W1544" s="7" t="e">
        <f>VLOOKUP(F1544,'[7]乡镇通三级、旅游资源产业路项目明细'!$F$8:$S$1305,14,0)</f>
        <v>#N/A</v>
      </c>
      <c r="AA1544" s="7" t="e">
        <f>_xlfn.XLOOKUP(F1544,'[8]乡镇通三级、旅游资源产业路项目明细'!$U:$U,'[8]乡镇通三级、旅游资源产业路项目明细'!$U:$U)</f>
        <v>#N/A</v>
      </c>
      <c r="AB1544" s="7" t="e">
        <f>VLOOKUP(F1544,[9]项目建设投资计划表!$L$7:$O$83,4,0)</f>
        <v>#N/A</v>
      </c>
    </row>
    <row r="1545" spans="1:28" ht="25.15" customHeight="1" outlineLevel="3" x14ac:dyDescent="0.4">
      <c r="A1545" s="4" t="s">
        <v>16</v>
      </c>
      <c r="B1545" s="4" t="s">
        <v>141</v>
      </c>
      <c r="C1545" s="4" t="s">
        <v>4777</v>
      </c>
      <c r="D1545" s="4" t="s">
        <v>4778</v>
      </c>
      <c r="E1545" s="9"/>
      <c r="F1545" s="4" t="s">
        <v>4779</v>
      </c>
      <c r="G1545" s="4" t="s">
        <v>290</v>
      </c>
      <c r="H1545" s="9" t="s">
        <v>291</v>
      </c>
      <c r="I1545" s="9" t="s">
        <v>4780</v>
      </c>
      <c r="J1545" s="4">
        <v>3.3559999999999999</v>
      </c>
      <c r="K1545" s="4" t="s">
        <v>300</v>
      </c>
      <c r="L1545" s="4">
        <v>0</v>
      </c>
      <c r="M1545" s="4">
        <v>3.3559999999999999</v>
      </c>
      <c r="N1545" s="4"/>
      <c r="O1545" s="4" t="s">
        <v>293</v>
      </c>
      <c r="P1545" s="4" t="s">
        <v>279</v>
      </c>
      <c r="Q1545" s="4" t="s">
        <v>4778</v>
      </c>
      <c r="R1545" s="4"/>
      <c r="S1545" s="18"/>
      <c r="U1545" s="7">
        <f>VLOOKUP(F1545,[6]农村公路!$I$6:$W$11652,15,0)</f>
        <v>3.3559999999999999</v>
      </c>
      <c r="V1545" s="7">
        <f t="shared" si="73"/>
        <v>0</v>
      </c>
      <c r="W1545" s="7" t="e">
        <f>VLOOKUP(F1545,'[7]乡镇通三级、旅游资源产业路项目明细'!$F$8:$S$1305,14,0)</f>
        <v>#N/A</v>
      </c>
      <c r="AA1545" s="7" t="e">
        <f>_xlfn.XLOOKUP(F1545,'[8]乡镇通三级、旅游资源产业路项目明细'!$U:$U,'[8]乡镇通三级、旅游资源产业路项目明细'!$U:$U)</f>
        <v>#N/A</v>
      </c>
      <c r="AB1545" s="7" t="e">
        <f>VLOOKUP(F1545,[9]项目建设投资计划表!$L$7:$O$83,4,0)</f>
        <v>#N/A</v>
      </c>
    </row>
    <row r="1546" spans="1:28" ht="25.15" customHeight="1" outlineLevel="3" x14ac:dyDescent="0.4">
      <c r="A1546" s="4" t="s">
        <v>16</v>
      </c>
      <c r="B1546" s="4" t="s">
        <v>141</v>
      </c>
      <c r="C1546" s="4" t="s">
        <v>4781</v>
      </c>
      <c r="D1546" s="4" t="s">
        <v>4782</v>
      </c>
      <c r="E1546" s="9"/>
      <c r="F1546" s="4" t="s">
        <v>4783</v>
      </c>
      <c r="G1546" s="4" t="s">
        <v>275</v>
      </c>
      <c r="H1546" s="9" t="s">
        <v>291</v>
      </c>
      <c r="I1546" s="9" t="s">
        <v>4784</v>
      </c>
      <c r="J1546" s="4">
        <v>0.5</v>
      </c>
      <c r="K1546" s="4" t="s">
        <v>377</v>
      </c>
      <c r="L1546" s="4">
        <v>0</v>
      </c>
      <c r="M1546" s="4">
        <v>0.5</v>
      </c>
      <c r="N1546" s="4"/>
      <c r="O1546" s="4" t="s">
        <v>285</v>
      </c>
      <c r="P1546" s="4" t="s">
        <v>279</v>
      </c>
      <c r="Q1546" s="4" t="s">
        <v>4785</v>
      </c>
      <c r="R1546" s="4"/>
      <c r="S1546" s="18"/>
      <c r="U1546" s="7">
        <f>VLOOKUP(F1546,[6]农村公路!$I$6:$W$11652,15,0)</f>
        <v>0.5</v>
      </c>
      <c r="V1546" s="7">
        <f t="shared" si="73"/>
        <v>0</v>
      </c>
      <c r="W1546" s="7" t="e">
        <f>VLOOKUP(F1546,'[7]乡镇通三级、旅游资源产业路项目明细'!$F$8:$S$1305,14,0)</f>
        <v>#N/A</v>
      </c>
      <c r="AA1546" s="7" t="e">
        <f>_xlfn.XLOOKUP(F1546,'[8]乡镇通三级、旅游资源产业路项目明细'!$U:$U,'[8]乡镇通三级、旅游资源产业路项目明细'!$U:$U)</f>
        <v>#N/A</v>
      </c>
      <c r="AB1546" s="7" t="e">
        <f>VLOOKUP(F1546,[9]项目建设投资计划表!$L$7:$O$83,4,0)</f>
        <v>#N/A</v>
      </c>
    </row>
    <row r="1547" spans="1:28" ht="25.15" customHeight="1" outlineLevel="3" x14ac:dyDescent="0.4">
      <c r="A1547" s="4" t="s">
        <v>16</v>
      </c>
      <c r="B1547" s="4" t="s">
        <v>141</v>
      </c>
      <c r="C1547" s="4" t="s">
        <v>4786</v>
      </c>
      <c r="D1547" s="4" t="s">
        <v>4787</v>
      </c>
      <c r="E1547" s="9"/>
      <c r="F1547" s="4" t="s">
        <v>4788</v>
      </c>
      <c r="G1547" s="4" t="s">
        <v>275</v>
      </c>
      <c r="H1547" s="9" t="s">
        <v>291</v>
      </c>
      <c r="I1547" s="9" t="s">
        <v>4789</v>
      </c>
      <c r="J1547" s="4">
        <v>0.99099999999999999</v>
      </c>
      <c r="K1547" s="4" t="s">
        <v>1812</v>
      </c>
      <c r="L1547" s="4">
        <v>0</v>
      </c>
      <c r="M1547" s="4">
        <v>0.99099999999999999</v>
      </c>
      <c r="N1547" s="4"/>
      <c r="O1547" s="4" t="s">
        <v>293</v>
      </c>
      <c r="P1547" s="4" t="s">
        <v>279</v>
      </c>
      <c r="Q1547" s="4" t="s">
        <v>4787</v>
      </c>
      <c r="R1547" s="4"/>
      <c r="S1547" s="18"/>
      <c r="U1547" s="7">
        <f>VLOOKUP(F1547,[6]农村公路!$I$6:$W$11652,15,0)</f>
        <v>0.99099999999999999</v>
      </c>
      <c r="V1547" s="7">
        <f t="shared" si="73"/>
        <v>0</v>
      </c>
      <c r="W1547" s="7" t="e">
        <f>VLOOKUP(F1547,'[7]乡镇通三级、旅游资源产业路项目明细'!$F$8:$S$1305,14,0)</f>
        <v>#N/A</v>
      </c>
      <c r="AA1547" s="7" t="e">
        <f>_xlfn.XLOOKUP(F1547,'[8]乡镇通三级、旅游资源产业路项目明细'!$U:$U,'[8]乡镇通三级、旅游资源产业路项目明细'!$U:$U)</f>
        <v>#N/A</v>
      </c>
      <c r="AB1547" s="7" t="e">
        <f>VLOOKUP(F1547,[9]项目建设投资计划表!$L$7:$O$83,4,0)</f>
        <v>#N/A</v>
      </c>
    </row>
    <row r="1548" spans="1:28" ht="25.15" customHeight="1" outlineLevel="3" x14ac:dyDescent="0.4">
      <c r="A1548" s="4" t="s">
        <v>16</v>
      </c>
      <c r="B1548" s="4" t="s">
        <v>141</v>
      </c>
      <c r="C1548" s="4" t="s">
        <v>4790</v>
      </c>
      <c r="D1548" s="4" t="s">
        <v>4791</v>
      </c>
      <c r="E1548" s="9"/>
      <c r="F1548" s="4" t="s">
        <v>4792</v>
      </c>
      <c r="G1548" s="4" t="s">
        <v>275</v>
      </c>
      <c r="H1548" s="9" t="s">
        <v>291</v>
      </c>
      <c r="I1548" s="9" t="s">
        <v>4793</v>
      </c>
      <c r="J1548" s="4">
        <v>3.1120000000000001</v>
      </c>
      <c r="K1548" s="4" t="s">
        <v>284</v>
      </c>
      <c r="L1548" s="4">
        <v>0</v>
      </c>
      <c r="M1548" s="4">
        <v>3.1120000000000001</v>
      </c>
      <c r="N1548" s="4"/>
      <c r="O1548" s="4" t="s">
        <v>285</v>
      </c>
      <c r="P1548" s="4" t="s">
        <v>279</v>
      </c>
      <c r="Q1548" s="4" t="s">
        <v>4794</v>
      </c>
      <c r="R1548" s="4"/>
      <c r="S1548" s="18"/>
      <c r="U1548" s="7">
        <f>VLOOKUP(F1548,[6]农村公路!$I$6:$W$11652,15,0)</f>
        <v>3.1120000000000001</v>
      </c>
      <c r="V1548" s="7">
        <f t="shared" si="73"/>
        <v>0</v>
      </c>
      <c r="W1548" s="7" t="e">
        <f>VLOOKUP(F1548,'[7]乡镇通三级、旅游资源产业路项目明细'!$F$8:$S$1305,14,0)</f>
        <v>#N/A</v>
      </c>
      <c r="AA1548" s="7" t="e">
        <f>_xlfn.XLOOKUP(F1548,'[8]乡镇通三级、旅游资源产业路项目明细'!$U:$U,'[8]乡镇通三级、旅游资源产业路项目明细'!$U:$U)</f>
        <v>#N/A</v>
      </c>
      <c r="AB1548" s="7" t="e">
        <f>VLOOKUP(F1548,[9]项目建设投资计划表!$L$7:$O$83,4,0)</f>
        <v>#N/A</v>
      </c>
    </row>
    <row r="1549" spans="1:28" ht="25.15" customHeight="1" outlineLevel="3" x14ac:dyDescent="0.4">
      <c r="A1549" s="4" t="s">
        <v>16</v>
      </c>
      <c r="B1549" s="4" t="s">
        <v>141</v>
      </c>
      <c r="C1549" s="4" t="s">
        <v>4773</v>
      </c>
      <c r="D1549" s="4" t="s">
        <v>33</v>
      </c>
      <c r="E1549" s="9"/>
      <c r="F1549" s="4" t="s">
        <v>4795</v>
      </c>
      <c r="G1549" s="4" t="s">
        <v>275</v>
      </c>
      <c r="H1549" s="9" t="s">
        <v>200</v>
      </c>
      <c r="I1549" s="9" t="s">
        <v>4796</v>
      </c>
      <c r="J1549" s="4">
        <v>2.7490000000000001</v>
      </c>
      <c r="K1549" s="4" t="s">
        <v>284</v>
      </c>
      <c r="L1549" s="4">
        <v>0</v>
      </c>
      <c r="M1549" s="4">
        <v>2.7490000000000001</v>
      </c>
      <c r="N1549" s="4"/>
      <c r="O1549" s="4" t="s">
        <v>923</v>
      </c>
      <c r="P1549" s="4" t="s">
        <v>279</v>
      </c>
      <c r="Q1549" s="4" t="s">
        <v>4797</v>
      </c>
      <c r="R1549" s="4"/>
      <c r="S1549" s="18"/>
      <c r="U1549" s="7">
        <f>VLOOKUP(F1549,[6]农村公路!$I$6:$W$11652,15,0)</f>
        <v>2.7490000000000001</v>
      </c>
      <c r="V1549" s="7">
        <f t="shared" si="73"/>
        <v>0</v>
      </c>
      <c r="W1549" s="7" t="e">
        <f>VLOOKUP(F1549,'[7]乡镇通三级、旅游资源产业路项目明细'!$F$8:$S$1305,14,0)</f>
        <v>#N/A</v>
      </c>
      <c r="AA1549" s="7" t="e">
        <f>_xlfn.XLOOKUP(F1549,'[8]乡镇通三级、旅游资源产业路项目明细'!$U:$U,'[8]乡镇通三级、旅游资源产业路项目明细'!$U:$U)</f>
        <v>#N/A</v>
      </c>
      <c r="AB1549" s="7" t="e">
        <f>VLOOKUP(F1549,[9]项目建设投资计划表!$L$7:$O$83,4,0)</f>
        <v>#N/A</v>
      </c>
    </row>
    <row r="1550" spans="1:28" ht="25.15" customHeight="1" outlineLevel="3" x14ac:dyDescent="0.4">
      <c r="A1550" s="4" t="s">
        <v>16</v>
      </c>
      <c r="B1550" s="4" t="s">
        <v>141</v>
      </c>
      <c r="C1550" s="4" t="s">
        <v>4781</v>
      </c>
      <c r="D1550" s="4" t="s">
        <v>4798</v>
      </c>
      <c r="E1550" s="9"/>
      <c r="F1550" s="4" t="s">
        <v>4799</v>
      </c>
      <c r="G1550" s="4" t="s">
        <v>275</v>
      </c>
      <c r="H1550" s="9" t="s">
        <v>291</v>
      </c>
      <c r="I1550" s="9" t="s">
        <v>283</v>
      </c>
      <c r="J1550" s="4">
        <v>0.68</v>
      </c>
      <c r="K1550" s="4" t="s">
        <v>284</v>
      </c>
      <c r="L1550" s="4">
        <v>0</v>
      </c>
      <c r="M1550" s="4">
        <v>0.68</v>
      </c>
      <c r="N1550" s="4"/>
      <c r="O1550" s="4" t="s">
        <v>285</v>
      </c>
      <c r="P1550" s="4" t="s">
        <v>279</v>
      </c>
      <c r="Q1550" s="4" t="s">
        <v>4798</v>
      </c>
      <c r="R1550" s="4"/>
      <c r="S1550" s="18"/>
      <c r="U1550" s="7">
        <f>VLOOKUP(F1550,[6]农村公路!$I$6:$W$11652,15,0)</f>
        <v>0.68</v>
      </c>
      <c r="V1550" s="7">
        <f t="shared" si="73"/>
        <v>0</v>
      </c>
      <c r="W1550" s="7" t="e">
        <f>VLOOKUP(F1550,'[7]乡镇通三级、旅游资源产业路项目明细'!$F$8:$S$1305,14,0)</f>
        <v>#N/A</v>
      </c>
      <c r="AA1550" s="7" t="e">
        <f>_xlfn.XLOOKUP(F1550,'[8]乡镇通三级、旅游资源产业路项目明细'!$U:$U,'[8]乡镇通三级、旅游资源产业路项目明细'!$U:$U)</f>
        <v>#N/A</v>
      </c>
      <c r="AB1550" s="7" t="e">
        <f>VLOOKUP(F1550,[9]项目建设投资计划表!$L$7:$O$83,4,0)</f>
        <v>#N/A</v>
      </c>
    </row>
    <row r="1551" spans="1:28" ht="25.15" customHeight="1" outlineLevel="3" x14ac:dyDescent="0.4">
      <c r="A1551" s="4" t="s">
        <v>16</v>
      </c>
      <c r="B1551" s="4" t="s">
        <v>141</v>
      </c>
      <c r="C1551" s="4" t="s">
        <v>4800</v>
      </c>
      <c r="D1551" s="4" t="s">
        <v>33</v>
      </c>
      <c r="E1551" s="9"/>
      <c r="F1551" s="4" t="s">
        <v>4801</v>
      </c>
      <c r="G1551" s="4" t="s">
        <v>275</v>
      </c>
      <c r="H1551" s="9" t="s">
        <v>200</v>
      </c>
      <c r="I1551" s="9" t="s">
        <v>4802</v>
      </c>
      <c r="J1551" s="4">
        <v>1.976</v>
      </c>
      <c r="K1551" s="4" t="s">
        <v>377</v>
      </c>
      <c r="L1551" s="4">
        <v>0</v>
      </c>
      <c r="M1551" s="4">
        <v>1.976</v>
      </c>
      <c r="N1551" s="4"/>
      <c r="O1551" s="4" t="s">
        <v>285</v>
      </c>
      <c r="P1551" s="4" t="s">
        <v>279</v>
      </c>
      <c r="Q1551" s="4" t="s">
        <v>4803</v>
      </c>
      <c r="R1551" s="4"/>
      <c r="S1551" s="18"/>
      <c r="U1551" s="7">
        <f>VLOOKUP(F1551,[6]农村公路!$I$6:$W$11652,15,0)</f>
        <v>1.976</v>
      </c>
      <c r="V1551" s="7">
        <f t="shared" si="73"/>
        <v>0</v>
      </c>
      <c r="W1551" s="7" t="e">
        <f>VLOOKUP(F1551,'[7]乡镇通三级、旅游资源产业路项目明细'!$F$8:$S$1305,14,0)</f>
        <v>#N/A</v>
      </c>
      <c r="AA1551" s="7" t="e">
        <f>_xlfn.XLOOKUP(F1551,'[8]乡镇通三级、旅游资源产业路项目明细'!$U:$U,'[8]乡镇通三级、旅游资源产业路项目明细'!$U:$U)</f>
        <v>#N/A</v>
      </c>
      <c r="AB1551" s="7" t="e">
        <f>VLOOKUP(F1551,[9]项目建设投资计划表!$L$7:$O$83,4,0)</f>
        <v>#N/A</v>
      </c>
    </row>
    <row r="1552" spans="1:28" ht="25.15" customHeight="1" outlineLevel="3" x14ac:dyDescent="0.4">
      <c r="A1552" s="4" t="s">
        <v>16</v>
      </c>
      <c r="B1552" s="4" t="s">
        <v>141</v>
      </c>
      <c r="C1552" s="4" t="s">
        <v>4804</v>
      </c>
      <c r="D1552" s="4" t="s">
        <v>4805</v>
      </c>
      <c r="E1552" s="9"/>
      <c r="F1552" s="4" t="s">
        <v>4806</v>
      </c>
      <c r="G1552" s="4" t="s">
        <v>275</v>
      </c>
      <c r="H1552" s="9" t="s">
        <v>291</v>
      </c>
      <c r="I1552" s="9" t="s">
        <v>4807</v>
      </c>
      <c r="J1552" s="4">
        <v>2.7290000000000001</v>
      </c>
      <c r="K1552" s="4" t="s">
        <v>1812</v>
      </c>
      <c r="L1552" s="4">
        <v>0</v>
      </c>
      <c r="M1552" s="4">
        <v>2.7290000000000001</v>
      </c>
      <c r="N1552" s="4"/>
      <c r="O1552" s="4" t="s">
        <v>285</v>
      </c>
      <c r="P1552" s="4" t="s">
        <v>279</v>
      </c>
      <c r="Q1552" s="4" t="s">
        <v>4805</v>
      </c>
      <c r="R1552" s="4"/>
      <c r="S1552" s="18"/>
      <c r="U1552" s="7">
        <f>VLOOKUP(F1552,[6]农村公路!$I$6:$W$11652,15,0)</f>
        <v>2.7290000000000001</v>
      </c>
      <c r="V1552" s="7">
        <f t="shared" si="73"/>
        <v>0</v>
      </c>
      <c r="W1552" s="7" t="e">
        <f>VLOOKUP(F1552,'[7]乡镇通三级、旅游资源产业路项目明细'!$F$8:$S$1305,14,0)</f>
        <v>#N/A</v>
      </c>
      <c r="AA1552" s="7" t="e">
        <f>_xlfn.XLOOKUP(F1552,'[8]乡镇通三级、旅游资源产业路项目明细'!$U:$U,'[8]乡镇通三级、旅游资源产业路项目明细'!$U:$U)</f>
        <v>#N/A</v>
      </c>
      <c r="AB1552" s="7" t="e">
        <f>VLOOKUP(F1552,[9]项目建设投资计划表!$L$7:$O$83,4,0)</f>
        <v>#N/A</v>
      </c>
    </row>
    <row r="1553" spans="1:28" ht="25.15" customHeight="1" outlineLevel="3" x14ac:dyDescent="0.4">
      <c r="A1553" s="4" t="s">
        <v>16</v>
      </c>
      <c r="B1553" s="4" t="s">
        <v>141</v>
      </c>
      <c r="C1553" s="4" t="s">
        <v>4800</v>
      </c>
      <c r="D1553" s="4" t="s">
        <v>4808</v>
      </c>
      <c r="E1553" s="9"/>
      <c r="F1553" s="4" t="s">
        <v>4809</v>
      </c>
      <c r="G1553" s="4" t="s">
        <v>275</v>
      </c>
      <c r="H1553" s="9" t="s">
        <v>291</v>
      </c>
      <c r="I1553" s="9" t="s">
        <v>283</v>
      </c>
      <c r="J1553" s="4">
        <v>2.2999999999999998</v>
      </c>
      <c r="K1553" s="4" t="s">
        <v>284</v>
      </c>
      <c r="L1553" s="4">
        <v>0</v>
      </c>
      <c r="M1553" s="4">
        <v>2.2999999999999998</v>
      </c>
      <c r="N1553" s="4"/>
      <c r="O1553" s="4" t="s">
        <v>293</v>
      </c>
      <c r="P1553" s="4" t="s">
        <v>279</v>
      </c>
      <c r="Q1553" s="4" t="s">
        <v>4810</v>
      </c>
      <c r="R1553" s="4"/>
      <c r="S1553" s="18"/>
      <c r="U1553" s="7">
        <f>VLOOKUP(F1553,[6]农村公路!$I$6:$W$11652,15,0)</f>
        <v>2.2999999999999998</v>
      </c>
      <c r="V1553" s="7">
        <f t="shared" si="73"/>
        <v>0</v>
      </c>
      <c r="W1553" s="7" t="e">
        <f>VLOOKUP(F1553,'[7]乡镇通三级、旅游资源产业路项目明细'!$F$8:$S$1305,14,0)</f>
        <v>#N/A</v>
      </c>
      <c r="AA1553" s="7" t="e">
        <f>_xlfn.XLOOKUP(F1553,'[8]乡镇通三级、旅游资源产业路项目明细'!$U:$U,'[8]乡镇通三级、旅游资源产业路项目明细'!$U:$U)</f>
        <v>#N/A</v>
      </c>
      <c r="AB1553" s="7" t="e">
        <f>VLOOKUP(F1553,[9]项目建设投资计划表!$L$7:$O$83,4,0)</f>
        <v>#N/A</v>
      </c>
    </row>
    <row r="1554" spans="1:28" ht="25.15" customHeight="1" outlineLevel="3" x14ac:dyDescent="0.4">
      <c r="A1554" s="4" t="s">
        <v>16</v>
      </c>
      <c r="B1554" s="4" t="s">
        <v>141</v>
      </c>
      <c r="C1554" s="4" t="s">
        <v>4811</v>
      </c>
      <c r="D1554" s="4" t="s">
        <v>2942</v>
      </c>
      <c r="E1554" s="9"/>
      <c r="F1554" s="4" t="s">
        <v>4812</v>
      </c>
      <c r="G1554" s="4" t="s">
        <v>327</v>
      </c>
      <c r="H1554" s="9" t="s">
        <v>291</v>
      </c>
      <c r="I1554" s="9" t="s">
        <v>4813</v>
      </c>
      <c r="J1554" s="4">
        <v>0.6</v>
      </c>
      <c r="K1554" s="4" t="s">
        <v>527</v>
      </c>
      <c r="L1554" s="4" t="s">
        <v>1021</v>
      </c>
      <c r="M1554" s="4">
        <v>0.6</v>
      </c>
      <c r="N1554" s="4"/>
      <c r="O1554" s="4" t="s">
        <v>284</v>
      </c>
      <c r="P1554" s="4" t="s">
        <v>279</v>
      </c>
      <c r="Q1554" s="4" t="s">
        <v>2942</v>
      </c>
      <c r="R1554" s="4"/>
      <c r="S1554" s="18"/>
      <c r="U1554" s="7">
        <f>VLOOKUP(F1554,[6]农村公路!$I$6:$W$11652,15,0)</f>
        <v>0.6</v>
      </c>
      <c r="V1554" s="7">
        <f t="shared" si="73"/>
        <v>0</v>
      </c>
      <c r="W1554" s="7" t="e">
        <f>VLOOKUP(F1554,'[7]乡镇通三级、旅游资源产业路项目明细'!$F$8:$S$1305,14,0)</f>
        <v>#N/A</v>
      </c>
      <c r="AA1554" s="7" t="e">
        <f>_xlfn.XLOOKUP(F1554,'[8]乡镇通三级、旅游资源产业路项目明细'!$U:$U,'[8]乡镇通三级、旅游资源产业路项目明细'!$U:$U)</f>
        <v>#N/A</v>
      </c>
      <c r="AB1554" s="7" t="e">
        <f>VLOOKUP(F1554,[9]项目建设投资计划表!$L$7:$O$83,4,0)</f>
        <v>#N/A</v>
      </c>
    </row>
    <row r="1555" spans="1:28" ht="25.15" customHeight="1" outlineLevel="3" x14ac:dyDescent="0.4">
      <c r="A1555" s="4" t="s">
        <v>16</v>
      </c>
      <c r="B1555" s="4" t="s">
        <v>141</v>
      </c>
      <c r="C1555" s="4" t="s">
        <v>4800</v>
      </c>
      <c r="D1555" s="4" t="s">
        <v>4814</v>
      </c>
      <c r="E1555" s="9"/>
      <c r="F1555" s="4" t="s">
        <v>4815</v>
      </c>
      <c r="G1555" s="4" t="s">
        <v>327</v>
      </c>
      <c r="H1555" s="9" t="s">
        <v>291</v>
      </c>
      <c r="I1555" s="9" t="s">
        <v>4816</v>
      </c>
      <c r="J1555" s="4">
        <v>1.1000000000000001</v>
      </c>
      <c r="K1555" s="4" t="s">
        <v>527</v>
      </c>
      <c r="L1555" s="4" t="s">
        <v>1021</v>
      </c>
      <c r="M1555" s="4">
        <v>1.1000000000000001</v>
      </c>
      <c r="N1555" s="4"/>
      <c r="O1555" s="4" t="s">
        <v>284</v>
      </c>
      <c r="P1555" s="4" t="s">
        <v>279</v>
      </c>
      <c r="Q1555" s="4" t="s">
        <v>4814</v>
      </c>
      <c r="R1555" s="4"/>
      <c r="S1555" s="18"/>
      <c r="U1555" s="7">
        <f>VLOOKUP(F1555,[6]农村公路!$I$6:$W$11652,15,0)</f>
        <v>1.1000000000000001</v>
      </c>
      <c r="V1555" s="7">
        <f t="shared" si="73"/>
        <v>0</v>
      </c>
      <c r="W1555" s="7" t="e">
        <f>VLOOKUP(F1555,'[7]乡镇通三级、旅游资源产业路项目明细'!$F$8:$S$1305,14,0)</f>
        <v>#N/A</v>
      </c>
      <c r="AA1555" s="7" t="e">
        <f>_xlfn.XLOOKUP(F1555,'[8]乡镇通三级、旅游资源产业路项目明细'!$U:$U,'[8]乡镇通三级、旅游资源产业路项目明细'!$U:$U)</f>
        <v>#N/A</v>
      </c>
      <c r="AB1555" s="7" t="e">
        <f>VLOOKUP(F1555,[9]项目建设投资计划表!$L$7:$O$83,4,0)</f>
        <v>#N/A</v>
      </c>
    </row>
    <row r="1556" spans="1:28" ht="25.15" customHeight="1" outlineLevel="3" x14ac:dyDescent="0.4">
      <c r="A1556" s="4" t="s">
        <v>16</v>
      </c>
      <c r="B1556" s="4" t="s">
        <v>141</v>
      </c>
      <c r="C1556" s="4" t="s">
        <v>4817</v>
      </c>
      <c r="D1556" s="4" t="s">
        <v>4818</v>
      </c>
      <c r="E1556" s="9"/>
      <c r="F1556" s="4" t="s">
        <v>4819</v>
      </c>
      <c r="G1556" s="4" t="s">
        <v>327</v>
      </c>
      <c r="H1556" s="9" t="s">
        <v>291</v>
      </c>
      <c r="I1556" s="9" t="s">
        <v>4820</v>
      </c>
      <c r="J1556" s="4">
        <v>1.2689999999999999</v>
      </c>
      <c r="K1556" s="4" t="s">
        <v>527</v>
      </c>
      <c r="L1556" s="4" t="s">
        <v>279</v>
      </c>
      <c r="M1556" s="4">
        <v>1.2689999999999999</v>
      </c>
      <c r="N1556" s="4"/>
      <c r="O1556" s="4" t="s">
        <v>284</v>
      </c>
      <c r="P1556" s="4" t="s">
        <v>279</v>
      </c>
      <c r="Q1556" s="4" t="s">
        <v>4818</v>
      </c>
      <c r="R1556" s="4"/>
      <c r="S1556" s="18"/>
      <c r="U1556" s="7">
        <f>VLOOKUP(F1556,[6]农村公路!$I$6:$W$11652,15,0)</f>
        <v>1.2689999999999999</v>
      </c>
      <c r="V1556" s="7">
        <f t="shared" si="73"/>
        <v>0</v>
      </c>
      <c r="W1556" s="7" t="e">
        <f>VLOOKUP(F1556,'[7]乡镇通三级、旅游资源产业路项目明细'!$F$8:$S$1305,14,0)</f>
        <v>#N/A</v>
      </c>
      <c r="AA1556" s="7" t="e">
        <f>_xlfn.XLOOKUP(F1556,'[8]乡镇通三级、旅游资源产业路项目明细'!$U:$U,'[8]乡镇通三级、旅游资源产业路项目明细'!$U:$U)</f>
        <v>#N/A</v>
      </c>
      <c r="AB1556" s="7" t="e">
        <f>VLOOKUP(F1556,[9]项目建设投资计划表!$L$7:$O$83,4,0)</f>
        <v>#N/A</v>
      </c>
    </row>
    <row r="1557" spans="1:28" ht="25.15" customHeight="1" outlineLevel="3" x14ac:dyDescent="0.4">
      <c r="A1557" s="4" t="s">
        <v>16</v>
      </c>
      <c r="B1557" s="4" t="s">
        <v>141</v>
      </c>
      <c r="C1557" s="4" t="s">
        <v>4804</v>
      </c>
      <c r="D1557" s="4" t="s">
        <v>4821</v>
      </c>
      <c r="E1557" s="9"/>
      <c r="F1557" s="4" t="s">
        <v>4822</v>
      </c>
      <c r="G1557" s="4" t="s">
        <v>327</v>
      </c>
      <c r="H1557" s="9" t="s">
        <v>291</v>
      </c>
      <c r="I1557" s="9" t="s">
        <v>4823</v>
      </c>
      <c r="J1557" s="4">
        <v>1.5</v>
      </c>
      <c r="K1557" s="4" t="s">
        <v>527</v>
      </c>
      <c r="L1557" s="4" t="s">
        <v>1021</v>
      </c>
      <c r="M1557" s="4">
        <v>1.5</v>
      </c>
      <c r="N1557" s="4"/>
      <c r="O1557" s="4" t="s">
        <v>284</v>
      </c>
      <c r="P1557" s="4" t="s">
        <v>279</v>
      </c>
      <c r="Q1557" s="4" t="s">
        <v>4821</v>
      </c>
      <c r="R1557" s="4"/>
      <c r="S1557" s="18"/>
      <c r="U1557" s="7">
        <f>VLOOKUP(F1557,[6]农村公路!$I$6:$W$11652,15,0)</f>
        <v>1.5</v>
      </c>
      <c r="V1557" s="7">
        <f t="shared" si="73"/>
        <v>0</v>
      </c>
      <c r="W1557" s="7" t="e">
        <f>VLOOKUP(F1557,'[7]乡镇通三级、旅游资源产业路项目明细'!$F$8:$S$1305,14,0)</f>
        <v>#N/A</v>
      </c>
      <c r="AA1557" s="7" t="e">
        <f>_xlfn.XLOOKUP(F1557,'[8]乡镇通三级、旅游资源产业路项目明细'!$U:$U,'[8]乡镇通三级、旅游资源产业路项目明细'!$U:$U)</f>
        <v>#N/A</v>
      </c>
      <c r="AB1557" s="7" t="e">
        <f>VLOOKUP(F1557,[9]项目建设投资计划表!$L$7:$O$83,4,0)</f>
        <v>#N/A</v>
      </c>
    </row>
    <row r="1558" spans="1:28" ht="25.15" customHeight="1" outlineLevel="3" x14ac:dyDescent="0.4">
      <c r="A1558" s="4" t="s">
        <v>16</v>
      </c>
      <c r="B1558" s="4" t="s">
        <v>141</v>
      </c>
      <c r="C1558" s="4" t="s">
        <v>4804</v>
      </c>
      <c r="D1558" s="4" t="s">
        <v>4821</v>
      </c>
      <c r="E1558" s="9"/>
      <c r="F1558" s="4" t="s">
        <v>4824</v>
      </c>
      <c r="G1558" s="4" t="s">
        <v>327</v>
      </c>
      <c r="H1558" s="9" t="s">
        <v>291</v>
      </c>
      <c r="I1558" s="9" t="s">
        <v>4825</v>
      </c>
      <c r="J1558" s="4">
        <v>1</v>
      </c>
      <c r="K1558" s="4" t="s">
        <v>527</v>
      </c>
      <c r="L1558" s="4" t="s">
        <v>1021</v>
      </c>
      <c r="M1558" s="4">
        <v>1</v>
      </c>
      <c r="N1558" s="4"/>
      <c r="O1558" s="4" t="s">
        <v>284</v>
      </c>
      <c r="P1558" s="4" t="s">
        <v>279</v>
      </c>
      <c r="Q1558" s="4" t="s">
        <v>4821</v>
      </c>
      <c r="R1558" s="4"/>
      <c r="S1558" s="18"/>
      <c r="U1558" s="7">
        <f>VLOOKUP(F1558,[6]农村公路!$I$6:$W$11652,15,0)</f>
        <v>1</v>
      </c>
      <c r="V1558" s="7">
        <f t="shared" si="73"/>
        <v>0</v>
      </c>
      <c r="W1558" s="7" t="e">
        <f>VLOOKUP(F1558,'[7]乡镇通三级、旅游资源产业路项目明细'!$F$8:$S$1305,14,0)</f>
        <v>#N/A</v>
      </c>
      <c r="AA1558" s="7" t="e">
        <f>_xlfn.XLOOKUP(F1558,'[8]乡镇通三级、旅游资源产业路项目明细'!$U:$U,'[8]乡镇通三级、旅游资源产业路项目明细'!$U:$U)</f>
        <v>#N/A</v>
      </c>
      <c r="AB1558" s="7" t="e">
        <f>VLOOKUP(F1558,[9]项目建设投资计划表!$L$7:$O$83,4,0)</f>
        <v>#N/A</v>
      </c>
    </row>
    <row r="1559" spans="1:28" ht="25.15" customHeight="1" outlineLevel="3" x14ac:dyDescent="0.4">
      <c r="A1559" s="4" t="s">
        <v>16</v>
      </c>
      <c r="B1559" s="4" t="s">
        <v>141</v>
      </c>
      <c r="C1559" s="4" t="s">
        <v>4773</v>
      </c>
      <c r="D1559" s="4" t="s">
        <v>4826</v>
      </c>
      <c r="E1559" s="9"/>
      <c r="F1559" s="4" t="s">
        <v>4827</v>
      </c>
      <c r="G1559" s="4" t="s">
        <v>327</v>
      </c>
      <c r="H1559" s="9" t="s">
        <v>291</v>
      </c>
      <c r="I1559" s="9" t="s">
        <v>4828</v>
      </c>
      <c r="J1559" s="4">
        <v>1.2</v>
      </c>
      <c r="K1559" s="4" t="s">
        <v>527</v>
      </c>
      <c r="L1559" s="4" t="s">
        <v>1021</v>
      </c>
      <c r="M1559" s="4">
        <v>1.2</v>
      </c>
      <c r="N1559" s="4"/>
      <c r="O1559" s="4" t="s">
        <v>284</v>
      </c>
      <c r="P1559" s="4" t="s">
        <v>279</v>
      </c>
      <c r="Q1559" s="4" t="s">
        <v>4826</v>
      </c>
      <c r="R1559" s="4"/>
      <c r="S1559" s="18"/>
      <c r="U1559" s="7">
        <f>VLOOKUP(F1559,[6]农村公路!$I$6:$W$11652,15,0)</f>
        <v>1.2</v>
      </c>
      <c r="V1559" s="7">
        <f t="shared" si="73"/>
        <v>0</v>
      </c>
      <c r="W1559" s="7" t="e">
        <f>VLOOKUP(F1559,'[7]乡镇通三级、旅游资源产业路项目明细'!$F$8:$S$1305,14,0)</f>
        <v>#N/A</v>
      </c>
      <c r="AA1559" s="7" t="e">
        <f>_xlfn.XLOOKUP(F1559,'[8]乡镇通三级、旅游资源产业路项目明细'!$U:$U,'[8]乡镇通三级、旅游资源产业路项目明细'!$U:$U)</f>
        <v>#N/A</v>
      </c>
      <c r="AB1559" s="7" t="e">
        <f>VLOOKUP(F1559,[9]项目建设投资计划表!$L$7:$O$83,4,0)</f>
        <v>#N/A</v>
      </c>
    </row>
    <row r="1560" spans="1:28" ht="25.15" customHeight="1" outlineLevel="3" x14ac:dyDescent="0.4">
      <c r="A1560" s="4" t="s">
        <v>16</v>
      </c>
      <c r="B1560" s="4" t="s">
        <v>141</v>
      </c>
      <c r="C1560" s="4" t="s">
        <v>4817</v>
      </c>
      <c r="D1560" s="4" t="s">
        <v>2913</v>
      </c>
      <c r="E1560" s="9"/>
      <c r="F1560" s="4" t="s">
        <v>4829</v>
      </c>
      <c r="G1560" s="4" t="s">
        <v>327</v>
      </c>
      <c r="H1560" s="9" t="s">
        <v>291</v>
      </c>
      <c r="I1560" s="9" t="s">
        <v>4830</v>
      </c>
      <c r="J1560" s="4">
        <v>1.2410000000000001</v>
      </c>
      <c r="K1560" s="4" t="s">
        <v>527</v>
      </c>
      <c r="L1560" s="4" t="s">
        <v>1021</v>
      </c>
      <c r="M1560" s="4">
        <v>1.2410000000000001</v>
      </c>
      <c r="N1560" s="4"/>
      <c r="O1560" s="4" t="s">
        <v>284</v>
      </c>
      <c r="P1560" s="4" t="s">
        <v>279</v>
      </c>
      <c r="Q1560" s="4" t="s">
        <v>2913</v>
      </c>
      <c r="R1560" s="4"/>
      <c r="S1560" s="18"/>
      <c r="U1560" s="7">
        <f>VLOOKUP(F1560,[6]农村公路!$I$6:$W$11652,15,0)</f>
        <v>1.2410000000000001</v>
      </c>
      <c r="V1560" s="7">
        <f t="shared" si="73"/>
        <v>0</v>
      </c>
      <c r="W1560" s="7" t="e">
        <f>VLOOKUP(F1560,'[7]乡镇通三级、旅游资源产业路项目明细'!$F$8:$S$1305,14,0)</f>
        <v>#N/A</v>
      </c>
      <c r="AA1560" s="7" t="e">
        <f>_xlfn.XLOOKUP(F1560,'[8]乡镇通三级、旅游资源产业路项目明细'!$U:$U,'[8]乡镇通三级、旅游资源产业路项目明细'!$U:$U)</f>
        <v>#N/A</v>
      </c>
      <c r="AB1560" s="7" t="e">
        <f>VLOOKUP(F1560,[9]项目建设投资计划表!$L$7:$O$83,4,0)</f>
        <v>#N/A</v>
      </c>
    </row>
    <row r="1561" spans="1:28" ht="25.15" customHeight="1" outlineLevel="3" x14ac:dyDescent="0.4">
      <c r="A1561" s="4" t="s">
        <v>16</v>
      </c>
      <c r="B1561" s="4" t="s">
        <v>141</v>
      </c>
      <c r="C1561" s="4" t="s">
        <v>4777</v>
      </c>
      <c r="D1561" s="4" t="s">
        <v>4831</v>
      </c>
      <c r="E1561" s="9"/>
      <c r="F1561" s="4" t="s">
        <v>4832</v>
      </c>
      <c r="G1561" s="4" t="s">
        <v>327</v>
      </c>
      <c r="H1561" s="9" t="s">
        <v>291</v>
      </c>
      <c r="I1561" s="9" t="s">
        <v>4833</v>
      </c>
      <c r="J1561" s="4">
        <v>1.167</v>
      </c>
      <c r="K1561" s="4" t="s">
        <v>527</v>
      </c>
      <c r="L1561" s="4" t="s">
        <v>1021</v>
      </c>
      <c r="M1561" s="4">
        <v>1.167</v>
      </c>
      <c r="N1561" s="4"/>
      <c r="O1561" s="4" t="s">
        <v>284</v>
      </c>
      <c r="P1561" s="4" t="s">
        <v>279</v>
      </c>
      <c r="Q1561" s="4" t="s">
        <v>4831</v>
      </c>
      <c r="R1561" s="4"/>
      <c r="S1561" s="18"/>
      <c r="U1561" s="7">
        <f>VLOOKUP(F1561,[6]农村公路!$I$6:$W$11652,15,0)</f>
        <v>1.167</v>
      </c>
      <c r="V1561" s="7">
        <f t="shared" si="73"/>
        <v>0</v>
      </c>
      <c r="W1561" s="7" t="e">
        <f>VLOOKUP(F1561,'[7]乡镇通三级、旅游资源产业路项目明细'!$F$8:$S$1305,14,0)</f>
        <v>#N/A</v>
      </c>
      <c r="AA1561" s="7" t="e">
        <f>_xlfn.XLOOKUP(F1561,'[8]乡镇通三级、旅游资源产业路项目明细'!$U:$U,'[8]乡镇通三级、旅游资源产业路项目明细'!$U:$U)</f>
        <v>#N/A</v>
      </c>
      <c r="AB1561" s="7" t="e">
        <f>VLOOKUP(F1561,[9]项目建设投资计划表!$L$7:$O$83,4,0)</f>
        <v>#N/A</v>
      </c>
    </row>
    <row r="1562" spans="1:28" ht="25.15" customHeight="1" outlineLevel="3" x14ac:dyDescent="0.4">
      <c r="A1562" s="4" t="s">
        <v>16</v>
      </c>
      <c r="B1562" s="4" t="s">
        <v>141</v>
      </c>
      <c r="C1562" s="4" t="s">
        <v>4773</v>
      </c>
      <c r="D1562" s="4" t="s">
        <v>4834</v>
      </c>
      <c r="E1562" s="9"/>
      <c r="F1562" s="4" t="s">
        <v>4835</v>
      </c>
      <c r="G1562" s="4" t="s">
        <v>327</v>
      </c>
      <c r="H1562" s="9" t="s">
        <v>291</v>
      </c>
      <c r="I1562" s="9" t="s">
        <v>4836</v>
      </c>
      <c r="J1562" s="4">
        <v>0.73799999999999999</v>
      </c>
      <c r="K1562" s="4" t="s">
        <v>527</v>
      </c>
      <c r="L1562" s="4" t="s">
        <v>1021</v>
      </c>
      <c r="M1562" s="4">
        <v>0.73799999999999999</v>
      </c>
      <c r="N1562" s="4"/>
      <c r="O1562" s="4" t="s">
        <v>284</v>
      </c>
      <c r="P1562" s="4" t="s">
        <v>279</v>
      </c>
      <c r="Q1562" s="4" t="s">
        <v>4834</v>
      </c>
      <c r="R1562" s="4"/>
      <c r="S1562" s="18"/>
      <c r="U1562" s="7">
        <f>VLOOKUP(F1562,[6]农村公路!$I$6:$W$11652,15,0)</f>
        <v>0.73799999999999999</v>
      </c>
      <c r="V1562" s="7">
        <f t="shared" si="73"/>
        <v>0</v>
      </c>
      <c r="W1562" s="7" t="e">
        <f>VLOOKUP(F1562,'[7]乡镇通三级、旅游资源产业路项目明细'!$F$8:$S$1305,14,0)</f>
        <v>#N/A</v>
      </c>
      <c r="AA1562" s="7" t="e">
        <f>_xlfn.XLOOKUP(F1562,'[8]乡镇通三级、旅游资源产业路项目明细'!$U:$U,'[8]乡镇通三级、旅游资源产业路项目明细'!$U:$U)</f>
        <v>#N/A</v>
      </c>
      <c r="AB1562" s="7" t="e">
        <f>VLOOKUP(F1562,[9]项目建设投资计划表!$L$7:$O$83,4,0)</f>
        <v>#N/A</v>
      </c>
    </row>
    <row r="1563" spans="1:28" ht="25.15" customHeight="1" outlineLevel="3" x14ac:dyDescent="0.4">
      <c r="A1563" s="4" t="s">
        <v>16</v>
      </c>
      <c r="B1563" s="4" t="s">
        <v>141</v>
      </c>
      <c r="C1563" s="4" t="s">
        <v>4773</v>
      </c>
      <c r="D1563" s="4" t="s">
        <v>4837</v>
      </c>
      <c r="E1563" s="9"/>
      <c r="F1563" s="4" t="s">
        <v>4838</v>
      </c>
      <c r="G1563" s="4" t="s">
        <v>327</v>
      </c>
      <c r="H1563" s="9" t="s">
        <v>291</v>
      </c>
      <c r="I1563" s="9" t="s">
        <v>4839</v>
      </c>
      <c r="J1563" s="4">
        <v>0.70299999999999996</v>
      </c>
      <c r="K1563" s="4" t="s">
        <v>527</v>
      </c>
      <c r="L1563" s="4" t="s">
        <v>1021</v>
      </c>
      <c r="M1563" s="4">
        <v>0.70299999999999996</v>
      </c>
      <c r="N1563" s="4"/>
      <c r="O1563" s="4" t="s">
        <v>284</v>
      </c>
      <c r="P1563" s="4" t="s">
        <v>279</v>
      </c>
      <c r="Q1563" s="4" t="s">
        <v>4837</v>
      </c>
      <c r="R1563" s="4"/>
      <c r="S1563" s="18"/>
      <c r="U1563" s="7">
        <f>VLOOKUP(F1563,[6]农村公路!$I$6:$W$11652,15,0)</f>
        <v>0.70299999999999996</v>
      </c>
      <c r="V1563" s="7">
        <f t="shared" si="73"/>
        <v>0</v>
      </c>
      <c r="W1563" s="7" t="e">
        <f>VLOOKUP(F1563,'[7]乡镇通三级、旅游资源产业路项目明细'!$F$8:$S$1305,14,0)</f>
        <v>#N/A</v>
      </c>
      <c r="AA1563" s="7" t="e">
        <f>_xlfn.XLOOKUP(F1563,'[8]乡镇通三级、旅游资源产业路项目明细'!$U:$U,'[8]乡镇通三级、旅游资源产业路项目明细'!$U:$U)</f>
        <v>#N/A</v>
      </c>
      <c r="AB1563" s="7" t="e">
        <f>VLOOKUP(F1563,[9]项目建设投资计划表!$L$7:$O$83,4,0)</f>
        <v>#N/A</v>
      </c>
    </row>
    <row r="1564" spans="1:28" ht="25.15" customHeight="1" outlineLevel="3" x14ac:dyDescent="0.4">
      <c r="A1564" s="4" t="s">
        <v>16</v>
      </c>
      <c r="B1564" s="4" t="s">
        <v>141</v>
      </c>
      <c r="C1564" s="4" t="s">
        <v>4840</v>
      </c>
      <c r="D1564" s="4" t="s">
        <v>4841</v>
      </c>
      <c r="E1564" s="9"/>
      <c r="F1564" s="4" t="s">
        <v>4842</v>
      </c>
      <c r="G1564" s="4" t="s">
        <v>327</v>
      </c>
      <c r="H1564" s="9" t="s">
        <v>291</v>
      </c>
      <c r="I1564" s="9" t="s">
        <v>4843</v>
      </c>
      <c r="J1564" s="4">
        <v>0.58499999999999996</v>
      </c>
      <c r="K1564" s="4" t="s">
        <v>527</v>
      </c>
      <c r="L1564" s="4" t="s">
        <v>1021</v>
      </c>
      <c r="M1564" s="4">
        <v>0.58499999999999996</v>
      </c>
      <c r="N1564" s="4"/>
      <c r="O1564" s="4" t="s">
        <v>284</v>
      </c>
      <c r="P1564" s="4" t="s">
        <v>279</v>
      </c>
      <c r="Q1564" s="4" t="s">
        <v>4841</v>
      </c>
      <c r="R1564" s="4"/>
      <c r="S1564" s="18"/>
      <c r="U1564" s="7">
        <f>VLOOKUP(F1564,[6]农村公路!$I$6:$W$11652,15,0)</f>
        <v>0.58499999999999996</v>
      </c>
      <c r="V1564" s="7">
        <f t="shared" si="73"/>
        <v>0</v>
      </c>
      <c r="W1564" s="7" t="e">
        <f>VLOOKUP(F1564,'[7]乡镇通三级、旅游资源产业路项目明细'!$F$8:$S$1305,14,0)</f>
        <v>#N/A</v>
      </c>
      <c r="AA1564" s="7" t="e">
        <f>_xlfn.XLOOKUP(F1564,'[8]乡镇通三级、旅游资源产业路项目明细'!$U:$U,'[8]乡镇通三级、旅游资源产业路项目明细'!$U:$U)</f>
        <v>#N/A</v>
      </c>
      <c r="AB1564" s="7" t="e">
        <f>VLOOKUP(F1564,[9]项目建设投资计划表!$L$7:$O$83,4,0)</f>
        <v>#N/A</v>
      </c>
    </row>
    <row r="1565" spans="1:28" ht="25.15" customHeight="1" outlineLevel="3" x14ac:dyDescent="0.4">
      <c r="A1565" s="4" t="s">
        <v>16</v>
      </c>
      <c r="B1565" s="4" t="s">
        <v>141</v>
      </c>
      <c r="C1565" s="4" t="s">
        <v>4840</v>
      </c>
      <c r="D1565" s="4" t="s">
        <v>4844</v>
      </c>
      <c r="E1565" s="9"/>
      <c r="F1565" s="4" t="s">
        <v>4845</v>
      </c>
      <c r="G1565" s="4" t="s">
        <v>327</v>
      </c>
      <c r="H1565" s="9" t="s">
        <v>291</v>
      </c>
      <c r="I1565" s="9" t="s">
        <v>4846</v>
      </c>
      <c r="J1565" s="4">
        <v>0.3</v>
      </c>
      <c r="K1565" s="4" t="s">
        <v>527</v>
      </c>
      <c r="L1565" s="4" t="s">
        <v>1021</v>
      </c>
      <c r="M1565" s="4">
        <v>0.3</v>
      </c>
      <c r="N1565" s="4"/>
      <c r="O1565" s="4" t="s">
        <v>284</v>
      </c>
      <c r="P1565" s="4" t="s">
        <v>279</v>
      </c>
      <c r="Q1565" s="4" t="s">
        <v>4844</v>
      </c>
      <c r="R1565" s="4"/>
      <c r="S1565" s="18"/>
      <c r="U1565" s="7">
        <f>VLOOKUP(F1565,[6]农村公路!$I$6:$W$11652,15,0)</f>
        <v>0.3</v>
      </c>
      <c r="V1565" s="7">
        <f t="shared" si="73"/>
        <v>0</v>
      </c>
      <c r="W1565" s="7" t="e">
        <f>VLOOKUP(F1565,'[7]乡镇通三级、旅游资源产业路项目明细'!$F$8:$S$1305,14,0)</f>
        <v>#N/A</v>
      </c>
      <c r="AA1565" s="7" t="e">
        <f>_xlfn.XLOOKUP(F1565,'[8]乡镇通三级、旅游资源产业路项目明细'!$U:$U,'[8]乡镇通三级、旅游资源产业路项目明细'!$U:$U)</f>
        <v>#N/A</v>
      </c>
      <c r="AB1565" s="7" t="e">
        <f>VLOOKUP(F1565,[9]项目建设投资计划表!$L$7:$O$83,4,0)</f>
        <v>#N/A</v>
      </c>
    </row>
    <row r="1566" spans="1:28" ht="25.15" customHeight="1" outlineLevel="3" x14ac:dyDescent="0.4">
      <c r="A1566" s="4" t="s">
        <v>16</v>
      </c>
      <c r="B1566" s="4" t="s">
        <v>141</v>
      </c>
      <c r="C1566" s="4" t="s">
        <v>4781</v>
      </c>
      <c r="D1566" s="4" t="s">
        <v>2155</v>
      </c>
      <c r="E1566" s="9"/>
      <c r="F1566" s="4" t="s">
        <v>4847</v>
      </c>
      <c r="G1566" s="4" t="s">
        <v>327</v>
      </c>
      <c r="H1566" s="9" t="s">
        <v>291</v>
      </c>
      <c r="I1566" s="9" t="s">
        <v>4848</v>
      </c>
      <c r="J1566" s="4">
        <v>2.4060000000000001</v>
      </c>
      <c r="K1566" s="4" t="s">
        <v>527</v>
      </c>
      <c r="L1566" s="4" t="s">
        <v>1021</v>
      </c>
      <c r="M1566" s="4">
        <v>2.4060000000000001</v>
      </c>
      <c r="N1566" s="4"/>
      <c r="O1566" s="4" t="s">
        <v>284</v>
      </c>
      <c r="P1566" s="4" t="s">
        <v>279</v>
      </c>
      <c r="Q1566" s="4" t="s">
        <v>2155</v>
      </c>
      <c r="R1566" s="4"/>
      <c r="S1566" s="18"/>
      <c r="U1566" s="7">
        <f>VLOOKUP(F1566,[6]农村公路!$I$6:$W$11652,15,0)</f>
        <v>2.4060000000000001</v>
      </c>
      <c r="V1566" s="7">
        <f t="shared" si="73"/>
        <v>0</v>
      </c>
      <c r="W1566" s="7" t="e">
        <f>VLOOKUP(F1566,'[7]乡镇通三级、旅游资源产业路项目明细'!$F$8:$S$1305,14,0)</f>
        <v>#N/A</v>
      </c>
      <c r="AA1566" s="7" t="e">
        <f>_xlfn.XLOOKUP(F1566,'[8]乡镇通三级、旅游资源产业路项目明细'!$U:$U,'[8]乡镇通三级、旅游资源产业路项目明细'!$U:$U)</f>
        <v>#N/A</v>
      </c>
      <c r="AB1566" s="7" t="e">
        <f>VLOOKUP(F1566,[9]项目建设投资计划表!$L$7:$O$83,4,0)</f>
        <v>#N/A</v>
      </c>
    </row>
    <row r="1567" spans="1:28" ht="25.15" customHeight="1" outlineLevel="3" x14ac:dyDescent="0.4">
      <c r="A1567" s="4" t="s">
        <v>16</v>
      </c>
      <c r="B1567" s="4" t="s">
        <v>141</v>
      </c>
      <c r="C1567" s="4" t="s">
        <v>4800</v>
      </c>
      <c r="D1567" s="4" t="s">
        <v>4849</v>
      </c>
      <c r="E1567" s="9"/>
      <c r="F1567" s="4" t="s">
        <v>4850</v>
      </c>
      <c r="G1567" s="4" t="s">
        <v>327</v>
      </c>
      <c r="H1567" s="9" t="s">
        <v>291</v>
      </c>
      <c r="I1567" s="9" t="s">
        <v>4851</v>
      </c>
      <c r="J1567" s="4">
        <v>1.4</v>
      </c>
      <c r="K1567" s="4" t="s">
        <v>527</v>
      </c>
      <c r="L1567" s="4" t="s">
        <v>1021</v>
      </c>
      <c r="M1567" s="4">
        <v>1.4</v>
      </c>
      <c r="N1567" s="4"/>
      <c r="O1567" s="4" t="s">
        <v>284</v>
      </c>
      <c r="P1567" s="4" t="s">
        <v>279</v>
      </c>
      <c r="Q1567" s="4" t="s">
        <v>4849</v>
      </c>
      <c r="R1567" s="4"/>
      <c r="S1567" s="18"/>
      <c r="U1567" s="7">
        <f>VLOOKUP(F1567,[6]农村公路!$I$6:$W$11652,15,0)</f>
        <v>1.4</v>
      </c>
      <c r="V1567" s="7">
        <f t="shared" si="73"/>
        <v>0</v>
      </c>
      <c r="W1567" s="7" t="e">
        <f>VLOOKUP(F1567,'[7]乡镇通三级、旅游资源产业路项目明细'!$F$8:$S$1305,14,0)</f>
        <v>#N/A</v>
      </c>
      <c r="AA1567" s="7" t="e">
        <f>_xlfn.XLOOKUP(F1567,'[8]乡镇通三级、旅游资源产业路项目明细'!$U:$U,'[8]乡镇通三级、旅游资源产业路项目明细'!$U:$U)</f>
        <v>#N/A</v>
      </c>
      <c r="AB1567" s="7" t="e">
        <f>VLOOKUP(F1567,[9]项目建设投资计划表!$L$7:$O$83,4,0)</f>
        <v>#N/A</v>
      </c>
    </row>
    <row r="1568" spans="1:28" ht="25.15" customHeight="1" outlineLevel="3" x14ac:dyDescent="0.4">
      <c r="A1568" s="4" t="s">
        <v>16</v>
      </c>
      <c r="B1568" s="4" t="s">
        <v>141</v>
      </c>
      <c r="C1568" s="4" t="s">
        <v>4773</v>
      </c>
      <c r="D1568" s="4" t="s">
        <v>4852</v>
      </c>
      <c r="E1568" s="9"/>
      <c r="F1568" s="4" t="s">
        <v>4853</v>
      </c>
      <c r="G1568" s="4" t="s">
        <v>327</v>
      </c>
      <c r="H1568" s="9" t="s">
        <v>291</v>
      </c>
      <c r="I1568" s="9" t="s">
        <v>4854</v>
      </c>
      <c r="J1568" s="4">
        <v>0.78900000000000003</v>
      </c>
      <c r="K1568" s="4" t="s">
        <v>527</v>
      </c>
      <c r="L1568" s="4" t="s">
        <v>1021</v>
      </c>
      <c r="M1568" s="4">
        <v>0.78900000000000003</v>
      </c>
      <c r="N1568" s="4"/>
      <c r="O1568" s="4" t="s">
        <v>284</v>
      </c>
      <c r="P1568" s="4" t="s">
        <v>279</v>
      </c>
      <c r="Q1568" s="4" t="s">
        <v>4852</v>
      </c>
      <c r="R1568" s="4"/>
      <c r="S1568" s="18"/>
      <c r="U1568" s="7">
        <f>VLOOKUP(F1568,[6]农村公路!$I$6:$W$11652,15,0)</f>
        <v>0.78900000000000003</v>
      </c>
      <c r="V1568" s="7">
        <f t="shared" si="73"/>
        <v>0</v>
      </c>
      <c r="W1568" s="7" t="e">
        <f>VLOOKUP(F1568,'[7]乡镇通三级、旅游资源产业路项目明细'!$F$8:$S$1305,14,0)</f>
        <v>#N/A</v>
      </c>
      <c r="AA1568" s="7" t="e">
        <f>_xlfn.XLOOKUP(F1568,'[8]乡镇通三级、旅游资源产业路项目明细'!$U:$U,'[8]乡镇通三级、旅游资源产业路项目明细'!$U:$U)</f>
        <v>#N/A</v>
      </c>
      <c r="AB1568" s="7" t="e">
        <f>VLOOKUP(F1568,[9]项目建设投资计划表!$L$7:$O$83,4,0)</f>
        <v>#N/A</v>
      </c>
    </row>
    <row r="1569" spans="1:28" ht="25.15" customHeight="1" outlineLevel="3" x14ac:dyDescent="0.4">
      <c r="A1569" s="4" t="s">
        <v>16</v>
      </c>
      <c r="B1569" s="4" t="s">
        <v>141</v>
      </c>
      <c r="C1569" s="4" t="s">
        <v>4773</v>
      </c>
      <c r="D1569" s="4" t="s">
        <v>4855</v>
      </c>
      <c r="E1569" s="9"/>
      <c r="F1569" s="4" t="s">
        <v>4856</v>
      </c>
      <c r="G1569" s="4" t="s">
        <v>327</v>
      </c>
      <c r="H1569" s="9" t="s">
        <v>291</v>
      </c>
      <c r="I1569" s="9" t="s">
        <v>4857</v>
      </c>
      <c r="J1569" s="4">
        <v>0.59899999999999998</v>
      </c>
      <c r="K1569" s="4" t="s">
        <v>527</v>
      </c>
      <c r="L1569" s="4" t="s">
        <v>1021</v>
      </c>
      <c r="M1569" s="4">
        <v>0.59899999999999998</v>
      </c>
      <c r="N1569" s="4"/>
      <c r="O1569" s="4" t="s">
        <v>284</v>
      </c>
      <c r="P1569" s="4" t="s">
        <v>279</v>
      </c>
      <c r="Q1569" s="4" t="s">
        <v>4855</v>
      </c>
      <c r="R1569" s="4"/>
      <c r="S1569" s="18"/>
      <c r="U1569" s="7">
        <f>VLOOKUP(F1569,[6]农村公路!$I$6:$W$11652,15,0)</f>
        <v>0.59899999999999998</v>
      </c>
      <c r="V1569" s="7">
        <f t="shared" si="73"/>
        <v>0</v>
      </c>
      <c r="W1569" s="7" t="e">
        <f>VLOOKUP(F1569,'[7]乡镇通三级、旅游资源产业路项目明细'!$F$8:$S$1305,14,0)</f>
        <v>#N/A</v>
      </c>
      <c r="AA1569" s="7" t="e">
        <f>_xlfn.XLOOKUP(F1569,'[8]乡镇通三级、旅游资源产业路项目明细'!$U:$U,'[8]乡镇通三级、旅游资源产业路项目明细'!$U:$U)</f>
        <v>#N/A</v>
      </c>
      <c r="AB1569" s="7" t="e">
        <f>VLOOKUP(F1569,[9]项目建设投资计划表!$L$7:$O$83,4,0)</f>
        <v>#N/A</v>
      </c>
    </row>
    <row r="1570" spans="1:28" ht="25.15" customHeight="1" outlineLevel="3" x14ac:dyDescent="0.4">
      <c r="A1570" s="4" t="s">
        <v>16</v>
      </c>
      <c r="B1570" s="4" t="s">
        <v>141</v>
      </c>
      <c r="C1570" s="4" t="s">
        <v>4777</v>
      </c>
      <c r="D1570" s="4" t="s">
        <v>4858</v>
      </c>
      <c r="E1570" s="9"/>
      <c r="F1570" s="4" t="s">
        <v>4859</v>
      </c>
      <c r="G1570" s="4" t="s">
        <v>327</v>
      </c>
      <c r="H1570" s="9" t="s">
        <v>291</v>
      </c>
      <c r="I1570" s="9" t="s">
        <v>4860</v>
      </c>
      <c r="J1570" s="4">
        <v>1.772</v>
      </c>
      <c r="K1570" s="4" t="s">
        <v>527</v>
      </c>
      <c r="L1570" s="4" t="s">
        <v>1021</v>
      </c>
      <c r="M1570" s="4">
        <v>1.772</v>
      </c>
      <c r="N1570" s="4"/>
      <c r="O1570" s="4" t="s">
        <v>284</v>
      </c>
      <c r="P1570" s="4" t="s">
        <v>279</v>
      </c>
      <c r="Q1570" s="4" t="s">
        <v>4858</v>
      </c>
      <c r="R1570" s="4"/>
      <c r="S1570" s="18"/>
      <c r="U1570" s="7">
        <f>VLOOKUP(F1570,[6]农村公路!$I$6:$W$11652,15,0)</f>
        <v>1.772</v>
      </c>
      <c r="V1570" s="7">
        <f t="shared" si="73"/>
        <v>0</v>
      </c>
      <c r="W1570" s="7" t="e">
        <f>VLOOKUP(F1570,'[7]乡镇通三级、旅游资源产业路项目明细'!$F$8:$S$1305,14,0)</f>
        <v>#N/A</v>
      </c>
      <c r="AA1570" s="7" t="e">
        <f>_xlfn.XLOOKUP(F1570,'[8]乡镇通三级、旅游资源产业路项目明细'!$U:$U,'[8]乡镇通三级、旅游资源产业路项目明细'!$U:$U)</f>
        <v>#N/A</v>
      </c>
      <c r="AB1570" s="7" t="e">
        <f>VLOOKUP(F1570,[9]项目建设投资计划表!$L$7:$O$83,4,0)</f>
        <v>#N/A</v>
      </c>
    </row>
    <row r="1571" spans="1:28" ht="25.15" customHeight="1" outlineLevel="3" x14ac:dyDescent="0.4">
      <c r="A1571" s="4" t="s">
        <v>16</v>
      </c>
      <c r="B1571" s="4" t="s">
        <v>141</v>
      </c>
      <c r="C1571" s="4" t="s">
        <v>4800</v>
      </c>
      <c r="D1571" s="4" t="s">
        <v>4849</v>
      </c>
      <c r="E1571" s="9"/>
      <c r="F1571" s="4" t="s">
        <v>4861</v>
      </c>
      <c r="G1571" s="4" t="s">
        <v>327</v>
      </c>
      <c r="H1571" s="9" t="s">
        <v>291</v>
      </c>
      <c r="I1571" s="9" t="s">
        <v>4862</v>
      </c>
      <c r="J1571" s="4">
        <v>0.50700000000000001</v>
      </c>
      <c r="K1571" s="4" t="s">
        <v>527</v>
      </c>
      <c r="L1571" s="4" t="s">
        <v>279</v>
      </c>
      <c r="M1571" s="4">
        <v>0.50700000000000001</v>
      </c>
      <c r="N1571" s="4"/>
      <c r="O1571" s="4" t="s">
        <v>284</v>
      </c>
      <c r="P1571" s="4" t="s">
        <v>279</v>
      </c>
      <c r="Q1571" s="4" t="s">
        <v>4849</v>
      </c>
      <c r="R1571" s="4"/>
      <c r="S1571" s="18"/>
      <c r="U1571" s="7">
        <f>VLOOKUP(F1571,[6]农村公路!$I$6:$W$11652,15,0)</f>
        <v>0.50700000000000001</v>
      </c>
      <c r="V1571" s="7">
        <f t="shared" si="73"/>
        <v>0</v>
      </c>
      <c r="W1571" s="7" t="e">
        <f>VLOOKUP(F1571,'[7]乡镇通三级、旅游资源产业路项目明细'!$F$8:$S$1305,14,0)</f>
        <v>#N/A</v>
      </c>
      <c r="AA1571" s="7" t="e">
        <f>_xlfn.XLOOKUP(F1571,'[8]乡镇通三级、旅游资源产业路项目明细'!$U:$U,'[8]乡镇通三级、旅游资源产业路项目明细'!$U:$U)</f>
        <v>#N/A</v>
      </c>
      <c r="AB1571" s="7" t="e">
        <f>VLOOKUP(F1571,[9]项目建设投资计划表!$L$7:$O$83,4,0)</f>
        <v>#N/A</v>
      </c>
    </row>
    <row r="1572" spans="1:28" ht="25.15" customHeight="1" outlineLevel="3" x14ac:dyDescent="0.4">
      <c r="A1572" s="4" t="s">
        <v>16</v>
      </c>
      <c r="B1572" s="4" t="s">
        <v>141</v>
      </c>
      <c r="C1572" s="4" t="s">
        <v>4800</v>
      </c>
      <c r="D1572" s="4" t="s">
        <v>4852</v>
      </c>
      <c r="E1572" s="9"/>
      <c r="F1572" s="4" t="s">
        <v>4863</v>
      </c>
      <c r="G1572" s="4" t="s">
        <v>327</v>
      </c>
      <c r="H1572" s="9" t="s">
        <v>291</v>
      </c>
      <c r="I1572" s="9" t="s">
        <v>4864</v>
      </c>
      <c r="J1572" s="4">
        <v>0.498</v>
      </c>
      <c r="K1572" s="4" t="s">
        <v>527</v>
      </c>
      <c r="L1572" s="4" t="s">
        <v>1021</v>
      </c>
      <c r="M1572" s="4">
        <v>0.498</v>
      </c>
      <c r="N1572" s="4"/>
      <c r="O1572" s="4" t="s">
        <v>284</v>
      </c>
      <c r="P1572" s="4" t="s">
        <v>279</v>
      </c>
      <c r="Q1572" s="4" t="s">
        <v>4852</v>
      </c>
      <c r="R1572" s="4"/>
      <c r="S1572" s="18"/>
      <c r="U1572" s="7">
        <f>VLOOKUP(F1572,[6]农村公路!$I$6:$W$11652,15,0)</f>
        <v>0.498</v>
      </c>
      <c r="V1572" s="7">
        <f t="shared" si="73"/>
        <v>0</v>
      </c>
      <c r="W1572" s="7" t="e">
        <f>VLOOKUP(F1572,'[7]乡镇通三级、旅游资源产业路项目明细'!$F$8:$S$1305,14,0)</f>
        <v>#N/A</v>
      </c>
      <c r="AA1572" s="7" t="e">
        <f>_xlfn.XLOOKUP(F1572,'[8]乡镇通三级、旅游资源产业路项目明细'!$U:$U,'[8]乡镇通三级、旅游资源产业路项目明细'!$U:$U)</f>
        <v>#N/A</v>
      </c>
      <c r="AB1572" s="7" t="e">
        <f>VLOOKUP(F1572,[9]项目建设投资计划表!$L$7:$O$83,4,0)</f>
        <v>#N/A</v>
      </c>
    </row>
    <row r="1573" spans="1:28" ht="25.15" customHeight="1" outlineLevel="3" x14ac:dyDescent="0.4">
      <c r="A1573" s="4" t="s">
        <v>16</v>
      </c>
      <c r="B1573" s="4" t="s">
        <v>141</v>
      </c>
      <c r="C1573" s="4" t="s">
        <v>4773</v>
      </c>
      <c r="D1573" s="4" t="s">
        <v>4855</v>
      </c>
      <c r="E1573" s="9"/>
      <c r="F1573" s="4" t="s">
        <v>4865</v>
      </c>
      <c r="G1573" s="4" t="s">
        <v>327</v>
      </c>
      <c r="H1573" s="9" t="s">
        <v>291</v>
      </c>
      <c r="I1573" s="9" t="s">
        <v>4866</v>
      </c>
      <c r="J1573" s="4">
        <v>0.35</v>
      </c>
      <c r="K1573" s="4" t="s">
        <v>527</v>
      </c>
      <c r="L1573" s="4" t="s">
        <v>1021</v>
      </c>
      <c r="M1573" s="4">
        <v>0.35</v>
      </c>
      <c r="N1573" s="4"/>
      <c r="O1573" s="4" t="s">
        <v>284</v>
      </c>
      <c r="P1573" s="4" t="s">
        <v>279</v>
      </c>
      <c r="Q1573" s="4" t="s">
        <v>4855</v>
      </c>
      <c r="R1573" s="4"/>
      <c r="S1573" s="18"/>
      <c r="U1573" s="7">
        <f>VLOOKUP(F1573,[6]农村公路!$I$6:$W$11652,15,0)</f>
        <v>0.35</v>
      </c>
      <c r="V1573" s="7">
        <f t="shared" si="73"/>
        <v>0</v>
      </c>
      <c r="W1573" s="7" t="e">
        <f>VLOOKUP(F1573,'[7]乡镇通三级、旅游资源产业路项目明细'!$F$8:$S$1305,14,0)</f>
        <v>#N/A</v>
      </c>
      <c r="AA1573" s="7" t="e">
        <f>_xlfn.XLOOKUP(F1573,'[8]乡镇通三级、旅游资源产业路项目明细'!$U:$U,'[8]乡镇通三级、旅游资源产业路项目明细'!$U:$U)</f>
        <v>#N/A</v>
      </c>
      <c r="AB1573" s="7" t="e">
        <f>VLOOKUP(F1573,[9]项目建设投资计划表!$L$7:$O$83,4,0)</f>
        <v>#N/A</v>
      </c>
    </row>
    <row r="1574" spans="1:28" ht="25.15" customHeight="1" outlineLevel="3" x14ac:dyDescent="0.4">
      <c r="A1574" s="4" t="s">
        <v>16</v>
      </c>
      <c r="B1574" s="4" t="s">
        <v>141</v>
      </c>
      <c r="C1574" s="4" t="s">
        <v>4786</v>
      </c>
      <c r="D1574" s="4" t="s">
        <v>2942</v>
      </c>
      <c r="E1574" s="9"/>
      <c r="F1574" s="4" t="s">
        <v>4867</v>
      </c>
      <c r="G1574" s="4" t="s">
        <v>327</v>
      </c>
      <c r="H1574" s="9" t="s">
        <v>291</v>
      </c>
      <c r="I1574" s="9" t="s">
        <v>4868</v>
      </c>
      <c r="J1574" s="4">
        <v>0.39</v>
      </c>
      <c r="K1574" s="4" t="s">
        <v>527</v>
      </c>
      <c r="L1574" s="4" t="s">
        <v>1021</v>
      </c>
      <c r="M1574" s="4">
        <v>0.39</v>
      </c>
      <c r="N1574" s="4"/>
      <c r="O1574" s="4" t="s">
        <v>284</v>
      </c>
      <c r="P1574" s="4" t="s">
        <v>279</v>
      </c>
      <c r="Q1574" s="4" t="s">
        <v>2942</v>
      </c>
      <c r="R1574" s="4"/>
      <c r="S1574" s="18"/>
      <c r="U1574" s="7">
        <f>VLOOKUP(F1574,[6]农村公路!$I$6:$W$11652,15,0)</f>
        <v>0.39</v>
      </c>
      <c r="V1574" s="7">
        <f t="shared" si="73"/>
        <v>0</v>
      </c>
      <c r="W1574" s="7" t="e">
        <f>VLOOKUP(F1574,'[7]乡镇通三级、旅游资源产业路项目明细'!$F$8:$S$1305,14,0)</f>
        <v>#N/A</v>
      </c>
      <c r="AA1574" s="7" t="e">
        <f>_xlfn.XLOOKUP(F1574,'[8]乡镇通三级、旅游资源产业路项目明细'!$U:$U,'[8]乡镇通三级、旅游资源产业路项目明细'!$U:$U)</f>
        <v>#N/A</v>
      </c>
      <c r="AB1574" s="7" t="e">
        <f>VLOOKUP(F1574,[9]项目建设投资计划表!$L$7:$O$83,4,0)</f>
        <v>#N/A</v>
      </c>
    </row>
    <row r="1575" spans="1:28" ht="25.15" customHeight="1" outlineLevel="3" x14ac:dyDescent="0.4">
      <c r="A1575" s="4" t="s">
        <v>16</v>
      </c>
      <c r="B1575" s="4" t="s">
        <v>141</v>
      </c>
      <c r="C1575" s="4" t="s">
        <v>4773</v>
      </c>
      <c r="D1575" s="4" t="s">
        <v>4852</v>
      </c>
      <c r="E1575" s="9"/>
      <c r="F1575" s="4" t="s">
        <v>4869</v>
      </c>
      <c r="G1575" s="4" t="s">
        <v>327</v>
      </c>
      <c r="H1575" s="9" t="s">
        <v>291</v>
      </c>
      <c r="I1575" s="9" t="s">
        <v>4870</v>
      </c>
      <c r="J1575" s="4">
        <v>1.284</v>
      </c>
      <c r="K1575" s="4" t="s">
        <v>527</v>
      </c>
      <c r="L1575" s="4" t="s">
        <v>1021</v>
      </c>
      <c r="M1575" s="4">
        <v>1.284</v>
      </c>
      <c r="N1575" s="4"/>
      <c r="O1575" s="4" t="s">
        <v>284</v>
      </c>
      <c r="P1575" s="4" t="s">
        <v>279</v>
      </c>
      <c r="Q1575" s="4" t="s">
        <v>4852</v>
      </c>
      <c r="R1575" s="4"/>
      <c r="S1575" s="18"/>
      <c r="U1575" s="7">
        <f>VLOOKUP(F1575,[6]农村公路!$I$6:$W$11652,15,0)</f>
        <v>1.284</v>
      </c>
      <c r="V1575" s="7">
        <f t="shared" si="73"/>
        <v>0</v>
      </c>
      <c r="W1575" s="7" t="e">
        <f>VLOOKUP(F1575,'[7]乡镇通三级、旅游资源产业路项目明细'!$F$8:$S$1305,14,0)</f>
        <v>#N/A</v>
      </c>
      <c r="AA1575" s="7" t="e">
        <f>_xlfn.XLOOKUP(F1575,'[8]乡镇通三级、旅游资源产业路项目明细'!$U:$U,'[8]乡镇通三级、旅游资源产业路项目明细'!$U:$U)</f>
        <v>#N/A</v>
      </c>
      <c r="AB1575" s="7" t="e">
        <f>VLOOKUP(F1575,[9]项目建设投资计划表!$L$7:$O$83,4,0)</f>
        <v>#N/A</v>
      </c>
    </row>
    <row r="1576" spans="1:28" ht="25.15" customHeight="1" outlineLevel="3" x14ac:dyDescent="0.4">
      <c r="A1576" s="4" t="s">
        <v>16</v>
      </c>
      <c r="B1576" s="4" t="s">
        <v>141</v>
      </c>
      <c r="C1576" s="4" t="s">
        <v>4773</v>
      </c>
      <c r="D1576" s="4" t="s">
        <v>4837</v>
      </c>
      <c r="E1576" s="9"/>
      <c r="F1576" s="4" t="s">
        <v>4871</v>
      </c>
      <c r="G1576" s="4" t="s">
        <v>327</v>
      </c>
      <c r="H1576" s="9" t="s">
        <v>291</v>
      </c>
      <c r="I1576" s="9" t="s">
        <v>4872</v>
      </c>
      <c r="J1576" s="4">
        <v>0.71199999999999997</v>
      </c>
      <c r="K1576" s="4" t="s">
        <v>527</v>
      </c>
      <c r="L1576" s="4" t="s">
        <v>1021</v>
      </c>
      <c r="M1576" s="4">
        <v>0.71199999999999997</v>
      </c>
      <c r="N1576" s="4"/>
      <c r="O1576" s="4" t="s">
        <v>284</v>
      </c>
      <c r="P1576" s="4" t="s">
        <v>279</v>
      </c>
      <c r="Q1576" s="4" t="s">
        <v>4837</v>
      </c>
      <c r="R1576" s="4"/>
      <c r="S1576" s="18"/>
      <c r="U1576" s="7">
        <f>VLOOKUP(F1576,[6]农村公路!$I$6:$W$11652,15,0)</f>
        <v>0.71199999999999997</v>
      </c>
      <c r="V1576" s="7">
        <f t="shared" si="73"/>
        <v>0</v>
      </c>
      <c r="W1576" s="7" t="e">
        <f>VLOOKUP(F1576,'[7]乡镇通三级、旅游资源产业路项目明细'!$F$8:$S$1305,14,0)</f>
        <v>#N/A</v>
      </c>
      <c r="AA1576" s="7" t="e">
        <f>_xlfn.XLOOKUP(F1576,'[8]乡镇通三级、旅游资源产业路项目明细'!$U:$U,'[8]乡镇通三级、旅游资源产业路项目明细'!$U:$U)</f>
        <v>#N/A</v>
      </c>
      <c r="AB1576" s="7" t="e">
        <f>VLOOKUP(F1576,[9]项目建设投资计划表!$L$7:$O$83,4,0)</f>
        <v>#N/A</v>
      </c>
    </row>
    <row r="1577" spans="1:28" ht="25.15" customHeight="1" outlineLevel="3" x14ac:dyDescent="0.4">
      <c r="A1577" s="4" t="s">
        <v>16</v>
      </c>
      <c r="B1577" s="4" t="s">
        <v>141</v>
      </c>
      <c r="C1577" s="4" t="s">
        <v>4781</v>
      </c>
      <c r="D1577" s="4" t="s">
        <v>4873</v>
      </c>
      <c r="E1577" s="9"/>
      <c r="F1577" s="4" t="s">
        <v>4874</v>
      </c>
      <c r="G1577" s="4" t="s">
        <v>327</v>
      </c>
      <c r="H1577" s="9" t="s">
        <v>291</v>
      </c>
      <c r="I1577" s="9" t="s">
        <v>4875</v>
      </c>
      <c r="J1577" s="4">
        <v>0.4</v>
      </c>
      <c r="K1577" s="4" t="s">
        <v>527</v>
      </c>
      <c r="L1577" s="4" t="s">
        <v>1021</v>
      </c>
      <c r="M1577" s="4">
        <v>0.4</v>
      </c>
      <c r="N1577" s="4"/>
      <c r="O1577" s="4" t="s">
        <v>284</v>
      </c>
      <c r="P1577" s="4" t="s">
        <v>279</v>
      </c>
      <c r="Q1577" s="4" t="s">
        <v>4873</v>
      </c>
      <c r="R1577" s="4"/>
      <c r="S1577" s="18"/>
      <c r="U1577" s="7">
        <f>VLOOKUP(F1577,[6]农村公路!$I$6:$W$11652,15,0)</f>
        <v>0.4</v>
      </c>
      <c r="V1577" s="7">
        <f t="shared" si="73"/>
        <v>0</v>
      </c>
      <c r="W1577" s="7" t="e">
        <f>VLOOKUP(F1577,'[7]乡镇通三级、旅游资源产业路项目明细'!$F$8:$S$1305,14,0)</f>
        <v>#N/A</v>
      </c>
      <c r="AA1577" s="7" t="e">
        <f>_xlfn.XLOOKUP(F1577,'[8]乡镇通三级、旅游资源产业路项目明细'!$U:$U,'[8]乡镇通三级、旅游资源产业路项目明细'!$U:$U)</f>
        <v>#N/A</v>
      </c>
      <c r="AB1577" s="7" t="e">
        <f>VLOOKUP(F1577,[9]项目建设投资计划表!$L$7:$O$83,4,0)</f>
        <v>#N/A</v>
      </c>
    </row>
    <row r="1578" spans="1:28" ht="25.15" customHeight="1" outlineLevel="3" x14ac:dyDescent="0.4">
      <c r="A1578" s="4" t="s">
        <v>16</v>
      </c>
      <c r="B1578" s="4" t="s">
        <v>141</v>
      </c>
      <c r="C1578" s="4" t="s">
        <v>4800</v>
      </c>
      <c r="D1578" s="4" t="s">
        <v>4849</v>
      </c>
      <c r="E1578" s="9"/>
      <c r="F1578" s="4" t="s">
        <v>4876</v>
      </c>
      <c r="G1578" s="4" t="s">
        <v>327</v>
      </c>
      <c r="H1578" s="9" t="s">
        <v>291</v>
      </c>
      <c r="I1578" s="9" t="s">
        <v>4877</v>
      </c>
      <c r="J1578" s="4">
        <v>0.79</v>
      </c>
      <c r="K1578" s="4" t="s">
        <v>527</v>
      </c>
      <c r="L1578" s="4" t="s">
        <v>1021</v>
      </c>
      <c r="M1578" s="4">
        <v>0.79</v>
      </c>
      <c r="N1578" s="4"/>
      <c r="O1578" s="4" t="s">
        <v>284</v>
      </c>
      <c r="P1578" s="4" t="s">
        <v>279</v>
      </c>
      <c r="Q1578" s="4" t="s">
        <v>4849</v>
      </c>
      <c r="R1578" s="4"/>
      <c r="S1578" s="18"/>
      <c r="U1578" s="7">
        <f>VLOOKUP(F1578,[6]农村公路!$I$6:$W$11652,15,0)</f>
        <v>0.79</v>
      </c>
      <c r="V1578" s="7">
        <f t="shared" si="73"/>
        <v>0</v>
      </c>
      <c r="W1578" s="7" t="e">
        <f>VLOOKUP(F1578,'[7]乡镇通三级、旅游资源产业路项目明细'!$F$8:$S$1305,14,0)</f>
        <v>#N/A</v>
      </c>
      <c r="AA1578" s="7" t="e">
        <f>_xlfn.XLOOKUP(F1578,'[8]乡镇通三级、旅游资源产业路项目明细'!$U:$U,'[8]乡镇通三级、旅游资源产业路项目明细'!$U:$U)</f>
        <v>#N/A</v>
      </c>
      <c r="AB1578" s="7" t="e">
        <f>VLOOKUP(F1578,[9]项目建设投资计划表!$L$7:$O$83,4,0)</f>
        <v>#N/A</v>
      </c>
    </row>
    <row r="1579" spans="1:28" s="1" customFormat="1" ht="25.15" customHeight="1" outlineLevel="2" x14ac:dyDescent="0.4">
      <c r="A1579" s="4"/>
      <c r="B1579" s="11" t="s">
        <v>230</v>
      </c>
      <c r="C1579" s="4"/>
      <c r="D1579" s="4"/>
      <c r="E1579" s="9"/>
      <c r="F1579" s="4"/>
      <c r="G1579" s="4"/>
      <c r="H1579" s="9"/>
      <c r="I1579" s="9"/>
      <c r="J1579" s="4">
        <f>SUBTOTAL(9,J1580:J1609)</f>
        <v>83.186000000000007</v>
      </c>
      <c r="K1579" s="4"/>
      <c r="L1579" s="4"/>
      <c r="M1579" s="4">
        <f>SUBTOTAL(9,M1580:M1609)</f>
        <v>83.186000000000007</v>
      </c>
      <c r="N1579" s="4">
        <v>72.578999999999994</v>
      </c>
      <c r="O1579" s="4"/>
      <c r="P1579" s="4"/>
      <c r="Q1579" s="4"/>
      <c r="R1579" s="4"/>
      <c r="S1579" s="18">
        <f t="shared" si="72"/>
        <v>10.607000000000014</v>
      </c>
    </row>
    <row r="1580" spans="1:28" ht="25.15" customHeight="1" outlineLevel="3" x14ac:dyDescent="0.4">
      <c r="A1580" s="4" t="s">
        <v>16</v>
      </c>
      <c r="B1580" s="4" t="s">
        <v>230</v>
      </c>
      <c r="C1580" s="4" t="s">
        <v>4878</v>
      </c>
      <c r="D1580" s="4" t="s">
        <v>4879</v>
      </c>
      <c r="E1580" s="9"/>
      <c r="F1580" s="4" t="s">
        <v>4880</v>
      </c>
      <c r="G1580" s="4" t="s">
        <v>434</v>
      </c>
      <c r="H1580" s="9" t="s">
        <v>291</v>
      </c>
      <c r="I1580" s="9" t="s">
        <v>4881</v>
      </c>
      <c r="J1580" s="4">
        <v>4.2789999999999999</v>
      </c>
      <c r="K1580" s="4">
        <v>0</v>
      </c>
      <c r="L1580" s="4" t="s">
        <v>279</v>
      </c>
      <c r="M1580" s="4">
        <v>4.2789999999999999</v>
      </c>
      <c r="N1580" s="4"/>
      <c r="O1580" s="4">
        <v>6.5</v>
      </c>
      <c r="P1580" s="4" t="s">
        <v>436</v>
      </c>
      <c r="Q1580" s="4" t="s">
        <v>4878</v>
      </c>
      <c r="R1580" s="4"/>
      <c r="S1580" s="18"/>
      <c r="W1580" s="7" t="e">
        <f>VLOOKUP(F1580,'[7]2021年备案'!$F$8:$S$1293,14,0)</f>
        <v>#N/A</v>
      </c>
      <c r="Y1580" s="7" t="e">
        <f>J1580-W1580-M1580</f>
        <v>#N/A</v>
      </c>
      <c r="Z1580" s="7" t="s">
        <v>437</v>
      </c>
      <c r="AA1580" s="7" t="e">
        <f>_xlfn.XLOOKUP(F1580,'[8]乡镇通三级、旅游资源产业路项目明细'!$U:$U,'[8]乡镇通三级、旅游资源产业路项目明细'!$U:$U)</f>
        <v>#N/A</v>
      </c>
      <c r="AB1580" s="7" t="e">
        <f>VLOOKUP(F1580,[9]项目建设投资计划表!$L$7:$O$83,4,0)</f>
        <v>#N/A</v>
      </c>
    </row>
    <row r="1581" spans="1:28" ht="25.15" customHeight="1" outlineLevel="3" x14ac:dyDescent="0.4">
      <c r="A1581" s="4" t="s">
        <v>16</v>
      </c>
      <c r="B1581" s="4" t="s">
        <v>230</v>
      </c>
      <c r="C1581" s="4" t="s">
        <v>4882</v>
      </c>
      <c r="D1581" s="4" t="s">
        <v>4883</v>
      </c>
      <c r="E1581" s="9"/>
      <c r="F1581" s="4" t="s">
        <v>4884</v>
      </c>
      <c r="G1581" s="4" t="s">
        <v>290</v>
      </c>
      <c r="H1581" s="9" t="s">
        <v>291</v>
      </c>
      <c r="I1581" s="9" t="s">
        <v>283</v>
      </c>
      <c r="J1581" s="4">
        <v>1.4</v>
      </c>
      <c r="K1581" s="4" t="s">
        <v>284</v>
      </c>
      <c r="L1581" s="4">
        <v>0</v>
      </c>
      <c r="M1581" s="4">
        <v>1.4</v>
      </c>
      <c r="N1581" s="4"/>
      <c r="O1581" s="4" t="s">
        <v>293</v>
      </c>
      <c r="P1581" s="4" t="s">
        <v>279</v>
      </c>
      <c r="Q1581" s="4" t="s">
        <v>4885</v>
      </c>
      <c r="R1581" s="4"/>
      <c r="S1581" s="18"/>
      <c r="U1581" s="7">
        <f>VLOOKUP(F1581,[6]农村公路!$I$6:$W$11652,15,0)</f>
        <v>1.4</v>
      </c>
      <c r="V1581" s="7">
        <f t="shared" ref="V1581:V1609" si="74">J1581-U1581</f>
        <v>0</v>
      </c>
      <c r="W1581" s="7" t="e">
        <f>VLOOKUP(F1581,'[7]乡镇通三级、旅游资源产业路项目明细'!$F$8:$S$1305,14,0)</f>
        <v>#N/A</v>
      </c>
      <c r="AA1581" s="7" t="e">
        <f>_xlfn.XLOOKUP(F1581,'[8]乡镇通三级、旅游资源产业路项目明细'!$U:$U,'[8]乡镇通三级、旅游资源产业路项目明细'!$U:$U)</f>
        <v>#N/A</v>
      </c>
      <c r="AB1581" s="7" t="e">
        <f>VLOOKUP(F1581,[9]项目建设投资计划表!$L$7:$O$83,4,0)</f>
        <v>#N/A</v>
      </c>
    </row>
    <row r="1582" spans="1:28" ht="25.15" customHeight="1" outlineLevel="3" x14ac:dyDescent="0.4">
      <c r="A1582" s="4" t="s">
        <v>16</v>
      </c>
      <c r="B1582" s="4" t="s">
        <v>230</v>
      </c>
      <c r="C1582" s="4" t="s">
        <v>4886</v>
      </c>
      <c r="D1582" s="4" t="s">
        <v>4887</v>
      </c>
      <c r="E1582" s="9"/>
      <c r="F1582" s="4" t="s">
        <v>4888</v>
      </c>
      <c r="G1582" s="4" t="s">
        <v>275</v>
      </c>
      <c r="H1582" s="9" t="s">
        <v>291</v>
      </c>
      <c r="I1582" s="9" t="s">
        <v>4889</v>
      </c>
      <c r="J1582" s="4">
        <v>2.2999999999999998</v>
      </c>
      <c r="K1582" s="4" t="s">
        <v>284</v>
      </c>
      <c r="L1582" s="4">
        <v>0</v>
      </c>
      <c r="M1582" s="4">
        <v>2.2999999999999998</v>
      </c>
      <c r="N1582" s="4"/>
      <c r="O1582" s="4" t="s">
        <v>285</v>
      </c>
      <c r="P1582" s="4" t="s">
        <v>279</v>
      </c>
      <c r="Q1582" s="4" t="s">
        <v>4890</v>
      </c>
      <c r="R1582" s="4"/>
      <c r="S1582" s="18"/>
      <c r="U1582" s="7">
        <f>VLOOKUP(F1582,[6]农村公路!$I$6:$W$11652,15,0)</f>
        <v>2.2999999999999998</v>
      </c>
      <c r="V1582" s="7">
        <f t="shared" si="74"/>
        <v>0</v>
      </c>
      <c r="W1582" s="7" t="e">
        <f>VLOOKUP(F1582,'[7]乡镇通三级、旅游资源产业路项目明细'!$F$8:$S$1305,14,0)</f>
        <v>#N/A</v>
      </c>
      <c r="AA1582" s="7" t="e">
        <f>_xlfn.XLOOKUP(F1582,'[8]乡镇通三级、旅游资源产业路项目明细'!$U:$U,'[8]乡镇通三级、旅游资源产业路项目明细'!$U:$U)</f>
        <v>#N/A</v>
      </c>
      <c r="AB1582" s="7" t="e">
        <f>VLOOKUP(F1582,[9]项目建设投资计划表!$L$7:$O$83,4,0)</f>
        <v>#N/A</v>
      </c>
    </row>
    <row r="1583" spans="1:28" ht="25.15" customHeight="1" outlineLevel="3" x14ac:dyDescent="0.4">
      <c r="A1583" s="4" t="s">
        <v>16</v>
      </c>
      <c r="B1583" s="4" t="s">
        <v>230</v>
      </c>
      <c r="C1583" s="4" t="s">
        <v>4878</v>
      </c>
      <c r="D1583" s="4" t="s">
        <v>4891</v>
      </c>
      <c r="E1583" s="9"/>
      <c r="F1583" s="4" t="s">
        <v>4892</v>
      </c>
      <c r="G1583" s="4" t="s">
        <v>275</v>
      </c>
      <c r="H1583" s="9" t="s">
        <v>291</v>
      </c>
      <c r="I1583" s="9" t="s">
        <v>4893</v>
      </c>
      <c r="J1583" s="4">
        <v>5.6970000000000001</v>
      </c>
      <c r="K1583" s="4" t="s">
        <v>284</v>
      </c>
      <c r="L1583" s="4">
        <v>0</v>
      </c>
      <c r="M1583" s="4">
        <v>5.6970000000000001</v>
      </c>
      <c r="N1583" s="4"/>
      <c r="O1583" s="4" t="s">
        <v>285</v>
      </c>
      <c r="P1583" s="4" t="s">
        <v>279</v>
      </c>
      <c r="Q1583" s="4" t="s">
        <v>4894</v>
      </c>
      <c r="R1583" s="4"/>
      <c r="S1583" s="18"/>
      <c r="U1583" s="7">
        <f>VLOOKUP(F1583,[6]农村公路!$I$6:$W$11652,15,0)</f>
        <v>5.6970000000000001</v>
      </c>
      <c r="V1583" s="7">
        <f t="shared" si="74"/>
        <v>0</v>
      </c>
      <c r="W1583" s="7" t="e">
        <f>VLOOKUP(F1583,'[7]乡镇通三级、旅游资源产业路项目明细'!$F$8:$S$1305,14,0)</f>
        <v>#N/A</v>
      </c>
      <c r="AA1583" s="7" t="e">
        <f>_xlfn.XLOOKUP(F1583,'[8]乡镇通三级、旅游资源产业路项目明细'!$U:$U,'[8]乡镇通三级、旅游资源产业路项目明细'!$U:$U)</f>
        <v>#N/A</v>
      </c>
      <c r="AB1583" s="7" t="e">
        <f>VLOOKUP(F1583,[9]项目建设投资计划表!$L$7:$O$83,4,0)</f>
        <v>#N/A</v>
      </c>
    </row>
    <row r="1584" spans="1:28" ht="25.15" customHeight="1" outlineLevel="3" x14ac:dyDescent="0.4">
      <c r="A1584" s="4" t="s">
        <v>16</v>
      </c>
      <c r="B1584" s="4" t="s">
        <v>230</v>
      </c>
      <c r="C1584" s="4" t="s">
        <v>4895</v>
      </c>
      <c r="D1584" s="4" t="s">
        <v>4896</v>
      </c>
      <c r="E1584" s="9"/>
      <c r="F1584" s="4" t="s">
        <v>4897</v>
      </c>
      <c r="G1584" s="4" t="s">
        <v>275</v>
      </c>
      <c r="H1584" s="9" t="s">
        <v>291</v>
      </c>
      <c r="I1584" s="9" t="s">
        <v>4898</v>
      </c>
      <c r="J1584" s="4">
        <v>2.7360000000000002</v>
      </c>
      <c r="K1584" s="4" t="s">
        <v>284</v>
      </c>
      <c r="L1584" s="4">
        <v>0</v>
      </c>
      <c r="M1584" s="4">
        <v>2.7360000000000002</v>
      </c>
      <c r="N1584" s="4"/>
      <c r="O1584" s="4" t="s">
        <v>285</v>
      </c>
      <c r="P1584" s="4" t="s">
        <v>279</v>
      </c>
      <c r="Q1584" s="4" t="s">
        <v>4899</v>
      </c>
      <c r="R1584" s="4"/>
      <c r="S1584" s="18"/>
      <c r="U1584" s="7">
        <f>VLOOKUP(F1584,[6]农村公路!$I$6:$W$11652,15,0)</f>
        <v>2.7360000000000002</v>
      </c>
      <c r="V1584" s="7">
        <f t="shared" si="74"/>
        <v>0</v>
      </c>
      <c r="W1584" s="7" t="e">
        <f>VLOOKUP(F1584,'[7]乡镇通三级、旅游资源产业路项目明细'!$F$8:$S$1305,14,0)</f>
        <v>#N/A</v>
      </c>
      <c r="AA1584" s="7" t="e">
        <f>_xlfn.XLOOKUP(F1584,'[8]乡镇通三级、旅游资源产业路项目明细'!$U:$U,'[8]乡镇通三级、旅游资源产业路项目明细'!$U:$U)</f>
        <v>#N/A</v>
      </c>
      <c r="AB1584" s="7" t="e">
        <f>VLOOKUP(F1584,[9]项目建设投资计划表!$L$7:$O$83,4,0)</f>
        <v>#N/A</v>
      </c>
    </row>
    <row r="1585" spans="1:28" ht="25.15" customHeight="1" outlineLevel="3" x14ac:dyDescent="0.4">
      <c r="A1585" s="4" t="s">
        <v>16</v>
      </c>
      <c r="B1585" s="4" t="s">
        <v>230</v>
      </c>
      <c r="C1585" s="4" t="s">
        <v>4900</v>
      </c>
      <c r="D1585" s="4" t="s">
        <v>4901</v>
      </c>
      <c r="E1585" s="9"/>
      <c r="F1585" s="4" t="s">
        <v>4902</v>
      </c>
      <c r="G1585" s="4" t="s">
        <v>275</v>
      </c>
      <c r="H1585" s="9" t="s">
        <v>291</v>
      </c>
      <c r="I1585" s="9" t="s">
        <v>4903</v>
      </c>
      <c r="J1585" s="4">
        <v>1.373</v>
      </c>
      <c r="K1585" s="4" t="s">
        <v>284</v>
      </c>
      <c r="L1585" s="4">
        <v>0</v>
      </c>
      <c r="M1585" s="4">
        <v>1.373</v>
      </c>
      <c r="N1585" s="4"/>
      <c r="O1585" s="4" t="s">
        <v>285</v>
      </c>
      <c r="P1585" s="4" t="s">
        <v>279</v>
      </c>
      <c r="Q1585" s="4" t="s">
        <v>4904</v>
      </c>
      <c r="R1585" s="4"/>
      <c r="S1585" s="18"/>
      <c r="U1585" s="7">
        <f>VLOOKUP(F1585,[6]农村公路!$I$6:$W$11652,15,0)</f>
        <v>1.373</v>
      </c>
      <c r="V1585" s="7">
        <f t="shared" si="74"/>
        <v>0</v>
      </c>
      <c r="W1585" s="7" t="e">
        <f>VLOOKUP(F1585,'[7]乡镇通三级、旅游资源产业路项目明细'!$F$8:$S$1305,14,0)</f>
        <v>#N/A</v>
      </c>
      <c r="AA1585" s="7" t="e">
        <f>_xlfn.XLOOKUP(F1585,'[8]乡镇通三级、旅游资源产业路项目明细'!$U:$U,'[8]乡镇通三级、旅游资源产业路项目明细'!$U:$U)</f>
        <v>#N/A</v>
      </c>
      <c r="AB1585" s="7" t="e">
        <f>VLOOKUP(F1585,[9]项目建设投资计划表!$L$7:$O$83,4,0)</f>
        <v>#N/A</v>
      </c>
    </row>
    <row r="1586" spans="1:28" ht="25.15" customHeight="1" outlineLevel="3" x14ac:dyDescent="0.4">
      <c r="A1586" s="4" t="s">
        <v>16</v>
      </c>
      <c r="B1586" s="4" t="s">
        <v>230</v>
      </c>
      <c r="C1586" s="4" t="s">
        <v>4886</v>
      </c>
      <c r="D1586" s="4" t="s">
        <v>4887</v>
      </c>
      <c r="E1586" s="9"/>
      <c r="F1586" s="4" t="s">
        <v>4905</v>
      </c>
      <c r="G1586" s="4" t="s">
        <v>275</v>
      </c>
      <c r="H1586" s="9" t="s">
        <v>291</v>
      </c>
      <c r="I1586" s="9" t="s">
        <v>283</v>
      </c>
      <c r="J1586" s="4">
        <v>2</v>
      </c>
      <c r="K1586" s="4" t="s">
        <v>284</v>
      </c>
      <c r="L1586" s="4">
        <v>0</v>
      </c>
      <c r="M1586" s="4">
        <v>2</v>
      </c>
      <c r="N1586" s="4"/>
      <c r="O1586" s="4" t="s">
        <v>285</v>
      </c>
      <c r="P1586" s="4" t="s">
        <v>279</v>
      </c>
      <c r="Q1586" s="4" t="s">
        <v>4906</v>
      </c>
      <c r="R1586" s="4"/>
      <c r="S1586" s="18"/>
      <c r="U1586" s="7">
        <f>VLOOKUP(F1586,[6]农村公路!$I$6:$W$11652,15,0)</f>
        <v>2</v>
      </c>
      <c r="V1586" s="7">
        <f t="shared" si="74"/>
        <v>0</v>
      </c>
      <c r="W1586" s="7" t="e">
        <f>VLOOKUP(F1586,'[7]乡镇通三级、旅游资源产业路项目明细'!$F$8:$S$1305,14,0)</f>
        <v>#N/A</v>
      </c>
      <c r="AA1586" s="7" t="e">
        <f>_xlfn.XLOOKUP(F1586,'[8]乡镇通三级、旅游资源产业路项目明细'!$U:$U,'[8]乡镇通三级、旅游资源产业路项目明细'!$U:$U)</f>
        <v>#N/A</v>
      </c>
      <c r="AB1586" s="7" t="e">
        <f>VLOOKUP(F1586,[9]项目建设投资计划表!$L$7:$O$83,4,0)</f>
        <v>#N/A</v>
      </c>
    </row>
    <row r="1587" spans="1:28" ht="25.15" customHeight="1" outlineLevel="3" x14ac:dyDescent="0.4">
      <c r="A1587" s="4" t="s">
        <v>16</v>
      </c>
      <c r="B1587" s="4" t="s">
        <v>230</v>
      </c>
      <c r="C1587" s="4" t="s">
        <v>962</v>
      </c>
      <c r="D1587" s="4" t="s">
        <v>4907</v>
      </c>
      <c r="E1587" s="9"/>
      <c r="F1587" s="4" t="s">
        <v>4908</v>
      </c>
      <c r="G1587" s="4" t="s">
        <v>275</v>
      </c>
      <c r="H1587" s="9" t="s">
        <v>291</v>
      </c>
      <c r="I1587" s="9" t="s">
        <v>4909</v>
      </c>
      <c r="J1587" s="4">
        <v>8.8659999999999997</v>
      </c>
      <c r="K1587" s="4" t="s">
        <v>346</v>
      </c>
      <c r="L1587" s="4">
        <v>0</v>
      </c>
      <c r="M1587" s="4">
        <v>8.8659999999999997</v>
      </c>
      <c r="N1587" s="4"/>
      <c r="O1587" s="4" t="s">
        <v>285</v>
      </c>
      <c r="P1587" s="4" t="s">
        <v>279</v>
      </c>
      <c r="Q1587" s="4" t="s">
        <v>4910</v>
      </c>
      <c r="R1587" s="4"/>
      <c r="S1587" s="18"/>
      <c r="U1587" s="7">
        <f>VLOOKUP(F1587,[6]农村公路!$I$6:$W$11652,15,0)</f>
        <v>8.8659999999999997</v>
      </c>
      <c r="V1587" s="7">
        <f t="shared" si="74"/>
        <v>0</v>
      </c>
      <c r="W1587" s="7" t="e">
        <f>VLOOKUP(F1587,'[7]乡镇通三级、旅游资源产业路项目明细'!$F$8:$S$1305,14,0)</f>
        <v>#N/A</v>
      </c>
      <c r="AA1587" s="7" t="e">
        <f>_xlfn.XLOOKUP(F1587,'[8]乡镇通三级、旅游资源产业路项目明细'!$U:$U,'[8]乡镇通三级、旅游资源产业路项目明细'!$U:$U)</f>
        <v>#N/A</v>
      </c>
      <c r="AB1587" s="7" t="e">
        <f>VLOOKUP(F1587,[9]项目建设投资计划表!$L$7:$O$83,4,0)</f>
        <v>#N/A</v>
      </c>
    </row>
    <row r="1588" spans="1:28" ht="25.15" customHeight="1" outlineLevel="3" x14ac:dyDescent="0.4">
      <c r="A1588" s="4" t="s">
        <v>16</v>
      </c>
      <c r="B1588" s="4" t="s">
        <v>230</v>
      </c>
      <c r="C1588" s="4" t="s">
        <v>4911</v>
      </c>
      <c r="D1588" s="4" t="s">
        <v>4912</v>
      </c>
      <c r="E1588" s="9"/>
      <c r="F1588" s="4" t="s">
        <v>4913</v>
      </c>
      <c r="G1588" s="4" t="s">
        <v>275</v>
      </c>
      <c r="H1588" s="9" t="s">
        <v>200</v>
      </c>
      <c r="I1588" s="9" t="s">
        <v>283</v>
      </c>
      <c r="J1588" s="4">
        <v>3.6</v>
      </c>
      <c r="K1588" s="4" t="s">
        <v>284</v>
      </c>
      <c r="L1588" s="4">
        <v>0</v>
      </c>
      <c r="M1588" s="4">
        <v>3.6</v>
      </c>
      <c r="N1588" s="4"/>
      <c r="O1588" s="4" t="s">
        <v>285</v>
      </c>
      <c r="P1588" s="4" t="s">
        <v>279</v>
      </c>
      <c r="Q1588" s="4" t="s">
        <v>4914</v>
      </c>
      <c r="R1588" s="4"/>
      <c r="S1588" s="18"/>
      <c r="U1588" s="7">
        <f>VLOOKUP(F1588,[6]农村公路!$I$6:$W$11652,15,0)</f>
        <v>3.6</v>
      </c>
      <c r="V1588" s="7">
        <f t="shared" si="74"/>
        <v>0</v>
      </c>
      <c r="W1588" s="7" t="e">
        <f>VLOOKUP(F1588,'[7]乡镇通三级、旅游资源产业路项目明细'!$F$8:$S$1305,14,0)</f>
        <v>#N/A</v>
      </c>
      <c r="AA1588" s="7" t="e">
        <f>_xlfn.XLOOKUP(F1588,'[8]乡镇通三级、旅游资源产业路项目明细'!$U:$U,'[8]乡镇通三级、旅游资源产业路项目明细'!$U:$U)</f>
        <v>#N/A</v>
      </c>
      <c r="AB1588" s="7" t="e">
        <f>VLOOKUP(F1588,[9]项目建设投资计划表!$L$7:$O$83,4,0)</f>
        <v>#N/A</v>
      </c>
    </row>
    <row r="1589" spans="1:28" ht="25.15" customHeight="1" outlineLevel="3" x14ac:dyDescent="0.4">
      <c r="A1589" s="4" t="s">
        <v>16</v>
      </c>
      <c r="B1589" s="4" t="s">
        <v>230</v>
      </c>
      <c r="C1589" s="4" t="s">
        <v>4915</v>
      </c>
      <c r="D1589" s="4" t="s">
        <v>2892</v>
      </c>
      <c r="E1589" s="9"/>
      <c r="F1589" s="4" t="s">
        <v>4916</v>
      </c>
      <c r="G1589" s="4" t="s">
        <v>275</v>
      </c>
      <c r="H1589" s="9" t="s">
        <v>291</v>
      </c>
      <c r="I1589" s="9" t="s">
        <v>4917</v>
      </c>
      <c r="J1589" s="4">
        <v>5.3540000000000001</v>
      </c>
      <c r="K1589" s="4" t="s">
        <v>277</v>
      </c>
      <c r="L1589" s="4">
        <v>0</v>
      </c>
      <c r="M1589" s="4">
        <v>5.3540000000000001</v>
      </c>
      <c r="N1589" s="4"/>
      <c r="O1589" s="4" t="s">
        <v>285</v>
      </c>
      <c r="P1589" s="4" t="s">
        <v>279</v>
      </c>
      <c r="Q1589" s="4" t="s">
        <v>4918</v>
      </c>
      <c r="R1589" s="4"/>
      <c r="S1589" s="18"/>
      <c r="U1589" s="7">
        <f>VLOOKUP(F1589,[6]农村公路!$I$6:$W$11652,15,0)</f>
        <v>5.3540000000000001</v>
      </c>
      <c r="V1589" s="7">
        <f t="shared" si="74"/>
        <v>0</v>
      </c>
      <c r="W1589" s="7" t="e">
        <f>VLOOKUP(F1589,'[7]乡镇通三级、旅游资源产业路项目明细'!$F$8:$S$1305,14,0)</f>
        <v>#N/A</v>
      </c>
      <c r="AA1589" s="7" t="e">
        <f>_xlfn.XLOOKUP(F1589,'[8]乡镇通三级、旅游资源产业路项目明细'!$U:$U,'[8]乡镇通三级、旅游资源产业路项目明细'!$U:$U)</f>
        <v>#N/A</v>
      </c>
      <c r="AB1589" s="7" t="e">
        <f>VLOOKUP(F1589,[9]项目建设投资计划表!$L$7:$O$83,4,0)</f>
        <v>#N/A</v>
      </c>
    </row>
    <row r="1590" spans="1:28" ht="25.15" customHeight="1" outlineLevel="3" x14ac:dyDescent="0.4">
      <c r="A1590" s="4" t="s">
        <v>16</v>
      </c>
      <c r="B1590" s="4" t="s">
        <v>230</v>
      </c>
      <c r="C1590" s="4" t="s">
        <v>4919</v>
      </c>
      <c r="D1590" s="4" t="s">
        <v>4920</v>
      </c>
      <c r="E1590" s="9"/>
      <c r="F1590" s="4" t="s">
        <v>4921</v>
      </c>
      <c r="G1590" s="4" t="s">
        <v>275</v>
      </c>
      <c r="H1590" s="9" t="s">
        <v>291</v>
      </c>
      <c r="I1590" s="9" t="s">
        <v>283</v>
      </c>
      <c r="J1590" s="4">
        <v>1</v>
      </c>
      <c r="K1590" s="4" t="s">
        <v>284</v>
      </c>
      <c r="L1590" s="4">
        <v>0</v>
      </c>
      <c r="M1590" s="4">
        <v>1</v>
      </c>
      <c r="N1590" s="4"/>
      <c r="O1590" s="4" t="s">
        <v>285</v>
      </c>
      <c r="P1590" s="4" t="s">
        <v>279</v>
      </c>
      <c r="Q1590" s="4" t="s">
        <v>4922</v>
      </c>
      <c r="R1590" s="4"/>
      <c r="S1590" s="18"/>
      <c r="U1590" s="7">
        <f>VLOOKUP(F1590,[6]农村公路!$I$6:$W$11652,15,0)</f>
        <v>1</v>
      </c>
      <c r="V1590" s="7">
        <f t="shared" si="74"/>
        <v>0</v>
      </c>
      <c r="W1590" s="7" t="e">
        <f>VLOOKUP(F1590,'[7]乡镇通三级、旅游资源产业路项目明细'!$F$8:$S$1305,14,0)</f>
        <v>#N/A</v>
      </c>
      <c r="AA1590" s="7" t="e">
        <f>_xlfn.XLOOKUP(F1590,'[8]乡镇通三级、旅游资源产业路项目明细'!$U:$U,'[8]乡镇通三级、旅游资源产业路项目明细'!$U:$U)</f>
        <v>#N/A</v>
      </c>
      <c r="AB1590" s="7" t="e">
        <f>VLOOKUP(F1590,[9]项目建设投资计划表!$L$7:$O$83,4,0)</f>
        <v>#N/A</v>
      </c>
    </row>
    <row r="1591" spans="1:28" ht="25.15" customHeight="1" outlineLevel="3" x14ac:dyDescent="0.4">
      <c r="A1591" s="4" t="s">
        <v>16</v>
      </c>
      <c r="B1591" s="4" t="s">
        <v>230</v>
      </c>
      <c r="C1591" s="4" t="s">
        <v>4923</v>
      </c>
      <c r="D1591" s="4" t="s">
        <v>4924</v>
      </c>
      <c r="E1591" s="9"/>
      <c r="F1591" s="4" t="s">
        <v>4925</v>
      </c>
      <c r="G1591" s="4" t="s">
        <v>275</v>
      </c>
      <c r="H1591" s="9" t="s">
        <v>291</v>
      </c>
      <c r="I1591" s="9" t="s">
        <v>4926</v>
      </c>
      <c r="J1591" s="4">
        <v>6.4909999999999997</v>
      </c>
      <c r="K1591" s="4" t="s">
        <v>284</v>
      </c>
      <c r="L1591" s="4">
        <v>0</v>
      </c>
      <c r="M1591" s="4">
        <v>6.4909999999999997</v>
      </c>
      <c r="N1591" s="4"/>
      <c r="O1591" s="4" t="s">
        <v>285</v>
      </c>
      <c r="P1591" s="4" t="s">
        <v>279</v>
      </c>
      <c r="Q1591" s="4" t="s">
        <v>4927</v>
      </c>
      <c r="R1591" s="4"/>
      <c r="S1591" s="18"/>
      <c r="U1591" s="7">
        <f>VLOOKUP(F1591,[6]农村公路!$I$6:$W$11652,15,0)</f>
        <v>6.4909999999999997</v>
      </c>
      <c r="V1591" s="7">
        <f t="shared" si="74"/>
        <v>0</v>
      </c>
      <c r="W1591" s="7" t="e">
        <f>VLOOKUP(F1591,'[7]乡镇通三级、旅游资源产业路项目明细'!$F$8:$S$1305,14,0)</f>
        <v>#N/A</v>
      </c>
      <c r="AA1591" s="7" t="e">
        <f>_xlfn.XLOOKUP(F1591,'[8]乡镇通三级、旅游资源产业路项目明细'!$U:$U,'[8]乡镇通三级、旅游资源产业路项目明细'!$U:$U)</f>
        <v>#N/A</v>
      </c>
      <c r="AB1591" s="7" t="e">
        <f>VLOOKUP(F1591,[9]项目建设投资计划表!$L$7:$O$83,4,0)</f>
        <v>#N/A</v>
      </c>
    </row>
    <row r="1592" spans="1:28" ht="25.15" customHeight="1" outlineLevel="3" x14ac:dyDescent="0.4">
      <c r="A1592" s="4" t="s">
        <v>16</v>
      </c>
      <c r="B1592" s="4" t="s">
        <v>230</v>
      </c>
      <c r="C1592" s="4" t="s">
        <v>4928</v>
      </c>
      <c r="D1592" s="4" t="s">
        <v>4929</v>
      </c>
      <c r="E1592" s="9"/>
      <c r="F1592" s="4" t="s">
        <v>4930</v>
      </c>
      <c r="G1592" s="4" t="s">
        <v>275</v>
      </c>
      <c r="H1592" s="9" t="s">
        <v>291</v>
      </c>
      <c r="I1592" s="9" t="s">
        <v>4931</v>
      </c>
      <c r="J1592" s="4">
        <v>1.617</v>
      </c>
      <c r="K1592" s="4" t="s">
        <v>284</v>
      </c>
      <c r="L1592" s="4">
        <v>0</v>
      </c>
      <c r="M1592" s="4">
        <v>1.617</v>
      </c>
      <c r="N1592" s="4"/>
      <c r="O1592" s="4" t="s">
        <v>285</v>
      </c>
      <c r="P1592" s="4" t="s">
        <v>279</v>
      </c>
      <c r="Q1592" s="4" t="s">
        <v>4932</v>
      </c>
      <c r="R1592" s="4"/>
      <c r="S1592" s="18"/>
      <c r="U1592" s="7">
        <f>VLOOKUP(F1592,[6]农村公路!$I$6:$W$11652,15,0)</f>
        <v>1.617</v>
      </c>
      <c r="V1592" s="7">
        <f t="shared" si="74"/>
        <v>0</v>
      </c>
      <c r="W1592" s="7" t="e">
        <f>VLOOKUP(F1592,'[7]乡镇通三级、旅游资源产业路项目明细'!$F$8:$S$1305,14,0)</f>
        <v>#N/A</v>
      </c>
      <c r="AA1592" s="7" t="e">
        <f>_xlfn.XLOOKUP(F1592,'[8]乡镇通三级、旅游资源产业路项目明细'!$U:$U,'[8]乡镇通三级、旅游资源产业路项目明细'!$U:$U)</f>
        <v>#N/A</v>
      </c>
      <c r="AB1592" s="7" t="e">
        <f>VLOOKUP(F1592,[9]项目建设投资计划表!$L$7:$O$83,4,0)</f>
        <v>#N/A</v>
      </c>
    </row>
    <row r="1593" spans="1:28" ht="25.15" customHeight="1" outlineLevel="3" x14ac:dyDescent="0.4">
      <c r="A1593" s="4" t="s">
        <v>16</v>
      </c>
      <c r="B1593" s="4" t="s">
        <v>230</v>
      </c>
      <c r="C1593" s="4" t="s">
        <v>962</v>
      </c>
      <c r="D1593" s="4" t="s">
        <v>4933</v>
      </c>
      <c r="E1593" s="9"/>
      <c r="F1593" s="4" t="s">
        <v>4934</v>
      </c>
      <c r="G1593" s="4" t="s">
        <v>327</v>
      </c>
      <c r="H1593" s="9" t="s">
        <v>291</v>
      </c>
      <c r="I1593" s="9" t="s">
        <v>283</v>
      </c>
      <c r="J1593" s="4">
        <v>4.266</v>
      </c>
      <c r="K1593" s="4" t="s">
        <v>284</v>
      </c>
      <c r="L1593" s="4" t="s">
        <v>1259</v>
      </c>
      <c r="M1593" s="4">
        <v>4.266</v>
      </c>
      <c r="N1593" s="4"/>
      <c r="O1593" s="4" t="s">
        <v>277</v>
      </c>
      <c r="P1593" s="4" t="s">
        <v>279</v>
      </c>
      <c r="Q1593" s="4" t="s">
        <v>4933</v>
      </c>
      <c r="R1593" s="4"/>
      <c r="S1593" s="18"/>
      <c r="U1593" s="7">
        <f>VLOOKUP(F1593,[6]农村公路!$I$6:$W$11652,15,0)</f>
        <v>4.266</v>
      </c>
      <c r="V1593" s="7">
        <f t="shared" si="74"/>
        <v>0</v>
      </c>
      <c r="W1593" s="7" t="e">
        <f>VLOOKUP(F1593,'[7]乡镇通三级、旅游资源产业路项目明细'!$F$8:$S$1305,14,0)</f>
        <v>#N/A</v>
      </c>
      <c r="AA1593" s="7" t="e">
        <f>_xlfn.XLOOKUP(F1593,'[8]乡镇通三级、旅游资源产业路项目明细'!$U:$U,'[8]乡镇通三级、旅游资源产业路项目明细'!$U:$U)</f>
        <v>#N/A</v>
      </c>
      <c r="AB1593" s="7" t="e">
        <f>VLOOKUP(F1593,[9]项目建设投资计划表!$L$7:$O$83,4,0)</f>
        <v>#N/A</v>
      </c>
    </row>
    <row r="1594" spans="1:28" ht="25.15" customHeight="1" outlineLevel="3" x14ac:dyDescent="0.4">
      <c r="A1594" s="4" t="s">
        <v>16</v>
      </c>
      <c r="B1594" s="4" t="s">
        <v>230</v>
      </c>
      <c r="C1594" s="4" t="s">
        <v>4878</v>
      </c>
      <c r="D1594" s="4" t="s">
        <v>4935</v>
      </c>
      <c r="E1594" s="9"/>
      <c r="F1594" s="4" t="s">
        <v>4936</v>
      </c>
      <c r="G1594" s="4" t="s">
        <v>327</v>
      </c>
      <c r="H1594" s="9" t="s">
        <v>291</v>
      </c>
      <c r="I1594" s="9" t="s">
        <v>283</v>
      </c>
      <c r="J1594" s="4">
        <v>2</v>
      </c>
      <c r="K1594" s="4" t="s">
        <v>284</v>
      </c>
      <c r="L1594" s="4" t="s">
        <v>1259</v>
      </c>
      <c r="M1594" s="4">
        <v>2</v>
      </c>
      <c r="N1594" s="4"/>
      <c r="O1594" s="4" t="s">
        <v>277</v>
      </c>
      <c r="P1594" s="4" t="s">
        <v>279</v>
      </c>
      <c r="Q1594" s="4" t="s">
        <v>4935</v>
      </c>
      <c r="R1594" s="4"/>
      <c r="S1594" s="18"/>
      <c r="U1594" s="7">
        <f>VLOOKUP(F1594,[6]农村公路!$I$6:$W$11652,15,0)</f>
        <v>2</v>
      </c>
      <c r="V1594" s="7">
        <f t="shared" si="74"/>
        <v>0</v>
      </c>
      <c r="W1594" s="7" t="e">
        <f>VLOOKUP(F1594,'[7]乡镇通三级、旅游资源产业路项目明细'!$F$8:$S$1305,14,0)</f>
        <v>#N/A</v>
      </c>
      <c r="AA1594" s="7" t="e">
        <f>_xlfn.XLOOKUP(F1594,'[8]乡镇通三级、旅游资源产业路项目明细'!$U:$U,'[8]乡镇通三级、旅游资源产业路项目明细'!$U:$U)</f>
        <v>#N/A</v>
      </c>
      <c r="AB1594" s="7" t="e">
        <f>VLOOKUP(F1594,[9]项目建设投资计划表!$L$7:$O$83,4,0)</f>
        <v>#N/A</v>
      </c>
    </row>
    <row r="1595" spans="1:28" ht="25.15" customHeight="1" outlineLevel="3" x14ac:dyDescent="0.4">
      <c r="A1595" s="4" t="s">
        <v>16</v>
      </c>
      <c r="B1595" s="4" t="s">
        <v>230</v>
      </c>
      <c r="C1595" s="4" t="s">
        <v>4915</v>
      </c>
      <c r="D1595" s="4" t="s">
        <v>4937</v>
      </c>
      <c r="E1595" s="9"/>
      <c r="F1595" s="4" t="s">
        <v>4938</v>
      </c>
      <c r="G1595" s="4" t="s">
        <v>327</v>
      </c>
      <c r="H1595" s="9" t="s">
        <v>291</v>
      </c>
      <c r="I1595" s="9" t="s">
        <v>283</v>
      </c>
      <c r="J1595" s="4">
        <v>3.157</v>
      </c>
      <c r="K1595" s="4" t="s">
        <v>284</v>
      </c>
      <c r="L1595" s="4" t="s">
        <v>1259</v>
      </c>
      <c r="M1595" s="4">
        <v>3.157</v>
      </c>
      <c r="N1595" s="4"/>
      <c r="O1595" s="4" t="s">
        <v>277</v>
      </c>
      <c r="P1595" s="4" t="s">
        <v>279</v>
      </c>
      <c r="Q1595" s="4" t="s">
        <v>4937</v>
      </c>
      <c r="R1595" s="4"/>
      <c r="S1595" s="18"/>
      <c r="U1595" s="7">
        <f>VLOOKUP(F1595,[6]农村公路!$I$6:$W$11652,15,0)</f>
        <v>3.157</v>
      </c>
      <c r="V1595" s="7">
        <f t="shared" si="74"/>
        <v>0</v>
      </c>
      <c r="W1595" s="7" t="e">
        <f>VLOOKUP(F1595,'[7]乡镇通三级、旅游资源产业路项目明细'!$F$8:$S$1305,14,0)</f>
        <v>#N/A</v>
      </c>
      <c r="AA1595" s="7" t="e">
        <f>_xlfn.XLOOKUP(F1595,'[8]乡镇通三级、旅游资源产业路项目明细'!$U:$U,'[8]乡镇通三级、旅游资源产业路项目明细'!$U:$U)</f>
        <v>#N/A</v>
      </c>
      <c r="AB1595" s="7" t="e">
        <f>VLOOKUP(F1595,[9]项目建设投资计划表!$L$7:$O$83,4,0)</f>
        <v>#N/A</v>
      </c>
    </row>
    <row r="1596" spans="1:28" ht="25.15" customHeight="1" outlineLevel="3" x14ac:dyDescent="0.4">
      <c r="A1596" s="4" t="s">
        <v>16</v>
      </c>
      <c r="B1596" s="4" t="s">
        <v>230</v>
      </c>
      <c r="C1596" s="4" t="s">
        <v>4939</v>
      </c>
      <c r="D1596" s="4" t="s">
        <v>4940</v>
      </c>
      <c r="E1596" s="9"/>
      <c r="F1596" s="4" t="s">
        <v>4941</v>
      </c>
      <c r="G1596" s="4" t="s">
        <v>327</v>
      </c>
      <c r="H1596" s="9" t="s">
        <v>291</v>
      </c>
      <c r="I1596" s="9" t="s">
        <v>283</v>
      </c>
      <c r="J1596" s="4">
        <v>0.9</v>
      </c>
      <c r="K1596" s="4" t="s">
        <v>284</v>
      </c>
      <c r="L1596" s="4" t="s">
        <v>1259</v>
      </c>
      <c r="M1596" s="4">
        <v>0.9</v>
      </c>
      <c r="N1596" s="4"/>
      <c r="O1596" s="4" t="s">
        <v>277</v>
      </c>
      <c r="P1596" s="4" t="s">
        <v>279</v>
      </c>
      <c r="Q1596" s="4" t="s">
        <v>4940</v>
      </c>
      <c r="R1596" s="4"/>
      <c r="S1596" s="18"/>
      <c r="U1596" s="7">
        <f>VLOOKUP(F1596,[6]农村公路!$I$6:$W$11652,15,0)</f>
        <v>0.9</v>
      </c>
      <c r="V1596" s="7">
        <f t="shared" si="74"/>
        <v>0</v>
      </c>
      <c r="W1596" s="7" t="e">
        <f>VLOOKUP(F1596,'[7]乡镇通三级、旅游资源产业路项目明细'!$F$8:$S$1305,14,0)</f>
        <v>#N/A</v>
      </c>
      <c r="AA1596" s="7" t="e">
        <f>_xlfn.XLOOKUP(F1596,'[8]乡镇通三级、旅游资源产业路项目明细'!$U:$U,'[8]乡镇通三级、旅游资源产业路项目明细'!$U:$U)</f>
        <v>#N/A</v>
      </c>
      <c r="AB1596" s="7" t="e">
        <f>VLOOKUP(F1596,[9]项目建设投资计划表!$L$7:$O$83,4,0)</f>
        <v>#N/A</v>
      </c>
    </row>
    <row r="1597" spans="1:28" ht="25.15" customHeight="1" outlineLevel="3" x14ac:dyDescent="0.4">
      <c r="A1597" s="4" t="s">
        <v>16</v>
      </c>
      <c r="B1597" s="4" t="s">
        <v>230</v>
      </c>
      <c r="C1597" s="4" t="s">
        <v>4942</v>
      </c>
      <c r="D1597" s="4" t="s">
        <v>4943</v>
      </c>
      <c r="E1597" s="9"/>
      <c r="F1597" s="4" t="s">
        <v>4944</v>
      </c>
      <c r="G1597" s="4" t="s">
        <v>327</v>
      </c>
      <c r="H1597" s="9" t="s">
        <v>291</v>
      </c>
      <c r="I1597" s="9" t="s">
        <v>283</v>
      </c>
      <c r="J1597" s="4">
        <v>2</v>
      </c>
      <c r="K1597" s="4" t="s">
        <v>284</v>
      </c>
      <c r="L1597" s="4" t="s">
        <v>1259</v>
      </c>
      <c r="M1597" s="4">
        <v>2</v>
      </c>
      <c r="N1597" s="4"/>
      <c r="O1597" s="4" t="s">
        <v>277</v>
      </c>
      <c r="P1597" s="4" t="s">
        <v>279</v>
      </c>
      <c r="Q1597" s="4" t="s">
        <v>4943</v>
      </c>
      <c r="R1597" s="4"/>
      <c r="S1597" s="18"/>
      <c r="U1597" s="7">
        <f>VLOOKUP(F1597,[6]农村公路!$I$6:$W$11652,15,0)</f>
        <v>2</v>
      </c>
      <c r="V1597" s="7">
        <f t="shared" si="74"/>
        <v>0</v>
      </c>
      <c r="W1597" s="7" t="e">
        <f>VLOOKUP(F1597,'[7]乡镇通三级、旅游资源产业路项目明细'!$F$8:$S$1305,14,0)</f>
        <v>#N/A</v>
      </c>
      <c r="AA1597" s="7" t="e">
        <f>_xlfn.XLOOKUP(F1597,'[8]乡镇通三级、旅游资源产业路项目明细'!$U:$U,'[8]乡镇通三级、旅游资源产业路项目明细'!$U:$U)</f>
        <v>#N/A</v>
      </c>
      <c r="AB1597" s="7" t="e">
        <f>VLOOKUP(F1597,[9]项目建设投资计划表!$L$7:$O$83,4,0)</f>
        <v>#N/A</v>
      </c>
    </row>
    <row r="1598" spans="1:28" ht="25.15" customHeight="1" outlineLevel="3" x14ac:dyDescent="0.4">
      <c r="A1598" s="4" t="s">
        <v>16</v>
      </c>
      <c r="B1598" s="4" t="s">
        <v>230</v>
      </c>
      <c r="C1598" s="4" t="s">
        <v>4915</v>
      </c>
      <c r="D1598" s="4" t="s">
        <v>4945</v>
      </c>
      <c r="E1598" s="9"/>
      <c r="F1598" s="4" t="s">
        <v>4946</v>
      </c>
      <c r="G1598" s="4" t="s">
        <v>327</v>
      </c>
      <c r="H1598" s="9" t="s">
        <v>291</v>
      </c>
      <c r="I1598" s="9" t="s">
        <v>283</v>
      </c>
      <c r="J1598" s="4">
        <v>2</v>
      </c>
      <c r="K1598" s="4" t="s">
        <v>284</v>
      </c>
      <c r="L1598" s="4" t="s">
        <v>1259</v>
      </c>
      <c r="M1598" s="4">
        <v>2</v>
      </c>
      <c r="N1598" s="4"/>
      <c r="O1598" s="4" t="s">
        <v>277</v>
      </c>
      <c r="P1598" s="4" t="s">
        <v>279</v>
      </c>
      <c r="Q1598" s="4" t="s">
        <v>4945</v>
      </c>
      <c r="R1598" s="4"/>
      <c r="S1598" s="18"/>
      <c r="U1598" s="7">
        <f>VLOOKUP(F1598,[6]农村公路!$I$6:$W$11652,15,0)</f>
        <v>2</v>
      </c>
      <c r="V1598" s="7">
        <f t="shared" si="74"/>
        <v>0</v>
      </c>
      <c r="W1598" s="7" t="e">
        <f>VLOOKUP(F1598,'[7]乡镇通三级、旅游资源产业路项目明细'!$F$8:$S$1305,14,0)</f>
        <v>#N/A</v>
      </c>
      <c r="AA1598" s="7" t="e">
        <f>_xlfn.XLOOKUP(F1598,'[8]乡镇通三级、旅游资源产业路项目明细'!$U:$U,'[8]乡镇通三级、旅游资源产业路项目明细'!$U:$U)</f>
        <v>#N/A</v>
      </c>
      <c r="AB1598" s="7" t="e">
        <f>VLOOKUP(F1598,[9]项目建设投资计划表!$L$7:$O$83,4,0)</f>
        <v>#N/A</v>
      </c>
    </row>
    <row r="1599" spans="1:28" ht="25.15" customHeight="1" outlineLevel="3" x14ac:dyDescent="0.4">
      <c r="A1599" s="4" t="s">
        <v>16</v>
      </c>
      <c r="B1599" s="4" t="s">
        <v>230</v>
      </c>
      <c r="C1599" s="4" t="s">
        <v>4947</v>
      </c>
      <c r="D1599" s="4" t="s">
        <v>4948</v>
      </c>
      <c r="E1599" s="9"/>
      <c r="F1599" s="4" t="s">
        <v>4949</v>
      </c>
      <c r="G1599" s="4" t="s">
        <v>327</v>
      </c>
      <c r="H1599" s="9" t="s">
        <v>291</v>
      </c>
      <c r="I1599" s="9" t="s">
        <v>283</v>
      </c>
      <c r="J1599" s="4">
        <v>2</v>
      </c>
      <c r="K1599" s="4" t="s">
        <v>284</v>
      </c>
      <c r="L1599" s="4" t="s">
        <v>1259</v>
      </c>
      <c r="M1599" s="4">
        <v>2</v>
      </c>
      <c r="N1599" s="4"/>
      <c r="O1599" s="4" t="s">
        <v>277</v>
      </c>
      <c r="P1599" s="4" t="s">
        <v>279</v>
      </c>
      <c r="Q1599" s="4" t="s">
        <v>4948</v>
      </c>
      <c r="R1599" s="4"/>
      <c r="S1599" s="18"/>
      <c r="U1599" s="7">
        <f>VLOOKUP(F1599,[6]农村公路!$I$6:$W$11652,15,0)</f>
        <v>2</v>
      </c>
      <c r="V1599" s="7">
        <f t="shared" si="74"/>
        <v>0</v>
      </c>
      <c r="W1599" s="7" t="e">
        <f>VLOOKUP(F1599,'[7]乡镇通三级、旅游资源产业路项目明细'!$F$8:$S$1305,14,0)</f>
        <v>#N/A</v>
      </c>
      <c r="AA1599" s="7" t="e">
        <f>_xlfn.XLOOKUP(F1599,'[8]乡镇通三级、旅游资源产业路项目明细'!$U:$U,'[8]乡镇通三级、旅游资源产业路项目明细'!$U:$U)</f>
        <v>#N/A</v>
      </c>
      <c r="AB1599" s="7" t="e">
        <f>VLOOKUP(F1599,[9]项目建设投资计划表!$L$7:$O$83,4,0)</f>
        <v>#N/A</v>
      </c>
    </row>
    <row r="1600" spans="1:28" ht="25.15" customHeight="1" outlineLevel="3" x14ac:dyDescent="0.4">
      <c r="A1600" s="4" t="s">
        <v>16</v>
      </c>
      <c r="B1600" s="4" t="s">
        <v>230</v>
      </c>
      <c r="C1600" s="4" t="s">
        <v>4942</v>
      </c>
      <c r="D1600" s="4" t="s">
        <v>4950</v>
      </c>
      <c r="E1600" s="9"/>
      <c r="F1600" s="4" t="s">
        <v>4951</v>
      </c>
      <c r="G1600" s="4" t="s">
        <v>327</v>
      </c>
      <c r="H1600" s="9" t="s">
        <v>291</v>
      </c>
      <c r="I1600" s="9" t="s">
        <v>283</v>
      </c>
      <c r="J1600" s="4">
        <v>2</v>
      </c>
      <c r="K1600" s="4" t="s">
        <v>284</v>
      </c>
      <c r="L1600" s="4" t="s">
        <v>1259</v>
      </c>
      <c r="M1600" s="4">
        <v>2</v>
      </c>
      <c r="N1600" s="4"/>
      <c r="O1600" s="4" t="s">
        <v>277</v>
      </c>
      <c r="P1600" s="4" t="s">
        <v>279</v>
      </c>
      <c r="Q1600" s="4" t="s">
        <v>4950</v>
      </c>
      <c r="R1600" s="4"/>
      <c r="S1600" s="18"/>
      <c r="U1600" s="7">
        <f>VLOOKUP(F1600,[6]农村公路!$I$6:$W$11652,15,0)</f>
        <v>2</v>
      </c>
      <c r="V1600" s="7">
        <f t="shared" si="74"/>
        <v>0</v>
      </c>
      <c r="W1600" s="7" t="e">
        <f>VLOOKUP(F1600,'[7]乡镇通三级、旅游资源产业路项目明细'!$F$8:$S$1305,14,0)</f>
        <v>#N/A</v>
      </c>
      <c r="AA1600" s="7" t="e">
        <f>_xlfn.XLOOKUP(F1600,'[8]乡镇通三级、旅游资源产业路项目明细'!$U:$U,'[8]乡镇通三级、旅游资源产业路项目明细'!$U:$U)</f>
        <v>#N/A</v>
      </c>
      <c r="AB1600" s="7" t="e">
        <f>VLOOKUP(F1600,[9]项目建设投资计划表!$L$7:$O$83,4,0)</f>
        <v>#N/A</v>
      </c>
    </row>
    <row r="1601" spans="1:28" ht="25.15" customHeight="1" outlineLevel="3" x14ac:dyDescent="0.4">
      <c r="A1601" s="4" t="s">
        <v>16</v>
      </c>
      <c r="B1601" s="4" t="s">
        <v>230</v>
      </c>
      <c r="C1601" s="4" t="s">
        <v>4952</v>
      </c>
      <c r="D1601" s="4" t="s">
        <v>4953</v>
      </c>
      <c r="E1601" s="9"/>
      <c r="F1601" s="4" t="s">
        <v>4954</v>
      </c>
      <c r="G1601" s="4" t="s">
        <v>327</v>
      </c>
      <c r="H1601" s="9" t="s">
        <v>291</v>
      </c>
      <c r="I1601" s="9" t="s">
        <v>4955</v>
      </c>
      <c r="J1601" s="4">
        <v>1.1499999999999999</v>
      </c>
      <c r="K1601" s="4" t="s">
        <v>284</v>
      </c>
      <c r="L1601" s="4" t="s">
        <v>279</v>
      </c>
      <c r="M1601" s="4">
        <v>1.1499999999999999</v>
      </c>
      <c r="N1601" s="4"/>
      <c r="O1601" s="4" t="s">
        <v>277</v>
      </c>
      <c r="P1601" s="4" t="s">
        <v>279</v>
      </c>
      <c r="Q1601" s="4" t="s">
        <v>4953</v>
      </c>
      <c r="R1601" s="4"/>
      <c r="S1601" s="18"/>
      <c r="U1601" s="7">
        <f>VLOOKUP(F1601,[6]农村公路!$I$6:$W$11652,15,0)</f>
        <v>1.1499999999999999</v>
      </c>
      <c r="V1601" s="7">
        <f t="shared" si="74"/>
        <v>0</v>
      </c>
      <c r="W1601" s="7" t="e">
        <f>VLOOKUP(F1601,'[7]乡镇通三级、旅游资源产业路项目明细'!$F$8:$S$1305,14,0)</f>
        <v>#N/A</v>
      </c>
      <c r="AA1601" s="7" t="e">
        <f>_xlfn.XLOOKUP(F1601,'[8]乡镇通三级、旅游资源产业路项目明细'!$U:$U,'[8]乡镇通三级、旅游资源产业路项目明细'!$U:$U)</f>
        <v>#N/A</v>
      </c>
      <c r="AB1601" s="7" t="e">
        <f>VLOOKUP(F1601,[9]项目建设投资计划表!$L$7:$O$83,4,0)</f>
        <v>#N/A</v>
      </c>
    </row>
    <row r="1602" spans="1:28" ht="25.15" customHeight="1" outlineLevel="3" x14ac:dyDescent="0.4">
      <c r="A1602" s="4" t="s">
        <v>16</v>
      </c>
      <c r="B1602" s="4" t="s">
        <v>230</v>
      </c>
      <c r="C1602" s="4" t="s">
        <v>4939</v>
      </c>
      <c r="D1602" s="4" t="s">
        <v>4956</v>
      </c>
      <c r="E1602" s="9"/>
      <c r="F1602" s="4" t="s">
        <v>4957</v>
      </c>
      <c r="G1602" s="4" t="s">
        <v>327</v>
      </c>
      <c r="H1602" s="9" t="s">
        <v>291</v>
      </c>
      <c r="I1602" s="9" t="s">
        <v>4958</v>
      </c>
      <c r="J1602" s="4">
        <v>0.7</v>
      </c>
      <c r="K1602" s="4" t="s">
        <v>284</v>
      </c>
      <c r="L1602" s="4" t="s">
        <v>1259</v>
      </c>
      <c r="M1602" s="4">
        <v>0.7</v>
      </c>
      <c r="N1602" s="4"/>
      <c r="O1602" s="4" t="s">
        <v>277</v>
      </c>
      <c r="P1602" s="4" t="s">
        <v>279</v>
      </c>
      <c r="Q1602" s="4" t="s">
        <v>4956</v>
      </c>
      <c r="R1602" s="4"/>
      <c r="S1602" s="18"/>
      <c r="U1602" s="7">
        <f>VLOOKUP(F1602,[6]农村公路!$I$6:$W$11652,15,0)</f>
        <v>0.7</v>
      </c>
      <c r="V1602" s="7">
        <f t="shared" si="74"/>
        <v>0</v>
      </c>
      <c r="W1602" s="7" t="e">
        <f>VLOOKUP(F1602,'[7]乡镇通三级、旅游资源产业路项目明细'!$F$8:$S$1305,14,0)</f>
        <v>#N/A</v>
      </c>
      <c r="AA1602" s="7" t="e">
        <f>_xlfn.XLOOKUP(F1602,'[8]乡镇通三级、旅游资源产业路项目明细'!$U:$U,'[8]乡镇通三级、旅游资源产业路项目明细'!$U:$U)</f>
        <v>#N/A</v>
      </c>
      <c r="AB1602" s="7" t="e">
        <f>VLOOKUP(F1602,[9]项目建设投资计划表!$L$7:$O$83,4,0)</f>
        <v>#N/A</v>
      </c>
    </row>
    <row r="1603" spans="1:28" ht="25.15" customHeight="1" outlineLevel="3" x14ac:dyDescent="0.4">
      <c r="A1603" s="4" t="s">
        <v>16</v>
      </c>
      <c r="B1603" s="4" t="s">
        <v>230</v>
      </c>
      <c r="C1603" s="4" t="s">
        <v>4952</v>
      </c>
      <c r="D1603" s="4" t="s">
        <v>4959</v>
      </c>
      <c r="E1603" s="9"/>
      <c r="F1603" s="4" t="s">
        <v>4960</v>
      </c>
      <c r="G1603" s="4" t="s">
        <v>327</v>
      </c>
      <c r="H1603" s="9" t="s">
        <v>291</v>
      </c>
      <c r="I1603" s="9" t="s">
        <v>4961</v>
      </c>
      <c r="J1603" s="4">
        <v>4</v>
      </c>
      <c r="K1603" s="4" t="s">
        <v>284</v>
      </c>
      <c r="L1603" s="4" t="s">
        <v>1259</v>
      </c>
      <c r="M1603" s="4">
        <v>4</v>
      </c>
      <c r="N1603" s="4"/>
      <c r="O1603" s="4" t="s">
        <v>277</v>
      </c>
      <c r="P1603" s="4" t="s">
        <v>279</v>
      </c>
      <c r="Q1603" s="4" t="s">
        <v>4959</v>
      </c>
      <c r="R1603" s="4"/>
      <c r="S1603" s="18"/>
      <c r="U1603" s="7">
        <f>VLOOKUP(F1603,[6]农村公路!$I$6:$W$11652,15,0)</f>
        <v>4</v>
      </c>
      <c r="V1603" s="7">
        <f t="shared" si="74"/>
        <v>0</v>
      </c>
      <c r="W1603" s="7" t="e">
        <f>VLOOKUP(F1603,'[7]乡镇通三级、旅游资源产业路项目明细'!$F$8:$S$1305,14,0)</f>
        <v>#N/A</v>
      </c>
      <c r="AA1603" s="7" t="e">
        <f>_xlfn.XLOOKUP(F1603,'[8]乡镇通三级、旅游资源产业路项目明细'!$U:$U,'[8]乡镇通三级、旅游资源产业路项目明细'!$U:$U)</f>
        <v>#N/A</v>
      </c>
      <c r="AB1603" s="7" t="e">
        <f>VLOOKUP(F1603,[9]项目建设投资计划表!$L$7:$O$83,4,0)</f>
        <v>#N/A</v>
      </c>
    </row>
    <row r="1604" spans="1:28" ht="25.15" customHeight="1" outlineLevel="3" x14ac:dyDescent="0.4">
      <c r="A1604" s="4" t="s">
        <v>16</v>
      </c>
      <c r="B1604" s="4" t="s">
        <v>230</v>
      </c>
      <c r="C1604" s="4" t="s">
        <v>4962</v>
      </c>
      <c r="D1604" s="4" t="s">
        <v>4963</v>
      </c>
      <c r="E1604" s="9"/>
      <c r="F1604" s="4" t="s">
        <v>4964</v>
      </c>
      <c r="G1604" s="4" t="s">
        <v>327</v>
      </c>
      <c r="H1604" s="9" t="s">
        <v>291</v>
      </c>
      <c r="I1604" s="9" t="s">
        <v>4965</v>
      </c>
      <c r="J1604" s="4">
        <v>2</v>
      </c>
      <c r="K1604" s="4" t="s">
        <v>284</v>
      </c>
      <c r="L1604" s="4" t="s">
        <v>1259</v>
      </c>
      <c r="M1604" s="4">
        <v>2</v>
      </c>
      <c r="N1604" s="4"/>
      <c r="O1604" s="4" t="s">
        <v>277</v>
      </c>
      <c r="P1604" s="4" t="s">
        <v>279</v>
      </c>
      <c r="Q1604" s="4" t="s">
        <v>4963</v>
      </c>
      <c r="R1604" s="4"/>
      <c r="S1604" s="18"/>
      <c r="U1604" s="7">
        <f>VLOOKUP(F1604,[6]农村公路!$I$6:$W$11652,15,0)</f>
        <v>2</v>
      </c>
      <c r="V1604" s="7">
        <f t="shared" si="74"/>
        <v>0</v>
      </c>
      <c r="W1604" s="7" t="e">
        <f>VLOOKUP(F1604,'[7]乡镇通三级、旅游资源产业路项目明细'!$F$8:$S$1305,14,0)</f>
        <v>#N/A</v>
      </c>
      <c r="AA1604" s="7" t="e">
        <f>_xlfn.XLOOKUP(F1604,'[8]乡镇通三级、旅游资源产业路项目明细'!$U:$U,'[8]乡镇通三级、旅游资源产业路项目明细'!$U:$U)</f>
        <v>#N/A</v>
      </c>
      <c r="AB1604" s="7" t="e">
        <f>VLOOKUP(F1604,[9]项目建设投资计划表!$L$7:$O$83,4,0)</f>
        <v>#N/A</v>
      </c>
    </row>
    <row r="1605" spans="1:28" ht="25.15" customHeight="1" outlineLevel="3" x14ac:dyDescent="0.4">
      <c r="A1605" s="4" t="s">
        <v>16</v>
      </c>
      <c r="B1605" s="4" t="s">
        <v>230</v>
      </c>
      <c r="C1605" s="4" t="s">
        <v>4966</v>
      </c>
      <c r="D1605" s="4" t="s">
        <v>4967</v>
      </c>
      <c r="E1605" s="9"/>
      <c r="F1605" s="4" t="s">
        <v>4968</v>
      </c>
      <c r="G1605" s="4" t="s">
        <v>327</v>
      </c>
      <c r="H1605" s="9" t="s">
        <v>291</v>
      </c>
      <c r="I1605" s="9" t="s">
        <v>283</v>
      </c>
      <c r="J1605" s="4">
        <v>2</v>
      </c>
      <c r="K1605" s="4" t="s">
        <v>284</v>
      </c>
      <c r="L1605" s="4" t="s">
        <v>279</v>
      </c>
      <c r="M1605" s="4">
        <v>2</v>
      </c>
      <c r="N1605" s="4"/>
      <c r="O1605" s="4" t="s">
        <v>277</v>
      </c>
      <c r="P1605" s="4" t="s">
        <v>279</v>
      </c>
      <c r="Q1605" s="4" t="s">
        <v>4967</v>
      </c>
      <c r="R1605" s="4"/>
      <c r="S1605" s="18"/>
      <c r="U1605" s="7">
        <f>VLOOKUP(F1605,[6]农村公路!$I$6:$W$11652,15,0)</f>
        <v>2</v>
      </c>
      <c r="V1605" s="7">
        <f t="shared" si="74"/>
        <v>0</v>
      </c>
      <c r="W1605" s="7" t="e">
        <f>VLOOKUP(F1605,'[7]乡镇通三级、旅游资源产业路项目明细'!$F$8:$S$1305,14,0)</f>
        <v>#N/A</v>
      </c>
      <c r="AA1605" s="7" t="e">
        <f>_xlfn.XLOOKUP(F1605,'[8]乡镇通三级、旅游资源产业路项目明细'!$U:$U,'[8]乡镇通三级、旅游资源产业路项目明细'!$U:$U)</f>
        <v>#N/A</v>
      </c>
      <c r="AB1605" s="7" t="e">
        <f>VLOOKUP(F1605,[9]项目建设投资计划表!$L$7:$O$83,4,0)</f>
        <v>#N/A</v>
      </c>
    </row>
    <row r="1606" spans="1:28" ht="25.15" customHeight="1" outlineLevel="3" x14ac:dyDescent="0.4">
      <c r="A1606" s="4" t="s">
        <v>16</v>
      </c>
      <c r="B1606" s="4" t="s">
        <v>230</v>
      </c>
      <c r="C1606" s="4" t="s">
        <v>4969</v>
      </c>
      <c r="D1606" s="4" t="s">
        <v>4970</v>
      </c>
      <c r="E1606" s="9"/>
      <c r="F1606" s="4" t="s">
        <v>4971</v>
      </c>
      <c r="G1606" s="4" t="s">
        <v>327</v>
      </c>
      <c r="H1606" s="9" t="s">
        <v>291</v>
      </c>
      <c r="I1606" s="9" t="s">
        <v>283</v>
      </c>
      <c r="J1606" s="4">
        <v>1</v>
      </c>
      <c r="K1606" s="4" t="s">
        <v>284</v>
      </c>
      <c r="L1606" s="4" t="s">
        <v>1259</v>
      </c>
      <c r="M1606" s="4">
        <v>1</v>
      </c>
      <c r="N1606" s="4"/>
      <c r="O1606" s="4" t="s">
        <v>277</v>
      </c>
      <c r="P1606" s="4" t="s">
        <v>279</v>
      </c>
      <c r="Q1606" s="4" t="s">
        <v>4970</v>
      </c>
      <c r="R1606" s="4"/>
      <c r="S1606" s="18"/>
      <c r="U1606" s="7">
        <f>VLOOKUP(F1606,[6]农村公路!$I$6:$W$11652,15,0)</f>
        <v>1</v>
      </c>
      <c r="V1606" s="7">
        <f t="shared" si="74"/>
        <v>0</v>
      </c>
      <c r="W1606" s="7" t="e">
        <f>VLOOKUP(F1606,'[7]乡镇通三级、旅游资源产业路项目明细'!$F$8:$S$1305,14,0)</f>
        <v>#N/A</v>
      </c>
      <c r="AA1606" s="7" t="e">
        <f>_xlfn.XLOOKUP(F1606,'[8]乡镇通三级、旅游资源产业路项目明细'!$U:$U,'[8]乡镇通三级、旅游资源产业路项目明细'!$U:$U)</f>
        <v>#N/A</v>
      </c>
      <c r="AB1606" s="7" t="e">
        <f>VLOOKUP(F1606,[9]项目建设投资计划表!$L$7:$O$83,4,0)</f>
        <v>#N/A</v>
      </c>
    </row>
    <row r="1607" spans="1:28" ht="25.15" customHeight="1" outlineLevel="3" x14ac:dyDescent="0.4">
      <c r="A1607" s="4" t="s">
        <v>16</v>
      </c>
      <c r="B1607" s="4" t="s">
        <v>230</v>
      </c>
      <c r="C1607" s="4" t="s">
        <v>4962</v>
      </c>
      <c r="D1607" s="4" t="s">
        <v>4972</v>
      </c>
      <c r="E1607" s="9"/>
      <c r="F1607" s="4" t="s">
        <v>4973</v>
      </c>
      <c r="G1607" s="4" t="s">
        <v>327</v>
      </c>
      <c r="H1607" s="9" t="s">
        <v>291</v>
      </c>
      <c r="I1607" s="9" t="s">
        <v>4974</v>
      </c>
      <c r="J1607" s="4">
        <v>2</v>
      </c>
      <c r="K1607" s="4" t="s">
        <v>284</v>
      </c>
      <c r="L1607" s="4" t="s">
        <v>1259</v>
      </c>
      <c r="M1607" s="4">
        <v>2</v>
      </c>
      <c r="N1607" s="4"/>
      <c r="O1607" s="4" t="s">
        <v>277</v>
      </c>
      <c r="P1607" s="4" t="s">
        <v>279</v>
      </c>
      <c r="Q1607" s="4" t="s">
        <v>4972</v>
      </c>
      <c r="R1607" s="4"/>
      <c r="S1607" s="18"/>
      <c r="U1607" s="7">
        <f>VLOOKUP(F1607,[6]农村公路!$I$6:$W$11652,15,0)</f>
        <v>2</v>
      </c>
      <c r="V1607" s="7">
        <f t="shared" si="74"/>
        <v>0</v>
      </c>
      <c r="W1607" s="7" t="e">
        <f>VLOOKUP(F1607,'[7]乡镇通三级、旅游资源产业路项目明细'!$F$8:$S$1305,14,0)</f>
        <v>#N/A</v>
      </c>
      <c r="AA1607" s="7" t="e">
        <f>_xlfn.XLOOKUP(F1607,'[8]乡镇通三级、旅游资源产业路项目明细'!$U:$U,'[8]乡镇通三级、旅游资源产业路项目明细'!$U:$U)</f>
        <v>#N/A</v>
      </c>
      <c r="AB1607" s="7" t="e">
        <f>VLOOKUP(F1607,[9]项目建设投资计划表!$L$7:$O$83,4,0)</f>
        <v>#N/A</v>
      </c>
    </row>
    <row r="1608" spans="1:28" ht="25.15" customHeight="1" outlineLevel="3" x14ac:dyDescent="0.4">
      <c r="A1608" s="4" t="s">
        <v>16</v>
      </c>
      <c r="B1608" s="4" t="s">
        <v>230</v>
      </c>
      <c r="C1608" s="4" t="s">
        <v>4975</v>
      </c>
      <c r="D1608" s="4" t="s">
        <v>4976</v>
      </c>
      <c r="E1608" s="9"/>
      <c r="F1608" s="10" t="s">
        <v>4977</v>
      </c>
      <c r="G1608" s="4" t="s">
        <v>327</v>
      </c>
      <c r="H1608" s="9" t="s">
        <v>291</v>
      </c>
      <c r="I1608" s="9" t="s">
        <v>283</v>
      </c>
      <c r="J1608" s="4">
        <v>3.3</v>
      </c>
      <c r="K1608" s="4" t="s">
        <v>284</v>
      </c>
      <c r="L1608" s="4"/>
      <c r="M1608" s="4">
        <v>3.3</v>
      </c>
      <c r="N1608" s="4"/>
      <c r="O1608" s="4" t="s">
        <v>277</v>
      </c>
      <c r="P1608" s="4" t="s">
        <v>279</v>
      </c>
      <c r="Q1608" s="4" t="s">
        <v>4976</v>
      </c>
      <c r="R1608" s="4"/>
      <c r="S1608" s="18"/>
      <c r="U1608" s="7">
        <f>VLOOKUP(F1608,[6]农村公路!$I$6:$W$11652,15,0)</f>
        <v>3.3</v>
      </c>
      <c r="V1608" s="7">
        <f t="shared" si="74"/>
        <v>0</v>
      </c>
      <c r="W1608" s="7" t="e">
        <f>VLOOKUP(F1608,'[7]乡镇通三级、旅游资源产业路项目明细'!$F$8:$S$1305,14,0)</f>
        <v>#N/A</v>
      </c>
      <c r="AA1608" s="7" t="e">
        <f>_xlfn.XLOOKUP(F1608,'[8]乡镇通三级、旅游资源产业路项目明细'!$U:$U,'[8]乡镇通三级、旅游资源产业路项目明细'!$U:$U)</f>
        <v>#N/A</v>
      </c>
      <c r="AB1608" s="7" t="e">
        <f>VLOOKUP(F1608,[9]项目建设投资计划表!$L$7:$O$83,4,0)</f>
        <v>#N/A</v>
      </c>
    </row>
    <row r="1609" spans="1:28" ht="25.15" customHeight="1" outlineLevel="3" x14ac:dyDescent="0.4">
      <c r="A1609" s="4" t="s">
        <v>16</v>
      </c>
      <c r="B1609" s="4" t="s">
        <v>230</v>
      </c>
      <c r="C1609" s="4" t="s">
        <v>962</v>
      </c>
      <c r="D1609" s="10" t="s">
        <v>4978</v>
      </c>
      <c r="E1609" s="9"/>
      <c r="F1609" s="35" t="s">
        <v>4979</v>
      </c>
      <c r="G1609" s="4" t="s">
        <v>327</v>
      </c>
      <c r="H1609" s="9" t="s">
        <v>291</v>
      </c>
      <c r="I1609" s="9" t="s">
        <v>283</v>
      </c>
      <c r="J1609" s="4">
        <v>2</v>
      </c>
      <c r="K1609" s="4">
        <v>3.5</v>
      </c>
      <c r="L1609" s="4"/>
      <c r="M1609" s="4">
        <v>2</v>
      </c>
      <c r="N1609" s="4"/>
      <c r="O1609" s="4" t="s">
        <v>277</v>
      </c>
      <c r="P1609" s="4" t="s">
        <v>279</v>
      </c>
      <c r="Q1609" s="4" t="s">
        <v>4978</v>
      </c>
      <c r="R1609" s="4"/>
      <c r="S1609" s="18"/>
      <c r="U1609" s="7">
        <f>VLOOKUP(F1609,[6]农村公路!$I$6:$W$11652,15,0)</f>
        <v>2</v>
      </c>
      <c r="V1609" s="7">
        <f t="shared" si="74"/>
        <v>0</v>
      </c>
      <c r="W1609" s="7" t="e">
        <f>VLOOKUP(F1609,'[7]乡镇通三级、旅游资源产业路项目明细'!$F$8:$S$1305,14,0)</f>
        <v>#N/A</v>
      </c>
      <c r="AA1609" s="7" t="e">
        <f>_xlfn.XLOOKUP(F1609,'[8]乡镇通三级、旅游资源产业路项目明细'!$U:$U,'[8]乡镇通三级、旅游资源产业路项目明细'!$U:$U)</f>
        <v>#N/A</v>
      </c>
      <c r="AB1609" s="7" t="e">
        <f>VLOOKUP(F1609,[9]项目建设投资计划表!$L$7:$O$83,4,0)</f>
        <v>#N/A</v>
      </c>
    </row>
    <row r="1610" spans="1:28" s="1" customFormat="1" ht="25.15" customHeight="1" outlineLevel="2" x14ac:dyDescent="0.4">
      <c r="A1610" s="4"/>
      <c r="B1610" s="11" t="s">
        <v>137</v>
      </c>
      <c r="C1610" s="4"/>
      <c r="D1610" s="34"/>
      <c r="E1610" s="9"/>
      <c r="F1610" s="33"/>
      <c r="G1610" s="4"/>
      <c r="H1610" s="9"/>
      <c r="I1610" s="9"/>
      <c r="J1610" s="4">
        <f>SUBTOTAL(9,J1611:J1656)</f>
        <v>107.584</v>
      </c>
      <c r="K1610" s="4"/>
      <c r="L1610" s="4"/>
      <c r="M1610" s="4">
        <f>SUBTOTAL(9,M1611:M1656)</f>
        <v>107.584</v>
      </c>
      <c r="N1610" s="4">
        <v>91.679000000000002</v>
      </c>
      <c r="O1610" s="4"/>
      <c r="P1610" s="4"/>
      <c r="Q1610" s="4"/>
      <c r="R1610" s="4"/>
      <c r="S1610" s="18">
        <f t="shared" ref="S1610:S1657" si="75">J1610-N1610</f>
        <v>15.905000000000001</v>
      </c>
    </row>
    <row r="1611" spans="1:28" ht="25.15" customHeight="1" outlineLevel="3" x14ac:dyDescent="0.4">
      <c r="A1611" s="4" t="s">
        <v>16</v>
      </c>
      <c r="B1611" s="4" t="s">
        <v>137</v>
      </c>
      <c r="C1611" s="4" t="s">
        <v>4980</v>
      </c>
      <c r="D1611" s="33" t="s">
        <v>33</v>
      </c>
      <c r="E1611" s="9"/>
      <c r="F1611" s="33" t="s">
        <v>4981</v>
      </c>
      <c r="G1611" s="4" t="s">
        <v>434</v>
      </c>
      <c r="H1611" s="9" t="s">
        <v>200</v>
      </c>
      <c r="I1611" s="9" t="s">
        <v>4982</v>
      </c>
      <c r="J1611" s="4">
        <v>8.3789999999999996</v>
      </c>
      <c r="K1611" s="4">
        <v>0</v>
      </c>
      <c r="L1611" s="4" t="s">
        <v>279</v>
      </c>
      <c r="M1611" s="4">
        <v>8.3789999999999996</v>
      </c>
      <c r="N1611" s="4"/>
      <c r="O1611" s="4">
        <v>6.5</v>
      </c>
      <c r="P1611" s="4" t="s">
        <v>436</v>
      </c>
      <c r="Q1611" s="4" t="s">
        <v>4980</v>
      </c>
      <c r="R1611" s="4"/>
      <c r="S1611" s="18"/>
      <c r="W1611" s="7" t="e">
        <f>VLOOKUP(F1611,'[7]2021年备案'!$F$8:$S$1293,14,0)</f>
        <v>#N/A</v>
      </c>
      <c r="Y1611" s="7" t="e">
        <f>J1611-W1611-M1611</f>
        <v>#N/A</v>
      </c>
      <c r="Z1611" s="7" t="s">
        <v>437</v>
      </c>
      <c r="AA1611" s="7" t="e">
        <f>_xlfn.XLOOKUP(F1611,'[8]乡镇通三级、旅游资源产业路项目明细'!$U:$U,'[8]乡镇通三级、旅游资源产业路项目明细'!$U:$U)</f>
        <v>#N/A</v>
      </c>
      <c r="AB1611" s="7" t="e">
        <f>VLOOKUP(F1611,[9]项目建设投资计划表!$L$7:$O$83,4,0)</f>
        <v>#N/A</v>
      </c>
    </row>
    <row r="1612" spans="1:28" ht="25.15" customHeight="1" outlineLevel="3" x14ac:dyDescent="0.4">
      <c r="A1612" s="4" t="s">
        <v>16</v>
      </c>
      <c r="B1612" s="4" t="s">
        <v>137</v>
      </c>
      <c r="C1612" s="4" t="s">
        <v>4983</v>
      </c>
      <c r="D1612" s="4" t="s">
        <v>4984</v>
      </c>
      <c r="E1612" s="9"/>
      <c r="F1612" s="4" t="s">
        <v>4985</v>
      </c>
      <c r="G1612" s="4" t="s">
        <v>290</v>
      </c>
      <c r="H1612" s="9" t="s">
        <v>291</v>
      </c>
      <c r="I1612" s="9" t="s">
        <v>283</v>
      </c>
      <c r="J1612" s="4">
        <v>4.4000000000000004</v>
      </c>
      <c r="K1612" s="4" t="s">
        <v>277</v>
      </c>
      <c r="L1612" s="4">
        <v>0</v>
      </c>
      <c r="M1612" s="4">
        <v>4.4000000000000004</v>
      </c>
      <c r="N1612" s="4"/>
      <c r="O1612" s="4" t="s">
        <v>683</v>
      </c>
      <c r="P1612" s="4" t="s">
        <v>279</v>
      </c>
      <c r="Q1612" s="4" t="s">
        <v>4986</v>
      </c>
      <c r="R1612" s="4"/>
      <c r="S1612" s="18"/>
      <c r="U1612" s="7">
        <f>VLOOKUP(F1612,[6]农村公路!$I$6:$W$11652,15,0)</f>
        <v>4.4000000000000004</v>
      </c>
      <c r="V1612" s="7">
        <f t="shared" ref="V1612:V1656" si="76">J1612-U1612</f>
        <v>0</v>
      </c>
      <c r="W1612" s="7" t="e">
        <f>VLOOKUP(F1612,'[7]乡镇通三级、旅游资源产业路项目明细'!$F$8:$S$1305,14,0)</f>
        <v>#N/A</v>
      </c>
      <c r="AA1612" s="7" t="e">
        <f>_xlfn.XLOOKUP(F1612,'[8]乡镇通三级、旅游资源产业路项目明细'!$U:$U,'[8]乡镇通三级、旅游资源产业路项目明细'!$U:$U)</f>
        <v>#N/A</v>
      </c>
      <c r="AB1612" s="7" t="e">
        <f>VLOOKUP(F1612,[9]项目建设投资计划表!$L$7:$O$83,4,0)</f>
        <v>#N/A</v>
      </c>
    </row>
    <row r="1613" spans="1:28" ht="25.15" customHeight="1" outlineLevel="3" x14ac:dyDescent="0.4">
      <c r="A1613" s="4" t="s">
        <v>16</v>
      </c>
      <c r="B1613" s="4" t="s">
        <v>137</v>
      </c>
      <c r="C1613" s="4" t="s">
        <v>4980</v>
      </c>
      <c r="D1613" s="4" t="s">
        <v>4987</v>
      </c>
      <c r="E1613" s="9"/>
      <c r="F1613" s="4" t="s">
        <v>4988</v>
      </c>
      <c r="G1613" s="4" t="s">
        <v>290</v>
      </c>
      <c r="H1613" s="9" t="s">
        <v>291</v>
      </c>
      <c r="I1613" s="9" t="s">
        <v>283</v>
      </c>
      <c r="J1613" s="4">
        <v>2.7</v>
      </c>
      <c r="K1613" s="4" t="s">
        <v>377</v>
      </c>
      <c r="L1613" s="4">
        <v>0</v>
      </c>
      <c r="M1613" s="4">
        <v>2.7</v>
      </c>
      <c r="N1613" s="4"/>
      <c r="O1613" s="4" t="s">
        <v>293</v>
      </c>
      <c r="P1613" s="4" t="s">
        <v>279</v>
      </c>
      <c r="Q1613" s="4" t="s">
        <v>4989</v>
      </c>
      <c r="R1613" s="4"/>
      <c r="S1613" s="18"/>
      <c r="U1613" s="7">
        <f>VLOOKUP(F1613,[6]农村公路!$I$6:$W$11652,15,0)</f>
        <v>2.7</v>
      </c>
      <c r="V1613" s="7">
        <f t="shared" si="76"/>
        <v>0</v>
      </c>
      <c r="W1613" s="7" t="e">
        <f>VLOOKUP(F1613,'[7]乡镇通三级、旅游资源产业路项目明细'!$F$8:$S$1305,14,0)</f>
        <v>#N/A</v>
      </c>
      <c r="AA1613" s="7" t="e">
        <f>_xlfn.XLOOKUP(F1613,'[8]乡镇通三级、旅游资源产业路项目明细'!$U:$U,'[8]乡镇通三级、旅游资源产业路项目明细'!$U:$U)</f>
        <v>#N/A</v>
      </c>
      <c r="AB1613" s="7" t="e">
        <f>VLOOKUP(F1613,[9]项目建设投资计划表!$L$7:$O$83,4,0)</f>
        <v>#N/A</v>
      </c>
    </row>
    <row r="1614" spans="1:28" ht="25.15" customHeight="1" outlineLevel="3" x14ac:dyDescent="0.4">
      <c r="A1614" s="4" t="s">
        <v>16</v>
      </c>
      <c r="B1614" s="4" t="s">
        <v>137</v>
      </c>
      <c r="C1614" s="4" t="s">
        <v>4990</v>
      </c>
      <c r="D1614" s="4" t="s">
        <v>4991</v>
      </c>
      <c r="E1614" s="9"/>
      <c r="F1614" s="4" t="s">
        <v>4992</v>
      </c>
      <c r="G1614" s="4" t="s">
        <v>275</v>
      </c>
      <c r="H1614" s="9" t="s">
        <v>291</v>
      </c>
      <c r="I1614" s="9" t="s">
        <v>283</v>
      </c>
      <c r="J1614" s="4">
        <v>1.1000000000000001</v>
      </c>
      <c r="K1614" s="4" t="s">
        <v>377</v>
      </c>
      <c r="L1614" s="4">
        <v>0</v>
      </c>
      <c r="M1614" s="4">
        <v>1.1000000000000001</v>
      </c>
      <c r="N1614" s="4"/>
      <c r="O1614" s="4" t="s">
        <v>923</v>
      </c>
      <c r="P1614" s="4" t="s">
        <v>279</v>
      </c>
      <c r="Q1614" s="4" t="s">
        <v>4993</v>
      </c>
      <c r="R1614" s="4"/>
      <c r="S1614" s="18"/>
      <c r="U1614" s="7">
        <f>VLOOKUP(F1614,[6]农村公路!$I$6:$W$11652,15,0)</f>
        <v>1.1000000000000001</v>
      </c>
      <c r="V1614" s="7">
        <f t="shared" si="76"/>
        <v>0</v>
      </c>
      <c r="W1614" s="7" t="e">
        <f>VLOOKUP(F1614,'[7]乡镇通三级、旅游资源产业路项目明细'!$F$8:$S$1305,14,0)</f>
        <v>#N/A</v>
      </c>
      <c r="AA1614" s="7" t="e">
        <f>_xlfn.XLOOKUP(F1614,'[8]乡镇通三级、旅游资源产业路项目明细'!$U:$U,'[8]乡镇通三级、旅游资源产业路项目明细'!$U:$U)</f>
        <v>#N/A</v>
      </c>
      <c r="AB1614" s="7" t="e">
        <f>VLOOKUP(F1614,[9]项目建设投资计划表!$L$7:$O$83,4,0)</f>
        <v>#N/A</v>
      </c>
    </row>
    <row r="1615" spans="1:28" ht="25.15" customHeight="1" outlineLevel="3" x14ac:dyDescent="0.4">
      <c r="A1615" s="4" t="s">
        <v>16</v>
      </c>
      <c r="B1615" s="4" t="s">
        <v>137</v>
      </c>
      <c r="C1615" s="4" t="s">
        <v>4994</v>
      </c>
      <c r="D1615" s="4" t="s">
        <v>4995</v>
      </c>
      <c r="E1615" s="9"/>
      <c r="F1615" s="4" t="s">
        <v>4996</v>
      </c>
      <c r="G1615" s="4" t="s">
        <v>275</v>
      </c>
      <c r="H1615" s="9" t="s">
        <v>291</v>
      </c>
      <c r="I1615" s="9" t="s">
        <v>283</v>
      </c>
      <c r="J1615" s="4">
        <v>0.6</v>
      </c>
      <c r="K1615" s="4" t="s">
        <v>377</v>
      </c>
      <c r="L1615" s="4">
        <v>0</v>
      </c>
      <c r="M1615" s="4">
        <v>0.6</v>
      </c>
      <c r="N1615" s="4"/>
      <c r="O1615" s="4" t="s">
        <v>285</v>
      </c>
      <c r="P1615" s="4" t="s">
        <v>279</v>
      </c>
      <c r="Q1615" s="4" t="s">
        <v>4997</v>
      </c>
      <c r="R1615" s="4"/>
      <c r="S1615" s="18"/>
      <c r="U1615" s="7">
        <f>VLOOKUP(F1615,[6]农村公路!$I$6:$W$11652,15,0)</f>
        <v>0.6</v>
      </c>
      <c r="V1615" s="7">
        <f t="shared" si="76"/>
        <v>0</v>
      </c>
      <c r="W1615" s="7" t="e">
        <f>VLOOKUP(F1615,'[7]乡镇通三级、旅游资源产业路项目明细'!$F$8:$S$1305,14,0)</f>
        <v>#N/A</v>
      </c>
      <c r="AA1615" s="7" t="e">
        <f>_xlfn.XLOOKUP(F1615,'[8]乡镇通三级、旅游资源产业路项目明细'!$U:$U,'[8]乡镇通三级、旅游资源产业路项目明细'!$U:$U)</f>
        <v>#N/A</v>
      </c>
      <c r="AB1615" s="7" t="e">
        <f>VLOOKUP(F1615,[9]项目建设投资计划表!$L$7:$O$83,4,0)</f>
        <v>#N/A</v>
      </c>
    </row>
    <row r="1616" spans="1:28" ht="25.15" customHeight="1" outlineLevel="3" x14ac:dyDescent="0.4">
      <c r="A1616" s="4" t="s">
        <v>16</v>
      </c>
      <c r="B1616" s="4" t="s">
        <v>137</v>
      </c>
      <c r="C1616" s="4" t="s">
        <v>4998</v>
      </c>
      <c r="D1616" s="4" t="s">
        <v>4999</v>
      </c>
      <c r="E1616" s="9"/>
      <c r="F1616" s="4" t="s">
        <v>5000</v>
      </c>
      <c r="G1616" s="4" t="s">
        <v>275</v>
      </c>
      <c r="H1616" s="9" t="s">
        <v>200</v>
      </c>
      <c r="I1616" s="9" t="s">
        <v>283</v>
      </c>
      <c r="J1616" s="4">
        <v>0.5</v>
      </c>
      <c r="K1616" s="4" t="s">
        <v>377</v>
      </c>
      <c r="L1616" s="4">
        <v>0</v>
      </c>
      <c r="M1616" s="4">
        <v>0.5</v>
      </c>
      <c r="N1616" s="4"/>
      <c r="O1616" s="4" t="s">
        <v>3207</v>
      </c>
      <c r="P1616" s="4" t="s">
        <v>279</v>
      </c>
      <c r="Q1616" s="4" t="s">
        <v>5001</v>
      </c>
      <c r="R1616" s="4"/>
      <c r="S1616" s="18"/>
      <c r="U1616" s="7">
        <f>VLOOKUP(F1616,[6]农村公路!$I$6:$W$11652,15,0)</f>
        <v>0.5</v>
      </c>
      <c r="V1616" s="7">
        <f t="shared" si="76"/>
        <v>0</v>
      </c>
      <c r="W1616" s="7" t="e">
        <f>VLOOKUP(F1616,'[7]乡镇通三级、旅游资源产业路项目明细'!$F$8:$S$1305,14,0)</f>
        <v>#N/A</v>
      </c>
      <c r="AA1616" s="7" t="e">
        <f>_xlfn.XLOOKUP(F1616,'[8]乡镇通三级、旅游资源产业路项目明细'!$U:$U,'[8]乡镇通三级、旅游资源产业路项目明细'!$U:$U)</f>
        <v>#N/A</v>
      </c>
      <c r="AB1616" s="7" t="e">
        <f>VLOOKUP(F1616,[9]项目建设投资计划表!$L$7:$O$83,4,0)</f>
        <v>#N/A</v>
      </c>
    </row>
    <row r="1617" spans="1:28" ht="25.15" customHeight="1" outlineLevel="3" x14ac:dyDescent="0.4">
      <c r="A1617" s="4" t="s">
        <v>16</v>
      </c>
      <c r="B1617" s="4" t="s">
        <v>137</v>
      </c>
      <c r="C1617" s="4" t="s">
        <v>5002</v>
      </c>
      <c r="D1617" s="4" t="s">
        <v>5003</v>
      </c>
      <c r="E1617" s="9"/>
      <c r="F1617" s="4" t="s">
        <v>5004</v>
      </c>
      <c r="G1617" s="4" t="s">
        <v>275</v>
      </c>
      <c r="H1617" s="9" t="s">
        <v>291</v>
      </c>
      <c r="I1617" s="9" t="s">
        <v>283</v>
      </c>
      <c r="J1617" s="4">
        <v>0.7</v>
      </c>
      <c r="K1617" s="4" t="s">
        <v>377</v>
      </c>
      <c r="L1617" s="4">
        <v>0</v>
      </c>
      <c r="M1617" s="4">
        <v>0.7</v>
      </c>
      <c r="N1617" s="4"/>
      <c r="O1617" s="4" t="s">
        <v>293</v>
      </c>
      <c r="P1617" s="4" t="s">
        <v>279</v>
      </c>
      <c r="Q1617" s="4" t="s">
        <v>5005</v>
      </c>
      <c r="R1617" s="4"/>
      <c r="S1617" s="18"/>
      <c r="U1617" s="7">
        <f>VLOOKUP(F1617,[6]农村公路!$I$6:$W$11652,15,0)</f>
        <v>0.7</v>
      </c>
      <c r="V1617" s="7">
        <f t="shared" si="76"/>
        <v>0</v>
      </c>
      <c r="W1617" s="7" t="e">
        <f>VLOOKUP(F1617,'[7]乡镇通三级、旅游资源产业路项目明细'!$F$8:$S$1305,14,0)</f>
        <v>#N/A</v>
      </c>
      <c r="AA1617" s="7" t="e">
        <f>_xlfn.XLOOKUP(F1617,'[8]乡镇通三级、旅游资源产业路项目明细'!$U:$U,'[8]乡镇通三级、旅游资源产业路项目明细'!$U:$U)</f>
        <v>#N/A</v>
      </c>
      <c r="AB1617" s="7" t="e">
        <f>VLOOKUP(F1617,[9]项目建设投资计划表!$L$7:$O$83,4,0)</f>
        <v>#N/A</v>
      </c>
    </row>
    <row r="1618" spans="1:28" ht="25.15" customHeight="1" outlineLevel="3" x14ac:dyDescent="0.4">
      <c r="A1618" s="4" t="s">
        <v>16</v>
      </c>
      <c r="B1618" s="4" t="s">
        <v>137</v>
      </c>
      <c r="C1618" s="4" t="s">
        <v>4980</v>
      </c>
      <c r="D1618" s="4" t="s">
        <v>807</v>
      </c>
      <c r="E1618" s="9"/>
      <c r="F1618" s="4" t="s">
        <v>5006</v>
      </c>
      <c r="G1618" s="4" t="s">
        <v>275</v>
      </c>
      <c r="H1618" s="9" t="s">
        <v>291</v>
      </c>
      <c r="I1618" s="9" t="s">
        <v>283</v>
      </c>
      <c r="J1618" s="4">
        <v>2.5</v>
      </c>
      <c r="K1618" s="4" t="s">
        <v>377</v>
      </c>
      <c r="L1618" s="4">
        <v>0</v>
      </c>
      <c r="M1618" s="4">
        <v>2.5</v>
      </c>
      <c r="N1618" s="4"/>
      <c r="O1618" s="4" t="s">
        <v>293</v>
      </c>
      <c r="P1618" s="4" t="s">
        <v>279</v>
      </c>
      <c r="Q1618" s="4" t="s">
        <v>5007</v>
      </c>
      <c r="R1618" s="4"/>
      <c r="S1618" s="18"/>
      <c r="U1618" s="7">
        <f>VLOOKUP(F1618,[6]农村公路!$I$6:$W$11652,15,0)</f>
        <v>2.5</v>
      </c>
      <c r="V1618" s="7">
        <f t="shared" si="76"/>
        <v>0</v>
      </c>
      <c r="W1618" s="7" t="e">
        <f>VLOOKUP(F1618,'[7]乡镇通三级、旅游资源产业路项目明细'!$F$8:$S$1305,14,0)</f>
        <v>#N/A</v>
      </c>
      <c r="AA1618" s="7" t="e">
        <f>_xlfn.XLOOKUP(F1618,'[8]乡镇通三级、旅游资源产业路项目明细'!$U:$U,'[8]乡镇通三级、旅游资源产业路项目明细'!$U:$U)</f>
        <v>#N/A</v>
      </c>
      <c r="AB1618" s="7" t="e">
        <f>VLOOKUP(F1618,[9]项目建设投资计划表!$L$7:$O$83,4,0)</f>
        <v>#N/A</v>
      </c>
    </row>
    <row r="1619" spans="1:28" ht="25.15" customHeight="1" outlineLevel="3" x14ac:dyDescent="0.4">
      <c r="A1619" s="4" t="s">
        <v>16</v>
      </c>
      <c r="B1619" s="4" t="s">
        <v>137</v>
      </c>
      <c r="C1619" s="4" t="s">
        <v>5008</v>
      </c>
      <c r="D1619" s="4" t="s">
        <v>5009</v>
      </c>
      <c r="E1619" s="9"/>
      <c r="F1619" s="4" t="s">
        <v>5010</v>
      </c>
      <c r="G1619" s="4" t="s">
        <v>275</v>
      </c>
      <c r="H1619" s="9" t="s">
        <v>291</v>
      </c>
      <c r="I1619" s="9" t="s">
        <v>283</v>
      </c>
      <c r="J1619" s="4">
        <v>1</v>
      </c>
      <c r="K1619" s="4" t="s">
        <v>377</v>
      </c>
      <c r="L1619" s="4">
        <v>0</v>
      </c>
      <c r="M1619" s="4">
        <v>1</v>
      </c>
      <c r="N1619" s="4"/>
      <c r="O1619" s="4" t="s">
        <v>923</v>
      </c>
      <c r="P1619" s="4" t="s">
        <v>279</v>
      </c>
      <c r="Q1619" s="4" t="s">
        <v>5011</v>
      </c>
      <c r="R1619" s="4"/>
      <c r="S1619" s="18"/>
      <c r="U1619" s="7">
        <f>VLOOKUP(F1619,[6]农村公路!$I$6:$W$11652,15,0)</f>
        <v>1</v>
      </c>
      <c r="V1619" s="7">
        <f t="shared" si="76"/>
        <v>0</v>
      </c>
      <c r="W1619" s="7" t="e">
        <f>VLOOKUP(F1619,'[7]乡镇通三级、旅游资源产业路项目明细'!$F$8:$S$1305,14,0)</f>
        <v>#N/A</v>
      </c>
      <c r="AA1619" s="7" t="e">
        <f>_xlfn.XLOOKUP(F1619,'[8]乡镇通三级、旅游资源产业路项目明细'!$U:$U,'[8]乡镇通三级、旅游资源产业路项目明细'!$U:$U)</f>
        <v>#N/A</v>
      </c>
      <c r="AB1619" s="7" t="e">
        <f>VLOOKUP(F1619,[9]项目建设投资计划表!$L$7:$O$83,4,0)</f>
        <v>#N/A</v>
      </c>
    </row>
    <row r="1620" spans="1:28" ht="25.15" customHeight="1" outlineLevel="3" x14ac:dyDescent="0.4">
      <c r="A1620" s="4" t="s">
        <v>16</v>
      </c>
      <c r="B1620" s="4" t="s">
        <v>137</v>
      </c>
      <c r="C1620" s="4" t="s">
        <v>4990</v>
      </c>
      <c r="D1620" s="4" t="s">
        <v>5012</v>
      </c>
      <c r="E1620" s="9"/>
      <c r="F1620" s="4" t="s">
        <v>5013</v>
      </c>
      <c r="G1620" s="4" t="s">
        <v>275</v>
      </c>
      <c r="H1620" s="9" t="s">
        <v>291</v>
      </c>
      <c r="I1620" s="9" t="s">
        <v>5014</v>
      </c>
      <c r="J1620" s="4">
        <v>6</v>
      </c>
      <c r="K1620" s="4" t="s">
        <v>284</v>
      </c>
      <c r="L1620" s="4">
        <v>0</v>
      </c>
      <c r="M1620" s="4">
        <v>6</v>
      </c>
      <c r="N1620" s="4"/>
      <c r="O1620" s="4" t="s">
        <v>285</v>
      </c>
      <c r="P1620" s="4" t="s">
        <v>279</v>
      </c>
      <c r="Q1620" s="4" t="s">
        <v>5015</v>
      </c>
      <c r="R1620" s="4"/>
      <c r="S1620" s="18"/>
      <c r="U1620" s="7">
        <f>VLOOKUP(F1620,[6]农村公路!$I$6:$W$11652,15,0)</f>
        <v>6</v>
      </c>
      <c r="V1620" s="7">
        <f t="shared" si="76"/>
        <v>0</v>
      </c>
      <c r="W1620" s="7" t="e">
        <f>VLOOKUP(F1620,'[7]乡镇通三级、旅游资源产业路项目明细'!$F$8:$S$1305,14,0)</f>
        <v>#N/A</v>
      </c>
      <c r="AA1620" s="7" t="e">
        <f>_xlfn.XLOOKUP(F1620,'[8]乡镇通三级、旅游资源产业路项目明细'!$U:$U,'[8]乡镇通三级、旅游资源产业路项目明细'!$U:$U)</f>
        <v>#N/A</v>
      </c>
      <c r="AB1620" s="7" t="e">
        <f>VLOOKUP(F1620,[9]项目建设投资计划表!$L$7:$O$83,4,0)</f>
        <v>#N/A</v>
      </c>
    </row>
    <row r="1621" spans="1:28" ht="25.15" customHeight="1" outlineLevel="3" x14ac:dyDescent="0.4">
      <c r="A1621" s="4" t="s">
        <v>16</v>
      </c>
      <c r="B1621" s="4" t="s">
        <v>137</v>
      </c>
      <c r="C1621" s="4" t="s">
        <v>5016</v>
      </c>
      <c r="D1621" s="4" t="s">
        <v>5017</v>
      </c>
      <c r="E1621" s="9"/>
      <c r="F1621" s="4" t="s">
        <v>5018</v>
      </c>
      <c r="G1621" s="4" t="s">
        <v>275</v>
      </c>
      <c r="H1621" s="9" t="s">
        <v>291</v>
      </c>
      <c r="I1621" s="9" t="s">
        <v>283</v>
      </c>
      <c r="J1621" s="4">
        <v>4.8</v>
      </c>
      <c r="K1621" s="4" t="s">
        <v>377</v>
      </c>
      <c r="L1621" s="4">
        <v>0</v>
      </c>
      <c r="M1621" s="4">
        <v>4.8</v>
      </c>
      <c r="N1621" s="4"/>
      <c r="O1621" s="4" t="s">
        <v>285</v>
      </c>
      <c r="P1621" s="4" t="s">
        <v>279</v>
      </c>
      <c r="Q1621" s="4" t="s">
        <v>5019</v>
      </c>
      <c r="R1621" s="4"/>
      <c r="S1621" s="18"/>
      <c r="U1621" s="7">
        <f>VLOOKUP(F1621,[6]农村公路!$I$6:$W$11652,15,0)</f>
        <v>4.8</v>
      </c>
      <c r="V1621" s="7">
        <f t="shared" si="76"/>
        <v>0</v>
      </c>
      <c r="W1621" s="7" t="e">
        <f>VLOOKUP(F1621,'[7]乡镇通三级、旅游资源产业路项目明细'!$F$8:$S$1305,14,0)</f>
        <v>#N/A</v>
      </c>
      <c r="AA1621" s="7" t="e">
        <f>_xlfn.XLOOKUP(F1621,'[8]乡镇通三级、旅游资源产业路项目明细'!$U:$U,'[8]乡镇通三级、旅游资源产业路项目明细'!$U:$U)</f>
        <v>#N/A</v>
      </c>
      <c r="AB1621" s="7" t="e">
        <f>VLOOKUP(F1621,[9]项目建设投资计划表!$L$7:$O$83,4,0)</f>
        <v>#N/A</v>
      </c>
    </row>
    <row r="1622" spans="1:28" ht="25.15" customHeight="1" outlineLevel="3" x14ac:dyDescent="0.4">
      <c r="A1622" s="4" t="s">
        <v>16</v>
      </c>
      <c r="B1622" s="4" t="s">
        <v>137</v>
      </c>
      <c r="C1622" s="4" t="s">
        <v>5020</v>
      </c>
      <c r="D1622" s="4" t="s">
        <v>5021</v>
      </c>
      <c r="E1622" s="9"/>
      <c r="F1622" s="4" t="s">
        <v>5022</v>
      </c>
      <c r="G1622" s="4" t="s">
        <v>275</v>
      </c>
      <c r="H1622" s="9" t="s">
        <v>291</v>
      </c>
      <c r="I1622" s="9" t="s">
        <v>283</v>
      </c>
      <c r="J1622" s="4">
        <v>0.8</v>
      </c>
      <c r="K1622" s="4" t="s">
        <v>377</v>
      </c>
      <c r="L1622" s="4">
        <v>0</v>
      </c>
      <c r="M1622" s="4">
        <v>0.8</v>
      </c>
      <c r="N1622" s="4"/>
      <c r="O1622" s="4" t="s">
        <v>285</v>
      </c>
      <c r="P1622" s="4" t="s">
        <v>279</v>
      </c>
      <c r="Q1622" s="4" t="s">
        <v>5023</v>
      </c>
      <c r="R1622" s="4"/>
      <c r="S1622" s="18"/>
      <c r="U1622" s="7">
        <f>VLOOKUP(F1622,[6]农村公路!$I$6:$W$11652,15,0)</f>
        <v>0.8</v>
      </c>
      <c r="V1622" s="7">
        <f t="shared" si="76"/>
        <v>0</v>
      </c>
      <c r="W1622" s="7" t="e">
        <f>VLOOKUP(F1622,'[7]乡镇通三级、旅游资源产业路项目明细'!$F$8:$S$1305,14,0)</f>
        <v>#N/A</v>
      </c>
      <c r="AA1622" s="7" t="e">
        <f>_xlfn.XLOOKUP(F1622,'[8]乡镇通三级、旅游资源产业路项目明细'!$U:$U,'[8]乡镇通三级、旅游资源产业路项目明细'!$U:$U)</f>
        <v>#N/A</v>
      </c>
      <c r="AB1622" s="7" t="e">
        <f>VLOOKUP(F1622,[9]项目建设投资计划表!$L$7:$O$83,4,0)</f>
        <v>#N/A</v>
      </c>
    </row>
    <row r="1623" spans="1:28" ht="25.15" customHeight="1" outlineLevel="3" x14ac:dyDescent="0.4">
      <c r="A1623" s="4" t="s">
        <v>16</v>
      </c>
      <c r="B1623" s="4" t="s">
        <v>137</v>
      </c>
      <c r="C1623" s="4" t="s">
        <v>5016</v>
      </c>
      <c r="D1623" s="4" t="s">
        <v>5024</v>
      </c>
      <c r="E1623" s="9"/>
      <c r="F1623" s="4" t="s">
        <v>5025</v>
      </c>
      <c r="G1623" s="4" t="s">
        <v>275</v>
      </c>
      <c r="H1623" s="9" t="s">
        <v>291</v>
      </c>
      <c r="I1623" s="9" t="s">
        <v>5026</v>
      </c>
      <c r="J1623" s="4">
        <v>0.6</v>
      </c>
      <c r="K1623" s="4" t="s">
        <v>284</v>
      </c>
      <c r="L1623" s="4">
        <v>0</v>
      </c>
      <c r="M1623" s="4">
        <v>0.6</v>
      </c>
      <c r="N1623" s="4"/>
      <c r="O1623" s="4" t="s">
        <v>285</v>
      </c>
      <c r="P1623" s="4" t="s">
        <v>279</v>
      </c>
      <c r="Q1623" s="4" t="s">
        <v>5027</v>
      </c>
      <c r="R1623" s="4"/>
      <c r="S1623" s="18"/>
      <c r="U1623" s="7">
        <f>VLOOKUP(F1623,[6]农村公路!$I$6:$W$11652,15,0)</f>
        <v>0.6</v>
      </c>
      <c r="V1623" s="7">
        <f t="shared" si="76"/>
        <v>0</v>
      </c>
      <c r="W1623" s="7" t="e">
        <f>VLOOKUP(F1623,'[7]乡镇通三级、旅游资源产业路项目明细'!$F$8:$S$1305,14,0)</f>
        <v>#N/A</v>
      </c>
      <c r="AA1623" s="7" t="e">
        <f>_xlfn.XLOOKUP(F1623,'[8]乡镇通三级、旅游资源产业路项目明细'!$U:$U,'[8]乡镇通三级、旅游资源产业路项目明细'!$U:$U)</f>
        <v>#N/A</v>
      </c>
      <c r="AB1623" s="7" t="e">
        <f>VLOOKUP(F1623,[9]项目建设投资计划表!$L$7:$O$83,4,0)</f>
        <v>#N/A</v>
      </c>
    </row>
    <row r="1624" spans="1:28" ht="25.15" customHeight="1" outlineLevel="3" x14ac:dyDescent="0.4">
      <c r="A1624" s="4" t="s">
        <v>16</v>
      </c>
      <c r="B1624" s="4" t="s">
        <v>137</v>
      </c>
      <c r="C1624" s="4" t="s">
        <v>5002</v>
      </c>
      <c r="D1624" s="4" t="s">
        <v>5028</v>
      </c>
      <c r="E1624" s="9"/>
      <c r="F1624" s="4" t="s">
        <v>5029</v>
      </c>
      <c r="G1624" s="4" t="s">
        <v>275</v>
      </c>
      <c r="H1624" s="9" t="s">
        <v>291</v>
      </c>
      <c r="I1624" s="9" t="s">
        <v>5030</v>
      </c>
      <c r="J1624" s="4">
        <v>11.5</v>
      </c>
      <c r="K1624" s="4" t="s">
        <v>284</v>
      </c>
      <c r="L1624" s="4">
        <v>0</v>
      </c>
      <c r="M1624" s="4">
        <v>11.5</v>
      </c>
      <c r="N1624" s="4"/>
      <c r="O1624" s="4" t="s">
        <v>293</v>
      </c>
      <c r="P1624" s="4" t="s">
        <v>279</v>
      </c>
      <c r="Q1624" s="4" t="s">
        <v>5031</v>
      </c>
      <c r="R1624" s="4"/>
      <c r="S1624" s="18"/>
      <c r="U1624" s="7">
        <f>VLOOKUP(F1624,[6]农村公路!$I$6:$W$11652,15,0)</f>
        <v>11.5</v>
      </c>
      <c r="V1624" s="7">
        <f t="shared" si="76"/>
        <v>0</v>
      </c>
      <c r="W1624" s="7" t="e">
        <f>VLOOKUP(F1624,'[7]乡镇通三级、旅游资源产业路项目明细'!$F$8:$S$1305,14,0)</f>
        <v>#N/A</v>
      </c>
      <c r="AA1624" s="7" t="e">
        <f>_xlfn.XLOOKUP(F1624,'[8]乡镇通三级、旅游资源产业路项目明细'!$U:$U,'[8]乡镇通三级、旅游资源产业路项目明细'!$U:$U)</f>
        <v>#N/A</v>
      </c>
      <c r="AB1624" s="7" t="e">
        <f>VLOOKUP(F1624,[9]项目建设投资计划表!$L$7:$O$83,4,0)</f>
        <v>#N/A</v>
      </c>
    </row>
    <row r="1625" spans="1:28" ht="25.15" customHeight="1" outlineLevel="3" x14ac:dyDescent="0.4">
      <c r="A1625" s="4" t="s">
        <v>16</v>
      </c>
      <c r="B1625" s="4" t="s">
        <v>137</v>
      </c>
      <c r="C1625" s="4" t="s">
        <v>4990</v>
      </c>
      <c r="D1625" s="4" t="s">
        <v>5032</v>
      </c>
      <c r="E1625" s="9"/>
      <c r="F1625" s="4" t="s">
        <v>5033</v>
      </c>
      <c r="G1625" s="4" t="s">
        <v>275</v>
      </c>
      <c r="H1625" s="9" t="s">
        <v>291</v>
      </c>
      <c r="I1625" s="9" t="s">
        <v>283</v>
      </c>
      <c r="J1625" s="4">
        <v>3.7</v>
      </c>
      <c r="K1625" s="4" t="s">
        <v>377</v>
      </c>
      <c r="L1625" s="4">
        <v>0</v>
      </c>
      <c r="M1625" s="4">
        <v>3.7</v>
      </c>
      <c r="N1625" s="4"/>
      <c r="O1625" s="4" t="s">
        <v>285</v>
      </c>
      <c r="P1625" s="4" t="s">
        <v>279</v>
      </c>
      <c r="Q1625" s="4" t="s">
        <v>5034</v>
      </c>
      <c r="R1625" s="4"/>
      <c r="S1625" s="18"/>
      <c r="U1625" s="7">
        <f>VLOOKUP(F1625,[6]农村公路!$I$6:$W$11652,15,0)</f>
        <v>3.7</v>
      </c>
      <c r="V1625" s="7">
        <f t="shared" si="76"/>
        <v>0</v>
      </c>
      <c r="W1625" s="7" t="e">
        <f>VLOOKUP(F1625,'[7]乡镇通三级、旅游资源产业路项目明细'!$F$8:$S$1305,14,0)</f>
        <v>#N/A</v>
      </c>
      <c r="AA1625" s="7" t="e">
        <f>_xlfn.XLOOKUP(F1625,'[8]乡镇通三级、旅游资源产业路项目明细'!$U:$U,'[8]乡镇通三级、旅游资源产业路项目明细'!$U:$U)</f>
        <v>#N/A</v>
      </c>
      <c r="AB1625" s="7" t="e">
        <f>VLOOKUP(F1625,[9]项目建设投资计划表!$L$7:$O$83,4,0)</f>
        <v>#N/A</v>
      </c>
    </row>
    <row r="1626" spans="1:28" ht="25.15" customHeight="1" outlineLevel="3" x14ac:dyDescent="0.4">
      <c r="A1626" s="4" t="s">
        <v>16</v>
      </c>
      <c r="B1626" s="4" t="s">
        <v>137</v>
      </c>
      <c r="C1626" s="4" t="s">
        <v>4998</v>
      </c>
      <c r="D1626" s="4" t="s">
        <v>5035</v>
      </c>
      <c r="E1626" s="9"/>
      <c r="F1626" s="4" t="s">
        <v>5036</v>
      </c>
      <c r="G1626" s="4" t="s">
        <v>275</v>
      </c>
      <c r="H1626" s="9" t="s">
        <v>291</v>
      </c>
      <c r="I1626" s="9" t="s">
        <v>283</v>
      </c>
      <c r="J1626" s="4">
        <v>1.5</v>
      </c>
      <c r="K1626" s="4" t="s">
        <v>377</v>
      </c>
      <c r="L1626" s="4">
        <v>0</v>
      </c>
      <c r="M1626" s="4">
        <v>1.5</v>
      </c>
      <c r="N1626" s="4"/>
      <c r="O1626" s="4" t="s">
        <v>293</v>
      </c>
      <c r="P1626" s="4" t="s">
        <v>279</v>
      </c>
      <c r="Q1626" s="4" t="s">
        <v>5037</v>
      </c>
      <c r="R1626" s="4"/>
      <c r="S1626" s="18"/>
      <c r="U1626" s="7">
        <f>VLOOKUP(F1626,[6]农村公路!$I$6:$W$11652,15,0)</f>
        <v>1.5</v>
      </c>
      <c r="V1626" s="7">
        <f t="shared" si="76"/>
        <v>0</v>
      </c>
      <c r="W1626" s="7" t="e">
        <f>VLOOKUP(F1626,'[7]乡镇通三级、旅游资源产业路项目明细'!$F$8:$S$1305,14,0)</f>
        <v>#N/A</v>
      </c>
      <c r="AA1626" s="7" t="e">
        <f>_xlfn.XLOOKUP(F1626,'[8]乡镇通三级、旅游资源产业路项目明细'!$U:$U,'[8]乡镇通三级、旅游资源产业路项目明细'!$U:$U)</f>
        <v>#N/A</v>
      </c>
      <c r="AB1626" s="7" t="e">
        <f>VLOOKUP(F1626,[9]项目建设投资计划表!$L$7:$O$83,4,0)</f>
        <v>#N/A</v>
      </c>
    </row>
    <row r="1627" spans="1:28" ht="25.15" customHeight="1" outlineLevel="3" x14ac:dyDescent="0.4">
      <c r="A1627" s="4" t="s">
        <v>16</v>
      </c>
      <c r="B1627" s="4" t="s">
        <v>137</v>
      </c>
      <c r="C1627" s="4" t="s">
        <v>4998</v>
      </c>
      <c r="D1627" s="4" t="s">
        <v>5038</v>
      </c>
      <c r="E1627" s="9"/>
      <c r="F1627" s="4" t="s">
        <v>5039</v>
      </c>
      <c r="G1627" s="4" t="s">
        <v>275</v>
      </c>
      <c r="H1627" s="9" t="s">
        <v>291</v>
      </c>
      <c r="I1627" s="9" t="s">
        <v>5040</v>
      </c>
      <c r="J1627" s="4">
        <v>2.0049999999999999</v>
      </c>
      <c r="K1627" s="4" t="s">
        <v>300</v>
      </c>
      <c r="L1627" s="4">
        <v>0</v>
      </c>
      <c r="M1627" s="4">
        <v>2.0049999999999999</v>
      </c>
      <c r="N1627" s="4"/>
      <c r="O1627" s="4" t="s">
        <v>293</v>
      </c>
      <c r="P1627" s="4" t="s">
        <v>279</v>
      </c>
      <c r="Q1627" s="4" t="s">
        <v>5041</v>
      </c>
      <c r="R1627" s="4"/>
      <c r="S1627" s="18"/>
      <c r="U1627" s="7">
        <f>VLOOKUP(F1627,[6]农村公路!$I$6:$W$11652,15,0)</f>
        <v>2.0049999999999999</v>
      </c>
      <c r="V1627" s="7">
        <f t="shared" si="76"/>
        <v>0</v>
      </c>
      <c r="W1627" s="7" t="e">
        <f>VLOOKUP(F1627,'[7]乡镇通三级、旅游资源产业路项目明细'!$F$8:$S$1305,14,0)</f>
        <v>#N/A</v>
      </c>
      <c r="AA1627" s="7" t="e">
        <f>_xlfn.XLOOKUP(F1627,'[8]乡镇通三级、旅游资源产业路项目明细'!$U:$U,'[8]乡镇通三级、旅游资源产业路项目明细'!$U:$U)</f>
        <v>#N/A</v>
      </c>
      <c r="AB1627" s="7" t="e">
        <f>VLOOKUP(F1627,[9]项目建设投资计划表!$L$7:$O$83,4,0)</f>
        <v>#N/A</v>
      </c>
    </row>
    <row r="1628" spans="1:28" ht="25.15" customHeight="1" outlineLevel="3" x14ac:dyDescent="0.4">
      <c r="A1628" s="4" t="s">
        <v>16</v>
      </c>
      <c r="B1628" s="4" t="s">
        <v>137</v>
      </c>
      <c r="C1628" s="4" t="s">
        <v>4983</v>
      </c>
      <c r="D1628" s="4" t="s">
        <v>5042</v>
      </c>
      <c r="E1628" s="9"/>
      <c r="F1628" s="4" t="s">
        <v>5043</v>
      </c>
      <c r="G1628" s="4" t="s">
        <v>327</v>
      </c>
      <c r="H1628" s="9" t="s">
        <v>291</v>
      </c>
      <c r="I1628" s="9" t="s">
        <v>283</v>
      </c>
      <c r="J1628" s="4">
        <v>0.5</v>
      </c>
      <c r="K1628" s="4" t="s">
        <v>377</v>
      </c>
      <c r="L1628" s="4" t="s">
        <v>1259</v>
      </c>
      <c r="M1628" s="4">
        <v>0.5</v>
      </c>
      <c r="N1628" s="4"/>
      <c r="O1628" s="4" t="s">
        <v>284</v>
      </c>
      <c r="P1628" s="4" t="s">
        <v>279</v>
      </c>
      <c r="Q1628" s="4" t="s">
        <v>5042</v>
      </c>
      <c r="R1628" s="4"/>
      <c r="S1628" s="18"/>
      <c r="U1628" s="7">
        <f>VLOOKUP(F1628,[6]农村公路!$I$6:$W$11652,15,0)</f>
        <v>0.5</v>
      </c>
      <c r="V1628" s="7">
        <f t="shared" si="76"/>
        <v>0</v>
      </c>
      <c r="W1628" s="7" t="e">
        <f>VLOOKUP(F1628,'[7]乡镇通三级、旅游资源产业路项目明细'!$F$8:$S$1305,14,0)</f>
        <v>#N/A</v>
      </c>
      <c r="AA1628" s="7" t="e">
        <f>_xlfn.XLOOKUP(F1628,'[8]乡镇通三级、旅游资源产业路项目明细'!$U:$U,'[8]乡镇通三级、旅游资源产业路项目明细'!$U:$U)</f>
        <v>#N/A</v>
      </c>
      <c r="AB1628" s="7" t="e">
        <f>VLOOKUP(F1628,[9]项目建设投资计划表!$L$7:$O$83,4,0)</f>
        <v>#N/A</v>
      </c>
    </row>
    <row r="1629" spans="1:28" ht="25.15" customHeight="1" outlineLevel="3" x14ac:dyDescent="0.4">
      <c r="A1629" s="4" t="s">
        <v>16</v>
      </c>
      <c r="B1629" s="4" t="s">
        <v>137</v>
      </c>
      <c r="C1629" s="4" t="s">
        <v>4983</v>
      </c>
      <c r="D1629" s="4" t="s">
        <v>5044</v>
      </c>
      <c r="E1629" s="9"/>
      <c r="F1629" s="4" t="s">
        <v>5045</v>
      </c>
      <c r="G1629" s="4" t="s">
        <v>327</v>
      </c>
      <c r="H1629" s="9" t="s">
        <v>291</v>
      </c>
      <c r="I1629" s="9" t="s">
        <v>283</v>
      </c>
      <c r="J1629" s="4">
        <v>4</v>
      </c>
      <c r="K1629" s="4" t="s">
        <v>377</v>
      </c>
      <c r="L1629" s="4" t="s">
        <v>1259</v>
      </c>
      <c r="M1629" s="4">
        <v>4</v>
      </c>
      <c r="N1629" s="4"/>
      <c r="O1629" s="4" t="s">
        <v>284</v>
      </c>
      <c r="P1629" s="4" t="s">
        <v>279</v>
      </c>
      <c r="Q1629" s="4" t="s">
        <v>5044</v>
      </c>
      <c r="R1629" s="4"/>
      <c r="S1629" s="18"/>
      <c r="U1629" s="7">
        <f>VLOOKUP(F1629,[6]农村公路!$I$6:$W$11652,15,0)</f>
        <v>4</v>
      </c>
      <c r="V1629" s="7">
        <f t="shared" si="76"/>
        <v>0</v>
      </c>
      <c r="W1629" s="7" t="e">
        <f>VLOOKUP(F1629,'[7]乡镇通三级、旅游资源产业路项目明细'!$F$8:$S$1305,14,0)</f>
        <v>#N/A</v>
      </c>
      <c r="AA1629" s="7" t="e">
        <f>_xlfn.XLOOKUP(F1629,'[8]乡镇通三级、旅游资源产业路项目明细'!$U:$U,'[8]乡镇通三级、旅游资源产业路项目明细'!$U:$U)</f>
        <v>#N/A</v>
      </c>
      <c r="AB1629" s="7" t="e">
        <f>VLOOKUP(F1629,[9]项目建设投资计划表!$L$7:$O$83,4,0)</f>
        <v>#N/A</v>
      </c>
    </row>
    <row r="1630" spans="1:28" ht="25.15" customHeight="1" outlineLevel="3" x14ac:dyDescent="0.4">
      <c r="A1630" s="4" t="s">
        <v>16</v>
      </c>
      <c r="B1630" s="4" t="s">
        <v>137</v>
      </c>
      <c r="C1630" s="4" t="s">
        <v>5016</v>
      </c>
      <c r="D1630" s="4" t="s">
        <v>5046</v>
      </c>
      <c r="E1630" s="9"/>
      <c r="F1630" s="4" t="s">
        <v>5047</v>
      </c>
      <c r="G1630" s="4" t="s">
        <v>327</v>
      </c>
      <c r="H1630" s="9" t="s">
        <v>291</v>
      </c>
      <c r="I1630" s="9" t="s">
        <v>283</v>
      </c>
      <c r="J1630" s="4">
        <v>2</v>
      </c>
      <c r="K1630" s="4" t="s">
        <v>377</v>
      </c>
      <c r="L1630" s="4" t="s">
        <v>1259</v>
      </c>
      <c r="M1630" s="4">
        <v>2</v>
      </c>
      <c r="N1630" s="4"/>
      <c r="O1630" s="4" t="s">
        <v>284</v>
      </c>
      <c r="P1630" s="4" t="s">
        <v>279</v>
      </c>
      <c r="Q1630" s="4" t="s">
        <v>5046</v>
      </c>
      <c r="R1630" s="4"/>
      <c r="S1630" s="18"/>
      <c r="U1630" s="7">
        <f>VLOOKUP(F1630,[6]农村公路!$I$6:$W$11652,15,0)</f>
        <v>2</v>
      </c>
      <c r="V1630" s="7">
        <f t="shared" si="76"/>
        <v>0</v>
      </c>
      <c r="W1630" s="7" t="e">
        <f>VLOOKUP(F1630,'[7]乡镇通三级、旅游资源产业路项目明细'!$F$8:$S$1305,14,0)</f>
        <v>#N/A</v>
      </c>
      <c r="AA1630" s="7" t="e">
        <f>_xlfn.XLOOKUP(F1630,'[8]乡镇通三级、旅游资源产业路项目明细'!$U:$U,'[8]乡镇通三级、旅游资源产业路项目明细'!$U:$U)</f>
        <v>#N/A</v>
      </c>
      <c r="AB1630" s="7" t="e">
        <f>VLOOKUP(F1630,[9]项目建设投资计划表!$L$7:$O$83,4,0)</f>
        <v>#N/A</v>
      </c>
    </row>
    <row r="1631" spans="1:28" ht="25.15" customHeight="1" outlineLevel="3" x14ac:dyDescent="0.4">
      <c r="A1631" s="4" t="s">
        <v>16</v>
      </c>
      <c r="B1631" s="4" t="s">
        <v>137</v>
      </c>
      <c r="C1631" s="4" t="s">
        <v>5048</v>
      </c>
      <c r="D1631" s="4" t="s">
        <v>5049</v>
      </c>
      <c r="E1631" s="9"/>
      <c r="F1631" s="4" t="s">
        <v>5050</v>
      </c>
      <c r="G1631" s="4" t="s">
        <v>327</v>
      </c>
      <c r="H1631" s="9" t="s">
        <v>291</v>
      </c>
      <c r="I1631" s="9" t="s">
        <v>283</v>
      </c>
      <c r="J1631" s="4">
        <v>2</v>
      </c>
      <c r="K1631" s="4" t="s">
        <v>377</v>
      </c>
      <c r="L1631" s="4">
        <v>0</v>
      </c>
      <c r="M1631" s="4">
        <v>2</v>
      </c>
      <c r="N1631" s="4"/>
      <c r="O1631" s="4" t="s">
        <v>284</v>
      </c>
      <c r="P1631" s="4" t="s">
        <v>279</v>
      </c>
      <c r="Q1631" s="4" t="s">
        <v>5049</v>
      </c>
      <c r="R1631" s="4"/>
      <c r="S1631" s="18"/>
      <c r="U1631" s="7">
        <f>VLOOKUP(F1631,[6]农村公路!$I$6:$W$11652,15,0)</f>
        <v>2</v>
      </c>
      <c r="V1631" s="7">
        <f t="shared" si="76"/>
        <v>0</v>
      </c>
      <c r="W1631" s="7" t="e">
        <f>VLOOKUP(F1631,'[7]乡镇通三级、旅游资源产业路项目明细'!$F$8:$S$1305,14,0)</f>
        <v>#N/A</v>
      </c>
      <c r="AA1631" s="7" t="e">
        <f>_xlfn.XLOOKUP(F1631,'[8]乡镇通三级、旅游资源产业路项目明细'!$U:$U,'[8]乡镇通三级、旅游资源产业路项目明细'!$U:$U)</f>
        <v>#N/A</v>
      </c>
      <c r="AB1631" s="7" t="e">
        <f>VLOOKUP(F1631,[9]项目建设投资计划表!$L$7:$O$83,4,0)</f>
        <v>#N/A</v>
      </c>
    </row>
    <row r="1632" spans="1:28" ht="25.15" customHeight="1" outlineLevel="3" x14ac:dyDescent="0.4">
      <c r="A1632" s="4" t="s">
        <v>16</v>
      </c>
      <c r="B1632" s="4" t="s">
        <v>137</v>
      </c>
      <c r="C1632" s="4" t="s">
        <v>5048</v>
      </c>
      <c r="D1632" s="4" t="s">
        <v>5051</v>
      </c>
      <c r="E1632" s="9"/>
      <c r="F1632" s="4" t="s">
        <v>5052</v>
      </c>
      <c r="G1632" s="4" t="s">
        <v>327</v>
      </c>
      <c r="H1632" s="9" t="s">
        <v>291</v>
      </c>
      <c r="I1632" s="9" t="s">
        <v>283</v>
      </c>
      <c r="J1632" s="4">
        <v>2</v>
      </c>
      <c r="K1632" s="4" t="s">
        <v>377</v>
      </c>
      <c r="L1632" s="4" t="s">
        <v>1259</v>
      </c>
      <c r="M1632" s="4">
        <v>2</v>
      </c>
      <c r="N1632" s="4"/>
      <c r="O1632" s="4" t="s">
        <v>284</v>
      </c>
      <c r="P1632" s="4" t="s">
        <v>279</v>
      </c>
      <c r="Q1632" s="4" t="s">
        <v>5051</v>
      </c>
      <c r="R1632" s="4"/>
      <c r="S1632" s="18"/>
      <c r="U1632" s="7">
        <f>VLOOKUP(F1632,[6]农村公路!$I$6:$W$11652,15,0)</f>
        <v>2</v>
      </c>
      <c r="V1632" s="7">
        <f t="shared" si="76"/>
        <v>0</v>
      </c>
      <c r="W1632" s="7" t="e">
        <f>VLOOKUP(F1632,'[7]乡镇通三级、旅游资源产业路项目明细'!$F$8:$S$1305,14,0)</f>
        <v>#N/A</v>
      </c>
      <c r="AA1632" s="7" t="e">
        <f>_xlfn.XLOOKUP(F1632,'[8]乡镇通三级、旅游资源产业路项目明细'!$U:$U,'[8]乡镇通三级、旅游资源产业路项目明细'!$U:$U)</f>
        <v>#N/A</v>
      </c>
      <c r="AB1632" s="7" t="e">
        <f>VLOOKUP(F1632,[9]项目建设投资计划表!$L$7:$O$83,4,0)</f>
        <v>#N/A</v>
      </c>
    </row>
    <row r="1633" spans="1:28" ht="25.15" customHeight="1" outlineLevel="3" x14ac:dyDescent="0.4">
      <c r="A1633" s="4" t="s">
        <v>16</v>
      </c>
      <c r="B1633" s="4" t="s">
        <v>137</v>
      </c>
      <c r="C1633" s="4" t="s">
        <v>4980</v>
      </c>
      <c r="D1633" s="4" t="s">
        <v>5053</v>
      </c>
      <c r="E1633" s="9"/>
      <c r="F1633" s="4" t="s">
        <v>5054</v>
      </c>
      <c r="G1633" s="4" t="s">
        <v>327</v>
      </c>
      <c r="H1633" s="9" t="s">
        <v>291</v>
      </c>
      <c r="I1633" s="9" t="s">
        <v>283</v>
      </c>
      <c r="J1633" s="4">
        <v>2</v>
      </c>
      <c r="K1633" s="4" t="s">
        <v>377</v>
      </c>
      <c r="L1633" s="4" t="s">
        <v>1259</v>
      </c>
      <c r="M1633" s="4">
        <v>2</v>
      </c>
      <c r="N1633" s="4"/>
      <c r="O1633" s="4" t="s">
        <v>284</v>
      </c>
      <c r="P1633" s="4" t="s">
        <v>279</v>
      </c>
      <c r="Q1633" s="4" t="s">
        <v>5053</v>
      </c>
      <c r="R1633" s="4"/>
      <c r="S1633" s="18"/>
      <c r="U1633" s="7">
        <f>VLOOKUP(F1633,[6]农村公路!$I$6:$W$11652,15,0)</f>
        <v>2</v>
      </c>
      <c r="V1633" s="7">
        <f t="shared" si="76"/>
        <v>0</v>
      </c>
      <c r="W1633" s="7" t="e">
        <f>VLOOKUP(F1633,'[7]乡镇通三级、旅游资源产业路项目明细'!$F$8:$S$1305,14,0)</f>
        <v>#N/A</v>
      </c>
      <c r="AA1633" s="7" t="e">
        <f>_xlfn.XLOOKUP(F1633,'[8]乡镇通三级、旅游资源产业路项目明细'!$U:$U,'[8]乡镇通三级、旅游资源产业路项目明细'!$U:$U)</f>
        <v>#N/A</v>
      </c>
      <c r="AB1633" s="7" t="e">
        <f>VLOOKUP(F1633,[9]项目建设投资计划表!$L$7:$O$83,4,0)</f>
        <v>#N/A</v>
      </c>
    </row>
    <row r="1634" spans="1:28" ht="25.15" customHeight="1" outlineLevel="3" x14ac:dyDescent="0.4">
      <c r="A1634" s="4" t="s">
        <v>16</v>
      </c>
      <c r="B1634" s="4" t="s">
        <v>137</v>
      </c>
      <c r="C1634" s="4" t="s">
        <v>4980</v>
      </c>
      <c r="D1634" s="4" t="s">
        <v>5055</v>
      </c>
      <c r="E1634" s="9"/>
      <c r="F1634" s="4" t="s">
        <v>5056</v>
      </c>
      <c r="G1634" s="4" t="s">
        <v>327</v>
      </c>
      <c r="H1634" s="9" t="s">
        <v>291</v>
      </c>
      <c r="I1634" s="9" t="s">
        <v>283</v>
      </c>
      <c r="J1634" s="4">
        <v>2</v>
      </c>
      <c r="K1634" s="4" t="s">
        <v>377</v>
      </c>
      <c r="L1634" s="4" t="s">
        <v>1259</v>
      </c>
      <c r="M1634" s="4">
        <v>2</v>
      </c>
      <c r="N1634" s="4"/>
      <c r="O1634" s="4" t="s">
        <v>284</v>
      </c>
      <c r="P1634" s="4" t="s">
        <v>279</v>
      </c>
      <c r="Q1634" s="4" t="s">
        <v>5055</v>
      </c>
      <c r="R1634" s="4"/>
      <c r="S1634" s="18"/>
      <c r="U1634" s="7">
        <f>VLOOKUP(F1634,[6]农村公路!$I$6:$W$11652,15,0)</f>
        <v>2</v>
      </c>
      <c r="V1634" s="7">
        <f t="shared" si="76"/>
        <v>0</v>
      </c>
      <c r="W1634" s="7" t="e">
        <f>VLOOKUP(F1634,'[7]乡镇通三级、旅游资源产业路项目明细'!$F$8:$S$1305,14,0)</f>
        <v>#N/A</v>
      </c>
      <c r="AA1634" s="7" t="e">
        <f>_xlfn.XLOOKUP(F1634,'[8]乡镇通三级、旅游资源产业路项目明细'!$U:$U,'[8]乡镇通三级、旅游资源产业路项目明细'!$U:$U)</f>
        <v>#N/A</v>
      </c>
      <c r="AB1634" s="7" t="e">
        <f>VLOOKUP(F1634,[9]项目建设投资计划表!$L$7:$O$83,4,0)</f>
        <v>#N/A</v>
      </c>
    </row>
    <row r="1635" spans="1:28" ht="25.15" customHeight="1" outlineLevel="3" x14ac:dyDescent="0.4">
      <c r="A1635" s="4" t="s">
        <v>16</v>
      </c>
      <c r="B1635" s="4" t="s">
        <v>137</v>
      </c>
      <c r="C1635" s="4" t="s">
        <v>5057</v>
      </c>
      <c r="D1635" s="4" t="s">
        <v>5058</v>
      </c>
      <c r="E1635" s="9"/>
      <c r="F1635" s="4" t="s">
        <v>5059</v>
      </c>
      <c r="G1635" s="4" t="s">
        <v>327</v>
      </c>
      <c r="H1635" s="9" t="s">
        <v>291</v>
      </c>
      <c r="I1635" s="9" t="s">
        <v>283</v>
      </c>
      <c r="J1635" s="4">
        <v>2</v>
      </c>
      <c r="K1635" s="4" t="s">
        <v>377</v>
      </c>
      <c r="L1635" s="4" t="s">
        <v>1259</v>
      </c>
      <c r="M1635" s="4">
        <v>2</v>
      </c>
      <c r="N1635" s="4"/>
      <c r="O1635" s="4" t="s">
        <v>284</v>
      </c>
      <c r="P1635" s="4" t="s">
        <v>279</v>
      </c>
      <c r="Q1635" s="4" t="s">
        <v>5058</v>
      </c>
      <c r="R1635" s="4"/>
      <c r="S1635" s="18"/>
      <c r="U1635" s="7">
        <f>VLOOKUP(F1635,[6]农村公路!$I$6:$W$11652,15,0)</f>
        <v>2</v>
      </c>
      <c r="V1635" s="7">
        <f t="shared" si="76"/>
        <v>0</v>
      </c>
      <c r="W1635" s="7" t="e">
        <f>VLOOKUP(F1635,'[7]乡镇通三级、旅游资源产业路项目明细'!$F$8:$S$1305,14,0)</f>
        <v>#N/A</v>
      </c>
      <c r="AA1635" s="7" t="e">
        <f>_xlfn.XLOOKUP(F1635,'[8]乡镇通三级、旅游资源产业路项目明细'!$U:$U,'[8]乡镇通三级、旅游资源产业路项目明细'!$U:$U)</f>
        <v>#N/A</v>
      </c>
      <c r="AB1635" s="7" t="e">
        <f>VLOOKUP(F1635,[9]项目建设投资计划表!$L$7:$O$83,4,0)</f>
        <v>#N/A</v>
      </c>
    </row>
    <row r="1636" spans="1:28" ht="25.15" customHeight="1" outlineLevel="3" x14ac:dyDescent="0.4">
      <c r="A1636" s="4" t="s">
        <v>16</v>
      </c>
      <c r="B1636" s="4" t="s">
        <v>137</v>
      </c>
      <c r="C1636" s="4" t="s">
        <v>5060</v>
      </c>
      <c r="D1636" s="4" t="s">
        <v>5061</v>
      </c>
      <c r="E1636" s="9"/>
      <c r="F1636" s="4" t="s">
        <v>5062</v>
      </c>
      <c r="G1636" s="4" t="s">
        <v>327</v>
      </c>
      <c r="H1636" s="9" t="s">
        <v>291</v>
      </c>
      <c r="I1636" s="9" t="s">
        <v>283</v>
      </c>
      <c r="J1636" s="4">
        <v>2</v>
      </c>
      <c r="K1636" s="4" t="s">
        <v>377</v>
      </c>
      <c r="L1636" s="4" t="s">
        <v>1259</v>
      </c>
      <c r="M1636" s="4">
        <v>2</v>
      </c>
      <c r="N1636" s="4"/>
      <c r="O1636" s="4" t="s">
        <v>284</v>
      </c>
      <c r="P1636" s="4" t="s">
        <v>279</v>
      </c>
      <c r="Q1636" s="4" t="s">
        <v>5061</v>
      </c>
      <c r="R1636" s="4"/>
      <c r="S1636" s="18"/>
      <c r="U1636" s="7">
        <f>VLOOKUP(F1636,[6]农村公路!$I$6:$W$11652,15,0)</f>
        <v>2</v>
      </c>
      <c r="V1636" s="7">
        <f t="shared" si="76"/>
        <v>0</v>
      </c>
      <c r="W1636" s="7" t="e">
        <f>VLOOKUP(F1636,'[7]乡镇通三级、旅游资源产业路项目明细'!$F$8:$S$1305,14,0)</f>
        <v>#N/A</v>
      </c>
      <c r="AA1636" s="7" t="e">
        <f>_xlfn.XLOOKUP(F1636,'[8]乡镇通三级、旅游资源产业路项目明细'!$U:$U,'[8]乡镇通三级、旅游资源产业路项目明细'!$U:$U)</f>
        <v>#N/A</v>
      </c>
      <c r="AB1636" s="7" t="e">
        <f>VLOOKUP(F1636,[9]项目建设投资计划表!$L$7:$O$83,4,0)</f>
        <v>#N/A</v>
      </c>
    </row>
    <row r="1637" spans="1:28" ht="25.15" customHeight="1" outlineLevel="3" x14ac:dyDescent="0.4">
      <c r="A1637" s="4" t="s">
        <v>16</v>
      </c>
      <c r="B1637" s="4" t="s">
        <v>137</v>
      </c>
      <c r="C1637" s="4" t="s">
        <v>5008</v>
      </c>
      <c r="D1637" s="4" t="s">
        <v>5063</v>
      </c>
      <c r="E1637" s="9"/>
      <c r="F1637" s="4" t="s">
        <v>5064</v>
      </c>
      <c r="G1637" s="4" t="s">
        <v>327</v>
      </c>
      <c r="H1637" s="9" t="s">
        <v>291</v>
      </c>
      <c r="I1637" s="9" t="s">
        <v>283</v>
      </c>
      <c r="J1637" s="4">
        <v>2</v>
      </c>
      <c r="K1637" s="4" t="s">
        <v>377</v>
      </c>
      <c r="L1637" s="4" t="s">
        <v>1259</v>
      </c>
      <c r="M1637" s="4">
        <v>2</v>
      </c>
      <c r="N1637" s="4"/>
      <c r="O1637" s="4" t="s">
        <v>284</v>
      </c>
      <c r="P1637" s="4" t="s">
        <v>279</v>
      </c>
      <c r="Q1637" s="4" t="s">
        <v>5063</v>
      </c>
      <c r="R1637" s="4"/>
      <c r="S1637" s="18"/>
      <c r="U1637" s="7">
        <f>VLOOKUP(F1637,[6]农村公路!$I$6:$W$11652,15,0)</f>
        <v>2</v>
      </c>
      <c r="V1637" s="7">
        <f t="shared" si="76"/>
        <v>0</v>
      </c>
      <c r="W1637" s="7" t="e">
        <f>VLOOKUP(F1637,'[7]乡镇通三级、旅游资源产业路项目明细'!$F$8:$S$1305,14,0)</f>
        <v>#N/A</v>
      </c>
      <c r="AA1637" s="7" t="e">
        <f>_xlfn.XLOOKUP(F1637,'[8]乡镇通三级、旅游资源产业路项目明细'!$U:$U,'[8]乡镇通三级、旅游资源产业路项目明细'!$U:$U)</f>
        <v>#N/A</v>
      </c>
      <c r="AB1637" s="7" t="e">
        <f>VLOOKUP(F1637,[9]项目建设投资计划表!$L$7:$O$83,4,0)</f>
        <v>#N/A</v>
      </c>
    </row>
    <row r="1638" spans="1:28" ht="25.15" customHeight="1" outlineLevel="3" x14ac:dyDescent="0.4">
      <c r="A1638" s="4" t="s">
        <v>16</v>
      </c>
      <c r="B1638" s="4" t="s">
        <v>137</v>
      </c>
      <c r="C1638" s="4" t="s">
        <v>5008</v>
      </c>
      <c r="D1638" s="4" t="s">
        <v>5065</v>
      </c>
      <c r="E1638" s="9"/>
      <c r="F1638" s="4" t="s">
        <v>5066</v>
      </c>
      <c r="G1638" s="4" t="s">
        <v>327</v>
      </c>
      <c r="H1638" s="9" t="s">
        <v>291</v>
      </c>
      <c r="I1638" s="9" t="s">
        <v>283</v>
      </c>
      <c r="J1638" s="4">
        <v>2</v>
      </c>
      <c r="K1638" s="4" t="s">
        <v>377</v>
      </c>
      <c r="L1638" s="4" t="s">
        <v>1259</v>
      </c>
      <c r="M1638" s="4">
        <v>2</v>
      </c>
      <c r="N1638" s="4"/>
      <c r="O1638" s="4" t="s">
        <v>284</v>
      </c>
      <c r="P1638" s="4" t="s">
        <v>279</v>
      </c>
      <c r="Q1638" s="4" t="s">
        <v>5065</v>
      </c>
      <c r="R1638" s="4"/>
      <c r="S1638" s="18"/>
      <c r="U1638" s="7">
        <f>VLOOKUP(F1638,[6]农村公路!$I$6:$W$11652,15,0)</f>
        <v>2</v>
      </c>
      <c r="V1638" s="7">
        <f t="shared" si="76"/>
        <v>0</v>
      </c>
      <c r="W1638" s="7" t="e">
        <f>VLOOKUP(F1638,'[7]乡镇通三级、旅游资源产业路项目明细'!$F$8:$S$1305,14,0)</f>
        <v>#N/A</v>
      </c>
      <c r="AA1638" s="7" t="e">
        <f>_xlfn.XLOOKUP(F1638,'[8]乡镇通三级、旅游资源产业路项目明细'!$U:$U,'[8]乡镇通三级、旅游资源产业路项目明细'!$U:$U)</f>
        <v>#N/A</v>
      </c>
      <c r="AB1638" s="7" t="e">
        <f>VLOOKUP(F1638,[9]项目建设投资计划表!$L$7:$O$83,4,0)</f>
        <v>#N/A</v>
      </c>
    </row>
    <row r="1639" spans="1:28" ht="25.15" customHeight="1" outlineLevel="3" x14ac:dyDescent="0.4">
      <c r="A1639" s="4" t="s">
        <v>16</v>
      </c>
      <c r="B1639" s="4" t="s">
        <v>137</v>
      </c>
      <c r="C1639" s="4" t="s">
        <v>5002</v>
      </c>
      <c r="D1639" s="4" t="s">
        <v>5067</v>
      </c>
      <c r="E1639" s="9"/>
      <c r="F1639" s="4" t="s">
        <v>5068</v>
      </c>
      <c r="G1639" s="4" t="s">
        <v>327</v>
      </c>
      <c r="H1639" s="9" t="s">
        <v>291</v>
      </c>
      <c r="I1639" s="9" t="s">
        <v>283</v>
      </c>
      <c r="J1639" s="4">
        <v>2</v>
      </c>
      <c r="K1639" s="4" t="s">
        <v>377</v>
      </c>
      <c r="L1639" s="4" t="s">
        <v>1259</v>
      </c>
      <c r="M1639" s="4">
        <v>2</v>
      </c>
      <c r="N1639" s="4"/>
      <c r="O1639" s="4" t="s">
        <v>284</v>
      </c>
      <c r="P1639" s="4" t="s">
        <v>279</v>
      </c>
      <c r="Q1639" s="4" t="s">
        <v>5067</v>
      </c>
      <c r="R1639" s="4"/>
      <c r="S1639" s="18"/>
      <c r="U1639" s="7">
        <f>VLOOKUP(F1639,[6]农村公路!$I$6:$W$11652,15,0)</f>
        <v>2</v>
      </c>
      <c r="V1639" s="7">
        <f t="shared" si="76"/>
        <v>0</v>
      </c>
      <c r="W1639" s="7" t="e">
        <f>VLOOKUP(F1639,'[7]乡镇通三级、旅游资源产业路项目明细'!$F$8:$S$1305,14,0)</f>
        <v>#N/A</v>
      </c>
      <c r="AA1639" s="7" t="e">
        <f>_xlfn.XLOOKUP(F1639,'[8]乡镇通三级、旅游资源产业路项目明细'!$U:$U,'[8]乡镇通三级、旅游资源产业路项目明细'!$U:$U)</f>
        <v>#N/A</v>
      </c>
      <c r="AB1639" s="7" t="e">
        <f>VLOOKUP(F1639,[9]项目建设投资计划表!$L$7:$O$83,4,0)</f>
        <v>#N/A</v>
      </c>
    </row>
    <row r="1640" spans="1:28" ht="25.15" customHeight="1" outlineLevel="3" x14ac:dyDescent="0.4">
      <c r="A1640" s="4" t="s">
        <v>16</v>
      </c>
      <c r="B1640" s="4" t="s">
        <v>137</v>
      </c>
      <c r="C1640" s="4" t="s">
        <v>4990</v>
      </c>
      <c r="D1640" s="4" t="s">
        <v>5069</v>
      </c>
      <c r="E1640" s="9"/>
      <c r="F1640" s="4" t="s">
        <v>5070</v>
      </c>
      <c r="G1640" s="4" t="s">
        <v>327</v>
      </c>
      <c r="H1640" s="9" t="s">
        <v>291</v>
      </c>
      <c r="I1640" s="9" t="s">
        <v>283</v>
      </c>
      <c r="J1640" s="4">
        <v>4</v>
      </c>
      <c r="K1640" s="4" t="s">
        <v>377</v>
      </c>
      <c r="L1640" s="4" t="s">
        <v>1259</v>
      </c>
      <c r="M1640" s="4">
        <v>4</v>
      </c>
      <c r="N1640" s="4"/>
      <c r="O1640" s="4" t="s">
        <v>284</v>
      </c>
      <c r="P1640" s="4" t="s">
        <v>279</v>
      </c>
      <c r="Q1640" s="4" t="s">
        <v>5069</v>
      </c>
      <c r="R1640" s="4"/>
      <c r="S1640" s="18"/>
      <c r="U1640" s="7">
        <f>VLOOKUP(F1640,[6]农村公路!$I$6:$W$11652,15,0)</f>
        <v>4</v>
      </c>
      <c r="V1640" s="7">
        <f t="shared" si="76"/>
        <v>0</v>
      </c>
      <c r="W1640" s="7" t="e">
        <f>VLOOKUP(F1640,'[7]乡镇通三级、旅游资源产业路项目明细'!$F$8:$S$1305,14,0)</f>
        <v>#N/A</v>
      </c>
      <c r="AA1640" s="7" t="e">
        <f>_xlfn.XLOOKUP(F1640,'[8]乡镇通三级、旅游资源产业路项目明细'!$U:$U,'[8]乡镇通三级、旅游资源产业路项目明细'!$U:$U)</f>
        <v>#N/A</v>
      </c>
      <c r="AB1640" s="7" t="e">
        <f>VLOOKUP(F1640,[9]项目建设投资计划表!$L$7:$O$83,4,0)</f>
        <v>#N/A</v>
      </c>
    </row>
    <row r="1641" spans="1:28" ht="25.15" customHeight="1" outlineLevel="3" x14ac:dyDescent="0.4">
      <c r="A1641" s="4" t="s">
        <v>16</v>
      </c>
      <c r="B1641" s="4" t="s">
        <v>137</v>
      </c>
      <c r="C1641" s="4" t="s">
        <v>5060</v>
      </c>
      <c r="D1641" s="4" t="s">
        <v>5071</v>
      </c>
      <c r="E1641" s="9"/>
      <c r="F1641" s="4" t="s">
        <v>5072</v>
      </c>
      <c r="G1641" s="4" t="s">
        <v>327</v>
      </c>
      <c r="H1641" s="9" t="s">
        <v>291</v>
      </c>
      <c r="I1641" s="9" t="s">
        <v>283</v>
      </c>
      <c r="J1641" s="4">
        <v>1</v>
      </c>
      <c r="K1641" s="4" t="s">
        <v>377</v>
      </c>
      <c r="L1641" s="4" t="s">
        <v>1259</v>
      </c>
      <c r="M1641" s="4">
        <v>1</v>
      </c>
      <c r="N1641" s="4"/>
      <c r="O1641" s="4" t="s">
        <v>284</v>
      </c>
      <c r="P1641" s="4" t="s">
        <v>279</v>
      </c>
      <c r="Q1641" s="4" t="s">
        <v>5071</v>
      </c>
      <c r="R1641" s="4"/>
      <c r="S1641" s="18"/>
      <c r="U1641" s="7">
        <f>VLOOKUP(F1641,[6]农村公路!$I$6:$W$11652,15,0)</f>
        <v>1</v>
      </c>
      <c r="V1641" s="7">
        <f t="shared" si="76"/>
        <v>0</v>
      </c>
      <c r="W1641" s="7" t="e">
        <f>VLOOKUP(F1641,'[7]乡镇通三级、旅游资源产业路项目明细'!$F$8:$S$1305,14,0)</f>
        <v>#N/A</v>
      </c>
      <c r="AA1641" s="7" t="e">
        <f>_xlfn.XLOOKUP(F1641,'[8]乡镇通三级、旅游资源产业路项目明细'!$U:$U,'[8]乡镇通三级、旅游资源产业路项目明细'!$U:$U)</f>
        <v>#N/A</v>
      </c>
      <c r="AB1641" s="7" t="e">
        <f>VLOOKUP(F1641,[9]项目建设投资计划表!$L$7:$O$83,4,0)</f>
        <v>#N/A</v>
      </c>
    </row>
    <row r="1642" spans="1:28" ht="25.15" customHeight="1" outlineLevel="3" x14ac:dyDescent="0.4">
      <c r="A1642" s="4" t="s">
        <v>16</v>
      </c>
      <c r="B1642" s="4" t="s">
        <v>137</v>
      </c>
      <c r="C1642" s="4" t="s">
        <v>5073</v>
      </c>
      <c r="D1642" s="4" t="s">
        <v>5074</v>
      </c>
      <c r="E1642" s="9"/>
      <c r="F1642" s="4" t="s">
        <v>5075</v>
      </c>
      <c r="G1642" s="4" t="s">
        <v>327</v>
      </c>
      <c r="H1642" s="9" t="s">
        <v>291</v>
      </c>
      <c r="I1642" s="9" t="s">
        <v>283</v>
      </c>
      <c r="J1642" s="4">
        <v>2</v>
      </c>
      <c r="K1642" s="4" t="s">
        <v>377</v>
      </c>
      <c r="L1642" s="4" t="s">
        <v>1259</v>
      </c>
      <c r="M1642" s="4">
        <v>2</v>
      </c>
      <c r="N1642" s="4"/>
      <c r="O1642" s="4" t="s">
        <v>284</v>
      </c>
      <c r="P1642" s="4" t="s">
        <v>279</v>
      </c>
      <c r="Q1642" s="4" t="s">
        <v>5074</v>
      </c>
      <c r="R1642" s="4"/>
      <c r="S1642" s="18"/>
      <c r="U1642" s="7">
        <f>VLOOKUP(F1642,[6]农村公路!$I$6:$W$11652,15,0)</f>
        <v>2</v>
      </c>
      <c r="V1642" s="7">
        <f t="shared" si="76"/>
        <v>0</v>
      </c>
      <c r="W1642" s="7" t="e">
        <f>VLOOKUP(F1642,'[7]乡镇通三级、旅游资源产业路项目明细'!$F$8:$S$1305,14,0)</f>
        <v>#N/A</v>
      </c>
      <c r="AA1642" s="7" t="e">
        <f>_xlfn.XLOOKUP(F1642,'[8]乡镇通三级、旅游资源产业路项目明细'!$U:$U,'[8]乡镇通三级、旅游资源产业路项目明细'!$U:$U)</f>
        <v>#N/A</v>
      </c>
      <c r="AB1642" s="7" t="e">
        <f>VLOOKUP(F1642,[9]项目建设投资计划表!$L$7:$O$83,4,0)</f>
        <v>#N/A</v>
      </c>
    </row>
    <row r="1643" spans="1:28" ht="25.15" customHeight="1" outlineLevel="3" x14ac:dyDescent="0.4">
      <c r="A1643" s="4" t="s">
        <v>16</v>
      </c>
      <c r="B1643" s="4" t="s">
        <v>137</v>
      </c>
      <c r="C1643" s="4" t="s">
        <v>5060</v>
      </c>
      <c r="D1643" s="4" t="s">
        <v>5076</v>
      </c>
      <c r="E1643" s="9"/>
      <c r="F1643" s="4" t="s">
        <v>5077</v>
      </c>
      <c r="G1643" s="4" t="s">
        <v>327</v>
      </c>
      <c r="H1643" s="9" t="s">
        <v>291</v>
      </c>
      <c r="I1643" s="9" t="s">
        <v>283</v>
      </c>
      <c r="J1643" s="4">
        <v>3.5</v>
      </c>
      <c r="K1643" s="4" t="s">
        <v>377</v>
      </c>
      <c r="L1643" s="4" t="s">
        <v>1259</v>
      </c>
      <c r="M1643" s="4">
        <v>3.5</v>
      </c>
      <c r="N1643" s="4"/>
      <c r="O1643" s="4" t="s">
        <v>284</v>
      </c>
      <c r="P1643" s="4" t="s">
        <v>279</v>
      </c>
      <c r="Q1643" s="4" t="s">
        <v>5076</v>
      </c>
      <c r="R1643" s="4"/>
      <c r="S1643" s="18"/>
      <c r="U1643" s="7">
        <f>VLOOKUP(F1643,[6]农村公路!$I$6:$W$11652,15,0)</f>
        <v>3.5</v>
      </c>
      <c r="V1643" s="7">
        <f t="shared" si="76"/>
        <v>0</v>
      </c>
      <c r="W1643" s="7" t="e">
        <f>VLOOKUP(F1643,'[7]乡镇通三级、旅游资源产业路项目明细'!$F$8:$S$1305,14,0)</f>
        <v>#N/A</v>
      </c>
      <c r="AA1643" s="7" t="e">
        <f>_xlfn.XLOOKUP(F1643,'[8]乡镇通三级、旅游资源产业路项目明细'!$U:$U,'[8]乡镇通三级、旅游资源产业路项目明细'!$U:$U)</f>
        <v>#N/A</v>
      </c>
      <c r="AB1643" s="7" t="e">
        <f>VLOOKUP(F1643,[9]项目建设投资计划表!$L$7:$O$83,4,0)</f>
        <v>#N/A</v>
      </c>
    </row>
    <row r="1644" spans="1:28" ht="25.15" customHeight="1" outlineLevel="3" x14ac:dyDescent="0.4">
      <c r="A1644" s="4" t="s">
        <v>16</v>
      </c>
      <c r="B1644" s="4" t="s">
        <v>137</v>
      </c>
      <c r="C1644" s="4" t="s">
        <v>5016</v>
      </c>
      <c r="D1644" s="4" t="s">
        <v>5078</v>
      </c>
      <c r="E1644" s="9"/>
      <c r="F1644" s="4" t="s">
        <v>5079</v>
      </c>
      <c r="G1644" s="4" t="s">
        <v>327</v>
      </c>
      <c r="H1644" s="9" t="s">
        <v>291</v>
      </c>
      <c r="I1644" s="9" t="s">
        <v>283</v>
      </c>
      <c r="J1644" s="4">
        <v>0.3</v>
      </c>
      <c r="K1644" s="4" t="s">
        <v>377</v>
      </c>
      <c r="L1644" s="4" t="s">
        <v>1259</v>
      </c>
      <c r="M1644" s="4">
        <v>0.3</v>
      </c>
      <c r="N1644" s="4"/>
      <c r="O1644" s="4" t="s">
        <v>284</v>
      </c>
      <c r="P1644" s="4" t="s">
        <v>279</v>
      </c>
      <c r="Q1644" s="4" t="s">
        <v>5078</v>
      </c>
      <c r="R1644" s="4"/>
      <c r="S1644" s="18"/>
      <c r="U1644" s="7">
        <f>VLOOKUP(F1644,[6]农村公路!$I$6:$W$11652,15,0)</f>
        <v>0.3</v>
      </c>
      <c r="V1644" s="7">
        <f t="shared" si="76"/>
        <v>0</v>
      </c>
      <c r="W1644" s="7" t="e">
        <f>VLOOKUP(F1644,'[7]乡镇通三级、旅游资源产业路项目明细'!$F$8:$S$1305,14,0)</f>
        <v>#N/A</v>
      </c>
      <c r="AA1644" s="7" t="e">
        <f>_xlfn.XLOOKUP(F1644,'[8]乡镇通三级、旅游资源产业路项目明细'!$U:$U,'[8]乡镇通三级、旅游资源产业路项目明细'!$U:$U)</f>
        <v>#N/A</v>
      </c>
      <c r="AB1644" s="7" t="e">
        <f>VLOOKUP(F1644,[9]项目建设投资计划表!$L$7:$O$83,4,0)</f>
        <v>#N/A</v>
      </c>
    </row>
    <row r="1645" spans="1:28" ht="25.15" customHeight="1" outlineLevel="3" x14ac:dyDescent="0.4">
      <c r="A1645" s="4" t="s">
        <v>16</v>
      </c>
      <c r="B1645" s="4" t="s">
        <v>137</v>
      </c>
      <c r="C1645" s="4" t="s">
        <v>5060</v>
      </c>
      <c r="D1645" s="4" t="s">
        <v>5080</v>
      </c>
      <c r="E1645" s="9"/>
      <c r="F1645" s="4" t="s">
        <v>5081</v>
      </c>
      <c r="G1645" s="4" t="s">
        <v>327</v>
      </c>
      <c r="H1645" s="9" t="s">
        <v>291</v>
      </c>
      <c r="I1645" s="9" t="s">
        <v>283</v>
      </c>
      <c r="J1645" s="4">
        <v>3</v>
      </c>
      <c r="K1645" s="4" t="s">
        <v>377</v>
      </c>
      <c r="L1645" s="4" t="s">
        <v>1259</v>
      </c>
      <c r="M1645" s="4">
        <v>3</v>
      </c>
      <c r="N1645" s="4"/>
      <c r="O1645" s="4" t="s">
        <v>284</v>
      </c>
      <c r="P1645" s="4" t="s">
        <v>279</v>
      </c>
      <c r="Q1645" s="4" t="s">
        <v>5080</v>
      </c>
      <c r="R1645" s="4"/>
      <c r="S1645" s="18"/>
      <c r="U1645" s="7">
        <f>VLOOKUP(F1645,[6]农村公路!$I$6:$W$11652,15,0)</f>
        <v>3</v>
      </c>
      <c r="V1645" s="7">
        <f t="shared" si="76"/>
        <v>0</v>
      </c>
      <c r="W1645" s="7" t="e">
        <f>VLOOKUP(F1645,'[7]乡镇通三级、旅游资源产业路项目明细'!$F$8:$S$1305,14,0)</f>
        <v>#N/A</v>
      </c>
      <c r="AA1645" s="7" t="e">
        <f>_xlfn.XLOOKUP(F1645,'[8]乡镇通三级、旅游资源产业路项目明细'!$U:$U,'[8]乡镇通三级、旅游资源产业路项目明细'!$U:$U)</f>
        <v>#N/A</v>
      </c>
      <c r="AB1645" s="7" t="e">
        <f>VLOOKUP(F1645,[9]项目建设投资计划表!$L$7:$O$83,4,0)</f>
        <v>#N/A</v>
      </c>
    </row>
    <row r="1646" spans="1:28" ht="25.15" customHeight="1" outlineLevel="3" x14ac:dyDescent="0.4">
      <c r="A1646" s="4" t="s">
        <v>16</v>
      </c>
      <c r="B1646" s="4" t="s">
        <v>137</v>
      </c>
      <c r="C1646" s="4" t="s">
        <v>5002</v>
      </c>
      <c r="D1646" s="4" t="s">
        <v>5082</v>
      </c>
      <c r="E1646" s="9"/>
      <c r="F1646" s="4" t="s">
        <v>5083</v>
      </c>
      <c r="G1646" s="4" t="s">
        <v>327</v>
      </c>
      <c r="H1646" s="9" t="s">
        <v>291</v>
      </c>
      <c r="I1646" s="9" t="s">
        <v>283</v>
      </c>
      <c r="J1646" s="4">
        <v>2</v>
      </c>
      <c r="K1646" s="4" t="s">
        <v>377</v>
      </c>
      <c r="L1646" s="4" t="s">
        <v>1259</v>
      </c>
      <c r="M1646" s="4">
        <v>2</v>
      </c>
      <c r="N1646" s="4"/>
      <c r="O1646" s="4" t="s">
        <v>284</v>
      </c>
      <c r="P1646" s="4" t="s">
        <v>279</v>
      </c>
      <c r="Q1646" s="4" t="s">
        <v>5082</v>
      </c>
      <c r="R1646" s="4"/>
      <c r="S1646" s="18"/>
      <c r="U1646" s="7">
        <f>VLOOKUP(F1646,[6]农村公路!$I$6:$W$11652,15,0)</f>
        <v>2</v>
      </c>
      <c r="V1646" s="7">
        <f t="shared" si="76"/>
        <v>0</v>
      </c>
      <c r="W1646" s="7" t="e">
        <f>VLOOKUP(F1646,'[7]乡镇通三级、旅游资源产业路项目明细'!$F$8:$S$1305,14,0)</f>
        <v>#N/A</v>
      </c>
      <c r="AA1646" s="7" t="e">
        <f>_xlfn.XLOOKUP(F1646,'[8]乡镇通三级、旅游资源产业路项目明细'!$U:$U,'[8]乡镇通三级、旅游资源产业路项目明细'!$U:$U)</f>
        <v>#N/A</v>
      </c>
      <c r="AB1646" s="7" t="e">
        <f>VLOOKUP(F1646,[9]项目建设投资计划表!$L$7:$O$83,4,0)</f>
        <v>#N/A</v>
      </c>
    </row>
    <row r="1647" spans="1:28" ht="25.15" customHeight="1" outlineLevel="3" x14ac:dyDescent="0.4">
      <c r="A1647" s="4" t="s">
        <v>16</v>
      </c>
      <c r="B1647" s="4" t="s">
        <v>137</v>
      </c>
      <c r="C1647" s="4" t="s">
        <v>4990</v>
      </c>
      <c r="D1647" s="4" t="s">
        <v>5084</v>
      </c>
      <c r="E1647" s="9"/>
      <c r="F1647" s="4" t="s">
        <v>5085</v>
      </c>
      <c r="G1647" s="4" t="s">
        <v>327</v>
      </c>
      <c r="H1647" s="9" t="s">
        <v>291</v>
      </c>
      <c r="I1647" s="9" t="s">
        <v>283</v>
      </c>
      <c r="J1647" s="4">
        <v>1</v>
      </c>
      <c r="K1647" s="4" t="s">
        <v>377</v>
      </c>
      <c r="L1647" s="4" t="s">
        <v>1259</v>
      </c>
      <c r="M1647" s="4">
        <v>1</v>
      </c>
      <c r="N1647" s="4"/>
      <c r="O1647" s="4" t="s">
        <v>284</v>
      </c>
      <c r="P1647" s="4" t="s">
        <v>279</v>
      </c>
      <c r="Q1647" s="4" t="s">
        <v>5084</v>
      </c>
      <c r="R1647" s="4"/>
      <c r="S1647" s="18"/>
      <c r="U1647" s="7">
        <f>VLOOKUP(F1647,[6]农村公路!$I$6:$W$11652,15,0)</f>
        <v>1</v>
      </c>
      <c r="V1647" s="7">
        <f t="shared" si="76"/>
        <v>0</v>
      </c>
      <c r="W1647" s="7" t="e">
        <f>VLOOKUP(F1647,'[7]乡镇通三级、旅游资源产业路项目明细'!$F$8:$S$1305,14,0)</f>
        <v>#N/A</v>
      </c>
      <c r="AA1647" s="7" t="e">
        <f>_xlfn.XLOOKUP(F1647,'[8]乡镇通三级、旅游资源产业路项目明细'!$U:$U,'[8]乡镇通三级、旅游资源产业路项目明细'!$U:$U)</f>
        <v>#N/A</v>
      </c>
      <c r="AB1647" s="7" t="e">
        <f>VLOOKUP(F1647,[9]项目建设投资计划表!$L$7:$O$83,4,0)</f>
        <v>#N/A</v>
      </c>
    </row>
    <row r="1648" spans="1:28" ht="25.15" customHeight="1" outlineLevel="3" x14ac:dyDescent="0.4">
      <c r="A1648" s="4" t="s">
        <v>16</v>
      </c>
      <c r="B1648" s="4" t="s">
        <v>137</v>
      </c>
      <c r="C1648" s="4" t="s">
        <v>5002</v>
      </c>
      <c r="D1648" s="4" t="s">
        <v>5086</v>
      </c>
      <c r="E1648" s="9"/>
      <c r="F1648" s="4" t="s">
        <v>5087</v>
      </c>
      <c r="G1648" s="4" t="s">
        <v>327</v>
      </c>
      <c r="H1648" s="9" t="s">
        <v>291</v>
      </c>
      <c r="I1648" s="9" t="s">
        <v>283</v>
      </c>
      <c r="J1648" s="4">
        <v>2</v>
      </c>
      <c r="K1648" s="4" t="s">
        <v>377</v>
      </c>
      <c r="L1648" s="4" t="s">
        <v>1259</v>
      </c>
      <c r="M1648" s="4">
        <v>2</v>
      </c>
      <c r="N1648" s="4"/>
      <c r="O1648" s="4" t="s">
        <v>284</v>
      </c>
      <c r="P1648" s="4" t="s">
        <v>279</v>
      </c>
      <c r="Q1648" s="4" t="s">
        <v>5086</v>
      </c>
      <c r="R1648" s="4"/>
      <c r="S1648" s="18"/>
      <c r="U1648" s="7">
        <f>VLOOKUP(F1648,[6]农村公路!$I$6:$W$11652,15,0)</f>
        <v>2</v>
      </c>
      <c r="V1648" s="7">
        <f t="shared" si="76"/>
        <v>0</v>
      </c>
      <c r="W1648" s="7" t="e">
        <f>VLOOKUP(F1648,'[7]乡镇通三级、旅游资源产业路项目明细'!$F$8:$S$1305,14,0)</f>
        <v>#N/A</v>
      </c>
      <c r="AA1648" s="7" t="e">
        <f>_xlfn.XLOOKUP(F1648,'[8]乡镇通三级、旅游资源产业路项目明细'!$U:$U,'[8]乡镇通三级、旅游资源产业路项目明细'!$U:$U)</f>
        <v>#N/A</v>
      </c>
      <c r="AB1648" s="7" t="e">
        <f>VLOOKUP(F1648,[9]项目建设投资计划表!$L$7:$O$83,4,0)</f>
        <v>#N/A</v>
      </c>
    </row>
    <row r="1649" spans="1:28" ht="25.15" customHeight="1" outlineLevel="3" x14ac:dyDescent="0.4">
      <c r="A1649" s="4" t="s">
        <v>16</v>
      </c>
      <c r="B1649" s="4" t="s">
        <v>137</v>
      </c>
      <c r="C1649" s="4" t="s">
        <v>5020</v>
      </c>
      <c r="D1649" s="4" t="s">
        <v>5088</v>
      </c>
      <c r="E1649" s="9"/>
      <c r="F1649" s="4" t="s">
        <v>5089</v>
      </c>
      <c r="G1649" s="4" t="s">
        <v>327</v>
      </c>
      <c r="H1649" s="9" t="s">
        <v>291</v>
      </c>
      <c r="I1649" s="9" t="s">
        <v>283</v>
      </c>
      <c r="J1649" s="4">
        <v>1</v>
      </c>
      <c r="K1649" s="4" t="s">
        <v>377</v>
      </c>
      <c r="L1649" s="4" t="s">
        <v>1259</v>
      </c>
      <c r="M1649" s="4">
        <v>1</v>
      </c>
      <c r="N1649" s="4"/>
      <c r="O1649" s="4" t="s">
        <v>284</v>
      </c>
      <c r="P1649" s="4" t="s">
        <v>279</v>
      </c>
      <c r="Q1649" s="4" t="s">
        <v>5088</v>
      </c>
      <c r="R1649" s="4"/>
      <c r="S1649" s="18"/>
      <c r="U1649" s="7">
        <f>VLOOKUP(F1649,[6]农村公路!$I$6:$W$11652,15,0)</f>
        <v>1</v>
      </c>
      <c r="V1649" s="7">
        <f t="shared" si="76"/>
        <v>0</v>
      </c>
      <c r="W1649" s="7" t="e">
        <f>VLOOKUP(F1649,'[7]乡镇通三级、旅游资源产业路项目明细'!$F$8:$S$1305,14,0)</f>
        <v>#N/A</v>
      </c>
      <c r="AA1649" s="7" t="e">
        <f>_xlfn.XLOOKUP(F1649,'[8]乡镇通三级、旅游资源产业路项目明细'!$U:$U,'[8]乡镇通三级、旅游资源产业路项目明细'!$U:$U)</f>
        <v>#N/A</v>
      </c>
      <c r="AB1649" s="7" t="e">
        <f>VLOOKUP(F1649,[9]项目建设投资计划表!$L$7:$O$83,4,0)</f>
        <v>#N/A</v>
      </c>
    </row>
    <row r="1650" spans="1:28" ht="25.15" customHeight="1" outlineLevel="3" x14ac:dyDescent="0.4">
      <c r="A1650" s="4" t="s">
        <v>16</v>
      </c>
      <c r="B1650" s="4" t="s">
        <v>137</v>
      </c>
      <c r="C1650" s="4" t="s">
        <v>5002</v>
      </c>
      <c r="D1650" s="4" t="s">
        <v>5090</v>
      </c>
      <c r="E1650" s="9"/>
      <c r="F1650" s="4" t="s">
        <v>5091</v>
      </c>
      <c r="G1650" s="4" t="s">
        <v>327</v>
      </c>
      <c r="H1650" s="9" t="s">
        <v>291</v>
      </c>
      <c r="I1650" s="9" t="s">
        <v>283</v>
      </c>
      <c r="J1650" s="4">
        <v>1.7</v>
      </c>
      <c r="K1650" s="4" t="s">
        <v>377</v>
      </c>
      <c r="L1650" s="4" t="s">
        <v>1259</v>
      </c>
      <c r="M1650" s="4">
        <v>1.7</v>
      </c>
      <c r="N1650" s="4"/>
      <c r="O1650" s="4" t="s">
        <v>284</v>
      </c>
      <c r="P1650" s="4" t="s">
        <v>279</v>
      </c>
      <c r="Q1650" s="4" t="s">
        <v>5090</v>
      </c>
      <c r="R1650" s="4"/>
      <c r="S1650" s="18"/>
      <c r="U1650" s="7">
        <f>VLOOKUP(F1650,[6]农村公路!$I$6:$W$11652,15,0)</f>
        <v>1.7</v>
      </c>
      <c r="V1650" s="7">
        <f t="shared" si="76"/>
        <v>0</v>
      </c>
      <c r="W1650" s="7" t="e">
        <f>VLOOKUP(F1650,'[7]乡镇通三级、旅游资源产业路项目明细'!$F$8:$S$1305,14,0)</f>
        <v>#N/A</v>
      </c>
      <c r="AA1650" s="7" t="e">
        <f>_xlfn.XLOOKUP(F1650,'[8]乡镇通三级、旅游资源产业路项目明细'!$U:$U,'[8]乡镇通三级、旅游资源产业路项目明细'!$U:$U)</f>
        <v>#N/A</v>
      </c>
      <c r="AB1650" s="7" t="e">
        <f>VLOOKUP(F1650,[9]项目建设投资计划表!$L$7:$O$83,4,0)</f>
        <v>#N/A</v>
      </c>
    </row>
    <row r="1651" spans="1:28" ht="25.15" customHeight="1" outlineLevel="3" x14ac:dyDescent="0.4">
      <c r="A1651" s="4" t="s">
        <v>16</v>
      </c>
      <c r="B1651" s="4" t="s">
        <v>137</v>
      </c>
      <c r="C1651" s="4" t="s">
        <v>5002</v>
      </c>
      <c r="D1651" s="4" t="s">
        <v>5092</v>
      </c>
      <c r="E1651" s="9"/>
      <c r="F1651" s="4" t="s">
        <v>5093</v>
      </c>
      <c r="G1651" s="4" t="s">
        <v>327</v>
      </c>
      <c r="H1651" s="9" t="s">
        <v>291</v>
      </c>
      <c r="I1651" s="9" t="s">
        <v>283</v>
      </c>
      <c r="J1651" s="4">
        <v>1.3</v>
      </c>
      <c r="K1651" s="4" t="s">
        <v>377</v>
      </c>
      <c r="L1651" s="4" t="s">
        <v>1259</v>
      </c>
      <c r="M1651" s="4">
        <v>1.3</v>
      </c>
      <c r="N1651" s="4"/>
      <c r="O1651" s="4" t="s">
        <v>284</v>
      </c>
      <c r="P1651" s="4" t="s">
        <v>279</v>
      </c>
      <c r="Q1651" s="4" t="s">
        <v>5092</v>
      </c>
      <c r="R1651" s="4"/>
      <c r="S1651" s="18"/>
      <c r="U1651" s="7">
        <f>VLOOKUP(F1651,[6]农村公路!$I$6:$W$11652,15,0)</f>
        <v>1.3</v>
      </c>
      <c r="V1651" s="7">
        <f t="shared" si="76"/>
        <v>0</v>
      </c>
      <c r="W1651" s="7" t="e">
        <f>VLOOKUP(F1651,'[7]乡镇通三级、旅游资源产业路项目明细'!$F$8:$S$1305,14,0)</f>
        <v>#N/A</v>
      </c>
      <c r="AA1651" s="7" t="e">
        <f>_xlfn.XLOOKUP(F1651,'[8]乡镇通三级、旅游资源产业路项目明细'!$U:$U,'[8]乡镇通三级、旅游资源产业路项目明细'!$U:$U)</f>
        <v>#N/A</v>
      </c>
      <c r="AB1651" s="7" t="e">
        <f>VLOOKUP(F1651,[9]项目建设投资计划表!$L$7:$O$83,4,0)</f>
        <v>#N/A</v>
      </c>
    </row>
    <row r="1652" spans="1:28" ht="25.15" customHeight="1" outlineLevel="3" x14ac:dyDescent="0.4">
      <c r="A1652" s="4" t="s">
        <v>16</v>
      </c>
      <c r="B1652" s="4" t="s">
        <v>137</v>
      </c>
      <c r="C1652" s="4" t="s">
        <v>5057</v>
      </c>
      <c r="D1652" s="4" t="s">
        <v>3843</v>
      </c>
      <c r="E1652" s="9"/>
      <c r="F1652" s="4" t="s">
        <v>5094</v>
      </c>
      <c r="G1652" s="4" t="s">
        <v>327</v>
      </c>
      <c r="H1652" s="9" t="s">
        <v>291</v>
      </c>
      <c r="I1652" s="9" t="s">
        <v>283</v>
      </c>
      <c r="J1652" s="4">
        <v>1.2</v>
      </c>
      <c r="K1652" s="4" t="s">
        <v>377</v>
      </c>
      <c r="L1652" s="4" t="s">
        <v>1259</v>
      </c>
      <c r="M1652" s="4">
        <v>1.2</v>
      </c>
      <c r="N1652" s="4"/>
      <c r="O1652" s="4" t="s">
        <v>284</v>
      </c>
      <c r="P1652" s="4" t="s">
        <v>279</v>
      </c>
      <c r="Q1652" s="4" t="s">
        <v>3843</v>
      </c>
      <c r="R1652" s="4"/>
      <c r="S1652" s="18"/>
      <c r="U1652" s="7">
        <f>VLOOKUP(F1652,[6]农村公路!$I$6:$W$11652,15,0)</f>
        <v>1.2</v>
      </c>
      <c r="V1652" s="7">
        <f t="shared" si="76"/>
        <v>0</v>
      </c>
      <c r="W1652" s="7" t="e">
        <f>VLOOKUP(F1652,'[7]乡镇通三级、旅游资源产业路项目明细'!$F$8:$S$1305,14,0)</f>
        <v>#N/A</v>
      </c>
      <c r="AA1652" s="7" t="e">
        <f>_xlfn.XLOOKUP(F1652,'[8]乡镇通三级、旅游资源产业路项目明细'!$U:$U,'[8]乡镇通三级、旅游资源产业路项目明细'!$U:$U)</f>
        <v>#N/A</v>
      </c>
      <c r="AB1652" s="7" t="e">
        <f>VLOOKUP(F1652,[9]项目建设投资计划表!$L$7:$O$83,4,0)</f>
        <v>#N/A</v>
      </c>
    </row>
    <row r="1653" spans="1:28" ht="25.15" customHeight="1" outlineLevel="3" x14ac:dyDescent="0.4">
      <c r="A1653" s="4" t="s">
        <v>16</v>
      </c>
      <c r="B1653" s="4" t="s">
        <v>137</v>
      </c>
      <c r="C1653" s="4" t="s">
        <v>5095</v>
      </c>
      <c r="D1653" s="4" t="s">
        <v>5096</v>
      </c>
      <c r="E1653" s="9"/>
      <c r="F1653" s="4" t="s">
        <v>5097</v>
      </c>
      <c r="G1653" s="4" t="s">
        <v>327</v>
      </c>
      <c r="H1653" s="9" t="s">
        <v>291</v>
      </c>
      <c r="I1653" s="9" t="s">
        <v>283</v>
      </c>
      <c r="J1653" s="4">
        <v>3</v>
      </c>
      <c r="K1653" s="4" t="s">
        <v>377</v>
      </c>
      <c r="L1653" s="4" t="s">
        <v>1259</v>
      </c>
      <c r="M1653" s="4">
        <v>3</v>
      </c>
      <c r="N1653" s="4"/>
      <c r="O1653" s="4" t="s">
        <v>284</v>
      </c>
      <c r="P1653" s="4" t="s">
        <v>279</v>
      </c>
      <c r="Q1653" s="4" t="s">
        <v>5096</v>
      </c>
      <c r="R1653" s="4"/>
      <c r="S1653" s="18"/>
      <c r="U1653" s="7">
        <f>VLOOKUP(F1653,[6]农村公路!$I$6:$W$11652,15,0)</f>
        <v>3</v>
      </c>
      <c r="V1653" s="7">
        <f t="shared" si="76"/>
        <v>0</v>
      </c>
      <c r="W1653" s="7" t="e">
        <f>VLOOKUP(F1653,'[7]乡镇通三级、旅游资源产业路项目明细'!$F$8:$S$1305,14,0)</f>
        <v>#N/A</v>
      </c>
      <c r="AA1653" s="7" t="e">
        <f>_xlfn.XLOOKUP(F1653,'[8]乡镇通三级、旅游资源产业路项目明细'!$U:$U,'[8]乡镇通三级、旅游资源产业路项目明细'!$U:$U)</f>
        <v>#N/A</v>
      </c>
      <c r="AB1653" s="7" t="e">
        <f>VLOOKUP(F1653,[9]项目建设投资计划表!$L$7:$O$83,4,0)</f>
        <v>#N/A</v>
      </c>
    </row>
    <row r="1654" spans="1:28" ht="25.15" customHeight="1" outlineLevel="3" x14ac:dyDescent="0.4">
      <c r="A1654" s="4" t="s">
        <v>16</v>
      </c>
      <c r="B1654" s="4" t="s">
        <v>137</v>
      </c>
      <c r="C1654" s="4" t="s">
        <v>5057</v>
      </c>
      <c r="D1654" s="4" t="s">
        <v>5098</v>
      </c>
      <c r="E1654" s="9"/>
      <c r="F1654" s="4" t="s">
        <v>5099</v>
      </c>
      <c r="G1654" s="4" t="s">
        <v>327</v>
      </c>
      <c r="H1654" s="9" t="s">
        <v>291</v>
      </c>
      <c r="I1654" s="9" t="s">
        <v>283</v>
      </c>
      <c r="J1654" s="4">
        <v>1.2</v>
      </c>
      <c r="K1654" s="4" t="s">
        <v>377</v>
      </c>
      <c r="L1654" s="4" t="s">
        <v>1259</v>
      </c>
      <c r="M1654" s="4">
        <v>1.2</v>
      </c>
      <c r="N1654" s="4"/>
      <c r="O1654" s="4" t="s">
        <v>284</v>
      </c>
      <c r="P1654" s="4" t="s">
        <v>279</v>
      </c>
      <c r="Q1654" s="4" t="s">
        <v>5098</v>
      </c>
      <c r="R1654" s="4"/>
      <c r="S1654" s="18"/>
      <c r="U1654" s="7">
        <f>VLOOKUP(F1654,[6]农村公路!$I$6:$W$11652,15,0)</f>
        <v>1.2</v>
      </c>
      <c r="V1654" s="7">
        <f t="shared" si="76"/>
        <v>0</v>
      </c>
      <c r="W1654" s="7" t="e">
        <f>VLOOKUP(F1654,'[7]乡镇通三级、旅游资源产业路项目明细'!$F$8:$S$1305,14,0)</f>
        <v>#N/A</v>
      </c>
      <c r="AA1654" s="7" t="e">
        <f>_xlfn.XLOOKUP(F1654,'[8]乡镇通三级、旅游资源产业路项目明细'!$U:$U,'[8]乡镇通三级、旅游资源产业路项目明细'!$U:$U)</f>
        <v>#N/A</v>
      </c>
      <c r="AB1654" s="7" t="e">
        <f>VLOOKUP(F1654,[9]项目建设投资计划表!$L$7:$O$83,4,0)</f>
        <v>#N/A</v>
      </c>
    </row>
    <row r="1655" spans="1:28" ht="25.15" customHeight="1" outlineLevel="3" x14ac:dyDescent="0.4">
      <c r="A1655" s="4" t="s">
        <v>16</v>
      </c>
      <c r="B1655" s="4" t="s">
        <v>137</v>
      </c>
      <c r="C1655" s="4" t="s">
        <v>5057</v>
      </c>
      <c r="D1655" s="4" t="s">
        <v>5100</v>
      </c>
      <c r="E1655" s="9"/>
      <c r="F1655" s="4" t="s">
        <v>5101</v>
      </c>
      <c r="G1655" s="4" t="s">
        <v>327</v>
      </c>
      <c r="H1655" s="9" t="s">
        <v>291</v>
      </c>
      <c r="I1655" s="9" t="s">
        <v>283</v>
      </c>
      <c r="J1655" s="4">
        <v>1.6</v>
      </c>
      <c r="K1655" s="4" t="s">
        <v>377</v>
      </c>
      <c r="L1655" s="4" t="s">
        <v>1259</v>
      </c>
      <c r="M1655" s="4">
        <v>1.6</v>
      </c>
      <c r="N1655" s="4"/>
      <c r="O1655" s="4" t="s">
        <v>284</v>
      </c>
      <c r="P1655" s="4" t="s">
        <v>279</v>
      </c>
      <c r="Q1655" s="4" t="s">
        <v>5100</v>
      </c>
      <c r="R1655" s="4"/>
      <c r="S1655" s="18"/>
      <c r="U1655" s="7">
        <f>VLOOKUP(F1655,[6]农村公路!$I$6:$W$11652,15,0)</f>
        <v>1.6</v>
      </c>
      <c r="V1655" s="7">
        <f t="shared" si="76"/>
        <v>0</v>
      </c>
      <c r="W1655" s="7" t="e">
        <f>VLOOKUP(F1655,'[7]乡镇通三级、旅游资源产业路项目明细'!$F$8:$S$1305,14,0)</f>
        <v>#N/A</v>
      </c>
      <c r="AA1655" s="7" t="e">
        <f>_xlfn.XLOOKUP(F1655,'[8]乡镇通三级、旅游资源产业路项目明细'!$U:$U,'[8]乡镇通三级、旅游资源产业路项目明细'!$U:$U)</f>
        <v>#N/A</v>
      </c>
      <c r="AB1655" s="7" t="e">
        <f>VLOOKUP(F1655,[9]项目建设投资计划表!$L$7:$O$83,4,0)</f>
        <v>#N/A</v>
      </c>
    </row>
    <row r="1656" spans="1:28" ht="25.15" customHeight="1" outlineLevel="3" x14ac:dyDescent="0.4">
      <c r="A1656" s="4" t="s">
        <v>16</v>
      </c>
      <c r="B1656" s="4" t="s">
        <v>137</v>
      </c>
      <c r="C1656" s="4" t="s">
        <v>5102</v>
      </c>
      <c r="D1656" s="4" t="s">
        <v>5103</v>
      </c>
      <c r="E1656" s="9"/>
      <c r="F1656" s="4" t="s">
        <v>5104</v>
      </c>
      <c r="G1656" s="4" t="s">
        <v>327</v>
      </c>
      <c r="H1656" s="9" t="s">
        <v>291</v>
      </c>
      <c r="I1656" s="9" t="s">
        <v>283</v>
      </c>
      <c r="J1656" s="4">
        <v>0.5</v>
      </c>
      <c r="K1656" s="4" t="s">
        <v>377</v>
      </c>
      <c r="L1656" s="4" t="s">
        <v>1259</v>
      </c>
      <c r="M1656" s="4">
        <v>0.5</v>
      </c>
      <c r="N1656" s="4"/>
      <c r="O1656" s="4" t="s">
        <v>284</v>
      </c>
      <c r="P1656" s="4" t="s">
        <v>279</v>
      </c>
      <c r="Q1656" s="4" t="s">
        <v>5103</v>
      </c>
      <c r="R1656" s="4"/>
      <c r="S1656" s="18"/>
      <c r="U1656" s="7">
        <f>VLOOKUP(F1656,[6]农村公路!$I$6:$W$11652,15,0)</f>
        <v>0.5</v>
      </c>
      <c r="V1656" s="7">
        <f t="shared" si="76"/>
        <v>0</v>
      </c>
      <c r="W1656" s="7" t="e">
        <f>VLOOKUP(F1656,'[7]乡镇通三级、旅游资源产业路项目明细'!$F$8:$S$1305,14,0)</f>
        <v>#N/A</v>
      </c>
      <c r="AA1656" s="7" t="e">
        <f>_xlfn.XLOOKUP(F1656,'[8]乡镇通三级、旅游资源产业路项目明细'!$U:$U,'[8]乡镇通三级、旅游资源产业路项目明细'!$U:$U)</f>
        <v>#N/A</v>
      </c>
      <c r="AB1656" s="7" t="e">
        <f>VLOOKUP(F1656,[9]项目建设投资计划表!$L$7:$O$83,4,0)</f>
        <v>#N/A</v>
      </c>
    </row>
    <row r="1657" spans="1:28" s="1" customFormat="1" ht="25.15" customHeight="1" outlineLevel="2" x14ac:dyDescent="0.4">
      <c r="A1657" s="4"/>
      <c r="B1657" s="11" t="s">
        <v>136</v>
      </c>
      <c r="C1657" s="4"/>
      <c r="D1657" s="4"/>
      <c r="E1657" s="9"/>
      <c r="F1657" s="4"/>
      <c r="G1657" s="4"/>
      <c r="H1657" s="9"/>
      <c r="I1657" s="9"/>
      <c r="J1657" s="4">
        <f>SUBTOTAL(9,J1658:J1676)</f>
        <v>41.045000000000002</v>
      </c>
      <c r="K1657" s="4"/>
      <c r="L1657" s="4"/>
      <c r="M1657" s="4">
        <f>SUBTOTAL(9,M1658:M1676)</f>
        <v>35.144999999999996</v>
      </c>
      <c r="N1657" s="4">
        <v>30.5</v>
      </c>
      <c r="O1657" s="4"/>
      <c r="P1657" s="4"/>
      <c r="Q1657" s="4"/>
      <c r="R1657" s="4"/>
      <c r="S1657" s="18">
        <f t="shared" si="75"/>
        <v>10.545000000000002</v>
      </c>
    </row>
    <row r="1658" spans="1:28" ht="25.15" customHeight="1" outlineLevel="3" x14ac:dyDescent="0.4">
      <c r="A1658" s="4" t="s">
        <v>16</v>
      </c>
      <c r="B1658" s="4" t="s">
        <v>136</v>
      </c>
      <c r="C1658" s="4" t="s">
        <v>5105</v>
      </c>
      <c r="D1658" s="4" t="s">
        <v>5106</v>
      </c>
      <c r="E1658" s="9"/>
      <c r="F1658" s="4" t="s">
        <v>5107</v>
      </c>
      <c r="G1658" s="4" t="s">
        <v>290</v>
      </c>
      <c r="H1658" s="9" t="s">
        <v>291</v>
      </c>
      <c r="I1658" s="9" t="s">
        <v>283</v>
      </c>
      <c r="J1658" s="4">
        <v>4.8</v>
      </c>
      <c r="K1658" s="4" t="s">
        <v>377</v>
      </c>
      <c r="L1658" s="4">
        <v>0</v>
      </c>
      <c r="M1658" s="4">
        <v>4.9000000000000004</v>
      </c>
      <c r="N1658" s="4"/>
      <c r="O1658" s="4" t="s">
        <v>293</v>
      </c>
      <c r="P1658" s="4" t="s">
        <v>279</v>
      </c>
      <c r="Q1658" s="4" t="s">
        <v>5108</v>
      </c>
      <c r="R1658" s="4"/>
      <c r="S1658" s="18"/>
      <c r="U1658" s="7">
        <f>VLOOKUP(F1658,[6]农村公路!$I$6:$W$11652,15,0)</f>
        <v>4.8</v>
      </c>
      <c r="V1658" s="7">
        <f t="shared" ref="V1658:V1676" si="77">J1658-U1658</f>
        <v>0</v>
      </c>
      <c r="W1658" s="7" t="e">
        <f>VLOOKUP(F1658,'[7]乡镇通三级、旅游资源产业路项目明细'!$F$8:$S$1305,14,0)</f>
        <v>#N/A</v>
      </c>
      <c r="AA1658" s="7" t="e">
        <f>_xlfn.XLOOKUP(F1658,'[8]乡镇通三级、旅游资源产业路项目明细'!$U:$U,'[8]乡镇通三级、旅游资源产业路项目明细'!$U:$U)</f>
        <v>#N/A</v>
      </c>
      <c r="AB1658" s="7" t="e">
        <f>VLOOKUP(F1658,[9]项目建设投资计划表!$L$7:$O$83,4,0)</f>
        <v>#N/A</v>
      </c>
    </row>
    <row r="1659" spans="1:28" ht="25.15" customHeight="1" outlineLevel="3" x14ac:dyDescent="0.4">
      <c r="A1659" s="4" t="s">
        <v>16</v>
      </c>
      <c r="B1659" s="4" t="s">
        <v>136</v>
      </c>
      <c r="C1659" s="4" t="s">
        <v>5109</v>
      </c>
      <c r="D1659" s="4" t="s">
        <v>1943</v>
      </c>
      <c r="E1659" s="9"/>
      <c r="F1659" s="4" t="s">
        <v>5110</v>
      </c>
      <c r="G1659" s="4" t="s">
        <v>290</v>
      </c>
      <c r="H1659" s="9" t="s">
        <v>291</v>
      </c>
      <c r="I1659" s="9" t="s">
        <v>5111</v>
      </c>
      <c r="J1659" s="4">
        <v>19.195</v>
      </c>
      <c r="K1659" s="4" t="s">
        <v>346</v>
      </c>
      <c r="L1659" s="4">
        <v>0</v>
      </c>
      <c r="M1659" s="4">
        <v>13.195</v>
      </c>
      <c r="N1659" s="4"/>
      <c r="O1659" s="4" t="s">
        <v>293</v>
      </c>
      <c r="P1659" s="4" t="s">
        <v>279</v>
      </c>
      <c r="Q1659" s="4" t="s">
        <v>5112</v>
      </c>
      <c r="R1659" s="4" t="s">
        <v>366</v>
      </c>
      <c r="S1659" s="18"/>
      <c r="U1659" s="7">
        <f>VLOOKUP(F1659,[6]农村公路!$I$6:$W$11652,15,0)</f>
        <v>19.195</v>
      </c>
      <c r="V1659" s="7">
        <f t="shared" si="77"/>
        <v>0</v>
      </c>
      <c r="W1659" s="7">
        <f>VLOOKUP(F1659,'[7]2021年备案'!$F$8:$S$1293,14,0)</f>
        <v>6</v>
      </c>
      <c r="X1659" s="7">
        <f>J1659-W1659</f>
        <v>13.195</v>
      </c>
      <c r="Y1659" s="7">
        <f>X1659-M1659</f>
        <v>0</v>
      </c>
      <c r="AA1659" s="7" t="str">
        <f>_xlfn.XLOOKUP(F1659,'[8]乡镇通三级、旅游资源产业路项目明细'!$U:$U,'[8]乡镇通三级、旅游资源产业路项目明细'!$U:$U)</f>
        <v>毛里湖镇毛里湖湿地公园旅游集散公路</v>
      </c>
      <c r="AB1659" s="7" t="e">
        <f>VLOOKUP(F1659,[9]项目建设投资计划表!$L$7:$O$83,4,0)</f>
        <v>#N/A</v>
      </c>
    </row>
    <row r="1660" spans="1:28" ht="25.15" customHeight="1" outlineLevel="3" x14ac:dyDescent="0.4">
      <c r="A1660" s="4" t="s">
        <v>16</v>
      </c>
      <c r="B1660" s="4" t="s">
        <v>136</v>
      </c>
      <c r="C1660" s="4" t="s">
        <v>5109</v>
      </c>
      <c r="D1660" s="4" t="s">
        <v>5113</v>
      </c>
      <c r="E1660" s="9"/>
      <c r="F1660" s="4" t="s">
        <v>5114</v>
      </c>
      <c r="G1660" s="4" t="s">
        <v>275</v>
      </c>
      <c r="H1660" s="9" t="s">
        <v>291</v>
      </c>
      <c r="I1660" s="9" t="s">
        <v>283</v>
      </c>
      <c r="J1660" s="4">
        <v>0.88</v>
      </c>
      <c r="K1660" s="4" t="s">
        <v>377</v>
      </c>
      <c r="L1660" s="4">
        <v>0</v>
      </c>
      <c r="M1660" s="4">
        <v>0.88</v>
      </c>
      <c r="N1660" s="4"/>
      <c r="O1660" s="4" t="s">
        <v>285</v>
      </c>
      <c r="P1660" s="4" t="s">
        <v>279</v>
      </c>
      <c r="Q1660" s="4" t="s">
        <v>5115</v>
      </c>
      <c r="R1660" s="4"/>
      <c r="S1660" s="18"/>
      <c r="U1660" s="7">
        <f>VLOOKUP(F1660,[6]农村公路!$I$6:$W$11652,15,0)</f>
        <v>0.88</v>
      </c>
      <c r="V1660" s="7">
        <f t="shared" si="77"/>
        <v>0</v>
      </c>
      <c r="W1660" s="7" t="e">
        <f>VLOOKUP(F1660,'[7]乡镇通三级、旅游资源产业路项目明细'!$F$8:$S$1305,14,0)</f>
        <v>#N/A</v>
      </c>
      <c r="AA1660" s="7" t="e">
        <f>_xlfn.XLOOKUP(F1660,'[8]乡镇通三级、旅游资源产业路项目明细'!$U:$U,'[8]乡镇通三级、旅游资源产业路项目明细'!$U:$U)</f>
        <v>#N/A</v>
      </c>
      <c r="AB1660" s="7" t="e">
        <f>VLOOKUP(F1660,[9]项目建设投资计划表!$L$7:$O$83,4,0)</f>
        <v>#N/A</v>
      </c>
    </row>
    <row r="1661" spans="1:28" ht="25.15" customHeight="1" outlineLevel="3" x14ac:dyDescent="0.4">
      <c r="A1661" s="4" t="s">
        <v>16</v>
      </c>
      <c r="B1661" s="4" t="s">
        <v>136</v>
      </c>
      <c r="C1661" s="4" t="s">
        <v>5116</v>
      </c>
      <c r="D1661" s="4" t="s">
        <v>5117</v>
      </c>
      <c r="E1661" s="9"/>
      <c r="F1661" s="4" t="s">
        <v>5118</v>
      </c>
      <c r="G1661" s="4" t="s">
        <v>327</v>
      </c>
      <c r="H1661" s="9" t="s">
        <v>291</v>
      </c>
      <c r="I1661" s="9" t="s">
        <v>283</v>
      </c>
      <c r="J1661" s="4">
        <v>0.8</v>
      </c>
      <c r="K1661" s="4" t="s">
        <v>377</v>
      </c>
      <c r="L1661" s="4" t="s">
        <v>1259</v>
      </c>
      <c r="M1661" s="4">
        <v>0.8</v>
      </c>
      <c r="N1661" s="4"/>
      <c r="O1661" s="4" t="s">
        <v>284</v>
      </c>
      <c r="P1661" s="4" t="s">
        <v>279</v>
      </c>
      <c r="Q1661" s="4" t="s">
        <v>5117</v>
      </c>
      <c r="R1661" s="4"/>
      <c r="S1661" s="18"/>
      <c r="U1661" s="7">
        <f>VLOOKUP(F1661,[6]农村公路!$I$6:$W$11652,15,0)</f>
        <v>0.8</v>
      </c>
      <c r="V1661" s="7">
        <f t="shared" si="77"/>
        <v>0</v>
      </c>
      <c r="W1661" s="7" t="e">
        <f>VLOOKUP(F1661,'[7]乡镇通三级、旅游资源产业路项目明细'!$F$8:$S$1305,14,0)</f>
        <v>#N/A</v>
      </c>
      <c r="AA1661" s="7" t="e">
        <f>_xlfn.XLOOKUP(F1661,'[8]乡镇通三级、旅游资源产业路项目明细'!$U:$U,'[8]乡镇通三级、旅游资源产业路项目明细'!$U:$U)</f>
        <v>#N/A</v>
      </c>
      <c r="AB1661" s="7" t="e">
        <f>VLOOKUP(F1661,[9]项目建设投资计划表!$L$7:$O$83,4,0)</f>
        <v>#N/A</v>
      </c>
    </row>
    <row r="1662" spans="1:28" ht="25.15" customHeight="1" outlineLevel="3" x14ac:dyDescent="0.4">
      <c r="A1662" s="4" t="s">
        <v>16</v>
      </c>
      <c r="B1662" s="4" t="s">
        <v>136</v>
      </c>
      <c r="C1662" s="4" t="s">
        <v>5109</v>
      </c>
      <c r="D1662" s="4" t="s">
        <v>5119</v>
      </c>
      <c r="E1662" s="9"/>
      <c r="F1662" s="4" t="s">
        <v>5120</v>
      </c>
      <c r="G1662" s="4" t="s">
        <v>327</v>
      </c>
      <c r="H1662" s="9" t="s">
        <v>291</v>
      </c>
      <c r="I1662" s="9" t="s">
        <v>283</v>
      </c>
      <c r="J1662" s="4">
        <v>1.02</v>
      </c>
      <c r="K1662" s="4" t="s">
        <v>377</v>
      </c>
      <c r="L1662" s="4" t="s">
        <v>1259</v>
      </c>
      <c r="M1662" s="4">
        <v>1.02</v>
      </c>
      <c r="N1662" s="4"/>
      <c r="O1662" s="4" t="s">
        <v>284</v>
      </c>
      <c r="P1662" s="4" t="s">
        <v>279</v>
      </c>
      <c r="Q1662" s="4" t="s">
        <v>5119</v>
      </c>
      <c r="R1662" s="4"/>
      <c r="S1662" s="18"/>
      <c r="U1662" s="7">
        <f>VLOOKUP(F1662,[6]农村公路!$I$6:$W$11652,15,0)</f>
        <v>1.02</v>
      </c>
      <c r="V1662" s="7">
        <f t="shared" si="77"/>
        <v>0</v>
      </c>
      <c r="W1662" s="7" t="e">
        <f>VLOOKUP(F1662,'[7]乡镇通三级、旅游资源产业路项目明细'!$F$8:$S$1305,14,0)</f>
        <v>#N/A</v>
      </c>
      <c r="AA1662" s="7" t="e">
        <f>_xlfn.XLOOKUP(F1662,'[8]乡镇通三级、旅游资源产业路项目明细'!$U:$U,'[8]乡镇通三级、旅游资源产业路项目明细'!$U:$U)</f>
        <v>#N/A</v>
      </c>
      <c r="AB1662" s="7" t="e">
        <f>VLOOKUP(F1662,[9]项目建设投资计划表!$L$7:$O$83,4,0)</f>
        <v>#N/A</v>
      </c>
    </row>
    <row r="1663" spans="1:28" ht="25.15" customHeight="1" outlineLevel="3" x14ac:dyDescent="0.4">
      <c r="A1663" s="4" t="s">
        <v>16</v>
      </c>
      <c r="B1663" s="4" t="s">
        <v>136</v>
      </c>
      <c r="C1663" s="4" t="s">
        <v>5121</v>
      </c>
      <c r="D1663" s="4" t="s">
        <v>5122</v>
      </c>
      <c r="E1663" s="9"/>
      <c r="F1663" s="4" t="s">
        <v>5123</v>
      </c>
      <c r="G1663" s="4" t="s">
        <v>327</v>
      </c>
      <c r="H1663" s="9" t="s">
        <v>291</v>
      </c>
      <c r="I1663" s="9" t="s">
        <v>283</v>
      </c>
      <c r="J1663" s="4">
        <v>1.2</v>
      </c>
      <c r="K1663" s="4" t="s">
        <v>377</v>
      </c>
      <c r="L1663" s="4" t="s">
        <v>1259</v>
      </c>
      <c r="M1663" s="4">
        <v>1.2</v>
      </c>
      <c r="N1663" s="4"/>
      <c r="O1663" s="4" t="s">
        <v>284</v>
      </c>
      <c r="P1663" s="4" t="s">
        <v>279</v>
      </c>
      <c r="Q1663" s="4" t="s">
        <v>5122</v>
      </c>
      <c r="R1663" s="4"/>
      <c r="S1663" s="18"/>
      <c r="U1663" s="7">
        <f>VLOOKUP(F1663,[6]农村公路!$I$6:$W$11652,15,0)</f>
        <v>1.2</v>
      </c>
      <c r="V1663" s="7">
        <f t="shared" si="77"/>
        <v>0</v>
      </c>
      <c r="W1663" s="7" t="e">
        <f>VLOOKUP(F1663,'[7]乡镇通三级、旅游资源产业路项目明细'!$F$8:$S$1305,14,0)</f>
        <v>#N/A</v>
      </c>
      <c r="AA1663" s="7" t="e">
        <f>_xlfn.XLOOKUP(F1663,'[8]乡镇通三级、旅游资源产业路项目明细'!$U:$U,'[8]乡镇通三级、旅游资源产业路项目明细'!$U:$U)</f>
        <v>#N/A</v>
      </c>
      <c r="AB1663" s="7" t="e">
        <f>VLOOKUP(F1663,[9]项目建设投资计划表!$L$7:$O$83,4,0)</f>
        <v>#N/A</v>
      </c>
    </row>
    <row r="1664" spans="1:28" ht="25.15" customHeight="1" outlineLevel="3" x14ac:dyDescent="0.4">
      <c r="A1664" s="4" t="s">
        <v>16</v>
      </c>
      <c r="B1664" s="4" t="s">
        <v>136</v>
      </c>
      <c r="C1664" s="4" t="s">
        <v>5105</v>
      </c>
      <c r="D1664" s="4" t="s">
        <v>5124</v>
      </c>
      <c r="E1664" s="9"/>
      <c r="F1664" s="4" t="s">
        <v>5125</v>
      </c>
      <c r="G1664" s="4" t="s">
        <v>327</v>
      </c>
      <c r="H1664" s="9" t="s">
        <v>291</v>
      </c>
      <c r="I1664" s="9" t="s">
        <v>283</v>
      </c>
      <c r="J1664" s="4">
        <v>0.94</v>
      </c>
      <c r="K1664" s="4" t="s">
        <v>377</v>
      </c>
      <c r="L1664" s="4" t="s">
        <v>1259</v>
      </c>
      <c r="M1664" s="4">
        <v>0.94</v>
      </c>
      <c r="N1664" s="4"/>
      <c r="O1664" s="4" t="s">
        <v>284</v>
      </c>
      <c r="P1664" s="4" t="s">
        <v>279</v>
      </c>
      <c r="Q1664" s="4" t="s">
        <v>5124</v>
      </c>
      <c r="R1664" s="4"/>
      <c r="S1664" s="18"/>
      <c r="U1664" s="7">
        <f>VLOOKUP(F1664,[6]农村公路!$I$6:$W$11652,15,0)</f>
        <v>0.94</v>
      </c>
      <c r="V1664" s="7">
        <f t="shared" si="77"/>
        <v>0</v>
      </c>
      <c r="W1664" s="7" t="e">
        <f>VLOOKUP(F1664,'[7]乡镇通三级、旅游资源产业路项目明细'!$F$8:$S$1305,14,0)</f>
        <v>#N/A</v>
      </c>
      <c r="AA1664" s="7" t="e">
        <f>_xlfn.XLOOKUP(F1664,'[8]乡镇通三级、旅游资源产业路项目明细'!$U:$U,'[8]乡镇通三级、旅游资源产业路项目明细'!$U:$U)</f>
        <v>#N/A</v>
      </c>
      <c r="AB1664" s="7" t="e">
        <f>VLOOKUP(F1664,[9]项目建设投资计划表!$L$7:$O$83,4,0)</f>
        <v>#N/A</v>
      </c>
    </row>
    <row r="1665" spans="1:28" ht="25.15" customHeight="1" outlineLevel="3" x14ac:dyDescent="0.4">
      <c r="A1665" s="4" t="s">
        <v>16</v>
      </c>
      <c r="B1665" s="4" t="s">
        <v>136</v>
      </c>
      <c r="C1665" s="4" t="s">
        <v>5116</v>
      </c>
      <c r="D1665" s="4" t="s">
        <v>5126</v>
      </c>
      <c r="E1665" s="9"/>
      <c r="F1665" s="4" t="s">
        <v>5127</v>
      </c>
      <c r="G1665" s="4" t="s">
        <v>327</v>
      </c>
      <c r="H1665" s="9" t="s">
        <v>291</v>
      </c>
      <c r="I1665" s="9" t="s">
        <v>283</v>
      </c>
      <c r="J1665" s="4">
        <v>1.4</v>
      </c>
      <c r="K1665" s="4" t="s">
        <v>377</v>
      </c>
      <c r="L1665" s="4" t="s">
        <v>1259</v>
      </c>
      <c r="M1665" s="4">
        <v>1.4</v>
      </c>
      <c r="N1665" s="4"/>
      <c r="O1665" s="4" t="s">
        <v>284</v>
      </c>
      <c r="P1665" s="4" t="s">
        <v>279</v>
      </c>
      <c r="Q1665" s="4" t="s">
        <v>5126</v>
      </c>
      <c r="R1665" s="4"/>
      <c r="S1665" s="18"/>
      <c r="U1665" s="7">
        <f>VLOOKUP(F1665,[6]农村公路!$I$6:$W$11652,15,0)</f>
        <v>1.4</v>
      </c>
      <c r="V1665" s="7">
        <f t="shared" si="77"/>
        <v>0</v>
      </c>
      <c r="W1665" s="7" t="e">
        <f>VLOOKUP(F1665,'[7]乡镇通三级、旅游资源产业路项目明细'!$F$8:$S$1305,14,0)</f>
        <v>#N/A</v>
      </c>
      <c r="AA1665" s="7" t="e">
        <f>_xlfn.XLOOKUP(F1665,'[8]乡镇通三级、旅游资源产业路项目明细'!$U:$U,'[8]乡镇通三级、旅游资源产业路项目明细'!$U:$U)</f>
        <v>#N/A</v>
      </c>
      <c r="AB1665" s="7" t="e">
        <f>VLOOKUP(F1665,[9]项目建设投资计划表!$L$7:$O$83,4,0)</f>
        <v>#N/A</v>
      </c>
    </row>
    <row r="1666" spans="1:28" ht="25.15" customHeight="1" outlineLevel="3" x14ac:dyDescent="0.4">
      <c r="A1666" s="4" t="s">
        <v>16</v>
      </c>
      <c r="B1666" s="4" t="s">
        <v>136</v>
      </c>
      <c r="C1666" s="4" t="s">
        <v>5105</v>
      </c>
      <c r="D1666" s="4" t="s">
        <v>5128</v>
      </c>
      <c r="E1666" s="9"/>
      <c r="F1666" s="4" t="s">
        <v>5129</v>
      </c>
      <c r="G1666" s="4" t="s">
        <v>327</v>
      </c>
      <c r="H1666" s="9" t="s">
        <v>291</v>
      </c>
      <c r="I1666" s="9" t="s">
        <v>283</v>
      </c>
      <c r="J1666" s="4">
        <v>1</v>
      </c>
      <c r="K1666" s="4" t="s">
        <v>377</v>
      </c>
      <c r="L1666" s="4" t="s">
        <v>1259</v>
      </c>
      <c r="M1666" s="4">
        <v>1</v>
      </c>
      <c r="N1666" s="4"/>
      <c r="O1666" s="4" t="s">
        <v>284</v>
      </c>
      <c r="P1666" s="4" t="s">
        <v>279</v>
      </c>
      <c r="Q1666" s="4" t="s">
        <v>5128</v>
      </c>
      <c r="R1666" s="4"/>
      <c r="S1666" s="18"/>
      <c r="U1666" s="7">
        <f>VLOOKUP(F1666,[6]农村公路!$I$6:$W$11652,15,0)</f>
        <v>1</v>
      </c>
      <c r="V1666" s="7">
        <f t="shared" si="77"/>
        <v>0</v>
      </c>
      <c r="W1666" s="7" t="e">
        <f>VLOOKUP(F1666,'[7]乡镇通三级、旅游资源产业路项目明细'!$F$8:$S$1305,14,0)</f>
        <v>#N/A</v>
      </c>
      <c r="AA1666" s="7" t="e">
        <f>_xlfn.XLOOKUP(F1666,'[8]乡镇通三级、旅游资源产业路项目明细'!$U:$U,'[8]乡镇通三级、旅游资源产业路项目明细'!$U:$U)</f>
        <v>#N/A</v>
      </c>
      <c r="AB1666" s="7" t="e">
        <f>VLOOKUP(F1666,[9]项目建设投资计划表!$L$7:$O$83,4,0)</f>
        <v>#N/A</v>
      </c>
    </row>
    <row r="1667" spans="1:28" ht="25.15" customHeight="1" outlineLevel="3" x14ac:dyDescent="0.4">
      <c r="A1667" s="4" t="s">
        <v>16</v>
      </c>
      <c r="B1667" s="4" t="s">
        <v>136</v>
      </c>
      <c r="C1667" s="4" t="s">
        <v>5121</v>
      </c>
      <c r="D1667" s="4" t="s">
        <v>5130</v>
      </c>
      <c r="E1667" s="9"/>
      <c r="F1667" s="4" t="s">
        <v>5131</v>
      </c>
      <c r="G1667" s="4" t="s">
        <v>327</v>
      </c>
      <c r="H1667" s="9" t="s">
        <v>291</v>
      </c>
      <c r="I1667" s="9" t="s">
        <v>283</v>
      </c>
      <c r="J1667" s="4">
        <v>0.93</v>
      </c>
      <c r="K1667" s="4" t="s">
        <v>377</v>
      </c>
      <c r="L1667" s="4" t="s">
        <v>1259</v>
      </c>
      <c r="M1667" s="4">
        <v>0.93</v>
      </c>
      <c r="N1667" s="4"/>
      <c r="O1667" s="4" t="s">
        <v>284</v>
      </c>
      <c r="P1667" s="4" t="s">
        <v>279</v>
      </c>
      <c r="Q1667" s="4" t="s">
        <v>5130</v>
      </c>
      <c r="R1667" s="4"/>
      <c r="S1667" s="18"/>
      <c r="U1667" s="7">
        <f>VLOOKUP(F1667,[6]农村公路!$I$6:$W$11652,15,0)</f>
        <v>0.93</v>
      </c>
      <c r="V1667" s="7">
        <f t="shared" si="77"/>
        <v>0</v>
      </c>
      <c r="W1667" s="7" t="e">
        <f>VLOOKUP(F1667,'[7]乡镇通三级、旅游资源产业路项目明细'!$F$8:$S$1305,14,0)</f>
        <v>#N/A</v>
      </c>
      <c r="AA1667" s="7" t="e">
        <f>_xlfn.XLOOKUP(F1667,'[8]乡镇通三级、旅游资源产业路项目明细'!$U:$U,'[8]乡镇通三级、旅游资源产业路项目明细'!$U:$U)</f>
        <v>#N/A</v>
      </c>
      <c r="AB1667" s="7" t="e">
        <f>VLOOKUP(F1667,[9]项目建设投资计划表!$L$7:$O$83,4,0)</f>
        <v>#N/A</v>
      </c>
    </row>
    <row r="1668" spans="1:28" ht="25.15" customHeight="1" outlineLevel="3" x14ac:dyDescent="0.4">
      <c r="A1668" s="4" t="s">
        <v>16</v>
      </c>
      <c r="B1668" s="4" t="s">
        <v>136</v>
      </c>
      <c r="C1668" s="4" t="s">
        <v>5109</v>
      </c>
      <c r="D1668" s="4" t="s">
        <v>2836</v>
      </c>
      <c r="E1668" s="9"/>
      <c r="F1668" s="4" t="s">
        <v>5132</v>
      </c>
      <c r="G1668" s="4" t="s">
        <v>327</v>
      </c>
      <c r="H1668" s="9" t="s">
        <v>291</v>
      </c>
      <c r="I1668" s="9" t="s">
        <v>283</v>
      </c>
      <c r="J1668" s="4">
        <v>1.88</v>
      </c>
      <c r="K1668" s="4" t="s">
        <v>377</v>
      </c>
      <c r="L1668" s="4" t="s">
        <v>1259</v>
      </c>
      <c r="M1668" s="4">
        <v>1.88</v>
      </c>
      <c r="N1668" s="4"/>
      <c r="O1668" s="4" t="s">
        <v>284</v>
      </c>
      <c r="P1668" s="4" t="s">
        <v>279</v>
      </c>
      <c r="Q1668" s="4" t="s">
        <v>2836</v>
      </c>
      <c r="R1668" s="4"/>
      <c r="S1668" s="18"/>
      <c r="U1668" s="7">
        <f>VLOOKUP(F1668,[6]农村公路!$I$6:$W$11652,15,0)</f>
        <v>1.88</v>
      </c>
      <c r="V1668" s="7">
        <f t="shared" si="77"/>
        <v>0</v>
      </c>
      <c r="W1668" s="7" t="e">
        <f>VLOOKUP(F1668,'[7]乡镇通三级、旅游资源产业路项目明细'!$F$8:$S$1305,14,0)</f>
        <v>#N/A</v>
      </c>
      <c r="AA1668" s="7" t="e">
        <f>_xlfn.XLOOKUP(F1668,'[8]乡镇通三级、旅游资源产业路项目明细'!$U:$U,'[8]乡镇通三级、旅游资源产业路项目明细'!$U:$U)</f>
        <v>#N/A</v>
      </c>
      <c r="AB1668" s="7" t="e">
        <f>VLOOKUP(F1668,[9]项目建设投资计划表!$L$7:$O$83,4,0)</f>
        <v>#N/A</v>
      </c>
    </row>
    <row r="1669" spans="1:28" ht="25.15" customHeight="1" outlineLevel="3" x14ac:dyDescent="0.4">
      <c r="A1669" s="4" t="s">
        <v>16</v>
      </c>
      <c r="B1669" s="4" t="s">
        <v>136</v>
      </c>
      <c r="C1669" s="4" t="s">
        <v>5109</v>
      </c>
      <c r="D1669" s="4" t="s">
        <v>5133</v>
      </c>
      <c r="E1669" s="9"/>
      <c r="F1669" s="4" t="s">
        <v>5134</v>
      </c>
      <c r="G1669" s="4" t="s">
        <v>327</v>
      </c>
      <c r="H1669" s="9" t="s">
        <v>291</v>
      </c>
      <c r="I1669" s="9" t="s">
        <v>283</v>
      </c>
      <c r="J1669" s="4">
        <v>0.98</v>
      </c>
      <c r="K1669" s="4" t="s">
        <v>377</v>
      </c>
      <c r="L1669" s="4" t="s">
        <v>1259</v>
      </c>
      <c r="M1669" s="4">
        <v>0.98</v>
      </c>
      <c r="N1669" s="4"/>
      <c r="O1669" s="4" t="s">
        <v>284</v>
      </c>
      <c r="P1669" s="4" t="s">
        <v>279</v>
      </c>
      <c r="Q1669" s="4" t="s">
        <v>5133</v>
      </c>
      <c r="R1669" s="4"/>
      <c r="S1669" s="18"/>
      <c r="U1669" s="7">
        <f>VLOOKUP(F1669,[6]农村公路!$I$6:$W$11652,15,0)</f>
        <v>0.98</v>
      </c>
      <c r="V1669" s="7">
        <f t="shared" si="77"/>
        <v>0</v>
      </c>
      <c r="W1669" s="7" t="e">
        <f>VLOOKUP(F1669,'[7]乡镇通三级、旅游资源产业路项目明细'!$F$8:$S$1305,14,0)</f>
        <v>#N/A</v>
      </c>
      <c r="AA1669" s="7" t="e">
        <f>_xlfn.XLOOKUP(F1669,'[8]乡镇通三级、旅游资源产业路项目明细'!$U:$U,'[8]乡镇通三级、旅游资源产业路项目明细'!$U:$U)</f>
        <v>#N/A</v>
      </c>
      <c r="AB1669" s="7" t="e">
        <f>VLOOKUP(F1669,[9]项目建设投资计划表!$L$7:$O$83,4,0)</f>
        <v>#N/A</v>
      </c>
    </row>
    <row r="1670" spans="1:28" ht="25.15" customHeight="1" outlineLevel="3" x14ac:dyDescent="0.4">
      <c r="A1670" s="4" t="s">
        <v>16</v>
      </c>
      <c r="B1670" s="4" t="s">
        <v>136</v>
      </c>
      <c r="C1670" s="4" t="s">
        <v>5105</v>
      </c>
      <c r="D1670" s="4" t="s">
        <v>5135</v>
      </c>
      <c r="E1670" s="9"/>
      <c r="F1670" s="4" t="s">
        <v>5136</v>
      </c>
      <c r="G1670" s="4" t="s">
        <v>327</v>
      </c>
      <c r="H1670" s="9" t="s">
        <v>291</v>
      </c>
      <c r="I1670" s="9" t="s">
        <v>283</v>
      </c>
      <c r="J1670" s="4">
        <v>0.57999999999999996</v>
      </c>
      <c r="K1670" s="4" t="s">
        <v>377</v>
      </c>
      <c r="L1670" s="4" t="s">
        <v>1259</v>
      </c>
      <c r="M1670" s="4">
        <v>0.57999999999999996</v>
      </c>
      <c r="N1670" s="4"/>
      <c r="O1670" s="4" t="s">
        <v>284</v>
      </c>
      <c r="P1670" s="4" t="s">
        <v>279</v>
      </c>
      <c r="Q1670" s="4" t="s">
        <v>5135</v>
      </c>
      <c r="R1670" s="4"/>
      <c r="S1670" s="18"/>
      <c r="U1670" s="7">
        <f>VLOOKUP(F1670,[6]农村公路!$I$6:$W$11652,15,0)</f>
        <v>0.57999999999999996</v>
      </c>
      <c r="V1670" s="7">
        <f t="shared" si="77"/>
        <v>0</v>
      </c>
      <c r="W1670" s="7" t="e">
        <f>VLOOKUP(F1670,'[7]乡镇通三级、旅游资源产业路项目明细'!$F$8:$S$1305,14,0)</f>
        <v>#N/A</v>
      </c>
      <c r="AA1670" s="7" t="e">
        <f>_xlfn.XLOOKUP(F1670,'[8]乡镇通三级、旅游资源产业路项目明细'!$U:$U,'[8]乡镇通三级、旅游资源产业路项目明细'!$U:$U)</f>
        <v>#N/A</v>
      </c>
      <c r="AB1670" s="7" t="e">
        <f>VLOOKUP(F1670,[9]项目建设投资计划表!$L$7:$O$83,4,0)</f>
        <v>#N/A</v>
      </c>
    </row>
    <row r="1671" spans="1:28" ht="25.15" customHeight="1" outlineLevel="3" x14ac:dyDescent="0.4">
      <c r="A1671" s="4" t="s">
        <v>16</v>
      </c>
      <c r="B1671" s="4" t="s">
        <v>136</v>
      </c>
      <c r="C1671" s="4" t="s">
        <v>5121</v>
      </c>
      <c r="D1671" s="4" t="s">
        <v>4627</v>
      </c>
      <c r="E1671" s="9"/>
      <c r="F1671" s="4" t="s">
        <v>5137</v>
      </c>
      <c r="G1671" s="4" t="s">
        <v>327</v>
      </c>
      <c r="H1671" s="9" t="s">
        <v>291</v>
      </c>
      <c r="I1671" s="9" t="s">
        <v>283</v>
      </c>
      <c r="J1671" s="4">
        <v>0.7</v>
      </c>
      <c r="K1671" s="4" t="s">
        <v>377</v>
      </c>
      <c r="L1671" s="4" t="s">
        <v>1259</v>
      </c>
      <c r="M1671" s="4">
        <v>0.7</v>
      </c>
      <c r="N1671" s="4"/>
      <c r="O1671" s="4" t="s">
        <v>284</v>
      </c>
      <c r="P1671" s="4" t="s">
        <v>279</v>
      </c>
      <c r="Q1671" s="4" t="s">
        <v>4627</v>
      </c>
      <c r="R1671" s="4"/>
      <c r="S1671" s="18"/>
      <c r="U1671" s="7">
        <f>VLOOKUP(F1671,[6]农村公路!$I$6:$W$11652,15,0)</f>
        <v>0.7</v>
      </c>
      <c r="V1671" s="7">
        <f t="shared" si="77"/>
        <v>0</v>
      </c>
      <c r="W1671" s="7" t="e">
        <f>VLOOKUP(F1671,'[7]乡镇通三级、旅游资源产业路项目明细'!$F$8:$S$1305,14,0)</f>
        <v>#N/A</v>
      </c>
      <c r="AA1671" s="7" t="e">
        <f>_xlfn.XLOOKUP(F1671,'[8]乡镇通三级、旅游资源产业路项目明细'!$U:$U,'[8]乡镇通三级、旅游资源产业路项目明细'!$U:$U)</f>
        <v>#N/A</v>
      </c>
      <c r="AB1671" s="7" t="e">
        <f>VLOOKUP(F1671,[9]项目建设投资计划表!$L$7:$O$83,4,0)</f>
        <v>#N/A</v>
      </c>
    </row>
    <row r="1672" spans="1:28" ht="25.15" customHeight="1" outlineLevel="3" x14ac:dyDescent="0.4">
      <c r="A1672" s="4" t="s">
        <v>16</v>
      </c>
      <c r="B1672" s="4" t="s">
        <v>136</v>
      </c>
      <c r="C1672" s="4" t="s">
        <v>5105</v>
      </c>
      <c r="D1672" s="4" t="s">
        <v>5138</v>
      </c>
      <c r="E1672" s="9"/>
      <c r="F1672" s="4" t="s">
        <v>5139</v>
      </c>
      <c r="G1672" s="4" t="s">
        <v>327</v>
      </c>
      <c r="H1672" s="9" t="s">
        <v>291</v>
      </c>
      <c r="I1672" s="9" t="s">
        <v>283</v>
      </c>
      <c r="J1672" s="4">
        <v>0.52</v>
      </c>
      <c r="K1672" s="4" t="s">
        <v>377</v>
      </c>
      <c r="L1672" s="4" t="s">
        <v>1259</v>
      </c>
      <c r="M1672" s="4">
        <v>0.52</v>
      </c>
      <c r="N1672" s="4"/>
      <c r="O1672" s="4" t="s">
        <v>284</v>
      </c>
      <c r="P1672" s="4" t="s">
        <v>279</v>
      </c>
      <c r="Q1672" s="4" t="s">
        <v>5138</v>
      </c>
      <c r="R1672" s="4"/>
      <c r="S1672" s="18"/>
      <c r="U1672" s="7">
        <f>VLOOKUP(F1672,[6]农村公路!$I$6:$W$11652,15,0)</f>
        <v>0.52</v>
      </c>
      <c r="V1672" s="7">
        <f t="shared" si="77"/>
        <v>0</v>
      </c>
      <c r="W1672" s="7" t="e">
        <f>VLOOKUP(F1672,'[7]乡镇通三级、旅游资源产业路项目明细'!$F$8:$S$1305,14,0)</f>
        <v>#N/A</v>
      </c>
      <c r="AA1672" s="7" t="e">
        <f>_xlfn.XLOOKUP(F1672,'[8]乡镇通三级、旅游资源产业路项目明细'!$U:$U,'[8]乡镇通三级、旅游资源产业路项目明细'!$U:$U)</f>
        <v>#N/A</v>
      </c>
      <c r="AB1672" s="7" t="e">
        <f>VLOOKUP(F1672,[9]项目建设投资计划表!$L$7:$O$83,4,0)</f>
        <v>#N/A</v>
      </c>
    </row>
    <row r="1673" spans="1:28" ht="25.15" customHeight="1" outlineLevel="3" x14ac:dyDescent="0.4">
      <c r="A1673" s="4" t="s">
        <v>16</v>
      </c>
      <c r="B1673" s="4" t="s">
        <v>136</v>
      </c>
      <c r="C1673" s="4" t="s">
        <v>5109</v>
      </c>
      <c r="D1673" s="4" t="s">
        <v>1943</v>
      </c>
      <c r="E1673" s="9"/>
      <c r="F1673" s="4" t="s">
        <v>5140</v>
      </c>
      <c r="G1673" s="4" t="s">
        <v>327</v>
      </c>
      <c r="H1673" s="9" t="s">
        <v>291</v>
      </c>
      <c r="I1673" s="9" t="s">
        <v>283</v>
      </c>
      <c r="J1673" s="4">
        <v>1.8</v>
      </c>
      <c r="K1673" s="4" t="s">
        <v>377</v>
      </c>
      <c r="L1673" s="4" t="s">
        <v>1259</v>
      </c>
      <c r="M1673" s="4">
        <v>1.8</v>
      </c>
      <c r="N1673" s="4"/>
      <c r="O1673" s="4" t="s">
        <v>284</v>
      </c>
      <c r="P1673" s="4" t="s">
        <v>279</v>
      </c>
      <c r="Q1673" s="4" t="s">
        <v>1943</v>
      </c>
      <c r="R1673" s="4"/>
      <c r="S1673" s="18"/>
      <c r="U1673" s="7">
        <f>VLOOKUP(F1673,[6]农村公路!$I$6:$W$11652,15,0)</f>
        <v>1.8</v>
      </c>
      <c r="V1673" s="7">
        <f t="shared" si="77"/>
        <v>0</v>
      </c>
      <c r="W1673" s="7" t="e">
        <f>VLOOKUP(F1673,'[7]乡镇通三级、旅游资源产业路项目明细'!$F$8:$S$1305,14,0)</f>
        <v>#N/A</v>
      </c>
      <c r="AA1673" s="7" t="e">
        <f>_xlfn.XLOOKUP(F1673,'[8]乡镇通三级、旅游资源产业路项目明细'!$U:$U,'[8]乡镇通三级、旅游资源产业路项目明细'!$U:$U)</f>
        <v>#N/A</v>
      </c>
      <c r="AB1673" s="7" t="e">
        <f>VLOOKUP(F1673,[9]项目建设投资计划表!$L$7:$O$83,4,0)</f>
        <v>#N/A</v>
      </c>
    </row>
    <row r="1674" spans="1:28" ht="25.15" customHeight="1" outlineLevel="3" x14ac:dyDescent="0.4">
      <c r="A1674" s="4" t="s">
        <v>16</v>
      </c>
      <c r="B1674" s="4" t="s">
        <v>136</v>
      </c>
      <c r="C1674" s="4" t="s">
        <v>5121</v>
      </c>
      <c r="D1674" s="4" t="s">
        <v>5141</v>
      </c>
      <c r="E1674" s="9"/>
      <c r="F1674" s="4" t="s">
        <v>5142</v>
      </c>
      <c r="G1674" s="4" t="s">
        <v>327</v>
      </c>
      <c r="H1674" s="9" t="s">
        <v>291</v>
      </c>
      <c r="I1674" s="9" t="s">
        <v>283</v>
      </c>
      <c r="J1674" s="4">
        <v>0.5</v>
      </c>
      <c r="K1674" s="4" t="s">
        <v>377</v>
      </c>
      <c r="L1674" s="4" t="s">
        <v>1259</v>
      </c>
      <c r="M1674" s="4">
        <v>0.5</v>
      </c>
      <c r="N1674" s="4"/>
      <c r="O1674" s="4" t="s">
        <v>284</v>
      </c>
      <c r="P1674" s="4" t="s">
        <v>279</v>
      </c>
      <c r="Q1674" s="4" t="s">
        <v>5141</v>
      </c>
      <c r="R1674" s="4"/>
      <c r="S1674" s="18"/>
      <c r="U1674" s="7">
        <f>VLOOKUP(F1674,[6]农村公路!$I$6:$W$11652,15,0)</f>
        <v>0.5</v>
      </c>
      <c r="V1674" s="7">
        <f t="shared" si="77"/>
        <v>0</v>
      </c>
      <c r="W1674" s="7" t="e">
        <f>VLOOKUP(F1674,'[7]乡镇通三级、旅游资源产业路项目明细'!$F$8:$S$1305,14,0)</f>
        <v>#N/A</v>
      </c>
      <c r="AA1674" s="7" t="e">
        <f>_xlfn.XLOOKUP(F1674,'[8]乡镇通三级、旅游资源产业路项目明细'!$U:$U,'[8]乡镇通三级、旅游资源产业路项目明细'!$U:$U)</f>
        <v>#N/A</v>
      </c>
      <c r="AB1674" s="7" t="e">
        <f>VLOOKUP(F1674,[9]项目建设投资计划表!$L$7:$O$83,4,0)</f>
        <v>#N/A</v>
      </c>
    </row>
    <row r="1675" spans="1:28" ht="25.15" customHeight="1" outlineLevel="3" x14ac:dyDescent="0.4">
      <c r="A1675" s="4" t="s">
        <v>16</v>
      </c>
      <c r="B1675" s="4" t="s">
        <v>136</v>
      </c>
      <c r="C1675" s="4" t="s">
        <v>5109</v>
      </c>
      <c r="D1675" s="4" t="s">
        <v>5143</v>
      </c>
      <c r="E1675" s="9"/>
      <c r="F1675" s="4" t="s">
        <v>5144</v>
      </c>
      <c r="G1675" s="4" t="s">
        <v>327</v>
      </c>
      <c r="H1675" s="9" t="s">
        <v>291</v>
      </c>
      <c r="I1675" s="9" t="s">
        <v>283</v>
      </c>
      <c r="J1675" s="4">
        <v>0.82</v>
      </c>
      <c r="K1675" s="4" t="s">
        <v>377</v>
      </c>
      <c r="L1675" s="4" t="s">
        <v>1259</v>
      </c>
      <c r="M1675" s="4">
        <v>0.82</v>
      </c>
      <c r="N1675" s="4"/>
      <c r="O1675" s="4" t="s">
        <v>284</v>
      </c>
      <c r="P1675" s="4" t="s">
        <v>279</v>
      </c>
      <c r="Q1675" s="4" t="s">
        <v>5143</v>
      </c>
      <c r="R1675" s="4"/>
      <c r="S1675" s="18"/>
      <c r="U1675" s="7">
        <f>VLOOKUP(F1675,[6]农村公路!$I$6:$W$11652,15,0)</f>
        <v>0.82</v>
      </c>
      <c r="V1675" s="7">
        <f t="shared" si="77"/>
        <v>0</v>
      </c>
      <c r="W1675" s="7" t="e">
        <f>VLOOKUP(F1675,'[7]乡镇通三级、旅游资源产业路项目明细'!$F$8:$S$1305,14,0)</f>
        <v>#N/A</v>
      </c>
      <c r="AA1675" s="7" t="e">
        <f>_xlfn.XLOOKUP(F1675,'[8]乡镇通三级、旅游资源产业路项目明细'!$U:$U,'[8]乡镇通三级、旅游资源产业路项目明细'!$U:$U)</f>
        <v>#N/A</v>
      </c>
      <c r="AB1675" s="7" t="e">
        <f>VLOOKUP(F1675,[9]项目建设投资计划表!$L$7:$O$83,4,0)</f>
        <v>#N/A</v>
      </c>
    </row>
    <row r="1676" spans="1:28" ht="25.15" customHeight="1" outlineLevel="3" x14ac:dyDescent="0.4">
      <c r="A1676" s="4" t="s">
        <v>16</v>
      </c>
      <c r="B1676" s="4" t="s">
        <v>136</v>
      </c>
      <c r="C1676" s="4" t="s">
        <v>5105</v>
      </c>
      <c r="D1676" s="4" t="s">
        <v>2184</v>
      </c>
      <c r="E1676" s="9"/>
      <c r="F1676" s="4" t="s">
        <v>5145</v>
      </c>
      <c r="G1676" s="4" t="s">
        <v>327</v>
      </c>
      <c r="H1676" s="9" t="s">
        <v>291</v>
      </c>
      <c r="I1676" s="9" t="s">
        <v>283</v>
      </c>
      <c r="J1676" s="4">
        <v>1.1000000000000001</v>
      </c>
      <c r="K1676" s="4" t="s">
        <v>377</v>
      </c>
      <c r="L1676" s="4" t="s">
        <v>1259</v>
      </c>
      <c r="M1676" s="4">
        <v>1.1000000000000001</v>
      </c>
      <c r="N1676" s="4"/>
      <c r="O1676" s="4" t="s">
        <v>284</v>
      </c>
      <c r="P1676" s="4" t="s">
        <v>279</v>
      </c>
      <c r="Q1676" s="4" t="s">
        <v>2184</v>
      </c>
      <c r="R1676" s="4"/>
      <c r="S1676" s="18"/>
      <c r="U1676" s="7">
        <f>VLOOKUP(F1676,[6]农村公路!$I$6:$W$11652,15,0)</f>
        <v>1.1000000000000001</v>
      </c>
      <c r="V1676" s="7">
        <f t="shared" si="77"/>
        <v>0</v>
      </c>
      <c r="W1676" s="7" t="e">
        <f>VLOOKUP(F1676,'[7]乡镇通三级、旅游资源产业路项目明细'!$F$8:$S$1305,14,0)</f>
        <v>#N/A</v>
      </c>
      <c r="AA1676" s="7" t="e">
        <f>_xlfn.XLOOKUP(F1676,'[8]乡镇通三级、旅游资源产业路项目明细'!$U:$U,'[8]乡镇通三级、旅游资源产业路项目明细'!$U:$U)</f>
        <v>#N/A</v>
      </c>
      <c r="AB1676" s="7" t="e">
        <f>VLOOKUP(F1676,[9]项目建设投资计划表!$L$7:$O$83,4,0)</f>
        <v>#N/A</v>
      </c>
    </row>
    <row r="1677" spans="1:28" s="1" customFormat="1" ht="25.15" customHeight="1" outlineLevel="2" x14ac:dyDescent="0.4">
      <c r="A1677" s="4"/>
      <c r="B1677" s="11" t="s">
        <v>231</v>
      </c>
      <c r="C1677" s="4"/>
      <c r="D1677" s="4"/>
      <c r="E1677" s="9"/>
      <c r="F1677" s="4"/>
      <c r="G1677" s="4"/>
      <c r="H1677" s="9"/>
      <c r="I1677" s="9"/>
      <c r="J1677" s="4">
        <f>SUBTOTAL(9,J1678:J1684)</f>
        <v>19.73</v>
      </c>
      <c r="K1677" s="4"/>
      <c r="L1677" s="4"/>
      <c r="M1677" s="4">
        <f>SUBTOTAL(9,M1678:M1684)</f>
        <v>16.68</v>
      </c>
      <c r="N1677" s="4">
        <v>16.7</v>
      </c>
      <c r="O1677" s="4"/>
      <c r="P1677" s="4"/>
      <c r="Q1677" s="4"/>
      <c r="R1677" s="4"/>
      <c r="S1677" s="18">
        <f t="shared" ref="S1677:S1733" si="78">J1677-N1677</f>
        <v>3.0300000000000011</v>
      </c>
    </row>
    <row r="1678" spans="1:28" ht="25.15" customHeight="1" outlineLevel="3" x14ac:dyDescent="0.4">
      <c r="A1678" s="4" t="s">
        <v>16</v>
      </c>
      <c r="B1678" s="4" t="s">
        <v>231</v>
      </c>
      <c r="C1678" s="4" t="s">
        <v>5146</v>
      </c>
      <c r="D1678" s="4" t="s">
        <v>5147</v>
      </c>
      <c r="E1678" s="9"/>
      <c r="F1678" s="4" t="s">
        <v>5148</v>
      </c>
      <c r="G1678" s="4" t="s">
        <v>275</v>
      </c>
      <c r="H1678" s="9" t="s">
        <v>291</v>
      </c>
      <c r="I1678" s="9" t="s">
        <v>5149</v>
      </c>
      <c r="J1678" s="4">
        <v>2.3370000000000002</v>
      </c>
      <c r="K1678" s="4" t="s">
        <v>277</v>
      </c>
      <c r="L1678" s="4">
        <v>0</v>
      </c>
      <c r="M1678" s="4">
        <v>2.2170000000000001</v>
      </c>
      <c r="N1678" s="4"/>
      <c r="O1678" s="4" t="s">
        <v>285</v>
      </c>
      <c r="P1678" s="4" t="s">
        <v>279</v>
      </c>
      <c r="Q1678" s="4" t="s">
        <v>5150</v>
      </c>
      <c r="R1678" s="4" t="s">
        <v>366</v>
      </c>
      <c r="S1678" s="18"/>
      <c r="U1678" s="7">
        <f>VLOOKUP(F1678,[6]农村公路!$I$6:$W$11652,15,0)</f>
        <v>2.3370000000000002</v>
      </c>
      <c r="V1678" s="7">
        <f t="shared" ref="V1678:V1684" si="79">J1678-U1678</f>
        <v>0</v>
      </c>
      <c r="W1678" s="7">
        <f>VLOOKUP(F1678,'[7]2021年备案'!$F$8:$S$1293,14,0)</f>
        <v>0.12</v>
      </c>
      <c r="X1678" s="7">
        <f>J1678-W1678</f>
        <v>2.2170000000000001</v>
      </c>
      <c r="Y1678" s="7">
        <f>X1678-M1678</f>
        <v>0</v>
      </c>
      <c r="AA1678" s="7" t="str">
        <f>_xlfn.XLOOKUP(F1678,'[8]乡镇通三级、旅游资源产业路项目明细'!$U:$U,'[8]乡镇通三级、旅游资源产业路项目明细'!$U:$U)</f>
        <v>常德经开区石门桥镇范家潭油茶产业园连接路</v>
      </c>
      <c r="AB1678" s="7" t="e">
        <f>VLOOKUP(F1678,[9]项目建设投资计划表!$L$7:$O$83,4,0)</f>
        <v>#N/A</v>
      </c>
    </row>
    <row r="1679" spans="1:28" ht="25.15" customHeight="1" outlineLevel="3" x14ac:dyDescent="0.4">
      <c r="A1679" s="4" t="s">
        <v>16</v>
      </c>
      <c r="B1679" s="4" t="s">
        <v>231</v>
      </c>
      <c r="C1679" s="4" t="s">
        <v>5146</v>
      </c>
      <c r="D1679" s="4" t="s">
        <v>5151</v>
      </c>
      <c r="E1679" s="9"/>
      <c r="F1679" s="4" t="s">
        <v>5152</v>
      </c>
      <c r="G1679" s="4" t="s">
        <v>275</v>
      </c>
      <c r="H1679" s="9" t="s">
        <v>291</v>
      </c>
      <c r="I1679" s="9" t="s">
        <v>5153</v>
      </c>
      <c r="J1679" s="4">
        <v>7.4930000000000003</v>
      </c>
      <c r="K1679" s="4" t="s">
        <v>300</v>
      </c>
      <c r="L1679" s="4">
        <v>0</v>
      </c>
      <c r="M1679" s="4">
        <v>7.4930000000000003</v>
      </c>
      <c r="N1679" s="4"/>
      <c r="O1679" s="4" t="s">
        <v>293</v>
      </c>
      <c r="P1679" s="4" t="s">
        <v>279</v>
      </c>
      <c r="Q1679" s="4" t="s">
        <v>5154</v>
      </c>
      <c r="R1679" s="4"/>
      <c r="S1679" s="18"/>
      <c r="U1679" s="7">
        <f>VLOOKUP(F1679,[6]农村公路!$I$6:$W$11652,15,0)</f>
        <v>7.4930000000000003</v>
      </c>
      <c r="V1679" s="7">
        <f t="shared" si="79"/>
        <v>0</v>
      </c>
      <c r="W1679" s="7" t="e">
        <f>VLOOKUP(F1679,'[7]乡镇通三级、旅游资源产业路项目明细'!$F$8:$S$1305,14,0)</f>
        <v>#N/A</v>
      </c>
      <c r="AA1679" s="7" t="e">
        <f>_xlfn.XLOOKUP(F1679,'[8]乡镇通三级、旅游资源产业路项目明细'!$U:$U,'[8]乡镇通三级、旅游资源产业路项目明细'!$U:$U)</f>
        <v>#N/A</v>
      </c>
      <c r="AB1679" s="7" t="e">
        <f>VLOOKUP(F1679,[9]项目建设投资计划表!$L$7:$O$83,4,0)</f>
        <v>#N/A</v>
      </c>
    </row>
    <row r="1680" spans="1:28" ht="25.15" customHeight="1" outlineLevel="3" x14ac:dyDescent="0.4">
      <c r="A1680" s="4" t="s">
        <v>16</v>
      </c>
      <c r="B1680" s="4" t="s">
        <v>231</v>
      </c>
      <c r="C1680" s="4" t="s">
        <v>5146</v>
      </c>
      <c r="D1680" s="4" t="s">
        <v>5155</v>
      </c>
      <c r="E1680" s="9"/>
      <c r="F1680" s="4" t="s">
        <v>5156</v>
      </c>
      <c r="G1680" s="4" t="s">
        <v>275</v>
      </c>
      <c r="H1680" s="9" t="s">
        <v>291</v>
      </c>
      <c r="I1680" s="9" t="s">
        <v>283</v>
      </c>
      <c r="J1680" s="4">
        <v>0.51</v>
      </c>
      <c r="K1680" s="4" t="s">
        <v>284</v>
      </c>
      <c r="L1680" s="4">
        <v>0</v>
      </c>
      <c r="M1680" s="4">
        <v>0.51</v>
      </c>
      <c r="N1680" s="4"/>
      <c r="O1680" s="4" t="s">
        <v>285</v>
      </c>
      <c r="P1680" s="4" t="s">
        <v>279</v>
      </c>
      <c r="Q1680" s="4" t="s">
        <v>5157</v>
      </c>
      <c r="R1680" s="4"/>
      <c r="S1680" s="18"/>
      <c r="U1680" s="7">
        <f>VLOOKUP(F1680,[6]农村公路!$I$6:$W$11652,15,0)</f>
        <v>0.51</v>
      </c>
      <c r="V1680" s="7">
        <f t="shared" si="79"/>
        <v>0</v>
      </c>
      <c r="W1680" s="7" t="e">
        <f>VLOOKUP(F1680,'[7]乡镇通三级、旅游资源产业路项目明细'!$F$8:$S$1305,14,0)</f>
        <v>#N/A</v>
      </c>
      <c r="AA1680" s="7" t="e">
        <f>_xlfn.XLOOKUP(F1680,'[8]乡镇通三级、旅游资源产业路项目明细'!$U:$U,'[8]乡镇通三级、旅游资源产业路项目明细'!$U:$U)</f>
        <v>#N/A</v>
      </c>
      <c r="AB1680" s="7" t="e">
        <f>VLOOKUP(F1680,[9]项目建设投资计划表!$L$7:$O$83,4,0)</f>
        <v>#N/A</v>
      </c>
    </row>
    <row r="1681" spans="1:28" ht="25.15" customHeight="1" outlineLevel="3" x14ac:dyDescent="0.4">
      <c r="A1681" s="4" t="s">
        <v>16</v>
      </c>
      <c r="B1681" s="4" t="s">
        <v>231</v>
      </c>
      <c r="C1681" s="4" t="s">
        <v>5146</v>
      </c>
      <c r="D1681" s="4" t="s">
        <v>5158</v>
      </c>
      <c r="E1681" s="9"/>
      <c r="F1681" s="4" t="s">
        <v>5159</v>
      </c>
      <c r="G1681" s="4" t="s">
        <v>275</v>
      </c>
      <c r="H1681" s="9" t="s">
        <v>291</v>
      </c>
      <c r="I1681" s="9" t="s">
        <v>5160</v>
      </c>
      <c r="J1681" s="4">
        <v>3.3</v>
      </c>
      <c r="K1681" s="4"/>
      <c r="L1681" s="4"/>
      <c r="M1681" s="4">
        <v>2.77</v>
      </c>
      <c r="N1681" s="4"/>
      <c r="O1681" s="4"/>
      <c r="P1681" s="4" t="s">
        <v>279</v>
      </c>
      <c r="Q1681" s="4" t="s">
        <v>5161</v>
      </c>
      <c r="R1681" s="4"/>
      <c r="S1681" s="18"/>
      <c r="U1681" s="7">
        <f>VLOOKUP(F1681,[6]农村公路!$I$6:$W$11652,15,0)</f>
        <v>3.3</v>
      </c>
      <c r="W1681" s="7" t="e">
        <f>VLOOKUP(F1681,'[7]乡镇通三级、旅游资源产业路项目明细'!$F$8:$S$1305,14,0)</f>
        <v>#N/A</v>
      </c>
      <c r="AA1681" s="7" t="e">
        <f>_xlfn.XLOOKUP(F1681,'[8]乡镇通三级、旅游资源产业路项目明细'!$U:$U,'[8]乡镇通三级、旅游资源产业路项目明细'!$U:$U)</f>
        <v>#N/A</v>
      </c>
      <c r="AB1681" s="7" t="e">
        <f>VLOOKUP(F1681,[9]项目建设投资计划表!$L$7:$O$83,4,0)</f>
        <v>#N/A</v>
      </c>
    </row>
    <row r="1682" spans="1:28" ht="25.15" customHeight="1" outlineLevel="3" x14ac:dyDescent="0.4">
      <c r="A1682" s="4" t="s">
        <v>16</v>
      </c>
      <c r="B1682" s="4" t="s">
        <v>231</v>
      </c>
      <c r="C1682" s="4" t="s">
        <v>5146</v>
      </c>
      <c r="D1682" s="4" t="s">
        <v>5158</v>
      </c>
      <c r="E1682" s="9"/>
      <c r="F1682" s="4" t="s">
        <v>5162</v>
      </c>
      <c r="G1682" s="4" t="s">
        <v>275</v>
      </c>
      <c r="H1682" s="9" t="s">
        <v>291</v>
      </c>
      <c r="I1682" s="9" t="s">
        <v>5163</v>
      </c>
      <c r="J1682" s="4">
        <v>4</v>
      </c>
      <c r="K1682" s="4"/>
      <c r="L1682" s="4"/>
      <c r="M1682" s="4">
        <v>1.6</v>
      </c>
      <c r="N1682" s="4"/>
      <c r="O1682" s="4"/>
      <c r="P1682" s="4" t="s">
        <v>279</v>
      </c>
      <c r="Q1682" s="4" t="s">
        <v>5164</v>
      </c>
      <c r="R1682" s="4"/>
      <c r="S1682" s="18"/>
      <c r="U1682" s="7">
        <f>VLOOKUP(F1682,[6]农村公路!$I$6:$W$11652,15,0)</f>
        <v>4</v>
      </c>
      <c r="W1682" s="7" t="e">
        <f>VLOOKUP(F1682,'[7]乡镇通三级、旅游资源产业路项目明细'!$F$8:$S$1305,14,0)</f>
        <v>#N/A</v>
      </c>
      <c r="AA1682" s="7" t="e">
        <f>_xlfn.XLOOKUP(F1682,'[8]乡镇通三级、旅游资源产业路项目明细'!$U:$U,'[8]乡镇通三级、旅游资源产业路项目明细'!$U:$U)</f>
        <v>#N/A</v>
      </c>
      <c r="AB1682" s="7" t="e">
        <f>VLOOKUP(F1682,[9]项目建设投资计划表!$L$7:$O$83,4,0)</f>
        <v>#N/A</v>
      </c>
    </row>
    <row r="1683" spans="1:28" ht="25.15" customHeight="1" outlineLevel="3" x14ac:dyDescent="0.4">
      <c r="A1683" s="4" t="s">
        <v>16</v>
      </c>
      <c r="B1683" s="4" t="s">
        <v>231</v>
      </c>
      <c r="C1683" s="4" t="s">
        <v>5146</v>
      </c>
      <c r="D1683" s="4" t="s">
        <v>5165</v>
      </c>
      <c r="E1683" s="9"/>
      <c r="F1683" s="4" t="s">
        <v>5166</v>
      </c>
      <c r="G1683" s="4" t="s">
        <v>327</v>
      </c>
      <c r="H1683" s="9" t="s">
        <v>291</v>
      </c>
      <c r="I1683" s="9" t="s">
        <v>283</v>
      </c>
      <c r="J1683" s="4">
        <v>1.06</v>
      </c>
      <c r="K1683" s="4" t="s">
        <v>527</v>
      </c>
      <c r="L1683" s="4" t="s">
        <v>1021</v>
      </c>
      <c r="M1683" s="4">
        <v>1.06</v>
      </c>
      <c r="N1683" s="4"/>
      <c r="O1683" s="4" t="s">
        <v>284</v>
      </c>
      <c r="P1683" s="4" t="s">
        <v>279</v>
      </c>
      <c r="Q1683" s="4" t="s">
        <v>5165</v>
      </c>
      <c r="R1683" s="4"/>
      <c r="S1683" s="18"/>
      <c r="U1683" s="7">
        <f>VLOOKUP(F1683,[6]农村公路!$I$6:$W$11652,15,0)</f>
        <v>1.06</v>
      </c>
      <c r="V1683" s="7">
        <f t="shared" si="79"/>
        <v>0</v>
      </c>
      <c r="W1683" s="7" t="e">
        <f>VLOOKUP(F1683,'[7]乡镇通三级、旅游资源产业路项目明细'!$F$8:$S$1305,14,0)</f>
        <v>#N/A</v>
      </c>
      <c r="AA1683" s="7" t="e">
        <f>_xlfn.XLOOKUP(F1683,'[8]乡镇通三级、旅游资源产业路项目明细'!$U:$U,'[8]乡镇通三级、旅游资源产业路项目明细'!$U:$U)</f>
        <v>#N/A</v>
      </c>
      <c r="AB1683" s="7" t="e">
        <f>VLOOKUP(F1683,[9]项目建设投资计划表!$L$7:$O$83,4,0)</f>
        <v>#N/A</v>
      </c>
    </row>
    <row r="1684" spans="1:28" ht="25.15" customHeight="1" outlineLevel="3" x14ac:dyDescent="0.4">
      <c r="A1684" s="4" t="s">
        <v>16</v>
      </c>
      <c r="B1684" s="4" t="s">
        <v>231</v>
      </c>
      <c r="C1684" s="4" t="s">
        <v>5146</v>
      </c>
      <c r="D1684" s="4" t="s">
        <v>5147</v>
      </c>
      <c r="E1684" s="9"/>
      <c r="F1684" s="4" t="s">
        <v>5167</v>
      </c>
      <c r="G1684" s="4" t="s">
        <v>327</v>
      </c>
      <c r="H1684" s="9" t="s">
        <v>291</v>
      </c>
      <c r="I1684" s="9" t="s">
        <v>283</v>
      </c>
      <c r="J1684" s="4">
        <v>1.03</v>
      </c>
      <c r="K1684" s="4" t="s">
        <v>2133</v>
      </c>
      <c r="L1684" s="4" t="s">
        <v>1021</v>
      </c>
      <c r="M1684" s="4">
        <v>1.03</v>
      </c>
      <c r="N1684" s="4"/>
      <c r="O1684" s="4" t="s">
        <v>284</v>
      </c>
      <c r="P1684" s="4" t="s">
        <v>279</v>
      </c>
      <c r="Q1684" s="4" t="s">
        <v>5147</v>
      </c>
      <c r="R1684" s="4"/>
      <c r="S1684" s="18"/>
      <c r="U1684" s="7">
        <f>VLOOKUP(F1684,[6]农村公路!$I$6:$W$11652,15,0)</f>
        <v>1.03</v>
      </c>
      <c r="V1684" s="7">
        <f t="shared" si="79"/>
        <v>0</v>
      </c>
      <c r="W1684" s="7" t="e">
        <f>VLOOKUP(F1684,'[7]乡镇通三级、旅游资源产业路项目明细'!$F$8:$S$1305,14,0)</f>
        <v>#N/A</v>
      </c>
      <c r="AA1684" s="7" t="e">
        <f>_xlfn.XLOOKUP(F1684,'[8]乡镇通三级、旅游资源产业路项目明细'!$U:$U,'[8]乡镇通三级、旅游资源产业路项目明细'!$U:$U)</f>
        <v>#N/A</v>
      </c>
      <c r="AB1684" s="7" t="e">
        <f>VLOOKUP(F1684,[9]项目建设投资计划表!$L$7:$O$83,4,0)</f>
        <v>#N/A</v>
      </c>
    </row>
    <row r="1685" spans="1:28" s="1" customFormat="1" ht="25.15" customHeight="1" outlineLevel="2" x14ac:dyDescent="0.4">
      <c r="A1685" s="4"/>
      <c r="B1685" s="11" t="s">
        <v>232</v>
      </c>
      <c r="C1685" s="4"/>
      <c r="D1685" s="4"/>
      <c r="E1685" s="9"/>
      <c r="F1685" s="4"/>
      <c r="G1685" s="4"/>
      <c r="H1685" s="9"/>
      <c r="I1685" s="9"/>
      <c r="J1685" s="4">
        <f>SUBTOTAL(9,J1686:J1686)</f>
        <v>1.2210000000000001</v>
      </c>
      <c r="K1685" s="4"/>
      <c r="L1685" s="4"/>
      <c r="M1685" s="4">
        <f>SUBTOTAL(9,M1686:M1686)</f>
        <v>1.2210000000000001</v>
      </c>
      <c r="N1685" s="4">
        <v>1.2</v>
      </c>
      <c r="O1685" s="4"/>
      <c r="P1685" s="4"/>
      <c r="Q1685" s="4"/>
      <c r="R1685" s="4"/>
      <c r="S1685" s="18">
        <f t="shared" si="78"/>
        <v>2.100000000000013E-2</v>
      </c>
    </row>
    <row r="1686" spans="1:28" ht="25.15" customHeight="1" outlineLevel="3" x14ac:dyDescent="0.4">
      <c r="A1686" s="4" t="s">
        <v>16</v>
      </c>
      <c r="B1686" s="4" t="s">
        <v>232</v>
      </c>
      <c r="C1686" s="4" t="s">
        <v>5168</v>
      </c>
      <c r="D1686" s="4" t="s">
        <v>33</v>
      </c>
      <c r="E1686" s="9"/>
      <c r="F1686" s="4" t="s">
        <v>5169</v>
      </c>
      <c r="G1686" s="4" t="s">
        <v>275</v>
      </c>
      <c r="H1686" s="9" t="s">
        <v>291</v>
      </c>
      <c r="I1686" s="9" t="s">
        <v>5170</v>
      </c>
      <c r="J1686" s="4">
        <v>1.2210000000000001</v>
      </c>
      <c r="K1686" s="4" t="s">
        <v>284</v>
      </c>
      <c r="L1686" s="4">
        <v>0</v>
      </c>
      <c r="M1686" s="4">
        <v>1.2210000000000001</v>
      </c>
      <c r="N1686" s="4"/>
      <c r="O1686" s="4" t="s">
        <v>293</v>
      </c>
      <c r="P1686" s="4" t="s">
        <v>279</v>
      </c>
      <c r="Q1686" s="4" t="s">
        <v>5171</v>
      </c>
      <c r="R1686" s="4" t="s">
        <v>366</v>
      </c>
      <c r="S1686" s="18"/>
      <c r="U1686" s="7">
        <f>VLOOKUP(F1686,[6]农村公路!$I$6:$W$11652,15,0)</f>
        <v>1.2210000000000001</v>
      </c>
      <c r="V1686" s="7">
        <f>J1686-U1686</f>
        <v>0</v>
      </c>
      <c r="W1686" s="7" t="e">
        <f>VLOOKUP(F1686,'[7]乡镇通三级、旅游资源产业路项目明细'!$F$8:$S$1305,14,0)</f>
        <v>#N/A</v>
      </c>
      <c r="AA1686" s="7" t="str">
        <f>_xlfn.XLOOKUP(F1686,'[8]乡镇通三级、旅游资源产业路项目明细'!$U:$U,'[8]乡镇通三级、旅游资源产业路项目明细'!$U:$U)</f>
        <v>阳湖休闲农业产业园路</v>
      </c>
      <c r="AB1686" s="7" t="e">
        <f>VLOOKUP(F1686,[9]项目建设投资计划表!$L$7:$O$83,4,0)</f>
        <v>#N/A</v>
      </c>
    </row>
    <row r="1687" spans="1:28" s="1" customFormat="1" ht="25.15" customHeight="1" outlineLevel="2" x14ac:dyDescent="0.4">
      <c r="A1687" s="4"/>
      <c r="B1687" s="11" t="s">
        <v>233</v>
      </c>
      <c r="C1687" s="4"/>
      <c r="D1687" s="4"/>
      <c r="E1687" s="9"/>
      <c r="F1687" s="4"/>
      <c r="G1687" s="4"/>
      <c r="H1687" s="9"/>
      <c r="I1687" s="9"/>
      <c r="J1687" s="4">
        <f>SUBTOTAL(9,J1688:J1698)</f>
        <v>13.5</v>
      </c>
      <c r="K1687" s="4"/>
      <c r="L1687" s="4"/>
      <c r="M1687" s="4">
        <f>SUBTOTAL(9,M1688:M1698)</f>
        <v>13.5</v>
      </c>
      <c r="N1687" s="4">
        <v>11.2</v>
      </c>
      <c r="O1687" s="4"/>
      <c r="P1687" s="4"/>
      <c r="Q1687" s="4"/>
      <c r="R1687" s="4"/>
      <c r="S1687" s="18">
        <f t="shared" si="78"/>
        <v>2.3000000000000007</v>
      </c>
    </row>
    <row r="1688" spans="1:28" ht="25.15" customHeight="1" outlineLevel="3" x14ac:dyDescent="0.4">
      <c r="A1688" s="4" t="s">
        <v>16</v>
      </c>
      <c r="B1688" s="4" t="s">
        <v>233</v>
      </c>
      <c r="C1688" s="4" t="s">
        <v>5172</v>
      </c>
      <c r="D1688" s="4" t="s">
        <v>5173</v>
      </c>
      <c r="E1688" s="9"/>
      <c r="F1688" s="4" t="s">
        <v>5174</v>
      </c>
      <c r="G1688" s="4" t="s">
        <v>290</v>
      </c>
      <c r="H1688" s="9" t="s">
        <v>291</v>
      </c>
      <c r="I1688" s="9" t="s">
        <v>283</v>
      </c>
      <c r="J1688" s="4">
        <v>1</v>
      </c>
      <c r="K1688" s="4" t="s">
        <v>377</v>
      </c>
      <c r="L1688" s="4">
        <v>0</v>
      </c>
      <c r="M1688" s="4">
        <v>1</v>
      </c>
      <c r="N1688" s="4"/>
      <c r="O1688" s="4" t="s">
        <v>293</v>
      </c>
      <c r="P1688" s="4" t="s">
        <v>279</v>
      </c>
      <c r="Q1688" s="4" t="s">
        <v>5175</v>
      </c>
      <c r="R1688" s="4"/>
      <c r="S1688" s="18"/>
      <c r="U1688" s="7">
        <f>VLOOKUP(F1688,[6]农村公路!$I$6:$W$11652,15,0)</f>
        <v>1</v>
      </c>
      <c r="V1688" s="7">
        <f t="shared" ref="V1688:V1698" si="80">J1688-U1688</f>
        <v>0</v>
      </c>
      <c r="W1688" s="7" t="e">
        <f>VLOOKUP(F1688,'[7]乡镇通三级、旅游资源产业路项目明细'!$F$8:$S$1305,14,0)</f>
        <v>#N/A</v>
      </c>
      <c r="AA1688" s="7" t="e">
        <f>_xlfn.XLOOKUP(F1688,'[8]乡镇通三级、旅游资源产业路项目明细'!$U:$U,'[8]乡镇通三级、旅游资源产业路项目明细'!$U:$U)</f>
        <v>#N/A</v>
      </c>
      <c r="AB1688" s="7" t="e">
        <f>VLOOKUP(F1688,[9]项目建设投资计划表!$L$7:$O$83,4,0)</f>
        <v>#N/A</v>
      </c>
    </row>
    <row r="1689" spans="1:28" ht="25.15" customHeight="1" outlineLevel="3" x14ac:dyDescent="0.4">
      <c r="A1689" s="4" t="s">
        <v>16</v>
      </c>
      <c r="B1689" s="4" t="s">
        <v>233</v>
      </c>
      <c r="C1689" s="4" t="s">
        <v>5172</v>
      </c>
      <c r="D1689" s="4" t="s">
        <v>5176</v>
      </c>
      <c r="E1689" s="9"/>
      <c r="F1689" s="4" t="s">
        <v>5177</v>
      </c>
      <c r="G1689" s="4" t="s">
        <v>290</v>
      </c>
      <c r="H1689" s="9" t="s">
        <v>291</v>
      </c>
      <c r="I1689" s="9" t="s">
        <v>283</v>
      </c>
      <c r="J1689" s="4">
        <v>1</v>
      </c>
      <c r="K1689" s="4" t="s">
        <v>377</v>
      </c>
      <c r="L1689" s="4">
        <v>0</v>
      </c>
      <c r="M1689" s="4">
        <v>1</v>
      </c>
      <c r="N1689" s="4"/>
      <c r="O1689" s="4" t="s">
        <v>293</v>
      </c>
      <c r="P1689" s="4" t="s">
        <v>279</v>
      </c>
      <c r="Q1689" s="4" t="s">
        <v>5178</v>
      </c>
      <c r="R1689" s="4"/>
      <c r="S1689" s="18"/>
      <c r="U1689" s="7">
        <f>VLOOKUP(F1689,[6]农村公路!$I$6:$W$11652,15,0)</f>
        <v>1</v>
      </c>
      <c r="V1689" s="7">
        <f t="shared" si="80"/>
        <v>0</v>
      </c>
      <c r="W1689" s="7" t="e">
        <f>VLOOKUP(F1689,'[7]乡镇通三级、旅游资源产业路项目明细'!$F$8:$S$1305,14,0)</f>
        <v>#N/A</v>
      </c>
      <c r="AA1689" s="7" t="e">
        <f>_xlfn.XLOOKUP(F1689,'[8]乡镇通三级、旅游资源产业路项目明细'!$U:$U,'[8]乡镇通三级、旅游资源产业路项目明细'!$U:$U)</f>
        <v>#N/A</v>
      </c>
      <c r="AB1689" s="7" t="e">
        <f>VLOOKUP(F1689,[9]项目建设投资计划表!$L$7:$O$83,4,0)</f>
        <v>#N/A</v>
      </c>
    </row>
    <row r="1690" spans="1:28" ht="25.15" customHeight="1" outlineLevel="3" x14ac:dyDescent="0.4">
      <c r="A1690" s="4" t="s">
        <v>16</v>
      </c>
      <c r="B1690" s="4" t="s">
        <v>233</v>
      </c>
      <c r="C1690" s="4" t="s">
        <v>5172</v>
      </c>
      <c r="D1690" s="4" t="s">
        <v>5176</v>
      </c>
      <c r="E1690" s="9"/>
      <c r="F1690" s="4" t="s">
        <v>5179</v>
      </c>
      <c r="G1690" s="4" t="s">
        <v>290</v>
      </c>
      <c r="H1690" s="9" t="s">
        <v>291</v>
      </c>
      <c r="I1690" s="9" t="s">
        <v>283</v>
      </c>
      <c r="J1690" s="4">
        <v>1</v>
      </c>
      <c r="K1690" s="4" t="s">
        <v>377</v>
      </c>
      <c r="L1690" s="4">
        <v>0</v>
      </c>
      <c r="M1690" s="4">
        <v>1</v>
      </c>
      <c r="N1690" s="4"/>
      <c r="O1690" s="4" t="s">
        <v>293</v>
      </c>
      <c r="P1690" s="4" t="s">
        <v>279</v>
      </c>
      <c r="Q1690" s="4" t="s">
        <v>5178</v>
      </c>
      <c r="R1690" s="4"/>
      <c r="S1690" s="18"/>
      <c r="U1690" s="7">
        <f>VLOOKUP(F1690,[6]农村公路!$I$6:$W$11652,15,0)</f>
        <v>1</v>
      </c>
      <c r="V1690" s="7">
        <f t="shared" si="80"/>
        <v>0</v>
      </c>
      <c r="W1690" s="7" t="e">
        <f>VLOOKUP(F1690,'[7]乡镇通三级、旅游资源产业路项目明细'!$F$8:$S$1305,14,0)</f>
        <v>#N/A</v>
      </c>
      <c r="AA1690" s="7" t="e">
        <f>_xlfn.XLOOKUP(F1690,'[8]乡镇通三级、旅游资源产业路项目明细'!$U:$U,'[8]乡镇通三级、旅游资源产业路项目明细'!$U:$U)</f>
        <v>#N/A</v>
      </c>
      <c r="AB1690" s="7" t="e">
        <f>VLOOKUP(F1690,[9]项目建设投资计划表!$L$7:$O$83,4,0)</f>
        <v>#N/A</v>
      </c>
    </row>
    <row r="1691" spans="1:28" ht="25.15" customHeight="1" outlineLevel="3" x14ac:dyDescent="0.4">
      <c r="A1691" s="4" t="s">
        <v>16</v>
      </c>
      <c r="B1691" s="4" t="s">
        <v>233</v>
      </c>
      <c r="C1691" s="4" t="s">
        <v>5172</v>
      </c>
      <c r="D1691" s="4" t="s">
        <v>5176</v>
      </c>
      <c r="E1691" s="9"/>
      <c r="F1691" s="4" t="s">
        <v>5180</v>
      </c>
      <c r="G1691" s="4" t="s">
        <v>290</v>
      </c>
      <c r="H1691" s="9" t="s">
        <v>291</v>
      </c>
      <c r="I1691" s="9" t="s">
        <v>283</v>
      </c>
      <c r="J1691" s="4">
        <v>1</v>
      </c>
      <c r="K1691" s="4" t="s">
        <v>377</v>
      </c>
      <c r="L1691" s="4">
        <v>0</v>
      </c>
      <c r="M1691" s="4">
        <v>1</v>
      </c>
      <c r="N1691" s="4"/>
      <c r="O1691" s="4" t="s">
        <v>293</v>
      </c>
      <c r="P1691" s="4" t="s">
        <v>279</v>
      </c>
      <c r="Q1691" s="4" t="s">
        <v>5178</v>
      </c>
      <c r="R1691" s="4"/>
      <c r="S1691" s="18"/>
      <c r="U1691" s="7">
        <f>VLOOKUP(F1691,[6]农村公路!$I$6:$W$11652,15,0)</f>
        <v>1</v>
      </c>
      <c r="V1691" s="7">
        <f t="shared" si="80"/>
        <v>0</v>
      </c>
      <c r="W1691" s="7" t="e">
        <f>VLOOKUP(F1691,'[7]乡镇通三级、旅游资源产业路项目明细'!$F$8:$S$1305,14,0)</f>
        <v>#N/A</v>
      </c>
      <c r="AA1691" s="7" t="e">
        <f>_xlfn.XLOOKUP(F1691,'[8]乡镇通三级、旅游资源产业路项目明细'!$U:$U,'[8]乡镇通三级、旅游资源产业路项目明细'!$U:$U)</f>
        <v>#N/A</v>
      </c>
      <c r="AB1691" s="7" t="e">
        <f>VLOOKUP(F1691,[9]项目建设投资计划表!$L$7:$O$83,4,0)</f>
        <v>#N/A</v>
      </c>
    </row>
    <row r="1692" spans="1:28" ht="25.15" customHeight="1" outlineLevel="3" x14ac:dyDescent="0.4">
      <c r="A1692" s="4" t="s">
        <v>16</v>
      </c>
      <c r="B1692" s="4" t="s">
        <v>233</v>
      </c>
      <c r="C1692" s="4" t="s">
        <v>5172</v>
      </c>
      <c r="D1692" s="4" t="s">
        <v>5181</v>
      </c>
      <c r="E1692" s="9"/>
      <c r="F1692" s="4" t="s">
        <v>5182</v>
      </c>
      <c r="G1692" s="4" t="s">
        <v>275</v>
      </c>
      <c r="H1692" s="9" t="s">
        <v>291</v>
      </c>
      <c r="I1692" s="9" t="s">
        <v>283</v>
      </c>
      <c r="J1692" s="4">
        <v>1.5</v>
      </c>
      <c r="K1692" s="4" t="s">
        <v>377</v>
      </c>
      <c r="L1692" s="4">
        <v>0</v>
      </c>
      <c r="M1692" s="4">
        <v>1.5</v>
      </c>
      <c r="N1692" s="4"/>
      <c r="O1692" s="4" t="s">
        <v>293</v>
      </c>
      <c r="P1692" s="4" t="s">
        <v>279</v>
      </c>
      <c r="Q1692" s="4" t="s">
        <v>5183</v>
      </c>
      <c r="R1692" s="4"/>
      <c r="S1692" s="18"/>
      <c r="U1692" s="7">
        <f>VLOOKUP(F1692,[6]农村公路!$I$6:$W$11652,15,0)</f>
        <v>1.5</v>
      </c>
      <c r="V1692" s="7">
        <f t="shared" si="80"/>
        <v>0</v>
      </c>
      <c r="W1692" s="7" t="e">
        <f>VLOOKUP(F1692,'[7]乡镇通三级、旅游资源产业路项目明细'!$F$8:$S$1305,14,0)</f>
        <v>#N/A</v>
      </c>
      <c r="AA1692" s="7" t="e">
        <f>_xlfn.XLOOKUP(F1692,'[8]乡镇通三级、旅游资源产业路项目明细'!$U:$U,'[8]乡镇通三级、旅游资源产业路项目明细'!$U:$U)</f>
        <v>#N/A</v>
      </c>
      <c r="AB1692" s="7" t="e">
        <f>VLOOKUP(F1692,[9]项目建设投资计划表!$L$7:$O$83,4,0)</f>
        <v>#N/A</v>
      </c>
    </row>
    <row r="1693" spans="1:28" ht="25.15" customHeight="1" outlineLevel="3" x14ac:dyDescent="0.4">
      <c r="A1693" s="4" t="s">
        <v>16</v>
      </c>
      <c r="B1693" s="4" t="s">
        <v>233</v>
      </c>
      <c r="C1693" s="4" t="s">
        <v>5172</v>
      </c>
      <c r="D1693" s="4" t="s">
        <v>5184</v>
      </c>
      <c r="E1693" s="9"/>
      <c r="F1693" s="4" t="s">
        <v>5185</v>
      </c>
      <c r="G1693" s="4" t="s">
        <v>327</v>
      </c>
      <c r="H1693" s="9" t="s">
        <v>291</v>
      </c>
      <c r="I1693" s="9" t="s">
        <v>283</v>
      </c>
      <c r="J1693" s="4">
        <v>1</v>
      </c>
      <c r="K1693" s="4" t="s">
        <v>284</v>
      </c>
      <c r="L1693" s="4" t="s">
        <v>279</v>
      </c>
      <c r="M1693" s="4">
        <v>1</v>
      </c>
      <c r="N1693" s="4"/>
      <c r="O1693" s="4" t="s">
        <v>277</v>
      </c>
      <c r="P1693" s="4" t="s">
        <v>279</v>
      </c>
      <c r="Q1693" s="4" t="s">
        <v>5184</v>
      </c>
      <c r="R1693" s="4"/>
      <c r="S1693" s="18"/>
      <c r="U1693" s="7">
        <f>VLOOKUP(F1693,[6]农村公路!$I$6:$W$11652,15,0)</f>
        <v>1</v>
      </c>
      <c r="V1693" s="7">
        <f t="shared" si="80"/>
        <v>0</v>
      </c>
      <c r="W1693" s="7" t="e">
        <f>VLOOKUP(F1693,'[7]乡镇通三级、旅游资源产业路项目明细'!$F$8:$S$1305,14,0)</f>
        <v>#N/A</v>
      </c>
      <c r="AA1693" s="7" t="e">
        <f>_xlfn.XLOOKUP(F1693,'[8]乡镇通三级、旅游资源产业路项目明细'!$U:$U,'[8]乡镇通三级、旅游资源产业路项目明细'!$U:$U)</f>
        <v>#N/A</v>
      </c>
      <c r="AB1693" s="7" t="e">
        <f>VLOOKUP(F1693,[9]项目建设投资计划表!$L$7:$O$83,4,0)</f>
        <v>#N/A</v>
      </c>
    </row>
    <row r="1694" spans="1:28" ht="25.15" customHeight="1" outlineLevel="3" x14ac:dyDescent="0.4">
      <c r="A1694" s="4" t="s">
        <v>16</v>
      </c>
      <c r="B1694" s="4" t="s">
        <v>233</v>
      </c>
      <c r="C1694" s="4" t="s">
        <v>5172</v>
      </c>
      <c r="D1694" s="4" t="s">
        <v>5186</v>
      </c>
      <c r="E1694" s="9"/>
      <c r="F1694" s="4" t="s">
        <v>5187</v>
      </c>
      <c r="G1694" s="4" t="s">
        <v>327</v>
      </c>
      <c r="H1694" s="9" t="s">
        <v>291</v>
      </c>
      <c r="I1694" s="9" t="s">
        <v>283</v>
      </c>
      <c r="J1694" s="4">
        <v>1</v>
      </c>
      <c r="K1694" s="4" t="s">
        <v>284</v>
      </c>
      <c r="L1694" s="4" t="s">
        <v>279</v>
      </c>
      <c r="M1694" s="4">
        <v>1</v>
      </c>
      <c r="N1694" s="4"/>
      <c r="O1694" s="4" t="s">
        <v>277</v>
      </c>
      <c r="P1694" s="4" t="s">
        <v>279</v>
      </c>
      <c r="Q1694" s="4" t="s">
        <v>5186</v>
      </c>
      <c r="R1694" s="4"/>
      <c r="S1694" s="18"/>
      <c r="U1694" s="7">
        <f>VLOOKUP(F1694,[6]农村公路!$I$6:$W$11652,15,0)</f>
        <v>1</v>
      </c>
      <c r="V1694" s="7">
        <f t="shared" si="80"/>
        <v>0</v>
      </c>
      <c r="W1694" s="7" t="e">
        <f>VLOOKUP(F1694,'[7]乡镇通三级、旅游资源产业路项目明细'!$F$8:$S$1305,14,0)</f>
        <v>#N/A</v>
      </c>
      <c r="AA1694" s="7" t="e">
        <f>_xlfn.XLOOKUP(F1694,'[8]乡镇通三级、旅游资源产业路项目明细'!$U:$U,'[8]乡镇通三级、旅游资源产业路项目明细'!$U:$U)</f>
        <v>#N/A</v>
      </c>
      <c r="AB1694" s="7" t="e">
        <f>VLOOKUP(F1694,[9]项目建设投资计划表!$L$7:$O$83,4,0)</f>
        <v>#N/A</v>
      </c>
    </row>
    <row r="1695" spans="1:28" ht="25.15" customHeight="1" outlineLevel="3" x14ac:dyDescent="0.4">
      <c r="A1695" s="4" t="s">
        <v>16</v>
      </c>
      <c r="B1695" s="4" t="s">
        <v>233</v>
      </c>
      <c r="C1695" s="4" t="s">
        <v>5172</v>
      </c>
      <c r="D1695" s="4" t="s">
        <v>5188</v>
      </c>
      <c r="E1695" s="9"/>
      <c r="F1695" s="4" t="s">
        <v>5189</v>
      </c>
      <c r="G1695" s="4" t="s">
        <v>327</v>
      </c>
      <c r="H1695" s="9" t="s">
        <v>291</v>
      </c>
      <c r="I1695" s="9" t="s">
        <v>283</v>
      </c>
      <c r="J1695" s="4">
        <v>2</v>
      </c>
      <c r="K1695" s="4" t="s">
        <v>284</v>
      </c>
      <c r="L1695" s="4" t="s">
        <v>279</v>
      </c>
      <c r="M1695" s="4">
        <v>2</v>
      </c>
      <c r="N1695" s="4"/>
      <c r="O1695" s="4" t="s">
        <v>277</v>
      </c>
      <c r="P1695" s="4" t="s">
        <v>279</v>
      </c>
      <c r="Q1695" s="4" t="s">
        <v>5188</v>
      </c>
      <c r="R1695" s="4"/>
      <c r="S1695" s="18"/>
      <c r="U1695" s="7">
        <f>VLOOKUP(F1695,[6]农村公路!$I$6:$W$11652,15,0)</f>
        <v>2</v>
      </c>
      <c r="V1695" s="7">
        <f t="shared" si="80"/>
        <v>0</v>
      </c>
      <c r="W1695" s="7" t="e">
        <f>VLOOKUP(F1695,'[7]乡镇通三级、旅游资源产业路项目明细'!$F$8:$S$1305,14,0)</f>
        <v>#N/A</v>
      </c>
      <c r="AA1695" s="7" t="e">
        <f>_xlfn.XLOOKUP(F1695,'[8]乡镇通三级、旅游资源产业路项目明细'!$U:$U,'[8]乡镇通三级、旅游资源产业路项目明细'!$U:$U)</f>
        <v>#N/A</v>
      </c>
      <c r="AB1695" s="7" t="e">
        <f>VLOOKUP(F1695,[9]项目建设投资计划表!$L$7:$O$83,4,0)</f>
        <v>#N/A</v>
      </c>
    </row>
    <row r="1696" spans="1:28" ht="25.15" customHeight="1" outlineLevel="3" x14ac:dyDescent="0.4">
      <c r="A1696" s="4" t="s">
        <v>16</v>
      </c>
      <c r="B1696" s="4" t="s">
        <v>233</v>
      </c>
      <c r="C1696" s="4" t="s">
        <v>5172</v>
      </c>
      <c r="D1696" s="4" t="s">
        <v>5184</v>
      </c>
      <c r="E1696" s="9"/>
      <c r="F1696" s="4" t="s">
        <v>5190</v>
      </c>
      <c r="G1696" s="4" t="s">
        <v>327</v>
      </c>
      <c r="H1696" s="9" t="s">
        <v>291</v>
      </c>
      <c r="I1696" s="9" t="s">
        <v>283</v>
      </c>
      <c r="J1696" s="4">
        <v>1</v>
      </c>
      <c r="K1696" s="4" t="s">
        <v>284</v>
      </c>
      <c r="L1696" s="4">
        <v>0</v>
      </c>
      <c r="M1696" s="4">
        <v>1</v>
      </c>
      <c r="N1696" s="4"/>
      <c r="O1696" s="4" t="s">
        <v>277</v>
      </c>
      <c r="P1696" s="4" t="s">
        <v>279</v>
      </c>
      <c r="Q1696" s="4" t="s">
        <v>5184</v>
      </c>
      <c r="R1696" s="4"/>
      <c r="S1696" s="18"/>
      <c r="U1696" s="7">
        <f>VLOOKUP(F1696,[6]农村公路!$I$6:$W$11652,15,0)</f>
        <v>1</v>
      </c>
      <c r="V1696" s="7">
        <f t="shared" si="80"/>
        <v>0</v>
      </c>
      <c r="W1696" s="7" t="e">
        <f>VLOOKUP(F1696,'[7]乡镇通三级、旅游资源产业路项目明细'!$F$8:$S$1305,14,0)</f>
        <v>#N/A</v>
      </c>
      <c r="AA1696" s="7" t="e">
        <f>_xlfn.XLOOKUP(F1696,'[8]乡镇通三级、旅游资源产业路项目明细'!$U:$U,'[8]乡镇通三级、旅游资源产业路项目明细'!$U:$U)</f>
        <v>#N/A</v>
      </c>
      <c r="AB1696" s="7" t="e">
        <f>VLOOKUP(F1696,[9]项目建设投资计划表!$L$7:$O$83,4,0)</f>
        <v>#N/A</v>
      </c>
    </row>
    <row r="1697" spans="1:28" ht="25.15" customHeight="1" outlineLevel="3" x14ac:dyDescent="0.4">
      <c r="A1697" s="4" t="s">
        <v>16</v>
      </c>
      <c r="B1697" s="4" t="s">
        <v>233</v>
      </c>
      <c r="C1697" s="4" t="s">
        <v>5172</v>
      </c>
      <c r="D1697" s="4" t="s">
        <v>5191</v>
      </c>
      <c r="E1697" s="9"/>
      <c r="F1697" s="4" t="s">
        <v>5192</v>
      </c>
      <c r="G1697" s="4" t="s">
        <v>327</v>
      </c>
      <c r="H1697" s="9" t="s">
        <v>291</v>
      </c>
      <c r="I1697" s="9" t="s">
        <v>283</v>
      </c>
      <c r="J1697" s="4">
        <v>1</v>
      </c>
      <c r="K1697" s="4" t="s">
        <v>284</v>
      </c>
      <c r="L1697" s="4" t="s">
        <v>279</v>
      </c>
      <c r="M1697" s="4">
        <v>1</v>
      </c>
      <c r="N1697" s="4"/>
      <c r="O1697" s="4" t="s">
        <v>277</v>
      </c>
      <c r="P1697" s="4" t="s">
        <v>279</v>
      </c>
      <c r="Q1697" s="4" t="s">
        <v>5191</v>
      </c>
      <c r="R1697" s="4"/>
      <c r="S1697" s="18"/>
      <c r="U1697" s="7">
        <f>VLOOKUP(F1697,[6]农村公路!$I$6:$W$11652,15,0)</f>
        <v>1</v>
      </c>
      <c r="V1697" s="7">
        <f t="shared" si="80"/>
        <v>0</v>
      </c>
      <c r="W1697" s="7" t="e">
        <f>VLOOKUP(F1697,'[7]乡镇通三级、旅游资源产业路项目明细'!$F$8:$S$1305,14,0)</f>
        <v>#N/A</v>
      </c>
      <c r="AA1697" s="7" t="e">
        <f>_xlfn.XLOOKUP(F1697,'[8]乡镇通三级、旅游资源产业路项目明细'!$U:$U,'[8]乡镇通三级、旅游资源产业路项目明细'!$U:$U)</f>
        <v>#N/A</v>
      </c>
      <c r="AB1697" s="7" t="e">
        <f>VLOOKUP(F1697,[9]项目建设投资计划表!$L$7:$O$83,4,0)</f>
        <v>#N/A</v>
      </c>
    </row>
    <row r="1698" spans="1:28" ht="25.15" customHeight="1" outlineLevel="3" x14ac:dyDescent="0.4">
      <c r="A1698" s="4" t="s">
        <v>16</v>
      </c>
      <c r="B1698" s="4" t="s">
        <v>233</v>
      </c>
      <c r="C1698" s="4" t="s">
        <v>5172</v>
      </c>
      <c r="D1698" s="4" t="s">
        <v>5193</v>
      </c>
      <c r="E1698" s="9"/>
      <c r="F1698" s="4" t="s">
        <v>5194</v>
      </c>
      <c r="G1698" s="4" t="s">
        <v>327</v>
      </c>
      <c r="H1698" s="9" t="s">
        <v>291</v>
      </c>
      <c r="I1698" s="9" t="s">
        <v>283</v>
      </c>
      <c r="J1698" s="4">
        <v>2</v>
      </c>
      <c r="K1698" s="4" t="s">
        <v>284</v>
      </c>
      <c r="L1698" s="4" t="s">
        <v>279</v>
      </c>
      <c r="M1698" s="4">
        <v>2</v>
      </c>
      <c r="N1698" s="4"/>
      <c r="O1698" s="4" t="s">
        <v>277</v>
      </c>
      <c r="P1698" s="4" t="s">
        <v>279</v>
      </c>
      <c r="Q1698" s="4" t="s">
        <v>5193</v>
      </c>
      <c r="R1698" s="4"/>
      <c r="S1698" s="18"/>
      <c r="U1698" s="7">
        <f>VLOOKUP(F1698,[6]农村公路!$I$6:$W$11652,15,0)</f>
        <v>2</v>
      </c>
      <c r="V1698" s="7">
        <f t="shared" si="80"/>
        <v>0</v>
      </c>
      <c r="W1698" s="7" t="e">
        <f>VLOOKUP(F1698,'[7]乡镇通三级、旅游资源产业路项目明细'!$F$8:$S$1305,14,0)</f>
        <v>#N/A</v>
      </c>
      <c r="AA1698" s="7" t="e">
        <f>_xlfn.XLOOKUP(F1698,'[8]乡镇通三级、旅游资源产业路项目明细'!$U:$U,'[8]乡镇通三级、旅游资源产业路项目明细'!$U:$U)</f>
        <v>#N/A</v>
      </c>
      <c r="AB1698" s="7" t="e">
        <f>VLOOKUP(F1698,[9]项目建设投资计划表!$L$7:$O$83,4,0)</f>
        <v>#N/A</v>
      </c>
    </row>
    <row r="1699" spans="1:28" s="1" customFormat="1" ht="25.15" customHeight="1" outlineLevel="2" x14ac:dyDescent="0.4">
      <c r="A1699" s="4"/>
      <c r="B1699" s="11" t="s">
        <v>234</v>
      </c>
      <c r="C1699" s="4"/>
      <c r="D1699" s="4"/>
      <c r="E1699" s="9"/>
      <c r="F1699" s="4"/>
      <c r="G1699" s="4"/>
      <c r="H1699" s="4"/>
      <c r="I1699" s="4"/>
      <c r="J1699" s="4">
        <f>SUBTOTAL(9,J1700:J1704)</f>
        <v>22.709</v>
      </c>
      <c r="K1699" s="4"/>
      <c r="L1699" s="4"/>
      <c r="M1699" s="4">
        <f>SUBTOTAL(9,M1700:M1704)</f>
        <v>9</v>
      </c>
      <c r="N1699" s="4">
        <v>6.7</v>
      </c>
      <c r="O1699" s="4"/>
      <c r="P1699" s="4"/>
      <c r="Q1699" s="4"/>
      <c r="R1699" s="4"/>
      <c r="S1699" s="18">
        <f t="shared" si="78"/>
        <v>16.009</v>
      </c>
    </row>
    <row r="1700" spans="1:28" ht="25.15" customHeight="1" outlineLevel="3" x14ac:dyDescent="0.4">
      <c r="A1700" s="4" t="s">
        <v>16</v>
      </c>
      <c r="B1700" s="4" t="s">
        <v>234</v>
      </c>
      <c r="C1700" s="4" t="s">
        <v>5195</v>
      </c>
      <c r="D1700" s="4" t="s">
        <v>5196</v>
      </c>
      <c r="E1700" s="9"/>
      <c r="F1700" s="4" t="s">
        <v>5197</v>
      </c>
      <c r="G1700" s="4" t="s">
        <v>275</v>
      </c>
      <c r="H1700" s="4" t="s">
        <v>291</v>
      </c>
      <c r="I1700" s="4" t="s">
        <v>5198</v>
      </c>
      <c r="J1700" s="4">
        <v>14.709</v>
      </c>
      <c r="K1700" s="4">
        <v>4</v>
      </c>
      <c r="L1700" s="4"/>
      <c r="M1700" s="4">
        <v>1</v>
      </c>
      <c r="N1700" s="4"/>
      <c r="O1700" s="4">
        <v>6</v>
      </c>
      <c r="P1700" s="4" t="s">
        <v>279</v>
      </c>
      <c r="Q1700" s="4" t="s">
        <v>5199</v>
      </c>
      <c r="R1700" s="4" t="s">
        <v>366</v>
      </c>
      <c r="S1700" s="18"/>
      <c r="U1700" s="7">
        <f>VLOOKUP(F1700,[6]农村公路!$I$6:$W$11652,15,0)</f>
        <v>14.709</v>
      </c>
      <c r="V1700" s="7">
        <f>J1700-U1700</f>
        <v>0</v>
      </c>
      <c r="W1700" s="7">
        <f>VLOOKUP(F1700,'[7]2021年备案'!$F$8:$S$1293,14,0)</f>
        <v>13</v>
      </c>
      <c r="X1700" s="7">
        <f>J1700-W1700</f>
        <v>1.7089999999999996</v>
      </c>
      <c r="Y1700" s="7">
        <f>X1700-M1700</f>
        <v>0.70899999999999963</v>
      </c>
      <c r="AA1700" s="7" t="str">
        <f>_xlfn.XLOOKUP(F1700,'[8]乡镇通三级、旅游资源产业路项目明细'!$U:$U,'[8]乡镇通三级、旅游资源产业路项目明细'!$U:$U)</f>
        <v>西洞庭管理区爱可道生物科技有限公司爱可道朝鲜蓟特色产业园连接路</v>
      </c>
      <c r="AB1700" s="7" t="e">
        <f>VLOOKUP(F1700,[9]项目建设投资计划表!$L$7:$O$83,4,0)</f>
        <v>#N/A</v>
      </c>
    </row>
    <row r="1701" spans="1:28" ht="25.15" customHeight="1" outlineLevel="3" x14ac:dyDescent="0.4">
      <c r="A1701" s="4" t="s">
        <v>16</v>
      </c>
      <c r="B1701" s="4" t="s">
        <v>234</v>
      </c>
      <c r="C1701" s="4" t="s">
        <v>5195</v>
      </c>
      <c r="D1701" s="4" t="s">
        <v>5200</v>
      </c>
      <c r="E1701" s="9"/>
      <c r="F1701" s="4" t="s">
        <v>5201</v>
      </c>
      <c r="G1701" s="4" t="s">
        <v>327</v>
      </c>
      <c r="H1701" s="9" t="s">
        <v>291</v>
      </c>
      <c r="I1701" s="9" t="s">
        <v>283</v>
      </c>
      <c r="J1701" s="4">
        <v>2</v>
      </c>
      <c r="K1701" s="4" t="s">
        <v>284</v>
      </c>
      <c r="L1701" s="4" t="s">
        <v>1021</v>
      </c>
      <c r="M1701" s="4">
        <v>2</v>
      </c>
      <c r="N1701" s="4"/>
      <c r="O1701" s="4" t="s">
        <v>277</v>
      </c>
      <c r="P1701" s="4" t="s">
        <v>279</v>
      </c>
      <c r="Q1701" s="4" t="s">
        <v>5200</v>
      </c>
      <c r="R1701" s="4"/>
      <c r="S1701" s="18"/>
      <c r="U1701" s="7">
        <f>VLOOKUP(F1701,[6]农村公路!$I$6:$W$11652,15,0)</f>
        <v>2</v>
      </c>
      <c r="V1701" s="7">
        <f>J1701-U1701</f>
        <v>0</v>
      </c>
      <c r="W1701" s="7" t="e">
        <f>VLOOKUP(F1701,'[7]乡镇通三级、旅游资源产业路项目明细'!$F$8:$S$1305,14,0)</f>
        <v>#N/A</v>
      </c>
      <c r="AA1701" s="7" t="e">
        <f>_xlfn.XLOOKUP(F1701,'[8]乡镇通三级、旅游资源产业路项目明细'!$U:$U,'[8]乡镇通三级、旅游资源产业路项目明细'!$U:$U)</f>
        <v>#N/A</v>
      </c>
      <c r="AB1701" s="7" t="e">
        <f>VLOOKUP(F1701,[9]项目建设投资计划表!$L$7:$O$83,4,0)</f>
        <v>#N/A</v>
      </c>
    </row>
    <row r="1702" spans="1:28" ht="25.15" customHeight="1" outlineLevel="3" x14ac:dyDescent="0.4">
      <c r="A1702" s="4" t="s">
        <v>16</v>
      </c>
      <c r="B1702" s="4" t="s">
        <v>234</v>
      </c>
      <c r="C1702" s="4" t="s">
        <v>5195</v>
      </c>
      <c r="D1702" s="4" t="s">
        <v>5202</v>
      </c>
      <c r="E1702" s="9"/>
      <c r="F1702" s="4" t="s">
        <v>5203</v>
      </c>
      <c r="G1702" s="4" t="s">
        <v>327</v>
      </c>
      <c r="H1702" s="9" t="s">
        <v>291</v>
      </c>
      <c r="I1702" s="9" t="s">
        <v>283</v>
      </c>
      <c r="J1702" s="4">
        <v>2</v>
      </c>
      <c r="K1702" s="4" t="s">
        <v>284</v>
      </c>
      <c r="L1702" s="4" t="s">
        <v>1021</v>
      </c>
      <c r="M1702" s="4">
        <v>2</v>
      </c>
      <c r="N1702" s="4"/>
      <c r="O1702" s="4" t="s">
        <v>300</v>
      </c>
      <c r="P1702" s="4" t="s">
        <v>279</v>
      </c>
      <c r="Q1702" s="4" t="s">
        <v>5202</v>
      </c>
      <c r="R1702" s="4"/>
      <c r="S1702" s="18"/>
      <c r="U1702" s="7">
        <f>VLOOKUP(F1702,[6]农村公路!$I$6:$W$11652,15,0)</f>
        <v>2</v>
      </c>
      <c r="V1702" s="7">
        <f>J1702-U1702</f>
        <v>0</v>
      </c>
      <c r="W1702" s="7" t="e">
        <f>VLOOKUP(F1702,'[7]乡镇通三级、旅游资源产业路项目明细'!$F$8:$S$1305,14,0)</f>
        <v>#N/A</v>
      </c>
      <c r="AA1702" s="7" t="e">
        <f>_xlfn.XLOOKUP(F1702,'[8]乡镇通三级、旅游资源产业路项目明细'!$U:$U,'[8]乡镇通三级、旅游资源产业路项目明细'!$U:$U)</f>
        <v>#N/A</v>
      </c>
      <c r="AB1702" s="7" t="e">
        <f>VLOOKUP(F1702,[9]项目建设投资计划表!$L$7:$O$83,4,0)</f>
        <v>#N/A</v>
      </c>
    </row>
    <row r="1703" spans="1:28" ht="25.15" customHeight="1" outlineLevel="3" x14ac:dyDescent="0.4">
      <c r="A1703" s="4" t="s">
        <v>16</v>
      </c>
      <c r="B1703" s="4" t="s">
        <v>234</v>
      </c>
      <c r="C1703" s="4" t="s">
        <v>5195</v>
      </c>
      <c r="D1703" s="4" t="s">
        <v>5204</v>
      </c>
      <c r="E1703" s="9"/>
      <c r="F1703" s="4" t="s">
        <v>5205</v>
      </c>
      <c r="G1703" s="4" t="s">
        <v>327</v>
      </c>
      <c r="H1703" s="9" t="s">
        <v>291</v>
      </c>
      <c r="I1703" s="9" t="s">
        <v>283</v>
      </c>
      <c r="J1703" s="4">
        <v>2</v>
      </c>
      <c r="K1703" s="4" t="s">
        <v>284</v>
      </c>
      <c r="L1703" s="4" t="s">
        <v>1021</v>
      </c>
      <c r="M1703" s="4">
        <v>2</v>
      </c>
      <c r="N1703" s="4"/>
      <c r="O1703" s="4" t="s">
        <v>277</v>
      </c>
      <c r="P1703" s="4" t="s">
        <v>279</v>
      </c>
      <c r="Q1703" s="4" t="s">
        <v>5204</v>
      </c>
      <c r="R1703" s="4"/>
      <c r="S1703" s="18"/>
      <c r="U1703" s="7">
        <f>VLOOKUP(F1703,[6]农村公路!$I$6:$W$11652,15,0)</f>
        <v>2</v>
      </c>
      <c r="V1703" s="7">
        <f>J1703-U1703</f>
        <v>0</v>
      </c>
      <c r="W1703" s="7" t="e">
        <f>VLOOKUP(F1703,'[7]乡镇通三级、旅游资源产业路项目明细'!$F$8:$S$1305,14,0)</f>
        <v>#N/A</v>
      </c>
      <c r="AA1703" s="7" t="e">
        <f>_xlfn.XLOOKUP(F1703,'[8]乡镇通三级、旅游资源产业路项目明细'!$U:$U,'[8]乡镇通三级、旅游资源产业路项目明细'!$U:$U)</f>
        <v>#N/A</v>
      </c>
      <c r="AB1703" s="7" t="e">
        <f>VLOOKUP(F1703,[9]项目建设投资计划表!$L$7:$O$83,4,0)</f>
        <v>#N/A</v>
      </c>
    </row>
    <row r="1704" spans="1:28" ht="25.15" customHeight="1" outlineLevel="3" x14ac:dyDescent="0.4">
      <c r="A1704" s="4" t="s">
        <v>16</v>
      </c>
      <c r="B1704" s="4" t="s">
        <v>234</v>
      </c>
      <c r="C1704" s="4" t="s">
        <v>5195</v>
      </c>
      <c r="D1704" s="4" t="s">
        <v>5206</v>
      </c>
      <c r="E1704" s="9"/>
      <c r="F1704" s="4" t="s">
        <v>5207</v>
      </c>
      <c r="G1704" s="4" t="s">
        <v>327</v>
      </c>
      <c r="H1704" s="9" t="s">
        <v>291</v>
      </c>
      <c r="I1704" s="9" t="s">
        <v>283</v>
      </c>
      <c r="J1704" s="4">
        <v>2</v>
      </c>
      <c r="K1704" s="4" t="s">
        <v>284</v>
      </c>
      <c r="L1704" s="4" t="s">
        <v>1021</v>
      </c>
      <c r="M1704" s="4">
        <v>2</v>
      </c>
      <c r="N1704" s="4"/>
      <c r="O1704" s="4" t="s">
        <v>277</v>
      </c>
      <c r="P1704" s="4" t="s">
        <v>279</v>
      </c>
      <c r="Q1704" s="4" t="s">
        <v>5206</v>
      </c>
      <c r="R1704" s="4"/>
      <c r="S1704" s="18"/>
      <c r="U1704" s="7">
        <f>VLOOKUP(F1704,[6]农村公路!$I$6:$W$11652,15,0)</f>
        <v>2</v>
      </c>
      <c r="V1704" s="7">
        <f>J1704-U1704</f>
        <v>0</v>
      </c>
      <c r="W1704" s="7" t="e">
        <f>VLOOKUP(F1704,'[7]乡镇通三级、旅游资源产业路项目明细'!$F$8:$S$1305,14,0)</f>
        <v>#N/A</v>
      </c>
      <c r="AA1704" s="7" t="e">
        <f>_xlfn.XLOOKUP(F1704,'[8]乡镇通三级、旅游资源产业路项目明细'!$U:$U,'[8]乡镇通三级、旅游资源产业路项目明细'!$U:$U)</f>
        <v>#N/A</v>
      </c>
      <c r="AB1704" s="7" t="e">
        <f>VLOOKUP(F1704,[9]项目建设投资计划表!$L$7:$O$83,4,0)</f>
        <v>#N/A</v>
      </c>
    </row>
    <row r="1705" spans="1:28" s="1" customFormat="1" ht="25.15" customHeight="1" outlineLevel="2" x14ac:dyDescent="0.4">
      <c r="A1705" s="4"/>
      <c r="B1705" s="11" t="s">
        <v>235</v>
      </c>
      <c r="C1705" s="4"/>
      <c r="D1705" s="4"/>
      <c r="E1705" s="9"/>
      <c r="F1705" s="4"/>
      <c r="G1705" s="4"/>
      <c r="H1705" s="9"/>
      <c r="I1705" s="9"/>
      <c r="J1705" s="4">
        <f>SUBTOTAL(9,J1706:J1714)</f>
        <v>13.940000000000001</v>
      </c>
      <c r="K1705" s="4"/>
      <c r="L1705" s="4"/>
      <c r="M1705" s="4">
        <f>SUBTOTAL(9,M1706:M1714)</f>
        <v>13.940000000000001</v>
      </c>
      <c r="N1705" s="4">
        <v>11.6</v>
      </c>
      <c r="O1705" s="4"/>
      <c r="P1705" s="4"/>
      <c r="Q1705" s="4"/>
      <c r="R1705" s="4"/>
      <c r="S1705" s="18">
        <f t="shared" si="78"/>
        <v>2.3400000000000016</v>
      </c>
    </row>
    <row r="1706" spans="1:28" ht="25.15" customHeight="1" outlineLevel="3" x14ac:dyDescent="0.4">
      <c r="A1706" s="4" t="s">
        <v>16</v>
      </c>
      <c r="B1706" s="4" t="s">
        <v>235</v>
      </c>
      <c r="C1706" s="4" t="s">
        <v>5208</v>
      </c>
      <c r="D1706" s="4" t="s">
        <v>5209</v>
      </c>
      <c r="E1706" s="9"/>
      <c r="F1706" s="4" t="s">
        <v>5210</v>
      </c>
      <c r="G1706" s="4" t="s">
        <v>275</v>
      </c>
      <c r="H1706" s="9" t="s">
        <v>291</v>
      </c>
      <c r="I1706" s="9" t="s">
        <v>5211</v>
      </c>
      <c r="J1706" s="4">
        <v>2.129</v>
      </c>
      <c r="K1706" s="4" t="s">
        <v>284</v>
      </c>
      <c r="L1706" s="4">
        <v>0</v>
      </c>
      <c r="M1706" s="4">
        <v>2.129</v>
      </c>
      <c r="N1706" s="4"/>
      <c r="O1706" s="4" t="s">
        <v>293</v>
      </c>
      <c r="P1706" s="4" t="s">
        <v>279</v>
      </c>
      <c r="Q1706" s="4" t="s">
        <v>5212</v>
      </c>
      <c r="R1706" s="4"/>
      <c r="S1706" s="18"/>
      <c r="U1706" s="7">
        <f>VLOOKUP(F1706,[6]农村公路!$I$6:$W$11652,15,0)</f>
        <v>2.129</v>
      </c>
      <c r="V1706" s="7">
        <f t="shared" ref="V1706:V1714" si="81">J1706-U1706</f>
        <v>0</v>
      </c>
      <c r="W1706" s="7" t="e">
        <f>VLOOKUP(F1706,'[7]乡镇通三级、旅游资源产业路项目明细'!$F$8:$S$1305,14,0)</f>
        <v>#N/A</v>
      </c>
      <c r="AA1706" s="7" t="e">
        <f>_xlfn.XLOOKUP(F1706,'[8]乡镇通三级、旅游资源产业路项目明细'!$U:$U,'[8]乡镇通三级、旅游资源产业路项目明细'!$U:$U)</f>
        <v>#N/A</v>
      </c>
      <c r="AB1706" s="7" t="e">
        <f>VLOOKUP(F1706,[9]项目建设投资计划表!$L$7:$O$83,4,0)</f>
        <v>#N/A</v>
      </c>
    </row>
    <row r="1707" spans="1:28" ht="25.15" customHeight="1" outlineLevel="3" x14ac:dyDescent="0.4">
      <c r="A1707" s="4" t="s">
        <v>16</v>
      </c>
      <c r="B1707" s="4" t="s">
        <v>235</v>
      </c>
      <c r="C1707" s="4" t="s">
        <v>5213</v>
      </c>
      <c r="D1707" s="4" t="s">
        <v>5214</v>
      </c>
      <c r="E1707" s="9"/>
      <c r="F1707" s="4" t="s">
        <v>5215</v>
      </c>
      <c r="G1707" s="4" t="s">
        <v>275</v>
      </c>
      <c r="H1707" s="9" t="s">
        <v>291</v>
      </c>
      <c r="I1707" s="9" t="s">
        <v>283</v>
      </c>
      <c r="J1707" s="4">
        <v>1.8</v>
      </c>
      <c r="K1707" s="4" t="s">
        <v>284</v>
      </c>
      <c r="L1707" s="4">
        <v>0</v>
      </c>
      <c r="M1707" s="4">
        <v>1.8</v>
      </c>
      <c r="N1707" s="4"/>
      <c r="O1707" s="4" t="s">
        <v>285</v>
      </c>
      <c r="P1707" s="4" t="s">
        <v>279</v>
      </c>
      <c r="Q1707" s="4" t="s">
        <v>5216</v>
      </c>
      <c r="R1707" s="4"/>
      <c r="S1707" s="18"/>
      <c r="U1707" s="7">
        <f>VLOOKUP(F1707,[6]农村公路!$I$6:$W$11652,15,0)</f>
        <v>1.8</v>
      </c>
      <c r="V1707" s="7">
        <f t="shared" si="81"/>
        <v>0</v>
      </c>
      <c r="W1707" s="7" t="e">
        <f>VLOOKUP(F1707,'[7]乡镇通三级、旅游资源产业路项目明细'!$F$8:$S$1305,14,0)</f>
        <v>#N/A</v>
      </c>
      <c r="AA1707" s="7" t="e">
        <f>_xlfn.XLOOKUP(F1707,'[8]乡镇通三级、旅游资源产业路项目明细'!$U:$U,'[8]乡镇通三级、旅游资源产业路项目明细'!$U:$U)</f>
        <v>#N/A</v>
      </c>
      <c r="AB1707" s="7" t="e">
        <f>VLOOKUP(F1707,[9]项目建设投资计划表!$L$7:$O$83,4,0)</f>
        <v>#N/A</v>
      </c>
    </row>
    <row r="1708" spans="1:28" ht="25.15" customHeight="1" outlineLevel="3" x14ac:dyDescent="0.4">
      <c r="A1708" s="4" t="s">
        <v>16</v>
      </c>
      <c r="B1708" s="4" t="s">
        <v>235</v>
      </c>
      <c r="C1708" s="4" t="s">
        <v>5213</v>
      </c>
      <c r="D1708" s="4" t="s">
        <v>5217</v>
      </c>
      <c r="E1708" s="9"/>
      <c r="F1708" s="4" t="s">
        <v>5218</v>
      </c>
      <c r="G1708" s="4" t="s">
        <v>275</v>
      </c>
      <c r="H1708" s="9" t="s">
        <v>291</v>
      </c>
      <c r="I1708" s="9" t="s">
        <v>5219</v>
      </c>
      <c r="J1708" s="4">
        <v>1.5569999999999999</v>
      </c>
      <c r="K1708" s="4" t="s">
        <v>284</v>
      </c>
      <c r="L1708" s="4">
        <v>0</v>
      </c>
      <c r="M1708" s="4">
        <v>1.5569999999999999</v>
      </c>
      <c r="N1708" s="4"/>
      <c r="O1708" s="4" t="s">
        <v>293</v>
      </c>
      <c r="P1708" s="4" t="s">
        <v>279</v>
      </c>
      <c r="Q1708" s="4" t="s">
        <v>5220</v>
      </c>
      <c r="R1708" s="4"/>
      <c r="S1708" s="18"/>
      <c r="U1708" s="7">
        <f>VLOOKUP(F1708,[6]农村公路!$I$6:$W$11652,15,0)</f>
        <v>1.5569999999999999</v>
      </c>
      <c r="V1708" s="7">
        <f t="shared" si="81"/>
        <v>0</v>
      </c>
      <c r="W1708" s="7" t="e">
        <f>VLOOKUP(F1708,'[7]乡镇通三级、旅游资源产业路项目明细'!$F$8:$S$1305,14,0)</f>
        <v>#N/A</v>
      </c>
      <c r="AA1708" s="7" t="e">
        <f>_xlfn.XLOOKUP(F1708,'[8]乡镇通三级、旅游资源产业路项目明细'!$U:$U,'[8]乡镇通三级、旅游资源产业路项目明细'!$U:$U)</f>
        <v>#N/A</v>
      </c>
      <c r="AB1708" s="7" t="e">
        <f>VLOOKUP(F1708,[9]项目建设投资计划表!$L$7:$O$83,4,0)</f>
        <v>#N/A</v>
      </c>
    </row>
    <row r="1709" spans="1:28" ht="25.15" customHeight="1" outlineLevel="3" x14ac:dyDescent="0.4">
      <c r="A1709" s="4" t="s">
        <v>16</v>
      </c>
      <c r="B1709" s="4" t="s">
        <v>235</v>
      </c>
      <c r="C1709" s="4" t="s">
        <v>5213</v>
      </c>
      <c r="D1709" s="4" t="s">
        <v>5221</v>
      </c>
      <c r="E1709" s="9"/>
      <c r="F1709" s="4" t="s">
        <v>5222</v>
      </c>
      <c r="G1709" s="4" t="s">
        <v>275</v>
      </c>
      <c r="H1709" s="9" t="s">
        <v>291</v>
      </c>
      <c r="I1709" s="9" t="s">
        <v>5223</v>
      </c>
      <c r="J1709" s="4">
        <v>0.52</v>
      </c>
      <c r="K1709" s="4" t="s">
        <v>277</v>
      </c>
      <c r="L1709" s="4">
        <v>0</v>
      </c>
      <c r="M1709" s="4">
        <v>0.52</v>
      </c>
      <c r="N1709" s="4"/>
      <c r="O1709" s="4" t="s">
        <v>293</v>
      </c>
      <c r="P1709" s="4" t="s">
        <v>279</v>
      </c>
      <c r="Q1709" s="4" t="s">
        <v>5224</v>
      </c>
      <c r="R1709" s="4"/>
      <c r="S1709" s="18"/>
      <c r="U1709" s="7">
        <f>VLOOKUP(F1709,[6]农村公路!$I$6:$W$11652,15,0)</f>
        <v>0.52</v>
      </c>
      <c r="V1709" s="7">
        <f t="shared" si="81"/>
        <v>0</v>
      </c>
      <c r="W1709" s="7" t="e">
        <f>VLOOKUP(F1709,'[7]乡镇通三级、旅游资源产业路项目明细'!$F$8:$S$1305,14,0)</f>
        <v>#N/A</v>
      </c>
      <c r="AA1709" s="7" t="e">
        <f>_xlfn.XLOOKUP(F1709,'[8]乡镇通三级、旅游资源产业路项目明细'!$U:$U,'[8]乡镇通三级、旅游资源产业路项目明细'!$U:$U)</f>
        <v>#N/A</v>
      </c>
      <c r="AB1709" s="7" t="e">
        <f>VLOOKUP(F1709,[9]项目建设投资计划表!$L$7:$O$83,4,0)</f>
        <v>#N/A</v>
      </c>
    </row>
    <row r="1710" spans="1:28" ht="25.15" customHeight="1" outlineLevel="3" x14ac:dyDescent="0.4">
      <c r="A1710" s="4" t="s">
        <v>16</v>
      </c>
      <c r="B1710" s="4" t="s">
        <v>235</v>
      </c>
      <c r="C1710" s="4" t="s">
        <v>5208</v>
      </c>
      <c r="D1710" s="4" t="s">
        <v>5225</v>
      </c>
      <c r="E1710" s="9"/>
      <c r="F1710" s="4" t="s">
        <v>5226</v>
      </c>
      <c r="G1710" s="4" t="s">
        <v>327</v>
      </c>
      <c r="H1710" s="9" t="s">
        <v>291</v>
      </c>
      <c r="I1710" s="9" t="s">
        <v>283</v>
      </c>
      <c r="J1710" s="4">
        <v>2.06</v>
      </c>
      <c r="K1710" s="4" t="s">
        <v>377</v>
      </c>
      <c r="L1710" s="4" t="s">
        <v>279</v>
      </c>
      <c r="M1710" s="4">
        <v>2.06</v>
      </c>
      <c r="N1710" s="4"/>
      <c r="O1710" s="4" t="s">
        <v>284</v>
      </c>
      <c r="P1710" s="4" t="s">
        <v>279</v>
      </c>
      <c r="Q1710" s="4" t="s">
        <v>5225</v>
      </c>
      <c r="R1710" s="4"/>
      <c r="S1710" s="18"/>
      <c r="U1710" s="7">
        <f>VLOOKUP(F1710,[6]农村公路!$I$6:$W$11652,15,0)</f>
        <v>2.06</v>
      </c>
      <c r="V1710" s="7">
        <f t="shared" si="81"/>
        <v>0</v>
      </c>
      <c r="W1710" s="7" t="e">
        <f>VLOOKUP(F1710,'[7]乡镇通三级、旅游资源产业路项目明细'!$F$8:$S$1305,14,0)</f>
        <v>#N/A</v>
      </c>
      <c r="AA1710" s="7" t="e">
        <f>_xlfn.XLOOKUP(F1710,'[8]乡镇通三级、旅游资源产业路项目明细'!$U:$U,'[8]乡镇通三级、旅游资源产业路项目明细'!$U:$U)</f>
        <v>#N/A</v>
      </c>
      <c r="AB1710" s="7" t="e">
        <f>VLOOKUP(F1710,[9]项目建设投资计划表!$L$7:$O$83,4,0)</f>
        <v>#N/A</v>
      </c>
    </row>
    <row r="1711" spans="1:28" ht="25.15" customHeight="1" outlineLevel="3" x14ac:dyDescent="0.4">
      <c r="A1711" s="4" t="s">
        <v>16</v>
      </c>
      <c r="B1711" s="4" t="s">
        <v>235</v>
      </c>
      <c r="C1711" s="4" t="s">
        <v>5208</v>
      </c>
      <c r="D1711" s="4" t="s">
        <v>5227</v>
      </c>
      <c r="E1711" s="9"/>
      <c r="F1711" s="4" t="s">
        <v>5228</v>
      </c>
      <c r="G1711" s="4" t="s">
        <v>327</v>
      </c>
      <c r="H1711" s="9" t="s">
        <v>291</v>
      </c>
      <c r="I1711" s="9" t="s">
        <v>283</v>
      </c>
      <c r="J1711" s="4">
        <v>1.88</v>
      </c>
      <c r="K1711" s="4" t="s">
        <v>377</v>
      </c>
      <c r="L1711" s="4" t="s">
        <v>279</v>
      </c>
      <c r="M1711" s="4">
        <v>1.88</v>
      </c>
      <c r="N1711" s="4"/>
      <c r="O1711" s="4" t="s">
        <v>300</v>
      </c>
      <c r="P1711" s="4" t="s">
        <v>279</v>
      </c>
      <c r="Q1711" s="4" t="s">
        <v>5227</v>
      </c>
      <c r="R1711" s="4"/>
      <c r="S1711" s="18"/>
      <c r="U1711" s="7">
        <f>VLOOKUP(F1711,[6]农村公路!$I$6:$W$11652,15,0)</f>
        <v>1.88</v>
      </c>
      <c r="V1711" s="7">
        <f t="shared" si="81"/>
        <v>0</v>
      </c>
      <c r="W1711" s="7" t="e">
        <f>VLOOKUP(F1711,'[7]乡镇通三级、旅游资源产业路项目明细'!$F$8:$S$1305,14,0)</f>
        <v>#N/A</v>
      </c>
      <c r="AA1711" s="7" t="e">
        <f>_xlfn.XLOOKUP(F1711,'[8]乡镇通三级、旅游资源产业路项目明细'!$U:$U,'[8]乡镇通三级、旅游资源产业路项目明细'!$U:$U)</f>
        <v>#N/A</v>
      </c>
      <c r="AB1711" s="7" t="e">
        <f>VLOOKUP(F1711,[9]项目建设投资计划表!$L$7:$O$83,4,0)</f>
        <v>#N/A</v>
      </c>
    </row>
    <row r="1712" spans="1:28" ht="25.15" customHeight="1" outlineLevel="3" x14ac:dyDescent="0.4">
      <c r="A1712" s="4" t="s">
        <v>16</v>
      </c>
      <c r="B1712" s="4" t="s">
        <v>235</v>
      </c>
      <c r="C1712" s="4" t="s">
        <v>5213</v>
      </c>
      <c r="D1712" s="4" t="s">
        <v>5229</v>
      </c>
      <c r="E1712" s="9"/>
      <c r="F1712" s="4" t="s">
        <v>5230</v>
      </c>
      <c r="G1712" s="4" t="s">
        <v>327</v>
      </c>
      <c r="H1712" s="9" t="s">
        <v>291</v>
      </c>
      <c r="I1712" s="9" t="s">
        <v>283</v>
      </c>
      <c r="J1712" s="4">
        <v>1.4339999999999999</v>
      </c>
      <c r="K1712" s="4" t="s">
        <v>377</v>
      </c>
      <c r="L1712" s="4" t="s">
        <v>279</v>
      </c>
      <c r="M1712" s="4">
        <v>1.4339999999999999</v>
      </c>
      <c r="N1712" s="4"/>
      <c r="O1712" s="4" t="s">
        <v>293</v>
      </c>
      <c r="P1712" s="4" t="s">
        <v>279</v>
      </c>
      <c r="Q1712" s="4" t="s">
        <v>5229</v>
      </c>
      <c r="R1712" s="4"/>
      <c r="S1712" s="18"/>
      <c r="U1712" s="7">
        <f>VLOOKUP(F1712,[6]农村公路!$I$6:$W$11652,15,0)</f>
        <v>1.4339999999999999</v>
      </c>
      <c r="V1712" s="7">
        <f t="shared" si="81"/>
        <v>0</v>
      </c>
      <c r="W1712" s="7" t="e">
        <f>VLOOKUP(F1712,'[7]乡镇通三级、旅游资源产业路项目明细'!$F$8:$S$1305,14,0)</f>
        <v>#N/A</v>
      </c>
      <c r="AA1712" s="7" t="e">
        <f>_xlfn.XLOOKUP(F1712,'[8]乡镇通三级、旅游资源产业路项目明细'!$U:$U,'[8]乡镇通三级、旅游资源产业路项目明细'!$U:$U)</f>
        <v>#N/A</v>
      </c>
      <c r="AB1712" s="7" t="e">
        <f>VLOOKUP(F1712,[9]项目建设投资计划表!$L$7:$O$83,4,0)</f>
        <v>#N/A</v>
      </c>
    </row>
    <row r="1713" spans="1:28" ht="25.15" customHeight="1" outlineLevel="3" x14ac:dyDescent="0.4">
      <c r="A1713" s="4" t="s">
        <v>16</v>
      </c>
      <c r="B1713" s="4" t="s">
        <v>235</v>
      </c>
      <c r="C1713" s="4" t="s">
        <v>5208</v>
      </c>
      <c r="D1713" s="4" t="s">
        <v>5231</v>
      </c>
      <c r="E1713" s="9"/>
      <c r="F1713" s="4" t="s">
        <v>5232</v>
      </c>
      <c r="G1713" s="4" t="s">
        <v>327</v>
      </c>
      <c r="H1713" s="9" t="s">
        <v>291</v>
      </c>
      <c r="I1713" s="9" t="s">
        <v>283</v>
      </c>
      <c r="J1713" s="4">
        <v>1.1299999999999999</v>
      </c>
      <c r="K1713" s="4" t="s">
        <v>377</v>
      </c>
      <c r="L1713" s="4" t="s">
        <v>1021</v>
      </c>
      <c r="M1713" s="4">
        <v>1.1299999999999999</v>
      </c>
      <c r="N1713" s="4"/>
      <c r="O1713" s="4" t="s">
        <v>284</v>
      </c>
      <c r="P1713" s="4" t="s">
        <v>279</v>
      </c>
      <c r="Q1713" s="4" t="s">
        <v>5231</v>
      </c>
      <c r="R1713" s="4"/>
      <c r="S1713" s="18"/>
      <c r="U1713" s="7">
        <f>VLOOKUP(F1713,[6]农村公路!$I$6:$W$11652,15,0)</f>
        <v>1.1299999999999999</v>
      </c>
      <c r="V1713" s="7">
        <f t="shared" si="81"/>
        <v>0</v>
      </c>
      <c r="W1713" s="7" t="e">
        <f>VLOOKUP(F1713,'[7]乡镇通三级、旅游资源产业路项目明细'!$F$8:$S$1305,14,0)</f>
        <v>#N/A</v>
      </c>
      <c r="AA1713" s="7" t="e">
        <f>_xlfn.XLOOKUP(F1713,'[8]乡镇通三级、旅游资源产业路项目明细'!$U:$U,'[8]乡镇通三级、旅游资源产业路项目明细'!$U:$U)</f>
        <v>#N/A</v>
      </c>
      <c r="AB1713" s="7" t="e">
        <f>VLOOKUP(F1713,[9]项目建设投资计划表!$L$7:$O$83,4,0)</f>
        <v>#N/A</v>
      </c>
    </row>
    <row r="1714" spans="1:28" ht="25.15" customHeight="1" outlineLevel="3" x14ac:dyDescent="0.4">
      <c r="A1714" s="4" t="s">
        <v>16</v>
      </c>
      <c r="B1714" s="4" t="s">
        <v>235</v>
      </c>
      <c r="C1714" s="4" t="s">
        <v>5208</v>
      </c>
      <c r="D1714" s="4" t="s">
        <v>5233</v>
      </c>
      <c r="E1714" s="9"/>
      <c r="F1714" s="4" t="s">
        <v>5234</v>
      </c>
      <c r="G1714" s="4" t="s">
        <v>327</v>
      </c>
      <c r="H1714" s="9" t="s">
        <v>291</v>
      </c>
      <c r="I1714" s="9" t="s">
        <v>283</v>
      </c>
      <c r="J1714" s="4">
        <v>1.43</v>
      </c>
      <c r="K1714" s="4" t="s">
        <v>377</v>
      </c>
      <c r="L1714" s="4" t="s">
        <v>1021</v>
      </c>
      <c r="M1714" s="4">
        <v>1.43</v>
      </c>
      <c r="N1714" s="4"/>
      <c r="O1714" s="4" t="s">
        <v>284</v>
      </c>
      <c r="P1714" s="4" t="s">
        <v>279</v>
      </c>
      <c r="Q1714" s="4" t="s">
        <v>5233</v>
      </c>
      <c r="R1714" s="4"/>
      <c r="S1714" s="18"/>
      <c r="U1714" s="7">
        <f>VLOOKUP(F1714,[6]农村公路!$I$6:$W$11652,15,0)</f>
        <v>1.43</v>
      </c>
      <c r="V1714" s="7">
        <f t="shared" si="81"/>
        <v>0</v>
      </c>
      <c r="W1714" s="7" t="e">
        <f>VLOOKUP(F1714,'[7]乡镇通三级、旅游资源产业路项目明细'!$F$8:$S$1305,14,0)</f>
        <v>#N/A</v>
      </c>
      <c r="AA1714" s="7" t="e">
        <f>_xlfn.XLOOKUP(F1714,'[8]乡镇通三级、旅游资源产业路项目明细'!$U:$U,'[8]乡镇通三级、旅游资源产业路项目明细'!$U:$U)</f>
        <v>#N/A</v>
      </c>
      <c r="AB1714" s="7" t="e">
        <f>VLOOKUP(F1714,[9]项目建设投资计划表!$L$7:$O$83,4,0)</f>
        <v>#N/A</v>
      </c>
    </row>
    <row r="1715" spans="1:28" s="1" customFormat="1" ht="25.15" customHeight="1" outlineLevel="1" x14ac:dyDescent="0.4">
      <c r="A1715" s="11" t="s">
        <v>17</v>
      </c>
      <c r="B1715" s="4"/>
      <c r="C1715" s="4"/>
      <c r="D1715" s="4"/>
      <c r="E1715" s="9"/>
      <c r="F1715" s="4"/>
      <c r="G1715" s="4"/>
      <c r="H1715" s="9"/>
      <c r="I1715" s="9"/>
      <c r="J1715" s="4">
        <f>SUBTOTAL(9,J1717:J1768)</f>
        <v>132.01899999999995</v>
      </c>
      <c r="K1715" s="4"/>
      <c r="L1715" s="4"/>
      <c r="M1715" s="4">
        <f>SUBTOTAL(9,M1717:M1768)</f>
        <v>132.90599999999995</v>
      </c>
      <c r="N1715" s="13">
        <v>132.96199999999999</v>
      </c>
      <c r="O1715" s="4"/>
      <c r="P1715" s="4"/>
      <c r="Q1715" s="4"/>
      <c r="R1715" s="4"/>
      <c r="S1715" s="18">
        <f t="shared" si="78"/>
        <v>-0.94300000000004047</v>
      </c>
    </row>
    <row r="1716" spans="1:28" s="1" customFormat="1" ht="25.15" customHeight="1" outlineLevel="2" x14ac:dyDescent="0.4">
      <c r="A1716" s="4"/>
      <c r="B1716" s="11" t="s">
        <v>142</v>
      </c>
      <c r="C1716" s="4"/>
      <c r="D1716" s="4"/>
      <c r="E1716" s="9"/>
      <c r="F1716" s="4"/>
      <c r="G1716" s="4"/>
      <c r="H1716" s="9"/>
      <c r="I1716" s="9"/>
      <c r="J1716" s="4">
        <f>SUBTOTAL(9,J1717:J1732)</f>
        <v>42.935999999999993</v>
      </c>
      <c r="K1716" s="4"/>
      <c r="L1716" s="4"/>
      <c r="M1716" s="4">
        <f>SUBTOTAL(9,M1717:M1732)</f>
        <v>42.935999999999993</v>
      </c>
      <c r="N1716" s="4">
        <v>42.939</v>
      </c>
      <c r="O1716" s="4"/>
      <c r="P1716" s="4"/>
      <c r="Q1716" s="4"/>
      <c r="R1716" s="4"/>
      <c r="S1716" s="18">
        <f t="shared" si="78"/>
        <v>-3.0000000000072191E-3</v>
      </c>
    </row>
    <row r="1717" spans="1:28" ht="25.15" customHeight="1" outlineLevel="3" x14ac:dyDescent="0.4">
      <c r="A1717" s="4" t="s">
        <v>17</v>
      </c>
      <c r="B1717" s="4" t="s">
        <v>142</v>
      </c>
      <c r="C1717" s="4" t="s">
        <v>5235</v>
      </c>
      <c r="D1717" s="4" t="s">
        <v>5236</v>
      </c>
      <c r="E1717" s="9"/>
      <c r="F1717" s="4" t="s">
        <v>5237</v>
      </c>
      <c r="G1717" s="4" t="s">
        <v>434</v>
      </c>
      <c r="H1717" s="9" t="s">
        <v>200</v>
      </c>
      <c r="I1717" s="9" t="s">
        <v>5238</v>
      </c>
      <c r="J1717" s="4">
        <v>6.5389999999999997</v>
      </c>
      <c r="K1717" s="4">
        <v>0</v>
      </c>
      <c r="L1717" s="4" t="s">
        <v>279</v>
      </c>
      <c r="M1717" s="4">
        <v>6.5389999999999997</v>
      </c>
      <c r="N1717" s="4"/>
      <c r="O1717" s="4">
        <v>6.5</v>
      </c>
      <c r="P1717" s="4" t="s">
        <v>436</v>
      </c>
      <c r="Q1717" s="4" t="s">
        <v>5235</v>
      </c>
      <c r="R1717" s="4"/>
      <c r="S1717" s="18"/>
      <c r="W1717" s="7" t="e">
        <f>VLOOKUP(F1717,'[7]2021年备案'!$F$8:$S$1293,14,0)</f>
        <v>#N/A</v>
      </c>
      <c r="Y1717" s="7" t="e">
        <f>J1717-W1717-M1717</f>
        <v>#N/A</v>
      </c>
      <c r="Z1717" s="7" t="s">
        <v>437</v>
      </c>
      <c r="AA1717" s="7" t="e">
        <f>_xlfn.XLOOKUP(F1717,'[8]乡镇通三级、旅游资源产业路项目明细'!$U:$U,'[8]乡镇通三级、旅游资源产业路项目明细'!$U:$U)</f>
        <v>#N/A</v>
      </c>
      <c r="AB1717" s="7" t="e">
        <f>VLOOKUP(F1717,[9]项目建设投资计划表!$L$7:$O$83,4,0)</f>
        <v>#N/A</v>
      </c>
    </row>
    <row r="1718" spans="1:28" ht="25.15" customHeight="1" outlineLevel="3" x14ac:dyDescent="0.4">
      <c r="A1718" s="4" t="s">
        <v>17</v>
      </c>
      <c r="B1718" s="4" t="s">
        <v>142</v>
      </c>
      <c r="C1718" s="4" t="s">
        <v>5239</v>
      </c>
      <c r="D1718" s="4" t="s">
        <v>5240</v>
      </c>
      <c r="E1718" s="9"/>
      <c r="F1718" s="4" t="s">
        <v>5241</v>
      </c>
      <c r="G1718" s="4" t="s">
        <v>434</v>
      </c>
      <c r="H1718" s="9" t="s">
        <v>200</v>
      </c>
      <c r="I1718" s="9" t="s">
        <v>5242</v>
      </c>
      <c r="J1718" s="4">
        <v>2.6</v>
      </c>
      <c r="K1718" s="4">
        <v>0</v>
      </c>
      <c r="L1718" s="4" t="s">
        <v>279</v>
      </c>
      <c r="M1718" s="4">
        <v>2.6</v>
      </c>
      <c r="N1718" s="4"/>
      <c r="O1718" s="4">
        <v>6.5</v>
      </c>
      <c r="P1718" s="4" t="s">
        <v>436</v>
      </c>
      <c r="Q1718" s="4" t="s">
        <v>5239</v>
      </c>
      <c r="R1718" s="4"/>
      <c r="S1718" s="18"/>
      <c r="W1718" s="7" t="e">
        <f>VLOOKUP(F1718,'[7]2021年备案'!$F$8:$S$1293,14,0)</f>
        <v>#N/A</v>
      </c>
      <c r="Y1718" s="7" t="e">
        <f>J1718-W1718-M1718</f>
        <v>#N/A</v>
      </c>
      <c r="Z1718" s="7" t="s">
        <v>437</v>
      </c>
      <c r="AA1718" s="7" t="e">
        <f>_xlfn.XLOOKUP(F1718,'[8]乡镇通三级、旅游资源产业路项目明细'!$U:$U,'[8]乡镇通三级、旅游资源产业路项目明细'!$U:$U)</f>
        <v>#N/A</v>
      </c>
      <c r="AB1718" s="7" t="e">
        <f>VLOOKUP(F1718,[9]项目建设投资计划表!$L$7:$O$83,4,0)</f>
        <v>#N/A</v>
      </c>
    </row>
    <row r="1719" spans="1:28" ht="25.15" customHeight="1" outlineLevel="3" x14ac:dyDescent="0.4">
      <c r="A1719" s="4" t="s">
        <v>17</v>
      </c>
      <c r="B1719" s="4" t="s">
        <v>142</v>
      </c>
      <c r="C1719" s="4" t="s">
        <v>5243</v>
      </c>
      <c r="D1719" s="4" t="s">
        <v>5244</v>
      </c>
      <c r="E1719" s="9"/>
      <c r="F1719" s="4" t="s">
        <v>5245</v>
      </c>
      <c r="G1719" s="4" t="s">
        <v>290</v>
      </c>
      <c r="H1719" s="9" t="s">
        <v>291</v>
      </c>
      <c r="I1719" s="9" t="s">
        <v>5246</v>
      </c>
      <c r="J1719" s="4">
        <v>6.7080000000000002</v>
      </c>
      <c r="K1719" s="4" t="s">
        <v>277</v>
      </c>
      <c r="L1719" s="4">
        <v>0</v>
      </c>
      <c r="M1719" s="4">
        <v>6.7080000000000002</v>
      </c>
      <c r="N1719" s="4"/>
      <c r="O1719" s="4" t="s">
        <v>293</v>
      </c>
      <c r="P1719" s="4" t="s">
        <v>279</v>
      </c>
      <c r="Q1719" s="4" t="s">
        <v>5247</v>
      </c>
      <c r="R1719" s="4"/>
      <c r="S1719" s="18"/>
      <c r="U1719" s="7">
        <f>VLOOKUP(F1719,[6]农村公路!$I$6:$W$11652,15,0)</f>
        <v>6.7080000000000002</v>
      </c>
      <c r="V1719" s="7">
        <f t="shared" ref="V1719:V1732" si="82">J1719-U1719</f>
        <v>0</v>
      </c>
      <c r="W1719" s="7" t="e">
        <f>VLOOKUP(F1719,'[7]2021年备案'!$F$8:$S$1293,14,0)</f>
        <v>#N/A</v>
      </c>
      <c r="X1719" s="7" t="e">
        <f>J1719-W1719</f>
        <v>#N/A</v>
      </c>
      <c r="Y1719" s="7" t="e">
        <f>X1719-M1719</f>
        <v>#N/A</v>
      </c>
      <c r="AA1719" s="7" t="e">
        <f>_xlfn.XLOOKUP(F1719,'[8]乡镇通三级、旅游资源产业路项目明细'!$U:$U,'[8]乡镇通三级、旅游资源产业路项目明细'!$U:$U)</f>
        <v>#N/A</v>
      </c>
      <c r="AB1719" s="7" t="e">
        <f>VLOOKUP(F1719,[9]项目建设投资计划表!$L$7:$O$83,4,0)</f>
        <v>#N/A</v>
      </c>
    </row>
    <row r="1720" spans="1:28" ht="25.15" customHeight="1" outlineLevel="3" x14ac:dyDescent="0.4">
      <c r="A1720" s="4" t="s">
        <v>17</v>
      </c>
      <c r="B1720" s="4" t="s">
        <v>142</v>
      </c>
      <c r="C1720" s="4" t="s">
        <v>5248</v>
      </c>
      <c r="D1720" s="4" t="s">
        <v>5249</v>
      </c>
      <c r="E1720" s="9"/>
      <c r="F1720" s="4" t="s">
        <v>5250</v>
      </c>
      <c r="G1720" s="4" t="s">
        <v>275</v>
      </c>
      <c r="H1720" s="9" t="s">
        <v>200</v>
      </c>
      <c r="I1720" s="9" t="s">
        <v>283</v>
      </c>
      <c r="J1720" s="4">
        <v>2.3010000000000002</v>
      </c>
      <c r="K1720" s="4"/>
      <c r="L1720" s="4"/>
      <c r="M1720" s="4">
        <v>2.3010000000000002</v>
      </c>
      <c r="N1720" s="4"/>
      <c r="O1720" s="4">
        <v>6</v>
      </c>
      <c r="P1720" s="4" t="s">
        <v>279</v>
      </c>
      <c r="Q1720" s="4" t="s">
        <v>5251</v>
      </c>
      <c r="R1720" s="4"/>
      <c r="S1720" s="18"/>
      <c r="U1720" s="7">
        <f>VLOOKUP(F1720,[6]农村公路!$I$6:$W$11652,15,0)</f>
        <v>2.3010000000000002</v>
      </c>
      <c r="V1720" s="7">
        <f t="shared" si="82"/>
        <v>0</v>
      </c>
      <c r="W1720" s="7" t="e">
        <f>VLOOKUP(F1720,'[7]2021年备案'!$F$8:$S$1293,14,0)</f>
        <v>#N/A</v>
      </c>
      <c r="X1720" s="7" t="e">
        <f>J1720-W1720</f>
        <v>#N/A</v>
      </c>
      <c r="Y1720" s="7" t="e">
        <f>X1720-M1720</f>
        <v>#N/A</v>
      </c>
      <c r="AA1720" s="7" t="e">
        <f>_xlfn.XLOOKUP(F1720,'[8]乡镇通三级、旅游资源产业路项目明细'!$U:$U,'[8]乡镇通三级、旅游资源产业路项目明细'!$U:$U)</f>
        <v>#N/A</v>
      </c>
      <c r="AB1720" s="7" t="e">
        <f>VLOOKUP(F1720,[9]项目建设投资计划表!$L$7:$O$83,4,0)</f>
        <v>#N/A</v>
      </c>
    </row>
    <row r="1721" spans="1:28" ht="25.15" customHeight="1" outlineLevel="3" x14ac:dyDescent="0.4">
      <c r="A1721" s="4" t="s">
        <v>17</v>
      </c>
      <c r="B1721" s="4" t="s">
        <v>142</v>
      </c>
      <c r="C1721" s="4" t="s">
        <v>5252</v>
      </c>
      <c r="D1721" s="4" t="s">
        <v>5253</v>
      </c>
      <c r="E1721" s="9"/>
      <c r="F1721" s="4" t="s">
        <v>5254</v>
      </c>
      <c r="G1721" s="4" t="s">
        <v>275</v>
      </c>
      <c r="H1721" s="9" t="s">
        <v>200</v>
      </c>
      <c r="I1721" s="9" t="s">
        <v>283</v>
      </c>
      <c r="J1721" s="4">
        <v>0.88</v>
      </c>
      <c r="K1721" s="4" t="s">
        <v>284</v>
      </c>
      <c r="L1721" s="4">
        <v>0</v>
      </c>
      <c r="M1721" s="4">
        <v>0.88</v>
      </c>
      <c r="N1721" s="4"/>
      <c r="O1721" s="4" t="s">
        <v>923</v>
      </c>
      <c r="P1721" s="4" t="s">
        <v>279</v>
      </c>
      <c r="Q1721" s="4" t="s">
        <v>5255</v>
      </c>
      <c r="R1721" s="4"/>
      <c r="S1721" s="18"/>
      <c r="U1721" s="7">
        <f>VLOOKUP(F1721,[6]农村公路!$I$6:$W$11652,15,0)</f>
        <v>0.88</v>
      </c>
      <c r="V1721" s="7">
        <f t="shared" si="82"/>
        <v>0</v>
      </c>
      <c r="W1721" s="7" t="e">
        <f>VLOOKUP(F1721,'[7]乡镇通三级、旅游资源产业路项目明细'!$F$8:$S$1305,14,0)</f>
        <v>#N/A</v>
      </c>
      <c r="AA1721" s="7" t="e">
        <f>_xlfn.XLOOKUP(F1721,'[8]乡镇通三级、旅游资源产业路项目明细'!$U:$U,'[8]乡镇通三级、旅游资源产业路项目明细'!$U:$U)</f>
        <v>#N/A</v>
      </c>
      <c r="AB1721" s="7" t="e">
        <f>VLOOKUP(F1721,[9]项目建设投资计划表!$L$7:$O$83,4,0)</f>
        <v>#N/A</v>
      </c>
    </row>
    <row r="1722" spans="1:28" ht="25.15" customHeight="1" outlineLevel="3" x14ac:dyDescent="0.4">
      <c r="A1722" s="4" t="s">
        <v>17</v>
      </c>
      <c r="B1722" s="4" t="s">
        <v>142</v>
      </c>
      <c r="C1722" s="4" t="s">
        <v>5248</v>
      </c>
      <c r="D1722" s="4" t="s">
        <v>5256</v>
      </c>
      <c r="E1722" s="9"/>
      <c r="F1722" s="4" t="s">
        <v>5257</v>
      </c>
      <c r="G1722" s="4" t="s">
        <v>275</v>
      </c>
      <c r="H1722" s="9" t="s">
        <v>200</v>
      </c>
      <c r="I1722" s="9" t="s">
        <v>283</v>
      </c>
      <c r="J1722" s="4">
        <v>0.65300000000000002</v>
      </c>
      <c r="K1722" s="4" t="s">
        <v>284</v>
      </c>
      <c r="L1722" s="4">
        <v>0</v>
      </c>
      <c r="M1722" s="4">
        <v>0.65300000000000002</v>
      </c>
      <c r="N1722" s="4"/>
      <c r="O1722" s="4" t="s">
        <v>923</v>
      </c>
      <c r="P1722" s="4" t="s">
        <v>279</v>
      </c>
      <c r="Q1722" s="4" t="s">
        <v>5258</v>
      </c>
      <c r="R1722" s="4"/>
      <c r="S1722" s="18"/>
      <c r="U1722" s="7">
        <f>VLOOKUP(F1722,[6]农村公路!$I$6:$W$11652,15,0)</f>
        <v>0.65300000000000002</v>
      </c>
      <c r="V1722" s="7">
        <f t="shared" si="82"/>
        <v>0</v>
      </c>
      <c r="W1722" s="7" t="e">
        <f>VLOOKUP(F1722,'[7]乡镇通三级、旅游资源产业路项目明细'!$F$8:$S$1305,14,0)</f>
        <v>#N/A</v>
      </c>
      <c r="AA1722" s="7" t="e">
        <f>_xlfn.XLOOKUP(F1722,'[8]乡镇通三级、旅游资源产业路项目明细'!$U:$U,'[8]乡镇通三级、旅游资源产业路项目明细'!$U:$U)</f>
        <v>#N/A</v>
      </c>
      <c r="AB1722" s="7" t="e">
        <f>VLOOKUP(F1722,[9]项目建设投资计划表!$L$7:$O$83,4,0)</f>
        <v>#N/A</v>
      </c>
    </row>
    <row r="1723" spans="1:28" ht="25.15" customHeight="1" outlineLevel="3" x14ac:dyDescent="0.4">
      <c r="A1723" s="4" t="s">
        <v>17</v>
      </c>
      <c r="B1723" s="4" t="s">
        <v>142</v>
      </c>
      <c r="C1723" s="4" t="s">
        <v>5259</v>
      </c>
      <c r="D1723" s="4" t="s">
        <v>5260</v>
      </c>
      <c r="E1723" s="9"/>
      <c r="F1723" s="4" t="s">
        <v>5261</v>
      </c>
      <c r="G1723" s="4" t="s">
        <v>275</v>
      </c>
      <c r="H1723" s="9" t="s">
        <v>291</v>
      </c>
      <c r="I1723" s="9" t="s">
        <v>283</v>
      </c>
      <c r="J1723" s="4">
        <v>5.6529999999999996</v>
      </c>
      <c r="K1723" s="4" t="s">
        <v>284</v>
      </c>
      <c r="L1723" s="4">
        <v>0</v>
      </c>
      <c r="M1723" s="4">
        <v>5.6529999999999996</v>
      </c>
      <c r="N1723" s="4"/>
      <c r="O1723" s="4" t="s">
        <v>4558</v>
      </c>
      <c r="P1723" s="4" t="s">
        <v>279</v>
      </c>
      <c r="Q1723" s="4" t="s">
        <v>5262</v>
      </c>
      <c r="R1723" s="4"/>
      <c r="S1723" s="18"/>
      <c r="U1723" s="7">
        <f>VLOOKUP(F1723,[6]农村公路!$I$6:$W$11652,15,0)</f>
        <v>5.6529999999999996</v>
      </c>
      <c r="V1723" s="7">
        <f t="shared" si="82"/>
        <v>0</v>
      </c>
      <c r="W1723" s="7" t="e">
        <f>VLOOKUP(F1723,'[7]2021年备案'!$F$8:$S$1293,14,0)</f>
        <v>#N/A</v>
      </c>
      <c r="X1723" s="7" t="e">
        <f>J1723-W1723</f>
        <v>#N/A</v>
      </c>
      <c r="Y1723" s="7" t="e">
        <f>X1723-M1723</f>
        <v>#N/A</v>
      </c>
      <c r="AA1723" s="7" t="e">
        <f>_xlfn.XLOOKUP(F1723,'[8]乡镇通三级、旅游资源产业路项目明细'!$U:$U,'[8]乡镇通三级、旅游资源产业路项目明细'!$U:$U)</f>
        <v>#N/A</v>
      </c>
      <c r="AB1723" s="7" t="e">
        <f>VLOOKUP(F1723,[9]项目建设投资计划表!$L$7:$O$83,4,0)</f>
        <v>#N/A</v>
      </c>
    </row>
    <row r="1724" spans="1:28" ht="25.15" customHeight="1" outlineLevel="3" x14ac:dyDescent="0.4">
      <c r="A1724" s="4" t="s">
        <v>17</v>
      </c>
      <c r="B1724" s="4" t="s">
        <v>142</v>
      </c>
      <c r="C1724" s="4" t="s">
        <v>5263</v>
      </c>
      <c r="D1724" s="4" t="s">
        <v>5264</v>
      </c>
      <c r="E1724" s="9"/>
      <c r="F1724" s="4" t="s">
        <v>5265</v>
      </c>
      <c r="G1724" s="4" t="s">
        <v>275</v>
      </c>
      <c r="H1724" s="9" t="s">
        <v>291</v>
      </c>
      <c r="I1724" s="9" t="s">
        <v>283</v>
      </c>
      <c r="J1724" s="4">
        <v>1.2230000000000001</v>
      </c>
      <c r="K1724" s="4" t="s">
        <v>527</v>
      </c>
      <c r="L1724" s="4">
        <v>0</v>
      </c>
      <c r="M1724" s="4">
        <v>1.2230000000000001</v>
      </c>
      <c r="N1724" s="4"/>
      <c r="O1724" s="4" t="s">
        <v>923</v>
      </c>
      <c r="P1724" s="4" t="s">
        <v>279</v>
      </c>
      <c r="Q1724" s="4" t="s">
        <v>5266</v>
      </c>
      <c r="R1724" s="4"/>
      <c r="S1724" s="18"/>
      <c r="U1724" s="7">
        <f>VLOOKUP(F1724,[6]农村公路!$I$6:$W$11652,15,0)</f>
        <v>1.2230000000000001</v>
      </c>
      <c r="V1724" s="7">
        <f t="shared" si="82"/>
        <v>0</v>
      </c>
      <c r="W1724" s="7" t="e">
        <f>VLOOKUP(F1724,'[7]乡镇通三级、旅游资源产业路项目明细'!$F$8:$S$1305,14,0)</f>
        <v>#N/A</v>
      </c>
      <c r="AA1724" s="7" t="e">
        <f>_xlfn.XLOOKUP(F1724,'[8]乡镇通三级、旅游资源产业路项目明细'!$U:$U,'[8]乡镇通三级、旅游资源产业路项目明细'!$U:$U)</f>
        <v>#N/A</v>
      </c>
      <c r="AB1724" s="7" t="e">
        <f>VLOOKUP(F1724,[9]项目建设投资计划表!$L$7:$O$83,4,0)</f>
        <v>#N/A</v>
      </c>
    </row>
    <row r="1725" spans="1:28" ht="25.15" customHeight="1" outlineLevel="3" x14ac:dyDescent="0.4">
      <c r="A1725" s="4" t="s">
        <v>17</v>
      </c>
      <c r="B1725" s="4" t="s">
        <v>142</v>
      </c>
      <c r="C1725" s="4" t="s">
        <v>5267</v>
      </c>
      <c r="D1725" s="4" t="s">
        <v>5268</v>
      </c>
      <c r="E1725" s="9"/>
      <c r="F1725" s="4" t="s">
        <v>5269</v>
      </c>
      <c r="G1725" s="4" t="s">
        <v>275</v>
      </c>
      <c r="H1725" s="9" t="s">
        <v>200</v>
      </c>
      <c r="I1725" s="9" t="s">
        <v>283</v>
      </c>
      <c r="J1725" s="4">
        <v>3.6859999999999999</v>
      </c>
      <c r="K1725" s="4" t="s">
        <v>527</v>
      </c>
      <c r="L1725" s="4">
        <v>0</v>
      </c>
      <c r="M1725" s="4">
        <v>3.6859999999999999</v>
      </c>
      <c r="N1725" s="4"/>
      <c r="O1725" s="4" t="s">
        <v>923</v>
      </c>
      <c r="P1725" s="4" t="s">
        <v>279</v>
      </c>
      <c r="Q1725" s="4" t="s">
        <v>5270</v>
      </c>
      <c r="R1725" s="4"/>
      <c r="S1725" s="18"/>
      <c r="U1725" s="7">
        <f>VLOOKUP(F1725,[6]农村公路!$I$6:$W$11652,15,0)</f>
        <v>3.6859999999999999</v>
      </c>
      <c r="V1725" s="7">
        <f t="shared" si="82"/>
        <v>0</v>
      </c>
      <c r="W1725" s="7" t="e">
        <f>VLOOKUP(F1725,'[7]乡镇通三级、旅游资源产业路项目明细'!$F$8:$S$1305,14,0)</f>
        <v>#N/A</v>
      </c>
      <c r="AA1725" s="7" t="e">
        <f>_xlfn.XLOOKUP(F1725,'[8]乡镇通三级、旅游资源产业路项目明细'!$U:$U,'[8]乡镇通三级、旅游资源产业路项目明细'!$U:$U)</f>
        <v>#N/A</v>
      </c>
      <c r="AB1725" s="7" t="e">
        <f>VLOOKUP(F1725,[9]项目建设投资计划表!$L$7:$O$83,4,0)</f>
        <v>#N/A</v>
      </c>
    </row>
    <row r="1726" spans="1:28" ht="25.15" customHeight="1" outlineLevel="3" x14ac:dyDescent="0.4">
      <c r="A1726" s="4" t="s">
        <v>17</v>
      </c>
      <c r="B1726" s="4" t="s">
        <v>142</v>
      </c>
      <c r="C1726" s="4" t="s">
        <v>5271</v>
      </c>
      <c r="D1726" s="4" t="s">
        <v>5272</v>
      </c>
      <c r="E1726" s="9"/>
      <c r="F1726" s="4" t="s">
        <v>5273</v>
      </c>
      <c r="G1726" s="4" t="s">
        <v>275</v>
      </c>
      <c r="H1726" s="9" t="s">
        <v>291</v>
      </c>
      <c r="I1726" s="9" t="s">
        <v>283</v>
      </c>
      <c r="J1726" s="4">
        <v>0.73799999999999999</v>
      </c>
      <c r="K1726" s="4" t="s">
        <v>1812</v>
      </c>
      <c r="L1726" s="4">
        <v>0</v>
      </c>
      <c r="M1726" s="4">
        <v>0.73799999999999999</v>
      </c>
      <c r="N1726" s="4"/>
      <c r="O1726" s="4" t="s">
        <v>923</v>
      </c>
      <c r="P1726" s="4" t="s">
        <v>279</v>
      </c>
      <c r="Q1726" s="4" t="s">
        <v>5274</v>
      </c>
      <c r="R1726" s="4"/>
      <c r="S1726" s="18"/>
      <c r="U1726" s="7">
        <f>VLOOKUP(F1726,[6]农村公路!$I$6:$W$11652,15,0)</f>
        <v>0.73799999999999999</v>
      </c>
      <c r="V1726" s="7">
        <f t="shared" si="82"/>
        <v>0</v>
      </c>
      <c r="W1726" s="7" t="e">
        <f>VLOOKUP(F1726,'[7]乡镇通三级、旅游资源产业路项目明细'!$F$8:$S$1305,14,0)</f>
        <v>#N/A</v>
      </c>
      <c r="AA1726" s="7" t="e">
        <f>_xlfn.XLOOKUP(F1726,'[8]乡镇通三级、旅游资源产业路项目明细'!$U:$U,'[8]乡镇通三级、旅游资源产业路项目明细'!$U:$U)</f>
        <v>#N/A</v>
      </c>
      <c r="AB1726" s="7" t="e">
        <f>VLOOKUP(F1726,[9]项目建设投资计划表!$L$7:$O$83,4,0)</f>
        <v>#N/A</v>
      </c>
    </row>
    <row r="1727" spans="1:28" ht="25.15" customHeight="1" outlineLevel="3" x14ac:dyDescent="0.4">
      <c r="A1727" s="4" t="s">
        <v>17</v>
      </c>
      <c r="B1727" s="4" t="s">
        <v>142</v>
      </c>
      <c r="C1727" s="4" t="s">
        <v>5235</v>
      </c>
      <c r="D1727" s="4" t="s">
        <v>5275</v>
      </c>
      <c r="E1727" s="9"/>
      <c r="F1727" s="4" t="s">
        <v>5276</v>
      </c>
      <c r="G1727" s="4" t="s">
        <v>275</v>
      </c>
      <c r="H1727" s="9" t="s">
        <v>291</v>
      </c>
      <c r="I1727" s="9" t="s">
        <v>5277</v>
      </c>
      <c r="J1727" s="4">
        <v>5.4050000000000002</v>
      </c>
      <c r="K1727" s="4" t="s">
        <v>527</v>
      </c>
      <c r="L1727" s="4">
        <v>0</v>
      </c>
      <c r="M1727" s="4">
        <v>5.4050000000000002</v>
      </c>
      <c r="N1727" s="4"/>
      <c r="O1727" s="4" t="s">
        <v>923</v>
      </c>
      <c r="P1727" s="4" t="s">
        <v>279</v>
      </c>
      <c r="Q1727" s="4" t="s">
        <v>5278</v>
      </c>
      <c r="R1727" s="4"/>
      <c r="S1727" s="18"/>
      <c r="U1727" s="7">
        <f>VLOOKUP(F1727,[6]农村公路!$I$6:$W$11652,15,0)</f>
        <v>5.4050000000000002</v>
      </c>
      <c r="V1727" s="7">
        <f t="shared" si="82"/>
        <v>0</v>
      </c>
      <c r="W1727" s="7" t="e">
        <f>VLOOKUP(F1727,'[7]乡镇通三级、旅游资源产业路项目明细'!$F$8:$S$1305,14,0)</f>
        <v>#N/A</v>
      </c>
      <c r="AA1727" s="7" t="e">
        <f>_xlfn.XLOOKUP(F1727,'[8]乡镇通三级、旅游资源产业路项目明细'!$U:$U,'[8]乡镇通三级、旅游资源产业路项目明细'!$U:$U)</f>
        <v>#N/A</v>
      </c>
      <c r="AB1727" s="7" t="e">
        <f>VLOOKUP(F1727,[9]项目建设投资计划表!$L$7:$O$83,4,0)</f>
        <v>#N/A</v>
      </c>
    </row>
    <row r="1728" spans="1:28" ht="25.15" customHeight="1" outlineLevel="3" x14ac:dyDescent="0.4">
      <c r="A1728" s="4" t="s">
        <v>17</v>
      </c>
      <c r="B1728" s="4" t="s">
        <v>142</v>
      </c>
      <c r="C1728" s="4" t="s">
        <v>5279</v>
      </c>
      <c r="D1728" s="4" t="s">
        <v>5280</v>
      </c>
      <c r="E1728" s="9"/>
      <c r="F1728" s="4" t="s">
        <v>5281</v>
      </c>
      <c r="G1728" s="4" t="s">
        <v>327</v>
      </c>
      <c r="H1728" s="9" t="s">
        <v>291</v>
      </c>
      <c r="I1728" s="9" t="s">
        <v>5282</v>
      </c>
      <c r="J1728" s="4">
        <v>1.238</v>
      </c>
      <c r="K1728" s="4" t="s">
        <v>527</v>
      </c>
      <c r="L1728" s="4" t="s">
        <v>1021</v>
      </c>
      <c r="M1728" s="4">
        <v>1.238</v>
      </c>
      <c r="N1728" s="4"/>
      <c r="O1728" s="4" t="s">
        <v>284</v>
      </c>
      <c r="P1728" s="4" t="s">
        <v>279</v>
      </c>
      <c r="Q1728" s="4" t="s">
        <v>5280</v>
      </c>
      <c r="R1728" s="4"/>
      <c r="S1728" s="18"/>
      <c r="U1728" s="7">
        <f>VLOOKUP(F1728,[6]农村公路!$I$6:$W$11652,15,0)</f>
        <v>1.238</v>
      </c>
      <c r="V1728" s="7">
        <f t="shared" si="82"/>
        <v>0</v>
      </c>
      <c r="W1728" s="7" t="e">
        <f>VLOOKUP(F1728,'[7]乡镇通三级、旅游资源产业路项目明细'!$F$8:$S$1305,14,0)</f>
        <v>#N/A</v>
      </c>
      <c r="AA1728" s="7" t="e">
        <f>_xlfn.XLOOKUP(F1728,'[8]乡镇通三级、旅游资源产业路项目明细'!$U:$U,'[8]乡镇通三级、旅游资源产业路项目明细'!$U:$U)</f>
        <v>#N/A</v>
      </c>
      <c r="AB1728" s="7" t="e">
        <f>VLOOKUP(F1728,[9]项目建设投资计划表!$L$7:$O$83,4,0)</f>
        <v>#N/A</v>
      </c>
    </row>
    <row r="1729" spans="1:28" ht="25.15" customHeight="1" outlineLevel="3" x14ac:dyDescent="0.4">
      <c r="A1729" s="4" t="s">
        <v>17</v>
      </c>
      <c r="B1729" s="4" t="s">
        <v>142</v>
      </c>
      <c r="C1729" s="4" t="s">
        <v>5283</v>
      </c>
      <c r="D1729" s="4" t="s">
        <v>5284</v>
      </c>
      <c r="E1729" s="9"/>
      <c r="F1729" s="4" t="s">
        <v>5285</v>
      </c>
      <c r="G1729" s="4" t="s">
        <v>327</v>
      </c>
      <c r="H1729" s="9" t="s">
        <v>291</v>
      </c>
      <c r="I1729" s="9" t="s">
        <v>283</v>
      </c>
      <c r="J1729" s="4">
        <v>1.254</v>
      </c>
      <c r="K1729" s="4" t="s">
        <v>527</v>
      </c>
      <c r="L1729" s="4" t="s">
        <v>1021</v>
      </c>
      <c r="M1729" s="4">
        <v>1.254</v>
      </c>
      <c r="N1729" s="4"/>
      <c r="O1729" s="4" t="s">
        <v>284</v>
      </c>
      <c r="P1729" s="4" t="s">
        <v>279</v>
      </c>
      <c r="Q1729" s="4" t="s">
        <v>5284</v>
      </c>
      <c r="R1729" s="4"/>
      <c r="S1729" s="18"/>
      <c r="U1729" s="7">
        <f>VLOOKUP(F1729,[6]农村公路!$I$6:$W$11652,15,0)</f>
        <v>1.254</v>
      </c>
      <c r="V1729" s="7">
        <f t="shared" si="82"/>
        <v>0</v>
      </c>
      <c r="W1729" s="7" t="e">
        <f>VLOOKUP(F1729,'[7]乡镇通三级、旅游资源产业路项目明细'!$F$8:$S$1305,14,0)</f>
        <v>#N/A</v>
      </c>
      <c r="AA1729" s="7" t="e">
        <f>_xlfn.XLOOKUP(F1729,'[8]乡镇通三级、旅游资源产业路项目明细'!$U:$U,'[8]乡镇通三级、旅游资源产业路项目明细'!$U:$U)</f>
        <v>#N/A</v>
      </c>
      <c r="AB1729" s="7" t="e">
        <f>VLOOKUP(F1729,[9]项目建设投资计划表!$L$7:$O$83,4,0)</f>
        <v>#N/A</v>
      </c>
    </row>
    <row r="1730" spans="1:28" ht="25.15" customHeight="1" outlineLevel="3" x14ac:dyDescent="0.4">
      <c r="A1730" s="4" t="s">
        <v>17</v>
      </c>
      <c r="B1730" s="4" t="s">
        <v>142</v>
      </c>
      <c r="C1730" s="4" t="s">
        <v>5259</v>
      </c>
      <c r="D1730" s="4" t="s">
        <v>5286</v>
      </c>
      <c r="E1730" s="9"/>
      <c r="F1730" s="4" t="s">
        <v>5287</v>
      </c>
      <c r="G1730" s="4" t="s">
        <v>327</v>
      </c>
      <c r="H1730" s="9" t="s">
        <v>291</v>
      </c>
      <c r="I1730" s="9" t="s">
        <v>283</v>
      </c>
      <c r="J1730" s="4">
        <v>0.92500000000000004</v>
      </c>
      <c r="K1730" s="4" t="s">
        <v>527</v>
      </c>
      <c r="L1730" s="4" t="s">
        <v>1021</v>
      </c>
      <c r="M1730" s="4">
        <v>0.92500000000000004</v>
      </c>
      <c r="N1730" s="4"/>
      <c r="O1730" s="4" t="s">
        <v>284</v>
      </c>
      <c r="P1730" s="4" t="s">
        <v>279</v>
      </c>
      <c r="Q1730" s="4" t="s">
        <v>5286</v>
      </c>
      <c r="R1730" s="4"/>
      <c r="S1730" s="18"/>
      <c r="U1730" s="7">
        <f>VLOOKUP(F1730,[6]农村公路!$I$6:$W$11652,15,0)</f>
        <v>0.92500000000000004</v>
      </c>
      <c r="V1730" s="7">
        <f t="shared" si="82"/>
        <v>0</v>
      </c>
      <c r="W1730" s="7" t="e">
        <f>VLOOKUP(F1730,'[7]乡镇通三级、旅游资源产业路项目明细'!$F$8:$S$1305,14,0)</f>
        <v>#N/A</v>
      </c>
      <c r="AA1730" s="7" t="e">
        <f>_xlfn.XLOOKUP(F1730,'[8]乡镇通三级、旅游资源产业路项目明细'!$U:$U,'[8]乡镇通三级、旅游资源产业路项目明细'!$U:$U)</f>
        <v>#N/A</v>
      </c>
      <c r="AB1730" s="7" t="e">
        <f>VLOOKUP(F1730,[9]项目建设投资计划表!$L$7:$O$83,4,0)</f>
        <v>#N/A</v>
      </c>
    </row>
    <row r="1731" spans="1:28" ht="25.15" customHeight="1" outlineLevel="3" x14ac:dyDescent="0.4">
      <c r="A1731" s="4" t="s">
        <v>17</v>
      </c>
      <c r="B1731" s="4" t="s">
        <v>142</v>
      </c>
      <c r="C1731" s="4" t="s">
        <v>5259</v>
      </c>
      <c r="D1731" s="4" t="s">
        <v>5288</v>
      </c>
      <c r="E1731" s="9"/>
      <c r="F1731" s="4" t="s">
        <v>5289</v>
      </c>
      <c r="G1731" s="4" t="s">
        <v>327</v>
      </c>
      <c r="H1731" s="9" t="s">
        <v>291</v>
      </c>
      <c r="I1731" s="9" t="s">
        <v>5290</v>
      </c>
      <c r="J1731" s="4">
        <v>1.6619999999999999</v>
      </c>
      <c r="K1731" s="4" t="s">
        <v>527</v>
      </c>
      <c r="L1731" s="4" t="s">
        <v>1021</v>
      </c>
      <c r="M1731" s="4">
        <v>1.6619999999999999</v>
      </c>
      <c r="N1731" s="4"/>
      <c r="O1731" s="4" t="s">
        <v>284</v>
      </c>
      <c r="P1731" s="4" t="s">
        <v>279</v>
      </c>
      <c r="Q1731" s="4" t="s">
        <v>5288</v>
      </c>
      <c r="R1731" s="4"/>
      <c r="S1731" s="18"/>
      <c r="U1731" s="7">
        <f>VLOOKUP(F1731,[6]农村公路!$I$6:$W$11652,15,0)</f>
        <v>1.6619999999999999</v>
      </c>
      <c r="V1731" s="7">
        <f t="shared" si="82"/>
        <v>0</v>
      </c>
      <c r="W1731" s="7" t="e">
        <f>VLOOKUP(F1731,'[7]乡镇通三级、旅游资源产业路项目明细'!$F$8:$S$1305,14,0)</f>
        <v>#N/A</v>
      </c>
      <c r="AA1731" s="7" t="e">
        <f>_xlfn.XLOOKUP(F1731,'[8]乡镇通三级、旅游资源产业路项目明细'!$U:$U,'[8]乡镇通三级、旅游资源产业路项目明细'!$U:$U)</f>
        <v>#N/A</v>
      </c>
      <c r="AB1731" s="7" t="e">
        <f>VLOOKUP(F1731,[9]项目建设投资计划表!$L$7:$O$83,4,0)</f>
        <v>#N/A</v>
      </c>
    </row>
    <row r="1732" spans="1:28" ht="25.15" customHeight="1" outlineLevel="3" x14ac:dyDescent="0.4">
      <c r="A1732" s="4" t="s">
        <v>17</v>
      </c>
      <c r="B1732" s="4" t="s">
        <v>142</v>
      </c>
      <c r="C1732" s="4" t="s">
        <v>5271</v>
      </c>
      <c r="D1732" s="4" t="s">
        <v>5291</v>
      </c>
      <c r="E1732" s="4"/>
      <c r="F1732" s="4" t="s">
        <v>5292</v>
      </c>
      <c r="G1732" s="4" t="s">
        <v>275</v>
      </c>
      <c r="H1732" s="9" t="s">
        <v>200</v>
      </c>
      <c r="I1732" s="9" t="s">
        <v>283</v>
      </c>
      <c r="J1732" s="10">
        <v>1.4710000000000001</v>
      </c>
      <c r="K1732" s="4">
        <v>0</v>
      </c>
      <c r="L1732" s="4"/>
      <c r="M1732" s="4">
        <v>1.4710000000000001</v>
      </c>
      <c r="N1732" s="4"/>
      <c r="O1732" s="4" t="s">
        <v>923</v>
      </c>
      <c r="P1732" s="4" t="s">
        <v>279</v>
      </c>
      <c r="Q1732" s="4" t="s">
        <v>5293</v>
      </c>
      <c r="R1732" s="4" t="s">
        <v>366</v>
      </c>
      <c r="S1732" s="18"/>
      <c r="U1732" s="7">
        <f>VLOOKUP(F1732,[6]农村公路!$I$6:$W$11652,15,0)</f>
        <v>1.4710000000000001</v>
      </c>
      <c r="V1732" s="7">
        <f t="shared" si="82"/>
        <v>0</v>
      </c>
      <c r="W1732" s="7" t="e">
        <f>VLOOKUP(F1732,'[7]2021年备案'!$F$8:$S$1293,14,0)</f>
        <v>#N/A</v>
      </c>
      <c r="X1732" s="7" t="e">
        <f>J1732-W1732</f>
        <v>#N/A</v>
      </c>
      <c r="Y1732" s="7" t="e">
        <f>X1732-M1732</f>
        <v>#N/A</v>
      </c>
      <c r="AA1732" s="7" t="str">
        <f>_xlfn.XLOOKUP(F1732,'[8]乡镇通三级、旅游资源产业路项目明细'!$U:$U,'[8]乡镇通三级、旅游资源产业路项目明细'!$U:$U)</f>
        <v>苹果山-晓村繁殖场连接路</v>
      </c>
      <c r="AB1732" s="7" t="e">
        <f>VLOOKUP(F1732,[9]项目建设投资计划表!$L$7:$O$83,4,0)</f>
        <v>#N/A</v>
      </c>
    </row>
    <row r="1733" spans="1:28" s="1" customFormat="1" ht="25.15" customHeight="1" outlineLevel="2" x14ac:dyDescent="0.4">
      <c r="A1733" s="4"/>
      <c r="B1733" s="11" t="s">
        <v>145</v>
      </c>
      <c r="C1733" s="4"/>
      <c r="D1733" s="4"/>
      <c r="E1733" s="9"/>
      <c r="F1733" s="4"/>
      <c r="G1733" s="4"/>
      <c r="H1733" s="9"/>
      <c r="I1733" s="9"/>
      <c r="J1733" s="4">
        <f>SUBTOTAL(9,J1734:J1735)</f>
        <v>4.12</v>
      </c>
      <c r="K1733" s="4"/>
      <c r="L1733" s="4"/>
      <c r="M1733" s="4">
        <f>SUBTOTAL(9,M1734:M1735)</f>
        <v>4.12</v>
      </c>
      <c r="N1733" s="4">
        <v>4.0999999999999996</v>
      </c>
      <c r="O1733" s="4"/>
      <c r="P1733" s="4"/>
      <c r="Q1733" s="4"/>
      <c r="R1733" s="4"/>
      <c r="S1733" s="18">
        <f t="shared" si="78"/>
        <v>2.0000000000000462E-2</v>
      </c>
    </row>
    <row r="1734" spans="1:28" ht="25.15" customHeight="1" outlineLevel="3" x14ac:dyDescent="0.4">
      <c r="A1734" s="4" t="s">
        <v>17</v>
      </c>
      <c r="B1734" s="4" t="s">
        <v>145</v>
      </c>
      <c r="C1734" s="4" t="s">
        <v>5294</v>
      </c>
      <c r="D1734" s="4" t="s">
        <v>5295</v>
      </c>
      <c r="E1734" s="9"/>
      <c r="F1734" s="4" t="s">
        <v>5296</v>
      </c>
      <c r="G1734" s="4" t="s">
        <v>275</v>
      </c>
      <c r="H1734" s="9" t="s">
        <v>291</v>
      </c>
      <c r="I1734" s="9" t="s">
        <v>5297</v>
      </c>
      <c r="J1734" s="4">
        <v>3.57</v>
      </c>
      <c r="K1734" s="4" t="s">
        <v>300</v>
      </c>
      <c r="L1734" s="4">
        <v>0</v>
      </c>
      <c r="M1734" s="4">
        <v>3.57</v>
      </c>
      <c r="N1734" s="4"/>
      <c r="O1734" s="4" t="s">
        <v>278</v>
      </c>
      <c r="P1734" s="4" t="s">
        <v>279</v>
      </c>
      <c r="Q1734" s="4" t="s">
        <v>5295</v>
      </c>
      <c r="R1734" s="4"/>
      <c r="S1734" s="18"/>
      <c r="U1734" s="7">
        <f>VLOOKUP(F1734,[6]农村公路!$I$6:$W$11652,15,0)</f>
        <v>3.57</v>
      </c>
      <c r="V1734" s="7">
        <f>J1734-U1734</f>
        <v>0</v>
      </c>
      <c r="W1734" s="7" t="e">
        <f>VLOOKUP(F1734,'[7]乡镇通三级、旅游资源产业路项目明细'!$F$8:$S$1305,14,0)</f>
        <v>#N/A</v>
      </c>
      <c r="AA1734" s="7" t="e">
        <f>_xlfn.XLOOKUP(F1734,'[8]乡镇通三级、旅游资源产业路项目明细'!$U:$U,'[8]乡镇通三级、旅游资源产业路项目明细'!$U:$U)</f>
        <v>#N/A</v>
      </c>
      <c r="AB1734" s="7" t="e">
        <f>VLOOKUP(F1734,[9]项目建设投资计划表!$L$7:$O$83,4,0)</f>
        <v>#N/A</v>
      </c>
    </row>
    <row r="1735" spans="1:28" ht="25.15" customHeight="1" outlineLevel="3" x14ac:dyDescent="0.4">
      <c r="A1735" s="4" t="s">
        <v>17</v>
      </c>
      <c r="B1735" s="4" t="s">
        <v>145</v>
      </c>
      <c r="C1735" s="4" t="s">
        <v>5298</v>
      </c>
      <c r="D1735" s="4" t="s">
        <v>5299</v>
      </c>
      <c r="E1735" s="9"/>
      <c r="F1735" s="4" t="s">
        <v>5300</v>
      </c>
      <c r="G1735" s="4" t="s">
        <v>275</v>
      </c>
      <c r="H1735" s="9" t="s">
        <v>291</v>
      </c>
      <c r="I1735" s="9" t="s">
        <v>5301</v>
      </c>
      <c r="J1735" s="4">
        <v>0.55000000000000004</v>
      </c>
      <c r="K1735" s="4" t="s">
        <v>284</v>
      </c>
      <c r="L1735" s="4">
        <v>0</v>
      </c>
      <c r="M1735" s="4">
        <v>0.55000000000000004</v>
      </c>
      <c r="N1735" s="4"/>
      <c r="O1735" s="4" t="s">
        <v>923</v>
      </c>
      <c r="P1735" s="4" t="s">
        <v>279</v>
      </c>
      <c r="Q1735" s="4" t="s">
        <v>5302</v>
      </c>
      <c r="R1735" s="4"/>
      <c r="S1735" s="18"/>
      <c r="U1735" s="7">
        <f>VLOOKUP(F1735,[6]农村公路!$I$6:$W$11652,15,0)</f>
        <v>0.55000000000000004</v>
      </c>
      <c r="V1735" s="7">
        <f>J1735-U1735</f>
        <v>0</v>
      </c>
      <c r="W1735" s="7" t="e">
        <f>VLOOKUP(F1735,'[7]乡镇通三级、旅游资源产业路项目明细'!$F$8:$S$1305,14,0)</f>
        <v>#N/A</v>
      </c>
      <c r="AA1735" s="7" t="e">
        <f>_xlfn.XLOOKUP(F1735,'[8]乡镇通三级、旅游资源产业路项目明细'!$U:$U,'[8]乡镇通三级、旅游资源产业路项目明细'!$U:$U)</f>
        <v>#N/A</v>
      </c>
      <c r="AB1735" s="7" t="e">
        <f>VLOOKUP(F1735,[9]项目建设投资计划表!$L$7:$O$83,4,0)</f>
        <v>#N/A</v>
      </c>
    </row>
    <row r="1736" spans="1:28" s="1" customFormat="1" ht="25.15" customHeight="1" outlineLevel="2" x14ac:dyDescent="0.4">
      <c r="A1736" s="4"/>
      <c r="B1736" s="11" t="s">
        <v>144</v>
      </c>
      <c r="C1736" s="4"/>
      <c r="D1736" s="4"/>
      <c r="E1736" s="9"/>
      <c r="F1736" s="4"/>
      <c r="G1736" s="4"/>
      <c r="H1736" s="9"/>
      <c r="I1736" s="9"/>
      <c r="J1736" s="4">
        <f>SUBTOTAL(9,J1737:J1741)</f>
        <v>22.828000000000003</v>
      </c>
      <c r="K1736" s="4"/>
      <c r="L1736" s="4"/>
      <c r="M1736" s="4">
        <f>SUBTOTAL(9,M1737:M1741)</f>
        <v>23.715</v>
      </c>
      <c r="N1736" s="4">
        <v>23.722999999999999</v>
      </c>
      <c r="O1736" s="4"/>
      <c r="P1736" s="4"/>
      <c r="Q1736" s="4"/>
      <c r="R1736" s="4"/>
      <c r="S1736" s="18">
        <f t="shared" ref="S1736:S1786" si="83">J1736-N1736</f>
        <v>-0.89499999999999602</v>
      </c>
    </row>
    <row r="1737" spans="1:28" ht="25.15" customHeight="1" outlineLevel="3" x14ac:dyDescent="0.4">
      <c r="A1737" s="4" t="s">
        <v>17</v>
      </c>
      <c r="B1737" s="4" t="s">
        <v>144</v>
      </c>
      <c r="C1737" s="4" t="s">
        <v>5303</v>
      </c>
      <c r="D1737" s="4" t="s">
        <v>5304</v>
      </c>
      <c r="E1737" s="9"/>
      <c r="F1737" s="4" t="s">
        <v>5305</v>
      </c>
      <c r="G1737" s="4" t="s">
        <v>434</v>
      </c>
      <c r="H1737" s="9" t="s">
        <v>200</v>
      </c>
      <c r="I1737" s="9" t="s">
        <v>5306</v>
      </c>
      <c r="J1737" s="4">
        <v>11.723000000000001</v>
      </c>
      <c r="K1737" s="4">
        <v>0</v>
      </c>
      <c r="L1737" s="4" t="s">
        <v>279</v>
      </c>
      <c r="M1737" s="4">
        <v>11.723000000000001</v>
      </c>
      <c r="N1737" s="4"/>
      <c r="O1737" s="4">
        <v>6.5</v>
      </c>
      <c r="P1737" s="4" t="s">
        <v>436</v>
      </c>
      <c r="Q1737" s="4" t="s">
        <v>5303</v>
      </c>
      <c r="R1737" s="4"/>
      <c r="S1737" s="18"/>
      <c r="W1737" s="7" t="e">
        <f>VLOOKUP(F1737,'[7]2021年备案'!$F$8:$S$1293,14,0)</f>
        <v>#N/A</v>
      </c>
      <c r="Y1737" s="7" t="e">
        <f>J1737-W1737-M1737</f>
        <v>#N/A</v>
      </c>
      <c r="Z1737" s="7" t="s">
        <v>437</v>
      </c>
      <c r="AA1737" s="7" t="e">
        <f>_xlfn.XLOOKUP(F1737,'[8]乡镇通三级、旅游资源产业路项目明细'!$U:$U,'[8]乡镇通三级、旅游资源产业路项目明细'!$U:$U)</f>
        <v>#N/A</v>
      </c>
      <c r="AB1737" s="7" t="e">
        <f>VLOOKUP(F1737,[9]项目建设投资计划表!$L$7:$O$83,4,0)</f>
        <v>#N/A</v>
      </c>
    </row>
    <row r="1738" spans="1:28" ht="25.15" customHeight="1" outlineLevel="3" x14ac:dyDescent="0.4">
      <c r="A1738" s="4" t="s">
        <v>17</v>
      </c>
      <c r="B1738" s="4" t="s">
        <v>144</v>
      </c>
      <c r="C1738" s="4" t="s">
        <v>5307</v>
      </c>
      <c r="D1738" s="4" t="s">
        <v>594</v>
      </c>
      <c r="E1738" s="9"/>
      <c r="F1738" s="4" t="s">
        <v>5308</v>
      </c>
      <c r="G1738" s="4" t="s">
        <v>275</v>
      </c>
      <c r="H1738" s="9" t="s">
        <v>291</v>
      </c>
      <c r="I1738" s="9" t="s">
        <v>5309</v>
      </c>
      <c r="J1738" s="4">
        <v>3.1</v>
      </c>
      <c r="K1738" s="4"/>
      <c r="L1738" s="4"/>
      <c r="M1738" s="4">
        <v>3.1</v>
      </c>
      <c r="N1738" s="4"/>
      <c r="O1738" s="4">
        <v>5</v>
      </c>
      <c r="P1738" s="4" t="s">
        <v>279</v>
      </c>
      <c r="Q1738" s="4" t="s">
        <v>5310</v>
      </c>
      <c r="R1738" s="4" t="s">
        <v>366</v>
      </c>
      <c r="S1738" s="18"/>
      <c r="U1738" s="7">
        <f>VLOOKUP(F1738,[6]农村公路!$I$6:$W$11652,15,0)</f>
        <v>3.1</v>
      </c>
      <c r="V1738" s="7">
        <f>J1738-U1738</f>
        <v>0</v>
      </c>
      <c r="W1738" s="7" t="e">
        <f>VLOOKUP(F1738,'[7]乡镇通三级、旅游资源产业路项目明细'!$F$8:$S$1305,14,0)</f>
        <v>#N/A</v>
      </c>
      <c r="AA1738" s="7" t="str">
        <f>_xlfn.XLOOKUP(F1738,'[8]乡镇通三级、旅游资源产业路项目明细'!$U:$U,'[8]乡镇通三级、旅游资源产业路项目明细'!$U:$U)</f>
        <v>南岳村水果基地产业路</v>
      </c>
      <c r="AB1738" s="7" t="e">
        <f>VLOOKUP(F1738,[9]项目建设投资计划表!$L$7:$O$83,4,0)</f>
        <v>#N/A</v>
      </c>
    </row>
    <row r="1739" spans="1:28" ht="25.15" customHeight="1" outlineLevel="3" x14ac:dyDescent="0.4">
      <c r="A1739" s="4" t="s">
        <v>17</v>
      </c>
      <c r="B1739" s="4" t="s">
        <v>144</v>
      </c>
      <c r="C1739" s="4" t="s">
        <v>5311</v>
      </c>
      <c r="D1739" s="4" t="s">
        <v>5312</v>
      </c>
      <c r="E1739" s="9"/>
      <c r="F1739" s="4" t="s">
        <v>5313</v>
      </c>
      <c r="G1739" s="4" t="s">
        <v>275</v>
      </c>
      <c r="H1739" s="9" t="s">
        <v>291</v>
      </c>
      <c r="I1739" s="9" t="s">
        <v>283</v>
      </c>
      <c r="J1739" s="4">
        <v>3.1</v>
      </c>
      <c r="K1739" s="4"/>
      <c r="L1739" s="4"/>
      <c r="M1739" s="4">
        <v>1.5</v>
      </c>
      <c r="N1739" s="4"/>
      <c r="O1739" s="4">
        <v>7</v>
      </c>
      <c r="P1739" s="4" t="s">
        <v>279</v>
      </c>
      <c r="Q1739" s="4" t="s">
        <v>5314</v>
      </c>
      <c r="R1739" s="4" t="s">
        <v>366</v>
      </c>
      <c r="S1739" s="18"/>
      <c r="U1739" s="7">
        <f>VLOOKUP(F1739,[6]农村公路!$I$6:$W$11652,15,0)</f>
        <v>3.1</v>
      </c>
      <c r="V1739" s="7">
        <f>J1739-U1739</f>
        <v>0</v>
      </c>
      <c r="W1739" s="7">
        <f>VLOOKUP(F1739,'[7]2021年备案'!$F$8:$S$1293,14,0)</f>
        <v>1.6</v>
      </c>
      <c r="X1739" s="7">
        <f>J1739-W1739</f>
        <v>1.5</v>
      </c>
      <c r="Y1739" s="7">
        <f>X1739-M1739</f>
        <v>0</v>
      </c>
      <c r="AA1739" s="7" t="str">
        <f>_xlfn.XLOOKUP(F1739,'[8]乡镇通三级、旅游资源产业路项目明细'!$U:$U,'[8]乡镇通三级、旅游资源产业路项目明细'!$U:$U)</f>
        <v>慈利县鑫月蔬菜种植专业合作社产业路</v>
      </c>
      <c r="AB1739" s="7" t="e">
        <f>VLOOKUP(F1739,[9]项目建设投资计划表!$L$7:$O$83,4,0)</f>
        <v>#N/A</v>
      </c>
    </row>
    <row r="1740" spans="1:28" ht="25.15" customHeight="1" outlineLevel="3" x14ac:dyDescent="0.4">
      <c r="A1740" s="4" t="s">
        <v>17</v>
      </c>
      <c r="B1740" s="4" t="s">
        <v>144</v>
      </c>
      <c r="C1740" s="4" t="s">
        <v>5315</v>
      </c>
      <c r="D1740" s="4" t="s">
        <v>5316</v>
      </c>
      <c r="E1740" s="9"/>
      <c r="F1740" s="4" t="s">
        <v>5317</v>
      </c>
      <c r="G1740" s="4" t="s">
        <v>275</v>
      </c>
      <c r="H1740" s="9" t="s">
        <v>291</v>
      </c>
      <c r="I1740" s="9" t="s">
        <v>5318</v>
      </c>
      <c r="J1740" s="4">
        <v>1.387</v>
      </c>
      <c r="K1740" s="4"/>
      <c r="L1740" s="4"/>
      <c r="M1740" s="4">
        <v>1.387</v>
      </c>
      <c r="N1740" s="4"/>
      <c r="O1740" s="4">
        <v>5</v>
      </c>
      <c r="P1740" s="4" t="s">
        <v>279</v>
      </c>
      <c r="Q1740" s="4" t="s">
        <v>5319</v>
      </c>
      <c r="R1740" s="4" t="s">
        <v>366</v>
      </c>
      <c r="S1740" s="18"/>
      <c r="U1740" s="7">
        <f>VLOOKUP(F1740,[6]农村公路!$I$6:$W$11652,15,0)</f>
        <v>1.387</v>
      </c>
      <c r="V1740" s="7">
        <f>J1740-U1740</f>
        <v>0</v>
      </c>
      <c r="W1740" s="7" t="e">
        <f>VLOOKUP(F1740,'[7]乡镇通三级、旅游资源产业路项目明细'!$F$8:$S$1305,14,0)</f>
        <v>#N/A</v>
      </c>
      <c r="AA1740" s="7" t="str">
        <f>_xlfn.XLOOKUP(F1740,'[8]乡镇通三级、旅游资源产业路项目明细'!$U:$U,'[8]乡镇通三级、旅游资源产业路项目明细'!$U:$U)</f>
        <v>东方希望集团龙溪养猪场产业路</v>
      </c>
      <c r="AB1740" s="7" t="e">
        <f>VLOOKUP(F1740,[9]项目建设投资计划表!$L$7:$O$83,4,0)</f>
        <v>#N/A</v>
      </c>
    </row>
    <row r="1741" spans="1:28" ht="25.15" customHeight="1" outlineLevel="3" x14ac:dyDescent="0.4">
      <c r="A1741" s="4" t="s">
        <v>17</v>
      </c>
      <c r="B1741" s="4" t="s">
        <v>144</v>
      </c>
      <c r="C1741" s="4" t="s">
        <v>5320</v>
      </c>
      <c r="D1741" s="4" t="s">
        <v>5321</v>
      </c>
      <c r="E1741" s="9"/>
      <c r="F1741" s="4" t="s">
        <v>5322</v>
      </c>
      <c r="G1741" s="4" t="s">
        <v>290</v>
      </c>
      <c r="H1741" s="9" t="s">
        <v>291</v>
      </c>
      <c r="I1741" s="9" t="s">
        <v>5323</v>
      </c>
      <c r="J1741" s="4">
        <v>3.5179999999999998</v>
      </c>
      <c r="K1741" s="4"/>
      <c r="L1741" s="4"/>
      <c r="M1741" s="4">
        <v>6.0049999999999999</v>
      </c>
      <c r="N1741" s="4"/>
      <c r="O1741" s="4">
        <v>6.5</v>
      </c>
      <c r="P1741" s="4" t="s">
        <v>436</v>
      </c>
      <c r="Q1741" s="4" t="s">
        <v>5321</v>
      </c>
      <c r="R1741" s="4" t="s">
        <v>366</v>
      </c>
      <c r="S1741" s="18"/>
      <c r="U1741" s="7">
        <f>VLOOKUP(F1741,[6]农村公路!$I$6:$W$11652,15,0)</f>
        <v>3.5179999999999998</v>
      </c>
      <c r="V1741" s="7">
        <f>J1741-U1741</f>
        <v>0</v>
      </c>
      <c r="W1741" s="7" t="e">
        <f>VLOOKUP(F1741,'[7]乡镇通三级、旅游资源产业路项目明细'!$F$8:$S$1305,14,0)</f>
        <v>#N/A</v>
      </c>
      <c r="AA1741" s="7" t="str">
        <f>_xlfn.XLOOKUP(F1741,'[8]乡镇通三级、旅游资源产业路项目明细'!$U:$U,'[8]乡镇通三级、旅游资源产业路项目明细'!$U:$U)</f>
        <v>罗潭村连接路</v>
      </c>
      <c r="AB1741" s="7" t="e">
        <f>VLOOKUP(F1741,[9]项目建设投资计划表!$L$7:$O$83,4,0)</f>
        <v>#N/A</v>
      </c>
    </row>
    <row r="1742" spans="1:28" s="1" customFormat="1" ht="25.15" customHeight="1" outlineLevel="2" x14ac:dyDescent="0.4">
      <c r="A1742" s="4"/>
      <c r="B1742" s="11" t="s">
        <v>143</v>
      </c>
      <c r="C1742" s="4"/>
      <c r="D1742" s="4"/>
      <c r="E1742" s="9"/>
      <c r="F1742" s="4"/>
      <c r="G1742" s="4"/>
      <c r="H1742" s="9"/>
      <c r="I1742" s="9"/>
      <c r="J1742" s="4">
        <f>SUBTOTAL(9,J1743:J1768)</f>
        <v>62.134999999999991</v>
      </c>
      <c r="K1742" s="4"/>
      <c r="L1742" s="4"/>
      <c r="M1742" s="4">
        <f>SUBTOTAL(9,M1743:M1768)</f>
        <v>62.134999999999991</v>
      </c>
      <c r="N1742" s="4">
        <v>62.2</v>
      </c>
      <c r="O1742" s="4"/>
      <c r="P1742" s="4"/>
      <c r="Q1742" s="4"/>
      <c r="R1742" s="4"/>
      <c r="S1742" s="18">
        <f t="shared" si="83"/>
        <v>-6.5000000000011937E-2</v>
      </c>
    </row>
    <row r="1743" spans="1:28" ht="25.15" customHeight="1" outlineLevel="3" x14ac:dyDescent="0.4">
      <c r="A1743" s="4" t="s">
        <v>17</v>
      </c>
      <c r="B1743" s="4" t="s">
        <v>143</v>
      </c>
      <c r="C1743" s="4" t="s">
        <v>5324</v>
      </c>
      <c r="D1743" s="4" t="s">
        <v>5325</v>
      </c>
      <c r="E1743" s="9"/>
      <c r="F1743" s="4" t="s">
        <v>5326</v>
      </c>
      <c r="G1743" s="4" t="s">
        <v>290</v>
      </c>
      <c r="H1743" s="9" t="s">
        <v>291</v>
      </c>
      <c r="I1743" s="9" t="s">
        <v>283</v>
      </c>
      <c r="J1743" s="4">
        <v>1.38</v>
      </c>
      <c r="K1743" s="4" t="s">
        <v>284</v>
      </c>
      <c r="L1743" s="4">
        <v>0</v>
      </c>
      <c r="M1743" s="4">
        <v>1.38</v>
      </c>
      <c r="N1743" s="4"/>
      <c r="O1743" s="4" t="s">
        <v>293</v>
      </c>
      <c r="P1743" s="4" t="s">
        <v>279</v>
      </c>
      <c r="Q1743" s="4" t="s">
        <v>5327</v>
      </c>
      <c r="R1743" s="4"/>
      <c r="S1743" s="18"/>
      <c r="U1743" s="7">
        <f>VLOOKUP(F1743,[6]农村公路!$I$6:$W$11652,15,0)</f>
        <v>1.38</v>
      </c>
      <c r="V1743" s="7">
        <f t="shared" ref="V1743:V1768" si="84">J1743-U1743</f>
        <v>0</v>
      </c>
      <c r="W1743" s="7" t="e">
        <f>VLOOKUP(F1743,'[7]乡镇通三级、旅游资源产业路项目明细'!$F$8:$S$1305,14,0)</f>
        <v>#N/A</v>
      </c>
      <c r="AA1743" s="7" t="e">
        <f>_xlfn.XLOOKUP(F1743,'[8]乡镇通三级、旅游资源产业路项目明细'!$U:$U,'[8]乡镇通三级、旅游资源产业路项目明细'!$U:$U)</f>
        <v>#N/A</v>
      </c>
      <c r="AB1743" s="7" t="e">
        <f>VLOOKUP(F1743,[9]项目建设投资计划表!$L$7:$O$83,4,0)</f>
        <v>#N/A</v>
      </c>
    </row>
    <row r="1744" spans="1:28" ht="25.15" customHeight="1" outlineLevel="3" x14ac:dyDescent="0.4">
      <c r="A1744" s="4" t="s">
        <v>17</v>
      </c>
      <c r="B1744" s="4" t="s">
        <v>143</v>
      </c>
      <c r="C1744" s="4" t="s">
        <v>5324</v>
      </c>
      <c r="D1744" s="4" t="s">
        <v>5328</v>
      </c>
      <c r="E1744" s="9"/>
      <c r="F1744" s="4" t="s">
        <v>5329</v>
      </c>
      <c r="G1744" s="4" t="s">
        <v>290</v>
      </c>
      <c r="H1744" s="9" t="s">
        <v>291</v>
      </c>
      <c r="I1744" s="9" t="s">
        <v>283</v>
      </c>
      <c r="J1744" s="4">
        <v>2.66</v>
      </c>
      <c r="K1744" s="4" t="s">
        <v>284</v>
      </c>
      <c r="L1744" s="4">
        <v>0</v>
      </c>
      <c r="M1744" s="4">
        <v>2.66</v>
      </c>
      <c r="N1744" s="4"/>
      <c r="O1744" s="4" t="s">
        <v>293</v>
      </c>
      <c r="P1744" s="4" t="s">
        <v>279</v>
      </c>
      <c r="Q1744" s="4" t="s">
        <v>5330</v>
      </c>
      <c r="R1744" s="4"/>
      <c r="S1744" s="18"/>
      <c r="U1744" s="7">
        <f>VLOOKUP(F1744,[6]农村公路!$I$6:$W$11652,15,0)</f>
        <v>2.66</v>
      </c>
      <c r="V1744" s="7">
        <f t="shared" si="84"/>
        <v>0</v>
      </c>
      <c r="W1744" s="7" t="e">
        <f>VLOOKUP(F1744,'[7]乡镇通三级、旅游资源产业路项目明细'!$F$8:$S$1305,14,0)</f>
        <v>#N/A</v>
      </c>
      <c r="AA1744" s="7" t="e">
        <f>_xlfn.XLOOKUP(F1744,'[8]乡镇通三级、旅游资源产业路项目明细'!$U:$U,'[8]乡镇通三级、旅游资源产业路项目明细'!$U:$U)</f>
        <v>#N/A</v>
      </c>
      <c r="AB1744" s="7" t="e">
        <f>VLOOKUP(F1744,[9]项目建设投资计划表!$L$7:$O$83,4,0)</f>
        <v>#N/A</v>
      </c>
    </row>
    <row r="1745" spans="1:28" ht="25.15" customHeight="1" outlineLevel="3" x14ac:dyDescent="0.4">
      <c r="A1745" s="4" t="s">
        <v>17</v>
      </c>
      <c r="B1745" s="4" t="s">
        <v>143</v>
      </c>
      <c r="C1745" s="4" t="s">
        <v>5331</v>
      </c>
      <c r="D1745" s="4" t="s">
        <v>5332</v>
      </c>
      <c r="E1745" s="9"/>
      <c r="F1745" s="4" t="s">
        <v>5333</v>
      </c>
      <c r="G1745" s="4" t="s">
        <v>275</v>
      </c>
      <c r="H1745" s="9" t="s">
        <v>200</v>
      </c>
      <c r="I1745" s="9" t="s">
        <v>283</v>
      </c>
      <c r="J1745" s="4">
        <v>1.73</v>
      </c>
      <c r="K1745" s="4" t="s">
        <v>284</v>
      </c>
      <c r="L1745" s="4">
        <v>0</v>
      </c>
      <c r="M1745" s="4">
        <v>1.73</v>
      </c>
      <c r="N1745" s="4"/>
      <c r="O1745" s="4" t="s">
        <v>293</v>
      </c>
      <c r="P1745" s="4" t="s">
        <v>279</v>
      </c>
      <c r="Q1745" s="4" t="s">
        <v>5334</v>
      </c>
      <c r="R1745" s="4"/>
      <c r="S1745" s="18"/>
      <c r="U1745" s="7">
        <f>VLOOKUP(F1745,[6]农村公路!$I$6:$W$11652,15,0)</f>
        <v>1.73</v>
      </c>
      <c r="V1745" s="7">
        <f t="shared" si="84"/>
        <v>0</v>
      </c>
      <c r="W1745" s="7" t="e">
        <f>VLOOKUP(F1745,'[7]乡镇通三级、旅游资源产业路项目明细'!$F$8:$S$1305,14,0)</f>
        <v>#N/A</v>
      </c>
      <c r="AA1745" s="7" t="e">
        <f>_xlfn.XLOOKUP(F1745,'[8]乡镇通三级、旅游资源产业路项目明细'!$U:$U,'[8]乡镇通三级、旅游资源产业路项目明细'!$U:$U)</f>
        <v>#N/A</v>
      </c>
      <c r="AB1745" s="7" t="e">
        <f>VLOOKUP(F1745,[9]项目建设投资计划表!$L$7:$O$83,4,0)</f>
        <v>#N/A</v>
      </c>
    </row>
    <row r="1746" spans="1:28" ht="25.15" customHeight="1" outlineLevel="3" x14ac:dyDescent="0.4">
      <c r="A1746" s="4" t="s">
        <v>17</v>
      </c>
      <c r="B1746" s="4" t="s">
        <v>143</v>
      </c>
      <c r="C1746" s="4" t="s">
        <v>5335</v>
      </c>
      <c r="D1746" s="4" t="s">
        <v>5336</v>
      </c>
      <c r="E1746" s="9"/>
      <c r="F1746" s="4" t="s">
        <v>5337</v>
      </c>
      <c r="G1746" s="4" t="s">
        <v>275</v>
      </c>
      <c r="H1746" s="9" t="s">
        <v>200</v>
      </c>
      <c r="I1746" s="9" t="s">
        <v>283</v>
      </c>
      <c r="J1746" s="4">
        <v>17</v>
      </c>
      <c r="K1746" s="4" t="s">
        <v>277</v>
      </c>
      <c r="L1746" s="4">
        <v>0</v>
      </c>
      <c r="M1746" s="4">
        <v>17</v>
      </c>
      <c r="N1746" s="4"/>
      <c r="O1746" s="4" t="s">
        <v>293</v>
      </c>
      <c r="P1746" s="4" t="s">
        <v>279</v>
      </c>
      <c r="Q1746" s="4" t="s">
        <v>5338</v>
      </c>
      <c r="R1746" s="4"/>
      <c r="S1746" s="18"/>
      <c r="U1746" s="7">
        <f>VLOOKUP(F1746,[6]农村公路!$I$6:$W$11652,15,0)</f>
        <v>17</v>
      </c>
      <c r="V1746" s="7">
        <f t="shared" si="84"/>
        <v>0</v>
      </c>
      <c r="W1746" s="7" t="e">
        <f>VLOOKUP(F1746,'[7]乡镇通三级、旅游资源产业路项目明细'!$F$8:$S$1305,14,0)</f>
        <v>#N/A</v>
      </c>
      <c r="AA1746" s="7" t="e">
        <f>_xlfn.XLOOKUP(F1746,'[8]乡镇通三级、旅游资源产业路项目明细'!$U:$U,'[8]乡镇通三级、旅游资源产业路项目明细'!$U:$U)</f>
        <v>#N/A</v>
      </c>
      <c r="AB1746" s="7" t="e">
        <f>VLOOKUP(F1746,[9]项目建设投资计划表!$L$7:$O$83,4,0)</f>
        <v>#N/A</v>
      </c>
    </row>
    <row r="1747" spans="1:28" ht="25.15" customHeight="1" outlineLevel="3" x14ac:dyDescent="0.4">
      <c r="A1747" s="4" t="s">
        <v>17</v>
      </c>
      <c r="B1747" s="4" t="s">
        <v>143</v>
      </c>
      <c r="C1747" s="4" t="s">
        <v>5339</v>
      </c>
      <c r="D1747" s="4" t="s">
        <v>5340</v>
      </c>
      <c r="E1747" s="9"/>
      <c r="F1747" s="4" t="s">
        <v>5341</v>
      </c>
      <c r="G1747" s="4" t="s">
        <v>275</v>
      </c>
      <c r="H1747" s="9" t="s">
        <v>291</v>
      </c>
      <c r="I1747" s="9" t="s">
        <v>5342</v>
      </c>
      <c r="J1747" s="4">
        <v>0.76400000000000001</v>
      </c>
      <c r="K1747" s="4" t="s">
        <v>284</v>
      </c>
      <c r="L1747" s="4">
        <v>0</v>
      </c>
      <c r="M1747" s="4">
        <v>0.76400000000000001</v>
      </c>
      <c r="N1747" s="4"/>
      <c r="O1747" s="4" t="s">
        <v>293</v>
      </c>
      <c r="P1747" s="4" t="s">
        <v>279</v>
      </c>
      <c r="Q1747" s="4" t="s">
        <v>5343</v>
      </c>
      <c r="R1747" s="4"/>
      <c r="S1747" s="18"/>
      <c r="U1747" s="7">
        <f>VLOOKUP(F1747,[6]农村公路!$I$6:$W$11652,15,0)</f>
        <v>0.76400000000000001</v>
      </c>
      <c r="V1747" s="7">
        <f t="shared" si="84"/>
        <v>0</v>
      </c>
      <c r="W1747" s="7" t="e">
        <f>VLOOKUP(F1747,'[7]乡镇通三级、旅游资源产业路项目明细'!$F$8:$S$1305,14,0)</f>
        <v>#N/A</v>
      </c>
      <c r="AA1747" s="7" t="e">
        <f>_xlfn.XLOOKUP(F1747,'[8]乡镇通三级、旅游资源产业路项目明细'!$U:$U,'[8]乡镇通三级、旅游资源产业路项目明细'!$U:$U)</f>
        <v>#N/A</v>
      </c>
      <c r="AB1747" s="7" t="e">
        <f>VLOOKUP(F1747,[9]项目建设投资计划表!$L$7:$O$83,4,0)</f>
        <v>#N/A</v>
      </c>
    </row>
    <row r="1748" spans="1:28" ht="25.15" customHeight="1" outlineLevel="3" x14ac:dyDescent="0.4">
      <c r="A1748" s="4" t="s">
        <v>17</v>
      </c>
      <c r="B1748" s="4" t="s">
        <v>143</v>
      </c>
      <c r="C1748" s="4" t="s">
        <v>5344</v>
      </c>
      <c r="D1748" s="4" t="s">
        <v>488</v>
      </c>
      <c r="E1748" s="9"/>
      <c r="F1748" s="4" t="s">
        <v>5345</v>
      </c>
      <c r="G1748" s="4" t="s">
        <v>275</v>
      </c>
      <c r="H1748" s="9" t="s">
        <v>291</v>
      </c>
      <c r="I1748" s="9" t="s">
        <v>283</v>
      </c>
      <c r="J1748" s="4">
        <v>3.149</v>
      </c>
      <c r="K1748" s="4" t="s">
        <v>284</v>
      </c>
      <c r="L1748" s="4">
        <v>0</v>
      </c>
      <c r="M1748" s="4">
        <v>3.149</v>
      </c>
      <c r="N1748" s="4"/>
      <c r="O1748" s="4" t="s">
        <v>293</v>
      </c>
      <c r="P1748" s="4" t="s">
        <v>279</v>
      </c>
      <c r="Q1748" s="4" t="s">
        <v>5346</v>
      </c>
      <c r="R1748" s="4"/>
      <c r="S1748" s="18"/>
      <c r="U1748" s="7">
        <f>VLOOKUP(F1748,[6]农村公路!$I$6:$W$11652,15,0)</f>
        <v>3.149</v>
      </c>
      <c r="V1748" s="7">
        <f t="shared" si="84"/>
        <v>0</v>
      </c>
      <c r="W1748" s="7" t="e">
        <f>VLOOKUP(F1748,'[7]乡镇通三级、旅游资源产业路项目明细'!$F$8:$S$1305,14,0)</f>
        <v>#N/A</v>
      </c>
      <c r="AA1748" s="7" t="e">
        <f>_xlfn.XLOOKUP(F1748,'[8]乡镇通三级、旅游资源产业路项目明细'!$U:$U,'[8]乡镇通三级、旅游资源产业路项目明细'!$U:$U)</f>
        <v>#N/A</v>
      </c>
      <c r="AB1748" s="7" t="e">
        <f>VLOOKUP(F1748,[9]项目建设投资计划表!$L$7:$O$83,4,0)</f>
        <v>#N/A</v>
      </c>
    </row>
    <row r="1749" spans="1:28" ht="25.15" customHeight="1" outlineLevel="3" x14ac:dyDescent="0.4">
      <c r="A1749" s="4" t="s">
        <v>17</v>
      </c>
      <c r="B1749" s="4" t="s">
        <v>143</v>
      </c>
      <c r="C1749" s="4" t="s">
        <v>5347</v>
      </c>
      <c r="D1749" s="4" t="s">
        <v>5348</v>
      </c>
      <c r="E1749" s="9"/>
      <c r="F1749" s="4" t="s">
        <v>5349</v>
      </c>
      <c r="G1749" s="4" t="s">
        <v>275</v>
      </c>
      <c r="H1749" s="9" t="s">
        <v>291</v>
      </c>
      <c r="I1749" s="9" t="s">
        <v>5350</v>
      </c>
      <c r="J1749" s="4">
        <v>3.2</v>
      </c>
      <c r="K1749" s="4" t="s">
        <v>277</v>
      </c>
      <c r="L1749" s="4">
        <v>0</v>
      </c>
      <c r="M1749" s="4">
        <v>3.2</v>
      </c>
      <c r="N1749" s="4"/>
      <c r="O1749" s="4" t="s">
        <v>293</v>
      </c>
      <c r="P1749" s="4" t="s">
        <v>279</v>
      </c>
      <c r="Q1749" s="4" t="s">
        <v>5351</v>
      </c>
      <c r="R1749" s="4"/>
      <c r="S1749" s="18"/>
      <c r="U1749" s="7">
        <f>VLOOKUP(F1749,[6]农村公路!$I$6:$W$11652,15,0)</f>
        <v>3.2</v>
      </c>
      <c r="V1749" s="7">
        <f t="shared" si="84"/>
        <v>0</v>
      </c>
      <c r="W1749" s="7" t="e">
        <f>VLOOKUP(F1749,'[7]乡镇通三级、旅游资源产业路项目明细'!$F$8:$S$1305,14,0)</f>
        <v>#N/A</v>
      </c>
      <c r="AA1749" s="7" t="e">
        <f>_xlfn.XLOOKUP(F1749,'[8]乡镇通三级、旅游资源产业路项目明细'!$U:$U,'[8]乡镇通三级、旅游资源产业路项目明细'!$U:$U)</f>
        <v>#N/A</v>
      </c>
      <c r="AB1749" s="7" t="e">
        <f>VLOOKUP(F1749,[9]项目建设投资计划表!$L$7:$O$83,4,0)</f>
        <v>#N/A</v>
      </c>
    </row>
    <row r="1750" spans="1:28" ht="25.15" customHeight="1" outlineLevel="3" x14ac:dyDescent="0.4">
      <c r="A1750" s="4" t="s">
        <v>17</v>
      </c>
      <c r="B1750" s="4" t="s">
        <v>143</v>
      </c>
      <c r="C1750" s="4" t="s">
        <v>5331</v>
      </c>
      <c r="D1750" s="4" t="s">
        <v>5352</v>
      </c>
      <c r="E1750" s="9"/>
      <c r="F1750" s="4" t="s">
        <v>5353</v>
      </c>
      <c r="G1750" s="4" t="s">
        <v>275</v>
      </c>
      <c r="H1750" s="9" t="s">
        <v>291</v>
      </c>
      <c r="I1750" s="9" t="s">
        <v>5354</v>
      </c>
      <c r="J1750" s="4">
        <v>1.74</v>
      </c>
      <c r="K1750" s="4" t="s">
        <v>284</v>
      </c>
      <c r="L1750" s="4">
        <v>0</v>
      </c>
      <c r="M1750" s="4">
        <v>1.74</v>
      </c>
      <c r="N1750" s="4"/>
      <c r="O1750" s="4" t="s">
        <v>293</v>
      </c>
      <c r="P1750" s="4" t="s">
        <v>279</v>
      </c>
      <c r="Q1750" s="4" t="s">
        <v>5355</v>
      </c>
      <c r="R1750" s="4"/>
      <c r="S1750" s="18"/>
      <c r="U1750" s="7">
        <f>VLOOKUP(F1750,[6]农村公路!$I$6:$W$11652,15,0)</f>
        <v>1.74</v>
      </c>
      <c r="V1750" s="7">
        <f t="shared" si="84"/>
        <v>0</v>
      </c>
      <c r="W1750" s="7" t="e">
        <f>VLOOKUP(F1750,'[7]乡镇通三级、旅游资源产业路项目明细'!$F$8:$S$1305,14,0)</f>
        <v>#N/A</v>
      </c>
      <c r="AA1750" s="7" t="e">
        <f>_xlfn.XLOOKUP(F1750,'[8]乡镇通三级、旅游资源产业路项目明细'!$U:$U,'[8]乡镇通三级、旅游资源产业路项目明细'!$U:$U)</f>
        <v>#N/A</v>
      </c>
      <c r="AB1750" s="7" t="e">
        <f>VLOOKUP(F1750,[9]项目建设投资计划表!$L$7:$O$83,4,0)</f>
        <v>#N/A</v>
      </c>
    </row>
    <row r="1751" spans="1:28" ht="25.15" customHeight="1" outlineLevel="3" x14ac:dyDescent="0.4">
      <c r="A1751" s="4" t="s">
        <v>17</v>
      </c>
      <c r="B1751" s="4" t="s">
        <v>143</v>
      </c>
      <c r="C1751" s="4" t="s">
        <v>5356</v>
      </c>
      <c r="D1751" s="4" t="s">
        <v>5357</v>
      </c>
      <c r="E1751" s="9"/>
      <c r="F1751" s="4" t="s">
        <v>5358</v>
      </c>
      <c r="G1751" s="4" t="s">
        <v>275</v>
      </c>
      <c r="H1751" s="9" t="s">
        <v>200</v>
      </c>
      <c r="I1751" s="9" t="s">
        <v>5359</v>
      </c>
      <c r="J1751" s="4">
        <v>1.4</v>
      </c>
      <c r="K1751" s="4" t="s">
        <v>284</v>
      </c>
      <c r="L1751" s="4">
        <v>0</v>
      </c>
      <c r="M1751" s="4">
        <v>1.4</v>
      </c>
      <c r="N1751" s="4"/>
      <c r="O1751" s="4" t="s">
        <v>293</v>
      </c>
      <c r="P1751" s="4" t="s">
        <v>279</v>
      </c>
      <c r="Q1751" s="4" t="s">
        <v>5360</v>
      </c>
      <c r="R1751" s="4"/>
      <c r="S1751" s="18"/>
      <c r="U1751" s="7">
        <f>VLOOKUP(F1751,[6]农村公路!$I$6:$W$11652,15,0)</f>
        <v>1.4</v>
      </c>
      <c r="V1751" s="7">
        <f t="shared" si="84"/>
        <v>0</v>
      </c>
      <c r="W1751" s="7" t="e">
        <f>VLOOKUP(F1751,'[7]乡镇通三级、旅游资源产业路项目明细'!$F$8:$S$1305,14,0)</f>
        <v>#N/A</v>
      </c>
      <c r="AA1751" s="7" t="e">
        <f>_xlfn.XLOOKUP(F1751,'[8]乡镇通三级、旅游资源产业路项目明细'!$U:$U,'[8]乡镇通三级、旅游资源产业路项目明细'!$U:$U)</f>
        <v>#N/A</v>
      </c>
      <c r="AB1751" s="7" t="e">
        <f>VLOOKUP(F1751,[9]项目建设投资计划表!$L$7:$O$83,4,0)</f>
        <v>#N/A</v>
      </c>
    </row>
    <row r="1752" spans="1:28" ht="25.15" customHeight="1" outlineLevel="3" x14ac:dyDescent="0.4">
      <c r="A1752" s="4" t="s">
        <v>17</v>
      </c>
      <c r="B1752" s="4" t="s">
        <v>143</v>
      </c>
      <c r="C1752" s="4" t="s">
        <v>5361</v>
      </c>
      <c r="D1752" s="4" t="s">
        <v>5362</v>
      </c>
      <c r="E1752" s="9"/>
      <c r="F1752" s="4" t="s">
        <v>5363</v>
      </c>
      <c r="G1752" s="4" t="s">
        <v>275</v>
      </c>
      <c r="H1752" s="9" t="s">
        <v>291</v>
      </c>
      <c r="I1752" s="9" t="s">
        <v>283</v>
      </c>
      <c r="J1752" s="4">
        <v>1.1000000000000001</v>
      </c>
      <c r="K1752" s="4" t="s">
        <v>284</v>
      </c>
      <c r="L1752" s="4">
        <v>0</v>
      </c>
      <c r="M1752" s="4">
        <v>1.1000000000000001</v>
      </c>
      <c r="N1752" s="4"/>
      <c r="O1752" s="4" t="s">
        <v>293</v>
      </c>
      <c r="P1752" s="4" t="s">
        <v>279</v>
      </c>
      <c r="Q1752" s="4" t="s">
        <v>5364</v>
      </c>
      <c r="R1752" s="4"/>
      <c r="S1752" s="18"/>
      <c r="U1752" s="7">
        <f>VLOOKUP(F1752,[6]农村公路!$I$6:$W$11652,15,0)</f>
        <v>1.1000000000000001</v>
      </c>
      <c r="V1752" s="7">
        <f t="shared" si="84"/>
        <v>0</v>
      </c>
      <c r="W1752" s="7" t="e">
        <f>VLOOKUP(F1752,'[7]乡镇通三级、旅游资源产业路项目明细'!$F$8:$S$1305,14,0)</f>
        <v>#N/A</v>
      </c>
      <c r="AA1752" s="7" t="e">
        <f>_xlfn.XLOOKUP(F1752,'[8]乡镇通三级、旅游资源产业路项目明细'!$U:$U,'[8]乡镇通三级、旅游资源产业路项目明细'!$U:$U)</f>
        <v>#N/A</v>
      </c>
      <c r="AB1752" s="7" t="e">
        <f>VLOOKUP(F1752,[9]项目建设投资计划表!$L$7:$O$83,4,0)</f>
        <v>#N/A</v>
      </c>
    </row>
    <row r="1753" spans="1:28" ht="25.15" customHeight="1" outlineLevel="3" x14ac:dyDescent="0.4">
      <c r="A1753" s="4" t="s">
        <v>17</v>
      </c>
      <c r="B1753" s="4" t="s">
        <v>143</v>
      </c>
      <c r="C1753" s="4" t="s">
        <v>5365</v>
      </c>
      <c r="D1753" s="4" t="s">
        <v>5366</v>
      </c>
      <c r="E1753" s="9"/>
      <c r="F1753" s="4" t="s">
        <v>5367</v>
      </c>
      <c r="G1753" s="4" t="s">
        <v>275</v>
      </c>
      <c r="H1753" s="9" t="s">
        <v>200</v>
      </c>
      <c r="I1753" s="9" t="s">
        <v>283</v>
      </c>
      <c r="J1753" s="4">
        <v>1.73</v>
      </c>
      <c r="K1753" s="4" t="s">
        <v>284</v>
      </c>
      <c r="L1753" s="4">
        <v>0</v>
      </c>
      <c r="M1753" s="4">
        <v>1.73</v>
      </c>
      <c r="N1753" s="4"/>
      <c r="O1753" s="4" t="s">
        <v>293</v>
      </c>
      <c r="P1753" s="4" t="s">
        <v>279</v>
      </c>
      <c r="Q1753" s="4" t="s">
        <v>5368</v>
      </c>
      <c r="R1753" s="4"/>
      <c r="S1753" s="18"/>
      <c r="U1753" s="7">
        <f>VLOOKUP(F1753,[6]农村公路!$I$6:$W$11652,15,0)</f>
        <v>1.73</v>
      </c>
      <c r="V1753" s="7">
        <f t="shared" si="84"/>
        <v>0</v>
      </c>
      <c r="W1753" s="7" t="e">
        <f>VLOOKUP(F1753,'[7]乡镇通三级、旅游资源产业路项目明细'!$F$8:$S$1305,14,0)</f>
        <v>#N/A</v>
      </c>
      <c r="AA1753" s="7" t="e">
        <f>_xlfn.XLOOKUP(F1753,'[8]乡镇通三级、旅游资源产业路项目明细'!$U:$U,'[8]乡镇通三级、旅游资源产业路项目明细'!$U:$U)</f>
        <v>#N/A</v>
      </c>
      <c r="AB1753" s="7" t="e">
        <f>VLOOKUP(F1753,[9]项目建设投资计划表!$L$7:$O$83,4,0)</f>
        <v>#N/A</v>
      </c>
    </row>
    <row r="1754" spans="1:28" ht="25.15" customHeight="1" outlineLevel="3" x14ac:dyDescent="0.4">
      <c r="A1754" s="4" t="s">
        <v>17</v>
      </c>
      <c r="B1754" s="4" t="s">
        <v>143</v>
      </c>
      <c r="C1754" s="4" t="s">
        <v>5369</v>
      </c>
      <c r="D1754" s="4" t="s">
        <v>5370</v>
      </c>
      <c r="E1754" s="9"/>
      <c r="F1754" s="4" t="s">
        <v>5371</v>
      </c>
      <c r="G1754" s="4" t="s">
        <v>275</v>
      </c>
      <c r="H1754" s="9" t="s">
        <v>291</v>
      </c>
      <c r="I1754" s="9" t="s">
        <v>283</v>
      </c>
      <c r="J1754" s="4">
        <v>3.5</v>
      </c>
      <c r="K1754" s="4" t="s">
        <v>284</v>
      </c>
      <c r="L1754" s="4">
        <v>0</v>
      </c>
      <c r="M1754" s="4">
        <v>3.5</v>
      </c>
      <c r="N1754" s="4"/>
      <c r="O1754" s="4" t="s">
        <v>293</v>
      </c>
      <c r="P1754" s="4" t="s">
        <v>279</v>
      </c>
      <c r="Q1754" s="4" t="s">
        <v>5372</v>
      </c>
      <c r="R1754" s="4"/>
      <c r="S1754" s="18"/>
      <c r="U1754" s="7">
        <f>VLOOKUP(F1754,[6]农村公路!$I$6:$W$11652,15,0)</f>
        <v>3.5</v>
      </c>
      <c r="V1754" s="7">
        <f t="shared" si="84"/>
        <v>0</v>
      </c>
      <c r="W1754" s="7" t="e">
        <f>VLOOKUP(F1754,'[7]乡镇通三级、旅游资源产业路项目明细'!$F$8:$S$1305,14,0)</f>
        <v>#N/A</v>
      </c>
      <c r="AA1754" s="7" t="e">
        <f>_xlfn.XLOOKUP(F1754,'[8]乡镇通三级、旅游资源产业路项目明细'!$U:$U,'[8]乡镇通三级、旅游资源产业路项目明细'!$U:$U)</f>
        <v>#N/A</v>
      </c>
      <c r="AB1754" s="7" t="e">
        <f>VLOOKUP(F1754,[9]项目建设投资计划表!$L$7:$O$83,4,0)</f>
        <v>#N/A</v>
      </c>
    </row>
    <row r="1755" spans="1:28" ht="25.15" customHeight="1" outlineLevel="3" x14ac:dyDescent="0.4">
      <c r="A1755" s="4" t="s">
        <v>17</v>
      </c>
      <c r="B1755" s="4" t="s">
        <v>143</v>
      </c>
      <c r="C1755" s="4" t="s">
        <v>5373</v>
      </c>
      <c r="D1755" s="4" t="s">
        <v>5374</v>
      </c>
      <c r="E1755" s="9"/>
      <c r="F1755" s="4" t="s">
        <v>5375</v>
      </c>
      <c r="G1755" s="4" t="s">
        <v>327</v>
      </c>
      <c r="H1755" s="9" t="s">
        <v>291</v>
      </c>
      <c r="I1755" s="9" t="s">
        <v>5376</v>
      </c>
      <c r="J1755" s="4">
        <v>1.0369999999999999</v>
      </c>
      <c r="K1755" s="4" t="s">
        <v>284</v>
      </c>
      <c r="L1755" s="4" t="s">
        <v>1021</v>
      </c>
      <c r="M1755" s="4">
        <v>1.0369999999999999</v>
      </c>
      <c r="N1755" s="4"/>
      <c r="O1755" s="4" t="s">
        <v>277</v>
      </c>
      <c r="P1755" s="4" t="s">
        <v>279</v>
      </c>
      <c r="Q1755" s="4" t="s">
        <v>5374</v>
      </c>
      <c r="R1755" s="4"/>
      <c r="S1755" s="18"/>
      <c r="U1755" s="7">
        <f>VLOOKUP(F1755,[6]农村公路!$I$6:$W$11652,15,0)</f>
        <v>1.0369999999999999</v>
      </c>
      <c r="V1755" s="7">
        <f t="shared" si="84"/>
        <v>0</v>
      </c>
      <c r="W1755" s="7" t="e">
        <f>VLOOKUP(F1755,'[7]乡镇通三级、旅游资源产业路项目明细'!$F$8:$S$1305,14,0)</f>
        <v>#N/A</v>
      </c>
      <c r="AA1755" s="7" t="e">
        <f>_xlfn.XLOOKUP(F1755,'[8]乡镇通三级、旅游资源产业路项目明细'!$U:$U,'[8]乡镇通三级、旅游资源产业路项目明细'!$U:$U)</f>
        <v>#N/A</v>
      </c>
      <c r="AB1755" s="7" t="e">
        <f>VLOOKUP(F1755,[9]项目建设投资计划表!$L$7:$O$83,4,0)</f>
        <v>#N/A</v>
      </c>
    </row>
    <row r="1756" spans="1:28" ht="25.15" customHeight="1" outlineLevel="3" x14ac:dyDescent="0.4">
      <c r="A1756" s="4" t="s">
        <v>17</v>
      </c>
      <c r="B1756" s="4" t="s">
        <v>143</v>
      </c>
      <c r="C1756" s="4" t="s">
        <v>5365</v>
      </c>
      <c r="D1756" s="4" t="s">
        <v>5377</v>
      </c>
      <c r="E1756" s="9"/>
      <c r="F1756" s="4" t="s">
        <v>5378</v>
      </c>
      <c r="G1756" s="4" t="s">
        <v>327</v>
      </c>
      <c r="H1756" s="9" t="s">
        <v>291</v>
      </c>
      <c r="I1756" s="9" t="s">
        <v>5379</v>
      </c>
      <c r="J1756" s="4">
        <v>0.81399999999999995</v>
      </c>
      <c r="K1756" s="4" t="s">
        <v>284</v>
      </c>
      <c r="L1756" s="4" t="s">
        <v>1021</v>
      </c>
      <c r="M1756" s="4">
        <v>0.81399999999999995</v>
      </c>
      <c r="N1756" s="4"/>
      <c r="O1756" s="4" t="s">
        <v>277</v>
      </c>
      <c r="P1756" s="4" t="s">
        <v>279</v>
      </c>
      <c r="Q1756" s="4" t="s">
        <v>5377</v>
      </c>
      <c r="R1756" s="4"/>
      <c r="S1756" s="18"/>
      <c r="U1756" s="7">
        <f>VLOOKUP(F1756,[6]农村公路!$I$6:$W$11652,15,0)</f>
        <v>0.81399999999999995</v>
      </c>
      <c r="V1756" s="7">
        <f t="shared" si="84"/>
        <v>0</v>
      </c>
      <c r="W1756" s="7" t="e">
        <f>VLOOKUP(F1756,'[7]乡镇通三级、旅游资源产业路项目明细'!$F$8:$S$1305,14,0)</f>
        <v>#N/A</v>
      </c>
      <c r="AA1756" s="7" t="e">
        <f>_xlfn.XLOOKUP(F1756,'[8]乡镇通三级、旅游资源产业路项目明细'!$U:$U,'[8]乡镇通三级、旅游资源产业路项目明细'!$U:$U)</f>
        <v>#N/A</v>
      </c>
      <c r="AB1756" s="7" t="e">
        <f>VLOOKUP(F1756,[9]项目建设投资计划表!$L$7:$O$83,4,0)</f>
        <v>#N/A</v>
      </c>
    </row>
    <row r="1757" spans="1:28" ht="25.15" customHeight="1" outlineLevel="3" x14ac:dyDescent="0.4">
      <c r="A1757" s="4" t="s">
        <v>17</v>
      </c>
      <c r="B1757" s="4" t="s">
        <v>143</v>
      </c>
      <c r="C1757" s="4" t="s">
        <v>5380</v>
      </c>
      <c r="D1757" s="4" t="s">
        <v>5381</v>
      </c>
      <c r="E1757" s="9"/>
      <c r="F1757" s="4" t="s">
        <v>5382</v>
      </c>
      <c r="G1757" s="4" t="s">
        <v>327</v>
      </c>
      <c r="H1757" s="9" t="s">
        <v>291</v>
      </c>
      <c r="I1757" s="9" t="s">
        <v>5383</v>
      </c>
      <c r="J1757" s="4">
        <v>0.57999999999999996</v>
      </c>
      <c r="K1757" s="4" t="s">
        <v>284</v>
      </c>
      <c r="L1757" s="4" t="s">
        <v>1021</v>
      </c>
      <c r="M1757" s="4">
        <v>0.57999999999999996</v>
      </c>
      <c r="N1757" s="4"/>
      <c r="O1757" s="4" t="s">
        <v>277</v>
      </c>
      <c r="P1757" s="4" t="s">
        <v>279</v>
      </c>
      <c r="Q1757" s="4" t="s">
        <v>5381</v>
      </c>
      <c r="R1757" s="4"/>
      <c r="S1757" s="18"/>
      <c r="U1757" s="7">
        <f>VLOOKUP(F1757,[6]农村公路!$I$6:$W$11652,15,0)</f>
        <v>0.57999999999999996</v>
      </c>
      <c r="V1757" s="7">
        <f t="shared" si="84"/>
        <v>0</v>
      </c>
      <c r="W1757" s="7" t="e">
        <f>VLOOKUP(F1757,'[7]乡镇通三级、旅游资源产业路项目明细'!$F$8:$S$1305,14,0)</f>
        <v>#N/A</v>
      </c>
      <c r="AA1757" s="7" t="e">
        <f>_xlfn.XLOOKUP(F1757,'[8]乡镇通三级、旅游资源产业路项目明细'!$U:$U,'[8]乡镇通三级、旅游资源产业路项目明细'!$U:$U)</f>
        <v>#N/A</v>
      </c>
      <c r="AB1757" s="7" t="e">
        <f>VLOOKUP(F1757,[9]项目建设投资计划表!$L$7:$O$83,4,0)</f>
        <v>#N/A</v>
      </c>
    </row>
    <row r="1758" spans="1:28" ht="25.15" customHeight="1" outlineLevel="3" x14ac:dyDescent="0.4">
      <c r="A1758" s="4" t="s">
        <v>17</v>
      </c>
      <c r="B1758" s="4" t="s">
        <v>143</v>
      </c>
      <c r="C1758" s="4" t="s">
        <v>5380</v>
      </c>
      <c r="D1758" s="4" t="s">
        <v>5381</v>
      </c>
      <c r="E1758" s="9"/>
      <c r="F1758" s="4" t="s">
        <v>5384</v>
      </c>
      <c r="G1758" s="4" t="s">
        <v>327</v>
      </c>
      <c r="H1758" s="9" t="s">
        <v>291</v>
      </c>
      <c r="I1758" s="9" t="s">
        <v>5385</v>
      </c>
      <c r="J1758" s="4">
        <v>0.54400000000000004</v>
      </c>
      <c r="K1758" s="4" t="s">
        <v>284</v>
      </c>
      <c r="L1758" s="4" t="s">
        <v>279</v>
      </c>
      <c r="M1758" s="4">
        <v>0.54400000000000004</v>
      </c>
      <c r="N1758" s="4"/>
      <c r="O1758" s="4" t="s">
        <v>277</v>
      </c>
      <c r="P1758" s="4" t="s">
        <v>279</v>
      </c>
      <c r="Q1758" s="4" t="s">
        <v>5381</v>
      </c>
      <c r="R1758" s="4"/>
      <c r="S1758" s="18"/>
      <c r="U1758" s="7">
        <f>VLOOKUP(F1758,[6]农村公路!$I$6:$W$11652,15,0)</f>
        <v>0.54400000000000004</v>
      </c>
      <c r="V1758" s="7">
        <f t="shared" si="84"/>
        <v>0</v>
      </c>
      <c r="W1758" s="7" t="e">
        <f>VLOOKUP(F1758,'[7]乡镇通三级、旅游资源产业路项目明细'!$F$8:$S$1305,14,0)</f>
        <v>#N/A</v>
      </c>
      <c r="AA1758" s="7" t="e">
        <f>_xlfn.XLOOKUP(F1758,'[8]乡镇通三级、旅游资源产业路项目明细'!$U:$U,'[8]乡镇通三级、旅游资源产业路项目明细'!$U:$U)</f>
        <v>#N/A</v>
      </c>
      <c r="AB1758" s="7" t="e">
        <f>VLOOKUP(F1758,[9]项目建设投资计划表!$L$7:$O$83,4,0)</f>
        <v>#N/A</v>
      </c>
    </row>
    <row r="1759" spans="1:28" ht="25.15" customHeight="1" outlineLevel="3" x14ac:dyDescent="0.4">
      <c r="A1759" s="4" t="s">
        <v>17</v>
      </c>
      <c r="B1759" s="4" t="s">
        <v>143</v>
      </c>
      <c r="C1759" s="4" t="s">
        <v>5386</v>
      </c>
      <c r="D1759" s="4" t="s">
        <v>5387</v>
      </c>
      <c r="E1759" s="9"/>
      <c r="F1759" s="4" t="s">
        <v>5388</v>
      </c>
      <c r="G1759" s="4" t="s">
        <v>327</v>
      </c>
      <c r="H1759" s="9" t="s">
        <v>291</v>
      </c>
      <c r="I1759" s="9" t="s">
        <v>5389</v>
      </c>
      <c r="J1759" s="4">
        <v>4.5279999999999996</v>
      </c>
      <c r="K1759" s="4" t="s">
        <v>284</v>
      </c>
      <c r="L1759" s="4" t="s">
        <v>1021</v>
      </c>
      <c r="M1759" s="4">
        <v>4.5279999999999996</v>
      </c>
      <c r="N1759" s="4"/>
      <c r="O1759" s="4" t="s">
        <v>277</v>
      </c>
      <c r="P1759" s="4" t="s">
        <v>279</v>
      </c>
      <c r="Q1759" s="4" t="s">
        <v>5387</v>
      </c>
      <c r="R1759" s="4"/>
      <c r="S1759" s="18"/>
      <c r="U1759" s="7">
        <f>VLOOKUP(F1759,[6]农村公路!$I$6:$W$11652,15,0)</f>
        <v>4.5279999999999996</v>
      </c>
      <c r="V1759" s="7">
        <f t="shared" si="84"/>
        <v>0</v>
      </c>
      <c r="W1759" s="7" t="e">
        <f>VLOOKUP(F1759,'[7]乡镇通三级、旅游资源产业路项目明细'!$F$8:$S$1305,14,0)</f>
        <v>#N/A</v>
      </c>
      <c r="AA1759" s="7" t="e">
        <f>_xlfn.XLOOKUP(F1759,'[8]乡镇通三级、旅游资源产业路项目明细'!$U:$U,'[8]乡镇通三级、旅游资源产业路项目明细'!$U:$U)</f>
        <v>#N/A</v>
      </c>
      <c r="AB1759" s="7" t="e">
        <f>VLOOKUP(F1759,[9]项目建设投资计划表!$L$7:$O$83,4,0)</f>
        <v>#N/A</v>
      </c>
    </row>
    <row r="1760" spans="1:28" ht="25.15" customHeight="1" outlineLevel="3" x14ac:dyDescent="0.4">
      <c r="A1760" s="4" t="s">
        <v>17</v>
      </c>
      <c r="B1760" s="4" t="s">
        <v>143</v>
      </c>
      <c r="C1760" s="4" t="s">
        <v>5361</v>
      </c>
      <c r="D1760" s="4" t="s">
        <v>5390</v>
      </c>
      <c r="E1760" s="9"/>
      <c r="F1760" s="4" t="s">
        <v>5391</v>
      </c>
      <c r="G1760" s="4" t="s">
        <v>327</v>
      </c>
      <c r="H1760" s="9" t="s">
        <v>291</v>
      </c>
      <c r="I1760" s="9" t="s">
        <v>5392</v>
      </c>
      <c r="J1760" s="4">
        <v>0.93899999999999995</v>
      </c>
      <c r="K1760" s="4" t="s">
        <v>284</v>
      </c>
      <c r="L1760" s="4" t="s">
        <v>1021</v>
      </c>
      <c r="M1760" s="4">
        <v>0.93899999999999995</v>
      </c>
      <c r="N1760" s="4"/>
      <c r="O1760" s="4" t="s">
        <v>277</v>
      </c>
      <c r="P1760" s="4" t="s">
        <v>279</v>
      </c>
      <c r="Q1760" s="4" t="s">
        <v>5390</v>
      </c>
      <c r="R1760" s="4"/>
      <c r="S1760" s="18"/>
      <c r="U1760" s="7">
        <f>VLOOKUP(F1760,[6]农村公路!$I$6:$W$11652,15,0)</f>
        <v>0.93899999999999995</v>
      </c>
      <c r="V1760" s="7">
        <f t="shared" si="84"/>
        <v>0</v>
      </c>
      <c r="W1760" s="7" t="e">
        <f>VLOOKUP(F1760,'[7]乡镇通三级、旅游资源产业路项目明细'!$F$8:$S$1305,14,0)</f>
        <v>#N/A</v>
      </c>
      <c r="AA1760" s="7" t="e">
        <f>_xlfn.XLOOKUP(F1760,'[8]乡镇通三级、旅游资源产业路项目明细'!$U:$U,'[8]乡镇通三级、旅游资源产业路项目明细'!$U:$U)</f>
        <v>#N/A</v>
      </c>
      <c r="AB1760" s="7" t="e">
        <f>VLOOKUP(F1760,[9]项目建设投资计划表!$L$7:$O$83,4,0)</f>
        <v>#N/A</v>
      </c>
    </row>
    <row r="1761" spans="1:28" ht="25.15" customHeight="1" outlineLevel="3" x14ac:dyDescent="0.4">
      <c r="A1761" s="4" t="s">
        <v>17</v>
      </c>
      <c r="B1761" s="4" t="s">
        <v>143</v>
      </c>
      <c r="C1761" s="4" t="s">
        <v>5365</v>
      </c>
      <c r="D1761" s="4" t="s">
        <v>5377</v>
      </c>
      <c r="E1761" s="9"/>
      <c r="F1761" s="4" t="s">
        <v>5393</v>
      </c>
      <c r="G1761" s="4" t="s">
        <v>327</v>
      </c>
      <c r="H1761" s="9" t="s">
        <v>291</v>
      </c>
      <c r="I1761" s="9" t="s">
        <v>5394</v>
      </c>
      <c r="J1761" s="4">
        <v>2.1629999999999998</v>
      </c>
      <c r="K1761" s="4" t="s">
        <v>284</v>
      </c>
      <c r="L1761" s="4" t="s">
        <v>1021</v>
      </c>
      <c r="M1761" s="4">
        <v>2.1629999999999998</v>
      </c>
      <c r="N1761" s="4"/>
      <c r="O1761" s="4" t="s">
        <v>277</v>
      </c>
      <c r="P1761" s="4" t="s">
        <v>279</v>
      </c>
      <c r="Q1761" s="4" t="s">
        <v>5377</v>
      </c>
      <c r="R1761" s="4"/>
      <c r="S1761" s="18"/>
      <c r="U1761" s="7">
        <f>VLOOKUP(F1761,[6]农村公路!$I$6:$W$11652,15,0)</f>
        <v>2.1629999999999998</v>
      </c>
      <c r="V1761" s="7">
        <f t="shared" si="84"/>
        <v>0</v>
      </c>
      <c r="W1761" s="7" t="e">
        <f>VLOOKUP(F1761,'[7]乡镇通三级、旅游资源产业路项目明细'!$F$8:$S$1305,14,0)</f>
        <v>#N/A</v>
      </c>
      <c r="AA1761" s="7" t="e">
        <f>_xlfn.XLOOKUP(F1761,'[8]乡镇通三级、旅游资源产业路项目明细'!$U:$U,'[8]乡镇通三级、旅游资源产业路项目明细'!$U:$U)</f>
        <v>#N/A</v>
      </c>
      <c r="AB1761" s="7" t="e">
        <f>VLOOKUP(F1761,[9]项目建设投资计划表!$L$7:$O$83,4,0)</f>
        <v>#N/A</v>
      </c>
    </row>
    <row r="1762" spans="1:28" ht="25.15" customHeight="1" outlineLevel="3" x14ac:dyDescent="0.4">
      <c r="A1762" s="4" t="s">
        <v>17</v>
      </c>
      <c r="B1762" s="4" t="s">
        <v>143</v>
      </c>
      <c r="C1762" s="4" t="s">
        <v>5395</v>
      </c>
      <c r="D1762" s="4" t="s">
        <v>5396</v>
      </c>
      <c r="E1762" s="9"/>
      <c r="F1762" s="4" t="s">
        <v>5397</v>
      </c>
      <c r="G1762" s="4" t="s">
        <v>327</v>
      </c>
      <c r="H1762" s="9" t="s">
        <v>291</v>
      </c>
      <c r="I1762" s="9" t="s">
        <v>5398</v>
      </c>
      <c r="J1762" s="4">
        <v>2.202</v>
      </c>
      <c r="K1762" s="4" t="s">
        <v>284</v>
      </c>
      <c r="L1762" s="4" t="s">
        <v>1021</v>
      </c>
      <c r="M1762" s="4">
        <v>2.202</v>
      </c>
      <c r="N1762" s="4"/>
      <c r="O1762" s="4" t="s">
        <v>277</v>
      </c>
      <c r="P1762" s="4" t="s">
        <v>279</v>
      </c>
      <c r="Q1762" s="4" t="s">
        <v>5396</v>
      </c>
      <c r="R1762" s="4"/>
      <c r="S1762" s="18"/>
      <c r="U1762" s="7">
        <f>VLOOKUP(F1762,[6]农村公路!$I$6:$W$11652,15,0)</f>
        <v>2.202</v>
      </c>
      <c r="V1762" s="7">
        <f t="shared" si="84"/>
        <v>0</v>
      </c>
      <c r="W1762" s="7" t="e">
        <f>VLOOKUP(F1762,'[7]乡镇通三级、旅游资源产业路项目明细'!$F$8:$S$1305,14,0)</f>
        <v>#N/A</v>
      </c>
      <c r="AA1762" s="7" t="e">
        <f>_xlfn.XLOOKUP(F1762,'[8]乡镇通三级、旅游资源产业路项目明细'!$U:$U,'[8]乡镇通三级、旅游资源产业路项目明细'!$U:$U)</f>
        <v>#N/A</v>
      </c>
      <c r="AB1762" s="7" t="e">
        <f>VLOOKUP(F1762,[9]项目建设投资计划表!$L$7:$O$83,4,0)</f>
        <v>#N/A</v>
      </c>
    </row>
    <row r="1763" spans="1:28" ht="25.15" customHeight="1" outlineLevel="3" x14ac:dyDescent="0.4">
      <c r="A1763" s="4" t="s">
        <v>17</v>
      </c>
      <c r="B1763" s="4" t="s">
        <v>143</v>
      </c>
      <c r="C1763" s="4" t="s">
        <v>5380</v>
      </c>
      <c r="D1763" s="4" t="s">
        <v>5399</v>
      </c>
      <c r="E1763" s="9"/>
      <c r="F1763" s="4" t="s">
        <v>5400</v>
      </c>
      <c r="G1763" s="4" t="s">
        <v>327</v>
      </c>
      <c r="H1763" s="9" t="s">
        <v>291</v>
      </c>
      <c r="I1763" s="9" t="s">
        <v>5401</v>
      </c>
      <c r="J1763" s="4">
        <v>1.486</v>
      </c>
      <c r="K1763" s="4" t="s">
        <v>284</v>
      </c>
      <c r="L1763" s="4" t="s">
        <v>1021</v>
      </c>
      <c r="M1763" s="4">
        <v>1.486</v>
      </c>
      <c r="N1763" s="4"/>
      <c r="O1763" s="4" t="s">
        <v>277</v>
      </c>
      <c r="P1763" s="4" t="s">
        <v>279</v>
      </c>
      <c r="Q1763" s="4" t="s">
        <v>5399</v>
      </c>
      <c r="R1763" s="4"/>
      <c r="S1763" s="18"/>
      <c r="U1763" s="7">
        <f>VLOOKUP(F1763,[6]农村公路!$I$6:$W$11652,15,0)</f>
        <v>1.486</v>
      </c>
      <c r="V1763" s="7">
        <f t="shared" si="84"/>
        <v>0</v>
      </c>
      <c r="W1763" s="7" t="e">
        <f>VLOOKUP(F1763,'[7]乡镇通三级、旅游资源产业路项目明细'!$F$8:$S$1305,14,0)</f>
        <v>#N/A</v>
      </c>
      <c r="AA1763" s="7" t="e">
        <f>_xlfn.XLOOKUP(F1763,'[8]乡镇通三级、旅游资源产业路项目明细'!$U:$U,'[8]乡镇通三级、旅游资源产业路项目明细'!$U:$U)</f>
        <v>#N/A</v>
      </c>
      <c r="AB1763" s="7" t="e">
        <f>VLOOKUP(F1763,[9]项目建设投资计划表!$L$7:$O$83,4,0)</f>
        <v>#N/A</v>
      </c>
    </row>
    <row r="1764" spans="1:28" ht="25.15" customHeight="1" outlineLevel="3" x14ac:dyDescent="0.4">
      <c r="A1764" s="4" t="s">
        <v>17</v>
      </c>
      <c r="B1764" s="4" t="s">
        <v>143</v>
      </c>
      <c r="C1764" s="4" t="s">
        <v>5373</v>
      </c>
      <c r="D1764" s="4" t="s">
        <v>5374</v>
      </c>
      <c r="E1764" s="9"/>
      <c r="F1764" s="4" t="s">
        <v>5402</v>
      </c>
      <c r="G1764" s="4" t="s">
        <v>327</v>
      </c>
      <c r="H1764" s="9" t="s">
        <v>291</v>
      </c>
      <c r="I1764" s="9" t="s">
        <v>5403</v>
      </c>
      <c r="J1764" s="4">
        <v>1.31</v>
      </c>
      <c r="K1764" s="4" t="s">
        <v>284</v>
      </c>
      <c r="L1764" s="4" t="s">
        <v>1021</v>
      </c>
      <c r="M1764" s="4">
        <v>1.31</v>
      </c>
      <c r="N1764" s="4"/>
      <c r="O1764" s="4" t="s">
        <v>277</v>
      </c>
      <c r="P1764" s="4" t="s">
        <v>279</v>
      </c>
      <c r="Q1764" s="4" t="s">
        <v>5374</v>
      </c>
      <c r="R1764" s="4"/>
      <c r="S1764" s="18"/>
      <c r="U1764" s="7">
        <f>VLOOKUP(F1764,[6]农村公路!$I$6:$W$11652,15,0)</f>
        <v>1.31</v>
      </c>
      <c r="V1764" s="7">
        <f t="shared" si="84"/>
        <v>0</v>
      </c>
      <c r="W1764" s="7" t="e">
        <f>VLOOKUP(F1764,'[7]乡镇通三级、旅游资源产业路项目明细'!$F$8:$S$1305,14,0)</f>
        <v>#N/A</v>
      </c>
      <c r="AA1764" s="7" t="e">
        <f>_xlfn.XLOOKUP(F1764,'[8]乡镇通三级、旅游资源产业路项目明细'!$U:$U,'[8]乡镇通三级、旅游资源产业路项目明细'!$U:$U)</f>
        <v>#N/A</v>
      </c>
      <c r="AB1764" s="7" t="e">
        <f>VLOOKUP(F1764,[9]项目建设投资计划表!$L$7:$O$83,4,0)</f>
        <v>#N/A</v>
      </c>
    </row>
    <row r="1765" spans="1:28" ht="25.15" customHeight="1" outlineLevel="3" x14ac:dyDescent="0.4">
      <c r="A1765" s="4" t="s">
        <v>17</v>
      </c>
      <c r="B1765" s="4" t="s">
        <v>143</v>
      </c>
      <c r="C1765" s="4" t="s">
        <v>5404</v>
      </c>
      <c r="D1765" s="4" t="s">
        <v>5405</v>
      </c>
      <c r="E1765" s="9"/>
      <c r="F1765" s="4" t="s">
        <v>5406</v>
      </c>
      <c r="G1765" s="4" t="s">
        <v>327</v>
      </c>
      <c r="H1765" s="9" t="s">
        <v>291</v>
      </c>
      <c r="I1765" s="9" t="s">
        <v>5407</v>
      </c>
      <c r="J1765" s="4">
        <v>2.0819999999999999</v>
      </c>
      <c r="K1765" s="4" t="s">
        <v>284</v>
      </c>
      <c r="L1765" s="4" t="s">
        <v>279</v>
      </c>
      <c r="M1765" s="4">
        <v>2.0819999999999999</v>
      </c>
      <c r="N1765" s="4"/>
      <c r="O1765" s="4" t="s">
        <v>277</v>
      </c>
      <c r="P1765" s="4" t="s">
        <v>279</v>
      </c>
      <c r="Q1765" s="4" t="s">
        <v>5405</v>
      </c>
      <c r="R1765" s="4"/>
      <c r="S1765" s="18"/>
      <c r="U1765" s="7">
        <f>VLOOKUP(F1765,[6]农村公路!$I$6:$W$11652,15,0)</f>
        <v>2.0819999999999999</v>
      </c>
      <c r="V1765" s="7">
        <f t="shared" si="84"/>
        <v>0</v>
      </c>
      <c r="W1765" s="7" t="e">
        <f>VLOOKUP(F1765,'[7]乡镇通三级、旅游资源产业路项目明细'!$F$8:$S$1305,14,0)</f>
        <v>#N/A</v>
      </c>
      <c r="AA1765" s="7" t="e">
        <f>_xlfn.XLOOKUP(F1765,'[8]乡镇通三级、旅游资源产业路项目明细'!$U:$U,'[8]乡镇通三级、旅游资源产业路项目明细'!$U:$U)</f>
        <v>#N/A</v>
      </c>
      <c r="AB1765" s="7" t="e">
        <f>VLOOKUP(F1765,[9]项目建设投资计划表!$L$7:$O$83,4,0)</f>
        <v>#N/A</v>
      </c>
    </row>
    <row r="1766" spans="1:28" ht="25.15" customHeight="1" outlineLevel="3" x14ac:dyDescent="0.4">
      <c r="A1766" s="4" t="s">
        <v>17</v>
      </c>
      <c r="B1766" s="4" t="s">
        <v>143</v>
      </c>
      <c r="C1766" s="4" t="s">
        <v>5408</v>
      </c>
      <c r="D1766" s="4" t="s">
        <v>5409</v>
      </c>
      <c r="E1766" s="9"/>
      <c r="F1766" s="4" t="s">
        <v>5410</v>
      </c>
      <c r="G1766" s="4" t="s">
        <v>327</v>
      </c>
      <c r="H1766" s="9" t="s">
        <v>291</v>
      </c>
      <c r="I1766" s="9" t="s">
        <v>5411</v>
      </c>
      <c r="J1766" s="4">
        <v>2.1059999999999999</v>
      </c>
      <c r="K1766" s="4" t="s">
        <v>284</v>
      </c>
      <c r="L1766" s="4" t="s">
        <v>1021</v>
      </c>
      <c r="M1766" s="4">
        <v>2.1059999999999999</v>
      </c>
      <c r="N1766" s="4"/>
      <c r="O1766" s="4" t="s">
        <v>277</v>
      </c>
      <c r="P1766" s="4" t="s">
        <v>279</v>
      </c>
      <c r="Q1766" s="4" t="s">
        <v>5409</v>
      </c>
      <c r="R1766" s="4"/>
      <c r="S1766" s="18"/>
      <c r="U1766" s="7">
        <f>VLOOKUP(F1766,[6]农村公路!$I$6:$W$11652,15,0)</f>
        <v>2.1059999999999999</v>
      </c>
      <c r="V1766" s="7">
        <f t="shared" si="84"/>
        <v>0</v>
      </c>
      <c r="W1766" s="7" t="e">
        <f>VLOOKUP(F1766,'[7]乡镇通三级、旅游资源产业路项目明细'!$F$8:$S$1305,14,0)</f>
        <v>#N/A</v>
      </c>
      <c r="AA1766" s="7" t="e">
        <f>_xlfn.XLOOKUP(F1766,'[8]乡镇通三级、旅游资源产业路项目明细'!$U:$U,'[8]乡镇通三级、旅游资源产业路项目明细'!$U:$U)</f>
        <v>#N/A</v>
      </c>
      <c r="AB1766" s="7" t="e">
        <f>VLOOKUP(F1766,[9]项目建设投资计划表!$L$7:$O$83,4,0)</f>
        <v>#N/A</v>
      </c>
    </row>
    <row r="1767" spans="1:28" ht="25.15" customHeight="1" outlineLevel="3" x14ac:dyDescent="0.4">
      <c r="A1767" s="4" t="s">
        <v>17</v>
      </c>
      <c r="B1767" s="4" t="s">
        <v>143</v>
      </c>
      <c r="C1767" s="4" t="s">
        <v>5412</v>
      </c>
      <c r="D1767" s="4" t="s">
        <v>5396</v>
      </c>
      <c r="E1767" s="9"/>
      <c r="F1767" s="4" t="s">
        <v>5413</v>
      </c>
      <c r="G1767" s="4" t="s">
        <v>327</v>
      </c>
      <c r="H1767" s="9" t="s">
        <v>291</v>
      </c>
      <c r="I1767" s="9" t="s">
        <v>5414</v>
      </c>
      <c r="J1767" s="4">
        <v>2.16</v>
      </c>
      <c r="K1767" s="4" t="s">
        <v>284</v>
      </c>
      <c r="L1767" s="4" t="s">
        <v>1021</v>
      </c>
      <c r="M1767" s="4">
        <v>2.16</v>
      </c>
      <c r="N1767" s="4"/>
      <c r="O1767" s="4" t="s">
        <v>277</v>
      </c>
      <c r="P1767" s="4" t="s">
        <v>279</v>
      </c>
      <c r="Q1767" s="4" t="s">
        <v>5396</v>
      </c>
      <c r="R1767" s="4"/>
      <c r="S1767" s="18"/>
      <c r="U1767" s="7">
        <f>VLOOKUP(F1767,[6]农村公路!$I$6:$W$11652,15,0)</f>
        <v>2.16</v>
      </c>
      <c r="V1767" s="7">
        <f t="shared" si="84"/>
        <v>0</v>
      </c>
      <c r="W1767" s="7" t="e">
        <f>VLOOKUP(F1767,'[7]乡镇通三级、旅游资源产业路项目明细'!$F$8:$S$1305,14,0)</f>
        <v>#N/A</v>
      </c>
      <c r="AA1767" s="7" t="e">
        <f>_xlfn.XLOOKUP(F1767,'[8]乡镇通三级、旅游资源产业路项目明细'!$U:$U,'[8]乡镇通三级、旅游资源产业路项目明细'!$U:$U)</f>
        <v>#N/A</v>
      </c>
      <c r="AB1767" s="7" t="e">
        <f>VLOOKUP(F1767,[9]项目建设投资计划表!$L$7:$O$83,4,0)</f>
        <v>#N/A</v>
      </c>
    </row>
    <row r="1768" spans="1:28" ht="25.15" customHeight="1" outlineLevel="3" x14ac:dyDescent="0.4">
      <c r="A1768" s="4" t="s">
        <v>17</v>
      </c>
      <c r="B1768" s="4" t="s">
        <v>143</v>
      </c>
      <c r="C1768" s="4" t="s">
        <v>5380</v>
      </c>
      <c r="D1768" s="4" t="s">
        <v>5399</v>
      </c>
      <c r="E1768" s="9"/>
      <c r="F1768" s="4" t="s">
        <v>5415</v>
      </c>
      <c r="G1768" s="4" t="s">
        <v>327</v>
      </c>
      <c r="H1768" s="9" t="s">
        <v>291</v>
      </c>
      <c r="I1768" s="9" t="s">
        <v>5416</v>
      </c>
      <c r="J1768" s="4">
        <v>0.83099999999999996</v>
      </c>
      <c r="K1768" s="4" t="s">
        <v>284</v>
      </c>
      <c r="L1768" s="4" t="s">
        <v>1021</v>
      </c>
      <c r="M1768" s="4">
        <v>0.83099999999999996</v>
      </c>
      <c r="N1768" s="4"/>
      <c r="O1768" s="4" t="s">
        <v>277</v>
      </c>
      <c r="P1768" s="4" t="s">
        <v>279</v>
      </c>
      <c r="Q1768" s="4" t="s">
        <v>5399</v>
      </c>
      <c r="R1768" s="4"/>
      <c r="S1768" s="18"/>
      <c r="U1768" s="7">
        <f>VLOOKUP(F1768,[6]农村公路!$I$6:$W$11652,15,0)</f>
        <v>0.83099999999999996</v>
      </c>
      <c r="V1768" s="7">
        <f t="shared" si="84"/>
        <v>0</v>
      </c>
      <c r="W1768" s="7" t="e">
        <f>VLOOKUP(F1768,'[7]乡镇通三级、旅游资源产业路项目明细'!$F$8:$S$1305,14,0)</f>
        <v>#N/A</v>
      </c>
      <c r="AA1768" s="7" t="e">
        <f>_xlfn.XLOOKUP(F1768,'[8]乡镇通三级、旅游资源产业路项目明细'!$U:$U,'[8]乡镇通三级、旅游资源产业路项目明细'!$U:$U)</f>
        <v>#N/A</v>
      </c>
      <c r="AB1768" s="7" t="e">
        <f>VLOOKUP(F1768,[9]项目建设投资计划表!$L$7:$O$83,4,0)</f>
        <v>#N/A</v>
      </c>
    </row>
    <row r="1769" spans="1:28" s="1" customFormat="1" ht="25.15" customHeight="1" outlineLevel="1" x14ac:dyDescent="0.4">
      <c r="A1769" s="11" t="s">
        <v>18</v>
      </c>
      <c r="B1769" s="4"/>
      <c r="C1769" s="4"/>
      <c r="D1769" s="4"/>
      <c r="E1769" s="9"/>
      <c r="F1769" s="4"/>
      <c r="G1769" s="4"/>
      <c r="H1769" s="9"/>
      <c r="I1769" s="9"/>
      <c r="J1769" s="4">
        <f>SUBTOTAL(9,J1771:J1982)</f>
        <v>675.08900000000017</v>
      </c>
      <c r="K1769" s="4"/>
      <c r="L1769" s="4"/>
      <c r="M1769" s="4">
        <f>SUBTOTAL(9,M1771:M1982)</f>
        <v>608.67100000000016</v>
      </c>
      <c r="N1769" s="13">
        <v>573.29999999999995</v>
      </c>
      <c r="O1769" s="4"/>
      <c r="P1769" s="4"/>
      <c r="Q1769" s="4"/>
      <c r="R1769" s="4"/>
      <c r="S1769" s="18">
        <f t="shared" si="83"/>
        <v>101.78900000000021</v>
      </c>
    </row>
    <row r="1770" spans="1:28" s="1" customFormat="1" ht="25.15" customHeight="1" outlineLevel="2" x14ac:dyDescent="0.4">
      <c r="A1770" s="4"/>
      <c r="B1770" s="11" t="s">
        <v>148</v>
      </c>
      <c r="C1770" s="4"/>
      <c r="D1770" s="4"/>
      <c r="E1770" s="9"/>
      <c r="F1770" s="4"/>
      <c r="G1770" s="4"/>
      <c r="H1770" s="9"/>
      <c r="I1770" s="9"/>
      <c r="J1770" s="4">
        <f>SUBTOTAL(9,J1771:J1785)</f>
        <v>56.237999999999992</v>
      </c>
      <c r="K1770" s="4"/>
      <c r="L1770" s="4"/>
      <c r="M1770" s="4">
        <f>SUBTOTAL(9,M1771:M1785)</f>
        <v>54.015000000000001</v>
      </c>
      <c r="N1770" s="4">
        <v>51.2</v>
      </c>
      <c r="O1770" s="4"/>
      <c r="P1770" s="4"/>
      <c r="Q1770" s="4"/>
      <c r="R1770" s="4"/>
      <c r="S1770" s="18">
        <f t="shared" si="83"/>
        <v>5.0379999999999896</v>
      </c>
    </row>
    <row r="1771" spans="1:28" ht="25.15" customHeight="1" outlineLevel="3" x14ac:dyDescent="0.4">
      <c r="A1771" s="4" t="s">
        <v>18</v>
      </c>
      <c r="B1771" s="4" t="s">
        <v>148</v>
      </c>
      <c r="C1771" s="4" t="s">
        <v>5417</v>
      </c>
      <c r="D1771" s="4" t="s">
        <v>5418</v>
      </c>
      <c r="E1771" s="9"/>
      <c r="F1771" s="4" t="s">
        <v>5419</v>
      </c>
      <c r="G1771" s="4" t="s">
        <v>290</v>
      </c>
      <c r="H1771" s="9" t="s">
        <v>291</v>
      </c>
      <c r="I1771" s="9" t="s">
        <v>5420</v>
      </c>
      <c r="J1771" s="4">
        <v>6</v>
      </c>
      <c r="K1771" s="4" t="s">
        <v>277</v>
      </c>
      <c r="L1771" s="4">
        <v>0</v>
      </c>
      <c r="M1771" s="4">
        <v>6</v>
      </c>
      <c r="N1771" s="4"/>
      <c r="O1771" s="4" t="s">
        <v>293</v>
      </c>
      <c r="P1771" s="4" t="s">
        <v>279</v>
      </c>
      <c r="Q1771" s="4" t="s">
        <v>5421</v>
      </c>
      <c r="R1771" s="4"/>
      <c r="S1771" s="18"/>
      <c r="U1771" s="7">
        <f>VLOOKUP(F1771,[6]农村公路!$I$6:$W$11652,15,0)</f>
        <v>6</v>
      </c>
      <c r="V1771" s="7">
        <f t="shared" ref="V1771:V1785" si="85">J1771-U1771</f>
        <v>0</v>
      </c>
      <c r="W1771" s="7" t="e">
        <f>VLOOKUP(F1771,'[7]乡镇通三级、旅游资源产业路项目明细'!$F$8:$S$1305,14,0)</f>
        <v>#N/A</v>
      </c>
      <c r="AA1771" s="7" t="e">
        <f>_xlfn.XLOOKUP(F1771,'[8]乡镇通三级、旅游资源产业路项目明细'!$U:$U,'[8]乡镇通三级、旅游资源产业路项目明细'!$U:$U)</f>
        <v>#N/A</v>
      </c>
      <c r="AB1771" s="7" t="e">
        <f>VLOOKUP(F1771,[9]项目建设投资计划表!$L$7:$O$83,4,0)</f>
        <v>#N/A</v>
      </c>
    </row>
    <row r="1772" spans="1:28" ht="25.15" customHeight="1" outlineLevel="3" x14ac:dyDescent="0.4">
      <c r="A1772" s="4" t="s">
        <v>18</v>
      </c>
      <c r="B1772" s="4" t="s">
        <v>148</v>
      </c>
      <c r="C1772" s="4" t="s">
        <v>5422</v>
      </c>
      <c r="D1772" s="4" t="s">
        <v>5423</v>
      </c>
      <c r="E1772" s="9"/>
      <c r="F1772" s="4" t="s">
        <v>5424</v>
      </c>
      <c r="G1772" s="4" t="s">
        <v>275</v>
      </c>
      <c r="H1772" s="9" t="s">
        <v>291</v>
      </c>
      <c r="I1772" s="9" t="s">
        <v>5425</v>
      </c>
      <c r="J1772" s="4">
        <v>3.7570000000000001</v>
      </c>
      <c r="K1772" s="4">
        <v>0</v>
      </c>
      <c r="L1772" s="4">
        <v>0</v>
      </c>
      <c r="M1772" s="4">
        <v>1.534</v>
      </c>
      <c r="N1772" s="4"/>
      <c r="O1772" s="4" t="s">
        <v>293</v>
      </c>
      <c r="P1772" s="4" t="s">
        <v>279</v>
      </c>
      <c r="Q1772" s="4" t="s">
        <v>5426</v>
      </c>
      <c r="R1772" s="4"/>
      <c r="S1772" s="18"/>
      <c r="U1772" s="7">
        <f>VLOOKUP(F1772,[6]农村公路!$I$6:$W$11652,15,0)</f>
        <v>3.7570000000000001</v>
      </c>
      <c r="V1772" s="7">
        <f t="shared" si="85"/>
        <v>0</v>
      </c>
      <c r="W1772" s="7">
        <f>VLOOKUP(F1772,'[7]2021年备案'!$F$8:$S$1293,14,0)</f>
        <v>2.2229999999999999</v>
      </c>
      <c r="X1772" s="7">
        <f>J1772-W1772</f>
        <v>1.5340000000000003</v>
      </c>
      <c r="Y1772" s="7">
        <f>X1772-M1772</f>
        <v>0</v>
      </c>
      <c r="AA1772" s="7" t="e">
        <f>_xlfn.XLOOKUP(F1772,'[8]乡镇通三级、旅游资源产业路项目明细'!$U:$U,'[8]乡镇通三级、旅游资源产业路项目明细'!$U:$U)</f>
        <v>#N/A</v>
      </c>
      <c r="AB1772" s="7" t="e">
        <f>VLOOKUP(F1772,[9]项目建设投资计划表!$L$7:$O$83,4,0)</f>
        <v>#N/A</v>
      </c>
    </row>
    <row r="1773" spans="1:28" ht="25.15" customHeight="1" outlineLevel="3" x14ac:dyDescent="0.4">
      <c r="A1773" s="4" t="s">
        <v>18</v>
      </c>
      <c r="B1773" s="4" t="s">
        <v>148</v>
      </c>
      <c r="C1773" s="4" t="s">
        <v>5417</v>
      </c>
      <c r="D1773" s="4" t="s">
        <v>5427</v>
      </c>
      <c r="E1773" s="9"/>
      <c r="F1773" s="4" t="s">
        <v>5428</v>
      </c>
      <c r="G1773" s="4" t="s">
        <v>275</v>
      </c>
      <c r="H1773" s="9" t="s">
        <v>291</v>
      </c>
      <c r="I1773" s="9" t="s">
        <v>5429</v>
      </c>
      <c r="J1773" s="4">
        <v>9.3539999999999992</v>
      </c>
      <c r="K1773" s="4" t="s">
        <v>277</v>
      </c>
      <c r="L1773" s="4">
        <v>0</v>
      </c>
      <c r="M1773" s="4">
        <v>9.3539999999999992</v>
      </c>
      <c r="N1773" s="4"/>
      <c r="O1773" s="4" t="s">
        <v>293</v>
      </c>
      <c r="P1773" s="4" t="s">
        <v>279</v>
      </c>
      <c r="Q1773" s="4" t="s">
        <v>5430</v>
      </c>
      <c r="R1773" s="4"/>
      <c r="S1773" s="18"/>
      <c r="U1773" s="7">
        <f>VLOOKUP(F1773,[6]农村公路!$I$6:$W$11652,15,0)</f>
        <v>9.3539999999999992</v>
      </c>
      <c r="V1773" s="7">
        <f t="shared" si="85"/>
        <v>0</v>
      </c>
      <c r="W1773" s="7" t="e">
        <f>VLOOKUP(F1773,'[7]乡镇通三级、旅游资源产业路项目明细'!$F$8:$S$1305,14,0)</f>
        <v>#N/A</v>
      </c>
      <c r="AA1773" s="7" t="e">
        <f>_xlfn.XLOOKUP(F1773,'[8]乡镇通三级、旅游资源产业路项目明细'!$U:$U,'[8]乡镇通三级、旅游资源产业路项目明细'!$U:$U)</f>
        <v>#N/A</v>
      </c>
      <c r="AB1773" s="7" t="e">
        <f>VLOOKUP(F1773,[9]项目建设投资计划表!$L$7:$O$83,4,0)</f>
        <v>#N/A</v>
      </c>
    </row>
    <row r="1774" spans="1:28" ht="25.15" customHeight="1" outlineLevel="3" x14ac:dyDescent="0.4">
      <c r="A1774" s="4" t="s">
        <v>18</v>
      </c>
      <c r="B1774" s="4" t="s">
        <v>148</v>
      </c>
      <c r="C1774" s="4" t="s">
        <v>5431</v>
      </c>
      <c r="D1774" s="4" t="s">
        <v>5432</v>
      </c>
      <c r="E1774" s="9"/>
      <c r="F1774" s="4" t="s">
        <v>5433</v>
      </c>
      <c r="G1774" s="4" t="s">
        <v>275</v>
      </c>
      <c r="H1774" s="9" t="s">
        <v>291</v>
      </c>
      <c r="I1774" s="9" t="s">
        <v>5434</v>
      </c>
      <c r="J1774" s="4">
        <v>3.7450000000000001</v>
      </c>
      <c r="K1774" s="4">
        <v>0</v>
      </c>
      <c r="L1774" s="4">
        <v>0</v>
      </c>
      <c r="M1774" s="4">
        <v>3.7450000000000001</v>
      </c>
      <c r="N1774" s="4"/>
      <c r="O1774" s="4" t="s">
        <v>293</v>
      </c>
      <c r="P1774" s="4" t="s">
        <v>279</v>
      </c>
      <c r="Q1774" s="4" t="s">
        <v>5432</v>
      </c>
      <c r="R1774" s="4"/>
      <c r="S1774" s="18"/>
      <c r="U1774" s="7">
        <f>VLOOKUP(F1774,[6]农村公路!$I$6:$W$11652,15,0)</f>
        <v>3.7450000000000001</v>
      </c>
      <c r="V1774" s="7">
        <f t="shared" si="85"/>
        <v>0</v>
      </c>
      <c r="W1774" s="7" t="e">
        <f>VLOOKUP(F1774,'[7]乡镇通三级、旅游资源产业路项目明细'!$F$8:$S$1305,14,0)</f>
        <v>#N/A</v>
      </c>
      <c r="AA1774" s="7" t="e">
        <f>_xlfn.XLOOKUP(F1774,'[8]乡镇通三级、旅游资源产业路项目明细'!$U:$U,'[8]乡镇通三级、旅游资源产业路项目明细'!$U:$U)</f>
        <v>#N/A</v>
      </c>
      <c r="AB1774" s="7" t="e">
        <f>VLOOKUP(F1774,[9]项目建设投资计划表!$L$7:$O$83,4,0)</f>
        <v>#N/A</v>
      </c>
    </row>
    <row r="1775" spans="1:28" ht="25.15" customHeight="1" outlineLevel="3" x14ac:dyDescent="0.4">
      <c r="A1775" s="4" t="s">
        <v>18</v>
      </c>
      <c r="B1775" s="4" t="s">
        <v>148</v>
      </c>
      <c r="C1775" s="4" t="s">
        <v>5435</v>
      </c>
      <c r="D1775" s="4" t="s">
        <v>5436</v>
      </c>
      <c r="E1775" s="9"/>
      <c r="F1775" s="4" t="s">
        <v>5437</v>
      </c>
      <c r="G1775" s="4" t="s">
        <v>275</v>
      </c>
      <c r="H1775" s="9" t="s">
        <v>291</v>
      </c>
      <c r="I1775" s="9" t="s">
        <v>5438</v>
      </c>
      <c r="J1775" s="4">
        <v>8.6649999999999991</v>
      </c>
      <c r="K1775" s="4" t="s">
        <v>300</v>
      </c>
      <c r="L1775" s="4">
        <v>0</v>
      </c>
      <c r="M1775" s="4">
        <v>8.6649999999999991</v>
      </c>
      <c r="N1775" s="4"/>
      <c r="O1775" s="4" t="s">
        <v>293</v>
      </c>
      <c r="P1775" s="4" t="s">
        <v>279</v>
      </c>
      <c r="Q1775" s="4" t="s">
        <v>5439</v>
      </c>
      <c r="R1775" s="4"/>
      <c r="S1775" s="18"/>
      <c r="U1775" s="7">
        <f>VLOOKUP(F1775,[6]农村公路!$I$6:$W$11652,15,0)</f>
        <v>8.6649999999999991</v>
      </c>
      <c r="V1775" s="7">
        <f t="shared" si="85"/>
        <v>0</v>
      </c>
      <c r="W1775" s="7" t="e">
        <f>VLOOKUP(F1775,'[7]乡镇通三级、旅游资源产业路项目明细'!$F$8:$S$1305,14,0)</f>
        <v>#N/A</v>
      </c>
      <c r="AA1775" s="7" t="e">
        <f>_xlfn.XLOOKUP(F1775,'[8]乡镇通三级、旅游资源产业路项目明细'!$U:$U,'[8]乡镇通三级、旅游资源产业路项目明细'!$U:$U)</f>
        <v>#N/A</v>
      </c>
      <c r="AB1775" s="7" t="e">
        <f>VLOOKUP(F1775,[9]项目建设投资计划表!$L$7:$O$83,4,0)</f>
        <v>#N/A</v>
      </c>
    </row>
    <row r="1776" spans="1:28" ht="25.15" customHeight="1" outlineLevel="3" x14ac:dyDescent="0.4">
      <c r="A1776" s="4" t="s">
        <v>18</v>
      </c>
      <c r="B1776" s="4" t="s">
        <v>148</v>
      </c>
      <c r="C1776" s="4" t="s">
        <v>5431</v>
      </c>
      <c r="D1776" s="4" t="s">
        <v>5440</v>
      </c>
      <c r="E1776" s="9"/>
      <c r="F1776" s="4" t="s">
        <v>5441</v>
      </c>
      <c r="G1776" s="4" t="s">
        <v>275</v>
      </c>
      <c r="H1776" s="9" t="s">
        <v>291</v>
      </c>
      <c r="I1776" s="9" t="s">
        <v>5442</v>
      </c>
      <c r="J1776" s="4">
        <v>0.82</v>
      </c>
      <c r="K1776" s="4" t="s">
        <v>284</v>
      </c>
      <c r="L1776" s="4">
        <v>0</v>
      </c>
      <c r="M1776" s="4">
        <v>0.82</v>
      </c>
      <c r="N1776" s="4"/>
      <c r="O1776" s="4" t="s">
        <v>293</v>
      </c>
      <c r="P1776" s="4" t="s">
        <v>279</v>
      </c>
      <c r="Q1776" s="4" t="s">
        <v>5443</v>
      </c>
      <c r="R1776" s="4"/>
      <c r="S1776" s="18"/>
      <c r="U1776" s="7">
        <f>VLOOKUP(F1776,[6]农村公路!$I$6:$W$11652,15,0)</f>
        <v>0.82</v>
      </c>
      <c r="V1776" s="7">
        <f t="shared" si="85"/>
        <v>0</v>
      </c>
      <c r="W1776" s="7" t="e">
        <f>VLOOKUP(F1776,'[7]乡镇通三级、旅游资源产业路项目明细'!$F$8:$S$1305,14,0)</f>
        <v>#N/A</v>
      </c>
      <c r="AA1776" s="7" t="e">
        <f>_xlfn.XLOOKUP(F1776,'[8]乡镇通三级、旅游资源产业路项目明细'!$U:$U,'[8]乡镇通三级、旅游资源产业路项目明细'!$U:$U)</f>
        <v>#N/A</v>
      </c>
      <c r="AB1776" s="7" t="e">
        <f>VLOOKUP(F1776,[9]项目建设投资计划表!$L$7:$O$83,4,0)</f>
        <v>#N/A</v>
      </c>
    </row>
    <row r="1777" spans="1:28" ht="25.15" customHeight="1" outlineLevel="3" x14ac:dyDescent="0.4">
      <c r="A1777" s="4" t="s">
        <v>18</v>
      </c>
      <c r="B1777" s="4" t="s">
        <v>148</v>
      </c>
      <c r="C1777" s="4" t="s">
        <v>5417</v>
      </c>
      <c r="D1777" s="4" t="s">
        <v>4943</v>
      </c>
      <c r="E1777" s="9"/>
      <c r="F1777" s="4" t="s">
        <v>5444</v>
      </c>
      <c r="G1777" s="4" t="s">
        <v>275</v>
      </c>
      <c r="H1777" s="9" t="s">
        <v>291</v>
      </c>
      <c r="I1777" s="9" t="s">
        <v>5445</v>
      </c>
      <c r="J1777" s="4">
        <v>8.7959999999999994</v>
      </c>
      <c r="K1777" s="4" t="s">
        <v>277</v>
      </c>
      <c r="L1777" s="4">
        <v>0</v>
      </c>
      <c r="M1777" s="4">
        <v>8.7959999999999994</v>
      </c>
      <c r="N1777" s="4"/>
      <c r="O1777" s="4" t="s">
        <v>293</v>
      </c>
      <c r="P1777" s="4" t="s">
        <v>279</v>
      </c>
      <c r="Q1777" s="4" t="s">
        <v>5446</v>
      </c>
      <c r="R1777" s="4"/>
      <c r="S1777" s="18"/>
      <c r="U1777" s="7">
        <f>VLOOKUP(F1777,[6]农村公路!$I$6:$W$11652,15,0)</f>
        <v>8.7959999999999994</v>
      </c>
      <c r="V1777" s="7">
        <f t="shared" si="85"/>
        <v>0</v>
      </c>
      <c r="W1777" s="7" t="e">
        <f>VLOOKUP(F1777,'[7]乡镇通三级、旅游资源产业路项目明细'!$F$8:$S$1305,14,0)</f>
        <v>#N/A</v>
      </c>
      <c r="AA1777" s="7" t="e">
        <f>_xlfn.XLOOKUP(F1777,'[8]乡镇通三级、旅游资源产业路项目明细'!$U:$U,'[8]乡镇通三级、旅游资源产业路项目明细'!$U:$U)</f>
        <v>#N/A</v>
      </c>
      <c r="AB1777" s="7" t="e">
        <f>VLOOKUP(F1777,[9]项目建设投资计划表!$L$7:$O$83,4,0)</f>
        <v>#N/A</v>
      </c>
    </row>
    <row r="1778" spans="1:28" ht="25.15" customHeight="1" outlineLevel="3" x14ac:dyDescent="0.4">
      <c r="A1778" s="4" t="s">
        <v>18</v>
      </c>
      <c r="B1778" s="4" t="s">
        <v>148</v>
      </c>
      <c r="C1778" s="4" t="s">
        <v>5422</v>
      </c>
      <c r="D1778" s="4" t="s">
        <v>5447</v>
      </c>
      <c r="E1778" s="9"/>
      <c r="F1778" s="4" t="s">
        <v>5448</v>
      </c>
      <c r="G1778" s="4" t="s">
        <v>275</v>
      </c>
      <c r="H1778" s="9" t="s">
        <v>291</v>
      </c>
      <c r="I1778" s="9" t="s">
        <v>5449</v>
      </c>
      <c r="J1778" s="4">
        <v>2.1640000000000001</v>
      </c>
      <c r="K1778" s="4">
        <v>0</v>
      </c>
      <c r="L1778" s="4">
        <v>0</v>
      </c>
      <c r="M1778" s="4">
        <v>2.1640000000000001</v>
      </c>
      <c r="N1778" s="4"/>
      <c r="O1778" s="4" t="s">
        <v>293</v>
      </c>
      <c r="P1778" s="4" t="s">
        <v>279</v>
      </c>
      <c r="Q1778" s="4" t="s">
        <v>5450</v>
      </c>
      <c r="R1778" s="4"/>
      <c r="S1778" s="18"/>
      <c r="U1778" s="7">
        <f>VLOOKUP(F1778,[6]农村公路!$I$6:$W$11652,15,0)</f>
        <v>2.1640000000000001</v>
      </c>
      <c r="V1778" s="7">
        <f t="shared" si="85"/>
        <v>0</v>
      </c>
      <c r="W1778" s="7" t="e">
        <f>VLOOKUP(F1778,'[7]乡镇通三级、旅游资源产业路项目明细'!$F$8:$S$1305,14,0)</f>
        <v>#N/A</v>
      </c>
      <c r="AA1778" s="7" t="e">
        <f>_xlfn.XLOOKUP(F1778,'[8]乡镇通三级、旅游资源产业路项目明细'!$U:$U,'[8]乡镇通三级、旅游资源产业路项目明细'!$U:$U)</f>
        <v>#N/A</v>
      </c>
      <c r="AB1778" s="7" t="e">
        <f>VLOOKUP(F1778,[9]项目建设投资计划表!$L$7:$O$83,4,0)</f>
        <v>#N/A</v>
      </c>
    </row>
    <row r="1779" spans="1:28" ht="25.15" customHeight="1" outlineLevel="3" x14ac:dyDescent="0.4">
      <c r="A1779" s="4" t="s">
        <v>18</v>
      </c>
      <c r="B1779" s="4" t="s">
        <v>148</v>
      </c>
      <c r="C1779" s="4" t="s">
        <v>5431</v>
      </c>
      <c r="D1779" s="4" t="s">
        <v>5451</v>
      </c>
      <c r="E1779" s="9"/>
      <c r="F1779" s="4" t="s">
        <v>5452</v>
      </c>
      <c r="G1779" s="4" t="s">
        <v>275</v>
      </c>
      <c r="H1779" s="9" t="s">
        <v>291</v>
      </c>
      <c r="I1779" s="9" t="s">
        <v>5453</v>
      </c>
      <c r="J1779" s="4">
        <v>3.452</v>
      </c>
      <c r="K1779" s="4" t="s">
        <v>284</v>
      </c>
      <c r="L1779" s="4">
        <v>0</v>
      </c>
      <c r="M1779" s="4">
        <v>3.452</v>
      </c>
      <c r="N1779" s="4"/>
      <c r="O1779" s="4" t="s">
        <v>293</v>
      </c>
      <c r="P1779" s="4" t="s">
        <v>279</v>
      </c>
      <c r="Q1779" s="4" t="s">
        <v>5454</v>
      </c>
      <c r="R1779" s="4"/>
      <c r="S1779" s="18"/>
      <c r="U1779" s="7">
        <f>VLOOKUP(F1779,[6]农村公路!$I$6:$W$11652,15,0)</f>
        <v>3.452</v>
      </c>
      <c r="V1779" s="7">
        <f t="shared" si="85"/>
        <v>0</v>
      </c>
      <c r="W1779" s="7" t="e">
        <f>VLOOKUP(F1779,'[7]乡镇通三级、旅游资源产业路项目明细'!$F$8:$S$1305,14,0)</f>
        <v>#N/A</v>
      </c>
      <c r="AA1779" s="7" t="e">
        <f>_xlfn.XLOOKUP(F1779,'[8]乡镇通三级、旅游资源产业路项目明细'!$U:$U,'[8]乡镇通三级、旅游资源产业路项目明细'!$U:$U)</f>
        <v>#N/A</v>
      </c>
      <c r="AB1779" s="7" t="e">
        <f>VLOOKUP(F1779,[9]项目建设投资计划表!$L$7:$O$83,4,0)</f>
        <v>#N/A</v>
      </c>
    </row>
    <row r="1780" spans="1:28" ht="25.15" customHeight="1" outlineLevel="3" x14ac:dyDescent="0.4">
      <c r="A1780" s="4" t="s">
        <v>18</v>
      </c>
      <c r="B1780" s="4" t="s">
        <v>148</v>
      </c>
      <c r="C1780" s="4" t="s">
        <v>5417</v>
      </c>
      <c r="D1780" s="4" t="s">
        <v>5455</v>
      </c>
      <c r="E1780" s="9"/>
      <c r="F1780" s="4" t="s">
        <v>5456</v>
      </c>
      <c r="G1780" s="4" t="s">
        <v>327</v>
      </c>
      <c r="H1780" s="9" t="s">
        <v>291</v>
      </c>
      <c r="I1780" s="9" t="s">
        <v>283</v>
      </c>
      <c r="J1780" s="4">
        <v>2.97</v>
      </c>
      <c r="K1780" s="4"/>
      <c r="L1780" s="4"/>
      <c r="M1780" s="4">
        <v>2.97</v>
      </c>
      <c r="N1780" s="4"/>
      <c r="O1780" s="4">
        <v>4.5</v>
      </c>
      <c r="P1780" s="4" t="s">
        <v>279</v>
      </c>
      <c r="Q1780" s="4" t="s">
        <v>5455</v>
      </c>
      <c r="R1780" s="4"/>
      <c r="S1780" s="18"/>
      <c r="U1780" s="7">
        <f>VLOOKUP(F1780,[6]农村公路!$I$6:$W$11652,15,0)</f>
        <v>2.97</v>
      </c>
      <c r="V1780" s="7">
        <f t="shared" si="85"/>
        <v>0</v>
      </c>
      <c r="W1780" s="7" t="e">
        <f>VLOOKUP(F1780,'[7]乡镇通三级、旅游资源产业路项目明细'!$F$8:$S$1305,14,0)</f>
        <v>#N/A</v>
      </c>
      <c r="AA1780" s="7" t="e">
        <f>_xlfn.XLOOKUP(F1780,'[8]乡镇通三级、旅游资源产业路项目明细'!$U:$U,'[8]乡镇通三级、旅游资源产业路项目明细'!$U:$U)</f>
        <v>#N/A</v>
      </c>
      <c r="AB1780" s="7" t="e">
        <f>VLOOKUP(F1780,[9]项目建设投资计划表!$L$7:$O$83,4,0)</f>
        <v>#N/A</v>
      </c>
    </row>
    <row r="1781" spans="1:28" ht="25.15" customHeight="1" outlineLevel="3" x14ac:dyDescent="0.4">
      <c r="A1781" s="4" t="s">
        <v>18</v>
      </c>
      <c r="B1781" s="33" t="s">
        <v>148</v>
      </c>
      <c r="C1781" s="33" t="s">
        <v>5457</v>
      </c>
      <c r="D1781" s="33" t="s">
        <v>739</v>
      </c>
      <c r="E1781" s="9"/>
      <c r="F1781" s="33" t="s">
        <v>5458</v>
      </c>
      <c r="G1781" s="4" t="s">
        <v>327</v>
      </c>
      <c r="H1781" s="9" t="s">
        <v>291</v>
      </c>
      <c r="I1781" s="9" t="s">
        <v>283</v>
      </c>
      <c r="J1781" s="33">
        <v>1.47</v>
      </c>
      <c r="K1781" s="4"/>
      <c r="L1781" s="4"/>
      <c r="M1781" s="33">
        <v>1.47</v>
      </c>
      <c r="N1781" s="37"/>
      <c r="O1781" s="4">
        <v>4.5</v>
      </c>
      <c r="P1781" s="4" t="s">
        <v>279</v>
      </c>
      <c r="Q1781" s="4" t="s">
        <v>739</v>
      </c>
      <c r="R1781" s="4"/>
      <c r="S1781" s="18"/>
      <c r="U1781" s="7">
        <f>VLOOKUP(F1781,[6]农村公路!$I$6:$W$11652,15,0)</f>
        <v>1.47</v>
      </c>
      <c r="V1781" s="7">
        <f t="shared" si="85"/>
        <v>0</v>
      </c>
      <c r="W1781" s="7" t="e">
        <f>VLOOKUP(F1781,'[7]乡镇通三级、旅游资源产业路项目明细'!$F$8:$S$1305,14,0)</f>
        <v>#N/A</v>
      </c>
      <c r="AA1781" s="7" t="e">
        <f>_xlfn.XLOOKUP(F1781,'[8]乡镇通三级、旅游资源产业路项目明细'!$U:$U,'[8]乡镇通三级、旅游资源产业路项目明细'!$U:$U)</f>
        <v>#N/A</v>
      </c>
      <c r="AB1781" s="7" t="e">
        <f>VLOOKUP(F1781,[9]项目建设投资计划表!$L$7:$O$83,4,0)</f>
        <v>#N/A</v>
      </c>
    </row>
    <row r="1782" spans="1:28" ht="25.15" customHeight="1" outlineLevel="3" x14ac:dyDescent="0.4">
      <c r="A1782" s="4" t="s">
        <v>18</v>
      </c>
      <c r="B1782" s="33" t="s">
        <v>148</v>
      </c>
      <c r="C1782" s="33" t="s">
        <v>5459</v>
      </c>
      <c r="D1782" s="33" t="s">
        <v>5460</v>
      </c>
      <c r="E1782" s="9"/>
      <c r="F1782" s="33" t="s">
        <v>5461</v>
      </c>
      <c r="G1782" s="4" t="s">
        <v>327</v>
      </c>
      <c r="H1782" s="9" t="s">
        <v>291</v>
      </c>
      <c r="I1782" s="9" t="s">
        <v>283</v>
      </c>
      <c r="J1782" s="33">
        <v>0.94</v>
      </c>
      <c r="K1782" s="4"/>
      <c r="L1782" s="4"/>
      <c r="M1782" s="33">
        <v>0.94</v>
      </c>
      <c r="N1782" s="37"/>
      <c r="O1782" s="4">
        <v>4.5</v>
      </c>
      <c r="P1782" s="4" t="s">
        <v>279</v>
      </c>
      <c r="Q1782" s="4" t="s">
        <v>5460</v>
      </c>
      <c r="R1782" s="4"/>
      <c r="S1782" s="18"/>
      <c r="U1782" s="7">
        <f>VLOOKUP(F1782,[6]农村公路!$I$6:$W$11652,15,0)</f>
        <v>0.94</v>
      </c>
      <c r="V1782" s="7">
        <f t="shared" si="85"/>
        <v>0</v>
      </c>
      <c r="W1782" s="7" t="e">
        <f>VLOOKUP(F1782,'[7]乡镇通三级、旅游资源产业路项目明细'!$F$8:$S$1305,14,0)</f>
        <v>#N/A</v>
      </c>
      <c r="AA1782" s="7" t="e">
        <f>_xlfn.XLOOKUP(F1782,'[8]乡镇通三级、旅游资源产业路项目明细'!$U:$U,'[8]乡镇通三级、旅游资源产业路项目明细'!$U:$U)</f>
        <v>#N/A</v>
      </c>
      <c r="AB1782" s="7" t="e">
        <f>VLOOKUP(F1782,[9]项目建设投资计划表!$L$7:$O$83,4,0)</f>
        <v>#N/A</v>
      </c>
    </row>
    <row r="1783" spans="1:28" ht="25.15" customHeight="1" outlineLevel="3" x14ac:dyDescent="0.4">
      <c r="A1783" s="4" t="s">
        <v>18</v>
      </c>
      <c r="B1783" s="33" t="s">
        <v>148</v>
      </c>
      <c r="C1783" s="33" t="s">
        <v>5431</v>
      </c>
      <c r="D1783" s="33" t="s">
        <v>5462</v>
      </c>
      <c r="E1783" s="9"/>
      <c r="F1783" s="33" t="s">
        <v>5463</v>
      </c>
      <c r="G1783" s="4" t="s">
        <v>327</v>
      </c>
      <c r="H1783" s="9" t="s">
        <v>291</v>
      </c>
      <c r="I1783" s="9" t="s">
        <v>5464</v>
      </c>
      <c r="J1783" s="33">
        <v>1.7250000000000001</v>
      </c>
      <c r="K1783" s="4" t="s">
        <v>284</v>
      </c>
      <c r="L1783" s="4"/>
      <c r="M1783" s="33">
        <v>1.7250000000000001</v>
      </c>
      <c r="N1783" s="37"/>
      <c r="O1783" s="4">
        <v>4.5</v>
      </c>
      <c r="P1783" s="4" t="s">
        <v>279</v>
      </c>
      <c r="Q1783" s="4" t="s">
        <v>5462</v>
      </c>
      <c r="R1783" s="4"/>
      <c r="S1783" s="18"/>
      <c r="U1783" s="7">
        <f>VLOOKUP(F1783,[6]农村公路!$I$6:$W$11652,15,0)</f>
        <v>1.7250000000000001</v>
      </c>
      <c r="V1783" s="7">
        <f t="shared" si="85"/>
        <v>0</v>
      </c>
      <c r="W1783" s="7" t="e">
        <f>VLOOKUP(F1783,'[7]乡镇通三级、旅游资源产业路项目明细'!$F$8:$S$1305,14,0)</f>
        <v>#N/A</v>
      </c>
      <c r="AA1783" s="7" t="e">
        <f>_xlfn.XLOOKUP(F1783,'[8]乡镇通三级、旅游资源产业路项目明细'!$U:$U,'[8]乡镇通三级、旅游资源产业路项目明细'!$U:$U)</f>
        <v>#N/A</v>
      </c>
      <c r="AB1783" s="7" t="e">
        <f>VLOOKUP(F1783,[9]项目建设投资计划表!$L$7:$O$83,4,0)</f>
        <v>#N/A</v>
      </c>
    </row>
    <row r="1784" spans="1:28" ht="25.15" customHeight="1" outlineLevel="3" x14ac:dyDescent="0.4">
      <c r="A1784" s="4" t="s">
        <v>18</v>
      </c>
      <c r="B1784" s="33" t="s">
        <v>148</v>
      </c>
      <c r="C1784" s="33" t="s">
        <v>5431</v>
      </c>
      <c r="D1784" s="33" t="s">
        <v>5440</v>
      </c>
      <c r="E1784" s="9"/>
      <c r="F1784" s="33" t="s">
        <v>5465</v>
      </c>
      <c r="G1784" s="4" t="s">
        <v>327</v>
      </c>
      <c r="H1784" s="9" t="s">
        <v>291</v>
      </c>
      <c r="I1784" s="9" t="s">
        <v>283</v>
      </c>
      <c r="J1784" s="33">
        <v>0.86</v>
      </c>
      <c r="K1784" s="4"/>
      <c r="L1784" s="4"/>
      <c r="M1784" s="33">
        <v>0.86</v>
      </c>
      <c r="N1784" s="37"/>
      <c r="O1784" s="4">
        <v>4.5</v>
      </c>
      <c r="P1784" s="4" t="s">
        <v>279</v>
      </c>
      <c r="Q1784" s="4" t="s">
        <v>5440</v>
      </c>
      <c r="R1784" s="4"/>
      <c r="S1784" s="18"/>
      <c r="U1784" s="7">
        <f>VLOOKUP(F1784,[6]农村公路!$I$6:$W$11652,15,0)</f>
        <v>0.86</v>
      </c>
      <c r="V1784" s="7">
        <f t="shared" si="85"/>
        <v>0</v>
      </c>
      <c r="W1784" s="7" t="e">
        <f>VLOOKUP(F1784,'[7]乡镇通三级、旅游资源产业路项目明细'!$F$8:$S$1305,14,0)</f>
        <v>#N/A</v>
      </c>
      <c r="AA1784" s="7" t="e">
        <f>_xlfn.XLOOKUP(F1784,'[8]乡镇通三级、旅游资源产业路项目明细'!$U:$U,'[8]乡镇通三级、旅游资源产业路项目明细'!$U:$U)</f>
        <v>#N/A</v>
      </c>
      <c r="AB1784" s="7" t="e">
        <f>VLOOKUP(F1784,[9]项目建设投资计划表!$L$7:$O$83,4,0)</f>
        <v>#N/A</v>
      </c>
    </row>
    <row r="1785" spans="1:28" ht="25.15" customHeight="1" outlineLevel="3" x14ac:dyDescent="0.4">
      <c r="A1785" s="4" t="s">
        <v>18</v>
      </c>
      <c r="B1785" s="33" t="s">
        <v>148</v>
      </c>
      <c r="C1785" s="33" t="s">
        <v>5422</v>
      </c>
      <c r="D1785" s="33" t="s">
        <v>5466</v>
      </c>
      <c r="E1785" s="9"/>
      <c r="F1785" s="33" t="s">
        <v>5467</v>
      </c>
      <c r="G1785" s="4" t="s">
        <v>327</v>
      </c>
      <c r="H1785" s="9" t="s">
        <v>291</v>
      </c>
      <c r="I1785" s="9" t="s">
        <v>283</v>
      </c>
      <c r="J1785" s="33">
        <v>1.52</v>
      </c>
      <c r="K1785" s="4"/>
      <c r="L1785" s="4"/>
      <c r="M1785" s="33">
        <v>1.52</v>
      </c>
      <c r="N1785" s="37"/>
      <c r="O1785" s="4">
        <v>4.5</v>
      </c>
      <c r="P1785" s="4" t="s">
        <v>279</v>
      </c>
      <c r="Q1785" s="4" t="s">
        <v>5466</v>
      </c>
      <c r="R1785" s="4"/>
      <c r="S1785" s="18"/>
      <c r="U1785" s="7">
        <f>VLOOKUP(F1785,[6]农村公路!$I$6:$W$11652,15,0)</f>
        <v>1.52</v>
      </c>
      <c r="V1785" s="7">
        <f t="shared" si="85"/>
        <v>0</v>
      </c>
      <c r="W1785" s="7" t="e">
        <f>VLOOKUP(F1785,'[7]乡镇通三级、旅游资源产业路项目明细'!$F$8:$S$1305,14,0)</f>
        <v>#N/A</v>
      </c>
      <c r="AA1785" s="7" t="e">
        <f>_xlfn.XLOOKUP(F1785,'[8]乡镇通三级、旅游资源产业路项目明细'!$U:$U,'[8]乡镇通三级、旅游资源产业路项目明细'!$U:$U)</f>
        <v>#N/A</v>
      </c>
      <c r="AB1785" s="7" t="e">
        <f>VLOOKUP(F1785,[9]项目建设投资计划表!$L$7:$O$83,4,0)</f>
        <v>#N/A</v>
      </c>
    </row>
    <row r="1786" spans="1:28" s="1" customFormat="1" ht="25.15" customHeight="1" outlineLevel="2" x14ac:dyDescent="0.4">
      <c r="A1786" s="4"/>
      <c r="B1786" s="36" t="s">
        <v>152</v>
      </c>
      <c r="C1786" s="33"/>
      <c r="D1786" s="33"/>
      <c r="E1786" s="9"/>
      <c r="F1786" s="33"/>
      <c r="G1786" s="4"/>
      <c r="H1786" s="9"/>
      <c r="I1786" s="9"/>
      <c r="J1786" s="33">
        <f>SUBTOTAL(9,J1787:J1866)</f>
        <v>136.41800000000001</v>
      </c>
      <c r="K1786" s="4"/>
      <c r="L1786" s="4"/>
      <c r="M1786" s="33">
        <f>SUBTOTAL(9,M1787:M1866)</f>
        <v>136.36199999999999</v>
      </c>
      <c r="N1786" s="4">
        <v>120.7</v>
      </c>
      <c r="O1786" s="4"/>
      <c r="P1786" s="4"/>
      <c r="Q1786" s="4"/>
      <c r="R1786" s="4"/>
      <c r="S1786" s="18">
        <f t="shared" si="83"/>
        <v>15.718000000000004</v>
      </c>
    </row>
    <row r="1787" spans="1:28" ht="25.15" customHeight="1" outlineLevel="3" x14ac:dyDescent="0.4">
      <c r="A1787" s="4" t="s">
        <v>18</v>
      </c>
      <c r="B1787" s="4" t="s">
        <v>152</v>
      </c>
      <c r="C1787" s="4" t="s">
        <v>5468</v>
      </c>
      <c r="D1787" s="4" t="s">
        <v>5469</v>
      </c>
      <c r="E1787" s="9"/>
      <c r="F1787" s="4" t="s">
        <v>5470</v>
      </c>
      <c r="G1787" s="4" t="s">
        <v>290</v>
      </c>
      <c r="H1787" s="9" t="s">
        <v>200</v>
      </c>
      <c r="I1787" s="9" t="s">
        <v>5471</v>
      </c>
      <c r="J1787" s="4">
        <v>3.9079999999999999</v>
      </c>
      <c r="K1787" s="4" t="s">
        <v>284</v>
      </c>
      <c r="L1787" s="4">
        <v>0</v>
      </c>
      <c r="M1787" s="4">
        <v>3.9079999999999999</v>
      </c>
      <c r="N1787" s="4"/>
      <c r="O1787" s="4" t="s">
        <v>293</v>
      </c>
      <c r="P1787" s="4" t="s">
        <v>279</v>
      </c>
      <c r="Q1787" s="4" t="s">
        <v>5472</v>
      </c>
      <c r="R1787" s="4"/>
      <c r="S1787" s="18"/>
      <c r="U1787" s="7">
        <f>VLOOKUP(F1787,[6]农村公路!$I$6:$W$11652,15,0)</f>
        <v>3.9079999999999999</v>
      </c>
      <c r="V1787" s="7">
        <f t="shared" ref="V1787:V1817" si="86">J1787-U1787</f>
        <v>0</v>
      </c>
      <c r="W1787" s="7" t="e">
        <f>VLOOKUP(F1787,'[7]乡镇通三级、旅游资源产业路项目明细'!$F$8:$S$1305,14,0)</f>
        <v>#N/A</v>
      </c>
      <c r="AA1787" s="7" t="e">
        <f>_xlfn.XLOOKUP(F1787,'[8]乡镇通三级、旅游资源产业路项目明细'!$U:$U,'[8]乡镇通三级、旅游资源产业路项目明细'!$U:$U)</f>
        <v>#N/A</v>
      </c>
      <c r="AB1787" s="7" t="e">
        <f>VLOOKUP(F1787,[9]项目建设投资计划表!$L$7:$O$83,4,0)</f>
        <v>#N/A</v>
      </c>
    </row>
    <row r="1788" spans="1:28" ht="25.15" customHeight="1" outlineLevel="3" x14ac:dyDescent="0.4">
      <c r="A1788" s="4" t="s">
        <v>18</v>
      </c>
      <c r="B1788" s="4" t="s">
        <v>152</v>
      </c>
      <c r="C1788" s="4" t="s">
        <v>5473</v>
      </c>
      <c r="D1788" s="4" t="s">
        <v>5474</v>
      </c>
      <c r="E1788" s="9"/>
      <c r="F1788" s="4" t="s">
        <v>5475</v>
      </c>
      <c r="G1788" s="4" t="s">
        <v>290</v>
      </c>
      <c r="H1788" s="9" t="s">
        <v>291</v>
      </c>
      <c r="I1788" s="9" t="s">
        <v>5476</v>
      </c>
      <c r="J1788" s="4">
        <v>3.5</v>
      </c>
      <c r="K1788" s="4" t="s">
        <v>284</v>
      </c>
      <c r="L1788" s="4">
        <v>0</v>
      </c>
      <c r="M1788" s="4">
        <v>3.444</v>
      </c>
      <c r="N1788" s="4"/>
      <c r="O1788" s="4" t="s">
        <v>293</v>
      </c>
      <c r="P1788" s="4" t="s">
        <v>279</v>
      </c>
      <c r="Q1788" s="4" t="s">
        <v>5477</v>
      </c>
      <c r="R1788" s="4"/>
      <c r="S1788" s="18"/>
      <c r="U1788" s="7">
        <f>VLOOKUP(F1788,[6]农村公路!$I$6:$W$11652,15,0)</f>
        <v>3.5</v>
      </c>
      <c r="V1788" s="7">
        <f t="shared" si="86"/>
        <v>0</v>
      </c>
      <c r="W1788" s="7">
        <f>VLOOKUP(F1788,'[7]2021年备案'!$F$8:$S$1293,14,0)</f>
        <v>5.6000000000000001E-2</v>
      </c>
      <c r="X1788" s="7">
        <f>J1788-W1788</f>
        <v>3.444</v>
      </c>
      <c r="Y1788" s="7">
        <f>X1788-M1788</f>
        <v>0</v>
      </c>
      <c r="AA1788" s="7" t="e">
        <f>_xlfn.XLOOKUP(F1788,'[8]乡镇通三级、旅游资源产业路项目明细'!$U:$U,'[8]乡镇通三级、旅游资源产业路项目明细'!$U:$U)</f>
        <v>#N/A</v>
      </c>
      <c r="AB1788" s="7" t="e">
        <f>VLOOKUP(F1788,[9]项目建设投资计划表!$L$7:$O$83,4,0)</f>
        <v>#N/A</v>
      </c>
    </row>
    <row r="1789" spans="1:28" ht="25.15" customHeight="1" outlineLevel="3" x14ac:dyDescent="0.4">
      <c r="A1789" s="4" t="s">
        <v>18</v>
      </c>
      <c r="B1789" s="4" t="s">
        <v>152</v>
      </c>
      <c r="C1789" s="4" t="s">
        <v>5478</v>
      </c>
      <c r="D1789" s="4" t="s">
        <v>5479</v>
      </c>
      <c r="E1789" s="9"/>
      <c r="F1789" s="4" t="s">
        <v>5480</v>
      </c>
      <c r="G1789" s="4" t="s">
        <v>290</v>
      </c>
      <c r="H1789" s="9" t="s">
        <v>291</v>
      </c>
      <c r="I1789" s="9" t="s">
        <v>5481</v>
      </c>
      <c r="J1789" s="4">
        <v>3.76</v>
      </c>
      <c r="K1789" s="4" t="s">
        <v>284</v>
      </c>
      <c r="L1789" s="4">
        <v>0</v>
      </c>
      <c r="M1789" s="4">
        <v>3.76</v>
      </c>
      <c r="N1789" s="4"/>
      <c r="O1789" s="4" t="s">
        <v>293</v>
      </c>
      <c r="P1789" s="4" t="s">
        <v>279</v>
      </c>
      <c r="Q1789" s="4" t="s">
        <v>5482</v>
      </c>
      <c r="R1789" s="4"/>
      <c r="S1789" s="18"/>
      <c r="U1789" s="7">
        <f>VLOOKUP(F1789,[6]农村公路!$I$6:$W$11652,15,0)</f>
        <v>3.76</v>
      </c>
      <c r="V1789" s="7">
        <f t="shared" si="86"/>
        <v>0</v>
      </c>
      <c r="W1789" s="7" t="e">
        <f>VLOOKUP(F1789,'[7]乡镇通三级、旅游资源产业路项目明细'!$F$8:$S$1305,14,0)</f>
        <v>#N/A</v>
      </c>
      <c r="AA1789" s="7" t="e">
        <f>_xlfn.XLOOKUP(F1789,'[8]乡镇通三级、旅游资源产业路项目明细'!$U:$U,'[8]乡镇通三级、旅游资源产业路项目明细'!$U:$U)</f>
        <v>#N/A</v>
      </c>
      <c r="AB1789" s="7" t="e">
        <f>VLOOKUP(F1789,[9]项目建设投资计划表!$L$7:$O$83,4,0)</f>
        <v>#N/A</v>
      </c>
    </row>
    <row r="1790" spans="1:28" ht="25.15" customHeight="1" outlineLevel="3" x14ac:dyDescent="0.4">
      <c r="A1790" s="4" t="s">
        <v>18</v>
      </c>
      <c r="B1790" s="4" t="s">
        <v>152</v>
      </c>
      <c r="C1790" s="4" t="s">
        <v>5483</v>
      </c>
      <c r="D1790" s="4" t="s">
        <v>5484</v>
      </c>
      <c r="E1790" s="9"/>
      <c r="F1790" s="4" t="s">
        <v>5485</v>
      </c>
      <c r="G1790" s="4" t="s">
        <v>290</v>
      </c>
      <c r="H1790" s="9" t="s">
        <v>291</v>
      </c>
      <c r="I1790" s="9" t="s">
        <v>5486</v>
      </c>
      <c r="J1790" s="4">
        <v>4.25</v>
      </c>
      <c r="K1790" s="4" t="s">
        <v>284</v>
      </c>
      <c r="L1790" s="4">
        <v>0</v>
      </c>
      <c r="M1790" s="4">
        <v>4.25</v>
      </c>
      <c r="N1790" s="4"/>
      <c r="O1790" s="4" t="s">
        <v>293</v>
      </c>
      <c r="P1790" s="4" t="s">
        <v>279</v>
      </c>
      <c r="Q1790" s="4" t="s">
        <v>5487</v>
      </c>
      <c r="R1790" s="4"/>
      <c r="S1790" s="18"/>
      <c r="U1790" s="7">
        <f>VLOOKUP(F1790,[6]农村公路!$I$6:$W$11652,15,0)</f>
        <v>4.25</v>
      </c>
      <c r="V1790" s="7">
        <f t="shared" si="86"/>
        <v>0</v>
      </c>
      <c r="W1790" s="7" t="e">
        <f>VLOOKUP(F1790,'[7]乡镇通三级、旅游资源产业路项目明细'!$F$8:$S$1305,14,0)</f>
        <v>#N/A</v>
      </c>
      <c r="AA1790" s="7" t="e">
        <f>_xlfn.XLOOKUP(F1790,'[8]乡镇通三级、旅游资源产业路项目明细'!$U:$U,'[8]乡镇通三级、旅游资源产业路项目明细'!$U:$U)</f>
        <v>#N/A</v>
      </c>
      <c r="AB1790" s="7" t="e">
        <f>VLOOKUP(F1790,[9]项目建设投资计划表!$L$7:$O$83,4,0)</f>
        <v>#N/A</v>
      </c>
    </row>
    <row r="1791" spans="1:28" ht="25.15" customHeight="1" outlineLevel="3" x14ac:dyDescent="0.4">
      <c r="A1791" s="4" t="s">
        <v>18</v>
      </c>
      <c r="B1791" s="4" t="s">
        <v>152</v>
      </c>
      <c r="C1791" s="4" t="s">
        <v>5488</v>
      </c>
      <c r="D1791" s="4" t="s">
        <v>5489</v>
      </c>
      <c r="E1791" s="9"/>
      <c r="F1791" s="4" t="s">
        <v>5490</v>
      </c>
      <c r="G1791" s="4" t="s">
        <v>290</v>
      </c>
      <c r="H1791" s="9" t="s">
        <v>291</v>
      </c>
      <c r="I1791" s="9" t="s">
        <v>5491</v>
      </c>
      <c r="J1791" s="4">
        <v>3.85</v>
      </c>
      <c r="K1791" s="4" t="s">
        <v>284</v>
      </c>
      <c r="L1791" s="4">
        <v>0</v>
      </c>
      <c r="M1791" s="4">
        <v>3.85</v>
      </c>
      <c r="N1791" s="4"/>
      <c r="O1791" s="4" t="s">
        <v>293</v>
      </c>
      <c r="P1791" s="4" t="s">
        <v>279</v>
      </c>
      <c r="Q1791" s="4" t="s">
        <v>5492</v>
      </c>
      <c r="R1791" s="4"/>
      <c r="S1791" s="18"/>
      <c r="U1791" s="7">
        <f>VLOOKUP(F1791,[6]农村公路!$I$6:$W$11652,15,0)</f>
        <v>3.85</v>
      </c>
      <c r="V1791" s="7">
        <f t="shared" si="86"/>
        <v>0</v>
      </c>
      <c r="W1791" s="7" t="e">
        <f>VLOOKUP(F1791,'[7]乡镇通三级、旅游资源产业路项目明细'!$F$8:$S$1305,14,0)</f>
        <v>#N/A</v>
      </c>
      <c r="AA1791" s="7" t="e">
        <f>_xlfn.XLOOKUP(F1791,'[8]乡镇通三级、旅游资源产业路项目明细'!$U:$U,'[8]乡镇通三级、旅游资源产业路项目明细'!$U:$U)</f>
        <v>#N/A</v>
      </c>
      <c r="AB1791" s="7" t="e">
        <f>VLOOKUP(F1791,[9]项目建设投资计划表!$L$7:$O$83,4,0)</f>
        <v>#N/A</v>
      </c>
    </row>
    <row r="1792" spans="1:28" ht="25.15" customHeight="1" outlineLevel="3" x14ac:dyDescent="0.4">
      <c r="A1792" s="4" t="s">
        <v>18</v>
      </c>
      <c r="B1792" s="4" t="s">
        <v>152</v>
      </c>
      <c r="C1792" s="4" t="s">
        <v>5493</v>
      </c>
      <c r="D1792" s="4" t="s">
        <v>5494</v>
      </c>
      <c r="E1792" s="9"/>
      <c r="F1792" s="4" t="s">
        <v>5495</v>
      </c>
      <c r="G1792" s="4" t="s">
        <v>290</v>
      </c>
      <c r="H1792" s="9" t="s">
        <v>291</v>
      </c>
      <c r="I1792" s="9" t="s">
        <v>5496</v>
      </c>
      <c r="J1792" s="4">
        <v>6.5750000000000002</v>
      </c>
      <c r="K1792" s="4" t="s">
        <v>277</v>
      </c>
      <c r="L1792" s="4">
        <v>0</v>
      </c>
      <c r="M1792" s="4">
        <v>6.5750000000000002</v>
      </c>
      <c r="N1792" s="4"/>
      <c r="O1792" s="4" t="s">
        <v>293</v>
      </c>
      <c r="P1792" s="4" t="s">
        <v>279</v>
      </c>
      <c r="Q1792" s="4" t="s">
        <v>5497</v>
      </c>
      <c r="R1792" s="4"/>
      <c r="S1792" s="18"/>
      <c r="U1792" s="7">
        <f>VLOOKUP(F1792,[6]农村公路!$I$6:$W$11652,15,0)</f>
        <v>6.5750000000000002</v>
      </c>
      <c r="V1792" s="7">
        <f t="shared" si="86"/>
        <v>0</v>
      </c>
      <c r="W1792" s="7" t="e">
        <f>VLOOKUP(F1792,'[7]乡镇通三级、旅游资源产业路项目明细'!$F$8:$S$1305,14,0)</f>
        <v>#N/A</v>
      </c>
      <c r="AA1792" s="7" t="e">
        <f>_xlfn.XLOOKUP(F1792,'[8]乡镇通三级、旅游资源产业路项目明细'!$U:$U,'[8]乡镇通三级、旅游资源产业路项目明细'!$U:$U)</f>
        <v>#N/A</v>
      </c>
      <c r="AB1792" s="7" t="e">
        <f>VLOOKUP(F1792,[9]项目建设投资计划表!$L$7:$O$83,4,0)</f>
        <v>#N/A</v>
      </c>
    </row>
    <row r="1793" spans="1:28" ht="25.15" customHeight="1" outlineLevel="3" x14ac:dyDescent="0.4">
      <c r="A1793" s="4" t="s">
        <v>18</v>
      </c>
      <c r="B1793" s="4" t="s">
        <v>152</v>
      </c>
      <c r="C1793" s="4" t="s">
        <v>5498</v>
      </c>
      <c r="D1793" s="4" t="s">
        <v>5499</v>
      </c>
      <c r="E1793" s="9"/>
      <c r="F1793" s="4" t="s">
        <v>5500</v>
      </c>
      <c r="G1793" s="4" t="s">
        <v>275</v>
      </c>
      <c r="H1793" s="9" t="s">
        <v>291</v>
      </c>
      <c r="I1793" s="9" t="s">
        <v>5501</v>
      </c>
      <c r="J1793" s="4">
        <v>1.0189999999999999</v>
      </c>
      <c r="K1793" s="4" t="s">
        <v>284</v>
      </c>
      <c r="L1793" s="4">
        <v>0</v>
      </c>
      <c r="M1793" s="4">
        <v>1.0189999999999999</v>
      </c>
      <c r="N1793" s="4"/>
      <c r="O1793" s="4" t="s">
        <v>923</v>
      </c>
      <c r="P1793" s="4" t="s">
        <v>279</v>
      </c>
      <c r="Q1793" s="4" t="s">
        <v>5502</v>
      </c>
      <c r="R1793" s="4"/>
      <c r="S1793" s="18"/>
      <c r="U1793" s="7">
        <f>VLOOKUP(F1793,[6]农村公路!$I$6:$W$11652,15,0)</f>
        <v>1.0189999999999999</v>
      </c>
      <c r="V1793" s="7">
        <f t="shared" si="86"/>
        <v>0</v>
      </c>
      <c r="W1793" s="7" t="e">
        <f>VLOOKUP(F1793,'[7]乡镇通三级、旅游资源产业路项目明细'!$F$8:$S$1305,14,0)</f>
        <v>#N/A</v>
      </c>
      <c r="AA1793" s="7" t="e">
        <f>_xlfn.XLOOKUP(F1793,'[8]乡镇通三级、旅游资源产业路项目明细'!$U:$U,'[8]乡镇通三级、旅游资源产业路项目明细'!$U:$U)</f>
        <v>#N/A</v>
      </c>
      <c r="AB1793" s="7" t="e">
        <f>VLOOKUP(F1793,[9]项目建设投资计划表!$L$7:$O$83,4,0)</f>
        <v>#N/A</v>
      </c>
    </row>
    <row r="1794" spans="1:28" ht="25.15" customHeight="1" outlineLevel="3" x14ac:dyDescent="0.4">
      <c r="A1794" s="4" t="s">
        <v>18</v>
      </c>
      <c r="B1794" s="4" t="s">
        <v>152</v>
      </c>
      <c r="C1794" s="4" t="s">
        <v>5468</v>
      </c>
      <c r="D1794" s="4" t="s">
        <v>5078</v>
      </c>
      <c r="E1794" s="9"/>
      <c r="F1794" s="4" t="s">
        <v>5503</v>
      </c>
      <c r="G1794" s="4" t="s">
        <v>275</v>
      </c>
      <c r="H1794" s="9" t="s">
        <v>291</v>
      </c>
      <c r="I1794" s="9" t="s">
        <v>5504</v>
      </c>
      <c r="J1794" s="4">
        <v>10.816000000000001</v>
      </c>
      <c r="K1794" s="4" t="s">
        <v>277</v>
      </c>
      <c r="L1794" s="4">
        <v>0</v>
      </c>
      <c r="M1794" s="4">
        <v>10.816000000000001</v>
      </c>
      <c r="N1794" s="4"/>
      <c r="O1794" s="4" t="s">
        <v>293</v>
      </c>
      <c r="P1794" s="4" t="s">
        <v>279</v>
      </c>
      <c r="Q1794" s="4" t="s">
        <v>5505</v>
      </c>
      <c r="R1794" s="4"/>
      <c r="S1794" s="18"/>
      <c r="U1794" s="7">
        <f>VLOOKUP(F1794,[6]农村公路!$I$6:$W$11652,15,0)</f>
        <v>10.816000000000001</v>
      </c>
      <c r="V1794" s="7">
        <f t="shared" si="86"/>
        <v>0</v>
      </c>
      <c r="W1794" s="7" t="e">
        <f>VLOOKUP(F1794,'[7]乡镇通三级、旅游资源产业路项目明细'!$F$8:$S$1305,14,0)</f>
        <v>#N/A</v>
      </c>
      <c r="AA1794" s="7" t="e">
        <f>_xlfn.XLOOKUP(F1794,'[8]乡镇通三级、旅游资源产业路项目明细'!$U:$U,'[8]乡镇通三级、旅游资源产业路项目明细'!$U:$U)</f>
        <v>#N/A</v>
      </c>
      <c r="AB1794" s="7" t="e">
        <f>VLOOKUP(F1794,[9]项目建设投资计划表!$L$7:$O$83,4,0)</f>
        <v>#N/A</v>
      </c>
    </row>
    <row r="1795" spans="1:28" ht="25.15" customHeight="1" outlineLevel="3" x14ac:dyDescent="0.4">
      <c r="A1795" s="4" t="s">
        <v>18</v>
      </c>
      <c r="B1795" s="4" t="s">
        <v>152</v>
      </c>
      <c r="C1795" s="4" t="s">
        <v>5488</v>
      </c>
      <c r="D1795" s="4" t="s">
        <v>5506</v>
      </c>
      <c r="E1795" s="9"/>
      <c r="F1795" s="4" t="s">
        <v>5507</v>
      </c>
      <c r="G1795" s="4" t="s">
        <v>275</v>
      </c>
      <c r="H1795" s="9" t="s">
        <v>291</v>
      </c>
      <c r="I1795" s="9" t="s">
        <v>5508</v>
      </c>
      <c r="J1795" s="4">
        <v>5</v>
      </c>
      <c r="K1795" s="4" t="s">
        <v>300</v>
      </c>
      <c r="L1795" s="4">
        <v>0</v>
      </c>
      <c r="M1795" s="4">
        <v>5</v>
      </c>
      <c r="N1795" s="4"/>
      <c r="O1795" s="4" t="s">
        <v>293</v>
      </c>
      <c r="P1795" s="4" t="s">
        <v>279</v>
      </c>
      <c r="Q1795" s="4" t="s">
        <v>5509</v>
      </c>
      <c r="R1795" s="4"/>
      <c r="S1795" s="18"/>
      <c r="U1795" s="7">
        <f>VLOOKUP(F1795,[6]农村公路!$I$6:$W$11652,15,0)</f>
        <v>5</v>
      </c>
      <c r="V1795" s="7">
        <f t="shared" si="86"/>
        <v>0</v>
      </c>
      <c r="W1795" s="7" t="e">
        <f>VLOOKUP(F1795,'[7]乡镇通三级、旅游资源产业路项目明细'!$F$8:$S$1305,14,0)</f>
        <v>#N/A</v>
      </c>
      <c r="AA1795" s="7" t="e">
        <f>_xlfn.XLOOKUP(F1795,'[8]乡镇通三级、旅游资源产业路项目明细'!$U:$U,'[8]乡镇通三级、旅游资源产业路项目明细'!$U:$U)</f>
        <v>#N/A</v>
      </c>
      <c r="AB1795" s="7" t="e">
        <f>VLOOKUP(F1795,[9]项目建设投资计划表!$L$7:$O$83,4,0)</f>
        <v>#N/A</v>
      </c>
    </row>
    <row r="1796" spans="1:28" ht="25.15" customHeight="1" outlineLevel="3" x14ac:dyDescent="0.4">
      <c r="A1796" s="4" t="s">
        <v>18</v>
      </c>
      <c r="B1796" s="4" t="s">
        <v>152</v>
      </c>
      <c r="C1796" s="4" t="s">
        <v>5483</v>
      </c>
      <c r="D1796" s="4" t="s">
        <v>5510</v>
      </c>
      <c r="E1796" s="9"/>
      <c r="F1796" s="4" t="s">
        <v>5511</v>
      </c>
      <c r="G1796" s="4" t="s">
        <v>275</v>
      </c>
      <c r="H1796" s="9" t="s">
        <v>291</v>
      </c>
      <c r="I1796" s="9" t="s">
        <v>5512</v>
      </c>
      <c r="J1796" s="4">
        <v>5.1669999999999998</v>
      </c>
      <c r="K1796" s="4" t="s">
        <v>284</v>
      </c>
      <c r="L1796" s="4">
        <v>0</v>
      </c>
      <c r="M1796" s="4">
        <v>5.1669999999999998</v>
      </c>
      <c r="N1796" s="4"/>
      <c r="O1796" s="4" t="s">
        <v>278</v>
      </c>
      <c r="P1796" s="4" t="s">
        <v>279</v>
      </c>
      <c r="Q1796" s="4" t="s">
        <v>5513</v>
      </c>
      <c r="R1796" s="4"/>
      <c r="S1796" s="18"/>
      <c r="U1796" s="7">
        <f>VLOOKUP(F1796,[6]农村公路!$I$6:$W$11652,15,0)</f>
        <v>5.1669999999999998</v>
      </c>
      <c r="V1796" s="7">
        <f t="shared" si="86"/>
        <v>0</v>
      </c>
      <c r="W1796" s="7" t="e">
        <f>VLOOKUP(F1796,'[7]乡镇通三级、旅游资源产业路项目明细'!$F$8:$S$1305,14,0)</f>
        <v>#N/A</v>
      </c>
      <c r="AA1796" s="7" t="e">
        <f>_xlfn.XLOOKUP(F1796,'[8]乡镇通三级、旅游资源产业路项目明细'!$U:$U,'[8]乡镇通三级、旅游资源产业路项目明细'!$U:$U)</f>
        <v>#N/A</v>
      </c>
      <c r="AB1796" s="7" t="e">
        <f>VLOOKUP(F1796,[9]项目建设投资计划表!$L$7:$O$83,4,0)</f>
        <v>#N/A</v>
      </c>
    </row>
    <row r="1797" spans="1:28" ht="25.15" customHeight="1" outlineLevel="3" x14ac:dyDescent="0.4">
      <c r="A1797" s="4" t="s">
        <v>18</v>
      </c>
      <c r="B1797" s="4" t="s">
        <v>152</v>
      </c>
      <c r="C1797" s="4" t="s">
        <v>5468</v>
      </c>
      <c r="D1797" s="4" t="s">
        <v>5514</v>
      </c>
      <c r="E1797" s="9"/>
      <c r="F1797" s="4" t="s">
        <v>5515</v>
      </c>
      <c r="G1797" s="4" t="s">
        <v>275</v>
      </c>
      <c r="H1797" s="9" t="s">
        <v>291</v>
      </c>
      <c r="I1797" s="9" t="s">
        <v>5516</v>
      </c>
      <c r="J1797" s="4">
        <v>7.6619999999999999</v>
      </c>
      <c r="K1797" s="4" t="s">
        <v>277</v>
      </c>
      <c r="L1797" s="4">
        <v>0</v>
      </c>
      <c r="M1797" s="4">
        <v>7.6619999999999999</v>
      </c>
      <c r="N1797" s="4"/>
      <c r="O1797" s="4" t="s">
        <v>293</v>
      </c>
      <c r="P1797" s="4" t="s">
        <v>279</v>
      </c>
      <c r="Q1797" s="4" t="s">
        <v>5517</v>
      </c>
      <c r="R1797" s="4"/>
      <c r="S1797" s="18"/>
      <c r="U1797" s="7">
        <f>VLOOKUP(F1797,[6]农村公路!$I$6:$W$11652,15,0)</f>
        <v>7.6619999999999999</v>
      </c>
      <c r="V1797" s="7">
        <f t="shared" si="86"/>
        <v>0</v>
      </c>
      <c r="W1797" s="7" t="e">
        <f>VLOOKUP(F1797,'[7]乡镇通三级、旅游资源产业路项目明细'!$F$8:$S$1305,14,0)</f>
        <v>#N/A</v>
      </c>
      <c r="AA1797" s="7" t="e">
        <f>_xlfn.XLOOKUP(F1797,'[8]乡镇通三级、旅游资源产业路项目明细'!$U:$U,'[8]乡镇通三级、旅游资源产业路项目明细'!$U:$U)</f>
        <v>#N/A</v>
      </c>
      <c r="AB1797" s="7" t="e">
        <f>VLOOKUP(F1797,[9]项目建设投资计划表!$L$7:$O$83,4,0)</f>
        <v>#N/A</v>
      </c>
    </row>
    <row r="1798" spans="1:28" ht="25.15" customHeight="1" outlineLevel="3" x14ac:dyDescent="0.4">
      <c r="A1798" s="4" t="s">
        <v>18</v>
      </c>
      <c r="B1798" s="4" t="s">
        <v>152</v>
      </c>
      <c r="C1798" s="4" t="s">
        <v>5468</v>
      </c>
      <c r="D1798" s="4" t="s">
        <v>5518</v>
      </c>
      <c r="E1798" s="9"/>
      <c r="F1798" s="4" t="s">
        <v>5519</v>
      </c>
      <c r="G1798" s="4" t="s">
        <v>275</v>
      </c>
      <c r="H1798" s="9" t="s">
        <v>291</v>
      </c>
      <c r="I1798" s="9" t="s">
        <v>5520</v>
      </c>
      <c r="J1798" s="4">
        <v>10.816000000000001</v>
      </c>
      <c r="K1798" s="4" t="s">
        <v>277</v>
      </c>
      <c r="L1798" s="4">
        <v>0</v>
      </c>
      <c r="M1798" s="4">
        <v>10.816000000000001</v>
      </c>
      <c r="N1798" s="4"/>
      <c r="O1798" s="4" t="s">
        <v>278</v>
      </c>
      <c r="P1798" s="4" t="s">
        <v>279</v>
      </c>
      <c r="Q1798" s="4" t="s">
        <v>5521</v>
      </c>
      <c r="R1798" s="4"/>
      <c r="S1798" s="18"/>
      <c r="U1798" s="7">
        <f>VLOOKUP(F1798,[6]农村公路!$I$6:$W$11652,15,0)</f>
        <v>10.816000000000001</v>
      </c>
      <c r="V1798" s="7">
        <f t="shared" si="86"/>
        <v>0</v>
      </c>
      <c r="W1798" s="7" t="e">
        <f>VLOOKUP(F1798,'[7]乡镇通三级、旅游资源产业路项目明细'!$F$8:$S$1305,14,0)</f>
        <v>#N/A</v>
      </c>
      <c r="AA1798" s="7" t="e">
        <f>_xlfn.XLOOKUP(F1798,'[8]乡镇通三级、旅游资源产业路项目明细'!$U:$U,'[8]乡镇通三级、旅游资源产业路项目明细'!$U:$U)</f>
        <v>#N/A</v>
      </c>
      <c r="AB1798" s="7" t="e">
        <f>VLOOKUP(F1798,[9]项目建设投资计划表!$L$7:$O$83,4,0)</f>
        <v>#N/A</v>
      </c>
    </row>
    <row r="1799" spans="1:28" ht="25.15" customHeight="1" outlineLevel="3" x14ac:dyDescent="0.4">
      <c r="A1799" s="4" t="s">
        <v>18</v>
      </c>
      <c r="B1799" s="4" t="s">
        <v>152</v>
      </c>
      <c r="C1799" s="4" t="s">
        <v>5473</v>
      </c>
      <c r="D1799" s="4" t="s">
        <v>5522</v>
      </c>
      <c r="E1799" s="9"/>
      <c r="F1799" s="4" t="s">
        <v>5523</v>
      </c>
      <c r="G1799" s="4" t="s">
        <v>275</v>
      </c>
      <c r="H1799" s="9" t="s">
        <v>200</v>
      </c>
      <c r="I1799" s="9" t="s">
        <v>5524</v>
      </c>
      <c r="J1799" s="4">
        <v>3.5</v>
      </c>
      <c r="K1799" s="4" t="s">
        <v>284</v>
      </c>
      <c r="L1799" s="4">
        <v>0</v>
      </c>
      <c r="M1799" s="4">
        <v>3.5</v>
      </c>
      <c r="N1799" s="4"/>
      <c r="O1799" s="4" t="s">
        <v>363</v>
      </c>
      <c r="P1799" s="4" t="s">
        <v>279</v>
      </c>
      <c r="Q1799" s="4" t="s">
        <v>5525</v>
      </c>
      <c r="R1799" s="4"/>
      <c r="S1799" s="18"/>
      <c r="U1799" s="7">
        <f>VLOOKUP(F1799,[6]农村公路!$I$6:$W$11652,15,0)</f>
        <v>3.5</v>
      </c>
      <c r="V1799" s="7">
        <f t="shared" si="86"/>
        <v>0</v>
      </c>
      <c r="W1799" s="7" t="e">
        <f>VLOOKUP(F1799,'[7]乡镇通三级、旅游资源产业路项目明细'!$F$8:$S$1305,14,0)</f>
        <v>#N/A</v>
      </c>
      <c r="AA1799" s="7" t="e">
        <f>_xlfn.XLOOKUP(F1799,'[8]乡镇通三级、旅游资源产业路项目明细'!$U:$U,'[8]乡镇通三级、旅游资源产业路项目明细'!$U:$U)</f>
        <v>#N/A</v>
      </c>
      <c r="AB1799" s="7" t="e">
        <f>VLOOKUP(F1799,[9]项目建设投资计划表!$L$7:$O$83,4,0)</f>
        <v>#N/A</v>
      </c>
    </row>
    <row r="1800" spans="1:28" ht="25.15" customHeight="1" outlineLevel="3" x14ac:dyDescent="0.4">
      <c r="A1800" s="4" t="s">
        <v>18</v>
      </c>
      <c r="B1800" s="4" t="s">
        <v>152</v>
      </c>
      <c r="C1800" s="4" t="s">
        <v>5526</v>
      </c>
      <c r="D1800" s="4" t="s">
        <v>5527</v>
      </c>
      <c r="E1800" s="9"/>
      <c r="F1800" s="4" t="s">
        <v>5528</v>
      </c>
      <c r="G1800" s="4" t="s">
        <v>275</v>
      </c>
      <c r="H1800" s="9" t="s">
        <v>291</v>
      </c>
      <c r="I1800" s="9" t="s">
        <v>5529</v>
      </c>
      <c r="J1800" s="4">
        <v>10.582000000000001</v>
      </c>
      <c r="K1800" s="4" t="s">
        <v>284</v>
      </c>
      <c r="L1800" s="4">
        <v>0</v>
      </c>
      <c r="M1800" s="4">
        <v>10.582000000000001</v>
      </c>
      <c r="N1800" s="4"/>
      <c r="O1800" s="4" t="s">
        <v>278</v>
      </c>
      <c r="P1800" s="4" t="s">
        <v>279</v>
      </c>
      <c r="Q1800" s="4" t="s">
        <v>5530</v>
      </c>
      <c r="R1800" s="4"/>
      <c r="S1800" s="18"/>
      <c r="U1800" s="7">
        <f>VLOOKUP(F1800,[6]农村公路!$I$6:$W$11652,15,0)</f>
        <v>10.582000000000001</v>
      </c>
      <c r="V1800" s="7">
        <f t="shared" si="86"/>
        <v>0</v>
      </c>
      <c r="W1800" s="7" t="e">
        <f>VLOOKUP(F1800,'[7]乡镇通三级、旅游资源产业路项目明细'!$F$8:$S$1305,14,0)</f>
        <v>#N/A</v>
      </c>
      <c r="AA1800" s="7" t="e">
        <f>_xlfn.XLOOKUP(F1800,'[8]乡镇通三级、旅游资源产业路项目明细'!$U:$U,'[8]乡镇通三级、旅游资源产业路项目明细'!$U:$U)</f>
        <v>#N/A</v>
      </c>
      <c r="AB1800" s="7" t="e">
        <f>VLOOKUP(F1800,[9]项目建设投资计划表!$L$7:$O$83,4,0)</f>
        <v>#N/A</v>
      </c>
    </row>
    <row r="1801" spans="1:28" ht="25.15" customHeight="1" outlineLevel="3" x14ac:dyDescent="0.4">
      <c r="A1801" s="4" t="s">
        <v>18</v>
      </c>
      <c r="B1801" s="4" t="s">
        <v>152</v>
      </c>
      <c r="C1801" s="4" t="s">
        <v>5526</v>
      </c>
      <c r="D1801" s="4" t="s">
        <v>5531</v>
      </c>
      <c r="E1801" s="9"/>
      <c r="F1801" s="4" t="s">
        <v>5532</v>
      </c>
      <c r="G1801" s="4" t="s">
        <v>327</v>
      </c>
      <c r="H1801" s="9" t="s">
        <v>291</v>
      </c>
      <c r="I1801" s="9" t="s">
        <v>283</v>
      </c>
      <c r="J1801" s="4">
        <v>0.35599999999999998</v>
      </c>
      <c r="K1801" s="4" t="s">
        <v>284</v>
      </c>
      <c r="L1801" s="4" t="s">
        <v>1021</v>
      </c>
      <c r="M1801" s="4">
        <v>0.35599999999999998</v>
      </c>
      <c r="N1801" s="4"/>
      <c r="O1801" s="4" t="s">
        <v>284</v>
      </c>
      <c r="P1801" s="4" t="s">
        <v>279</v>
      </c>
      <c r="Q1801" s="4" t="s">
        <v>5531</v>
      </c>
      <c r="R1801" s="4"/>
      <c r="S1801" s="18"/>
      <c r="U1801" s="7">
        <f>VLOOKUP(F1801,[6]农村公路!$I$6:$W$11652,15,0)</f>
        <v>0.35599999999999998</v>
      </c>
      <c r="V1801" s="7">
        <f t="shared" si="86"/>
        <v>0</v>
      </c>
      <c r="W1801" s="7" t="e">
        <f>VLOOKUP(F1801,'[7]乡镇通三级、旅游资源产业路项目明细'!$F$8:$S$1305,14,0)</f>
        <v>#N/A</v>
      </c>
      <c r="AA1801" s="7" t="e">
        <f>_xlfn.XLOOKUP(F1801,'[8]乡镇通三级、旅游资源产业路项目明细'!$U:$U,'[8]乡镇通三级、旅游资源产业路项目明细'!$U:$U)</f>
        <v>#N/A</v>
      </c>
      <c r="AB1801" s="7" t="e">
        <f>VLOOKUP(F1801,[9]项目建设投资计划表!$L$7:$O$83,4,0)</f>
        <v>#N/A</v>
      </c>
    </row>
    <row r="1802" spans="1:28" ht="25.15" customHeight="1" outlineLevel="3" x14ac:dyDescent="0.4">
      <c r="A1802" s="4" t="s">
        <v>18</v>
      </c>
      <c r="B1802" s="4" t="s">
        <v>152</v>
      </c>
      <c r="C1802" s="4" t="s">
        <v>5526</v>
      </c>
      <c r="D1802" s="4" t="s">
        <v>5533</v>
      </c>
      <c r="E1802" s="9"/>
      <c r="F1802" s="4" t="s">
        <v>5534</v>
      </c>
      <c r="G1802" s="4" t="s">
        <v>327</v>
      </c>
      <c r="H1802" s="9" t="s">
        <v>291</v>
      </c>
      <c r="I1802" s="9" t="s">
        <v>283</v>
      </c>
      <c r="J1802" s="4">
        <v>2.0190000000000001</v>
      </c>
      <c r="K1802" s="4" t="s">
        <v>377</v>
      </c>
      <c r="L1802" s="4" t="s">
        <v>1259</v>
      </c>
      <c r="M1802" s="4">
        <v>2.0190000000000001</v>
      </c>
      <c r="N1802" s="4"/>
      <c r="O1802" s="4" t="s">
        <v>284</v>
      </c>
      <c r="P1802" s="4" t="s">
        <v>279</v>
      </c>
      <c r="Q1802" s="4" t="s">
        <v>5533</v>
      </c>
      <c r="R1802" s="4"/>
      <c r="S1802" s="18"/>
      <c r="U1802" s="7">
        <f>VLOOKUP(F1802,[6]农村公路!$I$6:$W$11652,15,0)</f>
        <v>2.0190000000000001</v>
      </c>
      <c r="V1802" s="7">
        <f t="shared" si="86"/>
        <v>0</v>
      </c>
      <c r="W1802" s="7" t="e">
        <f>VLOOKUP(F1802,'[7]乡镇通三级、旅游资源产业路项目明细'!$F$8:$S$1305,14,0)</f>
        <v>#N/A</v>
      </c>
      <c r="AA1802" s="7" t="e">
        <f>_xlfn.XLOOKUP(F1802,'[8]乡镇通三级、旅游资源产业路项目明细'!$U:$U,'[8]乡镇通三级、旅游资源产业路项目明细'!$U:$U)</f>
        <v>#N/A</v>
      </c>
      <c r="AB1802" s="7" t="e">
        <f>VLOOKUP(F1802,[9]项目建设投资计划表!$L$7:$O$83,4,0)</f>
        <v>#N/A</v>
      </c>
    </row>
    <row r="1803" spans="1:28" ht="25.15" customHeight="1" outlineLevel="3" x14ac:dyDescent="0.4">
      <c r="A1803" s="4" t="s">
        <v>18</v>
      </c>
      <c r="B1803" s="4" t="s">
        <v>152</v>
      </c>
      <c r="C1803" s="4" t="s">
        <v>5488</v>
      </c>
      <c r="D1803" s="4" t="s">
        <v>5535</v>
      </c>
      <c r="E1803" s="9"/>
      <c r="F1803" s="4" t="s">
        <v>5536</v>
      </c>
      <c r="G1803" s="4" t="s">
        <v>327</v>
      </c>
      <c r="H1803" s="9" t="s">
        <v>291</v>
      </c>
      <c r="I1803" s="9" t="s">
        <v>5537</v>
      </c>
      <c r="J1803" s="4">
        <v>0.6</v>
      </c>
      <c r="K1803" s="4" t="s">
        <v>284</v>
      </c>
      <c r="L1803" s="4" t="s">
        <v>1021</v>
      </c>
      <c r="M1803" s="4">
        <v>0.6</v>
      </c>
      <c r="N1803" s="4"/>
      <c r="O1803" s="4" t="s">
        <v>284</v>
      </c>
      <c r="P1803" s="4" t="s">
        <v>279</v>
      </c>
      <c r="Q1803" s="4" t="s">
        <v>5535</v>
      </c>
      <c r="R1803" s="4"/>
      <c r="S1803" s="18"/>
      <c r="U1803" s="7">
        <f>VLOOKUP(F1803,[6]农村公路!$I$6:$W$11652,15,0)</f>
        <v>0.6</v>
      </c>
      <c r="V1803" s="7">
        <f t="shared" si="86"/>
        <v>0</v>
      </c>
      <c r="W1803" s="7" t="e">
        <f>VLOOKUP(F1803,'[7]乡镇通三级、旅游资源产业路项目明细'!$F$8:$S$1305,14,0)</f>
        <v>#N/A</v>
      </c>
      <c r="AA1803" s="7" t="e">
        <f>_xlfn.XLOOKUP(F1803,'[8]乡镇通三级、旅游资源产业路项目明细'!$U:$U,'[8]乡镇通三级、旅游资源产业路项目明细'!$U:$U)</f>
        <v>#N/A</v>
      </c>
      <c r="AB1803" s="7" t="e">
        <f>VLOOKUP(F1803,[9]项目建设投资计划表!$L$7:$O$83,4,0)</f>
        <v>#N/A</v>
      </c>
    </row>
    <row r="1804" spans="1:28" ht="25.15" customHeight="1" outlineLevel="3" x14ac:dyDescent="0.4">
      <c r="A1804" s="4" t="s">
        <v>18</v>
      </c>
      <c r="B1804" s="4" t="s">
        <v>152</v>
      </c>
      <c r="C1804" s="4" t="s">
        <v>5488</v>
      </c>
      <c r="D1804" s="4" t="s">
        <v>5538</v>
      </c>
      <c r="E1804" s="9"/>
      <c r="F1804" s="4" t="s">
        <v>5539</v>
      </c>
      <c r="G1804" s="4" t="s">
        <v>327</v>
      </c>
      <c r="H1804" s="9" t="s">
        <v>291</v>
      </c>
      <c r="I1804" s="9" t="s">
        <v>283</v>
      </c>
      <c r="J1804" s="4">
        <v>0.629</v>
      </c>
      <c r="K1804" s="4" t="s">
        <v>284</v>
      </c>
      <c r="L1804" s="4" t="s">
        <v>1021</v>
      </c>
      <c r="M1804" s="4">
        <v>0.629</v>
      </c>
      <c r="N1804" s="4"/>
      <c r="O1804" s="4" t="s">
        <v>284</v>
      </c>
      <c r="P1804" s="4" t="s">
        <v>279</v>
      </c>
      <c r="Q1804" s="4" t="s">
        <v>5538</v>
      </c>
      <c r="R1804" s="4"/>
      <c r="S1804" s="18"/>
      <c r="U1804" s="7">
        <f>VLOOKUP(F1804,[6]农村公路!$I$6:$W$11652,15,0)</f>
        <v>0.629</v>
      </c>
      <c r="V1804" s="7">
        <f t="shared" si="86"/>
        <v>0</v>
      </c>
      <c r="W1804" s="7" t="e">
        <f>VLOOKUP(F1804,'[7]乡镇通三级、旅游资源产业路项目明细'!$F$8:$S$1305,14,0)</f>
        <v>#N/A</v>
      </c>
      <c r="AA1804" s="7" t="e">
        <f>_xlfn.XLOOKUP(F1804,'[8]乡镇通三级、旅游资源产业路项目明细'!$U:$U,'[8]乡镇通三级、旅游资源产业路项目明细'!$U:$U)</f>
        <v>#N/A</v>
      </c>
      <c r="AB1804" s="7" t="e">
        <f>VLOOKUP(F1804,[9]项目建设投资计划表!$L$7:$O$83,4,0)</f>
        <v>#N/A</v>
      </c>
    </row>
    <row r="1805" spans="1:28" ht="25.15" customHeight="1" outlineLevel="3" x14ac:dyDescent="0.4">
      <c r="A1805" s="4" t="s">
        <v>18</v>
      </c>
      <c r="B1805" s="4" t="s">
        <v>152</v>
      </c>
      <c r="C1805" s="4" t="s">
        <v>5526</v>
      </c>
      <c r="D1805" s="4" t="s">
        <v>5533</v>
      </c>
      <c r="E1805" s="9"/>
      <c r="F1805" s="4" t="s">
        <v>5540</v>
      </c>
      <c r="G1805" s="4" t="s">
        <v>327</v>
      </c>
      <c r="H1805" s="9" t="s">
        <v>291</v>
      </c>
      <c r="I1805" s="9" t="s">
        <v>283</v>
      </c>
      <c r="J1805" s="4">
        <v>2.08</v>
      </c>
      <c r="K1805" s="4" t="s">
        <v>284</v>
      </c>
      <c r="L1805" s="4" t="s">
        <v>1021</v>
      </c>
      <c r="M1805" s="4">
        <v>2.08</v>
      </c>
      <c r="N1805" s="4"/>
      <c r="O1805" s="4" t="s">
        <v>284</v>
      </c>
      <c r="P1805" s="4" t="s">
        <v>279</v>
      </c>
      <c r="Q1805" s="4" t="s">
        <v>5533</v>
      </c>
      <c r="R1805" s="4"/>
      <c r="S1805" s="18"/>
      <c r="U1805" s="7">
        <f>VLOOKUP(F1805,[6]农村公路!$I$6:$W$11652,15,0)</f>
        <v>2.08</v>
      </c>
      <c r="V1805" s="7">
        <f t="shared" si="86"/>
        <v>0</v>
      </c>
      <c r="W1805" s="7" t="e">
        <f>VLOOKUP(F1805,'[7]乡镇通三级、旅游资源产业路项目明细'!$F$8:$S$1305,14,0)</f>
        <v>#N/A</v>
      </c>
      <c r="AA1805" s="7" t="e">
        <f>_xlfn.XLOOKUP(F1805,'[8]乡镇通三级、旅游资源产业路项目明细'!$U:$U,'[8]乡镇通三级、旅游资源产业路项目明细'!$U:$U)</f>
        <v>#N/A</v>
      </c>
      <c r="AB1805" s="7" t="e">
        <f>VLOOKUP(F1805,[9]项目建设投资计划表!$L$7:$O$83,4,0)</f>
        <v>#N/A</v>
      </c>
    </row>
    <row r="1806" spans="1:28" ht="25.15" customHeight="1" outlineLevel="3" x14ac:dyDescent="0.4">
      <c r="A1806" s="4" t="s">
        <v>18</v>
      </c>
      <c r="B1806" s="4" t="s">
        <v>152</v>
      </c>
      <c r="C1806" s="4" t="s">
        <v>5483</v>
      </c>
      <c r="D1806" s="4" t="s">
        <v>5541</v>
      </c>
      <c r="E1806" s="9"/>
      <c r="F1806" s="4" t="s">
        <v>5542</v>
      </c>
      <c r="G1806" s="4" t="s">
        <v>327</v>
      </c>
      <c r="H1806" s="9" t="s">
        <v>291</v>
      </c>
      <c r="I1806" s="9" t="s">
        <v>283</v>
      </c>
      <c r="J1806" s="4">
        <v>1.07</v>
      </c>
      <c r="K1806" s="4" t="s">
        <v>377</v>
      </c>
      <c r="L1806" s="4" t="s">
        <v>1021</v>
      </c>
      <c r="M1806" s="4">
        <v>1.07</v>
      </c>
      <c r="N1806" s="4"/>
      <c r="O1806" s="4" t="s">
        <v>284</v>
      </c>
      <c r="P1806" s="4" t="s">
        <v>279</v>
      </c>
      <c r="Q1806" s="4" t="s">
        <v>5541</v>
      </c>
      <c r="R1806" s="4"/>
      <c r="S1806" s="18"/>
      <c r="U1806" s="7">
        <f>VLOOKUP(F1806,[6]农村公路!$I$6:$W$11652,15,0)</f>
        <v>1.07</v>
      </c>
      <c r="V1806" s="7">
        <f t="shared" si="86"/>
        <v>0</v>
      </c>
      <c r="W1806" s="7" t="e">
        <f>VLOOKUP(F1806,'[7]乡镇通三级、旅游资源产业路项目明细'!$F$8:$S$1305,14,0)</f>
        <v>#N/A</v>
      </c>
      <c r="AA1806" s="7" t="e">
        <f>_xlfn.XLOOKUP(F1806,'[8]乡镇通三级、旅游资源产业路项目明细'!$U:$U,'[8]乡镇通三级、旅游资源产业路项目明细'!$U:$U)</f>
        <v>#N/A</v>
      </c>
      <c r="AB1806" s="7" t="e">
        <f>VLOOKUP(F1806,[9]项目建设投资计划表!$L$7:$O$83,4,0)</f>
        <v>#N/A</v>
      </c>
    </row>
    <row r="1807" spans="1:28" ht="25.15" customHeight="1" outlineLevel="3" x14ac:dyDescent="0.4">
      <c r="A1807" s="4" t="s">
        <v>18</v>
      </c>
      <c r="B1807" s="4" t="s">
        <v>152</v>
      </c>
      <c r="C1807" s="4" t="s">
        <v>5543</v>
      </c>
      <c r="D1807" s="4" t="s">
        <v>5544</v>
      </c>
      <c r="E1807" s="9"/>
      <c r="F1807" s="4" t="s">
        <v>5545</v>
      </c>
      <c r="G1807" s="4" t="s">
        <v>327</v>
      </c>
      <c r="H1807" s="9" t="s">
        <v>291</v>
      </c>
      <c r="I1807" s="9" t="s">
        <v>283</v>
      </c>
      <c r="J1807" s="4">
        <v>0.28000000000000003</v>
      </c>
      <c r="K1807" s="4" t="s">
        <v>284</v>
      </c>
      <c r="L1807" s="4" t="s">
        <v>1021</v>
      </c>
      <c r="M1807" s="4">
        <v>0.28000000000000003</v>
      </c>
      <c r="N1807" s="4"/>
      <c r="O1807" s="4" t="s">
        <v>284</v>
      </c>
      <c r="P1807" s="4" t="s">
        <v>279</v>
      </c>
      <c r="Q1807" s="4" t="s">
        <v>5544</v>
      </c>
      <c r="R1807" s="4"/>
      <c r="S1807" s="18"/>
      <c r="U1807" s="7">
        <f>VLOOKUP(F1807,[6]农村公路!$I$6:$W$11652,15,0)</f>
        <v>0.28000000000000003</v>
      </c>
      <c r="V1807" s="7">
        <f t="shared" si="86"/>
        <v>0</v>
      </c>
      <c r="W1807" s="7" t="e">
        <f>VLOOKUP(F1807,'[7]乡镇通三级、旅游资源产业路项目明细'!$F$8:$S$1305,14,0)</f>
        <v>#N/A</v>
      </c>
      <c r="AA1807" s="7" t="e">
        <f>_xlfn.XLOOKUP(F1807,'[8]乡镇通三级、旅游资源产业路项目明细'!$U:$U,'[8]乡镇通三级、旅游资源产业路项目明细'!$U:$U)</f>
        <v>#N/A</v>
      </c>
      <c r="AB1807" s="7" t="e">
        <f>VLOOKUP(F1807,[9]项目建设投资计划表!$L$7:$O$83,4,0)</f>
        <v>#N/A</v>
      </c>
    </row>
    <row r="1808" spans="1:28" ht="25.15" customHeight="1" outlineLevel="3" x14ac:dyDescent="0.4">
      <c r="A1808" s="4" t="s">
        <v>18</v>
      </c>
      <c r="B1808" s="4" t="s">
        <v>152</v>
      </c>
      <c r="C1808" s="4" t="s">
        <v>5526</v>
      </c>
      <c r="D1808" s="4" t="s">
        <v>5546</v>
      </c>
      <c r="E1808" s="9"/>
      <c r="F1808" s="4" t="s">
        <v>5547</v>
      </c>
      <c r="G1808" s="4" t="s">
        <v>327</v>
      </c>
      <c r="H1808" s="9" t="s">
        <v>291</v>
      </c>
      <c r="I1808" s="9" t="s">
        <v>283</v>
      </c>
      <c r="J1808" s="4">
        <v>0.36099999999999999</v>
      </c>
      <c r="K1808" s="4" t="s">
        <v>284</v>
      </c>
      <c r="L1808" s="4" t="s">
        <v>1021</v>
      </c>
      <c r="M1808" s="4">
        <v>0.36099999999999999</v>
      </c>
      <c r="N1808" s="4"/>
      <c r="O1808" s="4" t="s">
        <v>284</v>
      </c>
      <c r="P1808" s="4" t="s">
        <v>279</v>
      </c>
      <c r="Q1808" s="4" t="s">
        <v>5546</v>
      </c>
      <c r="R1808" s="4"/>
      <c r="S1808" s="18"/>
      <c r="U1808" s="7">
        <f>VLOOKUP(F1808,[6]农村公路!$I$6:$W$11652,15,0)</f>
        <v>0.36099999999999999</v>
      </c>
      <c r="V1808" s="7">
        <f t="shared" si="86"/>
        <v>0</v>
      </c>
      <c r="W1808" s="7" t="e">
        <f>VLOOKUP(F1808,'[7]乡镇通三级、旅游资源产业路项目明细'!$F$8:$S$1305,14,0)</f>
        <v>#N/A</v>
      </c>
      <c r="AA1808" s="7" t="e">
        <f>_xlfn.XLOOKUP(F1808,'[8]乡镇通三级、旅游资源产业路项目明细'!$U:$U,'[8]乡镇通三级、旅游资源产业路项目明细'!$U:$U)</f>
        <v>#N/A</v>
      </c>
      <c r="AB1808" s="7" t="e">
        <f>VLOOKUP(F1808,[9]项目建设投资计划表!$L$7:$O$83,4,0)</f>
        <v>#N/A</v>
      </c>
    </row>
    <row r="1809" spans="1:28" ht="25.15" customHeight="1" outlineLevel="3" x14ac:dyDescent="0.4">
      <c r="A1809" s="4" t="s">
        <v>18</v>
      </c>
      <c r="B1809" s="4" t="s">
        <v>152</v>
      </c>
      <c r="C1809" s="4" t="s">
        <v>5488</v>
      </c>
      <c r="D1809" s="4" t="s">
        <v>5535</v>
      </c>
      <c r="E1809" s="9"/>
      <c r="F1809" s="4" t="s">
        <v>5548</v>
      </c>
      <c r="G1809" s="4" t="s">
        <v>327</v>
      </c>
      <c r="H1809" s="9" t="s">
        <v>291</v>
      </c>
      <c r="I1809" s="9" t="s">
        <v>5549</v>
      </c>
      <c r="J1809" s="4">
        <v>0.4</v>
      </c>
      <c r="K1809" s="4" t="s">
        <v>284</v>
      </c>
      <c r="L1809" s="4" t="s">
        <v>1021</v>
      </c>
      <c r="M1809" s="4">
        <v>0.4</v>
      </c>
      <c r="N1809" s="4"/>
      <c r="O1809" s="4" t="s">
        <v>284</v>
      </c>
      <c r="P1809" s="4" t="s">
        <v>279</v>
      </c>
      <c r="Q1809" s="4" t="s">
        <v>5535</v>
      </c>
      <c r="R1809" s="4"/>
      <c r="S1809" s="18"/>
      <c r="U1809" s="7">
        <f>VLOOKUP(F1809,[6]农村公路!$I$6:$W$11652,15,0)</f>
        <v>0.4</v>
      </c>
      <c r="V1809" s="7">
        <f t="shared" si="86"/>
        <v>0</v>
      </c>
      <c r="W1809" s="7" t="e">
        <f>VLOOKUP(F1809,'[7]乡镇通三级、旅游资源产业路项目明细'!$F$8:$S$1305,14,0)</f>
        <v>#N/A</v>
      </c>
      <c r="AA1809" s="7" t="e">
        <f>_xlfn.XLOOKUP(F1809,'[8]乡镇通三级、旅游资源产业路项目明细'!$U:$U,'[8]乡镇通三级、旅游资源产业路项目明细'!$U:$U)</f>
        <v>#N/A</v>
      </c>
      <c r="AB1809" s="7" t="e">
        <f>VLOOKUP(F1809,[9]项目建设投资计划表!$L$7:$O$83,4,0)</f>
        <v>#N/A</v>
      </c>
    </row>
    <row r="1810" spans="1:28" ht="25.15" customHeight="1" outlineLevel="3" x14ac:dyDescent="0.4">
      <c r="A1810" s="4" t="s">
        <v>18</v>
      </c>
      <c r="B1810" s="4" t="s">
        <v>152</v>
      </c>
      <c r="C1810" s="4" t="s">
        <v>5488</v>
      </c>
      <c r="D1810" s="4" t="s">
        <v>5538</v>
      </c>
      <c r="E1810" s="9"/>
      <c r="F1810" s="4" t="s">
        <v>5550</v>
      </c>
      <c r="G1810" s="4" t="s">
        <v>327</v>
      </c>
      <c r="H1810" s="9" t="s">
        <v>291</v>
      </c>
      <c r="I1810" s="9" t="s">
        <v>283</v>
      </c>
      <c r="J1810" s="4">
        <v>0.82499999999999996</v>
      </c>
      <c r="K1810" s="4" t="s">
        <v>284</v>
      </c>
      <c r="L1810" s="4" t="s">
        <v>1021</v>
      </c>
      <c r="M1810" s="4">
        <v>0.82499999999999996</v>
      </c>
      <c r="N1810" s="4"/>
      <c r="O1810" s="4" t="s">
        <v>284</v>
      </c>
      <c r="P1810" s="4" t="s">
        <v>279</v>
      </c>
      <c r="Q1810" s="4" t="s">
        <v>5538</v>
      </c>
      <c r="R1810" s="4"/>
      <c r="S1810" s="18"/>
      <c r="U1810" s="7">
        <f>VLOOKUP(F1810,[6]农村公路!$I$6:$W$11652,15,0)</f>
        <v>0.82499999999999996</v>
      </c>
      <c r="V1810" s="7">
        <f t="shared" si="86"/>
        <v>0</v>
      </c>
      <c r="W1810" s="7" t="e">
        <f>VLOOKUP(F1810,'[7]乡镇通三级、旅游资源产业路项目明细'!$F$8:$S$1305,14,0)</f>
        <v>#N/A</v>
      </c>
      <c r="AA1810" s="7" t="e">
        <f>_xlfn.XLOOKUP(F1810,'[8]乡镇通三级、旅游资源产业路项目明细'!$U:$U,'[8]乡镇通三级、旅游资源产业路项目明细'!$U:$U)</f>
        <v>#N/A</v>
      </c>
      <c r="AB1810" s="7" t="e">
        <f>VLOOKUP(F1810,[9]项目建设投资计划表!$L$7:$O$83,4,0)</f>
        <v>#N/A</v>
      </c>
    </row>
    <row r="1811" spans="1:28" ht="25.15" customHeight="1" outlineLevel="3" x14ac:dyDescent="0.4">
      <c r="A1811" s="4" t="s">
        <v>18</v>
      </c>
      <c r="B1811" s="4" t="s">
        <v>152</v>
      </c>
      <c r="C1811" s="4" t="s">
        <v>5488</v>
      </c>
      <c r="D1811" s="4" t="s">
        <v>5538</v>
      </c>
      <c r="E1811" s="9"/>
      <c r="F1811" s="4" t="s">
        <v>5551</v>
      </c>
      <c r="G1811" s="4" t="s">
        <v>327</v>
      </c>
      <c r="H1811" s="9" t="s">
        <v>291</v>
      </c>
      <c r="I1811" s="9" t="s">
        <v>283</v>
      </c>
      <c r="J1811" s="4">
        <v>0.254</v>
      </c>
      <c r="K1811" s="4" t="s">
        <v>284</v>
      </c>
      <c r="L1811" s="4" t="s">
        <v>1021</v>
      </c>
      <c r="M1811" s="4">
        <v>0.254</v>
      </c>
      <c r="N1811" s="4"/>
      <c r="O1811" s="4" t="s">
        <v>284</v>
      </c>
      <c r="P1811" s="4" t="s">
        <v>279</v>
      </c>
      <c r="Q1811" s="4" t="s">
        <v>5538</v>
      </c>
      <c r="R1811" s="4"/>
      <c r="S1811" s="18"/>
      <c r="U1811" s="7">
        <f>VLOOKUP(F1811,[6]农村公路!$I$6:$W$11652,15,0)</f>
        <v>0.254</v>
      </c>
      <c r="V1811" s="7">
        <f t="shared" si="86"/>
        <v>0</v>
      </c>
      <c r="W1811" s="7" t="e">
        <f>VLOOKUP(F1811,'[7]乡镇通三级、旅游资源产业路项目明细'!$F$8:$S$1305,14,0)</f>
        <v>#N/A</v>
      </c>
      <c r="AA1811" s="7" t="e">
        <f>_xlfn.XLOOKUP(F1811,'[8]乡镇通三级、旅游资源产业路项目明细'!$U:$U,'[8]乡镇通三级、旅游资源产业路项目明细'!$U:$U)</f>
        <v>#N/A</v>
      </c>
      <c r="AB1811" s="7" t="e">
        <f>VLOOKUP(F1811,[9]项目建设投资计划表!$L$7:$O$83,4,0)</f>
        <v>#N/A</v>
      </c>
    </row>
    <row r="1812" spans="1:28" ht="25.15" customHeight="1" outlineLevel="3" x14ac:dyDescent="0.4">
      <c r="A1812" s="4" t="s">
        <v>18</v>
      </c>
      <c r="B1812" s="4" t="s">
        <v>152</v>
      </c>
      <c r="C1812" s="4" t="s">
        <v>5488</v>
      </c>
      <c r="D1812" s="4" t="s">
        <v>5538</v>
      </c>
      <c r="E1812" s="9"/>
      <c r="F1812" s="4" t="s">
        <v>5552</v>
      </c>
      <c r="G1812" s="4" t="s">
        <v>327</v>
      </c>
      <c r="H1812" s="9" t="s">
        <v>291</v>
      </c>
      <c r="I1812" s="9" t="s">
        <v>283</v>
      </c>
      <c r="J1812" s="4">
        <v>0.88900000000000001</v>
      </c>
      <c r="K1812" s="4" t="s">
        <v>284</v>
      </c>
      <c r="L1812" s="4" t="s">
        <v>1021</v>
      </c>
      <c r="M1812" s="4">
        <v>0.88900000000000001</v>
      </c>
      <c r="N1812" s="4"/>
      <c r="O1812" s="4" t="s">
        <v>284</v>
      </c>
      <c r="P1812" s="4" t="s">
        <v>279</v>
      </c>
      <c r="Q1812" s="4" t="s">
        <v>5538</v>
      </c>
      <c r="R1812" s="4"/>
      <c r="S1812" s="18"/>
      <c r="U1812" s="7">
        <f>VLOOKUP(F1812,[6]农村公路!$I$6:$W$11652,15,0)</f>
        <v>0.88900000000000001</v>
      </c>
      <c r="V1812" s="7">
        <f t="shared" si="86"/>
        <v>0</v>
      </c>
      <c r="W1812" s="7" t="e">
        <f>VLOOKUP(F1812,'[7]乡镇通三级、旅游资源产业路项目明细'!$F$8:$S$1305,14,0)</f>
        <v>#N/A</v>
      </c>
      <c r="AA1812" s="7" t="e">
        <f>_xlfn.XLOOKUP(F1812,'[8]乡镇通三级、旅游资源产业路项目明细'!$U:$U,'[8]乡镇通三级、旅游资源产业路项目明细'!$U:$U)</f>
        <v>#N/A</v>
      </c>
      <c r="AB1812" s="7" t="e">
        <f>VLOOKUP(F1812,[9]项目建设投资计划表!$L$7:$O$83,4,0)</f>
        <v>#N/A</v>
      </c>
    </row>
    <row r="1813" spans="1:28" ht="25.15" customHeight="1" outlineLevel="3" x14ac:dyDescent="0.4">
      <c r="A1813" s="4" t="s">
        <v>18</v>
      </c>
      <c r="B1813" s="4" t="s">
        <v>152</v>
      </c>
      <c r="C1813" s="4" t="s">
        <v>5488</v>
      </c>
      <c r="D1813" s="4" t="s">
        <v>5553</v>
      </c>
      <c r="E1813" s="9"/>
      <c r="F1813" s="4" t="s">
        <v>5554</v>
      </c>
      <c r="G1813" s="4" t="s">
        <v>327</v>
      </c>
      <c r="H1813" s="9" t="s">
        <v>291</v>
      </c>
      <c r="I1813" s="9" t="s">
        <v>5555</v>
      </c>
      <c r="J1813" s="4">
        <v>0.48499999999999999</v>
      </c>
      <c r="K1813" s="4" t="s">
        <v>377</v>
      </c>
      <c r="L1813" s="4" t="s">
        <v>1259</v>
      </c>
      <c r="M1813" s="4">
        <v>0.48499999999999999</v>
      </c>
      <c r="N1813" s="4"/>
      <c r="O1813" s="4" t="s">
        <v>300</v>
      </c>
      <c r="P1813" s="4" t="s">
        <v>279</v>
      </c>
      <c r="Q1813" s="4" t="s">
        <v>5553</v>
      </c>
      <c r="R1813" s="4"/>
      <c r="S1813" s="18"/>
      <c r="U1813" s="7">
        <f>VLOOKUP(F1813,[6]农村公路!$I$6:$W$11652,15,0)</f>
        <v>0.48499999999999999</v>
      </c>
      <c r="V1813" s="7">
        <f t="shared" si="86"/>
        <v>0</v>
      </c>
      <c r="W1813" s="7" t="e">
        <f>VLOOKUP(F1813,'[7]乡镇通三级、旅游资源产业路项目明细'!$F$8:$S$1305,14,0)</f>
        <v>#N/A</v>
      </c>
      <c r="AA1813" s="7" t="e">
        <f>_xlfn.XLOOKUP(F1813,'[8]乡镇通三级、旅游资源产业路项目明细'!$U:$U,'[8]乡镇通三级、旅游资源产业路项目明细'!$U:$U)</f>
        <v>#N/A</v>
      </c>
      <c r="AB1813" s="7" t="e">
        <f>VLOOKUP(F1813,[9]项目建设投资计划表!$L$7:$O$83,4,0)</f>
        <v>#N/A</v>
      </c>
    </row>
    <row r="1814" spans="1:28" ht="25.15" customHeight="1" outlineLevel="3" x14ac:dyDescent="0.4">
      <c r="A1814" s="4" t="s">
        <v>18</v>
      </c>
      <c r="B1814" s="4" t="s">
        <v>152</v>
      </c>
      <c r="C1814" s="4" t="s">
        <v>5483</v>
      </c>
      <c r="D1814" s="4" t="s">
        <v>5556</v>
      </c>
      <c r="E1814" s="9"/>
      <c r="F1814" s="4" t="s">
        <v>5557</v>
      </c>
      <c r="G1814" s="4" t="s">
        <v>327</v>
      </c>
      <c r="H1814" s="9" t="s">
        <v>291</v>
      </c>
      <c r="I1814" s="9" t="s">
        <v>283</v>
      </c>
      <c r="J1814" s="4">
        <v>0.78</v>
      </c>
      <c r="K1814" s="4" t="s">
        <v>284</v>
      </c>
      <c r="L1814" s="4" t="s">
        <v>1021</v>
      </c>
      <c r="M1814" s="4">
        <v>0.78</v>
      </c>
      <c r="N1814" s="4"/>
      <c r="O1814" s="4" t="s">
        <v>284</v>
      </c>
      <c r="P1814" s="4" t="s">
        <v>279</v>
      </c>
      <c r="Q1814" s="4" t="s">
        <v>5556</v>
      </c>
      <c r="R1814" s="4"/>
      <c r="S1814" s="18"/>
      <c r="U1814" s="7">
        <f>VLOOKUP(F1814,[6]农村公路!$I$6:$W$11652,15,0)</f>
        <v>0.78</v>
      </c>
      <c r="V1814" s="7">
        <f t="shared" si="86"/>
        <v>0</v>
      </c>
      <c r="W1814" s="7" t="e">
        <f>VLOOKUP(F1814,'[7]乡镇通三级、旅游资源产业路项目明细'!$F$8:$S$1305,14,0)</f>
        <v>#N/A</v>
      </c>
      <c r="AA1814" s="7" t="e">
        <f>_xlfn.XLOOKUP(F1814,'[8]乡镇通三级、旅游资源产业路项目明细'!$U:$U,'[8]乡镇通三级、旅游资源产业路项目明细'!$U:$U)</f>
        <v>#N/A</v>
      </c>
      <c r="AB1814" s="7" t="e">
        <f>VLOOKUP(F1814,[9]项目建设投资计划表!$L$7:$O$83,4,0)</f>
        <v>#N/A</v>
      </c>
    </row>
    <row r="1815" spans="1:28" ht="25.15" customHeight="1" outlineLevel="3" x14ac:dyDescent="0.4">
      <c r="A1815" s="4" t="s">
        <v>18</v>
      </c>
      <c r="B1815" s="4" t="s">
        <v>152</v>
      </c>
      <c r="C1815" s="4" t="s">
        <v>5483</v>
      </c>
      <c r="D1815" s="4" t="s">
        <v>1952</v>
      </c>
      <c r="E1815" s="9"/>
      <c r="F1815" s="4" t="s">
        <v>5558</v>
      </c>
      <c r="G1815" s="4" t="s">
        <v>327</v>
      </c>
      <c r="H1815" s="9" t="s">
        <v>291</v>
      </c>
      <c r="I1815" s="9" t="s">
        <v>5559</v>
      </c>
      <c r="J1815" s="4">
        <v>0.85</v>
      </c>
      <c r="K1815" s="4" t="s">
        <v>284</v>
      </c>
      <c r="L1815" s="4" t="s">
        <v>1259</v>
      </c>
      <c r="M1815" s="4">
        <v>0.85</v>
      </c>
      <c r="N1815" s="4"/>
      <c r="O1815" s="4" t="s">
        <v>284</v>
      </c>
      <c r="P1815" s="4" t="s">
        <v>279</v>
      </c>
      <c r="Q1815" s="4" t="s">
        <v>1952</v>
      </c>
      <c r="R1815" s="4"/>
      <c r="S1815" s="18"/>
      <c r="U1815" s="7">
        <f>VLOOKUP(F1815,[6]农村公路!$I$6:$W$11652,15,0)</f>
        <v>0.85</v>
      </c>
      <c r="V1815" s="7">
        <f t="shared" si="86"/>
        <v>0</v>
      </c>
      <c r="W1815" s="7" t="e">
        <f>VLOOKUP(F1815,'[7]乡镇通三级、旅游资源产业路项目明细'!$F$8:$S$1305,14,0)</f>
        <v>#N/A</v>
      </c>
      <c r="AA1815" s="7" t="e">
        <f>_xlfn.XLOOKUP(F1815,'[8]乡镇通三级、旅游资源产业路项目明细'!$U:$U,'[8]乡镇通三级、旅游资源产业路项目明细'!$U:$U)</f>
        <v>#N/A</v>
      </c>
      <c r="AB1815" s="7" t="e">
        <f>VLOOKUP(F1815,[9]项目建设投资计划表!$L$7:$O$83,4,0)</f>
        <v>#N/A</v>
      </c>
    </row>
    <row r="1816" spans="1:28" ht="25.15" customHeight="1" outlineLevel="3" x14ac:dyDescent="0.4">
      <c r="A1816" s="4" t="s">
        <v>18</v>
      </c>
      <c r="B1816" s="4" t="s">
        <v>152</v>
      </c>
      <c r="C1816" s="4" t="s">
        <v>5560</v>
      </c>
      <c r="D1816" s="4" t="s">
        <v>5561</v>
      </c>
      <c r="E1816" s="9"/>
      <c r="F1816" s="4" t="s">
        <v>5562</v>
      </c>
      <c r="G1816" s="4" t="s">
        <v>327</v>
      </c>
      <c r="H1816" s="9" t="s">
        <v>291</v>
      </c>
      <c r="I1816" s="9" t="s">
        <v>283</v>
      </c>
      <c r="J1816" s="4">
        <v>1.2270000000000001</v>
      </c>
      <c r="K1816" s="4" t="s">
        <v>377</v>
      </c>
      <c r="L1816" s="4" t="s">
        <v>1259</v>
      </c>
      <c r="M1816" s="4">
        <v>1.2270000000000001</v>
      </c>
      <c r="N1816" s="4"/>
      <c r="O1816" s="4" t="s">
        <v>284</v>
      </c>
      <c r="P1816" s="4" t="s">
        <v>279</v>
      </c>
      <c r="Q1816" s="4" t="s">
        <v>5561</v>
      </c>
      <c r="R1816" s="4"/>
      <c r="S1816" s="18"/>
      <c r="U1816" s="7">
        <f>VLOOKUP(F1816,[6]农村公路!$I$6:$W$11652,15,0)</f>
        <v>1.2270000000000001</v>
      </c>
      <c r="V1816" s="7">
        <f t="shared" si="86"/>
        <v>0</v>
      </c>
      <c r="W1816" s="7" t="e">
        <f>VLOOKUP(F1816,'[7]乡镇通三级、旅游资源产业路项目明细'!$F$8:$S$1305,14,0)</f>
        <v>#N/A</v>
      </c>
      <c r="AA1816" s="7" t="e">
        <f>_xlfn.XLOOKUP(F1816,'[8]乡镇通三级、旅游资源产业路项目明细'!$U:$U,'[8]乡镇通三级、旅游资源产业路项目明细'!$U:$U)</f>
        <v>#N/A</v>
      </c>
      <c r="AB1816" s="7" t="e">
        <f>VLOOKUP(F1816,[9]项目建设投资计划表!$L$7:$O$83,4,0)</f>
        <v>#N/A</v>
      </c>
    </row>
    <row r="1817" spans="1:28" ht="25.15" customHeight="1" outlineLevel="3" x14ac:dyDescent="0.4">
      <c r="A1817" s="4" t="s">
        <v>18</v>
      </c>
      <c r="B1817" s="4" t="s">
        <v>152</v>
      </c>
      <c r="C1817" s="4" t="s">
        <v>5526</v>
      </c>
      <c r="D1817" s="4" t="s">
        <v>5563</v>
      </c>
      <c r="E1817" s="9"/>
      <c r="F1817" s="4" t="s">
        <v>5564</v>
      </c>
      <c r="G1817" s="4" t="s">
        <v>327</v>
      </c>
      <c r="H1817" s="9" t="s">
        <v>291</v>
      </c>
      <c r="I1817" s="9" t="s">
        <v>283</v>
      </c>
      <c r="J1817" s="4">
        <v>2.3140000000000001</v>
      </c>
      <c r="K1817" s="4" t="s">
        <v>377</v>
      </c>
      <c r="L1817" s="4" t="s">
        <v>1259</v>
      </c>
      <c r="M1817" s="4">
        <v>2.3140000000000001</v>
      </c>
      <c r="N1817" s="4"/>
      <c r="O1817" s="4" t="s">
        <v>277</v>
      </c>
      <c r="P1817" s="4" t="s">
        <v>279</v>
      </c>
      <c r="Q1817" s="4" t="s">
        <v>5563</v>
      </c>
      <c r="R1817" s="4"/>
      <c r="S1817" s="18"/>
      <c r="U1817" s="7">
        <f>VLOOKUP(F1817,[6]农村公路!$I$6:$W$11652,15,0)</f>
        <v>2.3140000000000001</v>
      </c>
      <c r="V1817" s="7">
        <f t="shared" si="86"/>
        <v>0</v>
      </c>
      <c r="W1817" s="7" t="e">
        <f>VLOOKUP(F1817,'[7]乡镇通三级、旅游资源产业路项目明细'!$F$8:$S$1305,14,0)</f>
        <v>#N/A</v>
      </c>
      <c r="AA1817" s="7" t="e">
        <f>_xlfn.XLOOKUP(F1817,'[8]乡镇通三级、旅游资源产业路项目明细'!$U:$U,'[8]乡镇通三级、旅游资源产业路项目明细'!$U:$U)</f>
        <v>#N/A</v>
      </c>
      <c r="AB1817" s="7" t="e">
        <f>VLOOKUP(F1817,[9]项目建设投资计划表!$L$7:$O$83,4,0)</f>
        <v>#N/A</v>
      </c>
    </row>
    <row r="1818" spans="1:28" ht="25.15" customHeight="1" outlineLevel="3" x14ac:dyDescent="0.4">
      <c r="A1818" s="4" t="s">
        <v>18</v>
      </c>
      <c r="B1818" s="4" t="s">
        <v>152</v>
      </c>
      <c r="C1818" s="4" t="s">
        <v>5468</v>
      </c>
      <c r="D1818" s="4" t="s">
        <v>5565</v>
      </c>
      <c r="E1818" s="9"/>
      <c r="F1818" s="4" t="s">
        <v>5566</v>
      </c>
      <c r="G1818" s="4" t="s">
        <v>327</v>
      </c>
      <c r="H1818" s="9" t="s">
        <v>291</v>
      </c>
      <c r="I1818" s="9" t="s">
        <v>283</v>
      </c>
      <c r="J1818" s="4">
        <v>0.755</v>
      </c>
      <c r="K1818" s="4" t="s">
        <v>377</v>
      </c>
      <c r="L1818" s="4" t="s">
        <v>1259</v>
      </c>
      <c r="M1818" s="4">
        <v>0.755</v>
      </c>
      <c r="N1818" s="4"/>
      <c r="O1818" s="4" t="s">
        <v>284</v>
      </c>
      <c r="P1818" s="4" t="s">
        <v>279</v>
      </c>
      <c r="Q1818" s="4" t="s">
        <v>5565</v>
      </c>
      <c r="R1818" s="4"/>
      <c r="S1818" s="18"/>
      <c r="U1818" s="7">
        <f>VLOOKUP(F1818,[6]农村公路!$I$6:$W$11652,15,0)</f>
        <v>0.755</v>
      </c>
      <c r="V1818" s="7">
        <f t="shared" ref="V1818:V1849" si="87">J1818-U1818</f>
        <v>0</v>
      </c>
      <c r="W1818" s="7" t="e">
        <f>VLOOKUP(F1818,'[7]乡镇通三级、旅游资源产业路项目明细'!$F$8:$S$1305,14,0)</f>
        <v>#N/A</v>
      </c>
      <c r="AA1818" s="7" t="e">
        <f>_xlfn.XLOOKUP(F1818,'[8]乡镇通三级、旅游资源产业路项目明细'!$U:$U,'[8]乡镇通三级、旅游资源产业路项目明细'!$U:$U)</f>
        <v>#N/A</v>
      </c>
      <c r="AB1818" s="7" t="e">
        <f>VLOOKUP(F1818,[9]项目建设投资计划表!$L$7:$O$83,4,0)</f>
        <v>#N/A</v>
      </c>
    </row>
    <row r="1819" spans="1:28" ht="25.15" customHeight="1" outlineLevel="3" x14ac:dyDescent="0.4">
      <c r="A1819" s="4" t="s">
        <v>18</v>
      </c>
      <c r="B1819" s="4" t="s">
        <v>152</v>
      </c>
      <c r="C1819" s="4" t="s">
        <v>5526</v>
      </c>
      <c r="D1819" s="4" t="s">
        <v>5563</v>
      </c>
      <c r="E1819" s="9"/>
      <c r="F1819" s="4" t="s">
        <v>5567</v>
      </c>
      <c r="G1819" s="4" t="s">
        <v>327</v>
      </c>
      <c r="H1819" s="9" t="s">
        <v>291</v>
      </c>
      <c r="I1819" s="9" t="s">
        <v>283</v>
      </c>
      <c r="J1819" s="4">
        <v>0.36</v>
      </c>
      <c r="K1819" s="4" t="s">
        <v>377</v>
      </c>
      <c r="L1819" s="4" t="s">
        <v>1259</v>
      </c>
      <c r="M1819" s="4">
        <v>0.36</v>
      </c>
      <c r="N1819" s="4"/>
      <c r="O1819" s="4" t="s">
        <v>277</v>
      </c>
      <c r="P1819" s="4" t="s">
        <v>279</v>
      </c>
      <c r="Q1819" s="4" t="s">
        <v>5563</v>
      </c>
      <c r="R1819" s="4"/>
      <c r="S1819" s="18"/>
      <c r="U1819" s="7">
        <f>VLOOKUP(F1819,[6]农村公路!$I$6:$W$11652,15,0)</f>
        <v>0.36</v>
      </c>
      <c r="V1819" s="7">
        <f t="shared" si="87"/>
        <v>0</v>
      </c>
      <c r="W1819" s="7" t="e">
        <f>VLOOKUP(F1819,'[7]乡镇通三级、旅游资源产业路项目明细'!$F$8:$S$1305,14,0)</f>
        <v>#N/A</v>
      </c>
      <c r="AA1819" s="7" t="e">
        <f>_xlfn.XLOOKUP(F1819,'[8]乡镇通三级、旅游资源产业路项目明细'!$U:$U,'[8]乡镇通三级、旅游资源产业路项目明细'!$U:$U)</f>
        <v>#N/A</v>
      </c>
      <c r="AB1819" s="7" t="e">
        <f>VLOOKUP(F1819,[9]项目建设投资计划表!$L$7:$O$83,4,0)</f>
        <v>#N/A</v>
      </c>
    </row>
    <row r="1820" spans="1:28" ht="25.15" customHeight="1" outlineLevel="3" x14ac:dyDescent="0.4">
      <c r="A1820" s="4" t="s">
        <v>18</v>
      </c>
      <c r="B1820" s="4" t="s">
        <v>152</v>
      </c>
      <c r="C1820" s="4" t="s">
        <v>5478</v>
      </c>
      <c r="D1820" s="4" t="s">
        <v>5568</v>
      </c>
      <c r="E1820" s="9"/>
      <c r="F1820" s="4" t="s">
        <v>5569</v>
      </c>
      <c r="G1820" s="4" t="s">
        <v>327</v>
      </c>
      <c r="H1820" s="9" t="s">
        <v>291</v>
      </c>
      <c r="I1820" s="9" t="s">
        <v>283</v>
      </c>
      <c r="J1820" s="4">
        <v>0.16500000000000001</v>
      </c>
      <c r="K1820" s="4" t="s">
        <v>377</v>
      </c>
      <c r="L1820" s="4" t="s">
        <v>279</v>
      </c>
      <c r="M1820" s="4">
        <v>0.16500000000000001</v>
      </c>
      <c r="N1820" s="4"/>
      <c r="O1820" s="4" t="s">
        <v>284</v>
      </c>
      <c r="P1820" s="4" t="s">
        <v>279</v>
      </c>
      <c r="Q1820" s="4" t="s">
        <v>5568</v>
      </c>
      <c r="R1820" s="4"/>
      <c r="S1820" s="18"/>
      <c r="U1820" s="7">
        <f>VLOOKUP(F1820,[6]农村公路!$I$6:$W$11652,15,0)</f>
        <v>0.16500000000000001</v>
      </c>
      <c r="V1820" s="7">
        <f t="shared" si="87"/>
        <v>0</v>
      </c>
      <c r="W1820" s="7" t="e">
        <f>VLOOKUP(F1820,'[7]乡镇通三级、旅游资源产业路项目明细'!$F$8:$S$1305,14,0)</f>
        <v>#N/A</v>
      </c>
      <c r="AA1820" s="7" t="e">
        <f>_xlfn.XLOOKUP(F1820,'[8]乡镇通三级、旅游资源产业路项目明细'!$U:$U,'[8]乡镇通三级、旅游资源产业路项目明细'!$U:$U)</f>
        <v>#N/A</v>
      </c>
      <c r="AB1820" s="7" t="e">
        <f>VLOOKUP(F1820,[9]项目建设投资计划表!$L$7:$O$83,4,0)</f>
        <v>#N/A</v>
      </c>
    </row>
    <row r="1821" spans="1:28" ht="25.15" customHeight="1" outlineLevel="3" x14ac:dyDescent="0.4">
      <c r="A1821" s="4" t="s">
        <v>18</v>
      </c>
      <c r="B1821" s="4" t="s">
        <v>152</v>
      </c>
      <c r="C1821" s="4" t="s">
        <v>5468</v>
      </c>
      <c r="D1821" s="4" t="s">
        <v>4896</v>
      </c>
      <c r="E1821" s="9"/>
      <c r="F1821" s="4" t="s">
        <v>5570</v>
      </c>
      <c r="G1821" s="4" t="s">
        <v>327</v>
      </c>
      <c r="H1821" s="9" t="s">
        <v>291</v>
      </c>
      <c r="I1821" s="9" t="s">
        <v>283</v>
      </c>
      <c r="J1821" s="4">
        <v>1.2</v>
      </c>
      <c r="K1821" s="4" t="s">
        <v>377</v>
      </c>
      <c r="L1821" s="4" t="s">
        <v>1259</v>
      </c>
      <c r="M1821" s="4">
        <v>1.2</v>
      </c>
      <c r="N1821" s="4"/>
      <c r="O1821" s="4" t="s">
        <v>284</v>
      </c>
      <c r="P1821" s="4" t="s">
        <v>279</v>
      </c>
      <c r="Q1821" s="4" t="s">
        <v>4896</v>
      </c>
      <c r="R1821" s="4"/>
      <c r="S1821" s="18"/>
      <c r="U1821" s="7">
        <f>VLOOKUP(F1821,[6]农村公路!$I$6:$W$11652,15,0)</f>
        <v>1.2</v>
      </c>
      <c r="V1821" s="7">
        <f t="shared" si="87"/>
        <v>0</v>
      </c>
      <c r="W1821" s="7" t="e">
        <f>VLOOKUP(F1821,'[7]乡镇通三级、旅游资源产业路项目明细'!$F$8:$S$1305,14,0)</f>
        <v>#N/A</v>
      </c>
      <c r="AA1821" s="7" t="e">
        <f>_xlfn.XLOOKUP(F1821,'[8]乡镇通三级、旅游资源产业路项目明细'!$U:$U,'[8]乡镇通三级、旅游资源产业路项目明细'!$U:$U)</f>
        <v>#N/A</v>
      </c>
      <c r="AB1821" s="7" t="e">
        <f>VLOOKUP(F1821,[9]项目建设投资计划表!$L$7:$O$83,4,0)</f>
        <v>#N/A</v>
      </c>
    </row>
    <row r="1822" spans="1:28" ht="25.15" customHeight="1" outlineLevel="3" x14ac:dyDescent="0.4">
      <c r="A1822" s="4" t="s">
        <v>18</v>
      </c>
      <c r="B1822" s="4" t="s">
        <v>152</v>
      </c>
      <c r="C1822" s="4" t="s">
        <v>5478</v>
      </c>
      <c r="D1822" s="4" t="s">
        <v>5568</v>
      </c>
      <c r="E1822" s="9"/>
      <c r="F1822" s="4" t="s">
        <v>5571</v>
      </c>
      <c r="G1822" s="4" t="s">
        <v>327</v>
      </c>
      <c r="H1822" s="9" t="s">
        <v>291</v>
      </c>
      <c r="I1822" s="9" t="s">
        <v>5572</v>
      </c>
      <c r="J1822" s="4">
        <v>1.613</v>
      </c>
      <c r="K1822" s="4" t="s">
        <v>377</v>
      </c>
      <c r="L1822" s="4" t="s">
        <v>1259</v>
      </c>
      <c r="M1822" s="4">
        <v>1.613</v>
      </c>
      <c r="N1822" s="4"/>
      <c r="O1822" s="4" t="s">
        <v>284</v>
      </c>
      <c r="P1822" s="4" t="s">
        <v>279</v>
      </c>
      <c r="Q1822" s="4" t="s">
        <v>5568</v>
      </c>
      <c r="R1822" s="4"/>
      <c r="S1822" s="18"/>
      <c r="U1822" s="7">
        <f>VLOOKUP(F1822,[6]农村公路!$I$6:$W$11652,15,0)</f>
        <v>1.613</v>
      </c>
      <c r="V1822" s="7">
        <f t="shared" si="87"/>
        <v>0</v>
      </c>
      <c r="W1822" s="7" t="e">
        <f>VLOOKUP(F1822,'[7]乡镇通三级、旅游资源产业路项目明细'!$F$8:$S$1305,14,0)</f>
        <v>#N/A</v>
      </c>
      <c r="AA1822" s="7" t="e">
        <f>_xlfn.XLOOKUP(F1822,'[8]乡镇通三级、旅游资源产业路项目明细'!$U:$U,'[8]乡镇通三级、旅游资源产业路项目明细'!$U:$U)</f>
        <v>#N/A</v>
      </c>
      <c r="AB1822" s="7" t="e">
        <f>VLOOKUP(F1822,[9]项目建设投资计划表!$L$7:$O$83,4,0)</f>
        <v>#N/A</v>
      </c>
    </row>
    <row r="1823" spans="1:28" ht="25.15" customHeight="1" outlineLevel="3" x14ac:dyDescent="0.4">
      <c r="A1823" s="4" t="s">
        <v>18</v>
      </c>
      <c r="B1823" s="4" t="s">
        <v>152</v>
      </c>
      <c r="C1823" s="4" t="s">
        <v>5573</v>
      </c>
      <c r="D1823" s="4" t="s">
        <v>5574</v>
      </c>
      <c r="E1823" s="9"/>
      <c r="F1823" s="4" t="s">
        <v>5575</v>
      </c>
      <c r="G1823" s="4" t="s">
        <v>327</v>
      </c>
      <c r="H1823" s="9" t="s">
        <v>291</v>
      </c>
      <c r="I1823" s="9" t="s">
        <v>283</v>
      </c>
      <c r="J1823" s="4">
        <v>1.3</v>
      </c>
      <c r="K1823" s="4" t="s">
        <v>377</v>
      </c>
      <c r="L1823" s="4" t="s">
        <v>1259</v>
      </c>
      <c r="M1823" s="4">
        <v>1.3</v>
      </c>
      <c r="N1823" s="4"/>
      <c r="O1823" s="4" t="s">
        <v>284</v>
      </c>
      <c r="P1823" s="4" t="s">
        <v>279</v>
      </c>
      <c r="Q1823" s="4" t="s">
        <v>5574</v>
      </c>
      <c r="R1823" s="4"/>
      <c r="S1823" s="18"/>
      <c r="U1823" s="7">
        <f>VLOOKUP(F1823,[6]农村公路!$I$6:$W$11652,15,0)</f>
        <v>1.3</v>
      </c>
      <c r="V1823" s="7">
        <f t="shared" si="87"/>
        <v>0</v>
      </c>
      <c r="W1823" s="7" t="e">
        <f>VLOOKUP(F1823,'[7]乡镇通三级、旅游资源产业路项目明细'!$F$8:$S$1305,14,0)</f>
        <v>#N/A</v>
      </c>
      <c r="AA1823" s="7" t="e">
        <f>_xlfn.XLOOKUP(F1823,'[8]乡镇通三级、旅游资源产业路项目明细'!$U:$U,'[8]乡镇通三级、旅游资源产业路项目明细'!$U:$U)</f>
        <v>#N/A</v>
      </c>
      <c r="AB1823" s="7" t="e">
        <f>VLOOKUP(F1823,[9]项目建设投资计划表!$L$7:$O$83,4,0)</f>
        <v>#N/A</v>
      </c>
    </row>
    <row r="1824" spans="1:28" ht="25.15" customHeight="1" outlineLevel="3" x14ac:dyDescent="0.4">
      <c r="A1824" s="4" t="s">
        <v>18</v>
      </c>
      <c r="B1824" s="4" t="s">
        <v>152</v>
      </c>
      <c r="C1824" s="4" t="s">
        <v>5543</v>
      </c>
      <c r="D1824" s="4" t="s">
        <v>5544</v>
      </c>
      <c r="E1824" s="9"/>
      <c r="F1824" s="4" t="s">
        <v>5576</v>
      </c>
      <c r="G1824" s="4" t="s">
        <v>327</v>
      </c>
      <c r="H1824" s="9" t="s">
        <v>291</v>
      </c>
      <c r="I1824" s="9" t="s">
        <v>283</v>
      </c>
      <c r="J1824" s="4">
        <v>0.31</v>
      </c>
      <c r="K1824" s="4" t="s">
        <v>377</v>
      </c>
      <c r="L1824" s="4" t="s">
        <v>1259</v>
      </c>
      <c r="M1824" s="4">
        <v>0.31</v>
      </c>
      <c r="N1824" s="4"/>
      <c r="O1824" s="4" t="s">
        <v>284</v>
      </c>
      <c r="P1824" s="4" t="s">
        <v>279</v>
      </c>
      <c r="Q1824" s="4" t="s">
        <v>5544</v>
      </c>
      <c r="R1824" s="4"/>
      <c r="S1824" s="18"/>
      <c r="U1824" s="7">
        <f>VLOOKUP(F1824,[6]农村公路!$I$6:$W$11652,15,0)</f>
        <v>0.31</v>
      </c>
      <c r="V1824" s="7">
        <f t="shared" si="87"/>
        <v>0</v>
      </c>
      <c r="W1824" s="7" t="e">
        <f>VLOOKUP(F1824,'[7]乡镇通三级、旅游资源产业路项目明细'!$F$8:$S$1305,14,0)</f>
        <v>#N/A</v>
      </c>
      <c r="AA1824" s="7" t="e">
        <f>_xlfn.XLOOKUP(F1824,'[8]乡镇通三级、旅游资源产业路项目明细'!$U:$U,'[8]乡镇通三级、旅游资源产业路项目明细'!$U:$U)</f>
        <v>#N/A</v>
      </c>
      <c r="AB1824" s="7" t="e">
        <f>VLOOKUP(F1824,[9]项目建设投资计划表!$L$7:$O$83,4,0)</f>
        <v>#N/A</v>
      </c>
    </row>
    <row r="1825" spans="1:28" ht="25.15" customHeight="1" outlineLevel="3" x14ac:dyDescent="0.4">
      <c r="A1825" s="4" t="s">
        <v>18</v>
      </c>
      <c r="B1825" s="4" t="s">
        <v>152</v>
      </c>
      <c r="C1825" s="4" t="s">
        <v>5478</v>
      </c>
      <c r="D1825" s="4" t="s">
        <v>623</v>
      </c>
      <c r="E1825" s="9"/>
      <c r="F1825" s="4" t="s">
        <v>5577</v>
      </c>
      <c r="G1825" s="4" t="s">
        <v>327</v>
      </c>
      <c r="H1825" s="9" t="s">
        <v>291</v>
      </c>
      <c r="I1825" s="9" t="s">
        <v>283</v>
      </c>
      <c r="J1825" s="4">
        <v>0.35399999999999998</v>
      </c>
      <c r="K1825" s="4" t="s">
        <v>377</v>
      </c>
      <c r="L1825" s="4" t="s">
        <v>1259</v>
      </c>
      <c r="M1825" s="4">
        <v>0.35399999999999998</v>
      </c>
      <c r="N1825" s="4"/>
      <c r="O1825" s="4" t="s">
        <v>284</v>
      </c>
      <c r="P1825" s="4" t="s">
        <v>279</v>
      </c>
      <c r="Q1825" s="4" t="s">
        <v>623</v>
      </c>
      <c r="R1825" s="4"/>
      <c r="S1825" s="18"/>
      <c r="U1825" s="7">
        <f>VLOOKUP(F1825,[6]农村公路!$I$6:$W$11652,15,0)</f>
        <v>0.35399999999999998</v>
      </c>
      <c r="V1825" s="7">
        <f t="shared" si="87"/>
        <v>0</v>
      </c>
      <c r="W1825" s="7" t="e">
        <f>VLOOKUP(F1825,'[7]乡镇通三级、旅游资源产业路项目明细'!$F$8:$S$1305,14,0)</f>
        <v>#N/A</v>
      </c>
      <c r="AA1825" s="7" t="e">
        <f>_xlfn.XLOOKUP(F1825,'[8]乡镇通三级、旅游资源产业路项目明细'!$U:$U,'[8]乡镇通三级、旅游资源产业路项目明细'!$U:$U)</f>
        <v>#N/A</v>
      </c>
      <c r="AB1825" s="7" t="e">
        <f>VLOOKUP(F1825,[9]项目建设投资计划表!$L$7:$O$83,4,0)</f>
        <v>#N/A</v>
      </c>
    </row>
    <row r="1826" spans="1:28" ht="25.15" customHeight="1" outlineLevel="3" x14ac:dyDescent="0.4">
      <c r="A1826" s="4" t="s">
        <v>18</v>
      </c>
      <c r="B1826" s="4" t="s">
        <v>152</v>
      </c>
      <c r="C1826" s="4" t="s">
        <v>5526</v>
      </c>
      <c r="D1826" s="4" t="s">
        <v>5533</v>
      </c>
      <c r="E1826" s="9"/>
      <c r="F1826" s="4" t="s">
        <v>5578</v>
      </c>
      <c r="G1826" s="4" t="s">
        <v>327</v>
      </c>
      <c r="H1826" s="9" t="s">
        <v>291</v>
      </c>
      <c r="I1826" s="9" t="s">
        <v>283</v>
      </c>
      <c r="J1826" s="4">
        <v>1.966</v>
      </c>
      <c r="K1826" s="4" t="s">
        <v>377</v>
      </c>
      <c r="L1826" s="4" t="s">
        <v>1021</v>
      </c>
      <c r="M1826" s="4">
        <v>1.966</v>
      </c>
      <c r="N1826" s="4"/>
      <c r="O1826" s="4" t="s">
        <v>284</v>
      </c>
      <c r="P1826" s="4" t="s">
        <v>279</v>
      </c>
      <c r="Q1826" s="4" t="s">
        <v>5533</v>
      </c>
      <c r="R1826" s="4"/>
      <c r="S1826" s="18"/>
      <c r="U1826" s="7">
        <f>VLOOKUP(F1826,[6]农村公路!$I$6:$W$11652,15,0)</f>
        <v>1.966</v>
      </c>
      <c r="V1826" s="7">
        <f t="shared" si="87"/>
        <v>0</v>
      </c>
      <c r="W1826" s="7" t="e">
        <f>VLOOKUP(F1826,'[7]乡镇通三级、旅游资源产业路项目明细'!$F$8:$S$1305,14,0)</f>
        <v>#N/A</v>
      </c>
      <c r="AA1826" s="7" t="e">
        <f>_xlfn.XLOOKUP(F1826,'[8]乡镇通三级、旅游资源产业路项目明细'!$U:$U,'[8]乡镇通三级、旅游资源产业路项目明细'!$U:$U)</f>
        <v>#N/A</v>
      </c>
      <c r="AB1826" s="7" t="e">
        <f>VLOOKUP(F1826,[9]项目建设投资计划表!$L$7:$O$83,4,0)</f>
        <v>#N/A</v>
      </c>
    </row>
    <row r="1827" spans="1:28" ht="25.15" customHeight="1" outlineLevel="3" x14ac:dyDescent="0.4">
      <c r="A1827" s="4" t="s">
        <v>18</v>
      </c>
      <c r="B1827" s="4" t="s">
        <v>152</v>
      </c>
      <c r="C1827" s="4" t="s">
        <v>5526</v>
      </c>
      <c r="D1827" s="4" t="s">
        <v>5533</v>
      </c>
      <c r="E1827" s="9"/>
      <c r="F1827" s="4" t="s">
        <v>5579</v>
      </c>
      <c r="G1827" s="4" t="s">
        <v>327</v>
      </c>
      <c r="H1827" s="9" t="s">
        <v>291</v>
      </c>
      <c r="I1827" s="9" t="s">
        <v>283</v>
      </c>
      <c r="J1827" s="4">
        <v>1.806</v>
      </c>
      <c r="K1827" s="4" t="s">
        <v>377</v>
      </c>
      <c r="L1827" s="4" t="s">
        <v>1021</v>
      </c>
      <c r="M1827" s="4">
        <v>1.806</v>
      </c>
      <c r="N1827" s="4"/>
      <c r="O1827" s="4" t="s">
        <v>284</v>
      </c>
      <c r="P1827" s="4" t="s">
        <v>279</v>
      </c>
      <c r="Q1827" s="4" t="s">
        <v>5533</v>
      </c>
      <c r="R1827" s="4"/>
      <c r="S1827" s="18"/>
      <c r="U1827" s="7">
        <f>VLOOKUP(F1827,[6]农村公路!$I$6:$W$11652,15,0)</f>
        <v>1.806</v>
      </c>
      <c r="V1827" s="7">
        <f t="shared" si="87"/>
        <v>0</v>
      </c>
      <c r="W1827" s="7" t="e">
        <f>VLOOKUP(F1827,'[7]乡镇通三级、旅游资源产业路项目明细'!$F$8:$S$1305,14,0)</f>
        <v>#N/A</v>
      </c>
      <c r="AA1827" s="7" t="e">
        <f>_xlfn.XLOOKUP(F1827,'[8]乡镇通三级、旅游资源产业路项目明细'!$U:$U,'[8]乡镇通三级、旅游资源产业路项目明细'!$U:$U)</f>
        <v>#N/A</v>
      </c>
      <c r="AB1827" s="7" t="e">
        <f>VLOOKUP(F1827,[9]项目建设投资计划表!$L$7:$O$83,4,0)</f>
        <v>#N/A</v>
      </c>
    </row>
    <row r="1828" spans="1:28" ht="25.15" customHeight="1" outlineLevel="3" x14ac:dyDescent="0.4">
      <c r="A1828" s="4" t="s">
        <v>18</v>
      </c>
      <c r="B1828" s="4" t="s">
        <v>152</v>
      </c>
      <c r="C1828" s="4" t="s">
        <v>5473</v>
      </c>
      <c r="D1828" s="4" t="s">
        <v>5580</v>
      </c>
      <c r="E1828" s="9"/>
      <c r="F1828" s="4" t="s">
        <v>5581</v>
      </c>
      <c r="G1828" s="4" t="s">
        <v>327</v>
      </c>
      <c r="H1828" s="9" t="s">
        <v>291</v>
      </c>
      <c r="I1828" s="9" t="s">
        <v>283</v>
      </c>
      <c r="J1828" s="4">
        <v>0.84899999999999998</v>
      </c>
      <c r="K1828" s="4" t="s">
        <v>377</v>
      </c>
      <c r="L1828" s="4" t="s">
        <v>1259</v>
      </c>
      <c r="M1828" s="4">
        <v>0.84899999999999998</v>
      </c>
      <c r="N1828" s="4"/>
      <c r="O1828" s="4" t="s">
        <v>284</v>
      </c>
      <c r="P1828" s="4" t="s">
        <v>279</v>
      </c>
      <c r="Q1828" s="4" t="s">
        <v>5580</v>
      </c>
      <c r="R1828" s="4"/>
      <c r="S1828" s="18"/>
      <c r="U1828" s="7">
        <f>VLOOKUP(F1828,[6]农村公路!$I$6:$W$11652,15,0)</f>
        <v>0.84899999999999998</v>
      </c>
      <c r="V1828" s="7">
        <f t="shared" si="87"/>
        <v>0</v>
      </c>
      <c r="W1828" s="7" t="e">
        <f>VLOOKUP(F1828,'[7]乡镇通三级、旅游资源产业路项目明细'!$F$8:$S$1305,14,0)</f>
        <v>#N/A</v>
      </c>
      <c r="AA1828" s="7" t="e">
        <f>_xlfn.XLOOKUP(F1828,'[8]乡镇通三级、旅游资源产业路项目明细'!$U:$U,'[8]乡镇通三级、旅游资源产业路项目明细'!$U:$U)</f>
        <v>#N/A</v>
      </c>
      <c r="AB1828" s="7" t="e">
        <f>VLOOKUP(F1828,[9]项目建设投资计划表!$L$7:$O$83,4,0)</f>
        <v>#N/A</v>
      </c>
    </row>
    <row r="1829" spans="1:28" ht="25.15" customHeight="1" outlineLevel="3" x14ac:dyDescent="0.4">
      <c r="A1829" s="4" t="s">
        <v>18</v>
      </c>
      <c r="B1829" s="4" t="s">
        <v>152</v>
      </c>
      <c r="C1829" s="4" t="s">
        <v>5468</v>
      </c>
      <c r="D1829" s="4" t="s">
        <v>5582</v>
      </c>
      <c r="E1829" s="9"/>
      <c r="F1829" s="4" t="s">
        <v>5583</v>
      </c>
      <c r="G1829" s="4" t="s">
        <v>327</v>
      </c>
      <c r="H1829" s="9" t="s">
        <v>291</v>
      </c>
      <c r="I1829" s="9" t="s">
        <v>283</v>
      </c>
      <c r="J1829" s="4">
        <v>0.37</v>
      </c>
      <c r="K1829" s="4" t="s">
        <v>377</v>
      </c>
      <c r="L1829" s="4" t="s">
        <v>279</v>
      </c>
      <c r="M1829" s="4">
        <v>0.37</v>
      </c>
      <c r="N1829" s="4"/>
      <c r="O1829" s="4" t="s">
        <v>284</v>
      </c>
      <c r="P1829" s="4" t="s">
        <v>279</v>
      </c>
      <c r="Q1829" s="4" t="s">
        <v>5582</v>
      </c>
      <c r="R1829" s="4"/>
      <c r="S1829" s="18"/>
      <c r="U1829" s="7">
        <f>VLOOKUP(F1829,[6]农村公路!$I$6:$W$11652,15,0)</f>
        <v>0.37</v>
      </c>
      <c r="V1829" s="7">
        <f t="shared" si="87"/>
        <v>0</v>
      </c>
      <c r="W1829" s="7" t="e">
        <f>VLOOKUP(F1829,'[7]乡镇通三级、旅游资源产业路项目明细'!$F$8:$S$1305,14,0)</f>
        <v>#N/A</v>
      </c>
      <c r="AA1829" s="7" t="e">
        <f>_xlfn.XLOOKUP(F1829,'[8]乡镇通三级、旅游资源产业路项目明细'!$U:$U,'[8]乡镇通三级、旅游资源产业路项目明细'!$U:$U)</f>
        <v>#N/A</v>
      </c>
      <c r="AB1829" s="7" t="e">
        <f>VLOOKUP(F1829,[9]项目建设投资计划表!$L$7:$O$83,4,0)</f>
        <v>#N/A</v>
      </c>
    </row>
    <row r="1830" spans="1:28" ht="25.15" customHeight="1" outlineLevel="3" x14ac:dyDescent="0.4">
      <c r="A1830" s="4" t="s">
        <v>18</v>
      </c>
      <c r="B1830" s="4" t="s">
        <v>152</v>
      </c>
      <c r="C1830" s="4" t="s">
        <v>5573</v>
      </c>
      <c r="D1830" s="4" t="s">
        <v>5584</v>
      </c>
      <c r="E1830" s="9"/>
      <c r="F1830" s="4" t="s">
        <v>5585</v>
      </c>
      <c r="G1830" s="4" t="s">
        <v>327</v>
      </c>
      <c r="H1830" s="9" t="s">
        <v>291</v>
      </c>
      <c r="I1830" s="9" t="s">
        <v>283</v>
      </c>
      <c r="J1830" s="4">
        <v>1.3440000000000001</v>
      </c>
      <c r="K1830" s="4" t="s">
        <v>377</v>
      </c>
      <c r="L1830" s="4" t="s">
        <v>1259</v>
      </c>
      <c r="M1830" s="4">
        <v>1.3440000000000001</v>
      </c>
      <c r="N1830" s="4"/>
      <c r="O1830" s="4" t="s">
        <v>284</v>
      </c>
      <c r="P1830" s="4" t="s">
        <v>279</v>
      </c>
      <c r="Q1830" s="4" t="s">
        <v>5584</v>
      </c>
      <c r="R1830" s="4"/>
      <c r="S1830" s="18"/>
      <c r="U1830" s="7">
        <f>VLOOKUP(F1830,[6]农村公路!$I$6:$W$11652,15,0)</f>
        <v>1.3440000000000001</v>
      </c>
      <c r="V1830" s="7">
        <f t="shared" si="87"/>
        <v>0</v>
      </c>
      <c r="W1830" s="7" t="e">
        <f>VLOOKUP(F1830,'[7]乡镇通三级、旅游资源产业路项目明细'!$F$8:$S$1305,14,0)</f>
        <v>#N/A</v>
      </c>
      <c r="AA1830" s="7" t="e">
        <f>_xlfn.XLOOKUP(F1830,'[8]乡镇通三级、旅游资源产业路项目明细'!$U:$U,'[8]乡镇通三级、旅游资源产业路项目明细'!$U:$U)</f>
        <v>#N/A</v>
      </c>
      <c r="AB1830" s="7" t="e">
        <f>VLOOKUP(F1830,[9]项目建设投资计划表!$L$7:$O$83,4,0)</f>
        <v>#N/A</v>
      </c>
    </row>
    <row r="1831" spans="1:28" ht="25.15" customHeight="1" outlineLevel="3" x14ac:dyDescent="0.4">
      <c r="A1831" s="4" t="s">
        <v>18</v>
      </c>
      <c r="B1831" s="4" t="s">
        <v>152</v>
      </c>
      <c r="C1831" s="4" t="s">
        <v>5473</v>
      </c>
      <c r="D1831" s="4" t="s">
        <v>5586</v>
      </c>
      <c r="E1831" s="9"/>
      <c r="F1831" s="4" t="s">
        <v>5587</v>
      </c>
      <c r="G1831" s="4" t="s">
        <v>327</v>
      </c>
      <c r="H1831" s="9" t="s">
        <v>291</v>
      </c>
      <c r="I1831" s="9" t="s">
        <v>283</v>
      </c>
      <c r="J1831" s="4">
        <v>0.23899999999999999</v>
      </c>
      <c r="K1831" s="4" t="s">
        <v>377</v>
      </c>
      <c r="L1831" s="4" t="s">
        <v>1259</v>
      </c>
      <c r="M1831" s="4">
        <v>0.23899999999999999</v>
      </c>
      <c r="N1831" s="4"/>
      <c r="O1831" s="4" t="s">
        <v>284</v>
      </c>
      <c r="P1831" s="4" t="s">
        <v>279</v>
      </c>
      <c r="Q1831" s="4" t="s">
        <v>5586</v>
      </c>
      <c r="R1831" s="4"/>
      <c r="S1831" s="18"/>
      <c r="U1831" s="7">
        <f>VLOOKUP(F1831,[6]农村公路!$I$6:$W$11652,15,0)</f>
        <v>0.23899999999999999</v>
      </c>
      <c r="V1831" s="7">
        <f t="shared" si="87"/>
        <v>0</v>
      </c>
      <c r="W1831" s="7" t="e">
        <f>VLOOKUP(F1831,'[7]乡镇通三级、旅游资源产业路项目明细'!$F$8:$S$1305,14,0)</f>
        <v>#N/A</v>
      </c>
      <c r="AA1831" s="7" t="e">
        <f>_xlfn.XLOOKUP(F1831,'[8]乡镇通三级、旅游资源产业路项目明细'!$U:$U,'[8]乡镇通三级、旅游资源产业路项目明细'!$U:$U)</f>
        <v>#N/A</v>
      </c>
      <c r="AB1831" s="7" t="e">
        <f>VLOOKUP(F1831,[9]项目建设投资计划表!$L$7:$O$83,4,0)</f>
        <v>#N/A</v>
      </c>
    </row>
    <row r="1832" spans="1:28" ht="25.15" customHeight="1" outlineLevel="3" x14ac:dyDescent="0.4">
      <c r="A1832" s="4" t="s">
        <v>18</v>
      </c>
      <c r="B1832" s="4" t="s">
        <v>152</v>
      </c>
      <c r="C1832" s="4" t="s">
        <v>5573</v>
      </c>
      <c r="D1832" s="4" t="s">
        <v>5584</v>
      </c>
      <c r="E1832" s="9"/>
      <c r="F1832" s="4" t="s">
        <v>5588</v>
      </c>
      <c r="G1832" s="4" t="s">
        <v>327</v>
      </c>
      <c r="H1832" s="9" t="s">
        <v>291</v>
      </c>
      <c r="I1832" s="9" t="s">
        <v>5589</v>
      </c>
      <c r="J1832" s="4">
        <v>1.8819999999999999</v>
      </c>
      <c r="K1832" s="4" t="s">
        <v>284</v>
      </c>
      <c r="L1832" s="4" t="s">
        <v>279</v>
      </c>
      <c r="M1832" s="4">
        <v>1.8819999999999999</v>
      </c>
      <c r="N1832" s="4"/>
      <c r="O1832" s="4" t="s">
        <v>284</v>
      </c>
      <c r="P1832" s="4" t="s">
        <v>279</v>
      </c>
      <c r="Q1832" s="4" t="s">
        <v>5584</v>
      </c>
      <c r="R1832" s="4"/>
      <c r="S1832" s="18"/>
      <c r="U1832" s="7">
        <f>VLOOKUP(F1832,[6]农村公路!$I$6:$W$11652,15,0)</f>
        <v>1.8819999999999999</v>
      </c>
      <c r="V1832" s="7">
        <f t="shared" si="87"/>
        <v>0</v>
      </c>
      <c r="W1832" s="7" t="e">
        <f>VLOOKUP(F1832,'[7]乡镇通三级、旅游资源产业路项目明细'!$F$8:$S$1305,14,0)</f>
        <v>#N/A</v>
      </c>
      <c r="AA1832" s="7" t="e">
        <f>_xlfn.XLOOKUP(F1832,'[8]乡镇通三级、旅游资源产业路项目明细'!$U:$U,'[8]乡镇通三级、旅游资源产业路项目明细'!$U:$U)</f>
        <v>#N/A</v>
      </c>
      <c r="AB1832" s="7" t="e">
        <f>VLOOKUP(F1832,[9]项目建设投资计划表!$L$7:$O$83,4,0)</f>
        <v>#N/A</v>
      </c>
    </row>
    <row r="1833" spans="1:28" ht="25.15" customHeight="1" outlineLevel="3" x14ac:dyDescent="0.4">
      <c r="A1833" s="4" t="s">
        <v>18</v>
      </c>
      <c r="B1833" s="4" t="s">
        <v>152</v>
      </c>
      <c r="C1833" s="4" t="s">
        <v>5590</v>
      </c>
      <c r="D1833" s="4" t="s">
        <v>5591</v>
      </c>
      <c r="E1833" s="9"/>
      <c r="F1833" s="4" t="s">
        <v>5592</v>
      </c>
      <c r="G1833" s="4" t="s">
        <v>327</v>
      </c>
      <c r="H1833" s="9" t="s">
        <v>291</v>
      </c>
      <c r="I1833" s="9" t="s">
        <v>5593</v>
      </c>
      <c r="J1833" s="4">
        <v>1.6240000000000001</v>
      </c>
      <c r="K1833" s="4" t="s">
        <v>284</v>
      </c>
      <c r="L1833" s="4" t="s">
        <v>279</v>
      </c>
      <c r="M1833" s="4">
        <v>1.6240000000000001</v>
      </c>
      <c r="N1833" s="4"/>
      <c r="O1833" s="4" t="s">
        <v>284</v>
      </c>
      <c r="P1833" s="4" t="s">
        <v>279</v>
      </c>
      <c r="Q1833" s="4" t="s">
        <v>5591</v>
      </c>
      <c r="R1833" s="4"/>
      <c r="S1833" s="18"/>
      <c r="U1833" s="7">
        <f>VLOOKUP(F1833,[6]农村公路!$I$6:$W$11652,15,0)</f>
        <v>1.6240000000000001</v>
      </c>
      <c r="V1833" s="7">
        <f t="shared" si="87"/>
        <v>0</v>
      </c>
      <c r="W1833" s="7" t="e">
        <f>VLOOKUP(F1833,'[7]乡镇通三级、旅游资源产业路项目明细'!$F$8:$S$1305,14,0)</f>
        <v>#N/A</v>
      </c>
      <c r="AA1833" s="7" t="e">
        <f>_xlfn.XLOOKUP(F1833,'[8]乡镇通三级、旅游资源产业路项目明细'!$U:$U,'[8]乡镇通三级、旅游资源产业路项目明细'!$U:$U)</f>
        <v>#N/A</v>
      </c>
      <c r="AB1833" s="7" t="e">
        <f>VLOOKUP(F1833,[9]项目建设投资计划表!$L$7:$O$83,4,0)</f>
        <v>#N/A</v>
      </c>
    </row>
    <row r="1834" spans="1:28" ht="25.15" customHeight="1" outlineLevel="3" x14ac:dyDescent="0.4">
      <c r="A1834" s="4" t="s">
        <v>18</v>
      </c>
      <c r="B1834" s="4" t="s">
        <v>152</v>
      </c>
      <c r="C1834" s="4" t="s">
        <v>5560</v>
      </c>
      <c r="D1834" s="4" t="s">
        <v>4053</v>
      </c>
      <c r="E1834" s="9"/>
      <c r="F1834" s="4" t="s">
        <v>5594</v>
      </c>
      <c r="G1834" s="4" t="s">
        <v>327</v>
      </c>
      <c r="H1834" s="9" t="s">
        <v>291</v>
      </c>
      <c r="I1834" s="9" t="s">
        <v>283</v>
      </c>
      <c r="J1834" s="4">
        <v>0.28100000000000003</v>
      </c>
      <c r="K1834" s="4" t="s">
        <v>377</v>
      </c>
      <c r="L1834" s="4" t="s">
        <v>1021</v>
      </c>
      <c r="M1834" s="4">
        <v>0.28100000000000003</v>
      </c>
      <c r="N1834" s="4"/>
      <c r="O1834" s="4" t="s">
        <v>284</v>
      </c>
      <c r="P1834" s="4" t="s">
        <v>279</v>
      </c>
      <c r="Q1834" s="4" t="s">
        <v>4053</v>
      </c>
      <c r="R1834" s="4"/>
      <c r="S1834" s="18"/>
      <c r="U1834" s="7">
        <f>VLOOKUP(F1834,[6]农村公路!$I$6:$W$11652,15,0)</f>
        <v>0.28100000000000003</v>
      </c>
      <c r="V1834" s="7">
        <f t="shared" si="87"/>
        <v>0</v>
      </c>
      <c r="W1834" s="7" t="e">
        <f>VLOOKUP(F1834,'[7]乡镇通三级、旅游资源产业路项目明细'!$F$8:$S$1305,14,0)</f>
        <v>#N/A</v>
      </c>
      <c r="AA1834" s="7" t="e">
        <f>_xlfn.XLOOKUP(F1834,'[8]乡镇通三级、旅游资源产业路项目明细'!$U:$U,'[8]乡镇通三级、旅游资源产业路项目明细'!$U:$U)</f>
        <v>#N/A</v>
      </c>
      <c r="AB1834" s="7" t="e">
        <f>VLOOKUP(F1834,[9]项目建设投资计划表!$L$7:$O$83,4,0)</f>
        <v>#N/A</v>
      </c>
    </row>
    <row r="1835" spans="1:28" ht="25.15" customHeight="1" outlineLevel="3" x14ac:dyDescent="0.4">
      <c r="A1835" s="4" t="s">
        <v>18</v>
      </c>
      <c r="B1835" s="4" t="s">
        <v>152</v>
      </c>
      <c r="C1835" s="4" t="s">
        <v>5560</v>
      </c>
      <c r="D1835" s="4" t="s">
        <v>5561</v>
      </c>
      <c r="E1835" s="9"/>
      <c r="F1835" s="4" t="s">
        <v>5595</v>
      </c>
      <c r="G1835" s="4" t="s">
        <v>327</v>
      </c>
      <c r="H1835" s="9" t="s">
        <v>291</v>
      </c>
      <c r="I1835" s="9" t="s">
        <v>283</v>
      </c>
      <c r="J1835" s="4">
        <v>0.93899999999999995</v>
      </c>
      <c r="K1835" s="4" t="s">
        <v>377</v>
      </c>
      <c r="L1835" s="4" t="s">
        <v>1259</v>
      </c>
      <c r="M1835" s="4">
        <v>0.93899999999999995</v>
      </c>
      <c r="N1835" s="4"/>
      <c r="O1835" s="4" t="s">
        <v>284</v>
      </c>
      <c r="P1835" s="4" t="s">
        <v>279</v>
      </c>
      <c r="Q1835" s="4" t="s">
        <v>5561</v>
      </c>
      <c r="R1835" s="4"/>
      <c r="S1835" s="18"/>
      <c r="U1835" s="7">
        <f>VLOOKUP(F1835,[6]农村公路!$I$6:$W$11652,15,0)</f>
        <v>0.93899999999999995</v>
      </c>
      <c r="V1835" s="7">
        <f t="shared" si="87"/>
        <v>0</v>
      </c>
      <c r="W1835" s="7" t="e">
        <f>VLOOKUP(F1835,'[7]乡镇通三级、旅游资源产业路项目明细'!$F$8:$S$1305,14,0)</f>
        <v>#N/A</v>
      </c>
      <c r="AA1835" s="7" t="e">
        <f>_xlfn.XLOOKUP(F1835,'[8]乡镇通三级、旅游资源产业路项目明细'!$U:$U,'[8]乡镇通三级、旅游资源产业路项目明细'!$U:$U)</f>
        <v>#N/A</v>
      </c>
      <c r="AB1835" s="7" t="e">
        <f>VLOOKUP(F1835,[9]项目建设投资计划表!$L$7:$O$83,4,0)</f>
        <v>#N/A</v>
      </c>
    </row>
    <row r="1836" spans="1:28" ht="25.15" customHeight="1" outlineLevel="3" x14ac:dyDescent="0.4">
      <c r="A1836" s="4" t="s">
        <v>18</v>
      </c>
      <c r="B1836" s="4" t="s">
        <v>152</v>
      </c>
      <c r="C1836" s="4" t="s">
        <v>5468</v>
      </c>
      <c r="D1836" s="4" t="s">
        <v>5565</v>
      </c>
      <c r="E1836" s="9"/>
      <c r="F1836" s="4" t="s">
        <v>5596</v>
      </c>
      <c r="G1836" s="4" t="s">
        <v>327</v>
      </c>
      <c r="H1836" s="9" t="s">
        <v>291</v>
      </c>
      <c r="I1836" s="9" t="s">
        <v>283</v>
      </c>
      <c r="J1836" s="4">
        <v>0.75</v>
      </c>
      <c r="K1836" s="4" t="s">
        <v>377</v>
      </c>
      <c r="L1836" s="4" t="s">
        <v>1259</v>
      </c>
      <c r="M1836" s="4">
        <v>0.75</v>
      </c>
      <c r="N1836" s="4"/>
      <c r="O1836" s="4" t="s">
        <v>284</v>
      </c>
      <c r="P1836" s="4" t="s">
        <v>279</v>
      </c>
      <c r="Q1836" s="4" t="s">
        <v>5565</v>
      </c>
      <c r="R1836" s="4"/>
      <c r="S1836" s="18"/>
      <c r="U1836" s="7">
        <f>VLOOKUP(F1836,[6]农村公路!$I$6:$W$11652,15,0)</f>
        <v>0.75</v>
      </c>
      <c r="V1836" s="7">
        <f t="shared" si="87"/>
        <v>0</v>
      </c>
      <c r="W1836" s="7" t="e">
        <f>VLOOKUP(F1836,'[7]乡镇通三级、旅游资源产业路项目明细'!$F$8:$S$1305,14,0)</f>
        <v>#N/A</v>
      </c>
      <c r="AA1836" s="7" t="e">
        <f>_xlfn.XLOOKUP(F1836,'[8]乡镇通三级、旅游资源产业路项目明细'!$U:$U,'[8]乡镇通三级、旅游资源产业路项目明细'!$U:$U)</f>
        <v>#N/A</v>
      </c>
      <c r="AB1836" s="7" t="e">
        <f>VLOOKUP(F1836,[9]项目建设投资计划表!$L$7:$O$83,4,0)</f>
        <v>#N/A</v>
      </c>
    </row>
    <row r="1837" spans="1:28" ht="25.15" customHeight="1" outlineLevel="3" x14ac:dyDescent="0.4">
      <c r="A1837" s="4" t="s">
        <v>18</v>
      </c>
      <c r="B1837" s="4" t="s">
        <v>152</v>
      </c>
      <c r="C1837" s="4" t="s">
        <v>5488</v>
      </c>
      <c r="D1837" s="4" t="s">
        <v>5538</v>
      </c>
      <c r="E1837" s="9"/>
      <c r="F1837" s="4" t="s">
        <v>5597</v>
      </c>
      <c r="G1837" s="4" t="s">
        <v>327</v>
      </c>
      <c r="H1837" s="9" t="s">
        <v>291</v>
      </c>
      <c r="I1837" s="9" t="s">
        <v>283</v>
      </c>
      <c r="J1837" s="4">
        <v>0.67500000000000004</v>
      </c>
      <c r="K1837" s="4" t="s">
        <v>284</v>
      </c>
      <c r="L1837" s="4" t="s">
        <v>1021</v>
      </c>
      <c r="M1837" s="4">
        <v>0.67500000000000004</v>
      </c>
      <c r="N1837" s="4"/>
      <c r="O1837" s="4" t="s">
        <v>284</v>
      </c>
      <c r="P1837" s="4" t="s">
        <v>279</v>
      </c>
      <c r="Q1837" s="4" t="s">
        <v>5538</v>
      </c>
      <c r="R1837" s="4"/>
      <c r="S1837" s="18"/>
      <c r="U1837" s="7">
        <f>VLOOKUP(F1837,[6]农村公路!$I$6:$W$11652,15,0)</f>
        <v>0.67500000000000004</v>
      </c>
      <c r="V1837" s="7">
        <f t="shared" si="87"/>
        <v>0</v>
      </c>
      <c r="W1837" s="7" t="e">
        <f>VLOOKUP(F1837,'[7]乡镇通三级、旅游资源产业路项目明细'!$F$8:$S$1305,14,0)</f>
        <v>#N/A</v>
      </c>
      <c r="AA1837" s="7" t="e">
        <f>_xlfn.XLOOKUP(F1837,'[8]乡镇通三级、旅游资源产业路项目明细'!$U:$U,'[8]乡镇通三级、旅游资源产业路项目明细'!$U:$U)</f>
        <v>#N/A</v>
      </c>
      <c r="AB1837" s="7" t="e">
        <f>VLOOKUP(F1837,[9]项目建设投资计划表!$L$7:$O$83,4,0)</f>
        <v>#N/A</v>
      </c>
    </row>
    <row r="1838" spans="1:28" ht="25.15" customHeight="1" outlineLevel="3" x14ac:dyDescent="0.4">
      <c r="A1838" s="4" t="s">
        <v>18</v>
      </c>
      <c r="B1838" s="4" t="s">
        <v>152</v>
      </c>
      <c r="C1838" s="4" t="s">
        <v>5468</v>
      </c>
      <c r="D1838" s="4" t="s">
        <v>5582</v>
      </c>
      <c r="E1838" s="9"/>
      <c r="F1838" s="4" t="s">
        <v>5598</v>
      </c>
      <c r="G1838" s="4" t="s">
        <v>327</v>
      </c>
      <c r="H1838" s="9" t="s">
        <v>291</v>
      </c>
      <c r="I1838" s="9" t="s">
        <v>283</v>
      </c>
      <c r="J1838" s="4">
        <v>0.27</v>
      </c>
      <c r="K1838" s="4" t="s">
        <v>377</v>
      </c>
      <c r="L1838" s="4" t="s">
        <v>279</v>
      </c>
      <c r="M1838" s="4">
        <v>0.27</v>
      </c>
      <c r="N1838" s="4"/>
      <c r="O1838" s="4" t="s">
        <v>284</v>
      </c>
      <c r="P1838" s="4" t="s">
        <v>279</v>
      </c>
      <c r="Q1838" s="4" t="s">
        <v>5582</v>
      </c>
      <c r="R1838" s="4"/>
      <c r="S1838" s="18"/>
      <c r="U1838" s="7">
        <f>VLOOKUP(F1838,[6]农村公路!$I$6:$W$11652,15,0)</f>
        <v>0.27</v>
      </c>
      <c r="V1838" s="7">
        <f t="shared" si="87"/>
        <v>0</v>
      </c>
      <c r="W1838" s="7" t="e">
        <f>VLOOKUP(F1838,'[7]乡镇通三级、旅游资源产业路项目明细'!$F$8:$S$1305,14,0)</f>
        <v>#N/A</v>
      </c>
      <c r="AA1838" s="7" t="e">
        <f>_xlfn.XLOOKUP(F1838,'[8]乡镇通三级、旅游资源产业路项目明细'!$U:$U,'[8]乡镇通三级、旅游资源产业路项目明细'!$U:$U)</f>
        <v>#N/A</v>
      </c>
      <c r="AB1838" s="7" t="e">
        <f>VLOOKUP(F1838,[9]项目建设投资计划表!$L$7:$O$83,4,0)</f>
        <v>#N/A</v>
      </c>
    </row>
    <row r="1839" spans="1:28" ht="25.15" customHeight="1" outlineLevel="3" x14ac:dyDescent="0.4">
      <c r="A1839" s="4" t="s">
        <v>18</v>
      </c>
      <c r="B1839" s="4" t="s">
        <v>152</v>
      </c>
      <c r="C1839" s="4" t="s">
        <v>5468</v>
      </c>
      <c r="D1839" s="4" t="s">
        <v>5599</v>
      </c>
      <c r="E1839" s="9"/>
      <c r="F1839" s="4" t="s">
        <v>5600</v>
      </c>
      <c r="G1839" s="4" t="s">
        <v>327</v>
      </c>
      <c r="H1839" s="9" t="s">
        <v>291</v>
      </c>
      <c r="I1839" s="9" t="s">
        <v>283</v>
      </c>
      <c r="J1839" s="4">
        <v>1.3</v>
      </c>
      <c r="K1839" s="4" t="s">
        <v>377</v>
      </c>
      <c r="L1839" s="4" t="s">
        <v>1259</v>
      </c>
      <c r="M1839" s="4">
        <v>1.3</v>
      </c>
      <c r="N1839" s="4"/>
      <c r="O1839" s="4" t="s">
        <v>284</v>
      </c>
      <c r="P1839" s="4" t="s">
        <v>279</v>
      </c>
      <c r="Q1839" s="4" t="s">
        <v>5599</v>
      </c>
      <c r="R1839" s="4"/>
      <c r="S1839" s="18"/>
      <c r="U1839" s="7">
        <f>VLOOKUP(F1839,[6]农村公路!$I$6:$W$11652,15,0)</f>
        <v>1.3</v>
      </c>
      <c r="V1839" s="7">
        <f t="shared" si="87"/>
        <v>0</v>
      </c>
      <c r="W1839" s="7" t="e">
        <f>VLOOKUP(F1839,'[7]乡镇通三级、旅游资源产业路项目明细'!$F$8:$S$1305,14,0)</f>
        <v>#N/A</v>
      </c>
      <c r="AA1839" s="7" t="e">
        <f>_xlfn.XLOOKUP(F1839,'[8]乡镇通三级、旅游资源产业路项目明细'!$U:$U,'[8]乡镇通三级、旅游资源产业路项目明细'!$U:$U)</f>
        <v>#N/A</v>
      </c>
      <c r="AB1839" s="7" t="e">
        <f>VLOOKUP(F1839,[9]项目建设投资计划表!$L$7:$O$83,4,0)</f>
        <v>#N/A</v>
      </c>
    </row>
    <row r="1840" spans="1:28" ht="25.15" customHeight="1" outlineLevel="3" x14ac:dyDescent="0.4">
      <c r="A1840" s="4" t="s">
        <v>18</v>
      </c>
      <c r="B1840" s="4" t="s">
        <v>152</v>
      </c>
      <c r="C1840" s="4" t="s">
        <v>5526</v>
      </c>
      <c r="D1840" s="4" t="s">
        <v>5601</v>
      </c>
      <c r="E1840" s="9"/>
      <c r="F1840" s="4" t="s">
        <v>5602</v>
      </c>
      <c r="G1840" s="4" t="s">
        <v>327</v>
      </c>
      <c r="H1840" s="9" t="s">
        <v>291</v>
      </c>
      <c r="I1840" s="9" t="s">
        <v>283</v>
      </c>
      <c r="J1840" s="4">
        <v>1.05</v>
      </c>
      <c r="K1840" s="4" t="s">
        <v>284</v>
      </c>
      <c r="L1840" s="4" t="s">
        <v>1021</v>
      </c>
      <c r="M1840" s="4">
        <v>1.05</v>
      </c>
      <c r="N1840" s="4"/>
      <c r="O1840" s="4" t="s">
        <v>284</v>
      </c>
      <c r="P1840" s="4" t="s">
        <v>279</v>
      </c>
      <c r="Q1840" s="4" t="s">
        <v>5601</v>
      </c>
      <c r="R1840" s="4"/>
      <c r="S1840" s="18"/>
      <c r="U1840" s="7">
        <f>VLOOKUP(F1840,[6]农村公路!$I$6:$W$11652,15,0)</f>
        <v>1.05</v>
      </c>
      <c r="V1840" s="7">
        <f t="shared" si="87"/>
        <v>0</v>
      </c>
      <c r="W1840" s="7" t="e">
        <f>VLOOKUP(F1840,'[7]乡镇通三级、旅游资源产业路项目明细'!$F$8:$S$1305,14,0)</f>
        <v>#N/A</v>
      </c>
      <c r="AA1840" s="7" t="e">
        <f>_xlfn.XLOOKUP(F1840,'[8]乡镇通三级、旅游资源产业路项目明细'!$U:$U,'[8]乡镇通三级、旅游资源产业路项目明细'!$U:$U)</f>
        <v>#N/A</v>
      </c>
      <c r="AB1840" s="7" t="e">
        <f>VLOOKUP(F1840,[9]项目建设投资计划表!$L$7:$O$83,4,0)</f>
        <v>#N/A</v>
      </c>
    </row>
    <row r="1841" spans="1:28" ht="25.15" customHeight="1" outlineLevel="3" x14ac:dyDescent="0.4">
      <c r="A1841" s="4" t="s">
        <v>18</v>
      </c>
      <c r="B1841" s="4" t="s">
        <v>152</v>
      </c>
      <c r="C1841" s="4" t="s">
        <v>5560</v>
      </c>
      <c r="D1841" s="4" t="s">
        <v>5603</v>
      </c>
      <c r="E1841" s="9"/>
      <c r="F1841" s="4" t="s">
        <v>5604</v>
      </c>
      <c r="G1841" s="4" t="s">
        <v>327</v>
      </c>
      <c r="H1841" s="9" t="s">
        <v>291</v>
      </c>
      <c r="I1841" s="9" t="s">
        <v>283</v>
      </c>
      <c r="J1841" s="4">
        <v>0.41399999999999998</v>
      </c>
      <c r="K1841" s="4" t="s">
        <v>377</v>
      </c>
      <c r="L1841" s="4" t="s">
        <v>1259</v>
      </c>
      <c r="M1841" s="4">
        <v>0.41399999999999998</v>
      </c>
      <c r="N1841" s="4"/>
      <c r="O1841" s="4" t="s">
        <v>284</v>
      </c>
      <c r="P1841" s="4" t="s">
        <v>279</v>
      </c>
      <c r="Q1841" s="4" t="s">
        <v>5603</v>
      </c>
      <c r="R1841" s="4"/>
      <c r="S1841" s="18"/>
      <c r="U1841" s="7">
        <f>VLOOKUP(F1841,[6]农村公路!$I$6:$W$11652,15,0)</f>
        <v>0.41399999999999998</v>
      </c>
      <c r="V1841" s="7">
        <f t="shared" si="87"/>
        <v>0</v>
      </c>
      <c r="W1841" s="7" t="e">
        <f>VLOOKUP(F1841,'[7]乡镇通三级、旅游资源产业路项目明细'!$F$8:$S$1305,14,0)</f>
        <v>#N/A</v>
      </c>
      <c r="AA1841" s="7" t="e">
        <f>_xlfn.XLOOKUP(F1841,'[8]乡镇通三级、旅游资源产业路项目明细'!$U:$U,'[8]乡镇通三级、旅游资源产业路项目明细'!$U:$U)</f>
        <v>#N/A</v>
      </c>
      <c r="AB1841" s="7" t="e">
        <f>VLOOKUP(F1841,[9]项目建设投资计划表!$L$7:$O$83,4,0)</f>
        <v>#N/A</v>
      </c>
    </row>
    <row r="1842" spans="1:28" ht="25.15" customHeight="1" outlineLevel="3" x14ac:dyDescent="0.4">
      <c r="A1842" s="4" t="s">
        <v>18</v>
      </c>
      <c r="B1842" s="4" t="s">
        <v>152</v>
      </c>
      <c r="C1842" s="4" t="s">
        <v>5468</v>
      </c>
      <c r="D1842" s="4" t="s">
        <v>5605</v>
      </c>
      <c r="E1842" s="9"/>
      <c r="F1842" s="4" t="s">
        <v>5606</v>
      </c>
      <c r="G1842" s="4" t="s">
        <v>327</v>
      </c>
      <c r="H1842" s="9" t="s">
        <v>291</v>
      </c>
      <c r="I1842" s="9" t="s">
        <v>283</v>
      </c>
      <c r="J1842" s="4">
        <v>0.44</v>
      </c>
      <c r="K1842" s="4" t="s">
        <v>377</v>
      </c>
      <c r="L1842" s="4" t="s">
        <v>1259</v>
      </c>
      <c r="M1842" s="4">
        <v>0.44</v>
      </c>
      <c r="N1842" s="4"/>
      <c r="O1842" s="4" t="s">
        <v>284</v>
      </c>
      <c r="P1842" s="4" t="s">
        <v>279</v>
      </c>
      <c r="Q1842" s="4" t="s">
        <v>5605</v>
      </c>
      <c r="R1842" s="4"/>
      <c r="S1842" s="18"/>
      <c r="U1842" s="7">
        <f>VLOOKUP(F1842,[6]农村公路!$I$6:$W$11652,15,0)</f>
        <v>0.44</v>
      </c>
      <c r="V1842" s="7">
        <f t="shared" si="87"/>
        <v>0</v>
      </c>
      <c r="W1842" s="7" t="e">
        <f>VLOOKUP(F1842,'[7]乡镇通三级、旅游资源产业路项目明细'!$F$8:$S$1305,14,0)</f>
        <v>#N/A</v>
      </c>
      <c r="AA1842" s="7" t="e">
        <f>_xlfn.XLOOKUP(F1842,'[8]乡镇通三级、旅游资源产业路项目明细'!$U:$U,'[8]乡镇通三级、旅游资源产业路项目明细'!$U:$U)</f>
        <v>#N/A</v>
      </c>
      <c r="AB1842" s="7" t="e">
        <f>VLOOKUP(F1842,[9]项目建设投资计划表!$L$7:$O$83,4,0)</f>
        <v>#N/A</v>
      </c>
    </row>
    <row r="1843" spans="1:28" ht="25.15" customHeight="1" outlineLevel="3" x14ac:dyDescent="0.4">
      <c r="A1843" s="4" t="s">
        <v>18</v>
      </c>
      <c r="B1843" s="4" t="s">
        <v>152</v>
      </c>
      <c r="C1843" s="4" t="s">
        <v>5468</v>
      </c>
      <c r="D1843" s="4" t="s">
        <v>5607</v>
      </c>
      <c r="E1843" s="9"/>
      <c r="F1843" s="4" t="s">
        <v>5608</v>
      </c>
      <c r="G1843" s="4" t="s">
        <v>327</v>
      </c>
      <c r="H1843" s="9" t="s">
        <v>291</v>
      </c>
      <c r="I1843" s="9" t="s">
        <v>283</v>
      </c>
      <c r="J1843" s="4">
        <v>0.309</v>
      </c>
      <c r="K1843" s="4" t="s">
        <v>377</v>
      </c>
      <c r="L1843" s="4" t="s">
        <v>1021</v>
      </c>
      <c r="M1843" s="4">
        <v>0.309</v>
      </c>
      <c r="N1843" s="4"/>
      <c r="O1843" s="4" t="s">
        <v>284</v>
      </c>
      <c r="P1843" s="4" t="s">
        <v>279</v>
      </c>
      <c r="Q1843" s="4" t="s">
        <v>5607</v>
      </c>
      <c r="R1843" s="4"/>
      <c r="S1843" s="18"/>
      <c r="U1843" s="7">
        <f>VLOOKUP(F1843,[6]农村公路!$I$6:$W$11652,15,0)</f>
        <v>0.309</v>
      </c>
      <c r="V1843" s="7">
        <f t="shared" si="87"/>
        <v>0</v>
      </c>
      <c r="W1843" s="7" t="e">
        <f>VLOOKUP(F1843,'[7]乡镇通三级、旅游资源产业路项目明细'!$F$8:$S$1305,14,0)</f>
        <v>#N/A</v>
      </c>
      <c r="AA1843" s="7" t="e">
        <f>_xlfn.XLOOKUP(F1843,'[8]乡镇通三级、旅游资源产业路项目明细'!$U:$U,'[8]乡镇通三级、旅游资源产业路项目明细'!$U:$U)</f>
        <v>#N/A</v>
      </c>
      <c r="AB1843" s="7" t="e">
        <f>VLOOKUP(F1843,[9]项目建设投资计划表!$L$7:$O$83,4,0)</f>
        <v>#N/A</v>
      </c>
    </row>
    <row r="1844" spans="1:28" ht="25.15" customHeight="1" outlineLevel="3" x14ac:dyDescent="0.4">
      <c r="A1844" s="4" t="s">
        <v>18</v>
      </c>
      <c r="B1844" s="4" t="s">
        <v>152</v>
      </c>
      <c r="C1844" s="4" t="s">
        <v>5543</v>
      </c>
      <c r="D1844" s="4" t="s">
        <v>5609</v>
      </c>
      <c r="E1844" s="9"/>
      <c r="F1844" s="4" t="s">
        <v>5610</v>
      </c>
      <c r="G1844" s="4" t="s">
        <v>327</v>
      </c>
      <c r="H1844" s="9" t="s">
        <v>291</v>
      </c>
      <c r="I1844" s="9" t="s">
        <v>283</v>
      </c>
      <c r="J1844" s="4">
        <v>0.437</v>
      </c>
      <c r="K1844" s="4" t="s">
        <v>377</v>
      </c>
      <c r="L1844" s="4" t="s">
        <v>1021</v>
      </c>
      <c r="M1844" s="4">
        <v>0.437</v>
      </c>
      <c r="N1844" s="4"/>
      <c r="O1844" s="4" t="s">
        <v>284</v>
      </c>
      <c r="P1844" s="4" t="s">
        <v>279</v>
      </c>
      <c r="Q1844" s="4" t="s">
        <v>5609</v>
      </c>
      <c r="R1844" s="4"/>
      <c r="S1844" s="18"/>
      <c r="U1844" s="7">
        <f>VLOOKUP(F1844,[6]农村公路!$I$6:$W$11652,15,0)</f>
        <v>0.437</v>
      </c>
      <c r="V1844" s="7">
        <f t="shared" si="87"/>
        <v>0</v>
      </c>
      <c r="W1844" s="7" t="e">
        <f>VLOOKUP(F1844,'[7]乡镇通三级、旅游资源产业路项目明细'!$F$8:$S$1305,14,0)</f>
        <v>#N/A</v>
      </c>
      <c r="AA1844" s="7" t="e">
        <f>_xlfn.XLOOKUP(F1844,'[8]乡镇通三级、旅游资源产业路项目明细'!$U:$U,'[8]乡镇通三级、旅游资源产业路项目明细'!$U:$U)</f>
        <v>#N/A</v>
      </c>
      <c r="AB1844" s="7" t="e">
        <f>VLOOKUP(F1844,[9]项目建设投资计划表!$L$7:$O$83,4,0)</f>
        <v>#N/A</v>
      </c>
    </row>
    <row r="1845" spans="1:28" ht="25.15" customHeight="1" outlineLevel="3" x14ac:dyDescent="0.4">
      <c r="A1845" s="4" t="s">
        <v>18</v>
      </c>
      <c r="B1845" s="4" t="s">
        <v>152</v>
      </c>
      <c r="C1845" s="4" t="s">
        <v>5483</v>
      </c>
      <c r="D1845" s="4" t="s">
        <v>5611</v>
      </c>
      <c r="E1845" s="9"/>
      <c r="F1845" s="4" t="s">
        <v>5612</v>
      </c>
      <c r="G1845" s="4" t="s">
        <v>327</v>
      </c>
      <c r="H1845" s="9" t="s">
        <v>291</v>
      </c>
      <c r="I1845" s="9" t="s">
        <v>283</v>
      </c>
      <c r="J1845" s="4">
        <v>0.93100000000000005</v>
      </c>
      <c r="K1845" s="4" t="s">
        <v>377</v>
      </c>
      <c r="L1845" s="4" t="s">
        <v>1259</v>
      </c>
      <c r="M1845" s="4">
        <v>0.93100000000000005</v>
      </c>
      <c r="N1845" s="4"/>
      <c r="O1845" s="4" t="s">
        <v>284</v>
      </c>
      <c r="P1845" s="4" t="s">
        <v>279</v>
      </c>
      <c r="Q1845" s="4" t="s">
        <v>5611</v>
      </c>
      <c r="R1845" s="4"/>
      <c r="S1845" s="18"/>
      <c r="U1845" s="7">
        <f>VLOOKUP(F1845,[6]农村公路!$I$6:$W$11652,15,0)</f>
        <v>0.93100000000000005</v>
      </c>
      <c r="V1845" s="7">
        <f t="shared" si="87"/>
        <v>0</v>
      </c>
      <c r="W1845" s="7" t="e">
        <f>VLOOKUP(F1845,'[7]乡镇通三级、旅游资源产业路项目明细'!$F$8:$S$1305,14,0)</f>
        <v>#N/A</v>
      </c>
      <c r="AA1845" s="7" t="e">
        <f>_xlfn.XLOOKUP(F1845,'[8]乡镇通三级、旅游资源产业路项目明细'!$U:$U,'[8]乡镇通三级、旅游资源产业路项目明细'!$U:$U)</f>
        <v>#N/A</v>
      </c>
      <c r="AB1845" s="7" t="e">
        <f>VLOOKUP(F1845,[9]项目建设投资计划表!$L$7:$O$83,4,0)</f>
        <v>#N/A</v>
      </c>
    </row>
    <row r="1846" spans="1:28" ht="25.15" customHeight="1" outlineLevel="3" x14ac:dyDescent="0.4">
      <c r="A1846" s="4" t="s">
        <v>18</v>
      </c>
      <c r="B1846" s="4" t="s">
        <v>152</v>
      </c>
      <c r="C1846" s="4" t="s">
        <v>5613</v>
      </c>
      <c r="D1846" s="4" t="s">
        <v>5614</v>
      </c>
      <c r="E1846" s="9"/>
      <c r="F1846" s="4" t="s">
        <v>5615</v>
      </c>
      <c r="G1846" s="4" t="s">
        <v>327</v>
      </c>
      <c r="H1846" s="9" t="s">
        <v>291</v>
      </c>
      <c r="I1846" s="9" t="s">
        <v>283</v>
      </c>
      <c r="J1846" s="4">
        <v>1.032</v>
      </c>
      <c r="K1846" s="4" t="s">
        <v>377</v>
      </c>
      <c r="L1846" s="4" t="s">
        <v>1021</v>
      </c>
      <c r="M1846" s="4">
        <v>1.032</v>
      </c>
      <c r="N1846" s="4"/>
      <c r="O1846" s="4" t="s">
        <v>284</v>
      </c>
      <c r="P1846" s="4" t="s">
        <v>279</v>
      </c>
      <c r="Q1846" s="4" t="s">
        <v>5614</v>
      </c>
      <c r="R1846" s="4"/>
      <c r="S1846" s="18"/>
      <c r="U1846" s="7">
        <f>VLOOKUP(F1846,[6]农村公路!$I$6:$W$11652,15,0)</f>
        <v>1.032</v>
      </c>
      <c r="V1846" s="7">
        <f t="shared" si="87"/>
        <v>0</v>
      </c>
      <c r="W1846" s="7" t="e">
        <f>VLOOKUP(F1846,'[7]乡镇通三级、旅游资源产业路项目明细'!$F$8:$S$1305,14,0)</f>
        <v>#N/A</v>
      </c>
      <c r="AA1846" s="7" t="e">
        <f>_xlfn.XLOOKUP(F1846,'[8]乡镇通三级、旅游资源产业路项目明细'!$U:$U,'[8]乡镇通三级、旅游资源产业路项目明细'!$U:$U)</f>
        <v>#N/A</v>
      </c>
      <c r="AB1846" s="7" t="e">
        <f>VLOOKUP(F1846,[9]项目建设投资计划表!$L$7:$O$83,4,0)</f>
        <v>#N/A</v>
      </c>
    </row>
    <row r="1847" spans="1:28" ht="25.15" customHeight="1" outlineLevel="3" x14ac:dyDescent="0.4">
      <c r="A1847" s="4" t="s">
        <v>18</v>
      </c>
      <c r="B1847" s="4" t="s">
        <v>152</v>
      </c>
      <c r="C1847" s="4" t="s">
        <v>5483</v>
      </c>
      <c r="D1847" s="4" t="s">
        <v>5541</v>
      </c>
      <c r="E1847" s="9"/>
      <c r="F1847" s="4" t="s">
        <v>5616</v>
      </c>
      <c r="G1847" s="4" t="s">
        <v>327</v>
      </c>
      <c r="H1847" s="9" t="s">
        <v>291</v>
      </c>
      <c r="I1847" s="9" t="s">
        <v>283</v>
      </c>
      <c r="J1847" s="4">
        <v>0.95399999999999996</v>
      </c>
      <c r="K1847" s="4" t="s">
        <v>377</v>
      </c>
      <c r="L1847" s="4" t="s">
        <v>1259</v>
      </c>
      <c r="M1847" s="4">
        <v>0.95399999999999996</v>
      </c>
      <c r="N1847" s="4"/>
      <c r="O1847" s="4" t="s">
        <v>284</v>
      </c>
      <c r="P1847" s="4" t="s">
        <v>279</v>
      </c>
      <c r="Q1847" s="4" t="s">
        <v>5541</v>
      </c>
      <c r="R1847" s="4"/>
      <c r="S1847" s="18"/>
      <c r="U1847" s="7">
        <f>VLOOKUP(F1847,[6]农村公路!$I$6:$W$11652,15,0)</f>
        <v>0.95399999999999996</v>
      </c>
      <c r="V1847" s="7">
        <f t="shared" si="87"/>
        <v>0</v>
      </c>
      <c r="W1847" s="7" t="e">
        <f>VLOOKUP(F1847,'[7]乡镇通三级、旅游资源产业路项目明细'!$F$8:$S$1305,14,0)</f>
        <v>#N/A</v>
      </c>
      <c r="AA1847" s="7" t="e">
        <f>_xlfn.XLOOKUP(F1847,'[8]乡镇通三级、旅游资源产业路项目明细'!$U:$U,'[8]乡镇通三级、旅游资源产业路项目明细'!$U:$U)</f>
        <v>#N/A</v>
      </c>
      <c r="AB1847" s="7" t="e">
        <f>VLOOKUP(F1847,[9]项目建设投资计划表!$L$7:$O$83,4,0)</f>
        <v>#N/A</v>
      </c>
    </row>
    <row r="1848" spans="1:28" ht="25.15" customHeight="1" outlineLevel="3" x14ac:dyDescent="0.4">
      <c r="A1848" s="4" t="s">
        <v>18</v>
      </c>
      <c r="B1848" s="4" t="s">
        <v>152</v>
      </c>
      <c r="C1848" s="4" t="s">
        <v>5498</v>
      </c>
      <c r="D1848" s="4" t="s">
        <v>5617</v>
      </c>
      <c r="E1848" s="9"/>
      <c r="F1848" s="4" t="s">
        <v>5618</v>
      </c>
      <c r="G1848" s="4" t="s">
        <v>327</v>
      </c>
      <c r="H1848" s="9" t="s">
        <v>291</v>
      </c>
      <c r="I1848" s="9" t="s">
        <v>283</v>
      </c>
      <c r="J1848" s="4">
        <v>0.36499999999999999</v>
      </c>
      <c r="K1848" s="4" t="s">
        <v>377</v>
      </c>
      <c r="L1848" s="4" t="s">
        <v>1021</v>
      </c>
      <c r="M1848" s="4">
        <v>0.36499999999999999</v>
      </c>
      <c r="N1848" s="4"/>
      <c r="O1848" s="4" t="s">
        <v>284</v>
      </c>
      <c r="P1848" s="4" t="s">
        <v>279</v>
      </c>
      <c r="Q1848" s="4" t="s">
        <v>5617</v>
      </c>
      <c r="R1848" s="4"/>
      <c r="S1848" s="18"/>
      <c r="U1848" s="7">
        <f>VLOOKUP(F1848,[6]农村公路!$I$6:$W$11652,15,0)</f>
        <v>0.36499999999999999</v>
      </c>
      <c r="V1848" s="7">
        <f t="shared" si="87"/>
        <v>0</v>
      </c>
      <c r="W1848" s="7" t="e">
        <f>VLOOKUP(F1848,'[7]乡镇通三级、旅游资源产业路项目明细'!$F$8:$S$1305,14,0)</f>
        <v>#N/A</v>
      </c>
      <c r="AA1848" s="7" t="e">
        <f>_xlfn.XLOOKUP(F1848,'[8]乡镇通三级、旅游资源产业路项目明细'!$U:$U,'[8]乡镇通三级、旅游资源产业路项目明细'!$U:$U)</f>
        <v>#N/A</v>
      </c>
      <c r="AB1848" s="7" t="e">
        <f>VLOOKUP(F1848,[9]项目建设投资计划表!$L$7:$O$83,4,0)</f>
        <v>#N/A</v>
      </c>
    </row>
    <row r="1849" spans="1:28" ht="25.15" customHeight="1" outlineLevel="3" x14ac:dyDescent="0.4">
      <c r="A1849" s="4" t="s">
        <v>18</v>
      </c>
      <c r="B1849" s="4" t="s">
        <v>152</v>
      </c>
      <c r="C1849" s="4" t="s">
        <v>5483</v>
      </c>
      <c r="D1849" s="4" t="s">
        <v>5619</v>
      </c>
      <c r="E1849" s="9"/>
      <c r="F1849" s="4" t="s">
        <v>5620</v>
      </c>
      <c r="G1849" s="4" t="s">
        <v>327</v>
      </c>
      <c r="H1849" s="9" t="s">
        <v>291</v>
      </c>
      <c r="I1849" s="9" t="s">
        <v>283</v>
      </c>
      <c r="J1849" s="4">
        <v>1.2</v>
      </c>
      <c r="K1849" s="4" t="s">
        <v>284</v>
      </c>
      <c r="L1849" s="4" t="s">
        <v>1021</v>
      </c>
      <c r="M1849" s="4">
        <v>1.2</v>
      </c>
      <c r="N1849" s="4"/>
      <c r="O1849" s="4" t="s">
        <v>284</v>
      </c>
      <c r="P1849" s="4" t="s">
        <v>279</v>
      </c>
      <c r="Q1849" s="4" t="s">
        <v>5619</v>
      </c>
      <c r="R1849" s="4"/>
      <c r="S1849" s="18"/>
      <c r="U1849" s="7">
        <f>VLOOKUP(F1849,[6]农村公路!$I$6:$W$11652,15,0)</f>
        <v>1.2</v>
      </c>
      <c r="V1849" s="7">
        <f t="shared" si="87"/>
        <v>0</v>
      </c>
      <c r="W1849" s="7" t="e">
        <f>VLOOKUP(F1849,'[7]乡镇通三级、旅游资源产业路项目明细'!$F$8:$S$1305,14,0)</f>
        <v>#N/A</v>
      </c>
      <c r="AA1849" s="7" t="e">
        <f>_xlfn.XLOOKUP(F1849,'[8]乡镇通三级、旅游资源产业路项目明细'!$U:$U,'[8]乡镇通三级、旅游资源产业路项目明细'!$U:$U)</f>
        <v>#N/A</v>
      </c>
      <c r="AB1849" s="7" t="e">
        <f>VLOOKUP(F1849,[9]项目建设投资计划表!$L$7:$O$83,4,0)</f>
        <v>#N/A</v>
      </c>
    </row>
    <row r="1850" spans="1:28" ht="25.15" customHeight="1" outlineLevel="3" x14ac:dyDescent="0.4">
      <c r="A1850" s="4" t="s">
        <v>18</v>
      </c>
      <c r="B1850" s="4" t="s">
        <v>152</v>
      </c>
      <c r="C1850" s="4" t="s">
        <v>5526</v>
      </c>
      <c r="D1850" s="4" t="s">
        <v>5531</v>
      </c>
      <c r="E1850" s="9"/>
      <c r="F1850" s="4" t="s">
        <v>5621</v>
      </c>
      <c r="G1850" s="4" t="s">
        <v>327</v>
      </c>
      <c r="H1850" s="9" t="s">
        <v>291</v>
      </c>
      <c r="I1850" s="9" t="s">
        <v>283</v>
      </c>
      <c r="J1850" s="4">
        <v>0.59199999999999997</v>
      </c>
      <c r="K1850" s="4" t="s">
        <v>284</v>
      </c>
      <c r="L1850" s="4" t="s">
        <v>1021</v>
      </c>
      <c r="M1850" s="4">
        <v>0.59199999999999997</v>
      </c>
      <c r="N1850" s="4"/>
      <c r="O1850" s="4" t="s">
        <v>284</v>
      </c>
      <c r="P1850" s="4" t="s">
        <v>279</v>
      </c>
      <c r="Q1850" s="4" t="s">
        <v>5531</v>
      </c>
      <c r="R1850" s="4"/>
      <c r="S1850" s="18"/>
      <c r="U1850" s="7">
        <f>VLOOKUP(F1850,[6]农村公路!$I$6:$W$11652,15,0)</f>
        <v>0.59199999999999997</v>
      </c>
      <c r="V1850" s="7">
        <f t="shared" ref="V1850:V1866" si="88">J1850-U1850</f>
        <v>0</v>
      </c>
      <c r="W1850" s="7" t="e">
        <f>VLOOKUP(F1850,'[7]乡镇通三级、旅游资源产业路项目明细'!$F$8:$S$1305,14,0)</f>
        <v>#N/A</v>
      </c>
      <c r="AA1850" s="7" t="e">
        <f>_xlfn.XLOOKUP(F1850,'[8]乡镇通三级、旅游资源产业路项目明细'!$U:$U,'[8]乡镇通三级、旅游资源产业路项目明细'!$U:$U)</f>
        <v>#N/A</v>
      </c>
      <c r="AB1850" s="7" t="e">
        <f>VLOOKUP(F1850,[9]项目建设投资计划表!$L$7:$O$83,4,0)</f>
        <v>#N/A</v>
      </c>
    </row>
    <row r="1851" spans="1:28" ht="25.15" customHeight="1" outlineLevel="3" x14ac:dyDescent="0.4">
      <c r="A1851" s="4" t="s">
        <v>18</v>
      </c>
      <c r="B1851" s="4" t="s">
        <v>152</v>
      </c>
      <c r="C1851" s="4" t="s">
        <v>5498</v>
      </c>
      <c r="D1851" s="4" t="s">
        <v>5617</v>
      </c>
      <c r="E1851" s="9"/>
      <c r="F1851" s="4" t="s">
        <v>5622</v>
      </c>
      <c r="G1851" s="4" t="s">
        <v>327</v>
      </c>
      <c r="H1851" s="9" t="s">
        <v>291</v>
      </c>
      <c r="I1851" s="9" t="s">
        <v>5623</v>
      </c>
      <c r="J1851" s="4">
        <v>0.48899999999999999</v>
      </c>
      <c r="K1851" s="4" t="s">
        <v>284</v>
      </c>
      <c r="L1851" s="4" t="s">
        <v>1021</v>
      </c>
      <c r="M1851" s="4">
        <v>0.48899999999999999</v>
      </c>
      <c r="N1851" s="4"/>
      <c r="O1851" s="4" t="s">
        <v>284</v>
      </c>
      <c r="P1851" s="4" t="s">
        <v>279</v>
      </c>
      <c r="Q1851" s="4" t="s">
        <v>5617</v>
      </c>
      <c r="R1851" s="4"/>
      <c r="S1851" s="18"/>
      <c r="U1851" s="7">
        <f>VLOOKUP(F1851,[6]农村公路!$I$6:$W$11652,15,0)</f>
        <v>0.48899999999999999</v>
      </c>
      <c r="V1851" s="7">
        <f t="shared" si="88"/>
        <v>0</v>
      </c>
      <c r="W1851" s="7" t="e">
        <f>VLOOKUP(F1851,'[7]乡镇通三级、旅游资源产业路项目明细'!$F$8:$S$1305,14,0)</f>
        <v>#N/A</v>
      </c>
      <c r="AA1851" s="7" t="e">
        <f>_xlfn.XLOOKUP(F1851,'[8]乡镇通三级、旅游资源产业路项目明细'!$U:$U,'[8]乡镇通三级、旅游资源产业路项目明细'!$U:$U)</f>
        <v>#N/A</v>
      </c>
      <c r="AB1851" s="7" t="e">
        <f>VLOOKUP(F1851,[9]项目建设投资计划表!$L$7:$O$83,4,0)</f>
        <v>#N/A</v>
      </c>
    </row>
    <row r="1852" spans="1:28" ht="25.15" customHeight="1" outlineLevel="3" x14ac:dyDescent="0.4">
      <c r="A1852" s="4" t="s">
        <v>18</v>
      </c>
      <c r="B1852" s="4" t="s">
        <v>152</v>
      </c>
      <c r="C1852" s="4" t="s">
        <v>5478</v>
      </c>
      <c r="D1852" s="4" t="s">
        <v>5624</v>
      </c>
      <c r="E1852" s="9"/>
      <c r="F1852" s="4" t="s">
        <v>5625</v>
      </c>
      <c r="G1852" s="4" t="s">
        <v>327</v>
      </c>
      <c r="H1852" s="9" t="s">
        <v>291</v>
      </c>
      <c r="I1852" s="9" t="s">
        <v>283</v>
      </c>
      <c r="J1852" s="4">
        <v>1.224</v>
      </c>
      <c r="K1852" s="4" t="s">
        <v>377</v>
      </c>
      <c r="L1852" s="4" t="s">
        <v>1259</v>
      </c>
      <c r="M1852" s="4">
        <v>1.224</v>
      </c>
      <c r="N1852" s="4"/>
      <c r="O1852" s="4" t="s">
        <v>284</v>
      </c>
      <c r="P1852" s="4" t="s">
        <v>279</v>
      </c>
      <c r="Q1852" s="4" t="s">
        <v>5624</v>
      </c>
      <c r="R1852" s="4"/>
      <c r="S1852" s="18"/>
      <c r="U1852" s="7">
        <f>VLOOKUP(F1852,[6]农村公路!$I$6:$W$11652,15,0)</f>
        <v>1.224</v>
      </c>
      <c r="V1852" s="7">
        <f t="shared" si="88"/>
        <v>0</v>
      </c>
      <c r="W1852" s="7" t="e">
        <f>VLOOKUP(F1852,'[7]乡镇通三级、旅游资源产业路项目明细'!$F$8:$S$1305,14,0)</f>
        <v>#N/A</v>
      </c>
      <c r="AA1852" s="7" t="e">
        <f>_xlfn.XLOOKUP(F1852,'[8]乡镇通三级、旅游资源产业路项目明细'!$U:$U,'[8]乡镇通三级、旅游资源产业路项目明细'!$U:$U)</f>
        <v>#N/A</v>
      </c>
      <c r="AB1852" s="7" t="e">
        <f>VLOOKUP(F1852,[9]项目建设投资计划表!$L$7:$O$83,4,0)</f>
        <v>#N/A</v>
      </c>
    </row>
    <row r="1853" spans="1:28" ht="25.15" customHeight="1" outlineLevel="3" x14ac:dyDescent="0.4">
      <c r="A1853" s="4" t="s">
        <v>18</v>
      </c>
      <c r="B1853" s="4" t="s">
        <v>152</v>
      </c>
      <c r="C1853" s="4" t="s">
        <v>5483</v>
      </c>
      <c r="D1853" s="4" t="s">
        <v>5556</v>
      </c>
      <c r="E1853" s="9"/>
      <c r="F1853" s="4" t="s">
        <v>5626</v>
      </c>
      <c r="G1853" s="4" t="s">
        <v>327</v>
      </c>
      <c r="H1853" s="9" t="s">
        <v>291</v>
      </c>
      <c r="I1853" s="9" t="s">
        <v>283</v>
      </c>
      <c r="J1853" s="4">
        <v>0.78</v>
      </c>
      <c r="K1853" s="4" t="s">
        <v>377</v>
      </c>
      <c r="L1853" s="4" t="s">
        <v>1259</v>
      </c>
      <c r="M1853" s="4">
        <v>0.78</v>
      </c>
      <c r="N1853" s="4"/>
      <c r="O1853" s="4" t="s">
        <v>284</v>
      </c>
      <c r="P1853" s="4" t="s">
        <v>279</v>
      </c>
      <c r="Q1853" s="4" t="s">
        <v>5556</v>
      </c>
      <c r="R1853" s="4"/>
      <c r="S1853" s="18"/>
      <c r="U1853" s="7">
        <f>VLOOKUP(F1853,[6]农村公路!$I$6:$W$11652,15,0)</f>
        <v>0.78</v>
      </c>
      <c r="V1853" s="7">
        <f t="shared" si="88"/>
        <v>0</v>
      </c>
      <c r="W1853" s="7" t="e">
        <f>VLOOKUP(F1853,'[7]乡镇通三级、旅游资源产业路项目明细'!$F$8:$S$1305,14,0)</f>
        <v>#N/A</v>
      </c>
      <c r="AA1853" s="7" t="e">
        <f>_xlfn.XLOOKUP(F1853,'[8]乡镇通三级、旅游资源产业路项目明细'!$U:$U,'[8]乡镇通三级、旅游资源产业路项目明细'!$U:$U)</f>
        <v>#N/A</v>
      </c>
      <c r="AB1853" s="7" t="e">
        <f>VLOOKUP(F1853,[9]项目建设投资计划表!$L$7:$O$83,4,0)</f>
        <v>#N/A</v>
      </c>
    </row>
    <row r="1854" spans="1:28" ht="25.15" customHeight="1" outlineLevel="3" x14ac:dyDescent="0.4">
      <c r="A1854" s="4" t="s">
        <v>18</v>
      </c>
      <c r="B1854" s="4" t="s">
        <v>152</v>
      </c>
      <c r="C1854" s="4" t="s">
        <v>5478</v>
      </c>
      <c r="D1854" s="4" t="s">
        <v>5624</v>
      </c>
      <c r="E1854" s="9"/>
      <c r="F1854" s="4" t="s">
        <v>5627</v>
      </c>
      <c r="G1854" s="4" t="s">
        <v>327</v>
      </c>
      <c r="H1854" s="9" t="s">
        <v>291</v>
      </c>
      <c r="I1854" s="9" t="s">
        <v>283</v>
      </c>
      <c r="J1854" s="4">
        <v>0.57799999999999996</v>
      </c>
      <c r="K1854" s="4" t="s">
        <v>377</v>
      </c>
      <c r="L1854" s="4" t="s">
        <v>1259</v>
      </c>
      <c r="M1854" s="4">
        <v>0.57799999999999996</v>
      </c>
      <c r="N1854" s="4"/>
      <c r="O1854" s="4" t="s">
        <v>284</v>
      </c>
      <c r="P1854" s="4" t="s">
        <v>279</v>
      </c>
      <c r="Q1854" s="4" t="s">
        <v>5624</v>
      </c>
      <c r="R1854" s="4"/>
      <c r="S1854" s="18"/>
      <c r="U1854" s="7">
        <f>VLOOKUP(F1854,[6]农村公路!$I$6:$W$11652,15,0)</f>
        <v>0.57799999999999996</v>
      </c>
      <c r="V1854" s="7">
        <f t="shared" si="88"/>
        <v>0</v>
      </c>
      <c r="W1854" s="7" t="e">
        <f>VLOOKUP(F1854,'[7]乡镇通三级、旅游资源产业路项目明细'!$F$8:$S$1305,14,0)</f>
        <v>#N/A</v>
      </c>
      <c r="AA1854" s="7" t="e">
        <f>_xlfn.XLOOKUP(F1854,'[8]乡镇通三级、旅游资源产业路项目明细'!$U:$U,'[8]乡镇通三级、旅游资源产业路项目明细'!$U:$U)</f>
        <v>#N/A</v>
      </c>
      <c r="AB1854" s="7" t="e">
        <f>VLOOKUP(F1854,[9]项目建设投资计划表!$L$7:$O$83,4,0)</f>
        <v>#N/A</v>
      </c>
    </row>
    <row r="1855" spans="1:28" ht="25.15" customHeight="1" outlineLevel="3" x14ac:dyDescent="0.4">
      <c r="A1855" s="4" t="s">
        <v>18</v>
      </c>
      <c r="B1855" s="4" t="s">
        <v>152</v>
      </c>
      <c r="C1855" s="4" t="s">
        <v>5493</v>
      </c>
      <c r="D1855" s="4" t="s">
        <v>5628</v>
      </c>
      <c r="E1855" s="9"/>
      <c r="F1855" s="4" t="s">
        <v>5629</v>
      </c>
      <c r="G1855" s="4" t="s">
        <v>327</v>
      </c>
      <c r="H1855" s="9" t="s">
        <v>291</v>
      </c>
      <c r="I1855" s="9" t="s">
        <v>283</v>
      </c>
      <c r="J1855" s="4">
        <v>0.29299999999999998</v>
      </c>
      <c r="K1855" s="4" t="s">
        <v>377</v>
      </c>
      <c r="L1855" s="4" t="s">
        <v>1021</v>
      </c>
      <c r="M1855" s="4">
        <v>0.29299999999999998</v>
      </c>
      <c r="N1855" s="4"/>
      <c r="O1855" s="4" t="s">
        <v>284</v>
      </c>
      <c r="P1855" s="4" t="s">
        <v>279</v>
      </c>
      <c r="Q1855" s="4" t="s">
        <v>5628</v>
      </c>
      <c r="R1855" s="4"/>
      <c r="S1855" s="18"/>
      <c r="U1855" s="7">
        <f>VLOOKUP(F1855,[6]农村公路!$I$6:$W$11652,15,0)</f>
        <v>0.29299999999999998</v>
      </c>
      <c r="V1855" s="7">
        <f t="shared" si="88"/>
        <v>0</v>
      </c>
      <c r="W1855" s="7" t="e">
        <f>VLOOKUP(F1855,'[7]乡镇通三级、旅游资源产业路项目明细'!$F$8:$S$1305,14,0)</f>
        <v>#N/A</v>
      </c>
      <c r="AA1855" s="7" t="e">
        <f>_xlfn.XLOOKUP(F1855,'[8]乡镇通三级、旅游资源产业路项目明细'!$U:$U,'[8]乡镇通三级、旅游资源产业路项目明细'!$U:$U)</f>
        <v>#N/A</v>
      </c>
      <c r="AB1855" s="7" t="e">
        <f>VLOOKUP(F1855,[9]项目建设投资计划表!$L$7:$O$83,4,0)</f>
        <v>#N/A</v>
      </c>
    </row>
    <row r="1856" spans="1:28" ht="25.15" customHeight="1" outlineLevel="3" x14ac:dyDescent="0.4">
      <c r="A1856" s="4" t="s">
        <v>18</v>
      </c>
      <c r="B1856" s="4" t="s">
        <v>152</v>
      </c>
      <c r="C1856" s="4" t="s">
        <v>5630</v>
      </c>
      <c r="D1856" s="4" t="s">
        <v>5631</v>
      </c>
      <c r="E1856" s="9"/>
      <c r="F1856" s="4" t="s">
        <v>5632</v>
      </c>
      <c r="G1856" s="4" t="s">
        <v>327</v>
      </c>
      <c r="H1856" s="9" t="s">
        <v>291</v>
      </c>
      <c r="I1856" s="9" t="s">
        <v>283</v>
      </c>
      <c r="J1856" s="4">
        <v>0.35199999999999998</v>
      </c>
      <c r="K1856" s="4" t="s">
        <v>377</v>
      </c>
      <c r="L1856" s="4" t="s">
        <v>1259</v>
      </c>
      <c r="M1856" s="4">
        <v>0.35199999999999998</v>
      </c>
      <c r="N1856" s="4"/>
      <c r="O1856" s="4" t="s">
        <v>284</v>
      </c>
      <c r="P1856" s="4" t="s">
        <v>279</v>
      </c>
      <c r="Q1856" s="4" t="s">
        <v>5631</v>
      </c>
      <c r="R1856" s="4"/>
      <c r="S1856" s="18"/>
      <c r="U1856" s="7">
        <f>VLOOKUP(F1856,[6]农村公路!$I$6:$W$11652,15,0)</f>
        <v>0.35199999999999998</v>
      </c>
      <c r="V1856" s="7">
        <f t="shared" si="88"/>
        <v>0</v>
      </c>
      <c r="W1856" s="7" t="e">
        <f>VLOOKUP(F1856,'[7]乡镇通三级、旅游资源产业路项目明细'!$F$8:$S$1305,14,0)</f>
        <v>#N/A</v>
      </c>
      <c r="AA1856" s="7" t="e">
        <f>_xlfn.XLOOKUP(F1856,'[8]乡镇通三级、旅游资源产业路项目明细'!$U:$U,'[8]乡镇通三级、旅游资源产业路项目明细'!$U:$U)</f>
        <v>#N/A</v>
      </c>
      <c r="AB1856" s="7" t="e">
        <f>VLOOKUP(F1856,[9]项目建设投资计划表!$L$7:$O$83,4,0)</f>
        <v>#N/A</v>
      </c>
    </row>
    <row r="1857" spans="1:28" ht="25.15" customHeight="1" outlineLevel="3" x14ac:dyDescent="0.4">
      <c r="A1857" s="4" t="s">
        <v>18</v>
      </c>
      <c r="B1857" s="4" t="s">
        <v>152</v>
      </c>
      <c r="C1857" s="4" t="s">
        <v>5560</v>
      </c>
      <c r="D1857" s="4" t="s">
        <v>4053</v>
      </c>
      <c r="E1857" s="9"/>
      <c r="F1857" s="4" t="s">
        <v>5633</v>
      </c>
      <c r="G1857" s="4" t="s">
        <v>327</v>
      </c>
      <c r="H1857" s="9" t="s">
        <v>291</v>
      </c>
      <c r="I1857" s="9" t="s">
        <v>283</v>
      </c>
      <c r="J1857" s="4">
        <v>0.95799999999999996</v>
      </c>
      <c r="K1857" s="4" t="s">
        <v>284</v>
      </c>
      <c r="L1857" s="4" t="s">
        <v>1021</v>
      </c>
      <c r="M1857" s="4">
        <v>0.95799999999999996</v>
      </c>
      <c r="N1857" s="4"/>
      <c r="O1857" s="4" t="s">
        <v>284</v>
      </c>
      <c r="P1857" s="4" t="s">
        <v>279</v>
      </c>
      <c r="Q1857" s="4" t="s">
        <v>4053</v>
      </c>
      <c r="R1857" s="4"/>
      <c r="S1857" s="18"/>
      <c r="U1857" s="7">
        <f>VLOOKUP(F1857,[6]农村公路!$I$6:$W$11652,15,0)</f>
        <v>0.95799999999999996</v>
      </c>
      <c r="V1857" s="7">
        <f t="shared" si="88"/>
        <v>0</v>
      </c>
      <c r="W1857" s="7" t="e">
        <f>VLOOKUP(F1857,'[7]乡镇通三级、旅游资源产业路项目明细'!$F$8:$S$1305,14,0)</f>
        <v>#N/A</v>
      </c>
      <c r="AA1857" s="7" t="e">
        <f>_xlfn.XLOOKUP(F1857,'[8]乡镇通三级、旅游资源产业路项目明细'!$U:$U,'[8]乡镇通三级、旅游资源产业路项目明细'!$U:$U)</f>
        <v>#N/A</v>
      </c>
      <c r="AB1857" s="7" t="e">
        <f>VLOOKUP(F1857,[9]项目建设投资计划表!$L$7:$O$83,4,0)</f>
        <v>#N/A</v>
      </c>
    </row>
    <row r="1858" spans="1:28" ht="25.15" customHeight="1" outlineLevel="3" x14ac:dyDescent="0.4">
      <c r="A1858" s="4" t="s">
        <v>18</v>
      </c>
      <c r="B1858" s="4" t="s">
        <v>152</v>
      </c>
      <c r="C1858" s="4" t="s">
        <v>5526</v>
      </c>
      <c r="D1858" s="4" t="s">
        <v>5531</v>
      </c>
      <c r="E1858" s="9"/>
      <c r="F1858" s="4" t="s">
        <v>5634</v>
      </c>
      <c r="G1858" s="4" t="s">
        <v>327</v>
      </c>
      <c r="H1858" s="9" t="s">
        <v>291</v>
      </c>
      <c r="I1858" s="9" t="s">
        <v>283</v>
      </c>
      <c r="J1858" s="4">
        <v>0.54700000000000004</v>
      </c>
      <c r="K1858" s="4" t="s">
        <v>284</v>
      </c>
      <c r="L1858" s="4" t="s">
        <v>1021</v>
      </c>
      <c r="M1858" s="4">
        <v>0.54700000000000004</v>
      </c>
      <c r="N1858" s="4"/>
      <c r="O1858" s="4" t="s">
        <v>284</v>
      </c>
      <c r="P1858" s="4" t="s">
        <v>279</v>
      </c>
      <c r="Q1858" s="4" t="s">
        <v>5531</v>
      </c>
      <c r="R1858" s="4"/>
      <c r="S1858" s="18"/>
      <c r="U1858" s="7">
        <f>VLOOKUP(F1858,[6]农村公路!$I$6:$W$11652,15,0)</f>
        <v>0.54700000000000004</v>
      </c>
      <c r="V1858" s="7">
        <f t="shared" si="88"/>
        <v>0</v>
      </c>
      <c r="W1858" s="7" t="e">
        <f>VLOOKUP(F1858,'[7]乡镇通三级、旅游资源产业路项目明细'!$F$8:$S$1305,14,0)</f>
        <v>#N/A</v>
      </c>
      <c r="AA1858" s="7" t="e">
        <f>_xlfn.XLOOKUP(F1858,'[8]乡镇通三级、旅游资源产业路项目明细'!$U:$U,'[8]乡镇通三级、旅游资源产业路项目明细'!$U:$U)</f>
        <v>#N/A</v>
      </c>
      <c r="AB1858" s="7" t="e">
        <f>VLOOKUP(F1858,[9]项目建设投资计划表!$L$7:$O$83,4,0)</f>
        <v>#N/A</v>
      </c>
    </row>
    <row r="1859" spans="1:28" ht="25.15" customHeight="1" outlineLevel="3" x14ac:dyDescent="0.4">
      <c r="A1859" s="4" t="s">
        <v>18</v>
      </c>
      <c r="B1859" s="4" t="s">
        <v>152</v>
      </c>
      <c r="C1859" s="4" t="s">
        <v>5473</v>
      </c>
      <c r="D1859" s="4" t="s">
        <v>5586</v>
      </c>
      <c r="E1859" s="9"/>
      <c r="F1859" s="4" t="s">
        <v>5635</v>
      </c>
      <c r="G1859" s="4" t="s">
        <v>327</v>
      </c>
      <c r="H1859" s="9" t="s">
        <v>291</v>
      </c>
      <c r="I1859" s="9" t="s">
        <v>283</v>
      </c>
      <c r="J1859" s="4">
        <v>0.80800000000000005</v>
      </c>
      <c r="K1859" s="4" t="s">
        <v>284</v>
      </c>
      <c r="L1859" s="4" t="s">
        <v>1021</v>
      </c>
      <c r="M1859" s="4">
        <v>0.80800000000000005</v>
      </c>
      <c r="N1859" s="4"/>
      <c r="O1859" s="4" t="s">
        <v>284</v>
      </c>
      <c r="P1859" s="4" t="s">
        <v>279</v>
      </c>
      <c r="Q1859" s="4" t="s">
        <v>5586</v>
      </c>
      <c r="R1859" s="4"/>
      <c r="S1859" s="18"/>
      <c r="U1859" s="7">
        <f>VLOOKUP(F1859,[6]农村公路!$I$6:$W$11652,15,0)</f>
        <v>0.80800000000000005</v>
      </c>
      <c r="V1859" s="7">
        <f t="shared" si="88"/>
        <v>0</v>
      </c>
      <c r="W1859" s="7" t="e">
        <f>VLOOKUP(F1859,'[7]乡镇通三级、旅游资源产业路项目明细'!$F$8:$S$1305,14,0)</f>
        <v>#N/A</v>
      </c>
      <c r="AA1859" s="7" t="e">
        <f>_xlfn.XLOOKUP(F1859,'[8]乡镇通三级、旅游资源产业路项目明细'!$U:$U,'[8]乡镇通三级、旅游资源产业路项目明细'!$U:$U)</f>
        <v>#N/A</v>
      </c>
      <c r="AB1859" s="7" t="e">
        <f>VLOOKUP(F1859,[9]项目建设投资计划表!$L$7:$O$83,4,0)</f>
        <v>#N/A</v>
      </c>
    </row>
    <row r="1860" spans="1:28" ht="25.15" customHeight="1" outlineLevel="3" x14ac:dyDescent="0.4">
      <c r="A1860" s="4" t="s">
        <v>18</v>
      </c>
      <c r="B1860" s="4" t="s">
        <v>152</v>
      </c>
      <c r="C1860" s="4" t="s">
        <v>5468</v>
      </c>
      <c r="D1860" s="4" t="s">
        <v>5636</v>
      </c>
      <c r="E1860" s="9"/>
      <c r="F1860" s="4" t="s">
        <v>5637</v>
      </c>
      <c r="G1860" s="4" t="s">
        <v>327</v>
      </c>
      <c r="H1860" s="9" t="s">
        <v>291</v>
      </c>
      <c r="I1860" s="9" t="s">
        <v>283</v>
      </c>
      <c r="J1860" s="4">
        <v>1.4</v>
      </c>
      <c r="K1860" s="4" t="s">
        <v>284</v>
      </c>
      <c r="L1860" s="4" t="s">
        <v>1021</v>
      </c>
      <c r="M1860" s="4">
        <v>1.4</v>
      </c>
      <c r="N1860" s="4"/>
      <c r="O1860" s="4" t="s">
        <v>284</v>
      </c>
      <c r="P1860" s="4" t="s">
        <v>279</v>
      </c>
      <c r="Q1860" s="4" t="s">
        <v>5636</v>
      </c>
      <c r="R1860" s="4"/>
      <c r="S1860" s="18"/>
      <c r="U1860" s="7">
        <f>VLOOKUP(F1860,[6]农村公路!$I$6:$W$11652,15,0)</f>
        <v>1.4</v>
      </c>
      <c r="V1860" s="7">
        <f t="shared" si="88"/>
        <v>0</v>
      </c>
      <c r="W1860" s="7" t="e">
        <f>VLOOKUP(F1860,'[7]乡镇通三级、旅游资源产业路项目明细'!$F$8:$S$1305,14,0)</f>
        <v>#N/A</v>
      </c>
      <c r="AA1860" s="7" t="e">
        <f>_xlfn.XLOOKUP(F1860,'[8]乡镇通三级、旅游资源产业路项目明细'!$U:$U,'[8]乡镇通三级、旅游资源产业路项目明细'!$U:$U)</f>
        <v>#N/A</v>
      </c>
      <c r="AB1860" s="7" t="e">
        <f>VLOOKUP(F1860,[9]项目建设投资计划表!$L$7:$O$83,4,0)</f>
        <v>#N/A</v>
      </c>
    </row>
    <row r="1861" spans="1:28" ht="25.15" customHeight="1" outlineLevel="3" x14ac:dyDescent="0.4">
      <c r="A1861" s="4" t="s">
        <v>18</v>
      </c>
      <c r="B1861" s="4" t="s">
        <v>152</v>
      </c>
      <c r="C1861" s="4" t="s">
        <v>5488</v>
      </c>
      <c r="D1861" s="4" t="s">
        <v>5535</v>
      </c>
      <c r="E1861" s="9"/>
      <c r="F1861" s="4" t="s">
        <v>5638</v>
      </c>
      <c r="G1861" s="4" t="s">
        <v>327</v>
      </c>
      <c r="H1861" s="9" t="s">
        <v>291</v>
      </c>
      <c r="I1861" s="9" t="s">
        <v>283</v>
      </c>
      <c r="J1861" s="4">
        <v>1.4590000000000001</v>
      </c>
      <c r="K1861" s="4" t="s">
        <v>284</v>
      </c>
      <c r="L1861" s="4" t="s">
        <v>1021</v>
      </c>
      <c r="M1861" s="4">
        <v>1.4590000000000001</v>
      </c>
      <c r="N1861" s="4"/>
      <c r="O1861" s="4" t="s">
        <v>284</v>
      </c>
      <c r="P1861" s="4" t="s">
        <v>279</v>
      </c>
      <c r="Q1861" s="4" t="s">
        <v>5535</v>
      </c>
      <c r="R1861" s="4"/>
      <c r="S1861" s="18"/>
      <c r="U1861" s="7">
        <f>VLOOKUP(F1861,[6]农村公路!$I$6:$W$11652,15,0)</f>
        <v>1.4590000000000001</v>
      </c>
      <c r="V1861" s="7">
        <f t="shared" si="88"/>
        <v>0</v>
      </c>
      <c r="W1861" s="7" t="e">
        <f>VLOOKUP(F1861,'[7]乡镇通三级、旅游资源产业路项目明细'!$F$8:$S$1305,14,0)</f>
        <v>#N/A</v>
      </c>
      <c r="AA1861" s="7" t="e">
        <f>_xlfn.XLOOKUP(F1861,'[8]乡镇通三级、旅游资源产业路项目明细'!$U:$U,'[8]乡镇通三级、旅游资源产业路项目明细'!$U:$U)</f>
        <v>#N/A</v>
      </c>
      <c r="AB1861" s="7" t="e">
        <f>VLOOKUP(F1861,[9]项目建设投资计划表!$L$7:$O$83,4,0)</f>
        <v>#N/A</v>
      </c>
    </row>
    <row r="1862" spans="1:28" ht="25.15" customHeight="1" outlineLevel="3" x14ac:dyDescent="0.4">
      <c r="A1862" s="4" t="s">
        <v>18</v>
      </c>
      <c r="B1862" s="4" t="s">
        <v>152</v>
      </c>
      <c r="C1862" s="4" t="s">
        <v>5483</v>
      </c>
      <c r="D1862" s="4" t="s">
        <v>5611</v>
      </c>
      <c r="E1862" s="9"/>
      <c r="F1862" s="4" t="s">
        <v>5639</v>
      </c>
      <c r="G1862" s="4" t="s">
        <v>327</v>
      </c>
      <c r="H1862" s="9" t="s">
        <v>291</v>
      </c>
      <c r="I1862" s="9" t="s">
        <v>283</v>
      </c>
      <c r="J1862" s="4">
        <v>0.35</v>
      </c>
      <c r="K1862" s="4" t="s">
        <v>284</v>
      </c>
      <c r="L1862" s="4" t="s">
        <v>1021</v>
      </c>
      <c r="M1862" s="4">
        <v>0.35</v>
      </c>
      <c r="N1862" s="4"/>
      <c r="O1862" s="4" t="s">
        <v>284</v>
      </c>
      <c r="P1862" s="4" t="s">
        <v>279</v>
      </c>
      <c r="Q1862" s="4" t="s">
        <v>5611</v>
      </c>
      <c r="R1862" s="4"/>
      <c r="S1862" s="18"/>
      <c r="U1862" s="7">
        <f>VLOOKUP(F1862,[6]农村公路!$I$6:$W$11652,15,0)</f>
        <v>0.35</v>
      </c>
      <c r="V1862" s="7">
        <f t="shared" si="88"/>
        <v>0</v>
      </c>
      <c r="W1862" s="7" t="e">
        <f>VLOOKUP(F1862,'[7]乡镇通三级、旅游资源产业路项目明细'!$F$8:$S$1305,14,0)</f>
        <v>#N/A</v>
      </c>
      <c r="AA1862" s="7" t="e">
        <f>_xlfn.XLOOKUP(F1862,'[8]乡镇通三级、旅游资源产业路项目明细'!$U:$U,'[8]乡镇通三级、旅游资源产业路项目明细'!$U:$U)</f>
        <v>#N/A</v>
      </c>
      <c r="AB1862" s="7" t="e">
        <f>VLOOKUP(F1862,[9]项目建设投资计划表!$L$7:$O$83,4,0)</f>
        <v>#N/A</v>
      </c>
    </row>
    <row r="1863" spans="1:28" ht="25.15" customHeight="1" outlineLevel="3" x14ac:dyDescent="0.4">
      <c r="A1863" s="4" t="s">
        <v>18</v>
      </c>
      <c r="B1863" s="4" t="s">
        <v>152</v>
      </c>
      <c r="C1863" s="4" t="s">
        <v>5483</v>
      </c>
      <c r="D1863" s="4" t="s">
        <v>5556</v>
      </c>
      <c r="E1863" s="9"/>
      <c r="F1863" s="4" t="s">
        <v>5640</v>
      </c>
      <c r="G1863" s="4" t="s">
        <v>327</v>
      </c>
      <c r="H1863" s="9" t="s">
        <v>291</v>
      </c>
      <c r="I1863" s="9" t="s">
        <v>283</v>
      </c>
      <c r="J1863" s="4">
        <v>0.38</v>
      </c>
      <c r="K1863" s="4" t="s">
        <v>284</v>
      </c>
      <c r="L1863" s="4" t="s">
        <v>1021</v>
      </c>
      <c r="M1863" s="4">
        <v>0.38</v>
      </c>
      <c r="N1863" s="4"/>
      <c r="O1863" s="4" t="s">
        <v>284</v>
      </c>
      <c r="P1863" s="4" t="s">
        <v>279</v>
      </c>
      <c r="Q1863" s="4" t="s">
        <v>5556</v>
      </c>
      <c r="R1863" s="4"/>
      <c r="S1863" s="18"/>
      <c r="U1863" s="7">
        <f>VLOOKUP(F1863,[6]农村公路!$I$6:$W$11652,15,0)</f>
        <v>0.38</v>
      </c>
      <c r="V1863" s="7">
        <f t="shared" si="88"/>
        <v>0</v>
      </c>
      <c r="W1863" s="7" t="e">
        <f>VLOOKUP(F1863,'[7]乡镇通三级、旅游资源产业路项目明细'!$F$8:$S$1305,14,0)</f>
        <v>#N/A</v>
      </c>
      <c r="AA1863" s="7" t="e">
        <f>_xlfn.XLOOKUP(F1863,'[8]乡镇通三级、旅游资源产业路项目明细'!$U:$U,'[8]乡镇通三级、旅游资源产业路项目明细'!$U:$U)</f>
        <v>#N/A</v>
      </c>
      <c r="AB1863" s="7" t="e">
        <f>VLOOKUP(F1863,[9]项目建设投资计划表!$L$7:$O$83,4,0)</f>
        <v>#N/A</v>
      </c>
    </row>
    <row r="1864" spans="1:28" ht="25.15" customHeight="1" outlineLevel="3" x14ac:dyDescent="0.4">
      <c r="A1864" s="4" t="s">
        <v>18</v>
      </c>
      <c r="B1864" s="4" t="s">
        <v>152</v>
      </c>
      <c r="C1864" s="4" t="s">
        <v>5493</v>
      </c>
      <c r="D1864" s="4" t="s">
        <v>5641</v>
      </c>
      <c r="E1864" s="9"/>
      <c r="F1864" s="4" t="s">
        <v>5642</v>
      </c>
      <c r="G1864" s="4" t="s">
        <v>327</v>
      </c>
      <c r="H1864" s="9" t="s">
        <v>291</v>
      </c>
      <c r="I1864" s="9" t="s">
        <v>283</v>
      </c>
      <c r="J1864" s="4">
        <v>0.3</v>
      </c>
      <c r="K1864" s="4" t="s">
        <v>284</v>
      </c>
      <c r="L1864" s="4" t="s">
        <v>1021</v>
      </c>
      <c r="M1864" s="4">
        <v>0.3</v>
      </c>
      <c r="N1864" s="4"/>
      <c r="O1864" s="4" t="s">
        <v>284</v>
      </c>
      <c r="P1864" s="4" t="s">
        <v>279</v>
      </c>
      <c r="Q1864" s="4" t="s">
        <v>5641</v>
      </c>
      <c r="R1864" s="4"/>
      <c r="S1864" s="18"/>
      <c r="U1864" s="7">
        <f>VLOOKUP(F1864,[6]农村公路!$I$6:$W$11652,15,0)</f>
        <v>0.3</v>
      </c>
      <c r="V1864" s="7">
        <f t="shared" si="88"/>
        <v>0</v>
      </c>
      <c r="W1864" s="7" t="e">
        <f>VLOOKUP(F1864,'[7]乡镇通三级、旅游资源产业路项目明细'!$F$8:$S$1305,14,0)</f>
        <v>#N/A</v>
      </c>
      <c r="AA1864" s="7" t="e">
        <f>_xlfn.XLOOKUP(F1864,'[8]乡镇通三级、旅游资源产业路项目明细'!$U:$U,'[8]乡镇通三级、旅游资源产业路项目明细'!$U:$U)</f>
        <v>#N/A</v>
      </c>
      <c r="AB1864" s="7" t="e">
        <f>VLOOKUP(F1864,[9]项目建设投资计划表!$L$7:$O$83,4,0)</f>
        <v>#N/A</v>
      </c>
    </row>
    <row r="1865" spans="1:28" ht="25.15" customHeight="1" outlineLevel="3" x14ac:dyDescent="0.4">
      <c r="A1865" s="4" t="s">
        <v>18</v>
      </c>
      <c r="B1865" s="4" t="s">
        <v>152</v>
      </c>
      <c r="C1865" s="4" t="s">
        <v>5526</v>
      </c>
      <c r="D1865" s="4" t="s">
        <v>5531</v>
      </c>
      <c r="E1865" s="9"/>
      <c r="F1865" s="4" t="s">
        <v>5643</v>
      </c>
      <c r="G1865" s="4" t="s">
        <v>327</v>
      </c>
      <c r="H1865" s="9" t="s">
        <v>291</v>
      </c>
      <c r="I1865" s="9" t="s">
        <v>283</v>
      </c>
      <c r="J1865" s="4">
        <v>0.6</v>
      </c>
      <c r="K1865" s="4" t="s">
        <v>284</v>
      </c>
      <c r="L1865" s="4" t="s">
        <v>1021</v>
      </c>
      <c r="M1865" s="4">
        <v>0.6</v>
      </c>
      <c r="N1865" s="4"/>
      <c r="O1865" s="4" t="s">
        <v>284</v>
      </c>
      <c r="P1865" s="4" t="s">
        <v>279</v>
      </c>
      <c r="Q1865" s="4" t="s">
        <v>5531</v>
      </c>
      <c r="R1865" s="4"/>
      <c r="S1865" s="18"/>
      <c r="U1865" s="7">
        <f>VLOOKUP(F1865,[6]农村公路!$I$6:$W$11652,15,0)</f>
        <v>0.6</v>
      </c>
      <c r="V1865" s="7">
        <f t="shared" si="88"/>
        <v>0</v>
      </c>
      <c r="W1865" s="7" t="e">
        <f>VLOOKUP(F1865,'[7]乡镇通三级、旅游资源产业路项目明细'!$F$8:$S$1305,14,0)</f>
        <v>#N/A</v>
      </c>
      <c r="AA1865" s="7" t="e">
        <f>_xlfn.XLOOKUP(F1865,'[8]乡镇通三级、旅游资源产业路项目明细'!$U:$U,'[8]乡镇通三级、旅游资源产业路项目明细'!$U:$U)</f>
        <v>#N/A</v>
      </c>
      <c r="AB1865" s="7" t="e">
        <f>VLOOKUP(F1865,[9]项目建设投资计划表!$L$7:$O$83,4,0)</f>
        <v>#N/A</v>
      </c>
    </row>
    <row r="1866" spans="1:28" ht="25.15" customHeight="1" outlineLevel="3" x14ac:dyDescent="0.4">
      <c r="A1866" s="4" t="s">
        <v>18</v>
      </c>
      <c r="B1866" s="4" t="s">
        <v>152</v>
      </c>
      <c r="C1866" s="64" t="s">
        <v>5478</v>
      </c>
      <c r="D1866" s="64" t="s">
        <v>5644</v>
      </c>
      <c r="E1866" s="64"/>
      <c r="F1866" s="64" t="s">
        <v>5645</v>
      </c>
      <c r="G1866" s="4" t="s">
        <v>275</v>
      </c>
      <c r="H1866" s="9" t="s">
        <v>200</v>
      </c>
      <c r="I1866" s="9" t="s">
        <v>283</v>
      </c>
      <c r="J1866" s="65">
        <v>2</v>
      </c>
      <c r="K1866" s="66">
        <v>3.5</v>
      </c>
      <c r="L1866" s="65">
        <v>4.5</v>
      </c>
      <c r="M1866" s="65">
        <v>2</v>
      </c>
      <c r="N1866" s="65"/>
      <c r="O1866" s="65">
        <v>5</v>
      </c>
      <c r="P1866" s="4" t="s">
        <v>279</v>
      </c>
      <c r="Q1866" s="4" t="s">
        <v>5646</v>
      </c>
      <c r="R1866" s="4"/>
      <c r="S1866" s="18"/>
      <c r="U1866" s="7">
        <f>VLOOKUP(F1866,[6]农村公路!$I$6:$W$11652,15,0)</f>
        <v>2</v>
      </c>
      <c r="V1866" s="7">
        <f t="shared" si="88"/>
        <v>0</v>
      </c>
      <c r="W1866" s="7" t="e">
        <f>VLOOKUP(F1866,'[7]乡镇通三级、旅游资源产业路项目明细'!$F$8:$S$1305,14,0)</f>
        <v>#N/A</v>
      </c>
      <c r="AA1866" s="7" t="e">
        <f>_xlfn.XLOOKUP(F1866,'[8]乡镇通三级、旅游资源产业路项目明细'!$U:$U,'[8]乡镇通三级、旅游资源产业路项目明细'!$U:$U)</f>
        <v>#N/A</v>
      </c>
      <c r="AB1866" s="7" t="e">
        <f>VLOOKUP(F1866,[9]项目建设投资计划表!$L$7:$O$83,4,0)</f>
        <v>#N/A</v>
      </c>
    </row>
    <row r="1867" spans="1:28" s="1" customFormat="1" ht="25.15" customHeight="1" outlineLevel="2" x14ac:dyDescent="0.4">
      <c r="A1867" s="4"/>
      <c r="B1867" s="11" t="s">
        <v>147</v>
      </c>
      <c r="C1867" s="4"/>
      <c r="D1867" s="4"/>
      <c r="E1867" s="9"/>
      <c r="F1867" s="4"/>
      <c r="G1867" s="4"/>
      <c r="H1867" s="9"/>
      <c r="I1867" s="9"/>
      <c r="J1867" s="4">
        <f>SUBTOTAL(9,J1868:J1882)</f>
        <v>55.18</v>
      </c>
      <c r="K1867" s="4"/>
      <c r="L1867" s="4"/>
      <c r="M1867" s="4">
        <f>SUBTOTAL(9,M1868:M1882)</f>
        <v>53.480000000000004</v>
      </c>
      <c r="N1867" s="4">
        <v>53.5</v>
      </c>
      <c r="O1867" s="4"/>
      <c r="P1867" s="4"/>
      <c r="Q1867" s="4"/>
      <c r="R1867" s="4"/>
      <c r="S1867" s="18">
        <f t="shared" ref="S1867:S1898" si="89">J1867-N1867</f>
        <v>1.6799999999999997</v>
      </c>
    </row>
    <row r="1868" spans="1:28" ht="25.15" customHeight="1" outlineLevel="3" x14ac:dyDescent="0.4">
      <c r="A1868" s="4" t="s">
        <v>18</v>
      </c>
      <c r="B1868" s="4" t="s">
        <v>147</v>
      </c>
      <c r="C1868" s="4" t="s">
        <v>5647</v>
      </c>
      <c r="D1868" s="4" t="s">
        <v>5648</v>
      </c>
      <c r="E1868" s="9"/>
      <c r="F1868" s="4" t="s">
        <v>5649</v>
      </c>
      <c r="G1868" s="4" t="s">
        <v>275</v>
      </c>
      <c r="H1868" s="9" t="s">
        <v>291</v>
      </c>
      <c r="I1868" s="9" t="s">
        <v>283</v>
      </c>
      <c r="J1868" s="4">
        <v>17</v>
      </c>
      <c r="K1868" s="4" t="s">
        <v>300</v>
      </c>
      <c r="L1868" s="4">
        <v>0</v>
      </c>
      <c r="M1868" s="4">
        <v>17</v>
      </c>
      <c r="N1868" s="4"/>
      <c r="O1868" s="4" t="s">
        <v>363</v>
      </c>
      <c r="P1868" s="4" t="s">
        <v>279</v>
      </c>
      <c r="Q1868" s="4" t="s">
        <v>5650</v>
      </c>
      <c r="R1868" s="4"/>
      <c r="S1868" s="18"/>
      <c r="U1868" s="7">
        <f>VLOOKUP(F1868,[6]农村公路!$I$6:$W$11652,15,0)</f>
        <v>17</v>
      </c>
      <c r="V1868" s="7">
        <f t="shared" ref="V1868:V1882" si="90">J1868-U1868</f>
        <v>0</v>
      </c>
      <c r="W1868" s="7" t="e">
        <f>VLOOKUP(F1868,'[7]乡镇通三级、旅游资源产业路项目明细'!$F$8:$S$1305,14,0)</f>
        <v>#N/A</v>
      </c>
      <c r="AA1868" s="7" t="e">
        <f>_xlfn.XLOOKUP(F1868,'[8]乡镇通三级、旅游资源产业路项目明细'!$U:$U,'[8]乡镇通三级、旅游资源产业路项目明细'!$U:$U)</f>
        <v>#N/A</v>
      </c>
      <c r="AB1868" s="7" t="e">
        <f>VLOOKUP(F1868,[9]项目建设投资计划表!$L$7:$O$83,4,0)</f>
        <v>#N/A</v>
      </c>
    </row>
    <row r="1869" spans="1:28" ht="25.15" customHeight="1" outlineLevel="3" x14ac:dyDescent="0.4">
      <c r="A1869" s="4" t="s">
        <v>18</v>
      </c>
      <c r="B1869" s="4" t="s">
        <v>147</v>
      </c>
      <c r="C1869" s="4" t="s">
        <v>5651</v>
      </c>
      <c r="D1869" s="4" t="s">
        <v>5652</v>
      </c>
      <c r="E1869" s="9"/>
      <c r="F1869" s="4" t="s">
        <v>5653</v>
      </c>
      <c r="G1869" s="4" t="s">
        <v>275</v>
      </c>
      <c r="H1869" s="9" t="s">
        <v>291</v>
      </c>
      <c r="I1869" s="9" t="s">
        <v>5654</v>
      </c>
      <c r="J1869" s="4">
        <v>2</v>
      </c>
      <c r="K1869" s="4" t="s">
        <v>1812</v>
      </c>
      <c r="L1869" s="4">
        <v>0</v>
      </c>
      <c r="M1869" s="4">
        <v>2</v>
      </c>
      <c r="N1869" s="4"/>
      <c r="O1869" s="4" t="s">
        <v>285</v>
      </c>
      <c r="P1869" s="4" t="s">
        <v>279</v>
      </c>
      <c r="Q1869" s="4" t="s">
        <v>5655</v>
      </c>
      <c r="R1869" s="4"/>
      <c r="S1869" s="18"/>
      <c r="U1869" s="7">
        <f>VLOOKUP(F1869,[6]农村公路!$I$6:$W$11652,15,0)</f>
        <v>2</v>
      </c>
      <c r="V1869" s="7">
        <f t="shared" si="90"/>
        <v>0</v>
      </c>
      <c r="W1869" s="7" t="e">
        <f>VLOOKUP(F1869,'[7]乡镇通三级、旅游资源产业路项目明细'!$F$8:$S$1305,14,0)</f>
        <v>#N/A</v>
      </c>
      <c r="AA1869" s="7" t="e">
        <f>_xlfn.XLOOKUP(F1869,'[8]乡镇通三级、旅游资源产业路项目明细'!$U:$U,'[8]乡镇通三级、旅游资源产业路项目明细'!$U:$U)</f>
        <v>#N/A</v>
      </c>
      <c r="AB1869" s="7" t="e">
        <f>VLOOKUP(F1869,[9]项目建设投资计划表!$L$7:$O$83,4,0)</f>
        <v>#N/A</v>
      </c>
    </row>
    <row r="1870" spans="1:28" ht="25.15" customHeight="1" outlineLevel="3" x14ac:dyDescent="0.4">
      <c r="A1870" s="4" t="s">
        <v>18</v>
      </c>
      <c r="B1870" s="4" t="s">
        <v>147</v>
      </c>
      <c r="C1870" s="4" t="s">
        <v>5656</v>
      </c>
      <c r="D1870" s="4" t="s">
        <v>5657</v>
      </c>
      <c r="E1870" s="9"/>
      <c r="F1870" s="4" t="s">
        <v>5658</v>
      </c>
      <c r="G1870" s="4" t="s">
        <v>275</v>
      </c>
      <c r="H1870" s="9" t="s">
        <v>291</v>
      </c>
      <c r="I1870" s="9" t="s">
        <v>283</v>
      </c>
      <c r="J1870" s="4">
        <v>0.3</v>
      </c>
      <c r="K1870" s="4" t="s">
        <v>1812</v>
      </c>
      <c r="L1870" s="4">
        <v>0</v>
      </c>
      <c r="M1870" s="4">
        <v>0.3</v>
      </c>
      <c r="N1870" s="4"/>
      <c r="O1870" s="4" t="s">
        <v>285</v>
      </c>
      <c r="P1870" s="4" t="s">
        <v>279</v>
      </c>
      <c r="Q1870" s="4" t="s">
        <v>5659</v>
      </c>
      <c r="R1870" s="4"/>
      <c r="S1870" s="18"/>
      <c r="U1870" s="7">
        <f>VLOOKUP(F1870,[6]农村公路!$I$6:$W$11652,15,0)</f>
        <v>0.3</v>
      </c>
      <c r="V1870" s="7">
        <f t="shared" si="90"/>
        <v>0</v>
      </c>
      <c r="W1870" s="7" t="e">
        <f>VLOOKUP(F1870,'[7]乡镇通三级、旅游资源产业路项目明细'!$F$8:$S$1305,14,0)</f>
        <v>#N/A</v>
      </c>
      <c r="AA1870" s="7" t="e">
        <f>_xlfn.XLOOKUP(F1870,'[8]乡镇通三级、旅游资源产业路项目明细'!$U:$U,'[8]乡镇通三级、旅游资源产业路项目明细'!$U:$U)</f>
        <v>#N/A</v>
      </c>
      <c r="AB1870" s="7" t="e">
        <f>VLOOKUP(F1870,[9]项目建设投资计划表!$L$7:$O$83,4,0)</f>
        <v>#N/A</v>
      </c>
    </row>
    <row r="1871" spans="1:28" ht="25.15" customHeight="1" outlineLevel="3" x14ac:dyDescent="0.4">
      <c r="A1871" s="4" t="s">
        <v>18</v>
      </c>
      <c r="B1871" s="4" t="s">
        <v>147</v>
      </c>
      <c r="C1871" s="4" t="s">
        <v>5660</v>
      </c>
      <c r="D1871" s="4" t="s">
        <v>5661</v>
      </c>
      <c r="E1871" s="9"/>
      <c r="F1871" s="4" t="s">
        <v>5662</v>
      </c>
      <c r="G1871" s="4" t="s">
        <v>275</v>
      </c>
      <c r="H1871" s="9" t="s">
        <v>291</v>
      </c>
      <c r="I1871" s="9" t="s">
        <v>5663</v>
      </c>
      <c r="J1871" s="4">
        <v>3.2</v>
      </c>
      <c r="K1871" s="4" t="s">
        <v>2133</v>
      </c>
      <c r="L1871" s="4">
        <v>0</v>
      </c>
      <c r="M1871" s="4">
        <v>3.2</v>
      </c>
      <c r="N1871" s="4"/>
      <c r="O1871" s="4">
        <v>6</v>
      </c>
      <c r="P1871" s="4" t="s">
        <v>279</v>
      </c>
      <c r="Q1871" s="4" t="s">
        <v>5664</v>
      </c>
      <c r="R1871" s="4"/>
      <c r="S1871" s="18"/>
      <c r="U1871" s="7">
        <f>VLOOKUP(F1871,[6]农村公路!$I$6:$W$11652,15,0)</f>
        <v>3.2</v>
      </c>
      <c r="V1871" s="7">
        <f t="shared" si="90"/>
        <v>0</v>
      </c>
      <c r="W1871" s="7" t="e">
        <f>VLOOKUP(F1871,'[7]乡镇通三级、旅游资源产业路项目明细'!$F$8:$S$1305,14,0)</f>
        <v>#N/A</v>
      </c>
      <c r="AA1871" s="7" t="e">
        <f>_xlfn.XLOOKUP(F1871,'[8]乡镇通三级、旅游资源产业路项目明细'!$U:$U,'[8]乡镇通三级、旅游资源产业路项目明细'!$U:$U)</f>
        <v>#N/A</v>
      </c>
      <c r="AB1871" s="7" t="e">
        <f>VLOOKUP(F1871,[9]项目建设投资计划表!$L$7:$O$83,4,0)</f>
        <v>#N/A</v>
      </c>
    </row>
    <row r="1872" spans="1:28" ht="25.15" customHeight="1" outlineLevel="3" x14ac:dyDescent="0.4">
      <c r="A1872" s="4" t="s">
        <v>18</v>
      </c>
      <c r="B1872" s="4" t="s">
        <v>147</v>
      </c>
      <c r="C1872" s="4" t="s">
        <v>5651</v>
      </c>
      <c r="D1872" s="4" t="s">
        <v>5652</v>
      </c>
      <c r="E1872" s="9"/>
      <c r="F1872" s="4" t="s">
        <v>5665</v>
      </c>
      <c r="G1872" s="4" t="s">
        <v>275</v>
      </c>
      <c r="H1872" s="9" t="s">
        <v>291</v>
      </c>
      <c r="I1872" s="9" t="s">
        <v>5666</v>
      </c>
      <c r="J1872" s="4">
        <v>1.133</v>
      </c>
      <c r="K1872" s="4" t="s">
        <v>2133</v>
      </c>
      <c r="L1872" s="4">
        <v>0</v>
      </c>
      <c r="M1872" s="4">
        <v>1.133</v>
      </c>
      <c r="N1872" s="4"/>
      <c r="O1872" s="4" t="s">
        <v>285</v>
      </c>
      <c r="P1872" s="4" t="s">
        <v>279</v>
      </c>
      <c r="Q1872" s="4" t="s">
        <v>5667</v>
      </c>
      <c r="R1872" s="4"/>
      <c r="S1872" s="18"/>
      <c r="U1872" s="7">
        <f>VLOOKUP(F1872,[6]农村公路!$I$6:$W$11652,15,0)</f>
        <v>1.133</v>
      </c>
      <c r="V1872" s="7">
        <f t="shared" si="90"/>
        <v>0</v>
      </c>
      <c r="W1872" s="7" t="e">
        <f>VLOOKUP(F1872,'[7]乡镇通三级、旅游资源产业路项目明细'!$F$8:$S$1305,14,0)</f>
        <v>#N/A</v>
      </c>
      <c r="AA1872" s="7" t="e">
        <f>_xlfn.XLOOKUP(F1872,'[8]乡镇通三级、旅游资源产业路项目明细'!$U:$U,'[8]乡镇通三级、旅游资源产业路项目明细'!$U:$U)</f>
        <v>#N/A</v>
      </c>
      <c r="AB1872" s="7" t="e">
        <f>VLOOKUP(F1872,[9]项目建设投资计划表!$L$7:$O$83,4,0)</f>
        <v>#N/A</v>
      </c>
    </row>
    <row r="1873" spans="1:28" ht="25.15" customHeight="1" outlineLevel="3" x14ac:dyDescent="0.4">
      <c r="A1873" s="4" t="s">
        <v>18</v>
      </c>
      <c r="B1873" s="4" t="s">
        <v>147</v>
      </c>
      <c r="C1873" s="4" t="s">
        <v>5651</v>
      </c>
      <c r="D1873" s="4" t="s">
        <v>5668</v>
      </c>
      <c r="E1873" s="9"/>
      <c r="F1873" s="4" t="s">
        <v>5669</v>
      </c>
      <c r="G1873" s="4" t="s">
        <v>275</v>
      </c>
      <c r="H1873" s="9" t="s">
        <v>291</v>
      </c>
      <c r="I1873" s="9" t="s">
        <v>283</v>
      </c>
      <c r="J1873" s="4">
        <v>1.2110000000000001</v>
      </c>
      <c r="K1873" s="4" t="s">
        <v>1812</v>
      </c>
      <c r="L1873" s="4">
        <v>0</v>
      </c>
      <c r="M1873" s="4">
        <v>1.2110000000000001</v>
      </c>
      <c r="N1873" s="4"/>
      <c r="O1873" s="4" t="s">
        <v>285</v>
      </c>
      <c r="P1873" s="4" t="s">
        <v>279</v>
      </c>
      <c r="Q1873" s="4" t="s">
        <v>5670</v>
      </c>
      <c r="R1873" s="4"/>
      <c r="S1873" s="18"/>
      <c r="U1873" s="7">
        <f>VLOOKUP(F1873,[6]农村公路!$I$6:$W$11652,15,0)</f>
        <v>1.2110000000000001</v>
      </c>
      <c r="V1873" s="7">
        <f t="shared" si="90"/>
        <v>0</v>
      </c>
      <c r="W1873" s="7" t="e">
        <f>VLOOKUP(F1873,'[7]乡镇通三级、旅游资源产业路项目明细'!$F$8:$S$1305,14,0)</f>
        <v>#N/A</v>
      </c>
      <c r="AA1873" s="7" t="e">
        <f>_xlfn.XLOOKUP(F1873,'[8]乡镇通三级、旅游资源产业路项目明细'!$U:$U,'[8]乡镇通三级、旅游资源产业路项目明细'!$U:$U)</f>
        <v>#N/A</v>
      </c>
      <c r="AB1873" s="7" t="e">
        <f>VLOOKUP(F1873,[9]项目建设投资计划表!$L$7:$O$83,4,0)</f>
        <v>#N/A</v>
      </c>
    </row>
    <row r="1874" spans="1:28" ht="25.15" customHeight="1" outlineLevel="3" x14ac:dyDescent="0.4">
      <c r="A1874" s="4" t="s">
        <v>18</v>
      </c>
      <c r="B1874" s="4" t="s">
        <v>147</v>
      </c>
      <c r="C1874" s="4" t="s">
        <v>5671</v>
      </c>
      <c r="D1874" s="4" t="s">
        <v>5672</v>
      </c>
      <c r="E1874" s="9"/>
      <c r="F1874" s="4" t="s">
        <v>5673</v>
      </c>
      <c r="G1874" s="4" t="s">
        <v>275</v>
      </c>
      <c r="H1874" s="9" t="s">
        <v>291</v>
      </c>
      <c r="I1874" s="9" t="s">
        <v>283</v>
      </c>
      <c r="J1874" s="4">
        <v>1</v>
      </c>
      <c r="K1874" s="4" t="s">
        <v>1812</v>
      </c>
      <c r="L1874" s="4">
        <v>0</v>
      </c>
      <c r="M1874" s="4">
        <v>1</v>
      </c>
      <c r="N1874" s="4"/>
      <c r="O1874" s="4">
        <v>6</v>
      </c>
      <c r="P1874" s="4" t="s">
        <v>279</v>
      </c>
      <c r="Q1874" s="4" t="s">
        <v>5674</v>
      </c>
      <c r="R1874" s="4"/>
      <c r="S1874" s="18"/>
      <c r="U1874" s="7">
        <f>VLOOKUP(F1874,[6]农村公路!$I$6:$W$11652,15,0)</f>
        <v>1</v>
      </c>
      <c r="V1874" s="7">
        <f t="shared" si="90"/>
        <v>0</v>
      </c>
      <c r="W1874" s="7" t="e">
        <f>VLOOKUP(F1874,'[7]乡镇通三级、旅游资源产业路项目明细'!$F$8:$S$1305,14,0)</f>
        <v>#N/A</v>
      </c>
      <c r="AA1874" s="7" t="e">
        <f>_xlfn.XLOOKUP(F1874,'[8]乡镇通三级、旅游资源产业路项目明细'!$U:$U,'[8]乡镇通三级、旅游资源产业路项目明细'!$U:$U)</f>
        <v>#N/A</v>
      </c>
      <c r="AB1874" s="7" t="e">
        <f>VLOOKUP(F1874,[9]项目建设投资计划表!$L$7:$O$83,4,0)</f>
        <v>#N/A</v>
      </c>
    </row>
    <row r="1875" spans="1:28" ht="25.15" customHeight="1" outlineLevel="3" x14ac:dyDescent="0.4">
      <c r="A1875" s="4" t="s">
        <v>18</v>
      </c>
      <c r="B1875" s="4" t="s">
        <v>147</v>
      </c>
      <c r="C1875" s="4" t="s">
        <v>5656</v>
      </c>
      <c r="D1875" s="4" t="s">
        <v>4381</v>
      </c>
      <c r="E1875" s="9"/>
      <c r="F1875" s="4" t="s">
        <v>5675</v>
      </c>
      <c r="G1875" s="4" t="s">
        <v>275</v>
      </c>
      <c r="H1875" s="9" t="s">
        <v>200</v>
      </c>
      <c r="I1875" s="9" t="s">
        <v>283</v>
      </c>
      <c r="J1875" s="4">
        <v>0.8</v>
      </c>
      <c r="K1875" s="4" t="s">
        <v>1812</v>
      </c>
      <c r="L1875" s="4">
        <v>0</v>
      </c>
      <c r="M1875" s="4">
        <v>0.8</v>
      </c>
      <c r="N1875" s="4"/>
      <c r="O1875" s="4" t="s">
        <v>285</v>
      </c>
      <c r="P1875" s="4" t="s">
        <v>279</v>
      </c>
      <c r="Q1875" s="4" t="s">
        <v>5676</v>
      </c>
      <c r="R1875" s="4"/>
      <c r="S1875" s="18"/>
      <c r="U1875" s="7">
        <f>VLOOKUP(F1875,[6]农村公路!$I$6:$W$11652,15,0)</f>
        <v>0.8</v>
      </c>
      <c r="V1875" s="7">
        <f t="shared" si="90"/>
        <v>0</v>
      </c>
      <c r="W1875" s="7" t="e">
        <f>VLOOKUP(F1875,'[7]乡镇通三级、旅游资源产业路项目明细'!$F$8:$S$1305,14,0)</f>
        <v>#N/A</v>
      </c>
      <c r="AA1875" s="7" t="e">
        <f>_xlfn.XLOOKUP(F1875,'[8]乡镇通三级、旅游资源产业路项目明细'!$U:$U,'[8]乡镇通三级、旅游资源产业路项目明细'!$U:$U)</f>
        <v>#N/A</v>
      </c>
      <c r="AB1875" s="7" t="e">
        <f>VLOOKUP(F1875,[9]项目建设投资计划表!$L$7:$O$83,4,0)</f>
        <v>#N/A</v>
      </c>
    </row>
    <row r="1876" spans="1:28" ht="25.15" customHeight="1" outlineLevel="3" x14ac:dyDescent="0.4">
      <c r="A1876" s="4" t="s">
        <v>18</v>
      </c>
      <c r="B1876" s="4" t="s">
        <v>147</v>
      </c>
      <c r="C1876" s="4" t="s">
        <v>5660</v>
      </c>
      <c r="D1876" s="4" t="s">
        <v>5661</v>
      </c>
      <c r="E1876" s="9"/>
      <c r="F1876" s="4" t="s">
        <v>5677</v>
      </c>
      <c r="G1876" s="4" t="s">
        <v>275</v>
      </c>
      <c r="H1876" s="9" t="s">
        <v>291</v>
      </c>
      <c r="I1876" s="9" t="s">
        <v>283</v>
      </c>
      <c r="J1876" s="4">
        <v>17.7</v>
      </c>
      <c r="K1876" s="4" t="s">
        <v>284</v>
      </c>
      <c r="L1876" s="4">
        <v>0</v>
      </c>
      <c r="M1876" s="4">
        <v>16</v>
      </c>
      <c r="N1876" s="4"/>
      <c r="O1876" s="4" t="s">
        <v>363</v>
      </c>
      <c r="P1876" s="4" t="s">
        <v>279</v>
      </c>
      <c r="Q1876" s="4" t="s">
        <v>5664</v>
      </c>
      <c r="R1876" s="4"/>
      <c r="S1876" s="18"/>
      <c r="U1876" s="7">
        <f>VLOOKUP(F1876,[6]农村公路!$I$6:$W$11652,15,0)</f>
        <v>17.7</v>
      </c>
      <c r="V1876" s="7">
        <f t="shared" si="90"/>
        <v>0</v>
      </c>
      <c r="W1876" s="7" t="e">
        <f>VLOOKUP(F1876,'[7]乡镇通三级、旅游资源产业路项目明细'!$F$8:$S$1305,14,0)</f>
        <v>#N/A</v>
      </c>
      <c r="AA1876" s="7" t="e">
        <f>_xlfn.XLOOKUP(F1876,'[8]乡镇通三级、旅游资源产业路项目明细'!$U:$U,'[8]乡镇通三级、旅游资源产业路项目明细'!$U:$U)</f>
        <v>#N/A</v>
      </c>
      <c r="AB1876" s="7" t="e">
        <f>VLOOKUP(F1876,[9]项目建设投资计划表!$L$7:$O$83,4,0)</f>
        <v>#N/A</v>
      </c>
    </row>
    <row r="1877" spans="1:28" ht="25.15" customHeight="1" outlineLevel="3" x14ac:dyDescent="0.4">
      <c r="A1877" s="4" t="s">
        <v>18</v>
      </c>
      <c r="B1877" s="4" t="s">
        <v>147</v>
      </c>
      <c r="C1877" s="4" t="s">
        <v>5651</v>
      </c>
      <c r="D1877" s="4" t="s">
        <v>5668</v>
      </c>
      <c r="E1877" s="9"/>
      <c r="F1877" s="4" t="s">
        <v>5678</v>
      </c>
      <c r="G1877" s="4" t="s">
        <v>275</v>
      </c>
      <c r="H1877" s="9" t="s">
        <v>291</v>
      </c>
      <c r="I1877" s="9" t="s">
        <v>5679</v>
      </c>
      <c r="J1877" s="4">
        <v>2.1</v>
      </c>
      <c r="K1877" s="4" t="s">
        <v>2133</v>
      </c>
      <c r="L1877" s="4">
        <v>0</v>
      </c>
      <c r="M1877" s="4">
        <v>2.1</v>
      </c>
      <c r="N1877" s="4"/>
      <c r="O1877" s="4" t="s">
        <v>285</v>
      </c>
      <c r="P1877" s="4" t="s">
        <v>279</v>
      </c>
      <c r="Q1877" s="4" t="s">
        <v>5680</v>
      </c>
      <c r="R1877" s="4"/>
      <c r="S1877" s="18"/>
      <c r="U1877" s="7">
        <f>VLOOKUP(F1877,[6]农村公路!$I$6:$W$11652,15,0)</f>
        <v>2.1</v>
      </c>
      <c r="V1877" s="7">
        <f t="shared" si="90"/>
        <v>0</v>
      </c>
      <c r="W1877" s="7" t="e">
        <f>VLOOKUP(F1877,'[7]乡镇通三级、旅游资源产业路项目明细'!$F$8:$S$1305,14,0)</f>
        <v>#N/A</v>
      </c>
      <c r="AA1877" s="7" t="e">
        <f>_xlfn.XLOOKUP(F1877,'[8]乡镇通三级、旅游资源产业路项目明细'!$U:$U,'[8]乡镇通三级、旅游资源产业路项目明细'!$U:$U)</f>
        <v>#N/A</v>
      </c>
      <c r="AB1877" s="7" t="e">
        <f>VLOOKUP(F1877,[9]项目建设投资计划表!$L$7:$O$83,4,0)</f>
        <v>#N/A</v>
      </c>
    </row>
    <row r="1878" spans="1:28" ht="25.15" customHeight="1" outlineLevel="3" x14ac:dyDescent="0.4">
      <c r="A1878" s="4" t="s">
        <v>18</v>
      </c>
      <c r="B1878" s="4" t="s">
        <v>147</v>
      </c>
      <c r="C1878" s="4" t="s">
        <v>5651</v>
      </c>
      <c r="D1878" s="4" t="s">
        <v>5681</v>
      </c>
      <c r="E1878" s="9"/>
      <c r="F1878" s="4" t="s">
        <v>5682</v>
      </c>
      <c r="G1878" s="4" t="s">
        <v>275</v>
      </c>
      <c r="H1878" s="9" t="s">
        <v>291</v>
      </c>
      <c r="I1878" s="9" t="s">
        <v>283</v>
      </c>
      <c r="J1878" s="4">
        <v>2.036</v>
      </c>
      <c r="K1878" s="4" t="s">
        <v>1812</v>
      </c>
      <c r="L1878" s="4">
        <v>0</v>
      </c>
      <c r="M1878" s="4">
        <v>2.036</v>
      </c>
      <c r="N1878" s="4"/>
      <c r="O1878" s="4" t="s">
        <v>285</v>
      </c>
      <c r="P1878" s="4" t="s">
        <v>279</v>
      </c>
      <c r="Q1878" s="4" t="s">
        <v>5683</v>
      </c>
      <c r="R1878" s="4"/>
      <c r="S1878" s="18"/>
      <c r="U1878" s="7">
        <f>VLOOKUP(F1878,[6]农村公路!$I$6:$W$11652,15,0)</f>
        <v>2.036</v>
      </c>
      <c r="V1878" s="7">
        <f t="shared" si="90"/>
        <v>0</v>
      </c>
      <c r="W1878" s="7" t="e">
        <f>VLOOKUP(F1878,'[7]乡镇通三级、旅游资源产业路项目明细'!$F$8:$S$1305,14,0)</f>
        <v>#N/A</v>
      </c>
      <c r="AA1878" s="7" t="e">
        <f>_xlfn.XLOOKUP(F1878,'[8]乡镇通三级、旅游资源产业路项目明细'!$U:$U,'[8]乡镇通三级、旅游资源产业路项目明细'!$U:$U)</f>
        <v>#N/A</v>
      </c>
      <c r="AB1878" s="7" t="e">
        <f>VLOOKUP(F1878,[9]项目建设投资计划表!$L$7:$O$83,4,0)</f>
        <v>#N/A</v>
      </c>
    </row>
    <row r="1879" spans="1:28" ht="25.15" customHeight="1" outlineLevel="3" x14ac:dyDescent="0.4">
      <c r="A1879" s="4" t="s">
        <v>18</v>
      </c>
      <c r="B1879" s="4" t="s">
        <v>147</v>
      </c>
      <c r="C1879" s="4" t="s">
        <v>5684</v>
      </c>
      <c r="D1879" s="4" t="s">
        <v>5685</v>
      </c>
      <c r="E1879" s="9"/>
      <c r="F1879" s="4" t="s">
        <v>5686</v>
      </c>
      <c r="G1879" s="4" t="s">
        <v>275</v>
      </c>
      <c r="H1879" s="9" t="s">
        <v>291</v>
      </c>
      <c r="I1879" s="9" t="s">
        <v>283</v>
      </c>
      <c r="J1879" s="4">
        <v>1.2</v>
      </c>
      <c r="K1879" s="4" t="s">
        <v>2133</v>
      </c>
      <c r="L1879" s="4">
        <v>0</v>
      </c>
      <c r="M1879" s="4">
        <v>1.2</v>
      </c>
      <c r="N1879" s="4"/>
      <c r="O1879" s="4" t="s">
        <v>293</v>
      </c>
      <c r="P1879" s="4" t="s">
        <v>279</v>
      </c>
      <c r="Q1879" s="4" t="s">
        <v>5687</v>
      </c>
      <c r="R1879" s="4"/>
      <c r="S1879" s="18"/>
      <c r="U1879" s="7">
        <f>VLOOKUP(F1879,[6]农村公路!$I$6:$W$11652,15,0)</f>
        <v>1.2</v>
      </c>
      <c r="V1879" s="7">
        <f t="shared" si="90"/>
        <v>0</v>
      </c>
      <c r="W1879" s="7" t="e">
        <f>VLOOKUP(F1879,'[7]乡镇通三级、旅游资源产业路项目明细'!$F$8:$S$1305,14,0)</f>
        <v>#N/A</v>
      </c>
      <c r="AA1879" s="7" t="e">
        <f>_xlfn.XLOOKUP(F1879,'[8]乡镇通三级、旅游资源产业路项目明细'!$U:$U,'[8]乡镇通三级、旅游资源产业路项目明细'!$U:$U)</f>
        <v>#N/A</v>
      </c>
      <c r="AB1879" s="7" t="e">
        <f>VLOOKUP(F1879,[9]项目建设投资计划表!$L$7:$O$83,4,0)</f>
        <v>#N/A</v>
      </c>
    </row>
    <row r="1880" spans="1:28" ht="25.15" customHeight="1" outlineLevel="3" x14ac:dyDescent="0.4">
      <c r="A1880" s="4" t="s">
        <v>18</v>
      </c>
      <c r="B1880" s="4" t="s">
        <v>147</v>
      </c>
      <c r="C1880" s="4" t="s">
        <v>5651</v>
      </c>
      <c r="D1880" s="4" t="s">
        <v>5668</v>
      </c>
      <c r="E1880" s="9"/>
      <c r="F1880" s="4" t="s">
        <v>5688</v>
      </c>
      <c r="G1880" s="4" t="s">
        <v>275</v>
      </c>
      <c r="H1880" s="9" t="s">
        <v>291</v>
      </c>
      <c r="I1880" s="9" t="s">
        <v>283</v>
      </c>
      <c r="J1880" s="4">
        <v>1</v>
      </c>
      <c r="K1880" s="4" t="s">
        <v>527</v>
      </c>
      <c r="L1880" s="4">
        <v>0</v>
      </c>
      <c r="M1880" s="4">
        <v>1</v>
      </c>
      <c r="N1880" s="4"/>
      <c r="O1880" s="4" t="s">
        <v>285</v>
      </c>
      <c r="P1880" s="4" t="s">
        <v>279</v>
      </c>
      <c r="Q1880" s="4" t="s">
        <v>5689</v>
      </c>
      <c r="R1880" s="4"/>
      <c r="S1880" s="18"/>
      <c r="U1880" s="7">
        <f>VLOOKUP(F1880,[6]农村公路!$I$6:$W$11652,15,0)</f>
        <v>1</v>
      </c>
      <c r="V1880" s="7">
        <f t="shared" si="90"/>
        <v>0</v>
      </c>
      <c r="W1880" s="7" t="e">
        <f>VLOOKUP(F1880,'[7]乡镇通三级、旅游资源产业路项目明细'!$F$8:$S$1305,14,0)</f>
        <v>#N/A</v>
      </c>
      <c r="AA1880" s="7" t="e">
        <f>_xlfn.XLOOKUP(F1880,'[8]乡镇通三级、旅游资源产业路项目明细'!$U:$U,'[8]乡镇通三级、旅游资源产业路项目明细'!$U:$U)</f>
        <v>#N/A</v>
      </c>
      <c r="AB1880" s="7" t="e">
        <f>VLOOKUP(F1880,[9]项目建设投资计划表!$L$7:$O$83,4,0)</f>
        <v>#N/A</v>
      </c>
    </row>
    <row r="1881" spans="1:28" ht="25.15" customHeight="1" outlineLevel="3" x14ac:dyDescent="0.4">
      <c r="A1881" s="4" t="s">
        <v>18</v>
      </c>
      <c r="B1881" s="4" t="s">
        <v>147</v>
      </c>
      <c r="C1881" s="4" t="s">
        <v>5690</v>
      </c>
      <c r="D1881" s="4" t="s">
        <v>5691</v>
      </c>
      <c r="E1881" s="9"/>
      <c r="F1881" s="4" t="s">
        <v>5692</v>
      </c>
      <c r="G1881" s="4" t="s">
        <v>275</v>
      </c>
      <c r="H1881" s="9" t="s">
        <v>200</v>
      </c>
      <c r="I1881" s="9" t="s">
        <v>5693</v>
      </c>
      <c r="J1881" s="4">
        <v>3.5</v>
      </c>
      <c r="K1881" s="4" t="s">
        <v>1812</v>
      </c>
      <c r="L1881" s="4">
        <v>0</v>
      </c>
      <c r="M1881" s="4">
        <v>3.5</v>
      </c>
      <c r="N1881" s="4"/>
      <c r="O1881" s="4" t="s">
        <v>293</v>
      </c>
      <c r="P1881" s="4" t="s">
        <v>279</v>
      </c>
      <c r="Q1881" s="4" t="s">
        <v>5694</v>
      </c>
      <c r="R1881" s="4"/>
      <c r="S1881" s="18"/>
      <c r="U1881" s="7">
        <f>VLOOKUP(F1881,[6]农村公路!$I$6:$W$11652,15,0)</f>
        <v>3.5</v>
      </c>
      <c r="V1881" s="7">
        <f t="shared" si="90"/>
        <v>0</v>
      </c>
      <c r="W1881" s="7" t="e">
        <f>VLOOKUP(F1881,'[7]乡镇通三级、旅游资源产业路项目明细'!$F$8:$S$1305,14,0)</f>
        <v>#N/A</v>
      </c>
      <c r="AA1881" s="7" t="e">
        <f>_xlfn.XLOOKUP(F1881,'[8]乡镇通三级、旅游资源产业路项目明细'!$U:$U,'[8]乡镇通三级、旅游资源产业路项目明细'!$U:$U)</f>
        <v>#N/A</v>
      </c>
      <c r="AB1881" s="7" t="e">
        <f>VLOOKUP(F1881,[9]项目建设投资计划表!$L$7:$O$83,4,0)</f>
        <v>#N/A</v>
      </c>
    </row>
    <row r="1882" spans="1:28" ht="25.15" customHeight="1" outlineLevel="3" x14ac:dyDescent="0.4">
      <c r="A1882" s="4" t="s">
        <v>18</v>
      </c>
      <c r="B1882" s="4" t="s">
        <v>147</v>
      </c>
      <c r="C1882" s="4" t="s">
        <v>5651</v>
      </c>
      <c r="D1882" s="4" t="s">
        <v>5695</v>
      </c>
      <c r="E1882" s="9"/>
      <c r="F1882" s="4" t="s">
        <v>5696</v>
      </c>
      <c r="G1882" s="4" t="s">
        <v>275</v>
      </c>
      <c r="H1882" s="9" t="s">
        <v>291</v>
      </c>
      <c r="I1882" s="9" t="s">
        <v>283</v>
      </c>
      <c r="J1882" s="4">
        <v>1</v>
      </c>
      <c r="K1882" s="4" t="s">
        <v>1812</v>
      </c>
      <c r="L1882" s="4">
        <v>0</v>
      </c>
      <c r="M1882" s="4">
        <v>1</v>
      </c>
      <c r="N1882" s="4"/>
      <c r="O1882" s="4" t="s">
        <v>285</v>
      </c>
      <c r="P1882" s="4" t="s">
        <v>279</v>
      </c>
      <c r="Q1882" s="4" t="s">
        <v>5697</v>
      </c>
      <c r="R1882" s="4"/>
      <c r="S1882" s="18"/>
      <c r="U1882" s="7">
        <f>VLOOKUP(F1882,[6]农村公路!$I$6:$W$11652,15,0)</f>
        <v>1</v>
      </c>
      <c r="V1882" s="7">
        <f t="shared" si="90"/>
        <v>0</v>
      </c>
      <c r="W1882" s="7" t="e">
        <f>VLOOKUP(F1882,'[7]乡镇通三级、旅游资源产业路项目明细'!$F$8:$S$1305,14,0)</f>
        <v>#N/A</v>
      </c>
      <c r="AA1882" s="7" t="e">
        <f>_xlfn.XLOOKUP(F1882,'[8]乡镇通三级、旅游资源产业路项目明细'!$U:$U,'[8]乡镇通三级、旅游资源产业路项目明细'!$U:$U)</f>
        <v>#N/A</v>
      </c>
      <c r="AB1882" s="7" t="e">
        <f>VLOOKUP(F1882,[9]项目建设投资计划表!$L$7:$O$83,4,0)</f>
        <v>#N/A</v>
      </c>
    </row>
    <row r="1883" spans="1:28" s="1" customFormat="1" ht="25.15" customHeight="1" outlineLevel="2" x14ac:dyDescent="0.4">
      <c r="A1883" s="4"/>
      <c r="B1883" s="11" t="s">
        <v>146</v>
      </c>
      <c r="C1883" s="4"/>
      <c r="D1883" s="4"/>
      <c r="E1883" s="9"/>
      <c r="F1883" s="4"/>
      <c r="G1883" s="4"/>
      <c r="H1883" s="9"/>
      <c r="I1883" s="9"/>
      <c r="J1883" s="4">
        <f>SUBTOTAL(9,J1884:J1897)</f>
        <v>165.18</v>
      </c>
      <c r="K1883" s="4"/>
      <c r="L1883" s="4"/>
      <c r="M1883" s="4">
        <f>SUBTOTAL(9,M1884:M1897)</f>
        <v>119.172</v>
      </c>
      <c r="N1883" s="4">
        <v>119.2</v>
      </c>
      <c r="O1883" s="4"/>
      <c r="P1883" s="4"/>
      <c r="Q1883" s="4"/>
      <c r="R1883" s="4"/>
      <c r="S1883" s="18">
        <f t="shared" si="89"/>
        <v>45.980000000000004</v>
      </c>
    </row>
    <row r="1884" spans="1:28" ht="25.15" customHeight="1" outlineLevel="3" x14ac:dyDescent="0.4">
      <c r="A1884" s="4" t="s">
        <v>18</v>
      </c>
      <c r="B1884" s="4" t="s">
        <v>146</v>
      </c>
      <c r="C1884" s="4" t="s">
        <v>5698</v>
      </c>
      <c r="D1884" s="4" t="s">
        <v>807</v>
      </c>
      <c r="E1884" s="9"/>
      <c r="F1884" s="4" t="s">
        <v>5699</v>
      </c>
      <c r="G1884" s="4" t="s">
        <v>434</v>
      </c>
      <c r="H1884" s="9" t="s">
        <v>200</v>
      </c>
      <c r="I1884" s="9" t="s">
        <v>5700</v>
      </c>
      <c r="J1884" s="4">
        <v>9</v>
      </c>
      <c r="K1884" s="4">
        <v>0</v>
      </c>
      <c r="L1884" s="4" t="s">
        <v>279</v>
      </c>
      <c r="M1884" s="4">
        <v>5</v>
      </c>
      <c r="N1884" s="4"/>
      <c r="O1884" s="4">
        <v>6.5</v>
      </c>
      <c r="P1884" s="4" t="s">
        <v>436</v>
      </c>
      <c r="Q1884" s="4" t="s">
        <v>5698</v>
      </c>
      <c r="R1884" s="4" t="s">
        <v>366</v>
      </c>
      <c r="S1884" s="18"/>
      <c r="W1884" s="7">
        <f>VLOOKUP(F1884,'[7]2021年备案'!$F$8:$S$1293,14,0)</f>
        <v>4</v>
      </c>
      <c r="X1884" s="7">
        <f>J1884-W1884</f>
        <v>5</v>
      </c>
      <c r="Y1884" s="7">
        <f>J1884-W1884-M1884</f>
        <v>0</v>
      </c>
      <c r="Z1884" s="7" t="s">
        <v>437</v>
      </c>
      <c r="AA1884" s="7" t="str">
        <f>_xlfn.XLOOKUP(F1884,'[8]乡镇通三级、旅游资源产业路项目明细'!$U:$U,'[8]乡镇通三级、旅游资源产业路项目明细'!$U:$U)</f>
        <v>鲊埠回族乡通三级公路</v>
      </c>
      <c r="AB1884" s="7" t="e">
        <f>VLOOKUP(F1884,[9]项目建设投资计划表!$L$7:$O$83,4,0)</f>
        <v>#N/A</v>
      </c>
    </row>
    <row r="1885" spans="1:28" ht="25.15" customHeight="1" outlineLevel="3" x14ac:dyDescent="0.4">
      <c r="A1885" s="4" t="s">
        <v>18</v>
      </c>
      <c r="B1885" s="4" t="s">
        <v>146</v>
      </c>
      <c r="C1885" s="4" t="s">
        <v>5701</v>
      </c>
      <c r="D1885" s="4" t="s">
        <v>5702</v>
      </c>
      <c r="E1885" s="9"/>
      <c r="F1885" s="4" t="s">
        <v>5703</v>
      </c>
      <c r="G1885" s="4" t="s">
        <v>290</v>
      </c>
      <c r="H1885" s="9" t="s">
        <v>291</v>
      </c>
      <c r="I1885" s="9" t="s">
        <v>5704</v>
      </c>
      <c r="J1885" s="4">
        <v>15.141</v>
      </c>
      <c r="K1885" s="4" t="s">
        <v>300</v>
      </c>
      <c r="L1885" s="4">
        <v>0</v>
      </c>
      <c r="M1885" s="4">
        <v>12.74</v>
      </c>
      <c r="N1885" s="4"/>
      <c r="O1885" s="4" t="s">
        <v>293</v>
      </c>
      <c r="P1885" s="4" t="s">
        <v>279</v>
      </c>
      <c r="Q1885" s="4" t="s">
        <v>5705</v>
      </c>
      <c r="R1885" s="4"/>
      <c r="S1885" s="18"/>
      <c r="U1885" s="7">
        <f>VLOOKUP(F1885,[6]农村公路!$I$6:$W$11652,15,0)</f>
        <v>15.141</v>
      </c>
      <c r="V1885" s="7">
        <f t="shared" ref="V1885:V1897" si="91">J1885-U1885</f>
        <v>0</v>
      </c>
      <c r="W1885" s="7" t="e">
        <f>VLOOKUP(F1885,'[7]乡镇通三级、旅游资源产业路项目明细'!$F$8:$S$1305,14,0)</f>
        <v>#N/A</v>
      </c>
      <c r="AA1885" s="7" t="e">
        <f>_xlfn.XLOOKUP(F1885,'[8]乡镇通三级、旅游资源产业路项目明细'!$U:$U,'[8]乡镇通三级、旅游资源产业路项目明细'!$U:$U)</f>
        <v>#N/A</v>
      </c>
      <c r="AB1885" s="7" t="e">
        <f>VLOOKUP(F1885,[9]项目建设投资计划表!$L$7:$O$83,4,0)</f>
        <v>#N/A</v>
      </c>
    </row>
    <row r="1886" spans="1:28" ht="25.15" customHeight="1" outlineLevel="3" x14ac:dyDescent="0.4">
      <c r="A1886" s="4" t="s">
        <v>18</v>
      </c>
      <c r="B1886" s="4" t="s">
        <v>146</v>
      </c>
      <c r="C1886" s="4" t="s">
        <v>347</v>
      </c>
      <c r="D1886" s="4" t="s">
        <v>5706</v>
      </c>
      <c r="E1886" s="9"/>
      <c r="F1886" s="4" t="s">
        <v>5707</v>
      </c>
      <c r="G1886" s="4" t="s">
        <v>290</v>
      </c>
      <c r="H1886" s="9" t="s">
        <v>291</v>
      </c>
      <c r="I1886" s="9" t="s">
        <v>5708</v>
      </c>
      <c r="J1886" s="4">
        <v>4.4989999999999997</v>
      </c>
      <c r="K1886" s="4" t="s">
        <v>277</v>
      </c>
      <c r="L1886" s="4">
        <v>0</v>
      </c>
      <c r="M1886" s="4">
        <v>4.4989999999999997</v>
      </c>
      <c r="N1886" s="4"/>
      <c r="O1886" s="4" t="s">
        <v>293</v>
      </c>
      <c r="P1886" s="4" t="s">
        <v>279</v>
      </c>
      <c r="Q1886" s="4" t="s">
        <v>5709</v>
      </c>
      <c r="R1886" s="4"/>
      <c r="S1886" s="18"/>
      <c r="U1886" s="7">
        <f>VLOOKUP(F1886,[6]农村公路!$I$6:$W$11652,15,0)</f>
        <v>4.4989999999999997</v>
      </c>
      <c r="V1886" s="7">
        <f t="shared" si="91"/>
        <v>0</v>
      </c>
      <c r="W1886" s="7" t="e">
        <f>VLOOKUP(F1886,'[7]乡镇通三级、旅游资源产业路项目明细'!$F$8:$S$1305,14,0)</f>
        <v>#N/A</v>
      </c>
      <c r="AA1886" s="7" t="e">
        <f>_xlfn.XLOOKUP(F1886,'[8]乡镇通三级、旅游资源产业路项目明细'!$U:$U,'[8]乡镇通三级、旅游资源产业路项目明细'!$U:$U)</f>
        <v>#N/A</v>
      </c>
      <c r="AB1886" s="7" t="e">
        <f>VLOOKUP(F1886,[9]项目建设投资计划表!$L$7:$O$83,4,0)</f>
        <v>#N/A</v>
      </c>
    </row>
    <row r="1887" spans="1:28" ht="25.15" customHeight="1" outlineLevel="3" x14ac:dyDescent="0.4">
      <c r="A1887" s="4" t="s">
        <v>18</v>
      </c>
      <c r="B1887" s="4" t="s">
        <v>146</v>
      </c>
      <c r="C1887" s="4" t="s">
        <v>5710</v>
      </c>
      <c r="D1887" s="4" t="s">
        <v>5711</v>
      </c>
      <c r="E1887" s="9"/>
      <c r="F1887" s="4" t="s">
        <v>5712</v>
      </c>
      <c r="G1887" s="4" t="s">
        <v>322</v>
      </c>
      <c r="H1887" s="9" t="s">
        <v>291</v>
      </c>
      <c r="I1887" s="9" t="s">
        <v>283</v>
      </c>
      <c r="J1887" s="4">
        <v>30.678000000000001</v>
      </c>
      <c r="K1887" s="4" t="s">
        <v>284</v>
      </c>
      <c r="L1887" s="4">
        <v>0</v>
      </c>
      <c r="M1887" s="4">
        <v>8.1479999999999997</v>
      </c>
      <c r="N1887" s="4"/>
      <c r="O1887" s="4" t="s">
        <v>293</v>
      </c>
      <c r="P1887" s="4" t="s">
        <v>279</v>
      </c>
      <c r="Q1887" s="4" t="s">
        <v>5713</v>
      </c>
      <c r="R1887" s="4"/>
      <c r="S1887" s="18"/>
      <c r="U1887" s="7">
        <f>VLOOKUP(F1887,[6]农村公路!$I$6:$W$11652,15,0)</f>
        <v>30.678000000000001</v>
      </c>
      <c r="V1887" s="7">
        <f t="shared" si="91"/>
        <v>0</v>
      </c>
      <c r="W1887" s="7" t="e">
        <f>VLOOKUP(F1887,'[7]乡镇通三级、旅游资源产业路项目明细'!$F$8:$S$1305,14,0)</f>
        <v>#N/A</v>
      </c>
      <c r="AA1887" s="7" t="e">
        <f>_xlfn.XLOOKUP(F1887,'[8]乡镇通三级、旅游资源产业路项目明细'!$U:$U,'[8]乡镇通三级、旅游资源产业路项目明细'!$U:$U)</f>
        <v>#N/A</v>
      </c>
      <c r="AB1887" s="7" t="e">
        <f>VLOOKUP(F1887,[9]项目建设投资计划表!$L$7:$O$83,4,0)</f>
        <v>#N/A</v>
      </c>
    </row>
    <row r="1888" spans="1:28" ht="25.15" customHeight="1" outlineLevel="3" x14ac:dyDescent="0.4">
      <c r="A1888" s="4" t="s">
        <v>18</v>
      </c>
      <c r="B1888" s="4" t="s">
        <v>146</v>
      </c>
      <c r="C1888" s="4" t="s">
        <v>5714</v>
      </c>
      <c r="D1888" s="4" t="s">
        <v>5715</v>
      </c>
      <c r="E1888" s="9"/>
      <c r="F1888" s="4" t="s">
        <v>5716</v>
      </c>
      <c r="G1888" s="4" t="s">
        <v>322</v>
      </c>
      <c r="H1888" s="9" t="s">
        <v>200</v>
      </c>
      <c r="I1888" s="9" t="s">
        <v>5717</v>
      </c>
      <c r="J1888" s="4">
        <v>22.521000000000001</v>
      </c>
      <c r="K1888" s="4" t="s">
        <v>284</v>
      </c>
      <c r="L1888" s="4">
        <v>0</v>
      </c>
      <c r="M1888" s="4">
        <v>15.048</v>
      </c>
      <c r="N1888" s="4"/>
      <c r="O1888" s="4" t="s">
        <v>293</v>
      </c>
      <c r="P1888" s="4" t="s">
        <v>279</v>
      </c>
      <c r="Q1888" s="4" t="s">
        <v>5705</v>
      </c>
      <c r="R1888" s="4"/>
      <c r="S1888" s="18"/>
      <c r="U1888" s="7">
        <f>VLOOKUP(F1888,[6]农村公路!$I$6:$W$11652,15,0)</f>
        <v>22.521000000000001</v>
      </c>
      <c r="V1888" s="7">
        <f t="shared" si="91"/>
        <v>0</v>
      </c>
      <c r="W1888" s="7" t="e">
        <f>VLOOKUP(F1888,'[7]乡镇通三级、旅游资源产业路项目明细'!$F$8:$S$1305,14,0)</f>
        <v>#N/A</v>
      </c>
      <c r="AA1888" s="7" t="e">
        <f>_xlfn.XLOOKUP(F1888,'[8]乡镇通三级、旅游资源产业路项目明细'!$U:$U,'[8]乡镇通三级、旅游资源产业路项目明细'!$U:$U)</f>
        <v>#N/A</v>
      </c>
      <c r="AB1888" s="7" t="e">
        <f>VLOOKUP(F1888,[9]项目建设投资计划表!$L$7:$O$83,4,0)</f>
        <v>#N/A</v>
      </c>
    </row>
    <row r="1889" spans="1:28" ht="25.15" customHeight="1" outlineLevel="3" x14ac:dyDescent="0.4">
      <c r="A1889" s="4" t="s">
        <v>18</v>
      </c>
      <c r="B1889" s="4" t="s">
        <v>146</v>
      </c>
      <c r="C1889" s="4" t="s">
        <v>5718</v>
      </c>
      <c r="D1889" s="4" t="s">
        <v>5719</v>
      </c>
      <c r="E1889" s="9"/>
      <c r="F1889" s="4" t="s">
        <v>5720</v>
      </c>
      <c r="G1889" s="4" t="s">
        <v>322</v>
      </c>
      <c r="H1889" s="9" t="s">
        <v>291</v>
      </c>
      <c r="I1889" s="9" t="s">
        <v>5721</v>
      </c>
      <c r="J1889" s="4">
        <v>10.811</v>
      </c>
      <c r="K1889" s="4">
        <v>0</v>
      </c>
      <c r="L1889" s="4">
        <v>0</v>
      </c>
      <c r="M1889" s="4">
        <v>6.3120000000000003</v>
      </c>
      <c r="N1889" s="4"/>
      <c r="O1889" s="4" t="s">
        <v>293</v>
      </c>
      <c r="P1889" s="4" t="s">
        <v>279</v>
      </c>
      <c r="Q1889" s="4" t="s">
        <v>5722</v>
      </c>
      <c r="R1889" s="4"/>
      <c r="S1889" s="18"/>
      <c r="U1889" s="7">
        <f>VLOOKUP(F1889,[6]农村公路!$I$6:$W$11652,15,0)</f>
        <v>10.811</v>
      </c>
      <c r="V1889" s="7">
        <f t="shared" si="91"/>
        <v>0</v>
      </c>
      <c r="W1889" s="7" t="e">
        <f>VLOOKUP(F1889,'[7]乡镇通三级、旅游资源产业路项目明细'!$F$8:$S$1305,14,0)</f>
        <v>#N/A</v>
      </c>
      <c r="AA1889" s="7" t="e">
        <f>_xlfn.XLOOKUP(F1889,'[8]乡镇通三级、旅游资源产业路项目明细'!$U:$U,'[8]乡镇通三级、旅游资源产业路项目明细'!$U:$U)</f>
        <v>#N/A</v>
      </c>
      <c r="AB1889" s="7" t="e">
        <f>VLOOKUP(F1889,[9]项目建设投资计划表!$L$7:$O$83,4,0)</f>
        <v>#N/A</v>
      </c>
    </row>
    <row r="1890" spans="1:28" ht="25.15" customHeight="1" outlineLevel="3" x14ac:dyDescent="0.4">
      <c r="A1890" s="4" t="s">
        <v>18</v>
      </c>
      <c r="B1890" s="4" t="s">
        <v>146</v>
      </c>
      <c r="C1890" s="4" t="s">
        <v>5723</v>
      </c>
      <c r="D1890" s="4" t="s">
        <v>5724</v>
      </c>
      <c r="E1890" s="9"/>
      <c r="F1890" s="4" t="s">
        <v>5725</v>
      </c>
      <c r="G1890" s="4" t="s">
        <v>322</v>
      </c>
      <c r="H1890" s="9" t="s">
        <v>200</v>
      </c>
      <c r="I1890" s="9" t="s">
        <v>5726</v>
      </c>
      <c r="J1890" s="4">
        <v>13.429</v>
      </c>
      <c r="K1890" s="4" t="s">
        <v>277</v>
      </c>
      <c r="L1890" s="4">
        <v>0</v>
      </c>
      <c r="M1890" s="4">
        <v>13.429</v>
      </c>
      <c r="N1890" s="4"/>
      <c r="O1890" s="4" t="s">
        <v>293</v>
      </c>
      <c r="P1890" s="4" t="s">
        <v>279</v>
      </c>
      <c r="Q1890" s="4" t="s">
        <v>5727</v>
      </c>
      <c r="R1890" s="4"/>
      <c r="S1890" s="18"/>
      <c r="U1890" s="7">
        <f>VLOOKUP(F1890,[6]农村公路!$I$6:$W$11652,15,0)</f>
        <v>13.429</v>
      </c>
      <c r="V1890" s="7">
        <f t="shared" si="91"/>
        <v>0</v>
      </c>
      <c r="W1890" s="7" t="e">
        <f>VLOOKUP(F1890,'[7]乡镇通三级、旅游资源产业路项目明细'!$F$8:$S$1305,14,0)</f>
        <v>#N/A</v>
      </c>
      <c r="AA1890" s="7" t="e">
        <f>_xlfn.XLOOKUP(F1890,'[8]乡镇通三级、旅游资源产业路项目明细'!$U:$U,'[8]乡镇通三级、旅游资源产业路项目明细'!$U:$U)</f>
        <v>#N/A</v>
      </c>
      <c r="AB1890" s="7" t="e">
        <f>VLOOKUP(F1890,[9]项目建设投资计划表!$L$7:$O$83,4,0)</f>
        <v>#N/A</v>
      </c>
    </row>
    <row r="1891" spans="1:28" ht="25.15" customHeight="1" outlineLevel="3" x14ac:dyDescent="0.4">
      <c r="A1891" s="4" t="s">
        <v>18</v>
      </c>
      <c r="B1891" s="4" t="s">
        <v>146</v>
      </c>
      <c r="C1891" s="4" t="s">
        <v>5728</v>
      </c>
      <c r="D1891" s="4" t="s">
        <v>5729</v>
      </c>
      <c r="E1891" s="9"/>
      <c r="F1891" s="4" t="s">
        <v>5730</v>
      </c>
      <c r="G1891" s="4" t="s">
        <v>275</v>
      </c>
      <c r="H1891" s="9" t="s">
        <v>291</v>
      </c>
      <c r="I1891" s="9" t="s">
        <v>5731</v>
      </c>
      <c r="J1891" s="4">
        <v>6.524</v>
      </c>
      <c r="K1891" s="4" t="s">
        <v>277</v>
      </c>
      <c r="L1891" s="4">
        <v>0</v>
      </c>
      <c r="M1891" s="4">
        <v>6.524</v>
      </c>
      <c r="N1891" s="4"/>
      <c r="O1891" s="4" t="s">
        <v>293</v>
      </c>
      <c r="P1891" s="4" t="s">
        <v>279</v>
      </c>
      <c r="Q1891" s="4" t="s">
        <v>5732</v>
      </c>
      <c r="R1891" s="4"/>
      <c r="S1891" s="18"/>
      <c r="U1891" s="7">
        <f>VLOOKUP(F1891,[6]农村公路!$I$6:$W$11652,15,0)</f>
        <v>6.524</v>
      </c>
      <c r="V1891" s="7">
        <f t="shared" si="91"/>
        <v>0</v>
      </c>
      <c r="W1891" s="7" t="e">
        <f>VLOOKUP(F1891,'[7]乡镇通三级、旅游资源产业路项目明细'!$F$8:$S$1305,14,0)</f>
        <v>#N/A</v>
      </c>
      <c r="AA1891" s="7" t="e">
        <f>_xlfn.XLOOKUP(F1891,'[8]乡镇通三级、旅游资源产业路项目明细'!$U:$U,'[8]乡镇通三级、旅游资源产业路项目明细'!$U:$U)</f>
        <v>#N/A</v>
      </c>
      <c r="AB1891" s="7" t="e">
        <f>VLOOKUP(F1891,[9]项目建设投资计划表!$L$7:$O$83,4,0)</f>
        <v>#N/A</v>
      </c>
    </row>
    <row r="1892" spans="1:28" ht="25.15" customHeight="1" outlineLevel="3" x14ac:dyDescent="0.4">
      <c r="A1892" s="4" t="s">
        <v>18</v>
      </c>
      <c r="B1892" s="4" t="s">
        <v>146</v>
      </c>
      <c r="C1892" s="4" t="s">
        <v>5701</v>
      </c>
      <c r="D1892" s="4" t="s">
        <v>5733</v>
      </c>
      <c r="E1892" s="9"/>
      <c r="F1892" s="4" t="s">
        <v>5734</v>
      </c>
      <c r="G1892" s="4" t="s">
        <v>275</v>
      </c>
      <c r="H1892" s="9" t="s">
        <v>291</v>
      </c>
      <c r="I1892" s="9" t="s">
        <v>5735</v>
      </c>
      <c r="J1892" s="4">
        <v>8.2669999999999995</v>
      </c>
      <c r="K1892" s="4" t="s">
        <v>300</v>
      </c>
      <c r="L1892" s="4">
        <v>0</v>
      </c>
      <c r="M1892" s="4">
        <v>8.2669999999999995</v>
      </c>
      <c r="N1892" s="4"/>
      <c r="O1892" s="4" t="s">
        <v>293</v>
      </c>
      <c r="P1892" s="4" t="s">
        <v>279</v>
      </c>
      <c r="Q1892" s="4" t="s">
        <v>5736</v>
      </c>
      <c r="R1892" s="4"/>
      <c r="S1892" s="18"/>
      <c r="U1892" s="7">
        <f>VLOOKUP(F1892,[6]农村公路!$I$6:$W$11652,15,0)</f>
        <v>8.2669999999999995</v>
      </c>
      <c r="V1892" s="7">
        <f t="shared" si="91"/>
        <v>0</v>
      </c>
      <c r="W1892" s="7" t="e">
        <f>VLOOKUP(F1892,'[7]乡镇通三级、旅游资源产业路项目明细'!$F$8:$S$1305,14,0)</f>
        <v>#N/A</v>
      </c>
      <c r="AA1892" s="7" t="e">
        <f>_xlfn.XLOOKUP(F1892,'[8]乡镇通三级、旅游资源产业路项目明细'!$U:$U,'[8]乡镇通三级、旅游资源产业路项目明细'!$U:$U)</f>
        <v>#N/A</v>
      </c>
      <c r="AB1892" s="7" t="e">
        <f>VLOOKUP(F1892,[9]项目建设投资计划表!$L$7:$O$83,4,0)</f>
        <v>#N/A</v>
      </c>
    </row>
    <row r="1893" spans="1:28" ht="25.15" customHeight="1" outlineLevel="3" x14ac:dyDescent="0.4">
      <c r="A1893" s="4" t="s">
        <v>18</v>
      </c>
      <c r="B1893" s="4" t="s">
        <v>146</v>
      </c>
      <c r="C1893" s="4" t="s">
        <v>5737</v>
      </c>
      <c r="D1893" s="4" t="s">
        <v>5738</v>
      </c>
      <c r="E1893" s="9"/>
      <c r="F1893" s="4" t="s">
        <v>5739</v>
      </c>
      <c r="G1893" s="4" t="s">
        <v>275</v>
      </c>
      <c r="H1893" s="9" t="s">
        <v>200</v>
      </c>
      <c r="I1893" s="9" t="s">
        <v>5740</v>
      </c>
      <c r="J1893" s="4">
        <v>8.5210000000000008</v>
      </c>
      <c r="K1893" s="4" t="s">
        <v>277</v>
      </c>
      <c r="L1893" s="4">
        <v>0</v>
      </c>
      <c r="M1893" s="4">
        <v>8.5210000000000008</v>
      </c>
      <c r="N1893" s="4"/>
      <c r="O1893" s="4" t="s">
        <v>293</v>
      </c>
      <c r="P1893" s="4" t="s">
        <v>279</v>
      </c>
      <c r="Q1893" s="4" t="s">
        <v>5741</v>
      </c>
      <c r="R1893" s="4"/>
      <c r="S1893" s="18"/>
      <c r="U1893" s="7">
        <f>VLOOKUP(F1893,[6]农村公路!$I$6:$W$11652,15,0)</f>
        <v>8.5210000000000008</v>
      </c>
      <c r="V1893" s="7">
        <f t="shared" si="91"/>
        <v>0</v>
      </c>
      <c r="W1893" s="7" t="e">
        <f>VLOOKUP(F1893,'[7]乡镇通三级、旅游资源产业路项目明细'!$F$8:$S$1305,14,0)</f>
        <v>#N/A</v>
      </c>
      <c r="AA1893" s="7" t="e">
        <f>_xlfn.XLOOKUP(F1893,'[8]乡镇通三级、旅游资源产业路项目明细'!$U:$U,'[8]乡镇通三级、旅游资源产业路项目明细'!$U:$U)</f>
        <v>#N/A</v>
      </c>
      <c r="AB1893" s="7" t="e">
        <f>VLOOKUP(F1893,[9]项目建设投资计划表!$L$7:$O$83,4,0)</f>
        <v>#N/A</v>
      </c>
    </row>
    <row r="1894" spans="1:28" ht="25.15" customHeight="1" outlineLevel="3" x14ac:dyDescent="0.4">
      <c r="A1894" s="4" t="s">
        <v>18</v>
      </c>
      <c r="B1894" s="4" t="s">
        <v>146</v>
      </c>
      <c r="C1894" s="4" t="s">
        <v>5737</v>
      </c>
      <c r="D1894" s="4" t="s">
        <v>5742</v>
      </c>
      <c r="E1894" s="9"/>
      <c r="F1894" s="4" t="s">
        <v>5743</v>
      </c>
      <c r="G1894" s="4" t="s">
        <v>275</v>
      </c>
      <c r="H1894" s="9" t="s">
        <v>291</v>
      </c>
      <c r="I1894" s="9" t="s">
        <v>283</v>
      </c>
      <c r="J1894" s="4">
        <v>12.03</v>
      </c>
      <c r="K1894" s="4">
        <v>0</v>
      </c>
      <c r="L1894" s="4">
        <v>0</v>
      </c>
      <c r="M1894" s="4">
        <v>11.88</v>
      </c>
      <c r="N1894" s="4"/>
      <c r="O1894" s="4" t="s">
        <v>293</v>
      </c>
      <c r="P1894" s="4" t="s">
        <v>279</v>
      </c>
      <c r="Q1894" s="4" t="s">
        <v>5744</v>
      </c>
      <c r="R1894" s="4"/>
      <c r="S1894" s="18"/>
      <c r="U1894" s="7">
        <f>VLOOKUP(F1894,[6]农村公路!$I$6:$W$11652,15,0)</f>
        <v>12.03</v>
      </c>
      <c r="V1894" s="7">
        <f t="shared" si="91"/>
        <v>0</v>
      </c>
      <c r="W1894" s="7" t="e">
        <f>VLOOKUP(F1894,'[7]乡镇通三级、旅游资源产业路项目明细'!$F$8:$S$1305,14,0)</f>
        <v>#N/A</v>
      </c>
      <c r="AA1894" s="7" t="e">
        <f>_xlfn.XLOOKUP(F1894,'[8]乡镇通三级、旅游资源产业路项目明细'!$U:$U,'[8]乡镇通三级、旅游资源产业路项目明细'!$U:$U)</f>
        <v>#N/A</v>
      </c>
      <c r="AB1894" s="7" t="e">
        <f>VLOOKUP(F1894,[9]项目建设投资计划表!$L$7:$O$83,4,0)</f>
        <v>#N/A</v>
      </c>
    </row>
    <row r="1895" spans="1:28" ht="25.15" customHeight="1" outlineLevel="3" x14ac:dyDescent="0.4">
      <c r="A1895" s="4" t="s">
        <v>18</v>
      </c>
      <c r="B1895" s="4" t="s">
        <v>146</v>
      </c>
      <c r="C1895" s="4" t="s">
        <v>5745</v>
      </c>
      <c r="D1895" s="4" t="s">
        <v>5746</v>
      </c>
      <c r="E1895" s="9"/>
      <c r="F1895" s="4" t="s">
        <v>5747</v>
      </c>
      <c r="G1895" s="4" t="s">
        <v>275</v>
      </c>
      <c r="H1895" s="9" t="s">
        <v>200</v>
      </c>
      <c r="I1895" s="9" t="s">
        <v>5748</v>
      </c>
      <c r="J1895" s="4">
        <v>14.582000000000001</v>
      </c>
      <c r="K1895" s="4">
        <v>0</v>
      </c>
      <c r="L1895" s="4">
        <v>0</v>
      </c>
      <c r="M1895" s="4">
        <v>14.582000000000001</v>
      </c>
      <c r="N1895" s="4"/>
      <c r="O1895" s="4" t="s">
        <v>293</v>
      </c>
      <c r="P1895" s="4" t="s">
        <v>279</v>
      </c>
      <c r="Q1895" s="4" t="s">
        <v>5749</v>
      </c>
      <c r="R1895" s="4"/>
      <c r="S1895" s="18"/>
      <c r="U1895" s="7">
        <f>VLOOKUP(F1895,[6]农村公路!$I$6:$W$11652,15,0)</f>
        <v>14.582000000000001</v>
      </c>
      <c r="V1895" s="7">
        <f t="shared" si="91"/>
        <v>0</v>
      </c>
      <c r="W1895" s="7" t="e">
        <f>VLOOKUP(F1895,'[7]乡镇通三级、旅游资源产业路项目明细'!$F$8:$S$1305,14,0)</f>
        <v>#N/A</v>
      </c>
      <c r="AA1895" s="7" t="e">
        <f>_xlfn.XLOOKUP(F1895,'[8]乡镇通三级、旅游资源产业路项目明细'!$U:$U,'[8]乡镇通三级、旅游资源产业路项目明细'!$U:$U)</f>
        <v>#N/A</v>
      </c>
      <c r="AB1895" s="7" t="e">
        <f>VLOOKUP(F1895,[9]项目建设投资计划表!$L$7:$O$83,4,0)</f>
        <v>#N/A</v>
      </c>
    </row>
    <row r="1896" spans="1:28" ht="25.15" customHeight="1" outlineLevel="3" x14ac:dyDescent="0.4">
      <c r="A1896" s="4" t="s">
        <v>18</v>
      </c>
      <c r="B1896" s="4" t="s">
        <v>146</v>
      </c>
      <c r="C1896" s="4" t="s">
        <v>5745</v>
      </c>
      <c r="D1896" s="4" t="s">
        <v>5750</v>
      </c>
      <c r="E1896" s="9"/>
      <c r="F1896" s="4" t="s">
        <v>5751</v>
      </c>
      <c r="G1896" s="4" t="s">
        <v>275</v>
      </c>
      <c r="H1896" s="9" t="s">
        <v>200</v>
      </c>
      <c r="I1896" s="9" t="s">
        <v>5752</v>
      </c>
      <c r="J1896" s="4">
        <v>4.0430000000000001</v>
      </c>
      <c r="K1896" s="4">
        <v>0</v>
      </c>
      <c r="L1896" s="4">
        <v>0</v>
      </c>
      <c r="M1896" s="4">
        <v>4.0430000000000001</v>
      </c>
      <c r="N1896" s="4"/>
      <c r="O1896" s="4" t="s">
        <v>293</v>
      </c>
      <c r="P1896" s="4" t="s">
        <v>279</v>
      </c>
      <c r="Q1896" s="4" t="s">
        <v>5753</v>
      </c>
      <c r="R1896" s="4"/>
      <c r="S1896" s="18"/>
      <c r="U1896" s="7">
        <f>VLOOKUP(F1896,[6]农村公路!$I$6:$W$11652,15,0)</f>
        <v>4.0430000000000001</v>
      </c>
      <c r="V1896" s="7">
        <f t="shared" si="91"/>
        <v>0</v>
      </c>
      <c r="W1896" s="7" t="e">
        <f>VLOOKUP(F1896,'[7]乡镇通三级、旅游资源产业路项目明细'!$F$8:$S$1305,14,0)</f>
        <v>#N/A</v>
      </c>
      <c r="AA1896" s="7" t="e">
        <f>_xlfn.XLOOKUP(F1896,'[8]乡镇通三级、旅游资源产业路项目明细'!$U:$U,'[8]乡镇通三级、旅游资源产业路项目明细'!$U:$U)</f>
        <v>#N/A</v>
      </c>
      <c r="AB1896" s="7" t="e">
        <f>VLOOKUP(F1896,[9]项目建设投资计划表!$L$7:$O$83,4,0)</f>
        <v>#N/A</v>
      </c>
    </row>
    <row r="1897" spans="1:28" ht="25.15" customHeight="1" outlineLevel="3" x14ac:dyDescent="0.4">
      <c r="A1897" s="4" t="s">
        <v>18</v>
      </c>
      <c r="B1897" s="4" t="s">
        <v>146</v>
      </c>
      <c r="C1897" s="4" t="s">
        <v>5728</v>
      </c>
      <c r="D1897" s="4" t="s">
        <v>5754</v>
      </c>
      <c r="E1897" s="9"/>
      <c r="F1897" s="4" t="s">
        <v>5755</v>
      </c>
      <c r="G1897" s="4" t="s">
        <v>275</v>
      </c>
      <c r="H1897" s="9" t="s">
        <v>291</v>
      </c>
      <c r="I1897" s="9" t="s">
        <v>5756</v>
      </c>
      <c r="J1897" s="67">
        <v>5.1340000000000003</v>
      </c>
      <c r="K1897" s="4">
        <v>4.5</v>
      </c>
      <c r="L1897" s="4">
        <v>0.17899999999999999</v>
      </c>
      <c r="M1897" s="4">
        <v>0.17899999999999999</v>
      </c>
      <c r="N1897" s="4"/>
      <c r="O1897" s="4">
        <v>6</v>
      </c>
      <c r="P1897" s="4" t="s">
        <v>279</v>
      </c>
      <c r="Q1897" s="4" t="s">
        <v>5757</v>
      </c>
      <c r="R1897" s="4" t="s">
        <v>366</v>
      </c>
      <c r="S1897" s="18"/>
      <c r="U1897" s="7">
        <f>VLOOKUP(F1897,[6]农村公路!$I$6:$W$11652,15,0)</f>
        <v>5.1340000000000003</v>
      </c>
      <c r="V1897" s="7">
        <f t="shared" si="91"/>
        <v>0</v>
      </c>
      <c r="W1897" s="7">
        <f>VLOOKUP(F1897,'[7]2021年备案'!$F$8:$S$1293,14,0)</f>
        <v>4.4690000000000003</v>
      </c>
      <c r="X1897" s="7">
        <f>J1897-W1897</f>
        <v>0.66500000000000004</v>
      </c>
      <c r="Y1897" s="7">
        <f>X1897-M1897</f>
        <v>0.48600000000000004</v>
      </c>
      <c r="AA1897" s="7" t="str">
        <f>_xlfn.XLOOKUP(F1897,'[8]乡镇通三级、旅游资源产业路项目明细'!$U:$U,'[8]乡镇通三级、旅游资源产业路项目明细'!$U:$U)</f>
        <v>峡康线（桃江县圣恩茶叶特色产业园）</v>
      </c>
      <c r="AB1897" s="7" t="e">
        <f>VLOOKUP(F1897,[9]项目建设投资计划表!$L$7:$O$83,4,0)</f>
        <v>#N/A</v>
      </c>
    </row>
    <row r="1898" spans="1:28" s="1" customFormat="1" ht="25.15" customHeight="1" outlineLevel="2" x14ac:dyDescent="0.4">
      <c r="A1898" s="4"/>
      <c r="B1898" s="11" t="s">
        <v>149</v>
      </c>
      <c r="C1898" s="4"/>
      <c r="D1898" s="4"/>
      <c r="E1898" s="9"/>
      <c r="F1898" s="4"/>
      <c r="G1898" s="4"/>
      <c r="H1898" s="9"/>
      <c r="I1898" s="9"/>
      <c r="J1898" s="4">
        <f>SUBTOTAL(9,J1899:J1938)</f>
        <v>147.15199999999999</v>
      </c>
      <c r="K1898" s="4"/>
      <c r="L1898" s="4"/>
      <c r="M1898" s="4">
        <f>SUBTOTAL(9,M1899:M1938)</f>
        <v>141.52499999999998</v>
      </c>
      <c r="N1898" s="4">
        <v>135.80000000000001</v>
      </c>
      <c r="O1898" s="4"/>
      <c r="P1898" s="4"/>
      <c r="Q1898" s="4"/>
      <c r="R1898" s="4"/>
      <c r="S1898" s="18">
        <f t="shared" si="89"/>
        <v>11.351999999999975</v>
      </c>
    </row>
    <row r="1899" spans="1:28" ht="25.15" customHeight="1" outlineLevel="3" x14ac:dyDescent="0.4">
      <c r="A1899" s="4" t="s">
        <v>18</v>
      </c>
      <c r="B1899" s="4" t="s">
        <v>149</v>
      </c>
      <c r="C1899" s="4" t="s">
        <v>5758</v>
      </c>
      <c r="D1899" s="4" t="s">
        <v>5759</v>
      </c>
      <c r="E1899" s="9"/>
      <c r="F1899" s="4" t="s">
        <v>5760</v>
      </c>
      <c r="G1899" s="4" t="s">
        <v>275</v>
      </c>
      <c r="H1899" s="9" t="s">
        <v>291</v>
      </c>
      <c r="I1899" s="9" t="s">
        <v>5761</v>
      </c>
      <c r="J1899" s="4">
        <v>18.481000000000002</v>
      </c>
      <c r="K1899" s="4" t="s">
        <v>284</v>
      </c>
      <c r="L1899" s="4">
        <v>0</v>
      </c>
      <c r="M1899" s="4">
        <v>15.481</v>
      </c>
      <c r="N1899" s="4"/>
      <c r="O1899" s="4" t="s">
        <v>293</v>
      </c>
      <c r="P1899" s="4" t="s">
        <v>279</v>
      </c>
      <c r="Q1899" s="4" t="s">
        <v>5762</v>
      </c>
      <c r="R1899" s="4"/>
      <c r="S1899" s="18"/>
      <c r="U1899" s="7">
        <f>VLOOKUP(F1899,[6]农村公路!$I$6:$W$11652,15,0)</f>
        <v>18.481000000000002</v>
      </c>
      <c r="V1899" s="7">
        <f t="shared" ref="V1899:V1938" si="92">J1899-U1899</f>
        <v>0</v>
      </c>
      <c r="W1899" s="7" t="e">
        <f>VLOOKUP(F1899,'[7]乡镇通三级、旅游资源产业路项目明细'!$F$8:$S$1305,14,0)</f>
        <v>#N/A</v>
      </c>
      <c r="AA1899" s="7" t="e">
        <f>_xlfn.XLOOKUP(F1899,'[8]乡镇通三级、旅游资源产业路项目明细'!$U:$U,'[8]乡镇通三级、旅游资源产业路项目明细'!$U:$U)</f>
        <v>#N/A</v>
      </c>
      <c r="AB1899" s="7" t="e">
        <f>VLOOKUP(F1899,[9]项目建设投资计划表!$L$7:$O$83,4,0)</f>
        <v>#N/A</v>
      </c>
    </row>
    <row r="1900" spans="1:28" ht="25.15" customHeight="1" outlineLevel="3" x14ac:dyDescent="0.4">
      <c r="A1900" s="4" t="s">
        <v>18</v>
      </c>
      <c r="B1900" s="4" t="s">
        <v>149</v>
      </c>
      <c r="C1900" s="4" t="s">
        <v>5758</v>
      </c>
      <c r="D1900" s="4" t="s">
        <v>5763</v>
      </c>
      <c r="E1900" s="9"/>
      <c r="F1900" s="4" t="s">
        <v>5764</v>
      </c>
      <c r="G1900" s="4" t="s">
        <v>275</v>
      </c>
      <c r="H1900" s="9" t="s">
        <v>200</v>
      </c>
      <c r="I1900" s="9" t="s">
        <v>5765</v>
      </c>
      <c r="J1900" s="4">
        <v>9</v>
      </c>
      <c r="K1900" s="4" t="s">
        <v>284</v>
      </c>
      <c r="L1900" s="4">
        <v>0</v>
      </c>
      <c r="M1900" s="4">
        <v>9</v>
      </c>
      <c r="N1900" s="4"/>
      <c r="O1900" s="4" t="s">
        <v>293</v>
      </c>
      <c r="P1900" s="4" t="s">
        <v>279</v>
      </c>
      <c r="Q1900" s="4" t="s">
        <v>5766</v>
      </c>
      <c r="R1900" s="4"/>
      <c r="S1900" s="18"/>
      <c r="U1900" s="7">
        <f>VLOOKUP(F1900,[6]农村公路!$I$6:$W$11652,15,0)</f>
        <v>9</v>
      </c>
      <c r="V1900" s="7">
        <f t="shared" si="92"/>
        <v>0</v>
      </c>
      <c r="W1900" s="7" t="e">
        <f>VLOOKUP(F1900,'[7]乡镇通三级、旅游资源产业路项目明细'!$F$8:$S$1305,14,0)</f>
        <v>#N/A</v>
      </c>
      <c r="AA1900" s="7" t="e">
        <f>_xlfn.XLOOKUP(F1900,'[8]乡镇通三级、旅游资源产业路项目明细'!$U:$U,'[8]乡镇通三级、旅游资源产业路项目明细'!$U:$U)</f>
        <v>#N/A</v>
      </c>
      <c r="AB1900" s="7" t="e">
        <f>VLOOKUP(F1900,[9]项目建设投资计划表!$L$7:$O$83,4,0)</f>
        <v>#N/A</v>
      </c>
    </row>
    <row r="1901" spans="1:28" ht="25.15" customHeight="1" outlineLevel="3" x14ac:dyDescent="0.4">
      <c r="A1901" s="4" t="s">
        <v>18</v>
      </c>
      <c r="B1901" s="4" t="s">
        <v>149</v>
      </c>
      <c r="C1901" s="4" t="s">
        <v>5767</v>
      </c>
      <c r="D1901" s="4" t="s">
        <v>5768</v>
      </c>
      <c r="E1901" s="4"/>
      <c r="F1901" s="4" t="s">
        <v>5769</v>
      </c>
      <c r="G1901" s="4" t="s">
        <v>275</v>
      </c>
      <c r="H1901" s="4" t="s">
        <v>200</v>
      </c>
      <c r="I1901" s="9" t="s">
        <v>283</v>
      </c>
      <c r="J1901" s="4">
        <v>2.2999999999999998</v>
      </c>
      <c r="K1901" s="4" t="s">
        <v>277</v>
      </c>
      <c r="L1901" s="4">
        <v>0</v>
      </c>
      <c r="M1901" s="4">
        <v>2.2999999999999998</v>
      </c>
      <c r="N1901" s="4"/>
      <c r="O1901" s="4" t="s">
        <v>293</v>
      </c>
      <c r="P1901" s="4" t="s">
        <v>279</v>
      </c>
      <c r="Q1901" s="4" t="s">
        <v>5770</v>
      </c>
      <c r="R1901" s="4"/>
      <c r="S1901" s="18"/>
      <c r="U1901" s="7">
        <f>VLOOKUP(F1901,[6]农村公路!$I$6:$W$11652,15,0)</f>
        <v>2.2999999999999998</v>
      </c>
      <c r="V1901" s="7">
        <f t="shared" si="92"/>
        <v>0</v>
      </c>
      <c r="W1901" s="7" t="e">
        <f>VLOOKUP(F1901,'[7]乡镇通三级、旅游资源产业路项目明细'!$F$8:$S$1305,14,0)</f>
        <v>#N/A</v>
      </c>
      <c r="AA1901" s="7" t="e">
        <f>_xlfn.XLOOKUP(F1901,'[8]乡镇通三级、旅游资源产业路项目明细'!$U:$U,'[8]乡镇通三级、旅游资源产业路项目明细'!$U:$U)</f>
        <v>#N/A</v>
      </c>
      <c r="AB1901" s="7" t="e">
        <f>VLOOKUP(F1901,[9]项目建设投资计划表!$L$7:$O$83,4,0)</f>
        <v>#N/A</v>
      </c>
    </row>
    <row r="1902" spans="1:28" ht="25.15" customHeight="1" outlineLevel="3" x14ac:dyDescent="0.4">
      <c r="A1902" s="4" t="s">
        <v>18</v>
      </c>
      <c r="B1902" s="4" t="s">
        <v>149</v>
      </c>
      <c r="C1902" s="4" t="s">
        <v>5771</v>
      </c>
      <c r="D1902" s="4" t="s">
        <v>5772</v>
      </c>
      <c r="E1902" s="9"/>
      <c r="F1902" s="4" t="s">
        <v>5773</v>
      </c>
      <c r="G1902" s="4" t="s">
        <v>275</v>
      </c>
      <c r="H1902" s="9" t="s">
        <v>200</v>
      </c>
      <c r="I1902" s="9" t="s">
        <v>5774</v>
      </c>
      <c r="J1902" s="4">
        <v>7.6</v>
      </c>
      <c r="K1902" s="4" t="s">
        <v>284</v>
      </c>
      <c r="L1902" s="4">
        <v>0</v>
      </c>
      <c r="M1902" s="4">
        <v>7.6</v>
      </c>
      <c r="N1902" s="4"/>
      <c r="O1902" s="4" t="s">
        <v>293</v>
      </c>
      <c r="P1902" s="4" t="s">
        <v>279</v>
      </c>
      <c r="Q1902" s="4" t="s">
        <v>5775</v>
      </c>
      <c r="R1902" s="4"/>
      <c r="S1902" s="18"/>
      <c r="U1902" s="7">
        <f>VLOOKUP(F1902,[6]农村公路!$I$6:$W$11652,15,0)</f>
        <v>7.6</v>
      </c>
      <c r="V1902" s="7">
        <f t="shared" si="92"/>
        <v>0</v>
      </c>
      <c r="W1902" s="7" t="e">
        <f>VLOOKUP(F1902,'[7]乡镇通三级、旅游资源产业路项目明细'!$F$8:$S$1305,14,0)</f>
        <v>#N/A</v>
      </c>
      <c r="AA1902" s="7" t="e">
        <f>_xlfn.XLOOKUP(F1902,'[8]乡镇通三级、旅游资源产业路项目明细'!$U:$U,'[8]乡镇通三级、旅游资源产业路项目明细'!$U:$U)</f>
        <v>#N/A</v>
      </c>
      <c r="AB1902" s="7" t="e">
        <f>VLOOKUP(F1902,[9]项目建设投资计划表!$L$7:$O$83,4,0)</f>
        <v>#N/A</v>
      </c>
    </row>
    <row r="1903" spans="1:28" ht="25.15" customHeight="1" outlineLevel="3" x14ac:dyDescent="0.4">
      <c r="A1903" s="4" t="s">
        <v>18</v>
      </c>
      <c r="B1903" s="4" t="s">
        <v>149</v>
      </c>
      <c r="C1903" s="4" t="s">
        <v>5776</v>
      </c>
      <c r="D1903" s="4" t="s">
        <v>5777</v>
      </c>
      <c r="E1903" s="9"/>
      <c r="F1903" s="4" t="s">
        <v>5778</v>
      </c>
      <c r="G1903" s="4" t="s">
        <v>275</v>
      </c>
      <c r="H1903" s="9" t="s">
        <v>200</v>
      </c>
      <c r="I1903" s="9" t="s">
        <v>5779</v>
      </c>
      <c r="J1903" s="4">
        <v>2.0859999999999999</v>
      </c>
      <c r="K1903" s="4" t="s">
        <v>300</v>
      </c>
      <c r="L1903" s="4">
        <v>0</v>
      </c>
      <c r="M1903" s="4">
        <v>2.0859999999999999</v>
      </c>
      <c r="N1903" s="4"/>
      <c r="O1903" s="4" t="s">
        <v>293</v>
      </c>
      <c r="P1903" s="4" t="s">
        <v>279</v>
      </c>
      <c r="Q1903" s="4" t="s">
        <v>5780</v>
      </c>
      <c r="R1903" s="4"/>
      <c r="S1903" s="18"/>
      <c r="U1903" s="7">
        <f>VLOOKUP(F1903,[6]农村公路!$I$6:$W$11652,15,0)</f>
        <v>2.0859999999999999</v>
      </c>
      <c r="V1903" s="7">
        <f t="shared" si="92"/>
        <v>0</v>
      </c>
      <c r="W1903" s="7" t="e">
        <f>VLOOKUP(F1903,'[7]乡镇通三级、旅游资源产业路项目明细'!$F$8:$S$1305,14,0)</f>
        <v>#N/A</v>
      </c>
      <c r="AA1903" s="7" t="e">
        <f>_xlfn.XLOOKUP(F1903,'[8]乡镇通三级、旅游资源产业路项目明细'!$U:$U,'[8]乡镇通三级、旅游资源产业路项目明细'!$U:$U)</f>
        <v>#N/A</v>
      </c>
      <c r="AB1903" s="7" t="e">
        <f>VLOOKUP(F1903,[9]项目建设投资计划表!$L$7:$O$83,4,0)</f>
        <v>#N/A</v>
      </c>
    </row>
    <row r="1904" spans="1:28" ht="25.15" customHeight="1" outlineLevel="3" x14ac:dyDescent="0.4">
      <c r="A1904" s="4" t="s">
        <v>18</v>
      </c>
      <c r="B1904" s="4" t="s">
        <v>149</v>
      </c>
      <c r="C1904" s="4" t="s">
        <v>5776</v>
      </c>
      <c r="D1904" s="4" t="s">
        <v>5777</v>
      </c>
      <c r="E1904" s="9"/>
      <c r="F1904" s="4" t="s">
        <v>5781</v>
      </c>
      <c r="G1904" s="4" t="s">
        <v>275</v>
      </c>
      <c r="H1904" s="9" t="s">
        <v>200</v>
      </c>
      <c r="I1904" s="9" t="s">
        <v>5782</v>
      </c>
      <c r="J1904" s="4">
        <v>3.8919999999999999</v>
      </c>
      <c r="K1904" s="4" t="s">
        <v>300</v>
      </c>
      <c r="L1904" s="4">
        <v>0</v>
      </c>
      <c r="M1904" s="4">
        <v>3.8919999999999999</v>
      </c>
      <c r="N1904" s="4"/>
      <c r="O1904" s="4" t="s">
        <v>293</v>
      </c>
      <c r="P1904" s="4" t="s">
        <v>279</v>
      </c>
      <c r="Q1904" s="4" t="s">
        <v>5783</v>
      </c>
      <c r="R1904" s="4"/>
      <c r="S1904" s="18"/>
      <c r="U1904" s="7">
        <f>VLOOKUP(F1904,[6]农村公路!$I$6:$W$11652,15,0)</f>
        <v>3.8919999999999999</v>
      </c>
      <c r="V1904" s="7">
        <f t="shared" si="92"/>
        <v>0</v>
      </c>
      <c r="W1904" s="7" t="e">
        <f>VLOOKUP(F1904,'[7]乡镇通三级、旅游资源产业路项目明细'!$F$8:$S$1305,14,0)</f>
        <v>#N/A</v>
      </c>
      <c r="AA1904" s="7" t="e">
        <f>_xlfn.XLOOKUP(F1904,'[8]乡镇通三级、旅游资源产业路项目明细'!$U:$U,'[8]乡镇通三级、旅游资源产业路项目明细'!$U:$U)</f>
        <v>#N/A</v>
      </c>
      <c r="AB1904" s="7" t="e">
        <f>VLOOKUP(F1904,[9]项目建设投资计划表!$L$7:$O$83,4,0)</f>
        <v>#N/A</v>
      </c>
    </row>
    <row r="1905" spans="1:28" ht="25.15" customHeight="1" outlineLevel="3" x14ac:dyDescent="0.4">
      <c r="A1905" s="4" t="s">
        <v>18</v>
      </c>
      <c r="B1905" s="4" t="s">
        <v>149</v>
      </c>
      <c r="C1905" s="4" t="s">
        <v>5767</v>
      </c>
      <c r="D1905" s="4" t="s">
        <v>5784</v>
      </c>
      <c r="E1905" s="9"/>
      <c r="F1905" s="4" t="s">
        <v>5785</v>
      </c>
      <c r="G1905" s="4" t="s">
        <v>275</v>
      </c>
      <c r="H1905" s="9" t="s">
        <v>291</v>
      </c>
      <c r="I1905" s="9" t="s">
        <v>5786</v>
      </c>
      <c r="J1905" s="4">
        <v>6.1689999999999996</v>
      </c>
      <c r="K1905" s="4" t="s">
        <v>277</v>
      </c>
      <c r="L1905" s="4">
        <v>0</v>
      </c>
      <c r="M1905" s="4">
        <v>6.1689999999999996</v>
      </c>
      <c r="N1905" s="4"/>
      <c r="O1905" s="4" t="s">
        <v>293</v>
      </c>
      <c r="P1905" s="4" t="s">
        <v>279</v>
      </c>
      <c r="Q1905" s="4" t="s">
        <v>5787</v>
      </c>
      <c r="R1905" s="4"/>
      <c r="S1905" s="18"/>
      <c r="U1905" s="7">
        <f>VLOOKUP(F1905,[6]农村公路!$I$6:$W$11652,15,0)</f>
        <v>6.1689999999999996</v>
      </c>
      <c r="V1905" s="7">
        <f t="shared" si="92"/>
        <v>0</v>
      </c>
      <c r="W1905" s="7" t="e">
        <f>VLOOKUP(F1905,'[7]乡镇通三级、旅游资源产业路项目明细'!$F$8:$S$1305,14,0)</f>
        <v>#N/A</v>
      </c>
      <c r="AA1905" s="7" t="e">
        <f>_xlfn.XLOOKUP(F1905,'[8]乡镇通三级、旅游资源产业路项目明细'!$U:$U,'[8]乡镇通三级、旅游资源产业路项目明细'!$U:$U)</f>
        <v>#N/A</v>
      </c>
      <c r="AB1905" s="7" t="e">
        <f>VLOOKUP(F1905,[9]项目建设投资计划表!$L$7:$O$83,4,0)</f>
        <v>#N/A</v>
      </c>
    </row>
    <row r="1906" spans="1:28" ht="25.15" customHeight="1" outlineLevel="3" x14ac:dyDescent="0.4">
      <c r="A1906" s="4" t="s">
        <v>18</v>
      </c>
      <c r="B1906" s="4" t="s">
        <v>149</v>
      </c>
      <c r="C1906" s="4" t="s">
        <v>5788</v>
      </c>
      <c r="D1906" s="4" t="s">
        <v>5789</v>
      </c>
      <c r="E1906" s="9"/>
      <c r="F1906" s="4" t="s">
        <v>5790</v>
      </c>
      <c r="G1906" s="4" t="s">
        <v>275</v>
      </c>
      <c r="H1906" s="9" t="s">
        <v>200</v>
      </c>
      <c r="I1906" s="9" t="s">
        <v>5791</v>
      </c>
      <c r="J1906" s="4">
        <v>1.5</v>
      </c>
      <c r="K1906" s="4" t="s">
        <v>377</v>
      </c>
      <c r="L1906" s="4">
        <v>0</v>
      </c>
      <c r="M1906" s="4">
        <v>1.5</v>
      </c>
      <c r="N1906" s="4"/>
      <c r="O1906" s="4" t="s">
        <v>285</v>
      </c>
      <c r="P1906" s="4" t="s">
        <v>279</v>
      </c>
      <c r="Q1906" s="4" t="s">
        <v>5792</v>
      </c>
      <c r="R1906" s="4"/>
      <c r="S1906" s="18"/>
      <c r="U1906" s="7">
        <f>VLOOKUP(F1906,[6]农村公路!$I$6:$W$11652,15,0)</f>
        <v>1.5</v>
      </c>
      <c r="V1906" s="7">
        <f t="shared" si="92"/>
        <v>0</v>
      </c>
      <c r="W1906" s="7" t="e">
        <f>VLOOKUP(F1906,'[7]乡镇通三级、旅游资源产业路项目明细'!$F$8:$S$1305,14,0)</f>
        <v>#N/A</v>
      </c>
      <c r="AA1906" s="7" t="e">
        <f>_xlfn.XLOOKUP(F1906,'[8]乡镇通三级、旅游资源产业路项目明细'!$U:$U,'[8]乡镇通三级、旅游资源产业路项目明细'!$U:$U)</f>
        <v>#N/A</v>
      </c>
      <c r="AB1906" s="7" t="e">
        <f>VLOOKUP(F1906,[9]项目建设投资计划表!$L$7:$O$83,4,0)</f>
        <v>#N/A</v>
      </c>
    </row>
    <row r="1907" spans="1:28" ht="25.15" customHeight="1" outlineLevel="3" x14ac:dyDescent="0.4">
      <c r="A1907" s="4" t="s">
        <v>18</v>
      </c>
      <c r="B1907" s="4" t="s">
        <v>149</v>
      </c>
      <c r="C1907" s="4" t="s">
        <v>5793</v>
      </c>
      <c r="D1907" s="4" t="s">
        <v>5794</v>
      </c>
      <c r="E1907" s="9"/>
      <c r="F1907" s="4" t="s">
        <v>5795</v>
      </c>
      <c r="G1907" s="4" t="s">
        <v>290</v>
      </c>
      <c r="H1907" s="9" t="s">
        <v>291</v>
      </c>
      <c r="I1907" s="9" t="s">
        <v>5796</v>
      </c>
      <c r="J1907" s="4">
        <v>3</v>
      </c>
      <c r="K1907" s="4" t="s">
        <v>277</v>
      </c>
      <c r="L1907" s="4">
        <v>0</v>
      </c>
      <c r="M1907" s="4">
        <v>3</v>
      </c>
      <c r="N1907" s="4"/>
      <c r="O1907" s="4" t="s">
        <v>293</v>
      </c>
      <c r="P1907" s="4" t="s">
        <v>279</v>
      </c>
      <c r="Q1907" s="4" t="s">
        <v>5797</v>
      </c>
      <c r="R1907" s="4"/>
      <c r="S1907" s="18"/>
      <c r="U1907" s="7">
        <f>VLOOKUP(F1907,[6]农村公路!$I$6:$W$11652,15,0)</f>
        <v>3</v>
      </c>
      <c r="V1907" s="7">
        <f t="shared" si="92"/>
        <v>0</v>
      </c>
      <c r="W1907" s="7" t="e">
        <f>VLOOKUP(F1907,'[7]乡镇通三级、旅游资源产业路项目明细'!$F$8:$S$1305,14,0)</f>
        <v>#N/A</v>
      </c>
      <c r="AA1907" s="7" t="e">
        <f>_xlfn.XLOOKUP(F1907,'[8]乡镇通三级、旅游资源产业路项目明细'!$U:$U,'[8]乡镇通三级、旅游资源产业路项目明细'!$U:$U)</f>
        <v>#N/A</v>
      </c>
      <c r="AB1907" s="7" t="e">
        <f>VLOOKUP(F1907,[9]项目建设投资计划表!$L$7:$O$83,4,0)</f>
        <v>#N/A</v>
      </c>
    </row>
    <row r="1908" spans="1:28" ht="25.15" customHeight="1" outlineLevel="3" x14ac:dyDescent="0.4">
      <c r="A1908" s="4" t="s">
        <v>18</v>
      </c>
      <c r="B1908" s="4" t="s">
        <v>149</v>
      </c>
      <c r="C1908" s="4" t="s">
        <v>5793</v>
      </c>
      <c r="D1908" s="4" t="s">
        <v>5798</v>
      </c>
      <c r="E1908" s="9"/>
      <c r="F1908" s="4" t="s">
        <v>5799</v>
      </c>
      <c r="G1908" s="4" t="s">
        <v>275</v>
      </c>
      <c r="H1908" s="9" t="s">
        <v>200</v>
      </c>
      <c r="I1908" s="9" t="s">
        <v>5800</v>
      </c>
      <c r="J1908" s="4">
        <v>4</v>
      </c>
      <c r="K1908" s="4" t="s">
        <v>284</v>
      </c>
      <c r="L1908" s="4">
        <v>0</v>
      </c>
      <c r="M1908" s="4">
        <v>4</v>
      </c>
      <c r="N1908" s="4"/>
      <c r="O1908" s="4" t="s">
        <v>285</v>
      </c>
      <c r="P1908" s="4" t="s">
        <v>279</v>
      </c>
      <c r="Q1908" s="4" t="s">
        <v>5801</v>
      </c>
      <c r="R1908" s="4"/>
      <c r="S1908" s="18"/>
      <c r="U1908" s="7">
        <f>VLOOKUP(F1908,[6]农村公路!$I$6:$W$11652,15,0)</f>
        <v>4</v>
      </c>
      <c r="V1908" s="7">
        <f t="shared" si="92"/>
        <v>0</v>
      </c>
      <c r="W1908" s="7" t="e">
        <f>VLOOKUP(F1908,'[7]乡镇通三级、旅游资源产业路项目明细'!$F$8:$S$1305,14,0)</f>
        <v>#N/A</v>
      </c>
      <c r="AA1908" s="7" t="e">
        <f>_xlfn.XLOOKUP(F1908,'[8]乡镇通三级、旅游资源产业路项目明细'!$U:$U,'[8]乡镇通三级、旅游资源产业路项目明细'!$U:$U)</f>
        <v>#N/A</v>
      </c>
      <c r="AB1908" s="7" t="e">
        <f>VLOOKUP(F1908,[9]项目建设投资计划表!$L$7:$O$83,4,0)</f>
        <v>#N/A</v>
      </c>
    </row>
    <row r="1909" spans="1:28" ht="25.15" customHeight="1" outlineLevel="3" x14ac:dyDescent="0.4">
      <c r="A1909" s="4" t="s">
        <v>18</v>
      </c>
      <c r="B1909" s="4" t="s">
        <v>149</v>
      </c>
      <c r="C1909" s="4" t="s">
        <v>5802</v>
      </c>
      <c r="D1909" s="4" t="s">
        <v>5803</v>
      </c>
      <c r="E1909" s="9"/>
      <c r="F1909" s="4" t="s">
        <v>5804</v>
      </c>
      <c r="G1909" s="4" t="s">
        <v>275</v>
      </c>
      <c r="H1909" s="9" t="s">
        <v>291</v>
      </c>
      <c r="I1909" s="9" t="s">
        <v>5805</v>
      </c>
      <c r="J1909" s="4">
        <v>8.0269999999999992</v>
      </c>
      <c r="K1909" s="4" t="s">
        <v>277</v>
      </c>
      <c r="L1909" s="4">
        <v>0</v>
      </c>
      <c r="M1909" s="4">
        <v>5.4</v>
      </c>
      <c r="N1909" s="4"/>
      <c r="O1909" s="4" t="s">
        <v>293</v>
      </c>
      <c r="P1909" s="4" t="s">
        <v>279</v>
      </c>
      <c r="Q1909" s="4" t="s">
        <v>5806</v>
      </c>
      <c r="R1909" s="4"/>
      <c r="S1909" s="18"/>
      <c r="U1909" s="7">
        <f>VLOOKUP(F1909,[6]农村公路!$I$6:$W$11652,15,0)</f>
        <v>8.0269999999999992</v>
      </c>
      <c r="V1909" s="7">
        <f t="shared" si="92"/>
        <v>0</v>
      </c>
      <c r="W1909" s="7" t="e">
        <f>VLOOKUP(F1909,'[7]乡镇通三级、旅游资源产业路项目明细'!$F$8:$S$1305,14,0)</f>
        <v>#N/A</v>
      </c>
      <c r="AA1909" s="7" t="e">
        <f>_xlfn.XLOOKUP(F1909,'[8]乡镇通三级、旅游资源产业路项目明细'!$U:$U,'[8]乡镇通三级、旅游资源产业路项目明细'!$U:$U)</f>
        <v>#N/A</v>
      </c>
      <c r="AB1909" s="7" t="e">
        <f>VLOOKUP(F1909,[9]项目建设投资计划表!$L$7:$O$83,4,0)</f>
        <v>#N/A</v>
      </c>
    </row>
    <row r="1910" spans="1:28" ht="25.15" customHeight="1" outlineLevel="3" x14ac:dyDescent="0.4">
      <c r="A1910" s="4" t="s">
        <v>18</v>
      </c>
      <c r="B1910" s="4" t="s">
        <v>149</v>
      </c>
      <c r="C1910" s="4" t="s">
        <v>5807</v>
      </c>
      <c r="D1910" s="4" t="s">
        <v>5808</v>
      </c>
      <c r="E1910" s="9"/>
      <c r="F1910" s="4" t="s">
        <v>5809</v>
      </c>
      <c r="G1910" s="4" t="s">
        <v>275</v>
      </c>
      <c r="H1910" s="9" t="s">
        <v>200</v>
      </c>
      <c r="I1910" s="9" t="s">
        <v>5810</v>
      </c>
      <c r="J1910" s="4">
        <v>3.395</v>
      </c>
      <c r="K1910" s="4" t="s">
        <v>284</v>
      </c>
      <c r="L1910" s="4">
        <v>0</v>
      </c>
      <c r="M1910" s="4">
        <v>3.395</v>
      </c>
      <c r="N1910" s="4"/>
      <c r="O1910" s="4" t="s">
        <v>293</v>
      </c>
      <c r="P1910" s="4" t="s">
        <v>279</v>
      </c>
      <c r="Q1910" s="4" t="s">
        <v>5811</v>
      </c>
      <c r="R1910" s="4"/>
      <c r="S1910" s="18"/>
      <c r="U1910" s="7">
        <f>VLOOKUP(F1910,[6]农村公路!$I$6:$W$11652,15,0)</f>
        <v>3.395</v>
      </c>
      <c r="V1910" s="7">
        <f t="shared" si="92"/>
        <v>0</v>
      </c>
      <c r="W1910" s="7" t="e">
        <f>VLOOKUP(F1910,'[7]乡镇通三级、旅游资源产业路项目明细'!$F$8:$S$1305,14,0)</f>
        <v>#N/A</v>
      </c>
      <c r="AA1910" s="7" t="e">
        <f>_xlfn.XLOOKUP(F1910,'[8]乡镇通三级、旅游资源产业路项目明细'!$U:$U,'[8]乡镇通三级、旅游资源产业路项目明细'!$U:$U)</f>
        <v>#N/A</v>
      </c>
      <c r="AB1910" s="7" t="e">
        <f>VLOOKUP(F1910,[9]项目建设投资计划表!$L$7:$O$83,4,0)</f>
        <v>#N/A</v>
      </c>
    </row>
    <row r="1911" spans="1:28" ht="25.15" customHeight="1" outlineLevel="3" x14ac:dyDescent="0.4">
      <c r="A1911" s="4" t="s">
        <v>18</v>
      </c>
      <c r="B1911" s="4" t="s">
        <v>149</v>
      </c>
      <c r="C1911" s="4" t="s">
        <v>5812</v>
      </c>
      <c r="D1911" s="4" t="s">
        <v>5813</v>
      </c>
      <c r="E1911" s="9"/>
      <c r="F1911" s="4" t="s">
        <v>5814</v>
      </c>
      <c r="G1911" s="4" t="s">
        <v>275</v>
      </c>
      <c r="H1911" s="9" t="s">
        <v>291</v>
      </c>
      <c r="I1911" s="9" t="s">
        <v>5815</v>
      </c>
      <c r="J1911" s="4">
        <v>0.77500000000000002</v>
      </c>
      <c r="K1911" s="4" t="s">
        <v>284</v>
      </c>
      <c r="L1911" s="4">
        <v>0</v>
      </c>
      <c r="M1911" s="4">
        <v>0.77500000000000002</v>
      </c>
      <c r="N1911" s="4"/>
      <c r="O1911" s="4" t="s">
        <v>285</v>
      </c>
      <c r="P1911" s="4" t="s">
        <v>279</v>
      </c>
      <c r="Q1911" s="4" t="s">
        <v>5816</v>
      </c>
      <c r="R1911" s="4"/>
      <c r="S1911" s="18"/>
      <c r="U1911" s="7">
        <f>VLOOKUP(F1911,[6]农村公路!$I$6:$W$11652,15,0)</f>
        <v>0.77500000000000002</v>
      </c>
      <c r="V1911" s="7">
        <f t="shared" si="92"/>
        <v>0</v>
      </c>
      <c r="W1911" s="7" t="e">
        <f>VLOOKUP(F1911,'[7]乡镇通三级、旅游资源产业路项目明细'!$F$8:$S$1305,14,0)</f>
        <v>#N/A</v>
      </c>
      <c r="AA1911" s="7" t="e">
        <f>_xlfn.XLOOKUP(F1911,'[8]乡镇通三级、旅游资源产业路项目明细'!$U:$U,'[8]乡镇通三级、旅游资源产业路项目明细'!$U:$U)</f>
        <v>#N/A</v>
      </c>
      <c r="AB1911" s="7" t="e">
        <f>VLOOKUP(F1911,[9]项目建设投资计划表!$L$7:$O$83,4,0)</f>
        <v>#N/A</v>
      </c>
    </row>
    <row r="1912" spans="1:28" ht="25.15" customHeight="1" outlineLevel="3" x14ac:dyDescent="0.4">
      <c r="A1912" s="4" t="s">
        <v>18</v>
      </c>
      <c r="B1912" s="4" t="s">
        <v>149</v>
      </c>
      <c r="C1912" s="4" t="s">
        <v>5817</v>
      </c>
      <c r="D1912" s="4" t="s">
        <v>5818</v>
      </c>
      <c r="E1912" s="9"/>
      <c r="F1912" s="4" t="s">
        <v>5819</v>
      </c>
      <c r="G1912" s="4" t="s">
        <v>275</v>
      </c>
      <c r="H1912" s="9" t="s">
        <v>291</v>
      </c>
      <c r="I1912" s="9" t="s">
        <v>5820</v>
      </c>
      <c r="J1912" s="4">
        <v>4.8390000000000004</v>
      </c>
      <c r="K1912" s="4" t="s">
        <v>284</v>
      </c>
      <c r="L1912" s="4">
        <v>0</v>
      </c>
      <c r="M1912" s="4">
        <v>4.8390000000000004</v>
      </c>
      <c r="N1912" s="4"/>
      <c r="O1912" s="4" t="s">
        <v>363</v>
      </c>
      <c r="P1912" s="4" t="s">
        <v>279</v>
      </c>
      <c r="Q1912" s="4" t="s">
        <v>5821</v>
      </c>
      <c r="R1912" s="4"/>
      <c r="S1912" s="18"/>
      <c r="U1912" s="7">
        <f>VLOOKUP(F1912,[6]农村公路!$I$6:$W$11652,15,0)</f>
        <v>4.8390000000000004</v>
      </c>
      <c r="V1912" s="7">
        <f t="shared" si="92"/>
        <v>0</v>
      </c>
      <c r="W1912" s="7" t="e">
        <f>VLOOKUP(F1912,'[7]乡镇通三级、旅游资源产业路项目明细'!$F$8:$S$1305,14,0)</f>
        <v>#N/A</v>
      </c>
      <c r="AA1912" s="7" t="e">
        <f>_xlfn.XLOOKUP(F1912,'[8]乡镇通三级、旅游资源产业路项目明细'!$U:$U,'[8]乡镇通三级、旅游资源产业路项目明细'!$U:$U)</f>
        <v>#N/A</v>
      </c>
      <c r="AB1912" s="7" t="e">
        <f>VLOOKUP(F1912,[9]项目建设投资计划表!$L$7:$O$83,4,0)</f>
        <v>#N/A</v>
      </c>
    </row>
    <row r="1913" spans="1:28" ht="25.15" customHeight="1" outlineLevel="3" x14ac:dyDescent="0.4">
      <c r="A1913" s="4" t="s">
        <v>18</v>
      </c>
      <c r="B1913" s="4" t="s">
        <v>149</v>
      </c>
      <c r="C1913" s="4" t="s">
        <v>5822</v>
      </c>
      <c r="D1913" s="4" t="s">
        <v>5823</v>
      </c>
      <c r="E1913" s="9"/>
      <c r="F1913" s="4" t="s">
        <v>5824</v>
      </c>
      <c r="G1913" s="4" t="s">
        <v>275</v>
      </c>
      <c r="H1913" s="9" t="s">
        <v>200</v>
      </c>
      <c r="I1913" s="9" t="s">
        <v>283</v>
      </c>
      <c r="J1913" s="4">
        <v>2.2000000000000002</v>
      </c>
      <c r="K1913" s="4" t="s">
        <v>377</v>
      </c>
      <c r="L1913" s="4">
        <v>0</v>
      </c>
      <c r="M1913" s="4">
        <v>2.2000000000000002</v>
      </c>
      <c r="N1913" s="4"/>
      <c r="O1913" s="4" t="s">
        <v>683</v>
      </c>
      <c r="P1913" s="4" t="s">
        <v>279</v>
      </c>
      <c r="Q1913" s="4" t="s">
        <v>5825</v>
      </c>
      <c r="R1913" s="4"/>
      <c r="S1913" s="18"/>
      <c r="U1913" s="7">
        <f>VLOOKUP(F1913,[6]农村公路!$I$6:$W$11652,15,0)</f>
        <v>2.2000000000000002</v>
      </c>
      <c r="V1913" s="7">
        <f t="shared" si="92"/>
        <v>0</v>
      </c>
      <c r="W1913" s="7" t="e">
        <f>VLOOKUP(F1913,'[7]乡镇通三级、旅游资源产业路项目明细'!$F$8:$S$1305,14,0)</f>
        <v>#N/A</v>
      </c>
      <c r="AA1913" s="7" t="e">
        <f>_xlfn.XLOOKUP(F1913,'[8]乡镇通三级、旅游资源产业路项目明细'!$U:$U,'[8]乡镇通三级、旅游资源产业路项目明细'!$U:$U)</f>
        <v>#N/A</v>
      </c>
      <c r="AB1913" s="7" t="e">
        <f>VLOOKUP(F1913,[9]项目建设投资计划表!$L$7:$O$83,4,0)</f>
        <v>#N/A</v>
      </c>
    </row>
    <row r="1914" spans="1:28" ht="25.15" customHeight="1" outlineLevel="3" x14ac:dyDescent="0.4">
      <c r="A1914" s="4" t="s">
        <v>18</v>
      </c>
      <c r="B1914" s="4" t="s">
        <v>149</v>
      </c>
      <c r="C1914" s="4" t="s">
        <v>5826</v>
      </c>
      <c r="D1914" s="4" t="s">
        <v>5827</v>
      </c>
      <c r="E1914" s="9"/>
      <c r="F1914" s="4" t="s">
        <v>5828</v>
      </c>
      <c r="G1914" s="4" t="s">
        <v>290</v>
      </c>
      <c r="H1914" s="9" t="s">
        <v>200</v>
      </c>
      <c r="I1914" s="9" t="s">
        <v>5829</v>
      </c>
      <c r="J1914" s="4">
        <v>5</v>
      </c>
      <c r="K1914" s="4" t="s">
        <v>300</v>
      </c>
      <c r="L1914" s="4">
        <v>0</v>
      </c>
      <c r="M1914" s="4">
        <v>5</v>
      </c>
      <c r="N1914" s="4"/>
      <c r="O1914" s="4" t="s">
        <v>293</v>
      </c>
      <c r="P1914" s="4" t="s">
        <v>279</v>
      </c>
      <c r="Q1914" s="4" t="s">
        <v>5830</v>
      </c>
      <c r="R1914" s="4"/>
      <c r="S1914" s="18"/>
      <c r="U1914" s="7">
        <f>VLOOKUP(F1914,[6]农村公路!$I$6:$W$11652,15,0)</f>
        <v>5</v>
      </c>
      <c r="V1914" s="7">
        <f t="shared" si="92"/>
        <v>0</v>
      </c>
      <c r="W1914" s="7" t="e">
        <f>VLOOKUP(F1914,'[7]乡镇通三级、旅游资源产业路项目明细'!$F$8:$S$1305,14,0)</f>
        <v>#N/A</v>
      </c>
      <c r="AA1914" s="7" t="e">
        <f>_xlfn.XLOOKUP(F1914,'[8]乡镇通三级、旅游资源产业路项目明细'!$U:$U,'[8]乡镇通三级、旅游资源产业路项目明细'!$U:$U)</f>
        <v>#N/A</v>
      </c>
      <c r="AB1914" s="7" t="e">
        <f>VLOOKUP(F1914,[9]项目建设投资计划表!$L$7:$O$83,4,0)</f>
        <v>#N/A</v>
      </c>
    </row>
    <row r="1915" spans="1:28" ht="25.15" customHeight="1" outlineLevel="3" x14ac:dyDescent="0.4">
      <c r="A1915" s="4" t="s">
        <v>18</v>
      </c>
      <c r="B1915" s="4" t="s">
        <v>149</v>
      </c>
      <c r="C1915" s="4" t="s">
        <v>5831</v>
      </c>
      <c r="D1915" s="4" t="s">
        <v>5832</v>
      </c>
      <c r="E1915" s="9"/>
      <c r="F1915" s="4" t="s">
        <v>5833</v>
      </c>
      <c r="G1915" s="4" t="s">
        <v>290</v>
      </c>
      <c r="H1915" s="9" t="s">
        <v>200</v>
      </c>
      <c r="I1915" s="9" t="s">
        <v>5834</v>
      </c>
      <c r="J1915" s="4">
        <v>4.5</v>
      </c>
      <c r="K1915" s="4" t="s">
        <v>346</v>
      </c>
      <c r="L1915" s="4">
        <v>0</v>
      </c>
      <c r="M1915" s="4">
        <v>4.5</v>
      </c>
      <c r="N1915" s="4"/>
      <c r="O1915" s="4" t="s">
        <v>683</v>
      </c>
      <c r="P1915" s="4" t="s">
        <v>279</v>
      </c>
      <c r="Q1915" s="4" t="s">
        <v>5835</v>
      </c>
      <c r="R1915" s="4"/>
      <c r="S1915" s="18"/>
      <c r="U1915" s="7">
        <f>VLOOKUP(F1915,[6]农村公路!$I$6:$W$11652,15,0)</f>
        <v>4.5</v>
      </c>
      <c r="V1915" s="7">
        <f t="shared" si="92"/>
        <v>0</v>
      </c>
      <c r="W1915" s="7" t="e">
        <f>VLOOKUP(F1915,'[7]乡镇通三级、旅游资源产业路项目明细'!$F$8:$S$1305,14,0)</f>
        <v>#N/A</v>
      </c>
      <c r="AA1915" s="7" t="e">
        <f>_xlfn.XLOOKUP(F1915,'[8]乡镇通三级、旅游资源产业路项目明细'!$U:$U,'[8]乡镇通三级、旅游资源产业路项目明细'!$U:$U)</f>
        <v>#N/A</v>
      </c>
      <c r="AB1915" s="7" t="e">
        <f>VLOOKUP(F1915,[9]项目建设投资计划表!$L$7:$O$83,4,0)</f>
        <v>#N/A</v>
      </c>
    </row>
    <row r="1916" spans="1:28" ht="25.15" customHeight="1" outlineLevel="3" x14ac:dyDescent="0.4">
      <c r="A1916" s="4" t="s">
        <v>18</v>
      </c>
      <c r="B1916" s="4" t="s">
        <v>149</v>
      </c>
      <c r="C1916" s="4" t="s">
        <v>5836</v>
      </c>
      <c r="D1916" s="4" t="s">
        <v>348</v>
      </c>
      <c r="E1916" s="4"/>
      <c r="F1916" s="4" t="s">
        <v>5837</v>
      </c>
      <c r="G1916" s="4" t="s">
        <v>275</v>
      </c>
      <c r="H1916" s="4" t="s">
        <v>200</v>
      </c>
      <c r="I1916" s="9" t="s">
        <v>5820</v>
      </c>
      <c r="J1916" s="4">
        <v>8.0180000000000007</v>
      </c>
      <c r="K1916" s="4">
        <v>3.5</v>
      </c>
      <c r="L1916" s="4"/>
      <c r="M1916" s="4">
        <v>8.0180000000000007</v>
      </c>
      <c r="N1916" s="4"/>
      <c r="O1916" s="4">
        <v>6</v>
      </c>
      <c r="P1916" s="4" t="s">
        <v>279</v>
      </c>
      <c r="Q1916" s="4" t="s">
        <v>5838</v>
      </c>
      <c r="R1916" s="4"/>
      <c r="S1916" s="18"/>
      <c r="U1916" s="7">
        <f>VLOOKUP(F1916,[6]农村公路!$I$6:$W$11652,15,0)</f>
        <v>8.0180000000000007</v>
      </c>
      <c r="V1916" s="7">
        <f t="shared" si="92"/>
        <v>0</v>
      </c>
      <c r="W1916" s="7" t="e">
        <f>VLOOKUP(F1916,'[7]乡镇通三级、旅游资源产业路项目明细'!$F$8:$S$1305,14,0)</f>
        <v>#N/A</v>
      </c>
      <c r="AA1916" s="7" t="e">
        <f>_xlfn.XLOOKUP(F1916,'[8]乡镇通三级、旅游资源产业路项目明细'!$U:$U,'[8]乡镇通三级、旅游资源产业路项目明细'!$U:$U)</f>
        <v>#N/A</v>
      </c>
      <c r="AB1916" s="7" t="e">
        <f>VLOOKUP(F1916,[9]项目建设投资计划表!$L$7:$O$83,4,0)</f>
        <v>#N/A</v>
      </c>
    </row>
    <row r="1917" spans="1:28" ht="25.15" customHeight="1" outlineLevel="3" x14ac:dyDescent="0.4">
      <c r="A1917" s="4" t="s">
        <v>18</v>
      </c>
      <c r="B1917" s="4" t="s">
        <v>149</v>
      </c>
      <c r="C1917" s="4" t="s">
        <v>5836</v>
      </c>
      <c r="D1917" s="4" t="s">
        <v>5839</v>
      </c>
      <c r="E1917" s="4"/>
      <c r="F1917" s="4" t="s">
        <v>5840</v>
      </c>
      <c r="G1917" s="4" t="s">
        <v>290</v>
      </c>
      <c r="H1917" s="4" t="s">
        <v>291</v>
      </c>
      <c r="I1917" s="9" t="s">
        <v>5841</v>
      </c>
      <c r="J1917" s="4">
        <v>5.0999999999999996</v>
      </c>
      <c r="K1917" s="4">
        <v>3.5</v>
      </c>
      <c r="L1917" s="4"/>
      <c r="M1917" s="4">
        <v>5.0999999999999996</v>
      </c>
      <c r="N1917" s="4"/>
      <c r="O1917" s="4" t="s">
        <v>285</v>
      </c>
      <c r="P1917" s="4" t="s">
        <v>279</v>
      </c>
      <c r="Q1917" s="4" t="s">
        <v>5842</v>
      </c>
      <c r="R1917" s="4"/>
      <c r="S1917" s="18"/>
      <c r="U1917" s="7">
        <f>VLOOKUP(F1917,[6]农村公路!$I$6:$W$11652,15,0)</f>
        <v>5.0999999999999996</v>
      </c>
      <c r="V1917" s="7">
        <f t="shared" si="92"/>
        <v>0</v>
      </c>
      <c r="W1917" s="7" t="e">
        <f>VLOOKUP(F1917,'[7]乡镇通三级、旅游资源产业路项目明细'!$F$8:$S$1305,14,0)</f>
        <v>#N/A</v>
      </c>
      <c r="AA1917" s="7" t="e">
        <f>_xlfn.XLOOKUP(F1917,'[8]乡镇通三级、旅游资源产业路项目明细'!$U:$U,'[8]乡镇通三级、旅游资源产业路项目明细'!$U:$U)</f>
        <v>#N/A</v>
      </c>
      <c r="AB1917" s="7" t="e">
        <f>VLOOKUP(F1917,[9]项目建设投资计划表!$L$7:$O$83,4,0)</f>
        <v>#N/A</v>
      </c>
    </row>
    <row r="1918" spans="1:28" ht="25.15" customHeight="1" outlineLevel="3" x14ac:dyDescent="0.4">
      <c r="A1918" s="4" t="s">
        <v>18</v>
      </c>
      <c r="B1918" s="4" t="s">
        <v>149</v>
      </c>
      <c r="C1918" s="4" t="s">
        <v>5843</v>
      </c>
      <c r="D1918" s="4" t="s">
        <v>5844</v>
      </c>
      <c r="E1918" s="4"/>
      <c r="F1918" s="4" t="s">
        <v>5845</v>
      </c>
      <c r="G1918" s="4" t="s">
        <v>275</v>
      </c>
      <c r="H1918" s="4" t="s">
        <v>291</v>
      </c>
      <c r="I1918" s="9" t="s">
        <v>5846</v>
      </c>
      <c r="J1918" s="4">
        <v>6.2</v>
      </c>
      <c r="K1918" s="4">
        <v>3.5</v>
      </c>
      <c r="L1918" s="4"/>
      <c r="M1918" s="4">
        <v>6.2</v>
      </c>
      <c r="N1918" s="4"/>
      <c r="O1918" s="4" t="s">
        <v>285</v>
      </c>
      <c r="P1918" s="4" t="s">
        <v>279</v>
      </c>
      <c r="Q1918" s="4" t="s">
        <v>5847</v>
      </c>
      <c r="R1918" s="4"/>
      <c r="S1918" s="18"/>
      <c r="U1918" s="7">
        <f>VLOOKUP(F1918,[6]农村公路!$I$6:$W$11652,15,0)</f>
        <v>6.2</v>
      </c>
      <c r="V1918" s="7">
        <f t="shared" si="92"/>
        <v>0</v>
      </c>
      <c r="W1918" s="7" t="e">
        <f>VLOOKUP(F1918,'[7]乡镇通三级、旅游资源产业路项目明细'!$F$8:$S$1305,14,0)</f>
        <v>#N/A</v>
      </c>
      <c r="AA1918" s="7" t="e">
        <f>_xlfn.XLOOKUP(F1918,'[8]乡镇通三级、旅游资源产业路项目明细'!$U:$U,'[8]乡镇通三级、旅游资源产业路项目明细'!$U:$U)</f>
        <v>#N/A</v>
      </c>
      <c r="AB1918" s="7" t="e">
        <f>VLOOKUP(F1918,[9]项目建设投资计划表!$L$7:$O$83,4,0)</f>
        <v>#N/A</v>
      </c>
    </row>
    <row r="1919" spans="1:28" ht="25.15" customHeight="1" outlineLevel="3" x14ac:dyDescent="0.4">
      <c r="A1919" s="4" t="s">
        <v>18</v>
      </c>
      <c r="B1919" s="4" t="s">
        <v>149</v>
      </c>
      <c r="C1919" s="4" t="s">
        <v>5848</v>
      </c>
      <c r="D1919" s="4" t="s">
        <v>2671</v>
      </c>
      <c r="E1919" s="4"/>
      <c r="F1919" s="4" t="s">
        <v>5849</v>
      </c>
      <c r="G1919" s="4" t="s">
        <v>290</v>
      </c>
      <c r="H1919" s="4" t="s">
        <v>200</v>
      </c>
      <c r="I1919" s="9" t="s">
        <v>5850</v>
      </c>
      <c r="J1919" s="4">
        <v>5.2</v>
      </c>
      <c r="K1919" s="4">
        <v>3.5</v>
      </c>
      <c r="L1919" s="4"/>
      <c r="M1919" s="4">
        <v>5.2</v>
      </c>
      <c r="N1919" s="4"/>
      <c r="O1919" s="4">
        <v>6</v>
      </c>
      <c r="P1919" s="4" t="s">
        <v>279</v>
      </c>
      <c r="Q1919" s="4" t="s">
        <v>5851</v>
      </c>
      <c r="R1919" s="4"/>
      <c r="S1919" s="18"/>
      <c r="U1919" s="7">
        <f>VLOOKUP(F1919,[6]农村公路!$I$6:$W$11652,15,0)</f>
        <v>5.2</v>
      </c>
      <c r="V1919" s="7">
        <f t="shared" si="92"/>
        <v>0</v>
      </c>
      <c r="W1919" s="7" t="e">
        <f>VLOOKUP(F1919,'[7]乡镇通三级、旅游资源产业路项目明细'!$F$8:$S$1305,14,0)</f>
        <v>#N/A</v>
      </c>
      <c r="AA1919" s="7" t="e">
        <f>_xlfn.XLOOKUP(F1919,'[8]乡镇通三级、旅游资源产业路项目明细'!$U:$U,'[8]乡镇通三级、旅游资源产业路项目明细'!$U:$U)</f>
        <v>#N/A</v>
      </c>
      <c r="AB1919" s="7" t="e">
        <f>VLOOKUP(F1919,[9]项目建设投资计划表!$L$7:$O$83,4,0)</f>
        <v>#N/A</v>
      </c>
    </row>
    <row r="1920" spans="1:28" ht="25.15" customHeight="1" outlineLevel="3" x14ac:dyDescent="0.4">
      <c r="A1920" s="4" t="s">
        <v>18</v>
      </c>
      <c r="B1920" s="4" t="s">
        <v>149</v>
      </c>
      <c r="C1920" s="4" t="s">
        <v>5852</v>
      </c>
      <c r="D1920" s="4" t="s">
        <v>5853</v>
      </c>
      <c r="E1920" s="4"/>
      <c r="F1920" s="4" t="s">
        <v>5854</v>
      </c>
      <c r="G1920" s="4" t="s">
        <v>290</v>
      </c>
      <c r="H1920" s="4" t="s">
        <v>291</v>
      </c>
      <c r="I1920" s="9" t="s">
        <v>5855</v>
      </c>
      <c r="J1920" s="4">
        <v>7.4</v>
      </c>
      <c r="K1920" s="4">
        <v>3.5</v>
      </c>
      <c r="L1920" s="4"/>
      <c r="M1920" s="4">
        <v>7.4</v>
      </c>
      <c r="N1920" s="4"/>
      <c r="O1920" s="4">
        <v>6</v>
      </c>
      <c r="P1920" s="4" t="s">
        <v>279</v>
      </c>
      <c r="Q1920" s="4" t="s">
        <v>5856</v>
      </c>
      <c r="R1920" s="4"/>
      <c r="S1920" s="18"/>
      <c r="U1920" s="7">
        <f>VLOOKUP(F1920,[6]农村公路!$I$6:$W$11652,15,0)</f>
        <v>7.4</v>
      </c>
      <c r="V1920" s="7">
        <f t="shared" si="92"/>
        <v>0</v>
      </c>
      <c r="W1920" s="7" t="e">
        <f>VLOOKUP(F1920,'[7]乡镇通三级、旅游资源产业路项目明细'!$F$8:$S$1305,14,0)</f>
        <v>#N/A</v>
      </c>
      <c r="AA1920" s="7" t="e">
        <f>_xlfn.XLOOKUP(F1920,'[8]乡镇通三级、旅游资源产业路项目明细'!$U:$U,'[8]乡镇通三级、旅游资源产业路项目明细'!$U:$U)</f>
        <v>#N/A</v>
      </c>
      <c r="AB1920" s="7" t="e">
        <f>VLOOKUP(F1920,[9]项目建设投资计划表!$L$7:$O$83,4,0)</f>
        <v>#N/A</v>
      </c>
    </row>
    <row r="1921" spans="1:28" ht="25.15" customHeight="1" outlineLevel="3" x14ac:dyDescent="0.4">
      <c r="A1921" s="4" t="s">
        <v>18</v>
      </c>
      <c r="B1921" s="4" t="s">
        <v>149</v>
      </c>
      <c r="C1921" s="4" t="s">
        <v>5758</v>
      </c>
      <c r="D1921" s="4" t="s">
        <v>5857</v>
      </c>
      <c r="E1921" s="4"/>
      <c r="F1921" s="4" t="s">
        <v>5858</v>
      </c>
      <c r="G1921" s="4" t="s">
        <v>327</v>
      </c>
      <c r="H1921" s="4" t="s">
        <v>291</v>
      </c>
      <c r="I1921" s="9" t="s">
        <v>283</v>
      </c>
      <c r="J1921" s="4">
        <v>0.91</v>
      </c>
      <c r="K1921" s="4" t="s">
        <v>377</v>
      </c>
      <c r="L1921" s="4"/>
      <c r="M1921" s="4">
        <v>0.91</v>
      </c>
      <c r="N1921" s="4"/>
      <c r="O1921" s="4">
        <v>5</v>
      </c>
      <c r="P1921" s="4" t="s">
        <v>279</v>
      </c>
      <c r="Q1921" s="4" t="s">
        <v>5857</v>
      </c>
      <c r="R1921" s="4"/>
      <c r="S1921" s="18"/>
      <c r="U1921" s="7">
        <f>VLOOKUP(F1921,[6]农村公路!$I$6:$W$11652,15,0)</f>
        <v>0.91</v>
      </c>
      <c r="V1921" s="7">
        <f t="shared" si="92"/>
        <v>0</v>
      </c>
      <c r="W1921" s="7" t="e">
        <f>VLOOKUP(F1921,'[7]乡镇通三级、旅游资源产业路项目明细'!$F$8:$S$1305,14,0)</f>
        <v>#N/A</v>
      </c>
      <c r="AA1921" s="7" t="e">
        <f>_xlfn.XLOOKUP(F1921,'[8]乡镇通三级、旅游资源产业路项目明细'!$U:$U,'[8]乡镇通三级、旅游资源产业路项目明细'!$U:$U)</f>
        <v>#N/A</v>
      </c>
      <c r="AB1921" s="7" t="e">
        <f>VLOOKUP(F1921,[9]项目建设投资计划表!$L$7:$O$83,4,0)</f>
        <v>#N/A</v>
      </c>
    </row>
    <row r="1922" spans="1:28" ht="25.15" customHeight="1" outlineLevel="3" x14ac:dyDescent="0.4">
      <c r="A1922" s="4" t="s">
        <v>18</v>
      </c>
      <c r="B1922" s="4" t="s">
        <v>149</v>
      </c>
      <c r="C1922" s="4" t="s">
        <v>5793</v>
      </c>
      <c r="D1922" s="4" t="s">
        <v>5798</v>
      </c>
      <c r="E1922" s="4"/>
      <c r="F1922" s="4" t="s">
        <v>5859</v>
      </c>
      <c r="G1922" s="4" t="s">
        <v>327</v>
      </c>
      <c r="H1922" s="4" t="s">
        <v>291</v>
      </c>
      <c r="I1922" s="9" t="s">
        <v>283</v>
      </c>
      <c r="J1922" s="4">
        <v>0.24</v>
      </c>
      <c r="K1922" s="4" t="s">
        <v>377</v>
      </c>
      <c r="L1922" s="4"/>
      <c r="M1922" s="4">
        <v>0.24</v>
      </c>
      <c r="N1922" s="4"/>
      <c r="O1922" s="4">
        <v>3.5</v>
      </c>
      <c r="P1922" s="4" t="s">
        <v>279</v>
      </c>
      <c r="Q1922" s="4" t="s">
        <v>5798</v>
      </c>
      <c r="R1922" s="4"/>
      <c r="S1922" s="18"/>
      <c r="U1922" s="7">
        <f>VLOOKUP(F1922,[6]农村公路!$I$6:$W$11652,15,0)</f>
        <v>0.24</v>
      </c>
      <c r="V1922" s="7">
        <f t="shared" si="92"/>
        <v>0</v>
      </c>
      <c r="W1922" s="7" t="e">
        <f>VLOOKUP(F1922,'[7]乡镇通三级、旅游资源产业路项目明细'!$F$8:$S$1305,14,0)</f>
        <v>#N/A</v>
      </c>
      <c r="AA1922" s="7" t="e">
        <f>_xlfn.XLOOKUP(F1922,'[8]乡镇通三级、旅游资源产业路项目明细'!$U:$U,'[8]乡镇通三级、旅游资源产业路项目明细'!$U:$U)</f>
        <v>#N/A</v>
      </c>
      <c r="AB1922" s="7" t="e">
        <f>VLOOKUP(F1922,[9]项目建设投资计划表!$L$7:$O$83,4,0)</f>
        <v>#N/A</v>
      </c>
    </row>
    <row r="1923" spans="1:28" ht="25.15" customHeight="1" outlineLevel="3" x14ac:dyDescent="0.4">
      <c r="A1923" s="4" t="s">
        <v>18</v>
      </c>
      <c r="B1923" s="4" t="s">
        <v>149</v>
      </c>
      <c r="C1923" s="4" t="s">
        <v>5836</v>
      </c>
      <c r="D1923" s="4" t="s">
        <v>348</v>
      </c>
      <c r="E1923" s="4"/>
      <c r="F1923" s="4" t="s">
        <v>5860</v>
      </c>
      <c r="G1923" s="4" t="s">
        <v>327</v>
      </c>
      <c r="H1923" s="4" t="s">
        <v>291</v>
      </c>
      <c r="I1923" s="9" t="s">
        <v>283</v>
      </c>
      <c r="J1923" s="4">
        <v>2.21</v>
      </c>
      <c r="K1923" s="4" t="s">
        <v>377</v>
      </c>
      <c r="L1923" s="4"/>
      <c r="M1923" s="4">
        <v>2.21</v>
      </c>
      <c r="N1923" s="4"/>
      <c r="O1923" s="4" t="s">
        <v>5861</v>
      </c>
      <c r="P1923" s="4" t="s">
        <v>279</v>
      </c>
      <c r="Q1923" s="4" t="s">
        <v>348</v>
      </c>
      <c r="R1923" s="4"/>
      <c r="S1923" s="18"/>
      <c r="U1923" s="7">
        <f>VLOOKUP(F1923,[6]农村公路!$I$6:$W$11652,15,0)</f>
        <v>2.21</v>
      </c>
      <c r="V1923" s="7">
        <f t="shared" si="92"/>
        <v>0</v>
      </c>
      <c r="W1923" s="7" t="e">
        <f>VLOOKUP(F1923,'[7]乡镇通三级、旅游资源产业路项目明细'!$F$8:$S$1305,14,0)</f>
        <v>#N/A</v>
      </c>
      <c r="AA1923" s="7" t="e">
        <f>_xlfn.XLOOKUP(F1923,'[8]乡镇通三级、旅游资源产业路项目明细'!$U:$U,'[8]乡镇通三级、旅游资源产业路项目明细'!$U:$U)</f>
        <v>#N/A</v>
      </c>
      <c r="AB1923" s="7" t="e">
        <f>VLOOKUP(F1923,[9]项目建设投资计划表!$L$7:$O$83,4,0)</f>
        <v>#N/A</v>
      </c>
    </row>
    <row r="1924" spans="1:28" ht="25.15" customHeight="1" outlineLevel="3" x14ac:dyDescent="0.4">
      <c r="A1924" s="4" t="s">
        <v>18</v>
      </c>
      <c r="B1924" s="4" t="s">
        <v>149</v>
      </c>
      <c r="C1924" s="4" t="s">
        <v>5862</v>
      </c>
      <c r="D1924" s="4" t="s">
        <v>5863</v>
      </c>
      <c r="E1924" s="4"/>
      <c r="F1924" s="4" t="s">
        <v>5864</v>
      </c>
      <c r="G1924" s="4" t="s">
        <v>327</v>
      </c>
      <c r="H1924" s="4" t="s">
        <v>291</v>
      </c>
      <c r="I1924" s="9" t="s">
        <v>283</v>
      </c>
      <c r="J1924" s="4">
        <v>1.45</v>
      </c>
      <c r="K1924" s="4" t="s">
        <v>377</v>
      </c>
      <c r="L1924" s="4"/>
      <c r="M1924" s="4">
        <v>1.45</v>
      </c>
      <c r="N1924" s="4"/>
      <c r="O1924" s="4">
        <v>3.5</v>
      </c>
      <c r="P1924" s="4" t="s">
        <v>279</v>
      </c>
      <c r="Q1924" s="4" t="s">
        <v>5863</v>
      </c>
      <c r="R1924" s="4"/>
      <c r="S1924" s="18"/>
      <c r="U1924" s="7">
        <f>VLOOKUP(F1924,[6]农村公路!$I$6:$W$11652,15,0)</f>
        <v>1.45</v>
      </c>
      <c r="V1924" s="7">
        <f t="shared" si="92"/>
        <v>0</v>
      </c>
      <c r="W1924" s="7" t="e">
        <f>VLOOKUP(F1924,'[7]乡镇通三级、旅游资源产业路项目明细'!$F$8:$S$1305,14,0)</f>
        <v>#N/A</v>
      </c>
      <c r="AA1924" s="7" t="e">
        <f>_xlfn.XLOOKUP(F1924,'[8]乡镇通三级、旅游资源产业路项目明细'!$U:$U,'[8]乡镇通三级、旅游资源产业路项目明细'!$U:$U)</f>
        <v>#N/A</v>
      </c>
      <c r="AB1924" s="7" t="e">
        <f>VLOOKUP(F1924,[9]项目建设投资计划表!$L$7:$O$83,4,0)</f>
        <v>#N/A</v>
      </c>
    </row>
    <row r="1925" spans="1:28" ht="25.15" customHeight="1" outlineLevel="3" x14ac:dyDescent="0.4">
      <c r="A1925" s="4" t="s">
        <v>18</v>
      </c>
      <c r="B1925" s="4" t="s">
        <v>149</v>
      </c>
      <c r="C1925" s="4" t="s">
        <v>5802</v>
      </c>
      <c r="D1925" s="4" t="s">
        <v>5865</v>
      </c>
      <c r="E1925" s="4"/>
      <c r="F1925" s="4" t="s">
        <v>5866</v>
      </c>
      <c r="G1925" s="4" t="s">
        <v>327</v>
      </c>
      <c r="H1925" s="4" t="s">
        <v>291</v>
      </c>
      <c r="I1925" s="9" t="s">
        <v>283</v>
      </c>
      <c r="J1925" s="4">
        <v>1.3</v>
      </c>
      <c r="K1925" s="4" t="s">
        <v>377</v>
      </c>
      <c r="L1925" s="4"/>
      <c r="M1925" s="4">
        <v>1.3</v>
      </c>
      <c r="N1925" s="4"/>
      <c r="O1925" s="4">
        <v>5</v>
      </c>
      <c r="P1925" s="4" t="s">
        <v>279</v>
      </c>
      <c r="Q1925" s="4" t="s">
        <v>5865</v>
      </c>
      <c r="R1925" s="4"/>
      <c r="S1925" s="18"/>
      <c r="U1925" s="7">
        <f>VLOOKUP(F1925,[6]农村公路!$I$6:$W$11652,15,0)</f>
        <v>1.3</v>
      </c>
      <c r="V1925" s="7">
        <f t="shared" si="92"/>
        <v>0</v>
      </c>
      <c r="W1925" s="7" t="e">
        <f>VLOOKUP(F1925,'[7]乡镇通三级、旅游资源产业路项目明细'!$F$8:$S$1305,14,0)</f>
        <v>#N/A</v>
      </c>
      <c r="AA1925" s="7" t="e">
        <f>_xlfn.XLOOKUP(F1925,'[8]乡镇通三级、旅游资源产业路项目明细'!$U:$U,'[8]乡镇通三级、旅游资源产业路项目明细'!$U:$U)</f>
        <v>#N/A</v>
      </c>
      <c r="AB1925" s="7" t="e">
        <f>VLOOKUP(F1925,[9]项目建设投资计划表!$L$7:$O$83,4,0)</f>
        <v>#N/A</v>
      </c>
    </row>
    <row r="1926" spans="1:28" ht="25.15" customHeight="1" outlineLevel="3" x14ac:dyDescent="0.4">
      <c r="A1926" s="4" t="s">
        <v>18</v>
      </c>
      <c r="B1926" s="4" t="s">
        <v>149</v>
      </c>
      <c r="C1926" s="4" t="s">
        <v>5867</v>
      </c>
      <c r="D1926" s="4" t="s">
        <v>5868</v>
      </c>
      <c r="E1926" s="4"/>
      <c r="F1926" s="4" t="s">
        <v>5869</v>
      </c>
      <c r="G1926" s="4" t="s">
        <v>327</v>
      </c>
      <c r="H1926" s="4" t="s">
        <v>291</v>
      </c>
      <c r="I1926" s="9" t="s">
        <v>283</v>
      </c>
      <c r="J1926" s="4">
        <v>8.41</v>
      </c>
      <c r="K1926" s="4" t="s">
        <v>377</v>
      </c>
      <c r="L1926" s="4"/>
      <c r="M1926" s="4">
        <v>8.41</v>
      </c>
      <c r="N1926" s="4"/>
      <c r="O1926" s="4" t="s">
        <v>5861</v>
      </c>
      <c r="P1926" s="4" t="s">
        <v>279</v>
      </c>
      <c r="Q1926" s="4" t="s">
        <v>5868</v>
      </c>
      <c r="R1926" s="4"/>
      <c r="S1926" s="18"/>
      <c r="U1926" s="7">
        <f>VLOOKUP(F1926,[6]农村公路!$I$6:$W$11652,15,0)</f>
        <v>8.41</v>
      </c>
      <c r="V1926" s="7">
        <f t="shared" si="92"/>
        <v>0</v>
      </c>
      <c r="W1926" s="7" t="e">
        <f>VLOOKUP(F1926,'[7]乡镇通三级、旅游资源产业路项目明细'!$F$8:$S$1305,14,0)</f>
        <v>#N/A</v>
      </c>
      <c r="AA1926" s="7" t="e">
        <f>_xlfn.XLOOKUP(F1926,'[8]乡镇通三级、旅游资源产业路项目明细'!$U:$U,'[8]乡镇通三级、旅游资源产业路项目明细'!$U:$U)</f>
        <v>#N/A</v>
      </c>
      <c r="AB1926" s="7" t="e">
        <f>VLOOKUP(F1926,[9]项目建设投资计划表!$L$7:$O$83,4,0)</f>
        <v>#N/A</v>
      </c>
    </row>
    <row r="1927" spans="1:28" ht="25.15" customHeight="1" outlineLevel="3" x14ac:dyDescent="0.4">
      <c r="A1927" s="4" t="s">
        <v>18</v>
      </c>
      <c r="B1927" s="4" t="s">
        <v>149</v>
      </c>
      <c r="C1927" s="4" t="s">
        <v>5776</v>
      </c>
      <c r="D1927" s="4" t="s">
        <v>5870</v>
      </c>
      <c r="E1927" s="4"/>
      <c r="F1927" s="4" t="s">
        <v>5871</v>
      </c>
      <c r="G1927" s="4" t="s">
        <v>327</v>
      </c>
      <c r="H1927" s="4" t="s">
        <v>291</v>
      </c>
      <c r="I1927" s="9" t="s">
        <v>283</v>
      </c>
      <c r="J1927" s="4">
        <v>1.79</v>
      </c>
      <c r="K1927" s="4" t="s">
        <v>377</v>
      </c>
      <c r="L1927" s="4"/>
      <c r="M1927" s="4">
        <v>1.79</v>
      </c>
      <c r="N1927" s="4"/>
      <c r="O1927" s="4">
        <v>3.5</v>
      </c>
      <c r="P1927" s="4" t="s">
        <v>279</v>
      </c>
      <c r="Q1927" s="4" t="s">
        <v>5870</v>
      </c>
      <c r="R1927" s="4"/>
      <c r="S1927" s="18"/>
      <c r="U1927" s="7">
        <f>VLOOKUP(F1927,[6]农村公路!$I$6:$W$11652,15,0)</f>
        <v>1.79</v>
      </c>
      <c r="V1927" s="7">
        <f t="shared" si="92"/>
        <v>0</v>
      </c>
      <c r="W1927" s="7" t="e">
        <f>VLOOKUP(F1927,'[7]乡镇通三级、旅游资源产业路项目明细'!$F$8:$S$1305,14,0)</f>
        <v>#N/A</v>
      </c>
      <c r="AA1927" s="7" t="e">
        <f>_xlfn.XLOOKUP(F1927,'[8]乡镇通三级、旅游资源产业路项目明细'!$U:$U,'[8]乡镇通三级、旅游资源产业路项目明细'!$U:$U)</f>
        <v>#N/A</v>
      </c>
      <c r="AB1927" s="7" t="e">
        <f>VLOOKUP(F1927,[9]项目建设投资计划表!$L$7:$O$83,4,0)</f>
        <v>#N/A</v>
      </c>
    </row>
    <row r="1928" spans="1:28" ht="25.15" customHeight="1" outlineLevel="3" x14ac:dyDescent="0.4">
      <c r="A1928" s="4" t="s">
        <v>18</v>
      </c>
      <c r="B1928" s="4" t="s">
        <v>149</v>
      </c>
      <c r="C1928" s="4" t="s">
        <v>5776</v>
      </c>
      <c r="D1928" s="4" t="s">
        <v>5872</v>
      </c>
      <c r="E1928" s="4"/>
      <c r="F1928" s="4" t="s">
        <v>5873</v>
      </c>
      <c r="G1928" s="4" t="s">
        <v>327</v>
      </c>
      <c r="H1928" s="4" t="s">
        <v>291</v>
      </c>
      <c r="I1928" s="9" t="s">
        <v>283</v>
      </c>
      <c r="J1928" s="4">
        <v>3.64</v>
      </c>
      <c r="K1928" s="4" t="s">
        <v>377</v>
      </c>
      <c r="L1928" s="4"/>
      <c r="M1928" s="4">
        <v>3.64</v>
      </c>
      <c r="N1928" s="4"/>
      <c r="O1928" s="4">
        <v>3.5</v>
      </c>
      <c r="P1928" s="4" t="s">
        <v>279</v>
      </c>
      <c r="Q1928" s="4" t="s">
        <v>5872</v>
      </c>
      <c r="R1928" s="4"/>
      <c r="S1928" s="18"/>
      <c r="U1928" s="7">
        <f>VLOOKUP(F1928,[6]农村公路!$I$6:$W$11652,15,0)</f>
        <v>3.64</v>
      </c>
      <c r="V1928" s="7">
        <f t="shared" si="92"/>
        <v>0</v>
      </c>
      <c r="W1928" s="7" t="e">
        <f>VLOOKUP(F1928,'[7]乡镇通三级、旅游资源产业路项目明细'!$F$8:$S$1305,14,0)</f>
        <v>#N/A</v>
      </c>
      <c r="AA1928" s="7" t="e">
        <f>_xlfn.XLOOKUP(F1928,'[8]乡镇通三级、旅游资源产业路项目明细'!$U:$U,'[8]乡镇通三级、旅游资源产业路项目明细'!$U:$U)</f>
        <v>#N/A</v>
      </c>
      <c r="AB1928" s="7" t="e">
        <f>VLOOKUP(F1928,[9]项目建设投资计划表!$L$7:$O$83,4,0)</f>
        <v>#N/A</v>
      </c>
    </row>
    <row r="1929" spans="1:28" ht="25.15" customHeight="1" outlineLevel="3" x14ac:dyDescent="0.4">
      <c r="A1929" s="4" t="s">
        <v>18</v>
      </c>
      <c r="B1929" s="4" t="s">
        <v>149</v>
      </c>
      <c r="C1929" s="4" t="s">
        <v>5822</v>
      </c>
      <c r="D1929" s="4" t="s">
        <v>5874</v>
      </c>
      <c r="E1929" s="4"/>
      <c r="F1929" s="4" t="s">
        <v>5875</v>
      </c>
      <c r="G1929" s="4" t="s">
        <v>327</v>
      </c>
      <c r="H1929" s="4" t="s">
        <v>291</v>
      </c>
      <c r="I1929" s="9" t="s">
        <v>283</v>
      </c>
      <c r="J1929" s="4">
        <v>0.9</v>
      </c>
      <c r="K1929" s="4" t="s">
        <v>377</v>
      </c>
      <c r="L1929" s="4"/>
      <c r="M1929" s="4">
        <v>0.9</v>
      </c>
      <c r="N1929" s="4"/>
      <c r="O1929" s="4">
        <v>3.5</v>
      </c>
      <c r="P1929" s="4" t="s">
        <v>279</v>
      </c>
      <c r="Q1929" s="4" t="s">
        <v>5874</v>
      </c>
      <c r="R1929" s="4"/>
      <c r="S1929" s="18"/>
      <c r="U1929" s="7">
        <f>VLOOKUP(F1929,[6]农村公路!$I$6:$W$11652,15,0)</f>
        <v>0.9</v>
      </c>
      <c r="V1929" s="7">
        <f t="shared" si="92"/>
        <v>0</v>
      </c>
      <c r="W1929" s="7" t="e">
        <f>VLOOKUP(F1929,'[7]乡镇通三级、旅游资源产业路项目明细'!$F$8:$S$1305,14,0)</f>
        <v>#N/A</v>
      </c>
      <c r="AA1929" s="7" t="e">
        <f>_xlfn.XLOOKUP(F1929,'[8]乡镇通三级、旅游资源产业路项目明细'!$U:$U,'[8]乡镇通三级、旅游资源产业路项目明细'!$U:$U)</f>
        <v>#N/A</v>
      </c>
      <c r="AB1929" s="7" t="e">
        <f>VLOOKUP(F1929,[9]项目建设投资计划表!$L$7:$O$83,4,0)</f>
        <v>#N/A</v>
      </c>
    </row>
    <row r="1930" spans="1:28" ht="25.15" customHeight="1" outlineLevel="3" x14ac:dyDescent="0.4">
      <c r="A1930" s="4" t="s">
        <v>18</v>
      </c>
      <c r="B1930" s="4" t="s">
        <v>149</v>
      </c>
      <c r="C1930" s="4" t="s">
        <v>5822</v>
      </c>
      <c r="D1930" s="4" t="s">
        <v>5876</v>
      </c>
      <c r="E1930" s="4"/>
      <c r="F1930" s="4" t="s">
        <v>5877</v>
      </c>
      <c r="G1930" s="4" t="s">
        <v>327</v>
      </c>
      <c r="H1930" s="4" t="s">
        <v>291</v>
      </c>
      <c r="I1930" s="9" t="s">
        <v>283</v>
      </c>
      <c r="J1930" s="4">
        <v>1.7</v>
      </c>
      <c r="K1930" s="4" t="s">
        <v>377</v>
      </c>
      <c r="L1930" s="4"/>
      <c r="M1930" s="4">
        <v>1.7</v>
      </c>
      <c r="N1930" s="4"/>
      <c r="O1930" s="4">
        <v>3.5</v>
      </c>
      <c r="P1930" s="4" t="s">
        <v>279</v>
      </c>
      <c r="Q1930" s="4" t="s">
        <v>5876</v>
      </c>
      <c r="R1930" s="4"/>
      <c r="S1930" s="18"/>
      <c r="U1930" s="7">
        <f>VLOOKUP(F1930,[6]农村公路!$I$6:$W$11652,15,0)</f>
        <v>1.7</v>
      </c>
      <c r="V1930" s="7">
        <f t="shared" si="92"/>
        <v>0</v>
      </c>
      <c r="W1930" s="7" t="e">
        <f>VLOOKUP(F1930,'[7]乡镇通三级、旅游资源产业路项目明细'!$F$8:$S$1305,14,0)</f>
        <v>#N/A</v>
      </c>
      <c r="AA1930" s="7" t="e">
        <f>_xlfn.XLOOKUP(F1930,'[8]乡镇通三级、旅游资源产业路项目明细'!$U:$U,'[8]乡镇通三级、旅游资源产业路项目明细'!$U:$U)</f>
        <v>#N/A</v>
      </c>
      <c r="AB1930" s="7" t="e">
        <f>VLOOKUP(F1930,[9]项目建设投资计划表!$L$7:$O$83,4,0)</f>
        <v>#N/A</v>
      </c>
    </row>
    <row r="1931" spans="1:28" ht="25.15" customHeight="1" outlineLevel="3" x14ac:dyDescent="0.4">
      <c r="A1931" s="4" t="s">
        <v>18</v>
      </c>
      <c r="B1931" s="4" t="s">
        <v>149</v>
      </c>
      <c r="C1931" s="4" t="s">
        <v>5817</v>
      </c>
      <c r="D1931" s="4" t="s">
        <v>5878</v>
      </c>
      <c r="E1931" s="4"/>
      <c r="F1931" s="4" t="s">
        <v>5879</v>
      </c>
      <c r="G1931" s="4" t="s">
        <v>327</v>
      </c>
      <c r="H1931" s="4" t="s">
        <v>291</v>
      </c>
      <c r="I1931" s="9" t="s">
        <v>5880</v>
      </c>
      <c r="J1931" s="4">
        <v>0.66</v>
      </c>
      <c r="K1931" s="4" t="s">
        <v>377</v>
      </c>
      <c r="L1931" s="4"/>
      <c r="M1931" s="4">
        <v>0.66</v>
      </c>
      <c r="N1931" s="4"/>
      <c r="O1931" s="4">
        <v>3.5</v>
      </c>
      <c r="P1931" s="4" t="s">
        <v>279</v>
      </c>
      <c r="Q1931" s="4" t="s">
        <v>5878</v>
      </c>
      <c r="R1931" s="4"/>
      <c r="S1931" s="18"/>
      <c r="U1931" s="7">
        <f>VLOOKUP(F1931,[6]农村公路!$I$6:$W$11652,15,0)</f>
        <v>0.66</v>
      </c>
      <c r="V1931" s="7">
        <f t="shared" si="92"/>
        <v>0</v>
      </c>
      <c r="W1931" s="7" t="e">
        <f>VLOOKUP(F1931,'[7]乡镇通三级、旅游资源产业路项目明细'!$F$8:$S$1305,14,0)</f>
        <v>#N/A</v>
      </c>
      <c r="AA1931" s="7" t="e">
        <f>_xlfn.XLOOKUP(F1931,'[8]乡镇通三级、旅游资源产业路项目明细'!$U:$U,'[8]乡镇通三级、旅游资源产业路项目明细'!$U:$U)</f>
        <v>#N/A</v>
      </c>
      <c r="AB1931" s="7" t="e">
        <f>VLOOKUP(F1931,[9]项目建设投资计划表!$L$7:$O$83,4,0)</f>
        <v>#N/A</v>
      </c>
    </row>
    <row r="1932" spans="1:28" ht="25.15" customHeight="1" outlineLevel="3" x14ac:dyDescent="0.4">
      <c r="A1932" s="4" t="s">
        <v>18</v>
      </c>
      <c r="B1932" s="4" t="s">
        <v>149</v>
      </c>
      <c r="C1932" s="4" t="s">
        <v>5817</v>
      </c>
      <c r="D1932" s="4" t="s">
        <v>5881</v>
      </c>
      <c r="E1932" s="4"/>
      <c r="F1932" s="4" t="s">
        <v>5882</v>
      </c>
      <c r="G1932" s="4" t="s">
        <v>327</v>
      </c>
      <c r="H1932" s="4" t="s">
        <v>291</v>
      </c>
      <c r="I1932" s="9" t="s">
        <v>283</v>
      </c>
      <c r="J1932" s="4">
        <v>0.57999999999999996</v>
      </c>
      <c r="K1932" s="4" t="s">
        <v>377</v>
      </c>
      <c r="L1932" s="4"/>
      <c r="M1932" s="4">
        <v>0.57999999999999996</v>
      </c>
      <c r="N1932" s="4"/>
      <c r="O1932" s="4">
        <v>3.5</v>
      </c>
      <c r="P1932" s="4" t="s">
        <v>279</v>
      </c>
      <c r="Q1932" s="4" t="s">
        <v>5881</v>
      </c>
      <c r="R1932" s="4"/>
      <c r="S1932" s="18"/>
      <c r="U1932" s="7">
        <f>VLOOKUP(F1932,[6]农村公路!$I$6:$W$11652,15,0)</f>
        <v>0.57999999999999996</v>
      </c>
      <c r="V1932" s="7">
        <f t="shared" si="92"/>
        <v>0</v>
      </c>
      <c r="W1932" s="7" t="e">
        <f>VLOOKUP(F1932,'[7]乡镇通三级、旅游资源产业路项目明细'!$F$8:$S$1305,14,0)</f>
        <v>#N/A</v>
      </c>
      <c r="AA1932" s="7" t="e">
        <f>_xlfn.XLOOKUP(F1932,'[8]乡镇通三级、旅游资源产业路项目明细'!$U:$U,'[8]乡镇通三级、旅游资源产业路项目明细'!$U:$U)</f>
        <v>#N/A</v>
      </c>
      <c r="AB1932" s="7" t="e">
        <f>VLOOKUP(F1932,[9]项目建设投资计划表!$L$7:$O$83,4,0)</f>
        <v>#N/A</v>
      </c>
    </row>
    <row r="1933" spans="1:28" ht="25.15" customHeight="1" outlineLevel="3" x14ac:dyDescent="0.4">
      <c r="A1933" s="4" t="s">
        <v>18</v>
      </c>
      <c r="B1933" s="4" t="s">
        <v>149</v>
      </c>
      <c r="C1933" s="4" t="s">
        <v>5817</v>
      </c>
      <c r="D1933" s="4" t="s">
        <v>5881</v>
      </c>
      <c r="E1933" s="4"/>
      <c r="F1933" s="4" t="s">
        <v>5883</v>
      </c>
      <c r="G1933" s="4" t="s">
        <v>327</v>
      </c>
      <c r="H1933" s="4" t="s">
        <v>291</v>
      </c>
      <c r="I1933" s="9" t="s">
        <v>283</v>
      </c>
      <c r="J1933" s="4">
        <v>0.51</v>
      </c>
      <c r="K1933" s="4" t="s">
        <v>377</v>
      </c>
      <c r="L1933" s="4"/>
      <c r="M1933" s="4">
        <v>0.51</v>
      </c>
      <c r="N1933" s="4"/>
      <c r="O1933" s="4">
        <v>3.5</v>
      </c>
      <c r="P1933" s="4" t="s">
        <v>279</v>
      </c>
      <c r="Q1933" s="4" t="s">
        <v>5881</v>
      </c>
      <c r="R1933" s="4"/>
      <c r="S1933" s="18"/>
      <c r="U1933" s="7">
        <f>VLOOKUP(F1933,[6]农村公路!$I$6:$W$11652,15,0)</f>
        <v>0.51</v>
      </c>
      <c r="V1933" s="7">
        <f t="shared" si="92"/>
        <v>0</v>
      </c>
      <c r="W1933" s="7" t="e">
        <f>VLOOKUP(F1933,'[7]乡镇通三级、旅游资源产业路项目明细'!$F$8:$S$1305,14,0)</f>
        <v>#N/A</v>
      </c>
      <c r="AA1933" s="7" t="e">
        <f>_xlfn.XLOOKUP(F1933,'[8]乡镇通三级、旅游资源产业路项目明细'!$U:$U,'[8]乡镇通三级、旅游资源产业路项目明细'!$U:$U)</f>
        <v>#N/A</v>
      </c>
      <c r="AB1933" s="7" t="e">
        <f>VLOOKUP(F1933,[9]项目建设投资计划表!$L$7:$O$83,4,0)</f>
        <v>#N/A</v>
      </c>
    </row>
    <row r="1934" spans="1:28" ht="25.15" customHeight="1" outlineLevel="3" x14ac:dyDescent="0.4">
      <c r="A1934" s="4" t="s">
        <v>18</v>
      </c>
      <c r="B1934" s="4" t="s">
        <v>149</v>
      </c>
      <c r="C1934" s="4" t="s">
        <v>5817</v>
      </c>
      <c r="D1934" s="4" t="s">
        <v>5884</v>
      </c>
      <c r="E1934" s="4"/>
      <c r="F1934" s="4" t="s">
        <v>5885</v>
      </c>
      <c r="G1934" s="4" t="s">
        <v>327</v>
      </c>
      <c r="H1934" s="4" t="s">
        <v>291</v>
      </c>
      <c r="I1934" s="9" t="s">
        <v>283</v>
      </c>
      <c r="J1934" s="4">
        <v>0.52</v>
      </c>
      <c r="K1934" s="4" t="s">
        <v>377</v>
      </c>
      <c r="L1934" s="4"/>
      <c r="M1934" s="4">
        <v>0.52</v>
      </c>
      <c r="N1934" s="4"/>
      <c r="O1934" s="4">
        <v>3.5</v>
      </c>
      <c r="P1934" s="4" t="s">
        <v>279</v>
      </c>
      <c r="Q1934" s="4" t="s">
        <v>5884</v>
      </c>
      <c r="R1934" s="4"/>
      <c r="S1934" s="18"/>
      <c r="U1934" s="7">
        <f>VLOOKUP(F1934,[6]农村公路!$I$6:$W$11652,15,0)</f>
        <v>0.52</v>
      </c>
      <c r="V1934" s="7">
        <f t="shared" si="92"/>
        <v>0</v>
      </c>
      <c r="W1934" s="7" t="e">
        <f>VLOOKUP(F1934,'[7]乡镇通三级、旅游资源产业路项目明细'!$F$8:$S$1305,14,0)</f>
        <v>#N/A</v>
      </c>
      <c r="AA1934" s="7" t="e">
        <f>_xlfn.XLOOKUP(F1934,'[8]乡镇通三级、旅游资源产业路项目明细'!$U:$U,'[8]乡镇通三级、旅游资源产业路项目明细'!$U:$U)</f>
        <v>#N/A</v>
      </c>
      <c r="AB1934" s="7" t="e">
        <f>VLOOKUP(F1934,[9]项目建设投资计划表!$L$7:$O$83,4,0)</f>
        <v>#N/A</v>
      </c>
    </row>
    <row r="1935" spans="1:28" ht="25.15" customHeight="1" outlineLevel="3" x14ac:dyDescent="0.4">
      <c r="A1935" s="4" t="s">
        <v>18</v>
      </c>
      <c r="B1935" s="4" t="s">
        <v>149</v>
      </c>
      <c r="C1935" s="4" t="s">
        <v>5807</v>
      </c>
      <c r="D1935" s="4" t="s">
        <v>5874</v>
      </c>
      <c r="E1935" s="4"/>
      <c r="F1935" s="4" t="s">
        <v>5886</v>
      </c>
      <c r="G1935" s="4" t="s">
        <v>327</v>
      </c>
      <c r="H1935" s="4" t="s">
        <v>291</v>
      </c>
      <c r="I1935" s="9" t="s">
        <v>283</v>
      </c>
      <c r="J1935" s="4">
        <v>1.1299999999999999</v>
      </c>
      <c r="K1935" s="4" t="s">
        <v>377</v>
      </c>
      <c r="L1935" s="4"/>
      <c r="M1935" s="4">
        <v>1.1299999999999999</v>
      </c>
      <c r="N1935" s="4"/>
      <c r="O1935" s="4">
        <v>4.5</v>
      </c>
      <c r="P1935" s="4" t="s">
        <v>279</v>
      </c>
      <c r="Q1935" s="4" t="s">
        <v>5874</v>
      </c>
      <c r="R1935" s="4"/>
      <c r="S1935" s="18"/>
      <c r="U1935" s="7">
        <f>VLOOKUP(F1935,[6]农村公路!$I$6:$W$11652,15,0)</f>
        <v>1.1299999999999999</v>
      </c>
      <c r="V1935" s="7">
        <f t="shared" si="92"/>
        <v>0</v>
      </c>
      <c r="W1935" s="7" t="e">
        <f>VLOOKUP(F1935,'[7]乡镇通三级、旅游资源产业路项目明细'!$F$8:$S$1305,14,0)</f>
        <v>#N/A</v>
      </c>
      <c r="AA1935" s="7" t="e">
        <f>_xlfn.XLOOKUP(F1935,'[8]乡镇通三级、旅游资源产业路项目明细'!$U:$U,'[8]乡镇通三级、旅游资源产业路项目明细'!$U:$U)</f>
        <v>#N/A</v>
      </c>
      <c r="AB1935" s="7" t="e">
        <f>VLOOKUP(F1935,[9]项目建设投资计划表!$L$7:$O$83,4,0)</f>
        <v>#N/A</v>
      </c>
    </row>
    <row r="1936" spans="1:28" ht="25.15" customHeight="1" outlineLevel="3" x14ac:dyDescent="0.4">
      <c r="A1936" s="4" t="s">
        <v>18</v>
      </c>
      <c r="B1936" s="4" t="s">
        <v>149</v>
      </c>
      <c r="C1936" s="4" t="s">
        <v>5807</v>
      </c>
      <c r="D1936" s="4" t="s">
        <v>5887</v>
      </c>
      <c r="E1936" s="4"/>
      <c r="F1936" s="4" t="s">
        <v>5888</v>
      </c>
      <c r="G1936" s="4" t="s">
        <v>327</v>
      </c>
      <c r="H1936" s="4" t="s">
        <v>291</v>
      </c>
      <c r="I1936" s="9" t="s">
        <v>283</v>
      </c>
      <c r="J1936" s="4">
        <v>0.61</v>
      </c>
      <c r="K1936" s="4" t="s">
        <v>377</v>
      </c>
      <c r="L1936" s="4"/>
      <c r="M1936" s="4">
        <v>0.61</v>
      </c>
      <c r="N1936" s="4"/>
      <c r="O1936" s="4">
        <v>3.5</v>
      </c>
      <c r="P1936" s="4" t="s">
        <v>279</v>
      </c>
      <c r="Q1936" s="4" t="s">
        <v>5887</v>
      </c>
      <c r="R1936" s="4"/>
      <c r="S1936" s="18"/>
      <c r="U1936" s="7">
        <f>VLOOKUP(F1936,[6]农村公路!$I$6:$W$11652,15,0)</f>
        <v>0.61</v>
      </c>
      <c r="V1936" s="7">
        <f t="shared" si="92"/>
        <v>0</v>
      </c>
      <c r="W1936" s="7" t="e">
        <f>VLOOKUP(F1936,'[7]乡镇通三级、旅游资源产业路项目明细'!$F$8:$S$1305,14,0)</f>
        <v>#N/A</v>
      </c>
      <c r="AA1936" s="7" t="e">
        <f>_xlfn.XLOOKUP(F1936,'[8]乡镇通三级、旅游资源产业路项目明细'!$U:$U,'[8]乡镇通三级、旅游资源产业路项目明细'!$U:$U)</f>
        <v>#N/A</v>
      </c>
      <c r="AB1936" s="7" t="e">
        <f>VLOOKUP(F1936,[9]项目建设投资计划表!$L$7:$O$83,4,0)</f>
        <v>#N/A</v>
      </c>
    </row>
    <row r="1937" spans="1:28" ht="25.15" customHeight="1" outlineLevel="3" x14ac:dyDescent="0.4">
      <c r="A1937" s="4" t="s">
        <v>18</v>
      </c>
      <c r="B1937" s="4" t="s">
        <v>149</v>
      </c>
      <c r="C1937" s="4" t="s">
        <v>5807</v>
      </c>
      <c r="D1937" s="4" t="s">
        <v>5887</v>
      </c>
      <c r="E1937" s="4"/>
      <c r="F1937" s="4" t="s">
        <v>5889</v>
      </c>
      <c r="G1937" s="4" t="s">
        <v>327</v>
      </c>
      <c r="H1937" s="4" t="s">
        <v>291</v>
      </c>
      <c r="I1937" s="9" t="s">
        <v>283</v>
      </c>
      <c r="J1937" s="4">
        <v>0.68</v>
      </c>
      <c r="K1937" s="4" t="s">
        <v>377</v>
      </c>
      <c r="L1937" s="4"/>
      <c r="M1937" s="4">
        <v>0.68</v>
      </c>
      <c r="N1937" s="4"/>
      <c r="O1937" s="4">
        <v>3.5</v>
      </c>
      <c r="P1937" s="4" t="s">
        <v>279</v>
      </c>
      <c r="Q1937" s="4" t="s">
        <v>5887</v>
      </c>
      <c r="R1937" s="4"/>
      <c r="S1937" s="18"/>
      <c r="U1937" s="7">
        <f>VLOOKUP(F1937,[6]农村公路!$I$6:$W$11652,15,0)</f>
        <v>0.68</v>
      </c>
      <c r="V1937" s="7">
        <f t="shared" si="92"/>
        <v>0</v>
      </c>
      <c r="W1937" s="7" t="e">
        <f>VLOOKUP(F1937,'[7]乡镇通三级、旅游资源产业路项目明细'!$F$8:$S$1305,14,0)</f>
        <v>#N/A</v>
      </c>
      <c r="AA1937" s="7" t="e">
        <f>_xlfn.XLOOKUP(F1937,'[8]乡镇通三级、旅游资源产业路项目明细'!$U:$U,'[8]乡镇通三级、旅游资源产业路项目明细'!$U:$U)</f>
        <v>#N/A</v>
      </c>
      <c r="AB1937" s="7" t="e">
        <f>VLOOKUP(F1937,[9]项目建设投资计划表!$L$7:$O$83,4,0)</f>
        <v>#N/A</v>
      </c>
    </row>
    <row r="1938" spans="1:28" ht="25.15" customHeight="1" outlineLevel="3" x14ac:dyDescent="0.4">
      <c r="A1938" s="4" t="s">
        <v>18</v>
      </c>
      <c r="B1938" s="4" t="s">
        <v>149</v>
      </c>
      <c r="C1938" s="4" t="s">
        <v>5831</v>
      </c>
      <c r="D1938" s="4" t="s">
        <v>5890</v>
      </c>
      <c r="E1938" s="4"/>
      <c r="F1938" s="4" t="s">
        <v>5891</v>
      </c>
      <c r="G1938" s="4" t="s">
        <v>327</v>
      </c>
      <c r="H1938" s="4" t="s">
        <v>291</v>
      </c>
      <c r="I1938" s="9" t="s">
        <v>283</v>
      </c>
      <c r="J1938" s="4">
        <v>1.23</v>
      </c>
      <c r="K1938" s="4" t="s">
        <v>377</v>
      </c>
      <c r="L1938" s="4"/>
      <c r="M1938" s="4">
        <v>1.23</v>
      </c>
      <c r="N1938" s="4"/>
      <c r="O1938" s="4">
        <v>3.5</v>
      </c>
      <c r="P1938" s="4" t="s">
        <v>279</v>
      </c>
      <c r="Q1938" s="4" t="s">
        <v>5890</v>
      </c>
      <c r="R1938" s="4"/>
      <c r="S1938" s="18"/>
      <c r="U1938" s="7">
        <f>VLOOKUP(F1938,[6]农村公路!$I$6:$W$11652,15,0)</f>
        <v>1.23</v>
      </c>
      <c r="V1938" s="7">
        <f t="shared" si="92"/>
        <v>0</v>
      </c>
      <c r="W1938" s="7" t="e">
        <f>VLOOKUP(F1938,'[7]乡镇通三级、旅游资源产业路项目明细'!$F$8:$S$1305,14,0)</f>
        <v>#N/A</v>
      </c>
      <c r="AA1938" s="7" t="e">
        <f>_xlfn.XLOOKUP(F1938,'[8]乡镇通三级、旅游资源产业路项目明细'!$U:$U,'[8]乡镇通三级、旅游资源产业路项目明细'!$U:$U)</f>
        <v>#N/A</v>
      </c>
      <c r="AB1938" s="7" t="e">
        <f>VLOOKUP(F1938,[9]项目建设投资计划表!$L$7:$O$83,4,0)</f>
        <v>#N/A</v>
      </c>
    </row>
    <row r="1939" spans="1:28" s="1" customFormat="1" ht="25.15" customHeight="1" outlineLevel="2" x14ac:dyDescent="0.4">
      <c r="A1939" s="4"/>
      <c r="B1939" s="11" t="s">
        <v>150</v>
      </c>
      <c r="C1939" s="4"/>
      <c r="D1939" s="4"/>
      <c r="E1939" s="9"/>
      <c r="F1939" s="4"/>
      <c r="G1939" s="4"/>
      <c r="H1939" s="9"/>
      <c r="I1939" s="9"/>
      <c r="J1939" s="4">
        <f>SUBTOTAL(9,J1940:J1967)</f>
        <v>95.631000000000014</v>
      </c>
      <c r="K1939" s="4"/>
      <c r="L1939" s="4"/>
      <c r="M1939" s="4">
        <f>SUBTOTAL(9,M1940:M1967)</f>
        <v>84.826999999999998</v>
      </c>
      <c r="N1939" s="4">
        <v>78.099999999999994</v>
      </c>
      <c r="O1939" s="4"/>
      <c r="P1939" s="4"/>
      <c r="Q1939" s="4"/>
      <c r="R1939" s="4"/>
      <c r="S1939" s="18">
        <f t="shared" ref="S1939:S1991" si="93">J1939-N1939</f>
        <v>17.53100000000002</v>
      </c>
    </row>
    <row r="1940" spans="1:28" ht="25.15" customHeight="1" outlineLevel="3" x14ac:dyDescent="0.4">
      <c r="A1940" s="4" t="s">
        <v>18</v>
      </c>
      <c r="B1940" s="4" t="s">
        <v>150</v>
      </c>
      <c r="C1940" s="4" t="s">
        <v>5892</v>
      </c>
      <c r="D1940" s="4" t="s">
        <v>5893</v>
      </c>
      <c r="E1940" s="9"/>
      <c r="F1940" s="4" t="s">
        <v>5894</v>
      </c>
      <c r="G1940" s="4" t="s">
        <v>434</v>
      </c>
      <c r="H1940" s="9" t="s">
        <v>200</v>
      </c>
      <c r="I1940" s="9" t="s">
        <v>5895</v>
      </c>
      <c r="J1940" s="4">
        <v>5.4</v>
      </c>
      <c r="K1940" s="4">
        <v>0</v>
      </c>
      <c r="L1940" s="4" t="s">
        <v>279</v>
      </c>
      <c r="M1940" s="4">
        <v>1.4</v>
      </c>
      <c r="N1940" s="4"/>
      <c r="O1940" s="4">
        <v>6.5</v>
      </c>
      <c r="P1940" s="4" t="s">
        <v>436</v>
      </c>
      <c r="Q1940" s="4" t="s">
        <v>5892</v>
      </c>
      <c r="R1940" s="4" t="s">
        <v>366</v>
      </c>
      <c r="S1940" s="18"/>
      <c r="W1940" s="7">
        <f>VLOOKUP(F1940,'[7]2021年备案'!$F$8:$S$1293,14,0)</f>
        <v>4</v>
      </c>
      <c r="X1940" s="7">
        <f>J1940-W1940</f>
        <v>1.4000000000000004</v>
      </c>
      <c r="Y1940" s="7">
        <f>J1940-W1940-M1940</f>
        <v>0</v>
      </c>
      <c r="Z1940" s="7" t="s">
        <v>437</v>
      </c>
      <c r="AA1940" s="7" t="str">
        <f>_xlfn.XLOOKUP(F1940,'[8]乡镇通三级、旅游资源产业路项目明细'!$U:$U,'[8]乡镇通三级、旅游资源产业路项目明细'!$U:$U)</f>
        <v>阳罗洲镇通三级公路</v>
      </c>
      <c r="AB1940" s="7" t="e">
        <f>VLOOKUP(F1940,[9]项目建设投资计划表!$L$7:$O$83,4,0)</f>
        <v>#N/A</v>
      </c>
    </row>
    <row r="1941" spans="1:28" ht="25.15" customHeight="1" outlineLevel="3" x14ac:dyDescent="0.4">
      <c r="A1941" s="4" t="s">
        <v>18</v>
      </c>
      <c r="B1941" s="4" t="s">
        <v>150</v>
      </c>
      <c r="C1941" s="4" t="s">
        <v>5896</v>
      </c>
      <c r="D1941" s="4" t="s">
        <v>5897</v>
      </c>
      <c r="E1941" s="9"/>
      <c r="F1941" s="4" t="s">
        <v>5898</v>
      </c>
      <c r="G1941" s="4" t="s">
        <v>275</v>
      </c>
      <c r="H1941" s="9" t="s">
        <v>291</v>
      </c>
      <c r="I1941" s="9" t="s">
        <v>5899</v>
      </c>
      <c r="J1941" s="4">
        <v>5.35</v>
      </c>
      <c r="K1941" s="4" t="s">
        <v>300</v>
      </c>
      <c r="L1941" s="4">
        <v>0</v>
      </c>
      <c r="M1941" s="4">
        <v>5.35</v>
      </c>
      <c r="N1941" s="4"/>
      <c r="O1941" s="4" t="s">
        <v>293</v>
      </c>
      <c r="P1941" s="4" t="s">
        <v>279</v>
      </c>
      <c r="Q1941" s="4" t="s">
        <v>5900</v>
      </c>
      <c r="R1941" s="4"/>
      <c r="S1941" s="18"/>
      <c r="U1941" s="7">
        <f>VLOOKUP(F1941,[6]农村公路!$I$6:$W$11652,15,0)</f>
        <v>5.35</v>
      </c>
      <c r="V1941" s="7">
        <f t="shared" ref="V1941:V1967" si="94">J1941-U1941</f>
        <v>0</v>
      </c>
      <c r="W1941" s="7" t="e">
        <f>VLOOKUP(F1941,'[7]乡镇通三级、旅游资源产业路项目明细'!$F$8:$S$1305,14,0)</f>
        <v>#N/A</v>
      </c>
      <c r="AA1941" s="7" t="e">
        <f>_xlfn.XLOOKUP(F1941,'[8]乡镇通三级、旅游资源产业路项目明细'!$U:$U,'[8]乡镇通三级、旅游资源产业路项目明细'!$U:$U)</f>
        <v>#N/A</v>
      </c>
      <c r="AB1941" s="7" t="e">
        <f>VLOOKUP(F1941,[9]项目建设投资计划表!$L$7:$O$83,4,0)</f>
        <v>#N/A</v>
      </c>
    </row>
    <row r="1942" spans="1:28" ht="25.15" customHeight="1" outlineLevel="3" x14ac:dyDescent="0.4">
      <c r="A1942" s="4" t="s">
        <v>18</v>
      </c>
      <c r="B1942" s="4" t="s">
        <v>150</v>
      </c>
      <c r="C1942" s="4" t="s">
        <v>5901</v>
      </c>
      <c r="D1942" s="4" t="s">
        <v>5902</v>
      </c>
      <c r="E1942" s="9"/>
      <c r="F1942" s="4" t="s">
        <v>5903</v>
      </c>
      <c r="G1942" s="4" t="s">
        <v>275</v>
      </c>
      <c r="H1942" s="9" t="s">
        <v>291</v>
      </c>
      <c r="I1942" s="9" t="s">
        <v>5904</v>
      </c>
      <c r="J1942" s="4">
        <v>2.6</v>
      </c>
      <c r="K1942" s="4" t="s">
        <v>277</v>
      </c>
      <c r="L1942" s="4">
        <v>0</v>
      </c>
      <c r="M1942" s="4">
        <v>2.6</v>
      </c>
      <c r="N1942" s="4"/>
      <c r="O1942" s="4" t="s">
        <v>293</v>
      </c>
      <c r="P1942" s="4" t="s">
        <v>279</v>
      </c>
      <c r="Q1942" s="4" t="s">
        <v>5905</v>
      </c>
      <c r="R1942" s="4"/>
      <c r="S1942" s="18"/>
      <c r="U1942" s="7">
        <f>VLOOKUP(F1942,[6]农村公路!$I$6:$W$11652,15,0)</f>
        <v>2.6</v>
      </c>
      <c r="V1942" s="7">
        <f t="shared" si="94"/>
        <v>0</v>
      </c>
      <c r="W1942" s="7" t="e">
        <f>VLOOKUP(F1942,'[7]乡镇通三级、旅游资源产业路项目明细'!$F$8:$S$1305,14,0)</f>
        <v>#N/A</v>
      </c>
      <c r="AA1942" s="7" t="e">
        <f>_xlfn.XLOOKUP(F1942,'[8]乡镇通三级、旅游资源产业路项目明细'!$U:$U,'[8]乡镇通三级、旅游资源产业路项目明细'!$U:$U)</f>
        <v>#N/A</v>
      </c>
      <c r="AB1942" s="7" t="e">
        <f>VLOOKUP(F1942,[9]项目建设投资计划表!$L$7:$O$83,4,0)</f>
        <v>#N/A</v>
      </c>
    </row>
    <row r="1943" spans="1:28" ht="25.15" customHeight="1" outlineLevel="3" x14ac:dyDescent="0.4">
      <c r="A1943" s="4" t="s">
        <v>18</v>
      </c>
      <c r="B1943" s="4" t="s">
        <v>150</v>
      </c>
      <c r="C1943" s="4" t="s">
        <v>5906</v>
      </c>
      <c r="D1943" s="4" t="s">
        <v>5907</v>
      </c>
      <c r="E1943" s="9"/>
      <c r="F1943" s="4" t="s">
        <v>5908</v>
      </c>
      <c r="G1943" s="4" t="s">
        <v>275</v>
      </c>
      <c r="H1943" s="9" t="s">
        <v>291</v>
      </c>
      <c r="I1943" s="9" t="s">
        <v>5909</v>
      </c>
      <c r="J1943" s="4">
        <v>4</v>
      </c>
      <c r="K1943" s="4" t="s">
        <v>277</v>
      </c>
      <c r="L1943" s="4">
        <v>0</v>
      </c>
      <c r="M1943" s="4">
        <v>4</v>
      </c>
      <c r="N1943" s="4"/>
      <c r="O1943" s="4" t="s">
        <v>293</v>
      </c>
      <c r="P1943" s="4" t="s">
        <v>279</v>
      </c>
      <c r="Q1943" s="4" t="s">
        <v>5910</v>
      </c>
      <c r="R1943" s="4"/>
      <c r="S1943" s="18"/>
      <c r="U1943" s="7">
        <f>VLOOKUP(F1943,[6]农村公路!$I$6:$W$11652,15,0)</f>
        <v>4</v>
      </c>
      <c r="V1943" s="7">
        <f t="shared" si="94"/>
        <v>0</v>
      </c>
      <c r="W1943" s="7" t="e">
        <f>VLOOKUP(F1943,'[7]乡镇通三级、旅游资源产业路项目明细'!$F$8:$S$1305,14,0)</f>
        <v>#N/A</v>
      </c>
      <c r="AA1943" s="7" t="e">
        <f>_xlfn.XLOOKUP(F1943,'[8]乡镇通三级、旅游资源产业路项目明细'!$U:$U,'[8]乡镇通三级、旅游资源产业路项目明细'!$U:$U)</f>
        <v>#N/A</v>
      </c>
      <c r="AB1943" s="7" t="e">
        <f>VLOOKUP(F1943,[9]项目建设投资计划表!$L$7:$O$83,4,0)</f>
        <v>#N/A</v>
      </c>
    </row>
    <row r="1944" spans="1:28" ht="25.15" customHeight="1" outlineLevel="3" x14ac:dyDescent="0.4">
      <c r="A1944" s="4" t="s">
        <v>18</v>
      </c>
      <c r="B1944" s="4" t="s">
        <v>150</v>
      </c>
      <c r="C1944" s="4" t="s">
        <v>5911</v>
      </c>
      <c r="D1944" s="4" t="s">
        <v>5912</v>
      </c>
      <c r="E1944" s="9"/>
      <c r="F1944" s="4" t="s">
        <v>5913</v>
      </c>
      <c r="G1944" s="4" t="s">
        <v>275</v>
      </c>
      <c r="H1944" s="9" t="s">
        <v>291</v>
      </c>
      <c r="I1944" s="9" t="s">
        <v>5914</v>
      </c>
      <c r="J1944" s="4">
        <v>2.5</v>
      </c>
      <c r="K1944" s="4" t="s">
        <v>277</v>
      </c>
      <c r="L1944" s="4">
        <v>0</v>
      </c>
      <c r="M1944" s="4">
        <v>2.5</v>
      </c>
      <c r="N1944" s="4"/>
      <c r="O1944" s="4" t="s">
        <v>293</v>
      </c>
      <c r="P1944" s="4" t="s">
        <v>279</v>
      </c>
      <c r="Q1944" s="4" t="s">
        <v>5915</v>
      </c>
      <c r="R1944" s="4"/>
      <c r="S1944" s="18"/>
      <c r="U1944" s="7">
        <f>VLOOKUP(F1944,[6]农村公路!$I$6:$W$11652,15,0)</f>
        <v>2.5</v>
      </c>
      <c r="V1944" s="7">
        <f t="shared" si="94"/>
        <v>0</v>
      </c>
      <c r="W1944" s="7" t="e">
        <f>VLOOKUP(F1944,'[7]乡镇通三级、旅游资源产业路项目明细'!$F$8:$S$1305,14,0)</f>
        <v>#N/A</v>
      </c>
      <c r="AA1944" s="7" t="e">
        <f>_xlfn.XLOOKUP(F1944,'[8]乡镇通三级、旅游资源产业路项目明细'!$U:$U,'[8]乡镇通三级、旅游资源产业路项目明细'!$U:$U)</f>
        <v>#N/A</v>
      </c>
      <c r="AB1944" s="7" t="e">
        <f>VLOOKUP(F1944,[9]项目建设投资计划表!$L$7:$O$83,4,0)</f>
        <v>#N/A</v>
      </c>
    </row>
    <row r="1945" spans="1:28" ht="25.15" customHeight="1" outlineLevel="3" x14ac:dyDescent="0.4">
      <c r="A1945" s="4" t="s">
        <v>18</v>
      </c>
      <c r="B1945" s="4" t="s">
        <v>150</v>
      </c>
      <c r="C1945" s="4" t="s">
        <v>5916</v>
      </c>
      <c r="D1945" s="4" t="s">
        <v>5917</v>
      </c>
      <c r="E1945" s="9"/>
      <c r="F1945" s="4" t="s">
        <v>5918</v>
      </c>
      <c r="G1945" s="4" t="s">
        <v>275</v>
      </c>
      <c r="H1945" s="9" t="s">
        <v>291</v>
      </c>
      <c r="I1945" s="9" t="s">
        <v>5919</v>
      </c>
      <c r="J1945" s="4">
        <v>1.573</v>
      </c>
      <c r="K1945" s="4" t="s">
        <v>284</v>
      </c>
      <c r="L1945" s="4">
        <v>0</v>
      </c>
      <c r="M1945" s="4">
        <v>1.573</v>
      </c>
      <c r="N1945" s="4"/>
      <c r="O1945" s="4" t="s">
        <v>285</v>
      </c>
      <c r="P1945" s="4" t="s">
        <v>279</v>
      </c>
      <c r="Q1945" s="4" t="s">
        <v>5920</v>
      </c>
      <c r="R1945" s="4"/>
      <c r="S1945" s="18"/>
      <c r="U1945" s="7">
        <f>VLOOKUP(F1945,[6]农村公路!$I$6:$W$11652,15,0)</f>
        <v>1.573</v>
      </c>
      <c r="V1945" s="7">
        <f t="shared" si="94"/>
        <v>0</v>
      </c>
      <c r="W1945" s="7" t="e">
        <f>VLOOKUP(F1945,'[7]乡镇通三级、旅游资源产业路项目明细'!$F$8:$S$1305,14,0)</f>
        <v>#N/A</v>
      </c>
      <c r="AA1945" s="7" t="e">
        <f>_xlfn.XLOOKUP(F1945,'[8]乡镇通三级、旅游资源产业路项目明细'!$U:$U,'[8]乡镇通三级、旅游资源产业路项目明细'!$U:$U)</f>
        <v>#N/A</v>
      </c>
      <c r="AB1945" s="7" t="e">
        <f>VLOOKUP(F1945,[9]项目建设投资计划表!$L$7:$O$83,4,0)</f>
        <v>#N/A</v>
      </c>
    </row>
    <row r="1946" spans="1:28" ht="25.15" customHeight="1" outlineLevel="3" x14ac:dyDescent="0.4">
      <c r="A1946" s="4" t="s">
        <v>18</v>
      </c>
      <c r="B1946" s="4" t="s">
        <v>150</v>
      </c>
      <c r="C1946" s="4" t="s">
        <v>5921</v>
      </c>
      <c r="D1946" s="4" t="s">
        <v>5217</v>
      </c>
      <c r="E1946" s="9"/>
      <c r="F1946" s="4" t="s">
        <v>5922</v>
      </c>
      <c r="G1946" s="4" t="s">
        <v>275</v>
      </c>
      <c r="H1946" s="9" t="s">
        <v>291</v>
      </c>
      <c r="I1946" s="9" t="s">
        <v>5923</v>
      </c>
      <c r="J1946" s="4">
        <v>2.99</v>
      </c>
      <c r="K1946" s="4" t="s">
        <v>284</v>
      </c>
      <c r="L1946" s="4">
        <v>0</v>
      </c>
      <c r="M1946" s="4">
        <v>2.99</v>
      </c>
      <c r="N1946" s="4"/>
      <c r="O1946" s="4" t="s">
        <v>923</v>
      </c>
      <c r="P1946" s="4" t="s">
        <v>279</v>
      </c>
      <c r="Q1946" s="4" t="s">
        <v>5924</v>
      </c>
      <c r="R1946" s="4"/>
      <c r="S1946" s="18"/>
      <c r="U1946" s="7">
        <f>VLOOKUP(F1946,[6]农村公路!$I$6:$W$11652,15,0)</f>
        <v>2.99</v>
      </c>
      <c r="V1946" s="7">
        <f t="shared" si="94"/>
        <v>0</v>
      </c>
      <c r="W1946" s="7" t="e">
        <f>VLOOKUP(F1946,'[7]乡镇通三级、旅游资源产业路项目明细'!$F$8:$S$1305,14,0)</f>
        <v>#N/A</v>
      </c>
      <c r="AA1946" s="7" t="e">
        <f>_xlfn.XLOOKUP(F1946,'[8]乡镇通三级、旅游资源产业路项目明细'!$U:$U,'[8]乡镇通三级、旅游资源产业路项目明细'!$U:$U)</f>
        <v>#N/A</v>
      </c>
      <c r="AB1946" s="7" t="e">
        <f>VLOOKUP(F1946,[9]项目建设投资计划表!$L$7:$O$83,4,0)</f>
        <v>#N/A</v>
      </c>
    </row>
    <row r="1947" spans="1:28" ht="25.15" customHeight="1" outlineLevel="3" x14ac:dyDescent="0.4">
      <c r="A1947" s="4" t="s">
        <v>18</v>
      </c>
      <c r="B1947" s="4" t="s">
        <v>150</v>
      </c>
      <c r="C1947" s="4" t="s">
        <v>5901</v>
      </c>
      <c r="D1947" s="4" t="s">
        <v>807</v>
      </c>
      <c r="E1947" s="9"/>
      <c r="F1947" s="4" t="s">
        <v>5925</v>
      </c>
      <c r="G1947" s="4" t="s">
        <v>275</v>
      </c>
      <c r="H1947" s="9" t="s">
        <v>291</v>
      </c>
      <c r="I1947" s="9" t="s">
        <v>5926</v>
      </c>
      <c r="J1947" s="4">
        <v>6.6740000000000004</v>
      </c>
      <c r="K1947" s="4" t="s">
        <v>284</v>
      </c>
      <c r="L1947" s="4">
        <v>0</v>
      </c>
      <c r="M1947" s="4">
        <v>6.6740000000000004</v>
      </c>
      <c r="N1947" s="4"/>
      <c r="O1947" s="4" t="s">
        <v>293</v>
      </c>
      <c r="P1947" s="4" t="s">
        <v>279</v>
      </c>
      <c r="Q1947" s="4" t="s">
        <v>5927</v>
      </c>
      <c r="R1947" s="4"/>
      <c r="S1947" s="18"/>
      <c r="U1947" s="7">
        <f>VLOOKUP(F1947,[6]农村公路!$I$6:$W$11652,15,0)</f>
        <v>6.6740000000000004</v>
      </c>
      <c r="V1947" s="7">
        <f t="shared" si="94"/>
        <v>0</v>
      </c>
      <c r="W1947" s="7" t="e">
        <f>VLOOKUP(F1947,'[7]乡镇通三级、旅游资源产业路项目明细'!$F$8:$S$1305,14,0)</f>
        <v>#N/A</v>
      </c>
      <c r="AA1947" s="7" t="e">
        <f>_xlfn.XLOOKUP(F1947,'[8]乡镇通三级、旅游资源产业路项目明细'!$U:$U,'[8]乡镇通三级、旅游资源产业路项目明细'!$U:$U)</f>
        <v>#N/A</v>
      </c>
      <c r="AB1947" s="7" t="e">
        <f>VLOOKUP(F1947,[9]项目建设投资计划表!$L$7:$O$83,4,0)</f>
        <v>#N/A</v>
      </c>
    </row>
    <row r="1948" spans="1:28" ht="25.15" customHeight="1" outlineLevel="3" x14ac:dyDescent="0.4">
      <c r="A1948" s="4" t="s">
        <v>18</v>
      </c>
      <c r="B1948" s="4" t="s">
        <v>150</v>
      </c>
      <c r="C1948" s="4" t="s">
        <v>5921</v>
      </c>
      <c r="D1948" s="4" t="s">
        <v>807</v>
      </c>
      <c r="E1948" s="9"/>
      <c r="F1948" s="4" t="s">
        <v>5928</v>
      </c>
      <c r="G1948" s="4" t="s">
        <v>275</v>
      </c>
      <c r="H1948" s="9" t="s">
        <v>291</v>
      </c>
      <c r="I1948" s="9" t="s">
        <v>5929</v>
      </c>
      <c r="J1948" s="4">
        <v>4.5960000000000001</v>
      </c>
      <c r="K1948" s="4" t="s">
        <v>284</v>
      </c>
      <c r="L1948" s="4">
        <v>0</v>
      </c>
      <c r="M1948" s="4">
        <v>2.2679999999999998</v>
      </c>
      <c r="N1948" s="4"/>
      <c r="O1948" s="4" t="s">
        <v>293</v>
      </c>
      <c r="P1948" s="4" t="s">
        <v>279</v>
      </c>
      <c r="Q1948" s="4" t="s">
        <v>5930</v>
      </c>
      <c r="R1948" s="4" t="s">
        <v>366</v>
      </c>
      <c r="S1948" s="18"/>
      <c r="U1948" s="7">
        <f>VLOOKUP(F1948,[6]农村公路!$I$6:$W$11652,15,0)</f>
        <v>4.5960000000000001</v>
      </c>
      <c r="V1948" s="7">
        <f t="shared" si="94"/>
        <v>0</v>
      </c>
      <c r="W1948" s="7">
        <f>VLOOKUP(F1948,'[7]2021年备案'!$F$8:$S$1293,14,0)</f>
        <v>2.3279999999999998</v>
      </c>
      <c r="X1948" s="7">
        <f>J1948-W1948</f>
        <v>2.2680000000000002</v>
      </c>
      <c r="Y1948" s="7">
        <f>X1948-M1948</f>
        <v>0</v>
      </c>
      <c r="AA1948" s="7" t="str">
        <f>_xlfn.XLOOKUP(F1948,'[8]乡镇通三级、旅游资源产业路项目明细'!$U:$U,'[8]乡镇通三级、旅游资源产业路项目明细'!$U:$U)</f>
        <v>共华镇谭家岭至八形汊长河公路</v>
      </c>
      <c r="AB1948" s="7" t="e">
        <f>VLOOKUP(F1948,[9]项目建设投资计划表!$L$7:$O$83,4,0)</f>
        <v>#N/A</v>
      </c>
    </row>
    <row r="1949" spans="1:28" ht="25.15" customHeight="1" outlineLevel="3" x14ac:dyDescent="0.4">
      <c r="A1949" s="4" t="s">
        <v>18</v>
      </c>
      <c r="B1949" s="4" t="s">
        <v>150</v>
      </c>
      <c r="C1949" s="4" t="s">
        <v>5931</v>
      </c>
      <c r="D1949" s="4" t="s">
        <v>807</v>
      </c>
      <c r="E1949" s="9"/>
      <c r="F1949" s="4" t="s">
        <v>5932</v>
      </c>
      <c r="G1949" s="4" t="s">
        <v>275</v>
      </c>
      <c r="H1949" s="9" t="s">
        <v>291</v>
      </c>
      <c r="I1949" s="9" t="s">
        <v>5933</v>
      </c>
      <c r="J1949" s="4">
        <v>2.089</v>
      </c>
      <c r="K1949" s="4" t="s">
        <v>277</v>
      </c>
      <c r="L1949" s="4">
        <v>0</v>
      </c>
      <c r="M1949" s="4">
        <v>2.089</v>
      </c>
      <c r="N1949" s="4"/>
      <c r="O1949" s="4" t="s">
        <v>293</v>
      </c>
      <c r="P1949" s="4" t="s">
        <v>279</v>
      </c>
      <c r="Q1949" s="4" t="s">
        <v>5934</v>
      </c>
      <c r="R1949" s="4"/>
      <c r="S1949" s="18"/>
      <c r="U1949" s="7">
        <f>VLOOKUP(F1949,[6]农村公路!$I$6:$W$11652,15,0)</f>
        <v>2.089</v>
      </c>
      <c r="V1949" s="7">
        <f t="shared" si="94"/>
        <v>0</v>
      </c>
      <c r="W1949" s="7" t="e">
        <f>VLOOKUP(F1949,'[7]乡镇通三级、旅游资源产业路项目明细'!$F$8:$S$1305,14,0)</f>
        <v>#N/A</v>
      </c>
      <c r="AA1949" s="7" t="e">
        <f>_xlfn.XLOOKUP(F1949,'[8]乡镇通三级、旅游资源产业路项目明细'!$U:$U,'[8]乡镇通三级、旅游资源产业路项目明细'!$U:$U)</f>
        <v>#N/A</v>
      </c>
      <c r="AB1949" s="7" t="e">
        <f>VLOOKUP(F1949,[9]项目建设投资计划表!$L$7:$O$83,4,0)</f>
        <v>#N/A</v>
      </c>
    </row>
    <row r="1950" spans="1:28" ht="25.15" customHeight="1" outlineLevel="3" x14ac:dyDescent="0.4">
      <c r="A1950" s="4" t="s">
        <v>18</v>
      </c>
      <c r="B1950" s="4" t="s">
        <v>150</v>
      </c>
      <c r="C1950" s="4" t="s">
        <v>5911</v>
      </c>
      <c r="D1950" s="4" t="s">
        <v>807</v>
      </c>
      <c r="E1950" s="9"/>
      <c r="F1950" s="4" t="s">
        <v>5935</v>
      </c>
      <c r="G1950" s="4" t="s">
        <v>275</v>
      </c>
      <c r="H1950" s="9" t="s">
        <v>291</v>
      </c>
      <c r="I1950" s="9" t="s">
        <v>5936</v>
      </c>
      <c r="J1950" s="4">
        <v>12.625999999999999</v>
      </c>
      <c r="K1950" s="4" t="s">
        <v>277</v>
      </c>
      <c r="L1950" s="4">
        <v>0</v>
      </c>
      <c r="M1950" s="4">
        <v>8.15</v>
      </c>
      <c r="N1950" s="4"/>
      <c r="O1950" s="4" t="s">
        <v>293</v>
      </c>
      <c r="P1950" s="4" t="s">
        <v>279</v>
      </c>
      <c r="Q1950" s="4" t="s">
        <v>5937</v>
      </c>
      <c r="R1950" s="4"/>
      <c r="S1950" s="18"/>
      <c r="U1950" s="7">
        <f>VLOOKUP(F1950,[6]农村公路!$I$6:$W$11652,15,0)</f>
        <v>12.625999999999999</v>
      </c>
      <c r="V1950" s="7">
        <f t="shared" si="94"/>
        <v>0</v>
      </c>
      <c r="W1950" s="7">
        <f>VLOOKUP(F1950,'[7]2021年备案'!$F$8:$S$1293,14,0)</f>
        <v>4.4749999999999996</v>
      </c>
      <c r="X1950" s="7">
        <f>J1950-W1950</f>
        <v>8.1509999999999998</v>
      </c>
      <c r="Y1950" s="7">
        <f>X1950-M1950</f>
        <v>9.9999999999944578E-4</v>
      </c>
      <c r="AA1950" s="7" t="e">
        <f>_xlfn.XLOOKUP(F1950,'[8]乡镇通三级、旅游资源产业路项目明细'!$U:$U,'[8]乡镇通三级、旅游资源产业路项目明细'!$U:$U)</f>
        <v>#N/A</v>
      </c>
      <c r="AB1950" s="7" t="e">
        <f>VLOOKUP(F1950,[9]项目建设投资计划表!$L$7:$O$83,4,0)</f>
        <v>#N/A</v>
      </c>
    </row>
    <row r="1951" spans="1:28" ht="25.15" customHeight="1" outlineLevel="3" x14ac:dyDescent="0.4">
      <c r="A1951" s="4" t="s">
        <v>18</v>
      </c>
      <c r="B1951" s="4" t="s">
        <v>150</v>
      </c>
      <c r="C1951" s="4" t="s">
        <v>5938</v>
      </c>
      <c r="D1951" s="4" t="s">
        <v>5939</v>
      </c>
      <c r="E1951" s="9"/>
      <c r="F1951" s="4" t="s">
        <v>5940</v>
      </c>
      <c r="G1951" s="4" t="s">
        <v>275</v>
      </c>
      <c r="H1951" s="9" t="s">
        <v>291</v>
      </c>
      <c r="I1951" s="9" t="s">
        <v>5941</v>
      </c>
      <c r="J1951" s="4">
        <v>3.0049999999999999</v>
      </c>
      <c r="K1951" s="4" t="s">
        <v>346</v>
      </c>
      <c r="L1951" s="4">
        <v>0</v>
      </c>
      <c r="M1951" s="4">
        <v>3.0049999999999999</v>
      </c>
      <c r="N1951" s="4"/>
      <c r="O1951" s="4" t="s">
        <v>285</v>
      </c>
      <c r="P1951" s="4" t="s">
        <v>279</v>
      </c>
      <c r="Q1951" s="4" t="s">
        <v>5942</v>
      </c>
      <c r="R1951" s="4"/>
      <c r="S1951" s="18"/>
      <c r="U1951" s="7">
        <f>VLOOKUP(F1951,[6]农村公路!$I$6:$W$11652,15,0)</f>
        <v>3.0049999999999999</v>
      </c>
      <c r="V1951" s="7">
        <f t="shared" si="94"/>
        <v>0</v>
      </c>
      <c r="W1951" s="7" t="e">
        <f>VLOOKUP(F1951,'[7]乡镇通三级、旅游资源产业路项目明细'!$F$8:$S$1305,14,0)</f>
        <v>#N/A</v>
      </c>
      <c r="AA1951" s="7" t="e">
        <f>_xlfn.XLOOKUP(F1951,'[8]乡镇通三级、旅游资源产业路项目明细'!$U:$U,'[8]乡镇通三级、旅游资源产业路项目明细'!$U:$U)</f>
        <v>#N/A</v>
      </c>
      <c r="AB1951" s="7" t="e">
        <f>VLOOKUP(F1951,[9]项目建设投资计划表!$L$7:$O$83,4,0)</f>
        <v>#N/A</v>
      </c>
    </row>
    <row r="1952" spans="1:28" ht="25.15" customHeight="1" outlineLevel="3" x14ac:dyDescent="0.4">
      <c r="A1952" s="4" t="s">
        <v>18</v>
      </c>
      <c r="B1952" s="4" t="s">
        <v>150</v>
      </c>
      <c r="C1952" s="4" t="s">
        <v>5943</v>
      </c>
      <c r="D1952" s="4" t="s">
        <v>5944</v>
      </c>
      <c r="E1952" s="9"/>
      <c r="F1952" s="4" t="s">
        <v>5945</v>
      </c>
      <c r="G1952" s="4" t="s">
        <v>275</v>
      </c>
      <c r="H1952" s="9" t="s">
        <v>291</v>
      </c>
      <c r="I1952" s="9" t="s">
        <v>5946</v>
      </c>
      <c r="J1952" s="4">
        <v>4.8019999999999996</v>
      </c>
      <c r="K1952" s="4" t="s">
        <v>284</v>
      </c>
      <c r="L1952" s="4">
        <v>0</v>
      </c>
      <c r="M1952" s="4">
        <v>4.8019999999999996</v>
      </c>
      <c r="N1952" s="4"/>
      <c r="O1952" s="4" t="s">
        <v>293</v>
      </c>
      <c r="P1952" s="4" t="s">
        <v>279</v>
      </c>
      <c r="Q1952" s="4" t="s">
        <v>5947</v>
      </c>
      <c r="R1952" s="4"/>
      <c r="S1952" s="18"/>
      <c r="U1952" s="7">
        <f>VLOOKUP(F1952,[6]农村公路!$I$6:$W$11652,15,0)</f>
        <v>4.8019999999999996</v>
      </c>
      <c r="V1952" s="7">
        <f t="shared" si="94"/>
        <v>0</v>
      </c>
      <c r="W1952" s="7" t="e">
        <f>VLOOKUP(F1952,'[7]乡镇通三级、旅游资源产业路项目明细'!$F$8:$S$1305,14,0)</f>
        <v>#N/A</v>
      </c>
      <c r="AA1952" s="7" t="e">
        <f>_xlfn.XLOOKUP(F1952,'[8]乡镇通三级、旅游资源产业路项目明细'!$U:$U,'[8]乡镇通三级、旅游资源产业路项目明细'!$U:$U)</f>
        <v>#N/A</v>
      </c>
      <c r="AB1952" s="7" t="e">
        <f>VLOOKUP(F1952,[9]项目建设投资计划表!$L$7:$O$83,4,0)</f>
        <v>#N/A</v>
      </c>
    </row>
    <row r="1953" spans="1:28" ht="25.15" customHeight="1" outlineLevel="3" x14ac:dyDescent="0.4">
      <c r="A1953" s="4" t="s">
        <v>18</v>
      </c>
      <c r="B1953" s="4" t="s">
        <v>150</v>
      </c>
      <c r="C1953" s="4" t="s">
        <v>5948</v>
      </c>
      <c r="D1953" s="4" t="s">
        <v>807</v>
      </c>
      <c r="E1953" s="9"/>
      <c r="F1953" s="4" t="s">
        <v>5949</v>
      </c>
      <c r="G1953" s="4" t="s">
        <v>275</v>
      </c>
      <c r="H1953" s="9" t="s">
        <v>291</v>
      </c>
      <c r="I1953" s="9" t="s">
        <v>5950</v>
      </c>
      <c r="J1953" s="4">
        <v>4.0209999999999999</v>
      </c>
      <c r="K1953" s="4" t="s">
        <v>277</v>
      </c>
      <c r="L1953" s="4">
        <v>0</v>
      </c>
      <c r="M1953" s="4">
        <v>4.0209999999999999</v>
      </c>
      <c r="N1953" s="4"/>
      <c r="O1953" s="4" t="s">
        <v>293</v>
      </c>
      <c r="P1953" s="4" t="s">
        <v>279</v>
      </c>
      <c r="Q1953" s="4" t="s">
        <v>5951</v>
      </c>
      <c r="R1953" s="4"/>
      <c r="S1953" s="18"/>
      <c r="U1953" s="7">
        <f>VLOOKUP(F1953,[6]农村公路!$I$6:$W$11652,15,0)</f>
        <v>4.0209999999999999</v>
      </c>
      <c r="V1953" s="7">
        <f t="shared" si="94"/>
        <v>0</v>
      </c>
      <c r="W1953" s="7" t="e">
        <f>VLOOKUP(F1953,'[7]乡镇通三级、旅游资源产业路项目明细'!$F$8:$S$1305,14,0)</f>
        <v>#N/A</v>
      </c>
      <c r="AA1953" s="7" t="e">
        <f>_xlfn.XLOOKUP(F1953,'[8]乡镇通三级、旅游资源产业路项目明细'!$U:$U,'[8]乡镇通三级、旅游资源产业路项目明细'!$U:$U)</f>
        <v>#N/A</v>
      </c>
      <c r="AB1953" s="7" t="e">
        <f>VLOOKUP(F1953,[9]项目建设投资计划表!$L$7:$O$83,4,0)</f>
        <v>#N/A</v>
      </c>
    </row>
    <row r="1954" spans="1:28" ht="25.15" customHeight="1" outlineLevel="3" x14ac:dyDescent="0.4">
      <c r="A1954" s="4" t="s">
        <v>18</v>
      </c>
      <c r="B1954" s="4" t="s">
        <v>150</v>
      </c>
      <c r="C1954" s="4" t="s">
        <v>5906</v>
      </c>
      <c r="D1954" s="4" t="s">
        <v>5952</v>
      </c>
      <c r="E1954" s="9"/>
      <c r="F1954" s="4" t="s">
        <v>5953</v>
      </c>
      <c r="G1954" s="4" t="s">
        <v>275</v>
      </c>
      <c r="H1954" s="9" t="s">
        <v>291</v>
      </c>
      <c r="I1954" s="9" t="s">
        <v>5954</v>
      </c>
      <c r="J1954" s="4">
        <v>8</v>
      </c>
      <c r="K1954" s="4" t="s">
        <v>300</v>
      </c>
      <c r="L1954" s="4">
        <v>0</v>
      </c>
      <c r="M1954" s="4">
        <v>8</v>
      </c>
      <c r="N1954" s="4"/>
      <c r="O1954" s="4" t="s">
        <v>293</v>
      </c>
      <c r="P1954" s="4" t="s">
        <v>279</v>
      </c>
      <c r="Q1954" s="4" t="s">
        <v>5955</v>
      </c>
      <c r="R1954" s="4"/>
      <c r="S1954" s="18"/>
      <c r="U1954" s="7">
        <f>VLOOKUP(F1954,[6]农村公路!$I$6:$W$11652,15,0)</f>
        <v>8</v>
      </c>
      <c r="V1954" s="7">
        <f t="shared" si="94"/>
        <v>0</v>
      </c>
      <c r="W1954" s="7" t="e">
        <f>VLOOKUP(F1954,'[7]乡镇通三级、旅游资源产业路项目明细'!$F$8:$S$1305,14,0)</f>
        <v>#N/A</v>
      </c>
      <c r="AA1954" s="7" t="e">
        <f>_xlfn.XLOOKUP(F1954,'[8]乡镇通三级、旅游资源产业路项目明细'!$U:$U,'[8]乡镇通三级、旅游资源产业路项目明细'!$U:$U)</f>
        <v>#N/A</v>
      </c>
      <c r="AB1954" s="7" t="e">
        <f>VLOOKUP(F1954,[9]项目建设投资计划表!$L$7:$O$83,4,0)</f>
        <v>#N/A</v>
      </c>
    </row>
    <row r="1955" spans="1:28" ht="25.15" customHeight="1" outlineLevel="3" x14ac:dyDescent="0.4">
      <c r="A1955" s="4" t="s">
        <v>18</v>
      </c>
      <c r="B1955" s="4" t="s">
        <v>150</v>
      </c>
      <c r="C1955" s="4" t="s">
        <v>5911</v>
      </c>
      <c r="D1955" s="4" t="s">
        <v>33</v>
      </c>
      <c r="E1955" s="9"/>
      <c r="F1955" s="4" t="s">
        <v>5956</v>
      </c>
      <c r="G1955" s="4" t="s">
        <v>275</v>
      </c>
      <c r="H1955" s="9" t="s">
        <v>291</v>
      </c>
      <c r="I1955" s="9" t="s">
        <v>5957</v>
      </c>
      <c r="J1955" s="4">
        <v>1.9610000000000001</v>
      </c>
      <c r="K1955" s="4" t="s">
        <v>277</v>
      </c>
      <c r="L1955" s="4">
        <v>0</v>
      </c>
      <c r="M1955" s="4">
        <v>1.9610000000000001</v>
      </c>
      <c r="N1955" s="4"/>
      <c r="O1955" s="4" t="s">
        <v>285</v>
      </c>
      <c r="P1955" s="4" t="s">
        <v>279</v>
      </c>
      <c r="Q1955" s="4" t="s">
        <v>5958</v>
      </c>
      <c r="R1955" s="4"/>
      <c r="S1955" s="18"/>
      <c r="U1955" s="7">
        <f>VLOOKUP(F1955,[6]农村公路!$I$6:$W$11652,15,0)</f>
        <v>1.9610000000000001</v>
      </c>
      <c r="V1955" s="7">
        <f t="shared" si="94"/>
        <v>0</v>
      </c>
      <c r="W1955" s="7" t="e">
        <f>VLOOKUP(F1955,'[7]乡镇通三级、旅游资源产业路项目明细'!$F$8:$S$1305,14,0)</f>
        <v>#N/A</v>
      </c>
      <c r="AA1955" s="7" t="e">
        <f>_xlfn.XLOOKUP(F1955,'[8]乡镇通三级、旅游资源产业路项目明细'!$U:$U,'[8]乡镇通三级、旅游资源产业路项目明细'!$U:$U)</f>
        <v>#N/A</v>
      </c>
      <c r="AB1955" s="7" t="e">
        <f>VLOOKUP(F1955,[9]项目建设投资计划表!$L$7:$O$83,4,0)</f>
        <v>#N/A</v>
      </c>
    </row>
    <row r="1956" spans="1:28" ht="25.15" customHeight="1" outlineLevel="3" x14ac:dyDescent="0.4">
      <c r="A1956" s="4" t="s">
        <v>18</v>
      </c>
      <c r="B1956" s="4" t="s">
        <v>150</v>
      </c>
      <c r="C1956" s="4" t="s">
        <v>5901</v>
      </c>
      <c r="D1956" s="4" t="s">
        <v>5959</v>
      </c>
      <c r="E1956" s="9"/>
      <c r="F1956" s="4" t="s">
        <v>5960</v>
      </c>
      <c r="G1956" s="4" t="s">
        <v>327</v>
      </c>
      <c r="H1956" s="9" t="s">
        <v>291</v>
      </c>
      <c r="I1956" s="9" t="s">
        <v>5961</v>
      </c>
      <c r="J1956" s="4">
        <v>0.8</v>
      </c>
      <c r="K1956" s="4" t="s">
        <v>527</v>
      </c>
      <c r="L1956" s="4" t="s">
        <v>1021</v>
      </c>
      <c r="M1956" s="4">
        <v>0.8</v>
      </c>
      <c r="N1956" s="4"/>
      <c r="O1956" s="4" t="s">
        <v>284</v>
      </c>
      <c r="P1956" s="4" t="s">
        <v>279</v>
      </c>
      <c r="Q1956" s="4" t="s">
        <v>5959</v>
      </c>
      <c r="R1956" s="4"/>
      <c r="S1956" s="18"/>
      <c r="U1956" s="7">
        <f>VLOOKUP(F1956,[6]农村公路!$I$6:$W$11652,15,0)</f>
        <v>0.8</v>
      </c>
      <c r="V1956" s="7">
        <f t="shared" si="94"/>
        <v>0</v>
      </c>
      <c r="W1956" s="7" t="e">
        <f>VLOOKUP(F1956,'[7]乡镇通三级、旅游资源产业路项目明细'!$F$8:$S$1305,14,0)</f>
        <v>#N/A</v>
      </c>
      <c r="AA1956" s="7" t="e">
        <f>_xlfn.XLOOKUP(F1956,'[8]乡镇通三级、旅游资源产业路项目明细'!$U:$U,'[8]乡镇通三级、旅游资源产业路项目明细'!$U:$U)</f>
        <v>#N/A</v>
      </c>
      <c r="AB1956" s="7" t="e">
        <f>VLOOKUP(F1956,[9]项目建设投资计划表!$L$7:$O$83,4,0)</f>
        <v>#N/A</v>
      </c>
    </row>
    <row r="1957" spans="1:28" ht="25.15" customHeight="1" outlineLevel="3" x14ac:dyDescent="0.4">
      <c r="A1957" s="4" t="s">
        <v>18</v>
      </c>
      <c r="B1957" s="4" t="s">
        <v>150</v>
      </c>
      <c r="C1957" s="4" t="s">
        <v>5896</v>
      </c>
      <c r="D1957" s="4" t="s">
        <v>5962</v>
      </c>
      <c r="E1957" s="9"/>
      <c r="F1957" s="4" t="s">
        <v>5963</v>
      </c>
      <c r="G1957" s="4" t="s">
        <v>327</v>
      </c>
      <c r="H1957" s="9" t="s">
        <v>291</v>
      </c>
      <c r="I1957" s="9" t="s">
        <v>5964</v>
      </c>
      <c r="J1957" s="4">
        <v>1.62</v>
      </c>
      <c r="K1957" s="4" t="s">
        <v>527</v>
      </c>
      <c r="L1957" s="4" t="s">
        <v>1021</v>
      </c>
      <c r="M1957" s="4">
        <v>1.62</v>
      </c>
      <c r="N1957" s="4"/>
      <c r="O1957" s="4" t="s">
        <v>300</v>
      </c>
      <c r="P1957" s="4" t="s">
        <v>279</v>
      </c>
      <c r="Q1957" s="4" t="s">
        <v>5962</v>
      </c>
      <c r="R1957" s="4"/>
      <c r="S1957" s="18"/>
      <c r="U1957" s="7">
        <f>VLOOKUP(F1957,[6]农村公路!$I$6:$W$11652,15,0)</f>
        <v>1.62</v>
      </c>
      <c r="V1957" s="7">
        <f t="shared" si="94"/>
        <v>0</v>
      </c>
      <c r="W1957" s="7" t="e">
        <f>VLOOKUP(F1957,'[7]乡镇通三级、旅游资源产业路项目明细'!$F$8:$S$1305,14,0)</f>
        <v>#N/A</v>
      </c>
      <c r="AA1957" s="7" t="e">
        <f>_xlfn.XLOOKUP(F1957,'[8]乡镇通三级、旅游资源产业路项目明细'!$U:$U,'[8]乡镇通三级、旅游资源产业路项目明细'!$U:$U)</f>
        <v>#N/A</v>
      </c>
      <c r="AB1957" s="7" t="e">
        <f>VLOOKUP(F1957,[9]项目建设投资计划表!$L$7:$O$83,4,0)</f>
        <v>#N/A</v>
      </c>
    </row>
    <row r="1958" spans="1:28" ht="25.15" customHeight="1" outlineLevel="3" x14ac:dyDescent="0.4">
      <c r="A1958" s="4" t="s">
        <v>18</v>
      </c>
      <c r="B1958" s="4" t="s">
        <v>150</v>
      </c>
      <c r="C1958" s="4" t="s">
        <v>5943</v>
      </c>
      <c r="D1958" s="4" t="s">
        <v>5965</v>
      </c>
      <c r="E1958" s="9"/>
      <c r="F1958" s="4" t="s">
        <v>5966</v>
      </c>
      <c r="G1958" s="4" t="s">
        <v>327</v>
      </c>
      <c r="H1958" s="9" t="s">
        <v>291</v>
      </c>
      <c r="I1958" s="9" t="s">
        <v>5967</v>
      </c>
      <c r="J1958" s="4">
        <v>2.0720000000000001</v>
      </c>
      <c r="K1958" s="4" t="s">
        <v>527</v>
      </c>
      <c r="L1958" s="4" t="s">
        <v>1021</v>
      </c>
      <c r="M1958" s="4">
        <v>2.0720000000000001</v>
      </c>
      <c r="N1958" s="4"/>
      <c r="O1958" s="4" t="s">
        <v>284</v>
      </c>
      <c r="P1958" s="4" t="s">
        <v>279</v>
      </c>
      <c r="Q1958" s="4" t="s">
        <v>5965</v>
      </c>
      <c r="R1958" s="4"/>
      <c r="S1958" s="18"/>
      <c r="U1958" s="7">
        <f>VLOOKUP(F1958,[6]农村公路!$I$6:$W$11652,15,0)</f>
        <v>2.0720000000000001</v>
      </c>
      <c r="V1958" s="7">
        <f t="shared" si="94"/>
        <v>0</v>
      </c>
      <c r="W1958" s="7" t="e">
        <f>VLOOKUP(F1958,'[7]乡镇通三级、旅游资源产业路项目明细'!$F$8:$S$1305,14,0)</f>
        <v>#N/A</v>
      </c>
      <c r="AA1958" s="7" t="e">
        <f>_xlfn.XLOOKUP(F1958,'[8]乡镇通三级、旅游资源产业路项目明细'!$U:$U,'[8]乡镇通三级、旅游资源产业路项目明细'!$U:$U)</f>
        <v>#N/A</v>
      </c>
      <c r="AB1958" s="7" t="e">
        <f>VLOOKUP(F1958,[9]项目建设投资计划表!$L$7:$O$83,4,0)</f>
        <v>#N/A</v>
      </c>
    </row>
    <row r="1959" spans="1:28" ht="25.15" customHeight="1" outlineLevel="3" x14ac:dyDescent="0.4">
      <c r="A1959" s="4" t="s">
        <v>18</v>
      </c>
      <c r="B1959" s="4" t="s">
        <v>150</v>
      </c>
      <c r="C1959" s="4" t="s">
        <v>5892</v>
      </c>
      <c r="D1959" s="4" t="s">
        <v>5968</v>
      </c>
      <c r="E1959" s="9"/>
      <c r="F1959" s="4" t="s">
        <v>5969</v>
      </c>
      <c r="G1959" s="4" t="s">
        <v>327</v>
      </c>
      <c r="H1959" s="9" t="s">
        <v>291</v>
      </c>
      <c r="I1959" s="9" t="s">
        <v>5970</v>
      </c>
      <c r="J1959" s="4">
        <v>3.4</v>
      </c>
      <c r="K1959" s="4" t="s">
        <v>527</v>
      </c>
      <c r="L1959" s="4" t="s">
        <v>1021</v>
      </c>
      <c r="M1959" s="4">
        <v>3.4</v>
      </c>
      <c r="N1959" s="4"/>
      <c r="O1959" s="4" t="s">
        <v>284</v>
      </c>
      <c r="P1959" s="4" t="s">
        <v>279</v>
      </c>
      <c r="Q1959" s="4" t="s">
        <v>5968</v>
      </c>
      <c r="R1959" s="4"/>
      <c r="S1959" s="18"/>
      <c r="U1959" s="7">
        <f>VLOOKUP(F1959,[6]农村公路!$I$6:$W$11652,15,0)</f>
        <v>3.4</v>
      </c>
      <c r="V1959" s="7">
        <f t="shared" si="94"/>
        <v>0</v>
      </c>
      <c r="W1959" s="7" t="e">
        <f>VLOOKUP(F1959,'[7]乡镇通三级、旅游资源产业路项目明细'!$F$8:$S$1305,14,0)</f>
        <v>#N/A</v>
      </c>
      <c r="AA1959" s="7" t="e">
        <f>_xlfn.XLOOKUP(F1959,'[8]乡镇通三级、旅游资源产业路项目明细'!$U:$U,'[8]乡镇通三级、旅游资源产业路项目明细'!$U:$U)</f>
        <v>#N/A</v>
      </c>
      <c r="AB1959" s="7" t="e">
        <f>VLOOKUP(F1959,[9]项目建设投资计划表!$L$7:$O$83,4,0)</f>
        <v>#N/A</v>
      </c>
    </row>
    <row r="1960" spans="1:28" ht="25.15" customHeight="1" outlineLevel="3" x14ac:dyDescent="0.4">
      <c r="A1960" s="4" t="s">
        <v>18</v>
      </c>
      <c r="B1960" s="4" t="s">
        <v>150</v>
      </c>
      <c r="C1960" s="4" t="s">
        <v>5892</v>
      </c>
      <c r="D1960" s="4" t="s">
        <v>5971</v>
      </c>
      <c r="E1960" s="9"/>
      <c r="F1960" s="4" t="s">
        <v>5972</v>
      </c>
      <c r="G1960" s="4" t="s">
        <v>327</v>
      </c>
      <c r="H1960" s="9" t="s">
        <v>291</v>
      </c>
      <c r="I1960" s="9" t="s">
        <v>5973</v>
      </c>
      <c r="J1960" s="4">
        <v>3.5</v>
      </c>
      <c r="K1960" s="4" t="s">
        <v>527</v>
      </c>
      <c r="L1960" s="4" t="s">
        <v>1021</v>
      </c>
      <c r="M1960" s="4">
        <v>3.5</v>
      </c>
      <c r="N1960" s="4"/>
      <c r="O1960" s="4" t="s">
        <v>284</v>
      </c>
      <c r="P1960" s="4" t="s">
        <v>279</v>
      </c>
      <c r="Q1960" s="4" t="s">
        <v>5971</v>
      </c>
      <c r="R1960" s="4"/>
      <c r="S1960" s="18"/>
      <c r="U1960" s="7">
        <f>VLOOKUP(F1960,[6]农村公路!$I$6:$W$11652,15,0)</f>
        <v>3.5</v>
      </c>
      <c r="V1960" s="7">
        <f t="shared" si="94"/>
        <v>0</v>
      </c>
      <c r="W1960" s="7" t="e">
        <f>VLOOKUP(F1960,'[7]乡镇通三级、旅游资源产业路项目明细'!$F$8:$S$1305,14,0)</f>
        <v>#N/A</v>
      </c>
      <c r="AA1960" s="7" t="e">
        <f>_xlfn.XLOOKUP(F1960,'[8]乡镇通三级、旅游资源产业路项目明细'!$U:$U,'[8]乡镇通三级、旅游资源产业路项目明细'!$U:$U)</f>
        <v>#N/A</v>
      </c>
      <c r="AB1960" s="7" t="e">
        <f>VLOOKUP(F1960,[9]项目建设投资计划表!$L$7:$O$83,4,0)</f>
        <v>#N/A</v>
      </c>
    </row>
    <row r="1961" spans="1:28" ht="25.15" customHeight="1" outlineLevel="3" x14ac:dyDescent="0.4">
      <c r="A1961" s="4" t="s">
        <v>18</v>
      </c>
      <c r="B1961" s="4" t="s">
        <v>150</v>
      </c>
      <c r="C1961" s="4" t="s">
        <v>5943</v>
      </c>
      <c r="D1961" s="4" t="s">
        <v>5974</v>
      </c>
      <c r="E1961" s="9"/>
      <c r="F1961" s="4" t="s">
        <v>5975</v>
      </c>
      <c r="G1961" s="4" t="s">
        <v>327</v>
      </c>
      <c r="H1961" s="9" t="s">
        <v>291</v>
      </c>
      <c r="I1961" s="9" t="s">
        <v>5976</v>
      </c>
      <c r="J1961" s="4">
        <v>1.552</v>
      </c>
      <c r="K1961" s="4" t="s">
        <v>527</v>
      </c>
      <c r="L1961" s="4" t="s">
        <v>1021</v>
      </c>
      <c r="M1961" s="4">
        <v>1.552</v>
      </c>
      <c r="N1961" s="4"/>
      <c r="O1961" s="4" t="s">
        <v>284</v>
      </c>
      <c r="P1961" s="4" t="s">
        <v>279</v>
      </c>
      <c r="Q1961" s="4" t="s">
        <v>5974</v>
      </c>
      <c r="R1961" s="4"/>
      <c r="S1961" s="18"/>
      <c r="U1961" s="7">
        <f>VLOOKUP(F1961,[6]农村公路!$I$6:$W$11652,15,0)</f>
        <v>1.552</v>
      </c>
      <c r="V1961" s="7">
        <f t="shared" si="94"/>
        <v>0</v>
      </c>
      <c r="W1961" s="7" t="e">
        <f>VLOOKUP(F1961,'[7]乡镇通三级、旅游资源产业路项目明细'!$F$8:$S$1305,14,0)</f>
        <v>#N/A</v>
      </c>
      <c r="AA1961" s="7" t="e">
        <f>_xlfn.XLOOKUP(F1961,'[8]乡镇通三级、旅游资源产业路项目明细'!$U:$U,'[8]乡镇通三级、旅游资源产业路项目明细'!$U:$U)</f>
        <v>#N/A</v>
      </c>
      <c r="AB1961" s="7" t="e">
        <f>VLOOKUP(F1961,[9]项目建设投资计划表!$L$7:$O$83,4,0)</f>
        <v>#N/A</v>
      </c>
    </row>
    <row r="1962" spans="1:28" ht="25.15" customHeight="1" outlineLevel="3" x14ac:dyDescent="0.4">
      <c r="A1962" s="4" t="s">
        <v>18</v>
      </c>
      <c r="B1962" s="4" t="s">
        <v>150</v>
      </c>
      <c r="C1962" s="4" t="s">
        <v>5911</v>
      </c>
      <c r="D1962" s="4" t="s">
        <v>5977</v>
      </c>
      <c r="E1962" s="9"/>
      <c r="F1962" s="4" t="s">
        <v>5978</v>
      </c>
      <c r="G1962" s="4" t="s">
        <v>327</v>
      </c>
      <c r="H1962" s="9" t="s">
        <v>291</v>
      </c>
      <c r="I1962" s="9" t="s">
        <v>5979</v>
      </c>
      <c r="J1962" s="4">
        <v>2.1</v>
      </c>
      <c r="K1962" s="4" t="s">
        <v>527</v>
      </c>
      <c r="L1962" s="4" t="s">
        <v>1021</v>
      </c>
      <c r="M1962" s="4">
        <v>2.1</v>
      </c>
      <c r="N1962" s="4"/>
      <c r="O1962" s="4" t="s">
        <v>284</v>
      </c>
      <c r="P1962" s="4" t="s">
        <v>279</v>
      </c>
      <c r="Q1962" s="4" t="s">
        <v>5977</v>
      </c>
      <c r="R1962" s="4"/>
      <c r="S1962" s="18"/>
      <c r="U1962" s="7">
        <f>VLOOKUP(F1962,[6]农村公路!$I$6:$W$11652,15,0)</f>
        <v>2.1</v>
      </c>
      <c r="V1962" s="7">
        <f t="shared" si="94"/>
        <v>0</v>
      </c>
      <c r="W1962" s="7" t="e">
        <f>VLOOKUP(F1962,'[7]乡镇通三级、旅游资源产业路项目明细'!$F$8:$S$1305,14,0)</f>
        <v>#N/A</v>
      </c>
      <c r="AA1962" s="7" t="e">
        <f>_xlfn.XLOOKUP(F1962,'[8]乡镇通三级、旅游资源产业路项目明细'!$U:$U,'[8]乡镇通三级、旅游资源产业路项目明细'!$U:$U)</f>
        <v>#N/A</v>
      </c>
      <c r="AB1962" s="7" t="e">
        <f>VLOOKUP(F1962,[9]项目建设投资计划表!$L$7:$O$83,4,0)</f>
        <v>#N/A</v>
      </c>
    </row>
    <row r="1963" spans="1:28" ht="25.15" customHeight="1" outlineLevel="3" x14ac:dyDescent="0.4">
      <c r="A1963" s="4" t="s">
        <v>18</v>
      </c>
      <c r="B1963" s="4" t="s">
        <v>150</v>
      </c>
      <c r="C1963" s="4" t="s">
        <v>5896</v>
      </c>
      <c r="D1963" s="4" t="s">
        <v>5962</v>
      </c>
      <c r="E1963" s="9"/>
      <c r="F1963" s="4" t="s">
        <v>5980</v>
      </c>
      <c r="G1963" s="4" t="s">
        <v>327</v>
      </c>
      <c r="H1963" s="9" t="s">
        <v>291</v>
      </c>
      <c r="I1963" s="9" t="s">
        <v>5981</v>
      </c>
      <c r="J1963" s="4">
        <v>2.08</v>
      </c>
      <c r="K1963" s="4" t="s">
        <v>527</v>
      </c>
      <c r="L1963" s="4" t="s">
        <v>1021</v>
      </c>
      <c r="M1963" s="4">
        <v>2.08</v>
      </c>
      <c r="N1963" s="4"/>
      <c r="O1963" s="4" t="s">
        <v>300</v>
      </c>
      <c r="P1963" s="4" t="s">
        <v>279</v>
      </c>
      <c r="Q1963" s="4" t="s">
        <v>5962</v>
      </c>
      <c r="R1963" s="4"/>
      <c r="S1963" s="18"/>
      <c r="U1963" s="7">
        <f>VLOOKUP(F1963,[6]农村公路!$I$6:$W$11652,15,0)</f>
        <v>2.08</v>
      </c>
      <c r="V1963" s="7">
        <f t="shared" si="94"/>
        <v>0</v>
      </c>
      <c r="W1963" s="7" t="e">
        <f>VLOOKUP(F1963,'[7]乡镇通三级、旅游资源产业路项目明细'!$F$8:$S$1305,14,0)</f>
        <v>#N/A</v>
      </c>
      <c r="AA1963" s="7" t="e">
        <f>_xlfn.XLOOKUP(F1963,'[8]乡镇通三级、旅游资源产业路项目明细'!$U:$U,'[8]乡镇通三级、旅游资源产业路项目明细'!$U:$U)</f>
        <v>#N/A</v>
      </c>
      <c r="AB1963" s="7" t="e">
        <f>VLOOKUP(F1963,[9]项目建设投资计划表!$L$7:$O$83,4,0)</f>
        <v>#N/A</v>
      </c>
    </row>
    <row r="1964" spans="1:28" ht="25.15" customHeight="1" outlineLevel="3" x14ac:dyDescent="0.4">
      <c r="A1964" s="4" t="s">
        <v>18</v>
      </c>
      <c r="B1964" s="4" t="s">
        <v>150</v>
      </c>
      <c r="C1964" s="4" t="s">
        <v>5892</v>
      </c>
      <c r="D1964" s="4" t="s">
        <v>3363</v>
      </c>
      <c r="E1964" s="9"/>
      <c r="F1964" s="4" t="s">
        <v>5982</v>
      </c>
      <c r="G1964" s="4" t="s">
        <v>327</v>
      </c>
      <c r="H1964" s="9" t="s">
        <v>291</v>
      </c>
      <c r="I1964" s="9" t="s">
        <v>5983</v>
      </c>
      <c r="J1964" s="4">
        <v>1.84</v>
      </c>
      <c r="K1964" s="4" t="s">
        <v>527</v>
      </c>
      <c r="L1964" s="4" t="s">
        <v>1021</v>
      </c>
      <c r="M1964" s="4">
        <v>1.84</v>
      </c>
      <c r="N1964" s="4"/>
      <c r="O1964" s="4" t="s">
        <v>284</v>
      </c>
      <c r="P1964" s="4" t="s">
        <v>279</v>
      </c>
      <c r="Q1964" s="4" t="s">
        <v>3363</v>
      </c>
      <c r="R1964" s="4"/>
      <c r="S1964" s="18"/>
      <c r="U1964" s="7">
        <f>VLOOKUP(F1964,[6]农村公路!$I$6:$W$11652,15,0)</f>
        <v>1.84</v>
      </c>
      <c r="V1964" s="7">
        <f t="shared" si="94"/>
        <v>0</v>
      </c>
      <c r="W1964" s="7" t="e">
        <f>VLOOKUP(F1964,'[7]乡镇通三级、旅游资源产业路项目明细'!$F$8:$S$1305,14,0)</f>
        <v>#N/A</v>
      </c>
      <c r="AA1964" s="7" t="e">
        <f>_xlfn.XLOOKUP(F1964,'[8]乡镇通三级、旅游资源产业路项目明细'!$U:$U,'[8]乡镇通三级、旅游资源产业路项目明细'!$U:$U)</f>
        <v>#N/A</v>
      </c>
      <c r="AB1964" s="7" t="e">
        <f>VLOOKUP(F1964,[9]项目建设投资计划表!$L$7:$O$83,4,0)</f>
        <v>#N/A</v>
      </c>
    </row>
    <row r="1965" spans="1:28" ht="25.15" customHeight="1" outlineLevel="3" x14ac:dyDescent="0.4">
      <c r="A1965" s="4" t="s">
        <v>18</v>
      </c>
      <c r="B1965" s="4" t="s">
        <v>150</v>
      </c>
      <c r="C1965" s="4" t="s">
        <v>5921</v>
      </c>
      <c r="D1965" s="4" t="s">
        <v>408</v>
      </c>
      <c r="E1965" s="9"/>
      <c r="F1965" s="4" t="s">
        <v>5984</v>
      </c>
      <c r="G1965" s="4" t="s">
        <v>327</v>
      </c>
      <c r="H1965" s="9" t="s">
        <v>291</v>
      </c>
      <c r="I1965" s="9" t="s">
        <v>5985</v>
      </c>
      <c r="J1965" s="4">
        <v>2.08</v>
      </c>
      <c r="K1965" s="4" t="s">
        <v>527</v>
      </c>
      <c r="L1965" s="4" t="s">
        <v>1021</v>
      </c>
      <c r="M1965" s="4">
        <v>2.08</v>
      </c>
      <c r="N1965" s="4"/>
      <c r="O1965" s="4" t="s">
        <v>284</v>
      </c>
      <c r="P1965" s="4" t="s">
        <v>279</v>
      </c>
      <c r="Q1965" s="4" t="s">
        <v>408</v>
      </c>
      <c r="R1965" s="4"/>
      <c r="S1965" s="18"/>
      <c r="U1965" s="7">
        <f>VLOOKUP(F1965,[6]农村公路!$I$6:$W$11652,15,0)</f>
        <v>2.08</v>
      </c>
      <c r="V1965" s="7">
        <f t="shared" si="94"/>
        <v>0</v>
      </c>
      <c r="W1965" s="7" t="e">
        <f>VLOOKUP(F1965,'[7]乡镇通三级、旅游资源产业路项目明细'!$F$8:$S$1305,14,0)</f>
        <v>#N/A</v>
      </c>
      <c r="AA1965" s="7" t="e">
        <f>_xlfn.XLOOKUP(F1965,'[8]乡镇通三级、旅游资源产业路项目明细'!$U:$U,'[8]乡镇通三级、旅游资源产业路项目明细'!$U:$U)</f>
        <v>#N/A</v>
      </c>
      <c r="AB1965" s="7" t="e">
        <f>VLOOKUP(F1965,[9]项目建设投资计划表!$L$7:$O$83,4,0)</f>
        <v>#N/A</v>
      </c>
    </row>
    <row r="1966" spans="1:28" ht="25.15" customHeight="1" outlineLevel="3" x14ac:dyDescent="0.4">
      <c r="A1966" s="4" t="s">
        <v>18</v>
      </c>
      <c r="B1966" s="4" t="s">
        <v>150</v>
      </c>
      <c r="C1966" s="4" t="s">
        <v>5921</v>
      </c>
      <c r="D1966" s="4" t="s">
        <v>5986</v>
      </c>
      <c r="E1966" s="9"/>
      <c r="F1966" s="4" t="s">
        <v>5987</v>
      </c>
      <c r="G1966" s="4" t="s">
        <v>327</v>
      </c>
      <c r="H1966" s="9" t="s">
        <v>291</v>
      </c>
      <c r="I1966" s="9" t="s">
        <v>5988</v>
      </c>
      <c r="J1966" s="4">
        <v>1.4</v>
      </c>
      <c r="K1966" s="4" t="s">
        <v>527</v>
      </c>
      <c r="L1966" s="4" t="s">
        <v>1021</v>
      </c>
      <c r="M1966" s="4">
        <v>1.4</v>
      </c>
      <c r="N1966" s="4"/>
      <c r="O1966" s="4" t="s">
        <v>284</v>
      </c>
      <c r="P1966" s="4" t="s">
        <v>279</v>
      </c>
      <c r="Q1966" s="4" t="s">
        <v>5986</v>
      </c>
      <c r="R1966" s="4"/>
      <c r="S1966" s="18"/>
      <c r="U1966" s="7">
        <f>VLOOKUP(F1966,[6]农村公路!$I$6:$W$11652,15,0)</f>
        <v>1.4</v>
      </c>
      <c r="V1966" s="7">
        <f t="shared" si="94"/>
        <v>0</v>
      </c>
      <c r="W1966" s="7" t="e">
        <f>VLOOKUP(F1966,'[7]乡镇通三级、旅游资源产业路项目明细'!$F$8:$S$1305,14,0)</f>
        <v>#N/A</v>
      </c>
      <c r="AA1966" s="7" t="e">
        <f>_xlfn.XLOOKUP(F1966,'[8]乡镇通三级、旅游资源产业路项目明细'!$U:$U,'[8]乡镇通三级、旅游资源产业路项目明细'!$U:$U)</f>
        <v>#N/A</v>
      </c>
      <c r="AB1966" s="7" t="e">
        <f>VLOOKUP(F1966,[9]项目建设投资计划表!$L$7:$O$83,4,0)</f>
        <v>#N/A</v>
      </c>
    </row>
    <row r="1967" spans="1:28" ht="25.15" customHeight="1" outlineLevel="3" x14ac:dyDescent="0.4">
      <c r="A1967" s="4" t="s">
        <v>18</v>
      </c>
      <c r="B1967" s="4" t="s">
        <v>150</v>
      </c>
      <c r="C1967" s="4" t="s">
        <v>5921</v>
      </c>
      <c r="D1967" s="4" t="s">
        <v>5989</v>
      </c>
      <c r="E1967" s="9"/>
      <c r="F1967" s="4" t="s">
        <v>5990</v>
      </c>
      <c r="G1967" s="4" t="s">
        <v>327</v>
      </c>
      <c r="H1967" s="9" t="s">
        <v>291</v>
      </c>
      <c r="I1967" s="9" t="s">
        <v>5991</v>
      </c>
      <c r="J1967" s="4">
        <v>1</v>
      </c>
      <c r="K1967" s="4" t="s">
        <v>527</v>
      </c>
      <c r="L1967" s="4" t="s">
        <v>1021</v>
      </c>
      <c r="M1967" s="4">
        <v>1</v>
      </c>
      <c r="N1967" s="4"/>
      <c r="O1967" s="4" t="s">
        <v>284</v>
      </c>
      <c r="P1967" s="4" t="s">
        <v>279</v>
      </c>
      <c r="Q1967" s="4" t="s">
        <v>5989</v>
      </c>
      <c r="R1967" s="4"/>
      <c r="S1967" s="18"/>
      <c r="U1967" s="7">
        <f>VLOOKUP(F1967,[6]农村公路!$I$6:$W$11652,15,0)</f>
        <v>1</v>
      </c>
      <c r="V1967" s="7">
        <f t="shared" si="94"/>
        <v>0</v>
      </c>
      <c r="W1967" s="7" t="e">
        <f>VLOOKUP(F1967,'[7]乡镇通三级、旅游资源产业路项目明细'!$F$8:$S$1305,14,0)</f>
        <v>#N/A</v>
      </c>
      <c r="AA1967" s="7" t="e">
        <f>_xlfn.XLOOKUP(F1967,'[8]乡镇通三级、旅游资源产业路项目明细'!$U:$U,'[8]乡镇通三级、旅游资源产业路项目明细'!$U:$U)</f>
        <v>#N/A</v>
      </c>
      <c r="AB1967" s="7" t="e">
        <f>VLOOKUP(F1967,[9]项目建设投资计划表!$L$7:$O$83,4,0)</f>
        <v>#N/A</v>
      </c>
    </row>
    <row r="1968" spans="1:28" s="1" customFormat="1" ht="25.15" customHeight="1" outlineLevel="2" x14ac:dyDescent="0.4">
      <c r="A1968" s="4"/>
      <c r="B1968" s="11" t="s">
        <v>151</v>
      </c>
      <c r="C1968" s="4"/>
      <c r="D1968" s="4"/>
      <c r="E1968" s="9"/>
      <c r="F1968" s="4"/>
      <c r="G1968" s="4"/>
      <c r="H1968" s="9"/>
      <c r="I1968" s="9"/>
      <c r="J1968" s="4">
        <f>SUBTOTAL(9,J1969:J1982)</f>
        <v>19.29</v>
      </c>
      <c r="K1968" s="4"/>
      <c r="L1968" s="4"/>
      <c r="M1968" s="4">
        <f>SUBTOTAL(9,M1969:M1982)</f>
        <v>19.29</v>
      </c>
      <c r="N1968" s="4">
        <v>14.8</v>
      </c>
      <c r="O1968" s="4"/>
      <c r="P1968" s="4"/>
      <c r="Q1968" s="4"/>
      <c r="R1968" s="4"/>
      <c r="S1968" s="18">
        <f t="shared" si="93"/>
        <v>4.4899999999999984</v>
      </c>
    </row>
    <row r="1969" spans="1:28" ht="25.15" customHeight="1" outlineLevel="3" x14ac:dyDescent="0.4">
      <c r="A1969" s="4" t="s">
        <v>18</v>
      </c>
      <c r="B1969" s="4" t="s">
        <v>151</v>
      </c>
      <c r="C1969" s="4" t="s">
        <v>5992</v>
      </c>
      <c r="D1969" s="4" t="s">
        <v>5993</v>
      </c>
      <c r="E1969" s="9"/>
      <c r="F1969" s="4" t="s">
        <v>5994</v>
      </c>
      <c r="G1969" s="4" t="s">
        <v>290</v>
      </c>
      <c r="H1969" s="9" t="s">
        <v>291</v>
      </c>
      <c r="I1969" s="9" t="s">
        <v>5995</v>
      </c>
      <c r="J1969" s="4">
        <v>2.58</v>
      </c>
      <c r="K1969" s="4" t="s">
        <v>300</v>
      </c>
      <c r="L1969" s="4">
        <v>0</v>
      </c>
      <c r="M1969" s="4">
        <v>2.58</v>
      </c>
      <c r="N1969" s="4"/>
      <c r="O1969" s="4" t="s">
        <v>294</v>
      </c>
      <c r="P1969" s="4" t="s">
        <v>279</v>
      </c>
      <c r="Q1969" s="4" t="s">
        <v>5996</v>
      </c>
      <c r="R1969" s="4"/>
      <c r="S1969" s="18"/>
      <c r="U1969" s="7">
        <f>VLOOKUP(F1969,[6]农村公路!$I$6:$W$11652,15,0)</f>
        <v>2.58</v>
      </c>
      <c r="V1969" s="7">
        <f t="shared" ref="V1969:V1982" si="95">J1969-U1969</f>
        <v>0</v>
      </c>
      <c r="W1969" s="7" t="e">
        <f>VLOOKUP(F1969,'[7]乡镇通三级、旅游资源产业路项目明细'!$F$8:$S$1305,14,0)</f>
        <v>#N/A</v>
      </c>
      <c r="AA1969" s="7" t="e">
        <f>_xlfn.XLOOKUP(F1969,'[8]乡镇通三级、旅游资源产业路项目明细'!$U:$U,'[8]乡镇通三级、旅游资源产业路项目明细'!$U:$U)</f>
        <v>#N/A</v>
      </c>
      <c r="AB1969" s="7" t="e">
        <f>VLOOKUP(F1969,[9]项目建设投资计划表!$L$7:$O$83,4,0)</f>
        <v>#N/A</v>
      </c>
    </row>
    <row r="1970" spans="1:28" ht="25.15" customHeight="1" outlineLevel="3" x14ac:dyDescent="0.4">
      <c r="A1970" s="4" t="s">
        <v>18</v>
      </c>
      <c r="B1970" s="4" t="s">
        <v>151</v>
      </c>
      <c r="C1970" s="4" t="s">
        <v>5997</v>
      </c>
      <c r="D1970" s="4" t="s">
        <v>5998</v>
      </c>
      <c r="E1970" s="9"/>
      <c r="F1970" s="4" t="s">
        <v>5999</v>
      </c>
      <c r="G1970" s="4" t="s">
        <v>275</v>
      </c>
      <c r="H1970" s="9" t="s">
        <v>291</v>
      </c>
      <c r="I1970" s="9" t="s">
        <v>283</v>
      </c>
      <c r="J1970" s="4">
        <v>1.1000000000000001</v>
      </c>
      <c r="K1970" s="4" t="s">
        <v>377</v>
      </c>
      <c r="L1970" s="4">
        <v>0</v>
      </c>
      <c r="M1970" s="4">
        <v>1.1000000000000001</v>
      </c>
      <c r="N1970" s="4"/>
      <c r="O1970" s="4" t="s">
        <v>293</v>
      </c>
      <c r="P1970" s="4" t="s">
        <v>279</v>
      </c>
      <c r="Q1970" s="4" t="s">
        <v>6000</v>
      </c>
      <c r="R1970" s="4"/>
      <c r="S1970" s="18"/>
      <c r="U1970" s="7">
        <f>VLOOKUP(F1970,[6]农村公路!$I$6:$W$11652,15,0)</f>
        <v>1.1000000000000001</v>
      </c>
      <c r="V1970" s="7">
        <f t="shared" si="95"/>
        <v>0</v>
      </c>
      <c r="W1970" s="7" t="e">
        <f>VLOOKUP(F1970,'[7]乡镇通三级、旅游资源产业路项目明细'!$F$8:$S$1305,14,0)</f>
        <v>#N/A</v>
      </c>
      <c r="AA1970" s="7" t="e">
        <f>_xlfn.XLOOKUP(F1970,'[8]乡镇通三级、旅游资源产业路项目明细'!$U:$U,'[8]乡镇通三级、旅游资源产业路项目明细'!$U:$U)</f>
        <v>#N/A</v>
      </c>
      <c r="AB1970" s="7" t="e">
        <f>VLOOKUP(F1970,[9]项目建设投资计划表!$L$7:$O$83,4,0)</f>
        <v>#N/A</v>
      </c>
    </row>
    <row r="1971" spans="1:28" ht="25.15" customHeight="1" outlineLevel="3" x14ac:dyDescent="0.4">
      <c r="A1971" s="4" t="s">
        <v>18</v>
      </c>
      <c r="B1971" s="4" t="s">
        <v>151</v>
      </c>
      <c r="C1971" s="4" t="s">
        <v>5992</v>
      </c>
      <c r="D1971" s="4" t="s">
        <v>6001</v>
      </c>
      <c r="E1971" s="9"/>
      <c r="F1971" s="4" t="s">
        <v>6002</v>
      </c>
      <c r="G1971" s="4" t="s">
        <v>327</v>
      </c>
      <c r="H1971" s="9" t="s">
        <v>291</v>
      </c>
      <c r="I1971" s="9" t="s">
        <v>283</v>
      </c>
      <c r="J1971" s="4">
        <v>2.2599999999999998</v>
      </c>
      <c r="K1971" s="4" t="s">
        <v>377</v>
      </c>
      <c r="L1971" s="4" t="s">
        <v>1021</v>
      </c>
      <c r="M1971" s="4">
        <v>2.2599999999999998</v>
      </c>
      <c r="N1971" s="4"/>
      <c r="O1971" s="4" t="s">
        <v>284</v>
      </c>
      <c r="P1971" s="4" t="s">
        <v>279</v>
      </c>
      <c r="Q1971" s="4" t="s">
        <v>6001</v>
      </c>
      <c r="R1971" s="4"/>
      <c r="S1971" s="18"/>
      <c r="U1971" s="7">
        <f>VLOOKUP(F1971,[6]农村公路!$I$6:$W$11652,15,0)</f>
        <v>2.2599999999999998</v>
      </c>
      <c r="V1971" s="7">
        <f t="shared" si="95"/>
        <v>0</v>
      </c>
      <c r="W1971" s="7" t="e">
        <f>VLOOKUP(F1971,'[7]乡镇通三级、旅游资源产业路项目明细'!$F$8:$S$1305,14,0)</f>
        <v>#N/A</v>
      </c>
      <c r="AA1971" s="7" t="e">
        <f>_xlfn.XLOOKUP(F1971,'[8]乡镇通三级、旅游资源产业路项目明细'!$U:$U,'[8]乡镇通三级、旅游资源产业路项目明细'!$U:$U)</f>
        <v>#N/A</v>
      </c>
      <c r="AB1971" s="7" t="e">
        <f>VLOOKUP(F1971,[9]项目建设投资计划表!$L$7:$O$83,4,0)</f>
        <v>#N/A</v>
      </c>
    </row>
    <row r="1972" spans="1:28" ht="25.15" customHeight="1" outlineLevel="3" x14ac:dyDescent="0.4">
      <c r="A1972" s="4" t="s">
        <v>18</v>
      </c>
      <c r="B1972" s="4" t="s">
        <v>151</v>
      </c>
      <c r="C1972" s="4" t="s">
        <v>5997</v>
      </c>
      <c r="D1972" s="4" t="s">
        <v>6003</v>
      </c>
      <c r="E1972" s="9"/>
      <c r="F1972" s="4" t="s">
        <v>6004</v>
      </c>
      <c r="G1972" s="4" t="s">
        <v>327</v>
      </c>
      <c r="H1972" s="9" t="s">
        <v>291</v>
      </c>
      <c r="I1972" s="9" t="s">
        <v>283</v>
      </c>
      <c r="J1972" s="4">
        <v>1.08</v>
      </c>
      <c r="K1972" s="4" t="s">
        <v>377</v>
      </c>
      <c r="L1972" s="4" t="s">
        <v>279</v>
      </c>
      <c r="M1972" s="4">
        <v>1.08</v>
      </c>
      <c r="N1972" s="4"/>
      <c r="O1972" s="4" t="s">
        <v>284</v>
      </c>
      <c r="P1972" s="4" t="s">
        <v>279</v>
      </c>
      <c r="Q1972" s="4" t="s">
        <v>6003</v>
      </c>
      <c r="R1972" s="4"/>
      <c r="S1972" s="18"/>
      <c r="U1972" s="7">
        <f>VLOOKUP(F1972,[6]农村公路!$I$6:$W$11652,15,0)</f>
        <v>1.08</v>
      </c>
      <c r="V1972" s="7">
        <f t="shared" si="95"/>
        <v>0</v>
      </c>
      <c r="W1972" s="7" t="e">
        <f>VLOOKUP(F1972,'[7]乡镇通三级、旅游资源产业路项目明细'!$F$8:$S$1305,14,0)</f>
        <v>#N/A</v>
      </c>
      <c r="AA1972" s="7" t="e">
        <f>_xlfn.XLOOKUP(F1972,'[8]乡镇通三级、旅游资源产业路项目明细'!$U:$U,'[8]乡镇通三级、旅游资源产业路项目明细'!$U:$U)</f>
        <v>#N/A</v>
      </c>
      <c r="AB1972" s="7" t="e">
        <f>VLOOKUP(F1972,[9]项目建设投资计划表!$L$7:$O$83,4,0)</f>
        <v>#N/A</v>
      </c>
    </row>
    <row r="1973" spans="1:28" ht="25.15" customHeight="1" outlineLevel="3" x14ac:dyDescent="0.4">
      <c r="A1973" s="4" t="s">
        <v>18</v>
      </c>
      <c r="B1973" s="4" t="s">
        <v>151</v>
      </c>
      <c r="C1973" s="4" t="s">
        <v>6005</v>
      </c>
      <c r="D1973" s="4" t="s">
        <v>656</v>
      </c>
      <c r="E1973" s="9"/>
      <c r="F1973" s="4" t="s">
        <v>6006</v>
      </c>
      <c r="G1973" s="4" t="s">
        <v>327</v>
      </c>
      <c r="H1973" s="9" t="s">
        <v>291</v>
      </c>
      <c r="I1973" s="9" t="s">
        <v>283</v>
      </c>
      <c r="J1973" s="4">
        <v>1.25</v>
      </c>
      <c r="K1973" s="4" t="s">
        <v>377</v>
      </c>
      <c r="L1973" s="4" t="s">
        <v>1021</v>
      </c>
      <c r="M1973" s="4">
        <v>1.25</v>
      </c>
      <c r="N1973" s="4"/>
      <c r="O1973" s="4" t="s">
        <v>284</v>
      </c>
      <c r="P1973" s="4" t="s">
        <v>279</v>
      </c>
      <c r="Q1973" s="4" t="s">
        <v>656</v>
      </c>
      <c r="R1973" s="4"/>
      <c r="S1973" s="18"/>
      <c r="U1973" s="7">
        <f>VLOOKUP(F1973,[6]农村公路!$I$6:$W$11652,15,0)</f>
        <v>1.25</v>
      </c>
      <c r="V1973" s="7">
        <f t="shared" si="95"/>
        <v>0</v>
      </c>
      <c r="W1973" s="7" t="e">
        <f>VLOOKUP(F1973,'[7]乡镇通三级、旅游资源产业路项目明细'!$F$8:$S$1305,14,0)</f>
        <v>#N/A</v>
      </c>
      <c r="AA1973" s="7" t="e">
        <f>_xlfn.XLOOKUP(F1973,'[8]乡镇通三级、旅游资源产业路项目明细'!$U:$U,'[8]乡镇通三级、旅游资源产业路项目明细'!$U:$U)</f>
        <v>#N/A</v>
      </c>
      <c r="AB1973" s="7" t="e">
        <f>VLOOKUP(F1973,[9]项目建设投资计划表!$L$7:$O$83,4,0)</f>
        <v>#N/A</v>
      </c>
    </row>
    <row r="1974" spans="1:28" ht="25.15" customHeight="1" outlineLevel="3" x14ac:dyDescent="0.4">
      <c r="A1974" s="4" t="s">
        <v>18</v>
      </c>
      <c r="B1974" s="4" t="s">
        <v>151</v>
      </c>
      <c r="C1974" s="4" t="s">
        <v>6007</v>
      </c>
      <c r="D1974" s="4" t="s">
        <v>6008</v>
      </c>
      <c r="E1974" s="9"/>
      <c r="F1974" s="4" t="s">
        <v>6009</v>
      </c>
      <c r="G1974" s="4" t="s">
        <v>327</v>
      </c>
      <c r="H1974" s="9" t="s">
        <v>291</v>
      </c>
      <c r="I1974" s="9" t="s">
        <v>283</v>
      </c>
      <c r="J1974" s="4">
        <v>1.38</v>
      </c>
      <c r="K1974" s="4" t="s">
        <v>377</v>
      </c>
      <c r="L1974" s="4" t="s">
        <v>1021</v>
      </c>
      <c r="M1974" s="4">
        <v>1.38</v>
      </c>
      <c r="N1974" s="4"/>
      <c r="O1974" s="4" t="s">
        <v>284</v>
      </c>
      <c r="P1974" s="4" t="s">
        <v>279</v>
      </c>
      <c r="Q1974" s="4" t="s">
        <v>6008</v>
      </c>
      <c r="R1974" s="4"/>
      <c r="S1974" s="18"/>
      <c r="U1974" s="7">
        <f>VLOOKUP(F1974,[6]农村公路!$I$6:$W$11652,15,0)</f>
        <v>1.38</v>
      </c>
      <c r="V1974" s="7">
        <f t="shared" si="95"/>
        <v>0</v>
      </c>
      <c r="W1974" s="7" t="e">
        <f>VLOOKUP(F1974,'[7]乡镇通三级、旅游资源产业路项目明细'!$F$8:$S$1305,14,0)</f>
        <v>#N/A</v>
      </c>
      <c r="AA1974" s="7" t="e">
        <f>_xlfn.XLOOKUP(F1974,'[8]乡镇通三级、旅游资源产业路项目明细'!$U:$U,'[8]乡镇通三级、旅游资源产业路项目明细'!$U:$U)</f>
        <v>#N/A</v>
      </c>
      <c r="AB1974" s="7" t="e">
        <f>VLOOKUP(F1974,[9]项目建设投资计划表!$L$7:$O$83,4,0)</f>
        <v>#N/A</v>
      </c>
    </row>
    <row r="1975" spans="1:28" ht="25.15" customHeight="1" outlineLevel="3" x14ac:dyDescent="0.4">
      <c r="A1975" s="4" t="s">
        <v>18</v>
      </c>
      <c r="B1975" s="4" t="s">
        <v>151</v>
      </c>
      <c r="C1975" s="4" t="s">
        <v>6007</v>
      </c>
      <c r="D1975" s="4" t="s">
        <v>6010</v>
      </c>
      <c r="E1975" s="9"/>
      <c r="F1975" s="4" t="s">
        <v>6011</v>
      </c>
      <c r="G1975" s="4" t="s">
        <v>327</v>
      </c>
      <c r="H1975" s="9" t="s">
        <v>291</v>
      </c>
      <c r="I1975" s="9" t="s">
        <v>283</v>
      </c>
      <c r="J1975" s="4">
        <v>1.3</v>
      </c>
      <c r="K1975" s="4" t="s">
        <v>377</v>
      </c>
      <c r="L1975" s="4" t="s">
        <v>1021</v>
      </c>
      <c r="M1975" s="4">
        <v>1.3</v>
      </c>
      <c r="N1975" s="4"/>
      <c r="O1975" s="4" t="s">
        <v>284</v>
      </c>
      <c r="P1975" s="4" t="s">
        <v>279</v>
      </c>
      <c r="Q1975" s="4" t="s">
        <v>6010</v>
      </c>
      <c r="R1975" s="4"/>
      <c r="S1975" s="18"/>
      <c r="U1975" s="7">
        <f>VLOOKUP(F1975,[6]农村公路!$I$6:$W$11652,15,0)</f>
        <v>1.3</v>
      </c>
      <c r="V1975" s="7">
        <f t="shared" si="95"/>
        <v>0</v>
      </c>
      <c r="W1975" s="7" t="e">
        <f>VLOOKUP(F1975,'[7]乡镇通三级、旅游资源产业路项目明细'!$F$8:$S$1305,14,0)</f>
        <v>#N/A</v>
      </c>
      <c r="AA1975" s="7" t="e">
        <f>_xlfn.XLOOKUP(F1975,'[8]乡镇通三级、旅游资源产业路项目明细'!$U:$U,'[8]乡镇通三级、旅游资源产业路项目明细'!$U:$U)</f>
        <v>#N/A</v>
      </c>
      <c r="AB1975" s="7" t="e">
        <f>VLOOKUP(F1975,[9]项目建设投资计划表!$L$7:$O$83,4,0)</f>
        <v>#N/A</v>
      </c>
    </row>
    <row r="1976" spans="1:28" ht="25.15" customHeight="1" outlineLevel="3" x14ac:dyDescent="0.4">
      <c r="A1976" s="4" t="s">
        <v>18</v>
      </c>
      <c r="B1976" s="4" t="s">
        <v>151</v>
      </c>
      <c r="C1976" s="4" t="s">
        <v>5992</v>
      </c>
      <c r="D1976" s="4" t="s">
        <v>6012</v>
      </c>
      <c r="E1976" s="9"/>
      <c r="F1976" s="4" t="s">
        <v>6013</v>
      </c>
      <c r="G1976" s="4" t="s">
        <v>327</v>
      </c>
      <c r="H1976" s="9" t="s">
        <v>291</v>
      </c>
      <c r="I1976" s="9" t="s">
        <v>283</v>
      </c>
      <c r="J1976" s="4">
        <v>1.4</v>
      </c>
      <c r="K1976" s="4" t="s">
        <v>377</v>
      </c>
      <c r="L1976" s="4" t="s">
        <v>279</v>
      </c>
      <c r="M1976" s="4">
        <v>1.4</v>
      </c>
      <c r="N1976" s="4"/>
      <c r="O1976" s="4" t="s">
        <v>284</v>
      </c>
      <c r="P1976" s="4" t="s">
        <v>279</v>
      </c>
      <c r="Q1976" s="4" t="s">
        <v>6012</v>
      </c>
      <c r="R1976" s="4"/>
      <c r="S1976" s="18"/>
      <c r="U1976" s="7">
        <f>VLOOKUP(F1976,[6]农村公路!$I$6:$W$11652,15,0)</f>
        <v>1.4</v>
      </c>
      <c r="V1976" s="7">
        <f t="shared" si="95"/>
        <v>0</v>
      </c>
      <c r="W1976" s="7" t="e">
        <f>VLOOKUP(F1976,'[7]乡镇通三级、旅游资源产业路项目明细'!$F$8:$S$1305,14,0)</f>
        <v>#N/A</v>
      </c>
      <c r="AA1976" s="7" t="e">
        <f>_xlfn.XLOOKUP(F1976,'[8]乡镇通三级、旅游资源产业路项目明细'!$U:$U,'[8]乡镇通三级、旅游资源产业路项目明细'!$U:$U)</f>
        <v>#N/A</v>
      </c>
      <c r="AB1976" s="7" t="e">
        <f>VLOOKUP(F1976,[9]项目建设投资计划表!$L$7:$O$83,4,0)</f>
        <v>#N/A</v>
      </c>
    </row>
    <row r="1977" spans="1:28" ht="25.15" customHeight="1" outlineLevel="3" x14ac:dyDescent="0.4">
      <c r="A1977" s="4" t="s">
        <v>18</v>
      </c>
      <c r="B1977" s="4" t="s">
        <v>151</v>
      </c>
      <c r="C1977" s="4" t="s">
        <v>5992</v>
      </c>
      <c r="D1977" s="4" t="s">
        <v>6014</v>
      </c>
      <c r="E1977" s="9"/>
      <c r="F1977" s="4" t="s">
        <v>6015</v>
      </c>
      <c r="G1977" s="4" t="s">
        <v>327</v>
      </c>
      <c r="H1977" s="9" t="s">
        <v>291</v>
      </c>
      <c r="I1977" s="9" t="s">
        <v>283</v>
      </c>
      <c r="J1977" s="4">
        <v>0.72</v>
      </c>
      <c r="K1977" s="4" t="s">
        <v>377</v>
      </c>
      <c r="L1977" s="4" t="s">
        <v>1021</v>
      </c>
      <c r="M1977" s="4">
        <v>0.72</v>
      </c>
      <c r="N1977" s="4"/>
      <c r="O1977" s="4" t="s">
        <v>284</v>
      </c>
      <c r="P1977" s="4" t="s">
        <v>279</v>
      </c>
      <c r="Q1977" s="4" t="s">
        <v>6014</v>
      </c>
      <c r="R1977" s="4"/>
      <c r="S1977" s="18"/>
      <c r="U1977" s="7">
        <f>VLOOKUP(F1977,[6]农村公路!$I$6:$W$11652,15,0)</f>
        <v>0.72</v>
      </c>
      <c r="V1977" s="7">
        <f t="shared" si="95"/>
        <v>0</v>
      </c>
      <c r="W1977" s="7" t="e">
        <f>VLOOKUP(F1977,'[7]乡镇通三级、旅游资源产业路项目明细'!$F$8:$S$1305,14,0)</f>
        <v>#N/A</v>
      </c>
      <c r="AA1977" s="7" t="e">
        <f>_xlfn.XLOOKUP(F1977,'[8]乡镇通三级、旅游资源产业路项目明细'!$U:$U,'[8]乡镇通三级、旅游资源产业路项目明细'!$U:$U)</f>
        <v>#N/A</v>
      </c>
      <c r="AB1977" s="7" t="e">
        <f>VLOOKUP(F1977,[9]项目建设投资计划表!$L$7:$O$83,4,0)</f>
        <v>#N/A</v>
      </c>
    </row>
    <row r="1978" spans="1:28" ht="25.15" customHeight="1" outlineLevel="3" x14ac:dyDescent="0.4">
      <c r="A1978" s="4" t="s">
        <v>18</v>
      </c>
      <c r="B1978" s="4" t="s">
        <v>151</v>
      </c>
      <c r="C1978" s="4" t="s">
        <v>6005</v>
      </c>
      <c r="D1978" s="4" t="s">
        <v>656</v>
      </c>
      <c r="E1978" s="9"/>
      <c r="F1978" s="4" t="s">
        <v>6016</v>
      </c>
      <c r="G1978" s="4" t="s">
        <v>327</v>
      </c>
      <c r="H1978" s="9" t="s">
        <v>291</v>
      </c>
      <c r="I1978" s="9" t="s">
        <v>283</v>
      </c>
      <c r="J1978" s="4">
        <v>2.2799999999999998</v>
      </c>
      <c r="K1978" s="4" t="s">
        <v>377</v>
      </c>
      <c r="L1978" s="4" t="s">
        <v>1021</v>
      </c>
      <c r="M1978" s="4">
        <v>2.2799999999999998</v>
      </c>
      <c r="N1978" s="4"/>
      <c r="O1978" s="4" t="s">
        <v>284</v>
      </c>
      <c r="P1978" s="4" t="s">
        <v>279</v>
      </c>
      <c r="Q1978" s="4" t="s">
        <v>656</v>
      </c>
      <c r="R1978" s="4"/>
      <c r="S1978" s="18"/>
      <c r="U1978" s="7">
        <f>VLOOKUP(F1978,[6]农村公路!$I$6:$W$11652,15,0)</f>
        <v>2.2799999999999998</v>
      </c>
      <c r="V1978" s="7">
        <f t="shared" si="95"/>
        <v>0</v>
      </c>
      <c r="W1978" s="7" t="e">
        <f>VLOOKUP(F1978,'[7]乡镇通三级、旅游资源产业路项目明细'!$F$8:$S$1305,14,0)</f>
        <v>#N/A</v>
      </c>
      <c r="AA1978" s="7" t="e">
        <f>_xlfn.XLOOKUP(F1978,'[8]乡镇通三级、旅游资源产业路项目明细'!$U:$U,'[8]乡镇通三级、旅游资源产业路项目明细'!$U:$U)</f>
        <v>#N/A</v>
      </c>
      <c r="AB1978" s="7" t="e">
        <f>VLOOKUP(F1978,[9]项目建设投资计划表!$L$7:$O$83,4,0)</f>
        <v>#N/A</v>
      </c>
    </row>
    <row r="1979" spans="1:28" ht="25.15" customHeight="1" outlineLevel="3" x14ac:dyDescent="0.4">
      <c r="A1979" s="4" t="s">
        <v>18</v>
      </c>
      <c r="B1979" s="4" t="s">
        <v>151</v>
      </c>
      <c r="C1979" s="4" t="s">
        <v>5992</v>
      </c>
      <c r="D1979" s="4" t="s">
        <v>6001</v>
      </c>
      <c r="E1979" s="9"/>
      <c r="F1979" s="4" t="s">
        <v>6017</v>
      </c>
      <c r="G1979" s="4" t="s">
        <v>327</v>
      </c>
      <c r="H1979" s="9" t="s">
        <v>291</v>
      </c>
      <c r="I1979" s="9" t="s">
        <v>283</v>
      </c>
      <c r="J1979" s="4">
        <v>1.06</v>
      </c>
      <c r="K1979" s="4" t="s">
        <v>377</v>
      </c>
      <c r="L1979" s="4" t="s">
        <v>1021</v>
      </c>
      <c r="M1979" s="4">
        <v>1.06</v>
      </c>
      <c r="N1979" s="4"/>
      <c r="O1979" s="4" t="s">
        <v>284</v>
      </c>
      <c r="P1979" s="4" t="s">
        <v>279</v>
      </c>
      <c r="Q1979" s="4" t="s">
        <v>6001</v>
      </c>
      <c r="R1979" s="4"/>
      <c r="S1979" s="18"/>
      <c r="U1979" s="7">
        <f>VLOOKUP(F1979,[6]农村公路!$I$6:$W$11652,15,0)</f>
        <v>1.06</v>
      </c>
      <c r="V1979" s="7">
        <f t="shared" si="95"/>
        <v>0</v>
      </c>
      <c r="W1979" s="7" t="e">
        <f>VLOOKUP(F1979,'[7]乡镇通三级、旅游资源产业路项目明细'!$F$8:$S$1305,14,0)</f>
        <v>#N/A</v>
      </c>
      <c r="AA1979" s="7" t="e">
        <f>_xlfn.XLOOKUP(F1979,'[8]乡镇通三级、旅游资源产业路项目明细'!$U:$U,'[8]乡镇通三级、旅游资源产业路项目明细'!$U:$U)</f>
        <v>#N/A</v>
      </c>
      <c r="AB1979" s="7" t="e">
        <f>VLOOKUP(F1979,[9]项目建设投资计划表!$L$7:$O$83,4,0)</f>
        <v>#N/A</v>
      </c>
    </row>
    <row r="1980" spans="1:28" ht="25.15" customHeight="1" outlineLevel="3" x14ac:dyDescent="0.4">
      <c r="A1980" s="4" t="s">
        <v>18</v>
      </c>
      <c r="B1980" s="4" t="s">
        <v>151</v>
      </c>
      <c r="C1980" s="4" t="s">
        <v>5997</v>
      </c>
      <c r="D1980" s="4" t="s">
        <v>6018</v>
      </c>
      <c r="E1980" s="9"/>
      <c r="F1980" s="4" t="s">
        <v>6019</v>
      </c>
      <c r="G1980" s="4" t="s">
        <v>327</v>
      </c>
      <c r="H1980" s="9" t="s">
        <v>291</v>
      </c>
      <c r="I1980" s="9" t="s">
        <v>283</v>
      </c>
      <c r="J1980" s="4">
        <v>0.59</v>
      </c>
      <c r="K1980" s="4" t="s">
        <v>377</v>
      </c>
      <c r="L1980" s="4" t="s">
        <v>1021</v>
      </c>
      <c r="M1980" s="4">
        <v>0.59</v>
      </c>
      <c r="N1980" s="4"/>
      <c r="O1980" s="4" t="s">
        <v>284</v>
      </c>
      <c r="P1980" s="4" t="s">
        <v>279</v>
      </c>
      <c r="Q1980" s="4" t="s">
        <v>6018</v>
      </c>
      <c r="R1980" s="4"/>
      <c r="S1980" s="18"/>
      <c r="U1980" s="7">
        <f>VLOOKUP(F1980,[6]农村公路!$I$6:$W$11652,15,0)</f>
        <v>0.59</v>
      </c>
      <c r="V1980" s="7">
        <f t="shared" si="95"/>
        <v>0</v>
      </c>
      <c r="W1980" s="7" t="e">
        <f>VLOOKUP(F1980,'[7]乡镇通三级、旅游资源产业路项目明细'!$F$8:$S$1305,14,0)</f>
        <v>#N/A</v>
      </c>
      <c r="AA1980" s="7" t="e">
        <f>_xlfn.XLOOKUP(F1980,'[8]乡镇通三级、旅游资源产业路项目明细'!$U:$U,'[8]乡镇通三级、旅游资源产业路项目明细'!$U:$U)</f>
        <v>#N/A</v>
      </c>
      <c r="AB1980" s="7" t="e">
        <f>VLOOKUP(F1980,[9]项目建设投资计划表!$L$7:$O$83,4,0)</f>
        <v>#N/A</v>
      </c>
    </row>
    <row r="1981" spans="1:28" ht="25.15" customHeight="1" outlineLevel="3" x14ac:dyDescent="0.4">
      <c r="A1981" s="4" t="s">
        <v>18</v>
      </c>
      <c r="B1981" s="4" t="s">
        <v>151</v>
      </c>
      <c r="C1981" s="4" t="s">
        <v>5992</v>
      </c>
      <c r="D1981" s="4" t="s">
        <v>6020</v>
      </c>
      <c r="E1981" s="9"/>
      <c r="F1981" s="4" t="s">
        <v>6021</v>
      </c>
      <c r="G1981" s="4" t="s">
        <v>327</v>
      </c>
      <c r="H1981" s="9" t="s">
        <v>291</v>
      </c>
      <c r="I1981" s="9" t="s">
        <v>283</v>
      </c>
      <c r="J1981" s="4">
        <v>1.4</v>
      </c>
      <c r="K1981" s="4" t="s">
        <v>377</v>
      </c>
      <c r="L1981" s="4" t="s">
        <v>1021</v>
      </c>
      <c r="M1981" s="4">
        <v>1.4</v>
      </c>
      <c r="N1981" s="4"/>
      <c r="O1981" s="4" t="s">
        <v>284</v>
      </c>
      <c r="P1981" s="4" t="s">
        <v>279</v>
      </c>
      <c r="Q1981" s="4" t="s">
        <v>6020</v>
      </c>
      <c r="R1981" s="4"/>
      <c r="S1981" s="18"/>
      <c r="U1981" s="7">
        <f>VLOOKUP(F1981,[6]农村公路!$I$6:$W$11652,15,0)</f>
        <v>1.4</v>
      </c>
      <c r="V1981" s="7">
        <f t="shared" si="95"/>
        <v>0</v>
      </c>
      <c r="W1981" s="7" t="e">
        <f>VLOOKUP(F1981,'[7]乡镇通三级、旅游资源产业路项目明细'!$F$8:$S$1305,14,0)</f>
        <v>#N/A</v>
      </c>
      <c r="AA1981" s="7" t="e">
        <f>_xlfn.XLOOKUP(F1981,'[8]乡镇通三级、旅游资源产业路项目明细'!$U:$U,'[8]乡镇通三级、旅游资源产业路项目明细'!$U:$U)</f>
        <v>#N/A</v>
      </c>
      <c r="AB1981" s="7" t="e">
        <f>VLOOKUP(F1981,[9]项目建设投资计划表!$L$7:$O$83,4,0)</f>
        <v>#N/A</v>
      </c>
    </row>
    <row r="1982" spans="1:28" ht="25.15" customHeight="1" outlineLevel="3" x14ac:dyDescent="0.4">
      <c r="A1982" s="4" t="s">
        <v>18</v>
      </c>
      <c r="B1982" s="4" t="s">
        <v>151</v>
      </c>
      <c r="C1982" s="4" t="s">
        <v>5997</v>
      </c>
      <c r="D1982" s="4" t="s">
        <v>5998</v>
      </c>
      <c r="E1982" s="9"/>
      <c r="F1982" s="4" t="s">
        <v>6022</v>
      </c>
      <c r="G1982" s="4" t="s">
        <v>327</v>
      </c>
      <c r="H1982" s="9" t="s">
        <v>291</v>
      </c>
      <c r="I1982" s="9" t="s">
        <v>283</v>
      </c>
      <c r="J1982" s="4">
        <v>0.89</v>
      </c>
      <c r="K1982" s="4" t="s">
        <v>377</v>
      </c>
      <c r="L1982" s="4" t="s">
        <v>1021</v>
      </c>
      <c r="M1982" s="4">
        <v>0.89</v>
      </c>
      <c r="N1982" s="4"/>
      <c r="O1982" s="4" t="s">
        <v>284</v>
      </c>
      <c r="P1982" s="4" t="s">
        <v>279</v>
      </c>
      <c r="Q1982" s="4" t="s">
        <v>5998</v>
      </c>
      <c r="R1982" s="4"/>
      <c r="S1982" s="18"/>
      <c r="U1982" s="7">
        <f>VLOOKUP(F1982,[6]农村公路!$I$6:$W$11652,15,0)</f>
        <v>0.89</v>
      </c>
      <c r="V1982" s="7">
        <f t="shared" si="95"/>
        <v>0</v>
      </c>
      <c r="W1982" s="7" t="e">
        <f>VLOOKUP(F1982,'[7]乡镇通三级、旅游资源产业路项目明细'!$F$8:$S$1305,14,0)</f>
        <v>#N/A</v>
      </c>
      <c r="AA1982" s="7" t="e">
        <f>_xlfn.XLOOKUP(F1982,'[8]乡镇通三级、旅游资源产业路项目明细'!$U:$U,'[8]乡镇通三级、旅游资源产业路项目明细'!$U:$U)</f>
        <v>#N/A</v>
      </c>
      <c r="AB1982" s="7" t="e">
        <f>VLOOKUP(F1982,[9]项目建设投资计划表!$L$7:$O$83,4,0)</f>
        <v>#N/A</v>
      </c>
    </row>
    <row r="1983" spans="1:28" s="1" customFormat="1" ht="25.15" customHeight="1" outlineLevel="1" x14ac:dyDescent="0.4">
      <c r="A1983" s="38" t="s">
        <v>19</v>
      </c>
      <c r="B1983" s="39"/>
      <c r="C1983" s="39"/>
      <c r="D1983" s="39"/>
      <c r="E1983" s="40"/>
      <c r="F1983" s="39"/>
      <c r="G1983" s="4"/>
      <c r="H1983" s="40"/>
      <c r="I1983" s="9"/>
      <c r="J1983" s="39">
        <f>SUBTOTAL(9,J1985:J2100)</f>
        <v>373.35200000000015</v>
      </c>
      <c r="K1983" s="39"/>
      <c r="L1983" s="39"/>
      <c r="M1983" s="39">
        <f>SUBTOTAL(9,M1985:M2100)</f>
        <v>326.91200000000003</v>
      </c>
      <c r="N1983" s="13">
        <v>327.06400000000002</v>
      </c>
      <c r="O1983" s="39"/>
      <c r="P1983" s="39"/>
      <c r="Q1983" s="4"/>
      <c r="R1983" s="39"/>
      <c r="S1983" s="18">
        <f t="shared" si="93"/>
        <v>46.288000000000125</v>
      </c>
    </row>
    <row r="1984" spans="1:28" s="1" customFormat="1" ht="25.15" customHeight="1" outlineLevel="2" x14ac:dyDescent="0.4">
      <c r="A1984" s="39"/>
      <c r="B1984" s="38" t="s">
        <v>158</v>
      </c>
      <c r="C1984" s="39"/>
      <c r="D1984" s="39"/>
      <c r="E1984" s="40"/>
      <c r="F1984" s="39"/>
      <c r="G1984" s="4"/>
      <c r="H1984" s="40"/>
      <c r="I1984" s="9"/>
      <c r="J1984" s="39">
        <f>SUBTOTAL(9,J1985:J1990)</f>
        <v>20.154</v>
      </c>
      <c r="K1984" s="39"/>
      <c r="L1984" s="39"/>
      <c r="M1984" s="39">
        <f>SUBTOTAL(9,M1985:M1990)</f>
        <v>20.154</v>
      </c>
      <c r="N1984" s="4">
        <v>20.2</v>
      </c>
      <c r="O1984" s="39"/>
      <c r="P1984" s="39"/>
      <c r="Q1984" s="4"/>
      <c r="R1984" s="39"/>
      <c r="S1984" s="18">
        <f t="shared" si="93"/>
        <v>-4.5999999999999375E-2</v>
      </c>
    </row>
    <row r="1985" spans="1:29" ht="25.15" customHeight="1" outlineLevel="3" x14ac:dyDescent="0.4">
      <c r="A1985" s="39" t="s">
        <v>19</v>
      </c>
      <c r="B1985" s="39" t="s">
        <v>158</v>
      </c>
      <c r="C1985" s="39" t="s">
        <v>6023</v>
      </c>
      <c r="D1985" s="39" t="s">
        <v>6024</v>
      </c>
      <c r="E1985" s="40"/>
      <c r="F1985" s="39" t="s">
        <v>6025</v>
      </c>
      <c r="G1985" s="4" t="s">
        <v>322</v>
      </c>
      <c r="H1985" s="40" t="s">
        <v>291</v>
      </c>
      <c r="I1985" s="9" t="s">
        <v>283</v>
      </c>
      <c r="J1985" s="39">
        <v>8.5</v>
      </c>
      <c r="K1985" s="39">
        <v>0</v>
      </c>
      <c r="L1985" s="39">
        <v>0</v>
      </c>
      <c r="M1985" s="39">
        <v>8.5</v>
      </c>
      <c r="N1985" s="39"/>
      <c r="O1985" s="39" t="s">
        <v>293</v>
      </c>
      <c r="P1985" s="39" t="s">
        <v>279</v>
      </c>
      <c r="Q1985" s="4" t="s">
        <v>6026</v>
      </c>
      <c r="R1985" s="39"/>
      <c r="S1985" s="18"/>
      <c r="U1985" s="7">
        <f>VLOOKUP(F1985,[6]农村公路!$I$6:$W$11652,15,0)</f>
        <v>8.5</v>
      </c>
      <c r="V1985" s="7">
        <f t="shared" ref="V1985:V1990" si="96">J1985-U1985</f>
        <v>0</v>
      </c>
      <c r="W1985" s="7" t="e">
        <f>VLOOKUP(F1985,'[7]乡镇通三级、旅游资源产业路项目明细'!$F$8:$S$1305,14,0)</f>
        <v>#N/A</v>
      </c>
      <c r="AA1985" s="7" t="e">
        <f>_xlfn.XLOOKUP(F1985,'[8]乡镇通三级、旅游资源产业路项目明细'!$U:$U,'[8]乡镇通三级、旅游资源产业路项目明细'!$U:$U)</f>
        <v>#N/A</v>
      </c>
      <c r="AB1985" s="7" t="e">
        <f>VLOOKUP(F1985,[9]项目建设投资计划表!$L$7:$O$83,4,0)</f>
        <v>#N/A</v>
      </c>
    </row>
    <row r="1986" spans="1:29" ht="25.15" customHeight="1" outlineLevel="3" x14ac:dyDescent="0.4">
      <c r="A1986" s="39" t="s">
        <v>19</v>
      </c>
      <c r="B1986" s="39" t="s">
        <v>158</v>
      </c>
      <c r="C1986" s="39" t="s">
        <v>6027</v>
      </c>
      <c r="D1986" s="39" t="s">
        <v>6028</v>
      </c>
      <c r="E1986" s="40"/>
      <c r="F1986" s="39" t="s">
        <v>6029</v>
      </c>
      <c r="G1986" s="4" t="s">
        <v>275</v>
      </c>
      <c r="H1986" s="40" t="s">
        <v>291</v>
      </c>
      <c r="I1986" s="9" t="s">
        <v>6030</v>
      </c>
      <c r="J1986" s="39">
        <v>1.5</v>
      </c>
      <c r="K1986" s="39">
        <v>4.5</v>
      </c>
      <c r="L1986" s="39">
        <v>0</v>
      </c>
      <c r="M1986" s="39">
        <v>1.5</v>
      </c>
      <c r="N1986" s="39"/>
      <c r="O1986" s="39" t="s">
        <v>293</v>
      </c>
      <c r="P1986" s="39" t="s">
        <v>279</v>
      </c>
      <c r="Q1986" s="4" t="s">
        <v>6031</v>
      </c>
      <c r="R1986" s="4" t="s">
        <v>366</v>
      </c>
      <c r="S1986" s="18"/>
      <c r="U1986" s="7">
        <f>VLOOKUP(F1986,[6]农村公路!$I$6:$W$11652,15,0)</f>
        <v>1.5</v>
      </c>
      <c r="V1986" s="7">
        <f t="shared" si="96"/>
        <v>0</v>
      </c>
      <c r="W1986" s="7" t="e">
        <f>VLOOKUP(F1986,'[7]乡镇通三级、旅游资源产业路项目明细'!$F$8:$S$1305,14,0)</f>
        <v>#N/A</v>
      </c>
      <c r="AA1986" s="7" t="str">
        <f>_xlfn.XLOOKUP(F1986,'[8]乡镇通三级、旅游资源产业路项目明细'!$U:$U,'[8]乡镇通三级、旅游资源产业路项目明细'!$U:$U)</f>
        <v>华塘至黑山口公路</v>
      </c>
      <c r="AB1986" s="7" t="e">
        <f>VLOOKUP(F1986,[9]项目建设投资计划表!$L$7:$O$83,4,0)</f>
        <v>#N/A</v>
      </c>
    </row>
    <row r="1987" spans="1:29" ht="25.15" customHeight="1" outlineLevel="3" x14ac:dyDescent="0.4">
      <c r="A1987" s="39" t="s">
        <v>19</v>
      </c>
      <c r="B1987" s="39" t="s">
        <v>158</v>
      </c>
      <c r="C1987" s="39" t="s">
        <v>6032</v>
      </c>
      <c r="D1987" s="39" t="s">
        <v>6033</v>
      </c>
      <c r="E1987" s="40"/>
      <c r="F1987" s="39" t="s">
        <v>6034</v>
      </c>
      <c r="G1987" s="4" t="s">
        <v>275</v>
      </c>
      <c r="H1987" s="40" t="s">
        <v>291</v>
      </c>
      <c r="I1987" s="9" t="s">
        <v>283</v>
      </c>
      <c r="J1987" s="39">
        <v>4.6100000000000003</v>
      </c>
      <c r="K1987" s="39" t="s">
        <v>377</v>
      </c>
      <c r="L1987" s="39">
        <v>0</v>
      </c>
      <c r="M1987" s="39">
        <v>4.6100000000000003</v>
      </c>
      <c r="N1987" s="39"/>
      <c r="O1987" s="39" t="s">
        <v>285</v>
      </c>
      <c r="P1987" s="39" t="s">
        <v>279</v>
      </c>
      <c r="Q1987" s="4" t="s">
        <v>6035</v>
      </c>
      <c r="R1987" s="39"/>
      <c r="S1987" s="18"/>
      <c r="U1987" s="7">
        <f>VLOOKUP(F1987,[6]农村公路!$I$6:$W$11652,15,0)</f>
        <v>4.6100000000000003</v>
      </c>
      <c r="V1987" s="7">
        <f t="shared" si="96"/>
        <v>0</v>
      </c>
      <c r="W1987" s="7" t="e">
        <f>VLOOKUP(F1987,'[7]乡镇通三级、旅游资源产业路项目明细'!$F$8:$S$1305,14,0)</f>
        <v>#N/A</v>
      </c>
      <c r="AA1987" s="7" t="e">
        <f>_xlfn.XLOOKUP(F1987,'[8]乡镇通三级、旅游资源产业路项目明细'!$U:$U,'[8]乡镇通三级、旅游资源产业路项目明细'!$U:$U)</f>
        <v>#N/A</v>
      </c>
      <c r="AB1987" s="7" t="e">
        <f>VLOOKUP(F1987,[9]项目建设投资计划表!$L$7:$O$83,4,0)</f>
        <v>#N/A</v>
      </c>
    </row>
    <row r="1988" spans="1:29" ht="25.15" customHeight="1" outlineLevel="3" x14ac:dyDescent="0.4">
      <c r="A1988" s="39" t="s">
        <v>19</v>
      </c>
      <c r="B1988" s="39" t="s">
        <v>158</v>
      </c>
      <c r="C1988" s="39" t="s">
        <v>6032</v>
      </c>
      <c r="D1988" s="39" t="s">
        <v>6036</v>
      </c>
      <c r="E1988" s="40"/>
      <c r="F1988" s="39" t="s">
        <v>6037</v>
      </c>
      <c r="G1988" s="4" t="s">
        <v>275</v>
      </c>
      <c r="H1988" s="40" t="s">
        <v>291</v>
      </c>
      <c r="I1988" s="9" t="s">
        <v>6038</v>
      </c>
      <c r="J1988" s="39">
        <v>1.07</v>
      </c>
      <c r="K1988" s="39" t="s">
        <v>377</v>
      </c>
      <c r="L1988" s="39">
        <v>0</v>
      </c>
      <c r="M1988" s="39">
        <v>1.07</v>
      </c>
      <c r="N1988" s="39"/>
      <c r="O1988" s="39" t="s">
        <v>285</v>
      </c>
      <c r="P1988" s="39" t="s">
        <v>279</v>
      </c>
      <c r="Q1988" s="4" t="s">
        <v>6039</v>
      </c>
      <c r="R1988" s="39"/>
      <c r="S1988" s="18"/>
      <c r="U1988" s="7">
        <f>VLOOKUP(F1988,[6]农村公路!$I$6:$W$11652,15,0)</f>
        <v>1.07</v>
      </c>
      <c r="V1988" s="7">
        <f t="shared" si="96"/>
        <v>0</v>
      </c>
      <c r="W1988" s="7" t="e">
        <f>VLOOKUP(F1988,'[7]乡镇通三级、旅游资源产业路项目明细'!$F$8:$S$1305,14,0)</f>
        <v>#N/A</v>
      </c>
      <c r="AA1988" s="7" t="e">
        <f>_xlfn.XLOOKUP(F1988,'[8]乡镇通三级、旅游资源产业路项目明细'!$U:$U,'[8]乡镇通三级、旅游资源产业路项目明细'!$U:$U)</f>
        <v>#N/A</v>
      </c>
      <c r="AB1988" s="7" t="e">
        <f>VLOOKUP(F1988,[9]项目建设投资计划表!$L$7:$O$83,4,0)</f>
        <v>#N/A</v>
      </c>
    </row>
    <row r="1989" spans="1:29" ht="25.15" customHeight="1" outlineLevel="3" x14ac:dyDescent="0.4">
      <c r="A1989" s="39" t="s">
        <v>19</v>
      </c>
      <c r="B1989" s="39" t="s">
        <v>158</v>
      </c>
      <c r="C1989" s="39" t="s">
        <v>6040</v>
      </c>
      <c r="D1989" s="39" t="s">
        <v>898</v>
      </c>
      <c r="E1989" s="40"/>
      <c r="F1989" s="39" t="s">
        <v>6041</v>
      </c>
      <c r="G1989" s="4" t="s">
        <v>275</v>
      </c>
      <c r="H1989" s="40" t="s">
        <v>291</v>
      </c>
      <c r="I1989" s="9" t="s">
        <v>6042</v>
      </c>
      <c r="J1989" s="39">
        <v>3.3</v>
      </c>
      <c r="K1989" s="39" t="s">
        <v>277</v>
      </c>
      <c r="L1989" s="39">
        <v>0</v>
      </c>
      <c r="M1989" s="39">
        <v>3.3</v>
      </c>
      <c r="N1989" s="39"/>
      <c r="O1989" s="39" t="s">
        <v>285</v>
      </c>
      <c r="P1989" s="39" t="s">
        <v>279</v>
      </c>
      <c r="Q1989" s="4" t="s">
        <v>6043</v>
      </c>
      <c r="R1989" s="39"/>
      <c r="S1989" s="18"/>
      <c r="U1989" s="7">
        <f>VLOOKUP(F1989,[6]农村公路!$I$6:$W$11652,15,0)</f>
        <v>3.3</v>
      </c>
      <c r="V1989" s="7">
        <f t="shared" si="96"/>
        <v>0</v>
      </c>
      <c r="W1989" s="7" t="e">
        <f>VLOOKUP(F1989,'[7]乡镇通三级、旅游资源产业路项目明细'!$F$8:$S$1305,14,0)</f>
        <v>#N/A</v>
      </c>
      <c r="AA1989" s="7" t="e">
        <f>_xlfn.XLOOKUP(F1989,'[8]乡镇通三级、旅游资源产业路项目明细'!$U:$U,'[8]乡镇通三级、旅游资源产业路项目明细'!$U:$U)</f>
        <v>#N/A</v>
      </c>
      <c r="AB1989" s="7" t="e">
        <f>VLOOKUP(F1989,[9]项目建设投资计划表!$L$7:$O$83,4,0)</f>
        <v>#N/A</v>
      </c>
    </row>
    <row r="1990" spans="1:29" ht="25.15" customHeight="1" outlineLevel="3" x14ac:dyDescent="0.4">
      <c r="A1990" s="39" t="s">
        <v>19</v>
      </c>
      <c r="B1990" s="39" t="s">
        <v>158</v>
      </c>
      <c r="C1990" s="39" t="s">
        <v>6027</v>
      </c>
      <c r="D1990" s="39" t="s">
        <v>6044</v>
      </c>
      <c r="E1990" s="40"/>
      <c r="F1990" s="39" t="s">
        <v>6045</v>
      </c>
      <c r="G1990" s="4" t="s">
        <v>290</v>
      </c>
      <c r="H1990" s="40" t="s">
        <v>291</v>
      </c>
      <c r="I1990" s="9" t="s">
        <v>6046</v>
      </c>
      <c r="J1990" s="39">
        <v>1.1739999999999999</v>
      </c>
      <c r="K1990" s="39">
        <v>5</v>
      </c>
      <c r="L1990" s="39">
        <v>0</v>
      </c>
      <c r="M1990" s="39">
        <v>1.1739999999999999</v>
      </c>
      <c r="N1990" s="39"/>
      <c r="O1990" s="39">
        <v>6</v>
      </c>
      <c r="P1990" s="39" t="s">
        <v>279</v>
      </c>
      <c r="Q1990" s="4" t="s">
        <v>6044</v>
      </c>
      <c r="R1990" s="39"/>
      <c r="S1990" s="18"/>
      <c r="U1990" s="7">
        <f>VLOOKUP(F1990,[6]农村公路!$I$6:$W$11652,15,0)</f>
        <v>1.1739999999999999</v>
      </c>
      <c r="V1990" s="7">
        <f t="shared" si="96"/>
        <v>0</v>
      </c>
      <c r="W1990" s="7" t="e">
        <f>VLOOKUP(F1990,'[7]乡镇通三级、旅游资源产业路项目明细'!$F$8:$S$1305,14,0)</f>
        <v>#N/A</v>
      </c>
      <c r="AA1990" s="7" t="e">
        <f>_xlfn.XLOOKUP(F1990,'[8]乡镇通三级、旅游资源产业路项目明细'!$U:$U,'[8]乡镇通三级、旅游资源产业路项目明细'!$U:$U)</f>
        <v>#N/A</v>
      </c>
      <c r="AB1990" s="7" t="e">
        <f>VLOOKUP(F1990,[9]项目建设投资计划表!$L$7:$O$83,4,0)</f>
        <v>#N/A</v>
      </c>
    </row>
    <row r="1991" spans="1:29" s="1" customFormat="1" ht="25.15" customHeight="1" outlineLevel="2" x14ac:dyDescent="0.4">
      <c r="A1991" s="4"/>
      <c r="B1991" s="11" t="s">
        <v>236</v>
      </c>
      <c r="C1991" s="4"/>
      <c r="D1991" s="4"/>
      <c r="E1991" s="9"/>
      <c r="F1991" s="4"/>
      <c r="G1991" s="4"/>
      <c r="H1991" s="9"/>
      <c r="I1991" s="9"/>
      <c r="J1991" s="4">
        <f>SUBTOTAL(9,J1992:J1998)</f>
        <v>90</v>
      </c>
      <c r="K1991" s="4"/>
      <c r="L1991" s="4"/>
      <c r="M1991" s="4">
        <f>SUBTOTAL(9,M1992:M1998)</f>
        <v>64</v>
      </c>
      <c r="N1991" s="4">
        <v>64</v>
      </c>
      <c r="O1991" s="4"/>
      <c r="P1991" s="4"/>
      <c r="Q1991" s="4"/>
      <c r="R1991" s="4"/>
      <c r="S1991" s="18">
        <f t="shared" si="93"/>
        <v>26</v>
      </c>
    </row>
    <row r="1992" spans="1:29" ht="25.15" customHeight="1" outlineLevel="3" x14ac:dyDescent="0.4">
      <c r="A1992" s="4" t="s">
        <v>19</v>
      </c>
      <c r="B1992" s="4" t="s">
        <v>236</v>
      </c>
      <c r="C1992" s="4" t="s">
        <v>6047</v>
      </c>
      <c r="D1992" s="4" t="s">
        <v>2485</v>
      </c>
      <c r="E1992" s="9"/>
      <c r="F1992" s="4" t="s">
        <v>6048</v>
      </c>
      <c r="G1992" s="4" t="s">
        <v>434</v>
      </c>
      <c r="H1992" s="9" t="s">
        <v>200</v>
      </c>
      <c r="I1992" s="9" t="s">
        <v>6049</v>
      </c>
      <c r="J1992" s="4">
        <v>3</v>
      </c>
      <c r="K1992" s="4">
        <v>0</v>
      </c>
      <c r="L1992" s="4" t="s">
        <v>279</v>
      </c>
      <c r="M1992" s="4">
        <v>3</v>
      </c>
      <c r="N1992" s="4"/>
      <c r="O1992" s="4">
        <v>6.5</v>
      </c>
      <c r="P1992" s="4" t="s">
        <v>436</v>
      </c>
      <c r="Q1992" s="4" t="s">
        <v>6047</v>
      </c>
      <c r="R1992" s="4"/>
      <c r="S1992" s="18"/>
      <c r="W1992" s="7" t="e">
        <f>VLOOKUP(F1992,'[7]2021年备案'!$F$8:$S$1293,14,0)</f>
        <v>#N/A</v>
      </c>
      <c r="Y1992" s="7" t="e">
        <f>J1992-W1992-M1992</f>
        <v>#N/A</v>
      </c>
      <c r="Z1992" s="7" t="s">
        <v>437</v>
      </c>
      <c r="AA1992" s="7" t="e">
        <f>_xlfn.XLOOKUP(F1992,'[8]乡镇通三级、旅游资源产业路项目明细'!$U:$U,'[8]乡镇通三级、旅游资源产业路项目明细'!$U:$U)</f>
        <v>#N/A</v>
      </c>
      <c r="AB1992" s="7" t="e">
        <f>VLOOKUP(F1992,[9]项目建设投资计划表!$L$7:$O$83,4,0)</f>
        <v>#N/A</v>
      </c>
    </row>
    <row r="1993" spans="1:29" ht="25.15" customHeight="1" outlineLevel="3" x14ac:dyDescent="0.4">
      <c r="A1993" s="4" t="s">
        <v>19</v>
      </c>
      <c r="B1993" s="4" t="s">
        <v>236</v>
      </c>
      <c r="C1993" s="4" t="s">
        <v>6050</v>
      </c>
      <c r="D1993" s="4" t="s">
        <v>2959</v>
      </c>
      <c r="E1993" s="9"/>
      <c r="F1993" s="4" t="s">
        <v>6051</v>
      </c>
      <c r="G1993" s="4" t="s">
        <v>434</v>
      </c>
      <c r="H1993" s="9" t="s">
        <v>200</v>
      </c>
      <c r="I1993" s="9" t="s">
        <v>6052</v>
      </c>
      <c r="J1993" s="4">
        <v>21</v>
      </c>
      <c r="K1993" s="4">
        <v>0</v>
      </c>
      <c r="L1993" s="4" t="s">
        <v>279</v>
      </c>
      <c r="M1993" s="4">
        <v>13</v>
      </c>
      <c r="N1993" s="4"/>
      <c r="O1993" s="4">
        <v>6.5</v>
      </c>
      <c r="P1993" s="4" t="s">
        <v>436</v>
      </c>
      <c r="Q1993" s="4" t="s">
        <v>6050</v>
      </c>
      <c r="R1993" s="4"/>
      <c r="S1993" s="18"/>
      <c r="W1993" s="7" t="e">
        <f>VLOOKUP(F1993,'[7]2021年备案'!$F$8:$S$1293,14,0)</f>
        <v>#N/A</v>
      </c>
      <c r="Y1993" s="7" t="e">
        <f>J1993-W1993-M1993</f>
        <v>#N/A</v>
      </c>
      <c r="AA1993" s="7" t="e">
        <f>_xlfn.XLOOKUP(F1993,'[8]乡镇通三级、旅游资源产业路项目明细'!$U:$U,'[8]乡镇通三级、旅游资源产业路项目明细'!$U:$U)</f>
        <v>#N/A</v>
      </c>
      <c r="AB1993" s="7" t="e">
        <f>VLOOKUP(F1993,[9]项目建设投资计划表!$L$7:$O$83,4,0)</f>
        <v>#N/A</v>
      </c>
    </row>
    <row r="1994" spans="1:29" ht="25.15" customHeight="1" outlineLevel="3" x14ac:dyDescent="0.4">
      <c r="A1994" s="4" t="s">
        <v>19</v>
      </c>
      <c r="B1994" s="4" t="s">
        <v>236</v>
      </c>
      <c r="C1994" s="4" t="s">
        <v>6053</v>
      </c>
      <c r="D1994" s="4" t="s">
        <v>6054</v>
      </c>
      <c r="E1994" s="9"/>
      <c r="F1994" s="4" t="s">
        <v>6055</v>
      </c>
      <c r="G1994" s="4" t="s">
        <v>290</v>
      </c>
      <c r="H1994" s="9" t="s">
        <v>200</v>
      </c>
      <c r="I1994" s="9" t="s">
        <v>6056</v>
      </c>
      <c r="J1994" s="4">
        <v>25</v>
      </c>
      <c r="K1994" s="4" t="s">
        <v>293</v>
      </c>
      <c r="L1994" s="4">
        <v>0</v>
      </c>
      <c r="M1994" s="4">
        <v>13</v>
      </c>
      <c r="N1994" s="4"/>
      <c r="O1994" s="4" t="s">
        <v>363</v>
      </c>
      <c r="P1994" s="4" t="s">
        <v>279</v>
      </c>
      <c r="Q1994" s="4" t="s">
        <v>6057</v>
      </c>
      <c r="R1994" s="4" t="s">
        <v>366</v>
      </c>
      <c r="S1994" s="18"/>
      <c r="U1994" s="7">
        <f>VLOOKUP(F1994,[6]农村公路!$I$6:$W$11652,15,0)</f>
        <v>25</v>
      </c>
      <c r="V1994" s="7">
        <f>J1994-U1994</f>
        <v>0</v>
      </c>
      <c r="W1994" s="7" t="e">
        <f>VLOOKUP(F1994,'[7]乡镇通三级、旅游资源产业路项目明细'!$F$8:$S$1305,14,0)</f>
        <v>#N/A</v>
      </c>
      <c r="AA1994" s="7" t="e">
        <f>_xlfn.XLOOKUP(F1994,'[8]乡镇通三级、旅游资源产业路项目明细'!$U:$U,'[8]乡镇通三级、旅游资源产业路项目明细'!$U:$U)</f>
        <v>#N/A</v>
      </c>
      <c r="AB1994" s="7">
        <f>VLOOKUP(F1994,[9]项目建设投资计划表!$L$7:$O$83,4,0)</f>
        <v>10</v>
      </c>
      <c r="AC1994" s="7">
        <f>J1994-AB1994</f>
        <v>15</v>
      </c>
    </row>
    <row r="1995" spans="1:29" ht="25.15" customHeight="1" outlineLevel="3" x14ac:dyDescent="0.4">
      <c r="A1995" s="4" t="s">
        <v>19</v>
      </c>
      <c r="B1995" s="4" t="s">
        <v>236</v>
      </c>
      <c r="C1995" s="4" t="s">
        <v>6058</v>
      </c>
      <c r="D1995" s="4" t="s">
        <v>6059</v>
      </c>
      <c r="E1995" s="9"/>
      <c r="F1995" s="4" t="s">
        <v>6060</v>
      </c>
      <c r="G1995" s="4" t="s">
        <v>275</v>
      </c>
      <c r="H1995" s="9" t="s">
        <v>291</v>
      </c>
      <c r="I1995" s="9" t="s">
        <v>6061</v>
      </c>
      <c r="J1995" s="4">
        <v>12</v>
      </c>
      <c r="K1995" s="4" t="s">
        <v>293</v>
      </c>
      <c r="L1995" s="4">
        <v>0</v>
      </c>
      <c r="M1995" s="4">
        <v>12</v>
      </c>
      <c r="N1995" s="4"/>
      <c r="O1995" s="4" t="s">
        <v>363</v>
      </c>
      <c r="P1995" s="4" t="s">
        <v>279</v>
      </c>
      <c r="Q1995" s="4" t="s">
        <v>6062</v>
      </c>
      <c r="R1995" s="4"/>
      <c r="S1995" s="18"/>
      <c r="U1995" s="7">
        <f>VLOOKUP(F1995,[6]农村公路!$I$6:$W$11652,15,0)</f>
        <v>12</v>
      </c>
      <c r="V1995" s="7">
        <f>J1995-U1995</f>
        <v>0</v>
      </c>
      <c r="W1995" s="7" t="e">
        <f>VLOOKUP(F1995,'[7]乡镇通三级、旅游资源产业路项目明细'!$F$8:$S$1305,14,0)</f>
        <v>#N/A</v>
      </c>
      <c r="AA1995" s="7" t="e">
        <f>_xlfn.XLOOKUP(F1995,'[8]乡镇通三级、旅游资源产业路项目明细'!$U:$U,'[8]乡镇通三级、旅游资源产业路项目明细'!$U:$U)</f>
        <v>#N/A</v>
      </c>
      <c r="AB1995" s="7" t="e">
        <f>VLOOKUP(F1995,[9]项目建设投资计划表!$L$7:$O$83,4,0)</f>
        <v>#N/A</v>
      </c>
    </row>
    <row r="1996" spans="1:29" ht="25.15" customHeight="1" outlineLevel="3" x14ac:dyDescent="0.4">
      <c r="A1996" s="4" t="s">
        <v>19</v>
      </c>
      <c r="B1996" s="4" t="s">
        <v>236</v>
      </c>
      <c r="C1996" s="4" t="s">
        <v>6063</v>
      </c>
      <c r="D1996" s="4" t="s">
        <v>6064</v>
      </c>
      <c r="E1996" s="9"/>
      <c r="F1996" s="4" t="s">
        <v>6065</v>
      </c>
      <c r="G1996" s="4" t="s">
        <v>275</v>
      </c>
      <c r="H1996" s="9" t="s">
        <v>291</v>
      </c>
      <c r="I1996" s="9" t="s">
        <v>6066</v>
      </c>
      <c r="J1996" s="4">
        <v>12</v>
      </c>
      <c r="K1996" s="4" t="s">
        <v>284</v>
      </c>
      <c r="L1996" s="4">
        <v>0</v>
      </c>
      <c r="M1996" s="4">
        <v>6</v>
      </c>
      <c r="N1996" s="4"/>
      <c r="O1996" s="4" t="s">
        <v>293</v>
      </c>
      <c r="P1996" s="4" t="s">
        <v>279</v>
      </c>
      <c r="Q1996" s="4" t="s">
        <v>6067</v>
      </c>
      <c r="R1996" s="4"/>
      <c r="S1996" s="18"/>
      <c r="U1996" s="7">
        <f>VLOOKUP(F1996,[6]农村公路!$I$6:$W$11652,15,0)</f>
        <v>12</v>
      </c>
      <c r="V1996" s="7">
        <f>J1996-U1996</f>
        <v>0</v>
      </c>
      <c r="W1996" s="7" t="e">
        <f>VLOOKUP(F1996,'[7]乡镇通三级、旅游资源产业路项目明细'!$F$8:$S$1305,14,0)</f>
        <v>#N/A</v>
      </c>
      <c r="AA1996" s="7" t="e">
        <f>_xlfn.XLOOKUP(F1996,'[8]乡镇通三级、旅游资源产业路项目明细'!$U:$U,'[8]乡镇通三级、旅游资源产业路项目明细'!$U:$U)</f>
        <v>#N/A</v>
      </c>
      <c r="AB1996" s="7" t="e">
        <f>VLOOKUP(F1996,[9]项目建设投资计划表!$L$7:$O$83,4,0)</f>
        <v>#N/A</v>
      </c>
    </row>
    <row r="1997" spans="1:29" ht="25.15" customHeight="1" outlineLevel="3" x14ac:dyDescent="0.4">
      <c r="A1997" s="4" t="s">
        <v>19</v>
      </c>
      <c r="B1997" s="4" t="s">
        <v>236</v>
      </c>
      <c r="C1997" s="4" t="s">
        <v>6068</v>
      </c>
      <c r="D1997" s="4" t="s">
        <v>33</v>
      </c>
      <c r="E1997" s="9"/>
      <c r="F1997" s="4" t="s">
        <v>6069</v>
      </c>
      <c r="G1997" s="4" t="s">
        <v>275</v>
      </c>
      <c r="H1997" s="9" t="s">
        <v>291</v>
      </c>
      <c r="I1997" s="9" t="s">
        <v>6070</v>
      </c>
      <c r="J1997" s="4">
        <v>2</v>
      </c>
      <c r="K1997" s="4" t="s">
        <v>377</v>
      </c>
      <c r="L1997" s="4">
        <v>0</v>
      </c>
      <c r="M1997" s="4">
        <v>2</v>
      </c>
      <c r="N1997" s="4"/>
      <c r="O1997" s="4" t="s">
        <v>293</v>
      </c>
      <c r="P1997" s="4" t="s">
        <v>279</v>
      </c>
      <c r="Q1997" s="4" t="s">
        <v>6071</v>
      </c>
      <c r="R1997" s="4"/>
      <c r="S1997" s="18"/>
      <c r="U1997" s="7">
        <f>VLOOKUP(F1997,[6]农村公路!$I$6:$W$11652,15,0)</f>
        <v>2</v>
      </c>
      <c r="V1997" s="7">
        <f>J1997-U1997</f>
        <v>0</v>
      </c>
      <c r="W1997" s="7" t="e">
        <f>VLOOKUP(F1997,'[7]乡镇通三级、旅游资源产业路项目明细'!$F$8:$S$1305,14,0)</f>
        <v>#N/A</v>
      </c>
      <c r="AA1997" s="7" t="e">
        <f>_xlfn.XLOOKUP(F1997,'[8]乡镇通三级、旅游资源产业路项目明细'!$U:$U,'[8]乡镇通三级、旅游资源产业路项目明细'!$U:$U)</f>
        <v>#N/A</v>
      </c>
      <c r="AB1997" s="7" t="e">
        <f>VLOOKUP(F1997,[9]项目建设投资计划表!$L$7:$O$83,4,0)</f>
        <v>#N/A</v>
      </c>
    </row>
    <row r="1998" spans="1:29" ht="25.15" customHeight="1" outlineLevel="3" x14ac:dyDescent="0.4">
      <c r="A1998" s="4" t="s">
        <v>19</v>
      </c>
      <c r="B1998" s="4" t="s">
        <v>236</v>
      </c>
      <c r="C1998" s="4" t="s">
        <v>6058</v>
      </c>
      <c r="D1998" s="4" t="s">
        <v>33</v>
      </c>
      <c r="E1998" s="9"/>
      <c r="F1998" s="4" t="s">
        <v>6072</v>
      </c>
      <c r="G1998" s="4" t="s">
        <v>275</v>
      </c>
      <c r="H1998" s="9" t="s">
        <v>291</v>
      </c>
      <c r="I1998" s="9" t="s">
        <v>6073</v>
      </c>
      <c r="J1998" s="4">
        <v>15</v>
      </c>
      <c r="K1998" s="4" t="s">
        <v>277</v>
      </c>
      <c r="L1998" s="4">
        <v>0</v>
      </c>
      <c r="M1998" s="4">
        <v>15</v>
      </c>
      <c r="N1998" s="4"/>
      <c r="O1998" s="4" t="s">
        <v>293</v>
      </c>
      <c r="P1998" s="4" t="s">
        <v>279</v>
      </c>
      <c r="Q1998" s="4" t="s">
        <v>6074</v>
      </c>
      <c r="R1998" s="4"/>
      <c r="S1998" s="18"/>
      <c r="U1998" s="7">
        <f>VLOOKUP(F1998,[6]农村公路!$I$6:$W$11652,15,0)</f>
        <v>15</v>
      </c>
      <c r="V1998" s="7">
        <f>J1998-U1998</f>
        <v>0</v>
      </c>
      <c r="W1998" s="7" t="e">
        <f>VLOOKUP(F1998,'[7]乡镇通三级、旅游资源产业路项目明细'!$F$8:$S$1305,14,0)</f>
        <v>#N/A</v>
      </c>
      <c r="AA1998" s="7" t="e">
        <f>_xlfn.XLOOKUP(F1998,'[8]乡镇通三级、旅游资源产业路项目明细'!$U:$U,'[8]乡镇通三级、旅游资源产业路项目明细'!$U:$U)</f>
        <v>#N/A</v>
      </c>
      <c r="AB1998" s="7" t="e">
        <f>VLOOKUP(F1998,[9]项目建设投资计划表!$L$7:$O$83,4,0)</f>
        <v>#N/A</v>
      </c>
    </row>
    <row r="1999" spans="1:29" s="1" customFormat="1" ht="25.15" customHeight="1" outlineLevel="2" x14ac:dyDescent="0.4">
      <c r="A1999" s="4"/>
      <c r="B1999" s="11" t="s">
        <v>157</v>
      </c>
      <c r="C1999" s="4"/>
      <c r="D1999" s="4"/>
      <c r="E1999" s="9"/>
      <c r="F1999" s="4"/>
      <c r="G1999" s="4"/>
      <c r="H1999" s="9"/>
      <c r="I1999" s="9"/>
      <c r="J1999" s="4">
        <f>SUBTOTAL(9,J2000:J2006)</f>
        <v>20.799999999999997</v>
      </c>
      <c r="K1999" s="4"/>
      <c r="L1999" s="4"/>
      <c r="M1999" s="4">
        <f>SUBTOTAL(9,M2000:M2006)</f>
        <v>20.86</v>
      </c>
      <c r="N1999" s="4">
        <v>20.9</v>
      </c>
      <c r="O1999" s="4"/>
      <c r="P1999" s="4"/>
      <c r="Q1999" s="4"/>
      <c r="R1999" s="4"/>
      <c r="S1999" s="18">
        <f t="shared" ref="S1999:S2053" si="97">J1999-N1999</f>
        <v>-0.10000000000000142</v>
      </c>
    </row>
    <row r="2000" spans="1:29" ht="25.15" customHeight="1" outlineLevel="3" x14ac:dyDescent="0.4">
      <c r="A2000" s="4" t="s">
        <v>19</v>
      </c>
      <c r="B2000" s="4" t="s">
        <v>157</v>
      </c>
      <c r="C2000" s="4" t="s">
        <v>6075</v>
      </c>
      <c r="D2000" s="4" t="s">
        <v>6076</v>
      </c>
      <c r="E2000" s="9"/>
      <c r="F2000" s="4" t="s">
        <v>6077</v>
      </c>
      <c r="G2000" s="4" t="s">
        <v>434</v>
      </c>
      <c r="H2000" s="9" t="s">
        <v>200</v>
      </c>
      <c r="I2000" s="9" t="s">
        <v>6078</v>
      </c>
      <c r="J2000" s="4">
        <v>4.7</v>
      </c>
      <c r="K2000" s="4">
        <v>0</v>
      </c>
      <c r="L2000" s="4" t="s">
        <v>279</v>
      </c>
      <c r="M2000" s="4">
        <v>4.7</v>
      </c>
      <c r="N2000" s="4"/>
      <c r="O2000" s="4">
        <v>6.5</v>
      </c>
      <c r="P2000" s="4" t="s">
        <v>436</v>
      </c>
      <c r="Q2000" s="4" t="s">
        <v>6075</v>
      </c>
      <c r="R2000" s="4"/>
      <c r="S2000" s="18"/>
      <c r="W2000" s="7" t="e">
        <f>VLOOKUP(F2000,'[7]2021年备案'!$F$8:$S$1293,14,0)</f>
        <v>#N/A</v>
      </c>
      <c r="Y2000" s="7" t="e">
        <f>J2000-W2000-M2000</f>
        <v>#N/A</v>
      </c>
      <c r="Z2000" s="7" t="s">
        <v>437</v>
      </c>
      <c r="AA2000" s="7" t="e">
        <f>_xlfn.XLOOKUP(F2000,'[8]乡镇通三级、旅游资源产业路项目明细'!$U:$U,'[8]乡镇通三级、旅游资源产业路项目明细'!$U:$U)</f>
        <v>#N/A</v>
      </c>
      <c r="AB2000" s="7" t="e">
        <f>VLOOKUP(F2000,[9]项目建设投资计划表!$L$7:$O$83,4,0)</f>
        <v>#N/A</v>
      </c>
    </row>
    <row r="2001" spans="1:28" ht="25.15" customHeight="1" outlineLevel="3" x14ac:dyDescent="0.4">
      <c r="A2001" s="4" t="s">
        <v>19</v>
      </c>
      <c r="B2001" s="4" t="s">
        <v>157</v>
      </c>
      <c r="C2001" s="4" t="s">
        <v>6079</v>
      </c>
      <c r="D2001" s="4" t="s">
        <v>6080</v>
      </c>
      <c r="E2001" s="9"/>
      <c r="F2001" s="4" t="s">
        <v>6081</v>
      </c>
      <c r="G2001" s="4" t="s">
        <v>275</v>
      </c>
      <c r="H2001" s="9" t="s">
        <v>291</v>
      </c>
      <c r="I2001" s="9" t="s">
        <v>6082</v>
      </c>
      <c r="J2001" s="4">
        <v>1.8</v>
      </c>
      <c r="K2001" s="4" t="s">
        <v>377</v>
      </c>
      <c r="L2001" s="4">
        <v>0</v>
      </c>
      <c r="M2001" s="4">
        <v>1.1000000000000001</v>
      </c>
      <c r="N2001" s="4"/>
      <c r="O2001" s="4" t="s">
        <v>923</v>
      </c>
      <c r="P2001" s="4" t="s">
        <v>279</v>
      </c>
      <c r="Q2001" s="4" t="s">
        <v>6083</v>
      </c>
      <c r="R2001" s="4"/>
      <c r="S2001" s="18"/>
      <c r="U2001" s="7">
        <f>VLOOKUP(F2001,[6]农村公路!$I$6:$W$11652,15,0)</f>
        <v>1.8</v>
      </c>
      <c r="V2001" s="7">
        <f t="shared" ref="V2001:V2006" si="98">J2001-U2001</f>
        <v>0</v>
      </c>
      <c r="W2001" s="7" t="e">
        <f>VLOOKUP(F2001,'[7]乡镇通三级、旅游资源产业路项目明细'!$F$8:$S$1305,14,0)</f>
        <v>#N/A</v>
      </c>
      <c r="AA2001" s="7" t="e">
        <f>_xlfn.XLOOKUP(F2001,'[8]乡镇通三级、旅游资源产业路项目明细'!$U:$U,'[8]乡镇通三级、旅游资源产业路项目明细'!$U:$U)</f>
        <v>#N/A</v>
      </c>
      <c r="AB2001" s="7" t="e">
        <f>VLOOKUP(F2001,[9]项目建设投资计划表!$L$7:$O$83,4,0)</f>
        <v>#N/A</v>
      </c>
    </row>
    <row r="2002" spans="1:28" ht="25.15" customHeight="1" outlineLevel="3" x14ac:dyDescent="0.4">
      <c r="A2002" s="4" t="s">
        <v>19</v>
      </c>
      <c r="B2002" s="4" t="s">
        <v>157</v>
      </c>
      <c r="C2002" s="4" t="s">
        <v>6084</v>
      </c>
      <c r="D2002" s="4" t="s">
        <v>6085</v>
      </c>
      <c r="E2002" s="9"/>
      <c r="F2002" s="4" t="s">
        <v>6086</v>
      </c>
      <c r="G2002" s="4" t="s">
        <v>275</v>
      </c>
      <c r="H2002" s="9" t="s">
        <v>291</v>
      </c>
      <c r="I2002" s="9" t="s">
        <v>6087</v>
      </c>
      <c r="J2002" s="4">
        <v>3.04</v>
      </c>
      <c r="K2002" s="4" t="s">
        <v>377</v>
      </c>
      <c r="L2002" s="4">
        <v>0</v>
      </c>
      <c r="M2002" s="4">
        <v>3.2</v>
      </c>
      <c r="N2002" s="4"/>
      <c r="O2002" s="4" t="s">
        <v>285</v>
      </c>
      <c r="P2002" s="4" t="s">
        <v>279</v>
      </c>
      <c r="Q2002" s="4" t="s">
        <v>6088</v>
      </c>
      <c r="R2002" s="4"/>
      <c r="S2002" s="18"/>
      <c r="U2002" s="7">
        <f>VLOOKUP(F2002,[6]农村公路!$I$6:$W$11652,15,0)</f>
        <v>3.04</v>
      </c>
      <c r="V2002" s="7">
        <f t="shared" si="98"/>
        <v>0</v>
      </c>
      <c r="W2002" s="7" t="e">
        <f>VLOOKUP(F2002,'[7]乡镇通三级、旅游资源产业路项目明细'!$F$8:$S$1305,14,0)</f>
        <v>#N/A</v>
      </c>
      <c r="AA2002" s="7" t="e">
        <f>_xlfn.XLOOKUP(F2002,'[8]乡镇通三级、旅游资源产业路项目明细'!$U:$U,'[8]乡镇通三级、旅游资源产业路项目明细'!$U:$U)</f>
        <v>#N/A</v>
      </c>
      <c r="AB2002" s="7" t="e">
        <f>VLOOKUP(F2002,[9]项目建设投资计划表!$L$7:$O$83,4,0)</f>
        <v>#N/A</v>
      </c>
    </row>
    <row r="2003" spans="1:28" ht="25.15" customHeight="1" outlineLevel="3" x14ac:dyDescent="0.4">
      <c r="A2003" s="4" t="s">
        <v>19</v>
      </c>
      <c r="B2003" s="4" t="s">
        <v>157</v>
      </c>
      <c r="C2003" s="4" t="s">
        <v>6089</v>
      </c>
      <c r="D2003" s="4" t="s">
        <v>3095</v>
      </c>
      <c r="E2003" s="9"/>
      <c r="F2003" s="4" t="s">
        <v>6090</v>
      </c>
      <c r="G2003" s="4" t="s">
        <v>275</v>
      </c>
      <c r="H2003" s="9" t="s">
        <v>291</v>
      </c>
      <c r="I2003" s="9" t="s">
        <v>6091</v>
      </c>
      <c r="J2003" s="4">
        <v>1.76</v>
      </c>
      <c r="K2003" s="4" t="s">
        <v>377</v>
      </c>
      <c r="L2003" s="4">
        <v>0</v>
      </c>
      <c r="M2003" s="4">
        <v>1.76</v>
      </c>
      <c r="N2003" s="4"/>
      <c r="O2003" s="4" t="s">
        <v>923</v>
      </c>
      <c r="P2003" s="4" t="s">
        <v>279</v>
      </c>
      <c r="Q2003" s="4" t="s">
        <v>6092</v>
      </c>
      <c r="R2003" s="4"/>
      <c r="S2003" s="18"/>
      <c r="U2003" s="7">
        <f>VLOOKUP(F2003,[6]农村公路!$I$6:$W$11652,15,0)</f>
        <v>1.76</v>
      </c>
      <c r="V2003" s="7">
        <f t="shared" si="98"/>
        <v>0</v>
      </c>
      <c r="W2003" s="7" t="e">
        <f>VLOOKUP(F2003,'[7]乡镇通三级、旅游资源产业路项目明细'!$F$8:$S$1305,14,0)</f>
        <v>#N/A</v>
      </c>
      <c r="AA2003" s="7" t="e">
        <f>_xlfn.XLOOKUP(F2003,'[8]乡镇通三级、旅游资源产业路项目明细'!$U:$U,'[8]乡镇通三级、旅游资源产业路项目明细'!$U:$U)</f>
        <v>#N/A</v>
      </c>
      <c r="AB2003" s="7" t="e">
        <f>VLOOKUP(F2003,[9]项目建设投资计划表!$L$7:$O$83,4,0)</f>
        <v>#N/A</v>
      </c>
    </row>
    <row r="2004" spans="1:28" ht="25.15" customHeight="1" outlineLevel="3" x14ac:dyDescent="0.4">
      <c r="A2004" s="4" t="s">
        <v>19</v>
      </c>
      <c r="B2004" s="4" t="s">
        <v>157</v>
      </c>
      <c r="C2004" s="4" t="s">
        <v>6075</v>
      </c>
      <c r="D2004" s="4" t="s">
        <v>33</v>
      </c>
      <c r="E2004" s="9"/>
      <c r="F2004" s="4" t="s">
        <v>6093</v>
      </c>
      <c r="G2004" s="4" t="s">
        <v>275</v>
      </c>
      <c r="H2004" s="9" t="s">
        <v>291</v>
      </c>
      <c r="I2004" s="9" t="s">
        <v>6094</v>
      </c>
      <c r="J2004" s="4">
        <v>2.5</v>
      </c>
      <c r="K2004" s="4" t="s">
        <v>377</v>
      </c>
      <c r="L2004" s="4">
        <v>0</v>
      </c>
      <c r="M2004" s="4">
        <v>3.1</v>
      </c>
      <c r="N2004" s="4"/>
      <c r="O2004" s="4" t="s">
        <v>293</v>
      </c>
      <c r="P2004" s="4" t="s">
        <v>279</v>
      </c>
      <c r="Q2004" s="4" t="s">
        <v>6095</v>
      </c>
      <c r="R2004" s="4"/>
      <c r="S2004" s="18"/>
      <c r="U2004" s="7">
        <f>VLOOKUP(F2004,[6]农村公路!$I$6:$W$11652,15,0)</f>
        <v>2.5</v>
      </c>
      <c r="V2004" s="7">
        <f t="shared" si="98"/>
        <v>0</v>
      </c>
      <c r="W2004" s="7" t="e">
        <f>VLOOKUP(F2004,'[7]乡镇通三级、旅游资源产业路项目明细'!$F$8:$S$1305,14,0)</f>
        <v>#N/A</v>
      </c>
      <c r="AA2004" s="7" t="e">
        <f>_xlfn.XLOOKUP(F2004,'[8]乡镇通三级、旅游资源产业路项目明细'!$U:$U,'[8]乡镇通三级、旅游资源产业路项目明细'!$U:$U)</f>
        <v>#N/A</v>
      </c>
      <c r="AB2004" s="7" t="e">
        <f>VLOOKUP(F2004,[9]项目建设投资计划表!$L$7:$O$83,4,0)</f>
        <v>#N/A</v>
      </c>
    </row>
    <row r="2005" spans="1:28" ht="25.15" customHeight="1" outlineLevel="3" x14ac:dyDescent="0.4">
      <c r="A2005" s="4" t="s">
        <v>19</v>
      </c>
      <c r="B2005" s="4" t="s">
        <v>157</v>
      </c>
      <c r="C2005" s="4" t="s">
        <v>6096</v>
      </c>
      <c r="D2005" s="4" t="s">
        <v>6097</v>
      </c>
      <c r="E2005" s="9"/>
      <c r="F2005" s="4" t="s">
        <v>6098</v>
      </c>
      <c r="G2005" s="4" t="s">
        <v>275</v>
      </c>
      <c r="H2005" s="9" t="s">
        <v>291</v>
      </c>
      <c r="I2005" s="9" t="s">
        <v>6099</v>
      </c>
      <c r="J2005" s="4">
        <v>3</v>
      </c>
      <c r="K2005" s="4"/>
      <c r="L2005" s="4">
        <v>3</v>
      </c>
      <c r="M2005" s="4">
        <v>3</v>
      </c>
      <c r="N2005" s="4"/>
      <c r="O2005" s="4">
        <v>6</v>
      </c>
      <c r="P2005" s="4" t="s">
        <v>279</v>
      </c>
      <c r="Q2005" s="4" t="s">
        <v>6100</v>
      </c>
      <c r="R2005" s="4"/>
      <c r="S2005" s="18"/>
      <c r="U2005" s="7">
        <f>VLOOKUP(F2005,[6]农村公路!$I$6:$W$11652,15,0)</f>
        <v>3</v>
      </c>
      <c r="V2005" s="7">
        <f t="shared" si="98"/>
        <v>0</v>
      </c>
      <c r="W2005" s="7" t="e">
        <f>VLOOKUP(F2005,'[7]乡镇通三级、旅游资源产业路项目明细'!$F$8:$S$1305,14,0)</f>
        <v>#N/A</v>
      </c>
      <c r="AA2005" s="7" t="e">
        <f>_xlfn.XLOOKUP(F2005,'[8]乡镇通三级、旅游资源产业路项目明细'!$U:$U,'[8]乡镇通三级、旅游资源产业路项目明细'!$U:$U)</f>
        <v>#N/A</v>
      </c>
      <c r="AB2005" s="7" t="e">
        <f>VLOOKUP(F2005,[9]项目建设投资计划表!$L$7:$O$83,4,0)</f>
        <v>#N/A</v>
      </c>
    </row>
    <row r="2006" spans="1:28" ht="25.15" customHeight="1" outlineLevel="3" x14ac:dyDescent="0.4">
      <c r="A2006" s="4" t="s">
        <v>19</v>
      </c>
      <c r="B2006" s="4" t="s">
        <v>157</v>
      </c>
      <c r="C2006" s="4" t="s">
        <v>6101</v>
      </c>
      <c r="D2006" s="4" t="s">
        <v>6102</v>
      </c>
      <c r="E2006" s="9"/>
      <c r="F2006" s="4" t="s">
        <v>6103</v>
      </c>
      <c r="G2006" s="4" t="s">
        <v>275</v>
      </c>
      <c r="H2006" s="9" t="s">
        <v>291</v>
      </c>
      <c r="I2006" s="9" t="s">
        <v>6104</v>
      </c>
      <c r="J2006" s="4">
        <v>4</v>
      </c>
      <c r="K2006" s="4"/>
      <c r="L2006" s="4">
        <v>4</v>
      </c>
      <c r="M2006" s="4">
        <v>4</v>
      </c>
      <c r="N2006" s="4"/>
      <c r="O2006" s="4">
        <v>6</v>
      </c>
      <c r="P2006" s="4" t="s">
        <v>279</v>
      </c>
      <c r="Q2006" s="4" t="s">
        <v>6105</v>
      </c>
      <c r="R2006" s="4"/>
      <c r="S2006" s="18"/>
      <c r="U2006" s="7">
        <f>VLOOKUP(F2006,[6]农村公路!$I$6:$W$11652,15,0)</f>
        <v>4</v>
      </c>
      <c r="V2006" s="7">
        <f t="shared" si="98"/>
        <v>0</v>
      </c>
      <c r="W2006" s="7" t="e">
        <f>VLOOKUP(F2006,'[7]乡镇通三级、旅游资源产业路项目明细'!$F$8:$S$1305,14,0)</f>
        <v>#N/A</v>
      </c>
      <c r="AA2006" s="7" t="e">
        <f>_xlfn.XLOOKUP(F2006,'[8]乡镇通三级、旅游资源产业路项目明细'!$U:$U,'[8]乡镇通三级、旅游资源产业路项目明细'!$U:$U)</f>
        <v>#N/A</v>
      </c>
      <c r="AB2006" s="7" t="e">
        <f>VLOOKUP(F2006,[9]项目建设投资计划表!$L$7:$O$83,4,0)</f>
        <v>#N/A</v>
      </c>
    </row>
    <row r="2007" spans="1:28" s="1" customFormat="1" ht="25.15" customHeight="1" outlineLevel="2" x14ac:dyDescent="0.4">
      <c r="A2007" s="4"/>
      <c r="B2007" s="11" t="s">
        <v>156</v>
      </c>
      <c r="C2007" s="4"/>
      <c r="D2007" s="4"/>
      <c r="E2007" s="9"/>
      <c r="F2007" s="4"/>
      <c r="G2007" s="4"/>
      <c r="H2007" s="9"/>
      <c r="I2007" s="9"/>
      <c r="J2007" s="4">
        <f>SUBTOTAL(9,J2008:J2027)</f>
        <v>31.108999999999998</v>
      </c>
      <c r="K2007" s="4"/>
      <c r="L2007" s="4"/>
      <c r="M2007" s="4">
        <f>SUBTOTAL(9,M2008:M2027)</f>
        <v>31.108999999999998</v>
      </c>
      <c r="N2007" s="4">
        <v>31.15</v>
      </c>
      <c r="O2007" s="4"/>
      <c r="P2007" s="4"/>
      <c r="Q2007" s="4"/>
      <c r="R2007" s="4"/>
      <c r="S2007" s="18">
        <f t="shared" si="97"/>
        <v>-4.1000000000000369E-2</v>
      </c>
    </row>
    <row r="2008" spans="1:28" ht="25.15" customHeight="1" outlineLevel="3" x14ac:dyDescent="0.4">
      <c r="A2008" s="4" t="s">
        <v>19</v>
      </c>
      <c r="B2008" s="4" t="s">
        <v>156</v>
      </c>
      <c r="C2008" s="4" t="s">
        <v>6106</v>
      </c>
      <c r="D2008" s="4" t="s">
        <v>6107</v>
      </c>
      <c r="E2008" s="9"/>
      <c r="F2008" s="4" t="s">
        <v>6108</v>
      </c>
      <c r="G2008" s="4" t="s">
        <v>434</v>
      </c>
      <c r="H2008" s="9" t="s">
        <v>200</v>
      </c>
      <c r="I2008" s="9" t="s">
        <v>6109</v>
      </c>
      <c r="J2008" s="4">
        <v>6.35</v>
      </c>
      <c r="K2008" s="4">
        <v>0</v>
      </c>
      <c r="L2008" s="4" t="s">
        <v>279</v>
      </c>
      <c r="M2008" s="4">
        <v>6.35</v>
      </c>
      <c r="N2008" s="4"/>
      <c r="O2008" s="4">
        <v>6.5</v>
      </c>
      <c r="P2008" s="4" t="s">
        <v>436</v>
      </c>
      <c r="Q2008" s="4" t="s">
        <v>6106</v>
      </c>
      <c r="R2008" s="4"/>
      <c r="S2008" s="18"/>
      <c r="W2008" s="7" t="e">
        <f>VLOOKUP(F2008,'[7]2021年备案'!$F$8:$S$1293,14,0)</f>
        <v>#N/A</v>
      </c>
      <c r="Y2008" s="7" t="e">
        <f>J2008-W2008-M2008</f>
        <v>#N/A</v>
      </c>
      <c r="Z2008" s="7" t="s">
        <v>437</v>
      </c>
      <c r="AA2008" s="7" t="e">
        <f>_xlfn.XLOOKUP(F2008,'[8]乡镇通三级、旅游资源产业路项目明细'!$U:$U,'[8]乡镇通三级、旅游资源产业路项目明细'!$U:$U)</f>
        <v>#N/A</v>
      </c>
      <c r="AB2008" s="7" t="e">
        <f>VLOOKUP(F2008,[9]项目建设投资计划表!$L$7:$O$83,4,0)</f>
        <v>#N/A</v>
      </c>
    </row>
    <row r="2009" spans="1:28" ht="25.15" customHeight="1" outlineLevel="3" x14ac:dyDescent="0.4">
      <c r="A2009" s="4" t="s">
        <v>19</v>
      </c>
      <c r="B2009" s="4" t="s">
        <v>156</v>
      </c>
      <c r="C2009" s="4" t="s">
        <v>6110</v>
      </c>
      <c r="D2009" s="4" t="s">
        <v>6111</v>
      </c>
      <c r="E2009" s="9"/>
      <c r="F2009" s="4" t="s">
        <v>6112</v>
      </c>
      <c r="G2009" s="4" t="s">
        <v>275</v>
      </c>
      <c r="H2009" s="9" t="s">
        <v>291</v>
      </c>
      <c r="I2009" s="9" t="s">
        <v>283</v>
      </c>
      <c r="J2009" s="4">
        <v>2.2599999999999998</v>
      </c>
      <c r="K2009" s="4" t="s">
        <v>284</v>
      </c>
      <c r="L2009" s="4">
        <v>0</v>
      </c>
      <c r="M2009" s="4">
        <v>2.2599999999999998</v>
      </c>
      <c r="N2009" s="4"/>
      <c r="O2009" s="4" t="s">
        <v>293</v>
      </c>
      <c r="P2009" s="4" t="s">
        <v>279</v>
      </c>
      <c r="Q2009" s="4" t="s">
        <v>6113</v>
      </c>
      <c r="R2009" s="4"/>
      <c r="S2009" s="18"/>
      <c r="U2009" s="7">
        <f>VLOOKUP(F2009,[6]农村公路!$I$6:$W$11652,15,0)</f>
        <v>2.2599999999999998</v>
      </c>
      <c r="V2009" s="7">
        <f t="shared" ref="V2009:V2027" si="99">J2009-U2009</f>
        <v>0</v>
      </c>
      <c r="W2009" s="7" t="e">
        <f>VLOOKUP(F2009,'[7]乡镇通三级、旅游资源产业路项目明细'!$F$8:$S$1305,14,0)</f>
        <v>#N/A</v>
      </c>
      <c r="AA2009" s="7" t="e">
        <f>_xlfn.XLOOKUP(F2009,'[8]乡镇通三级、旅游资源产业路项目明细'!$U:$U,'[8]乡镇通三级、旅游资源产业路项目明细'!$U:$U)</f>
        <v>#N/A</v>
      </c>
      <c r="AB2009" s="7" t="e">
        <f>VLOOKUP(F2009,[9]项目建设投资计划表!$L$7:$O$83,4,0)</f>
        <v>#N/A</v>
      </c>
    </row>
    <row r="2010" spans="1:28" ht="25.15" customHeight="1" outlineLevel="3" x14ac:dyDescent="0.4">
      <c r="A2010" s="4" t="s">
        <v>19</v>
      </c>
      <c r="B2010" s="4" t="s">
        <v>156</v>
      </c>
      <c r="C2010" s="4" t="s">
        <v>6110</v>
      </c>
      <c r="D2010" s="4" t="s">
        <v>6114</v>
      </c>
      <c r="E2010" s="9"/>
      <c r="F2010" s="4" t="s">
        <v>6115</v>
      </c>
      <c r="G2010" s="4" t="s">
        <v>275</v>
      </c>
      <c r="H2010" s="9" t="s">
        <v>291</v>
      </c>
      <c r="I2010" s="9" t="s">
        <v>6116</v>
      </c>
      <c r="J2010" s="4">
        <v>1.23</v>
      </c>
      <c r="K2010" s="4" t="s">
        <v>284</v>
      </c>
      <c r="L2010" s="4">
        <v>0</v>
      </c>
      <c r="M2010" s="4">
        <v>1.23</v>
      </c>
      <c r="N2010" s="4"/>
      <c r="O2010" s="4" t="s">
        <v>293</v>
      </c>
      <c r="P2010" s="4" t="s">
        <v>279</v>
      </c>
      <c r="Q2010" s="4" t="s">
        <v>6117</v>
      </c>
      <c r="R2010" s="4"/>
      <c r="S2010" s="18"/>
      <c r="U2010" s="7">
        <f>VLOOKUP(F2010,[6]农村公路!$I$6:$W$11652,15,0)</f>
        <v>1.23</v>
      </c>
      <c r="V2010" s="7">
        <f t="shared" si="99"/>
        <v>0</v>
      </c>
      <c r="W2010" s="7" t="e">
        <f>VLOOKUP(F2010,'[7]乡镇通三级、旅游资源产业路项目明细'!$F$8:$S$1305,14,0)</f>
        <v>#N/A</v>
      </c>
      <c r="AA2010" s="7" t="e">
        <f>_xlfn.XLOOKUP(F2010,'[8]乡镇通三级、旅游资源产业路项目明细'!$U:$U,'[8]乡镇通三级、旅游资源产业路项目明细'!$U:$U)</f>
        <v>#N/A</v>
      </c>
      <c r="AB2010" s="7" t="e">
        <f>VLOOKUP(F2010,[9]项目建设投资计划表!$L$7:$O$83,4,0)</f>
        <v>#N/A</v>
      </c>
    </row>
    <row r="2011" spans="1:28" ht="25.15" customHeight="1" outlineLevel="3" x14ac:dyDescent="0.4">
      <c r="A2011" s="4" t="s">
        <v>19</v>
      </c>
      <c r="B2011" s="4" t="s">
        <v>156</v>
      </c>
      <c r="C2011" s="4" t="s">
        <v>6118</v>
      </c>
      <c r="D2011" s="4" t="s">
        <v>6119</v>
      </c>
      <c r="E2011" s="9"/>
      <c r="F2011" s="4" t="s">
        <v>6120</v>
      </c>
      <c r="G2011" s="4" t="s">
        <v>275</v>
      </c>
      <c r="H2011" s="9" t="s">
        <v>291</v>
      </c>
      <c r="I2011" s="9" t="s">
        <v>283</v>
      </c>
      <c r="J2011" s="4">
        <v>1.36</v>
      </c>
      <c r="K2011" s="4" t="s">
        <v>284</v>
      </c>
      <c r="L2011" s="4">
        <v>0</v>
      </c>
      <c r="M2011" s="4">
        <v>1.36</v>
      </c>
      <c r="N2011" s="4"/>
      <c r="O2011" s="4" t="s">
        <v>293</v>
      </c>
      <c r="P2011" s="4" t="s">
        <v>279</v>
      </c>
      <c r="Q2011" s="4" t="s">
        <v>6121</v>
      </c>
      <c r="R2011" s="4"/>
      <c r="S2011" s="18"/>
      <c r="U2011" s="7">
        <f>VLOOKUP(F2011,[6]农村公路!$I$6:$W$11652,15,0)</f>
        <v>1.36</v>
      </c>
      <c r="V2011" s="7">
        <f t="shared" si="99"/>
        <v>0</v>
      </c>
      <c r="W2011" s="7" t="e">
        <f>VLOOKUP(F2011,'[7]乡镇通三级、旅游资源产业路项目明细'!$F$8:$S$1305,14,0)</f>
        <v>#N/A</v>
      </c>
      <c r="AA2011" s="7" t="e">
        <f>_xlfn.XLOOKUP(F2011,'[8]乡镇通三级、旅游资源产业路项目明细'!$U:$U,'[8]乡镇通三级、旅游资源产业路项目明细'!$U:$U)</f>
        <v>#N/A</v>
      </c>
      <c r="AB2011" s="7" t="e">
        <f>VLOOKUP(F2011,[9]项目建设投资计划表!$L$7:$O$83,4,0)</f>
        <v>#N/A</v>
      </c>
    </row>
    <row r="2012" spans="1:28" ht="25.15" customHeight="1" outlineLevel="3" x14ac:dyDescent="0.4">
      <c r="A2012" s="4" t="s">
        <v>19</v>
      </c>
      <c r="B2012" s="4" t="s">
        <v>156</v>
      </c>
      <c r="C2012" s="4" t="s">
        <v>6122</v>
      </c>
      <c r="D2012" s="4" t="s">
        <v>6123</v>
      </c>
      <c r="E2012" s="9"/>
      <c r="F2012" s="4" t="s">
        <v>6124</v>
      </c>
      <c r="G2012" s="4" t="s">
        <v>275</v>
      </c>
      <c r="H2012" s="9" t="s">
        <v>291</v>
      </c>
      <c r="I2012" s="9" t="s">
        <v>6125</v>
      </c>
      <c r="J2012" s="4">
        <v>0.503</v>
      </c>
      <c r="K2012" s="4" t="s">
        <v>284</v>
      </c>
      <c r="L2012" s="4">
        <v>0</v>
      </c>
      <c r="M2012" s="4">
        <v>0.503</v>
      </c>
      <c r="N2012" s="4"/>
      <c r="O2012" s="4" t="s">
        <v>293</v>
      </c>
      <c r="P2012" s="4" t="s">
        <v>279</v>
      </c>
      <c r="Q2012" s="4" t="s">
        <v>6126</v>
      </c>
      <c r="R2012" s="4"/>
      <c r="S2012" s="18"/>
      <c r="U2012" s="7">
        <f>VLOOKUP(F2012,[6]农村公路!$I$6:$W$11652,15,0)</f>
        <v>0.503</v>
      </c>
      <c r="V2012" s="7">
        <f t="shared" si="99"/>
        <v>0</v>
      </c>
      <c r="W2012" s="7" t="e">
        <f>VLOOKUP(F2012,'[7]乡镇通三级、旅游资源产业路项目明细'!$F$8:$S$1305,14,0)</f>
        <v>#N/A</v>
      </c>
      <c r="AA2012" s="7" t="e">
        <f>_xlfn.XLOOKUP(F2012,'[8]乡镇通三级、旅游资源产业路项目明细'!$U:$U,'[8]乡镇通三级、旅游资源产业路项目明细'!$U:$U)</f>
        <v>#N/A</v>
      </c>
      <c r="AB2012" s="7" t="e">
        <f>VLOOKUP(F2012,[9]项目建设投资计划表!$L$7:$O$83,4,0)</f>
        <v>#N/A</v>
      </c>
    </row>
    <row r="2013" spans="1:28" ht="25.15" customHeight="1" outlineLevel="3" x14ac:dyDescent="0.4">
      <c r="A2013" s="4" t="s">
        <v>19</v>
      </c>
      <c r="B2013" s="4" t="s">
        <v>156</v>
      </c>
      <c r="C2013" s="4" t="s">
        <v>6127</v>
      </c>
      <c r="D2013" s="4" t="s">
        <v>4425</v>
      </c>
      <c r="E2013" s="9"/>
      <c r="F2013" s="4" t="s">
        <v>6128</v>
      </c>
      <c r="G2013" s="4" t="s">
        <v>275</v>
      </c>
      <c r="H2013" s="9" t="s">
        <v>291</v>
      </c>
      <c r="I2013" s="9" t="s">
        <v>283</v>
      </c>
      <c r="J2013" s="4">
        <v>0.92600000000000005</v>
      </c>
      <c r="K2013" s="4" t="s">
        <v>284</v>
      </c>
      <c r="L2013" s="4">
        <v>0</v>
      </c>
      <c r="M2013" s="4">
        <v>0.92600000000000005</v>
      </c>
      <c r="N2013" s="4"/>
      <c r="O2013" s="4" t="s">
        <v>293</v>
      </c>
      <c r="P2013" s="4" t="s">
        <v>279</v>
      </c>
      <c r="Q2013" s="4" t="s">
        <v>6129</v>
      </c>
      <c r="R2013" s="4"/>
      <c r="S2013" s="18"/>
      <c r="U2013" s="7">
        <f>VLOOKUP(F2013,[6]农村公路!$I$6:$W$11652,15,0)</f>
        <v>0.92600000000000005</v>
      </c>
      <c r="V2013" s="7">
        <f t="shared" si="99"/>
        <v>0</v>
      </c>
      <c r="W2013" s="7" t="e">
        <f>VLOOKUP(F2013,'[7]乡镇通三级、旅游资源产业路项目明细'!$F$8:$S$1305,14,0)</f>
        <v>#N/A</v>
      </c>
      <c r="AA2013" s="7" t="e">
        <f>_xlfn.XLOOKUP(F2013,'[8]乡镇通三级、旅游资源产业路项目明细'!$U:$U,'[8]乡镇通三级、旅游资源产业路项目明细'!$U:$U)</f>
        <v>#N/A</v>
      </c>
      <c r="AB2013" s="7" t="e">
        <f>VLOOKUP(F2013,[9]项目建设投资计划表!$L$7:$O$83,4,0)</f>
        <v>#N/A</v>
      </c>
    </row>
    <row r="2014" spans="1:28" ht="25.15" customHeight="1" outlineLevel="3" x14ac:dyDescent="0.4">
      <c r="A2014" s="4" t="s">
        <v>19</v>
      </c>
      <c r="B2014" s="4" t="s">
        <v>156</v>
      </c>
      <c r="C2014" s="4" t="s">
        <v>6130</v>
      </c>
      <c r="D2014" s="4" t="s">
        <v>6131</v>
      </c>
      <c r="E2014" s="9"/>
      <c r="F2014" s="4" t="s">
        <v>6132</v>
      </c>
      <c r="G2014" s="4" t="s">
        <v>275</v>
      </c>
      <c r="H2014" s="9" t="s">
        <v>291</v>
      </c>
      <c r="I2014" s="9" t="s">
        <v>6133</v>
      </c>
      <c r="J2014" s="4">
        <v>0.27</v>
      </c>
      <c r="K2014" s="4" t="s">
        <v>284</v>
      </c>
      <c r="L2014" s="4">
        <v>0</v>
      </c>
      <c r="M2014" s="4">
        <v>0.27</v>
      </c>
      <c r="N2014" s="4"/>
      <c r="O2014" s="4" t="s">
        <v>293</v>
      </c>
      <c r="P2014" s="4" t="s">
        <v>279</v>
      </c>
      <c r="Q2014" s="4" t="s">
        <v>6134</v>
      </c>
      <c r="R2014" s="4"/>
      <c r="S2014" s="18"/>
      <c r="U2014" s="7">
        <f>VLOOKUP(F2014,[6]农村公路!$I$6:$W$11652,15,0)</f>
        <v>0.27</v>
      </c>
      <c r="V2014" s="7">
        <f t="shared" si="99"/>
        <v>0</v>
      </c>
      <c r="W2014" s="7" t="e">
        <f>VLOOKUP(F2014,'[7]乡镇通三级、旅游资源产业路项目明细'!$F$8:$S$1305,14,0)</f>
        <v>#N/A</v>
      </c>
      <c r="AA2014" s="7" t="e">
        <f>_xlfn.XLOOKUP(F2014,'[8]乡镇通三级、旅游资源产业路项目明细'!$U:$U,'[8]乡镇通三级、旅游资源产业路项目明细'!$U:$U)</f>
        <v>#N/A</v>
      </c>
      <c r="AB2014" s="7" t="e">
        <f>VLOOKUP(F2014,[9]项目建设投资计划表!$L$7:$O$83,4,0)</f>
        <v>#N/A</v>
      </c>
    </row>
    <row r="2015" spans="1:28" ht="25.15" customHeight="1" outlineLevel="3" x14ac:dyDescent="0.4">
      <c r="A2015" s="4" t="s">
        <v>19</v>
      </c>
      <c r="B2015" s="4" t="s">
        <v>156</v>
      </c>
      <c r="C2015" s="4" t="s">
        <v>6135</v>
      </c>
      <c r="D2015" s="4" t="s">
        <v>6136</v>
      </c>
      <c r="E2015" s="9"/>
      <c r="F2015" s="4" t="s">
        <v>6137</v>
      </c>
      <c r="G2015" s="4" t="s">
        <v>275</v>
      </c>
      <c r="H2015" s="9" t="s">
        <v>291</v>
      </c>
      <c r="I2015" s="9" t="s">
        <v>6138</v>
      </c>
      <c r="J2015" s="4">
        <v>2</v>
      </c>
      <c r="K2015" s="4" t="s">
        <v>284</v>
      </c>
      <c r="L2015" s="4">
        <v>0</v>
      </c>
      <c r="M2015" s="4">
        <v>2</v>
      </c>
      <c r="N2015" s="4"/>
      <c r="O2015" s="4" t="s">
        <v>293</v>
      </c>
      <c r="P2015" s="4" t="s">
        <v>279</v>
      </c>
      <c r="Q2015" s="4" t="s">
        <v>6139</v>
      </c>
      <c r="R2015" s="4"/>
      <c r="S2015" s="18"/>
      <c r="U2015" s="7">
        <f>VLOOKUP(F2015,[6]农村公路!$I$6:$W$11652,15,0)</f>
        <v>2</v>
      </c>
      <c r="V2015" s="7">
        <f t="shared" si="99"/>
        <v>0</v>
      </c>
      <c r="W2015" s="7" t="e">
        <f>VLOOKUP(F2015,'[7]乡镇通三级、旅游资源产业路项目明细'!$F$8:$S$1305,14,0)</f>
        <v>#N/A</v>
      </c>
      <c r="AA2015" s="7" t="e">
        <f>_xlfn.XLOOKUP(F2015,'[8]乡镇通三级、旅游资源产业路项目明细'!$U:$U,'[8]乡镇通三级、旅游资源产业路项目明细'!$U:$U)</f>
        <v>#N/A</v>
      </c>
      <c r="AB2015" s="7" t="e">
        <f>VLOOKUP(F2015,[9]项目建设投资计划表!$L$7:$O$83,4,0)</f>
        <v>#N/A</v>
      </c>
    </row>
    <row r="2016" spans="1:28" ht="25.15" customHeight="1" outlineLevel="3" x14ac:dyDescent="0.4">
      <c r="A2016" s="4" t="s">
        <v>19</v>
      </c>
      <c r="B2016" s="4" t="s">
        <v>156</v>
      </c>
      <c r="C2016" s="4" t="s">
        <v>6127</v>
      </c>
      <c r="D2016" s="4" t="s">
        <v>6140</v>
      </c>
      <c r="E2016" s="9"/>
      <c r="F2016" s="4" t="s">
        <v>6141</v>
      </c>
      <c r="G2016" s="4" t="s">
        <v>275</v>
      </c>
      <c r="H2016" s="9" t="s">
        <v>291</v>
      </c>
      <c r="I2016" s="9" t="s">
        <v>283</v>
      </c>
      <c r="J2016" s="4">
        <v>2</v>
      </c>
      <c r="K2016" s="4" t="s">
        <v>284</v>
      </c>
      <c r="L2016" s="4">
        <v>0</v>
      </c>
      <c r="M2016" s="4">
        <v>2</v>
      </c>
      <c r="N2016" s="4"/>
      <c r="O2016" s="4" t="s">
        <v>293</v>
      </c>
      <c r="P2016" s="4" t="s">
        <v>279</v>
      </c>
      <c r="Q2016" s="4" t="s">
        <v>6142</v>
      </c>
      <c r="R2016" s="4"/>
      <c r="S2016" s="18"/>
      <c r="U2016" s="7">
        <f>VLOOKUP(F2016,[6]农村公路!$I$6:$W$11652,15,0)</f>
        <v>2</v>
      </c>
      <c r="V2016" s="7">
        <f t="shared" si="99"/>
        <v>0</v>
      </c>
      <c r="W2016" s="7" t="e">
        <f>VLOOKUP(F2016,'[7]乡镇通三级、旅游资源产业路项目明细'!$F$8:$S$1305,14,0)</f>
        <v>#N/A</v>
      </c>
      <c r="AA2016" s="7" t="e">
        <f>_xlfn.XLOOKUP(F2016,'[8]乡镇通三级、旅游资源产业路项目明细'!$U:$U,'[8]乡镇通三级、旅游资源产业路项目明细'!$U:$U)</f>
        <v>#N/A</v>
      </c>
      <c r="AB2016" s="7" t="e">
        <f>VLOOKUP(F2016,[9]项目建设投资计划表!$L$7:$O$83,4,0)</f>
        <v>#N/A</v>
      </c>
    </row>
    <row r="2017" spans="1:28" ht="25.15" customHeight="1" outlineLevel="3" x14ac:dyDescent="0.4">
      <c r="A2017" s="4" t="s">
        <v>19</v>
      </c>
      <c r="B2017" s="4" t="s">
        <v>156</v>
      </c>
      <c r="C2017" s="4" t="s">
        <v>6130</v>
      </c>
      <c r="D2017" s="4" t="s">
        <v>6143</v>
      </c>
      <c r="E2017" s="9"/>
      <c r="F2017" s="4" t="s">
        <v>6144</v>
      </c>
      <c r="G2017" s="4" t="s">
        <v>275</v>
      </c>
      <c r="H2017" s="9" t="s">
        <v>291</v>
      </c>
      <c r="I2017" s="9" t="s">
        <v>283</v>
      </c>
      <c r="J2017" s="4">
        <v>0.21</v>
      </c>
      <c r="K2017" s="4" t="s">
        <v>284</v>
      </c>
      <c r="L2017" s="4">
        <v>0</v>
      </c>
      <c r="M2017" s="4">
        <v>0.21</v>
      </c>
      <c r="N2017" s="4"/>
      <c r="O2017" s="4" t="s">
        <v>293</v>
      </c>
      <c r="P2017" s="4" t="s">
        <v>279</v>
      </c>
      <c r="Q2017" s="4" t="s">
        <v>6145</v>
      </c>
      <c r="R2017" s="4"/>
      <c r="S2017" s="18"/>
      <c r="U2017" s="7">
        <f>VLOOKUP(F2017,[6]农村公路!$I$6:$W$11652,15,0)</f>
        <v>0.21</v>
      </c>
      <c r="V2017" s="7">
        <f t="shared" si="99"/>
        <v>0</v>
      </c>
      <c r="W2017" s="7" t="e">
        <f>VLOOKUP(F2017,'[7]乡镇通三级、旅游资源产业路项目明细'!$F$8:$S$1305,14,0)</f>
        <v>#N/A</v>
      </c>
      <c r="AA2017" s="7" t="e">
        <f>_xlfn.XLOOKUP(F2017,'[8]乡镇通三级、旅游资源产业路项目明细'!$U:$U,'[8]乡镇通三级、旅游资源产业路项目明细'!$U:$U)</f>
        <v>#N/A</v>
      </c>
      <c r="AB2017" s="7" t="e">
        <f>VLOOKUP(F2017,[9]项目建设投资计划表!$L$7:$O$83,4,0)</f>
        <v>#N/A</v>
      </c>
    </row>
    <row r="2018" spans="1:28" ht="25.15" customHeight="1" outlineLevel="3" x14ac:dyDescent="0.4">
      <c r="A2018" s="4" t="s">
        <v>19</v>
      </c>
      <c r="B2018" s="4" t="s">
        <v>156</v>
      </c>
      <c r="C2018" s="4" t="s">
        <v>6127</v>
      </c>
      <c r="D2018" s="4" t="s">
        <v>6146</v>
      </c>
      <c r="E2018" s="9"/>
      <c r="F2018" s="4" t="s">
        <v>6147</v>
      </c>
      <c r="G2018" s="4" t="s">
        <v>275</v>
      </c>
      <c r="H2018" s="9" t="s">
        <v>291</v>
      </c>
      <c r="I2018" s="9" t="s">
        <v>283</v>
      </c>
      <c r="J2018" s="4">
        <v>0.89</v>
      </c>
      <c r="K2018" s="4" t="s">
        <v>284</v>
      </c>
      <c r="L2018" s="4">
        <v>0</v>
      </c>
      <c r="M2018" s="4">
        <v>0.89</v>
      </c>
      <c r="N2018" s="4"/>
      <c r="O2018" s="4" t="s">
        <v>293</v>
      </c>
      <c r="P2018" s="4" t="s">
        <v>279</v>
      </c>
      <c r="Q2018" s="4" t="s">
        <v>6148</v>
      </c>
      <c r="R2018" s="4"/>
      <c r="S2018" s="18"/>
      <c r="U2018" s="7">
        <f>VLOOKUP(F2018,[6]农村公路!$I$6:$W$11652,15,0)</f>
        <v>0.89</v>
      </c>
      <c r="V2018" s="7">
        <f t="shared" si="99"/>
        <v>0</v>
      </c>
      <c r="W2018" s="7" t="e">
        <f>VLOOKUP(F2018,'[7]乡镇通三级、旅游资源产业路项目明细'!$F$8:$S$1305,14,0)</f>
        <v>#N/A</v>
      </c>
      <c r="AA2018" s="7" t="e">
        <f>_xlfn.XLOOKUP(F2018,'[8]乡镇通三级、旅游资源产业路项目明细'!$U:$U,'[8]乡镇通三级、旅游资源产业路项目明细'!$U:$U)</f>
        <v>#N/A</v>
      </c>
      <c r="AB2018" s="7" t="e">
        <f>VLOOKUP(F2018,[9]项目建设投资计划表!$L$7:$O$83,4,0)</f>
        <v>#N/A</v>
      </c>
    </row>
    <row r="2019" spans="1:28" ht="25.15" customHeight="1" outlineLevel="3" x14ac:dyDescent="0.4">
      <c r="A2019" s="4" t="s">
        <v>19</v>
      </c>
      <c r="B2019" s="4" t="s">
        <v>156</v>
      </c>
      <c r="C2019" s="4" t="s">
        <v>6149</v>
      </c>
      <c r="D2019" s="4" t="s">
        <v>33</v>
      </c>
      <c r="E2019" s="9"/>
      <c r="F2019" s="4" t="s">
        <v>6150</v>
      </c>
      <c r="G2019" s="4" t="s">
        <v>275</v>
      </c>
      <c r="H2019" s="9" t="s">
        <v>291</v>
      </c>
      <c r="I2019" s="9" t="s">
        <v>283</v>
      </c>
      <c r="J2019" s="4">
        <v>0.81</v>
      </c>
      <c r="K2019" s="4" t="s">
        <v>377</v>
      </c>
      <c r="L2019" s="4">
        <v>0</v>
      </c>
      <c r="M2019" s="4">
        <v>0.81</v>
      </c>
      <c r="N2019" s="4"/>
      <c r="O2019" s="4" t="s">
        <v>293</v>
      </c>
      <c r="P2019" s="4" t="s">
        <v>279</v>
      </c>
      <c r="Q2019" s="4" t="s">
        <v>6151</v>
      </c>
      <c r="R2019" s="4"/>
      <c r="S2019" s="18"/>
      <c r="U2019" s="7">
        <f>VLOOKUP(F2019,[6]农村公路!$I$6:$W$11652,15,0)</f>
        <v>0.81</v>
      </c>
      <c r="V2019" s="7">
        <f t="shared" si="99"/>
        <v>0</v>
      </c>
      <c r="W2019" s="7" t="e">
        <f>VLOOKUP(F2019,'[7]乡镇通三级、旅游资源产业路项目明细'!$F$8:$S$1305,14,0)</f>
        <v>#N/A</v>
      </c>
      <c r="AA2019" s="7" t="e">
        <f>_xlfn.XLOOKUP(F2019,'[8]乡镇通三级、旅游资源产业路项目明细'!$U:$U,'[8]乡镇通三级、旅游资源产业路项目明细'!$U:$U)</f>
        <v>#N/A</v>
      </c>
      <c r="AB2019" s="7" t="e">
        <f>VLOOKUP(F2019,[9]项目建设投资计划表!$L$7:$O$83,4,0)</f>
        <v>#N/A</v>
      </c>
    </row>
    <row r="2020" spans="1:28" ht="25.15" customHeight="1" outlineLevel="3" x14ac:dyDescent="0.4">
      <c r="A2020" s="4" t="s">
        <v>19</v>
      </c>
      <c r="B2020" s="4" t="s">
        <v>156</v>
      </c>
      <c r="C2020" s="4" t="s">
        <v>6152</v>
      </c>
      <c r="D2020" s="4" t="s">
        <v>6153</v>
      </c>
      <c r="E2020" s="9"/>
      <c r="F2020" s="4" t="s">
        <v>6154</v>
      </c>
      <c r="G2020" s="4" t="s">
        <v>327</v>
      </c>
      <c r="H2020" s="9" t="s">
        <v>291</v>
      </c>
      <c r="I2020" s="9" t="s">
        <v>283</v>
      </c>
      <c r="J2020" s="4">
        <v>0.5</v>
      </c>
      <c r="K2020" s="4" t="s">
        <v>284</v>
      </c>
      <c r="L2020" s="4" t="s">
        <v>1021</v>
      </c>
      <c r="M2020" s="4">
        <v>0.5</v>
      </c>
      <c r="N2020" s="4"/>
      <c r="O2020" s="4">
        <v>4.5</v>
      </c>
      <c r="P2020" s="4" t="s">
        <v>279</v>
      </c>
      <c r="Q2020" s="4" t="s">
        <v>6153</v>
      </c>
      <c r="R2020" s="4"/>
      <c r="S2020" s="18"/>
      <c r="U2020" s="7">
        <f>VLOOKUP(F2020,[6]农村公路!$I$6:$W$11652,15,0)</f>
        <v>0.5</v>
      </c>
      <c r="V2020" s="7">
        <f t="shared" si="99"/>
        <v>0</v>
      </c>
      <c r="W2020" s="7" t="e">
        <f>VLOOKUP(F2020,'[7]乡镇通三级、旅游资源产业路项目明细'!$F$8:$S$1305,14,0)</f>
        <v>#N/A</v>
      </c>
      <c r="AA2020" s="7" t="e">
        <f>_xlfn.XLOOKUP(F2020,'[8]乡镇通三级、旅游资源产业路项目明细'!$U:$U,'[8]乡镇通三级、旅游资源产业路项目明细'!$U:$U)</f>
        <v>#N/A</v>
      </c>
      <c r="AB2020" s="7" t="e">
        <f>VLOOKUP(F2020,[9]项目建设投资计划表!$L$7:$O$83,4,0)</f>
        <v>#N/A</v>
      </c>
    </row>
    <row r="2021" spans="1:28" ht="25.15" customHeight="1" outlineLevel="3" x14ac:dyDescent="0.4">
      <c r="A2021" s="4" t="s">
        <v>19</v>
      </c>
      <c r="B2021" s="4" t="s">
        <v>156</v>
      </c>
      <c r="C2021" s="4" t="s">
        <v>6149</v>
      </c>
      <c r="D2021" s="4" t="s">
        <v>6155</v>
      </c>
      <c r="E2021" s="9"/>
      <c r="F2021" s="4" t="s">
        <v>6156</v>
      </c>
      <c r="G2021" s="4" t="s">
        <v>327</v>
      </c>
      <c r="H2021" s="9" t="s">
        <v>291</v>
      </c>
      <c r="I2021" s="9" t="s">
        <v>283</v>
      </c>
      <c r="J2021" s="4">
        <v>1.5</v>
      </c>
      <c r="K2021" s="4" t="s">
        <v>284</v>
      </c>
      <c r="L2021" s="4" t="s">
        <v>1021</v>
      </c>
      <c r="M2021" s="4">
        <v>1.5</v>
      </c>
      <c r="N2021" s="4"/>
      <c r="O2021" s="4">
        <v>4.5</v>
      </c>
      <c r="P2021" s="4" t="s">
        <v>279</v>
      </c>
      <c r="Q2021" s="4" t="s">
        <v>6155</v>
      </c>
      <c r="R2021" s="4"/>
      <c r="S2021" s="18"/>
      <c r="U2021" s="7">
        <f>VLOOKUP(F2021,[6]农村公路!$I$6:$W$11652,15,0)</f>
        <v>1.5</v>
      </c>
      <c r="V2021" s="7">
        <f t="shared" si="99"/>
        <v>0</v>
      </c>
      <c r="W2021" s="7" t="e">
        <f>VLOOKUP(F2021,'[7]乡镇通三级、旅游资源产业路项目明细'!$F$8:$S$1305,14,0)</f>
        <v>#N/A</v>
      </c>
      <c r="AA2021" s="7" t="e">
        <f>_xlfn.XLOOKUP(F2021,'[8]乡镇通三级、旅游资源产业路项目明细'!$U:$U,'[8]乡镇通三级、旅游资源产业路项目明细'!$U:$U)</f>
        <v>#N/A</v>
      </c>
      <c r="AB2021" s="7" t="e">
        <f>VLOOKUP(F2021,[9]项目建设投资计划表!$L$7:$O$83,4,0)</f>
        <v>#N/A</v>
      </c>
    </row>
    <row r="2022" spans="1:28" ht="25.15" customHeight="1" outlineLevel="3" x14ac:dyDescent="0.4">
      <c r="A2022" s="4" t="s">
        <v>19</v>
      </c>
      <c r="B2022" s="4" t="s">
        <v>156</v>
      </c>
      <c r="C2022" s="4" t="s">
        <v>6157</v>
      </c>
      <c r="D2022" s="4" t="s">
        <v>6158</v>
      </c>
      <c r="E2022" s="9"/>
      <c r="F2022" s="4" t="s">
        <v>6159</v>
      </c>
      <c r="G2022" s="4" t="s">
        <v>327</v>
      </c>
      <c r="H2022" s="9" t="s">
        <v>291</v>
      </c>
      <c r="I2022" s="9" t="s">
        <v>283</v>
      </c>
      <c r="J2022" s="4">
        <v>2.2000000000000002</v>
      </c>
      <c r="K2022" s="4" t="s">
        <v>284</v>
      </c>
      <c r="L2022" s="4">
        <v>0</v>
      </c>
      <c r="M2022" s="4">
        <v>2.2000000000000002</v>
      </c>
      <c r="N2022" s="4"/>
      <c r="O2022" s="4">
        <v>4.5</v>
      </c>
      <c r="P2022" s="4" t="s">
        <v>279</v>
      </c>
      <c r="Q2022" s="4" t="s">
        <v>6158</v>
      </c>
      <c r="R2022" s="4"/>
      <c r="S2022" s="18"/>
      <c r="U2022" s="7">
        <f>VLOOKUP(F2022,[6]农村公路!$I$6:$W$11652,15,0)</f>
        <v>2.2000000000000002</v>
      </c>
      <c r="V2022" s="7">
        <f t="shared" si="99"/>
        <v>0</v>
      </c>
      <c r="W2022" s="7" t="e">
        <f>VLOOKUP(F2022,'[7]乡镇通三级、旅游资源产业路项目明细'!$F$8:$S$1305,14,0)</f>
        <v>#N/A</v>
      </c>
      <c r="AA2022" s="7" t="e">
        <f>_xlfn.XLOOKUP(F2022,'[8]乡镇通三级、旅游资源产业路项目明细'!$U:$U,'[8]乡镇通三级、旅游资源产业路项目明细'!$U:$U)</f>
        <v>#N/A</v>
      </c>
      <c r="AB2022" s="7" t="e">
        <f>VLOOKUP(F2022,[9]项目建设投资计划表!$L$7:$O$83,4,0)</f>
        <v>#N/A</v>
      </c>
    </row>
    <row r="2023" spans="1:28" ht="25.15" customHeight="1" outlineLevel="3" x14ac:dyDescent="0.4">
      <c r="A2023" s="4" t="s">
        <v>19</v>
      </c>
      <c r="B2023" s="4" t="s">
        <v>156</v>
      </c>
      <c r="C2023" s="4" t="s">
        <v>6160</v>
      </c>
      <c r="D2023" s="4" t="s">
        <v>6161</v>
      </c>
      <c r="E2023" s="9"/>
      <c r="F2023" s="4" t="s">
        <v>6162</v>
      </c>
      <c r="G2023" s="4" t="s">
        <v>327</v>
      </c>
      <c r="H2023" s="9" t="s">
        <v>291</v>
      </c>
      <c r="I2023" s="9" t="s">
        <v>283</v>
      </c>
      <c r="J2023" s="4">
        <v>0.6</v>
      </c>
      <c r="K2023" s="4" t="s">
        <v>284</v>
      </c>
      <c r="L2023" s="4" t="s">
        <v>1021</v>
      </c>
      <c r="M2023" s="4">
        <v>0.6</v>
      </c>
      <c r="N2023" s="4"/>
      <c r="O2023" s="4">
        <v>4.5</v>
      </c>
      <c r="P2023" s="4" t="s">
        <v>279</v>
      </c>
      <c r="Q2023" s="4" t="s">
        <v>6161</v>
      </c>
      <c r="R2023" s="4"/>
      <c r="S2023" s="18"/>
      <c r="U2023" s="7">
        <f>VLOOKUP(F2023,[6]农村公路!$I$6:$W$11652,15,0)</f>
        <v>0.6</v>
      </c>
      <c r="V2023" s="7">
        <f t="shared" si="99"/>
        <v>0</v>
      </c>
      <c r="W2023" s="7" t="e">
        <f>VLOOKUP(F2023,'[7]乡镇通三级、旅游资源产业路项目明细'!$F$8:$S$1305,14,0)</f>
        <v>#N/A</v>
      </c>
      <c r="AA2023" s="7" t="e">
        <f>_xlfn.XLOOKUP(F2023,'[8]乡镇通三级、旅游资源产业路项目明细'!$U:$U,'[8]乡镇通三级、旅游资源产业路项目明细'!$U:$U)</f>
        <v>#N/A</v>
      </c>
      <c r="AB2023" s="7" t="e">
        <f>VLOOKUP(F2023,[9]项目建设投资计划表!$L$7:$O$83,4,0)</f>
        <v>#N/A</v>
      </c>
    </row>
    <row r="2024" spans="1:28" ht="25.15" customHeight="1" outlineLevel="3" x14ac:dyDescent="0.4">
      <c r="A2024" s="4" t="s">
        <v>19</v>
      </c>
      <c r="B2024" s="4" t="s">
        <v>156</v>
      </c>
      <c r="C2024" s="4" t="s">
        <v>6157</v>
      </c>
      <c r="D2024" s="4" t="s">
        <v>5974</v>
      </c>
      <c r="E2024" s="9"/>
      <c r="F2024" s="4" t="s">
        <v>6163</v>
      </c>
      <c r="G2024" s="4" t="s">
        <v>327</v>
      </c>
      <c r="H2024" s="9" t="s">
        <v>291</v>
      </c>
      <c r="I2024" s="9" t="s">
        <v>283</v>
      </c>
      <c r="J2024" s="4">
        <v>3.4</v>
      </c>
      <c r="K2024" s="4" t="s">
        <v>284</v>
      </c>
      <c r="L2024" s="4" t="s">
        <v>1259</v>
      </c>
      <c r="M2024" s="4">
        <v>3.4</v>
      </c>
      <c r="N2024" s="4"/>
      <c r="O2024" s="4">
        <v>4.5</v>
      </c>
      <c r="P2024" s="4" t="s">
        <v>279</v>
      </c>
      <c r="Q2024" s="4" t="s">
        <v>5974</v>
      </c>
      <c r="R2024" s="4"/>
      <c r="S2024" s="18"/>
      <c r="U2024" s="7">
        <f>VLOOKUP(F2024,[6]农村公路!$I$6:$W$11652,15,0)</f>
        <v>3.4</v>
      </c>
      <c r="V2024" s="7">
        <f t="shared" si="99"/>
        <v>0</v>
      </c>
      <c r="W2024" s="7" t="e">
        <f>VLOOKUP(F2024,'[7]乡镇通三级、旅游资源产业路项目明细'!$F$8:$S$1305,14,0)</f>
        <v>#N/A</v>
      </c>
      <c r="AA2024" s="7" t="e">
        <f>_xlfn.XLOOKUP(F2024,'[8]乡镇通三级、旅游资源产业路项目明细'!$U:$U,'[8]乡镇通三级、旅游资源产业路项目明细'!$U:$U)</f>
        <v>#N/A</v>
      </c>
      <c r="AB2024" s="7" t="e">
        <f>VLOOKUP(F2024,[9]项目建设投资计划表!$L$7:$O$83,4,0)</f>
        <v>#N/A</v>
      </c>
    </row>
    <row r="2025" spans="1:28" ht="25.15" customHeight="1" outlineLevel="3" x14ac:dyDescent="0.4">
      <c r="A2025" s="4" t="s">
        <v>19</v>
      </c>
      <c r="B2025" s="4" t="s">
        <v>156</v>
      </c>
      <c r="C2025" s="4" t="s">
        <v>6130</v>
      </c>
      <c r="D2025" s="4" t="s">
        <v>6164</v>
      </c>
      <c r="E2025" s="9"/>
      <c r="F2025" s="4" t="s">
        <v>6165</v>
      </c>
      <c r="G2025" s="4" t="s">
        <v>327</v>
      </c>
      <c r="H2025" s="9" t="s">
        <v>291</v>
      </c>
      <c r="I2025" s="9" t="s">
        <v>283</v>
      </c>
      <c r="J2025" s="4">
        <v>0.5</v>
      </c>
      <c r="K2025" s="4" t="s">
        <v>284</v>
      </c>
      <c r="L2025" s="4" t="s">
        <v>1259</v>
      </c>
      <c r="M2025" s="4">
        <v>0.5</v>
      </c>
      <c r="N2025" s="4"/>
      <c r="O2025" s="4">
        <v>4.5</v>
      </c>
      <c r="P2025" s="4" t="s">
        <v>279</v>
      </c>
      <c r="Q2025" s="4" t="s">
        <v>6164</v>
      </c>
      <c r="R2025" s="4"/>
      <c r="S2025" s="18"/>
      <c r="U2025" s="7">
        <f>VLOOKUP(F2025,[6]农村公路!$I$6:$W$11652,15,0)</f>
        <v>0.5</v>
      </c>
      <c r="V2025" s="7">
        <f t="shared" si="99"/>
        <v>0</v>
      </c>
      <c r="W2025" s="7" t="e">
        <f>VLOOKUP(F2025,'[7]乡镇通三级、旅游资源产业路项目明细'!$F$8:$S$1305,14,0)</f>
        <v>#N/A</v>
      </c>
      <c r="AA2025" s="7" t="e">
        <f>_xlfn.XLOOKUP(F2025,'[8]乡镇通三级、旅游资源产业路项目明细'!$U:$U,'[8]乡镇通三级、旅游资源产业路项目明细'!$U:$U)</f>
        <v>#N/A</v>
      </c>
      <c r="AB2025" s="7" t="e">
        <f>VLOOKUP(F2025,[9]项目建设投资计划表!$L$7:$O$83,4,0)</f>
        <v>#N/A</v>
      </c>
    </row>
    <row r="2026" spans="1:28" ht="25.15" customHeight="1" outlineLevel="3" x14ac:dyDescent="0.4">
      <c r="A2026" s="4" t="s">
        <v>19</v>
      </c>
      <c r="B2026" s="4" t="s">
        <v>156</v>
      </c>
      <c r="C2026" s="4" t="s">
        <v>6157</v>
      </c>
      <c r="D2026" s="4" t="s">
        <v>6166</v>
      </c>
      <c r="E2026" s="9"/>
      <c r="F2026" s="4" t="s">
        <v>6167</v>
      </c>
      <c r="G2026" s="4" t="s">
        <v>327</v>
      </c>
      <c r="H2026" s="9" t="s">
        <v>291</v>
      </c>
      <c r="I2026" s="9" t="s">
        <v>283</v>
      </c>
      <c r="J2026" s="4">
        <v>0.9</v>
      </c>
      <c r="K2026" s="4" t="s">
        <v>284</v>
      </c>
      <c r="L2026" s="4" t="s">
        <v>1021</v>
      </c>
      <c r="M2026" s="4">
        <v>0.9</v>
      </c>
      <c r="N2026" s="4"/>
      <c r="O2026" s="4">
        <v>4.5</v>
      </c>
      <c r="P2026" s="4" t="s">
        <v>279</v>
      </c>
      <c r="Q2026" s="4" t="s">
        <v>6166</v>
      </c>
      <c r="R2026" s="4"/>
      <c r="S2026" s="18"/>
      <c r="U2026" s="7">
        <f>VLOOKUP(F2026,[6]农村公路!$I$6:$W$11652,15,0)</f>
        <v>0.9</v>
      </c>
      <c r="V2026" s="7">
        <f t="shared" si="99"/>
        <v>0</v>
      </c>
      <c r="W2026" s="7" t="e">
        <f>VLOOKUP(F2026,'[7]乡镇通三级、旅游资源产业路项目明细'!$F$8:$S$1305,14,0)</f>
        <v>#N/A</v>
      </c>
      <c r="AA2026" s="7" t="e">
        <f>_xlfn.XLOOKUP(F2026,'[8]乡镇通三级、旅游资源产业路项目明细'!$U:$U,'[8]乡镇通三级、旅游资源产业路项目明细'!$U:$U)</f>
        <v>#N/A</v>
      </c>
      <c r="AB2026" s="7" t="e">
        <f>VLOOKUP(F2026,[9]项目建设投资计划表!$L$7:$O$83,4,0)</f>
        <v>#N/A</v>
      </c>
    </row>
    <row r="2027" spans="1:28" ht="25.15" customHeight="1" outlineLevel="3" x14ac:dyDescent="0.4">
      <c r="A2027" s="4" t="s">
        <v>19</v>
      </c>
      <c r="B2027" s="4" t="s">
        <v>156</v>
      </c>
      <c r="C2027" s="4" t="s">
        <v>6157</v>
      </c>
      <c r="D2027" s="4" t="s">
        <v>6168</v>
      </c>
      <c r="E2027" s="9"/>
      <c r="F2027" s="4" t="s">
        <v>6169</v>
      </c>
      <c r="G2027" s="4" t="s">
        <v>327</v>
      </c>
      <c r="H2027" s="9" t="s">
        <v>291</v>
      </c>
      <c r="I2027" s="9" t="s">
        <v>283</v>
      </c>
      <c r="J2027" s="4">
        <v>2.7</v>
      </c>
      <c r="K2027" s="4" t="s">
        <v>284</v>
      </c>
      <c r="L2027" s="4" t="s">
        <v>1021</v>
      </c>
      <c r="M2027" s="4">
        <v>2.7</v>
      </c>
      <c r="N2027" s="4"/>
      <c r="O2027" s="4">
        <v>4.5</v>
      </c>
      <c r="P2027" s="4" t="s">
        <v>279</v>
      </c>
      <c r="Q2027" s="4" t="s">
        <v>6168</v>
      </c>
      <c r="R2027" s="4"/>
      <c r="S2027" s="18"/>
      <c r="U2027" s="7">
        <f>VLOOKUP(F2027,[6]农村公路!$I$6:$W$11652,15,0)</f>
        <v>2.7</v>
      </c>
      <c r="V2027" s="7">
        <f t="shared" si="99"/>
        <v>0</v>
      </c>
      <c r="W2027" s="7" t="e">
        <f>VLOOKUP(F2027,'[7]乡镇通三级、旅游资源产业路项目明细'!$F$8:$S$1305,14,0)</f>
        <v>#N/A</v>
      </c>
      <c r="AA2027" s="7" t="e">
        <f>_xlfn.XLOOKUP(F2027,'[8]乡镇通三级、旅游资源产业路项目明细'!$U:$U,'[8]乡镇通三级、旅游资源产业路项目明细'!$U:$U)</f>
        <v>#N/A</v>
      </c>
      <c r="AB2027" s="7" t="e">
        <f>VLOOKUP(F2027,[9]项目建设投资计划表!$L$7:$O$83,4,0)</f>
        <v>#N/A</v>
      </c>
    </row>
    <row r="2028" spans="1:28" s="1" customFormat="1" ht="25.15" customHeight="1" outlineLevel="2" x14ac:dyDescent="0.4">
      <c r="A2028" s="4"/>
      <c r="B2028" s="11" t="s">
        <v>155</v>
      </c>
      <c r="C2028" s="4"/>
      <c r="D2028" s="4"/>
      <c r="E2028" s="9"/>
      <c r="F2028" s="4"/>
      <c r="G2028" s="4"/>
      <c r="H2028" s="9"/>
      <c r="I2028" s="9"/>
      <c r="J2028" s="4">
        <f>SUBTOTAL(9,J2029:J2034)</f>
        <v>17.489999999999998</v>
      </c>
      <c r="K2028" s="4"/>
      <c r="L2028" s="4"/>
      <c r="M2028" s="4">
        <f>SUBTOTAL(9,M2029:M2034)</f>
        <v>17.489999999999998</v>
      </c>
      <c r="N2028" s="4">
        <v>17.5</v>
      </c>
      <c r="O2028" s="4"/>
      <c r="P2028" s="4"/>
      <c r="Q2028" s="4"/>
      <c r="R2028" s="4"/>
      <c r="S2028" s="18">
        <f t="shared" si="97"/>
        <v>-1.0000000000001563E-2</v>
      </c>
    </row>
    <row r="2029" spans="1:28" ht="25.15" customHeight="1" outlineLevel="3" x14ac:dyDescent="0.4">
      <c r="A2029" s="4" t="s">
        <v>19</v>
      </c>
      <c r="B2029" s="4" t="s">
        <v>155</v>
      </c>
      <c r="C2029" s="4" t="s">
        <v>6170</v>
      </c>
      <c r="D2029" s="4" t="s">
        <v>954</v>
      </c>
      <c r="E2029" s="9"/>
      <c r="F2029" s="4" t="s">
        <v>6171</v>
      </c>
      <c r="G2029" s="4" t="s">
        <v>275</v>
      </c>
      <c r="H2029" s="9" t="s">
        <v>291</v>
      </c>
      <c r="I2029" s="9" t="s">
        <v>283</v>
      </c>
      <c r="J2029" s="4">
        <v>1.3</v>
      </c>
      <c r="K2029" s="4" t="s">
        <v>377</v>
      </c>
      <c r="L2029" s="4">
        <v>0</v>
      </c>
      <c r="M2029" s="4">
        <v>1.3</v>
      </c>
      <c r="N2029" s="4"/>
      <c r="O2029" s="4" t="s">
        <v>293</v>
      </c>
      <c r="P2029" s="4" t="s">
        <v>279</v>
      </c>
      <c r="Q2029" s="4" t="s">
        <v>6172</v>
      </c>
      <c r="R2029" s="4"/>
      <c r="S2029" s="18"/>
      <c r="U2029" s="7">
        <f>VLOOKUP(F2029,[6]农村公路!$I$6:$W$11652,15,0)</f>
        <v>1.3</v>
      </c>
      <c r="V2029" s="7">
        <f t="shared" ref="V2029:V2034" si="100">J2029-U2029</f>
        <v>0</v>
      </c>
      <c r="W2029" s="7" t="e">
        <f>VLOOKUP(F2029,'[7]乡镇通三级、旅游资源产业路项目明细'!$F$8:$S$1305,14,0)</f>
        <v>#N/A</v>
      </c>
      <c r="AA2029" s="7" t="e">
        <f>_xlfn.XLOOKUP(F2029,'[8]乡镇通三级、旅游资源产业路项目明细'!$U:$U,'[8]乡镇通三级、旅游资源产业路项目明细'!$U:$U)</f>
        <v>#N/A</v>
      </c>
      <c r="AB2029" s="7" t="e">
        <f>VLOOKUP(F2029,[9]项目建设投资计划表!$L$7:$O$83,4,0)</f>
        <v>#N/A</v>
      </c>
    </row>
    <row r="2030" spans="1:28" ht="25.15" customHeight="1" outlineLevel="3" x14ac:dyDescent="0.4">
      <c r="A2030" s="4" t="s">
        <v>19</v>
      </c>
      <c r="B2030" s="4" t="s">
        <v>155</v>
      </c>
      <c r="C2030" s="4" t="s">
        <v>6173</v>
      </c>
      <c r="D2030" s="4" t="s">
        <v>6174</v>
      </c>
      <c r="E2030" s="9"/>
      <c r="F2030" s="4" t="s">
        <v>6175</v>
      </c>
      <c r="G2030" s="4" t="s">
        <v>275</v>
      </c>
      <c r="H2030" s="9" t="s">
        <v>291</v>
      </c>
      <c r="I2030" s="9" t="s">
        <v>6176</v>
      </c>
      <c r="J2030" s="4">
        <v>2.68</v>
      </c>
      <c r="K2030" s="4" t="s">
        <v>527</v>
      </c>
      <c r="L2030" s="4">
        <v>0</v>
      </c>
      <c r="M2030" s="4">
        <v>2.68</v>
      </c>
      <c r="N2030" s="4"/>
      <c r="O2030" s="4" t="s">
        <v>293</v>
      </c>
      <c r="P2030" s="4" t="s">
        <v>279</v>
      </c>
      <c r="Q2030" s="4" t="s">
        <v>6177</v>
      </c>
      <c r="R2030" s="4"/>
      <c r="S2030" s="18"/>
      <c r="U2030" s="7">
        <f>VLOOKUP(F2030,[6]农村公路!$I$6:$W$11652,15,0)</f>
        <v>2.68</v>
      </c>
      <c r="V2030" s="7">
        <f t="shared" si="100"/>
        <v>0</v>
      </c>
      <c r="W2030" s="7" t="e">
        <f>VLOOKUP(F2030,'[7]乡镇通三级、旅游资源产业路项目明细'!$F$8:$S$1305,14,0)</f>
        <v>#N/A</v>
      </c>
      <c r="AA2030" s="7" t="e">
        <f>_xlfn.XLOOKUP(F2030,'[8]乡镇通三级、旅游资源产业路项目明细'!$U:$U,'[8]乡镇通三级、旅游资源产业路项目明细'!$U:$U)</f>
        <v>#N/A</v>
      </c>
      <c r="AB2030" s="7" t="e">
        <f>VLOOKUP(F2030,[9]项目建设投资计划表!$L$7:$O$83,4,0)</f>
        <v>#N/A</v>
      </c>
    </row>
    <row r="2031" spans="1:28" ht="25.15" customHeight="1" outlineLevel="3" x14ac:dyDescent="0.4">
      <c r="A2031" s="4" t="s">
        <v>19</v>
      </c>
      <c r="B2031" s="4" t="s">
        <v>155</v>
      </c>
      <c r="C2031" s="4" t="s">
        <v>6173</v>
      </c>
      <c r="D2031" s="4" t="s">
        <v>6178</v>
      </c>
      <c r="E2031" s="9"/>
      <c r="F2031" s="4" t="s">
        <v>6179</v>
      </c>
      <c r="G2031" s="4" t="s">
        <v>275</v>
      </c>
      <c r="H2031" s="9" t="s">
        <v>291</v>
      </c>
      <c r="I2031" s="9" t="s">
        <v>283</v>
      </c>
      <c r="J2031" s="4">
        <v>1.69</v>
      </c>
      <c r="K2031" s="4" t="s">
        <v>377</v>
      </c>
      <c r="L2031" s="4">
        <v>0</v>
      </c>
      <c r="M2031" s="4">
        <v>1.69</v>
      </c>
      <c r="N2031" s="4"/>
      <c r="O2031" s="4" t="s">
        <v>293</v>
      </c>
      <c r="P2031" s="4" t="s">
        <v>279</v>
      </c>
      <c r="Q2031" s="4" t="s">
        <v>6180</v>
      </c>
      <c r="R2031" s="4"/>
      <c r="S2031" s="18"/>
      <c r="U2031" s="7">
        <f>VLOOKUP(F2031,[6]农村公路!$I$6:$W$11652,15,0)</f>
        <v>1.69</v>
      </c>
      <c r="V2031" s="7">
        <f t="shared" si="100"/>
        <v>0</v>
      </c>
      <c r="W2031" s="7" t="e">
        <f>VLOOKUP(F2031,'[7]乡镇通三级、旅游资源产业路项目明细'!$F$8:$S$1305,14,0)</f>
        <v>#N/A</v>
      </c>
      <c r="AA2031" s="7" t="e">
        <f>_xlfn.XLOOKUP(F2031,'[8]乡镇通三级、旅游资源产业路项目明细'!$U:$U,'[8]乡镇通三级、旅游资源产业路项目明细'!$U:$U)</f>
        <v>#N/A</v>
      </c>
      <c r="AB2031" s="7" t="e">
        <f>VLOOKUP(F2031,[9]项目建设投资计划表!$L$7:$O$83,4,0)</f>
        <v>#N/A</v>
      </c>
    </row>
    <row r="2032" spans="1:28" ht="25.15" customHeight="1" outlineLevel="3" x14ac:dyDescent="0.4">
      <c r="A2032" s="4" t="s">
        <v>19</v>
      </c>
      <c r="B2032" s="4" t="s">
        <v>155</v>
      </c>
      <c r="C2032" s="4" t="s">
        <v>6170</v>
      </c>
      <c r="D2032" s="4" t="s">
        <v>6181</v>
      </c>
      <c r="E2032" s="9"/>
      <c r="F2032" s="4" t="s">
        <v>6182</v>
      </c>
      <c r="G2032" s="4" t="s">
        <v>275</v>
      </c>
      <c r="H2032" s="9" t="s">
        <v>291</v>
      </c>
      <c r="I2032" s="9" t="s">
        <v>283</v>
      </c>
      <c r="J2032" s="4">
        <v>4.0199999999999996</v>
      </c>
      <c r="K2032" s="4" t="s">
        <v>377</v>
      </c>
      <c r="L2032" s="4">
        <v>0</v>
      </c>
      <c r="M2032" s="4">
        <v>4.0199999999999996</v>
      </c>
      <c r="N2032" s="4"/>
      <c r="O2032" s="4" t="s">
        <v>683</v>
      </c>
      <c r="P2032" s="4" t="s">
        <v>279</v>
      </c>
      <c r="Q2032" s="4" t="s">
        <v>6183</v>
      </c>
      <c r="R2032" s="4"/>
      <c r="S2032" s="18"/>
      <c r="U2032" s="7">
        <f>VLOOKUP(F2032,[6]农村公路!$I$6:$W$11652,15,0)</f>
        <v>4.0199999999999996</v>
      </c>
      <c r="V2032" s="7">
        <f t="shared" si="100"/>
        <v>0</v>
      </c>
      <c r="W2032" s="7" t="e">
        <f>VLOOKUP(F2032,'[7]乡镇通三级、旅游资源产业路项目明细'!$F$8:$S$1305,14,0)</f>
        <v>#N/A</v>
      </c>
      <c r="AA2032" s="7" t="e">
        <f>_xlfn.XLOOKUP(F2032,'[8]乡镇通三级、旅游资源产业路项目明细'!$U:$U,'[8]乡镇通三级、旅游资源产业路项目明细'!$U:$U)</f>
        <v>#N/A</v>
      </c>
      <c r="AB2032" s="7" t="e">
        <f>VLOOKUP(F2032,[9]项目建设投资计划表!$L$7:$O$83,4,0)</f>
        <v>#N/A</v>
      </c>
    </row>
    <row r="2033" spans="1:28" ht="25.15" customHeight="1" outlineLevel="3" x14ac:dyDescent="0.4">
      <c r="A2033" s="4" t="s">
        <v>19</v>
      </c>
      <c r="B2033" s="4" t="s">
        <v>155</v>
      </c>
      <c r="C2033" s="4" t="s">
        <v>6184</v>
      </c>
      <c r="D2033" s="4" t="s">
        <v>6185</v>
      </c>
      <c r="E2033" s="9"/>
      <c r="F2033" s="4" t="s">
        <v>6186</v>
      </c>
      <c r="G2033" s="4" t="s">
        <v>275</v>
      </c>
      <c r="H2033" s="9" t="s">
        <v>291</v>
      </c>
      <c r="I2033" s="9" t="s">
        <v>6187</v>
      </c>
      <c r="J2033" s="4">
        <v>4.8</v>
      </c>
      <c r="K2033" s="4">
        <v>0</v>
      </c>
      <c r="L2033" s="4">
        <v>0</v>
      </c>
      <c r="M2033" s="4">
        <v>4.8</v>
      </c>
      <c r="N2033" s="4"/>
      <c r="O2033" s="4" t="s">
        <v>293</v>
      </c>
      <c r="P2033" s="4" t="s">
        <v>279</v>
      </c>
      <c r="Q2033" s="4" t="s">
        <v>6188</v>
      </c>
      <c r="R2033" s="4"/>
      <c r="S2033" s="18"/>
      <c r="U2033" s="7">
        <f>VLOOKUP(F2033,[6]农村公路!$I$6:$W$11652,15,0)</f>
        <v>4.8</v>
      </c>
      <c r="V2033" s="7">
        <f t="shared" si="100"/>
        <v>0</v>
      </c>
      <c r="W2033" s="7" t="e">
        <f>VLOOKUP(F2033,'[7]乡镇通三级、旅游资源产业路项目明细'!$F$8:$S$1305,14,0)</f>
        <v>#N/A</v>
      </c>
      <c r="AA2033" s="7" t="e">
        <f>_xlfn.XLOOKUP(F2033,'[8]乡镇通三级、旅游资源产业路项目明细'!$U:$U,'[8]乡镇通三级、旅游资源产业路项目明细'!$U:$U)</f>
        <v>#N/A</v>
      </c>
      <c r="AB2033" s="7" t="e">
        <f>VLOOKUP(F2033,[9]项目建设投资计划表!$L$7:$O$83,4,0)</f>
        <v>#N/A</v>
      </c>
    </row>
    <row r="2034" spans="1:28" ht="25.15" customHeight="1" outlineLevel="3" x14ac:dyDescent="0.4">
      <c r="A2034" s="4" t="s">
        <v>19</v>
      </c>
      <c r="B2034" s="4" t="s">
        <v>155</v>
      </c>
      <c r="C2034" s="4" t="s">
        <v>6184</v>
      </c>
      <c r="D2034" s="4" t="s">
        <v>6189</v>
      </c>
      <c r="E2034" s="9"/>
      <c r="F2034" s="4" t="s">
        <v>6190</v>
      </c>
      <c r="G2034" s="4" t="s">
        <v>275</v>
      </c>
      <c r="H2034" s="9" t="s">
        <v>291</v>
      </c>
      <c r="I2034" s="9" t="s">
        <v>283</v>
      </c>
      <c r="J2034" s="4">
        <v>3</v>
      </c>
      <c r="K2034" s="4" t="s">
        <v>377</v>
      </c>
      <c r="L2034" s="4">
        <v>0</v>
      </c>
      <c r="M2034" s="4">
        <v>3</v>
      </c>
      <c r="N2034" s="4"/>
      <c r="O2034" s="4" t="s">
        <v>293</v>
      </c>
      <c r="P2034" s="4" t="s">
        <v>279</v>
      </c>
      <c r="Q2034" s="4" t="s">
        <v>6191</v>
      </c>
      <c r="R2034" s="4"/>
      <c r="S2034" s="18"/>
      <c r="U2034" s="7">
        <f>VLOOKUP(F2034,[6]农村公路!$I$6:$W$11652,15,0)</f>
        <v>3</v>
      </c>
      <c r="V2034" s="7">
        <f t="shared" si="100"/>
        <v>0</v>
      </c>
      <c r="W2034" s="7" t="e">
        <f>VLOOKUP(F2034,'[7]乡镇通三级、旅游资源产业路项目明细'!$F$8:$S$1305,14,0)</f>
        <v>#N/A</v>
      </c>
      <c r="AA2034" s="7" t="e">
        <f>_xlfn.XLOOKUP(F2034,'[8]乡镇通三级、旅游资源产业路项目明细'!$U:$U,'[8]乡镇通三级、旅游资源产业路项目明细'!$U:$U)</f>
        <v>#N/A</v>
      </c>
      <c r="AB2034" s="7" t="e">
        <f>VLOOKUP(F2034,[9]项目建设投资计划表!$L$7:$O$83,4,0)</f>
        <v>#N/A</v>
      </c>
    </row>
    <row r="2035" spans="1:28" s="1" customFormat="1" ht="25.15" customHeight="1" outlineLevel="2" x14ac:dyDescent="0.4">
      <c r="A2035" s="4"/>
      <c r="B2035" s="11" t="s">
        <v>237</v>
      </c>
      <c r="C2035" s="4"/>
      <c r="D2035" s="4"/>
      <c r="E2035" s="9"/>
      <c r="F2035" s="4"/>
      <c r="G2035" s="4"/>
      <c r="H2035" s="9"/>
      <c r="I2035" s="9"/>
      <c r="J2035" s="4">
        <f>SUBTOTAL(9,J2036:J2047)</f>
        <v>19.517000000000003</v>
      </c>
      <c r="K2035" s="4"/>
      <c r="L2035" s="4"/>
      <c r="M2035" s="4">
        <f>SUBTOTAL(9,M2036:M2047)</f>
        <v>19.517000000000003</v>
      </c>
      <c r="N2035" s="4">
        <v>19.5</v>
      </c>
      <c r="O2035" s="4"/>
      <c r="P2035" s="4"/>
      <c r="Q2035" s="4"/>
      <c r="R2035" s="4"/>
      <c r="S2035" s="18">
        <f t="shared" si="97"/>
        <v>1.7000000000003013E-2</v>
      </c>
    </row>
    <row r="2036" spans="1:28" ht="25.15" customHeight="1" outlineLevel="3" x14ac:dyDescent="0.4">
      <c r="A2036" s="4" t="s">
        <v>19</v>
      </c>
      <c r="B2036" s="4" t="s">
        <v>237</v>
      </c>
      <c r="C2036" s="4" t="s">
        <v>6192</v>
      </c>
      <c r="D2036" s="4" t="s">
        <v>6193</v>
      </c>
      <c r="E2036" s="9"/>
      <c r="F2036" s="4" t="s">
        <v>6194</v>
      </c>
      <c r="G2036" s="4" t="s">
        <v>275</v>
      </c>
      <c r="H2036" s="9" t="s">
        <v>291</v>
      </c>
      <c r="I2036" s="9" t="s">
        <v>283</v>
      </c>
      <c r="J2036" s="4">
        <v>2.81</v>
      </c>
      <c r="K2036" s="4" t="s">
        <v>284</v>
      </c>
      <c r="L2036" s="4">
        <v>0</v>
      </c>
      <c r="M2036" s="4">
        <v>2.81</v>
      </c>
      <c r="N2036" s="4"/>
      <c r="O2036" s="4">
        <v>4.5</v>
      </c>
      <c r="P2036" s="4" t="s">
        <v>279</v>
      </c>
      <c r="Q2036" s="4" t="s">
        <v>6195</v>
      </c>
      <c r="R2036" s="4"/>
      <c r="S2036" s="18"/>
      <c r="U2036" s="7">
        <f>VLOOKUP(F2036,[6]农村公路!$I$6:$W$11652,15,0)</f>
        <v>2.81</v>
      </c>
      <c r="V2036" s="7">
        <f t="shared" ref="V2036:V2047" si="101">J2036-U2036</f>
        <v>0</v>
      </c>
      <c r="W2036" s="7" t="e">
        <f>VLOOKUP(F2036,'[7]乡镇通三级、旅游资源产业路项目明细'!$F$8:$S$1305,14,0)</f>
        <v>#N/A</v>
      </c>
      <c r="AA2036" s="7" t="e">
        <f>_xlfn.XLOOKUP(F2036,'[8]乡镇通三级、旅游资源产业路项目明细'!$U:$U,'[8]乡镇通三级、旅游资源产业路项目明细'!$U:$U)</f>
        <v>#N/A</v>
      </c>
      <c r="AB2036" s="7" t="e">
        <f>VLOOKUP(F2036,[9]项目建设投资计划表!$L$7:$O$83,4,0)</f>
        <v>#N/A</v>
      </c>
    </row>
    <row r="2037" spans="1:28" ht="25.15" customHeight="1" outlineLevel="3" x14ac:dyDescent="0.4">
      <c r="A2037" s="4" t="s">
        <v>19</v>
      </c>
      <c r="B2037" s="4" t="s">
        <v>237</v>
      </c>
      <c r="C2037" s="4" t="s">
        <v>6196</v>
      </c>
      <c r="D2037" s="4" t="s">
        <v>6197</v>
      </c>
      <c r="E2037" s="9"/>
      <c r="F2037" s="4" t="s">
        <v>6198</v>
      </c>
      <c r="G2037" s="4" t="s">
        <v>275</v>
      </c>
      <c r="H2037" s="9" t="s">
        <v>291</v>
      </c>
      <c r="I2037" s="9" t="s">
        <v>283</v>
      </c>
      <c r="J2037" s="4">
        <v>4.7160000000000002</v>
      </c>
      <c r="K2037" s="4" t="s">
        <v>284</v>
      </c>
      <c r="L2037" s="4">
        <v>0</v>
      </c>
      <c r="M2037" s="4">
        <v>4.7160000000000002</v>
      </c>
      <c r="N2037" s="4"/>
      <c r="O2037" s="4">
        <v>4.5</v>
      </c>
      <c r="P2037" s="4" t="s">
        <v>279</v>
      </c>
      <c r="Q2037" s="4" t="s">
        <v>6199</v>
      </c>
      <c r="R2037" s="4"/>
      <c r="S2037" s="18"/>
      <c r="U2037" s="7">
        <f>VLOOKUP(F2037,[6]农村公路!$I$6:$W$11652,15,0)</f>
        <v>4.7160000000000002</v>
      </c>
      <c r="V2037" s="7">
        <f t="shared" si="101"/>
        <v>0</v>
      </c>
      <c r="W2037" s="7" t="e">
        <f>VLOOKUP(F2037,'[7]乡镇通三级、旅游资源产业路项目明细'!$F$8:$S$1305,14,0)</f>
        <v>#N/A</v>
      </c>
      <c r="AA2037" s="7" t="e">
        <f>_xlfn.XLOOKUP(F2037,'[8]乡镇通三级、旅游资源产业路项目明细'!$U:$U,'[8]乡镇通三级、旅游资源产业路项目明细'!$U:$U)</f>
        <v>#N/A</v>
      </c>
      <c r="AB2037" s="7" t="e">
        <f>VLOOKUP(F2037,[9]项目建设投资计划表!$L$7:$O$83,4,0)</f>
        <v>#N/A</v>
      </c>
    </row>
    <row r="2038" spans="1:28" ht="25.15" customHeight="1" outlineLevel="3" x14ac:dyDescent="0.4">
      <c r="A2038" s="4" t="s">
        <v>19</v>
      </c>
      <c r="B2038" s="4" t="s">
        <v>237</v>
      </c>
      <c r="C2038" s="4" t="s">
        <v>6200</v>
      </c>
      <c r="D2038" s="4" t="s">
        <v>6201</v>
      </c>
      <c r="E2038" s="9"/>
      <c r="F2038" s="4" t="s">
        <v>6202</v>
      </c>
      <c r="G2038" s="4" t="s">
        <v>275</v>
      </c>
      <c r="H2038" s="9" t="s">
        <v>291</v>
      </c>
      <c r="I2038" s="9" t="s">
        <v>283</v>
      </c>
      <c r="J2038" s="4">
        <v>2</v>
      </c>
      <c r="K2038" s="4" t="s">
        <v>527</v>
      </c>
      <c r="L2038" s="4">
        <v>0</v>
      </c>
      <c r="M2038" s="4">
        <v>2</v>
      </c>
      <c r="N2038" s="4"/>
      <c r="O2038" s="4">
        <v>4.5</v>
      </c>
      <c r="P2038" s="4" t="s">
        <v>279</v>
      </c>
      <c r="Q2038" s="4" t="s">
        <v>6203</v>
      </c>
      <c r="R2038" s="4"/>
      <c r="S2038" s="18"/>
      <c r="U2038" s="7">
        <f>VLOOKUP(F2038,[6]农村公路!$I$6:$W$11652,15,0)</f>
        <v>2</v>
      </c>
      <c r="V2038" s="7">
        <f t="shared" si="101"/>
        <v>0</v>
      </c>
      <c r="W2038" s="7" t="e">
        <f>VLOOKUP(F2038,'[7]乡镇通三级、旅游资源产业路项目明细'!$F$8:$S$1305,14,0)</f>
        <v>#N/A</v>
      </c>
      <c r="AA2038" s="7" t="e">
        <f>_xlfn.XLOOKUP(F2038,'[8]乡镇通三级、旅游资源产业路项目明细'!$U:$U,'[8]乡镇通三级、旅游资源产业路项目明细'!$U:$U)</f>
        <v>#N/A</v>
      </c>
      <c r="AB2038" s="7" t="e">
        <f>VLOOKUP(F2038,[9]项目建设投资计划表!$L$7:$O$83,4,0)</f>
        <v>#N/A</v>
      </c>
    </row>
    <row r="2039" spans="1:28" ht="25.15" customHeight="1" outlineLevel="3" x14ac:dyDescent="0.4">
      <c r="A2039" s="4" t="s">
        <v>19</v>
      </c>
      <c r="B2039" s="4" t="s">
        <v>237</v>
      </c>
      <c r="C2039" s="4" t="s">
        <v>6204</v>
      </c>
      <c r="D2039" s="4" t="s">
        <v>6205</v>
      </c>
      <c r="E2039" s="9"/>
      <c r="F2039" s="4" t="s">
        <v>6206</v>
      </c>
      <c r="G2039" s="4" t="s">
        <v>275</v>
      </c>
      <c r="H2039" s="9" t="s">
        <v>291</v>
      </c>
      <c r="I2039" s="9" t="s">
        <v>283</v>
      </c>
      <c r="J2039" s="4">
        <v>1.6</v>
      </c>
      <c r="K2039" s="4" t="s">
        <v>377</v>
      </c>
      <c r="L2039" s="4">
        <v>0</v>
      </c>
      <c r="M2039" s="4">
        <v>1.6</v>
      </c>
      <c r="N2039" s="4"/>
      <c r="O2039" s="4">
        <v>4.5</v>
      </c>
      <c r="P2039" s="4" t="s">
        <v>279</v>
      </c>
      <c r="Q2039" s="4" t="s">
        <v>6207</v>
      </c>
      <c r="R2039" s="4"/>
      <c r="S2039" s="18"/>
      <c r="U2039" s="7">
        <f>VLOOKUP(F2039,[6]农村公路!$I$6:$W$11652,15,0)</f>
        <v>1.6</v>
      </c>
      <c r="V2039" s="7">
        <f t="shared" si="101"/>
        <v>0</v>
      </c>
      <c r="W2039" s="7" t="e">
        <f>VLOOKUP(F2039,'[7]乡镇通三级、旅游资源产业路项目明细'!$F$8:$S$1305,14,0)</f>
        <v>#N/A</v>
      </c>
      <c r="AA2039" s="7" t="e">
        <f>_xlfn.XLOOKUP(F2039,'[8]乡镇通三级、旅游资源产业路项目明细'!$U:$U,'[8]乡镇通三级、旅游资源产业路项目明细'!$U:$U)</f>
        <v>#N/A</v>
      </c>
      <c r="AB2039" s="7" t="e">
        <f>VLOOKUP(F2039,[9]项目建设投资计划表!$L$7:$O$83,4,0)</f>
        <v>#N/A</v>
      </c>
    </row>
    <row r="2040" spans="1:28" ht="25.15" customHeight="1" outlineLevel="3" x14ac:dyDescent="0.4">
      <c r="A2040" s="4" t="s">
        <v>19</v>
      </c>
      <c r="B2040" s="4" t="s">
        <v>237</v>
      </c>
      <c r="C2040" s="4" t="s">
        <v>6208</v>
      </c>
      <c r="D2040" s="4" t="s">
        <v>3095</v>
      </c>
      <c r="E2040" s="9"/>
      <c r="F2040" s="4" t="s">
        <v>6209</v>
      </c>
      <c r="G2040" s="4" t="s">
        <v>275</v>
      </c>
      <c r="H2040" s="9" t="s">
        <v>291</v>
      </c>
      <c r="I2040" s="9" t="s">
        <v>6210</v>
      </c>
      <c r="J2040" s="4">
        <v>0.6</v>
      </c>
      <c r="K2040" s="4" t="s">
        <v>284</v>
      </c>
      <c r="L2040" s="4">
        <v>0</v>
      </c>
      <c r="M2040" s="4">
        <v>0.6</v>
      </c>
      <c r="N2040" s="4"/>
      <c r="O2040" s="4">
        <v>4.5</v>
      </c>
      <c r="P2040" s="4" t="s">
        <v>279</v>
      </c>
      <c r="Q2040" s="4" t="s">
        <v>6211</v>
      </c>
      <c r="R2040" s="4"/>
      <c r="S2040" s="18"/>
      <c r="U2040" s="7">
        <f>VLOOKUP(F2040,[6]农村公路!$I$6:$W$11652,15,0)</f>
        <v>0.6</v>
      </c>
      <c r="V2040" s="7">
        <f t="shared" si="101"/>
        <v>0</v>
      </c>
      <c r="W2040" s="7" t="e">
        <f>VLOOKUP(F2040,'[7]乡镇通三级、旅游资源产业路项目明细'!$F$8:$S$1305,14,0)</f>
        <v>#N/A</v>
      </c>
      <c r="AA2040" s="7" t="e">
        <f>_xlfn.XLOOKUP(F2040,'[8]乡镇通三级、旅游资源产业路项目明细'!$U:$U,'[8]乡镇通三级、旅游资源产业路项目明细'!$U:$U)</f>
        <v>#N/A</v>
      </c>
      <c r="AB2040" s="7" t="e">
        <f>VLOOKUP(F2040,[9]项目建设投资计划表!$L$7:$O$83,4,0)</f>
        <v>#N/A</v>
      </c>
    </row>
    <row r="2041" spans="1:28" ht="25.15" customHeight="1" outlineLevel="3" x14ac:dyDescent="0.4">
      <c r="A2041" s="4" t="s">
        <v>19</v>
      </c>
      <c r="B2041" s="4" t="s">
        <v>237</v>
      </c>
      <c r="C2041" s="4" t="s">
        <v>6192</v>
      </c>
      <c r="D2041" s="4" t="s">
        <v>2731</v>
      </c>
      <c r="E2041" s="9"/>
      <c r="F2041" s="4" t="s">
        <v>6212</v>
      </c>
      <c r="G2041" s="4" t="s">
        <v>275</v>
      </c>
      <c r="H2041" s="9" t="s">
        <v>291</v>
      </c>
      <c r="I2041" s="9" t="s">
        <v>283</v>
      </c>
      <c r="J2041" s="4">
        <v>2.2000000000000002</v>
      </c>
      <c r="K2041" s="4" t="s">
        <v>527</v>
      </c>
      <c r="L2041" s="4">
        <v>0</v>
      </c>
      <c r="M2041" s="4">
        <v>2.2000000000000002</v>
      </c>
      <c r="N2041" s="4"/>
      <c r="O2041" s="4">
        <v>4.5</v>
      </c>
      <c r="P2041" s="4" t="s">
        <v>279</v>
      </c>
      <c r="Q2041" s="4" t="s">
        <v>6213</v>
      </c>
      <c r="R2041" s="4"/>
      <c r="S2041" s="18"/>
      <c r="U2041" s="7">
        <f>VLOOKUP(F2041,[6]农村公路!$I$6:$W$11652,15,0)</f>
        <v>2.2000000000000002</v>
      </c>
      <c r="V2041" s="7">
        <f t="shared" si="101"/>
        <v>0</v>
      </c>
      <c r="W2041" s="7" t="e">
        <f>VLOOKUP(F2041,'[7]乡镇通三级、旅游资源产业路项目明细'!$F$8:$S$1305,14,0)</f>
        <v>#N/A</v>
      </c>
      <c r="AA2041" s="7" t="e">
        <f>_xlfn.XLOOKUP(F2041,'[8]乡镇通三级、旅游资源产业路项目明细'!$U:$U,'[8]乡镇通三级、旅游资源产业路项目明细'!$U:$U)</f>
        <v>#N/A</v>
      </c>
      <c r="AB2041" s="7" t="e">
        <f>VLOOKUP(F2041,[9]项目建设投资计划表!$L$7:$O$83,4,0)</f>
        <v>#N/A</v>
      </c>
    </row>
    <row r="2042" spans="1:28" ht="25.15" customHeight="1" outlineLevel="3" x14ac:dyDescent="0.4">
      <c r="A2042" s="4" t="s">
        <v>19</v>
      </c>
      <c r="B2042" s="4" t="s">
        <v>237</v>
      </c>
      <c r="C2042" s="4" t="s">
        <v>6204</v>
      </c>
      <c r="D2042" s="4" t="s">
        <v>6214</v>
      </c>
      <c r="E2042" s="9"/>
      <c r="F2042" s="4" t="s">
        <v>6215</v>
      </c>
      <c r="G2042" s="4" t="s">
        <v>275</v>
      </c>
      <c r="H2042" s="9" t="s">
        <v>291</v>
      </c>
      <c r="I2042" s="9" t="s">
        <v>6216</v>
      </c>
      <c r="J2042" s="4">
        <v>1.49</v>
      </c>
      <c r="K2042" s="4" t="s">
        <v>284</v>
      </c>
      <c r="L2042" s="4">
        <v>0</v>
      </c>
      <c r="M2042" s="4">
        <v>1.49</v>
      </c>
      <c r="N2042" s="4"/>
      <c r="O2042" s="4">
        <v>4.5</v>
      </c>
      <c r="P2042" s="4" t="s">
        <v>279</v>
      </c>
      <c r="Q2042" s="4" t="s">
        <v>6217</v>
      </c>
      <c r="R2042" s="4"/>
      <c r="S2042" s="18"/>
      <c r="U2042" s="7">
        <f>VLOOKUP(F2042,[6]农村公路!$I$6:$W$11652,15,0)</f>
        <v>1.49</v>
      </c>
      <c r="V2042" s="7">
        <f t="shared" si="101"/>
        <v>0</v>
      </c>
      <c r="W2042" s="7" t="e">
        <f>VLOOKUP(F2042,'[7]乡镇通三级、旅游资源产业路项目明细'!$F$8:$S$1305,14,0)</f>
        <v>#N/A</v>
      </c>
      <c r="AA2042" s="7" t="e">
        <f>_xlfn.XLOOKUP(F2042,'[8]乡镇通三级、旅游资源产业路项目明细'!$U:$U,'[8]乡镇通三级、旅游资源产业路项目明细'!$U:$U)</f>
        <v>#N/A</v>
      </c>
      <c r="AB2042" s="7" t="e">
        <f>VLOOKUP(F2042,[9]项目建设投资计划表!$L$7:$O$83,4,0)</f>
        <v>#N/A</v>
      </c>
    </row>
    <row r="2043" spans="1:28" ht="25.15" customHeight="1" outlineLevel="3" x14ac:dyDescent="0.4">
      <c r="A2043" s="4" t="s">
        <v>19</v>
      </c>
      <c r="B2043" s="4" t="s">
        <v>237</v>
      </c>
      <c r="C2043" s="4" t="s">
        <v>6208</v>
      </c>
      <c r="D2043" s="4" t="s">
        <v>6218</v>
      </c>
      <c r="E2043" s="9"/>
      <c r="F2043" s="4" t="s">
        <v>6219</v>
      </c>
      <c r="G2043" s="4" t="s">
        <v>275</v>
      </c>
      <c r="H2043" s="9" t="s">
        <v>291</v>
      </c>
      <c r="I2043" s="9" t="s">
        <v>6220</v>
      </c>
      <c r="J2043" s="4">
        <v>0.505</v>
      </c>
      <c r="K2043" s="4" t="s">
        <v>284</v>
      </c>
      <c r="L2043" s="4">
        <v>0</v>
      </c>
      <c r="M2043" s="4">
        <v>0.505</v>
      </c>
      <c r="N2043" s="4"/>
      <c r="O2043" s="4">
        <v>6</v>
      </c>
      <c r="P2043" s="4" t="s">
        <v>279</v>
      </c>
      <c r="Q2043" s="4" t="s">
        <v>6221</v>
      </c>
      <c r="R2043" s="4"/>
      <c r="S2043" s="18"/>
      <c r="U2043" s="7">
        <f>VLOOKUP(F2043,[6]农村公路!$I$6:$W$11652,15,0)</f>
        <v>0.505</v>
      </c>
      <c r="V2043" s="7">
        <f t="shared" si="101"/>
        <v>0</v>
      </c>
      <c r="W2043" s="7" t="e">
        <f>VLOOKUP(F2043,'[7]乡镇通三级、旅游资源产业路项目明细'!$F$8:$S$1305,14,0)</f>
        <v>#N/A</v>
      </c>
      <c r="AA2043" s="7" t="e">
        <f>_xlfn.XLOOKUP(F2043,'[8]乡镇通三级、旅游资源产业路项目明细'!$U:$U,'[8]乡镇通三级、旅游资源产业路项目明细'!$U:$U)</f>
        <v>#N/A</v>
      </c>
      <c r="AB2043" s="7" t="e">
        <f>VLOOKUP(F2043,[9]项目建设投资计划表!$L$7:$O$83,4,0)</f>
        <v>#N/A</v>
      </c>
    </row>
    <row r="2044" spans="1:28" ht="25.15" customHeight="1" outlineLevel="3" x14ac:dyDescent="0.4">
      <c r="A2044" s="4" t="s">
        <v>19</v>
      </c>
      <c r="B2044" s="4" t="s">
        <v>237</v>
      </c>
      <c r="C2044" s="4" t="s">
        <v>6222</v>
      </c>
      <c r="D2044" s="4" t="s">
        <v>6223</v>
      </c>
      <c r="E2044" s="9"/>
      <c r="F2044" s="4" t="s">
        <v>6224</v>
      </c>
      <c r="G2044" s="4" t="s">
        <v>275</v>
      </c>
      <c r="H2044" s="9" t="s">
        <v>291</v>
      </c>
      <c r="I2044" s="9" t="s">
        <v>6225</v>
      </c>
      <c r="J2044" s="4">
        <v>2.282</v>
      </c>
      <c r="K2044" s="4" t="s">
        <v>284</v>
      </c>
      <c r="L2044" s="4">
        <v>0</v>
      </c>
      <c r="M2044" s="4">
        <v>2.282</v>
      </c>
      <c r="N2044" s="4"/>
      <c r="O2044" s="4">
        <v>4.5</v>
      </c>
      <c r="P2044" s="4" t="s">
        <v>279</v>
      </c>
      <c r="Q2044" s="4" t="s">
        <v>6226</v>
      </c>
      <c r="R2044" s="4"/>
      <c r="S2044" s="18"/>
      <c r="U2044" s="7">
        <f>VLOOKUP(F2044,[6]农村公路!$I$6:$W$11652,15,0)</f>
        <v>2.282</v>
      </c>
      <c r="V2044" s="7">
        <f t="shared" si="101"/>
        <v>0</v>
      </c>
      <c r="W2044" s="7" t="e">
        <f>VLOOKUP(F2044,'[7]乡镇通三级、旅游资源产业路项目明细'!$F$8:$S$1305,14,0)</f>
        <v>#N/A</v>
      </c>
      <c r="AA2044" s="7" t="e">
        <f>_xlfn.XLOOKUP(F2044,'[8]乡镇通三级、旅游资源产业路项目明细'!$U:$U,'[8]乡镇通三级、旅游资源产业路项目明细'!$U:$U)</f>
        <v>#N/A</v>
      </c>
      <c r="AB2044" s="7" t="e">
        <f>VLOOKUP(F2044,[9]项目建设投资计划表!$L$7:$O$83,4,0)</f>
        <v>#N/A</v>
      </c>
    </row>
    <row r="2045" spans="1:28" ht="25.15" customHeight="1" outlineLevel="3" x14ac:dyDescent="0.4">
      <c r="A2045" s="4" t="s">
        <v>19</v>
      </c>
      <c r="B2045" s="4" t="s">
        <v>237</v>
      </c>
      <c r="C2045" s="4" t="s">
        <v>6196</v>
      </c>
      <c r="D2045" s="4" t="s">
        <v>6227</v>
      </c>
      <c r="E2045" s="9"/>
      <c r="F2045" s="4" t="s">
        <v>6228</v>
      </c>
      <c r="G2045" s="4" t="s">
        <v>275</v>
      </c>
      <c r="H2045" s="9" t="s">
        <v>291</v>
      </c>
      <c r="I2045" s="9" t="s">
        <v>6229</v>
      </c>
      <c r="J2045" s="4">
        <v>0.66400000000000003</v>
      </c>
      <c r="K2045" s="4" t="s">
        <v>527</v>
      </c>
      <c r="L2045" s="4">
        <v>0</v>
      </c>
      <c r="M2045" s="4">
        <v>0.66400000000000003</v>
      </c>
      <c r="N2045" s="4"/>
      <c r="O2045" s="4">
        <v>4.5</v>
      </c>
      <c r="P2045" s="4" t="s">
        <v>279</v>
      </c>
      <c r="Q2045" s="4" t="s">
        <v>6230</v>
      </c>
      <c r="R2045" s="4"/>
      <c r="S2045" s="18"/>
      <c r="U2045" s="7">
        <f>VLOOKUP(F2045,[6]农村公路!$I$6:$W$11652,15,0)</f>
        <v>0.66400000000000003</v>
      </c>
      <c r="V2045" s="7">
        <f t="shared" si="101"/>
        <v>0</v>
      </c>
      <c r="W2045" s="7" t="e">
        <f>VLOOKUP(F2045,'[7]乡镇通三级、旅游资源产业路项目明细'!$F$8:$S$1305,14,0)</f>
        <v>#N/A</v>
      </c>
      <c r="AA2045" s="7" t="e">
        <f>_xlfn.XLOOKUP(F2045,'[8]乡镇通三级、旅游资源产业路项目明细'!$U:$U,'[8]乡镇通三级、旅游资源产业路项目明细'!$U:$U)</f>
        <v>#N/A</v>
      </c>
      <c r="AB2045" s="7" t="e">
        <f>VLOOKUP(F2045,[9]项目建设投资计划表!$L$7:$O$83,4,0)</f>
        <v>#N/A</v>
      </c>
    </row>
    <row r="2046" spans="1:28" ht="25.15" customHeight="1" outlineLevel="3" x14ac:dyDescent="0.4">
      <c r="A2046" s="4" t="s">
        <v>19</v>
      </c>
      <c r="B2046" s="4" t="s">
        <v>237</v>
      </c>
      <c r="C2046" s="4" t="s">
        <v>6231</v>
      </c>
      <c r="D2046" s="4" t="s">
        <v>2869</v>
      </c>
      <c r="E2046" s="9"/>
      <c r="F2046" s="4" t="s">
        <v>6232</v>
      </c>
      <c r="G2046" s="4" t="s">
        <v>275</v>
      </c>
      <c r="H2046" s="9" t="s">
        <v>291</v>
      </c>
      <c r="I2046" s="9" t="s">
        <v>283</v>
      </c>
      <c r="J2046" s="4">
        <v>0.35</v>
      </c>
      <c r="K2046" s="4" t="s">
        <v>527</v>
      </c>
      <c r="L2046" s="4">
        <v>0</v>
      </c>
      <c r="M2046" s="4">
        <v>0.35</v>
      </c>
      <c r="N2046" s="4"/>
      <c r="O2046" s="4">
        <v>4.5</v>
      </c>
      <c r="P2046" s="4" t="s">
        <v>279</v>
      </c>
      <c r="Q2046" s="4" t="s">
        <v>6233</v>
      </c>
      <c r="R2046" s="4"/>
      <c r="S2046" s="18"/>
      <c r="U2046" s="7">
        <f>VLOOKUP(F2046,[6]农村公路!$I$6:$W$11652,15,0)</f>
        <v>0.35</v>
      </c>
      <c r="V2046" s="7">
        <f t="shared" si="101"/>
        <v>0</v>
      </c>
      <c r="W2046" s="7" t="e">
        <f>VLOOKUP(F2046,'[7]乡镇通三级、旅游资源产业路项目明细'!$F$8:$S$1305,14,0)</f>
        <v>#N/A</v>
      </c>
      <c r="AA2046" s="7" t="e">
        <f>_xlfn.XLOOKUP(F2046,'[8]乡镇通三级、旅游资源产业路项目明细'!$U:$U,'[8]乡镇通三级、旅游资源产业路项目明细'!$U:$U)</f>
        <v>#N/A</v>
      </c>
      <c r="AB2046" s="7" t="e">
        <f>VLOOKUP(F2046,[9]项目建设投资计划表!$L$7:$O$83,4,0)</f>
        <v>#N/A</v>
      </c>
    </row>
    <row r="2047" spans="1:28" ht="25.15" customHeight="1" outlineLevel="3" x14ac:dyDescent="0.4">
      <c r="A2047" s="4" t="s">
        <v>19</v>
      </c>
      <c r="B2047" s="4" t="s">
        <v>237</v>
      </c>
      <c r="C2047" s="4" t="s">
        <v>6234</v>
      </c>
      <c r="D2047" s="4" t="s">
        <v>6235</v>
      </c>
      <c r="E2047" s="9"/>
      <c r="F2047" s="4" t="s">
        <v>6236</v>
      </c>
      <c r="G2047" s="4" t="s">
        <v>275</v>
      </c>
      <c r="H2047" s="9" t="s">
        <v>291</v>
      </c>
      <c r="I2047" s="9" t="s">
        <v>283</v>
      </c>
      <c r="J2047" s="4">
        <v>0.3</v>
      </c>
      <c r="K2047" s="4">
        <v>3</v>
      </c>
      <c r="L2047" s="4"/>
      <c r="M2047" s="4">
        <v>0.3</v>
      </c>
      <c r="N2047" s="4"/>
      <c r="O2047" s="4">
        <v>4.5</v>
      </c>
      <c r="P2047" s="4" t="s">
        <v>279</v>
      </c>
      <c r="Q2047" s="4" t="s">
        <v>6237</v>
      </c>
      <c r="R2047" s="4"/>
      <c r="S2047" s="18"/>
      <c r="U2047" s="7">
        <f>VLOOKUP(F2047,[6]农村公路!$I$6:$W$11652,15,0)</f>
        <v>0.3</v>
      </c>
      <c r="V2047" s="7">
        <f t="shared" si="101"/>
        <v>0</v>
      </c>
      <c r="W2047" s="7" t="e">
        <f>VLOOKUP(F2047,'[7]乡镇通三级、旅游资源产业路项目明细'!$F$8:$S$1305,14,0)</f>
        <v>#N/A</v>
      </c>
      <c r="AA2047" s="7" t="e">
        <f>_xlfn.XLOOKUP(F2047,'[8]乡镇通三级、旅游资源产业路项目明细'!$U:$U,'[8]乡镇通三级、旅游资源产业路项目明细'!$U:$U)</f>
        <v>#N/A</v>
      </c>
      <c r="AB2047" s="7" t="e">
        <f>VLOOKUP(F2047,[9]项目建设投资计划表!$L$7:$O$83,4,0)</f>
        <v>#N/A</v>
      </c>
    </row>
    <row r="2048" spans="1:28" s="1" customFormat="1" ht="25.15" customHeight="1" outlineLevel="2" x14ac:dyDescent="0.4">
      <c r="A2048" s="4"/>
      <c r="B2048" s="11" t="s">
        <v>154</v>
      </c>
      <c r="C2048" s="4"/>
      <c r="D2048" s="4"/>
      <c r="E2048" s="9"/>
      <c r="F2048" s="4"/>
      <c r="G2048" s="4"/>
      <c r="H2048" s="9"/>
      <c r="I2048" s="9"/>
      <c r="J2048" s="4">
        <f>SUBTOTAL(9,J2049:J2052)</f>
        <v>47</v>
      </c>
      <c r="K2048" s="4"/>
      <c r="L2048" s="4"/>
      <c r="M2048" s="4">
        <f>SUBTOTAL(9,M2049:M2052)</f>
        <v>26.5</v>
      </c>
      <c r="N2048" s="4">
        <v>26.5</v>
      </c>
      <c r="O2048" s="4"/>
      <c r="P2048" s="4"/>
      <c r="Q2048" s="4"/>
      <c r="R2048" s="4"/>
      <c r="S2048" s="18">
        <f t="shared" si="97"/>
        <v>20.5</v>
      </c>
    </row>
    <row r="2049" spans="1:28" ht="25.15" customHeight="1" outlineLevel="3" x14ac:dyDescent="0.4">
      <c r="A2049" s="4" t="s">
        <v>19</v>
      </c>
      <c r="B2049" s="4" t="s">
        <v>154</v>
      </c>
      <c r="C2049" s="4" t="s">
        <v>6238</v>
      </c>
      <c r="D2049" s="4" t="s">
        <v>6239</v>
      </c>
      <c r="E2049" s="9"/>
      <c r="F2049" s="4" t="s">
        <v>6240</v>
      </c>
      <c r="G2049" s="4" t="s">
        <v>434</v>
      </c>
      <c r="H2049" s="9" t="s">
        <v>200</v>
      </c>
      <c r="I2049" s="9" t="s">
        <v>6241</v>
      </c>
      <c r="J2049" s="4">
        <v>17</v>
      </c>
      <c r="K2049" s="4">
        <v>0</v>
      </c>
      <c r="L2049" s="4" t="s">
        <v>279</v>
      </c>
      <c r="M2049" s="4">
        <v>8.5</v>
      </c>
      <c r="N2049" s="4"/>
      <c r="O2049" s="4">
        <v>6.5</v>
      </c>
      <c r="P2049" s="4" t="s">
        <v>436</v>
      </c>
      <c r="Q2049" s="4" t="s">
        <v>6238</v>
      </c>
      <c r="R2049" s="4"/>
      <c r="S2049" s="18"/>
      <c r="W2049" s="7" t="e">
        <f>VLOOKUP(F2049,'[7]2021年备案'!$F$8:$S$1293,14,0)</f>
        <v>#N/A</v>
      </c>
      <c r="Y2049" s="7" t="e">
        <f>J2049-W2049-M2049</f>
        <v>#N/A</v>
      </c>
      <c r="AA2049" s="7" t="e">
        <f>_xlfn.XLOOKUP(F2049,'[8]乡镇通三级、旅游资源产业路项目明细'!$U:$U,'[8]乡镇通三级、旅游资源产业路项目明细'!$U:$U)</f>
        <v>#N/A</v>
      </c>
      <c r="AB2049" s="7" t="e">
        <f>VLOOKUP(F2049,[9]项目建设投资计划表!$L$7:$O$83,4,0)</f>
        <v>#N/A</v>
      </c>
    </row>
    <row r="2050" spans="1:28" ht="25.15" customHeight="1" outlineLevel="3" x14ac:dyDescent="0.4">
      <c r="A2050" s="4" t="s">
        <v>19</v>
      </c>
      <c r="B2050" s="4" t="s">
        <v>154</v>
      </c>
      <c r="C2050" s="4" t="s">
        <v>6242</v>
      </c>
      <c r="D2050" s="4" t="s">
        <v>4821</v>
      </c>
      <c r="E2050" s="9"/>
      <c r="F2050" s="4" t="s">
        <v>6243</v>
      </c>
      <c r="G2050" s="4" t="s">
        <v>290</v>
      </c>
      <c r="H2050" s="9" t="s">
        <v>291</v>
      </c>
      <c r="I2050" s="9" t="s">
        <v>283</v>
      </c>
      <c r="J2050" s="4">
        <v>13</v>
      </c>
      <c r="K2050" s="4" t="s">
        <v>284</v>
      </c>
      <c r="L2050" s="4">
        <v>0</v>
      </c>
      <c r="M2050" s="4">
        <v>13</v>
      </c>
      <c r="N2050" s="4"/>
      <c r="O2050" s="4" t="s">
        <v>293</v>
      </c>
      <c r="P2050" s="4" t="s">
        <v>279</v>
      </c>
      <c r="Q2050" s="4" t="s">
        <v>6244</v>
      </c>
      <c r="R2050" s="4"/>
      <c r="S2050" s="18"/>
      <c r="U2050" s="7">
        <f>VLOOKUP(F2050,[6]农村公路!$I$6:$W$11652,15,0)</f>
        <v>13</v>
      </c>
      <c r="V2050" s="7">
        <f>J2050-U2050</f>
        <v>0</v>
      </c>
      <c r="W2050" s="7" t="e">
        <f>VLOOKUP(F2050,'[7]乡镇通三级、旅游资源产业路项目明细'!$F$8:$S$1305,14,0)</f>
        <v>#N/A</v>
      </c>
      <c r="AA2050" s="7" t="e">
        <f>_xlfn.XLOOKUP(F2050,'[8]乡镇通三级、旅游资源产业路项目明细'!$U:$U,'[8]乡镇通三级、旅游资源产业路项目明细'!$U:$U)</f>
        <v>#N/A</v>
      </c>
      <c r="AB2050" s="7" t="e">
        <f>VLOOKUP(F2050,[9]项目建设投资计划表!$L$7:$O$83,4,0)</f>
        <v>#N/A</v>
      </c>
    </row>
    <row r="2051" spans="1:28" ht="25.15" customHeight="1" outlineLevel="3" x14ac:dyDescent="0.4">
      <c r="A2051" s="4" t="s">
        <v>19</v>
      </c>
      <c r="B2051" s="4" t="s">
        <v>154</v>
      </c>
      <c r="C2051" s="4" t="s">
        <v>6245</v>
      </c>
      <c r="D2051" s="4" t="s">
        <v>6246</v>
      </c>
      <c r="E2051" s="9"/>
      <c r="F2051" s="4" t="s">
        <v>6247</v>
      </c>
      <c r="G2051" s="4" t="s">
        <v>290</v>
      </c>
      <c r="H2051" s="9" t="s">
        <v>291</v>
      </c>
      <c r="I2051" s="9" t="s">
        <v>6248</v>
      </c>
      <c r="J2051" s="4">
        <v>13</v>
      </c>
      <c r="K2051" s="4" t="s">
        <v>277</v>
      </c>
      <c r="L2051" s="4">
        <v>0</v>
      </c>
      <c r="M2051" s="4">
        <v>1</v>
      </c>
      <c r="N2051" s="4"/>
      <c r="O2051" s="4" t="s">
        <v>293</v>
      </c>
      <c r="P2051" s="4" t="s">
        <v>279</v>
      </c>
      <c r="Q2051" s="4" t="s">
        <v>6249</v>
      </c>
      <c r="R2051" s="4"/>
      <c r="S2051" s="18"/>
      <c r="U2051" s="7">
        <f>VLOOKUP(F2051,[6]农村公路!$I$6:$W$11652,15,0)</f>
        <v>13</v>
      </c>
      <c r="V2051" s="7">
        <f>J2051-U2051</f>
        <v>0</v>
      </c>
      <c r="W2051" s="7" t="e">
        <f>VLOOKUP(F2051,'[7]乡镇通三级、旅游资源产业路项目明细'!$F$8:$S$1305,14,0)</f>
        <v>#N/A</v>
      </c>
      <c r="AA2051" s="7" t="e">
        <f>_xlfn.XLOOKUP(F2051,'[8]乡镇通三级、旅游资源产业路项目明细'!$U:$U,'[8]乡镇通三级、旅游资源产业路项目明细'!$U:$U)</f>
        <v>#N/A</v>
      </c>
      <c r="AB2051" s="7" t="e">
        <f>VLOOKUP(F2051,[9]项目建设投资计划表!$L$7:$O$83,4,0)</f>
        <v>#N/A</v>
      </c>
    </row>
    <row r="2052" spans="1:28" ht="25.15" customHeight="1" outlineLevel="3" x14ac:dyDescent="0.4">
      <c r="A2052" s="4" t="s">
        <v>19</v>
      </c>
      <c r="B2052" s="4" t="s">
        <v>154</v>
      </c>
      <c r="C2052" s="4" t="s">
        <v>6250</v>
      </c>
      <c r="D2052" s="4" t="s">
        <v>6251</v>
      </c>
      <c r="E2052" s="9"/>
      <c r="F2052" s="4" t="s">
        <v>6252</v>
      </c>
      <c r="G2052" s="4" t="s">
        <v>275</v>
      </c>
      <c r="H2052" s="9" t="s">
        <v>291</v>
      </c>
      <c r="I2052" s="9" t="s">
        <v>6253</v>
      </c>
      <c r="J2052" s="4">
        <v>4</v>
      </c>
      <c r="K2052" s="4" t="s">
        <v>284</v>
      </c>
      <c r="L2052" s="4">
        <v>0</v>
      </c>
      <c r="M2052" s="4">
        <v>4</v>
      </c>
      <c r="N2052" s="4"/>
      <c r="O2052" s="4" t="s">
        <v>293</v>
      </c>
      <c r="P2052" s="4" t="s">
        <v>279</v>
      </c>
      <c r="Q2052" s="4" t="s">
        <v>6254</v>
      </c>
      <c r="R2052" s="4"/>
      <c r="S2052" s="18"/>
      <c r="U2052" s="7">
        <f>VLOOKUP(F2052,[6]农村公路!$I$6:$W$11652,15,0)</f>
        <v>4</v>
      </c>
      <c r="V2052" s="7">
        <f>J2052-U2052</f>
        <v>0</v>
      </c>
      <c r="W2052" s="7" t="e">
        <f>VLOOKUP(F2052,'[7]乡镇通三级、旅游资源产业路项目明细'!$F$8:$S$1305,14,0)</f>
        <v>#N/A</v>
      </c>
      <c r="AA2052" s="7" t="e">
        <f>_xlfn.XLOOKUP(F2052,'[8]乡镇通三级、旅游资源产业路项目明细'!$U:$U,'[8]乡镇通三级、旅游资源产业路项目明细'!$U:$U)</f>
        <v>#N/A</v>
      </c>
      <c r="AB2052" s="7" t="e">
        <f>VLOOKUP(F2052,[9]项目建设投资计划表!$L$7:$O$83,4,0)</f>
        <v>#N/A</v>
      </c>
    </row>
    <row r="2053" spans="1:28" s="1" customFormat="1" ht="25.15" customHeight="1" outlineLevel="2" x14ac:dyDescent="0.4">
      <c r="A2053" s="4"/>
      <c r="B2053" s="11" t="s">
        <v>238</v>
      </c>
      <c r="C2053" s="4"/>
      <c r="D2053" s="4"/>
      <c r="E2053" s="9"/>
      <c r="F2053" s="4"/>
      <c r="G2053" s="4"/>
      <c r="H2053" s="9"/>
      <c r="I2053" s="9"/>
      <c r="J2053" s="4">
        <f>SUBTOTAL(9,J2054:J2055)</f>
        <v>21.606999999999999</v>
      </c>
      <c r="K2053" s="4"/>
      <c r="L2053" s="4"/>
      <c r="M2053" s="4">
        <f>SUBTOTAL(9,M2054:M2055)</f>
        <v>21.606999999999999</v>
      </c>
      <c r="N2053" s="4">
        <v>21.643000000000001</v>
      </c>
      <c r="O2053" s="4"/>
      <c r="P2053" s="4"/>
      <c r="Q2053" s="4"/>
      <c r="R2053" s="4"/>
      <c r="S2053" s="18">
        <f t="shared" si="97"/>
        <v>-3.6000000000001364E-2</v>
      </c>
    </row>
    <row r="2054" spans="1:28" ht="25.15" customHeight="1" outlineLevel="3" x14ac:dyDescent="0.4">
      <c r="A2054" s="4" t="s">
        <v>19</v>
      </c>
      <c r="B2054" s="4" t="s">
        <v>238</v>
      </c>
      <c r="C2054" s="4" t="s">
        <v>6255</v>
      </c>
      <c r="D2054" s="4" t="s">
        <v>33</v>
      </c>
      <c r="E2054" s="9"/>
      <c r="F2054" s="4" t="s">
        <v>6256</v>
      </c>
      <c r="G2054" s="4" t="s">
        <v>434</v>
      </c>
      <c r="H2054" s="9" t="s">
        <v>200</v>
      </c>
      <c r="I2054" s="9" t="s">
        <v>6257</v>
      </c>
      <c r="J2054" s="4">
        <v>9.7430000000000003</v>
      </c>
      <c r="K2054" s="4">
        <v>0</v>
      </c>
      <c r="L2054" s="4" t="s">
        <v>279</v>
      </c>
      <c r="M2054" s="4">
        <v>9.7430000000000003</v>
      </c>
      <c r="N2054" s="4"/>
      <c r="O2054" s="4">
        <v>6.5</v>
      </c>
      <c r="P2054" s="4" t="s">
        <v>436</v>
      </c>
      <c r="Q2054" s="4" t="s">
        <v>6255</v>
      </c>
      <c r="R2054" s="4"/>
      <c r="S2054" s="18"/>
      <c r="W2054" s="7" t="e">
        <f>VLOOKUP(F2054,'[7]2021年备案'!$F$8:$S$1293,14,0)</f>
        <v>#N/A</v>
      </c>
      <c r="Y2054" s="7" t="e">
        <f>J2054-W2054-M2054</f>
        <v>#N/A</v>
      </c>
      <c r="Z2054" s="7" t="s">
        <v>437</v>
      </c>
      <c r="AA2054" s="7" t="e">
        <f>_xlfn.XLOOKUP(F2054,'[8]乡镇通三级、旅游资源产业路项目明细'!$U:$U,'[8]乡镇通三级、旅游资源产业路项目明细'!$U:$U)</f>
        <v>#N/A</v>
      </c>
      <c r="AB2054" s="7" t="e">
        <f>VLOOKUP(F2054,[9]项目建设投资计划表!$L$7:$O$83,4,0)</f>
        <v>#N/A</v>
      </c>
    </row>
    <row r="2055" spans="1:28" ht="25.15" customHeight="1" outlineLevel="3" x14ac:dyDescent="0.4">
      <c r="A2055" s="4" t="s">
        <v>19</v>
      </c>
      <c r="B2055" s="4" t="s">
        <v>238</v>
      </c>
      <c r="C2055" s="4" t="s">
        <v>6258</v>
      </c>
      <c r="D2055" s="4" t="s">
        <v>6259</v>
      </c>
      <c r="E2055" s="9"/>
      <c r="F2055" s="4" t="s">
        <v>6260</v>
      </c>
      <c r="G2055" s="4" t="s">
        <v>290</v>
      </c>
      <c r="H2055" s="9" t="s">
        <v>291</v>
      </c>
      <c r="I2055" s="9" t="s">
        <v>6261</v>
      </c>
      <c r="J2055" s="4">
        <v>11.864000000000001</v>
      </c>
      <c r="K2055" s="4" t="s">
        <v>277</v>
      </c>
      <c r="L2055" s="4">
        <v>0</v>
      </c>
      <c r="M2055" s="4">
        <v>11.864000000000001</v>
      </c>
      <c r="N2055" s="4"/>
      <c r="O2055" s="4" t="s">
        <v>683</v>
      </c>
      <c r="P2055" s="4" t="s">
        <v>279</v>
      </c>
      <c r="Q2055" s="4" t="s">
        <v>6262</v>
      </c>
      <c r="R2055" s="4"/>
      <c r="S2055" s="18"/>
      <c r="U2055" s="7">
        <f>VLOOKUP(F2055,[6]农村公路!$I$6:$W$11652,15,0)</f>
        <v>11.864000000000001</v>
      </c>
      <c r="V2055" s="7">
        <f>J2055-U2055</f>
        <v>0</v>
      </c>
      <c r="W2055" s="7" t="e">
        <f>VLOOKUP(F2055,'[7]乡镇通三级、旅游资源产业路项目明细'!$F$8:$S$1305,14,0)</f>
        <v>#N/A</v>
      </c>
      <c r="AA2055" s="7" t="e">
        <f>_xlfn.XLOOKUP(F2055,'[8]乡镇通三级、旅游资源产业路项目明细'!$U:$U,'[8]乡镇通三级、旅游资源产业路项目明细'!$U:$U)</f>
        <v>#N/A</v>
      </c>
      <c r="AB2055" s="7" t="e">
        <f>VLOOKUP(F2055,[9]项目建设投资计划表!$L$7:$O$83,4,0)</f>
        <v>#N/A</v>
      </c>
    </row>
    <row r="2056" spans="1:28" s="1" customFormat="1" ht="25.15" customHeight="1" outlineLevel="2" x14ac:dyDescent="0.4">
      <c r="A2056" s="4"/>
      <c r="B2056" s="11" t="s">
        <v>160</v>
      </c>
      <c r="C2056" s="4"/>
      <c r="D2056" s="4"/>
      <c r="E2056" s="9"/>
      <c r="F2056" s="4"/>
      <c r="G2056" s="4"/>
      <c r="H2056" s="9"/>
      <c r="I2056" s="9"/>
      <c r="J2056" s="4">
        <f>SUBTOTAL(9,J2057:J2074)</f>
        <v>27.572000000000003</v>
      </c>
      <c r="K2056" s="4"/>
      <c r="L2056" s="4"/>
      <c r="M2056" s="4">
        <f>SUBTOTAL(9,M2057:M2074)</f>
        <v>27.572000000000003</v>
      </c>
      <c r="N2056" s="4">
        <v>27.6</v>
      </c>
      <c r="O2056" s="4"/>
      <c r="P2056" s="4"/>
      <c r="Q2056" s="4"/>
      <c r="R2056" s="4"/>
      <c r="S2056" s="18">
        <f t="shared" ref="S2056:S2102" si="102">J2056-N2056</f>
        <v>-2.7999999999998693E-2</v>
      </c>
    </row>
    <row r="2057" spans="1:28" ht="25.15" customHeight="1" outlineLevel="3" x14ac:dyDescent="0.4">
      <c r="A2057" s="4" t="s">
        <v>19</v>
      </c>
      <c r="B2057" s="4" t="s">
        <v>160</v>
      </c>
      <c r="C2057" s="4" t="s">
        <v>6263</v>
      </c>
      <c r="D2057" s="4" t="s">
        <v>6264</v>
      </c>
      <c r="E2057" s="9"/>
      <c r="F2057" s="4" t="s">
        <v>6265</v>
      </c>
      <c r="G2057" s="4" t="s">
        <v>275</v>
      </c>
      <c r="H2057" s="9" t="s">
        <v>291</v>
      </c>
      <c r="I2057" s="9" t="s">
        <v>283</v>
      </c>
      <c r="J2057" s="4">
        <v>0.54</v>
      </c>
      <c r="K2057" s="4" t="s">
        <v>377</v>
      </c>
      <c r="L2057" s="4">
        <v>0</v>
      </c>
      <c r="M2057" s="4">
        <v>0.54</v>
      </c>
      <c r="N2057" s="4"/>
      <c r="O2057" s="4" t="s">
        <v>293</v>
      </c>
      <c r="P2057" s="4" t="s">
        <v>279</v>
      </c>
      <c r="Q2057" s="4" t="s">
        <v>6266</v>
      </c>
      <c r="R2057" s="4"/>
      <c r="S2057" s="18"/>
      <c r="U2057" s="7">
        <f>VLOOKUP(F2057,[6]农村公路!$I$6:$W$11652,15,0)</f>
        <v>0.54</v>
      </c>
      <c r="V2057" s="7">
        <f t="shared" ref="V2057:V2074" si="103">J2057-U2057</f>
        <v>0</v>
      </c>
      <c r="W2057" s="7" t="e">
        <f>VLOOKUP(F2057,'[7]乡镇通三级、旅游资源产业路项目明细'!$F$8:$S$1305,14,0)</f>
        <v>#N/A</v>
      </c>
      <c r="AA2057" s="7" t="e">
        <f>_xlfn.XLOOKUP(F2057,'[8]乡镇通三级、旅游资源产业路项目明细'!$U:$U,'[8]乡镇通三级、旅游资源产业路项目明细'!$U:$U)</f>
        <v>#N/A</v>
      </c>
      <c r="AB2057" s="7" t="e">
        <f>VLOOKUP(F2057,[9]项目建设投资计划表!$L$7:$O$83,4,0)</f>
        <v>#N/A</v>
      </c>
    </row>
    <row r="2058" spans="1:28" ht="25.15" customHeight="1" outlineLevel="3" x14ac:dyDescent="0.4">
      <c r="A2058" s="25" t="s">
        <v>19</v>
      </c>
      <c r="B2058" s="25" t="s">
        <v>160</v>
      </c>
      <c r="C2058" s="25" t="s">
        <v>6267</v>
      </c>
      <c r="D2058" s="25" t="s">
        <v>6268</v>
      </c>
      <c r="E2058" s="27"/>
      <c r="F2058" s="68" t="s">
        <v>6269</v>
      </c>
      <c r="G2058" s="4" t="s">
        <v>275</v>
      </c>
      <c r="H2058" s="27" t="s">
        <v>291</v>
      </c>
      <c r="I2058" s="9" t="s">
        <v>283</v>
      </c>
      <c r="J2058" s="69">
        <v>4.5</v>
      </c>
      <c r="K2058" s="25" t="s">
        <v>377</v>
      </c>
      <c r="L2058" s="25"/>
      <c r="M2058" s="69">
        <v>4.5</v>
      </c>
      <c r="N2058" s="69"/>
      <c r="O2058" s="25" t="s">
        <v>293</v>
      </c>
      <c r="P2058" s="25" t="s">
        <v>279</v>
      </c>
      <c r="Q2058" s="4" t="s">
        <v>6270</v>
      </c>
      <c r="R2058" s="25"/>
      <c r="S2058" s="18"/>
      <c r="U2058" s="7">
        <f>VLOOKUP(F2058,[6]农村公路!$I$6:$W$11652,15,0)</f>
        <v>4.5</v>
      </c>
      <c r="V2058" s="7">
        <f t="shared" si="103"/>
        <v>0</v>
      </c>
      <c r="W2058" s="7" t="e">
        <f>VLOOKUP(F2058,'[7]乡镇通三级、旅游资源产业路项目明细'!$F$8:$S$1305,14,0)</f>
        <v>#N/A</v>
      </c>
      <c r="AA2058" s="7" t="e">
        <f>_xlfn.XLOOKUP(F2058,'[8]乡镇通三级、旅游资源产业路项目明细'!$U:$U,'[8]乡镇通三级、旅游资源产业路项目明细'!$U:$U)</f>
        <v>#N/A</v>
      </c>
      <c r="AB2058" s="7" t="e">
        <f>VLOOKUP(F2058,[9]项目建设投资计划表!$L$7:$O$83,4,0)</f>
        <v>#N/A</v>
      </c>
    </row>
    <row r="2059" spans="1:28" ht="25.15" customHeight="1" outlineLevel="3" x14ac:dyDescent="0.4">
      <c r="A2059" s="4" t="s">
        <v>19</v>
      </c>
      <c r="B2059" s="4" t="s">
        <v>160</v>
      </c>
      <c r="C2059" s="4" t="s">
        <v>6267</v>
      </c>
      <c r="D2059" s="4" t="s">
        <v>1849</v>
      </c>
      <c r="E2059" s="4"/>
      <c r="F2059" s="4" t="s">
        <v>6271</v>
      </c>
      <c r="G2059" s="4" t="s">
        <v>275</v>
      </c>
      <c r="H2059" s="4" t="s">
        <v>291</v>
      </c>
      <c r="I2059" s="9" t="s">
        <v>283</v>
      </c>
      <c r="J2059" s="4">
        <v>0.98</v>
      </c>
      <c r="K2059" s="4" t="s">
        <v>377</v>
      </c>
      <c r="L2059" s="4"/>
      <c r="M2059" s="4">
        <v>0.98</v>
      </c>
      <c r="N2059" s="4"/>
      <c r="O2059" s="4" t="s">
        <v>293</v>
      </c>
      <c r="P2059" s="4" t="s">
        <v>279</v>
      </c>
      <c r="Q2059" s="4" t="s">
        <v>6272</v>
      </c>
      <c r="R2059" s="4"/>
      <c r="S2059" s="18"/>
      <c r="U2059" s="7">
        <f>VLOOKUP(F2059,[6]农村公路!$I$6:$W$11652,15,0)</f>
        <v>0.98</v>
      </c>
      <c r="V2059" s="7">
        <f t="shared" si="103"/>
        <v>0</v>
      </c>
      <c r="W2059" s="7" t="e">
        <f>VLOOKUP(F2059,'[7]乡镇通三级、旅游资源产业路项目明细'!$F$8:$S$1305,14,0)</f>
        <v>#N/A</v>
      </c>
      <c r="AA2059" s="7" t="e">
        <f>_xlfn.XLOOKUP(F2059,'[8]乡镇通三级、旅游资源产业路项目明细'!$U:$U,'[8]乡镇通三级、旅游资源产业路项目明细'!$U:$U)</f>
        <v>#N/A</v>
      </c>
      <c r="AB2059" s="7" t="e">
        <f>VLOOKUP(F2059,[9]项目建设投资计划表!$L$7:$O$83,4,0)</f>
        <v>#N/A</v>
      </c>
    </row>
    <row r="2060" spans="1:28" ht="25.15" customHeight="1" outlineLevel="3" x14ac:dyDescent="0.4">
      <c r="A2060" s="4" t="s">
        <v>19</v>
      </c>
      <c r="B2060" s="4" t="s">
        <v>160</v>
      </c>
      <c r="C2060" s="4" t="s">
        <v>6273</v>
      </c>
      <c r="D2060" s="4" t="s">
        <v>6274</v>
      </c>
      <c r="E2060" s="4"/>
      <c r="F2060" s="4" t="s">
        <v>6275</v>
      </c>
      <c r="G2060" s="4" t="s">
        <v>275</v>
      </c>
      <c r="H2060" s="4" t="s">
        <v>291</v>
      </c>
      <c r="I2060" s="9" t="s">
        <v>283</v>
      </c>
      <c r="J2060" s="4">
        <v>0.55000000000000004</v>
      </c>
      <c r="K2060" s="4" t="s">
        <v>377</v>
      </c>
      <c r="L2060" s="4"/>
      <c r="M2060" s="4">
        <v>0.55000000000000004</v>
      </c>
      <c r="N2060" s="4"/>
      <c r="O2060" s="4" t="s">
        <v>293</v>
      </c>
      <c r="P2060" s="4" t="s">
        <v>279</v>
      </c>
      <c r="Q2060" s="4" t="s">
        <v>6276</v>
      </c>
      <c r="R2060" s="4"/>
      <c r="S2060" s="18"/>
      <c r="U2060" s="7">
        <f>VLOOKUP(F2060,[6]农村公路!$I$6:$W$11652,15,0)</f>
        <v>0.55000000000000004</v>
      </c>
      <c r="V2060" s="7">
        <f t="shared" si="103"/>
        <v>0</v>
      </c>
      <c r="W2060" s="7" t="e">
        <f>VLOOKUP(F2060,'[7]乡镇通三级、旅游资源产业路项目明细'!$F$8:$S$1305,14,0)</f>
        <v>#N/A</v>
      </c>
      <c r="AA2060" s="7" t="e">
        <f>_xlfn.XLOOKUP(F2060,'[8]乡镇通三级、旅游资源产业路项目明细'!$U:$U,'[8]乡镇通三级、旅游资源产业路项目明细'!$U:$U)</f>
        <v>#N/A</v>
      </c>
      <c r="AB2060" s="7" t="e">
        <f>VLOOKUP(F2060,[9]项目建设投资计划表!$L$7:$O$83,4,0)</f>
        <v>#N/A</v>
      </c>
    </row>
    <row r="2061" spans="1:28" ht="25.15" customHeight="1" outlineLevel="3" x14ac:dyDescent="0.4">
      <c r="A2061" s="4" t="s">
        <v>19</v>
      </c>
      <c r="B2061" s="4" t="s">
        <v>160</v>
      </c>
      <c r="C2061" s="4" t="s">
        <v>6273</v>
      </c>
      <c r="D2061" s="4" t="s">
        <v>6277</v>
      </c>
      <c r="E2061" s="4"/>
      <c r="F2061" s="4" t="s">
        <v>6278</v>
      </c>
      <c r="G2061" s="4" t="s">
        <v>275</v>
      </c>
      <c r="H2061" s="4" t="s">
        <v>291</v>
      </c>
      <c r="I2061" s="9" t="s">
        <v>6279</v>
      </c>
      <c r="J2061" s="4">
        <v>4.5</v>
      </c>
      <c r="K2061" s="4" t="s">
        <v>377</v>
      </c>
      <c r="L2061" s="4"/>
      <c r="M2061" s="4">
        <v>4.5</v>
      </c>
      <c r="N2061" s="4"/>
      <c r="O2061" s="4" t="s">
        <v>293</v>
      </c>
      <c r="P2061" s="4" t="s">
        <v>279</v>
      </c>
      <c r="Q2061" s="4" t="s">
        <v>6280</v>
      </c>
      <c r="R2061" s="4"/>
      <c r="S2061" s="18"/>
      <c r="U2061" s="7">
        <f>VLOOKUP(F2061,[6]农村公路!$I$6:$W$11652,15,0)</f>
        <v>4.5</v>
      </c>
      <c r="V2061" s="7">
        <f t="shared" si="103"/>
        <v>0</v>
      </c>
      <c r="W2061" s="7" t="e">
        <f>VLOOKUP(F2061,'[7]乡镇通三级、旅游资源产业路项目明细'!$F$8:$S$1305,14,0)</f>
        <v>#N/A</v>
      </c>
      <c r="AA2061" s="7" t="e">
        <f>_xlfn.XLOOKUP(F2061,'[8]乡镇通三级、旅游资源产业路项目明细'!$U:$U,'[8]乡镇通三级、旅游资源产业路项目明细'!$U:$U)</f>
        <v>#N/A</v>
      </c>
      <c r="AB2061" s="7" t="e">
        <f>VLOOKUP(F2061,[9]项目建设投资计划表!$L$7:$O$83,4,0)</f>
        <v>#N/A</v>
      </c>
    </row>
    <row r="2062" spans="1:28" ht="25.15" customHeight="1" outlineLevel="3" x14ac:dyDescent="0.4">
      <c r="A2062" s="4" t="s">
        <v>19</v>
      </c>
      <c r="B2062" s="4" t="s">
        <v>160</v>
      </c>
      <c r="C2062" s="4" t="s">
        <v>6281</v>
      </c>
      <c r="D2062" s="4" t="s">
        <v>6282</v>
      </c>
      <c r="E2062" s="4"/>
      <c r="F2062" s="4" t="s">
        <v>6283</v>
      </c>
      <c r="G2062" s="4" t="s">
        <v>275</v>
      </c>
      <c r="H2062" s="4" t="s">
        <v>291</v>
      </c>
      <c r="I2062" s="9" t="s">
        <v>283</v>
      </c>
      <c r="J2062" s="4">
        <v>0.65</v>
      </c>
      <c r="K2062" s="4" t="s">
        <v>377</v>
      </c>
      <c r="L2062" s="4"/>
      <c r="M2062" s="4">
        <v>0.65</v>
      </c>
      <c r="N2062" s="4"/>
      <c r="O2062" s="4" t="s">
        <v>293</v>
      </c>
      <c r="P2062" s="4" t="s">
        <v>279</v>
      </c>
      <c r="Q2062" s="4" t="s">
        <v>6284</v>
      </c>
      <c r="R2062" s="4"/>
      <c r="S2062" s="18"/>
      <c r="U2062" s="7">
        <f>VLOOKUP(F2062,[6]农村公路!$I$6:$W$11652,15,0)</f>
        <v>0.65</v>
      </c>
      <c r="V2062" s="7">
        <f t="shared" si="103"/>
        <v>0</v>
      </c>
      <c r="W2062" s="7" t="e">
        <f>VLOOKUP(F2062,'[7]乡镇通三级、旅游资源产业路项目明细'!$F$8:$S$1305,14,0)</f>
        <v>#N/A</v>
      </c>
      <c r="AA2062" s="7" t="e">
        <f>_xlfn.XLOOKUP(F2062,'[8]乡镇通三级、旅游资源产业路项目明细'!$U:$U,'[8]乡镇通三级、旅游资源产业路项目明细'!$U:$U)</f>
        <v>#N/A</v>
      </c>
      <c r="AB2062" s="7" t="e">
        <f>VLOOKUP(F2062,[9]项目建设投资计划表!$L$7:$O$83,4,0)</f>
        <v>#N/A</v>
      </c>
    </row>
    <row r="2063" spans="1:28" ht="25.15" customHeight="1" outlineLevel="3" x14ac:dyDescent="0.4">
      <c r="A2063" s="4" t="s">
        <v>19</v>
      </c>
      <c r="B2063" s="4" t="s">
        <v>160</v>
      </c>
      <c r="C2063" s="4" t="s">
        <v>6285</v>
      </c>
      <c r="D2063" s="4" t="s">
        <v>6286</v>
      </c>
      <c r="E2063" s="4"/>
      <c r="F2063" s="4" t="s">
        <v>6287</v>
      </c>
      <c r="G2063" s="4" t="s">
        <v>275</v>
      </c>
      <c r="H2063" s="4" t="s">
        <v>291</v>
      </c>
      <c r="I2063" s="9" t="s">
        <v>283</v>
      </c>
      <c r="J2063" s="4">
        <v>0.47</v>
      </c>
      <c r="K2063" s="4" t="s">
        <v>377</v>
      </c>
      <c r="L2063" s="4"/>
      <c r="M2063" s="4">
        <v>0.47</v>
      </c>
      <c r="N2063" s="4"/>
      <c r="O2063" s="4" t="s">
        <v>293</v>
      </c>
      <c r="P2063" s="4" t="s">
        <v>279</v>
      </c>
      <c r="Q2063" s="4" t="s">
        <v>6288</v>
      </c>
      <c r="R2063" s="4"/>
      <c r="S2063" s="18"/>
      <c r="U2063" s="7">
        <f>VLOOKUP(F2063,[6]农村公路!$I$6:$W$11652,15,0)</f>
        <v>0.47</v>
      </c>
      <c r="V2063" s="7">
        <f t="shared" si="103"/>
        <v>0</v>
      </c>
      <c r="W2063" s="7" t="e">
        <f>VLOOKUP(F2063,'[7]乡镇通三级、旅游资源产业路项目明细'!$F$8:$S$1305,14,0)</f>
        <v>#N/A</v>
      </c>
      <c r="AA2063" s="7" t="e">
        <f>_xlfn.XLOOKUP(F2063,'[8]乡镇通三级、旅游资源产业路项目明细'!$U:$U,'[8]乡镇通三级、旅游资源产业路项目明细'!$U:$U)</f>
        <v>#N/A</v>
      </c>
      <c r="AB2063" s="7" t="e">
        <f>VLOOKUP(F2063,[9]项目建设投资计划表!$L$7:$O$83,4,0)</f>
        <v>#N/A</v>
      </c>
    </row>
    <row r="2064" spans="1:28" ht="25.15" customHeight="1" outlineLevel="3" x14ac:dyDescent="0.4">
      <c r="A2064" s="4" t="s">
        <v>19</v>
      </c>
      <c r="B2064" s="4" t="s">
        <v>160</v>
      </c>
      <c r="C2064" s="4" t="s">
        <v>6273</v>
      </c>
      <c r="D2064" s="4" t="s">
        <v>6274</v>
      </c>
      <c r="E2064" s="4"/>
      <c r="F2064" s="4" t="s">
        <v>6289</v>
      </c>
      <c r="G2064" s="4" t="s">
        <v>275</v>
      </c>
      <c r="H2064" s="4" t="s">
        <v>291</v>
      </c>
      <c r="I2064" s="9" t="s">
        <v>283</v>
      </c>
      <c r="J2064" s="4">
        <v>1</v>
      </c>
      <c r="K2064" s="4" t="s">
        <v>377</v>
      </c>
      <c r="L2064" s="4"/>
      <c r="M2064" s="4">
        <v>1</v>
      </c>
      <c r="N2064" s="4"/>
      <c r="O2064" s="4" t="s">
        <v>293</v>
      </c>
      <c r="P2064" s="4" t="s">
        <v>279</v>
      </c>
      <c r="Q2064" s="4" t="s">
        <v>6290</v>
      </c>
      <c r="R2064" s="4"/>
      <c r="S2064" s="18"/>
      <c r="U2064" s="7">
        <f>VLOOKUP(F2064,[6]农村公路!$I$6:$W$11652,15,0)</f>
        <v>1</v>
      </c>
      <c r="V2064" s="7">
        <f t="shared" si="103"/>
        <v>0</v>
      </c>
      <c r="W2064" s="7" t="e">
        <f>VLOOKUP(F2064,'[7]乡镇通三级、旅游资源产业路项目明细'!$F$8:$S$1305,14,0)</f>
        <v>#N/A</v>
      </c>
      <c r="AA2064" s="7" t="e">
        <f>_xlfn.XLOOKUP(F2064,'[8]乡镇通三级、旅游资源产业路项目明细'!$U:$U,'[8]乡镇通三级、旅游资源产业路项目明细'!$U:$U)</f>
        <v>#N/A</v>
      </c>
      <c r="AB2064" s="7" t="e">
        <f>VLOOKUP(F2064,[9]项目建设投资计划表!$L$7:$O$83,4,0)</f>
        <v>#N/A</v>
      </c>
    </row>
    <row r="2065" spans="1:28" ht="25.15" customHeight="1" outlineLevel="3" x14ac:dyDescent="0.4">
      <c r="A2065" s="4" t="s">
        <v>19</v>
      </c>
      <c r="B2065" s="4" t="s">
        <v>160</v>
      </c>
      <c r="C2065" s="4" t="s">
        <v>6291</v>
      </c>
      <c r="D2065" s="4" t="s">
        <v>1037</v>
      </c>
      <c r="E2065" s="4"/>
      <c r="F2065" s="4" t="s">
        <v>6292</v>
      </c>
      <c r="G2065" s="4" t="s">
        <v>275</v>
      </c>
      <c r="H2065" s="4" t="s">
        <v>291</v>
      </c>
      <c r="I2065" s="9" t="s">
        <v>283</v>
      </c>
      <c r="J2065" s="4">
        <v>0.18</v>
      </c>
      <c r="K2065" s="4" t="s">
        <v>377</v>
      </c>
      <c r="L2065" s="4"/>
      <c r="M2065" s="4">
        <v>0.18</v>
      </c>
      <c r="N2065" s="4"/>
      <c r="O2065" s="4" t="s">
        <v>293</v>
      </c>
      <c r="P2065" s="4" t="s">
        <v>279</v>
      </c>
      <c r="Q2065" s="4" t="s">
        <v>6293</v>
      </c>
      <c r="R2065" s="4"/>
      <c r="S2065" s="18"/>
      <c r="U2065" s="7">
        <f>VLOOKUP(F2065,[6]农村公路!$I$6:$W$11652,15,0)</f>
        <v>0.18</v>
      </c>
      <c r="V2065" s="7">
        <f t="shared" si="103"/>
        <v>0</v>
      </c>
      <c r="W2065" s="7" t="e">
        <f>VLOOKUP(F2065,'[7]乡镇通三级、旅游资源产业路项目明细'!$F$8:$S$1305,14,0)</f>
        <v>#N/A</v>
      </c>
      <c r="AA2065" s="7" t="e">
        <f>_xlfn.XLOOKUP(F2065,'[8]乡镇通三级、旅游资源产业路项目明细'!$U:$U,'[8]乡镇通三级、旅游资源产业路项目明细'!$U:$U)</f>
        <v>#N/A</v>
      </c>
      <c r="AB2065" s="7" t="e">
        <f>VLOOKUP(F2065,[9]项目建设投资计划表!$L$7:$O$83,4,0)</f>
        <v>#N/A</v>
      </c>
    </row>
    <row r="2066" spans="1:28" ht="25.15" customHeight="1" outlineLevel="3" x14ac:dyDescent="0.4">
      <c r="A2066" s="4" t="s">
        <v>19</v>
      </c>
      <c r="B2066" s="4" t="s">
        <v>160</v>
      </c>
      <c r="C2066" s="4" t="s">
        <v>2222</v>
      </c>
      <c r="D2066" s="4" t="s">
        <v>6294</v>
      </c>
      <c r="E2066" s="4"/>
      <c r="F2066" s="4" t="s">
        <v>6295</v>
      </c>
      <c r="G2066" s="4" t="s">
        <v>275</v>
      </c>
      <c r="H2066" s="4" t="s">
        <v>291</v>
      </c>
      <c r="I2066" s="9" t="s">
        <v>6296</v>
      </c>
      <c r="J2066" s="4">
        <v>1.2</v>
      </c>
      <c r="K2066" s="4" t="s">
        <v>377</v>
      </c>
      <c r="L2066" s="4"/>
      <c r="M2066" s="4">
        <v>1.2</v>
      </c>
      <c r="N2066" s="4"/>
      <c r="O2066" s="4" t="s">
        <v>293</v>
      </c>
      <c r="P2066" s="4" t="s">
        <v>279</v>
      </c>
      <c r="Q2066" s="4" t="s">
        <v>6297</v>
      </c>
      <c r="R2066" s="4"/>
      <c r="S2066" s="18"/>
      <c r="U2066" s="7">
        <f>VLOOKUP(F2066,[6]农村公路!$I$6:$W$11652,15,0)</f>
        <v>1.2</v>
      </c>
      <c r="V2066" s="7">
        <f t="shared" si="103"/>
        <v>0</v>
      </c>
      <c r="W2066" s="7" t="e">
        <f>VLOOKUP(F2066,'[7]乡镇通三级、旅游资源产业路项目明细'!$F$8:$S$1305,14,0)</f>
        <v>#N/A</v>
      </c>
      <c r="AA2066" s="7" t="e">
        <f>_xlfn.XLOOKUP(F2066,'[8]乡镇通三级、旅游资源产业路项目明细'!$U:$U,'[8]乡镇通三级、旅游资源产业路项目明细'!$U:$U)</f>
        <v>#N/A</v>
      </c>
      <c r="AB2066" s="7" t="e">
        <f>VLOOKUP(F2066,[9]项目建设投资计划表!$L$7:$O$83,4,0)</f>
        <v>#N/A</v>
      </c>
    </row>
    <row r="2067" spans="1:28" ht="25.15" customHeight="1" outlineLevel="3" x14ac:dyDescent="0.4">
      <c r="A2067" s="4" t="s">
        <v>19</v>
      </c>
      <c r="B2067" s="4" t="s">
        <v>160</v>
      </c>
      <c r="C2067" s="4" t="s">
        <v>6298</v>
      </c>
      <c r="D2067" s="4" t="s">
        <v>6299</v>
      </c>
      <c r="E2067" s="4"/>
      <c r="F2067" s="4" t="s">
        <v>6300</v>
      </c>
      <c r="G2067" s="4" t="s">
        <v>290</v>
      </c>
      <c r="H2067" s="4" t="s">
        <v>291</v>
      </c>
      <c r="I2067" s="9" t="s">
        <v>6301</v>
      </c>
      <c r="J2067" s="4">
        <v>9.0120000000000005</v>
      </c>
      <c r="K2067" s="4" t="s">
        <v>377</v>
      </c>
      <c r="L2067" s="4"/>
      <c r="M2067" s="4">
        <v>9.0120000000000005</v>
      </c>
      <c r="N2067" s="4"/>
      <c r="O2067" s="4">
        <v>6.5</v>
      </c>
      <c r="P2067" s="4" t="s">
        <v>436</v>
      </c>
      <c r="Q2067" s="4" t="s">
        <v>6299</v>
      </c>
      <c r="R2067" s="4"/>
      <c r="S2067" s="18"/>
      <c r="U2067" s="7">
        <f>VLOOKUP(F2067,[6]农村公路!$I$6:$W$11652,15,0)</f>
        <v>9.0120000000000005</v>
      </c>
      <c r="V2067" s="7">
        <f t="shared" si="103"/>
        <v>0</v>
      </c>
      <c r="W2067" s="7" t="e">
        <f>VLOOKUP(F2067,'[7]乡镇通三级、旅游资源产业路项目明细'!$F$8:$S$1305,14,0)</f>
        <v>#N/A</v>
      </c>
      <c r="AA2067" s="7" t="e">
        <f>_xlfn.XLOOKUP(F2067,'[8]乡镇通三级、旅游资源产业路项目明细'!$U:$U,'[8]乡镇通三级、旅游资源产业路项目明细'!$U:$U)</f>
        <v>#N/A</v>
      </c>
      <c r="AB2067" s="7" t="e">
        <f>VLOOKUP(F2067,[9]项目建设投资计划表!$L$7:$O$83,4,0)</f>
        <v>#N/A</v>
      </c>
    </row>
    <row r="2068" spans="1:28" ht="25.15" customHeight="1" outlineLevel="3" x14ac:dyDescent="0.4">
      <c r="A2068" s="4" t="s">
        <v>19</v>
      </c>
      <c r="B2068" s="4" t="s">
        <v>160</v>
      </c>
      <c r="C2068" s="4" t="s">
        <v>6302</v>
      </c>
      <c r="D2068" s="4" t="s">
        <v>6303</v>
      </c>
      <c r="E2068" s="4"/>
      <c r="F2068" s="4" t="s">
        <v>6304</v>
      </c>
      <c r="G2068" s="4" t="s">
        <v>275</v>
      </c>
      <c r="H2068" s="4" t="s">
        <v>291</v>
      </c>
      <c r="I2068" s="9" t="s">
        <v>283</v>
      </c>
      <c r="J2068" s="4">
        <v>0.6</v>
      </c>
      <c r="K2068" s="4" t="s">
        <v>377</v>
      </c>
      <c r="L2068" s="4"/>
      <c r="M2068" s="4">
        <v>0.6</v>
      </c>
      <c r="N2068" s="4"/>
      <c r="O2068" s="4" t="s">
        <v>293</v>
      </c>
      <c r="P2068" s="4" t="s">
        <v>279</v>
      </c>
      <c r="Q2068" s="4" t="s">
        <v>6305</v>
      </c>
      <c r="R2068" s="4"/>
      <c r="S2068" s="18"/>
      <c r="U2068" s="7">
        <f>VLOOKUP(F2068,[6]农村公路!$I$6:$W$11652,15,0)</f>
        <v>0.6</v>
      </c>
      <c r="V2068" s="7">
        <f t="shared" si="103"/>
        <v>0</v>
      </c>
      <c r="W2068" s="7" t="e">
        <f>VLOOKUP(F2068,'[7]乡镇通三级、旅游资源产业路项目明细'!$F$8:$S$1305,14,0)</f>
        <v>#N/A</v>
      </c>
      <c r="AA2068" s="7" t="e">
        <f>_xlfn.XLOOKUP(F2068,'[8]乡镇通三级、旅游资源产业路项目明细'!$U:$U,'[8]乡镇通三级、旅游资源产业路项目明细'!$U:$U)</f>
        <v>#N/A</v>
      </c>
      <c r="AB2068" s="7" t="e">
        <f>VLOOKUP(F2068,[9]项目建设投资计划表!$L$7:$O$83,4,0)</f>
        <v>#N/A</v>
      </c>
    </row>
    <row r="2069" spans="1:28" ht="25.15" customHeight="1" outlineLevel="3" x14ac:dyDescent="0.4">
      <c r="A2069" s="4" t="s">
        <v>19</v>
      </c>
      <c r="B2069" s="4" t="s">
        <v>160</v>
      </c>
      <c r="C2069" s="4" t="s">
        <v>6302</v>
      </c>
      <c r="D2069" s="4" t="s">
        <v>6303</v>
      </c>
      <c r="E2069" s="4"/>
      <c r="F2069" s="4" t="s">
        <v>6306</v>
      </c>
      <c r="G2069" s="4" t="s">
        <v>275</v>
      </c>
      <c r="H2069" s="4" t="s">
        <v>291</v>
      </c>
      <c r="I2069" s="9" t="s">
        <v>283</v>
      </c>
      <c r="J2069" s="4">
        <v>0.24</v>
      </c>
      <c r="K2069" s="4" t="s">
        <v>377</v>
      </c>
      <c r="L2069" s="4"/>
      <c r="M2069" s="4">
        <v>0.24</v>
      </c>
      <c r="N2069" s="4"/>
      <c r="O2069" s="4" t="s">
        <v>293</v>
      </c>
      <c r="P2069" s="4" t="s">
        <v>279</v>
      </c>
      <c r="Q2069" s="4" t="s">
        <v>6307</v>
      </c>
      <c r="R2069" s="4"/>
      <c r="S2069" s="18"/>
      <c r="U2069" s="7">
        <f>VLOOKUP(F2069,[6]农村公路!$I$6:$W$11652,15,0)</f>
        <v>0.24</v>
      </c>
      <c r="V2069" s="7">
        <f t="shared" si="103"/>
        <v>0</v>
      </c>
      <c r="W2069" s="7" t="e">
        <f>VLOOKUP(F2069,'[7]乡镇通三级、旅游资源产业路项目明细'!$F$8:$S$1305,14,0)</f>
        <v>#N/A</v>
      </c>
      <c r="AA2069" s="7" t="e">
        <f>_xlfn.XLOOKUP(F2069,'[8]乡镇通三级、旅游资源产业路项目明细'!$U:$U,'[8]乡镇通三级、旅游资源产业路项目明细'!$U:$U)</f>
        <v>#N/A</v>
      </c>
      <c r="AB2069" s="7" t="e">
        <f>VLOOKUP(F2069,[9]项目建设投资计划表!$L$7:$O$83,4,0)</f>
        <v>#N/A</v>
      </c>
    </row>
    <row r="2070" spans="1:28" ht="25.15" customHeight="1" outlineLevel="3" x14ac:dyDescent="0.4">
      <c r="A2070" s="4" t="s">
        <v>19</v>
      </c>
      <c r="B2070" s="4" t="s">
        <v>160</v>
      </c>
      <c r="C2070" s="4" t="s">
        <v>6308</v>
      </c>
      <c r="D2070" s="4" t="s">
        <v>4852</v>
      </c>
      <c r="E2070" s="4"/>
      <c r="F2070" s="4" t="s">
        <v>6309</v>
      </c>
      <c r="G2070" s="4" t="s">
        <v>275</v>
      </c>
      <c r="H2070" s="4" t="s">
        <v>291</v>
      </c>
      <c r="I2070" s="9" t="s">
        <v>283</v>
      </c>
      <c r="J2070" s="4">
        <v>0.5</v>
      </c>
      <c r="K2070" s="4" t="s">
        <v>377</v>
      </c>
      <c r="L2070" s="4"/>
      <c r="M2070" s="4">
        <v>0.5</v>
      </c>
      <c r="N2070" s="4"/>
      <c r="O2070" s="4" t="s">
        <v>293</v>
      </c>
      <c r="P2070" s="4" t="s">
        <v>279</v>
      </c>
      <c r="Q2070" s="4" t="s">
        <v>6310</v>
      </c>
      <c r="R2070" s="4"/>
      <c r="S2070" s="18"/>
      <c r="U2070" s="7">
        <f>VLOOKUP(F2070,[6]农村公路!$I$6:$W$11652,15,0)</f>
        <v>0.5</v>
      </c>
      <c r="V2070" s="7">
        <f t="shared" si="103"/>
        <v>0</v>
      </c>
      <c r="W2070" s="7" t="e">
        <f>VLOOKUP(F2070,'[7]乡镇通三级、旅游资源产业路项目明细'!$F$8:$S$1305,14,0)</f>
        <v>#N/A</v>
      </c>
      <c r="AA2070" s="7" t="e">
        <f>_xlfn.XLOOKUP(F2070,'[8]乡镇通三级、旅游资源产业路项目明细'!$U:$U,'[8]乡镇通三级、旅游资源产业路项目明细'!$U:$U)</f>
        <v>#N/A</v>
      </c>
      <c r="AB2070" s="7" t="e">
        <f>VLOOKUP(F2070,[9]项目建设投资计划表!$L$7:$O$83,4,0)</f>
        <v>#N/A</v>
      </c>
    </row>
    <row r="2071" spans="1:28" ht="25.15" customHeight="1" outlineLevel="3" x14ac:dyDescent="0.4">
      <c r="A2071" s="4" t="s">
        <v>19</v>
      </c>
      <c r="B2071" s="4" t="s">
        <v>160</v>
      </c>
      <c r="C2071" s="4" t="s">
        <v>6281</v>
      </c>
      <c r="D2071" s="4" t="s">
        <v>6311</v>
      </c>
      <c r="E2071" s="4"/>
      <c r="F2071" s="4" t="s">
        <v>6312</v>
      </c>
      <c r="G2071" s="4" t="s">
        <v>275</v>
      </c>
      <c r="H2071" s="4" t="s">
        <v>291</v>
      </c>
      <c r="I2071" s="9" t="s">
        <v>6313</v>
      </c>
      <c r="J2071" s="4">
        <v>0.5</v>
      </c>
      <c r="K2071" s="4" t="s">
        <v>377</v>
      </c>
      <c r="L2071" s="4"/>
      <c r="M2071" s="4">
        <v>0.5</v>
      </c>
      <c r="N2071" s="4"/>
      <c r="O2071" s="4" t="s">
        <v>293</v>
      </c>
      <c r="P2071" s="4" t="s">
        <v>279</v>
      </c>
      <c r="Q2071" s="4" t="s">
        <v>6314</v>
      </c>
      <c r="R2071" s="4"/>
      <c r="S2071" s="18"/>
      <c r="U2071" s="7">
        <f>VLOOKUP(F2071,[6]农村公路!$I$6:$W$11652,15,0)</f>
        <v>0.5</v>
      </c>
      <c r="V2071" s="7">
        <f t="shared" si="103"/>
        <v>0</v>
      </c>
      <c r="W2071" s="7" t="e">
        <f>VLOOKUP(F2071,'[7]乡镇通三级、旅游资源产业路项目明细'!$F$8:$S$1305,14,0)</f>
        <v>#N/A</v>
      </c>
      <c r="AA2071" s="7" t="e">
        <f>_xlfn.XLOOKUP(F2071,'[8]乡镇通三级、旅游资源产业路项目明细'!$U:$U,'[8]乡镇通三级、旅游资源产业路项目明细'!$U:$U)</f>
        <v>#N/A</v>
      </c>
      <c r="AB2071" s="7" t="e">
        <f>VLOOKUP(F2071,[9]项目建设投资计划表!$L$7:$O$83,4,0)</f>
        <v>#N/A</v>
      </c>
    </row>
    <row r="2072" spans="1:28" ht="25.15" customHeight="1" outlineLevel="3" x14ac:dyDescent="0.4">
      <c r="A2072" s="4" t="s">
        <v>19</v>
      </c>
      <c r="B2072" s="4" t="s">
        <v>160</v>
      </c>
      <c r="C2072" s="4" t="s">
        <v>6302</v>
      </c>
      <c r="D2072" s="4" t="s">
        <v>6303</v>
      </c>
      <c r="E2072" s="4"/>
      <c r="F2072" s="4" t="s">
        <v>6315</v>
      </c>
      <c r="G2072" s="4" t="s">
        <v>275</v>
      </c>
      <c r="H2072" s="4" t="s">
        <v>291</v>
      </c>
      <c r="I2072" s="9" t="s">
        <v>6316</v>
      </c>
      <c r="J2072" s="4">
        <v>1.2</v>
      </c>
      <c r="K2072" s="4" t="s">
        <v>377</v>
      </c>
      <c r="L2072" s="4"/>
      <c r="M2072" s="4">
        <v>1.2</v>
      </c>
      <c r="N2072" s="4"/>
      <c r="O2072" s="4" t="s">
        <v>293</v>
      </c>
      <c r="P2072" s="4" t="s">
        <v>279</v>
      </c>
      <c r="Q2072" s="4" t="s">
        <v>6317</v>
      </c>
      <c r="R2072" s="4"/>
      <c r="S2072" s="18"/>
      <c r="U2072" s="7">
        <f>VLOOKUP(F2072,[6]农村公路!$I$6:$W$11652,15,0)</f>
        <v>1.2</v>
      </c>
      <c r="V2072" s="7">
        <f t="shared" si="103"/>
        <v>0</v>
      </c>
      <c r="W2072" s="7" t="e">
        <f>VLOOKUP(F2072,'[7]乡镇通三级、旅游资源产业路项目明细'!$F$8:$S$1305,14,0)</f>
        <v>#N/A</v>
      </c>
      <c r="AA2072" s="7" t="e">
        <f>_xlfn.XLOOKUP(F2072,'[8]乡镇通三级、旅游资源产业路项目明细'!$U:$U,'[8]乡镇通三级、旅游资源产业路项目明细'!$U:$U)</f>
        <v>#N/A</v>
      </c>
      <c r="AB2072" s="7" t="e">
        <f>VLOOKUP(F2072,[9]项目建设投资计划表!$L$7:$O$83,4,0)</f>
        <v>#N/A</v>
      </c>
    </row>
    <row r="2073" spans="1:28" ht="25.15" customHeight="1" outlineLevel="3" x14ac:dyDescent="0.4">
      <c r="A2073" s="4" t="s">
        <v>19</v>
      </c>
      <c r="B2073" s="4" t="s">
        <v>160</v>
      </c>
      <c r="C2073" s="4" t="s">
        <v>6263</v>
      </c>
      <c r="D2073" s="4" t="s">
        <v>6318</v>
      </c>
      <c r="E2073" s="4"/>
      <c r="F2073" s="4" t="s">
        <v>6319</v>
      </c>
      <c r="G2073" s="4" t="s">
        <v>275</v>
      </c>
      <c r="H2073" s="4" t="s">
        <v>291</v>
      </c>
      <c r="I2073" s="9" t="s">
        <v>283</v>
      </c>
      <c r="J2073" s="4">
        <v>0.35</v>
      </c>
      <c r="K2073" s="4" t="s">
        <v>377</v>
      </c>
      <c r="L2073" s="4"/>
      <c r="M2073" s="4">
        <v>0.35</v>
      </c>
      <c r="N2073" s="4"/>
      <c r="O2073" s="4" t="s">
        <v>293</v>
      </c>
      <c r="P2073" s="4" t="s">
        <v>279</v>
      </c>
      <c r="Q2073" s="4" t="s">
        <v>6320</v>
      </c>
      <c r="R2073" s="4"/>
      <c r="S2073" s="18"/>
      <c r="U2073" s="7">
        <f>VLOOKUP(F2073,[6]农村公路!$I$6:$W$11652,15,0)</f>
        <v>0.35</v>
      </c>
      <c r="V2073" s="7">
        <f t="shared" si="103"/>
        <v>0</v>
      </c>
      <c r="W2073" s="7" t="e">
        <f>VLOOKUP(F2073,'[7]乡镇通三级、旅游资源产业路项目明细'!$F$8:$S$1305,14,0)</f>
        <v>#N/A</v>
      </c>
      <c r="AA2073" s="7" t="e">
        <f>_xlfn.XLOOKUP(F2073,'[8]乡镇通三级、旅游资源产业路项目明细'!$U:$U,'[8]乡镇通三级、旅游资源产业路项目明细'!$U:$U)</f>
        <v>#N/A</v>
      </c>
      <c r="AB2073" s="7" t="e">
        <f>VLOOKUP(F2073,[9]项目建设投资计划表!$L$7:$O$83,4,0)</f>
        <v>#N/A</v>
      </c>
    </row>
    <row r="2074" spans="1:28" ht="25.15" customHeight="1" outlineLevel="3" x14ac:dyDescent="0.4">
      <c r="A2074" s="4" t="s">
        <v>19</v>
      </c>
      <c r="B2074" s="4" t="s">
        <v>160</v>
      </c>
      <c r="C2074" s="4" t="s">
        <v>6267</v>
      </c>
      <c r="D2074" s="4" t="s">
        <v>6321</v>
      </c>
      <c r="E2074" s="4"/>
      <c r="F2074" s="4" t="s">
        <v>6322</v>
      </c>
      <c r="G2074" s="4" t="s">
        <v>275</v>
      </c>
      <c r="H2074" s="4" t="s">
        <v>291</v>
      </c>
      <c r="I2074" s="9" t="s">
        <v>283</v>
      </c>
      <c r="J2074" s="4">
        <v>0.6</v>
      </c>
      <c r="K2074" s="4" t="s">
        <v>377</v>
      </c>
      <c r="L2074" s="4"/>
      <c r="M2074" s="4">
        <v>0.6</v>
      </c>
      <c r="N2074" s="4"/>
      <c r="O2074" s="4" t="s">
        <v>293</v>
      </c>
      <c r="P2074" s="4" t="s">
        <v>279</v>
      </c>
      <c r="Q2074" s="4" t="s">
        <v>6323</v>
      </c>
      <c r="R2074" s="4"/>
      <c r="S2074" s="18"/>
      <c r="U2074" s="7">
        <f>VLOOKUP(F2074,[6]农村公路!$I$6:$W$11652,15,0)</f>
        <v>0.6</v>
      </c>
      <c r="V2074" s="7">
        <f t="shared" si="103"/>
        <v>0</v>
      </c>
      <c r="W2074" s="7" t="e">
        <f>VLOOKUP(F2074,'[7]乡镇通三级、旅游资源产业路项目明细'!$F$8:$S$1305,14,0)</f>
        <v>#N/A</v>
      </c>
      <c r="AA2074" s="7" t="e">
        <f>_xlfn.XLOOKUP(F2074,'[8]乡镇通三级、旅游资源产业路项目明细'!$U:$U,'[8]乡镇通三级、旅游资源产业路项目明细'!$U:$U)</f>
        <v>#N/A</v>
      </c>
      <c r="AB2074" s="7" t="e">
        <f>VLOOKUP(F2074,[9]项目建设投资计划表!$L$7:$O$83,4,0)</f>
        <v>#N/A</v>
      </c>
    </row>
    <row r="2075" spans="1:28" s="1" customFormat="1" ht="25.15" customHeight="1" outlineLevel="2" x14ac:dyDescent="0.4">
      <c r="A2075" s="4"/>
      <c r="B2075" s="11" t="s">
        <v>153</v>
      </c>
      <c r="C2075" s="4"/>
      <c r="D2075" s="4"/>
      <c r="E2075" s="9"/>
      <c r="F2075" s="4"/>
      <c r="G2075" s="4"/>
      <c r="H2075" s="9"/>
      <c r="I2075" s="9"/>
      <c r="J2075" s="4">
        <f>SUBTOTAL(9,J2076:J2095)</f>
        <v>65.180000000000007</v>
      </c>
      <c r="K2075" s="4"/>
      <c r="L2075" s="4"/>
      <c r="M2075" s="4">
        <f>SUBTOTAL(9,M2076:M2095)</f>
        <v>65.180000000000007</v>
      </c>
      <c r="N2075" s="4">
        <v>65.171000000000006</v>
      </c>
      <c r="O2075" s="4"/>
      <c r="P2075" s="4"/>
      <c r="Q2075" s="4"/>
      <c r="R2075" s="4"/>
      <c r="S2075" s="18">
        <f t="shared" si="102"/>
        <v>9.0000000000003411E-3</v>
      </c>
    </row>
    <row r="2076" spans="1:28" ht="25.15" customHeight="1" outlineLevel="3" x14ac:dyDescent="0.4">
      <c r="A2076" s="4" t="s">
        <v>19</v>
      </c>
      <c r="B2076" s="4" t="s">
        <v>153</v>
      </c>
      <c r="C2076" s="4" t="s">
        <v>6324</v>
      </c>
      <c r="D2076" s="4" t="s">
        <v>6325</v>
      </c>
      <c r="E2076" s="9"/>
      <c r="F2076" s="4" t="s">
        <v>6326</v>
      </c>
      <c r="G2076" s="4" t="s">
        <v>434</v>
      </c>
      <c r="H2076" s="9" t="s">
        <v>200</v>
      </c>
      <c r="I2076" s="9" t="s">
        <v>6327</v>
      </c>
      <c r="J2076" s="4">
        <v>14.071</v>
      </c>
      <c r="K2076" s="4">
        <v>0</v>
      </c>
      <c r="L2076" s="4" t="s">
        <v>279</v>
      </c>
      <c r="M2076" s="4">
        <v>14.071</v>
      </c>
      <c r="N2076" s="4"/>
      <c r="O2076" s="4">
        <v>6.5</v>
      </c>
      <c r="P2076" s="4" t="s">
        <v>436</v>
      </c>
      <c r="Q2076" s="4" t="s">
        <v>6324</v>
      </c>
      <c r="R2076" s="4"/>
      <c r="S2076" s="18"/>
      <c r="W2076" s="7" t="e">
        <f>VLOOKUP(F2076,'[7]2021年备案'!$F$8:$S$1293,14,0)</f>
        <v>#N/A</v>
      </c>
      <c r="Y2076" s="7" t="e">
        <f>J2076-W2076-M2076</f>
        <v>#N/A</v>
      </c>
      <c r="Z2076" s="7" t="s">
        <v>437</v>
      </c>
      <c r="AA2076" s="7" t="e">
        <f>_xlfn.XLOOKUP(F2076,'[8]乡镇通三级、旅游资源产业路项目明细'!$U:$U,'[8]乡镇通三级、旅游资源产业路项目明细'!$U:$U)</f>
        <v>#N/A</v>
      </c>
      <c r="AB2076" s="7" t="e">
        <f>VLOOKUP(F2076,[9]项目建设投资计划表!$L$7:$O$83,4,0)</f>
        <v>#N/A</v>
      </c>
    </row>
    <row r="2077" spans="1:28" ht="25.15" customHeight="1" outlineLevel="3" x14ac:dyDescent="0.4">
      <c r="A2077" s="4" t="s">
        <v>19</v>
      </c>
      <c r="B2077" s="4" t="s">
        <v>153</v>
      </c>
      <c r="C2077" s="4" t="s">
        <v>6328</v>
      </c>
      <c r="D2077" s="4" t="s">
        <v>6329</v>
      </c>
      <c r="E2077" s="9"/>
      <c r="F2077" s="4" t="s">
        <v>6330</v>
      </c>
      <c r="G2077" s="4" t="s">
        <v>290</v>
      </c>
      <c r="H2077" s="9" t="s">
        <v>291</v>
      </c>
      <c r="I2077" s="9" t="s">
        <v>283</v>
      </c>
      <c r="J2077" s="4">
        <v>1.9850000000000001</v>
      </c>
      <c r="K2077" s="4" t="s">
        <v>377</v>
      </c>
      <c r="L2077" s="4">
        <v>0</v>
      </c>
      <c r="M2077" s="4">
        <v>1.9850000000000001</v>
      </c>
      <c r="N2077" s="4"/>
      <c r="O2077" s="4" t="s">
        <v>293</v>
      </c>
      <c r="P2077" s="4" t="s">
        <v>279</v>
      </c>
      <c r="Q2077" s="4" t="s">
        <v>6329</v>
      </c>
      <c r="R2077" s="4"/>
      <c r="S2077" s="18"/>
      <c r="U2077" s="7">
        <f>VLOOKUP(F2077,[6]农村公路!$I$6:$W$11652,15,0)</f>
        <v>1.9850000000000001</v>
      </c>
      <c r="V2077" s="7">
        <f t="shared" ref="V2077:V2095" si="104">J2077-U2077</f>
        <v>0</v>
      </c>
      <c r="W2077" s="7" t="e">
        <f>VLOOKUP(F2077,'[7]乡镇通三级、旅游资源产业路项目明细'!$F$8:$S$1305,14,0)</f>
        <v>#N/A</v>
      </c>
      <c r="AA2077" s="7" t="e">
        <f>_xlfn.XLOOKUP(F2077,'[8]乡镇通三级、旅游资源产业路项目明细'!$U:$U,'[8]乡镇通三级、旅游资源产业路项目明细'!$U:$U)</f>
        <v>#N/A</v>
      </c>
      <c r="AB2077" s="7" t="e">
        <f>VLOOKUP(F2077,[9]项目建设投资计划表!$L$7:$O$83,4,0)</f>
        <v>#N/A</v>
      </c>
    </row>
    <row r="2078" spans="1:28" ht="25.15" customHeight="1" outlineLevel="3" x14ac:dyDescent="0.4">
      <c r="A2078" s="4" t="s">
        <v>19</v>
      </c>
      <c r="B2078" s="4" t="s">
        <v>153</v>
      </c>
      <c r="C2078" s="4" t="s">
        <v>6331</v>
      </c>
      <c r="D2078" s="4" t="s">
        <v>33</v>
      </c>
      <c r="E2078" s="9"/>
      <c r="F2078" s="4" t="s">
        <v>6332</v>
      </c>
      <c r="G2078" s="4" t="s">
        <v>290</v>
      </c>
      <c r="H2078" s="9" t="s">
        <v>200</v>
      </c>
      <c r="I2078" s="9" t="s">
        <v>6333</v>
      </c>
      <c r="J2078" s="4">
        <v>8.6669999999999998</v>
      </c>
      <c r="K2078" s="4" t="s">
        <v>2133</v>
      </c>
      <c r="L2078" s="4">
        <v>0</v>
      </c>
      <c r="M2078" s="4">
        <v>8.6669999999999998</v>
      </c>
      <c r="N2078" s="4"/>
      <c r="O2078" s="4" t="s">
        <v>293</v>
      </c>
      <c r="P2078" s="4" t="s">
        <v>279</v>
      </c>
      <c r="Q2078" s="4" t="s">
        <v>6334</v>
      </c>
      <c r="R2078" s="4"/>
      <c r="S2078" s="18"/>
      <c r="U2078" s="7">
        <f>VLOOKUP(F2078,[6]农村公路!$I$6:$W$11652,15,0)</f>
        <v>8.6669999999999998</v>
      </c>
      <c r="V2078" s="7">
        <f t="shared" si="104"/>
        <v>0</v>
      </c>
      <c r="W2078" s="7" t="e">
        <f>VLOOKUP(F2078,'[7]乡镇通三级、旅游资源产业路项目明细'!$F$8:$S$1305,14,0)</f>
        <v>#N/A</v>
      </c>
      <c r="AA2078" s="7" t="e">
        <f>_xlfn.XLOOKUP(F2078,'[8]乡镇通三级、旅游资源产业路项目明细'!$U:$U,'[8]乡镇通三级、旅游资源产业路项目明细'!$U:$U)</f>
        <v>#N/A</v>
      </c>
      <c r="AB2078" s="7" t="e">
        <f>VLOOKUP(F2078,[9]项目建设投资计划表!$L$7:$O$83,4,0)</f>
        <v>#N/A</v>
      </c>
    </row>
    <row r="2079" spans="1:28" ht="25.15" customHeight="1" outlineLevel="3" x14ac:dyDescent="0.4">
      <c r="A2079" s="4" t="s">
        <v>19</v>
      </c>
      <c r="B2079" s="4" t="s">
        <v>153</v>
      </c>
      <c r="C2079" s="4" t="s">
        <v>6335</v>
      </c>
      <c r="D2079" s="4" t="s">
        <v>6336</v>
      </c>
      <c r="E2079" s="9"/>
      <c r="F2079" s="4" t="s">
        <v>6337</v>
      </c>
      <c r="G2079" s="4" t="s">
        <v>290</v>
      </c>
      <c r="H2079" s="9" t="s">
        <v>291</v>
      </c>
      <c r="I2079" s="9" t="s">
        <v>283</v>
      </c>
      <c r="J2079" s="4">
        <v>8.7129999999999992</v>
      </c>
      <c r="K2079" s="4" t="s">
        <v>377</v>
      </c>
      <c r="L2079" s="4">
        <v>0</v>
      </c>
      <c r="M2079" s="4">
        <v>8.7129999999999992</v>
      </c>
      <c r="N2079" s="4"/>
      <c r="O2079" s="4" t="s">
        <v>293</v>
      </c>
      <c r="P2079" s="4" t="s">
        <v>279</v>
      </c>
      <c r="Q2079" s="4" t="s">
        <v>6338</v>
      </c>
      <c r="R2079" s="4"/>
      <c r="S2079" s="18"/>
      <c r="U2079" s="7">
        <f>VLOOKUP(F2079,[6]农村公路!$I$6:$W$11652,15,0)</f>
        <v>8.7129999999999992</v>
      </c>
      <c r="V2079" s="7">
        <f t="shared" si="104"/>
        <v>0</v>
      </c>
      <c r="W2079" s="7" t="e">
        <f>VLOOKUP(F2079,'[7]乡镇通三级、旅游资源产业路项目明细'!$F$8:$S$1305,14,0)</f>
        <v>#N/A</v>
      </c>
      <c r="AA2079" s="7" t="e">
        <f>_xlfn.XLOOKUP(F2079,'[8]乡镇通三级、旅游资源产业路项目明细'!$U:$U,'[8]乡镇通三级、旅游资源产业路项目明细'!$U:$U)</f>
        <v>#N/A</v>
      </c>
      <c r="AB2079" s="7" t="e">
        <f>VLOOKUP(F2079,[9]项目建设投资计划表!$L$7:$O$83,4,0)</f>
        <v>#N/A</v>
      </c>
    </row>
    <row r="2080" spans="1:28" ht="25.15" customHeight="1" outlineLevel="3" x14ac:dyDescent="0.4">
      <c r="A2080" s="4" t="s">
        <v>19</v>
      </c>
      <c r="B2080" s="4" t="s">
        <v>153</v>
      </c>
      <c r="C2080" s="4" t="s">
        <v>6335</v>
      </c>
      <c r="D2080" s="4" t="s">
        <v>6336</v>
      </c>
      <c r="E2080" s="9"/>
      <c r="F2080" s="4" t="s">
        <v>6339</v>
      </c>
      <c r="G2080" s="4" t="s">
        <v>290</v>
      </c>
      <c r="H2080" s="9" t="s">
        <v>291</v>
      </c>
      <c r="I2080" s="9" t="s">
        <v>6340</v>
      </c>
      <c r="J2080" s="4">
        <v>0.93700000000000006</v>
      </c>
      <c r="K2080" s="4" t="s">
        <v>277</v>
      </c>
      <c r="L2080" s="4">
        <v>0</v>
      </c>
      <c r="M2080" s="4">
        <v>0.93700000000000006</v>
      </c>
      <c r="N2080" s="4"/>
      <c r="O2080" s="4" t="s">
        <v>293</v>
      </c>
      <c r="P2080" s="4" t="s">
        <v>279</v>
      </c>
      <c r="Q2080" s="4" t="s">
        <v>6341</v>
      </c>
      <c r="R2080" s="4"/>
      <c r="S2080" s="18"/>
      <c r="U2080" s="7">
        <f>VLOOKUP(F2080,[6]农村公路!$I$6:$W$11652,15,0)</f>
        <v>0.93700000000000006</v>
      </c>
      <c r="V2080" s="7">
        <f t="shared" si="104"/>
        <v>0</v>
      </c>
      <c r="W2080" s="7" t="e">
        <f>VLOOKUP(F2080,'[7]乡镇通三级、旅游资源产业路项目明细'!$F$8:$S$1305,14,0)</f>
        <v>#N/A</v>
      </c>
      <c r="AA2080" s="7" t="e">
        <f>_xlfn.XLOOKUP(F2080,'[8]乡镇通三级、旅游资源产业路项目明细'!$U:$U,'[8]乡镇通三级、旅游资源产业路项目明细'!$U:$U)</f>
        <v>#N/A</v>
      </c>
      <c r="AB2080" s="7" t="e">
        <f>VLOOKUP(F2080,[9]项目建设投资计划表!$L$7:$O$83,4,0)</f>
        <v>#N/A</v>
      </c>
    </row>
    <row r="2081" spans="1:28" ht="25.15" customHeight="1" outlineLevel="3" x14ac:dyDescent="0.4">
      <c r="A2081" s="4" t="s">
        <v>19</v>
      </c>
      <c r="B2081" s="4" t="s">
        <v>153</v>
      </c>
      <c r="C2081" s="4" t="s">
        <v>6342</v>
      </c>
      <c r="D2081" s="4" t="s">
        <v>6343</v>
      </c>
      <c r="E2081" s="9"/>
      <c r="F2081" s="4" t="s">
        <v>6344</v>
      </c>
      <c r="G2081" s="4" t="s">
        <v>275</v>
      </c>
      <c r="H2081" s="9" t="s">
        <v>291</v>
      </c>
      <c r="I2081" s="9" t="s">
        <v>283</v>
      </c>
      <c r="J2081" s="4">
        <v>2.11</v>
      </c>
      <c r="K2081" s="4" t="s">
        <v>2133</v>
      </c>
      <c r="L2081" s="4">
        <v>0</v>
      </c>
      <c r="M2081" s="4">
        <v>2.11</v>
      </c>
      <c r="N2081" s="4"/>
      <c r="O2081" s="4" t="s">
        <v>923</v>
      </c>
      <c r="P2081" s="4" t="s">
        <v>279</v>
      </c>
      <c r="Q2081" s="4" t="s">
        <v>6345</v>
      </c>
      <c r="R2081" s="4"/>
      <c r="S2081" s="18"/>
      <c r="U2081" s="7">
        <f>VLOOKUP(F2081,[6]农村公路!$I$6:$W$11652,15,0)</f>
        <v>2.11</v>
      </c>
      <c r="V2081" s="7">
        <f t="shared" si="104"/>
        <v>0</v>
      </c>
      <c r="W2081" s="7" t="e">
        <f>VLOOKUP(F2081,'[7]乡镇通三级、旅游资源产业路项目明细'!$F$8:$S$1305,14,0)</f>
        <v>#N/A</v>
      </c>
      <c r="AA2081" s="7" t="e">
        <f>_xlfn.XLOOKUP(F2081,'[8]乡镇通三级、旅游资源产业路项目明细'!$U:$U,'[8]乡镇通三级、旅游资源产业路项目明细'!$U:$U)</f>
        <v>#N/A</v>
      </c>
      <c r="AB2081" s="7" t="e">
        <f>VLOOKUP(F2081,[9]项目建设投资计划表!$L$7:$O$83,4,0)</f>
        <v>#N/A</v>
      </c>
    </row>
    <row r="2082" spans="1:28" ht="25.15" customHeight="1" outlineLevel="3" x14ac:dyDescent="0.4">
      <c r="A2082" s="4" t="s">
        <v>19</v>
      </c>
      <c r="B2082" s="4" t="s">
        <v>153</v>
      </c>
      <c r="C2082" s="4" t="s">
        <v>6346</v>
      </c>
      <c r="D2082" s="4" t="s">
        <v>6347</v>
      </c>
      <c r="E2082" s="9"/>
      <c r="F2082" s="4" t="s">
        <v>6348</v>
      </c>
      <c r="G2082" s="4" t="s">
        <v>275</v>
      </c>
      <c r="H2082" s="9" t="s">
        <v>291</v>
      </c>
      <c r="I2082" s="9" t="s">
        <v>283</v>
      </c>
      <c r="J2082" s="4">
        <v>3.5910000000000002</v>
      </c>
      <c r="K2082" s="4" t="s">
        <v>377</v>
      </c>
      <c r="L2082" s="4">
        <v>0</v>
      </c>
      <c r="M2082" s="4">
        <v>3.5910000000000002</v>
      </c>
      <c r="N2082" s="4"/>
      <c r="O2082" s="4" t="s">
        <v>285</v>
      </c>
      <c r="P2082" s="4" t="s">
        <v>279</v>
      </c>
      <c r="Q2082" s="4" t="s">
        <v>6349</v>
      </c>
      <c r="R2082" s="4"/>
      <c r="S2082" s="18"/>
      <c r="U2082" s="7">
        <f>VLOOKUP(F2082,[6]农村公路!$I$6:$W$11652,15,0)</f>
        <v>3.5910000000000002</v>
      </c>
      <c r="V2082" s="7">
        <f t="shared" si="104"/>
        <v>0</v>
      </c>
      <c r="W2082" s="7" t="e">
        <f>VLOOKUP(F2082,'[7]乡镇通三级、旅游资源产业路项目明细'!$F$8:$S$1305,14,0)</f>
        <v>#N/A</v>
      </c>
      <c r="AA2082" s="7" t="e">
        <f>_xlfn.XLOOKUP(F2082,'[8]乡镇通三级、旅游资源产业路项目明细'!$U:$U,'[8]乡镇通三级、旅游资源产业路项目明细'!$U:$U)</f>
        <v>#N/A</v>
      </c>
      <c r="AB2082" s="7" t="e">
        <f>VLOOKUP(F2082,[9]项目建设投资计划表!$L$7:$O$83,4,0)</f>
        <v>#N/A</v>
      </c>
    </row>
    <row r="2083" spans="1:28" ht="25.15" customHeight="1" outlineLevel="3" x14ac:dyDescent="0.4">
      <c r="A2083" s="4" t="s">
        <v>19</v>
      </c>
      <c r="B2083" s="4" t="s">
        <v>153</v>
      </c>
      <c r="C2083" s="4" t="s">
        <v>6328</v>
      </c>
      <c r="D2083" s="4" t="s">
        <v>6350</v>
      </c>
      <c r="E2083" s="9"/>
      <c r="F2083" s="4" t="s">
        <v>6351</v>
      </c>
      <c r="G2083" s="4" t="s">
        <v>275</v>
      </c>
      <c r="H2083" s="9" t="s">
        <v>291</v>
      </c>
      <c r="I2083" s="9" t="s">
        <v>283</v>
      </c>
      <c r="J2083" s="4">
        <v>2.262</v>
      </c>
      <c r="K2083" s="4" t="s">
        <v>377</v>
      </c>
      <c r="L2083" s="4">
        <v>0</v>
      </c>
      <c r="M2083" s="4">
        <v>2.262</v>
      </c>
      <c r="N2083" s="4"/>
      <c r="O2083" s="4" t="s">
        <v>285</v>
      </c>
      <c r="P2083" s="4" t="s">
        <v>279</v>
      </c>
      <c r="Q2083" s="4" t="s">
        <v>6352</v>
      </c>
      <c r="R2083" s="4"/>
      <c r="S2083" s="18"/>
      <c r="U2083" s="7">
        <f>VLOOKUP(F2083,[6]农村公路!$I$6:$W$11652,15,0)</f>
        <v>2.262</v>
      </c>
      <c r="V2083" s="7">
        <f t="shared" si="104"/>
        <v>0</v>
      </c>
      <c r="W2083" s="7" t="e">
        <f>VLOOKUP(F2083,'[7]乡镇通三级、旅游资源产业路项目明细'!$F$8:$S$1305,14,0)</f>
        <v>#N/A</v>
      </c>
      <c r="AA2083" s="7" t="e">
        <f>_xlfn.XLOOKUP(F2083,'[8]乡镇通三级、旅游资源产业路项目明细'!$U:$U,'[8]乡镇通三级、旅游资源产业路项目明细'!$U:$U)</f>
        <v>#N/A</v>
      </c>
      <c r="AB2083" s="7" t="e">
        <f>VLOOKUP(F2083,[9]项目建设投资计划表!$L$7:$O$83,4,0)</f>
        <v>#N/A</v>
      </c>
    </row>
    <row r="2084" spans="1:28" ht="25.15" customHeight="1" outlineLevel="3" x14ac:dyDescent="0.4">
      <c r="A2084" s="4" t="s">
        <v>19</v>
      </c>
      <c r="B2084" s="4" t="s">
        <v>153</v>
      </c>
      <c r="C2084" s="4" t="s">
        <v>6342</v>
      </c>
      <c r="D2084" s="4" t="s">
        <v>6343</v>
      </c>
      <c r="E2084" s="9"/>
      <c r="F2084" s="4" t="s">
        <v>6353</v>
      </c>
      <c r="G2084" s="4" t="s">
        <v>275</v>
      </c>
      <c r="H2084" s="9" t="s">
        <v>291</v>
      </c>
      <c r="I2084" s="9" t="s">
        <v>283</v>
      </c>
      <c r="J2084" s="4">
        <v>3.93</v>
      </c>
      <c r="K2084" s="4" t="s">
        <v>2133</v>
      </c>
      <c r="L2084" s="4">
        <v>0</v>
      </c>
      <c r="M2084" s="4">
        <v>3.93</v>
      </c>
      <c r="N2084" s="4"/>
      <c r="O2084" s="4" t="s">
        <v>923</v>
      </c>
      <c r="P2084" s="4" t="s">
        <v>279</v>
      </c>
      <c r="Q2084" s="4" t="s">
        <v>6354</v>
      </c>
      <c r="R2084" s="4"/>
      <c r="S2084" s="18"/>
      <c r="U2084" s="7">
        <f>VLOOKUP(F2084,[6]农村公路!$I$6:$W$11652,15,0)</f>
        <v>3.93</v>
      </c>
      <c r="V2084" s="7">
        <f t="shared" si="104"/>
        <v>0</v>
      </c>
      <c r="W2084" s="7" t="e">
        <f>VLOOKUP(F2084,'[7]乡镇通三级、旅游资源产业路项目明细'!$F$8:$S$1305,14,0)</f>
        <v>#N/A</v>
      </c>
      <c r="AA2084" s="7" t="e">
        <f>_xlfn.XLOOKUP(F2084,'[8]乡镇通三级、旅游资源产业路项目明细'!$U:$U,'[8]乡镇通三级、旅游资源产业路项目明细'!$U:$U)</f>
        <v>#N/A</v>
      </c>
      <c r="AB2084" s="7" t="e">
        <f>VLOOKUP(F2084,[9]项目建设投资计划表!$L$7:$O$83,4,0)</f>
        <v>#N/A</v>
      </c>
    </row>
    <row r="2085" spans="1:28" ht="25.15" customHeight="1" outlineLevel="3" x14ac:dyDescent="0.4">
      <c r="A2085" s="4" t="s">
        <v>19</v>
      </c>
      <c r="B2085" s="4" t="s">
        <v>153</v>
      </c>
      <c r="C2085" s="4" t="s">
        <v>6355</v>
      </c>
      <c r="D2085" s="4" t="s">
        <v>6356</v>
      </c>
      <c r="E2085" s="9"/>
      <c r="F2085" s="4" t="s">
        <v>6357</v>
      </c>
      <c r="G2085" s="4" t="s">
        <v>275</v>
      </c>
      <c r="H2085" s="9" t="s">
        <v>291</v>
      </c>
      <c r="I2085" s="9" t="s">
        <v>283</v>
      </c>
      <c r="J2085" s="4">
        <v>0.48</v>
      </c>
      <c r="K2085" s="4" t="s">
        <v>2133</v>
      </c>
      <c r="L2085" s="4">
        <v>0</v>
      </c>
      <c r="M2085" s="4">
        <v>0.48</v>
      </c>
      <c r="N2085" s="4"/>
      <c r="O2085" s="4" t="s">
        <v>923</v>
      </c>
      <c r="P2085" s="4" t="s">
        <v>279</v>
      </c>
      <c r="Q2085" s="4" t="s">
        <v>6358</v>
      </c>
      <c r="R2085" s="4"/>
      <c r="S2085" s="18"/>
      <c r="U2085" s="7">
        <f>VLOOKUP(F2085,[6]农村公路!$I$6:$W$11652,15,0)</f>
        <v>0.48</v>
      </c>
      <c r="V2085" s="7">
        <f t="shared" si="104"/>
        <v>0</v>
      </c>
      <c r="W2085" s="7" t="e">
        <f>VLOOKUP(F2085,'[7]乡镇通三级、旅游资源产业路项目明细'!$F$8:$S$1305,14,0)</f>
        <v>#N/A</v>
      </c>
      <c r="AA2085" s="7" t="e">
        <f>_xlfn.XLOOKUP(F2085,'[8]乡镇通三级、旅游资源产业路项目明细'!$U:$U,'[8]乡镇通三级、旅游资源产业路项目明细'!$U:$U)</f>
        <v>#N/A</v>
      </c>
      <c r="AB2085" s="7" t="e">
        <f>VLOOKUP(F2085,[9]项目建设投资计划表!$L$7:$O$83,4,0)</f>
        <v>#N/A</v>
      </c>
    </row>
    <row r="2086" spans="1:28" ht="25.15" customHeight="1" outlineLevel="3" x14ac:dyDescent="0.4">
      <c r="A2086" s="4" t="s">
        <v>19</v>
      </c>
      <c r="B2086" s="4" t="s">
        <v>153</v>
      </c>
      <c r="C2086" s="4" t="s">
        <v>6359</v>
      </c>
      <c r="D2086" s="4" t="s">
        <v>6360</v>
      </c>
      <c r="E2086" s="9"/>
      <c r="F2086" s="4" t="s">
        <v>6361</v>
      </c>
      <c r="G2086" s="4" t="s">
        <v>275</v>
      </c>
      <c r="H2086" s="9" t="s">
        <v>291</v>
      </c>
      <c r="I2086" s="9" t="s">
        <v>283</v>
      </c>
      <c r="J2086" s="4">
        <v>2.0299999999999998</v>
      </c>
      <c r="K2086" s="4" t="s">
        <v>2133</v>
      </c>
      <c r="L2086" s="4">
        <v>0</v>
      </c>
      <c r="M2086" s="4">
        <v>2.0299999999999998</v>
      </c>
      <c r="N2086" s="4"/>
      <c r="O2086" s="4" t="s">
        <v>923</v>
      </c>
      <c r="P2086" s="4" t="s">
        <v>279</v>
      </c>
      <c r="Q2086" s="4" t="s">
        <v>6362</v>
      </c>
      <c r="R2086" s="4"/>
      <c r="S2086" s="18"/>
      <c r="U2086" s="7">
        <f>VLOOKUP(F2086,[6]农村公路!$I$6:$W$11652,15,0)</f>
        <v>2.0299999999999998</v>
      </c>
      <c r="V2086" s="7">
        <f t="shared" si="104"/>
        <v>0</v>
      </c>
      <c r="W2086" s="7" t="e">
        <f>VLOOKUP(F2086,'[7]乡镇通三级、旅游资源产业路项目明细'!$F$8:$S$1305,14,0)</f>
        <v>#N/A</v>
      </c>
      <c r="AA2086" s="7" t="e">
        <f>_xlfn.XLOOKUP(F2086,'[8]乡镇通三级、旅游资源产业路项目明细'!$U:$U,'[8]乡镇通三级、旅游资源产业路项目明细'!$U:$U)</f>
        <v>#N/A</v>
      </c>
      <c r="AB2086" s="7" t="e">
        <f>VLOOKUP(F2086,[9]项目建设投资计划表!$L$7:$O$83,4,0)</f>
        <v>#N/A</v>
      </c>
    </row>
    <row r="2087" spans="1:28" ht="25.15" customHeight="1" outlineLevel="3" x14ac:dyDescent="0.4">
      <c r="A2087" s="4" t="s">
        <v>19</v>
      </c>
      <c r="B2087" s="4" t="s">
        <v>153</v>
      </c>
      <c r="C2087" s="4" t="s">
        <v>6359</v>
      </c>
      <c r="D2087" s="4" t="s">
        <v>6363</v>
      </c>
      <c r="E2087" s="9"/>
      <c r="F2087" s="4" t="s">
        <v>6364</v>
      </c>
      <c r="G2087" s="4" t="s">
        <v>275</v>
      </c>
      <c r="H2087" s="9" t="s">
        <v>291</v>
      </c>
      <c r="I2087" s="9" t="s">
        <v>283</v>
      </c>
      <c r="J2087" s="4">
        <v>2.0099999999999998</v>
      </c>
      <c r="K2087" s="4" t="s">
        <v>2133</v>
      </c>
      <c r="L2087" s="4">
        <v>0</v>
      </c>
      <c r="M2087" s="4">
        <v>2.0099999999999998</v>
      </c>
      <c r="N2087" s="4"/>
      <c r="O2087" s="4" t="s">
        <v>923</v>
      </c>
      <c r="P2087" s="4" t="s">
        <v>279</v>
      </c>
      <c r="Q2087" s="4" t="s">
        <v>6365</v>
      </c>
      <c r="R2087" s="4"/>
      <c r="S2087" s="18"/>
      <c r="U2087" s="7">
        <f>VLOOKUP(F2087,[6]农村公路!$I$6:$W$11652,15,0)</f>
        <v>2.0099999999999998</v>
      </c>
      <c r="V2087" s="7">
        <f t="shared" si="104"/>
        <v>0</v>
      </c>
      <c r="W2087" s="7" t="e">
        <f>VLOOKUP(F2087,'[7]乡镇通三级、旅游资源产业路项目明细'!$F$8:$S$1305,14,0)</f>
        <v>#N/A</v>
      </c>
      <c r="AA2087" s="7" t="e">
        <f>_xlfn.XLOOKUP(F2087,'[8]乡镇通三级、旅游资源产业路项目明细'!$U:$U,'[8]乡镇通三级、旅游资源产业路项目明细'!$U:$U)</f>
        <v>#N/A</v>
      </c>
      <c r="AB2087" s="7" t="e">
        <f>VLOOKUP(F2087,[9]项目建设投资计划表!$L$7:$O$83,4,0)</f>
        <v>#N/A</v>
      </c>
    </row>
    <row r="2088" spans="1:28" ht="25.15" customHeight="1" outlineLevel="3" x14ac:dyDescent="0.4">
      <c r="A2088" s="4" t="s">
        <v>19</v>
      </c>
      <c r="B2088" s="4" t="s">
        <v>153</v>
      </c>
      <c r="C2088" s="4" t="s">
        <v>6359</v>
      </c>
      <c r="D2088" s="4" t="s">
        <v>6366</v>
      </c>
      <c r="E2088" s="9"/>
      <c r="F2088" s="4" t="s">
        <v>6367</v>
      </c>
      <c r="G2088" s="4" t="s">
        <v>275</v>
      </c>
      <c r="H2088" s="9" t="s">
        <v>291</v>
      </c>
      <c r="I2088" s="9" t="s">
        <v>6368</v>
      </c>
      <c r="J2088" s="4">
        <v>1.02</v>
      </c>
      <c r="K2088" s="4" t="s">
        <v>284</v>
      </c>
      <c r="L2088" s="4">
        <v>0</v>
      </c>
      <c r="M2088" s="4">
        <v>1.02</v>
      </c>
      <c r="N2088" s="4"/>
      <c r="O2088" s="4" t="s">
        <v>923</v>
      </c>
      <c r="P2088" s="4" t="s">
        <v>279</v>
      </c>
      <c r="Q2088" s="4" t="s">
        <v>6369</v>
      </c>
      <c r="R2088" s="4"/>
      <c r="S2088" s="18"/>
      <c r="U2088" s="7">
        <f>VLOOKUP(F2088,[6]农村公路!$I$6:$W$11652,15,0)</f>
        <v>1.02</v>
      </c>
      <c r="V2088" s="7">
        <f t="shared" si="104"/>
        <v>0</v>
      </c>
      <c r="W2088" s="7" t="e">
        <f>VLOOKUP(F2088,'[7]乡镇通三级、旅游资源产业路项目明细'!$F$8:$S$1305,14,0)</f>
        <v>#N/A</v>
      </c>
      <c r="AA2088" s="7" t="e">
        <f>_xlfn.XLOOKUP(F2088,'[8]乡镇通三级、旅游资源产业路项目明细'!$U:$U,'[8]乡镇通三级、旅游资源产业路项目明细'!$U:$U)</f>
        <v>#N/A</v>
      </c>
      <c r="AB2088" s="7" t="e">
        <f>VLOOKUP(F2088,[9]项目建设投资计划表!$L$7:$O$83,4,0)</f>
        <v>#N/A</v>
      </c>
    </row>
    <row r="2089" spans="1:28" ht="25.15" customHeight="1" outlineLevel="3" x14ac:dyDescent="0.4">
      <c r="A2089" s="4" t="s">
        <v>19</v>
      </c>
      <c r="B2089" s="4" t="s">
        <v>153</v>
      </c>
      <c r="C2089" s="4" t="s">
        <v>6342</v>
      </c>
      <c r="D2089" s="4" t="s">
        <v>6370</v>
      </c>
      <c r="E2089" s="9"/>
      <c r="F2089" s="4" t="s">
        <v>6371</v>
      </c>
      <c r="G2089" s="4" t="s">
        <v>275</v>
      </c>
      <c r="H2089" s="9" t="s">
        <v>291</v>
      </c>
      <c r="I2089" s="9" t="s">
        <v>283</v>
      </c>
      <c r="J2089" s="4">
        <v>0.91400000000000003</v>
      </c>
      <c r="K2089" s="4" t="s">
        <v>2133</v>
      </c>
      <c r="L2089" s="4">
        <v>0</v>
      </c>
      <c r="M2089" s="4">
        <v>0.91400000000000003</v>
      </c>
      <c r="N2089" s="4"/>
      <c r="O2089" s="4" t="s">
        <v>923</v>
      </c>
      <c r="P2089" s="4" t="s">
        <v>279</v>
      </c>
      <c r="Q2089" s="4" t="s">
        <v>6372</v>
      </c>
      <c r="R2089" s="4"/>
      <c r="S2089" s="18"/>
      <c r="U2089" s="7">
        <f>VLOOKUP(F2089,[6]农村公路!$I$6:$W$11652,15,0)</f>
        <v>0.91400000000000003</v>
      </c>
      <c r="V2089" s="7">
        <f t="shared" si="104"/>
        <v>0</v>
      </c>
      <c r="W2089" s="7" t="e">
        <f>VLOOKUP(F2089,'[7]乡镇通三级、旅游资源产业路项目明细'!$F$8:$S$1305,14,0)</f>
        <v>#N/A</v>
      </c>
      <c r="AA2089" s="7" t="e">
        <f>_xlfn.XLOOKUP(F2089,'[8]乡镇通三级、旅游资源产业路项目明细'!$U:$U,'[8]乡镇通三级、旅游资源产业路项目明细'!$U:$U)</f>
        <v>#N/A</v>
      </c>
      <c r="AB2089" s="7" t="e">
        <f>VLOOKUP(F2089,[9]项目建设投资计划表!$L$7:$O$83,4,0)</f>
        <v>#N/A</v>
      </c>
    </row>
    <row r="2090" spans="1:28" ht="25.15" customHeight="1" outlineLevel="3" x14ac:dyDescent="0.4">
      <c r="A2090" s="4" t="s">
        <v>19</v>
      </c>
      <c r="B2090" s="4" t="s">
        <v>153</v>
      </c>
      <c r="C2090" s="4" t="s">
        <v>6359</v>
      </c>
      <c r="D2090" s="4" t="s">
        <v>6373</v>
      </c>
      <c r="E2090" s="9"/>
      <c r="F2090" s="4" t="s">
        <v>6374</v>
      </c>
      <c r="G2090" s="4" t="s">
        <v>275</v>
      </c>
      <c r="H2090" s="9" t="s">
        <v>291</v>
      </c>
      <c r="I2090" s="9" t="s">
        <v>283</v>
      </c>
      <c r="J2090" s="4">
        <v>1.81</v>
      </c>
      <c r="K2090" s="4" t="s">
        <v>2133</v>
      </c>
      <c r="L2090" s="4">
        <v>0</v>
      </c>
      <c r="M2090" s="4">
        <v>1.81</v>
      </c>
      <c r="N2090" s="4"/>
      <c r="O2090" s="4" t="s">
        <v>923</v>
      </c>
      <c r="P2090" s="4" t="s">
        <v>279</v>
      </c>
      <c r="Q2090" s="4" t="s">
        <v>6375</v>
      </c>
      <c r="R2090" s="4"/>
      <c r="S2090" s="18"/>
      <c r="U2090" s="7">
        <f>VLOOKUP(F2090,[6]农村公路!$I$6:$W$11652,15,0)</f>
        <v>1.81</v>
      </c>
      <c r="V2090" s="7">
        <f t="shared" si="104"/>
        <v>0</v>
      </c>
      <c r="W2090" s="7" t="e">
        <f>VLOOKUP(F2090,'[7]乡镇通三级、旅游资源产业路项目明细'!$F$8:$S$1305,14,0)</f>
        <v>#N/A</v>
      </c>
      <c r="AA2090" s="7" t="e">
        <f>_xlfn.XLOOKUP(F2090,'[8]乡镇通三级、旅游资源产业路项目明细'!$U:$U,'[8]乡镇通三级、旅游资源产业路项目明细'!$U:$U)</f>
        <v>#N/A</v>
      </c>
      <c r="AB2090" s="7" t="e">
        <f>VLOOKUP(F2090,[9]项目建设投资计划表!$L$7:$O$83,4,0)</f>
        <v>#N/A</v>
      </c>
    </row>
    <row r="2091" spans="1:28" ht="25.15" customHeight="1" outlineLevel="3" x14ac:dyDescent="0.4">
      <c r="A2091" s="4" t="s">
        <v>19</v>
      </c>
      <c r="B2091" s="4" t="s">
        <v>153</v>
      </c>
      <c r="C2091" s="4" t="s">
        <v>6324</v>
      </c>
      <c r="D2091" s="4" t="s">
        <v>6376</v>
      </c>
      <c r="E2091" s="9"/>
      <c r="F2091" s="4" t="s">
        <v>6377</v>
      </c>
      <c r="G2091" s="4" t="s">
        <v>275</v>
      </c>
      <c r="H2091" s="9" t="s">
        <v>291</v>
      </c>
      <c r="I2091" s="9" t="s">
        <v>6378</v>
      </c>
      <c r="J2091" s="4">
        <v>4.5</v>
      </c>
      <c r="K2091" s="4" t="s">
        <v>527</v>
      </c>
      <c r="L2091" s="4">
        <v>0</v>
      </c>
      <c r="M2091" s="4">
        <v>4.5</v>
      </c>
      <c r="N2091" s="4"/>
      <c r="O2091" s="4" t="s">
        <v>923</v>
      </c>
      <c r="P2091" s="4" t="s">
        <v>279</v>
      </c>
      <c r="Q2091" s="4" t="s">
        <v>6379</v>
      </c>
      <c r="R2091" s="4"/>
      <c r="S2091" s="18"/>
      <c r="U2091" s="7">
        <f>VLOOKUP(F2091,[6]农村公路!$I$6:$W$11652,15,0)</f>
        <v>4.5</v>
      </c>
      <c r="V2091" s="7">
        <f t="shared" si="104"/>
        <v>0</v>
      </c>
      <c r="W2091" s="7" t="e">
        <f>VLOOKUP(F2091,'[7]乡镇通三级、旅游资源产业路项目明细'!$F$8:$S$1305,14,0)</f>
        <v>#N/A</v>
      </c>
      <c r="AA2091" s="7" t="e">
        <f>_xlfn.XLOOKUP(F2091,'[8]乡镇通三级、旅游资源产业路项目明细'!$U:$U,'[8]乡镇通三级、旅游资源产业路项目明细'!$U:$U)</f>
        <v>#N/A</v>
      </c>
      <c r="AB2091" s="7" t="e">
        <f>VLOOKUP(F2091,[9]项目建设投资计划表!$L$7:$O$83,4,0)</f>
        <v>#N/A</v>
      </c>
    </row>
    <row r="2092" spans="1:28" ht="25.15" customHeight="1" outlineLevel="3" x14ac:dyDescent="0.4">
      <c r="A2092" s="4" t="s">
        <v>19</v>
      </c>
      <c r="B2092" s="4" t="s">
        <v>153</v>
      </c>
      <c r="C2092" s="4" t="s">
        <v>6355</v>
      </c>
      <c r="D2092" s="4" t="s">
        <v>6380</v>
      </c>
      <c r="E2092" s="9"/>
      <c r="F2092" s="4" t="s">
        <v>6381</v>
      </c>
      <c r="G2092" s="4" t="s">
        <v>275</v>
      </c>
      <c r="H2092" s="9" t="s">
        <v>291</v>
      </c>
      <c r="I2092" s="9" t="s">
        <v>6382</v>
      </c>
      <c r="J2092" s="4">
        <v>0.96599999999999997</v>
      </c>
      <c r="K2092" s="4" t="s">
        <v>2133</v>
      </c>
      <c r="L2092" s="4">
        <v>0</v>
      </c>
      <c r="M2092" s="4">
        <v>0.96599999999999997</v>
      </c>
      <c r="N2092" s="4"/>
      <c r="O2092" s="4" t="s">
        <v>285</v>
      </c>
      <c r="P2092" s="4" t="s">
        <v>279</v>
      </c>
      <c r="Q2092" s="4" t="s">
        <v>6383</v>
      </c>
      <c r="R2092" s="4"/>
      <c r="S2092" s="18"/>
      <c r="U2092" s="7">
        <f>VLOOKUP(F2092,[6]农村公路!$I$6:$W$11652,15,0)</f>
        <v>0.96599999999999997</v>
      </c>
      <c r="V2092" s="7">
        <f t="shared" si="104"/>
        <v>0</v>
      </c>
      <c r="W2092" s="7" t="e">
        <f>VLOOKUP(F2092,'[7]乡镇通三级、旅游资源产业路项目明细'!$F$8:$S$1305,14,0)</f>
        <v>#N/A</v>
      </c>
      <c r="AA2092" s="7" t="e">
        <f>_xlfn.XLOOKUP(F2092,'[8]乡镇通三级、旅游资源产业路项目明细'!$U:$U,'[8]乡镇通三级、旅游资源产业路项目明细'!$U:$U)</f>
        <v>#N/A</v>
      </c>
      <c r="AB2092" s="7" t="e">
        <f>VLOOKUP(F2092,[9]项目建设投资计划表!$L$7:$O$83,4,0)</f>
        <v>#N/A</v>
      </c>
    </row>
    <row r="2093" spans="1:28" ht="25.15" customHeight="1" outlineLevel="3" x14ac:dyDescent="0.4">
      <c r="A2093" s="4" t="s">
        <v>19</v>
      </c>
      <c r="B2093" s="4" t="s">
        <v>153</v>
      </c>
      <c r="C2093" s="4" t="s">
        <v>6355</v>
      </c>
      <c r="D2093" s="4" t="s">
        <v>6384</v>
      </c>
      <c r="E2093" s="9"/>
      <c r="F2093" s="4" t="s">
        <v>6385</v>
      </c>
      <c r="G2093" s="4" t="s">
        <v>327</v>
      </c>
      <c r="H2093" s="9" t="s">
        <v>291</v>
      </c>
      <c r="I2093" s="9" t="s">
        <v>283</v>
      </c>
      <c r="J2093" s="4">
        <v>2.6139999999999999</v>
      </c>
      <c r="K2093" s="4" t="s">
        <v>2133</v>
      </c>
      <c r="L2093" s="4" t="s">
        <v>1021</v>
      </c>
      <c r="M2093" s="4">
        <v>2.6139999999999999</v>
      </c>
      <c r="N2093" s="4"/>
      <c r="O2093" s="4" t="s">
        <v>284</v>
      </c>
      <c r="P2093" s="4" t="s">
        <v>279</v>
      </c>
      <c r="Q2093" s="4" t="s">
        <v>6384</v>
      </c>
      <c r="R2093" s="4"/>
      <c r="S2093" s="18"/>
      <c r="U2093" s="7">
        <f>VLOOKUP(F2093,[6]农村公路!$I$6:$W$11652,15,0)</f>
        <v>2.6139999999999999</v>
      </c>
      <c r="V2093" s="7">
        <f t="shared" si="104"/>
        <v>0</v>
      </c>
      <c r="W2093" s="7" t="e">
        <f>VLOOKUP(F2093,'[7]乡镇通三级、旅游资源产业路项目明细'!$F$8:$S$1305,14,0)</f>
        <v>#N/A</v>
      </c>
      <c r="AA2093" s="7" t="e">
        <f>_xlfn.XLOOKUP(F2093,'[8]乡镇通三级、旅游资源产业路项目明细'!$U:$U,'[8]乡镇通三级、旅游资源产业路项目明细'!$U:$U)</f>
        <v>#N/A</v>
      </c>
      <c r="AB2093" s="7" t="e">
        <f>VLOOKUP(F2093,[9]项目建设投资计划表!$L$7:$O$83,4,0)</f>
        <v>#N/A</v>
      </c>
    </row>
    <row r="2094" spans="1:28" ht="25.15" customHeight="1" outlineLevel="3" x14ac:dyDescent="0.4">
      <c r="A2094" s="4" t="s">
        <v>19</v>
      </c>
      <c r="B2094" s="4" t="s">
        <v>153</v>
      </c>
      <c r="C2094" s="4" t="s">
        <v>6386</v>
      </c>
      <c r="D2094" s="4" t="s">
        <v>3710</v>
      </c>
      <c r="E2094" s="9"/>
      <c r="F2094" s="4" t="s">
        <v>6387</v>
      </c>
      <c r="G2094" s="4" t="s">
        <v>327</v>
      </c>
      <c r="H2094" s="9" t="s">
        <v>291</v>
      </c>
      <c r="I2094" s="9" t="s">
        <v>283</v>
      </c>
      <c r="J2094" s="4">
        <v>1.1000000000000001</v>
      </c>
      <c r="K2094" s="4" t="s">
        <v>2133</v>
      </c>
      <c r="L2094" s="4" t="s">
        <v>279</v>
      </c>
      <c r="M2094" s="4">
        <v>1.1000000000000001</v>
      </c>
      <c r="N2094" s="4"/>
      <c r="O2094" s="4" t="s">
        <v>277</v>
      </c>
      <c r="P2094" s="4" t="s">
        <v>279</v>
      </c>
      <c r="Q2094" s="4" t="s">
        <v>3710</v>
      </c>
      <c r="R2094" s="4"/>
      <c r="S2094" s="18"/>
      <c r="U2094" s="7">
        <f>VLOOKUP(F2094,[6]农村公路!$I$6:$W$11652,15,0)</f>
        <v>1.1000000000000001</v>
      </c>
      <c r="V2094" s="7">
        <f t="shared" si="104"/>
        <v>0</v>
      </c>
      <c r="W2094" s="7" t="e">
        <f>VLOOKUP(F2094,'[7]乡镇通三级、旅游资源产业路项目明细'!$F$8:$S$1305,14,0)</f>
        <v>#N/A</v>
      </c>
      <c r="AA2094" s="7" t="e">
        <f>_xlfn.XLOOKUP(F2094,'[8]乡镇通三级、旅游资源产业路项目明细'!$U:$U,'[8]乡镇通三级、旅游资源产业路项目明细'!$U:$U)</f>
        <v>#N/A</v>
      </c>
      <c r="AB2094" s="7" t="e">
        <f>VLOOKUP(F2094,[9]项目建设投资计划表!$L$7:$O$83,4,0)</f>
        <v>#N/A</v>
      </c>
    </row>
    <row r="2095" spans="1:28" ht="25.15" customHeight="1" outlineLevel="3" x14ac:dyDescent="0.4">
      <c r="A2095" s="4" t="s">
        <v>19</v>
      </c>
      <c r="B2095" s="4" t="s">
        <v>153</v>
      </c>
      <c r="C2095" s="4" t="s">
        <v>6346</v>
      </c>
      <c r="D2095" s="4" t="s">
        <v>6388</v>
      </c>
      <c r="E2095" s="9"/>
      <c r="F2095" s="4" t="s">
        <v>6389</v>
      </c>
      <c r="G2095" s="4" t="s">
        <v>327</v>
      </c>
      <c r="H2095" s="9" t="s">
        <v>291</v>
      </c>
      <c r="I2095" s="9" t="s">
        <v>283</v>
      </c>
      <c r="J2095" s="4">
        <v>1.47</v>
      </c>
      <c r="K2095" s="4" t="s">
        <v>2133</v>
      </c>
      <c r="L2095" s="4" t="s">
        <v>1021</v>
      </c>
      <c r="M2095" s="4">
        <v>1.47</v>
      </c>
      <c r="N2095" s="4"/>
      <c r="O2095" s="4" t="s">
        <v>284</v>
      </c>
      <c r="P2095" s="4" t="s">
        <v>279</v>
      </c>
      <c r="Q2095" s="4" t="s">
        <v>6388</v>
      </c>
      <c r="R2095" s="4"/>
      <c r="S2095" s="18"/>
      <c r="U2095" s="7">
        <f>VLOOKUP(F2095,[6]农村公路!$I$6:$W$11652,15,0)</f>
        <v>1.47</v>
      </c>
      <c r="V2095" s="7">
        <f t="shared" si="104"/>
        <v>0</v>
      </c>
      <c r="W2095" s="7" t="e">
        <f>VLOOKUP(F2095,'[7]乡镇通三级、旅游资源产业路项目明细'!$F$8:$S$1305,14,0)</f>
        <v>#N/A</v>
      </c>
      <c r="AA2095" s="7" t="e">
        <f>_xlfn.XLOOKUP(F2095,'[8]乡镇通三级、旅游资源产业路项目明细'!$U:$U,'[8]乡镇通三级、旅游资源产业路项目明细'!$U:$U)</f>
        <v>#N/A</v>
      </c>
      <c r="AB2095" s="7" t="e">
        <f>VLOOKUP(F2095,[9]项目建设投资计划表!$L$7:$O$83,4,0)</f>
        <v>#N/A</v>
      </c>
    </row>
    <row r="2096" spans="1:28" s="1" customFormat="1" ht="25.15" customHeight="1" outlineLevel="2" x14ac:dyDescent="0.4">
      <c r="A2096" s="4"/>
      <c r="B2096" s="70" t="s">
        <v>159</v>
      </c>
      <c r="C2096" s="71"/>
      <c r="D2096" s="72"/>
      <c r="E2096" s="72"/>
      <c r="F2096" s="71"/>
      <c r="G2096" s="4"/>
      <c r="H2096" s="74"/>
      <c r="I2096" s="9"/>
      <c r="J2096" s="73">
        <f>SUBTOTAL(9,J2097:J2100)</f>
        <v>12.923</v>
      </c>
      <c r="K2096" s="72"/>
      <c r="L2096" s="72"/>
      <c r="M2096" s="73">
        <f>SUBTOTAL(9,M2097:M2100)</f>
        <v>12.923</v>
      </c>
      <c r="N2096" s="4">
        <v>12.9</v>
      </c>
      <c r="O2096" s="4"/>
      <c r="P2096" s="72"/>
      <c r="Q2096" s="4"/>
      <c r="R2096" s="76"/>
      <c r="S2096" s="18">
        <f t="shared" si="102"/>
        <v>2.2999999999999687E-2</v>
      </c>
    </row>
    <row r="2097" spans="1:28" ht="25.15" customHeight="1" outlineLevel="3" x14ac:dyDescent="0.4">
      <c r="A2097" s="4" t="s">
        <v>19</v>
      </c>
      <c r="B2097" s="73" t="s">
        <v>159</v>
      </c>
      <c r="C2097" s="71" t="s">
        <v>6390</v>
      </c>
      <c r="D2097" s="72"/>
      <c r="E2097" s="72"/>
      <c r="F2097" s="71" t="s">
        <v>6391</v>
      </c>
      <c r="G2097" s="4" t="s">
        <v>275</v>
      </c>
      <c r="H2097" s="74" t="s">
        <v>291</v>
      </c>
      <c r="I2097" s="9" t="s">
        <v>283</v>
      </c>
      <c r="J2097" s="73">
        <v>2.6</v>
      </c>
      <c r="K2097" s="72"/>
      <c r="L2097" s="72"/>
      <c r="M2097" s="73">
        <v>2.6</v>
      </c>
      <c r="N2097" s="73"/>
      <c r="O2097" s="4" t="s">
        <v>923</v>
      </c>
      <c r="P2097" s="72" t="s">
        <v>279</v>
      </c>
      <c r="Q2097" s="4" t="s">
        <v>6392</v>
      </c>
      <c r="R2097" s="4" t="s">
        <v>366</v>
      </c>
      <c r="S2097" s="18"/>
      <c r="U2097" s="7">
        <f>VLOOKUP(F2097,[6]农村公路!$I$6:$W$11652,15,0)</f>
        <v>2.6</v>
      </c>
      <c r="V2097" s="7">
        <f>J2097-U2097</f>
        <v>0</v>
      </c>
      <c r="W2097" s="7" t="e">
        <f>VLOOKUP(F2097,'[7]乡镇通三级、旅游资源产业路项目明细'!$F$8:$S$1305,14,0)</f>
        <v>#N/A</v>
      </c>
      <c r="AA2097" s="7" t="str">
        <f>_xlfn.XLOOKUP(F2097,'[8]乡镇通三级、旅游资源产业路项目明细'!$U:$U,'[8]乡镇通三级、旅游资源产业路项目明细'!$U:$U)</f>
        <v>栖凤渡阡墨生猪养殖基地产业路</v>
      </c>
      <c r="AB2097" s="7" t="e">
        <f>VLOOKUP(F2097,[9]项目建设投资计划表!$L$7:$O$83,4,0)</f>
        <v>#N/A</v>
      </c>
    </row>
    <row r="2098" spans="1:28" ht="25.15" customHeight="1" outlineLevel="3" x14ac:dyDescent="0.4">
      <c r="A2098" s="4" t="s">
        <v>19</v>
      </c>
      <c r="B2098" s="73" t="s">
        <v>159</v>
      </c>
      <c r="C2098" s="71" t="s">
        <v>6393</v>
      </c>
      <c r="D2098" s="72"/>
      <c r="E2098" s="72"/>
      <c r="F2098" s="71" t="s">
        <v>6394</v>
      </c>
      <c r="G2098" s="4" t="s">
        <v>275</v>
      </c>
      <c r="H2098" s="74" t="s">
        <v>291</v>
      </c>
      <c r="I2098" s="9" t="s">
        <v>283</v>
      </c>
      <c r="J2098" s="73">
        <v>6.78</v>
      </c>
      <c r="K2098" s="72"/>
      <c r="L2098" s="72"/>
      <c r="M2098" s="73">
        <v>6.78</v>
      </c>
      <c r="N2098" s="73"/>
      <c r="O2098" s="4" t="s">
        <v>923</v>
      </c>
      <c r="P2098" s="72" t="s">
        <v>279</v>
      </c>
      <c r="Q2098" s="4" t="s">
        <v>6395</v>
      </c>
      <c r="R2098" s="4" t="s">
        <v>366</v>
      </c>
      <c r="S2098" s="18"/>
      <c r="U2098" s="7">
        <f>VLOOKUP(F2098,[6]农村公路!$I$6:$W$11652,15,0)</f>
        <v>6.78</v>
      </c>
      <c r="V2098" s="7">
        <f>J2098-U2098</f>
        <v>0</v>
      </c>
      <c r="W2098" s="7" t="e">
        <f>VLOOKUP(F2098,'[7]乡镇通三级、旅游资源产业路项目明细'!$F$8:$S$1305,14,0)</f>
        <v>#N/A</v>
      </c>
      <c r="AA2098" s="7" t="str">
        <f>_xlfn.XLOOKUP(F2098,'[8]乡镇通三级、旅游资源产业路项目明细'!$U:$U,'[8]乡镇通三级、旅游资源产业路项目明细'!$U:$U)</f>
        <v>坳上镇水头村至珍珠岭产业路</v>
      </c>
      <c r="AB2098" s="7" t="e">
        <f>VLOOKUP(F2098,[9]项目建设投资计划表!$L$7:$O$83,4,0)</f>
        <v>#N/A</v>
      </c>
    </row>
    <row r="2099" spans="1:28" ht="25.15" customHeight="1" outlineLevel="3" x14ac:dyDescent="0.4">
      <c r="A2099" s="4" t="s">
        <v>19</v>
      </c>
      <c r="B2099" s="73" t="s">
        <v>159</v>
      </c>
      <c r="C2099" s="71" t="s">
        <v>6396</v>
      </c>
      <c r="D2099" s="72"/>
      <c r="E2099" s="72"/>
      <c r="F2099" s="71" t="s">
        <v>6397</v>
      </c>
      <c r="G2099" s="4" t="s">
        <v>275</v>
      </c>
      <c r="H2099" s="74" t="s">
        <v>291</v>
      </c>
      <c r="I2099" s="9" t="s">
        <v>283</v>
      </c>
      <c r="J2099" s="73">
        <v>1.6</v>
      </c>
      <c r="K2099" s="72"/>
      <c r="L2099" s="72"/>
      <c r="M2099" s="73">
        <v>1.6</v>
      </c>
      <c r="N2099" s="73"/>
      <c r="O2099" s="4" t="s">
        <v>923</v>
      </c>
      <c r="P2099" s="72" t="s">
        <v>279</v>
      </c>
      <c r="Q2099" s="4" t="s">
        <v>6398</v>
      </c>
      <c r="R2099" s="4" t="s">
        <v>366</v>
      </c>
      <c r="S2099" s="18"/>
      <c r="U2099" s="7">
        <f>VLOOKUP(F2099,[6]农村公路!$I$6:$W$11652,15,0)</f>
        <v>1.6</v>
      </c>
      <c r="V2099" s="7">
        <f>J2099-U2099</f>
        <v>0</v>
      </c>
      <c r="W2099" s="7" t="e">
        <f>VLOOKUP(F2099,'[7]乡镇通三级、旅游资源产业路项目明细'!$F$8:$S$1305,14,0)</f>
        <v>#N/A</v>
      </c>
      <c r="AA2099" s="7" t="str">
        <f>_xlfn.XLOOKUP(F2099,'[8]乡镇通三级、旅游资源产业路项目明细'!$U:$U,'[8]乡镇通三级、旅游资源产业路项目明细'!$U:$U)</f>
        <v>湘晨通航农旅田园产业路</v>
      </c>
      <c r="AB2099" s="7" t="e">
        <f>VLOOKUP(F2099,[9]项目建设投资计划表!$L$7:$O$83,4,0)</f>
        <v>#N/A</v>
      </c>
    </row>
    <row r="2100" spans="1:28" ht="25.15" customHeight="1" outlineLevel="3" x14ac:dyDescent="0.4">
      <c r="A2100" s="4" t="s">
        <v>19</v>
      </c>
      <c r="B2100" s="73" t="s">
        <v>159</v>
      </c>
      <c r="C2100" s="71" t="s">
        <v>6399</v>
      </c>
      <c r="D2100" s="72"/>
      <c r="E2100" s="72"/>
      <c r="F2100" s="71" t="s">
        <v>6400</v>
      </c>
      <c r="G2100" s="4" t="s">
        <v>290</v>
      </c>
      <c r="H2100" s="74" t="s">
        <v>291</v>
      </c>
      <c r="I2100" s="9" t="s">
        <v>283</v>
      </c>
      <c r="J2100" s="73">
        <v>1.9430000000000001</v>
      </c>
      <c r="K2100" s="72"/>
      <c r="L2100" s="75"/>
      <c r="M2100" s="73">
        <v>1.9430000000000001</v>
      </c>
      <c r="N2100" s="73"/>
      <c r="O2100" s="4" t="s">
        <v>923</v>
      </c>
      <c r="P2100" s="72" t="s">
        <v>279</v>
      </c>
      <c r="Q2100" s="4" t="s">
        <v>6401</v>
      </c>
      <c r="R2100" s="4" t="s">
        <v>366</v>
      </c>
      <c r="S2100" s="18"/>
      <c r="U2100" s="7">
        <f>VLOOKUP(F2100,[6]农村公路!$I$6:$W$11652,15,0)</f>
        <v>1.9430000000000001</v>
      </c>
      <c r="V2100" s="7">
        <f>J2100-U2100</f>
        <v>0</v>
      </c>
      <c r="W2100" s="7" t="e">
        <f>VLOOKUP(F2100,'[7]乡镇通三级、旅游资源产业路项目明细'!$F$8:$S$1305,14,0)</f>
        <v>#N/A</v>
      </c>
      <c r="AA2100" s="7" t="str">
        <f>_xlfn.XLOOKUP(F2100,'[8]乡镇通三级、旅游资源产业路项目明细'!$U:$U,'[8]乡镇通三级、旅游资源产业路项目明细'!$U:$U)</f>
        <v>王仙岭风景区连接路（王仙岭国际房车露营地段）</v>
      </c>
      <c r="AB2100" s="7" t="e">
        <f>VLOOKUP(F2100,[9]项目建设投资计划表!$L$7:$O$83,4,0)</f>
        <v>#N/A</v>
      </c>
    </row>
    <row r="2101" spans="1:28" s="1" customFormat="1" ht="25.15" customHeight="1" outlineLevel="1" x14ac:dyDescent="0.4">
      <c r="A2101" s="11" t="s">
        <v>20</v>
      </c>
      <c r="B2101" s="4"/>
      <c r="C2101" s="4"/>
      <c r="D2101" s="4"/>
      <c r="E2101" s="9"/>
      <c r="F2101" s="4"/>
      <c r="G2101" s="4"/>
      <c r="H2101" s="9"/>
      <c r="I2101" s="9"/>
      <c r="J2101" s="4">
        <f>SUBTOTAL(9,J2103:J2368)</f>
        <v>1003.7569999999999</v>
      </c>
      <c r="K2101" s="4"/>
      <c r="L2101" s="34"/>
      <c r="M2101" s="4">
        <f>SUBTOTAL(9,M2103:M2368)</f>
        <v>807.69799999999987</v>
      </c>
      <c r="N2101" s="13">
        <v>740.33299999999997</v>
      </c>
      <c r="O2101" s="4"/>
      <c r="P2101" s="4"/>
      <c r="Q2101" s="4"/>
      <c r="R2101" s="4"/>
      <c r="S2101" s="18">
        <f t="shared" si="102"/>
        <v>263.42399999999998</v>
      </c>
    </row>
    <row r="2102" spans="1:28" s="1" customFormat="1" ht="25.15" customHeight="1" outlineLevel="2" x14ac:dyDescent="0.4">
      <c r="A2102" s="4"/>
      <c r="B2102" s="11" t="s">
        <v>170</v>
      </c>
      <c r="C2102" s="4"/>
      <c r="D2102" s="4"/>
      <c r="E2102" s="9"/>
      <c r="F2102" s="4"/>
      <c r="G2102" s="4"/>
      <c r="H2102" s="9"/>
      <c r="I2102" s="9"/>
      <c r="J2102" s="4">
        <f>SUBTOTAL(9,J2103:J2134)</f>
        <v>95.727000000000018</v>
      </c>
      <c r="K2102" s="4"/>
      <c r="L2102" s="34"/>
      <c r="M2102" s="4">
        <f>SUBTOTAL(9,M2103:M2134)</f>
        <v>89.877000000000038</v>
      </c>
      <c r="N2102" s="4">
        <v>82.89</v>
      </c>
      <c r="O2102" s="4"/>
      <c r="P2102" s="4"/>
      <c r="Q2102" s="4"/>
      <c r="R2102" s="4"/>
      <c r="S2102" s="18">
        <f t="shared" si="102"/>
        <v>12.837000000000018</v>
      </c>
    </row>
    <row r="2103" spans="1:28" ht="25.15" customHeight="1" outlineLevel="3" x14ac:dyDescent="0.4">
      <c r="A2103" s="4" t="s">
        <v>20</v>
      </c>
      <c r="B2103" s="4" t="s">
        <v>170</v>
      </c>
      <c r="C2103" s="4" t="s">
        <v>6402</v>
      </c>
      <c r="D2103" s="4" t="s">
        <v>6403</v>
      </c>
      <c r="E2103" s="9"/>
      <c r="F2103" s="4" t="s">
        <v>6404</v>
      </c>
      <c r="G2103" s="4" t="s">
        <v>434</v>
      </c>
      <c r="H2103" s="9" t="s">
        <v>200</v>
      </c>
      <c r="I2103" s="9" t="s">
        <v>6405</v>
      </c>
      <c r="J2103" s="4">
        <v>23.69</v>
      </c>
      <c r="K2103" s="4">
        <v>0</v>
      </c>
      <c r="L2103" s="34" t="s">
        <v>279</v>
      </c>
      <c r="M2103" s="4">
        <v>23.69</v>
      </c>
      <c r="N2103" s="4"/>
      <c r="O2103" s="4">
        <v>6.5</v>
      </c>
      <c r="P2103" s="4" t="s">
        <v>436</v>
      </c>
      <c r="Q2103" s="4" t="s">
        <v>6402</v>
      </c>
      <c r="R2103" s="4"/>
      <c r="S2103" s="18"/>
      <c r="W2103" s="7" t="e">
        <f>VLOOKUP(F2103,'[7]2021年备案'!$F$8:$S$1293,14,0)</f>
        <v>#N/A</v>
      </c>
      <c r="Y2103" s="7" t="e">
        <f>J2103-W2103-M2103</f>
        <v>#N/A</v>
      </c>
      <c r="Z2103" s="7" t="s">
        <v>437</v>
      </c>
      <c r="AA2103" s="7" t="e">
        <f>_xlfn.XLOOKUP(F2103,'[8]乡镇通三级、旅游资源产业路项目明细'!$U:$U,'[8]乡镇通三级、旅游资源产业路项目明细'!$U:$U)</f>
        <v>#N/A</v>
      </c>
      <c r="AB2103" s="7" t="e">
        <f>VLOOKUP(F2103,[9]项目建设投资计划表!$L$7:$O$83,4,0)</f>
        <v>#N/A</v>
      </c>
    </row>
    <row r="2104" spans="1:28" ht="25.15" customHeight="1" outlineLevel="3" x14ac:dyDescent="0.4">
      <c r="A2104" s="4" t="s">
        <v>20</v>
      </c>
      <c r="B2104" s="4" t="s">
        <v>170</v>
      </c>
      <c r="C2104" s="4" t="s">
        <v>6406</v>
      </c>
      <c r="D2104" s="4" t="s">
        <v>6407</v>
      </c>
      <c r="E2104" s="9"/>
      <c r="F2104" s="4" t="s">
        <v>6408</v>
      </c>
      <c r="G2104" s="4" t="s">
        <v>275</v>
      </c>
      <c r="H2104" s="9" t="s">
        <v>291</v>
      </c>
      <c r="I2104" s="9" t="s">
        <v>283</v>
      </c>
      <c r="J2104" s="4">
        <v>7.5</v>
      </c>
      <c r="K2104" s="4" t="s">
        <v>284</v>
      </c>
      <c r="L2104" s="4">
        <v>0</v>
      </c>
      <c r="M2104" s="4">
        <v>7.5</v>
      </c>
      <c r="N2104" s="4"/>
      <c r="O2104" s="4" t="s">
        <v>923</v>
      </c>
      <c r="P2104" s="4" t="s">
        <v>279</v>
      </c>
      <c r="Q2104" s="4" t="s">
        <v>6409</v>
      </c>
      <c r="R2104" s="4"/>
      <c r="S2104" s="18"/>
      <c r="U2104" s="7">
        <f>VLOOKUP(F2104,[6]农村公路!$I$6:$W$11652,15,0)</f>
        <v>7.5</v>
      </c>
      <c r="V2104" s="7">
        <f t="shared" ref="V2104:V2134" si="105">J2104-U2104</f>
        <v>0</v>
      </c>
      <c r="W2104" s="7" t="e">
        <f>VLOOKUP(F2104,'[7]乡镇通三级、旅游资源产业路项目明细'!$F$8:$S$1305,14,0)</f>
        <v>#N/A</v>
      </c>
      <c r="AA2104" s="7" t="e">
        <f>_xlfn.XLOOKUP(F2104,'[8]乡镇通三级、旅游资源产业路项目明细'!$U:$U,'[8]乡镇通三级、旅游资源产业路项目明细'!$U:$U)</f>
        <v>#N/A</v>
      </c>
      <c r="AB2104" s="7" t="e">
        <f>VLOOKUP(F2104,[9]项目建设投资计划表!$L$7:$O$83,4,0)</f>
        <v>#N/A</v>
      </c>
    </row>
    <row r="2105" spans="1:28" ht="25.15" customHeight="1" outlineLevel="3" x14ac:dyDescent="0.4">
      <c r="A2105" s="4" t="s">
        <v>20</v>
      </c>
      <c r="B2105" s="4" t="s">
        <v>170</v>
      </c>
      <c r="C2105" s="4" t="s">
        <v>6410</v>
      </c>
      <c r="D2105" s="4" t="s">
        <v>6411</v>
      </c>
      <c r="E2105" s="9"/>
      <c r="F2105" s="4" t="s">
        <v>6412</v>
      </c>
      <c r="G2105" s="4" t="s">
        <v>275</v>
      </c>
      <c r="H2105" s="9" t="s">
        <v>291</v>
      </c>
      <c r="I2105" s="9" t="s">
        <v>6413</v>
      </c>
      <c r="J2105" s="4">
        <v>1.41</v>
      </c>
      <c r="K2105" s="4" t="s">
        <v>300</v>
      </c>
      <c r="L2105" s="4">
        <v>0</v>
      </c>
      <c r="M2105" s="4">
        <v>1.41</v>
      </c>
      <c r="N2105" s="4"/>
      <c r="O2105" s="4" t="s">
        <v>293</v>
      </c>
      <c r="P2105" s="4" t="s">
        <v>279</v>
      </c>
      <c r="Q2105" s="4" t="s">
        <v>6414</v>
      </c>
      <c r="R2105" s="4"/>
      <c r="S2105" s="18"/>
      <c r="U2105" s="7">
        <f>VLOOKUP(F2105,[6]农村公路!$I$6:$W$11652,15,0)</f>
        <v>1.41</v>
      </c>
      <c r="V2105" s="7">
        <f t="shared" si="105"/>
        <v>0</v>
      </c>
      <c r="W2105" s="7" t="e">
        <f>VLOOKUP(F2105,'[7]乡镇通三级、旅游资源产业路项目明细'!$F$8:$S$1305,14,0)</f>
        <v>#N/A</v>
      </c>
      <c r="AA2105" s="7" t="e">
        <f>_xlfn.XLOOKUP(F2105,'[8]乡镇通三级、旅游资源产业路项目明细'!$U:$U,'[8]乡镇通三级、旅游资源产业路项目明细'!$U:$U)</f>
        <v>#N/A</v>
      </c>
      <c r="AB2105" s="7" t="e">
        <f>VLOOKUP(F2105,[9]项目建设投资计划表!$L$7:$O$83,4,0)</f>
        <v>#N/A</v>
      </c>
    </row>
    <row r="2106" spans="1:28" ht="25.15" customHeight="1" outlineLevel="3" x14ac:dyDescent="0.4">
      <c r="A2106" s="4" t="s">
        <v>20</v>
      </c>
      <c r="B2106" s="4" t="s">
        <v>170</v>
      </c>
      <c r="C2106" s="4" t="s">
        <v>6410</v>
      </c>
      <c r="D2106" s="4" t="s">
        <v>6415</v>
      </c>
      <c r="E2106" s="9"/>
      <c r="F2106" s="4" t="s">
        <v>6416</v>
      </c>
      <c r="G2106" s="4" t="s">
        <v>275</v>
      </c>
      <c r="H2106" s="9" t="s">
        <v>291</v>
      </c>
      <c r="I2106" s="9" t="s">
        <v>6417</v>
      </c>
      <c r="J2106" s="4">
        <v>6.41</v>
      </c>
      <c r="K2106" s="4" t="s">
        <v>284</v>
      </c>
      <c r="L2106" s="4">
        <v>0</v>
      </c>
      <c r="M2106" s="4">
        <v>6.41</v>
      </c>
      <c r="N2106" s="4"/>
      <c r="O2106" s="4" t="s">
        <v>923</v>
      </c>
      <c r="P2106" s="4" t="s">
        <v>279</v>
      </c>
      <c r="Q2106" s="4" t="s">
        <v>6418</v>
      </c>
      <c r="R2106" s="4"/>
      <c r="S2106" s="18"/>
      <c r="U2106" s="7">
        <f>VLOOKUP(F2106,[6]农村公路!$I$6:$W$11652,15,0)</f>
        <v>6.41</v>
      </c>
      <c r="V2106" s="7">
        <f t="shared" si="105"/>
        <v>0</v>
      </c>
      <c r="W2106" s="7" t="e">
        <f>VLOOKUP(F2106,'[7]乡镇通三级、旅游资源产业路项目明细'!$F$8:$S$1305,14,0)</f>
        <v>#N/A</v>
      </c>
      <c r="AA2106" s="7" t="e">
        <f>_xlfn.XLOOKUP(F2106,'[8]乡镇通三级、旅游资源产业路项目明细'!$U:$U,'[8]乡镇通三级、旅游资源产业路项目明细'!$U:$U)</f>
        <v>#N/A</v>
      </c>
      <c r="AB2106" s="7" t="e">
        <f>VLOOKUP(F2106,[9]项目建设投资计划表!$L$7:$O$83,4,0)</f>
        <v>#N/A</v>
      </c>
    </row>
    <row r="2107" spans="1:28" ht="25.15" customHeight="1" outlineLevel="3" x14ac:dyDescent="0.4">
      <c r="A2107" s="4" t="s">
        <v>20</v>
      </c>
      <c r="B2107" s="4" t="s">
        <v>170</v>
      </c>
      <c r="C2107" s="4" t="s">
        <v>6419</v>
      </c>
      <c r="D2107" s="4" t="s">
        <v>6420</v>
      </c>
      <c r="E2107" s="9"/>
      <c r="F2107" s="4" t="s">
        <v>6421</v>
      </c>
      <c r="G2107" s="4" t="s">
        <v>275</v>
      </c>
      <c r="H2107" s="9" t="s">
        <v>291</v>
      </c>
      <c r="I2107" s="9" t="s">
        <v>6422</v>
      </c>
      <c r="J2107" s="4">
        <v>0.96499999999999997</v>
      </c>
      <c r="K2107" s="4" t="s">
        <v>284</v>
      </c>
      <c r="L2107" s="4">
        <v>0</v>
      </c>
      <c r="M2107" s="4">
        <v>0.96499999999999997</v>
      </c>
      <c r="N2107" s="4"/>
      <c r="O2107" s="4" t="s">
        <v>923</v>
      </c>
      <c r="P2107" s="4" t="s">
        <v>279</v>
      </c>
      <c r="Q2107" s="4" t="s">
        <v>6423</v>
      </c>
      <c r="R2107" s="4"/>
      <c r="S2107" s="18"/>
      <c r="U2107" s="7">
        <f>VLOOKUP(F2107,[6]农村公路!$I$6:$W$11652,15,0)</f>
        <v>0.96499999999999997</v>
      </c>
      <c r="V2107" s="7">
        <f t="shared" si="105"/>
        <v>0</v>
      </c>
      <c r="W2107" s="7" t="e">
        <f>VLOOKUP(F2107,'[7]乡镇通三级、旅游资源产业路项目明细'!$F$8:$S$1305,14,0)</f>
        <v>#N/A</v>
      </c>
      <c r="AA2107" s="7" t="e">
        <f>_xlfn.XLOOKUP(F2107,'[8]乡镇通三级、旅游资源产业路项目明细'!$U:$U,'[8]乡镇通三级、旅游资源产业路项目明细'!$U:$U)</f>
        <v>#N/A</v>
      </c>
      <c r="AB2107" s="7" t="e">
        <f>VLOOKUP(F2107,[9]项目建设投资计划表!$L$7:$O$83,4,0)</f>
        <v>#N/A</v>
      </c>
    </row>
    <row r="2108" spans="1:28" ht="25.15" customHeight="1" outlineLevel="3" x14ac:dyDescent="0.4">
      <c r="A2108" s="4" t="s">
        <v>20</v>
      </c>
      <c r="B2108" s="4" t="s">
        <v>170</v>
      </c>
      <c r="C2108" s="4" t="s">
        <v>6424</v>
      </c>
      <c r="D2108" s="4" t="s">
        <v>6425</v>
      </c>
      <c r="E2108" s="9"/>
      <c r="F2108" s="4" t="s">
        <v>6426</v>
      </c>
      <c r="G2108" s="4" t="s">
        <v>275</v>
      </c>
      <c r="H2108" s="9" t="s">
        <v>291</v>
      </c>
      <c r="I2108" s="9" t="s">
        <v>283</v>
      </c>
      <c r="J2108" s="4">
        <v>1.742</v>
      </c>
      <c r="K2108" s="4" t="s">
        <v>527</v>
      </c>
      <c r="L2108" s="4">
        <v>0</v>
      </c>
      <c r="M2108" s="4">
        <v>1.742</v>
      </c>
      <c r="N2108" s="4"/>
      <c r="O2108" s="4" t="s">
        <v>923</v>
      </c>
      <c r="P2108" s="4" t="s">
        <v>279</v>
      </c>
      <c r="Q2108" s="4" t="s">
        <v>6427</v>
      </c>
      <c r="R2108" s="4"/>
      <c r="S2108" s="18"/>
      <c r="U2108" s="7">
        <f>VLOOKUP(F2108,[6]农村公路!$I$6:$W$11652,15,0)</f>
        <v>1.742</v>
      </c>
      <c r="V2108" s="7">
        <f t="shared" si="105"/>
        <v>0</v>
      </c>
      <c r="W2108" s="7" t="e">
        <f>VLOOKUP(F2108,'[7]乡镇通三级、旅游资源产业路项目明细'!$F$8:$S$1305,14,0)</f>
        <v>#N/A</v>
      </c>
      <c r="AA2108" s="7" t="e">
        <f>_xlfn.XLOOKUP(F2108,'[8]乡镇通三级、旅游资源产业路项目明细'!$U:$U,'[8]乡镇通三级、旅游资源产业路项目明细'!$U:$U)</f>
        <v>#N/A</v>
      </c>
      <c r="AB2108" s="7" t="e">
        <f>VLOOKUP(F2108,[9]项目建设投资计划表!$L$7:$O$83,4,0)</f>
        <v>#N/A</v>
      </c>
    </row>
    <row r="2109" spans="1:28" ht="25.15" customHeight="1" outlineLevel="3" x14ac:dyDescent="0.4">
      <c r="A2109" s="4" t="s">
        <v>20</v>
      </c>
      <c r="B2109" s="4" t="s">
        <v>170</v>
      </c>
      <c r="C2109" s="4" t="s">
        <v>6424</v>
      </c>
      <c r="D2109" s="4" t="s">
        <v>6428</v>
      </c>
      <c r="E2109" s="9"/>
      <c r="F2109" s="4" t="s">
        <v>6429</v>
      </c>
      <c r="G2109" s="4" t="s">
        <v>275</v>
      </c>
      <c r="H2109" s="9" t="s">
        <v>291</v>
      </c>
      <c r="I2109" s="9" t="s">
        <v>283</v>
      </c>
      <c r="J2109" s="4">
        <v>1.8</v>
      </c>
      <c r="K2109" s="4" t="s">
        <v>527</v>
      </c>
      <c r="L2109" s="4">
        <v>0</v>
      </c>
      <c r="M2109" s="4">
        <v>1.8</v>
      </c>
      <c r="N2109" s="4"/>
      <c r="O2109" s="4" t="s">
        <v>923</v>
      </c>
      <c r="P2109" s="4" t="s">
        <v>279</v>
      </c>
      <c r="Q2109" s="4" t="s">
        <v>6427</v>
      </c>
      <c r="R2109" s="4"/>
      <c r="S2109" s="18"/>
      <c r="U2109" s="7">
        <f>VLOOKUP(F2109,[6]农村公路!$I$6:$W$11652,15,0)</f>
        <v>1.8</v>
      </c>
      <c r="V2109" s="7">
        <f t="shared" si="105"/>
        <v>0</v>
      </c>
      <c r="W2109" s="7" t="e">
        <f>VLOOKUP(F2109,'[7]乡镇通三级、旅游资源产业路项目明细'!$F$8:$S$1305,14,0)</f>
        <v>#N/A</v>
      </c>
      <c r="AA2109" s="7" t="e">
        <f>_xlfn.XLOOKUP(F2109,'[8]乡镇通三级、旅游资源产业路项目明细'!$U:$U,'[8]乡镇通三级、旅游资源产业路项目明细'!$U:$U)</f>
        <v>#N/A</v>
      </c>
      <c r="AB2109" s="7" t="e">
        <f>VLOOKUP(F2109,[9]项目建设投资计划表!$L$7:$O$83,4,0)</f>
        <v>#N/A</v>
      </c>
    </row>
    <row r="2110" spans="1:28" ht="25.15" customHeight="1" outlineLevel="3" x14ac:dyDescent="0.4">
      <c r="A2110" s="4" t="s">
        <v>20</v>
      </c>
      <c r="B2110" s="4" t="s">
        <v>170</v>
      </c>
      <c r="C2110" s="4" t="s">
        <v>6424</v>
      </c>
      <c r="D2110" s="4" t="s">
        <v>6430</v>
      </c>
      <c r="E2110" s="9"/>
      <c r="F2110" s="4" t="s">
        <v>6431</v>
      </c>
      <c r="G2110" s="4" t="s">
        <v>275</v>
      </c>
      <c r="H2110" s="9" t="s">
        <v>291</v>
      </c>
      <c r="I2110" s="9" t="s">
        <v>283</v>
      </c>
      <c r="J2110" s="4">
        <v>2</v>
      </c>
      <c r="K2110" s="4" t="s">
        <v>527</v>
      </c>
      <c r="L2110" s="4">
        <v>0</v>
      </c>
      <c r="M2110" s="4">
        <v>2</v>
      </c>
      <c r="N2110" s="4"/>
      <c r="O2110" s="4" t="s">
        <v>923</v>
      </c>
      <c r="P2110" s="4" t="s">
        <v>279</v>
      </c>
      <c r="Q2110" s="4" t="s">
        <v>6427</v>
      </c>
      <c r="R2110" s="4"/>
      <c r="S2110" s="18"/>
      <c r="U2110" s="7">
        <f>VLOOKUP(F2110,[6]农村公路!$I$6:$W$11652,15,0)</f>
        <v>2</v>
      </c>
      <c r="V2110" s="7">
        <f t="shared" si="105"/>
        <v>0</v>
      </c>
      <c r="W2110" s="7" t="e">
        <f>VLOOKUP(F2110,'[7]乡镇通三级、旅游资源产业路项目明细'!$F$8:$S$1305,14,0)</f>
        <v>#N/A</v>
      </c>
      <c r="AA2110" s="7" t="e">
        <f>_xlfn.XLOOKUP(F2110,'[8]乡镇通三级、旅游资源产业路项目明细'!$U:$U,'[8]乡镇通三级、旅游资源产业路项目明细'!$U:$U)</f>
        <v>#N/A</v>
      </c>
      <c r="AB2110" s="7" t="e">
        <f>VLOOKUP(F2110,[9]项目建设投资计划表!$L$7:$O$83,4,0)</f>
        <v>#N/A</v>
      </c>
    </row>
    <row r="2111" spans="1:28" ht="25.15" customHeight="1" outlineLevel="3" x14ac:dyDescent="0.4">
      <c r="A2111" s="4" t="s">
        <v>20</v>
      </c>
      <c r="B2111" s="4" t="s">
        <v>170</v>
      </c>
      <c r="C2111" s="4" t="s">
        <v>6432</v>
      </c>
      <c r="D2111" s="4" t="s">
        <v>6433</v>
      </c>
      <c r="E2111" s="9"/>
      <c r="F2111" s="4" t="s">
        <v>6434</v>
      </c>
      <c r="G2111" s="4" t="s">
        <v>275</v>
      </c>
      <c r="H2111" s="9" t="s">
        <v>291</v>
      </c>
      <c r="I2111" s="9" t="s">
        <v>283</v>
      </c>
      <c r="J2111" s="4">
        <v>5.8</v>
      </c>
      <c r="K2111" s="4" t="s">
        <v>377</v>
      </c>
      <c r="L2111" s="4">
        <v>0</v>
      </c>
      <c r="M2111" s="4">
        <v>1.67</v>
      </c>
      <c r="N2111" s="4"/>
      <c r="O2111" s="4" t="s">
        <v>278</v>
      </c>
      <c r="P2111" s="4" t="s">
        <v>279</v>
      </c>
      <c r="Q2111" s="4" t="s">
        <v>6435</v>
      </c>
      <c r="R2111" s="4"/>
      <c r="S2111" s="18"/>
      <c r="U2111" s="7">
        <f>VLOOKUP(F2111,[6]农村公路!$I$6:$W$11652,15,0)</f>
        <v>5.8</v>
      </c>
      <c r="V2111" s="7">
        <f t="shared" si="105"/>
        <v>0</v>
      </c>
      <c r="W2111" s="7" t="e">
        <f>VLOOKUP(F2111,'[7]乡镇通三级、旅游资源产业路项目明细'!$F$8:$S$1305,14,0)</f>
        <v>#N/A</v>
      </c>
      <c r="AA2111" s="7" t="e">
        <f>_xlfn.XLOOKUP(F2111,'[8]乡镇通三级、旅游资源产业路项目明细'!$U:$U,'[8]乡镇通三级、旅游资源产业路项目明细'!$U:$U)</f>
        <v>#N/A</v>
      </c>
      <c r="AB2111" s="7" t="e">
        <f>VLOOKUP(F2111,[9]项目建设投资计划表!$L$7:$O$83,4,0)</f>
        <v>#N/A</v>
      </c>
    </row>
    <row r="2112" spans="1:28" ht="25.15" customHeight="1" outlineLevel="3" x14ac:dyDescent="0.4">
      <c r="A2112" s="4" t="s">
        <v>20</v>
      </c>
      <c r="B2112" s="4" t="s">
        <v>170</v>
      </c>
      <c r="C2112" s="4" t="s">
        <v>6436</v>
      </c>
      <c r="D2112" s="4" t="s">
        <v>6437</v>
      </c>
      <c r="E2112" s="9"/>
      <c r="F2112" s="4" t="s">
        <v>6438</v>
      </c>
      <c r="G2112" s="4" t="s">
        <v>275</v>
      </c>
      <c r="H2112" s="9" t="s">
        <v>291</v>
      </c>
      <c r="I2112" s="9" t="s">
        <v>283</v>
      </c>
      <c r="J2112" s="4">
        <v>0.83</v>
      </c>
      <c r="K2112" s="4" t="s">
        <v>527</v>
      </c>
      <c r="L2112" s="4">
        <v>0</v>
      </c>
      <c r="M2112" s="4">
        <v>0.83</v>
      </c>
      <c r="N2112" s="4"/>
      <c r="O2112" s="4" t="s">
        <v>923</v>
      </c>
      <c r="P2112" s="4" t="s">
        <v>279</v>
      </c>
      <c r="Q2112" s="4" t="s">
        <v>6439</v>
      </c>
      <c r="R2112" s="4"/>
      <c r="S2112" s="18"/>
      <c r="U2112" s="7">
        <f>VLOOKUP(F2112,[6]农村公路!$I$6:$W$11652,15,0)</f>
        <v>0.83</v>
      </c>
      <c r="V2112" s="7">
        <f t="shared" si="105"/>
        <v>0</v>
      </c>
      <c r="W2112" s="7" t="e">
        <f>VLOOKUP(F2112,'[7]乡镇通三级、旅游资源产业路项目明细'!$F$8:$S$1305,14,0)</f>
        <v>#N/A</v>
      </c>
      <c r="AA2112" s="7" t="e">
        <f>_xlfn.XLOOKUP(F2112,'[8]乡镇通三级、旅游资源产业路项目明细'!$U:$U,'[8]乡镇通三级、旅游资源产业路项目明细'!$U:$U)</f>
        <v>#N/A</v>
      </c>
      <c r="AB2112" s="7" t="e">
        <f>VLOOKUP(F2112,[9]项目建设投资计划表!$L$7:$O$83,4,0)</f>
        <v>#N/A</v>
      </c>
    </row>
    <row r="2113" spans="1:28" ht="25.15" customHeight="1" outlineLevel="3" x14ac:dyDescent="0.4">
      <c r="A2113" s="4" t="s">
        <v>20</v>
      </c>
      <c r="B2113" s="4" t="s">
        <v>170</v>
      </c>
      <c r="C2113" s="4" t="s">
        <v>6419</v>
      </c>
      <c r="D2113" s="4" t="s">
        <v>6440</v>
      </c>
      <c r="E2113" s="9"/>
      <c r="F2113" s="4" t="s">
        <v>6441</v>
      </c>
      <c r="G2113" s="4" t="s">
        <v>275</v>
      </c>
      <c r="H2113" s="9" t="s">
        <v>291</v>
      </c>
      <c r="I2113" s="9" t="s">
        <v>6442</v>
      </c>
      <c r="J2113" s="4">
        <v>1.92</v>
      </c>
      <c r="K2113" s="4">
        <v>3.5</v>
      </c>
      <c r="L2113" s="4">
        <v>1.92</v>
      </c>
      <c r="M2113" s="4">
        <v>1.92</v>
      </c>
      <c r="N2113" s="4"/>
      <c r="O2113" s="4">
        <v>6</v>
      </c>
      <c r="P2113" s="4" t="s">
        <v>279</v>
      </c>
      <c r="Q2113" s="4" t="s">
        <v>6443</v>
      </c>
      <c r="R2113" s="4"/>
      <c r="S2113" s="18"/>
      <c r="U2113" s="7">
        <f>VLOOKUP(F2113,[6]农村公路!$I$6:$W$11652,15,0)</f>
        <v>1.92</v>
      </c>
      <c r="V2113" s="7">
        <f t="shared" si="105"/>
        <v>0</v>
      </c>
      <c r="W2113" s="7" t="e">
        <f>VLOOKUP(F2113,'[7]乡镇通三级、旅游资源产业路项目明细'!$F$8:$S$1305,14,0)</f>
        <v>#N/A</v>
      </c>
      <c r="AA2113" s="7" t="e">
        <f>_xlfn.XLOOKUP(F2113,'[8]乡镇通三级、旅游资源产业路项目明细'!$U:$U,'[8]乡镇通三级、旅游资源产业路项目明细'!$U:$U)</f>
        <v>#N/A</v>
      </c>
      <c r="AB2113" s="7" t="e">
        <f>VLOOKUP(F2113,[9]项目建设投资计划表!$L$7:$O$83,4,0)</f>
        <v>#N/A</v>
      </c>
    </row>
    <row r="2114" spans="1:28" ht="25.15" customHeight="1" outlineLevel="3" x14ac:dyDescent="0.4">
      <c r="A2114" s="4" t="s">
        <v>20</v>
      </c>
      <c r="B2114" s="4" t="s">
        <v>170</v>
      </c>
      <c r="C2114" s="4" t="s">
        <v>6410</v>
      </c>
      <c r="D2114" s="4" t="s">
        <v>6444</v>
      </c>
      <c r="E2114" s="9"/>
      <c r="F2114" s="4" t="s">
        <v>6445</v>
      </c>
      <c r="G2114" s="4" t="s">
        <v>275</v>
      </c>
      <c r="H2114" s="9" t="s">
        <v>291</v>
      </c>
      <c r="I2114" s="9" t="s">
        <v>283</v>
      </c>
      <c r="J2114" s="4">
        <v>3.12</v>
      </c>
      <c r="K2114" s="4" t="s">
        <v>377</v>
      </c>
      <c r="L2114" s="4">
        <v>1.4</v>
      </c>
      <c r="M2114" s="4">
        <v>1.4</v>
      </c>
      <c r="N2114" s="4"/>
      <c r="O2114" s="4" t="s">
        <v>923</v>
      </c>
      <c r="P2114" s="4" t="s">
        <v>279</v>
      </c>
      <c r="Q2114" s="4" t="s">
        <v>6446</v>
      </c>
      <c r="R2114" s="4"/>
      <c r="S2114" s="18"/>
      <c r="U2114" s="7">
        <f>VLOOKUP(F2114,[6]农村公路!$I$6:$W$11652,15,0)</f>
        <v>3.12</v>
      </c>
      <c r="V2114" s="7">
        <f t="shared" si="105"/>
        <v>0</v>
      </c>
      <c r="W2114" s="7" t="e">
        <f>VLOOKUP(F2114,'[7]乡镇通三级、旅游资源产业路项目明细'!$F$8:$S$1305,14,0)</f>
        <v>#N/A</v>
      </c>
      <c r="AA2114" s="7" t="e">
        <f>_xlfn.XLOOKUP(F2114,'[8]乡镇通三级、旅游资源产业路项目明细'!$U:$U,'[8]乡镇通三级、旅游资源产业路项目明细'!$U:$U)</f>
        <v>#N/A</v>
      </c>
      <c r="AB2114" s="7" t="e">
        <f>VLOOKUP(F2114,[9]项目建设投资计划表!$L$7:$O$83,4,0)</f>
        <v>#N/A</v>
      </c>
    </row>
    <row r="2115" spans="1:28" ht="25.15" customHeight="1" outlineLevel="3" x14ac:dyDescent="0.4">
      <c r="A2115" s="4" t="s">
        <v>20</v>
      </c>
      <c r="B2115" s="4" t="s">
        <v>170</v>
      </c>
      <c r="C2115" s="4" t="s">
        <v>6424</v>
      </c>
      <c r="D2115" s="4" t="s">
        <v>6447</v>
      </c>
      <c r="E2115" s="9"/>
      <c r="F2115" s="4" t="s">
        <v>6448</v>
      </c>
      <c r="G2115" s="4" t="s">
        <v>275</v>
      </c>
      <c r="H2115" s="9" t="s">
        <v>291</v>
      </c>
      <c r="I2115" s="9" t="s">
        <v>283</v>
      </c>
      <c r="J2115" s="4">
        <v>4.0010000000000003</v>
      </c>
      <c r="K2115" s="4" t="s">
        <v>527</v>
      </c>
      <c r="L2115" s="4">
        <v>0</v>
      </c>
      <c r="M2115" s="4">
        <v>4.0010000000000003</v>
      </c>
      <c r="N2115" s="4"/>
      <c r="O2115" s="4" t="s">
        <v>923</v>
      </c>
      <c r="P2115" s="4" t="s">
        <v>279</v>
      </c>
      <c r="Q2115" s="4" t="s">
        <v>6427</v>
      </c>
      <c r="R2115" s="4"/>
      <c r="S2115" s="18"/>
      <c r="U2115" s="7">
        <f>VLOOKUP(F2115,[6]农村公路!$I$6:$W$11652,15,0)</f>
        <v>4.0010000000000003</v>
      </c>
      <c r="V2115" s="7">
        <f t="shared" si="105"/>
        <v>0</v>
      </c>
      <c r="W2115" s="7" t="e">
        <f>VLOOKUP(F2115,'[7]乡镇通三级、旅游资源产业路项目明细'!$F$8:$S$1305,14,0)</f>
        <v>#N/A</v>
      </c>
      <c r="AA2115" s="7" t="e">
        <f>_xlfn.XLOOKUP(F2115,'[8]乡镇通三级、旅游资源产业路项目明细'!$U:$U,'[8]乡镇通三级、旅游资源产业路项目明细'!$U:$U)</f>
        <v>#N/A</v>
      </c>
      <c r="AB2115" s="7" t="e">
        <f>VLOOKUP(F2115,[9]项目建设投资计划表!$L$7:$O$83,4,0)</f>
        <v>#N/A</v>
      </c>
    </row>
    <row r="2116" spans="1:28" ht="25.15" customHeight="1" outlineLevel="3" x14ac:dyDescent="0.4">
      <c r="A2116" s="4" t="s">
        <v>20</v>
      </c>
      <c r="B2116" s="4" t="s">
        <v>170</v>
      </c>
      <c r="C2116" s="4" t="s">
        <v>6424</v>
      </c>
      <c r="D2116" s="4" t="s">
        <v>6447</v>
      </c>
      <c r="E2116" s="9"/>
      <c r="F2116" s="4" t="s">
        <v>6449</v>
      </c>
      <c r="G2116" s="4" t="s">
        <v>275</v>
      </c>
      <c r="H2116" s="9" t="s">
        <v>291</v>
      </c>
      <c r="I2116" s="9" t="s">
        <v>283</v>
      </c>
      <c r="J2116" s="4">
        <v>2.101</v>
      </c>
      <c r="K2116" s="4" t="s">
        <v>527</v>
      </c>
      <c r="L2116" s="4">
        <v>0</v>
      </c>
      <c r="M2116" s="4">
        <v>2.101</v>
      </c>
      <c r="N2116" s="4"/>
      <c r="O2116" s="4" t="s">
        <v>923</v>
      </c>
      <c r="P2116" s="4" t="s">
        <v>279</v>
      </c>
      <c r="Q2116" s="4" t="s">
        <v>6427</v>
      </c>
      <c r="R2116" s="4"/>
      <c r="S2116" s="18"/>
      <c r="U2116" s="7">
        <f>VLOOKUP(F2116,[6]农村公路!$I$6:$W$11652,15,0)</f>
        <v>2.101</v>
      </c>
      <c r="V2116" s="7">
        <f t="shared" si="105"/>
        <v>0</v>
      </c>
      <c r="W2116" s="7" t="e">
        <f>VLOOKUP(F2116,'[7]乡镇通三级、旅游资源产业路项目明细'!$F$8:$S$1305,14,0)</f>
        <v>#N/A</v>
      </c>
      <c r="AA2116" s="7" t="e">
        <f>_xlfn.XLOOKUP(F2116,'[8]乡镇通三级、旅游资源产业路项目明细'!$U:$U,'[8]乡镇通三级、旅游资源产业路项目明细'!$U:$U)</f>
        <v>#N/A</v>
      </c>
      <c r="AB2116" s="7" t="e">
        <f>VLOOKUP(F2116,[9]项目建设投资计划表!$L$7:$O$83,4,0)</f>
        <v>#N/A</v>
      </c>
    </row>
    <row r="2117" spans="1:28" ht="25.15" customHeight="1" outlineLevel="3" x14ac:dyDescent="0.4">
      <c r="A2117" s="4" t="s">
        <v>20</v>
      </c>
      <c r="B2117" s="4" t="s">
        <v>170</v>
      </c>
      <c r="C2117" s="4" t="s">
        <v>6424</v>
      </c>
      <c r="D2117" s="4" t="s">
        <v>6450</v>
      </c>
      <c r="E2117" s="9"/>
      <c r="F2117" s="4" t="s">
        <v>6451</v>
      </c>
      <c r="G2117" s="4" t="s">
        <v>275</v>
      </c>
      <c r="H2117" s="9" t="s">
        <v>291</v>
      </c>
      <c r="I2117" s="9" t="s">
        <v>283</v>
      </c>
      <c r="J2117" s="4">
        <v>0.69099999999999995</v>
      </c>
      <c r="K2117" s="4" t="s">
        <v>527</v>
      </c>
      <c r="L2117" s="4">
        <v>0</v>
      </c>
      <c r="M2117" s="4">
        <v>0.69099999999999995</v>
      </c>
      <c r="N2117" s="4"/>
      <c r="O2117" s="4" t="s">
        <v>923</v>
      </c>
      <c r="P2117" s="4" t="s">
        <v>279</v>
      </c>
      <c r="Q2117" s="4" t="s">
        <v>6427</v>
      </c>
      <c r="R2117" s="4"/>
      <c r="S2117" s="18"/>
      <c r="U2117" s="7">
        <f>VLOOKUP(F2117,[6]农村公路!$I$6:$W$11652,15,0)</f>
        <v>0.69099999999999995</v>
      </c>
      <c r="V2117" s="7">
        <f t="shared" si="105"/>
        <v>0</v>
      </c>
      <c r="W2117" s="7" t="e">
        <f>VLOOKUP(F2117,'[7]乡镇通三级、旅游资源产业路项目明细'!$F$8:$S$1305,14,0)</f>
        <v>#N/A</v>
      </c>
      <c r="AA2117" s="7" t="e">
        <f>_xlfn.XLOOKUP(F2117,'[8]乡镇通三级、旅游资源产业路项目明细'!$U:$U,'[8]乡镇通三级、旅游资源产业路项目明细'!$U:$U)</f>
        <v>#N/A</v>
      </c>
      <c r="AB2117" s="7" t="e">
        <f>VLOOKUP(F2117,[9]项目建设投资计划表!$L$7:$O$83,4,0)</f>
        <v>#N/A</v>
      </c>
    </row>
    <row r="2118" spans="1:28" ht="25.15" customHeight="1" outlineLevel="3" x14ac:dyDescent="0.4">
      <c r="A2118" s="4" t="s">
        <v>20</v>
      </c>
      <c r="B2118" s="4" t="s">
        <v>170</v>
      </c>
      <c r="C2118" s="4" t="s">
        <v>6424</v>
      </c>
      <c r="D2118" s="4" t="s">
        <v>6428</v>
      </c>
      <c r="E2118" s="9"/>
      <c r="F2118" s="4" t="s">
        <v>6452</v>
      </c>
      <c r="G2118" s="4" t="s">
        <v>275</v>
      </c>
      <c r="H2118" s="9" t="s">
        <v>200</v>
      </c>
      <c r="I2118" s="9" t="s">
        <v>283</v>
      </c>
      <c r="J2118" s="4">
        <v>5.2</v>
      </c>
      <c r="K2118" s="4" t="s">
        <v>527</v>
      </c>
      <c r="L2118" s="4">
        <v>0</v>
      </c>
      <c r="M2118" s="4">
        <v>5.2</v>
      </c>
      <c r="N2118" s="4"/>
      <c r="O2118" s="4" t="s">
        <v>923</v>
      </c>
      <c r="P2118" s="4" t="s">
        <v>279</v>
      </c>
      <c r="Q2118" s="4" t="s">
        <v>6427</v>
      </c>
      <c r="R2118" s="4"/>
      <c r="S2118" s="18"/>
      <c r="U2118" s="7">
        <f>VLOOKUP(F2118,[6]农村公路!$I$6:$W$11652,15,0)</f>
        <v>5.2</v>
      </c>
      <c r="V2118" s="7">
        <f t="shared" si="105"/>
        <v>0</v>
      </c>
      <c r="W2118" s="7" t="e">
        <f>VLOOKUP(F2118,'[7]乡镇通三级、旅游资源产业路项目明细'!$F$8:$S$1305,14,0)</f>
        <v>#N/A</v>
      </c>
      <c r="AA2118" s="7" t="e">
        <f>_xlfn.XLOOKUP(F2118,'[8]乡镇通三级、旅游资源产业路项目明细'!$U:$U,'[8]乡镇通三级、旅游资源产业路项目明细'!$U:$U)</f>
        <v>#N/A</v>
      </c>
      <c r="AB2118" s="7" t="e">
        <f>VLOOKUP(F2118,[9]项目建设投资计划表!$L$7:$O$83,4,0)</f>
        <v>#N/A</v>
      </c>
    </row>
    <row r="2119" spans="1:28" ht="25.15" customHeight="1" outlineLevel="3" x14ac:dyDescent="0.4">
      <c r="A2119" s="4" t="s">
        <v>20</v>
      </c>
      <c r="B2119" s="4" t="s">
        <v>170</v>
      </c>
      <c r="C2119" s="4" t="s">
        <v>6453</v>
      </c>
      <c r="D2119" s="4" t="s">
        <v>6454</v>
      </c>
      <c r="E2119" s="9"/>
      <c r="F2119" s="4" t="s">
        <v>6455</v>
      </c>
      <c r="G2119" s="4" t="s">
        <v>275</v>
      </c>
      <c r="H2119" s="9" t="s">
        <v>291</v>
      </c>
      <c r="I2119" s="9" t="s">
        <v>283</v>
      </c>
      <c r="J2119" s="4">
        <v>2.5</v>
      </c>
      <c r="K2119" s="4" t="s">
        <v>527</v>
      </c>
      <c r="L2119" s="4">
        <v>0</v>
      </c>
      <c r="M2119" s="4">
        <v>2.5</v>
      </c>
      <c r="N2119" s="4"/>
      <c r="O2119" s="4" t="s">
        <v>923</v>
      </c>
      <c r="P2119" s="4" t="s">
        <v>279</v>
      </c>
      <c r="Q2119" s="4" t="s">
        <v>6427</v>
      </c>
      <c r="R2119" s="4"/>
      <c r="S2119" s="18"/>
      <c r="U2119" s="7">
        <f>VLOOKUP(F2119,[6]农村公路!$I$6:$W$11652,15,0)</f>
        <v>2.5</v>
      </c>
      <c r="V2119" s="7">
        <f t="shared" si="105"/>
        <v>0</v>
      </c>
      <c r="W2119" s="7" t="e">
        <f>VLOOKUP(F2119,'[7]乡镇通三级、旅游资源产业路项目明细'!$F$8:$S$1305,14,0)</f>
        <v>#N/A</v>
      </c>
      <c r="AA2119" s="7" t="e">
        <f>_xlfn.XLOOKUP(F2119,'[8]乡镇通三级、旅游资源产业路项目明细'!$U:$U,'[8]乡镇通三级、旅游资源产业路项目明细'!$U:$U)</f>
        <v>#N/A</v>
      </c>
      <c r="AB2119" s="7" t="e">
        <f>VLOOKUP(F2119,[9]项目建设投资计划表!$L$7:$O$83,4,0)</f>
        <v>#N/A</v>
      </c>
    </row>
    <row r="2120" spans="1:28" ht="25.15" customHeight="1" outlineLevel="3" x14ac:dyDescent="0.4">
      <c r="A2120" s="4" t="s">
        <v>20</v>
      </c>
      <c r="B2120" s="4" t="s">
        <v>170</v>
      </c>
      <c r="C2120" s="4" t="s">
        <v>6456</v>
      </c>
      <c r="D2120" s="4" t="s">
        <v>4053</v>
      </c>
      <c r="E2120" s="9"/>
      <c r="F2120" s="4" t="s">
        <v>6457</v>
      </c>
      <c r="G2120" s="4" t="s">
        <v>327</v>
      </c>
      <c r="H2120" s="9" t="s">
        <v>291</v>
      </c>
      <c r="I2120" s="9" t="s">
        <v>283</v>
      </c>
      <c r="J2120" s="4">
        <v>1.22</v>
      </c>
      <c r="K2120" s="4" t="s">
        <v>1812</v>
      </c>
      <c r="L2120" s="4" t="s">
        <v>1259</v>
      </c>
      <c r="M2120" s="4">
        <v>1.22</v>
      </c>
      <c r="N2120" s="4"/>
      <c r="O2120" s="4" t="s">
        <v>284</v>
      </c>
      <c r="P2120" s="4" t="s">
        <v>279</v>
      </c>
      <c r="Q2120" s="4" t="s">
        <v>4053</v>
      </c>
      <c r="R2120" s="4"/>
      <c r="S2120" s="18"/>
      <c r="U2120" s="7">
        <f>VLOOKUP(F2120,[6]农村公路!$I$6:$W$11652,15,0)</f>
        <v>1.22</v>
      </c>
      <c r="V2120" s="7">
        <f t="shared" si="105"/>
        <v>0</v>
      </c>
      <c r="W2120" s="7" t="e">
        <f>VLOOKUP(F2120,'[7]乡镇通三级、旅游资源产业路项目明细'!$F$8:$S$1305,14,0)</f>
        <v>#N/A</v>
      </c>
      <c r="AA2120" s="7" t="e">
        <f>_xlfn.XLOOKUP(F2120,'[8]乡镇通三级、旅游资源产业路项目明细'!$U:$U,'[8]乡镇通三级、旅游资源产业路项目明细'!$U:$U)</f>
        <v>#N/A</v>
      </c>
      <c r="AB2120" s="7" t="e">
        <f>VLOOKUP(F2120,[9]项目建设投资计划表!$L$7:$O$83,4,0)</f>
        <v>#N/A</v>
      </c>
    </row>
    <row r="2121" spans="1:28" ht="25.15" customHeight="1" outlineLevel="3" x14ac:dyDescent="0.4">
      <c r="A2121" s="4" t="s">
        <v>20</v>
      </c>
      <c r="B2121" s="4" t="s">
        <v>170</v>
      </c>
      <c r="C2121" s="4" t="s">
        <v>6456</v>
      </c>
      <c r="D2121" s="4" t="s">
        <v>6458</v>
      </c>
      <c r="E2121" s="9"/>
      <c r="F2121" s="4" t="s">
        <v>6459</v>
      </c>
      <c r="G2121" s="4" t="s">
        <v>327</v>
      </c>
      <c r="H2121" s="9" t="s">
        <v>291</v>
      </c>
      <c r="I2121" s="9" t="s">
        <v>283</v>
      </c>
      <c r="J2121" s="4">
        <v>1.429</v>
      </c>
      <c r="K2121" s="4" t="s">
        <v>2133</v>
      </c>
      <c r="L2121" s="4" t="s">
        <v>1259</v>
      </c>
      <c r="M2121" s="4">
        <v>1.429</v>
      </c>
      <c r="N2121" s="4"/>
      <c r="O2121" s="4" t="s">
        <v>277</v>
      </c>
      <c r="P2121" s="4" t="s">
        <v>279</v>
      </c>
      <c r="Q2121" s="4" t="s">
        <v>6458</v>
      </c>
      <c r="R2121" s="4"/>
      <c r="S2121" s="18"/>
      <c r="U2121" s="7">
        <f>VLOOKUP(F2121,[6]农村公路!$I$6:$W$11652,15,0)</f>
        <v>1.429</v>
      </c>
      <c r="V2121" s="7">
        <f t="shared" si="105"/>
        <v>0</v>
      </c>
      <c r="W2121" s="7" t="e">
        <f>VLOOKUP(F2121,'[7]乡镇通三级、旅游资源产业路项目明细'!$F$8:$S$1305,14,0)</f>
        <v>#N/A</v>
      </c>
      <c r="AA2121" s="7" t="e">
        <f>_xlfn.XLOOKUP(F2121,'[8]乡镇通三级、旅游资源产业路项目明细'!$U:$U,'[8]乡镇通三级、旅游资源产业路项目明细'!$U:$U)</f>
        <v>#N/A</v>
      </c>
      <c r="AB2121" s="7" t="e">
        <f>VLOOKUP(F2121,[9]项目建设投资计划表!$L$7:$O$83,4,0)</f>
        <v>#N/A</v>
      </c>
    </row>
    <row r="2122" spans="1:28" ht="25.15" customHeight="1" outlineLevel="3" x14ac:dyDescent="0.4">
      <c r="A2122" s="4" t="s">
        <v>20</v>
      </c>
      <c r="B2122" s="4" t="s">
        <v>170</v>
      </c>
      <c r="C2122" s="4" t="s">
        <v>6456</v>
      </c>
      <c r="D2122" s="4" t="s">
        <v>3866</v>
      </c>
      <c r="E2122" s="9"/>
      <c r="F2122" s="4" t="s">
        <v>6460</v>
      </c>
      <c r="G2122" s="4" t="s">
        <v>327</v>
      </c>
      <c r="H2122" s="9" t="s">
        <v>291</v>
      </c>
      <c r="I2122" s="9" t="s">
        <v>283</v>
      </c>
      <c r="J2122" s="4">
        <v>1.01</v>
      </c>
      <c r="K2122" s="4" t="s">
        <v>1812</v>
      </c>
      <c r="L2122" s="4" t="s">
        <v>1259</v>
      </c>
      <c r="M2122" s="4">
        <v>1.01</v>
      </c>
      <c r="N2122" s="4"/>
      <c r="O2122" s="4" t="s">
        <v>284</v>
      </c>
      <c r="P2122" s="4" t="s">
        <v>279</v>
      </c>
      <c r="Q2122" s="4" t="s">
        <v>3866</v>
      </c>
      <c r="R2122" s="4"/>
      <c r="S2122" s="18"/>
      <c r="U2122" s="7">
        <f>VLOOKUP(F2122,[6]农村公路!$I$6:$W$11652,15,0)</f>
        <v>1.01</v>
      </c>
      <c r="V2122" s="7">
        <f t="shared" si="105"/>
        <v>0</v>
      </c>
      <c r="W2122" s="7" t="e">
        <f>VLOOKUP(F2122,'[7]乡镇通三级、旅游资源产业路项目明细'!$F$8:$S$1305,14,0)</f>
        <v>#N/A</v>
      </c>
      <c r="AA2122" s="7" t="e">
        <f>_xlfn.XLOOKUP(F2122,'[8]乡镇通三级、旅游资源产业路项目明细'!$U:$U,'[8]乡镇通三级、旅游资源产业路项目明细'!$U:$U)</f>
        <v>#N/A</v>
      </c>
      <c r="AB2122" s="7" t="e">
        <f>VLOOKUP(F2122,[9]项目建设投资计划表!$L$7:$O$83,4,0)</f>
        <v>#N/A</v>
      </c>
    </row>
    <row r="2123" spans="1:28" ht="25.15" customHeight="1" outlineLevel="3" x14ac:dyDescent="0.4">
      <c r="A2123" s="4" t="s">
        <v>20</v>
      </c>
      <c r="B2123" s="4" t="s">
        <v>170</v>
      </c>
      <c r="C2123" s="4" t="s">
        <v>6436</v>
      </c>
      <c r="D2123" s="4" t="s">
        <v>6461</v>
      </c>
      <c r="E2123" s="9"/>
      <c r="F2123" s="4" t="s">
        <v>6462</v>
      </c>
      <c r="G2123" s="4" t="s">
        <v>327</v>
      </c>
      <c r="H2123" s="9" t="s">
        <v>291</v>
      </c>
      <c r="I2123" s="9" t="s">
        <v>283</v>
      </c>
      <c r="J2123" s="4">
        <v>1.9259999999999999</v>
      </c>
      <c r="K2123" s="4" t="s">
        <v>1812</v>
      </c>
      <c r="L2123" s="4" t="s">
        <v>1259</v>
      </c>
      <c r="M2123" s="4">
        <v>1.9259999999999999</v>
      </c>
      <c r="N2123" s="4"/>
      <c r="O2123" s="4" t="s">
        <v>277</v>
      </c>
      <c r="P2123" s="4" t="s">
        <v>279</v>
      </c>
      <c r="Q2123" s="4" t="s">
        <v>6461</v>
      </c>
      <c r="R2123" s="4"/>
      <c r="S2123" s="18"/>
      <c r="U2123" s="7">
        <f>VLOOKUP(F2123,[6]农村公路!$I$6:$W$11652,15,0)</f>
        <v>1.9259999999999999</v>
      </c>
      <c r="V2123" s="7">
        <f t="shared" si="105"/>
        <v>0</v>
      </c>
      <c r="W2123" s="7" t="e">
        <f>VLOOKUP(F2123,'[7]乡镇通三级、旅游资源产业路项目明细'!$F$8:$S$1305,14,0)</f>
        <v>#N/A</v>
      </c>
      <c r="AA2123" s="7" t="e">
        <f>_xlfn.XLOOKUP(F2123,'[8]乡镇通三级、旅游资源产业路项目明细'!$U:$U,'[8]乡镇通三级、旅游资源产业路项目明细'!$U:$U)</f>
        <v>#N/A</v>
      </c>
      <c r="AB2123" s="7" t="e">
        <f>VLOOKUP(F2123,[9]项目建设投资计划表!$L$7:$O$83,4,0)</f>
        <v>#N/A</v>
      </c>
    </row>
    <row r="2124" spans="1:28" ht="25.15" customHeight="1" outlineLevel="3" x14ac:dyDescent="0.4">
      <c r="A2124" s="4" t="s">
        <v>20</v>
      </c>
      <c r="B2124" s="4" t="s">
        <v>170</v>
      </c>
      <c r="C2124" s="4" t="s">
        <v>6436</v>
      </c>
      <c r="D2124" s="4" t="s">
        <v>6463</v>
      </c>
      <c r="E2124" s="9"/>
      <c r="F2124" s="4" t="s">
        <v>6464</v>
      </c>
      <c r="G2124" s="4" t="s">
        <v>327</v>
      </c>
      <c r="H2124" s="9" t="s">
        <v>291</v>
      </c>
      <c r="I2124" s="9" t="s">
        <v>283</v>
      </c>
      <c r="J2124" s="4">
        <v>1.58</v>
      </c>
      <c r="K2124" s="4" t="s">
        <v>1812</v>
      </c>
      <c r="L2124" s="4" t="s">
        <v>1259</v>
      </c>
      <c r="M2124" s="4">
        <v>1.58</v>
      </c>
      <c r="N2124" s="4"/>
      <c r="O2124" s="4" t="s">
        <v>284</v>
      </c>
      <c r="P2124" s="4" t="s">
        <v>279</v>
      </c>
      <c r="Q2124" s="4" t="s">
        <v>6463</v>
      </c>
      <c r="R2124" s="4"/>
      <c r="S2124" s="18"/>
      <c r="U2124" s="7">
        <f>VLOOKUP(F2124,[6]农村公路!$I$6:$W$11652,15,0)</f>
        <v>1.58</v>
      </c>
      <c r="V2124" s="7">
        <f t="shared" si="105"/>
        <v>0</v>
      </c>
      <c r="W2124" s="7" t="e">
        <f>VLOOKUP(F2124,'[7]乡镇通三级、旅游资源产业路项目明细'!$F$8:$S$1305,14,0)</f>
        <v>#N/A</v>
      </c>
      <c r="AA2124" s="7" t="e">
        <f>_xlfn.XLOOKUP(F2124,'[8]乡镇通三级、旅游资源产业路项目明细'!$U:$U,'[8]乡镇通三级、旅游资源产业路项目明细'!$U:$U)</f>
        <v>#N/A</v>
      </c>
      <c r="AB2124" s="7" t="e">
        <f>VLOOKUP(F2124,[9]项目建设投资计划表!$L$7:$O$83,4,0)</f>
        <v>#N/A</v>
      </c>
    </row>
    <row r="2125" spans="1:28" ht="25.15" customHeight="1" outlineLevel="3" x14ac:dyDescent="0.4">
      <c r="A2125" s="4" t="s">
        <v>20</v>
      </c>
      <c r="B2125" s="4" t="s">
        <v>170</v>
      </c>
      <c r="C2125" s="4" t="s">
        <v>6436</v>
      </c>
      <c r="D2125" s="4" t="s">
        <v>6465</v>
      </c>
      <c r="E2125" s="9"/>
      <c r="F2125" s="4" t="s">
        <v>6466</v>
      </c>
      <c r="G2125" s="4" t="s">
        <v>327</v>
      </c>
      <c r="H2125" s="9" t="s">
        <v>291</v>
      </c>
      <c r="I2125" s="9" t="s">
        <v>6467</v>
      </c>
      <c r="J2125" s="4">
        <v>1.03</v>
      </c>
      <c r="K2125" s="4" t="s">
        <v>377</v>
      </c>
      <c r="L2125" s="4" t="s">
        <v>1259</v>
      </c>
      <c r="M2125" s="4">
        <v>1.03</v>
      </c>
      <c r="N2125" s="4"/>
      <c r="O2125" s="4" t="s">
        <v>284</v>
      </c>
      <c r="P2125" s="4" t="s">
        <v>279</v>
      </c>
      <c r="Q2125" s="4" t="s">
        <v>6465</v>
      </c>
      <c r="R2125" s="4"/>
      <c r="S2125" s="18"/>
      <c r="U2125" s="7">
        <f>VLOOKUP(F2125,[6]农村公路!$I$6:$W$11652,15,0)</f>
        <v>1.03</v>
      </c>
      <c r="V2125" s="7">
        <f t="shared" si="105"/>
        <v>0</v>
      </c>
      <c r="W2125" s="7" t="e">
        <f>VLOOKUP(F2125,'[7]乡镇通三级、旅游资源产业路项目明细'!$F$8:$S$1305,14,0)</f>
        <v>#N/A</v>
      </c>
      <c r="AA2125" s="7" t="e">
        <f>_xlfn.XLOOKUP(F2125,'[8]乡镇通三级、旅游资源产业路项目明细'!$U:$U,'[8]乡镇通三级、旅游资源产业路项目明细'!$U:$U)</f>
        <v>#N/A</v>
      </c>
      <c r="AB2125" s="7" t="e">
        <f>VLOOKUP(F2125,[9]项目建设投资计划表!$L$7:$O$83,4,0)</f>
        <v>#N/A</v>
      </c>
    </row>
    <row r="2126" spans="1:28" ht="25.15" customHeight="1" outlineLevel="3" x14ac:dyDescent="0.4">
      <c r="A2126" s="4" t="s">
        <v>20</v>
      </c>
      <c r="B2126" s="4" t="s">
        <v>170</v>
      </c>
      <c r="C2126" s="4" t="s">
        <v>6436</v>
      </c>
      <c r="D2126" s="4" t="s">
        <v>6468</v>
      </c>
      <c r="E2126" s="9"/>
      <c r="F2126" s="4" t="s">
        <v>6469</v>
      </c>
      <c r="G2126" s="4" t="s">
        <v>327</v>
      </c>
      <c r="H2126" s="9" t="s">
        <v>291</v>
      </c>
      <c r="I2126" s="9" t="s">
        <v>6470</v>
      </c>
      <c r="J2126" s="4">
        <v>1.23</v>
      </c>
      <c r="K2126" s="4" t="s">
        <v>377</v>
      </c>
      <c r="L2126" s="4" t="s">
        <v>1259</v>
      </c>
      <c r="M2126" s="4">
        <v>1.23</v>
      </c>
      <c r="N2126" s="4"/>
      <c r="O2126" s="4" t="s">
        <v>284</v>
      </c>
      <c r="P2126" s="4" t="s">
        <v>279</v>
      </c>
      <c r="Q2126" s="4" t="s">
        <v>6468</v>
      </c>
      <c r="R2126" s="4"/>
      <c r="S2126" s="18"/>
      <c r="U2126" s="7">
        <f>VLOOKUP(F2126,[6]农村公路!$I$6:$W$11652,15,0)</f>
        <v>1.23</v>
      </c>
      <c r="V2126" s="7">
        <f t="shared" si="105"/>
        <v>0</v>
      </c>
      <c r="W2126" s="7" t="e">
        <f>VLOOKUP(F2126,'[7]乡镇通三级、旅游资源产业路项目明细'!$F$8:$S$1305,14,0)</f>
        <v>#N/A</v>
      </c>
      <c r="AA2126" s="7" t="e">
        <f>_xlfn.XLOOKUP(F2126,'[8]乡镇通三级、旅游资源产业路项目明细'!$U:$U,'[8]乡镇通三级、旅游资源产业路项目明细'!$U:$U)</f>
        <v>#N/A</v>
      </c>
      <c r="AB2126" s="7" t="e">
        <f>VLOOKUP(F2126,[9]项目建设投资计划表!$L$7:$O$83,4,0)</f>
        <v>#N/A</v>
      </c>
    </row>
    <row r="2127" spans="1:28" ht="25.15" customHeight="1" outlineLevel="3" x14ac:dyDescent="0.4">
      <c r="A2127" s="4" t="s">
        <v>20</v>
      </c>
      <c r="B2127" s="4" t="s">
        <v>170</v>
      </c>
      <c r="C2127" s="4" t="s">
        <v>6436</v>
      </c>
      <c r="D2127" s="4" t="s">
        <v>6471</v>
      </c>
      <c r="E2127" s="9"/>
      <c r="F2127" s="4" t="s">
        <v>6472</v>
      </c>
      <c r="G2127" s="4" t="s">
        <v>327</v>
      </c>
      <c r="H2127" s="9" t="s">
        <v>291</v>
      </c>
      <c r="I2127" s="9" t="s">
        <v>283</v>
      </c>
      <c r="J2127" s="4">
        <v>1.96</v>
      </c>
      <c r="K2127" s="4" t="s">
        <v>2133</v>
      </c>
      <c r="L2127" s="4" t="s">
        <v>1259</v>
      </c>
      <c r="M2127" s="4">
        <v>1.96</v>
      </c>
      <c r="N2127" s="4"/>
      <c r="O2127" s="4" t="s">
        <v>277</v>
      </c>
      <c r="P2127" s="4" t="s">
        <v>279</v>
      </c>
      <c r="Q2127" s="4" t="s">
        <v>6471</v>
      </c>
      <c r="R2127" s="4"/>
      <c r="S2127" s="18"/>
      <c r="U2127" s="7">
        <f>VLOOKUP(F2127,[6]农村公路!$I$6:$W$11652,15,0)</f>
        <v>1.96</v>
      </c>
      <c r="V2127" s="7">
        <f t="shared" si="105"/>
        <v>0</v>
      </c>
      <c r="W2127" s="7" t="e">
        <f>VLOOKUP(F2127,'[7]乡镇通三级、旅游资源产业路项目明细'!$F$8:$S$1305,14,0)</f>
        <v>#N/A</v>
      </c>
      <c r="AA2127" s="7" t="e">
        <f>_xlfn.XLOOKUP(F2127,'[8]乡镇通三级、旅游资源产业路项目明细'!$U:$U,'[8]乡镇通三级、旅游资源产业路项目明细'!$U:$U)</f>
        <v>#N/A</v>
      </c>
      <c r="AB2127" s="7" t="e">
        <f>VLOOKUP(F2127,[9]项目建设投资计划表!$L$7:$O$83,4,0)</f>
        <v>#N/A</v>
      </c>
    </row>
    <row r="2128" spans="1:28" ht="25.15" customHeight="1" outlineLevel="3" x14ac:dyDescent="0.4">
      <c r="A2128" s="4" t="s">
        <v>20</v>
      </c>
      <c r="B2128" s="4" t="s">
        <v>170</v>
      </c>
      <c r="C2128" s="4" t="s">
        <v>6436</v>
      </c>
      <c r="D2128" s="4" t="s">
        <v>2184</v>
      </c>
      <c r="E2128" s="9"/>
      <c r="F2128" s="4" t="s">
        <v>6473</v>
      </c>
      <c r="G2128" s="4" t="s">
        <v>327</v>
      </c>
      <c r="H2128" s="9" t="s">
        <v>291</v>
      </c>
      <c r="I2128" s="9" t="s">
        <v>283</v>
      </c>
      <c r="J2128" s="4">
        <v>2.67</v>
      </c>
      <c r="K2128" s="4" t="s">
        <v>1812</v>
      </c>
      <c r="L2128" s="4" t="s">
        <v>1259</v>
      </c>
      <c r="M2128" s="4">
        <v>2.67</v>
      </c>
      <c r="N2128" s="4"/>
      <c r="O2128" s="4" t="s">
        <v>284</v>
      </c>
      <c r="P2128" s="4" t="s">
        <v>279</v>
      </c>
      <c r="Q2128" s="4" t="s">
        <v>2184</v>
      </c>
      <c r="R2128" s="4"/>
      <c r="S2128" s="18"/>
      <c r="U2128" s="7">
        <f>VLOOKUP(F2128,[6]农村公路!$I$6:$W$11652,15,0)</f>
        <v>2.67</v>
      </c>
      <c r="V2128" s="7">
        <f t="shared" si="105"/>
        <v>0</v>
      </c>
      <c r="W2128" s="7" t="e">
        <f>VLOOKUP(F2128,'[7]乡镇通三级、旅游资源产业路项目明细'!$F$8:$S$1305,14,0)</f>
        <v>#N/A</v>
      </c>
      <c r="AA2128" s="7" t="e">
        <f>_xlfn.XLOOKUP(F2128,'[8]乡镇通三级、旅游资源产业路项目明细'!$U:$U,'[8]乡镇通三级、旅游资源产业路项目明细'!$U:$U)</f>
        <v>#N/A</v>
      </c>
      <c r="AB2128" s="7" t="e">
        <f>VLOOKUP(F2128,[9]项目建设投资计划表!$L$7:$O$83,4,0)</f>
        <v>#N/A</v>
      </c>
    </row>
    <row r="2129" spans="1:28" ht="25.15" customHeight="1" outlineLevel="3" x14ac:dyDescent="0.4">
      <c r="A2129" s="4" t="s">
        <v>20</v>
      </c>
      <c r="B2129" s="4" t="s">
        <v>170</v>
      </c>
      <c r="C2129" s="4" t="s">
        <v>6436</v>
      </c>
      <c r="D2129" s="4" t="s">
        <v>2184</v>
      </c>
      <c r="E2129" s="9"/>
      <c r="F2129" s="4" t="s">
        <v>6474</v>
      </c>
      <c r="G2129" s="4" t="s">
        <v>327</v>
      </c>
      <c r="H2129" s="9" t="s">
        <v>291</v>
      </c>
      <c r="I2129" s="9" t="s">
        <v>283</v>
      </c>
      <c r="J2129" s="4">
        <v>1.83</v>
      </c>
      <c r="K2129" s="4" t="s">
        <v>1812</v>
      </c>
      <c r="L2129" s="4" t="s">
        <v>1021</v>
      </c>
      <c r="M2129" s="4">
        <v>1.83</v>
      </c>
      <c r="N2129" s="4"/>
      <c r="O2129" s="4" t="s">
        <v>284</v>
      </c>
      <c r="P2129" s="4" t="s">
        <v>279</v>
      </c>
      <c r="Q2129" s="4" t="s">
        <v>2184</v>
      </c>
      <c r="R2129" s="4"/>
      <c r="S2129" s="18"/>
      <c r="U2129" s="7">
        <f>VLOOKUP(F2129,[6]农村公路!$I$6:$W$11652,15,0)</f>
        <v>1.83</v>
      </c>
      <c r="V2129" s="7">
        <f t="shared" si="105"/>
        <v>0</v>
      </c>
      <c r="W2129" s="7" t="e">
        <f>VLOOKUP(F2129,'[7]乡镇通三级、旅游资源产业路项目明细'!$F$8:$S$1305,14,0)</f>
        <v>#N/A</v>
      </c>
      <c r="AA2129" s="7" t="e">
        <f>_xlfn.XLOOKUP(F2129,'[8]乡镇通三级、旅游资源产业路项目明细'!$U:$U,'[8]乡镇通三级、旅游资源产业路项目明细'!$U:$U)</f>
        <v>#N/A</v>
      </c>
      <c r="AB2129" s="7" t="e">
        <f>VLOOKUP(F2129,[9]项目建设投资计划表!$L$7:$O$83,4,0)</f>
        <v>#N/A</v>
      </c>
    </row>
    <row r="2130" spans="1:28" ht="25.15" customHeight="1" outlineLevel="3" x14ac:dyDescent="0.4">
      <c r="A2130" s="4" t="s">
        <v>20</v>
      </c>
      <c r="B2130" s="4" t="s">
        <v>170</v>
      </c>
      <c r="C2130" s="4" t="s">
        <v>6436</v>
      </c>
      <c r="D2130" s="4" t="s">
        <v>6475</v>
      </c>
      <c r="E2130" s="9"/>
      <c r="F2130" s="4" t="s">
        <v>6476</v>
      </c>
      <c r="G2130" s="4" t="s">
        <v>327</v>
      </c>
      <c r="H2130" s="9" t="s">
        <v>291</v>
      </c>
      <c r="I2130" s="9" t="s">
        <v>283</v>
      </c>
      <c r="J2130" s="4">
        <v>2.1349999999999998</v>
      </c>
      <c r="K2130" s="4" t="s">
        <v>2133</v>
      </c>
      <c r="L2130" s="4" t="s">
        <v>1259</v>
      </c>
      <c r="M2130" s="4">
        <v>2.1349999999999998</v>
      </c>
      <c r="N2130" s="4"/>
      <c r="O2130" s="4" t="s">
        <v>284</v>
      </c>
      <c r="P2130" s="4" t="s">
        <v>279</v>
      </c>
      <c r="Q2130" s="4" t="s">
        <v>6475</v>
      </c>
      <c r="R2130" s="4"/>
      <c r="S2130" s="18"/>
      <c r="U2130" s="7">
        <f>VLOOKUP(F2130,[6]农村公路!$I$6:$W$11652,15,0)</f>
        <v>2.1349999999999998</v>
      </c>
      <c r="V2130" s="7">
        <f t="shared" si="105"/>
        <v>0</v>
      </c>
      <c r="W2130" s="7" t="e">
        <f>VLOOKUP(F2130,'[7]乡镇通三级、旅游资源产业路项目明细'!$F$8:$S$1305,14,0)</f>
        <v>#N/A</v>
      </c>
      <c r="AA2130" s="7" t="e">
        <f>_xlfn.XLOOKUP(F2130,'[8]乡镇通三级、旅游资源产业路项目明细'!$U:$U,'[8]乡镇通三级、旅游资源产业路项目明细'!$U:$U)</f>
        <v>#N/A</v>
      </c>
      <c r="AB2130" s="7" t="e">
        <f>VLOOKUP(F2130,[9]项目建设投资计划表!$L$7:$O$83,4,0)</f>
        <v>#N/A</v>
      </c>
    </row>
    <row r="2131" spans="1:28" ht="25.15" customHeight="1" outlineLevel="3" x14ac:dyDescent="0.4">
      <c r="A2131" s="4" t="s">
        <v>20</v>
      </c>
      <c r="B2131" s="4" t="s">
        <v>170</v>
      </c>
      <c r="C2131" s="4" t="s">
        <v>6477</v>
      </c>
      <c r="D2131" s="4" t="s">
        <v>6478</v>
      </c>
      <c r="E2131" s="9"/>
      <c r="F2131" s="4" t="s">
        <v>6479</v>
      </c>
      <c r="G2131" s="4" t="s">
        <v>327</v>
      </c>
      <c r="H2131" s="9" t="s">
        <v>291</v>
      </c>
      <c r="I2131" s="9" t="s">
        <v>283</v>
      </c>
      <c r="J2131" s="4">
        <v>3.86</v>
      </c>
      <c r="K2131" s="4" t="s">
        <v>1812</v>
      </c>
      <c r="L2131" s="4" t="s">
        <v>1259</v>
      </c>
      <c r="M2131" s="4">
        <v>3.86</v>
      </c>
      <c r="N2131" s="4"/>
      <c r="O2131" s="4" t="s">
        <v>277</v>
      </c>
      <c r="P2131" s="4" t="s">
        <v>279</v>
      </c>
      <c r="Q2131" s="4" t="s">
        <v>6478</v>
      </c>
      <c r="R2131" s="4"/>
      <c r="S2131" s="18"/>
      <c r="U2131" s="7">
        <f>VLOOKUP(F2131,[6]农村公路!$I$6:$W$11652,15,0)</f>
        <v>3.86</v>
      </c>
      <c r="V2131" s="7">
        <f t="shared" si="105"/>
        <v>0</v>
      </c>
      <c r="W2131" s="7" t="e">
        <f>VLOOKUP(F2131,'[7]乡镇通三级、旅游资源产业路项目明细'!$F$8:$S$1305,14,0)</f>
        <v>#N/A</v>
      </c>
      <c r="AA2131" s="7" t="e">
        <f>_xlfn.XLOOKUP(F2131,'[8]乡镇通三级、旅游资源产业路项目明细'!$U:$U,'[8]乡镇通三级、旅游资源产业路项目明细'!$U:$U)</f>
        <v>#N/A</v>
      </c>
      <c r="AB2131" s="7" t="e">
        <f>VLOOKUP(F2131,[9]项目建设投资计划表!$L$7:$O$83,4,0)</f>
        <v>#N/A</v>
      </c>
    </row>
    <row r="2132" spans="1:28" ht="25.15" customHeight="1" outlineLevel="3" x14ac:dyDescent="0.4">
      <c r="A2132" s="4" t="s">
        <v>20</v>
      </c>
      <c r="B2132" s="4" t="s">
        <v>170</v>
      </c>
      <c r="C2132" s="4" t="s">
        <v>6419</v>
      </c>
      <c r="D2132" s="4" t="s">
        <v>6480</v>
      </c>
      <c r="E2132" s="9"/>
      <c r="F2132" s="4" t="s">
        <v>6481</v>
      </c>
      <c r="G2132" s="4" t="s">
        <v>327</v>
      </c>
      <c r="H2132" s="9" t="s">
        <v>291</v>
      </c>
      <c r="I2132" s="9" t="s">
        <v>283</v>
      </c>
      <c r="J2132" s="4">
        <v>0.2</v>
      </c>
      <c r="K2132" s="4" t="s">
        <v>1812</v>
      </c>
      <c r="L2132" s="4" t="s">
        <v>1259</v>
      </c>
      <c r="M2132" s="4">
        <v>0.2</v>
      </c>
      <c r="N2132" s="4"/>
      <c r="O2132" s="4" t="s">
        <v>284</v>
      </c>
      <c r="P2132" s="4" t="s">
        <v>279</v>
      </c>
      <c r="Q2132" s="4" t="s">
        <v>6480</v>
      </c>
      <c r="R2132" s="4"/>
      <c r="S2132" s="18"/>
      <c r="U2132" s="7">
        <f>VLOOKUP(F2132,[6]农村公路!$I$6:$W$11652,15,0)</f>
        <v>0.2</v>
      </c>
      <c r="V2132" s="7">
        <f t="shared" si="105"/>
        <v>0</v>
      </c>
      <c r="W2132" s="7" t="e">
        <f>VLOOKUP(F2132,'[7]乡镇通三级、旅游资源产业路项目明细'!$F$8:$S$1305,14,0)</f>
        <v>#N/A</v>
      </c>
      <c r="AA2132" s="7" t="e">
        <f>_xlfn.XLOOKUP(F2132,'[8]乡镇通三级、旅游资源产业路项目明细'!$U:$U,'[8]乡镇通三级、旅游资源产业路项目明细'!$U:$U)</f>
        <v>#N/A</v>
      </c>
      <c r="AB2132" s="7" t="e">
        <f>VLOOKUP(F2132,[9]项目建设投资计划表!$L$7:$O$83,4,0)</f>
        <v>#N/A</v>
      </c>
    </row>
    <row r="2133" spans="1:28" ht="25.15" customHeight="1" outlineLevel="3" x14ac:dyDescent="0.4">
      <c r="A2133" s="4" t="s">
        <v>20</v>
      </c>
      <c r="B2133" s="4" t="s">
        <v>170</v>
      </c>
      <c r="C2133" s="4" t="s">
        <v>6419</v>
      </c>
      <c r="D2133" s="4" t="s">
        <v>6482</v>
      </c>
      <c r="E2133" s="9"/>
      <c r="F2133" s="4" t="s">
        <v>6483</v>
      </c>
      <c r="G2133" s="4" t="s">
        <v>327</v>
      </c>
      <c r="H2133" s="9" t="s">
        <v>291</v>
      </c>
      <c r="I2133" s="9" t="s">
        <v>283</v>
      </c>
      <c r="J2133" s="4">
        <v>0.92700000000000005</v>
      </c>
      <c r="K2133" s="4" t="s">
        <v>377</v>
      </c>
      <c r="L2133" s="4" t="s">
        <v>1021</v>
      </c>
      <c r="M2133" s="4">
        <v>0.92700000000000005</v>
      </c>
      <c r="N2133" s="4"/>
      <c r="O2133" s="4" t="s">
        <v>284</v>
      </c>
      <c r="P2133" s="4" t="s">
        <v>279</v>
      </c>
      <c r="Q2133" s="4" t="s">
        <v>6482</v>
      </c>
      <c r="R2133" s="4"/>
      <c r="S2133" s="18"/>
      <c r="U2133" s="7">
        <f>VLOOKUP(F2133,[6]农村公路!$I$6:$W$11652,15,0)</f>
        <v>0.92700000000000005</v>
      </c>
      <c r="V2133" s="7">
        <f t="shared" si="105"/>
        <v>0</v>
      </c>
      <c r="W2133" s="7" t="e">
        <f>VLOOKUP(F2133,'[7]乡镇通三级、旅游资源产业路项目明细'!$F$8:$S$1305,14,0)</f>
        <v>#N/A</v>
      </c>
      <c r="AA2133" s="7" t="e">
        <f>_xlfn.XLOOKUP(F2133,'[8]乡镇通三级、旅游资源产业路项目明细'!$U:$U,'[8]乡镇通三级、旅游资源产业路项目明细'!$U:$U)</f>
        <v>#N/A</v>
      </c>
      <c r="AB2133" s="7" t="e">
        <f>VLOOKUP(F2133,[9]项目建设投资计划表!$L$7:$O$83,4,0)</f>
        <v>#N/A</v>
      </c>
    </row>
    <row r="2134" spans="1:28" ht="25.15" customHeight="1" outlineLevel="3" x14ac:dyDescent="0.4">
      <c r="A2134" s="4" t="s">
        <v>20</v>
      </c>
      <c r="B2134" s="4" t="s">
        <v>170</v>
      </c>
      <c r="C2134" s="4" t="s">
        <v>2575</v>
      </c>
      <c r="D2134" s="4" t="s">
        <v>6484</v>
      </c>
      <c r="E2134" s="9"/>
      <c r="F2134" s="4" t="s">
        <v>6485</v>
      </c>
      <c r="G2134" s="4" t="s">
        <v>327</v>
      </c>
      <c r="H2134" s="9" t="s">
        <v>291</v>
      </c>
      <c r="I2134" s="9" t="s">
        <v>283</v>
      </c>
      <c r="J2134" s="4">
        <v>1.04</v>
      </c>
      <c r="K2134" s="4" t="s">
        <v>1812</v>
      </c>
      <c r="L2134" s="4" t="s">
        <v>1259</v>
      </c>
      <c r="M2134" s="4">
        <v>1.04</v>
      </c>
      <c r="N2134" s="4"/>
      <c r="O2134" s="4" t="s">
        <v>284</v>
      </c>
      <c r="P2134" s="4" t="s">
        <v>279</v>
      </c>
      <c r="Q2134" s="4" t="s">
        <v>6484</v>
      </c>
      <c r="R2134" s="4"/>
      <c r="S2134" s="18"/>
      <c r="U2134" s="7">
        <f>VLOOKUP(F2134,[6]农村公路!$I$6:$W$11652,15,0)</f>
        <v>1.04</v>
      </c>
      <c r="V2134" s="7">
        <f t="shared" si="105"/>
        <v>0</v>
      </c>
      <c r="W2134" s="7" t="e">
        <f>VLOOKUP(F2134,'[7]乡镇通三级、旅游资源产业路项目明细'!$F$8:$S$1305,14,0)</f>
        <v>#N/A</v>
      </c>
      <c r="AA2134" s="7" t="e">
        <f>_xlfn.XLOOKUP(F2134,'[8]乡镇通三级、旅游资源产业路项目明细'!$U:$U,'[8]乡镇通三级、旅游资源产业路项目明细'!$U:$U)</f>
        <v>#N/A</v>
      </c>
      <c r="AB2134" s="7" t="e">
        <f>VLOOKUP(F2134,[9]项目建设投资计划表!$L$7:$O$83,4,0)</f>
        <v>#N/A</v>
      </c>
    </row>
    <row r="2135" spans="1:28" s="1" customFormat="1" ht="25.15" customHeight="1" outlineLevel="2" x14ac:dyDescent="0.4">
      <c r="A2135" s="4"/>
      <c r="B2135" s="11" t="s">
        <v>169</v>
      </c>
      <c r="C2135" s="4"/>
      <c r="D2135" s="4"/>
      <c r="E2135" s="9"/>
      <c r="F2135" s="4"/>
      <c r="G2135" s="4"/>
      <c r="H2135" s="9"/>
      <c r="I2135" s="9"/>
      <c r="J2135" s="4">
        <f>SUBTOTAL(9,J2136:J2168)</f>
        <v>62.050999999999995</v>
      </c>
      <c r="K2135" s="4"/>
      <c r="L2135" s="4"/>
      <c r="M2135" s="4">
        <f>SUBTOTAL(9,M2136:M2168)</f>
        <v>62.050999999999995</v>
      </c>
      <c r="N2135" s="4">
        <v>50.9</v>
      </c>
      <c r="O2135" s="4"/>
      <c r="P2135" s="4"/>
      <c r="Q2135" s="4"/>
      <c r="R2135" s="4"/>
      <c r="S2135" s="18">
        <f t="shared" ref="S2135:S2169" si="106">J2135-N2135</f>
        <v>11.150999999999996</v>
      </c>
    </row>
    <row r="2136" spans="1:28" ht="25.15" customHeight="1" outlineLevel="3" x14ac:dyDescent="0.4">
      <c r="A2136" s="4" t="s">
        <v>20</v>
      </c>
      <c r="B2136" s="4" t="s">
        <v>169</v>
      </c>
      <c r="C2136" s="4" t="s">
        <v>6486</v>
      </c>
      <c r="D2136" s="4" t="s">
        <v>3953</v>
      </c>
      <c r="E2136" s="9"/>
      <c r="F2136" s="4" t="s">
        <v>6487</v>
      </c>
      <c r="G2136" s="4" t="s">
        <v>290</v>
      </c>
      <c r="H2136" s="9" t="s">
        <v>200</v>
      </c>
      <c r="I2136" s="9" t="s">
        <v>6488</v>
      </c>
      <c r="J2136" s="4">
        <v>3.044</v>
      </c>
      <c r="K2136" s="4" t="s">
        <v>277</v>
      </c>
      <c r="L2136" s="4">
        <v>0</v>
      </c>
      <c r="M2136" s="4">
        <v>3.044</v>
      </c>
      <c r="N2136" s="4"/>
      <c r="O2136" s="4" t="s">
        <v>293</v>
      </c>
      <c r="P2136" s="4" t="s">
        <v>279</v>
      </c>
      <c r="Q2136" s="4" t="s">
        <v>6489</v>
      </c>
      <c r="R2136" s="4"/>
      <c r="S2136" s="18"/>
      <c r="U2136" s="7">
        <f>VLOOKUP(F2136,[6]农村公路!$I$6:$W$11652,15,0)</f>
        <v>3.044</v>
      </c>
      <c r="V2136" s="7">
        <f t="shared" ref="V2136:V2168" si="107">J2136-U2136</f>
        <v>0</v>
      </c>
      <c r="W2136" s="7" t="e">
        <f>VLOOKUP(F2136,'[7]乡镇通三级、旅游资源产业路项目明细'!$F$8:$S$1305,14,0)</f>
        <v>#N/A</v>
      </c>
      <c r="AA2136" s="7" t="e">
        <f>_xlfn.XLOOKUP(F2136,'[8]乡镇通三级、旅游资源产业路项目明细'!$U:$U,'[8]乡镇通三级、旅游资源产业路项目明细'!$U:$U)</f>
        <v>#N/A</v>
      </c>
      <c r="AB2136" s="7" t="e">
        <f>VLOOKUP(F2136,[9]项目建设投资计划表!$L$7:$O$83,4,0)</f>
        <v>#N/A</v>
      </c>
    </row>
    <row r="2137" spans="1:28" ht="25.15" customHeight="1" outlineLevel="3" x14ac:dyDescent="0.4">
      <c r="A2137" s="4" t="s">
        <v>20</v>
      </c>
      <c r="B2137" s="4" t="s">
        <v>169</v>
      </c>
      <c r="C2137" s="4" t="s">
        <v>6490</v>
      </c>
      <c r="D2137" s="4" t="s">
        <v>6491</v>
      </c>
      <c r="E2137" s="9"/>
      <c r="F2137" s="4" t="s">
        <v>6492</v>
      </c>
      <c r="G2137" s="4" t="s">
        <v>275</v>
      </c>
      <c r="H2137" s="9" t="s">
        <v>291</v>
      </c>
      <c r="I2137" s="9" t="s">
        <v>6493</v>
      </c>
      <c r="J2137" s="4">
        <v>4.5</v>
      </c>
      <c r="K2137" s="4">
        <v>0</v>
      </c>
      <c r="L2137" s="4">
        <v>0</v>
      </c>
      <c r="M2137" s="4">
        <v>4.5</v>
      </c>
      <c r="N2137" s="4"/>
      <c r="O2137" s="4" t="s">
        <v>923</v>
      </c>
      <c r="P2137" s="4" t="s">
        <v>279</v>
      </c>
      <c r="Q2137" s="4" t="s">
        <v>6494</v>
      </c>
      <c r="R2137" s="4"/>
      <c r="S2137" s="18"/>
      <c r="U2137" s="7">
        <f>VLOOKUP(F2137,[6]农村公路!$I$6:$W$11652,15,0)</f>
        <v>4.5</v>
      </c>
      <c r="V2137" s="7">
        <f t="shared" si="107"/>
        <v>0</v>
      </c>
      <c r="W2137" s="7" t="e">
        <f>VLOOKUP(F2137,'[7]乡镇通三级、旅游资源产业路项目明细'!$F$8:$S$1305,14,0)</f>
        <v>#N/A</v>
      </c>
      <c r="AA2137" s="7" t="e">
        <f>_xlfn.XLOOKUP(F2137,'[8]乡镇通三级、旅游资源产业路项目明细'!$U:$U,'[8]乡镇通三级、旅游资源产业路项目明细'!$U:$U)</f>
        <v>#N/A</v>
      </c>
      <c r="AB2137" s="7" t="e">
        <f>VLOOKUP(F2137,[9]项目建设投资计划表!$L$7:$O$83,4,0)</f>
        <v>#N/A</v>
      </c>
    </row>
    <row r="2138" spans="1:28" ht="25.15" customHeight="1" outlineLevel="3" x14ac:dyDescent="0.4">
      <c r="A2138" s="4" t="s">
        <v>20</v>
      </c>
      <c r="B2138" s="4" t="s">
        <v>169</v>
      </c>
      <c r="C2138" s="4" t="s">
        <v>6495</v>
      </c>
      <c r="D2138" s="4" t="s">
        <v>6496</v>
      </c>
      <c r="E2138" s="9"/>
      <c r="F2138" s="4" t="s">
        <v>6497</v>
      </c>
      <c r="G2138" s="4" t="s">
        <v>275</v>
      </c>
      <c r="H2138" s="9" t="s">
        <v>291</v>
      </c>
      <c r="I2138" s="9" t="s">
        <v>6498</v>
      </c>
      <c r="J2138" s="4">
        <v>4.57</v>
      </c>
      <c r="K2138" s="4">
        <v>0</v>
      </c>
      <c r="L2138" s="4">
        <v>0</v>
      </c>
      <c r="M2138" s="4">
        <v>4.57</v>
      </c>
      <c r="N2138" s="4"/>
      <c r="O2138" s="4" t="s">
        <v>285</v>
      </c>
      <c r="P2138" s="4" t="s">
        <v>279</v>
      </c>
      <c r="Q2138" s="4" t="s">
        <v>6499</v>
      </c>
      <c r="R2138" s="4"/>
      <c r="S2138" s="18"/>
      <c r="U2138" s="7">
        <f>VLOOKUP(F2138,[6]农村公路!$I$6:$W$11652,15,0)</f>
        <v>4.57</v>
      </c>
      <c r="V2138" s="7">
        <f t="shared" si="107"/>
        <v>0</v>
      </c>
      <c r="W2138" s="7" t="e">
        <f>VLOOKUP(F2138,'[7]乡镇通三级、旅游资源产业路项目明细'!$F$8:$S$1305,14,0)</f>
        <v>#N/A</v>
      </c>
      <c r="AA2138" s="7" t="e">
        <f>_xlfn.XLOOKUP(F2138,'[8]乡镇通三级、旅游资源产业路项目明细'!$U:$U,'[8]乡镇通三级、旅游资源产业路项目明细'!$U:$U)</f>
        <v>#N/A</v>
      </c>
      <c r="AB2138" s="7" t="e">
        <f>VLOOKUP(F2138,[9]项目建设投资计划表!$L$7:$O$83,4,0)</f>
        <v>#N/A</v>
      </c>
    </row>
    <row r="2139" spans="1:28" ht="25.15" customHeight="1" outlineLevel="3" x14ac:dyDescent="0.4">
      <c r="A2139" s="4" t="s">
        <v>20</v>
      </c>
      <c r="B2139" s="4" t="s">
        <v>169</v>
      </c>
      <c r="C2139" s="4" t="s">
        <v>6500</v>
      </c>
      <c r="D2139" s="4" t="s">
        <v>6501</v>
      </c>
      <c r="E2139" s="9"/>
      <c r="F2139" s="4" t="s">
        <v>6502</v>
      </c>
      <c r="G2139" s="4" t="s">
        <v>275</v>
      </c>
      <c r="H2139" s="9" t="s">
        <v>291</v>
      </c>
      <c r="I2139" s="9" t="s">
        <v>283</v>
      </c>
      <c r="J2139" s="4">
        <v>1.01</v>
      </c>
      <c r="K2139" s="4" t="s">
        <v>284</v>
      </c>
      <c r="L2139" s="4">
        <v>0</v>
      </c>
      <c r="M2139" s="4">
        <v>1.01</v>
      </c>
      <c r="N2139" s="4"/>
      <c r="O2139" s="4" t="s">
        <v>923</v>
      </c>
      <c r="P2139" s="4" t="s">
        <v>279</v>
      </c>
      <c r="Q2139" s="4" t="s">
        <v>6503</v>
      </c>
      <c r="R2139" s="4"/>
      <c r="S2139" s="18"/>
      <c r="U2139" s="7">
        <f>VLOOKUP(F2139,[6]农村公路!$I$6:$W$11652,15,0)</f>
        <v>1.01</v>
      </c>
      <c r="V2139" s="7">
        <f t="shared" si="107"/>
        <v>0</v>
      </c>
      <c r="W2139" s="7" t="e">
        <f>VLOOKUP(F2139,'[7]乡镇通三级、旅游资源产业路项目明细'!$F$8:$S$1305,14,0)</f>
        <v>#N/A</v>
      </c>
      <c r="AA2139" s="7" t="e">
        <f>_xlfn.XLOOKUP(F2139,'[8]乡镇通三级、旅游资源产业路项目明细'!$U:$U,'[8]乡镇通三级、旅游资源产业路项目明细'!$U:$U)</f>
        <v>#N/A</v>
      </c>
      <c r="AB2139" s="7" t="e">
        <f>VLOOKUP(F2139,[9]项目建设投资计划表!$L$7:$O$83,4,0)</f>
        <v>#N/A</v>
      </c>
    </row>
    <row r="2140" spans="1:28" ht="25.15" customHeight="1" outlineLevel="3" x14ac:dyDescent="0.4">
      <c r="A2140" s="4" t="s">
        <v>20</v>
      </c>
      <c r="B2140" s="4" t="s">
        <v>169</v>
      </c>
      <c r="C2140" s="4" t="s">
        <v>6504</v>
      </c>
      <c r="D2140" s="4" t="s">
        <v>6505</v>
      </c>
      <c r="E2140" s="9"/>
      <c r="F2140" s="4" t="s">
        <v>6506</v>
      </c>
      <c r="G2140" s="4" t="s">
        <v>275</v>
      </c>
      <c r="H2140" s="9" t="s">
        <v>291</v>
      </c>
      <c r="I2140" s="9" t="s">
        <v>6507</v>
      </c>
      <c r="J2140" s="4">
        <v>1.2470000000000001</v>
      </c>
      <c r="K2140" s="4" t="s">
        <v>277</v>
      </c>
      <c r="L2140" s="4">
        <v>0</v>
      </c>
      <c r="M2140" s="4">
        <v>1.2470000000000001</v>
      </c>
      <c r="N2140" s="4"/>
      <c r="O2140" s="4" t="s">
        <v>293</v>
      </c>
      <c r="P2140" s="4" t="s">
        <v>279</v>
      </c>
      <c r="Q2140" s="4" t="s">
        <v>6508</v>
      </c>
      <c r="R2140" s="4"/>
      <c r="S2140" s="18"/>
      <c r="U2140" s="7">
        <f>VLOOKUP(F2140,[6]农村公路!$I$6:$W$11652,15,0)</f>
        <v>1.2470000000000001</v>
      </c>
      <c r="V2140" s="7">
        <f t="shared" si="107"/>
        <v>0</v>
      </c>
      <c r="W2140" s="7" t="e">
        <f>VLOOKUP(F2140,'[7]乡镇通三级、旅游资源产业路项目明细'!$F$8:$S$1305,14,0)</f>
        <v>#N/A</v>
      </c>
      <c r="AA2140" s="7" t="e">
        <f>_xlfn.XLOOKUP(F2140,'[8]乡镇通三级、旅游资源产业路项目明细'!$U:$U,'[8]乡镇通三级、旅游资源产业路项目明细'!$U:$U)</f>
        <v>#N/A</v>
      </c>
      <c r="AB2140" s="7" t="e">
        <f>VLOOKUP(F2140,[9]项目建设投资计划表!$L$7:$O$83,4,0)</f>
        <v>#N/A</v>
      </c>
    </row>
    <row r="2141" spans="1:28" ht="25.15" customHeight="1" outlineLevel="3" x14ac:dyDescent="0.4">
      <c r="A2141" s="4" t="s">
        <v>20</v>
      </c>
      <c r="B2141" s="4" t="s">
        <v>169</v>
      </c>
      <c r="C2141" s="4" t="s">
        <v>6490</v>
      </c>
      <c r="D2141" s="4" t="s">
        <v>6509</v>
      </c>
      <c r="E2141" s="9"/>
      <c r="F2141" s="4" t="s">
        <v>6510</v>
      </c>
      <c r="G2141" s="4" t="s">
        <v>275</v>
      </c>
      <c r="H2141" s="9" t="s">
        <v>291</v>
      </c>
      <c r="I2141" s="9" t="s">
        <v>283</v>
      </c>
      <c r="J2141" s="4">
        <v>1.1299999999999999</v>
      </c>
      <c r="K2141" s="4" t="s">
        <v>284</v>
      </c>
      <c r="L2141" s="4">
        <v>0</v>
      </c>
      <c r="M2141" s="4">
        <v>1.1299999999999999</v>
      </c>
      <c r="N2141" s="4"/>
      <c r="O2141" s="4" t="s">
        <v>293</v>
      </c>
      <c r="P2141" s="4" t="s">
        <v>279</v>
      </c>
      <c r="Q2141" s="4" t="s">
        <v>6511</v>
      </c>
      <c r="R2141" s="4"/>
      <c r="S2141" s="18"/>
      <c r="U2141" s="7">
        <f>VLOOKUP(F2141,[6]农村公路!$I$6:$W$11652,15,0)</f>
        <v>1.1299999999999999</v>
      </c>
      <c r="V2141" s="7">
        <f t="shared" si="107"/>
        <v>0</v>
      </c>
      <c r="W2141" s="7" t="e">
        <f>VLOOKUP(F2141,'[7]乡镇通三级、旅游资源产业路项目明细'!$F$8:$S$1305,14,0)</f>
        <v>#N/A</v>
      </c>
      <c r="AA2141" s="7" t="e">
        <f>_xlfn.XLOOKUP(F2141,'[8]乡镇通三级、旅游资源产业路项目明细'!$U:$U,'[8]乡镇通三级、旅游资源产业路项目明细'!$U:$U)</f>
        <v>#N/A</v>
      </c>
      <c r="AB2141" s="7" t="e">
        <f>VLOOKUP(F2141,[9]项目建设投资计划表!$L$7:$O$83,4,0)</f>
        <v>#N/A</v>
      </c>
    </row>
    <row r="2142" spans="1:28" ht="25.15" customHeight="1" outlineLevel="3" x14ac:dyDescent="0.4">
      <c r="A2142" s="4" t="s">
        <v>20</v>
      </c>
      <c r="B2142" s="4" t="s">
        <v>169</v>
      </c>
      <c r="C2142" s="4" t="s">
        <v>6512</v>
      </c>
      <c r="D2142" s="4" t="s">
        <v>3747</v>
      </c>
      <c r="E2142" s="9"/>
      <c r="F2142" s="4" t="s">
        <v>6513</v>
      </c>
      <c r="G2142" s="4" t="s">
        <v>275</v>
      </c>
      <c r="H2142" s="9" t="s">
        <v>291</v>
      </c>
      <c r="I2142" s="9" t="s">
        <v>283</v>
      </c>
      <c r="J2142" s="4">
        <v>1.64</v>
      </c>
      <c r="K2142" s="4" t="s">
        <v>284</v>
      </c>
      <c r="L2142" s="4">
        <v>0</v>
      </c>
      <c r="M2142" s="4">
        <v>1.64</v>
      </c>
      <c r="N2142" s="4"/>
      <c r="O2142" s="4" t="s">
        <v>293</v>
      </c>
      <c r="P2142" s="4" t="s">
        <v>279</v>
      </c>
      <c r="Q2142" s="4" t="s">
        <v>6514</v>
      </c>
      <c r="R2142" s="4"/>
      <c r="S2142" s="18"/>
      <c r="U2142" s="7">
        <f>VLOOKUP(F2142,[6]农村公路!$I$6:$W$11652,15,0)</f>
        <v>1.64</v>
      </c>
      <c r="V2142" s="7">
        <f t="shared" si="107"/>
        <v>0</v>
      </c>
      <c r="W2142" s="7" t="e">
        <f>VLOOKUP(F2142,'[7]乡镇通三级、旅游资源产业路项目明细'!$F$8:$S$1305,14,0)</f>
        <v>#N/A</v>
      </c>
      <c r="AA2142" s="7" t="e">
        <f>_xlfn.XLOOKUP(F2142,'[8]乡镇通三级、旅游资源产业路项目明细'!$U:$U,'[8]乡镇通三级、旅游资源产业路项目明细'!$U:$U)</f>
        <v>#N/A</v>
      </c>
      <c r="AB2142" s="7" t="e">
        <f>VLOOKUP(F2142,[9]项目建设投资计划表!$L$7:$O$83,4,0)</f>
        <v>#N/A</v>
      </c>
    </row>
    <row r="2143" spans="1:28" ht="25.15" customHeight="1" outlineLevel="3" x14ac:dyDescent="0.4">
      <c r="A2143" s="4" t="s">
        <v>20</v>
      </c>
      <c r="B2143" s="4" t="s">
        <v>169</v>
      </c>
      <c r="C2143" s="4" t="s">
        <v>6486</v>
      </c>
      <c r="D2143" s="4" t="s">
        <v>6515</v>
      </c>
      <c r="E2143" s="9"/>
      <c r="F2143" s="4" t="s">
        <v>6516</v>
      </c>
      <c r="G2143" s="4" t="s">
        <v>275</v>
      </c>
      <c r="H2143" s="9" t="s">
        <v>291</v>
      </c>
      <c r="I2143" s="9" t="s">
        <v>6517</v>
      </c>
      <c r="J2143" s="4">
        <v>7.41</v>
      </c>
      <c r="K2143" s="4">
        <v>0</v>
      </c>
      <c r="L2143" s="4">
        <v>0</v>
      </c>
      <c r="M2143" s="4">
        <v>7.41</v>
      </c>
      <c r="N2143" s="4"/>
      <c r="O2143" s="4" t="s">
        <v>923</v>
      </c>
      <c r="P2143" s="4" t="s">
        <v>279</v>
      </c>
      <c r="Q2143" s="4" t="s">
        <v>6518</v>
      </c>
      <c r="R2143" s="4"/>
      <c r="S2143" s="18"/>
      <c r="U2143" s="7">
        <f>VLOOKUP(F2143,[6]农村公路!$I$6:$W$11652,15,0)</f>
        <v>7.41</v>
      </c>
      <c r="V2143" s="7">
        <f t="shared" si="107"/>
        <v>0</v>
      </c>
      <c r="W2143" s="7" t="e">
        <f>VLOOKUP(F2143,'[7]乡镇通三级、旅游资源产业路项目明细'!$F$8:$S$1305,14,0)</f>
        <v>#N/A</v>
      </c>
      <c r="AA2143" s="7" t="e">
        <f>_xlfn.XLOOKUP(F2143,'[8]乡镇通三级、旅游资源产业路项目明细'!$U:$U,'[8]乡镇通三级、旅游资源产业路项目明细'!$U:$U)</f>
        <v>#N/A</v>
      </c>
      <c r="AB2143" s="7" t="e">
        <f>VLOOKUP(F2143,[9]项目建设投资计划表!$L$7:$O$83,4,0)</f>
        <v>#N/A</v>
      </c>
    </row>
    <row r="2144" spans="1:28" ht="25.15" customHeight="1" outlineLevel="3" x14ac:dyDescent="0.4">
      <c r="A2144" s="4" t="s">
        <v>20</v>
      </c>
      <c r="B2144" s="4" t="s">
        <v>169</v>
      </c>
      <c r="C2144" s="4" t="s">
        <v>6519</v>
      </c>
      <c r="D2144" s="4" t="s">
        <v>6520</v>
      </c>
      <c r="E2144" s="9"/>
      <c r="F2144" s="4" t="s">
        <v>6521</v>
      </c>
      <c r="G2144" s="4" t="s">
        <v>275</v>
      </c>
      <c r="H2144" s="9" t="s">
        <v>291</v>
      </c>
      <c r="I2144" s="9" t="s">
        <v>283</v>
      </c>
      <c r="J2144" s="4">
        <v>0.45</v>
      </c>
      <c r="K2144" s="4" t="s">
        <v>284</v>
      </c>
      <c r="L2144" s="4">
        <v>0</v>
      </c>
      <c r="M2144" s="4">
        <v>0.45</v>
      </c>
      <c r="N2144" s="4"/>
      <c r="O2144" s="4" t="s">
        <v>923</v>
      </c>
      <c r="P2144" s="4" t="s">
        <v>279</v>
      </c>
      <c r="Q2144" s="4" t="s">
        <v>6522</v>
      </c>
      <c r="R2144" s="4"/>
      <c r="S2144" s="18"/>
      <c r="U2144" s="7">
        <f>VLOOKUP(F2144,[6]农村公路!$I$6:$W$11652,15,0)</f>
        <v>0.45</v>
      </c>
      <c r="V2144" s="7">
        <f t="shared" si="107"/>
        <v>0</v>
      </c>
      <c r="W2144" s="7" t="e">
        <f>VLOOKUP(F2144,'[7]乡镇通三级、旅游资源产业路项目明细'!$F$8:$S$1305,14,0)</f>
        <v>#N/A</v>
      </c>
      <c r="AA2144" s="7" t="e">
        <f>_xlfn.XLOOKUP(F2144,'[8]乡镇通三级、旅游资源产业路项目明细'!$U:$U,'[8]乡镇通三级、旅游资源产业路项目明细'!$U:$U)</f>
        <v>#N/A</v>
      </c>
      <c r="AB2144" s="7" t="e">
        <f>VLOOKUP(F2144,[9]项目建设投资计划表!$L$7:$O$83,4,0)</f>
        <v>#N/A</v>
      </c>
    </row>
    <row r="2145" spans="1:28" ht="25.15" customHeight="1" outlineLevel="3" x14ac:dyDescent="0.4">
      <c r="A2145" s="4" t="s">
        <v>20</v>
      </c>
      <c r="B2145" s="4" t="s">
        <v>169</v>
      </c>
      <c r="C2145" s="4" t="s">
        <v>6523</v>
      </c>
      <c r="D2145" s="4" t="s">
        <v>6524</v>
      </c>
      <c r="E2145" s="9"/>
      <c r="F2145" s="4" t="s">
        <v>6525</v>
      </c>
      <c r="G2145" s="4" t="s">
        <v>275</v>
      </c>
      <c r="H2145" s="9" t="s">
        <v>291</v>
      </c>
      <c r="I2145" s="9" t="s">
        <v>283</v>
      </c>
      <c r="J2145" s="4">
        <v>1.78</v>
      </c>
      <c r="K2145" s="4" t="s">
        <v>284</v>
      </c>
      <c r="L2145" s="4">
        <v>0</v>
      </c>
      <c r="M2145" s="4">
        <v>1.78</v>
      </c>
      <c r="N2145" s="4"/>
      <c r="O2145" s="4" t="s">
        <v>923</v>
      </c>
      <c r="P2145" s="4" t="s">
        <v>279</v>
      </c>
      <c r="Q2145" s="4" t="s">
        <v>6526</v>
      </c>
      <c r="R2145" s="4"/>
      <c r="S2145" s="18"/>
      <c r="U2145" s="7">
        <f>VLOOKUP(F2145,[6]农村公路!$I$6:$W$11652,15,0)</f>
        <v>1.78</v>
      </c>
      <c r="V2145" s="7">
        <f t="shared" si="107"/>
        <v>0</v>
      </c>
      <c r="W2145" s="7" t="e">
        <f>VLOOKUP(F2145,'[7]乡镇通三级、旅游资源产业路项目明细'!$F$8:$S$1305,14,0)</f>
        <v>#N/A</v>
      </c>
      <c r="AA2145" s="7" t="e">
        <f>_xlfn.XLOOKUP(F2145,'[8]乡镇通三级、旅游资源产业路项目明细'!$U:$U,'[8]乡镇通三级、旅游资源产业路项目明细'!$U:$U)</f>
        <v>#N/A</v>
      </c>
      <c r="AB2145" s="7" t="e">
        <f>VLOOKUP(F2145,[9]项目建设投资计划表!$L$7:$O$83,4,0)</f>
        <v>#N/A</v>
      </c>
    </row>
    <row r="2146" spans="1:28" ht="25.15" customHeight="1" outlineLevel="3" x14ac:dyDescent="0.4">
      <c r="A2146" s="4" t="s">
        <v>20</v>
      </c>
      <c r="B2146" s="4" t="s">
        <v>169</v>
      </c>
      <c r="C2146" s="4" t="s">
        <v>6490</v>
      </c>
      <c r="D2146" s="4" t="s">
        <v>6527</v>
      </c>
      <c r="E2146" s="9"/>
      <c r="F2146" s="4" t="s">
        <v>6528</v>
      </c>
      <c r="G2146" s="4" t="s">
        <v>327</v>
      </c>
      <c r="H2146" s="9" t="s">
        <v>291</v>
      </c>
      <c r="I2146" s="9" t="s">
        <v>283</v>
      </c>
      <c r="J2146" s="4">
        <v>1.64</v>
      </c>
      <c r="K2146" s="4" t="s">
        <v>284</v>
      </c>
      <c r="L2146" s="4" t="s">
        <v>279</v>
      </c>
      <c r="M2146" s="4">
        <v>1.64</v>
      </c>
      <c r="N2146" s="4"/>
      <c r="O2146" s="4" t="s">
        <v>277</v>
      </c>
      <c r="P2146" s="4" t="s">
        <v>279</v>
      </c>
      <c r="Q2146" s="4" t="s">
        <v>6527</v>
      </c>
      <c r="R2146" s="4"/>
      <c r="S2146" s="18"/>
      <c r="U2146" s="7">
        <f>VLOOKUP(F2146,[6]农村公路!$I$6:$W$11652,15,0)</f>
        <v>1.64</v>
      </c>
      <c r="V2146" s="7">
        <f t="shared" si="107"/>
        <v>0</v>
      </c>
      <c r="W2146" s="7" t="e">
        <f>VLOOKUP(F2146,'[7]乡镇通三级、旅游资源产业路项目明细'!$F$8:$S$1305,14,0)</f>
        <v>#N/A</v>
      </c>
      <c r="AA2146" s="7" t="e">
        <f>_xlfn.XLOOKUP(F2146,'[8]乡镇通三级、旅游资源产业路项目明细'!$U:$U,'[8]乡镇通三级、旅游资源产业路项目明细'!$U:$U)</f>
        <v>#N/A</v>
      </c>
      <c r="AB2146" s="7" t="e">
        <f>VLOOKUP(F2146,[9]项目建设投资计划表!$L$7:$O$83,4,0)</f>
        <v>#N/A</v>
      </c>
    </row>
    <row r="2147" spans="1:28" ht="25.15" customHeight="1" outlineLevel="3" x14ac:dyDescent="0.4">
      <c r="A2147" s="4" t="s">
        <v>20</v>
      </c>
      <c r="B2147" s="4" t="s">
        <v>169</v>
      </c>
      <c r="C2147" s="4" t="s">
        <v>6504</v>
      </c>
      <c r="D2147" s="4" t="s">
        <v>6529</v>
      </c>
      <c r="E2147" s="9"/>
      <c r="F2147" s="4" t="s">
        <v>6530</v>
      </c>
      <c r="G2147" s="4" t="s">
        <v>327</v>
      </c>
      <c r="H2147" s="9" t="s">
        <v>291</v>
      </c>
      <c r="I2147" s="9" t="s">
        <v>283</v>
      </c>
      <c r="J2147" s="4">
        <v>1.39</v>
      </c>
      <c r="K2147" s="4" t="s">
        <v>1812</v>
      </c>
      <c r="L2147" s="4" t="s">
        <v>279</v>
      </c>
      <c r="M2147" s="4">
        <v>1.39</v>
      </c>
      <c r="N2147" s="4"/>
      <c r="O2147" s="4" t="s">
        <v>284</v>
      </c>
      <c r="P2147" s="4" t="s">
        <v>279</v>
      </c>
      <c r="Q2147" s="4" t="s">
        <v>6529</v>
      </c>
      <c r="R2147" s="4"/>
      <c r="S2147" s="18"/>
      <c r="U2147" s="7">
        <f>VLOOKUP(F2147,[6]农村公路!$I$6:$W$11652,15,0)</f>
        <v>1.39</v>
      </c>
      <c r="V2147" s="7">
        <f t="shared" si="107"/>
        <v>0</v>
      </c>
      <c r="W2147" s="7" t="e">
        <f>VLOOKUP(F2147,'[7]乡镇通三级、旅游资源产业路项目明细'!$F$8:$S$1305,14,0)</f>
        <v>#N/A</v>
      </c>
      <c r="AA2147" s="7" t="e">
        <f>_xlfn.XLOOKUP(F2147,'[8]乡镇通三级、旅游资源产业路项目明细'!$U:$U,'[8]乡镇通三级、旅游资源产业路项目明细'!$U:$U)</f>
        <v>#N/A</v>
      </c>
      <c r="AB2147" s="7" t="e">
        <f>VLOOKUP(F2147,[9]项目建设投资计划表!$L$7:$O$83,4,0)</f>
        <v>#N/A</v>
      </c>
    </row>
    <row r="2148" spans="1:28" ht="25.15" customHeight="1" outlineLevel="3" x14ac:dyDescent="0.4">
      <c r="A2148" s="4" t="s">
        <v>20</v>
      </c>
      <c r="B2148" s="4" t="s">
        <v>169</v>
      </c>
      <c r="C2148" s="4" t="s">
        <v>6490</v>
      </c>
      <c r="D2148" s="4" t="s">
        <v>6527</v>
      </c>
      <c r="E2148" s="9"/>
      <c r="F2148" s="4" t="s">
        <v>6531</v>
      </c>
      <c r="G2148" s="4" t="s">
        <v>327</v>
      </c>
      <c r="H2148" s="9" t="s">
        <v>291</v>
      </c>
      <c r="I2148" s="9" t="s">
        <v>283</v>
      </c>
      <c r="J2148" s="4">
        <v>1.92</v>
      </c>
      <c r="K2148" s="4" t="s">
        <v>284</v>
      </c>
      <c r="L2148" s="4" t="s">
        <v>279</v>
      </c>
      <c r="M2148" s="4">
        <v>1.92</v>
      </c>
      <c r="N2148" s="4"/>
      <c r="O2148" s="4" t="s">
        <v>277</v>
      </c>
      <c r="P2148" s="4" t="s">
        <v>279</v>
      </c>
      <c r="Q2148" s="4" t="s">
        <v>6527</v>
      </c>
      <c r="R2148" s="4"/>
      <c r="S2148" s="18"/>
      <c r="U2148" s="7">
        <f>VLOOKUP(F2148,[6]农村公路!$I$6:$W$11652,15,0)</f>
        <v>1.92</v>
      </c>
      <c r="V2148" s="7">
        <f t="shared" si="107"/>
        <v>0</v>
      </c>
      <c r="W2148" s="7" t="e">
        <f>VLOOKUP(F2148,'[7]乡镇通三级、旅游资源产业路项目明细'!$F$8:$S$1305,14,0)</f>
        <v>#N/A</v>
      </c>
      <c r="AA2148" s="7" t="e">
        <f>_xlfn.XLOOKUP(F2148,'[8]乡镇通三级、旅游资源产业路项目明细'!$U:$U,'[8]乡镇通三级、旅游资源产业路项目明细'!$U:$U)</f>
        <v>#N/A</v>
      </c>
      <c r="AB2148" s="7" t="e">
        <f>VLOOKUP(F2148,[9]项目建设投资计划表!$L$7:$O$83,4,0)</f>
        <v>#N/A</v>
      </c>
    </row>
    <row r="2149" spans="1:28" ht="25.15" customHeight="1" outlineLevel="3" x14ac:dyDescent="0.4">
      <c r="A2149" s="4" t="s">
        <v>20</v>
      </c>
      <c r="B2149" s="4" t="s">
        <v>169</v>
      </c>
      <c r="C2149" s="4" t="s">
        <v>6490</v>
      </c>
      <c r="D2149" s="4" t="s">
        <v>6532</v>
      </c>
      <c r="E2149" s="9"/>
      <c r="F2149" s="4" t="s">
        <v>6533</v>
      </c>
      <c r="G2149" s="4" t="s">
        <v>327</v>
      </c>
      <c r="H2149" s="9" t="s">
        <v>291</v>
      </c>
      <c r="I2149" s="9" t="s">
        <v>283</v>
      </c>
      <c r="J2149" s="4">
        <v>2.0499999999999998</v>
      </c>
      <c r="K2149" s="4" t="s">
        <v>284</v>
      </c>
      <c r="L2149" s="4" t="s">
        <v>279</v>
      </c>
      <c r="M2149" s="4">
        <v>2.0499999999999998</v>
      </c>
      <c r="N2149" s="4"/>
      <c r="O2149" s="4" t="s">
        <v>277</v>
      </c>
      <c r="P2149" s="4" t="s">
        <v>279</v>
      </c>
      <c r="Q2149" s="4" t="s">
        <v>6532</v>
      </c>
      <c r="R2149" s="4"/>
      <c r="S2149" s="18"/>
      <c r="U2149" s="7">
        <f>VLOOKUP(F2149,[6]农村公路!$I$6:$W$11652,15,0)</f>
        <v>2.0499999999999998</v>
      </c>
      <c r="V2149" s="7">
        <f t="shared" si="107"/>
        <v>0</v>
      </c>
      <c r="W2149" s="7" t="e">
        <f>VLOOKUP(F2149,'[7]乡镇通三级、旅游资源产业路项目明细'!$F$8:$S$1305,14,0)</f>
        <v>#N/A</v>
      </c>
      <c r="AA2149" s="7" t="e">
        <f>_xlfn.XLOOKUP(F2149,'[8]乡镇通三级、旅游资源产业路项目明细'!$U:$U,'[8]乡镇通三级、旅游资源产业路项目明细'!$U:$U)</f>
        <v>#N/A</v>
      </c>
      <c r="AB2149" s="7" t="e">
        <f>VLOOKUP(F2149,[9]项目建设投资计划表!$L$7:$O$83,4,0)</f>
        <v>#N/A</v>
      </c>
    </row>
    <row r="2150" spans="1:28" ht="25.15" customHeight="1" outlineLevel="3" x14ac:dyDescent="0.4">
      <c r="A2150" s="4" t="s">
        <v>20</v>
      </c>
      <c r="B2150" s="4" t="s">
        <v>169</v>
      </c>
      <c r="C2150" s="4" t="s">
        <v>6495</v>
      </c>
      <c r="D2150" s="4" t="s">
        <v>6534</v>
      </c>
      <c r="E2150" s="9"/>
      <c r="F2150" s="4" t="s">
        <v>6535</v>
      </c>
      <c r="G2150" s="4" t="s">
        <v>327</v>
      </c>
      <c r="H2150" s="9" t="s">
        <v>291</v>
      </c>
      <c r="I2150" s="9" t="s">
        <v>283</v>
      </c>
      <c r="J2150" s="4">
        <v>1.62</v>
      </c>
      <c r="K2150" s="4" t="s">
        <v>284</v>
      </c>
      <c r="L2150" s="4" t="s">
        <v>279</v>
      </c>
      <c r="M2150" s="4">
        <v>1.62</v>
      </c>
      <c r="N2150" s="4"/>
      <c r="O2150" s="4" t="s">
        <v>277</v>
      </c>
      <c r="P2150" s="4" t="s">
        <v>279</v>
      </c>
      <c r="Q2150" s="4" t="s">
        <v>6534</v>
      </c>
      <c r="R2150" s="4"/>
      <c r="S2150" s="18"/>
      <c r="U2150" s="7">
        <f>VLOOKUP(F2150,[6]农村公路!$I$6:$W$11652,15,0)</f>
        <v>1.62</v>
      </c>
      <c r="V2150" s="7">
        <f t="shared" si="107"/>
        <v>0</v>
      </c>
      <c r="W2150" s="7" t="e">
        <f>VLOOKUP(F2150,'[7]乡镇通三级、旅游资源产业路项目明细'!$F$8:$S$1305,14,0)</f>
        <v>#N/A</v>
      </c>
      <c r="AA2150" s="7" t="e">
        <f>_xlfn.XLOOKUP(F2150,'[8]乡镇通三级、旅游资源产业路项目明细'!$U:$U,'[8]乡镇通三级、旅游资源产业路项目明细'!$U:$U)</f>
        <v>#N/A</v>
      </c>
      <c r="AB2150" s="7" t="e">
        <f>VLOOKUP(F2150,[9]项目建设投资计划表!$L$7:$O$83,4,0)</f>
        <v>#N/A</v>
      </c>
    </row>
    <row r="2151" spans="1:28" ht="25.15" customHeight="1" outlineLevel="3" x14ac:dyDescent="0.4">
      <c r="A2151" s="4" t="s">
        <v>20</v>
      </c>
      <c r="B2151" s="4" t="s">
        <v>169</v>
      </c>
      <c r="C2151" s="4" t="s">
        <v>6490</v>
      </c>
      <c r="D2151" s="4" t="s">
        <v>6536</v>
      </c>
      <c r="E2151" s="9"/>
      <c r="F2151" s="4" t="s">
        <v>6537</v>
      </c>
      <c r="G2151" s="4" t="s">
        <v>327</v>
      </c>
      <c r="H2151" s="9" t="s">
        <v>291</v>
      </c>
      <c r="I2151" s="9" t="s">
        <v>283</v>
      </c>
      <c r="J2151" s="4">
        <v>1.61</v>
      </c>
      <c r="K2151" s="4" t="s">
        <v>284</v>
      </c>
      <c r="L2151" s="4" t="s">
        <v>279</v>
      </c>
      <c r="M2151" s="4">
        <v>1.61</v>
      </c>
      <c r="N2151" s="4"/>
      <c r="O2151" s="4" t="s">
        <v>277</v>
      </c>
      <c r="P2151" s="4" t="s">
        <v>279</v>
      </c>
      <c r="Q2151" s="4" t="s">
        <v>6536</v>
      </c>
      <c r="R2151" s="4"/>
      <c r="S2151" s="18"/>
      <c r="U2151" s="7">
        <f>VLOOKUP(F2151,[6]农村公路!$I$6:$W$11652,15,0)</f>
        <v>1.61</v>
      </c>
      <c r="V2151" s="7">
        <f t="shared" si="107"/>
        <v>0</v>
      </c>
      <c r="W2151" s="7" t="e">
        <f>VLOOKUP(F2151,'[7]乡镇通三级、旅游资源产业路项目明细'!$F$8:$S$1305,14,0)</f>
        <v>#N/A</v>
      </c>
      <c r="AA2151" s="7" t="e">
        <f>_xlfn.XLOOKUP(F2151,'[8]乡镇通三级、旅游资源产业路项目明细'!$U:$U,'[8]乡镇通三级、旅游资源产业路项目明细'!$U:$U)</f>
        <v>#N/A</v>
      </c>
      <c r="AB2151" s="7" t="e">
        <f>VLOOKUP(F2151,[9]项目建设投资计划表!$L$7:$O$83,4,0)</f>
        <v>#N/A</v>
      </c>
    </row>
    <row r="2152" spans="1:28" ht="25.15" customHeight="1" outlineLevel="3" x14ac:dyDescent="0.4">
      <c r="A2152" s="4" t="s">
        <v>20</v>
      </c>
      <c r="B2152" s="4" t="s">
        <v>169</v>
      </c>
      <c r="C2152" s="4" t="s">
        <v>6504</v>
      </c>
      <c r="D2152" s="4" t="s">
        <v>6538</v>
      </c>
      <c r="E2152" s="9"/>
      <c r="F2152" s="4" t="s">
        <v>6539</v>
      </c>
      <c r="G2152" s="4" t="s">
        <v>327</v>
      </c>
      <c r="H2152" s="9" t="s">
        <v>291</v>
      </c>
      <c r="I2152" s="9" t="s">
        <v>283</v>
      </c>
      <c r="J2152" s="4">
        <v>0.96</v>
      </c>
      <c r="K2152" s="4" t="s">
        <v>284</v>
      </c>
      <c r="L2152" s="4" t="s">
        <v>279</v>
      </c>
      <c r="M2152" s="4">
        <v>0.96</v>
      </c>
      <c r="N2152" s="4"/>
      <c r="O2152" s="4" t="s">
        <v>277</v>
      </c>
      <c r="P2152" s="4" t="s">
        <v>279</v>
      </c>
      <c r="Q2152" s="4" t="s">
        <v>6538</v>
      </c>
      <c r="R2152" s="4"/>
      <c r="S2152" s="18"/>
      <c r="U2152" s="7">
        <f>VLOOKUP(F2152,[6]农村公路!$I$6:$W$11652,15,0)</f>
        <v>0.96</v>
      </c>
      <c r="V2152" s="7">
        <f t="shared" si="107"/>
        <v>0</v>
      </c>
      <c r="W2152" s="7" t="e">
        <f>VLOOKUP(F2152,'[7]乡镇通三级、旅游资源产业路项目明细'!$F$8:$S$1305,14,0)</f>
        <v>#N/A</v>
      </c>
      <c r="AA2152" s="7" t="e">
        <f>_xlfn.XLOOKUP(F2152,'[8]乡镇通三级、旅游资源产业路项目明细'!$U:$U,'[8]乡镇通三级、旅游资源产业路项目明细'!$U:$U)</f>
        <v>#N/A</v>
      </c>
      <c r="AB2152" s="7" t="e">
        <f>VLOOKUP(F2152,[9]项目建设投资计划表!$L$7:$O$83,4,0)</f>
        <v>#N/A</v>
      </c>
    </row>
    <row r="2153" spans="1:28" ht="25.15" customHeight="1" outlineLevel="3" x14ac:dyDescent="0.4">
      <c r="A2153" s="4" t="s">
        <v>20</v>
      </c>
      <c r="B2153" s="4" t="s">
        <v>169</v>
      </c>
      <c r="C2153" s="4" t="s">
        <v>6486</v>
      </c>
      <c r="D2153" s="4" t="s">
        <v>6540</v>
      </c>
      <c r="E2153" s="9"/>
      <c r="F2153" s="4" t="s">
        <v>6541</v>
      </c>
      <c r="G2153" s="4" t="s">
        <v>327</v>
      </c>
      <c r="H2153" s="9" t="s">
        <v>291</v>
      </c>
      <c r="I2153" s="9" t="s">
        <v>283</v>
      </c>
      <c r="J2153" s="4">
        <v>3.7</v>
      </c>
      <c r="K2153" s="4" t="s">
        <v>284</v>
      </c>
      <c r="L2153" s="4" t="s">
        <v>279</v>
      </c>
      <c r="M2153" s="4">
        <v>3.7</v>
      </c>
      <c r="N2153" s="4"/>
      <c r="O2153" s="4" t="s">
        <v>277</v>
      </c>
      <c r="P2153" s="4" t="s">
        <v>279</v>
      </c>
      <c r="Q2153" s="4" t="s">
        <v>6540</v>
      </c>
      <c r="R2153" s="4"/>
      <c r="S2153" s="18"/>
      <c r="U2153" s="7">
        <f>VLOOKUP(F2153,[6]农村公路!$I$6:$W$11652,15,0)</f>
        <v>3.7</v>
      </c>
      <c r="V2153" s="7">
        <f t="shared" si="107"/>
        <v>0</v>
      </c>
      <c r="W2153" s="7" t="e">
        <f>VLOOKUP(F2153,'[7]乡镇通三级、旅游资源产业路项目明细'!$F$8:$S$1305,14,0)</f>
        <v>#N/A</v>
      </c>
      <c r="AA2153" s="7" t="e">
        <f>_xlfn.XLOOKUP(F2153,'[8]乡镇通三级、旅游资源产业路项目明细'!$U:$U,'[8]乡镇通三级、旅游资源产业路项目明细'!$U:$U)</f>
        <v>#N/A</v>
      </c>
      <c r="AB2153" s="7" t="e">
        <f>VLOOKUP(F2153,[9]项目建设投资计划表!$L$7:$O$83,4,0)</f>
        <v>#N/A</v>
      </c>
    </row>
    <row r="2154" spans="1:28" ht="25.15" customHeight="1" outlineLevel="3" x14ac:dyDescent="0.4">
      <c r="A2154" s="4" t="s">
        <v>20</v>
      </c>
      <c r="B2154" s="4" t="s">
        <v>169</v>
      </c>
      <c r="C2154" s="4" t="s">
        <v>6500</v>
      </c>
      <c r="D2154" s="4" t="s">
        <v>6542</v>
      </c>
      <c r="E2154" s="9"/>
      <c r="F2154" s="4" t="s">
        <v>6543</v>
      </c>
      <c r="G2154" s="4" t="s">
        <v>327</v>
      </c>
      <c r="H2154" s="9" t="s">
        <v>291</v>
      </c>
      <c r="I2154" s="9" t="s">
        <v>283</v>
      </c>
      <c r="J2154" s="4">
        <v>1.65</v>
      </c>
      <c r="K2154" s="4" t="s">
        <v>284</v>
      </c>
      <c r="L2154" s="4" t="s">
        <v>279</v>
      </c>
      <c r="M2154" s="4">
        <v>1.65</v>
      </c>
      <c r="N2154" s="4"/>
      <c r="O2154" s="4" t="s">
        <v>277</v>
      </c>
      <c r="P2154" s="4" t="s">
        <v>279</v>
      </c>
      <c r="Q2154" s="4" t="s">
        <v>6542</v>
      </c>
      <c r="R2154" s="4"/>
      <c r="S2154" s="18"/>
      <c r="U2154" s="7">
        <f>VLOOKUP(F2154,[6]农村公路!$I$6:$W$11652,15,0)</f>
        <v>1.65</v>
      </c>
      <c r="V2154" s="7">
        <f t="shared" si="107"/>
        <v>0</v>
      </c>
      <c r="W2154" s="7" t="e">
        <f>VLOOKUP(F2154,'[7]乡镇通三级、旅游资源产业路项目明细'!$F$8:$S$1305,14,0)</f>
        <v>#N/A</v>
      </c>
      <c r="AA2154" s="7" t="e">
        <f>_xlfn.XLOOKUP(F2154,'[8]乡镇通三级、旅游资源产业路项目明细'!$U:$U,'[8]乡镇通三级、旅游资源产业路项目明细'!$U:$U)</f>
        <v>#N/A</v>
      </c>
      <c r="AB2154" s="7" t="e">
        <f>VLOOKUP(F2154,[9]项目建设投资计划表!$L$7:$O$83,4,0)</f>
        <v>#N/A</v>
      </c>
    </row>
    <row r="2155" spans="1:28" ht="25.15" customHeight="1" outlineLevel="3" x14ac:dyDescent="0.4">
      <c r="A2155" s="4" t="s">
        <v>20</v>
      </c>
      <c r="B2155" s="4" t="s">
        <v>169</v>
      </c>
      <c r="C2155" s="4" t="s">
        <v>6544</v>
      </c>
      <c r="D2155" s="4" t="s">
        <v>6545</v>
      </c>
      <c r="E2155" s="9"/>
      <c r="F2155" s="4" t="s">
        <v>6546</v>
      </c>
      <c r="G2155" s="4" t="s">
        <v>327</v>
      </c>
      <c r="H2155" s="9" t="s">
        <v>291</v>
      </c>
      <c r="I2155" s="9" t="s">
        <v>283</v>
      </c>
      <c r="J2155" s="4">
        <v>1.35</v>
      </c>
      <c r="K2155" s="4" t="s">
        <v>284</v>
      </c>
      <c r="L2155" s="4" t="s">
        <v>279</v>
      </c>
      <c r="M2155" s="4">
        <v>1.35</v>
      </c>
      <c r="N2155" s="4"/>
      <c r="O2155" s="4" t="s">
        <v>277</v>
      </c>
      <c r="P2155" s="4" t="s">
        <v>279</v>
      </c>
      <c r="Q2155" s="4" t="s">
        <v>6545</v>
      </c>
      <c r="R2155" s="4"/>
      <c r="S2155" s="18"/>
      <c r="U2155" s="7">
        <f>VLOOKUP(F2155,[6]农村公路!$I$6:$W$11652,15,0)</f>
        <v>1.35</v>
      </c>
      <c r="V2155" s="7">
        <f t="shared" si="107"/>
        <v>0</v>
      </c>
      <c r="W2155" s="7" t="e">
        <f>VLOOKUP(F2155,'[7]乡镇通三级、旅游资源产业路项目明细'!$F$8:$S$1305,14,0)</f>
        <v>#N/A</v>
      </c>
      <c r="AA2155" s="7" t="e">
        <f>_xlfn.XLOOKUP(F2155,'[8]乡镇通三级、旅游资源产业路项目明细'!$U:$U,'[8]乡镇通三级、旅游资源产业路项目明细'!$U:$U)</f>
        <v>#N/A</v>
      </c>
      <c r="AB2155" s="7" t="e">
        <f>VLOOKUP(F2155,[9]项目建设投资计划表!$L$7:$O$83,4,0)</f>
        <v>#N/A</v>
      </c>
    </row>
    <row r="2156" spans="1:28" ht="25.15" customHeight="1" outlineLevel="3" x14ac:dyDescent="0.4">
      <c r="A2156" s="4" t="s">
        <v>20</v>
      </c>
      <c r="B2156" s="4" t="s">
        <v>169</v>
      </c>
      <c r="C2156" s="4" t="s">
        <v>6500</v>
      </c>
      <c r="D2156" s="4" t="s">
        <v>6547</v>
      </c>
      <c r="E2156" s="9"/>
      <c r="F2156" s="4" t="s">
        <v>6548</v>
      </c>
      <c r="G2156" s="4" t="s">
        <v>327</v>
      </c>
      <c r="H2156" s="9" t="s">
        <v>291</v>
      </c>
      <c r="I2156" s="9" t="s">
        <v>283</v>
      </c>
      <c r="J2156" s="4">
        <v>1.1599999999999999</v>
      </c>
      <c r="K2156" s="4" t="s">
        <v>284</v>
      </c>
      <c r="L2156" s="4" t="s">
        <v>279</v>
      </c>
      <c r="M2156" s="4">
        <v>1.1599999999999999</v>
      </c>
      <c r="N2156" s="4"/>
      <c r="O2156" s="4" t="s">
        <v>277</v>
      </c>
      <c r="P2156" s="4" t="s">
        <v>279</v>
      </c>
      <c r="Q2156" s="4" t="s">
        <v>6547</v>
      </c>
      <c r="R2156" s="4"/>
      <c r="S2156" s="18"/>
      <c r="U2156" s="7">
        <f>VLOOKUP(F2156,[6]农村公路!$I$6:$W$11652,15,0)</f>
        <v>1.1599999999999999</v>
      </c>
      <c r="V2156" s="7">
        <f t="shared" si="107"/>
        <v>0</v>
      </c>
      <c r="W2156" s="7" t="e">
        <f>VLOOKUP(F2156,'[7]乡镇通三级、旅游资源产业路项目明细'!$F$8:$S$1305,14,0)</f>
        <v>#N/A</v>
      </c>
      <c r="AA2156" s="7" t="e">
        <f>_xlfn.XLOOKUP(F2156,'[8]乡镇通三级、旅游资源产业路项目明细'!$U:$U,'[8]乡镇通三级、旅游资源产业路项目明细'!$U:$U)</f>
        <v>#N/A</v>
      </c>
      <c r="AB2156" s="7" t="e">
        <f>VLOOKUP(F2156,[9]项目建设投资计划表!$L$7:$O$83,4,0)</f>
        <v>#N/A</v>
      </c>
    </row>
    <row r="2157" spans="1:28" ht="25.15" customHeight="1" outlineLevel="3" x14ac:dyDescent="0.4">
      <c r="A2157" s="4" t="s">
        <v>20</v>
      </c>
      <c r="B2157" s="4" t="s">
        <v>169</v>
      </c>
      <c r="C2157" s="4" t="s">
        <v>6500</v>
      </c>
      <c r="D2157" s="4" t="s">
        <v>6549</v>
      </c>
      <c r="E2157" s="9"/>
      <c r="F2157" s="4" t="s">
        <v>6550</v>
      </c>
      <c r="G2157" s="4" t="s">
        <v>327</v>
      </c>
      <c r="H2157" s="9" t="s">
        <v>291</v>
      </c>
      <c r="I2157" s="9" t="s">
        <v>283</v>
      </c>
      <c r="J2157" s="4">
        <v>1.3</v>
      </c>
      <c r="K2157" s="4" t="s">
        <v>284</v>
      </c>
      <c r="L2157" s="4" t="s">
        <v>279</v>
      </c>
      <c r="M2157" s="4">
        <v>1.3</v>
      </c>
      <c r="N2157" s="4"/>
      <c r="O2157" s="4" t="s">
        <v>277</v>
      </c>
      <c r="P2157" s="4" t="s">
        <v>279</v>
      </c>
      <c r="Q2157" s="4" t="s">
        <v>6549</v>
      </c>
      <c r="R2157" s="4"/>
      <c r="S2157" s="18"/>
      <c r="U2157" s="7">
        <f>VLOOKUP(F2157,[6]农村公路!$I$6:$W$11652,15,0)</f>
        <v>1.3</v>
      </c>
      <c r="V2157" s="7">
        <f t="shared" si="107"/>
        <v>0</v>
      </c>
      <c r="W2157" s="7" t="e">
        <f>VLOOKUP(F2157,'[7]乡镇通三级、旅游资源产业路项目明细'!$F$8:$S$1305,14,0)</f>
        <v>#N/A</v>
      </c>
      <c r="AA2157" s="7" t="e">
        <f>_xlfn.XLOOKUP(F2157,'[8]乡镇通三级、旅游资源产业路项目明细'!$U:$U,'[8]乡镇通三级、旅游资源产业路项目明细'!$U:$U)</f>
        <v>#N/A</v>
      </c>
      <c r="AB2157" s="7" t="e">
        <f>VLOOKUP(F2157,[9]项目建设投资计划表!$L$7:$O$83,4,0)</f>
        <v>#N/A</v>
      </c>
    </row>
    <row r="2158" spans="1:28" ht="25.15" customHeight="1" outlineLevel="3" x14ac:dyDescent="0.4">
      <c r="A2158" s="4" t="s">
        <v>20</v>
      </c>
      <c r="B2158" s="4" t="s">
        <v>169</v>
      </c>
      <c r="C2158" s="4" t="s">
        <v>6504</v>
      </c>
      <c r="D2158" s="4" t="s">
        <v>6551</v>
      </c>
      <c r="E2158" s="9"/>
      <c r="F2158" s="4" t="s">
        <v>6552</v>
      </c>
      <c r="G2158" s="4" t="s">
        <v>327</v>
      </c>
      <c r="H2158" s="9" t="s">
        <v>291</v>
      </c>
      <c r="I2158" s="9" t="s">
        <v>283</v>
      </c>
      <c r="J2158" s="4">
        <v>1.43</v>
      </c>
      <c r="K2158" s="4" t="s">
        <v>284</v>
      </c>
      <c r="L2158" s="4" t="s">
        <v>279</v>
      </c>
      <c r="M2158" s="4">
        <v>1.43</v>
      </c>
      <c r="N2158" s="4"/>
      <c r="O2158" s="4" t="s">
        <v>277</v>
      </c>
      <c r="P2158" s="4" t="s">
        <v>279</v>
      </c>
      <c r="Q2158" s="4" t="s">
        <v>6551</v>
      </c>
      <c r="R2158" s="4"/>
      <c r="S2158" s="18"/>
      <c r="U2158" s="7">
        <f>VLOOKUP(F2158,[6]农村公路!$I$6:$W$11652,15,0)</f>
        <v>1.43</v>
      </c>
      <c r="V2158" s="7">
        <f t="shared" si="107"/>
        <v>0</v>
      </c>
      <c r="W2158" s="7" t="e">
        <f>VLOOKUP(F2158,'[7]乡镇通三级、旅游资源产业路项目明细'!$F$8:$S$1305,14,0)</f>
        <v>#N/A</v>
      </c>
      <c r="AA2158" s="7" t="e">
        <f>_xlfn.XLOOKUP(F2158,'[8]乡镇通三级、旅游资源产业路项目明细'!$U:$U,'[8]乡镇通三级、旅游资源产业路项目明细'!$U:$U)</f>
        <v>#N/A</v>
      </c>
      <c r="AB2158" s="7" t="e">
        <f>VLOOKUP(F2158,[9]项目建设投资计划表!$L$7:$O$83,4,0)</f>
        <v>#N/A</v>
      </c>
    </row>
    <row r="2159" spans="1:28" ht="25.15" customHeight="1" outlineLevel="3" x14ac:dyDescent="0.4">
      <c r="A2159" s="4" t="s">
        <v>20</v>
      </c>
      <c r="B2159" s="4" t="s">
        <v>169</v>
      </c>
      <c r="C2159" s="4" t="s">
        <v>6544</v>
      </c>
      <c r="D2159" s="4" t="s">
        <v>6545</v>
      </c>
      <c r="E2159" s="9"/>
      <c r="F2159" s="4" t="s">
        <v>6553</v>
      </c>
      <c r="G2159" s="4" t="s">
        <v>327</v>
      </c>
      <c r="H2159" s="9" t="s">
        <v>291</v>
      </c>
      <c r="I2159" s="9" t="s">
        <v>283</v>
      </c>
      <c r="J2159" s="4">
        <v>0.95</v>
      </c>
      <c r="K2159" s="4" t="s">
        <v>1812</v>
      </c>
      <c r="L2159" s="4" t="s">
        <v>279</v>
      </c>
      <c r="M2159" s="4">
        <v>0.95</v>
      </c>
      <c r="N2159" s="4"/>
      <c r="O2159" s="4" t="s">
        <v>284</v>
      </c>
      <c r="P2159" s="4" t="s">
        <v>279</v>
      </c>
      <c r="Q2159" s="4" t="s">
        <v>6545</v>
      </c>
      <c r="R2159" s="4"/>
      <c r="S2159" s="18"/>
      <c r="U2159" s="7">
        <f>VLOOKUP(F2159,[6]农村公路!$I$6:$W$11652,15,0)</f>
        <v>0.95</v>
      </c>
      <c r="V2159" s="7">
        <f t="shared" si="107"/>
        <v>0</v>
      </c>
      <c r="W2159" s="7" t="e">
        <f>VLOOKUP(F2159,'[7]乡镇通三级、旅游资源产业路项目明细'!$F$8:$S$1305,14,0)</f>
        <v>#N/A</v>
      </c>
      <c r="AA2159" s="7" t="e">
        <f>_xlfn.XLOOKUP(F2159,'[8]乡镇通三级、旅游资源产业路项目明细'!$U:$U,'[8]乡镇通三级、旅游资源产业路项目明细'!$U:$U)</f>
        <v>#N/A</v>
      </c>
      <c r="AB2159" s="7" t="e">
        <f>VLOOKUP(F2159,[9]项目建设投资计划表!$L$7:$O$83,4,0)</f>
        <v>#N/A</v>
      </c>
    </row>
    <row r="2160" spans="1:28" ht="25.15" customHeight="1" outlineLevel="3" x14ac:dyDescent="0.4">
      <c r="A2160" s="4" t="s">
        <v>20</v>
      </c>
      <c r="B2160" s="4" t="s">
        <v>169</v>
      </c>
      <c r="C2160" s="4" t="s">
        <v>6554</v>
      </c>
      <c r="D2160" s="4" t="s">
        <v>6555</v>
      </c>
      <c r="E2160" s="9"/>
      <c r="F2160" s="4" t="s">
        <v>6556</v>
      </c>
      <c r="G2160" s="4" t="s">
        <v>327</v>
      </c>
      <c r="H2160" s="9" t="s">
        <v>291</v>
      </c>
      <c r="I2160" s="9" t="s">
        <v>283</v>
      </c>
      <c r="J2160" s="4">
        <v>1.04</v>
      </c>
      <c r="K2160" s="4" t="s">
        <v>284</v>
      </c>
      <c r="L2160" s="4" t="s">
        <v>279</v>
      </c>
      <c r="M2160" s="4">
        <v>1.04</v>
      </c>
      <c r="N2160" s="4"/>
      <c r="O2160" s="4" t="s">
        <v>277</v>
      </c>
      <c r="P2160" s="4" t="s">
        <v>279</v>
      </c>
      <c r="Q2160" s="4" t="s">
        <v>6555</v>
      </c>
      <c r="R2160" s="4"/>
      <c r="S2160" s="18"/>
      <c r="U2160" s="7">
        <f>VLOOKUP(F2160,[6]农村公路!$I$6:$W$11652,15,0)</f>
        <v>1.04</v>
      </c>
      <c r="V2160" s="7">
        <f t="shared" si="107"/>
        <v>0</v>
      </c>
      <c r="W2160" s="7" t="e">
        <f>VLOOKUP(F2160,'[7]乡镇通三级、旅游资源产业路项目明细'!$F$8:$S$1305,14,0)</f>
        <v>#N/A</v>
      </c>
      <c r="AA2160" s="7" t="e">
        <f>_xlfn.XLOOKUP(F2160,'[8]乡镇通三级、旅游资源产业路项目明细'!$U:$U,'[8]乡镇通三级、旅游资源产业路项目明细'!$U:$U)</f>
        <v>#N/A</v>
      </c>
      <c r="AB2160" s="7" t="e">
        <f>VLOOKUP(F2160,[9]项目建设投资计划表!$L$7:$O$83,4,0)</f>
        <v>#N/A</v>
      </c>
    </row>
    <row r="2161" spans="1:28" ht="25.15" customHeight="1" outlineLevel="3" x14ac:dyDescent="0.4">
      <c r="A2161" s="4" t="s">
        <v>20</v>
      </c>
      <c r="B2161" s="4" t="s">
        <v>169</v>
      </c>
      <c r="C2161" s="4" t="s">
        <v>6486</v>
      </c>
      <c r="D2161" s="4" t="s">
        <v>3373</v>
      </c>
      <c r="E2161" s="9"/>
      <c r="F2161" s="4" t="s">
        <v>6557</v>
      </c>
      <c r="G2161" s="4" t="s">
        <v>327</v>
      </c>
      <c r="H2161" s="9" t="s">
        <v>291</v>
      </c>
      <c r="I2161" s="9" t="s">
        <v>283</v>
      </c>
      <c r="J2161" s="4">
        <v>1.6</v>
      </c>
      <c r="K2161" s="4" t="s">
        <v>284</v>
      </c>
      <c r="L2161" s="4" t="s">
        <v>279</v>
      </c>
      <c r="M2161" s="4">
        <v>1.6</v>
      </c>
      <c r="N2161" s="4"/>
      <c r="O2161" s="4" t="s">
        <v>277</v>
      </c>
      <c r="P2161" s="4" t="s">
        <v>279</v>
      </c>
      <c r="Q2161" s="4" t="s">
        <v>3373</v>
      </c>
      <c r="R2161" s="4"/>
      <c r="S2161" s="18"/>
      <c r="U2161" s="7">
        <f>VLOOKUP(F2161,[6]农村公路!$I$6:$W$11652,15,0)</f>
        <v>1.6</v>
      </c>
      <c r="V2161" s="7">
        <f t="shared" si="107"/>
        <v>0</v>
      </c>
      <c r="W2161" s="7" t="e">
        <f>VLOOKUP(F2161,'[7]乡镇通三级、旅游资源产业路项目明细'!$F$8:$S$1305,14,0)</f>
        <v>#N/A</v>
      </c>
      <c r="AA2161" s="7" t="e">
        <f>_xlfn.XLOOKUP(F2161,'[8]乡镇通三级、旅游资源产业路项目明细'!$U:$U,'[8]乡镇通三级、旅游资源产业路项目明细'!$U:$U)</f>
        <v>#N/A</v>
      </c>
      <c r="AB2161" s="7" t="e">
        <f>VLOOKUP(F2161,[9]项目建设投资计划表!$L$7:$O$83,4,0)</f>
        <v>#N/A</v>
      </c>
    </row>
    <row r="2162" spans="1:28" ht="25.15" customHeight="1" outlineLevel="3" x14ac:dyDescent="0.4">
      <c r="A2162" s="4" t="s">
        <v>20</v>
      </c>
      <c r="B2162" s="4" t="s">
        <v>169</v>
      </c>
      <c r="C2162" s="4" t="s">
        <v>6500</v>
      </c>
      <c r="D2162" s="4" t="s">
        <v>6558</v>
      </c>
      <c r="E2162" s="9"/>
      <c r="F2162" s="4" t="s">
        <v>6559</v>
      </c>
      <c r="G2162" s="4" t="s">
        <v>327</v>
      </c>
      <c r="H2162" s="9" t="s">
        <v>291</v>
      </c>
      <c r="I2162" s="9" t="s">
        <v>283</v>
      </c>
      <c r="J2162" s="4">
        <v>1.79</v>
      </c>
      <c r="K2162" s="4" t="s">
        <v>1812</v>
      </c>
      <c r="L2162" s="4" t="s">
        <v>279</v>
      </c>
      <c r="M2162" s="4">
        <v>1.79</v>
      </c>
      <c r="N2162" s="4"/>
      <c r="O2162" s="4" t="s">
        <v>277</v>
      </c>
      <c r="P2162" s="4" t="s">
        <v>279</v>
      </c>
      <c r="Q2162" s="4" t="s">
        <v>6558</v>
      </c>
      <c r="R2162" s="4"/>
      <c r="S2162" s="18"/>
      <c r="U2162" s="7">
        <f>VLOOKUP(F2162,[6]农村公路!$I$6:$W$11652,15,0)</f>
        <v>1.79</v>
      </c>
      <c r="V2162" s="7">
        <f t="shared" si="107"/>
        <v>0</v>
      </c>
      <c r="W2162" s="7" t="e">
        <f>VLOOKUP(F2162,'[7]乡镇通三级、旅游资源产业路项目明细'!$F$8:$S$1305,14,0)</f>
        <v>#N/A</v>
      </c>
      <c r="AA2162" s="7" t="e">
        <f>_xlfn.XLOOKUP(F2162,'[8]乡镇通三级、旅游资源产业路项目明细'!$U:$U,'[8]乡镇通三级、旅游资源产业路项目明细'!$U:$U)</f>
        <v>#N/A</v>
      </c>
      <c r="AB2162" s="7" t="e">
        <f>VLOOKUP(F2162,[9]项目建设投资计划表!$L$7:$O$83,4,0)</f>
        <v>#N/A</v>
      </c>
    </row>
    <row r="2163" spans="1:28" ht="25.15" customHeight="1" outlineLevel="3" x14ac:dyDescent="0.4">
      <c r="A2163" s="4" t="s">
        <v>20</v>
      </c>
      <c r="B2163" s="4" t="s">
        <v>169</v>
      </c>
      <c r="C2163" s="4" t="s">
        <v>6495</v>
      </c>
      <c r="D2163" s="4" t="s">
        <v>6560</v>
      </c>
      <c r="E2163" s="9"/>
      <c r="F2163" s="4" t="s">
        <v>6561</v>
      </c>
      <c r="G2163" s="4" t="s">
        <v>327</v>
      </c>
      <c r="H2163" s="9" t="s">
        <v>291</v>
      </c>
      <c r="I2163" s="9" t="s">
        <v>283</v>
      </c>
      <c r="J2163" s="4">
        <v>1.58</v>
      </c>
      <c r="K2163" s="4" t="s">
        <v>284</v>
      </c>
      <c r="L2163" s="4" t="s">
        <v>279</v>
      </c>
      <c r="M2163" s="4">
        <v>1.58</v>
      </c>
      <c r="N2163" s="4"/>
      <c r="O2163" s="4" t="s">
        <v>277</v>
      </c>
      <c r="P2163" s="4" t="s">
        <v>279</v>
      </c>
      <c r="Q2163" s="4" t="s">
        <v>6560</v>
      </c>
      <c r="R2163" s="4"/>
      <c r="S2163" s="18"/>
      <c r="U2163" s="7">
        <f>VLOOKUP(F2163,[6]农村公路!$I$6:$W$11652,15,0)</f>
        <v>1.58</v>
      </c>
      <c r="V2163" s="7">
        <f t="shared" si="107"/>
        <v>0</v>
      </c>
      <c r="W2163" s="7" t="e">
        <f>VLOOKUP(F2163,'[7]乡镇通三级、旅游资源产业路项目明细'!$F$8:$S$1305,14,0)</f>
        <v>#N/A</v>
      </c>
      <c r="AA2163" s="7" t="e">
        <f>_xlfn.XLOOKUP(F2163,'[8]乡镇通三级、旅游资源产业路项目明细'!$U:$U,'[8]乡镇通三级、旅游资源产业路项目明细'!$U:$U)</f>
        <v>#N/A</v>
      </c>
      <c r="AB2163" s="7" t="e">
        <f>VLOOKUP(F2163,[9]项目建设投资计划表!$L$7:$O$83,4,0)</f>
        <v>#N/A</v>
      </c>
    </row>
    <row r="2164" spans="1:28" ht="25.15" customHeight="1" outlineLevel="3" x14ac:dyDescent="0.4">
      <c r="A2164" s="4" t="s">
        <v>20</v>
      </c>
      <c r="B2164" s="4" t="s">
        <v>169</v>
      </c>
      <c r="C2164" s="4" t="s">
        <v>6490</v>
      </c>
      <c r="D2164" s="4" t="s">
        <v>6562</v>
      </c>
      <c r="E2164" s="9"/>
      <c r="F2164" s="4" t="s">
        <v>6563</v>
      </c>
      <c r="G2164" s="4" t="s">
        <v>327</v>
      </c>
      <c r="H2164" s="9" t="s">
        <v>291</v>
      </c>
      <c r="I2164" s="9" t="s">
        <v>283</v>
      </c>
      <c r="J2164" s="4">
        <v>1.61</v>
      </c>
      <c r="K2164" s="4" t="s">
        <v>284</v>
      </c>
      <c r="L2164" s="4" t="s">
        <v>279</v>
      </c>
      <c r="M2164" s="4">
        <v>1.61</v>
      </c>
      <c r="N2164" s="4"/>
      <c r="O2164" s="4" t="s">
        <v>277</v>
      </c>
      <c r="P2164" s="4" t="s">
        <v>279</v>
      </c>
      <c r="Q2164" s="4" t="s">
        <v>6562</v>
      </c>
      <c r="R2164" s="4"/>
      <c r="S2164" s="18"/>
      <c r="U2164" s="7">
        <f>VLOOKUP(F2164,[6]农村公路!$I$6:$W$11652,15,0)</f>
        <v>1.61</v>
      </c>
      <c r="V2164" s="7">
        <f t="shared" si="107"/>
        <v>0</v>
      </c>
      <c r="W2164" s="7" t="e">
        <f>VLOOKUP(F2164,'[7]乡镇通三级、旅游资源产业路项目明细'!$F$8:$S$1305,14,0)</f>
        <v>#N/A</v>
      </c>
      <c r="AA2164" s="7" t="e">
        <f>_xlfn.XLOOKUP(F2164,'[8]乡镇通三级、旅游资源产业路项目明细'!$U:$U,'[8]乡镇通三级、旅游资源产业路项目明细'!$U:$U)</f>
        <v>#N/A</v>
      </c>
      <c r="AB2164" s="7" t="e">
        <f>VLOOKUP(F2164,[9]项目建设投资计划表!$L$7:$O$83,4,0)</f>
        <v>#N/A</v>
      </c>
    </row>
    <row r="2165" spans="1:28" ht="25.15" customHeight="1" outlineLevel="3" x14ac:dyDescent="0.4">
      <c r="A2165" s="4" t="s">
        <v>20</v>
      </c>
      <c r="B2165" s="4" t="s">
        <v>169</v>
      </c>
      <c r="C2165" s="4" t="s">
        <v>6486</v>
      </c>
      <c r="D2165" s="4" t="s">
        <v>6564</v>
      </c>
      <c r="E2165" s="9"/>
      <c r="F2165" s="4" t="s">
        <v>6565</v>
      </c>
      <c r="G2165" s="4" t="s">
        <v>327</v>
      </c>
      <c r="H2165" s="9" t="s">
        <v>291</v>
      </c>
      <c r="I2165" s="9" t="s">
        <v>283</v>
      </c>
      <c r="J2165" s="4">
        <v>0.7</v>
      </c>
      <c r="K2165" s="4" t="s">
        <v>284</v>
      </c>
      <c r="L2165" s="4" t="s">
        <v>279</v>
      </c>
      <c r="M2165" s="4">
        <v>0.7</v>
      </c>
      <c r="N2165" s="4"/>
      <c r="O2165" s="4" t="s">
        <v>277</v>
      </c>
      <c r="P2165" s="4" t="s">
        <v>279</v>
      </c>
      <c r="Q2165" s="4" t="s">
        <v>6564</v>
      </c>
      <c r="R2165" s="4"/>
      <c r="S2165" s="18"/>
      <c r="U2165" s="7">
        <f>VLOOKUP(F2165,[6]农村公路!$I$6:$W$11652,15,0)</f>
        <v>0.7</v>
      </c>
      <c r="V2165" s="7">
        <f t="shared" si="107"/>
        <v>0</v>
      </c>
      <c r="W2165" s="7" t="e">
        <f>VLOOKUP(F2165,'[7]乡镇通三级、旅游资源产业路项目明细'!$F$8:$S$1305,14,0)</f>
        <v>#N/A</v>
      </c>
      <c r="AA2165" s="7" t="e">
        <f>_xlfn.XLOOKUP(F2165,'[8]乡镇通三级、旅游资源产业路项目明细'!$U:$U,'[8]乡镇通三级、旅游资源产业路项目明细'!$U:$U)</f>
        <v>#N/A</v>
      </c>
      <c r="AB2165" s="7" t="e">
        <f>VLOOKUP(F2165,[9]项目建设投资计划表!$L$7:$O$83,4,0)</f>
        <v>#N/A</v>
      </c>
    </row>
    <row r="2166" spans="1:28" ht="25.15" customHeight="1" outlineLevel="3" x14ac:dyDescent="0.4">
      <c r="A2166" s="4" t="s">
        <v>20</v>
      </c>
      <c r="B2166" s="4" t="s">
        <v>169</v>
      </c>
      <c r="C2166" s="4" t="s">
        <v>6512</v>
      </c>
      <c r="D2166" s="4" t="s">
        <v>6566</v>
      </c>
      <c r="E2166" s="9"/>
      <c r="F2166" s="4" t="s">
        <v>6567</v>
      </c>
      <c r="G2166" s="4" t="s">
        <v>327</v>
      </c>
      <c r="H2166" s="9" t="s">
        <v>291</v>
      </c>
      <c r="I2166" s="9" t="s">
        <v>283</v>
      </c>
      <c r="J2166" s="4">
        <v>0.82</v>
      </c>
      <c r="K2166" s="4" t="s">
        <v>284</v>
      </c>
      <c r="L2166" s="4" t="s">
        <v>279</v>
      </c>
      <c r="M2166" s="4">
        <v>0.82</v>
      </c>
      <c r="N2166" s="4"/>
      <c r="O2166" s="4" t="s">
        <v>277</v>
      </c>
      <c r="P2166" s="4" t="s">
        <v>279</v>
      </c>
      <c r="Q2166" s="4" t="s">
        <v>6566</v>
      </c>
      <c r="R2166" s="4"/>
      <c r="S2166" s="18"/>
      <c r="U2166" s="7">
        <f>VLOOKUP(F2166,[6]农村公路!$I$6:$W$11652,15,0)</f>
        <v>0.82</v>
      </c>
      <c r="V2166" s="7">
        <f t="shared" si="107"/>
        <v>0</v>
      </c>
      <c r="W2166" s="7" t="e">
        <f>VLOOKUP(F2166,'[7]乡镇通三级、旅游资源产业路项目明细'!$F$8:$S$1305,14,0)</f>
        <v>#N/A</v>
      </c>
      <c r="AA2166" s="7" t="e">
        <f>_xlfn.XLOOKUP(F2166,'[8]乡镇通三级、旅游资源产业路项目明细'!$U:$U,'[8]乡镇通三级、旅游资源产业路项目明细'!$U:$U)</f>
        <v>#N/A</v>
      </c>
      <c r="AB2166" s="7" t="e">
        <f>VLOOKUP(F2166,[9]项目建设投资计划表!$L$7:$O$83,4,0)</f>
        <v>#N/A</v>
      </c>
    </row>
    <row r="2167" spans="1:28" ht="25.15" customHeight="1" outlineLevel="3" x14ac:dyDescent="0.4">
      <c r="A2167" s="4" t="s">
        <v>20</v>
      </c>
      <c r="B2167" s="4" t="s">
        <v>169</v>
      </c>
      <c r="C2167" s="4" t="s">
        <v>6544</v>
      </c>
      <c r="D2167" s="4" t="s">
        <v>6568</v>
      </c>
      <c r="E2167" s="9"/>
      <c r="F2167" s="4" t="s">
        <v>6569</v>
      </c>
      <c r="G2167" s="4" t="s">
        <v>327</v>
      </c>
      <c r="H2167" s="9" t="s">
        <v>291</v>
      </c>
      <c r="I2167" s="9" t="s">
        <v>283</v>
      </c>
      <c r="J2167" s="4">
        <v>1.57</v>
      </c>
      <c r="K2167" s="4" t="s">
        <v>284</v>
      </c>
      <c r="L2167" s="4" t="s">
        <v>1021</v>
      </c>
      <c r="M2167" s="4">
        <v>1.57</v>
      </c>
      <c r="N2167" s="4"/>
      <c r="O2167" s="4" t="s">
        <v>277</v>
      </c>
      <c r="P2167" s="4" t="s">
        <v>279</v>
      </c>
      <c r="Q2167" s="4" t="s">
        <v>6568</v>
      </c>
      <c r="R2167" s="4"/>
      <c r="S2167" s="18"/>
      <c r="U2167" s="7">
        <f>VLOOKUP(F2167,[6]农村公路!$I$6:$W$11652,15,0)</f>
        <v>1.57</v>
      </c>
      <c r="V2167" s="7">
        <f t="shared" si="107"/>
        <v>0</v>
      </c>
      <c r="W2167" s="7" t="e">
        <f>VLOOKUP(F2167,'[7]乡镇通三级、旅游资源产业路项目明细'!$F$8:$S$1305,14,0)</f>
        <v>#N/A</v>
      </c>
      <c r="AA2167" s="7" t="e">
        <f>_xlfn.XLOOKUP(F2167,'[8]乡镇通三级、旅游资源产业路项目明细'!$U:$U,'[8]乡镇通三级、旅游资源产业路项目明细'!$U:$U)</f>
        <v>#N/A</v>
      </c>
      <c r="AB2167" s="7" t="e">
        <f>VLOOKUP(F2167,[9]项目建设投资计划表!$L$7:$O$83,4,0)</f>
        <v>#N/A</v>
      </c>
    </row>
    <row r="2168" spans="1:28" ht="25.15" customHeight="1" outlineLevel="3" x14ac:dyDescent="0.4">
      <c r="A2168" s="4" t="s">
        <v>20</v>
      </c>
      <c r="B2168" s="4" t="s">
        <v>169</v>
      </c>
      <c r="C2168" s="4" t="s">
        <v>6490</v>
      </c>
      <c r="D2168" s="4" t="s">
        <v>6570</v>
      </c>
      <c r="E2168" s="9"/>
      <c r="F2168" s="4" t="s">
        <v>6571</v>
      </c>
      <c r="G2168" s="4" t="s">
        <v>327</v>
      </c>
      <c r="H2168" s="9" t="s">
        <v>291</v>
      </c>
      <c r="I2168" s="9" t="s">
        <v>283</v>
      </c>
      <c r="J2168" s="4">
        <v>1.83</v>
      </c>
      <c r="K2168" s="4" t="s">
        <v>284</v>
      </c>
      <c r="L2168" s="4" t="s">
        <v>279</v>
      </c>
      <c r="M2168" s="4">
        <v>1.83</v>
      </c>
      <c r="N2168" s="4"/>
      <c r="O2168" s="4" t="s">
        <v>277</v>
      </c>
      <c r="P2168" s="4" t="s">
        <v>279</v>
      </c>
      <c r="Q2168" s="4" t="s">
        <v>6570</v>
      </c>
      <c r="R2168" s="4"/>
      <c r="S2168" s="18"/>
      <c r="U2168" s="7">
        <f>VLOOKUP(F2168,[6]农村公路!$I$6:$W$11652,15,0)</f>
        <v>1.83</v>
      </c>
      <c r="V2168" s="7">
        <f t="shared" si="107"/>
        <v>0</v>
      </c>
      <c r="W2168" s="7" t="e">
        <f>VLOOKUP(F2168,'[7]乡镇通三级、旅游资源产业路项目明细'!$F$8:$S$1305,14,0)</f>
        <v>#N/A</v>
      </c>
      <c r="AA2168" s="7" t="e">
        <f>_xlfn.XLOOKUP(F2168,'[8]乡镇通三级、旅游资源产业路项目明细'!$U:$U,'[8]乡镇通三级、旅游资源产业路项目明细'!$U:$U)</f>
        <v>#N/A</v>
      </c>
      <c r="AB2168" s="7" t="e">
        <f>VLOOKUP(F2168,[9]项目建设投资计划表!$L$7:$O$83,4,0)</f>
        <v>#N/A</v>
      </c>
    </row>
    <row r="2169" spans="1:28" s="1" customFormat="1" ht="25.15" customHeight="1" outlineLevel="2" x14ac:dyDescent="0.4">
      <c r="A2169" s="4"/>
      <c r="B2169" s="11" t="s">
        <v>168</v>
      </c>
      <c r="C2169" s="4"/>
      <c r="D2169" s="4"/>
      <c r="E2169" s="9"/>
      <c r="F2169" s="4"/>
      <c r="G2169" s="4"/>
      <c r="H2169" s="9"/>
      <c r="I2169" s="9"/>
      <c r="J2169" s="4">
        <f>SUBTOTAL(9,J2170:J2230)</f>
        <v>146.79900000000001</v>
      </c>
      <c r="K2169" s="4"/>
      <c r="L2169" s="4"/>
      <c r="M2169" s="4">
        <f>SUBTOTAL(9,M2170:M2230)</f>
        <v>138.61900000000003</v>
      </c>
      <c r="N2169" s="4">
        <v>127.5</v>
      </c>
      <c r="O2169" s="4"/>
      <c r="P2169" s="4"/>
      <c r="Q2169" s="4"/>
      <c r="R2169" s="4"/>
      <c r="S2169" s="18">
        <f t="shared" si="106"/>
        <v>19.299000000000007</v>
      </c>
    </row>
    <row r="2170" spans="1:28" ht="25.15" customHeight="1" outlineLevel="3" x14ac:dyDescent="0.4">
      <c r="A2170" s="4" t="s">
        <v>20</v>
      </c>
      <c r="B2170" s="4" t="s">
        <v>6572</v>
      </c>
      <c r="C2170" s="4" t="s">
        <v>6573</v>
      </c>
      <c r="D2170" s="4" t="s">
        <v>6574</v>
      </c>
      <c r="E2170" s="9"/>
      <c r="F2170" s="4" t="s">
        <v>6575</v>
      </c>
      <c r="G2170" s="4" t="s">
        <v>434</v>
      </c>
      <c r="H2170" s="9" t="s">
        <v>200</v>
      </c>
      <c r="I2170" s="9" t="s">
        <v>6576</v>
      </c>
      <c r="J2170" s="4">
        <v>7.5</v>
      </c>
      <c r="K2170" s="4">
        <v>0</v>
      </c>
      <c r="L2170" s="4" t="s">
        <v>279</v>
      </c>
      <c r="M2170" s="4">
        <v>7.5</v>
      </c>
      <c r="N2170" s="4"/>
      <c r="O2170" s="4">
        <v>6.5</v>
      </c>
      <c r="P2170" s="4" t="s">
        <v>436</v>
      </c>
      <c r="Q2170" s="4" t="s">
        <v>6573</v>
      </c>
      <c r="R2170" s="4"/>
      <c r="S2170" s="18"/>
      <c r="W2170" s="7" t="e">
        <f>VLOOKUP(F2170,'[7]2021年备案'!$F$8:$S$1293,14,0)</f>
        <v>#N/A</v>
      </c>
      <c r="Y2170" s="7" t="e">
        <f>J2170-W2170-M2170</f>
        <v>#N/A</v>
      </c>
      <c r="Z2170" s="7" t="s">
        <v>437</v>
      </c>
      <c r="AA2170" s="7" t="e">
        <f>_xlfn.XLOOKUP(F2170,'[8]乡镇通三级、旅游资源产业路项目明细'!$U:$U,'[8]乡镇通三级、旅游资源产业路项目明细'!$U:$U)</f>
        <v>#N/A</v>
      </c>
      <c r="AB2170" s="7" t="e">
        <f>VLOOKUP(F2170,[9]项目建设投资计划表!$L$7:$O$83,4,0)</f>
        <v>#N/A</v>
      </c>
    </row>
    <row r="2171" spans="1:28" ht="25.15" customHeight="1" outlineLevel="3" x14ac:dyDescent="0.4">
      <c r="A2171" s="4" t="s">
        <v>20</v>
      </c>
      <c r="B2171" s="4" t="s">
        <v>6572</v>
      </c>
      <c r="C2171" s="4" t="s">
        <v>6577</v>
      </c>
      <c r="D2171" s="4" t="s">
        <v>838</v>
      </c>
      <c r="E2171" s="9"/>
      <c r="F2171" s="4" t="s">
        <v>6578</v>
      </c>
      <c r="G2171" s="4" t="s">
        <v>290</v>
      </c>
      <c r="H2171" s="9" t="s">
        <v>200</v>
      </c>
      <c r="I2171" s="9" t="s">
        <v>283</v>
      </c>
      <c r="J2171" s="4">
        <v>6.548</v>
      </c>
      <c r="K2171" s="4" t="s">
        <v>277</v>
      </c>
      <c r="L2171" s="4">
        <v>0</v>
      </c>
      <c r="M2171" s="4">
        <v>6.548</v>
      </c>
      <c r="N2171" s="4"/>
      <c r="O2171" s="4" t="s">
        <v>293</v>
      </c>
      <c r="P2171" s="4" t="s">
        <v>279</v>
      </c>
      <c r="Q2171" s="4" t="s">
        <v>6579</v>
      </c>
      <c r="R2171" s="4"/>
      <c r="S2171" s="18"/>
      <c r="U2171" s="7">
        <f>VLOOKUP(F2171,[6]农村公路!$I$6:$W$11652,15,0)</f>
        <v>6.548</v>
      </c>
      <c r="V2171" s="7">
        <f t="shared" ref="V2171:V2202" si="108">J2171-U2171</f>
        <v>0</v>
      </c>
      <c r="W2171" s="7" t="e">
        <f>VLOOKUP(F2171,'[7]乡镇通三级、旅游资源产业路项目明细'!$F$8:$S$1305,14,0)</f>
        <v>#N/A</v>
      </c>
      <c r="AA2171" s="7" t="e">
        <f>_xlfn.XLOOKUP(F2171,'[8]乡镇通三级、旅游资源产业路项目明细'!$U:$U,'[8]乡镇通三级、旅游资源产业路项目明细'!$U:$U)</f>
        <v>#N/A</v>
      </c>
      <c r="AB2171" s="7" t="e">
        <f>VLOOKUP(F2171,[9]项目建设投资计划表!$L$7:$O$83,4,0)</f>
        <v>#N/A</v>
      </c>
    </row>
    <row r="2172" spans="1:28" ht="25.15" customHeight="1" outlineLevel="3" x14ac:dyDescent="0.4">
      <c r="A2172" s="4" t="s">
        <v>20</v>
      </c>
      <c r="B2172" s="4" t="s">
        <v>6572</v>
      </c>
      <c r="C2172" s="4" t="s">
        <v>6580</v>
      </c>
      <c r="D2172" s="4" t="s">
        <v>6581</v>
      </c>
      <c r="E2172" s="9"/>
      <c r="F2172" s="4" t="s">
        <v>6582</v>
      </c>
      <c r="G2172" s="4" t="s">
        <v>290</v>
      </c>
      <c r="H2172" s="9" t="s">
        <v>291</v>
      </c>
      <c r="I2172" s="9" t="s">
        <v>6583</v>
      </c>
      <c r="J2172" s="4">
        <v>9.4339999999999993</v>
      </c>
      <c r="K2172" s="4" t="s">
        <v>277</v>
      </c>
      <c r="L2172" s="4">
        <v>0</v>
      </c>
      <c r="M2172" s="4">
        <v>9.4339999999999993</v>
      </c>
      <c r="N2172" s="4"/>
      <c r="O2172" s="4" t="s">
        <v>293</v>
      </c>
      <c r="P2172" s="4" t="s">
        <v>279</v>
      </c>
      <c r="Q2172" s="4" t="s">
        <v>6584</v>
      </c>
      <c r="R2172" s="4"/>
      <c r="S2172" s="18"/>
      <c r="U2172" s="7">
        <f>VLOOKUP(F2172,[6]农村公路!$I$6:$W$11652,15,0)</f>
        <v>9.4339999999999993</v>
      </c>
      <c r="V2172" s="7">
        <f t="shared" si="108"/>
        <v>0</v>
      </c>
      <c r="W2172" s="7" t="e">
        <f>VLOOKUP(F2172,'[7]乡镇通三级、旅游资源产业路项目明细'!$F$8:$S$1305,14,0)</f>
        <v>#N/A</v>
      </c>
      <c r="AA2172" s="7" t="e">
        <f>_xlfn.XLOOKUP(F2172,'[8]乡镇通三级、旅游资源产业路项目明细'!$U:$U,'[8]乡镇通三级、旅游资源产业路项目明细'!$U:$U)</f>
        <v>#N/A</v>
      </c>
      <c r="AB2172" s="7" t="e">
        <f>VLOOKUP(F2172,[9]项目建设投资计划表!$L$7:$O$83,4,0)</f>
        <v>#N/A</v>
      </c>
    </row>
    <row r="2173" spans="1:28" ht="25.15" customHeight="1" outlineLevel="3" x14ac:dyDescent="0.4">
      <c r="A2173" s="4" t="s">
        <v>20</v>
      </c>
      <c r="B2173" s="4" t="s">
        <v>6572</v>
      </c>
      <c r="C2173" s="4" t="s">
        <v>6585</v>
      </c>
      <c r="D2173" s="4" t="s">
        <v>6586</v>
      </c>
      <c r="E2173" s="9"/>
      <c r="F2173" s="4" t="s">
        <v>6587</v>
      </c>
      <c r="G2173" s="4" t="s">
        <v>290</v>
      </c>
      <c r="H2173" s="9" t="s">
        <v>291</v>
      </c>
      <c r="I2173" s="9" t="s">
        <v>6588</v>
      </c>
      <c r="J2173" s="4">
        <v>6.0039999999999996</v>
      </c>
      <c r="K2173" s="4" t="s">
        <v>277</v>
      </c>
      <c r="L2173" s="4">
        <v>0</v>
      </c>
      <c r="M2173" s="4">
        <v>6.0039999999999996</v>
      </c>
      <c r="N2173" s="4"/>
      <c r="O2173" s="4" t="s">
        <v>293</v>
      </c>
      <c r="P2173" s="4" t="s">
        <v>279</v>
      </c>
      <c r="Q2173" s="4" t="s">
        <v>6589</v>
      </c>
      <c r="R2173" s="4"/>
      <c r="S2173" s="18"/>
      <c r="U2173" s="7">
        <f>VLOOKUP(F2173,[6]农村公路!$I$6:$W$11652,15,0)</f>
        <v>6.0039999999999996</v>
      </c>
      <c r="V2173" s="7">
        <f t="shared" si="108"/>
        <v>0</v>
      </c>
      <c r="W2173" s="7" t="e">
        <f>VLOOKUP(F2173,'[7]乡镇通三级、旅游资源产业路项目明细'!$F$8:$S$1305,14,0)</f>
        <v>#N/A</v>
      </c>
      <c r="AA2173" s="7" t="e">
        <f>_xlfn.XLOOKUP(F2173,'[8]乡镇通三级、旅游资源产业路项目明细'!$U:$U,'[8]乡镇通三级、旅游资源产业路项目明细'!$U:$U)</f>
        <v>#N/A</v>
      </c>
      <c r="AB2173" s="7" t="e">
        <f>VLOOKUP(F2173,[9]项目建设投资计划表!$L$7:$O$83,4,0)</f>
        <v>#N/A</v>
      </c>
    </row>
    <row r="2174" spans="1:28" ht="25.15" customHeight="1" outlineLevel="3" x14ac:dyDescent="0.4">
      <c r="A2174" s="4" t="s">
        <v>20</v>
      </c>
      <c r="B2174" s="4" t="s">
        <v>6572</v>
      </c>
      <c r="C2174" s="4" t="s">
        <v>6590</v>
      </c>
      <c r="D2174" s="4" t="s">
        <v>3736</v>
      </c>
      <c r="E2174" s="9"/>
      <c r="F2174" s="4" t="s">
        <v>6591</v>
      </c>
      <c r="G2174" s="4" t="s">
        <v>290</v>
      </c>
      <c r="H2174" s="9" t="s">
        <v>291</v>
      </c>
      <c r="I2174" s="9" t="s">
        <v>6592</v>
      </c>
      <c r="J2174" s="4">
        <v>10.686999999999999</v>
      </c>
      <c r="K2174" s="4" t="s">
        <v>300</v>
      </c>
      <c r="L2174" s="4">
        <v>0</v>
      </c>
      <c r="M2174" s="4">
        <v>10.686999999999999</v>
      </c>
      <c r="N2174" s="4"/>
      <c r="O2174" s="4" t="s">
        <v>293</v>
      </c>
      <c r="P2174" s="4" t="s">
        <v>279</v>
      </c>
      <c r="Q2174" s="4" t="s">
        <v>6593</v>
      </c>
      <c r="R2174" s="4"/>
      <c r="S2174" s="18"/>
      <c r="U2174" s="7">
        <f>VLOOKUP(F2174,[6]农村公路!$I$6:$W$11652,15,0)</f>
        <v>10.686999999999999</v>
      </c>
      <c r="V2174" s="7">
        <f t="shared" si="108"/>
        <v>0</v>
      </c>
      <c r="W2174" s="7" t="e">
        <f>VLOOKUP(F2174,'[7]乡镇通三级、旅游资源产业路项目明细'!$F$8:$S$1305,14,0)</f>
        <v>#N/A</v>
      </c>
      <c r="AA2174" s="7" t="e">
        <f>_xlfn.XLOOKUP(F2174,'[8]乡镇通三级、旅游资源产业路项目明细'!$U:$U,'[8]乡镇通三级、旅游资源产业路项目明细'!$U:$U)</f>
        <v>#N/A</v>
      </c>
      <c r="AB2174" s="7" t="e">
        <f>VLOOKUP(F2174,[9]项目建设投资计划表!$L$7:$O$83,4,0)</f>
        <v>#N/A</v>
      </c>
    </row>
    <row r="2175" spans="1:28" ht="25.15" customHeight="1" outlineLevel="3" x14ac:dyDescent="0.4">
      <c r="A2175" s="4" t="s">
        <v>20</v>
      </c>
      <c r="B2175" s="4" t="s">
        <v>6572</v>
      </c>
      <c r="C2175" s="4" t="s">
        <v>6594</v>
      </c>
      <c r="D2175" s="4" t="s">
        <v>6595</v>
      </c>
      <c r="E2175" s="9"/>
      <c r="F2175" s="4" t="s">
        <v>6596</v>
      </c>
      <c r="G2175" s="4" t="s">
        <v>290</v>
      </c>
      <c r="H2175" s="9" t="s">
        <v>291</v>
      </c>
      <c r="I2175" s="9" t="s">
        <v>283</v>
      </c>
      <c r="J2175" s="4">
        <v>1.03</v>
      </c>
      <c r="K2175" s="4" t="s">
        <v>284</v>
      </c>
      <c r="L2175" s="4">
        <v>0</v>
      </c>
      <c r="M2175" s="4">
        <v>1.03</v>
      </c>
      <c r="N2175" s="4"/>
      <c r="O2175" s="4" t="s">
        <v>293</v>
      </c>
      <c r="P2175" s="4" t="s">
        <v>279</v>
      </c>
      <c r="Q2175" s="4" t="s">
        <v>6597</v>
      </c>
      <c r="R2175" s="4"/>
      <c r="S2175" s="18"/>
      <c r="U2175" s="7">
        <f>VLOOKUP(F2175,[6]农村公路!$I$6:$W$11652,15,0)</f>
        <v>1.03</v>
      </c>
      <c r="V2175" s="7">
        <f t="shared" si="108"/>
        <v>0</v>
      </c>
      <c r="W2175" s="7" t="e">
        <f>VLOOKUP(F2175,'[7]乡镇通三级、旅游资源产业路项目明细'!$F$8:$S$1305,14,0)</f>
        <v>#N/A</v>
      </c>
      <c r="AA2175" s="7" t="e">
        <f>_xlfn.XLOOKUP(F2175,'[8]乡镇通三级、旅游资源产业路项目明细'!$U:$U,'[8]乡镇通三级、旅游资源产业路项目明细'!$U:$U)</f>
        <v>#N/A</v>
      </c>
      <c r="AB2175" s="7" t="e">
        <f>VLOOKUP(F2175,[9]项目建设投资计划表!$L$7:$O$83,4,0)</f>
        <v>#N/A</v>
      </c>
    </row>
    <row r="2176" spans="1:28" ht="25.15" customHeight="1" outlineLevel="3" x14ac:dyDescent="0.4">
      <c r="A2176" s="4" t="s">
        <v>20</v>
      </c>
      <c r="B2176" s="4" t="s">
        <v>6572</v>
      </c>
      <c r="C2176" s="4" t="s">
        <v>5807</v>
      </c>
      <c r="D2176" s="4" t="s">
        <v>6598</v>
      </c>
      <c r="E2176" s="9"/>
      <c r="F2176" s="4" t="s">
        <v>6599</v>
      </c>
      <c r="G2176" s="4" t="s">
        <v>290</v>
      </c>
      <c r="H2176" s="9" t="s">
        <v>291</v>
      </c>
      <c r="I2176" s="9" t="s">
        <v>6600</v>
      </c>
      <c r="J2176" s="4">
        <v>5.9619999999999997</v>
      </c>
      <c r="K2176" s="4" t="s">
        <v>300</v>
      </c>
      <c r="L2176" s="4">
        <v>0</v>
      </c>
      <c r="M2176" s="4">
        <v>5.9619999999999997</v>
      </c>
      <c r="N2176" s="4"/>
      <c r="O2176" s="4" t="s">
        <v>363</v>
      </c>
      <c r="P2176" s="4" t="s">
        <v>279</v>
      </c>
      <c r="Q2176" s="4" t="s">
        <v>6601</v>
      </c>
      <c r="R2176" s="4"/>
      <c r="S2176" s="18"/>
      <c r="U2176" s="7">
        <f>VLOOKUP(F2176,[6]农村公路!$I$6:$W$11652,15,0)</f>
        <v>5.9619999999999997</v>
      </c>
      <c r="V2176" s="7">
        <f t="shared" si="108"/>
        <v>0</v>
      </c>
      <c r="W2176" s="7" t="e">
        <f>VLOOKUP(F2176,'[7]乡镇通三级、旅游资源产业路项目明细'!$F$8:$S$1305,14,0)</f>
        <v>#N/A</v>
      </c>
      <c r="AA2176" s="7" t="e">
        <f>_xlfn.XLOOKUP(F2176,'[8]乡镇通三级、旅游资源产业路项目明细'!$U:$U,'[8]乡镇通三级、旅游资源产业路项目明细'!$U:$U)</f>
        <v>#N/A</v>
      </c>
      <c r="AB2176" s="7" t="e">
        <f>VLOOKUP(F2176,[9]项目建设投资计划表!$L$7:$O$83,4,0)</f>
        <v>#N/A</v>
      </c>
    </row>
    <row r="2177" spans="1:28" ht="25.15" customHeight="1" outlineLevel="3" x14ac:dyDescent="0.4">
      <c r="A2177" s="4" t="s">
        <v>20</v>
      </c>
      <c r="B2177" s="4" t="s">
        <v>6572</v>
      </c>
      <c r="C2177" s="4" t="s">
        <v>6585</v>
      </c>
      <c r="D2177" s="4" t="s">
        <v>6602</v>
      </c>
      <c r="E2177" s="9"/>
      <c r="F2177" s="4" t="s">
        <v>6603</v>
      </c>
      <c r="G2177" s="4" t="s">
        <v>275</v>
      </c>
      <c r="H2177" s="9" t="s">
        <v>200</v>
      </c>
      <c r="I2177" s="9" t="s">
        <v>6604</v>
      </c>
      <c r="J2177" s="4">
        <v>10.455</v>
      </c>
      <c r="K2177" s="4" t="s">
        <v>300</v>
      </c>
      <c r="L2177" s="4">
        <v>0</v>
      </c>
      <c r="M2177" s="4">
        <v>2.2749999999999999</v>
      </c>
      <c r="N2177" s="4"/>
      <c r="O2177" s="4" t="s">
        <v>293</v>
      </c>
      <c r="P2177" s="4" t="s">
        <v>279</v>
      </c>
      <c r="Q2177" s="4" t="s">
        <v>6605</v>
      </c>
      <c r="R2177" s="4"/>
      <c r="S2177" s="18"/>
      <c r="U2177" s="7">
        <f>VLOOKUP(F2177,[6]农村公路!$I$6:$W$11652,15,0)</f>
        <v>10.455</v>
      </c>
      <c r="V2177" s="7">
        <f t="shared" si="108"/>
        <v>0</v>
      </c>
      <c r="W2177" s="7">
        <f>VLOOKUP(F2177,'[7]2021年备案'!$F$8:$S$1293,14,0)</f>
        <v>8.18</v>
      </c>
      <c r="X2177" s="7">
        <f>J2177-W2177</f>
        <v>2.2750000000000004</v>
      </c>
      <c r="Y2177" s="7">
        <f>X2177-M2177</f>
        <v>0</v>
      </c>
      <c r="AA2177" s="7" t="e">
        <f>_xlfn.XLOOKUP(F2177,'[8]乡镇通三级、旅游资源产业路项目明细'!$U:$U,'[8]乡镇通三级、旅游资源产业路项目明细'!$U:$U)</f>
        <v>#N/A</v>
      </c>
      <c r="AB2177" s="7" t="e">
        <f>VLOOKUP(F2177,[9]项目建设投资计划表!$L$7:$O$83,4,0)</f>
        <v>#N/A</v>
      </c>
    </row>
    <row r="2178" spans="1:28" ht="25.15" customHeight="1" outlineLevel="3" x14ac:dyDescent="0.4">
      <c r="A2178" s="4" t="s">
        <v>20</v>
      </c>
      <c r="B2178" s="4" t="s">
        <v>6572</v>
      </c>
      <c r="C2178" s="4" t="s">
        <v>6606</v>
      </c>
      <c r="D2178" s="4" t="s">
        <v>6607</v>
      </c>
      <c r="E2178" s="9"/>
      <c r="F2178" s="4" t="s">
        <v>6608</v>
      </c>
      <c r="G2178" s="4" t="s">
        <v>275</v>
      </c>
      <c r="H2178" s="9" t="s">
        <v>291</v>
      </c>
      <c r="I2178" s="9" t="s">
        <v>6609</v>
      </c>
      <c r="J2178" s="4">
        <v>5.5970000000000004</v>
      </c>
      <c r="K2178" s="4" t="s">
        <v>277</v>
      </c>
      <c r="L2178" s="4">
        <v>0</v>
      </c>
      <c r="M2178" s="4">
        <v>5.5970000000000004</v>
      </c>
      <c r="N2178" s="4"/>
      <c r="O2178" s="4" t="s">
        <v>293</v>
      </c>
      <c r="P2178" s="4" t="s">
        <v>279</v>
      </c>
      <c r="Q2178" s="4" t="s">
        <v>6610</v>
      </c>
      <c r="R2178" s="4"/>
      <c r="S2178" s="18"/>
      <c r="U2178" s="7">
        <f>VLOOKUP(F2178,[6]农村公路!$I$6:$W$11652,15,0)</f>
        <v>5.5970000000000004</v>
      </c>
      <c r="V2178" s="7">
        <f t="shared" si="108"/>
        <v>0</v>
      </c>
      <c r="W2178" s="7" t="e">
        <f>VLOOKUP(F2178,'[7]乡镇通三级、旅游资源产业路项目明细'!$F$8:$S$1305,14,0)</f>
        <v>#N/A</v>
      </c>
      <c r="AA2178" s="7" t="e">
        <f>_xlfn.XLOOKUP(F2178,'[8]乡镇通三级、旅游资源产业路项目明细'!$U:$U,'[8]乡镇通三级、旅游资源产业路项目明细'!$U:$U)</f>
        <v>#N/A</v>
      </c>
      <c r="AB2178" s="7" t="e">
        <f>VLOOKUP(F2178,[9]项目建设投资计划表!$L$7:$O$83,4,0)</f>
        <v>#N/A</v>
      </c>
    </row>
    <row r="2179" spans="1:28" ht="25.15" customHeight="1" outlineLevel="3" x14ac:dyDescent="0.4">
      <c r="A2179" s="4" t="s">
        <v>20</v>
      </c>
      <c r="B2179" s="4" t="s">
        <v>6572</v>
      </c>
      <c r="C2179" s="4" t="s">
        <v>6585</v>
      </c>
      <c r="D2179" s="4" t="s">
        <v>6611</v>
      </c>
      <c r="E2179" s="9"/>
      <c r="F2179" s="4" t="s">
        <v>6612</v>
      </c>
      <c r="G2179" s="4" t="s">
        <v>275</v>
      </c>
      <c r="H2179" s="9" t="s">
        <v>291</v>
      </c>
      <c r="I2179" s="9" t="s">
        <v>283</v>
      </c>
      <c r="J2179" s="4">
        <v>6</v>
      </c>
      <c r="K2179" s="4" t="s">
        <v>284</v>
      </c>
      <c r="L2179" s="4">
        <v>0</v>
      </c>
      <c r="M2179" s="4">
        <v>6</v>
      </c>
      <c r="N2179" s="4"/>
      <c r="O2179" s="4" t="s">
        <v>293</v>
      </c>
      <c r="P2179" s="4" t="s">
        <v>279</v>
      </c>
      <c r="Q2179" s="4" t="s">
        <v>6613</v>
      </c>
      <c r="R2179" s="4"/>
      <c r="S2179" s="18"/>
      <c r="U2179" s="7">
        <f>VLOOKUP(F2179,[6]农村公路!$I$6:$W$11652,15,0)</f>
        <v>6</v>
      </c>
      <c r="V2179" s="7">
        <f t="shared" si="108"/>
        <v>0</v>
      </c>
      <c r="W2179" s="7" t="e">
        <f>VLOOKUP(F2179,'[7]乡镇通三级、旅游资源产业路项目明细'!$F$8:$S$1305,14,0)</f>
        <v>#N/A</v>
      </c>
      <c r="AA2179" s="7" t="e">
        <f>_xlfn.XLOOKUP(F2179,'[8]乡镇通三级、旅游资源产业路项目明细'!$U:$U,'[8]乡镇通三级、旅游资源产业路项目明细'!$U:$U)</f>
        <v>#N/A</v>
      </c>
      <c r="AB2179" s="7" t="e">
        <f>VLOOKUP(F2179,[9]项目建设投资计划表!$L$7:$O$83,4,0)</f>
        <v>#N/A</v>
      </c>
    </row>
    <row r="2180" spans="1:28" ht="25.15" customHeight="1" outlineLevel="3" x14ac:dyDescent="0.4">
      <c r="A2180" s="4" t="s">
        <v>20</v>
      </c>
      <c r="B2180" s="4" t="s">
        <v>6572</v>
      </c>
      <c r="C2180" s="4" t="s">
        <v>6585</v>
      </c>
      <c r="D2180" s="4" t="s">
        <v>6614</v>
      </c>
      <c r="E2180" s="9"/>
      <c r="F2180" s="4" t="s">
        <v>6615</v>
      </c>
      <c r="G2180" s="4" t="s">
        <v>275</v>
      </c>
      <c r="H2180" s="9" t="s">
        <v>291</v>
      </c>
      <c r="I2180" s="9" t="s">
        <v>283</v>
      </c>
      <c r="J2180" s="4">
        <v>1.64</v>
      </c>
      <c r="K2180" s="4" t="s">
        <v>284</v>
      </c>
      <c r="L2180" s="4">
        <v>0</v>
      </c>
      <c r="M2180" s="4">
        <v>1.64</v>
      </c>
      <c r="N2180" s="4"/>
      <c r="O2180" s="4" t="s">
        <v>293</v>
      </c>
      <c r="P2180" s="4" t="s">
        <v>279</v>
      </c>
      <c r="Q2180" s="4" t="s">
        <v>6616</v>
      </c>
      <c r="R2180" s="4"/>
      <c r="S2180" s="18"/>
      <c r="U2180" s="7">
        <f>VLOOKUP(F2180,[6]农村公路!$I$6:$W$11652,15,0)</f>
        <v>1.64</v>
      </c>
      <c r="V2180" s="7">
        <f t="shared" si="108"/>
        <v>0</v>
      </c>
      <c r="W2180" s="7" t="e">
        <f>VLOOKUP(F2180,'[7]乡镇通三级、旅游资源产业路项目明细'!$F$8:$S$1305,14,0)</f>
        <v>#N/A</v>
      </c>
      <c r="AA2180" s="7" t="e">
        <f>_xlfn.XLOOKUP(F2180,'[8]乡镇通三级、旅游资源产业路项目明细'!$U:$U,'[8]乡镇通三级、旅游资源产业路项目明细'!$U:$U)</f>
        <v>#N/A</v>
      </c>
      <c r="AB2180" s="7" t="e">
        <f>VLOOKUP(F2180,[9]项目建设投资计划表!$L$7:$O$83,4,0)</f>
        <v>#N/A</v>
      </c>
    </row>
    <row r="2181" spans="1:28" ht="25.15" customHeight="1" outlineLevel="3" x14ac:dyDescent="0.4">
      <c r="A2181" s="4" t="s">
        <v>20</v>
      </c>
      <c r="B2181" s="4" t="s">
        <v>6572</v>
      </c>
      <c r="C2181" s="4" t="s">
        <v>6585</v>
      </c>
      <c r="D2181" s="4" t="s">
        <v>6614</v>
      </c>
      <c r="E2181" s="9"/>
      <c r="F2181" s="4" t="s">
        <v>6617</v>
      </c>
      <c r="G2181" s="4" t="s">
        <v>275</v>
      </c>
      <c r="H2181" s="9" t="s">
        <v>291</v>
      </c>
      <c r="I2181" s="9" t="s">
        <v>283</v>
      </c>
      <c r="J2181" s="4">
        <v>1.9</v>
      </c>
      <c r="K2181" s="4" t="s">
        <v>284</v>
      </c>
      <c r="L2181" s="4">
        <v>0</v>
      </c>
      <c r="M2181" s="4">
        <v>1.9</v>
      </c>
      <c r="N2181" s="4"/>
      <c r="O2181" s="4" t="s">
        <v>293</v>
      </c>
      <c r="P2181" s="4" t="s">
        <v>279</v>
      </c>
      <c r="Q2181" s="4" t="s">
        <v>6618</v>
      </c>
      <c r="R2181" s="4"/>
      <c r="S2181" s="18"/>
      <c r="U2181" s="7">
        <f>VLOOKUP(F2181,[6]农村公路!$I$6:$W$11652,15,0)</f>
        <v>1.9</v>
      </c>
      <c r="V2181" s="7">
        <f t="shared" si="108"/>
        <v>0</v>
      </c>
      <c r="W2181" s="7" t="e">
        <f>VLOOKUP(F2181,'[7]乡镇通三级、旅游资源产业路项目明细'!$F$8:$S$1305,14,0)</f>
        <v>#N/A</v>
      </c>
      <c r="AA2181" s="7" t="e">
        <f>_xlfn.XLOOKUP(F2181,'[8]乡镇通三级、旅游资源产业路项目明细'!$U:$U,'[8]乡镇通三级、旅游资源产业路项目明细'!$U:$U)</f>
        <v>#N/A</v>
      </c>
      <c r="AB2181" s="7" t="e">
        <f>VLOOKUP(F2181,[9]项目建设投资计划表!$L$7:$O$83,4,0)</f>
        <v>#N/A</v>
      </c>
    </row>
    <row r="2182" spans="1:28" ht="25.15" customHeight="1" outlineLevel="3" x14ac:dyDescent="0.4">
      <c r="A2182" s="4" t="s">
        <v>20</v>
      </c>
      <c r="B2182" s="4" t="s">
        <v>6572</v>
      </c>
      <c r="C2182" s="4" t="s">
        <v>6585</v>
      </c>
      <c r="D2182" s="4" t="s">
        <v>6619</v>
      </c>
      <c r="E2182" s="9"/>
      <c r="F2182" s="4" t="s">
        <v>6620</v>
      </c>
      <c r="G2182" s="4" t="s">
        <v>275</v>
      </c>
      <c r="H2182" s="9" t="s">
        <v>291</v>
      </c>
      <c r="I2182" s="9" t="s">
        <v>283</v>
      </c>
      <c r="J2182" s="4">
        <v>1.04</v>
      </c>
      <c r="K2182" s="4" t="s">
        <v>284</v>
      </c>
      <c r="L2182" s="4">
        <v>0</v>
      </c>
      <c r="M2182" s="4">
        <v>1.04</v>
      </c>
      <c r="N2182" s="4"/>
      <c r="O2182" s="4" t="s">
        <v>293</v>
      </c>
      <c r="P2182" s="4" t="s">
        <v>279</v>
      </c>
      <c r="Q2182" s="4" t="s">
        <v>6621</v>
      </c>
      <c r="R2182" s="4"/>
      <c r="S2182" s="18"/>
      <c r="U2182" s="7">
        <f>VLOOKUP(F2182,[6]农村公路!$I$6:$W$11652,15,0)</f>
        <v>1.04</v>
      </c>
      <c r="V2182" s="7">
        <f t="shared" si="108"/>
        <v>0</v>
      </c>
      <c r="W2182" s="7" t="e">
        <f>VLOOKUP(F2182,'[7]乡镇通三级、旅游资源产业路项目明细'!$F$8:$S$1305,14,0)</f>
        <v>#N/A</v>
      </c>
      <c r="AA2182" s="7" t="e">
        <f>_xlfn.XLOOKUP(F2182,'[8]乡镇通三级、旅游资源产业路项目明细'!$U:$U,'[8]乡镇通三级、旅游资源产业路项目明细'!$U:$U)</f>
        <v>#N/A</v>
      </c>
      <c r="AB2182" s="7" t="e">
        <f>VLOOKUP(F2182,[9]项目建设投资计划表!$L$7:$O$83,4,0)</f>
        <v>#N/A</v>
      </c>
    </row>
    <row r="2183" spans="1:28" ht="25.15" customHeight="1" outlineLevel="3" x14ac:dyDescent="0.4">
      <c r="A2183" s="4" t="s">
        <v>20</v>
      </c>
      <c r="B2183" s="4" t="s">
        <v>6572</v>
      </c>
      <c r="C2183" s="4" t="s">
        <v>6622</v>
      </c>
      <c r="D2183" s="4" t="s">
        <v>6623</v>
      </c>
      <c r="E2183" s="9"/>
      <c r="F2183" s="10" t="s">
        <v>6624</v>
      </c>
      <c r="G2183" s="4" t="s">
        <v>290</v>
      </c>
      <c r="H2183" s="10" t="s">
        <v>200</v>
      </c>
      <c r="I2183" s="9" t="s">
        <v>283</v>
      </c>
      <c r="J2183" s="77">
        <v>30.177</v>
      </c>
      <c r="K2183" s="4">
        <v>4.5</v>
      </c>
      <c r="L2183" s="77">
        <v>30.177</v>
      </c>
      <c r="M2183" s="77">
        <v>30.177</v>
      </c>
      <c r="N2183" s="77"/>
      <c r="O2183" s="4">
        <v>6</v>
      </c>
      <c r="P2183" s="4" t="s">
        <v>279</v>
      </c>
      <c r="Q2183" s="4" t="s">
        <v>6625</v>
      </c>
      <c r="R2183" s="4" t="s">
        <v>366</v>
      </c>
      <c r="S2183" s="18"/>
      <c r="U2183" s="7">
        <f>VLOOKUP(F2183,[6]农村公路!$I$6:$W$11652,15,0)</f>
        <v>30.177</v>
      </c>
      <c r="V2183" s="7">
        <f t="shared" si="108"/>
        <v>0</v>
      </c>
      <c r="W2183" s="7" t="e">
        <f>VLOOKUP(F2183,'[7]乡镇通三级、旅游资源产业路项目明细'!$F$8:$S$1305,14,0)</f>
        <v>#N/A</v>
      </c>
      <c r="AA2183" s="7" t="str">
        <f>_xlfn.XLOOKUP(F2183,'[8]乡镇通三级、旅游资源产业路项目明细'!$U:$U,'[8]乡镇通三级、旅游资源产业路项目明细'!$U:$U)</f>
        <v>太白峰国家森林公园旅游集散公路</v>
      </c>
      <c r="AB2183" s="7" t="e">
        <f>VLOOKUP(F2183,[9]项目建设投资计划表!$L$7:$O$83,4,0)</f>
        <v>#N/A</v>
      </c>
    </row>
    <row r="2184" spans="1:28" ht="25.15" customHeight="1" outlineLevel="3" x14ac:dyDescent="0.4">
      <c r="A2184" s="4" t="s">
        <v>20</v>
      </c>
      <c r="B2184" s="4" t="s">
        <v>6572</v>
      </c>
      <c r="C2184" s="4" t="s">
        <v>6622</v>
      </c>
      <c r="D2184" s="4" t="s">
        <v>6626</v>
      </c>
      <c r="E2184" s="9"/>
      <c r="F2184" s="10" t="s">
        <v>6627</v>
      </c>
      <c r="G2184" s="4" t="s">
        <v>290</v>
      </c>
      <c r="H2184" s="10" t="s">
        <v>200</v>
      </c>
      <c r="I2184" s="9" t="s">
        <v>283</v>
      </c>
      <c r="J2184" s="77">
        <v>9.6630000000000003</v>
      </c>
      <c r="K2184" s="4">
        <v>5</v>
      </c>
      <c r="L2184" s="77">
        <v>9.6630000000000003</v>
      </c>
      <c r="M2184" s="77">
        <v>9.6630000000000003</v>
      </c>
      <c r="N2184" s="77"/>
      <c r="O2184" s="4">
        <v>6</v>
      </c>
      <c r="P2184" s="4" t="s">
        <v>279</v>
      </c>
      <c r="Q2184" s="4" t="s">
        <v>6628</v>
      </c>
      <c r="R2184" s="4" t="s">
        <v>366</v>
      </c>
      <c r="S2184" s="18"/>
      <c r="U2184" s="7">
        <f>VLOOKUP(F2184,[6]农村公路!$I$6:$W$11652,15,0)</f>
        <v>9.6630000000000003</v>
      </c>
      <c r="V2184" s="7">
        <f t="shared" si="108"/>
        <v>0</v>
      </c>
      <c r="W2184" s="7" t="e">
        <f>VLOOKUP(F2184,'[7]乡镇通三级、旅游资源产业路项目明细'!$F$8:$S$1305,14,0)</f>
        <v>#N/A</v>
      </c>
      <c r="AA2184" s="7" t="str">
        <f>_xlfn.XLOOKUP(F2184,'[8]乡镇通三级、旅游资源产业路项目明细'!$U:$U,'[8]乡镇通三级、旅游资源产业路项目明细'!$U:$U)</f>
        <v>祁阳县永州市祁阳县七里桥镇马颈坳村通景路</v>
      </c>
      <c r="AB2184" s="7" t="e">
        <f>VLOOKUP(F2184,[9]项目建设投资计划表!$L$7:$O$83,4,0)</f>
        <v>#N/A</v>
      </c>
    </row>
    <row r="2185" spans="1:28" ht="25.15" customHeight="1" outlineLevel="3" x14ac:dyDescent="0.4">
      <c r="A2185" s="4" t="s">
        <v>20</v>
      </c>
      <c r="B2185" s="4" t="s">
        <v>6572</v>
      </c>
      <c r="C2185" s="4" t="s">
        <v>6629</v>
      </c>
      <c r="D2185" s="4" t="s">
        <v>6630</v>
      </c>
      <c r="E2185" s="9"/>
      <c r="F2185" s="4" t="s">
        <v>6631</v>
      </c>
      <c r="G2185" s="4" t="s">
        <v>327</v>
      </c>
      <c r="H2185" s="9" t="s">
        <v>291</v>
      </c>
      <c r="I2185" s="9" t="s">
        <v>283</v>
      </c>
      <c r="J2185" s="4">
        <v>0.4</v>
      </c>
      <c r="K2185" s="4" t="s">
        <v>527</v>
      </c>
      <c r="L2185" s="4" t="s">
        <v>1259</v>
      </c>
      <c r="M2185" s="4">
        <v>0.4</v>
      </c>
      <c r="N2185" s="4"/>
      <c r="O2185" s="4" t="s">
        <v>284</v>
      </c>
      <c r="P2185" s="4" t="s">
        <v>279</v>
      </c>
      <c r="Q2185" s="4" t="s">
        <v>6630</v>
      </c>
      <c r="R2185" s="4"/>
      <c r="S2185" s="18"/>
      <c r="U2185" s="7">
        <f>VLOOKUP(F2185,[6]农村公路!$I$6:$W$11652,15,0)</f>
        <v>0.4</v>
      </c>
      <c r="V2185" s="7">
        <f t="shared" si="108"/>
        <v>0</v>
      </c>
      <c r="W2185" s="7" t="e">
        <f>VLOOKUP(F2185,'[7]乡镇通三级、旅游资源产业路项目明细'!$F$8:$S$1305,14,0)</f>
        <v>#N/A</v>
      </c>
      <c r="AA2185" s="7" t="e">
        <f>_xlfn.XLOOKUP(F2185,'[8]乡镇通三级、旅游资源产业路项目明细'!$U:$U,'[8]乡镇通三级、旅游资源产业路项目明细'!$U:$U)</f>
        <v>#N/A</v>
      </c>
      <c r="AB2185" s="7" t="e">
        <f>VLOOKUP(F2185,[9]项目建设投资计划表!$L$7:$O$83,4,0)</f>
        <v>#N/A</v>
      </c>
    </row>
    <row r="2186" spans="1:28" ht="25.15" customHeight="1" outlineLevel="3" x14ac:dyDescent="0.4">
      <c r="A2186" s="4" t="s">
        <v>20</v>
      </c>
      <c r="B2186" s="4" t="s">
        <v>6572</v>
      </c>
      <c r="C2186" s="4" t="s">
        <v>6629</v>
      </c>
      <c r="D2186" s="4" t="s">
        <v>6630</v>
      </c>
      <c r="E2186" s="9"/>
      <c r="F2186" s="4" t="s">
        <v>6632</v>
      </c>
      <c r="G2186" s="4" t="s">
        <v>327</v>
      </c>
      <c r="H2186" s="9" t="s">
        <v>291</v>
      </c>
      <c r="I2186" s="9" t="s">
        <v>283</v>
      </c>
      <c r="J2186" s="4">
        <v>0.63</v>
      </c>
      <c r="K2186" s="4" t="s">
        <v>527</v>
      </c>
      <c r="L2186" s="4" t="s">
        <v>1259</v>
      </c>
      <c r="M2186" s="4">
        <v>0.63</v>
      </c>
      <c r="N2186" s="4"/>
      <c r="O2186" s="4" t="s">
        <v>284</v>
      </c>
      <c r="P2186" s="4" t="s">
        <v>279</v>
      </c>
      <c r="Q2186" s="4" t="s">
        <v>6630</v>
      </c>
      <c r="R2186" s="4"/>
      <c r="S2186" s="18"/>
      <c r="U2186" s="7">
        <f>VLOOKUP(F2186,[6]农村公路!$I$6:$W$11652,15,0)</f>
        <v>0.63</v>
      </c>
      <c r="V2186" s="7">
        <f t="shared" si="108"/>
        <v>0</v>
      </c>
      <c r="W2186" s="7" t="e">
        <f>VLOOKUP(F2186,'[7]乡镇通三级、旅游资源产业路项目明细'!$F$8:$S$1305,14,0)</f>
        <v>#N/A</v>
      </c>
      <c r="AA2186" s="7" t="e">
        <f>_xlfn.XLOOKUP(F2186,'[8]乡镇通三级、旅游资源产业路项目明细'!$U:$U,'[8]乡镇通三级、旅游资源产业路项目明细'!$U:$U)</f>
        <v>#N/A</v>
      </c>
      <c r="AB2186" s="7" t="e">
        <f>VLOOKUP(F2186,[9]项目建设投资计划表!$L$7:$O$83,4,0)</f>
        <v>#N/A</v>
      </c>
    </row>
    <row r="2187" spans="1:28" ht="25.15" customHeight="1" outlineLevel="3" x14ac:dyDescent="0.4">
      <c r="A2187" s="4" t="s">
        <v>20</v>
      </c>
      <c r="B2187" s="4" t="s">
        <v>6572</v>
      </c>
      <c r="C2187" s="4" t="s">
        <v>6580</v>
      </c>
      <c r="D2187" s="4" t="s">
        <v>2155</v>
      </c>
      <c r="E2187" s="9"/>
      <c r="F2187" s="4" t="s">
        <v>6633</v>
      </c>
      <c r="G2187" s="4" t="s">
        <v>327</v>
      </c>
      <c r="H2187" s="9" t="s">
        <v>291</v>
      </c>
      <c r="I2187" s="9" t="s">
        <v>283</v>
      </c>
      <c r="J2187" s="4">
        <v>1.0129999999999999</v>
      </c>
      <c r="K2187" s="4" t="s">
        <v>1812</v>
      </c>
      <c r="L2187" s="4" t="s">
        <v>1259</v>
      </c>
      <c r="M2187" s="4">
        <v>1.0129999999999999</v>
      </c>
      <c r="N2187" s="4"/>
      <c r="O2187" s="4" t="s">
        <v>284</v>
      </c>
      <c r="P2187" s="4" t="s">
        <v>279</v>
      </c>
      <c r="Q2187" s="4" t="s">
        <v>2155</v>
      </c>
      <c r="R2187" s="4"/>
      <c r="S2187" s="18"/>
      <c r="U2187" s="7">
        <f>VLOOKUP(F2187,[6]农村公路!$I$6:$W$11652,15,0)</f>
        <v>1.0129999999999999</v>
      </c>
      <c r="V2187" s="7">
        <f t="shared" si="108"/>
        <v>0</v>
      </c>
      <c r="W2187" s="7" t="e">
        <f>VLOOKUP(F2187,'[7]乡镇通三级、旅游资源产业路项目明细'!$F$8:$S$1305,14,0)</f>
        <v>#N/A</v>
      </c>
      <c r="AA2187" s="7" t="e">
        <f>_xlfn.XLOOKUP(F2187,'[8]乡镇通三级、旅游资源产业路项目明细'!$U:$U,'[8]乡镇通三级、旅游资源产业路项目明细'!$U:$U)</f>
        <v>#N/A</v>
      </c>
      <c r="AB2187" s="7" t="e">
        <f>VLOOKUP(F2187,[9]项目建设投资计划表!$L$7:$O$83,4,0)</f>
        <v>#N/A</v>
      </c>
    </row>
    <row r="2188" spans="1:28" ht="25.15" customHeight="1" outlineLevel="3" x14ac:dyDescent="0.4">
      <c r="A2188" s="4" t="s">
        <v>20</v>
      </c>
      <c r="B2188" s="4" t="s">
        <v>6572</v>
      </c>
      <c r="C2188" s="4" t="s">
        <v>6634</v>
      </c>
      <c r="D2188" s="4" t="s">
        <v>6635</v>
      </c>
      <c r="E2188" s="9"/>
      <c r="F2188" s="4" t="s">
        <v>6636</v>
      </c>
      <c r="G2188" s="4" t="s">
        <v>327</v>
      </c>
      <c r="H2188" s="9" t="s">
        <v>291</v>
      </c>
      <c r="I2188" s="9" t="s">
        <v>283</v>
      </c>
      <c r="J2188" s="4">
        <v>0.77700000000000002</v>
      </c>
      <c r="K2188" s="4" t="s">
        <v>1812</v>
      </c>
      <c r="L2188" s="4" t="s">
        <v>1259</v>
      </c>
      <c r="M2188" s="4">
        <v>0.77700000000000002</v>
      </c>
      <c r="N2188" s="4"/>
      <c r="O2188" s="4" t="s">
        <v>284</v>
      </c>
      <c r="P2188" s="4" t="s">
        <v>279</v>
      </c>
      <c r="Q2188" s="4" t="s">
        <v>6635</v>
      </c>
      <c r="R2188" s="4"/>
      <c r="S2188" s="18"/>
      <c r="U2188" s="7">
        <f>VLOOKUP(F2188,[6]农村公路!$I$6:$W$11652,15,0)</f>
        <v>0.77700000000000002</v>
      </c>
      <c r="V2188" s="7">
        <f t="shared" si="108"/>
        <v>0</v>
      </c>
      <c r="W2188" s="7" t="e">
        <f>VLOOKUP(F2188,'[7]乡镇通三级、旅游资源产业路项目明细'!$F$8:$S$1305,14,0)</f>
        <v>#N/A</v>
      </c>
      <c r="AA2188" s="7" t="e">
        <f>_xlfn.XLOOKUP(F2188,'[8]乡镇通三级、旅游资源产业路项目明细'!$U:$U,'[8]乡镇通三级、旅游资源产业路项目明细'!$U:$U)</f>
        <v>#N/A</v>
      </c>
      <c r="AB2188" s="7" t="e">
        <f>VLOOKUP(F2188,[9]项目建设投资计划表!$L$7:$O$83,4,0)</f>
        <v>#N/A</v>
      </c>
    </row>
    <row r="2189" spans="1:28" ht="25.15" customHeight="1" outlineLevel="3" x14ac:dyDescent="0.4">
      <c r="A2189" s="4" t="s">
        <v>20</v>
      </c>
      <c r="B2189" s="4" t="s">
        <v>6572</v>
      </c>
      <c r="C2189" s="4" t="s">
        <v>6637</v>
      </c>
      <c r="D2189" s="4" t="s">
        <v>6638</v>
      </c>
      <c r="E2189" s="9"/>
      <c r="F2189" s="4" t="s">
        <v>6639</v>
      </c>
      <c r="G2189" s="4" t="s">
        <v>327</v>
      </c>
      <c r="H2189" s="9" t="s">
        <v>291</v>
      </c>
      <c r="I2189" s="9" t="s">
        <v>283</v>
      </c>
      <c r="J2189" s="4">
        <v>0.51</v>
      </c>
      <c r="K2189" s="4" t="s">
        <v>527</v>
      </c>
      <c r="L2189" s="4" t="s">
        <v>1259</v>
      </c>
      <c r="M2189" s="4">
        <v>0.51</v>
      </c>
      <c r="N2189" s="4"/>
      <c r="O2189" s="4" t="s">
        <v>284</v>
      </c>
      <c r="P2189" s="4" t="s">
        <v>279</v>
      </c>
      <c r="Q2189" s="4" t="s">
        <v>6638</v>
      </c>
      <c r="R2189" s="4"/>
      <c r="S2189" s="18"/>
      <c r="U2189" s="7">
        <f>VLOOKUP(F2189,[6]农村公路!$I$6:$W$11652,15,0)</f>
        <v>0.51</v>
      </c>
      <c r="V2189" s="7">
        <f t="shared" si="108"/>
        <v>0</v>
      </c>
      <c r="W2189" s="7" t="e">
        <f>VLOOKUP(F2189,'[7]乡镇通三级、旅游资源产业路项目明细'!$F$8:$S$1305,14,0)</f>
        <v>#N/A</v>
      </c>
      <c r="AA2189" s="7" t="e">
        <f>_xlfn.XLOOKUP(F2189,'[8]乡镇通三级、旅游资源产业路项目明细'!$U:$U,'[8]乡镇通三级、旅游资源产业路项目明细'!$U:$U)</f>
        <v>#N/A</v>
      </c>
      <c r="AB2189" s="7" t="e">
        <f>VLOOKUP(F2189,[9]项目建设投资计划表!$L$7:$O$83,4,0)</f>
        <v>#N/A</v>
      </c>
    </row>
    <row r="2190" spans="1:28" ht="25.15" customHeight="1" outlineLevel="3" x14ac:dyDescent="0.4">
      <c r="A2190" s="4" t="s">
        <v>20</v>
      </c>
      <c r="B2190" s="4" t="s">
        <v>6572</v>
      </c>
      <c r="C2190" s="4" t="s">
        <v>5807</v>
      </c>
      <c r="D2190" s="4" t="s">
        <v>6640</v>
      </c>
      <c r="E2190" s="9"/>
      <c r="F2190" s="4" t="s">
        <v>6641</v>
      </c>
      <c r="G2190" s="4" t="s">
        <v>327</v>
      </c>
      <c r="H2190" s="9" t="s">
        <v>291</v>
      </c>
      <c r="I2190" s="9" t="s">
        <v>283</v>
      </c>
      <c r="J2190" s="4">
        <v>1.42</v>
      </c>
      <c r="K2190" s="4" t="s">
        <v>527</v>
      </c>
      <c r="L2190" s="4" t="s">
        <v>1259</v>
      </c>
      <c r="M2190" s="4">
        <v>1.42</v>
      </c>
      <c r="N2190" s="4"/>
      <c r="O2190" s="4" t="s">
        <v>284</v>
      </c>
      <c r="P2190" s="4" t="s">
        <v>279</v>
      </c>
      <c r="Q2190" s="4" t="s">
        <v>6640</v>
      </c>
      <c r="R2190" s="4"/>
      <c r="S2190" s="18"/>
      <c r="U2190" s="7">
        <f>VLOOKUP(F2190,[6]农村公路!$I$6:$W$11652,15,0)</f>
        <v>1.42</v>
      </c>
      <c r="V2190" s="7">
        <f t="shared" si="108"/>
        <v>0</v>
      </c>
      <c r="W2190" s="7" t="e">
        <f>VLOOKUP(F2190,'[7]乡镇通三级、旅游资源产业路项目明细'!$F$8:$S$1305,14,0)</f>
        <v>#N/A</v>
      </c>
      <c r="AA2190" s="7" t="e">
        <f>_xlfn.XLOOKUP(F2190,'[8]乡镇通三级、旅游资源产业路项目明细'!$U:$U,'[8]乡镇通三级、旅游资源产业路项目明细'!$U:$U)</f>
        <v>#N/A</v>
      </c>
      <c r="AB2190" s="7" t="e">
        <f>VLOOKUP(F2190,[9]项目建设投资计划表!$L$7:$O$83,4,0)</f>
        <v>#N/A</v>
      </c>
    </row>
    <row r="2191" spans="1:28" ht="25.15" customHeight="1" outlineLevel="3" x14ac:dyDescent="0.4">
      <c r="A2191" s="4" t="s">
        <v>20</v>
      </c>
      <c r="B2191" s="4" t="s">
        <v>6572</v>
      </c>
      <c r="C2191" s="4" t="s">
        <v>6594</v>
      </c>
      <c r="D2191" s="4" t="s">
        <v>6642</v>
      </c>
      <c r="E2191" s="9"/>
      <c r="F2191" s="4" t="s">
        <v>6643</v>
      </c>
      <c r="G2191" s="4" t="s">
        <v>327</v>
      </c>
      <c r="H2191" s="9" t="s">
        <v>291</v>
      </c>
      <c r="I2191" s="9" t="s">
        <v>283</v>
      </c>
      <c r="J2191" s="4">
        <v>0.45500000000000002</v>
      </c>
      <c r="K2191" s="4" t="s">
        <v>527</v>
      </c>
      <c r="L2191" s="4" t="s">
        <v>1259</v>
      </c>
      <c r="M2191" s="4">
        <v>0.45500000000000002</v>
      </c>
      <c r="N2191" s="4"/>
      <c r="O2191" s="4" t="s">
        <v>284</v>
      </c>
      <c r="P2191" s="4" t="s">
        <v>279</v>
      </c>
      <c r="Q2191" s="4" t="s">
        <v>6642</v>
      </c>
      <c r="R2191" s="4"/>
      <c r="S2191" s="18"/>
      <c r="U2191" s="7">
        <f>VLOOKUP(F2191,[6]农村公路!$I$6:$W$11652,15,0)</f>
        <v>0.45500000000000002</v>
      </c>
      <c r="V2191" s="7">
        <f t="shared" si="108"/>
        <v>0</v>
      </c>
      <c r="W2191" s="7" t="e">
        <f>VLOOKUP(F2191,'[7]乡镇通三级、旅游资源产业路项目明细'!$F$8:$S$1305,14,0)</f>
        <v>#N/A</v>
      </c>
      <c r="AA2191" s="7" t="e">
        <f>_xlfn.XLOOKUP(F2191,'[8]乡镇通三级、旅游资源产业路项目明细'!$U:$U,'[8]乡镇通三级、旅游资源产业路项目明细'!$U:$U)</f>
        <v>#N/A</v>
      </c>
      <c r="AB2191" s="7" t="e">
        <f>VLOOKUP(F2191,[9]项目建设投资计划表!$L$7:$O$83,4,0)</f>
        <v>#N/A</v>
      </c>
    </row>
    <row r="2192" spans="1:28" ht="25.15" customHeight="1" outlineLevel="3" x14ac:dyDescent="0.4">
      <c r="A2192" s="4" t="s">
        <v>20</v>
      </c>
      <c r="B2192" s="4" t="s">
        <v>6572</v>
      </c>
      <c r="C2192" s="4" t="s">
        <v>6590</v>
      </c>
      <c r="D2192" s="4" t="s">
        <v>6644</v>
      </c>
      <c r="E2192" s="9"/>
      <c r="F2192" s="4" t="s">
        <v>6645</v>
      </c>
      <c r="G2192" s="4" t="s">
        <v>327</v>
      </c>
      <c r="H2192" s="9" t="s">
        <v>291</v>
      </c>
      <c r="I2192" s="9" t="s">
        <v>283</v>
      </c>
      <c r="J2192" s="4">
        <v>0.93</v>
      </c>
      <c r="K2192" s="4" t="s">
        <v>527</v>
      </c>
      <c r="L2192" s="4" t="s">
        <v>1259</v>
      </c>
      <c r="M2192" s="4">
        <v>0.93</v>
      </c>
      <c r="N2192" s="4"/>
      <c r="O2192" s="4" t="s">
        <v>284</v>
      </c>
      <c r="P2192" s="4" t="s">
        <v>279</v>
      </c>
      <c r="Q2192" s="4" t="s">
        <v>6644</v>
      </c>
      <c r="R2192" s="4"/>
      <c r="S2192" s="18"/>
      <c r="U2192" s="7">
        <f>VLOOKUP(F2192,[6]农村公路!$I$6:$W$11652,15,0)</f>
        <v>0.93</v>
      </c>
      <c r="V2192" s="7">
        <f t="shared" si="108"/>
        <v>0</v>
      </c>
      <c r="W2192" s="7" t="e">
        <f>VLOOKUP(F2192,'[7]乡镇通三级、旅游资源产业路项目明细'!$F$8:$S$1305,14,0)</f>
        <v>#N/A</v>
      </c>
      <c r="AA2192" s="7" t="e">
        <f>_xlfn.XLOOKUP(F2192,'[8]乡镇通三级、旅游资源产业路项目明细'!$U:$U,'[8]乡镇通三级、旅游资源产业路项目明细'!$U:$U)</f>
        <v>#N/A</v>
      </c>
      <c r="AB2192" s="7" t="e">
        <f>VLOOKUP(F2192,[9]项目建设投资计划表!$L$7:$O$83,4,0)</f>
        <v>#N/A</v>
      </c>
    </row>
    <row r="2193" spans="1:28" ht="25.15" customHeight="1" outlineLevel="3" x14ac:dyDescent="0.4">
      <c r="A2193" s="4" t="s">
        <v>20</v>
      </c>
      <c r="B2193" s="4" t="s">
        <v>6572</v>
      </c>
      <c r="C2193" s="4" t="s">
        <v>6646</v>
      </c>
      <c r="D2193" s="4" t="s">
        <v>6647</v>
      </c>
      <c r="E2193" s="9"/>
      <c r="F2193" s="4" t="s">
        <v>6648</v>
      </c>
      <c r="G2193" s="4" t="s">
        <v>327</v>
      </c>
      <c r="H2193" s="9" t="s">
        <v>291</v>
      </c>
      <c r="I2193" s="9" t="s">
        <v>283</v>
      </c>
      <c r="J2193" s="4">
        <v>0.23</v>
      </c>
      <c r="K2193" s="4" t="s">
        <v>527</v>
      </c>
      <c r="L2193" s="4" t="s">
        <v>1259</v>
      </c>
      <c r="M2193" s="4">
        <v>0.23</v>
      </c>
      <c r="N2193" s="4"/>
      <c r="O2193" s="4" t="s">
        <v>284</v>
      </c>
      <c r="P2193" s="4" t="s">
        <v>279</v>
      </c>
      <c r="Q2193" s="4" t="s">
        <v>6647</v>
      </c>
      <c r="R2193" s="4"/>
      <c r="S2193" s="18"/>
      <c r="U2193" s="7">
        <f>VLOOKUP(F2193,[6]农村公路!$I$6:$W$11652,15,0)</f>
        <v>0.23</v>
      </c>
      <c r="V2193" s="7">
        <f t="shared" si="108"/>
        <v>0</v>
      </c>
      <c r="W2193" s="7" t="e">
        <f>VLOOKUP(F2193,'[7]乡镇通三级、旅游资源产业路项目明细'!$F$8:$S$1305,14,0)</f>
        <v>#N/A</v>
      </c>
      <c r="AA2193" s="7" t="e">
        <f>_xlfn.XLOOKUP(F2193,'[8]乡镇通三级、旅游资源产业路项目明细'!$U:$U,'[8]乡镇通三级、旅游资源产业路项目明细'!$U:$U)</f>
        <v>#N/A</v>
      </c>
      <c r="AB2193" s="7" t="e">
        <f>VLOOKUP(F2193,[9]项目建设投资计划表!$L$7:$O$83,4,0)</f>
        <v>#N/A</v>
      </c>
    </row>
    <row r="2194" spans="1:28" ht="25.15" customHeight="1" outlineLevel="3" x14ac:dyDescent="0.4">
      <c r="A2194" s="4" t="s">
        <v>20</v>
      </c>
      <c r="B2194" s="4" t="s">
        <v>6572</v>
      </c>
      <c r="C2194" s="4" t="s">
        <v>6580</v>
      </c>
      <c r="D2194" s="4" t="s">
        <v>6649</v>
      </c>
      <c r="E2194" s="9"/>
      <c r="F2194" s="4" t="s">
        <v>6650</v>
      </c>
      <c r="G2194" s="4" t="s">
        <v>327</v>
      </c>
      <c r="H2194" s="9" t="s">
        <v>291</v>
      </c>
      <c r="I2194" s="9" t="s">
        <v>283</v>
      </c>
      <c r="J2194" s="4">
        <v>1.2829999999999999</v>
      </c>
      <c r="K2194" s="4" t="s">
        <v>1812</v>
      </c>
      <c r="L2194" s="4" t="s">
        <v>1259</v>
      </c>
      <c r="M2194" s="4">
        <v>1.2829999999999999</v>
      </c>
      <c r="N2194" s="4"/>
      <c r="O2194" s="4" t="s">
        <v>284</v>
      </c>
      <c r="P2194" s="4" t="s">
        <v>279</v>
      </c>
      <c r="Q2194" s="4" t="s">
        <v>6649</v>
      </c>
      <c r="R2194" s="4"/>
      <c r="S2194" s="18"/>
      <c r="U2194" s="7">
        <f>VLOOKUP(F2194,[6]农村公路!$I$6:$W$11652,15,0)</f>
        <v>1.2829999999999999</v>
      </c>
      <c r="V2194" s="7">
        <f t="shared" si="108"/>
        <v>0</v>
      </c>
      <c r="W2194" s="7" t="e">
        <f>VLOOKUP(F2194,'[7]乡镇通三级、旅游资源产业路项目明细'!$F$8:$S$1305,14,0)</f>
        <v>#N/A</v>
      </c>
      <c r="AA2194" s="7" t="e">
        <f>_xlfn.XLOOKUP(F2194,'[8]乡镇通三级、旅游资源产业路项目明细'!$U:$U,'[8]乡镇通三级、旅游资源产业路项目明细'!$U:$U)</f>
        <v>#N/A</v>
      </c>
      <c r="AB2194" s="7" t="e">
        <f>VLOOKUP(F2194,[9]项目建设投资计划表!$L$7:$O$83,4,0)</f>
        <v>#N/A</v>
      </c>
    </row>
    <row r="2195" spans="1:28" ht="25.15" customHeight="1" outlineLevel="3" x14ac:dyDescent="0.4">
      <c r="A2195" s="4" t="s">
        <v>20</v>
      </c>
      <c r="B2195" s="4" t="s">
        <v>6572</v>
      </c>
      <c r="C2195" s="4" t="s">
        <v>6594</v>
      </c>
      <c r="D2195" s="4" t="s">
        <v>6651</v>
      </c>
      <c r="E2195" s="9"/>
      <c r="F2195" s="4" t="s">
        <v>6652</v>
      </c>
      <c r="G2195" s="4" t="s">
        <v>327</v>
      </c>
      <c r="H2195" s="9" t="s">
        <v>291</v>
      </c>
      <c r="I2195" s="9" t="s">
        <v>283</v>
      </c>
      <c r="J2195" s="4">
        <v>1.9</v>
      </c>
      <c r="K2195" s="4" t="s">
        <v>527</v>
      </c>
      <c r="L2195" s="4" t="s">
        <v>279</v>
      </c>
      <c r="M2195" s="4">
        <v>1.9</v>
      </c>
      <c r="N2195" s="4"/>
      <c r="O2195" s="4" t="s">
        <v>284</v>
      </c>
      <c r="P2195" s="4" t="s">
        <v>279</v>
      </c>
      <c r="Q2195" s="4" t="s">
        <v>6651</v>
      </c>
      <c r="R2195" s="4"/>
      <c r="S2195" s="18"/>
      <c r="U2195" s="7">
        <f>VLOOKUP(F2195,[6]农村公路!$I$6:$W$11652,15,0)</f>
        <v>1.9</v>
      </c>
      <c r="V2195" s="7">
        <f t="shared" si="108"/>
        <v>0</v>
      </c>
      <c r="W2195" s="7" t="e">
        <f>VLOOKUP(F2195,'[7]乡镇通三级、旅游资源产业路项目明细'!$F$8:$S$1305,14,0)</f>
        <v>#N/A</v>
      </c>
      <c r="AA2195" s="7" t="e">
        <f>_xlfn.XLOOKUP(F2195,'[8]乡镇通三级、旅游资源产业路项目明细'!$U:$U,'[8]乡镇通三级、旅游资源产业路项目明细'!$U:$U)</f>
        <v>#N/A</v>
      </c>
      <c r="AB2195" s="7" t="e">
        <f>VLOOKUP(F2195,[9]项目建设投资计划表!$L$7:$O$83,4,0)</f>
        <v>#N/A</v>
      </c>
    </row>
    <row r="2196" spans="1:28" ht="25.15" customHeight="1" outlineLevel="3" x14ac:dyDescent="0.4">
      <c r="A2196" s="4" t="s">
        <v>20</v>
      </c>
      <c r="B2196" s="4" t="s">
        <v>6572</v>
      </c>
      <c r="C2196" s="4" t="s">
        <v>5807</v>
      </c>
      <c r="D2196" s="4" t="s">
        <v>6653</v>
      </c>
      <c r="E2196" s="9"/>
      <c r="F2196" s="4" t="s">
        <v>6654</v>
      </c>
      <c r="G2196" s="4" t="s">
        <v>327</v>
      </c>
      <c r="H2196" s="9" t="s">
        <v>291</v>
      </c>
      <c r="I2196" s="9" t="s">
        <v>283</v>
      </c>
      <c r="J2196" s="4">
        <v>1.242</v>
      </c>
      <c r="K2196" s="4" t="s">
        <v>527</v>
      </c>
      <c r="L2196" s="4" t="s">
        <v>1259</v>
      </c>
      <c r="M2196" s="4">
        <v>1.242</v>
      </c>
      <c r="N2196" s="4"/>
      <c r="O2196" s="4" t="s">
        <v>284</v>
      </c>
      <c r="P2196" s="4" t="s">
        <v>279</v>
      </c>
      <c r="Q2196" s="4" t="s">
        <v>6653</v>
      </c>
      <c r="R2196" s="4"/>
      <c r="S2196" s="18"/>
      <c r="U2196" s="7">
        <f>VLOOKUP(F2196,[6]农村公路!$I$6:$W$11652,15,0)</f>
        <v>1.242</v>
      </c>
      <c r="V2196" s="7">
        <f t="shared" si="108"/>
        <v>0</v>
      </c>
      <c r="W2196" s="7" t="e">
        <f>VLOOKUP(F2196,'[7]乡镇通三级、旅游资源产业路项目明细'!$F$8:$S$1305,14,0)</f>
        <v>#N/A</v>
      </c>
      <c r="AA2196" s="7" t="e">
        <f>_xlfn.XLOOKUP(F2196,'[8]乡镇通三级、旅游资源产业路项目明细'!$U:$U,'[8]乡镇通三级、旅游资源产业路项目明细'!$U:$U)</f>
        <v>#N/A</v>
      </c>
      <c r="AB2196" s="7" t="e">
        <f>VLOOKUP(F2196,[9]项目建设投资计划表!$L$7:$O$83,4,0)</f>
        <v>#N/A</v>
      </c>
    </row>
    <row r="2197" spans="1:28" ht="25.15" customHeight="1" outlineLevel="3" x14ac:dyDescent="0.4">
      <c r="A2197" s="4" t="s">
        <v>20</v>
      </c>
      <c r="B2197" s="4" t="s">
        <v>6572</v>
      </c>
      <c r="C2197" s="4" t="s">
        <v>6655</v>
      </c>
      <c r="D2197" s="4" t="s">
        <v>6656</v>
      </c>
      <c r="E2197" s="9"/>
      <c r="F2197" s="4" t="s">
        <v>6657</v>
      </c>
      <c r="G2197" s="4" t="s">
        <v>327</v>
      </c>
      <c r="H2197" s="9" t="s">
        <v>291</v>
      </c>
      <c r="I2197" s="9" t="s">
        <v>283</v>
      </c>
      <c r="J2197" s="4">
        <v>0.73299999999999998</v>
      </c>
      <c r="K2197" s="4" t="s">
        <v>527</v>
      </c>
      <c r="L2197" s="4" t="s">
        <v>1259</v>
      </c>
      <c r="M2197" s="4">
        <v>0.73299999999999998</v>
      </c>
      <c r="N2197" s="4"/>
      <c r="O2197" s="4" t="s">
        <v>284</v>
      </c>
      <c r="P2197" s="4" t="s">
        <v>279</v>
      </c>
      <c r="Q2197" s="4" t="s">
        <v>6656</v>
      </c>
      <c r="R2197" s="4"/>
      <c r="S2197" s="18"/>
      <c r="U2197" s="7">
        <f>VLOOKUP(F2197,[6]农村公路!$I$6:$W$11652,15,0)</f>
        <v>0.73299999999999998</v>
      </c>
      <c r="V2197" s="7">
        <f t="shared" si="108"/>
        <v>0</v>
      </c>
      <c r="W2197" s="7" t="e">
        <f>VLOOKUP(F2197,'[7]乡镇通三级、旅游资源产业路项目明细'!$F$8:$S$1305,14,0)</f>
        <v>#N/A</v>
      </c>
      <c r="AA2197" s="7" t="e">
        <f>_xlfn.XLOOKUP(F2197,'[8]乡镇通三级、旅游资源产业路项目明细'!$U:$U,'[8]乡镇通三级、旅游资源产业路项目明细'!$U:$U)</f>
        <v>#N/A</v>
      </c>
      <c r="AB2197" s="7" t="e">
        <f>VLOOKUP(F2197,[9]项目建设投资计划表!$L$7:$O$83,4,0)</f>
        <v>#N/A</v>
      </c>
    </row>
    <row r="2198" spans="1:28" ht="25.15" customHeight="1" outlineLevel="3" x14ac:dyDescent="0.4">
      <c r="A2198" s="4" t="s">
        <v>20</v>
      </c>
      <c r="B2198" s="4" t="s">
        <v>6572</v>
      </c>
      <c r="C2198" s="4" t="s">
        <v>6655</v>
      </c>
      <c r="D2198" s="4" t="s">
        <v>6656</v>
      </c>
      <c r="E2198" s="9"/>
      <c r="F2198" s="4" t="s">
        <v>6658</v>
      </c>
      <c r="G2198" s="4" t="s">
        <v>327</v>
      </c>
      <c r="H2198" s="9" t="s">
        <v>291</v>
      </c>
      <c r="I2198" s="9" t="s">
        <v>283</v>
      </c>
      <c r="J2198" s="4">
        <v>0.30499999999999999</v>
      </c>
      <c r="K2198" s="4" t="s">
        <v>527</v>
      </c>
      <c r="L2198" s="4" t="s">
        <v>1259</v>
      </c>
      <c r="M2198" s="4">
        <v>0.30499999999999999</v>
      </c>
      <c r="N2198" s="4"/>
      <c r="O2198" s="4" t="s">
        <v>284</v>
      </c>
      <c r="P2198" s="4" t="s">
        <v>279</v>
      </c>
      <c r="Q2198" s="4" t="s">
        <v>6656</v>
      </c>
      <c r="R2198" s="4"/>
      <c r="S2198" s="18"/>
      <c r="U2198" s="7">
        <f>VLOOKUP(F2198,[6]农村公路!$I$6:$W$11652,15,0)</f>
        <v>0.30499999999999999</v>
      </c>
      <c r="V2198" s="7">
        <f t="shared" si="108"/>
        <v>0</v>
      </c>
      <c r="W2198" s="7" t="e">
        <f>VLOOKUP(F2198,'[7]乡镇通三级、旅游资源产业路项目明细'!$F$8:$S$1305,14,0)</f>
        <v>#N/A</v>
      </c>
      <c r="AA2198" s="7" t="e">
        <f>_xlfn.XLOOKUP(F2198,'[8]乡镇通三级、旅游资源产业路项目明细'!$U:$U,'[8]乡镇通三级、旅游资源产业路项目明细'!$U:$U)</f>
        <v>#N/A</v>
      </c>
      <c r="AB2198" s="7" t="e">
        <f>VLOOKUP(F2198,[9]项目建设投资计划表!$L$7:$O$83,4,0)</f>
        <v>#N/A</v>
      </c>
    </row>
    <row r="2199" spans="1:28" ht="25.15" customHeight="1" outlineLevel="3" x14ac:dyDescent="0.4">
      <c r="A2199" s="4" t="s">
        <v>20</v>
      </c>
      <c r="B2199" s="4" t="s">
        <v>6572</v>
      </c>
      <c r="C2199" s="4" t="s">
        <v>6659</v>
      </c>
      <c r="D2199" s="4" t="s">
        <v>6660</v>
      </c>
      <c r="E2199" s="9"/>
      <c r="F2199" s="4" t="s">
        <v>6661</v>
      </c>
      <c r="G2199" s="4" t="s">
        <v>327</v>
      </c>
      <c r="H2199" s="9" t="s">
        <v>291</v>
      </c>
      <c r="I2199" s="9" t="s">
        <v>283</v>
      </c>
      <c r="J2199" s="4">
        <v>0.39500000000000002</v>
      </c>
      <c r="K2199" s="4" t="s">
        <v>527</v>
      </c>
      <c r="L2199" s="4" t="s">
        <v>1259</v>
      </c>
      <c r="M2199" s="4">
        <v>0.39500000000000002</v>
      </c>
      <c r="N2199" s="4"/>
      <c r="O2199" s="4" t="s">
        <v>284</v>
      </c>
      <c r="P2199" s="4" t="s">
        <v>279</v>
      </c>
      <c r="Q2199" s="4" t="s">
        <v>6660</v>
      </c>
      <c r="R2199" s="4"/>
      <c r="S2199" s="18"/>
      <c r="U2199" s="7">
        <f>VLOOKUP(F2199,[6]农村公路!$I$6:$W$11652,15,0)</f>
        <v>0.39500000000000002</v>
      </c>
      <c r="V2199" s="7">
        <f t="shared" si="108"/>
        <v>0</v>
      </c>
      <c r="W2199" s="7" t="e">
        <f>VLOOKUP(F2199,'[7]乡镇通三级、旅游资源产业路项目明细'!$F$8:$S$1305,14,0)</f>
        <v>#N/A</v>
      </c>
      <c r="AA2199" s="7" t="e">
        <f>_xlfn.XLOOKUP(F2199,'[8]乡镇通三级、旅游资源产业路项目明细'!$U:$U,'[8]乡镇通三级、旅游资源产业路项目明细'!$U:$U)</f>
        <v>#N/A</v>
      </c>
      <c r="AB2199" s="7" t="e">
        <f>VLOOKUP(F2199,[9]项目建设投资计划表!$L$7:$O$83,4,0)</f>
        <v>#N/A</v>
      </c>
    </row>
    <row r="2200" spans="1:28" ht="25.15" customHeight="1" outlineLevel="3" x14ac:dyDescent="0.4">
      <c r="A2200" s="4" t="s">
        <v>20</v>
      </c>
      <c r="B2200" s="4" t="s">
        <v>6572</v>
      </c>
      <c r="C2200" s="4" t="s">
        <v>6594</v>
      </c>
      <c r="D2200" s="4" t="s">
        <v>6662</v>
      </c>
      <c r="E2200" s="9"/>
      <c r="F2200" s="4" t="s">
        <v>6663</v>
      </c>
      <c r="G2200" s="4" t="s">
        <v>327</v>
      </c>
      <c r="H2200" s="9" t="s">
        <v>291</v>
      </c>
      <c r="I2200" s="9" t="s">
        <v>283</v>
      </c>
      <c r="J2200" s="4">
        <v>0.71</v>
      </c>
      <c r="K2200" s="4" t="s">
        <v>527</v>
      </c>
      <c r="L2200" s="4" t="s">
        <v>1259</v>
      </c>
      <c r="M2200" s="4">
        <v>0.71</v>
      </c>
      <c r="N2200" s="4"/>
      <c r="O2200" s="4" t="s">
        <v>284</v>
      </c>
      <c r="P2200" s="4" t="s">
        <v>279</v>
      </c>
      <c r="Q2200" s="4" t="s">
        <v>6662</v>
      </c>
      <c r="R2200" s="4"/>
      <c r="S2200" s="18"/>
      <c r="U2200" s="7">
        <f>VLOOKUP(F2200,[6]农村公路!$I$6:$W$11652,15,0)</f>
        <v>0.71</v>
      </c>
      <c r="V2200" s="7">
        <f t="shared" si="108"/>
        <v>0</v>
      </c>
      <c r="W2200" s="7" t="e">
        <f>VLOOKUP(F2200,'[7]乡镇通三级、旅游资源产业路项目明细'!$F$8:$S$1305,14,0)</f>
        <v>#N/A</v>
      </c>
      <c r="AA2200" s="7" t="e">
        <f>_xlfn.XLOOKUP(F2200,'[8]乡镇通三级、旅游资源产业路项目明细'!$U:$U,'[8]乡镇通三级、旅游资源产业路项目明细'!$U:$U)</f>
        <v>#N/A</v>
      </c>
      <c r="AB2200" s="7" t="e">
        <f>VLOOKUP(F2200,[9]项目建设投资计划表!$L$7:$O$83,4,0)</f>
        <v>#N/A</v>
      </c>
    </row>
    <row r="2201" spans="1:28" ht="25.15" customHeight="1" outlineLevel="3" x14ac:dyDescent="0.4">
      <c r="A2201" s="4" t="s">
        <v>20</v>
      </c>
      <c r="B2201" s="4" t="s">
        <v>6572</v>
      </c>
      <c r="C2201" s="4" t="s">
        <v>3890</v>
      </c>
      <c r="D2201" s="4" t="s">
        <v>6664</v>
      </c>
      <c r="E2201" s="9"/>
      <c r="F2201" s="4" t="s">
        <v>6665</v>
      </c>
      <c r="G2201" s="4" t="s">
        <v>327</v>
      </c>
      <c r="H2201" s="9" t="s">
        <v>291</v>
      </c>
      <c r="I2201" s="9" t="s">
        <v>283</v>
      </c>
      <c r="J2201" s="4">
        <v>1.9450000000000001</v>
      </c>
      <c r="K2201" s="4" t="s">
        <v>1812</v>
      </c>
      <c r="L2201" s="4" t="s">
        <v>1259</v>
      </c>
      <c r="M2201" s="4">
        <v>1.9450000000000001</v>
      </c>
      <c r="N2201" s="4"/>
      <c r="O2201" s="4" t="s">
        <v>284</v>
      </c>
      <c r="P2201" s="4" t="s">
        <v>279</v>
      </c>
      <c r="Q2201" s="4" t="s">
        <v>6664</v>
      </c>
      <c r="R2201" s="4"/>
      <c r="S2201" s="18"/>
      <c r="U2201" s="7">
        <f>VLOOKUP(F2201,[6]农村公路!$I$6:$W$11652,15,0)</f>
        <v>1.9450000000000001</v>
      </c>
      <c r="V2201" s="7">
        <f t="shared" si="108"/>
        <v>0</v>
      </c>
      <c r="W2201" s="7" t="e">
        <f>VLOOKUP(F2201,'[7]乡镇通三级、旅游资源产业路项目明细'!$F$8:$S$1305,14,0)</f>
        <v>#N/A</v>
      </c>
      <c r="AA2201" s="7" t="e">
        <f>_xlfn.XLOOKUP(F2201,'[8]乡镇通三级、旅游资源产业路项目明细'!$U:$U,'[8]乡镇通三级、旅游资源产业路项目明细'!$U:$U)</f>
        <v>#N/A</v>
      </c>
      <c r="AB2201" s="7" t="e">
        <f>VLOOKUP(F2201,[9]项目建设投资计划表!$L$7:$O$83,4,0)</f>
        <v>#N/A</v>
      </c>
    </row>
    <row r="2202" spans="1:28" ht="25.15" customHeight="1" outlineLevel="3" x14ac:dyDescent="0.4">
      <c r="A2202" s="4" t="s">
        <v>20</v>
      </c>
      <c r="B2202" s="4" t="s">
        <v>6572</v>
      </c>
      <c r="C2202" s="4" t="s">
        <v>6585</v>
      </c>
      <c r="D2202" s="4" t="s">
        <v>6619</v>
      </c>
      <c r="E2202" s="9"/>
      <c r="F2202" s="4" t="s">
        <v>6666</v>
      </c>
      <c r="G2202" s="4" t="s">
        <v>327</v>
      </c>
      <c r="H2202" s="9" t="s">
        <v>291</v>
      </c>
      <c r="I2202" s="9" t="s">
        <v>283</v>
      </c>
      <c r="J2202" s="4">
        <v>0.625</v>
      </c>
      <c r="K2202" s="4" t="s">
        <v>527</v>
      </c>
      <c r="L2202" s="4" t="s">
        <v>1259</v>
      </c>
      <c r="M2202" s="4">
        <v>0.625</v>
      </c>
      <c r="N2202" s="4"/>
      <c r="O2202" s="4" t="s">
        <v>284</v>
      </c>
      <c r="P2202" s="4" t="s">
        <v>279</v>
      </c>
      <c r="Q2202" s="4" t="s">
        <v>6619</v>
      </c>
      <c r="R2202" s="4"/>
      <c r="S2202" s="18"/>
      <c r="U2202" s="7">
        <f>VLOOKUP(F2202,[6]农村公路!$I$6:$W$11652,15,0)</f>
        <v>0.625</v>
      </c>
      <c r="V2202" s="7">
        <f t="shared" si="108"/>
        <v>0</v>
      </c>
      <c r="W2202" s="7" t="e">
        <f>VLOOKUP(F2202,'[7]乡镇通三级、旅游资源产业路项目明细'!$F$8:$S$1305,14,0)</f>
        <v>#N/A</v>
      </c>
      <c r="AA2202" s="7" t="e">
        <f>_xlfn.XLOOKUP(F2202,'[8]乡镇通三级、旅游资源产业路项目明细'!$U:$U,'[8]乡镇通三级、旅游资源产业路项目明细'!$U:$U)</f>
        <v>#N/A</v>
      </c>
      <c r="AB2202" s="7" t="e">
        <f>VLOOKUP(F2202,[9]项目建设投资计划表!$L$7:$O$83,4,0)</f>
        <v>#N/A</v>
      </c>
    </row>
    <row r="2203" spans="1:28" ht="25.15" customHeight="1" outlineLevel="3" x14ac:dyDescent="0.4">
      <c r="A2203" s="4" t="s">
        <v>20</v>
      </c>
      <c r="B2203" s="4" t="s">
        <v>6572</v>
      </c>
      <c r="C2203" s="4" t="s">
        <v>6585</v>
      </c>
      <c r="D2203" s="4" t="s">
        <v>1327</v>
      </c>
      <c r="E2203" s="9"/>
      <c r="F2203" s="4" t="s">
        <v>6667</v>
      </c>
      <c r="G2203" s="4" t="s">
        <v>327</v>
      </c>
      <c r="H2203" s="9" t="s">
        <v>291</v>
      </c>
      <c r="I2203" s="9" t="s">
        <v>283</v>
      </c>
      <c r="J2203" s="4">
        <v>2.6349999999999998</v>
      </c>
      <c r="K2203" s="4" t="s">
        <v>527</v>
      </c>
      <c r="L2203" s="4" t="s">
        <v>1259</v>
      </c>
      <c r="M2203" s="4">
        <v>2.6349999999999998</v>
      </c>
      <c r="N2203" s="4"/>
      <c r="O2203" s="4" t="s">
        <v>284</v>
      </c>
      <c r="P2203" s="4" t="s">
        <v>279</v>
      </c>
      <c r="Q2203" s="4" t="s">
        <v>1327</v>
      </c>
      <c r="R2203" s="4"/>
      <c r="S2203" s="18"/>
      <c r="U2203" s="7">
        <f>VLOOKUP(F2203,[6]农村公路!$I$6:$W$11652,15,0)</f>
        <v>2.6349999999999998</v>
      </c>
      <c r="V2203" s="7">
        <f t="shared" ref="V2203:V2230" si="109">J2203-U2203</f>
        <v>0</v>
      </c>
      <c r="W2203" s="7" t="e">
        <f>VLOOKUP(F2203,'[7]乡镇通三级、旅游资源产业路项目明细'!$F$8:$S$1305,14,0)</f>
        <v>#N/A</v>
      </c>
      <c r="AA2203" s="7" t="e">
        <f>_xlfn.XLOOKUP(F2203,'[8]乡镇通三级、旅游资源产业路项目明细'!$U:$U,'[8]乡镇通三级、旅游资源产业路项目明细'!$U:$U)</f>
        <v>#N/A</v>
      </c>
      <c r="AB2203" s="7" t="e">
        <f>VLOOKUP(F2203,[9]项目建设投资计划表!$L$7:$O$83,4,0)</f>
        <v>#N/A</v>
      </c>
    </row>
    <row r="2204" spans="1:28" ht="25.15" customHeight="1" outlineLevel="3" x14ac:dyDescent="0.4">
      <c r="A2204" s="4" t="s">
        <v>20</v>
      </c>
      <c r="B2204" s="4" t="s">
        <v>6572</v>
      </c>
      <c r="C2204" s="4" t="s">
        <v>6634</v>
      </c>
      <c r="D2204" s="4" t="s">
        <v>6668</v>
      </c>
      <c r="E2204" s="9"/>
      <c r="F2204" s="4" t="s">
        <v>6669</v>
      </c>
      <c r="G2204" s="4" t="s">
        <v>327</v>
      </c>
      <c r="H2204" s="9" t="s">
        <v>291</v>
      </c>
      <c r="I2204" s="9" t="s">
        <v>283</v>
      </c>
      <c r="J2204" s="4">
        <v>0.36</v>
      </c>
      <c r="K2204" s="4" t="s">
        <v>527</v>
      </c>
      <c r="L2204" s="4" t="s">
        <v>1259</v>
      </c>
      <c r="M2204" s="4">
        <v>0.36</v>
      </c>
      <c r="N2204" s="4"/>
      <c r="O2204" s="4" t="s">
        <v>284</v>
      </c>
      <c r="P2204" s="4" t="s">
        <v>279</v>
      </c>
      <c r="Q2204" s="4" t="s">
        <v>6668</v>
      </c>
      <c r="R2204" s="4"/>
      <c r="S2204" s="18"/>
      <c r="U2204" s="7">
        <f>VLOOKUP(F2204,[6]农村公路!$I$6:$W$11652,15,0)</f>
        <v>0.36</v>
      </c>
      <c r="V2204" s="7">
        <f t="shared" si="109"/>
        <v>0</v>
      </c>
      <c r="W2204" s="7" t="e">
        <f>VLOOKUP(F2204,'[7]乡镇通三级、旅游资源产业路项目明细'!$F$8:$S$1305,14,0)</f>
        <v>#N/A</v>
      </c>
      <c r="AA2204" s="7" t="e">
        <f>_xlfn.XLOOKUP(F2204,'[8]乡镇通三级、旅游资源产业路项目明细'!$U:$U,'[8]乡镇通三级、旅游资源产业路项目明细'!$U:$U)</f>
        <v>#N/A</v>
      </c>
      <c r="AB2204" s="7" t="e">
        <f>VLOOKUP(F2204,[9]项目建设投资计划表!$L$7:$O$83,4,0)</f>
        <v>#N/A</v>
      </c>
    </row>
    <row r="2205" spans="1:28" ht="25.15" customHeight="1" outlineLevel="3" x14ac:dyDescent="0.4">
      <c r="A2205" s="4" t="s">
        <v>20</v>
      </c>
      <c r="B2205" s="4" t="s">
        <v>6572</v>
      </c>
      <c r="C2205" s="4" t="s">
        <v>6580</v>
      </c>
      <c r="D2205" s="4" t="s">
        <v>6670</v>
      </c>
      <c r="E2205" s="9"/>
      <c r="F2205" s="4" t="s">
        <v>6671</v>
      </c>
      <c r="G2205" s="4" t="s">
        <v>327</v>
      </c>
      <c r="H2205" s="9" t="s">
        <v>291</v>
      </c>
      <c r="I2205" s="9" t="s">
        <v>283</v>
      </c>
      <c r="J2205" s="4">
        <v>0.17599999999999999</v>
      </c>
      <c r="K2205" s="4" t="s">
        <v>1812</v>
      </c>
      <c r="L2205" s="4" t="s">
        <v>1259</v>
      </c>
      <c r="M2205" s="4">
        <v>0.17599999999999999</v>
      </c>
      <c r="N2205" s="4"/>
      <c r="O2205" s="4" t="s">
        <v>284</v>
      </c>
      <c r="P2205" s="4" t="s">
        <v>279</v>
      </c>
      <c r="Q2205" s="4" t="s">
        <v>6670</v>
      </c>
      <c r="R2205" s="4"/>
      <c r="S2205" s="18"/>
      <c r="U2205" s="7">
        <f>VLOOKUP(F2205,[6]农村公路!$I$6:$W$11652,15,0)</f>
        <v>0.17599999999999999</v>
      </c>
      <c r="V2205" s="7">
        <f t="shared" si="109"/>
        <v>0</v>
      </c>
      <c r="W2205" s="7" t="e">
        <f>VLOOKUP(F2205,'[7]乡镇通三级、旅游资源产业路项目明细'!$F$8:$S$1305,14,0)</f>
        <v>#N/A</v>
      </c>
      <c r="AA2205" s="7" t="e">
        <f>_xlfn.XLOOKUP(F2205,'[8]乡镇通三级、旅游资源产业路项目明细'!$U:$U,'[8]乡镇通三级、旅游资源产业路项目明细'!$U:$U)</f>
        <v>#N/A</v>
      </c>
      <c r="AB2205" s="7" t="e">
        <f>VLOOKUP(F2205,[9]项目建设投资计划表!$L$7:$O$83,4,0)</f>
        <v>#N/A</v>
      </c>
    </row>
    <row r="2206" spans="1:28" ht="25.15" customHeight="1" outlineLevel="3" x14ac:dyDescent="0.4">
      <c r="A2206" s="4" t="s">
        <v>20</v>
      </c>
      <c r="B2206" s="4" t="s">
        <v>6572</v>
      </c>
      <c r="C2206" s="4" t="s">
        <v>3890</v>
      </c>
      <c r="D2206" s="4" t="s">
        <v>6672</v>
      </c>
      <c r="E2206" s="9"/>
      <c r="F2206" s="4" t="s">
        <v>6673</v>
      </c>
      <c r="G2206" s="4" t="s">
        <v>327</v>
      </c>
      <c r="H2206" s="9" t="s">
        <v>291</v>
      </c>
      <c r="I2206" s="9" t="s">
        <v>283</v>
      </c>
      <c r="J2206" s="4">
        <v>0.627</v>
      </c>
      <c r="K2206" s="4" t="s">
        <v>1812</v>
      </c>
      <c r="L2206" s="4" t="s">
        <v>1259</v>
      </c>
      <c r="M2206" s="4">
        <v>0.627</v>
      </c>
      <c r="N2206" s="4"/>
      <c r="O2206" s="4" t="s">
        <v>284</v>
      </c>
      <c r="P2206" s="4" t="s">
        <v>279</v>
      </c>
      <c r="Q2206" s="4" t="s">
        <v>6672</v>
      </c>
      <c r="R2206" s="4"/>
      <c r="S2206" s="18"/>
      <c r="U2206" s="7">
        <f>VLOOKUP(F2206,[6]农村公路!$I$6:$W$11652,15,0)</f>
        <v>0.627</v>
      </c>
      <c r="V2206" s="7">
        <f t="shared" si="109"/>
        <v>0</v>
      </c>
      <c r="W2206" s="7" t="e">
        <f>VLOOKUP(F2206,'[7]乡镇通三级、旅游资源产业路项目明细'!$F$8:$S$1305,14,0)</f>
        <v>#N/A</v>
      </c>
      <c r="AA2206" s="7" t="e">
        <f>_xlfn.XLOOKUP(F2206,'[8]乡镇通三级、旅游资源产业路项目明细'!$U:$U,'[8]乡镇通三级、旅游资源产业路项目明细'!$U:$U)</f>
        <v>#N/A</v>
      </c>
      <c r="AB2206" s="7" t="e">
        <f>VLOOKUP(F2206,[9]项目建设投资计划表!$L$7:$O$83,4,0)</f>
        <v>#N/A</v>
      </c>
    </row>
    <row r="2207" spans="1:28" ht="25.15" customHeight="1" outlineLevel="3" x14ac:dyDescent="0.4">
      <c r="A2207" s="4" t="s">
        <v>20</v>
      </c>
      <c r="B2207" s="4" t="s">
        <v>6572</v>
      </c>
      <c r="C2207" s="4" t="s">
        <v>6674</v>
      </c>
      <c r="D2207" s="4" t="s">
        <v>6675</v>
      </c>
      <c r="E2207" s="9"/>
      <c r="F2207" s="4" t="s">
        <v>6676</v>
      </c>
      <c r="G2207" s="4" t="s">
        <v>327</v>
      </c>
      <c r="H2207" s="9" t="s">
        <v>291</v>
      </c>
      <c r="I2207" s="9" t="s">
        <v>283</v>
      </c>
      <c r="J2207" s="4">
        <v>0.55100000000000005</v>
      </c>
      <c r="K2207" s="4" t="s">
        <v>527</v>
      </c>
      <c r="L2207" s="4" t="s">
        <v>1259</v>
      </c>
      <c r="M2207" s="4">
        <v>0.55100000000000005</v>
      </c>
      <c r="N2207" s="4"/>
      <c r="O2207" s="4" t="s">
        <v>284</v>
      </c>
      <c r="P2207" s="4" t="s">
        <v>279</v>
      </c>
      <c r="Q2207" s="4" t="s">
        <v>6675</v>
      </c>
      <c r="R2207" s="4"/>
      <c r="S2207" s="18"/>
      <c r="U2207" s="7">
        <f>VLOOKUP(F2207,[6]农村公路!$I$6:$W$11652,15,0)</f>
        <v>0.55100000000000005</v>
      </c>
      <c r="V2207" s="7">
        <f t="shared" si="109"/>
        <v>0</v>
      </c>
      <c r="W2207" s="7" t="e">
        <f>VLOOKUP(F2207,'[7]乡镇通三级、旅游资源产业路项目明细'!$F$8:$S$1305,14,0)</f>
        <v>#N/A</v>
      </c>
      <c r="AA2207" s="7" t="e">
        <f>_xlfn.XLOOKUP(F2207,'[8]乡镇通三级、旅游资源产业路项目明细'!$U:$U,'[8]乡镇通三级、旅游资源产业路项目明细'!$U:$U)</f>
        <v>#N/A</v>
      </c>
      <c r="AB2207" s="7" t="e">
        <f>VLOOKUP(F2207,[9]项目建设投资计划表!$L$7:$O$83,4,0)</f>
        <v>#N/A</v>
      </c>
    </row>
    <row r="2208" spans="1:28" ht="25.15" customHeight="1" outlineLevel="3" x14ac:dyDescent="0.4">
      <c r="A2208" s="4" t="s">
        <v>20</v>
      </c>
      <c r="B2208" s="4" t="s">
        <v>6572</v>
      </c>
      <c r="C2208" s="4" t="s">
        <v>6606</v>
      </c>
      <c r="D2208" s="4" t="s">
        <v>6677</v>
      </c>
      <c r="E2208" s="9"/>
      <c r="F2208" s="4" t="s">
        <v>6678</v>
      </c>
      <c r="G2208" s="4" t="s">
        <v>327</v>
      </c>
      <c r="H2208" s="9" t="s">
        <v>291</v>
      </c>
      <c r="I2208" s="9" t="s">
        <v>283</v>
      </c>
      <c r="J2208" s="4">
        <v>0.77400000000000002</v>
      </c>
      <c r="K2208" s="4" t="s">
        <v>527</v>
      </c>
      <c r="L2208" s="4" t="s">
        <v>1259</v>
      </c>
      <c r="M2208" s="4">
        <v>0.77400000000000002</v>
      </c>
      <c r="N2208" s="4"/>
      <c r="O2208" s="4" t="s">
        <v>284</v>
      </c>
      <c r="P2208" s="4" t="s">
        <v>279</v>
      </c>
      <c r="Q2208" s="4" t="s">
        <v>6677</v>
      </c>
      <c r="R2208" s="4"/>
      <c r="S2208" s="18"/>
      <c r="U2208" s="7">
        <f>VLOOKUP(F2208,[6]农村公路!$I$6:$W$11652,15,0)</f>
        <v>0.77400000000000002</v>
      </c>
      <c r="V2208" s="7">
        <f t="shared" si="109"/>
        <v>0</v>
      </c>
      <c r="W2208" s="7" t="e">
        <f>VLOOKUP(F2208,'[7]乡镇通三级、旅游资源产业路项目明细'!$F$8:$S$1305,14,0)</f>
        <v>#N/A</v>
      </c>
      <c r="AA2208" s="7" t="e">
        <f>_xlfn.XLOOKUP(F2208,'[8]乡镇通三级、旅游资源产业路项目明细'!$U:$U,'[8]乡镇通三级、旅游资源产业路项目明细'!$U:$U)</f>
        <v>#N/A</v>
      </c>
      <c r="AB2208" s="7" t="e">
        <f>VLOOKUP(F2208,[9]项目建设投资计划表!$L$7:$O$83,4,0)</f>
        <v>#N/A</v>
      </c>
    </row>
    <row r="2209" spans="1:28" ht="25.15" customHeight="1" outlineLevel="3" x14ac:dyDescent="0.4">
      <c r="A2209" s="4" t="s">
        <v>20</v>
      </c>
      <c r="B2209" s="4" t="s">
        <v>6572</v>
      </c>
      <c r="C2209" s="4" t="s">
        <v>6606</v>
      </c>
      <c r="D2209" s="4" t="s">
        <v>6607</v>
      </c>
      <c r="E2209" s="9"/>
      <c r="F2209" s="4" t="s">
        <v>6679</v>
      </c>
      <c r="G2209" s="4" t="s">
        <v>327</v>
      </c>
      <c r="H2209" s="9" t="s">
        <v>291</v>
      </c>
      <c r="I2209" s="9" t="s">
        <v>283</v>
      </c>
      <c r="J2209" s="4">
        <v>0.56599999999999995</v>
      </c>
      <c r="K2209" s="4" t="s">
        <v>1812</v>
      </c>
      <c r="L2209" s="4" t="s">
        <v>1259</v>
      </c>
      <c r="M2209" s="4">
        <v>0.56599999999999995</v>
      </c>
      <c r="N2209" s="4"/>
      <c r="O2209" s="4" t="s">
        <v>284</v>
      </c>
      <c r="P2209" s="4" t="s">
        <v>279</v>
      </c>
      <c r="Q2209" s="4" t="s">
        <v>6607</v>
      </c>
      <c r="R2209" s="4"/>
      <c r="S2209" s="18"/>
      <c r="U2209" s="7">
        <f>VLOOKUP(F2209,[6]农村公路!$I$6:$W$11652,15,0)</f>
        <v>0.56599999999999995</v>
      </c>
      <c r="V2209" s="7">
        <f t="shared" si="109"/>
        <v>0</v>
      </c>
      <c r="W2209" s="7" t="e">
        <f>VLOOKUP(F2209,'[7]乡镇通三级、旅游资源产业路项目明细'!$F$8:$S$1305,14,0)</f>
        <v>#N/A</v>
      </c>
      <c r="AA2209" s="7" t="e">
        <f>_xlfn.XLOOKUP(F2209,'[8]乡镇通三级、旅游资源产业路项目明细'!$U:$U,'[8]乡镇通三级、旅游资源产业路项目明细'!$U:$U)</f>
        <v>#N/A</v>
      </c>
      <c r="AB2209" s="7" t="e">
        <f>VLOOKUP(F2209,[9]项目建设投资计划表!$L$7:$O$83,4,0)</f>
        <v>#N/A</v>
      </c>
    </row>
    <row r="2210" spans="1:28" ht="25.15" customHeight="1" outlineLevel="3" x14ac:dyDescent="0.4">
      <c r="A2210" s="4" t="s">
        <v>20</v>
      </c>
      <c r="B2210" s="4" t="s">
        <v>6572</v>
      </c>
      <c r="C2210" s="4" t="s">
        <v>6606</v>
      </c>
      <c r="D2210" s="4" t="s">
        <v>6680</v>
      </c>
      <c r="E2210" s="9"/>
      <c r="F2210" s="4" t="s">
        <v>6681</v>
      </c>
      <c r="G2210" s="4" t="s">
        <v>327</v>
      </c>
      <c r="H2210" s="9" t="s">
        <v>291</v>
      </c>
      <c r="I2210" s="9" t="s">
        <v>283</v>
      </c>
      <c r="J2210" s="4">
        <v>0.71399999999999997</v>
      </c>
      <c r="K2210" s="4" t="s">
        <v>527</v>
      </c>
      <c r="L2210" s="4" t="s">
        <v>1259</v>
      </c>
      <c r="M2210" s="4">
        <v>0.71399999999999997</v>
      </c>
      <c r="N2210" s="4"/>
      <c r="O2210" s="4" t="s">
        <v>284</v>
      </c>
      <c r="P2210" s="4" t="s">
        <v>279</v>
      </c>
      <c r="Q2210" s="4" t="s">
        <v>6680</v>
      </c>
      <c r="R2210" s="4"/>
      <c r="S2210" s="18"/>
      <c r="U2210" s="7">
        <f>VLOOKUP(F2210,[6]农村公路!$I$6:$W$11652,15,0)</f>
        <v>0.71399999999999997</v>
      </c>
      <c r="V2210" s="7">
        <f t="shared" si="109"/>
        <v>0</v>
      </c>
      <c r="W2210" s="7" t="e">
        <f>VLOOKUP(F2210,'[7]乡镇通三级、旅游资源产业路项目明细'!$F$8:$S$1305,14,0)</f>
        <v>#N/A</v>
      </c>
      <c r="AA2210" s="7" t="e">
        <f>_xlfn.XLOOKUP(F2210,'[8]乡镇通三级、旅游资源产业路项目明细'!$U:$U,'[8]乡镇通三级、旅游资源产业路项目明细'!$U:$U)</f>
        <v>#N/A</v>
      </c>
      <c r="AB2210" s="7" t="e">
        <f>VLOOKUP(F2210,[9]项目建设投资计划表!$L$7:$O$83,4,0)</f>
        <v>#N/A</v>
      </c>
    </row>
    <row r="2211" spans="1:28" ht="25.15" customHeight="1" outlineLevel="3" x14ac:dyDescent="0.4">
      <c r="A2211" s="4" t="s">
        <v>20</v>
      </c>
      <c r="B2211" s="4" t="s">
        <v>6572</v>
      </c>
      <c r="C2211" s="4" t="s">
        <v>6580</v>
      </c>
      <c r="D2211" s="4" t="s">
        <v>6682</v>
      </c>
      <c r="E2211" s="9"/>
      <c r="F2211" s="4" t="s">
        <v>6683</v>
      </c>
      <c r="G2211" s="4" t="s">
        <v>327</v>
      </c>
      <c r="H2211" s="9" t="s">
        <v>291</v>
      </c>
      <c r="I2211" s="9" t="s">
        <v>283</v>
      </c>
      <c r="J2211" s="4">
        <v>0.60699999999999998</v>
      </c>
      <c r="K2211" s="4" t="s">
        <v>527</v>
      </c>
      <c r="L2211" s="4" t="s">
        <v>1259</v>
      </c>
      <c r="M2211" s="4">
        <v>0.60699999999999998</v>
      </c>
      <c r="N2211" s="4"/>
      <c r="O2211" s="4" t="s">
        <v>284</v>
      </c>
      <c r="P2211" s="4" t="s">
        <v>279</v>
      </c>
      <c r="Q2211" s="4" t="s">
        <v>6682</v>
      </c>
      <c r="R2211" s="4"/>
      <c r="S2211" s="18"/>
      <c r="U2211" s="7">
        <f>VLOOKUP(F2211,[6]农村公路!$I$6:$W$11652,15,0)</f>
        <v>0.60699999999999998</v>
      </c>
      <c r="V2211" s="7">
        <f t="shared" si="109"/>
        <v>0</v>
      </c>
      <c r="W2211" s="7" t="e">
        <f>VLOOKUP(F2211,'[7]乡镇通三级、旅游资源产业路项目明细'!$F$8:$S$1305,14,0)</f>
        <v>#N/A</v>
      </c>
      <c r="AA2211" s="7" t="e">
        <f>_xlfn.XLOOKUP(F2211,'[8]乡镇通三级、旅游资源产业路项目明细'!$U:$U,'[8]乡镇通三级、旅游资源产业路项目明细'!$U:$U)</f>
        <v>#N/A</v>
      </c>
      <c r="AB2211" s="7" t="e">
        <f>VLOOKUP(F2211,[9]项目建设投资计划表!$L$7:$O$83,4,0)</f>
        <v>#N/A</v>
      </c>
    </row>
    <row r="2212" spans="1:28" ht="25.15" customHeight="1" outlineLevel="3" x14ac:dyDescent="0.4">
      <c r="A2212" s="4" t="s">
        <v>20</v>
      </c>
      <c r="B2212" s="4" t="s">
        <v>6572</v>
      </c>
      <c r="C2212" s="4" t="s">
        <v>6646</v>
      </c>
      <c r="D2212" s="4" t="s">
        <v>6684</v>
      </c>
      <c r="E2212" s="9"/>
      <c r="F2212" s="4" t="s">
        <v>6685</v>
      </c>
      <c r="G2212" s="4" t="s">
        <v>327</v>
      </c>
      <c r="H2212" s="9" t="s">
        <v>291</v>
      </c>
      <c r="I2212" s="9" t="s">
        <v>283</v>
      </c>
      <c r="J2212" s="4">
        <v>1.181</v>
      </c>
      <c r="K2212" s="4" t="s">
        <v>1812</v>
      </c>
      <c r="L2212" s="4" t="s">
        <v>1259</v>
      </c>
      <c r="M2212" s="4">
        <v>1.181</v>
      </c>
      <c r="N2212" s="4"/>
      <c r="O2212" s="4" t="s">
        <v>284</v>
      </c>
      <c r="P2212" s="4" t="s">
        <v>279</v>
      </c>
      <c r="Q2212" s="4" t="s">
        <v>6684</v>
      </c>
      <c r="R2212" s="4"/>
      <c r="S2212" s="18"/>
      <c r="U2212" s="7">
        <f>VLOOKUP(F2212,[6]农村公路!$I$6:$W$11652,15,0)</f>
        <v>1.181</v>
      </c>
      <c r="V2212" s="7">
        <f t="shared" si="109"/>
        <v>0</v>
      </c>
      <c r="W2212" s="7" t="e">
        <f>VLOOKUP(F2212,'[7]乡镇通三级、旅游资源产业路项目明细'!$F$8:$S$1305,14,0)</f>
        <v>#N/A</v>
      </c>
      <c r="AA2212" s="7" t="e">
        <f>_xlfn.XLOOKUP(F2212,'[8]乡镇通三级、旅游资源产业路项目明细'!$U:$U,'[8]乡镇通三级、旅游资源产业路项目明细'!$U:$U)</f>
        <v>#N/A</v>
      </c>
      <c r="AB2212" s="7" t="e">
        <f>VLOOKUP(F2212,[9]项目建设投资计划表!$L$7:$O$83,4,0)</f>
        <v>#N/A</v>
      </c>
    </row>
    <row r="2213" spans="1:28" ht="25.15" customHeight="1" outlineLevel="3" x14ac:dyDescent="0.4">
      <c r="A2213" s="4" t="s">
        <v>20</v>
      </c>
      <c r="B2213" s="4" t="s">
        <v>6572</v>
      </c>
      <c r="C2213" s="4" t="s">
        <v>6606</v>
      </c>
      <c r="D2213" s="4" t="s">
        <v>6686</v>
      </c>
      <c r="E2213" s="9"/>
      <c r="F2213" s="4" t="s">
        <v>6687</v>
      </c>
      <c r="G2213" s="4" t="s">
        <v>327</v>
      </c>
      <c r="H2213" s="9" t="s">
        <v>291</v>
      </c>
      <c r="I2213" s="9" t="s">
        <v>283</v>
      </c>
      <c r="J2213" s="4">
        <v>0.38600000000000001</v>
      </c>
      <c r="K2213" s="4" t="s">
        <v>527</v>
      </c>
      <c r="L2213" s="4" t="s">
        <v>1259</v>
      </c>
      <c r="M2213" s="4">
        <v>0.38600000000000001</v>
      </c>
      <c r="N2213" s="4"/>
      <c r="O2213" s="4" t="s">
        <v>284</v>
      </c>
      <c r="P2213" s="4" t="s">
        <v>279</v>
      </c>
      <c r="Q2213" s="4" t="s">
        <v>6686</v>
      </c>
      <c r="R2213" s="4"/>
      <c r="S2213" s="18"/>
      <c r="U2213" s="7">
        <f>VLOOKUP(F2213,[6]农村公路!$I$6:$W$11652,15,0)</f>
        <v>0.38600000000000001</v>
      </c>
      <c r="V2213" s="7">
        <f t="shared" si="109"/>
        <v>0</v>
      </c>
      <c r="W2213" s="7" t="e">
        <f>VLOOKUP(F2213,'[7]乡镇通三级、旅游资源产业路项目明细'!$F$8:$S$1305,14,0)</f>
        <v>#N/A</v>
      </c>
      <c r="AA2213" s="7" t="e">
        <f>_xlfn.XLOOKUP(F2213,'[8]乡镇通三级、旅游资源产业路项目明细'!$U:$U,'[8]乡镇通三级、旅游资源产业路项目明细'!$U:$U)</f>
        <v>#N/A</v>
      </c>
      <c r="AB2213" s="7" t="e">
        <f>VLOOKUP(F2213,[9]项目建设投资计划表!$L$7:$O$83,4,0)</f>
        <v>#N/A</v>
      </c>
    </row>
    <row r="2214" spans="1:28" ht="25.15" customHeight="1" outlineLevel="3" x14ac:dyDescent="0.4">
      <c r="A2214" s="4" t="s">
        <v>20</v>
      </c>
      <c r="B2214" s="4" t="s">
        <v>6572</v>
      </c>
      <c r="C2214" s="4" t="s">
        <v>6580</v>
      </c>
      <c r="D2214" s="4" t="s">
        <v>6688</v>
      </c>
      <c r="E2214" s="9"/>
      <c r="F2214" s="4" t="s">
        <v>6689</v>
      </c>
      <c r="G2214" s="4" t="s">
        <v>327</v>
      </c>
      <c r="H2214" s="9" t="s">
        <v>291</v>
      </c>
      <c r="I2214" s="9" t="s">
        <v>283</v>
      </c>
      <c r="J2214" s="4">
        <v>0.33100000000000002</v>
      </c>
      <c r="K2214" s="4" t="s">
        <v>527</v>
      </c>
      <c r="L2214" s="4" t="s">
        <v>1259</v>
      </c>
      <c r="M2214" s="4">
        <v>0.33100000000000002</v>
      </c>
      <c r="N2214" s="4"/>
      <c r="O2214" s="4" t="s">
        <v>284</v>
      </c>
      <c r="P2214" s="4" t="s">
        <v>279</v>
      </c>
      <c r="Q2214" s="4" t="s">
        <v>6688</v>
      </c>
      <c r="R2214" s="4"/>
      <c r="S2214" s="18"/>
      <c r="U2214" s="7">
        <f>VLOOKUP(F2214,[6]农村公路!$I$6:$W$11652,15,0)</f>
        <v>0.33100000000000002</v>
      </c>
      <c r="V2214" s="7">
        <f t="shared" si="109"/>
        <v>0</v>
      </c>
      <c r="W2214" s="7" t="e">
        <f>VLOOKUP(F2214,'[7]乡镇通三级、旅游资源产业路项目明细'!$F$8:$S$1305,14,0)</f>
        <v>#N/A</v>
      </c>
      <c r="AA2214" s="7" t="e">
        <f>_xlfn.XLOOKUP(F2214,'[8]乡镇通三级、旅游资源产业路项目明细'!$U:$U,'[8]乡镇通三级、旅游资源产业路项目明细'!$U:$U)</f>
        <v>#N/A</v>
      </c>
      <c r="AB2214" s="7" t="e">
        <f>VLOOKUP(F2214,[9]项目建设投资计划表!$L$7:$O$83,4,0)</f>
        <v>#N/A</v>
      </c>
    </row>
    <row r="2215" spans="1:28" ht="25.15" customHeight="1" outlineLevel="3" x14ac:dyDescent="0.4">
      <c r="A2215" s="4" t="s">
        <v>20</v>
      </c>
      <c r="B2215" s="4" t="s">
        <v>6572</v>
      </c>
      <c r="C2215" s="4" t="s">
        <v>6622</v>
      </c>
      <c r="D2215" s="4" t="s">
        <v>6690</v>
      </c>
      <c r="E2215" s="9"/>
      <c r="F2215" s="4" t="s">
        <v>6691</v>
      </c>
      <c r="G2215" s="4" t="s">
        <v>327</v>
      </c>
      <c r="H2215" s="9" t="s">
        <v>291</v>
      </c>
      <c r="I2215" s="9" t="s">
        <v>283</v>
      </c>
      <c r="J2215" s="4">
        <v>0.52900000000000003</v>
      </c>
      <c r="K2215" s="4" t="s">
        <v>527</v>
      </c>
      <c r="L2215" s="4" t="s">
        <v>1259</v>
      </c>
      <c r="M2215" s="4">
        <v>0.52900000000000003</v>
      </c>
      <c r="N2215" s="4"/>
      <c r="O2215" s="4" t="s">
        <v>284</v>
      </c>
      <c r="P2215" s="4" t="s">
        <v>279</v>
      </c>
      <c r="Q2215" s="4" t="s">
        <v>6690</v>
      </c>
      <c r="R2215" s="4"/>
      <c r="S2215" s="18"/>
      <c r="U2215" s="7">
        <f>VLOOKUP(F2215,[6]农村公路!$I$6:$W$11652,15,0)</f>
        <v>0.52900000000000003</v>
      </c>
      <c r="V2215" s="7">
        <f t="shared" si="109"/>
        <v>0</v>
      </c>
      <c r="W2215" s="7" t="e">
        <f>VLOOKUP(F2215,'[7]乡镇通三级、旅游资源产业路项目明细'!$F$8:$S$1305,14,0)</f>
        <v>#N/A</v>
      </c>
      <c r="AA2215" s="7" t="e">
        <f>_xlfn.XLOOKUP(F2215,'[8]乡镇通三级、旅游资源产业路项目明细'!$U:$U,'[8]乡镇通三级、旅游资源产业路项目明细'!$U:$U)</f>
        <v>#N/A</v>
      </c>
      <c r="AB2215" s="7" t="e">
        <f>VLOOKUP(F2215,[9]项目建设投资计划表!$L$7:$O$83,4,0)</f>
        <v>#N/A</v>
      </c>
    </row>
    <row r="2216" spans="1:28" ht="25.15" customHeight="1" outlineLevel="3" x14ac:dyDescent="0.4">
      <c r="A2216" s="4" t="s">
        <v>20</v>
      </c>
      <c r="B2216" s="4" t="s">
        <v>6572</v>
      </c>
      <c r="C2216" s="4" t="s">
        <v>6577</v>
      </c>
      <c r="D2216" s="4" t="s">
        <v>1825</v>
      </c>
      <c r="E2216" s="9"/>
      <c r="F2216" s="4" t="s">
        <v>6692</v>
      </c>
      <c r="G2216" s="4" t="s">
        <v>327</v>
      </c>
      <c r="H2216" s="9" t="s">
        <v>291</v>
      </c>
      <c r="I2216" s="9" t="s">
        <v>283</v>
      </c>
      <c r="J2216" s="4">
        <v>0.34</v>
      </c>
      <c r="K2216" s="4" t="s">
        <v>527</v>
      </c>
      <c r="L2216" s="4" t="s">
        <v>1259</v>
      </c>
      <c r="M2216" s="4">
        <v>0.34</v>
      </c>
      <c r="N2216" s="4"/>
      <c r="O2216" s="4" t="s">
        <v>284</v>
      </c>
      <c r="P2216" s="4" t="s">
        <v>279</v>
      </c>
      <c r="Q2216" s="4" t="s">
        <v>1825</v>
      </c>
      <c r="R2216" s="4"/>
      <c r="S2216" s="18"/>
      <c r="U2216" s="7">
        <f>VLOOKUP(F2216,[6]农村公路!$I$6:$W$11652,15,0)</f>
        <v>0.34</v>
      </c>
      <c r="V2216" s="7">
        <f t="shared" si="109"/>
        <v>0</v>
      </c>
      <c r="W2216" s="7" t="e">
        <f>VLOOKUP(F2216,'[7]乡镇通三级、旅游资源产业路项目明细'!$F$8:$S$1305,14,0)</f>
        <v>#N/A</v>
      </c>
      <c r="AA2216" s="7" t="e">
        <f>_xlfn.XLOOKUP(F2216,'[8]乡镇通三级、旅游资源产业路项目明细'!$U:$U,'[8]乡镇通三级、旅游资源产业路项目明细'!$U:$U)</f>
        <v>#N/A</v>
      </c>
      <c r="AB2216" s="7" t="e">
        <f>VLOOKUP(F2216,[9]项目建设投资计划表!$L$7:$O$83,4,0)</f>
        <v>#N/A</v>
      </c>
    </row>
    <row r="2217" spans="1:28" ht="25.15" customHeight="1" outlineLevel="3" x14ac:dyDescent="0.4">
      <c r="A2217" s="4" t="s">
        <v>20</v>
      </c>
      <c r="B2217" s="4" t="s">
        <v>6572</v>
      </c>
      <c r="C2217" s="4" t="s">
        <v>6674</v>
      </c>
      <c r="D2217" s="4" t="s">
        <v>6693</v>
      </c>
      <c r="E2217" s="9"/>
      <c r="F2217" s="4" t="s">
        <v>6694</v>
      </c>
      <c r="G2217" s="4" t="s">
        <v>327</v>
      </c>
      <c r="H2217" s="9" t="s">
        <v>291</v>
      </c>
      <c r="I2217" s="9" t="s">
        <v>283</v>
      </c>
      <c r="J2217" s="4">
        <v>0.746</v>
      </c>
      <c r="K2217" s="4" t="s">
        <v>1812</v>
      </c>
      <c r="L2217" s="4" t="s">
        <v>1259</v>
      </c>
      <c r="M2217" s="4">
        <v>0.746</v>
      </c>
      <c r="N2217" s="4"/>
      <c r="O2217" s="4" t="s">
        <v>284</v>
      </c>
      <c r="P2217" s="4" t="s">
        <v>279</v>
      </c>
      <c r="Q2217" s="4" t="s">
        <v>6693</v>
      </c>
      <c r="R2217" s="4"/>
      <c r="S2217" s="18"/>
      <c r="U2217" s="7">
        <f>VLOOKUP(F2217,[6]农村公路!$I$6:$W$11652,15,0)</f>
        <v>0.746</v>
      </c>
      <c r="V2217" s="7">
        <f t="shared" si="109"/>
        <v>0</v>
      </c>
      <c r="W2217" s="7" t="e">
        <f>VLOOKUP(F2217,'[7]乡镇通三级、旅游资源产业路项目明细'!$F$8:$S$1305,14,0)</f>
        <v>#N/A</v>
      </c>
      <c r="AA2217" s="7" t="e">
        <f>_xlfn.XLOOKUP(F2217,'[8]乡镇通三级、旅游资源产业路项目明细'!$U:$U,'[8]乡镇通三级、旅游资源产业路项目明细'!$U:$U)</f>
        <v>#N/A</v>
      </c>
      <c r="AB2217" s="7" t="e">
        <f>VLOOKUP(F2217,[9]项目建设投资计划表!$L$7:$O$83,4,0)</f>
        <v>#N/A</v>
      </c>
    </row>
    <row r="2218" spans="1:28" ht="25.15" customHeight="1" outlineLevel="3" x14ac:dyDescent="0.4">
      <c r="A2218" s="4" t="s">
        <v>20</v>
      </c>
      <c r="B2218" s="4" t="s">
        <v>6572</v>
      </c>
      <c r="C2218" s="4" t="s">
        <v>6695</v>
      </c>
      <c r="D2218" s="4" t="s">
        <v>6696</v>
      </c>
      <c r="E2218" s="9"/>
      <c r="F2218" s="4" t="s">
        <v>6697</v>
      </c>
      <c r="G2218" s="4" t="s">
        <v>327</v>
      </c>
      <c r="H2218" s="9" t="s">
        <v>291</v>
      </c>
      <c r="I2218" s="9" t="s">
        <v>283</v>
      </c>
      <c r="J2218" s="4">
        <v>1.9490000000000001</v>
      </c>
      <c r="K2218" s="4" t="s">
        <v>1812</v>
      </c>
      <c r="L2218" s="4" t="s">
        <v>1259</v>
      </c>
      <c r="M2218" s="4">
        <v>1.9490000000000001</v>
      </c>
      <c r="N2218" s="4"/>
      <c r="O2218" s="4" t="s">
        <v>284</v>
      </c>
      <c r="P2218" s="4" t="s">
        <v>279</v>
      </c>
      <c r="Q2218" s="4" t="s">
        <v>6696</v>
      </c>
      <c r="R2218" s="4"/>
      <c r="S2218" s="18"/>
      <c r="U2218" s="7">
        <f>VLOOKUP(F2218,[6]农村公路!$I$6:$W$11652,15,0)</f>
        <v>1.9490000000000001</v>
      </c>
      <c r="V2218" s="7">
        <f t="shared" si="109"/>
        <v>0</v>
      </c>
      <c r="W2218" s="7" t="e">
        <f>VLOOKUP(F2218,'[7]乡镇通三级、旅游资源产业路项目明细'!$F$8:$S$1305,14,0)</f>
        <v>#N/A</v>
      </c>
      <c r="AA2218" s="7" t="e">
        <f>_xlfn.XLOOKUP(F2218,'[8]乡镇通三级、旅游资源产业路项目明细'!$U:$U,'[8]乡镇通三级、旅游资源产业路项目明细'!$U:$U)</f>
        <v>#N/A</v>
      </c>
      <c r="AB2218" s="7" t="e">
        <f>VLOOKUP(F2218,[9]项目建设投资计划表!$L$7:$O$83,4,0)</f>
        <v>#N/A</v>
      </c>
    </row>
    <row r="2219" spans="1:28" ht="25.15" customHeight="1" outlineLevel="3" x14ac:dyDescent="0.4">
      <c r="A2219" s="4" t="s">
        <v>20</v>
      </c>
      <c r="B2219" s="4" t="s">
        <v>6572</v>
      </c>
      <c r="C2219" s="4" t="s">
        <v>6674</v>
      </c>
      <c r="D2219" s="4" t="s">
        <v>6698</v>
      </c>
      <c r="E2219" s="9"/>
      <c r="F2219" s="4" t="s">
        <v>6699</v>
      </c>
      <c r="G2219" s="4" t="s">
        <v>327</v>
      </c>
      <c r="H2219" s="9" t="s">
        <v>291</v>
      </c>
      <c r="I2219" s="9" t="s">
        <v>283</v>
      </c>
      <c r="J2219" s="4">
        <v>0.27</v>
      </c>
      <c r="K2219" s="4" t="s">
        <v>527</v>
      </c>
      <c r="L2219" s="4" t="s">
        <v>1259</v>
      </c>
      <c r="M2219" s="4">
        <v>0.27</v>
      </c>
      <c r="N2219" s="4"/>
      <c r="O2219" s="4" t="s">
        <v>284</v>
      </c>
      <c r="P2219" s="4" t="s">
        <v>279</v>
      </c>
      <c r="Q2219" s="4" t="s">
        <v>6698</v>
      </c>
      <c r="R2219" s="4"/>
      <c r="S2219" s="18"/>
      <c r="U2219" s="7">
        <f>VLOOKUP(F2219,[6]农村公路!$I$6:$W$11652,15,0)</f>
        <v>0.27</v>
      </c>
      <c r="V2219" s="7">
        <f t="shared" si="109"/>
        <v>0</v>
      </c>
      <c r="W2219" s="7" t="e">
        <f>VLOOKUP(F2219,'[7]乡镇通三级、旅游资源产业路项目明细'!$F$8:$S$1305,14,0)</f>
        <v>#N/A</v>
      </c>
      <c r="AA2219" s="7" t="e">
        <f>_xlfn.XLOOKUP(F2219,'[8]乡镇通三级、旅游资源产业路项目明细'!$U:$U,'[8]乡镇通三级、旅游资源产业路项目明细'!$U:$U)</f>
        <v>#N/A</v>
      </c>
      <c r="AB2219" s="7" t="e">
        <f>VLOOKUP(F2219,[9]项目建设投资计划表!$L$7:$O$83,4,0)</f>
        <v>#N/A</v>
      </c>
    </row>
    <row r="2220" spans="1:28" ht="25.15" customHeight="1" outlineLevel="3" x14ac:dyDescent="0.4">
      <c r="A2220" s="4" t="s">
        <v>20</v>
      </c>
      <c r="B2220" s="4" t="s">
        <v>6572</v>
      </c>
      <c r="C2220" s="4" t="s">
        <v>6634</v>
      </c>
      <c r="D2220" s="4" t="s">
        <v>6700</v>
      </c>
      <c r="E2220" s="9"/>
      <c r="F2220" s="4" t="s">
        <v>6701</v>
      </c>
      <c r="G2220" s="4" t="s">
        <v>327</v>
      </c>
      <c r="H2220" s="9" t="s">
        <v>291</v>
      </c>
      <c r="I2220" s="9" t="s">
        <v>283</v>
      </c>
      <c r="J2220" s="4">
        <v>0.36699999999999999</v>
      </c>
      <c r="K2220" s="4" t="s">
        <v>1812</v>
      </c>
      <c r="L2220" s="4" t="s">
        <v>1259</v>
      </c>
      <c r="M2220" s="4">
        <v>0.36699999999999999</v>
      </c>
      <c r="N2220" s="4"/>
      <c r="O2220" s="4" t="s">
        <v>284</v>
      </c>
      <c r="P2220" s="4" t="s">
        <v>279</v>
      </c>
      <c r="Q2220" s="4" t="s">
        <v>6700</v>
      </c>
      <c r="R2220" s="4"/>
      <c r="S2220" s="18"/>
      <c r="U2220" s="7">
        <f>VLOOKUP(F2220,[6]农村公路!$I$6:$W$11652,15,0)</f>
        <v>0.36699999999999999</v>
      </c>
      <c r="V2220" s="7">
        <f t="shared" si="109"/>
        <v>0</v>
      </c>
      <c r="W2220" s="7" t="e">
        <f>VLOOKUP(F2220,'[7]乡镇通三级、旅游资源产业路项目明细'!$F$8:$S$1305,14,0)</f>
        <v>#N/A</v>
      </c>
      <c r="AA2220" s="7" t="e">
        <f>_xlfn.XLOOKUP(F2220,'[8]乡镇通三级、旅游资源产业路项目明细'!$U:$U,'[8]乡镇通三级、旅游资源产业路项目明细'!$U:$U)</f>
        <v>#N/A</v>
      </c>
      <c r="AB2220" s="7" t="e">
        <f>VLOOKUP(F2220,[9]项目建设投资计划表!$L$7:$O$83,4,0)</f>
        <v>#N/A</v>
      </c>
    </row>
    <row r="2221" spans="1:28" ht="25.15" customHeight="1" outlineLevel="3" x14ac:dyDescent="0.4">
      <c r="A2221" s="4" t="s">
        <v>20</v>
      </c>
      <c r="B2221" s="4" t="s">
        <v>6572</v>
      </c>
      <c r="C2221" s="4" t="s">
        <v>6646</v>
      </c>
      <c r="D2221" s="4" t="s">
        <v>6702</v>
      </c>
      <c r="E2221" s="9"/>
      <c r="F2221" s="4" t="s">
        <v>6703</v>
      </c>
      <c r="G2221" s="4" t="s">
        <v>327</v>
      </c>
      <c r="H2221" s="9" t="s">
        <v>291</v>
      </c>
      <c r="I2221" s="9" t="s">
        <v>283</v>
      </c>
      <c r="J2221" s="4">
        <v>0.19500000000000001</v>
      </c>
      <c r="K2221" s="4" t="s">
        <v>527</v>
      </c>
      <c r="L2221" s="4" t="s">
        <v>1259</v>
      </c>
      <c r="M2221" s="4">
        <v>0.19500000000000001</v>
      </c>
      <c r="N2221" s="4"/>
      <c r="O2221" s="4" t="s">
        <v>284</v>
      </c>
      <c r="P2221" s="4" t="s">
        <v>279</v>
      </c>
      <c r="Q2221" s="4" t="s">
        <v>6702</v>
      </c>
      <c r="R2221" s="4"/>
      <c r="S2221" s="18"/>
      <c r="U2221" s="7">
        <f>VLOOKUP(F2221,[6]农村公路!$I$6:$W$11652,15,0)</f>
        <v>0.19500000000000001</v>
      </c>
      <c r="V2221" s="7">
        <f t="shared" si="109"/>
        <v>0</v>
      </c>
      <c r="W2221" s="7" t="e">
        <f>VLOOKUP(F2221,'[7]乡镇通三级、旅游资源产业路项目明细'!$F$8:$S$1305,14,0)</f>
        <v>#N/A</v>
      </c>
      <c r="AA2221" s="7" t="e">
        <f>_xlfn.XLOOKUP(F2221,'[8]乡镇通三级、旅游资源产业路项目明细'!$U:$U,'[8]乡镇通三级、旅游资源产业路项目明细'!$U:$U)</f>
        <v>#N/A</v>
      </c>
      <c r="AB2221" s="7" t="e">
        <f>VLOOKUP(F2221,[9]项目建设投资计划表!$L$7:$O$83,4,0)</f>
        <v>#N/A</v>
      </c>
    </row>
    <row r="2222" spans="1:28" ht="25.15" customHeight="1" outlineLevel="3" x14ac:dyDescent="0.4">
      <c r="A2222" s="4" t="s">
        <v>20</v>
      </c>
      <c r="B2222" s="4" t="s">
        <v>6572</v>
      </c>
      <c r="C2222" s="4" t="s">
        <v>6646</v>
      </c>
      <c r="D2222" s="4" t="s">
        <v>6704</v>
      </c>
      <c r="E2222" s="9"/>
      <c r="F2222" s="4" t="s">
        <v>6705</v>
      </c>
      <c r="G2222" s="4" t="s">
        <v>327</v>
      </c>
      <c r="H2222" s="9" t="s">
        <v>291</v>
      </c>
      <c r="I2222" s="9" t="s">
        <v>283</v>
      </c>
      <c r="J2222" s="4">
        <v>0.44400000000000001</v>
      </c>
      <c r="K2222" s="4" t="s">
        <v>1812</v>
      </c>
      <c r="L2222" s="4" t="s">
        <v>1259</v>
      </c>
      <c r="M2222" s="4">
        <v>0.44400000000000001</v>
      </c>
      <c r="N2222" s="4"/>
      <c r="O2222" s="4" t="s">
        <v>284</v>
      </c>
      <c r="P2222" s="4" t="s">
        <v>279</v>
      </c>
      <c r="Q2222" s="4" t="s">
        <v>6704</v>
      </c>
      <c r="R2222" s="4"/>
      <c r="S2222" s="18"/>
      <c r="U2222" s="7">
        <f>VLOOKUP(F2222,[6]农村公路!$I$6:$W$11652,15,0)</f>
        <v>0.44400000000000001</v>
      </c>
      <c r="V2222" s="7">
        <f t="shared" si="109"/>
        <v>0</v>
      </c>
      <c r="W2222" s="7" t="e">
        <f>VLOOKUP(F2222,'[7]乡镇通三级、旅游资源产业路项目明细'!$F$8:$S$1305,14,0)</f>
        <v>#N/A</v>
      </c>
      <c r="AA2222" s="7" t="e">
        <f>_xlfn.XLOOKUP(F2222,'[8]乡镇通三级、旅游资源产业路项目明细'!$U:$U,'[8]乡镇通三级、旅游资源产业路项目明细'!$U:$U)</f>
        <v>#N/A</v>
      </c>
      <c r="AB2222" s="7" t="e">
        <f>VLOOKUP(F2222,[9]项目建设投资计划表!$L$7:$O$83,4,0)</f>
        <v>#N/A</v>
      </c>
    </row>
    <row r="2223" spans="1:28" ht="25.15" customHeight="1" outlineLevel="3" x14ac:dyDescent="0.4">
      <c r="A2223" s="4" t="s">
        <v>20</v>
      </c>
      <c r="B2223" s="4" t="s">
        <v>6572</v>
      </c>
      <c r="C2223" s="4" t="s">
        <v>6637</v>
      </c>
      <c r="D2223" s="4" t="s">
        <v>6706</v>
      </c>
      <c r="E2223" s="9"/>
      <c r="F2223" s="4" t="s">
        <v>6707</v>
      </c>
      <c r="G2223" s="4" t="s">
        <v>327</v>
      </c>
      <c r="H2223" s="9" t="s">
        <v>291</v>
      </c>
      <c r="I2223" s="9" t="s">
        <v>283</v>
      </c>
      <c r="J2223" s="4">
        <v>0.54</v>
      </c>
      <c r="K2223" s="4" t="s">
        <v>1812</v>
      </c>
      <c r="L2223" s="4" t="s">
        <v>1259</v>
      </c>
      <c r="M2223" s="4">
        <v>0.54</v>
      </c>
      <c r="N2223" s="4"/>
      <c r="O2223" s="4" t="s">
        <v>284</v>
      </c>
      <c r="P2223" s="4" t="s">
        <v>279</v>
      </c>
      <c r="Q2223" s="4" t="s">
        <v>6706</v>
      </c>
      <c r="R2223" s="4"/>
      <c r="S2223" s="18"/>
      <c r="U2223" s="7">
        <f>VLOOKUP(F2223,[6]农村公路!$I$6:$W$11652,15,0)</f>
        <v>0.54</v>
      </c>
      <c r="V2223" s="7">
        <f t="shared" si="109"/>
        <v>0</v>
      </c>
      <c r="W2223" s="7" t="e">
        <f>VLOOKUP(F2223,'[7]乡镇通三级、旅游资源产业路项目明细'!$F$8:$S$1305,14,0)</f>
        <v>#N/A</v>
      </c>
      <c r="AA2223" s="7" t="e">
        <f>_xlfn.XLOOKUP(F2223,'[8]乡镇通三级、旅游资源产业路项目明细'!$U:$U,'[8]乡镇通三级、旅游资源产业路项目明细'!$U:$U)</f>
        <v>#N/A</v>
      </c>
      <c r="AB2223" s="7" t="e">
        <f>VLOOKUP(F2223,[9]项目建设投资计划表!$L$7:$O$83,4,0)</f>
        <v>#N/A</v>
      </c>
    </row>
    <row r="2224" spans="1:28" ht="25.15" customHeight="1" outlineLevel="3" x14ac:dyDescent="0.4">
      <c r="A2224" s="4" t="s">
        <v>20</v>
      </c>
      <c r="B2224" s="4" t="s">
        <v>6572</v>
      </c>
      <c r="C2224" s="4" t="s">
        <v>6577</v>
      </c>
      <c r="D2224" s="4" t="s">
        <v>6708</v>
      </c>
      <c r="E2224" s="9"/>
      <c r="F2224" s="4" t="s">
        <v>6709</v>
      </c>
      <c r="G2224" s="4" t="s">
        <v>327</v>
      </c>
      <c r="H2224" s="9" t="s">
        <v>291</v>
      </c>
      <c r="I2224" s="9" t="s">
        <v>283</v>
      </c>
      <c r="J2224" s="4">
        <v>0.158</v>
      </c>
      <c r="K2224" s="4" t="s">
        <v>527</v>
      </c>
      <c r="L2224" s="4" t="s">
        <v>1259</v>
      </c>
      <c r="M2224" s="4">
        <v>0.158</v>
      </c>
      <c r="N2224" s="4"/>
      <c r="O2224" s="4" t="s">
        <v>284</v>
      </c>
      <c r="P2224" s="4" t="s">
        <v>279</v>
      </c>
      <c r="Q2224" s="4" t="s">
        <v>6708</v>
      </c>
      <c r="R2224" s="4"/>
      <c r="S2224" s="18"/>
      <c r="U2224" s="7">
        <f>VLOOKUP(F2224,[6]农村公路!$I$6:$W$11652,15,0)</f>
        <v>0.158</v>
      </c>
      <c r="V2224" s="7">
        <f t="shared" si="109"/>
        <v>0</v>
      </c>
      <c r="W2224" s="7" t="e">
        <f>VLOOKUP(F2224,'[7]乡镇通三级、旅游资源产业路项目明细'!$F$8:$S$1305,14,0)</f>
        <v>#N/A</v>
      </c>
      <c r="AA2224" s="7" t="e">
        <f>_xlfn.XLOOKUP(F2224,'[8]乡镇通三级、旅游资源产业路项目明细'!$U:$U,'[8]乡镇通三级、旅游资源产业路项目明细'!$U:$U)</f>
        <v>#N/A</v>
      </c>
      <c r="AB2224" s="7" t="e">
        <f>VLOOKUP(F2224,[9]项目建设投资计划表!$L$7:$O$83,4,0)</f>
        <v>#N/A</v>
      </c>
    </row>
    <row r="2225" spans="1:28" ht="25.15" customHeight="1" outlineLevel="3" x14ac:dyDescent="0.4">
      <c r="A2225" s="4" t="s">
        <v>20</v>
      </c>
      <c r="B2225" s="4" t="s">
        <v>6572</v>
      </c>
      <c r="C2225" s="4" t="s">
        <v>6577</v>
      </c>
      <c r="D2225" s="4" t="s">
        <v>6708</v>
      </c>
      <c r="E2225" s="9"/>
      <c r="F2225" s="4" t="s">
        <v>6710</v>
      </c>
      <c r="G2225" s="4" t="s">
        <v>327</v>
      </c>
      <c r="H2225" s="9" t="s">
        <v>291</v>
      </c>
      <c r="I2225" s="9" t="s">
        <v>283</v>
      </c>
      <c r="J2225" s="4">
        <v>0.161</v>
      </c>
      <c r="K2225" s="4" t="s">
        <v>527</v>
      </c>
      <c r="L2225" s="4" t="s">
        <v>1259</v>
      </c>
      <c r="M2225" s="4">
        <v>0.161</v>
      </c>
      <c r="N2225" s="4"/>
      <c r="O2225" s="4" t="s">
        <v>284</v>
      </c>
      <c r="P2225" s="4" t="s">
        <v>279</v>
      </c>
      <c r="Q2225" s="4" t="s">
        <v>6708</v>
      </c>
      <c r="R2225" s="4"/>
      <c r="S2225" s="18"/>
      <c r="U2225" s="7">
        <f>VLOOKUP(F2225,[6]农村公路!$I$6:$W$11652,15,0)</f>
        <v>0.161</v>
      </c>
      <c r="V2225" s="7">
        <f t="shared" si="109"/>
        <v>0</v>
      </c>
      <c r="W2225" s="7" t="e">
        <f>VLOOKUP(F2225,'[7]乡镇通三级、旅游资源产业路项目明细'!$F$8:$S$1305,14,0)</f>
        <v>#N/A</v>
      </c>
      <c r="AA2225" s="7" t="e">
        <f>_xlfn.XLOOKUP(F2225,'[8]乡镇通三级、旅游资源产业路项目明细'!$U:$U,'[8]乡镇通三级、旅游资源产业路项目明细'!$U:$U)</f>
        <v>#N/A</v>
      </c>
      <c r="AB2225" s="7" t="e">
        <f>VLOOKUP(F2225,[9]项目建设投资计划表!$L$7:$O$83,4,0)</f>
        <v>#N/A</v>
      </c>
    </row>
    <row r="2226" spans="1:28" ht="25.15" customHeight="1" outlineLevel="3" x14ac:dyDescent="0.4">
      <c r="A2226" s="4" t="s">
        <v>20</v>
      </c>
      <c r="B2226" s="4" t="s">
        <v>6572</v>
      </c>
      <c r="C2226" s="4" t="s">
        <v>6577</v>
      </c>
      <c r="D2226" s="4" t="s">
        <v>6711</v>
      </c>
      <c r="E2226" s="9"/>
      <c r="F2226" s="4" t="s">
        <v>6712</v>
      </c>
      <c r="G2226" s="4" t="s">
        <v>327</v>
      </c>
      <c r="H2226" s="9" t="s">
        <v>291</v>
      </c>
      <c r="I2226" s="9" t="s">
        <v>283</v>
      </c>
      <c r="J2226" s="4">
        <v>0.84799999999999998</v>
      </c>
      <c r="K2226" s="4" t="s">
        <v>527</v>
      </c>
      <c r="L2226" s="4" t="s">
        <v>1259</v>
      </c>
      <c r="M2226" s="4">
        <v>0.84799999999999998</v>
      </c>
      <c r="N2226" s="4"/>
      <c r="O2226" s="4" t="s">
        <v>284</v>
      </c>
      <c r="P2226" s="4" t="s">
        <v>279</v>
      </c>
      <c r="Q2226" s="4" t="s">
        <v>6711</v>
      </c>
      <c r="R2226" s="4"/>
      <c r="S2226" s="18"/>
      <c r="U2226" s="7">
        <f>VLOOKUP(F2226,[6]农村公路!$I$6:$W$11652,15,0)</f>
        <v>0.84799999999999998</v>
      </c>
      <c r="V2226" s="7">
        <f t="shared" si="109"/>
        <v>0</v>
      </c>
      <c r="W2226" s="7" t="e">
        <f>VLOOKUP(F2226,'[7]乡镇通三级、旅游资源产业路项目明细'!$F$8:$S$1305,14,0)</f>
        <v>#N/A</v>
      </c>
      <c r="AA2226" s="7" t="e">
        <f>_xlfn.XLOOKUP(F2226,'[8]乡镇通三级、旅游资源产业路项目明细'!$U:$U,'[8]乡镇通三级、旅游资源产业路项目明细'!$U:$U)</f>
        <v>#N/A</v>
      </c>
      <c r="AB2226" s="7" t="e">
        <f>VLOOKUP(F2226,[9]项目建设投资计划表!$L$7:$O$83,4,0)</f>
        <v>#N/A</v>
      </c>
    </row>
    <row r="2227" spans="1:28" ht="25.15" customHeight="1" outlineLevel="3" x14ac:dyDescent="0.4">
      <c r="A2227" s="4" t="s">
        <v>20</v>
      </c>
      <c r="B2227" s="4" t="s">
        <v>6572</v>
      </c>
      <c r="C2227" s="4" t="s">
        <v>5807</v>
      </c>
      <c r="D2227" s="4" t="s">
        <v>6713</v>
      </c>
      <c r="E2227" s="9"/>
      <c r="F2227" s="4" t="s">
        <v>6714</v>
      </c>
      <c r="G2227" s="4" t="s">
        <v>327</v>
      </c>
      <c r="H2227" s="9" t="s">
        <v>291</v>
      </c>
      <c r="I2227" s="9" t="s">
        <v>283</v>
      </c>
      <c r="J2227" s="4">
        <v>0.746</v>
      </c>
      <c r="K2227" s="4" t="s">
        <v>527</v>
      </c>
      <c r="L2227" s="4" t="s">
        <v>1259</v>
      </c>
      <c r="M2227" s="4">
        <v>0.746</v>
      </c>
      <c r="N2227" s="4"/>
      <c r="O2227" s="4" t="s">
        <v>284</v>
      </c>
      <c r="P2227" s="4" t="s">
        <v>279</v>
      </c>
      <c r="Q2227" s="4" t="s">
        <v>6713</v>
      </c>
      <c r="R2227" s="4"/>
      <c r="S2227" s="18"/>
      <c r="U2227" s="7">
        <f>VLOOKUP(F2227,[6]农村公路!$I$6:$W$11652,15,0)</f>
        <v>0.746</v>
      </c>
      <c r="V2227" s="7">
        <f t="shared" si="109"/>
        <v>0</v>
      </c>
      <c r="W2227" s="7" t="e">
        <f>VLOOKUP(F2227,'[7]乡镇通三级、旅游资源产业路项目明细'!$F$8:$S$1305,14,0)</f>
        <v>#N/A</v>
      </c>
      <c r="AA2227" s="7" t="e">
        <f>_xlfn.XLOOKUP(F2227,'[8]乡镇通三级、旅游资源产业路项目明细'!$U:$U,'[8]乡镇通三级、旅游资源产业路项目明细'!$U:$U)</f>
        <v>#N/A</v>
      </c>
      <c r="AB2227" s="7" t="e">
        <f>VLOOKUP(F2227,[9]项目建设投资计划表!$L$7:$O$83,4,0)</f>
        <v>#N/A</v>
      </c>
    </row>
    <row r="2228" spans="1:28" ht="25.15" customHeight="1" outlineLevel="3" x14ac:dyDescent="0.4">
      <c r="A2228" s="4" t="s">
        <v>20</v>
      </c>
      <c r="B2228" s="4" t="s">
        <v>6572</v>
      </c>
      <c r="C2228" s="4" t="s">
        <v>6674</v>
      </c>
      <c r="D2228" s="4" t="s">
        <v>6715</v>
      </c>
      <c r="E2228" s="9"/>
      <c r="F2228" s="4" t="s">
        <v>6716</v>
      </c>
      <c r="G2228" s="4" t="s">
        <v>327</v>
      </c>
      <c r="H2228" s="9" t="s">
        <v>291</v>
      </c>
      <c r="I2228" s="9" t="s">
        <v>283</v>
      </c>
      <c r="J2228" s="4">
        <v>0.71599999999999997</v>
      </c>
      <c r="K2228" s="4" t="s">
        <v>1812</v>
      </c>
      <c r="L2228" s="4" t="s">
        <v>1259</v>
      </c>
      <c r="M2228" s="4">
        <v>0.71599999999999997</v>
      </c>
      <c r="N2228" s="4"/>
      <c r="O2228" s="4" t="s">
        <v>284</v>
      </c>
      <c r="P2228" s="4" t="s">
        <v>279</v>
      </c>
      <c r="Q2228" s="4" t="s">
        <v>6715</v>
      </c>
      <c r="R2228" s="4"/>
      <c r="S2228" s="18"/>
      <c r="U2228" s="7">
        <f>VLOOKUP(F2228,[6]农村公路!$I$6:$W$11652,15,0)</f>
        <v>0.71599999999999997</v>
      </c>
      <c r="V2228" s="7">
        <f t="shared" si="109"/>
        <v>0</v>
      </c>
      <c r="W2228" s="7" t="e">
        <f>VLOOKUP(F2228,'[7]乡镇通三级、旅游资源产业路项目明细'!$F$8:$S$1305,14,0)</f>
        <v>#N/A</v>
      </c>
      <c r="AA2228" s="7" t="e">
        <f>_xlfn.XLOOKUP(F2228,'[8]乡镇通三级、旅游资源产业路项目明细'!$U:$U,'[8]乡镇通三级、旅游资源产业路项目明细'!$U:$U)</f>
        <v>#N/A</v>
      </c>
      <c r="AB2228" s="7" t="e">
        <f>VLOOKUP(F2228,[9]项目建设投资计划表!$L$7:$O$83,4,0)</f>
        <v>#N/A</v>
      </c>
    </row>
    <row r="2229" spans="1:28" ht="25.15" customHeight="1" outlineLevel="3" x14ac:dyDescent="0.4">
      <c r="A2229" s="4" t="s">
        <v>20</v>
      </c>
      <c r="B2229" s="4" t="s">
        <v>6572</v>
      </c>
      <c r="C2229" s="4" t="s">
        <v>6717</v>
      </c>
      <c r="D2229" s="4" t="s">
        <v>6718</v>
      </c>
      <c r="E2229" s="9"/>
      <c r="F2229" s="4" t="s">
        <v>6719</v>
      </c>
      <c r="G2229" s="4" t="s">
        <v>327</v>
      </c>
      <c r="H2229" s="9" t="s">
        <v>291</v>
      </c>
      <c r="I2229" s="9" t="s">
        <v>283</v>
      </c>
      <c r="J2229" s="4">
        <v>0.40899999999999997</v>
      </c>
      <c r="K2229" s="4" t="s">
        <v>527</v>
      </c>
      <c r="L2229" s="4" t="s">
        <v>1259</v>
      </c>
      <c r="M2229" s="4">
        <v>0.40899999999999997</v>
      </c>
      <c r="N2229" s="4"/>
      <c r="O2229" s="4" t="s">
        <v>284</v>
      </c>
      <c r="P2229" s="4" t="s">
        <v>279</v>
      </c>
      <c r="Q2229" s="4" t="s">
        <v>6718</v>
      </c>
      <c r="R2229" s="4"/>
      <c r="S2229" s="18"/>
      <c r="U2229" s="7">
        <f>VLOOKUP(F2229,[6]农村公路!$I$6:$W$11652,15,0)</f>
        <v>0.40899999999999997</v>
      </c>
      <c r="V2229" s="7">
        <f t="shared" si="109"/>
        <v>0</v>
      </c>
      <c r="W2229" s="7" t="e">
        <f>VLOOKUP(F2229,'[7]乡镇通三级、旅游资源产业路项目明细'!$F$8:$S$1305,14,0)</f>
        <v>#N/A</v>
      </c>
      <c r="AA2229" s="7" t="e">
        <f>_xlfn.XLOOKUP(F2229,'[8]乡镇通三级、旅游资源产业路项目明细'!$U:$U,'[8]乡镇通三级、旅游资源产业路项目明细'!$U:$U)</f>
        <v>#N/A</v>
      </c>
      <c r="AB2229" s="7" t="e">
        <f>VLOOKUP(F2229,[9]项目建设投资计划表!$L$7:$O$83,4,0)</f>
        <v>#N/A</v>
      </c>
    </row>
    <row r="2230" spans="1:28" ht="25.15" customHeight="1" outlineLevel="3" x14ac:dyDescent="0.4">
      <c r="A2230" s="4" t="s">
        <v>20</v>
      </c>
      <c r="B2230" s="4" t="s">
        <v>6572</v>
      </c>
      <c r="C2230" s="4" t="s">
        <v>6577</v>
      </c>
      <c r="D2230" s="4" t="s">
        <v>6720</v>
      </c>
      <c r="E2230" s="9"/>
      <c r="F2230" s="4" t="s">
        <v>6721</v>
      </c>
      <c r="G2230" s="4" t="s">
        <v>327</v>
      </c>
      <c r="H2230" s="9" t="s">
        <v>291</v>
      </c>
      <c r="I2230" s="9" t="s">
        <v>283</v>
      </c>
      <c r="J2230" s="4">
        <v>0.33300000000000002</v>
      </c>
      <c r="K2230" s="4" t="s">
        <v>1812</v>
      </c>
      <c r="L2230" s="4" t="s">
        <v>1259</v>
      </c>
      <c r="M2230" s="4">
        <v>0.33300000000000002</v>
      </c>
      <c r="N2230" s="4"/>
      <c r="O2230" s="4" t="s">
        <v>284</v>
      </c>
      <c r="P2230" s="4" t="s">
        <v>279</v>
      </c>
      <c r="Q2230" s="4" t="s">
        <v>6720</v>
      </c>
      <c r="R2230" s="4"/>
      <c r="S2230" s="18"/>
      <c r="U2230" s="7">
        <f>VLOOKUP(F2230,[6]农村公路!$I$6:$W$11652,15,0)</f>
        <v>0.33300000000000002</v>
      </c>
      <c r="V2230" s="7">
        <f t="shared" si="109"/>
        <v>0</v>
      </c>
      <c r="W2230" s="7" t="e">
        <f>VLOOKUP(F2230,'[7]乡镇通三级、旅游资源产业路项目明细'!$F$8:$S$1305,14,0)</f>
        <v>#N/A</v>
      </c>
      <c r="AA2230" s="7" t="e">
        <f>_xlfn.XLOOKUP(F2230,'[8]乡镇通三级、旅游资源产业路项目明细'!$U:$U,'[8]乡镇通三级、旅游资源产业路项目明细'!$U:$U)</f>
        <v>#N/A</v>
      </c>
      <c r="AB2230" s="7" t="e">
        <f>VLOOKUP(F2230,[9]项目建设投资计划表!$L$7:$O$83,4,0)</f>
        <v>#N/A</v>
      </c>
    </row>
    <row r="2231" spans="1:28" s="1" customFormat="1" ht="25.15" customHeight="1" outlineLevel="2" x14ac:dyDescent="0.4">
      <c r="A2231" s="4"/>
      <c r="B2231" s="11" t="s">
        <v>165</v>
      </c>
      <c r="C2231" s="4"/>
      <c r="D2231" s="4"/>
      <c r="E2231" s="9"/>
      <c r="F2231" s="4"/>
      <c r="G2231" s="4"/>
      <c r="H2231" s="9"/>
      <c r="I2231" s="9"/>
      <c r="J2231" s="4">
        <f>SUBTOTAL(9,J2232:J2252)</f>
        <v>77.277999999999992</v>
      </c>
      <c r="K2231" s="4"/>
      <c r="L2231" s="4"/>
      <c r="M2231" s="4">
        <f>SUBTOTAL(9,M2232:M2252)</f>
        <v>66.787999999999997</v>
      </c>
      <c r="N2231" s="4">
        <v>59</v>
      </c>
      <c r="O2231" s="4"/>
      <c r="P2231" s="4"/>
      <c r="Q2231" s="4"/>
      <c r="R2231" s="4"/>
      <c r="S2231" s="18">
        <f t="shared" ref="S2231" si="110">J2231-N2231</f>
        <v>18.277999999999992</v>
      </c>
    </row>
    <row r="2232" spans="1:28" ht="25.15" customHeight="1" outlineLevel="3" x14ac:dyDescent="0.4">
      <c r="A2232" s="4" t="s">
        <v>20</v>
      </c>
      <c r="B2232" s="4" t="s">
        <v>165</v>
      </c>
      <c r="C2232" s="4" t="s">
        <v>6722</v>
      </c>
      <c r="D2232" s="4" t="s">
        <v>6723</v>
      </c>
      <c r="E2232" s="9"/>
      <c r="F2232" s="4" t="s">
        <v>6724</v>
      </c>
      <c r="G2232" s="4" t="s">
        <v>434</v>
      </c>
      <c r="H2232" s="9" t="s">
        <v>200</v>
      </c>
      <c r="I2232" s="9" t="s">
        <v>6725</v>
      </c>
      <c r="J2232" s="4">
        <v>16.5</v>
      </c>
      <c r="K2232" s="4">
        <v>0</v>
      </c>
      <c r="L2232" s="4" t="s">
        <v>279</v>
      </c>
      <c r="M2232" s="4">
        <v>16.5</v>
      </c>
      <c r="N2232" s="4"/>
      <c r="O2232" s="4">
        <v>6.5</v>
      </c>
      <c r="P2232" s="4" t="s">
        <v>436</v>
      </c>
      <c r="Q2232" s="4" t="s">
        <v>6722</v>
      </c>
      <c r="R2232" s="4"/>
      <c r="S2232" s="18"/>
      <c r="W2232" s="7" t="e">
        <f>VLOOKUP(F2232,'[7]2021年备案'!$F$8:$S$1293,14,0)</f>
        <v>#N/A</v>
      </c>
      <c r="Y2232" s="7" t="e">
        <f>J2232-W2232-M2232</f>
        <v>#N/A</v>
      </c>
      <c r="Z2232" s="7" t="s">
        <v>437</v>
      </c>
      <c r="AA2232" s="7" t="e">
        <f>_xlfn.XLOOKUP(F2232,'[8]乡镇通三级、旅游资源产业路项目明细'!$U:$U,'[8]乡镇通三级、旅游资源产业路项目明细'!$U:$U)</f>
        <v>#N/A</v>
      </c>
      <c r="AB2232" s="7" t="e">
        <f>VLOOKUP(F2232,[9]项目建设投资计划表!$L$7:$O$83,4,0)</f>
        <v>#N/A</v>
      </c>
    </row>
    <row r="2233" spans="1:28" ht="25.15" customHeight="1" outlineLevel="3" x14ac:dyDescent="0.4">
      <c r="A2233" s="4" t="s">
        <v>20</v>
      </c>
      <c r="B2233" s="4" t="s">
        <v>165</v>
      </c>
      <c r="C2233" s="4" t="s">
        <v>6726</v>
      </c>
      <c r="D2233" s="4" t="s">
        <v>6727</v>
      </c>
      <c r="E2233" s="9"/>
      <c r="F2233" s="4" t="s">
        <v>6728</v>
      </c>
      <c r="G2233" s="4" t="s">
        <v>290</v>
      </c>
      <c r="H2233" s="9" t="s">
        <v>200</v>
      </c>
      <c r="I2233" s="9" t="s">
        <v>6729</v>
      </c>
      <c r="J2233" s="4">
        <v>13.08</v>
      </c>
      <c r="K2233" s="4" t="s">
        <v>300</v>
      </c>
      <c r="L2233" s="4">
        <v>0</v>
      </c>
      <c r="M2233" s="4">
        <v>4.4000000000000004</v>
      </c>
      <c r="N2233" s="4"/>
      <c r="O2233" s="4" t="s">
        <v>363</v>
      </c>
      <c r="P2233" s="4" t="s">
        <v>279</v>
      </c>
      <c r="Q2233" s="4" t="s">
        <v>6730</v>
      </c>
      <c r="R2233" s="4"/>
      <c r="S2233" s="18"/>
      <c r="U2233" s="7">
        <f>VLOOKUP(F2233,[6]农村公路!$I$6:$W$11652,15,0)</f>
        <v>13.08</v>
      </c>
      <c r="V2233" s="7">
        <f t="shared" ref="V2233:V2252" si="111">J2233-U2233</f>
        <v>0</v>
      </c>
      <c r="W2233" s="7">
        <f>VLOOKUP(F2233,'[7]2021年备案'!$F$8:$S$1293,14,0)</f>
        <v>8.68</v>
      </c>
      <c r="X2233" s="7">
        <f>J2233-W2233</f>
        <v>4.4000000000000004</v>
      </c>
      <c r="Y2233" s="7">
        <f>X2233-M2233</f>
        <v>0</v>
      </c>
      <c r="AA2233" s="7" t="e">
        <f>_xlfn.XLOOKUP(F2233,'[8]乡镇通三级、旅游资源产业路项目明细'!$U:$U,'[8]乡镇通三级、旅游资源产业路项目明细'!$U:$U)</f>
        <v>#N/A</v>
      </c>
      <c r="AB2233" s="7" t="e">
        <f>VLOOKUP(F2233,[9]项目建设投资计划表!$L$7:$O$83,4,0)</f>
        <v>#N/A</v>
      </c>
    </row>
    <row r="2234" spans="1:28" ht="25.15" customHeight="1" outlineLevel="3" x14ac:dyDescent="0.4">
      <c r="A2234" s="4" t="s">
        <v>20</v>
      </c>
      <c r="B2234" s="4" t="s">
        <v>165</v>
      </c>
      <c r="C2234" s="4" t="s">
        <v>6731</v>
      </c>
      <c r="D2234" s="4" t="s">
        <v>6732</v>
      </c>
      <c r="E2234" s="9"/>
      <c r="F2234" s="4" t="s">
        <v>6733</v>
      </c>
      <c r="G2234" s="4" t="s">
        <v>275</v>
      </c>
      <c r="H2234" s="9" t="s">
        <v>200</v>
      </c>
      <c r="I2234" s="9" t="s">
        <v>283</v>
      </c>
      <c r="J2234" s="4">
        <v>1.079</v>
      </c>
      <c r="K2234" s="4" t="s">
        <v>284</v>
      </c>
      <c r="L2234" s="4">
        <v>0</v>
      </c>
      <c r="M2234" s="4">
        <v>1.079</v>
      </c>
      <c r="N2234" s="4"/>
      <c r="O2234" s="4" t="s">
        <v>923</v>
      </c>
      <c r="P2234" s="4" t="s">
        <v>279</v>
      </c>
      <c r="Q2234" s="4" t="s">
        <v>6734</v>
      </c>
      <c r="R2234" s="4"/>
      <c r="S2234" s="18"/>
      <c r="U2234" s="7">
        <f>VLOOKUP(F2234,[6]农村公路!$I$6:$W$11652,15,0)</f>
        <v>1.079</v>
      </c>
      <c r="V2234" s="7">
        <f t="shared" si="111"/>
        <v>0</v>
      </c>
      <c r="W2234" s="7" t="e">
        <f>VLOOKUP(F2234,'[7]乡镇通三级、旅游资源产业路项目明细'!$F$8:$S$1305,14,0)</f>
        <v>#N/A</v>
      </c>
      <c r="AA2234" s="7" t="e">
        <f>_xlfn.XLOOKUP(F2234,'[8]乡镇通三级、旅游资源产业路项目明细'!$U:$U,'[8]乡镇通三级、旅游资源产业路项目明细'!$U:$U)</f>
        <v>#N/A</v>
      </c>
      <c r="AB2234" s="7" t="e">
        <f>VLOOKUP(F2234,[9]项目建设投资计划表!$L$7:$O$83,4,0)</f>
        <v>#N/A</v>
      </c>
    </row>
    <row r="2235" spans="1:28" ht="25.15" customHeight="1" outlineLevel="3" x14ac:dyDescent="0.4">
      <c r="A2235" s="4" t="s">
        <v>20</v>
      </c>
      <c r="B2235" s="4" t="s">
        <v>165</v>
      </c>
      <c r="C2235" s="4" t="s">
        <v>6731</v>
      </c>
      <c r="D2235" s="4" t="s">
        <v>6735</v>
      </c>
      <c r="E2235" s="9"/>
      <c r="F2235" s="4" t="s">
        <v>6736</v>
      </c>
      <c r="G2235" s="4" t="s">
        <v>275</v>
      </c>
      <c r="H2235" s="9" t="s">
        <v>200</v>
      </c>
      <c r="I2235" s="9" t="s">
        <v>283</v>
      </c>
      <c r="J2235" s="4">
        <v>3.0139999999999998</v>
      </c>
      <c r="K2235" s="4" t="s">
        <v>377</v>
      </c>
      <c r="L2235" s="4">
        <v>0</v>
      </c>
      <c r="M2235" s="4">
        <v>3.0139999999999998</v>
      </c>
      <c r="N2235" s="4"/>
      <c r="O2235" s="4" t="s">
        <v>923</v>
      </c>
      <c r="P2235" s="4" t="s">
        <v>279</v>
      </c>
      <c r="Q2235" s="4" t="s">
        <v>6737</v>
      </c>
      <c r="R2235" s="4"/>
      <c r="S2235" s="18"/>
      <c r="U2235" s="7">
        <f>VLOOKUP(F2235,[6]农村公路!$I$6:$W$11652,15,0)</f>
        <v>3.0139999999999998</v>
      </c>
      <c r="V2235" s="7">
        <f t="shared" si="111"/>
        <v>0</v>
      </c>
      <c r="W2235" s="7" t="e">
        <f>VLOOKUP(F2235,'[7]乡镇通三级、旅游资源产业路项目明细'!$F$8:$S$1305,14,0)</f>
        <v>#N/A</v>
      </c>
      <c r="AA2235" s="7" t="e">
        <f>_xlfn.XLOOKUP(F2235,'[8]乡镇通三级、旅游资源产业路项目明细'!$U:$U,'[8]乡镇通三级、旅游资源产业路项目明细'!$U:$U)</f>
        <v>#N/A</v>
      </c>
      <c r="AB2235" s="7" t="e">
        <f>VLOOKUP(F2235,[9]项目建设投资计划表!$L$7:$O$83,4,0)</f>
        <v>#N/A</v>
      </c>
    </row>
    <row r="2236" spans="1:28" ht="25.15" customHeight="1" outlineLevel="3" x14ac:dyDescent="0.4">
      <c r="A2236" s="4" t="s">
        <v>20</v>
      </c>
      <c r="B2236" s="4" t="s">
        <v>165</v>
      </c>
      <c r="C2236" s="4" t="s">
        <v>6738</v>
      </c>
      <c r="D2236" s="4" t="s">
        <v>6739</v>
      </c>
      <c r="E2236" s="9"/>
      <c r="F2236" s="4" t="s">
        <v>6740</v>
      </c>
      <c r="G2236" s="4" t="s">
        <v>275</v>
      </c>
      <c r="H2236" s="9" t="s">
        <v>291</v>
      </c>
      <c r="I2236" s="9" t="s">
        <v>283</v>
      </c>
      <c r="J2236" s="4">
        <v>1.5</v>
      </c>
      <c r="K2236" s="4" t="s">
        <v>377</v>
      </c>
      <c r="L2236" s="4">
        <v>0</v>
      </c>
      <c r="M2236" s="4">
        <v>1.5</v>
      </c>
      <c r="N2236" s="4"/>
      <c r="O2236" s="4" t="s">
        <v>923</v>
      </c>
      <c r="P2236" s="4" t="s">
        <v>279</v>
      </c>
      <c r="Q2236" s="4" t="s">
        <v>6741</v>
      </c>
      <c r="R2236" s="4"/>
      <c r="S2236" s="18"/>
      <c r="U2236" s="7">
        <f>VLOOKUP(F2236,[6]农村公路!$I$6:$W$11652,15,0)</f>
        <v>1.5</v>
      </c>
      <c r="V2236" s="7">
        <f t="shared" si="111"/>
        <v>0</v>
      </c>
      <c r="W2236" s="7" t="e">
        <f>VLOOKUP(F2236,'[7]乡镇通三级、旅游资源产业路项目明细'!$F$8:$S$1305,14,0)</f>
        <v>#N/A</v>
      </c>
      <c r="AA2236" s="7" t="e">
        <f>_xlfn.XLOOKUP(F2236,'[8]乡镇通三级、旅游资源产业路项目明细'!$U:$U,'[8]乡镇通三级、旅游资源产业路项目明细'!$U:$U)</f>
        <v>#N/A</v>
      </c>
      <c r="AB2236" s="7" t="e">
        <f>VLOOKUP(F2236,[9]项目建设投资计划表!$L$7:$O$83,4,0)</f>
        <v>#N/A</v>
      </c>
    </row>
    <row r="2237" spans="1:28" ht="25.15" customHeight="1" outlineLevel="3" x14ac:dyDescent="0.4">
      <c r="A2237" s="4" t="s">
        <v>20</v>
      </c>
      <c r="B2237" s="4" t="s">
        <v>165</v>
      </c>
      <c r="C2237" s="4" t="s">
        <v>6742</v>
      </c>
      <c r="D2237" s="4" t="s">
        <v>6743</v>
      </c>
      <c r="E2237" s="9"/>
      <c r="F2237" s="4" t="s">
        <v>6744</v>
      </c>
      <c r="G2237" s="4" t="s">
        <v>275</v>
      </c>
      <c r="H2237" s="9" t="s">
        <v>291</v>
      </c>
      <c r="I2237" s="9" t="s">
        <v>283</v>
      </c>
      <c r="J2237" s="4">
        <v>3.11</v>
      </c>
      <c r="K2237" s="4" t="s">
        <v>377</v>
      </c>
      <c r="L2237" s="4">
        <v>0</v>
      </c>
      <c r="M2237" s="4">
        <v>3.11</v>
      </c>
      <c r="N2237" s="4"/>
      <c r="O2237" s="4" t="s">
        <v>285</v>
      </c>
      <c r="P2237" s="4" t="s">
        <v>279</v>
      </c>
      <c r="Q2237" s="4" t="s">
        <v>6745</v>
      </c>
      <c r="R2237" s="4"/>
      <c r="S2237" s="18"/>
      <c r="U2237" s="7">
        <f>VLOOKUP(F2237,[6]农村公路!$I$6:$W$11652,15,0)</f>
        <v>3.11</v>
      </c>
      <c r="V2237" s="7">
        <f t="shared" si="111"/>
        <v>0</v>
      </c>
      <c r="W2237" s="7" t="e">
        <f>VLOOKUP(F2237,'[7]乡镇通三级、旅游资源产业路项目明细'!$F$8:$S$1305,14,0)</f>
        <v>#N/A</v>
      </c>
      <c r="AA2237" s="7" t="e">
        <f>_xlfn.XLOOKUP(F2237,'[8]乡镇通三级、旅游资源产业路项目明细'!$U:$U,'[8]乡镇通三级、旅游资源产业路项目明细'!$U:$U)</f>
        <v>#N/A</v>
      </c>
      <c r="AB2237" s="7" t="e">
        <f>VLOOKUP(F2237,[9]项目建设投资计划表!$L$7:$O$83,4,0)</f>
        <v>#N/A</v>
      </c>
    </row>
    <row r="2238" spans="1:28" ht="25.15" customHeight="1" outlineLevel="3" x14ac:dyDescent="0.4">
      <c r="A2238" s="4" t="s">
        <v>20</v>
      </c>
      <c r="B2238" s="4" t="s">
        <v>165</v>
      </c>
      <c r="C2238" s="4" t="s">
        <v>6731</v>
      </c>
      <c r="D2238" s="4" t="s">
        <v>6746</v>
      </c>
      <c r="E2238" s="9"/>
      <c r="F2238" s="4" t="s">
        <v>6747</v>
      </c>
      <c r="G2238" s="4" t="s">
        <v>275</v>
      </c>
      <c r="H2238" s="9" t="s">
        <v>200</v>
      </c>
      <c r="I2238" s="9" t="s">
        <v>283</v>
      </c>
      <c r="J2238" s="4">
        <v>3.585</v>
      </c>
      <c r="K2238" s="4" t="s">
        <v>377</v>
      </c>
      <c r="L2238" s="4">
        <v>0</v>
      </c>
      <c r="M2238" s="4">
        <v>3.585</v>
      </c>
      <c r="N2238" s="4"/>
      <c r="O2238" s="4" t="s">
        <v>923</v>
      </c>
      <c r="P2238" s="4" t="s">
        <v>279</v>
      </c>
      <c r="Q2238" s="4" t="s">
        <v>6748</v>
      </c>
      <c r="R2238" s="4"/>
      <c r="S2238" s="18"/>
      <c r="U2238" s="7">
        <f>VLOOKUP(F2238,[6]农村公路!$I$6:$W$11652,15,0)</f>
        <v>3.585</v>
      </c>
      <c r="V2238" s="7">
        <f t="shared" si="111"/>
        <v>0</v>
      </c>
      <c r="W2238" s="7" t="e">
        <f>VLOOKUP(F2238,'[7]乡镇通三级、旅游资源产业路项目明细'!$F$8:$S$1305,14,0)</f>
        <v>#N/A</v>
      </c>
      <c r="AA2238" s="7" t="e">
        <f>_xlfn.XLOOKUP(F2238,'[8]乡镇通三级、旅游资源产业路项目明细'!$U:$U,'[8]乡镇通三级、旅游资源产业路项目明细'!$U:$U)</f>
        <v>#N/A</v>
      </c>
      <c r="AB2238" s="7" t="e">
        <f>VLOOKUP(F2238,[9]项目建设投资计划表!$L$7:$O$83,4,0)</f>
        <v>#N/A</v>
      </c>
    </row>
    <row r="2239" spans="1:28" ht="25.15" customHeight="1" outlineLevel="3" x14ac:dyDescent="0.4">
      <c r="A2239" s="4" t="s">
        <v>20</v>
      </c>
      <c r="B2239" s="4" t="s">
        <v>165</v>
      </c>
      <c r="C2239" s="4" t="s">
        <v>6749</v>
      </c>
      <c r="D2239" s="4" t="s">
        <v>6750</v>
      </c>
      <c r="E2239" s="9"/>
      <c r="F2239" s="4" t="s">
        <v>6751</v>
      </c>
      <c r="G2239" s="4" t="s">
        <v>275</v>
      </c>
      <c r="H2239" s="9" t="s">
        <v>291</v>
      </c>
      <c r="I2239" s="9" t="s">
        <v>6752</v>
      </c>
      <c r="J2239" s="4">
        <v>3.59</v>
      </c>
      <c r="K2239" s="4" t="s">
        <v>284</v>
      </c>
      <c r="L2239" s="4">
        <v>0</v>
      </c>
      <c r="M2239" s="4">
        <v>3.59</v>
      </c>
      <c r="N2239" s="4"/>
      <c r="O2239" s="4" t="s">
        <v>285</v>
      </c>
      <c r="P2239" s="4" t="s">
        <v>279</v>
      </c>
      <c r="Q2239" s="4" t="s">
        <v>6753</v>
      </c>
      <c r="R2239" s="4"/>
      <c r="S2239" s="18"/>
      <c r="U2239" s="7">
        <f>VLOOKUP(F2239,[6]农村公路!$I$6:$W$11652,15,0)</f>
        <v>3.59</v>
      </c>
      <c r="V2239" s="7">
        <f t="shared" si="111"/>
        <v>0</v>
      </c>
      <c r="W2239" s="7" t="e">
        <f>VLOOKUP(F2239,'[7]乡镇通三级、旅游资源产业路项目明细'!$F$8:$S$1305,14,0)</f>
        <v>#N/A</v>
      </c>
      <c r="AA2239" s="7" t="e">
        <f>_xlfn.XLOOKUP(F2239,'[8]乡镇通三级、旅游资源产业路项目明细'!$U:$U,'[8]乡镇通三级、旅游资源产业路项目明细'!$U:$U)</f>
        <v>#N/A</v>
      </c>
      <c r="AB2239" s="7" t="e">
        <f>VLOOKUP(F2239,[9]项目建设投资计划表!$L$7:$O$83,4,0)</f>
        <v>#N/A</v>
      </c>
    </row>
    <row r="2240" spans="1:28" ht="25.15" customHeight="1" outlineLevel="3" x14ac:dyDescent="0.4">
      <c r="A2240" s="4" t="s">
        <v>20</v>
      </c>
      <c r="B2240" s="4" t="s">
        <v>165</v>
      </c>
      <c r="C2240" s="4" t="s">
        <v>6754</v>
      </c>
      <c r="D2240" s="4" t="s">
        <v>6755</v>
      </c>
      <c r="E2240" s="9"/>
      <c r="F2240" s="4" t="s">
        <v>6756</v>
      </c>
      <c r="G2240" s="4" t="s">
        <v>275</v>
      </c>
      <c r="H2240" s="9" t="s">
        <v>291</v>
      </c>
      <c r="I2240" s="9" t="s">
        <v>283</v>
      </c>
      <c r="J2240" s="4">
        <v>2.72</v>
      </c>
      <c r="K2240" s="4" t="s">
        <v>1812</v>
      </c>
      <c r="L2240" s="4">
        <v>0</v>
      </c>
      <c r="M2240" s="4">
        <v>2.72</v>
      </c>
      <c r="N2240" s="4"/>
      <c r="O2240" s="4" t="s">
        <v>923</v>
      </c>
      <c r="P2240" s="4" t="s">
        <v>279</v>
      </c>
      <c r="Q2240" s="4" t="s">
        <v>6757</v>
      </c>
      <c r="R2240" s="4"/>
      <c r="S2240" s="18"/>
      <c r="U2240" s="7">
        <f>VLOOKUP(F2240,[6]农村公路!$I$6:$W$11652,15,0)</f>
        <v>2.72</v>
      </c>
      <c r="V2240" s="7">
        <f t="shared" si="111"/>
        <v>0</v>
      </c>
      <c r="W2240" s="7" t="e">
        <f>VLOOKUP(F2240,'[7]乡镇通三级、旅游资源产业路项目明细'!$F$8:$S$1305,14,0)</f>
        <v>#N/A</v>
      </c>
      <c r="AA2240" s="7" t="e">
        <f>_xlfn.XLOOKUP(F2240,'[8]乡镇通三级、旅游资源产业路项目明细'!$U:$U,'[8]乡镇通三级、旅游资源产业路项目明细'!$U:$U)</f>
        <v>#N/A</v>
      </c>
      <c r="AB2240" s="7" t="e">
        <f>VLOOKUP(F2240,[9]项目建设投资计划表!$L$7:$O$83,4,0)</f>
        <v>#N/A</v>
      </c>
    </row>
    <row r="2241" spans="1:28" ht="25.15" customHeight="1" outlineLevel="3" x14ac:dyDescent="0.4">
      <c r="A2241" s="4" t="s">
        <v>20</v>
      </c>
      <c r="B2241" s="4" t="s">
        <v>165</v>
      </c>
      <c r="C2241" s="4" t="s">
        <v>6758</v>
      </c>
      <c r="D2241" s="4" t="s">
        <v>6759</v>
      </c>
      <c r="E2241" s="9"/>
      <c r="F2241" s="4" t="s">
        <v>6760</v>
      </c>
      <c r="G2241" s="4" t="s">
        <v>275</v>
      </c>
      <c r="H2241" s="9" t="s">
        <v>200</v>
      </c>
      <c r="I2241" s="9" t="s">
        <v>283</v>
      </c>
      <c r="J2241" s="4">
        <v>2.17</v>
      </c>
      <c r="K2241" s="4" t="s">
        <v>377</v>
      </c>
      <c r="L2241" s="4">
        <v>0</v>
      </c>
      <c r="M2241" s="4">
        <v>0.36</v>
      </c>
      <c r="N2241" s="4"/>
      <c r="O2241" s="4" t="s">
        <v>923</v>
      </c>
      <c r="P2241" s="4" t="s">
        <v>279</v>
      </c>
      <c r="Q2241" s="4" t="s">
        <v>6761</v>
      </c>
      <c r="R2241" s="4"/>
      <c r="S2241" s="18"/>
      <c r="U2241" s="7">
        <f>VLOOKUP(F2241,[6]农村公路!$I$6:$W$11652,15,0)</f>
        <v>2.17</v>
      </c>
      <c r="V2241" s="7">
        <f t="shared" si="111"/>
        <v>0</v>
      </c>
      <c r="W2241" s="7">
        <f>VLOOKUP(F2241,'[7]2021年备案'!$F$8:$S$1293,14,0)</f>
        <v>1.81</v>
      </c>
      <c r="X2241" s="7">
        <f>J2241-W2241</f>
        <v>0.35999999999999988</v>
      </c>
      <c r="Y2241" s="7">
        <f>X2241-M2241</f>
        <v>0</v>
      </c>
      <c r="AA2241" s="7" t="e">
        <f>_xlfn.XLOOKUP(F2241,'[8]乡镇通三级、旅游资源产业路项目明细'!$U:$U,'[8]乡镇通三级、旅游资源产业路项目明细'!$U:$U)</f>
        <v>#N/A</v>
      </c>
      <c r="AB2241" s="7" t="e">
        <f>VLOOKUP(F2241,[9]项目建设投资计划表!$L$7:$O$83,4,0)</f>
        <v>#N/A</v>
      </c>
    </row>
    <row r="2242" spans="1:28" ht="25.15" customHeight="1" outlineLevel="3" x14ac:dyDescent="0.4">
      <c r="A2242" s="4" t="s">
        <v>20</v>
      </c>
      <c r="B2242" s="4" t="s">
        <v>165</v>
      </c>
      <c r="C2242" s="4" t="s">
        <v>6738</v>
      </c>
      <c r="D2242" s="4" t="s">
        <v>6762</v>
      </c>
      <c r="E2242" s="9"/>
      <c r="F2242" s="4" t="s">
        <v>6763</v>
      </c>
      <c r="G2242" s="4" t="s">
        <v>327</v>
      </c>
      <c r="H2242" s="9" t="s">
        <v>291</v>
      </c>
      <c r="I2242" s="9" t="s">
        <v>283</v>
      </c>
      <c r="J2242" s="4">
        <v>1.86</v>
      </c>
      <c r="K2242" s="4" t="s">
        <v>1812</v>
      </c>
      <c r="L2242" s="4" t="s">
        <v>1021</v>
      </c>
      <c r="M2242" s="4">
        <v>1.86</v>
      </c>
      <c r="N2242" s="4"/>
      <c r="O2242" s="4" t="s">
        <v>277</v>
      </c>
      <c r="P2242" s="4" t="s">
        <v>279</v>
      </c>
      <c r="Q2242" s="4" t="s">
        <v>6762</v>
      </c>
      <c r="R2242" s="4"/>
      <c r="S2242" s="18"/>
      <c r="U2242" s="7">
        <f>VLOOKUP(F2242,[6]农村公路!$I$6:$W$11652,15,0)</f>
        <v>1.86</v>
      </c>
      <c r="V2242" s="7">
        <f t="shared" si="111"/>
        <v>0</v>
      </c>
      <c r="W2242" s="7" t="e">
        <f>VLOOKUP(F2242,'[7]乡镇通三级、旅游资源产业路项目明细'!$F$8:$S$1305,14,0)</f>
        <v>#N/A</v>
      </c>
      <c r="AA2242" s="7" t="e">
        <f>_xlfn.XLOOKUP(F2242,'[8]乡镇通三级、旅游资源产业路项目明细'!$U:$U,'[8]乡镇通三级、旅游资源产业路项目明细'!$U:$U)</f>
        <v>#N/A</v>
      </c>
      <c r="AB2242" s="7" t="e">
        <f>VLOOKUP(F2242,[9]项目建设投资计划表!$L$7:$O$83,4,0)</f>
        <v>#N/A</v>
      </c>
    </row>
    <row r="2243" spans="1:28" ht="25.15" customHeight="1" outlineLevel="3" x14ac:dyDescent="0.4">
      <c r="A2243" s="4" t="s">
        <v>20</v>
      </c>
      <c r="B2243" s="4" t="s">
        <v>165</v>
      </c>
      <c r="C2243" s="4" t="s">
        <v>6738</v>
      </c>
      <c r="D2243" s="4" t="s">
        <v>6764</v>
      </c>
      <c r="E2243" s="9"/>
      <c r="F2243" s="4" t="s">
        <v>6765</v>
      </c>
      <c r="G2243" s="4" t="s">
        <v>327</v>
      </c>
      <c r="H2243" s="9" t="s">
        <v>291</v>
      </c>
      <c r="I2243" s="9" t="s">
        <v>283</v>
      </c>
      <c r="J2243" s="4">
        <v>1.6</v>
      </c>
      <c r="K2243" s="4" t="s">
        <v>1812</v>
      </c>
      <c r="L2243" s="4" t="s">
        <v>279</v>
      </c>
      <c r="M2243" s="4">
        <v>1.6</v>
      </c>
      <c r="N2243" s="4"/>
      <c r="O2243" s="4" t="s">
        <v>277</v>
      </c>
      <c r="P2243" s="4" t="s">
        <v>279</v>
      </c>
      <c r="Q2243" s="4" t="s">
        <v>6764</v>
      </c>
      <c r="R2243" s="4"/>
      <c r="S2243" s="18"/>
      <c r="U2243" s="7">
        <f>VLOOKUP(F2243,[6]农村公路!$I$6:$W$11652,15,0)</f>
        <v>1.6</v>
      </c>
      <c r="V2243" s="7">
        <f t="shared" si="111"/>
        <v>0</v>
      </c>
      <c r="W2243" s="7" t="e">
        <f>VLOOKUP(F2243,'[7]乡镇通三级、旅游资源产业路项目明细'!$F$8:$S$1305,14,0)</f>
        <v>#N/A</v>
      </c>
      <c r="AA2243" s="7" t="e">
        <f>_xlfn.XLOOKUP(F2243,'[8]乡镇通三级、旅游资源产业路项目明细'!$U:$U,'[8]乡镇通三级、旅游资源产业路项目明细'!$U:$U)</f>
        <v>#N/A</v>
      </c>
      <c r="AB2243" s="7" t="e">
        <f>VLOOKUP(F2243,[9]项目建设投资计划表!$L$7:$O$83,4,0)</f>
        <v>#N/A</v>
      </c>
    </row>
    <row r="2244" spans="1:28" ht="25.15" customHeight="1" outlineLevel="3" x14ac:dyDescent="0.4">
      <c r="A2244" s="4" t="s">
        <v>20</v>
      </c>
      <c r="B2244" s="4" t="s">
        <v>165</v>
      </c>
      <c r="C2244" s="4" t="s">
        <v>6731</v>
      </c>
      <c r="D2244" s="4" t="s">
        <v>6766</v>
      </c>
      <c r="E2244" s="9"/>
      <c r="F2244" s="4" t="s">
        <v>6767</v>
      </c>
      <c r="G2244" s="4" t="s">
        <v>327</v>
      </c>
      <c r="H2244" s="9" t="s">
        <v>291</v>
      </c>
      <c r="I2244" s="9" t="s">
        <v>283</v>
      </c>
      <c r="J2244" s="4">
        <v>2.39</v>
      </c>
      <c r="K2244" s="4" t="s">
        <v>284</v>
      </c>
      <c r="L2244" s="4" t="s">
        <v>1021</v>
      </c>
      <c r="M2244" s="4">
        <v>2.39</v>
      </c>
      <c r="N2244" s="4"/>
      <c r="O2244" s="4" t="s">
        <v>277</v>
      </c>
      <c r="P2244" s="4" t="s">
        <v>279</v>
      </c>
      <c r="Q2244" s="4" t="s">
        <v>6766</v>
      </c>
      <c r="R2244" s="4"/>
      <c r="S2244" s="18"/>
      <c r="U2244" s="7">
        <f>VLOOKUP(F2244,[6]农村公路!$I$6:$W$11652,15,0)</f>
        <v>2.39</v>
      </c>
      <c r="V2244" s="7">
        <f t="shared" si="111"/>
        <v>0</v>
      </c>
      <c r="W2244" s="7" t="e">
        <f>VLOOKUP(F2244,'[7]乡镇通三级、旅游资源产业路项目明细'!$F$8:$S$1305,14,0)</f>
        <v>#N/A</v>
      </c>
      <c r="AA2244" s="7" t="e">
        <f>_xlfn.XLOOKUP(F2244,'[8]乡镇通三级、旅游资源产业路项目明细'!$U:$U,'[8]乡镇通三级、旅游资源产业路项目明细'!$U:$U)</f>
        <v>#N/A</v>
      </c>
      <c r="AB2244" s="7" t="e">
        <f>VLOOKUP(F2244,[9]项目建设投资计划表!$L$7:$O$83,4,0)</f>
        <v>#N/A</v>
      </c>
    </row>
    <row r="2245" spans="1:28" ht="25.15" customHeight="1" outlineLevel="3" x14ac:dyDescent="0.4">
      <c r="A2245" s="4" t="s">
        <v>20</v>
      </c>
      <c r="B2245" s="4" t="s">
        <v>165</v>
      </c>
      <c r="C2245" s="4" t="s">
        <v>6768</v>
      </c>
      <c r="D2245" s="4" t="s">
        <v>6769</v>
      </c>
      <c r="E2245" s="9"/>
      <c r="F2245" s="4" t="s">
        <v>6770</v>
      </c>
      <c r="G2245" s="4" t="s">
        <v>327</v>
      </c>
      <c r="H2245" s="9" t="s">
        <v>291</v>
      </c>
      <c r="I2245" s="9" t="s">
        <v>283</v>
      </c>
      <c r="J2245" s="4">
        <v>2.25</v>
      </c>
      <c r="K2245" s="4" t="s">
        <v>284</v>
      </c>
      <c r="L2245" s="4" t="s">
        <v>1021</v>
      </c>
      <c r="M2245" s="4">
        <v>2.25</v>
      </c>
      <c r="N2245" s="4"/>
      <c r="O2245" s="4" t="s">
        <v>277</v>
      </c>
      <c r="P2245" s="4" t="s">
        <v>279</v>
      </c>
      <c r="Q2245" s="4" t="s">
        <v>6769</v>
      </c>
      <c r="R2245" s="4"/>
      <c r="S2245" s="18"/>
      <c r="U2245" s="7">
        <f>VLOOKUP(F2245,[6]农村公路!$I$6:$W$11652,15,0)</f>
        <v>2.25</v>
      </c>
      <c r="V2245" s="7">
        <f t="shared" si="111"/>
        <v>0</v>
      </c>
      <c r="W2245" s="7" t="e">
        <f>VLOOKUP(F2245,'[7]乡镇通三级、旅游资源产业路项目明细'!$F$8:$S$1305,14,0)</f>
        <v>#N/A</v>
      </c>
      <c r="AA2245" s="7" t="e">
        <f>_xlfn.XLOOKUP(F2245,'[8]乡镇通三级、旅游资源产业路项目明细'!$U:$U,'[8]乡镇通三级、旅游资源产业路项目明细'!$U:$U)</f>
        <v>#N/A</v>
      </c>
      <c r="AB2245" s="7" t="e">
        <f>VLOOKUP(F2245,[9]项目建设投资计划表!$L$7:$O$83,4,0)</f>
        <v>#N/A</v>
      </c>
    </row>
    <row r="2246" spans="1:28" ht="25.15" customHeight="1" outlineLevel="3" x14ac:dyDescent="0.4">
      <c r="A2246" s="4" t="s">
        <v>20</v>
      </c>
      <c r="B2246" s="4" t="s">
        <v>165</v>
      </c>
      <c r="C2246" s="4" t="s">
        <v>6742</v>
      </c>
      <c r="D2246" s="4" t="s">
        <v>6771</v>
      </c>
      <c r="E2246" s="9"/>
      <c r="F2246" s="4" t="s">
        <v>6772</v>
      </c>
      <c r="G2246" s="4" t="s">
        <v>327</v>
      </c>
      <c r="H2246" s="9" t="s">
        <v>291</v>
      </c>
      <c r="I2246" s="9" t="s">
        <v>283</v>
      </c>
      <c r="J2246" s="4">
        <v>3.69</v>
      </c>
      <c r="K2246" s="4" t="s">
        <v>284</v>
      </c>
      <c r="L2246" s="4" t="s">
        <v>279</v>
      </c>
      <c r="M2246" s="4">
        <v>3.69</v>
      </c>
      <c r="N2246" s="4"/>
      <c r="O2246" s="4" t="s">
        <v>277</v>
      </c>
      <c r="P2246" s="4" t="s">
        <v>279</v>
      </c>
      <c r="Q2246" s="4" t="s">
        <v>6771</v>
      </c>
      <c r="R2246" s="4"/>
      <c r="S2246" s="18"/>
      <c r="U2246" s="7">
        <f>VLOOKUP(F2246,[6]农村公路!$I$6:$W$11652,15,0)</f>
        <v>3.69</v>
      </c>
      <c r="V2246" s="7">
        <f t="shared" si="111"/>
        <v>0</v>
      </c>
      <c r="W2246" s="7" t="e">
        <f>VLOOKUP(F2246,'[7]乡镇通三级、旅游资源产业路项目明细'!$F$8:$S$1305,14,0)</f>
        <v>#N/A</v>
      </c>
      <c r="AA2246" s="7" t="e">
        <f>_xlfn.XLOOKUP(F2246,'[8]乡镇通三级、旅游资源产业路项目明细'!$U:$U,'[8]乡镇通三级、旅游资源产业路项目明细'!$U:$U)</f>
        <v>#N/A</v>
      </c>
      <c r="AB2246" s="7" t="e">
        <f>VLOOKUP(F2246,[9]项目建设投资计划表!$L$7:$O$83,4,0)</f>
        <v>#N/A</v>
      </c>
    </row>
    <row r="2247" spans="1:28" ht="25.15" customHeight="1" outlineLevel="3" x14ac:dyDescent="0.4">
      <c r="A2247" s="4" t="s">
        <v>20</v>
      </c>
      <c r="B2247" s="4" t="s">
        <v>165</v>
      </c>
      <c r="C2247" s="4" t="s">
        <v>6749</v>
      </c>
      <c r="D2247" s="4" t="s">
        <v>6773</v>
      </c>
      <c r="E2247" s="9"/>
      <c r="F2247" s="4" t="s">
        <v>6774</v>
      </c>
      <c r="G2247" s="4" t="s">
        <v>327</v>
      </c>
      <c r="H2247" s="9" t="s">
        <v>291</v>
      </c>
      <c r="I2247" s="9" t="s">
        <v>283</v>
      </c>
      <c r="J2247" s="4">
        <v>2.56</v>
      </c>
      <c r="K2247" s="4" t="s">
        <v>284</v>
      </c>
      <c r="L2247" s="4" t="s">
        <v>1021</v>
      </c>
      <c r="M2247" s="4">
        <v>2.56</v>
      </c>
      <c r="N2247" s="4"/>
      <c r="O2247" s="4" t="s">
        <v>277</v>
      </c>
      <c r="P2247" s="4" t="s">
        <v>279</v>
      </c>
      <c r="Q2247" s="4" t="s">
        <v>6773</v>
      </c>
      <c r="R2247" s="4"/>
      <c r="S2247" s="18"/>
      <c r="U2247" s="7">
        <f>VLOOKUP(F2247,[6]农村公路!$I$6:$W$11652,15,0)</f>
        <v>2.56</v>
      </c>
      <c r="V2247" s="7">
        <f t="shared" si="111"/>
        <v>0</v>
      </c>
      <c r="W2247" s="7" t="e">
        <f>VLOOKUP(F2247,'[7]乡镇通三级、旅游资源产业路项目明细'!$F$8:$S$1305,14,0)</f>
        <v>#N/A</v>
      </c>
      <c r="AA2247" s="7" t="e">
        <f>_xlfn.XLOOKUP(F2247,'[8]乡镇通三级、旅游资源产业路项目明细'!$U:$U,'[8]乡镇通三级、旅游资源产业路项目明细'!$U:$U)</f>
        <v>#N/A</v>
      </c>
      <c r="AB2247" s="7" t="e">
        <f>VLOOKUP(F2247,[9]项目建设投资计划表!$L$7:$O$83,4,0)</f>
        <v>#N/A</v>
      </c>
    </row>
    <row r="2248" spans="1:28" ht="25.15" customHeight="1" outlineLevel="3" x14ac:dyDescent="0.4">
      <c r="A2248" s="4" t="s">
        <v>20</v>
      </c>
      <c r="B2248" s="4" t="s">
        <v>165</v>
      </c>
      <c r="C2248" s="4" t="s">
        <v>6731</v>
      </c>
      <c r="D2248" s="4" t="s">
        <v>6766</v>
      </c>
      <c r="E2248" s="9"/>
      <c r="F2248" s="4" t="s">
        <v>6775</v>
      </c>
      <c r="G2248" s="4" t="s">
        <v>327</v>
      </c>
      <c r="H2248" s="9" t="s">
        <v>291</v>
      </c>
      <c r="I2248" s="9" t="s">
        <v>283</v>
      </c>
      <c r="J2248" s="4">
        <v>1.32</v>
      </c>
      <c r="K2248" s="4" t="s">
        <v>284</v>
      </c>
      <c r="L2248" s="4" t="s">
        <v>1021</v>
      </c>
      <c r="M2248" s="4">
        <v>1.32</v>
      </c>
      <c r="N2248" s="4"/>
      <c r="O2248" s="4" t="s">
        <v>277</v>
      </c>
      <c r="P2248" s="4" t="s">
        <v>279</v>
      </c>
      <c r="Q2248" s="4" t="s">
        <v>6766</v>
      </c>
      <c r="R2248" s="4"/>
      <c r="S2248" s="18"/>
      <c r="U2248" s="7">
        <f>VLOOKUP(F2248,[6]农村公路!$I$6:$W$11652,15,0)</f>
        <v>1.32</v>
      </c>
      <c r="V2248" s="7">
        <f t="shared" si="111"/>
        <v>0</v>
      </c>
      <c r="W2248" s="7" t="e">
        <f>VLOOKUP(F2248,'[7]乡镇通三级、旅游资源产业路项目明细'!$F$8:$S$1305,14,0)</f>
        <v>#N/A</v>
      </c>
      <c r="AA2248" s="7" t="e">
        <f>_xlfn.XLOOKUP(F2248,'[8]乡镇通三级、旅游资源产业路项目明细'!$U:$U,'[8]乡镇通三级、旅游资源产业路项目明细'!$U:$U)</f>
        <v>#N/A</v>
      </c>
      <c r="AB2248" s="7" t="e">
        <f>VLOOKUP(F2248,[9]项目建设投资计划表!$L$7:$O$83,4,0)</f>
        <v>#N/A</v>
      </c>
    </row>
    <row r="2249" spans="1:28" ht="25.15" customHeight="1" outlineLevel="3" x14ac:dyDescent="0.4">
      <c r="A2249" s="4" t="s">
        <v>20</v>
      </c>
      <c r="B2249" s="4" t="s">
        <v>165</v>
      </c>
      <c r="C2249" s="4" t="s">
        <v>6776</v>
      </c>
      <c r="D2249" s="4" t="s">
        <v>6777</v>
      </c>
      <c r="E2249" s="9"/>
      <c r="F2249" s="4" t="s">
        <v>6778</v>
      </c>
      <c r="G2249" s="4" t="s">
        <v>327</v>
      </c>
      <c r="H2249" s="9" t="s">
        <v>291</v>
      </c>
      <c r="I2249" s="9" t="s">
        <v>283</v>
      </c>
      <c r="J2249" s="4">
        <v>3.25</v>
      </c>
      <c r="K2249" s="4" t="s">
        <v>284</v>
      </c>
      <c r="L2249" s="4" t="s">
        <v>1021</v>
      </c>
      <c r="M2249" s="4">
        <v>3.25</v>
      </c>
      <c r="N2249" s="4"/>
      <c r="O2249" s="4" t="s">
        <v>277</v>
      </c>
      <c r="P2249" s="4" t="s">
        <v>279</v>
      </c>
      <c r="Q2249" s="4" t="s">
        <v>6777</v>
      </c>
      <c r="R2249" s="4"/>
      <c r="S2249" s="18"/>
      <c r="U2249" s="7">
        <f>VLOOKUP(F2249,[6]农村公路!$I$6:$W$11652,15,0)</f>
        <v>3.25</v>
      </c>
      <c r="V2249" s="7">
        <f t="shared" si="111"/>
        <v>0</v>
      </c>
      <c r="W2249" s="7" t="e">
        <f>VLOOKUP(F2249,'[7]乡镇通三级、旅游资源产业路项目明细'!$F$8:$S$1305,14,0)</f>
        <v>#N/A</v>
      </c>
      <c r="AA2249" s="7" t="e">
        <f>_xlfn.XLOOKUP(F2249,'[8]乡镇通三级、旅游资源产业路项目明细'!$U:$U,'[8]乡镇通三级、旅游资源产业路项目明细'!$U:$U)</f>
        <v>#N/A</v>
      </c>
      <c r="AB2249" s="7" t="e">
        <f>VLOOKUP(F2249,[9]项目建设投资计划表!$L$7:$O$83,4,0)</f>
        <v>#N/A</v>
      </c>
    </row>
    <row r="2250" spans="1:28" ht="25.15" customHeight="1" outlineLevel="3" x14ac:dyDescent="0.4">
      <c r="A2250" s="4" t="s">
        <v>20</v>
      </c>
      <c r="B2250" s="4" t="s">
        <v>165</v>
      </c>
      <c r="C2250" s="4" t="s">
        <v>6731</v>
      </c>
      <c r="D2250" s="4" t="s">
        <v>6746</v>
      </c>
      <c r="E2250" s="9"/>
      <c r="F2250" s="4" t="s">
        <v>6779</v>
      </c>
      <c r="G2250" s="4" t="s">
        <v>327</v>
      </c>
      <c r="H2250" s="9" t="s">
        <v>291</v>
      </c>
      <c r="I2250" s="9" t="s">
        <v>283</v>
      </c>
      <c r="J2250" s="4">
        <v>2.2599999999999998</v>
      </c>
      <c r="K2250" s="4" t="s">
        <v>284</v>
      </c>
      <c r="L2250" s="4" t="s">
        <v>1021</v>
      </c>
      <c r="M2250" s="4">
        <v>2.2599999999999998</v>
      </c>
      <c r="N2250" s="4"/>
      <c r="O2250" s="4" t="s">
        <v>277</v>
      </c>
      <c r="P2250" s="4" t="s">
        <v>279</v>
      </c>
      <c r="Q2250" s="4" t="s">
        <v>6746</v>
      </c>
      <c r="R2250" s="4"/>
      <c r="S2250" s="18"/>
      <c r="U2250" s="7">
        <f>VLOOKUP(F2250,[6]农村公路!$I$6:$W$11652,15,0)</f>
        <v>2.2599999999999998</v>
      </c>
      <c r="V2250" s="7">
        <f t="shared" si="111"/>
        <v>0</v>
      </c>
      <c r="W2250" s="7" t="e">
        <f>VLOOKUP(F2250,'[7]乡镇通三级、旅游资源产业路项目明细'!$F$8:$S$1305,14,0)</f>
        <v>#N/A</v>
      </c>
      <c r="AA2250" s="7" t="e">
        <f>_xlfn.XLOOKUP(F2250,'[8]乡镇通三级、旅游资源产业路项目明细'!$U:$U,'[8]乡镇通三级、旅游资源产业路项目明细'!$U:$U)</f>
        <v>#N/A</v>
      </c>
      <c r="AB2250" s="7" t="e">
        <f>VLOOKUP(F2250,[9]项目建设投资计划表!$L$7:$O$83,4,0)</f>
        <v>#N/A</v>
      </c>
    </row>
    <row r="2251" spans="1:28" ht="25.15" customHeight="1" outlineLevel="3" x14ac:dyDescent="0.4">
      <c r="A2251" s="4" t="s">
        <v>20</v>
      </c>
      <c r="B2251" s="4" t="s">
        <v>165</v>
      </c>
      <c r="C2251" s="4" t="s">
        <v>6780</v>
      </c>
      <c r="D2251" s="4" t="s">
        <v>6781</v>
      </c>
      <c r="E2251" s="9"/>
      <c r="F2251" s="4" t="s">
        <v>6782</v>
      </c>
      <c r="G2251" s="4" t="s">
        <v>327</v>
      </c>
      <c r="H2251" s="9" t="s">
        <v>291</v>
      </c>
      <c r="I2251" s="9" t="s">
        <v>283</v>
      </c>
      <c r="J2251" s="4">
        <v>3.46</v>
      </c>
      <c r="K2251" s="4" t="s">
        <v>284</v>
      </c>
      <c r="L2251" s="4" t="s">
        <v>1021</v>
      </c>
      <c r="M2251" s="4">
        <v>3.46</v>
      </c>
      <c r="N2251" s="4"/>
      <c r="O2251" s="4" t="s">
        <v>277</v>
      </c>
      <c r="P2251" s="4" t="s">
        <v>279</v>
      </c>
      <c r="Q2251" s="4" t="s">
        <v>6781</v>
      </c>
      <c r="R2251" s="4"/>
      <c r="S2251" s="18"/>
      <c r="U2251" s="7">
        <f>VLOOKUP(F2251,[6]农村公路!$I$6:$W$11652,15,0)</f>
        <v>3.46</v>
      </c>
      <c r="V2251" s="7">
        <f t="shared" si="111"/>
        <v>0</v>
      </c>
      <c r="W2251" s="7" t="e">
        <f>VLOOKUP(F2251,'[7]乡镇通三级、旅游资源产业路项目明细'!$F$8:$S$1305,14,0)</f>
        <v>#N/A</v>
      </c>
      <c r="AA2251" s="7" t="e">
        <f>_xlfn.XLOOKUP(F2251,'[8]乡镇通三级、旅游资源产业路项目明细'!$U:$U,'[8]乡镇通三级、旅游资源产业路项目明细'!$U:$U)</f>
        <v>#N/A</v>
      </c>
      <c r="AB2251" s="7" t="e">
        <f>VLOOKUP(F2251,[9]项目建设投资计划表!$L$7:$O$83,4,0)</f>
        <v>#N/A</v>
      </c>
    </row>
    <row r="2252" spans="1:28" ht="25.15" customHeight="1" outlineLevel="3" x14ac:dyDescent="0.4">
      <c r="A2252" s="4" t="s">
        <v>20</v>
      </c>
      <c r="B2252" s="4" t="s">
        <v>165</v>
      </c>
      <c r="C2252" s="4" t="s">
        <v>6731</v>
      </c>
      <c r="D2252" s="4" t="s">
        <v>6783</v>
      </c>
      <c r="E2252" s="9"/>
      <c r="F2252" s="4" t="s">
        <v>6784</v>
      </c>
      <c r="G2252" s="4" t="s">
        <v>327</v>
      </c>
      <c r="H2252" s="9" t="s">
        <v>291</v>
      </c>
      <c r="I2252" s="9" t="s">
        <v>283</v>
      </c>
      <c r="J2252" s="4">
        <v>2.29</v>
      </c>
      <c r="K2252" s="4" t="s">
        <v>284</v>
      </c>
      <c r="L2252" s="4" t="s">
        <v>1021</v>
      </c>
      <c r="M2252" s="4">
        <v>2.29</v>
      </c>
      <c r="N2252" s="4"/>
      <c r="O2252" s="4" t="s">
        <v>277</v>
      </c>
      <c r="P2252" s="4" t="s">
        <v>279</v>
      </c>
      <c r="Q2252" s="4" t="s">
        <v>6783</v>
      </c>
      <c r="R2252" s="4"/>
      <c r="S2252" s="18"/>
      <c r="U2252" s="7">
        <f>VLOOKUP(F2252,[6]农村公路!$I$6:$W$11652,15,0)</f>
        <v>2.29</v>
      </c>
      <c r="V2252" s="7">
        <f t="shared" si="111"/>
        <v>0</v>
      </c>
      <c r="W2252" s="7" t="e">
        <f>VLOOKUP(F2252,'[7]乡镇通三级、旅游资源产业路项目明细'!$F$8:$S$1305,14,0)</f>
        <v>#N/A</v>
      </c>
      <c r="AA2252" s="7" t="e">
        <f>_xlfn.XLOOKUP(F2252,'[8]乡镇通三级、旅游资源产业路项目明细'!$U:$U,'[8]乡镇通三级、旅游资源产业路项目明细'!$U:$U)</f>
        <v>#N/A</v>
      </c>
      <c r="AB2252" s="7" t="e">
        <f>VLOOKUP(F2252,[9]项目建设投资计划表!$L$7:$O$83,4,0)</f>
        <v>#N/A</v>
      </c>
    </row>
    <row r="2253" spans="1:28" s="1" customFormat="1" ht="25.15" customHeight="1" outlineLevel="2" x14ac:dyDescent="0.4">
      <c r="A2253" s="4"/>
      <c r="B2253" s="11" t="s">
        <v>167</v>
      </c>
      <c r="C2253" s="4"/>
      <c r="D2253" s="4"/>
      <c r="E2253" s="9"/>
      <c r="F2253" s="4"/>
      <c r="G2253" s="4"/>
      <c r="H2253" s="9"/>
      <c r="I2253" s="9"/>
      <c r="J2253" s="4">
        <f>SUBTOTAL(9,J2254:J2255)</f>
        <v>38.230999999999995</v>
      </c>
      <c r="K2253" s="4"/>
      <c r="L2253" s="4"/>
      <c r="M2253" s="4">
        <f>SUBTOTAL(9,M2254:M2255)</f>
        <v>21.8</v>
      </c>
      <c r="N2253" s="4">
        <v>21.8</v>
      </c>
      <c r="O2253" s="4"/>
      <c r="P2253" s="4"/>
      <c r="Q2253" s="4"/>
      <c r="R2253" s="4"/>
      <c r="S2253" s="18">
        <f t="shared" ref="S2253:S2302" si="112">J2253-N2253</f>
        <v>16.430999999999994</v>
      </c>
    </row>
    <row r="2254" spans="1:28" ht="25.15" customHeight="1" outlineLevel="3" x14ac:dyDescent="0.4">
      <c r="A2254" s="4" t="s">
        <v>20</v>
      </c>
      <c r="B2254" s="4" t="s">
        <v>167</v>
      </c>
      <c r="C2254" s="4" t="s">
        <v>6785</v>
      </c>
      <c r="D2254" s="4" t="s">
        <v>6786</v>
      </c>
      <c r="E2254" s="9"/>
      <c r="F2254" s="4" t="s">
        <v>6787</v>
      </c>
      <c r="G2254" s="4" t="s">
        <v>434</v>
      </c>
      <c r="H2254" s="9" t="s">
        <v>200</v>
      </c>
      <c r="I2254" s="9" t="s">
        <v>6788</v>
      </c>
      <c r="J2254" s="4">
        <v>34.430999999999997</v>
      </c>
      <c r="K2254" s="4">
        <v>0</v>
      </c>
      <c r="L2254" s="4" t="s">
        <v>279</v>
      </c>
      <c r="M2254" s="4">
        <v>18</v>
      </c>
      <c r="N2254" s="4"/>
      <c r="O2254" s="4">
        <v>6.5</v>
      </c>
      <c r="P2254" s="4" t="s">
        <v>436</v>
      </c>
      <c r="Q2254" s="4" t="s">
        <v>6785</v>
      </c>
      <c r="R2254" s="4"/>
      <c r="S2254" s="18"/>
      <c r="W2254" s="7" t="e">
        <f>VLOOKUP(F2254,'[7]2021年备案'!$F$8:$S$1293,14,0)</f>
        <v>#N/A</v>
      </c>
      <c r="Y2254" s="7" t="e">
        <f>J2254-W2254-M2254</f>
        <v>#N/A</v>
      </c>
      <c r="AA2254" s="7" t="e">
        <f>_xlfn.XLOOKUP(F2254,'[8]乡镇通三级、旅游资源产业路项目明细'!$U:$U,'[8]乡镇通三级、旅游资源产业路项目明细'!$U:$U)</f>
        <v>#N/A</v>
      </c>
      <c r="AB2254" s="7" t="e">
        <f>VLOOKUP(F2254,[9]项目建设投资计划表!$L$7:$O$83,4,0)</f>
        <v>#N/A</v>
      </c>
    </row>
    <row r="2255" spans="1:28" ht="25.15" customHeight="1" outlineLevel="3" x14ac:dyDescent="0.4">
      <c r="A2255" s="4" t="s">
        <v>20</v>
      </c>
      <c r="B2255" s="4" t="s">
        <v>167</v>
      </c>
      <c r="C2255" s="4" t="s">
        <v>6789</v>
      </c>
      <c r="D2255" s="4" t="s">
        <v>6790</v>
      </c>
      <c r="E2255" s="9"/>
      <c r="F2255" s="4" t="s">
        <v>6791</v>
      </c>
      <c r="G2255" s="4" t="s">
        <v>327</v>
      </c>
      <c r="H2255" s="9" t="s">
        <v>291</v>
      </c>
      <c r="I2255" s="9" t="s">
        <v>283</v>
      </c>
      <c r="J2255" s="4">
        <v>3.8</v>
      </c>
      <c r="K2255" s="4" t="s">
        <v>377</v>
      </c>
      <c r="L2255" s="4" t="s">
        <v>1259</v>
      </c>
      <c r="M2255" s="4">
        <v>3.8</v>
      </c>
      <c r="N2255" s="4"/>
      <c r="O2255" s="4" t="s">
        <v>284</v>
      </c>
      <c r="P2255" s="4" t="s">
        <v>279</v>
      </c>
      <c r="Q2255" s="4" t="s">
        <v>6790</v>
      </c>
      <c r="R2255" s="4"/>
      <c r="S2255" s="18"/>
      <c r="U2255" s="7">
        <f>VLOOKUP(F2255,[6]农村公路!$I$6:$W$11652,15,0)</f>
        <v>3.8</v>
      </c>
      <c r="V2255" s="7">
        <f>J2255-U2255</f>
        <v>0</v>
      </c>
      <c r="W2255" s="7" t="e">
        <f>VLOOKUP(F2255,'[7]乡镇通三级、旅游资源产业路项目明细'!$F$8:$S$1305,14,0)</f>
        <v>#N/A</v>
      </c>
      <c r="AA2255" s="7" t="e">
        <f>_xlfn.XLOOKUP(F2255,'[8]乡镇通三级、旅游资源产业路项目明细'!$U:$U,'[8]乡镇通三级、旅游资源产业路项目明细'!$U:$U)</f>
        <v>#N/A</v>
      </c>
      <c r="AB2255" s="7" t="e">
        <f>VLOOKUP(F2255,[9]项目建设投资计划表!$L$7:$O$83,4,0)</f>
        <v>#N/A</v>
      </c>
    </row>
    <row r="2256" spans="1:28" s="1" customFormat="1" ht="25.15" customHeight="1" outlineLevel="2" x14ac:dyDescent="0.4">
      <c r="A2256" s="4"/>
      <c r="B2256" s="11" t="s">
        <v>164</v>
      </c>
      <c r="C2256" s="4"/>
      <c r="D2256" s="4"/>
      <c r="E2256" s="9"/>
      <c r="F2256" s="4"/>
      <c r="G2256" s="4"/>
      <c r="H2256" s="9"/>
      <c r="I2256" s="9"/>
      <c r="J2256" s="4">
        <f>SUBTOTAL(9,J2257:J2268)</f>
        <v>72.887</v>
      </c>
      <c r="K2256" s="4"/>
      <c r="L2256" s="4"/>
      <c r="M2256" s="4">
        <f>SUBTOTAL(9,M2257:M2268)</f>
        <v>54.606000000000002</v>
      </c>
      <c r="N2256" s="4">
        <v>51.478000000000002</v>
      </c>
      <c r="O2256" s="4"/>
      <c r="P2256" s="4"/>
      <c r="Q2256" s="4"/>
      <c r="R2256" s="4"/>
      <c r="S2256" s="18">
        <f t="shared" si="112"/>
        <v>21.408999999999999</v>
      </c>
    </row>
    <row r="2257" spans="1:28" ht="25.15" customHeight="1" outlineLevel="3" x14ac:dyDescent="0.4">
      <c r="A2257" s="4" t="s">
        <v>20</v>
      </c>
      <c r="B2257" s="4" t="s">
        <v>164</v>
      </c>
      <c r="C2257" s="4" t="s">
        <v>6792</v>
      </c>
      <c r="D2257" s="4" t="s">
        <v>6793</v>
      </c>
      <c r="E2257" s="9"/>
      <c r="F2257" s="4" t="s">
        <v>6794</v>
      </c>
      <c r="G2257" s="4" t="s">
        <v>434</v>
      </c>
      <c r="H2257" s="9" t="s">
        <v>200</v>
      </c>
      <c r="I2257" s="9" t="s">
        <v>6795</v>
      </c>
      <c r="J2257" s="4">
        <v>16.806999999999999</v>
      </c>
      <c r="K2257" s="4">
        <v>0</v>
      </c>
      <c r="L2257" s="4" t="s">
        <v>279</v>
      </c>
      <c r="M2257" s="4">
        <v>6.26</v>
      </c>
      <c r="N2257" s="4"/>
      <c r="O2257" s="4">
        <v>6.5</v>
      </c>
      <c r="P2257" s="4" t="s">
        <v>436</v>
      </c>
      <c r="Q2257" s="4" t="s">
        <v>6792</v>
      </c>
      <c r="R2257" s="4" t="s">
        <v>366</v>
      </c>
      <c r="S2257" s="18"/>
      <c r="W2257" s="7">
        <f>VLOOKUP(F2257,'[7]2021年备案'!$F$8:$S$1293,14,0)</f>
        <v>10.54</v>
      </c>
      <c r="X2257" s="7">
        <f>J2257-W2257</f>
        <v>6.2669999999999995</v>
      </c>
      <c r="Y2257" s="7">
        <f>J2257-W2257-M2257</f>
        <v>6.9999999999996732E-3</v>
      </c>
      <c r="Z2257" s="7" t="s">
        <v>437</v>
      </c>
      <c r="AA2257" s="7" t="str">
        <f>_xlfn.XLOOKUP(F2257,'[8]乡镇通三级、旅游资源产业路项目明细'!$U:$U,'[8]乡镇通三级、旅游资源产业路项目明细'!$U:$U)</f>
        <v>后江桥至洪塘营公路改造</v>
      </c>
      <c r="AB2257" s="7" t="e">
        <f>VLOOKUP(F2257,[9]项目建设投资计划表!$L$7:$O$83,4,0)</f>
        <v>#N/A</v>
      </c>
    </row>
    <row r="2258" spans="1:28" ht="25.15" customHeight="1" outlineLevel="3" x14ac:dyDescent="0.4">
      <c r="A2258" s="4" t="s">
        <v>20</v>
      </c>
      <c r="B2258" s="4" t="s">
        <v>164</v>
      </c>
      <c r="C2258" s="4" t="s">
        <v>6796</v>
      </c>
      <c r="D2258" s="4" t="s">
        <v>33</v>
      </c>
      <c r="E2258" s="9"/>
      <c r="F2258" s="4" t="s">
        <v>6797</v>
      </c>
      <c r="G2258" s="4" t="s">
        <v>434</v>
      </c>
      <c r="H2258" s="9" t="s">
        <v>200</v>
      </c>
      <c r="I2258" s="9" t="s">
        <v>6798</v>
      </c>
      <c r="J2258" s="4">
        <v>7.3179999999999996</v>
      </c>
      <c r="K2258" s="4">
        <v>0</v>
      </c>
      <c r="L2258" s="4" t="s">
        <v>279</v>
      </c>
      <c r="M2258" s="4">
        <v>7.3179999999999996</v>
      </c>
      <c r="N2258" s="4"/>
      <c r="O2258" s="4">
        <v>6.5</v>
      </c>
      <c r="P2258" s="4" t="s">
        <v>436</v>
      </c>
      <c r="Q2258" s="4" t="s">
        <v>6796</v>
      </c>
      <c r="R2258" s="4"/>
      <c r="S2258" s="18"/>
      <c r="W2258" s="7" t="e">
        <f>VLOOKUP(F2258,'[7]2021年备案'!$F$8:$S$1293,14,0)</f>
        <v>#N/A</v>
      </c>
      <c r="Y2258" s="7" t="e">
        <f>J2258-W2258-M2258</f>
        <v>#N/A</v>
      </c>
      <c r="Z2258" s="7" t="s">
        <v>437</v>
      </c>
      <c r="AA2258" s="7" t="e">
        <f>_xlfn.XLOOKUP(F2258,'[8]乡镇通三级、旅游资源产业路项目明细'!$U:$U,'[8]乡镇通三级、旅游资源产业路项目明细'!$U:$U)</f>
        <v>#N/A</v>
      </c>
      <c r="AB2258" s="7" t="e">
        <f>VLOOKUP(F2258,[9]项目建设投资计划表!$L$7:$O$83,4,0)</f>
        <v>#N/A</v>
      </c>
    </row>
    <row r="2259" spans="1:28" ht="25.15" customHeight="1" outlineLevel="3" x14ac:dyDescent="0.4">
      <c r="A2259" s="4" t="s">
        <v>20</v>
      </c>
      <c r="B2259" s="4" t="s">
        <v>164</v>
      </c>
      <c r="C2259" s="4" t="s">
        <v>6799</v>
      </c>
      <c r="D2259" s="4" t="s">
        <v>6800</v>
      </c>
      <c r="E2259" s="9"/>
      <c r="F2259" s="4" t="s">
        <v>6801</v>
      </c>
      <c r="G2259" s="4" t="s">
        <v>290</v>
      </c>
      <c r="H2259" s="9" t="s">
        <v>200</v>
      </c>
      <c r="I2259" s="9" t="s">
        <v>6802</v>
      </c>
      <c r="J2259" s="4">
        <v>11.673</v>
      </c>
      <c r="K2259" s="4">
        <v>0</v>
      </c>
      <c r="L2259" s="4">
        <v>0</v>
      </c>
      <c r="M2259" s="4">
        <v>3.9390000000000001</v>
      </c>
      <c r="N2259" s="4"/>
      <c r="O2259" s="4" t="s">
        <v>293</v>
      </c>
      <c r="P2259" s="4" t="s">
        <v>279</v>
      </c>
      <c r="Q2259" s="4" t="s">
        <v>6803</v>
      </c>
      <c r="R2259" s="4"/>
      <c r="S2259" s="18"/>
      <c r="U2259" s="7">
        <f>VLOOKUP(F2259,[6]农村公路!$I$6:$W$11652,15,0)</f>
        <v>11.673</v>
      </c>
      <c r="V2259" s="7">
        <f t="shared" ref="V2259:V2268" si="113">J2259-U2259</f>
        <v>0</v>
      </c>
      <c r="W2259" s="7" t="e">
        <f>VLOOKUP(F2259,'[7]乡镇通三级、旅游资源产业路项目明细'!$F$8:$S$1305,14,0)</f>
        <v>#N/A</v>
      </c>
      <c r="AA2259" s="7" t="e">
        <f>_xlfn.XLOOKUP(F2259,'[8]乡镇通三级、旅游资源产业路项目明细'!$U:$U,'[8]乡镇通三级、旅游资源产业路项目明细'!$U:$U)</f>
        <v>#N/A</v>
      </c>
      <c r="AB2259" s="7" t="e">
        <f>VLOOKUP(F2259,[9]项目建设投资计划表!$L$7:$O$83,4,0)</f>
        <v>#N/A</v>
      </c>
    </row>
    <row r="2260" spans="1:28" ht="25.15" customHeight="1" outlineLevel="3" x14ac:dyDescent="0.4">
      <c r="A2260" s="4" t="s">
        <v>20</v>
      </c>
      <c r="B2260" s="4" t="s">
        <v>164</v>
      </c>
      <c r="C2260" s="4" t="s">
        <v>6804</v>
      </c>
      <c r="D2260" s="4" t="s">
        <v>6805</v>
      </c>
      <c r="E2260" s="9"/>
      <c r="F2260" s="4" t="s">
        <v>6806</v>
      </c>
      <c r="G2260" s="4" t="s">
        <v>275</v>
      </c>
      <c r="H2260" s="9" t="s">
        <v>291</v>
      </c>
      <c r="I2260" s="9" t="s">
        <v>6807</v>
      </c>
      <c r="J2260" s="4">
        <v>7.7039999999999997</v>
      </c>
      <c r="K2260" s="4">
        <v>0</v>
      </c>
      <c r="L2260" s="4">
        <v>0</v>
      </c>
      <c r="M2260" s="4">
        <v>7.7039999999999997</v>
      </c>
      <c r="N2260" s="4"/>
      <c r="O2260" s="4" t="s">
        <v>293</v>
      </c>
      <c r="P2260" s="4" t="s">
        <v>279</v>
      </c>
      <c r="Q2260" s="4" t="s">
        <v>6808</v>
      </c>
      <c r="R2260" s="4"/>
      <c r="S2260" s="18"/>
      <c r="U2260" s="7">
        <f>VLOOKUP(F2260,[6]农村公路!$I$6:$W$11652,15,0)</f>
        <v>7.7039999999999997</v>
      </c>
      <c r="V2260" s="7">
        <f t="shared" si="113"/>
        <v>0</v>
      </c>
      <c r="W2260" s="7" t="e">
        <f>VLOOKUP(F2260,'[7]乡镇通三级、旅游资源产业路项目明细'!$F$8:$S$1305,14,0)</f>
        <v>#N/A</v>
      </c>
      <c r="AA2260" s="7" t="e">
        <f>_xlfn.XLOOKUP(F2260,'[8]乡镇通三级、旅游资源产业路项目明细'!$U:$U,'[8]乡镇通三级、旅游资源产业路项目明细'!$U:$U)</f>
        <v>#N/A</v>
      </c>
      <c r="AB2260" s="7" t="e">
        <f>VLOOKUP(F2260,[9]项目建设投资计划表!$L$7:$O$83,4,0)</f>
        <v>#N/A</v>
      </c>
    </row>
    <row r="2261" spans="1:28" ht="25.15" customHeight="1" outlineLevel="3" x14ac:dyDescent="0.4">
      <c r="A2261" s="4" t="s">
        <v>20</v>
      </c>
      <c r="B2261" s="4" t="s">
        <v>164</v>
      </c>
      <c r="C2261" s="4" t="s">
        <v>6809</v>
      </c>
      <c r="D2261" s="4" t="s">
        <v>6810</v>
      </c>
      <c r="E2261" s="9"/>
      <c r="F2261" s="4" t="s">
        <v>6811</v>
      </c>
      <c r="G2261" s="4" t="s">
        <v>275</v>
      </c>
      <c r="H2261" s="9" t="s">
        <v>291</v>
      </c>
      <c r="I2261" s="9" t="s">
        <v>283</v>
      </c>
      <c r="J2261" s="4">
        <v>10</v>
      </c>
      <c r="K2261" s="4" t="s">
        <v>377</v>
      </c>
      <c r="L2261" s="4">
        <v>0</v>
      </c>
      <c r="M2261" s="4">
        <v>10</v>
      </c>
      <c r="N2261" s="4"/>
      <c r="O2261" s="4" t="s">
        <v>293</v>
      </c>
      <c r="P2261" s="4" t="s">
        <v>279</v>
      </c>
      <c r="Q2261" s="4" t="s">
        <v>6812</v>
      </c>
      <c r="R2261" s="4"/>
      <c r="S2261" s="18"/>
      <c r="U2261" s="7">
        <f>VLOOKUP(F2261,[6]农村公路!$I$6:$W$11652,15,0)</f>
        <v>10</v>
      </c>
      <c r="V2261" s="7">
        <f t="shared" si="113"/>
        <v>0</v>
      </c>
      <c r="W2261" s="7" t="e">
        <f>VLOOKUP(F2261,'[7]乡镇通三级、旅游资源产业路项目明细'!$F$8:$S$1305,14,0)</f>
        <v>#N/A</v>
      </c>
      <c r="AA2261" s="7" t="e">
        <f>_xlfn.XLOOKUP(F2261,'[8]乡镇通三级、旅游资源产业路项目明细'!$U:$U,'[8]乡镇通三级、旅游资源产业路项目明细'!$U:$U)</f>
        <v>#N/A</v>
      </c>
      <c r="AB2261" s="7" t="e">
        <f>VLOOKUP(F2261,[9]项目建设投资计划表!$L$7:$O$83,4,0)</f>
        <v>#N/A</v>
      </c>
    </row>
    <row r="2262" spans="1:28" ht="25.15" customHeight="1" outlineLevel="3" x14ac:dyDescent="0.4">
      <c r="A2262" s="4" t="s">
        <v>20</v>
      </c>
      <c r="B2262" s="4" t="s">
        <v>164</v>
      </c>
      <c r="C2262" s="4" t="s">
        <v>6813</v>
      </c>
      <c r="D2262" s="4" t="s">
        <v>6814</v>
      </c>
      <c r="E2262" s="9"/>
      <c r="F2262" s="4" t="s">
        <v>6815</v>
      </c>
      <c r="G2262" s="4" t="s">
        <v>275</v>
      </c>
      <c r="H2262" s="9" t="s">
        <v>291</v>
      </c>
      <c r="I2262" s="9" t="s">
        <v>6816</v>
      </c>
      <c r="J2262" s="4">
        <v>1.204</v>
      </c>
      <c r="K2262" s="4">
        <v>0</v>
      </c>
      <c r="L2262" s="4">
        <v>0</v>
      </c>
      <c r="M2262" s="4">
        <v>1.204</v>
      </c>
      <c r="N2262" s="4"/>
      <c r="O2262" s="4" t="s">
        <v>293</v>
      </c>
      <c r="P2262" s="4" t="s">
        <v>279</v>
      </c>
      <c r="Q2262" s="4" t="s">
        <v>6817</v>
      </c>
      <c r="R2262" s="4"/>
      <c r="S2262" s="18"/>
      <c r="U2262" s="7">
        <f>VLOOKUP(F2262,[6]农村公路!$I$6:$W$11652,15,0)</f>
        <v>1.204</v>
      </c>
      <c r="V2262" s="7">
        <f t="shared" si="113"/>
        <v>0</v>
      </c>
      <c r="W2262" s="7" t="e">
        <f>VLOOKUP(F2262,'[7]乡镇通三级、旅游资源产业路项目明细'!$F$8:$S$1305,14,0)</f>
        <v>#N/A</v>
      </c>
      <c r="AA2262" s="7" t="e">
        <f>_xlfn.XLOOKUP(F2262,'[8]乡镇通三级、旅游资源产业路项目明细'!$U:$U,'[8]乡镇通三级、旅游资源产业路项目明细'!$U:$U)</f>
        <v>#N/A</v>
      </c>
      <c r="AB2262" s="7" t="e">
        <f>VLOOKUP(F2262,[9]项目建设投资计划表!$L$7:$O$83,4,0)</f>
        <v>#N/A</v>
      </c>
    </row>
    <row r="2263" spans="1:28" ht="25.15" customHeight="1" outlineLevel="3" x14ac:dyDescent="0.4">
      <c r="A2263" s="4" t="s">
        <v>20</v>
      </c>
      <c r="B2263" s="4" t="s">
        <v>164</v>
      </c>
      <c r="C2263" s="4" t="s">
        <v>6818</v>
      </c>
      <c r="D2263" s="4" t="s">
        <v>6819</v>
      </c>
      <c r="E2263" s="9"/>
      <c r="F2263" s="4" t="s">
        <v>6820</v>
      </c>
      <c r="G2263" s="4" t="s">
        <v>275</v>
      </c>
      <c r="H2263" s="9" t="s">
        <v>291</v>
      </c>
      <c r="I2263" s="9" t="s">
        <v>6821</v>
      </c>
      <c r="J2263" s="4">
        <v>3.7930000000000001</v>
      </c>
      <c r="K2263" s="4">
        <v>0</v>
      </c>
      <c r="L2263" s="4">
        <v>0</v>
      </c>
      <c r="M2263" s="4">
        <v>3.7930000000000001</v>
      </c>
      <c r="N2263" s="4"/>
      <c r="O2263" s="4" t="s">
        <v>293</v>
      </c>
      <c r="P2263" s="4" t="s">
        <v>279</v>
      </c>
      <c r="Q2263" s="4" t="s">
        <v>6822</v>
      </c>
      <c r="R2263" s="4"/>
      <c r="S2263" s="18"/>
      <c r="U2263" s="7">
        <f>VLOOKUP(F2263,[6]农村公路!$I$6:$W$11652,15,0)</f>
        <v>3.7930000000000001</v>
      </c>
      <c r="V2263" s="7">
        <f t="shared" si="113"/>
        <v>0</v>
      </c>
      <c r="W2263" s="7" t="e">
        <f>VLOOKUP(F2263,'[7]乡镇通三级、旅游资源产业路项目明细'!$F$8:$S$1305,14,0)</f>
        <v>#N/A</v>
      </c>
      <c r="AA2263" s="7" t="e">
        <f>_xlfn.XLOOKUP(F2263,'[8]乡镇通三级、旅游资源产业路项目明细'!$U:$U,'[8]乡镇通三级、旅游资源产业路项目明细'!$U:$U)</f>
        <v>#N/A</v>
      </c>
      <c r="AB2263" s="7" t="e">
        <f>VLOOKUP(F2263,[9]项目建设投资计划表!$L$7:$O$83,4,0)</f>
        <v>#N/A</v>
      </c>
    </row>
    <row r="2264" spans="1:28" ht="25.15" customHeight="1" outlineLevel="3" x14ac:dyDescent="0.4">
      <c r="A2264" s="4" t="s">
        <v>20</v>
      </c>
      <c r="B2264" s="4" t="s">
        <v>164</v>
      </c>
      <c r="C2264" s="4" t="s">
        <v>6823</v>
      </c>
      <c r="D2264" s="4" t="s">
        <v>6824</v>
      </c>
      <c r="E2264" s="9"/>
      <c r="F2264" s="4" t="s">
        <v>6825</v>
      </c>
      <c r="G2264" s="4" t="s">
        <v>275</v>
      </c>
      <c r="H2264" s="9" t="s">
        <v>291</v>
      </c>
      <c r="I2264" s="9" t="s">
        <v>6826</v>
      </c>
      <c r="J2264" s="4">
        <v>3.6739999999999999</v>
      </c>
      <c r="K2264" s="4">
        <v>0</v>
      </c>
      <c r="L2264" s="4">
        <v>0</v>
      </c>
      <c r="M2264" s="4">
        <v>3.6739999999999999</v>
      </c>
      <c r="N2264" s="4"/>
      <c r="O2264" s="4" t="s">
        <v>293</v>
      </c>
      <c r="P2264" s="4" t="s">
        <v>279</v>
      </c>
      <c r="Q2264" s="4" t="s">
        <v>6827</v>
      </c>
      <c r="R2264" s="4"/>
      <c r="S2264" s="18"/>
      <c r="U2264" s="7">
        <f>VLOOKUP(F2264,[6]农村公路!$I$6:$W$11652,15,0)</f>
        <v>3.6739999999999999</v>
      </c>
      <c r="V2264" s="7">
        <f t="shared" si="113"/>
        <v>0</v>
      </c>
      <c r="W2264" s="7" t="e">
        <f>VLOOKUP(F2264,'[7]乡镇通三级、旅游资源产业路项目明细'!$F$8:$S$1305,14,0)</f>
        <v>#N/A</v>
      </c>
      <c r="AA2264" s="7" t="e">
        <f>_xlfn.XLOOKUP(F2264,'[8]乡镇通三级、旅游资源产业路项目明细'!$U:$U,'[8]乡镇通三级、旅游资源产业路项目明细'!$U:$U)</f>
        <v>#N/A</v>
      </c>
      <c r="AB2264" s="7" t="e">
        <f>VLOOKUP(F2264,[9]项目建设投资计划表!$L$7:$O$83,4,0)</f>
        <v>#N/A</v>
      </c>
    </row>
    <row r="2265" spans="1:28" ht="25.15" customHeight="1" outlineLevel="3" x14ac:dyDescent="0.4">
      <c r="A2265" s="4" t="s">
        <v>20</v>
      </c>
      <c r="B2265" s="4" t="s">
        <v>164</v>
      </c>
      <c r="C2265" s="4" t="s">
        <v>6793</v>
      </c>
      <c r="D2265" s="4" t="s">
        <v>6828</v>
      </c>
      <c r="E2265" s="9"/>
      <c r="F2265" s="4" t="s">
        <v>6829</v>
      </c>
      <c r="G2265" s="4" t="s">
        <v>327</v>
      </c>
      <c r="H2265" s="9" t="s">
        <v>291</v>
      </c>
      <c r="I2265" s="9" t="s">
        <v>283</v>
      </c>
      <c r="J2265" s="4">
        <v>2.5</v>
      </c>
      <c r="K2265" s="4" t="s">
        <v>377</v>
      </c>
      <c r="L2265" s="4" t="s">
        <v>1259</v>
      </c>
      <c r="M2265" s="4">
        <v>2.5</v>
      </c>
      <c r="N2265" s="4"/>
      <c r="O2265" s="4" t="s">
        <v>284</v>
      </c>
      <c r="P2265" s="4" t="s">
        <v>279</v>
      </c>
      <c r="Q2265" s="4" t="s">
        <v>6828</v>
      </c>
      <c r="R2265" s="4"/>
      <c r="S2265" s="18"/>
      <c r="U2265" s="7">
        <f>VLOOKUP(F2265,[6]农村公路!$I$6:$W$11652,15,0)</f>
        <v>2.5</v>
      </c>
      <c r="V2265" s="7">
        <f t="shared" si="113"/>
        <v>0</v>
      </c>
      <c r="W2265" s="7" t="e">
        <f>VLOOKUP(F2265,'[7]乡镇通三级、旅游资源产业路项目明细'!$F$8:$S$1305,14,0)</f>
        <v>#N/A</v>
      </c>
      <c r="AA2265" s="7" t="e">
        <f>_xlfn.XLOOKUP(F2265,'[8]乡镇通三级、旅游资源产业路项目明细'!$U:$U,'[8]乡镇通三级、旅游资源产业路项目明细'!$U:$U)</f>
        <v>#N/A</v>
      </c>
      <c r="AB2265" s="7" t="e">
        <f>VLOOKUP(F2265,[9]项目建设投资计划表!$L$7:$O$83,4,0)</f>
        <v>#N/A</v>
      </c>
    </row>
    <row r="2266" spans="1:28" ht="25.15" customHeight="1" outlineLevel="3" x14ac:dyDescent="0.4">
      <c r="A2266" s="4" t="s">
        <v>20</v>
      </c>
      <c r="B2266" s="4" t="s">
        <v>164</v>
      </c>
      <c r="C2266" s="4" t="s">
        <v>6830</v>
      </c>
      <c r="D2266" s="4" t="s">
        <v>6831</v>
      </c>
      <c r="E2266" s="9"/>
      <c r="F2266" s="4" t="s">
        <v>6832</v>
      </c>
      <c r="G2266" s="4" t="s">
        <v>327</v>
      </c>
      <c r="H2266" s="9" t="s">
        <v>291</v>
      </c>
      <c r="I2266" s="9" t="s">
        <v>6833</v>
      </c>
      <c r="J2266" s="4">
        <v>0.52600000000000002</v>
      </c>
      <c r="K2266" s="4" t="s">
        <v>377</v>
      </c>
      <c r="L2266" s="4" t="s">
        <v>1021</v>
      </c>
      <c r="M2266" s="4">
        <v>0.52600000000000002</v>
      </c>
      <c r="N2266" s="4"/>
      <c r="O2266" s="4" t="s">
        <v>284</v>
      </c>
      <c r="P2266" s="4" t="s">
        <v>279</v>
      </c>
      <c r="Q2266" s="4" t="s">
        <v>6831</v>
      </c>
      <c r="R2266" s="4"/>
      <c r="S2266" s="18"/>
      <c r="U2266" s="7">
        <f>VLOOKUP(F2266,[6]农村公路!$I$6:$W$11652,15,0)</f>
        <v>0.52600000000000002</v>
      </c>
      <c r="V2266" s="7">
        <f t="shared" si="113"/>
        <v>0</v>
      </c>
      <c r="W2266" s="7" t="e">
        <f>VLOOKUP(F2266,'[7]乡镇通三级、旅游资源产业路项目明细'!$F$8:$S$1305,14,0)</f>
        <v>#N/A</v>
      </c>
      <c r="AA2266" s="7" t="e">
        <f>_xlfn.XLOOKUP(F2266,'[8]乡镇通三级、旅游资源产业路项目明细'!$U:$U,'[8]乡镇通三级、旅游资源产业路项目明细'!$U:$U)</f>
        <v>#N/A</v>
      </c>
      <c r="AB2266" s="7" t="e">
        <f>VLOOKUP(F2266,[9]项目建设投资计划表!$L$7:$O$83,4,0)</f>
        <v>#N/A</v>
      </c>
    </row>
    <row r="2267" spans="1:28" ht="25.15" customHeight="1" outlineLevel="3" x14ac:dyDescent="0.4">
      <c r="A2267" s="4" t="s">
        <v>20</v>
      </c>
      <c r="B2267" s="4" t="s">
        <v>164</v>
      </c>
      <c r="C2267" s="4" t="s">
        <v>6834</v>
      </c>
      <c r="D2267" s="4" t="s">
        <v>6835</v>
      </c>
      <c r="E2267" s="9"/>
      <c r="F2267" s="4" t="s">
        <v>6836</v>
      </c>
      <c r="G2267" s="4" t="s">
        <v>327</v>
      </c>
      <c r="H2267" s="9" t="s">
        <v>291</v>
      </c>
      <c r="I2267" s="9" t="s">
        <v>6837</v>
      </c>
      <c r="J2267" s="4">
        <v>5.3879999999999999</v>
      </c>
      <c r="K2267" s="4" t="s">
        <v>377</v>
      </c>
      <c r="L2267" s="4" t="s">
        <v>1021</v>
      </c>
      <c r="M2267" s="4">
        <v>5.3879999999999999</v>
      </c>
      <c r="N2267" s="4"/>
      <c r="O2267" s="4" t="s">
        <v>284</v>
      </c>
      <c r="P2267" s="4" t="s">
        <v>279</v>
      </c>
      <c r="Q2267" s="4" t="s">
        <v>6835</v>
      </c>
      <c r="R2267" s="4"/>
      <c r="S2267" s="18"/>
      <c r="U2267" s="7">
        <f>VLOOKUP(F2267,[6]农村公路!$I$6:$W$11652,15,0)</f>
        <v>5.3879999999999999</v>
      </c>
      <c r="V2267" s="7">
        <f t="shared" si="113"/>
        <v>0</v>
      </c>
      <c r="W2267" s="7" t="e">
        <f>VLOOKUP(F2267,'[7]乡镇通三级、旅游资源产业路项目明细'!$F$8:$S$1305,14,0)</f>
        <v>#N/A</v>
      </c>
      <c r="AA2267" s="7" t="e">
        <f>_xlfn.XLOOKUP(F2267,'[8]乡镇通三级、旅游资源产业路项目明细'!$U:$U,'[8]乡镇通三级、旅游资源产业路项目明细'!$U:$U)</f>
        <v>#N/A</v>
      </c>
      <c r="AB2267" s="7" t="e">
        <f>VLOOKUP(F2267,[9]项目建设投资计划表!$L$7:$O$83,4,0)</f>
        <v>#N/A</v>
      </c>
    </row>
    <row r="2268" spans="1:28" ht="25.15" customHeight="1" outlineLevel="3" x14ac:dyDescent="0.4">
      <c r="A2268" s="4" t="s">
        <v>20</v>
      </c>
      <c r="B2268" s="4" t="s">
        <v>164</v>
      </c>
      <c r="C2268" s="4" t="s">
        <v>6838</v>
      </c>
      <c r="D2268" s="4" t="s">
        <v>6839</v>
      </c>
      <c r="E2268" s="9"/>
      <c r="F2268" s="4" t="s">
        <v>6840</v>
      </c>
      <c r="G2268" s="4" t="s">
        <v>327</v>
      </c>
      <c r="H2268" s="9" t="s">
        <v>291</v>
      </c>
      <c r="I2268" s="9" t="s">
        <v>283</v>
      </c>
      <c r="J2268" s="4">
        <v>2.2999999999999998</v>
      </c>
      <c r="K2268" s="4" t="s">
        <v>377</v>
      </c>
      <c r="L2268" s="4" t="s">
        <v>1259</v>
      </c>
      <c r="M2268" s="4">
        <v>2.2999999999999998</v>
      </c>
      <c r="N2268" s="4"/>
      <c r="O2268" s="4" t="s">
        <v>284</v>
      </c>
      <c r="P2268" s="4" t="s">
        <v>279</v>
      </c>
      <c r="Q2268" s="4" t="s">
        <v>6839</v>
      </c>
      <c r="R2268" s="4"/>
      <c r="S2268" s="18"/>
      <c r="U2268" s="7">
        <f>VLOOKUP(F2268,[6]农村公路!$I$6:$W$11652,15,0)</f>
        <v>2.2999999999999998</v>
      </c>
      <c r="V2268" s="7">
        <f t="shared" si="113"/>
        <v>0</v>
      </c>
      <c r="W2268" s="7" t="e">
        <f>VLOOKUP(F2268,'[7]乡镇通三级、旅游资源产业路项目明细'!$F$8:$S$1305,14,0)</f>
        <v>#N/A</v>
      </c>
      <c r="AA2268" s="7" t="e">
        <f>_xlfn.XLOOKUP(F2268,'[8]乡镇通三级、旅游资源产业路项目明细'!$U:$U,'[8]乡镇通三级、旅游资源产业路项目明细'!$U:$U)</f>
        <v>#N/A</v>
      </c>
      <c r="AB2268" s="7" t="e">
        <f>VLOOKUP(F2268,[9]项目建设投资计划表!$L$7:$O$83,4,0)</f>
        <v>#N/A</v>
      </c>
    </row>
    <row r="2269" spans="1:28" s="1" customFormat="1" ht="25.15" customHeight="1" outlineLevel="2" x14ac:dyDescent="0.4">
      <c r="A2269" s="4"/>
      <c r="B2269" s="11" t="s">
        <v>161</v>
      </c>
      <c r="C2269" s="4"/>
      <c r="D2269" s="4"/>
      <c r="E2269" s="9"/>
      <c r="F2269" s="4"/>
      <c r="G2269" s="4"/>
      <c r="H2269" s="9"/>
      <c r="I2269" s="9"/>
      <c r="J2269" s="4">
        <f>SUBTOTAL(9,J2270:J2283)</f>
        <v>116.77300000000002</v>
      </c>
      <c r="K2269" s="4"/>
      <c r="L2269" s="4"/>
      <c r="M2269" s="4">
        <f>SUBTOTAL(9,M2270:M2283)</f>
        <v>101.35300000000002</v>
      </c>
      <c r="N2269" s="4">
        <v>95.53</v>
      </c>
      <c r="O2269" s="4"/>
      <c r="P2269" s="4"/>
      <c r="Q2269" s="4"/>
      <c r="R2269" s="4"/>
      <c r="S2269" s="18">
        <f t="shared" si="112"/>
        <v>21.243000000000023</v>
      </c>
    </row>
    <row r="2270" spans="1:28" ht="25.15" customHeight="1" outlineLevel="3" x14ac:dyDescent="0.4">
      <c r="A2270" s="4" t="s">
        <v>20</v>
      </c>
      <c r="B2270" s="4" t="s">
        <v>161</v>
      </c>
      <c r="C2270" s="4" t="s">
        <v>6841</v>
      </c>
      <c r="D2270" s="4" t="s">
        <v>6842</v>
      </c>
      <c r="E2270" s="9"/>
      <c r="F2270" s="4" t="s">
        <v>6843</v>
      </c>
      <c r="G2270" s="4" t="s">
        <v>434</v>
      </c>
      <c r="H2270" s="9" t="s">
        <v>200</v>
      </c>
      <c r="I2270" s="9" t="s">
        <v>6844</v>
      </c>
      <c r="J2270" s="4">
        <v>11.2</v>
      </c>
      <c r="K2270" s="4">
        <v>0</v>
      </c>
      <c r="L2270" s="4" t="s">
        <v>279</v>
      </c>
      <c r="M2270" s="4">
        <v>9.93</v>
      </c>
      <c r="N2270" s="4"/>
      <c r="O2270" s="4">
        <v>6.5</v>
      </c>
      <c r="P2270" s="4" t="s">
        <v>436</v>
      </c>
      <c r="Q2270" s="4" t="s">
        <v>6841</v>
      </c>
      <c r="R2270" s="4" t="s">
        <v>366</v>
      </c>
      <c r="S2270" s="18"/>
      <c r="W2270" s="7">
        <f>VLOOKUP(F2270,'[7]2021年备案'!$F$8:$S$1293,14,0)</f>
        <v>1.27</v>
      </c>
      <c r="X2270" s="7">
        <f>J2270-W2270</f>
        <v>9.93</v>
      </c>
      <c r="Y2270" s="7">
        <f>J2270-W2270-M2270</f>
        <v>0</v>
      </c>
      <c r="Z2270" s="7" t="s">
        <v>437</v>
      </c>
      <c r="AA2270" s="7" t="str">
        <f>_xlfn.XLOOKUP(F2270,'[8]乡镇通三级、旅游资源产业路项目明细'!$U:$U,'[8]乡镇通三级、旅游资源产业路项目明细'!$U:$U)</f>
        <v>桃川镇至源口瑶族乡</v>
      </c>
      <c r="AB2270" s="7" t="e">
        <f>VLOOKUP(F2270,[9]项目建设投资计划表!$L$7:$O$83,4,0)</f>
        <v>#N/A</v>
      </c>
    </row>
    <row r="2271" spans="1:28" ht="25.15" customHeight="1" outlineLevel="3" x14ac:dyDescent="0.4">
      <c r="A2271" s="4" t="s">
        <v>20</v>
      </c>
      <c r="B2271" s="4" t="s">
        <v>161</v>
      </c>
      <c r="C2271" s="4" t="s">
        <v>6845</v>
      </c>
      <c r="D2271" s="4" t="s">
        <v>6846</v>
      </c>
      <c r="E2271" s="9"/>
      <c r="F2271" s="4" t="s">
        <v>6847</v>
      </c>
      <c r="G2271" s="4" t="s">
        <v>290</v>
      </c>
      <c r="H2271" s="9" t="s">
        <v>291</v>
      </c>
      <c r="I2271" s="9" t="s">
        <v>6848</v>
      </c>
      <c r="J2271" s="4">
        <v>23.5</v>
      </c>
      <c r="K2271" s="4">
        <v>0</v>
      </c>
      <c r="L2271" s="4">
        <v>0</v>
      </c>
      <c r="M2271" s="4">
        <v>9.35</v>
      </c>
      <c r="N2271" s="4"/>
      <c r="O2271" s="4" t="s">
        <v>293</v>
      </c>
      <c r="P2271" s="4" t="s">
        <v>279</v>
      </c>
      <c r="Q2271" s="4" t="s">
        <v>6846</v>
      </c>
      <c r="R2271" s="4" t="s">
        <v>366</v>
      </c>
      <c r="S2271" s="18"/>
      <c r="U2271" s="7">
        <f>VLOOKUP(F2271,[6]农村公路!$I$6:$W$11652,15,0)</f>
        <v>23.5</v>
      </c>
      <c r="V2271" s="7">
        <f t="shared" ref="V2271:V2283" si="114">J2271-U2271</f>
        <v>0</v>
      </c>
      <c r="W2271" s="7">
        <f>VLOOKUP(F2271,'[7]2021年备案'!$F$8:$S$1293,14,0)</f>
        <v>14.15</v>
      </c>
      <c r="X2271" s="7">
        <f>J2271-W2271</f>
        <v>9.35</v>
      </c>
      <c r="Y2271" s="7">
        <f>X2271-M2271</f>
        <v>0</v>
      </c>
      <c r="AA2271" s="7" t="str">
        <f>_xlfn.XLOOKUP(F2271,'[8]乡镇通三级、旅游资源产业路项目明细'!$U:$U,'[8]乡镇通三级、旅游资源产业路项目明细'!$U:$U)</f>
        <v>江永县五爱至上甘棠通景公路</v>
      </c>
      <c r="AB2271" s="7" t="e">
        <f>VLOOKUP(F2271,[9]项目建设投资计划表!$L$7:$O$83,4,0)</f>
        <v>#N/A</v>
      </c>
    </row>
    <row r="2272" spans="1:28" ht="25.15" customHeight="1" outlineLevel="3" x14ac:dyDescent="0.4">
      <c r="A2272" s="4" t="s">
        <v>20</v>
      </c>
      <c r="B2272" s="4" t="s">
        <v>161</v>
      </c>
      <c r="C2272" s="4" t="s">
        <v>6849</v>
      </c>
      <c r="D2272" s="4" t="s">
        <v>6850</v>
      </c>
      <c r="E2272" s="9"/>
      <c r="F2272" s="4" t="s">
        <v>6851</v>
      </c>
      <c r="G2272" s="4" t="s">
        <v>290</v>
      </c>
      <c r="H2272" s="9" t="s">
        <v>291</v>
      </c>
      <c r="I2272" s="9" t="s">
        <v>283</v>
      </c>
      <c r="J2272" s="4">
        <v>18.992999999999999</v>
      </c>
      <c r="K2272" s="4" t="s">
        <v>377</v>
      </c>
      <c r="L2272" s="4">
        <v>0</v>
      </c>
      <c r="M2272" s="4">
        <v>18.992999999999999</v>
      </c>
      <c r="N2272" s="4"/>
      <c r="O2272" s="4" t="s">
        <v>363</v>
      </c>
      <c r="P2272" s="4" t="s">
        <v>279</v>
      </c>
      <c r="Q2272" s="4" t="s">
        <v>6852</v>
      </c>
      <c r="R2272" s="4"/>
      <c r="S2272" s="18"/>
      <c r="U2272" s="7">
        <f>VLOOKUP(F2272,[6]农村公路!$I$6:$W$11652,15,0)</f>
        <v>18.992999999999999</v>
      </c>
      <c r="V2272" s="7">
        <f t="shared" si="114"/>
        <v>0</v>
      </c>
      <c r="W2272" s="7" t="e">
        <f>VLOOKUP(F2272,'[7]乡镇通三级、旅游资源产业路项目明细'!$F$8:$S$1305,14,0)</f>
        <v>#N/A</v>
      </c>
      <c r="AA2272" s="7" t="e">
        <f>_xlfn.XLOOKUP(F2272,'[8]乡镇通三级、旅游资源产业路项目明细'!$U:$U,'[8]乡镇通三级、旅游资源产业路项目明细'!$U:$U)</f>
        <v>#N/A</v>
      </c>
      <c r="AB2272" s="7" t="e">
        <f>VLOOKUP(F2272,[9]项目建设投资计划表!$L$7:$O$83,4,0)</f>
        <v>#N/A</v>
      </c>
    </row>
    <row r="2273" spans="1:28" ht="25.15" customHeight="1" outlineLevel="3" x14ac:dyDescent="0.4">
      <c r="A2273" s="4" t="s">
        <v>20</v>
      </c>
      <c r="B2273" s="4" t="s">
        <v>161</v>
      </c>
      <c r="C2273" s="4" t="s">
        <v>6853</v>
      </c>
      <c r="D2273" s="4" t="s">
        <v>6854</v>
      </c>
      <c r="E2273" s="9"/>
      <c r="F2273" s="4" t="s">
        <v>6855</v>
      </c>
      <c r="G2273" s="4" t="s">
        <v>290</v>
      </c>
      <c r="H2273" s="9" t="s">
        <v>200</v>
      </c>
      <c r="I2273" s="9" t="s">
        <v>6856</v>
      </c>
      <c r="J2273" s="4">
        <v>11.08</v>
      </c>
      <c r="K2273" s="4" t="s">
        <v>300</v>
      </c>
      <c r="L2273" s="4">
        <v>0</v>
      </c>
      <c r="M2273" s="4">
        <v>11.08</v>
      </c>
      <c r="N2273" s="4"/>
      <c r="O2273" s="4" t="s">
        <v>293</v>
      </c>
      <c r="P2273" s="4" t="s">
        <v>279</v>
      </c>
      <c r="Q2273" s="4" t="s">
        <v>6857</v>
      </c>
      <c r="R2273" s="4"/>
      <c r="S2273" s="18"/>
      <c r="U2273" s="7">
        <f>VLOOKUP(F2273,[6]农村公路!$I$6:$W$11652,15,0)</f>
        <v>11.08</v>
      </c>
      <c r="V2273" s="7">
        <f t="shared" si="114"/>
        <v>0</v>
      </c>
      <c r="W2273" s="7" t="e">
        <f>VLOOKUP(F2273,'[7]乡镇通三级、旅游资源产业路项目明细'!$F$8:$S$1305,14,0)</f>
        <v>#N/A</v>
      </c>
      <c r="AA2273" s="7" t="e">
        <f>_xlfn.XLOOKUP(F2273,'[8]乡镇通三级、旅游资源产业路项目明细'!$U:$U,'[8]乡镇通三级、旅游资源产业路项目明细'!$U:$U)</f>
        <v>#N/A</v>
      </c>
      <c r="AB2273" s="7" t="e">
        <f>VLOOKUP(F2273,[9]项目建设投资计划表!$L$7:$O$83,4,0)</f>
        <v>#N/A</v>
      </c>
    </row>
    <row r="2274" spans="1:28" ht="25.15" customHeight="1" outlineLevel="3" x14ac:dyDescent="0.4">
      <c r="A2274" s="4" t="s">
        <v>20</v>
      </c>
      <c r="B2274" s="4" t="s">
        <v>161</v>
      </c>
      <c r="C2274" s="4" t="s">
        <v>6858</v>
      </c>
      <c r="D2274" s="4" t="s">
        <v>6859</v>
      </c>
      <c r="E2274" s="9"/>
      <c r="F2274" s="4" t="s">
        <v>6860</v>
      </c>
      <c r="G2274" s="4" t="s">
        <v>290</v>
      </c>
      <c r="H2274" s="9" t="s">
        <v>291</v>
      </c>
      <c r="I2274" s="9" t="s">
        <v>6861</v>
      </c>
      <c r="J2274" s="4">
        <v>14</v>
      </c>
      <c r="K2274" s="4" t="s">
        <v>300</v>
      </c>
      <c r="L2274" s="4">
        <v>0</v>
      </c>
      <c r="M2274" s="4">
        <v>14</v>
      </c>
      <c r="N2274" s="4"/>
      <c r="O2274" s="4" t="s">
        <v>293</v>
      </c>
      <c r="P2274" s="4" t="s">
        <v>279</v>
      </c>
      <c r="Q2274" s="4" t="s">
        <v>6862</v>
      </c>
      <c r="R2274" s="4"/>
      <c r="S2274" s="18"/>
      <c r="U2274" s="7">
        <f>VLOOKUP(F2274,[6]农村公路!$I$6:$W$11652,15,0)</f>
        <v>14</v>
      </c>
      <c r="V2274" s="7">
        <f t="shared" si="114"/>
        <v>0</v>
      </c>
      <c r="W2274" s="7" t="e">
        <f>VLOOKUP(F2274,'[7]乡镇通三级、旅游资源产业路项目明细'!$F$8:$S$1305,14,0)</f>
        <v>#N/A</v>
      </c>
      <c r="AA2274" s="7" t="e">
        <f>_xlfn.XLOOKUP(F2274,'[8]乡镇通三级、旅游资源产业路项目明细'!$U:$U,'[8]乡镇通三级、旅游资源产业路项目明细'!$U:$U)</f>
        <v>#N/A</v>
      </c>
      <c r="AB2274" s="7" t="e">
        <f>VLOOKUP(F2274,[9]项目建设投资计划表!$L$7:$O$83,4,0)</f>
        <v>#N/A</v>
      </c>
    </row>
    <row r="2275" spans="1:28" ht="25.15" customHeight="1" outlineLevel="3" x14ac:dyDescent="0.4">
      <c r="A2275" s="4" t="s">
        <v>20</v>
      </c>
      <c r="B2275" s="4" t="s">
        <v>161</v>
      </c>
      <c r="C2275" s="4" t="s">
        <v>6863</v>
      </c>
      <c r="D2275" s="4" t="s">
        <v>6864</v>
      </c>
      <c r="E2275" s="9"/>
      <c r="F2275" s="4" t="s">
        <v>6865</v>
      </c>
      <c r="G2275" s="4" t="s">
        <v>322</v>
      </c>
      <c r="H2275" s="9" t="s">
        <v>291</v>
      </c>
      <c r="I2275" s="9" t="s">
        <v>283</v>
      </c>
      <c r="J2275" s="4">
        <v>18</v>
      </c>
      <c r="K2275" s="4" t="s">
        <v>284</v>
      </c>
      <c r="L2275" s="4">
        <v>0</v>
      </c>
      <c r="M2275" s="4">
        <v>18</v>
      </c>
      <c r="N2275" s="4"/>
      <c r="O2275" s="4" t="s">
        <v>293</v>
      </c>
      <c r="P2275" s="4" t="s">
        <v>279</v>
      </c>
      <c r="Q2275" s="4" t="s">
        <v>6866</v>
      </c>
      <c r="R2275" s="4"/>
      <c r="S2275" s="18"/>
      <c r="U2275" s="7">
        <f>VLOOKUP(F2275,[6]农村公路!$I$6:$W$11652,15,0)</f>
        <v>18</v>
      </c>
      <c r="V2275" s="7">
        <f t="shared" si="114"/>
        <v>0</v>
      </c>
      <c r="W2275" s="7" t="e">
        <f>VLOOKUP(F2275,'[7]乡镇通三级、旅游资源产业路项目明细'!$F$8:$S$1305,14,0)</f>
        <v>#N/A</v>
      </c>
      <c r="AA2275" s="7" t="e">
        <f>_xlfn.XLOOKUP(F2275,'[8]乡镇通三级、旅游资源产业路项目明细'!$U:$U,'[8]乡镇通三级、旅游资源产业路项目明细'!$U:$U)</f>
        <v>#N/A</v>
      </c>
      <c r="AB2275" s="7" t="e">
        <f>VLOOKUP(F2275,[9]项目建设投资计划表!$L$7:$O$83,4,0)</f>
        <v>#N/A</v>
      </c>
    </row>
    <row r="2276" spans="1:28" ht="25.15" customHeight="1" outlineLevel="3" x14ac:dyDescent="0.4">
      <c r="A2276" s="4" t="s">
        <v>20</v>
      </c>
      <c r="B2276" s="4" t="s">
        <v>161</v>
      </c>
      <c r="C2276" s="4" t="s">
        <v>6867</v>
      </c>
      <c r="D2276" s="4" t="s">
        <v>6868</v>
      </c>
      <c r="E2276" s="9"/>
      <c r="F2276" s="4" t="s">
        <v>6869</v>
      </c>
      <c r="G2276" s="4" t="s">
        <v>327</v>
      </c>
      <c r="H2276" s="9" t="s">
        <v>291</v>
      </c>
      <c r="I2276" s="9" t="s">
        <v>283</v>
      </c>
      <c r="J2276" s="4">
        <v>2.62</v>
      </c>
      <c r="K2276" s="4" t="s">
        <v>377</v>
      </c>
      <c r="L2276" s="4" t="s">
        <v>1021</v>
      </c>
      <c r="M2276" s="4">
        <v>2.62</v>
      </c>
      <c r="N2276" s="4"/>
      <c r="O2276" s="4" t="s">
        <v>284</v>
      </c>
      <c r="P2276" s="4" t="s">
        <v>279</v>
      </c>
      <c r="Q2276" s="4" t="s">
        <v>6868</v>
      </c>
      <c r="R2276" s="4"/>
      <c r="S2276" s="18"/>
      <c r="U2276" s="7">
        <f>VLOOKUP(F2276,[6]农村公路!$I$6:$W$11652,15,0)</f>
        <v>2.62</v>
      </c>
      <c r="V2276" s="7">
        <f t="shared" si="114"/>
        <v>0</v>
      </c>
      <c r="W2276" s="7" t="e">
        <f>VLOOKUP(F2276,'[7]乡镇通三级、旅游资源产业路项目明细'!$F$8:$S$1305,14,0)</f>
        <v>#N/A</v>
      </c>
      <c r="AA2276" s="7" t="e">
        <f>_xlfn.XLOOKUP(F2276,'[8]乡镇通三级、旅游资源产业路项目明细'!$U:$U,'[8]乡镇通三级、旅游资源产业路项目明细'!$U:$U)</f>
        <v>#N/A</v>
      </c>
      <c r="AB2276" s="7" t="e">
        <f>VLOOKUP(F2276,[9]项目建设投资计划表!$L$7:$O$83,4,0)</f>
        <v>#N/A</v>
      </c>
    </row>
    <row r="2277" spans="1:28" ht="25.15" customHeight="1" outlineLevel="3" x14ac:dyDescent="0.4">
      <c r="A2277" s="4" t="s">
        <v>20</v>
      </c>
      <c r="B2277" s="4" t="s">
        <v>161</v>
      </c>
      <c r="C2277" s="4" t="s">
        <v>6870</v>
      </c>
      <c r="D2277" s="4" t="s">
        <v>6871</v>
      </c>
      <c r="E2277" s="9"/>
      <c r="F2277" s="4" t="s">
        <v>6872</v>
      </c>
      <c r="G2277" s="4" t="s">
        <v>327</v>
      </c>
      <c r="H2277" s="9" t="s">
        <v>291</v>
      </c>
      <c r="I2277" s="9" t="s">
        <v>283</v>
      </c>
      <c r="J2277" s="4">
        <v>0.68</v>
      </c>
      <c r="K2277" s="4" t="s">
        <v>377</v>
      </c>
      <c r="L2277" s="4" t="s">
        <v>1021</v>
      </c>
      <c r="M2277" s="4">
        <v>0.68</v>
      </c>
      <c r="N2277" s="4"/>
      <c r="O2277" s="4" t="s">
        <v>284</v>
      </c>
      <c r="P2277" s="4" t="s">
        <v>279</v>
      </c>
      <c r="Q2277" s="4" t="s">
        <v>6871</v>
      </c>
      <c r="R2277" s="4"/>
      <c r="S2277" s="18"/>
      <c r="U2277" s="7">
        <f>VLOOKUP(F2277,[6]农村公路!$I$6:$W$11652,15,0)</f>
        <v>0.68</v>
      </c>
      <c r="V2277" s="7">
        <f t="shared" si="114"/>
        <v>0</v>
      </c>
      <c r="W2277" s="7" t="e">
        <f>VLOOKUP(F2277,'[7]乡镇通三级、旅游资源产业路项目明细'!$F$8:$S$1305,14,0)</f>
        <v>#N/A</v>
      </c>
      <c r="AA2277" s="7" t="e">
        <f>_xlfn.XLOOKUP(F2277,'[8]乡镇通三级、旅游资源产业路项目明细'!$U:$U,'[8]乡镇通三级、旅游资源产业路项目明细'!$U:$U)</f>
        <v>#N/A</v>
      </c>
      <c r="AB2277" s="7" t="e">
        <f>VLOOKUP(F2277,[9]项目建设投资计划表!$L$7:$O$83,4,0)</f>
        <v>#N/A</v>
      </c>
    </row>
    <row r="2278" spans="1:28" ht="25.15" customHeight="1" outlineLevel="3" x14ac:dyDescent="0.4">
      <c r="A2278" s="4" t="s">
        <v>20</v>
      </c>
      <c r="B2278" s="4" t="s">
        <v>161</v>
      </c>
      <c r="C2278" s="4" t="s">
        <v>6863</v>
      </c>
      <c r="D2278" s="4" t="s">
        <v>6873</v>
      </c>
      <c r="E2278" s="9"/>
      <c r="F2278" s="4" t="s">
        <v>6874</v>
      </c>
      <c r="G2278" s="4" t="s">
        <v>327</v>
      </c>
      <c r="H2278" s="9" t="s">
        <v>291</v>
      </c>
      <c r="I2278" s="9" t="s">
        <v>283</v>
      </c>
      <c r="J2278" s="4">
        <v>1.42</v>
      </c>
      <c r="K2278" s="4" t="s">
        <v>377</v>
      </c>
      <c r="L2278" s="4" t="s">
        <v>1021</v>
      </c>
      <c r="M2278" s="4">
        <v>1.42</v>
      </c>
      <c r="N2278" s="4"/>
      <c r="O2278" s="4" t="s">
        <v>284</v>
      </c>
      <c r="P2278" s="4" t="s">
        <v>279</v>
      </c>
      <c r="Q2278" s="4" t="s">
        <v>6873</v>
      </c>
      <c r="R2278" s="4"/>
      <c r="S2278" s="18"/>
      <c r="U2278" s="7">
        <f>VLOOKUP(F2278,[6]农村公路!$I$6:$W$11652,15,0)</f>
        <v>1.42</v>
      </c>
      <c r="V2278" s="7">
        <f t="shared" si="114"/>
        <v>0</v>
      </c>
      <c r="W2278" s="7" t="e">
        <f>VLOOKUP(F2278,'[7]乡镇通三级、旅游资源产业路项目明细'!$F$8:$S$1305,14,0)</f>
        <v>#N/A</v>
      </c>
      <c r="AA2278" s="7" t="e">
        <f>_xlfn.XLOOKUP(F2278,'[8]乡镇通三级、旅游资源产业路项目明细'!$U:$U,'[8]乡镇通三级、旅游资源产业路项目明细'!$U:$U)</f>
        <v>#N/A</v>
      </c>
      <c r="AB2278" s="7" t="e">
        <f>VLOOKUP(F2278,[9]项目建设投资计划表!$L$7:$O$83,4,0)</f>
        <v>#N/A</v>
      </c>
    </row>
    <row r="2279" spans="1:28" ht="25.15" customHeight="1" outlineLevel="3" x14ac:dyDescent="0.4">
      <c r="A2279" s="4" t="s">
        <v>20</v>
      </c>
      <c r="B2279" s="4" t="s">
        <v>161</v>
      </c>
      <c r="C2279" s="4" t="s">
        <v>6875</v>
      </c>
      <c r="D2279" s="4" t="s">
        <v>6871</v>
      </c>
      <c r="E2279" s="9"/>
      <c r="F2279" s="4" t="s">
        <v>6876</v>
      </c>
      <c r="G2279" s="4" t="s">
        <v>327</v>
      </c>
      <c r="H2279" s="9" t="s">
        <v>291</v>
      </c>
      <c r="I2279" s="9" t="s">
        <v>283</v>
      </c>
      <c r="J2279" s="4">
        <v>2.68</v>
      </c>
      <c r="K2279" s="4" t="s">
        <v>377</v>
      </c>
      <c r="L2279" s="4" t="s">
        <v>1021</v>
      </c>
      <c r="M2279" s="4">
        <v>2.68</v>
      </c>
      <c r="N2279" s="4"/>
      <c r="O2279" s="4" t="s">
        <v>293</v>
      </c>
      <c r="P2279" s="4" t="s">
        <v>279</v>
      </c>
      <c r="Q2279" s="4" t="s">
        <v>6871</v>
      </c>
      <c r="R2279" s="4"/>
      <c r="S2279" s="18"/>
      <c r="U2279" s="7">
        <f>VLOOKUP(F2279,[6]农村公路!$I$6:$W$11652,15,0)</f>
        <v>2.68</v>
      </c>
      <c r="V2279" s="7">
        <f t="shared" si="114"/>
        <v>0</v>
      </c>
      <c r="W2279" s="7" t="e">
        <f>VLOOKUP(F2279,'[7]乡镇通三级、旅游资源产业路项目明细'!$F$8:$S$1305,14,0)</f>
        <v>#N/A</v>
      </c>
      <c r="AA2279" s="7" t="e">
        <f>_xlfn.XLOOKUP(F2279,'[8]乡镇通三级、旅游资源产业路项目明细'!$U:$U,'[8]乡镇通三级、旅游资源产业路项目明细'!$U:$U)</f>
        <v>#N/A</v>
      </c>
      <c r="AB2279" s="7" t="e">
        <f>VLOOKUP(F2279,[9]项目建设投资计划表!$L$7:$O$83,4,0)</f>
        <v>#N/A</v>
      </c>
    </row>
    <row r="2280" spans="1:28" ht="25.15" customHeight="1" outlineLevel="3" x14ac:dyDescent="0.4">
      <c r="A2280" s="4" t="s">
        <v>20</v>
      </c>
      <c r="B2280" s="4" t="s">
        <v>161</v>
      </c>
      <c r="C2280" s="4" t="s">
        <v>6841</v>
      </c>
      <c r="D2280" s="4" t="s">
        <v>6877</v>
      </c>
      <c r="E2280" s="9"/>
      <c r="F2280" s="4" t="s">
        <v>6878</v>
      </c>
      <c r="G2280" s="4" t="s">
        <v>327</v>
      </c>
      <c r="H2280" s="9" t="s">
        <v>291</v>
      </c>
      <c r="I2280" s="9" t="s">
        <v>6879</v>
      </c>
      <c r="J2280" s="4">
        <v>7.45</v>
      </c>
      <c r="K2280" s="4" t="s">
        <v>377</v>
      </c>
      <c r="L2280" s="4" t="s">
        <v>1021</v>
      </c>
      <c r="M2280" s="4">
        <v>7.45</v>
      </c>
      <c r="N2280" s="4"/>
      <c r="O2280" s="4" t="s">
        <v>284</v>
      </c>
      <c r="P2280" s="4" t="s">
        <v>279</v>
      </c>
      <c r="Q2280" s="4" t="s">
        <v>6877</v>
      </c>
      <c r="R2280" s="4"/>
      <c r="S2280" s="18"/>
      <c r="U2280" s="7">
        <f>VLOOKUP(F2280,[6]农村公路!$I$6:$W$11652,15,0)</f>
        <v>7.45</v>
      </c>
      <c r="V2280" s="7">
        <f t="shared" si="114"/>
        <v>0</v>
      </c>
      <c r="W2280" s="7" t="e">
        <f>VLOOKUP(F2280,'[7]乡镇通三级、旅游资源产业路项目明细'!$F$8:$S$1305,14,0)</f>
        <v>#N/A</v>
      </c>
      <c r="AA2280" s="7" t="e">
        <f>_xlfn.XLOOKUP(F2280,'[8]乡镇通三级、旅游资源产业路项目明细'!$U:$U,'[8]乡镇通三级、旅游资源产业路项目明细'!$U:$U)</f>
        <v>#N/A</v>
      </c>
      <c r="AB2280" s="7" t="e">
        <f>VLOOKUP(F2280,[9]项目建设投资计划表!$L$7:$O$83,4,0)</f>
        <v>#N/A</v>
      </c>
    </row>
    <row r="2281" spans="1:28" ht="25.15" customHeight="1" outlineLevel="3" x14ac:dyDescent="0.4">
      <c r="A2281" s="4" t="s">
        <v>20</v>
      </c>
      <c r="B2281" s="4" t="s">
        <v>161</v>
      </c>
      <c r="C2281" s="4" t="s">
        <v>6858</v>
      </c>
      <c r="D2281" s="4" t="s">
        <v>6880</v>
      </c>
      <c r="E2281" s="9"/>
      <c r="F2281" s="4" t="s">
        <v>6881</v>
      </c>
      <c r="G2281" s="4" t="s">
        <v>327</v>
      </c>
      <c r="H2281" s="9" t="s">
        <v>291</v>
      </c>
      <c r="I2281" s="9" t="s">
        <v>283</v>
      </c>
      <c r="J2281" s="4">
        <v>2.0099999999999998</v>
      </c>
      <c r="K2281" s="4" t="s">
        <v>377</v>
      </c>
      <c r="L2281" s="4" t="s">
        <v>1021</v>
      </c>
      <c r="M2281" s="4">
        <v>2.0099999999999998</v>
      </c>
      <c r="N2281" s="4"/>
      <c r="O2281" s="4" t="s">
        <v>277</v>
      </c>
      <c r="P2281" s="4" t="s">
        <v>279</v>
      </c>
      <c r="Q2281" s="4" t="s">
        <v>6880</v>
      </c>
      <c r="R2281" s="4"/>
      <c r="S2281" s="18"/>
      <c r="U2281" s="7">
        <f>VLOOKUP(F2281,[6]农村公路!$I$6:$W$11652,15,0)</f>
        <v>2.0099999999999998</v>
      </c>
      <c r="V2281" s="7">
        <f t="shared" si="114"/>
        <v>0</v>
      </c>
      <c r="W2281" s="7" t="e">
        <f>VLOOKUP(F2281,'[7]乡镇通三级、旅游资源产业路项目明细'!$F$8:$S$1305,14,0)</f>
        <v>#N/A</v>
      </c>
      <c r="AA2281" s="7" t="e">
        <f>_xlfn.XLOOKUP(F2281,'[8]乡镇通三级、旅游资源产业路项目明细'!$U:$U,'[8]乡镇通三级、旅游资源产业路项目明细'!$U:$U)</f>
        <v>#N/A</v>
      </c>
      <c r="AB2281" s="7" t="e">
        <f>VLOOKUP(F2281,[9]项目建设投资计划表!$L$7:$O$83,4,0)</f>
        <v>#N/A</v>
      </c>
    </row>
    <row r="2282" spans="1:28" ht="25.15" customHeight="1" outlineLevel="3" x14ac:dyDescent="0.4">
      <c r="A2282" s="4" t="s">
        <v>20</v>
      </c>
      <c r="B2282" s="4" t="s">
        <v>161</v>
      </c>
      <c r="C2282" s="4" t="s">
        <v>6882</v>
      </c>
      <c r="D2282" s="4" t="s">
        <v>6883</v>
      </c>
      <c r="E2282" s="9"/>
      <c r="F2282" s="4" t="s">
        <v>6884</v>
      </c>
      <c r="G2282" s="4" t="s">
        <v>327</v>
      </c>
      <c r="H2282" s="9" t="s">
        <v>291</v>
      </c>
      <c r="I2282" s="9" t="s">
        <v>6885</v>
      </c>
      <c r="J2282" s="4">
        <v>1.69</v>
      </c>
      <c r="K2282" s="4" t="s">
        <v>377</v>
      </c>
      <c r="L2282" s="4" t="s">
        <v>1021</v>
      </c>
      <c r="M2282" s="4">
        <v>1.69</v>
      </c>
      <c r="N2282" s="4"/>
      <c r="O2282" s="4" t="s">
        <v>284</v>
      </c>
      <c r="P2282" s="4" t="s">
        <v>279</v>
      </c>
      <c r="Q2282" s="4" t="s">
        <v>6883</v>
      </c>
      <c r="R2282" s="4"/>
      <c r="S2282" s="18"/>
      <c r="U2282" s="7">
        <f>VLOOKUP(F2282,[6]农村公路!$I$6:$W$11652,15,0)</f>
        <v>1.69</v>
      </c>
      <c r="V2282" s="7">
        <f t="shared" si="114"/>
        <v>0</v>
      </c>
      <c r="W2282" s="7" t="e">
        <f>VLOOKUP(F2282,'[7]乡镇通三级、旅游资源产业路项目明细'!$F$8:$S$1305,14,0)</f>
        <v>#N/A</v>
      </c>
      <c r="AA2282" s="7" t="e">
        <f>_xlfn.XLOOKUP(F2282,'[8]乡镇通三级、旅游资源产业路项目明细'!$U:$U,'[8]乡镇通三级、旅游资源产业路项目明细'!$U:$U)</f>
        <v>#N/A</v>
      </c>
      <c r="AB2282" s="7" t="e">
        <f>VLOOKUP(F2282,[9]项目建设投资计划表!$L$7:$O$83,4,0)</f>
        <v>#N/A</v>
      </c>
    </row>
    <row r="2283" spans="1:28" ht="25.15" customHeight="1" outlineLevel="3" x14ac:dyDescent="0.4">
      <c r="A2283" s="4" t="s">
        <v>20</v>
      </c>
      <c r="B2283" s="4" t="s">
        <v>161</v>
      </c>
      <c r="C2283" s="4" t="s">
        <v>6886</v>
      </c>
      <c r="D2283" s="4" t="s">
        <v>6887</v>
      </c>
      <c r="E2283" s="9"/>
      <c r="F2283" s="4" t="s">
        <v>6888</v>
      </c>
      <c r="G2283" s="4" t="s">
        <v>327</v>
      </c>
      <c r="H2283" s="9" t="s">
        <v>291</v>
      </c>
      <c r="I2283" s="9" t="s">
        <v>283</v>
      </c>
      <c r="J2283" s="4">
        <v>1.45</v>
      </c>
      <c r="K2283" s="4" t="s">
        <v>284</v>
      </c>
      <c r="L2283" s="4" t="s">
        <v>1259</v>
      </c>
      <c r="M2283" s="4">
        <v>1.45</v>
      </c>
      <c r="N2283" s="4"/>
      <c r="O2283" s="4" t="s">
        <v>277</v>
      </c>
      <c r="P2283" s="4" t="s">
        <v>279</v>
      </c>
      <c r="Q2283" s="4" t="s">
        <v>6887</v>
      </c>
      <c r="R2283" s="4"/>
      <c r="S2283" s="18"/>
      <c r="U2283" s="7">
        <f>VLOOKUP(F2283,[6]农村公路!$I$6:$W$11652,15,0)</f>
        <v>1.45</v>
      </c>
      <c r="V2283" s="7">
        <f t="shared" si="114"/>
        <v>0</v>
      </c>
      <c r="W2283" s="7" t="e">
        <f>VLOOKUP(F2283,'[7]乡镇通三级、旅游资源产业路项目明细'!$F$8:$S$1305,14,0)</f>
        <v>#N/A</v>
      </c>
      <c r="AA2283" s="7" t="e">
        <f>_xlfn.XLOOKUP(F2283,'[8]乡镇通三级、旅游资源产业路项目明细'!$U:$U,'[8]乡镇通三级、旅游资源产业路项目明细'!$U:$U)</f>
        <v>#N/A</v>
      </c>
      <c r="AB2283" s="7" t="e">
        <f>VLOOKUP(F2283,[9]项目建设投资计划表!$L$7:$O$83,4,0)</f>
        <v>#N/A</v>
      </c>
    </row>
    <row r="2284" spans="1:28" s="1" customFormat="1" ht="25.15" customHeight="1" outlineLevel="2" x14ac:dyDescent="0.4">
      <c r="A2284" s="4"/>
      <c r="B2284" s="11" t="s">
        <v>162</v>
      </c>
      <c r="C2284" s="4"/>
      <c r="D2284" s="4"/>
      <c r="E2284" s="9"/>
      <c r="F2284" s="4"/>
      <c r="G2284" s="4"/>
      <c r="H2284" s="9"/>
      <c r="I2284" s="9"/>
      <c r="J2284" s="4">
        <f>SUBTOTAL(9,J2285:J2301)</f>
        <v>125.196</v>
      </c>
      <c r="K2284" s="4"/>
      <c r="L2284" s="4"/>
      <c r="M2284" s="4">
        <f>SUBTOTAL(9,M2285:M2301)</f>
        <v>74.396000000000001</v>
      </c>
      <c r="N2284" s="4">
        <v>69.176000000000002</v>
      </c>
      <c r="O2284" s="4"/>
      <c r="P2284" s="4"/>
      <c r="Q2284" s="4"/>
      <c r="R2284" s="4"/>
      <c r="S2284" s="18">
        <f t="shared" si="112"/>
        <v>56.019999999999996</v>
      </c>
    </row>
    <row r="2285" spans="1:28" ht="25.15" customHeight="1" outlineLevel="3" x14ac:dyDescent="0.4">
      <c r="A2285" s="4" t="s">
        <v>20</v>
      </c>
      <c r="B2285" s="4" t="s">
        <v>162</v>
      </c>
      <c r="C2285" s="4" t="s">
        <v>5002</v>
      </c>
      <c r="D2285" s="4" t="s">
        <v>6889</v>
      </c>
      <c r="E2285" s="9"/>
      <c r="F2285" s="4" t="s">
        <v>6890</v>
      </c>
      <c r="G2285" s="4" t="s">
        <v>434</v>
      </c>
      <c r="H2285" s="9" t="s">
        <v>200</v>
      </c>
      <c r="I2285" s="9" t="s">
        <v>6891</v>
      </c>
      <c r="J2285" s="4">
        <v>12.5</v>
      </c>
      <c r="K2285" s="4">
        <v>0</v>
      </c>
      <c r="L2285" s="4" t="s">
        <v>279</v>
      </c>
      <c r="M2285" s="4">
        <v>12.5</v>
      </c>
      <c r="N2285" s="4"/>
      <c r="O2285" s="4">
        <v>6.5</v>
      </c>
      <c r="P2285" s="4" t="s">
        <v>436</v>
      </c>
      <c r="Q2285" s="4" t="s">
        <v>5002</v>
      </c>
      <c r="R2285" s="4"/>
      <c r="S2285" s="18"/>
      <c r="W2285" s="7" t="e">
        <f>VLOOKUP(F2285,'[7]2021年备案'!$F$8:$S$1293,14,0)</f>
        <v>#N/A</v>
      </c>
      <c r="Y2285" s="7" t="e">
        <f>J2285-W2285-M2285</f>
        <v>#N/A</v>
      </c>
      <c r="Z2285" s="7" t="s">
        <v>437</v>
      </c>
      <c r="AA2285" s="7" t="e">
        <f>_xlfn.XLOOKUP(F2285,'[8]乡镇通三级、旅游资源产业路项目明细'!$U:$U,'[8]乡镇通三级、旅游资源产业路项目明细'!$U:$U)</f>
        <v>#N/A</v>
      </c>
      <c r="AB2285" s="7" t="e">
        <f>VLOOKUP(F2285,[9]项目建设投资计划表!$L$7:$O$83,4,0)</f>
        <v>#N/A</v>
      </c>
    </row>
    <row r="2286" spans="1:28" ht="25.15" customHeight="1" outlineLevel="3" x14ac:dyDescent="0.4">
      <c r="A2286" s="4" t="s">
        <v>20</v>
      </c>
      <c r="B2286" s="4" t="s">
        <v>162</v>
      </c>
      <c r="C2286" s="4" t="s">
        <v>6892</v>
      </c>
      <c r="D2286" s="4" t="s">
        <v>6893</v>
      </c>
      <c r="E2286" s="9"/>
      <c r="F2286" s="4" t="s">
        <v>6894</v>
      </c>
      <c r="G2286" s="4" t="s">
        <v>434</v>
      </c>
      <c r="H2286" s="9" t="s">
        <v>200</v>
      </c>
      <c r="I2286" s="9" t="s">
        <v>6895</v>
      </c>
      <c r="J2286" s="4">
        <v>4.2759999999999998</v>
      </c>
      <c r="K2286" s="4">
        <v>0</v>
      </c>
      <c r="L2286" s="4" t="s">
        <v>279</v>
      </c>
      <c r="M2286" s="4">
        <v>4.2759999999999998</v>
      </c>
      <c r="N2286" s="4"/>
      <c r="O2286" s="4">
        <v>6.5</v>
      </c>
      <c r="P2286" s="4" t="s">
        <v>436</v>
      </c>
      <c r="Q2286" s="4" t="s">
        <v>6892</v>
      </c>
      <c r="R2286" s="4"/>
      <c r="S2286" s="18"/>
      <c r="W2286" s="7" t="e">
        <f>VLOOKUP(F2286,'[7]2021年备案'!$F$8:$S$1293,14,0)</f>
        <v>#N/A</v>
      </c>
      <c r="Y2286" s="7" t="e">
        <f>J2286-W2286-M2286</f>
        <v>#N/A</v>
      </c>
      <c r="Z2286" s="7" t="s">
        <v>437</v>
      </c>
      <c r="AA2286" s="7" t="e">
        <f>_xlfn.XLOOKUP(F2286,'[8]乡镇通三级、旅游资源产业路项目明细'!$U:$U,'[8]乡镇通三级、旅游资源产业路项目明细'!$U:$U)</f>
        <v>#N/A</v>
      </c>
      <c r="AB2286" s="7" t="e">
        <f>VLOOKUP(F2286,[9]项目建设投资计划表!$L$7:$O$83,4,0)</f>
        <v>#N/A</v>
      </c>
    </row>
    <row r="2287" spans="1:28" ht="25.15" customHeight="1" outlineLevel="3" x14ac:dyDescent="0.4">
      <c r="A2287" s="4" t="s">
        <v>20</v>
      </c>
      <c r="B2287" s="4" t="s">
        <v>162</v>
      </c>
      <c r="C2287" s="4" t="s">
        <v>6896</v>
      </c>
      <c r="D2287" s="4" t="s">
        <v>6897</v>
      </c>
      <c r="E2287" s="9"/>
      <c r="F2287" s="4" t="s">
        <v>6898</v>
      </c>
      <c r="G2287" s="4" t="s">
        <v>434</v>
      </c>
      <c r="H2287" s="9" t="s">
        <v>200</v>
      </c>
      <c r="I2287" s="9" t="s">
        <v>6899</v>
      </c>
      <c r="J2287" s="4">
        <v>7.5</v>
      </c>
      <c r="K2287" s="4">
        <v>0</v>
      </c>
      <c r="L2287" s="4" t="s">
        <v>279</v>
      </c>
      <c r="M2287" s="4">
        <v>7.5</v>
      </c>
      <c r="N2287" s="4"/>
      <c r="O2287" s="4">
        <v>6.5</v>
      </c>
      <c r="P2287" s="4" t="s">
        <v>436</v>
      </c>
      <c r="Q2287" s="4" t="s">
        <v>6896</v>
      </c>
      <c r="R2287" s="4"/>
      <c r="S2287" s="18"/>
      <c r="W2287" s="7" t="e">
        <f>VLOOKUP(F2287,'[7]2021年备案'!$F$8:$S$1293,14,0)</f>
        <v>#N/A</v>
      </c>
      <c r="Y2287" s="7" t="e">
        <f>J2287-W2287-M2287</f>
        <v>#N/A</v>
      </c>
      <c r="Z2287" s="7" t="s">
        <v>437</v>
      </c>
      <c r="AA2287" s="7" t="e">
        <f>_xlfn.XLOOKUP(F2287,'[8]乡镇通三级、旅游资源产业路项目明细'!$U:$U,'[8]乡镇通三级、旅游资源产业路项目明细'!$U:$U)</f>
        <v>#N/A</v>
      </c>
      <c r="AB2287" s="7" t="e">
        <f>VLOOKUP(F2287,[9]项目建设投资计划表!$L$7:$O$83,4,0)</f>
        <v>#N/A</v>
      </c>
    </row>
    <row r="2288" spans="1:28" ht="25.15" customHeight="1" outlineLevel="3" x14ac:dyDescent="0.4">
      <c r="A2288" s="4" t="s">
        <v>20</v>
      </c>
      <c r="B2288" s="4" t="s">
        <v>162</v>
      </c>
      <c r="C2288" s="4" t="s">
        <v>513</v>
      </c>
      <c r="D2288" s="4" t="s">
        <v>6900</v>
      </c>
      <c r="E2288" s="9"/>
      <c r="F2288" s="4" t="s">
        <v>6901</v>
      </c>
      <c r="G2288" s="4" t="s">
        <v>290</v>
      </c>
      <c r="H2288" s="9" t="s">
        <v>291</v>
      </c>
      <c r="I2288" s="9" t="s">
        <v>283</v>
      </c>
      <c r="J2288" s="4">
        <v>13.8</v>
      </c>
      <c r="K2288" s="4" t="s">
        <v>314</v>
      </c>
      <c r="L2288" s="4">
        <v>0</v>
      </c>
      <c r="M2288" s="4">
        <v>0.8</v>
      </c>
      <c r="N2288" s="4"/>
      <c r="O2288" s="4" t="s">
        <v>293</v>
      </c>
      <c r="P2288" s="4" t="s">
        <v>279</v>
      </c>
      <c r="Q2288" s="4" t="s">
        <v>6902</v>
      </c>
      <c r="R2288" s="4" t="s">
        <v>366</v>
      </c>
      <c r="S2288" s="18"/>
      <c r="U2288" s="7">
        <f>VLOOKUP(F2288,[6]农村公路!$I$6:$W$11652,15,0)</f>
        <v>13.8</v>
      </c>
      <c r="V2288" s="7">
        <f t="shared" ref="V2288:V2301" si="115">J2288-U2288</f>
        <v>0</v>
      </c>
      <c r="W2288" s="7">
        <f>VLOOKUP(F2288,'[7]2021年备案'!$F$8:$S$1293,14,0)</f>
        <v>2.6</v>
      </c>
      <c r="X2288" s="7">
        <f>J2288-W2288</f>
        <v>11.200000000000001</v>
      </c>
      <c r="Y2288" s="7">
        <f>X2288-M2288</f>
        <v>10.4</v>
      </c>
      <c r="AA2288" s="7" t="str">
        <f>_xlfn.XLOOKUP(F2288,'[8]乡镇通三级、旅游资源产业路项目明细'!$U:$U,'[8]乡镇通三级、旅游资源产业路项目明细'!$U:$U)</f>
        <v>凤仙桥旅游路</v>
      </c>
      <c r="AB2288" s="7" t="e">
        <f>VLOOKUP(F2288,[9]项目建设投资计划表!$L$7:$O$83,4,0)</f>
        <v>#N/A</v>
      </c>
    </row>
    <row r="2289" spans="1:28" ht="25.15" customHeight="1" outlineLevel="3" x14ac:dyDescent="0.4">
      <c r="A2289" s="4" t="s">
        <v>20</v>
      </c>
      <c r="B2289" s="4" t="s">
        <v>162</v>
      </c>
      <c r="C2289" s="4" t="s">
        <v>6903</v>
      </c>
      <c r="D2289" s="4" t="s">
        <v>6904</v>
      </c>
      <c r="E2289" s="9"/>
      <c r="F2289" s="4" t="s">
        <v>6905</v>
      </c>
      <c r="G2289" s="4" t="s">
        <v>290</v>
      </c>
      <c r="H2289" s="9" t="s">
        <v>291</v>
      </c>
      <c r="I2289" s="9" t="s">
        <v>6906</v>
      </c>
      <c r="J2289" s="4">
        <v>6.37</v>
      </c>
      <c r="K2289" s="4">
        <v>0</v>
      </c>
      <c r="L2289" s="4">
        <v>0</v>
      </c>
      <c r="M2289" s="4">
        <v>6.37</v>
      </c>
      <c r="N2289" s="4"/>
      <c r="O2289" s="4" t="s">
        <v>293</v>
      </c>
      <c r="P2289" s="4" t="s">
        <v>279</v>
      </c>
      <c r="Q2289" s="4" t="s">
        <v>6907</v>
      </c>
      <c r="R2289" s="4"/>
      <c r="S2289" s="18"/>
      <c r="U2289" s="7">
        <f>VLOOKUP(F2289,[6]农村公路!$I$6:$W$11652,15,0)</f>
        <v>6.37</v>
      </c>
      <c r="V2289" s="7">
        <f t="shared" si="115"/>
        <v>0</v>
      </c>
      <c r="W2289" s="7" t="e">
        <f>VLOOKUP(F2289,'[7]乡镇通三级、旅游资源产业路项目明细'!$F$8:$S$1305,14,0)</f>
        <v>#N/A</v>
      </c>
      <c r="AA2289" s="7" t="e">
        <f>_xlfn.XLOOKUP(F2289,'[8]乡镇通三级、旅游资源产业路项目明细'!$U:$U,'[8]乡镇通三级、旅游资源产业路项目明细'!$U:$U)</f>
        <v>#N/A</v>
      </c>
      <c r="AB2289" s="7" t="e">
        <f>VLOOKUP(F2289,[9]项目建设投资计划表!$L$7:$O$83,4,0)</f>
        <v>#N/A</v>
      </c>
    </row>
    <row r="2290" spans="1:28" ht="25.15" customHeight="1" outlineLevel="3" x14ac:dyDescent="0.4">
      <c r="A2290" s="4" t="s">
        <v>20</v>
      </c>
      <c r="B2290" s="4" t="s">
        <v>162</v>
      </c>
      <c r="C2290" s="4" t="s">
        <v>6908</v>
      </c>
      <c r="D2290" s="4" t="s">
        <v>6909</v>
      </c>
      <c r="E2290" s="9"/>
      <c r="F2290" s="4" t="s">
        <v>6910</v>
      </c>
      <c r="G2290" s="4" t="s">
        <v>322</v>
      </c>
      <c r="H2290" s="9" t="s">
        <v>200</v>
      </c>
      <c r="I2290" s="9" t="s">
        <v>6911</v>
      </c>
      <c r="J2290" s="4">
        <v>17.3</v>
      </c>
      <c r="K2290" s="4">
        <v>0</v>
      </c>
      <c r="L2290" s="4">
        <v>0</v>
      </c>
      <c r="M2290" s="4">
        <v>2.5</v>
      </c>
      <c r="N2290" s="4"/>
      <c r="O2290" s="4" t="s">
        <v>293</v>
      </c>
      <c r="P2290" s="4" t="s">
        <v>279</v>
      </c>
      <c r="Q2290" s="4" t="s">
        <v>6912</v>
      </c>
      <c r="R2290" s="4"/>
      <c r="S2290" s="18"/>
      <c r="U2290" s="7">
        <f>VLOOKUP(F2290,[6]农村公路!$I$6:$W$11652,15,0)</f>
        <v>17.3</v>
      </c>
      <c r="V2290" s="7">
        <f t="shared" si="115"/>
        <v>0</v>
      </c>
      <c r="W2290" s="7" t="e">
        <f>VLOOKUP(F2290,'[7]乡镇通三级、旅游资源产业路项目明细'!$F$8:$S$1305,14,0)</f>
        <v>#N/A</v>
      </c>
      <c r="AA2290" s="7" t="e">
        <f>_xlfn.XLOOKUP(F2290,'[8]乡镇通三级、旅游资源产业路项目明细'!$U:$U,'[8]乡镇通三级、旅游资源产业路项目明细'!$U:$U)</f>
        <v>#N/A</v>
      </c>
      <c r="AB2290" s="7" t="e">
        <f>VLOOKUP(F2290,[9]项目建设投资计划表!$L$7:$O$83,4,0)</f>
        <v>#N/A</v>
      </c>
    </row>
    <row r="2291" spans="1:28" ht="25.15" customHeight="1" outlineLevel="3" x14ac:dyDescent="0.4">
      <c r="A2291" s="4" t="s">
        <v>20</v>
      </c>
      <c r="B2291" s="4" t="s">
        <v>162</v>
      </c>
      <c r="C2291" s="4" t="s">
        <v>5002</v>
      </c>
      <c r="D2291" s="4" t="s">
        <v>6913</v>
      </c>
      <c r="E2291" s="9"/>
      <c r="F2291" s="4" t="s">
        <v>6914</v>
      </c>
      <c r="G2291" s="4" t="s">
        <v>275</v>
      </c>
      <c r="H2291" s="9" t="s">
        <v>291</v>
      </c>
      <c r="I2291" s="9" t="s">
        <v>6915</v>
      </c>
      <c r="J2291" s="4">
        <v>2</v>
      </c>
      <c r="K2291" s="4" t="s">
        <v>284</v>
      </c>
      <c r="L2291" s="4">
        <v>0</v>
      </c>
      <c r="M2291" s="4">
        <v>2</v>
      </c>
      <c r="N2291" s="4"/>
      <c r="O2291" s="4" t="s">
        <v>293</v>
      </c>
      <c r="P2291" s="4" t="s">
        <v>279</v>
      </c>
      <c r="Q2291" s="4" t="s">
        <v>6916</v>
      </c>
      <c r="R2291" s="4"/>
      <c r="S2291" s="18"/>
      <c r="U2291" s="7">
        <f>VLOOKUP(F2291,[6]农村公路!$I$6:$W$11652,15,0)</f>
        <v>2</v>
      </c>
      <c r="V2291" s="7">
        <f t="shared" si="115"/>
        <v>0</v>
      </c>
      <c r="W2291" s="7" t="e">
        <f>VLOOKUP(F2291,'[7]乡镇通三级、旅游资源产业路项目明细'!$F$8:$S$1305,14,0)</f>
        <v>#N/A</v>
      </c>
      <c r="AA2291" s="7" t="e">
        <f>_xlfn.XLOOKUP(F2291,'[8]乡镇通三级、旅游资源产业路项目明细'!$U:$U,'[8]乡镇通三级、旅游资源产业路项目明细'!$U:$U)</f>
        <v>#N/A</v>
      </c>
      <c r="AB2291" s="7" t="e">
        <f>VLOOKUP(F2291,[9]项目建设投资计划表!$L$7:$O$83,4,0)</f>
        <v>#N/A</v>
      </c>
    </row>
    <row r="2292" spans="1:28" ht="25.15" customHeight="1" outlineLevel="3" x14ac:dyDescent="0.4">
      <c r="A2292" s="4" t="s">
        <v>20</v>
      </c>
      <c r="B2292" s="4" t="s">
        <v>162</v>
      </c>
      <c r="C2292" s="4" t="s">
        <v>6908</v>
      </c>
      <c r="D2292" s="4" t="s">
        <v>6917</v>
      </c>
      <c r="E2292" s="9"/>
      <c r="F2292" s="4" t="s">
        <v>6918</v>
      </c>
      <c r="G2292" s="4" t="s">
        <v>275</v>
      </c>
      <c r="H2292" s="9" t="s">
        <v>291</v>
      </c>
      <c r="I2292" s="9" t="s">
        <v>283</v>
      </c>
      <c r="J2292" s="4">
        <v>31</v>
      </c>
      <c r="K2292" s="4" t="s">
        <v>284</v>
      </c>
      <c r="L2292" s="4">
        <v>0</v>
      </c>
      <c r="M2292" s="4">
        <v>8</v>
      </c>
      <c r="N2292" s="4"/>
      <c r="O2292" s="4" t="s">
        <v>363</v>
      </c>
      <c r="P2292" s="4" t="s">
        <v>279</v>
      </c>
      <c r="Q2292" s="4" t="s">
        <v>6919</v>
      </c>
      <c r="R2292" s="4"/>
      <c r="S2292" s="18"/>
      <c r="U2292" s="7">
        <f>VLOOKUP(F2292,[6]农村公路!$I$6:$W$11652,15,0)</f>
        <v>31</v>
      </c>
      <c r="V2292" s="7">
        <f t="shared" si="115"/>
        <v>0</v>
      </c>
      <c r="W2292" s="7" t="e">
        <f>VLOOKUP(F2292,'[7]乡镇通三级、旅游资源产业路项目明细'!$F$8:$S$1305,14,0)</f>
        <v>#N/A</v>
      </c>
      <c r="AA2292" s="7" t="e">
        <f>_xlfn.XLOOKUP(F2292,'[8]乡镇通三级、旅游资源产业路项目明细'!$U:$U,'[8]乡镇通三级、旅游资源产业路项目明细'!$U:$U)</f>
        <v>#N/A</v>
      </c>
      <c r="AB2292" s="7" t="e">
        <f>VLOOKUP(F2292,[9]项目建设投资计划表!$L$7:$O$83,4,0)</f>
        <v>#N/A</v>
      </c>
    </row>
    <row r="2293" spans="1:28" ht="25.15" customHeight="1" outlineLevel="3" x14ac:dyDescent="0.4">
      <c r="A2293" s="4" t="s">
        <v>20</v>
      </c>
      <c r="B2293" s="4" t="s">
        <v>162</v>
      </c>
      <c r="C2293" s="4" t="s">
        <v>6920</v>
      </c>
      <c r="D2293" s="4" t="s">
        <v>6921</v>
      </c>
      <c r="E2293" s="9"/>
      <c r="F2293" s="4" t="s">
        <v>6922</v>
      </c>
      <c r="G2293" s="4" t="s">
        <v>275</v>
      </c>
      <c r="H2293" s="9" t="s">
        <v>291</v>
      </c>
      <c r="I2293" s="9" t="s">
        <v>283</v>
      </c>
      <c r="J2293" s="4">
        <v>6.3</v>
      </c>
      <c r="K2293" s="4" t="s">
        <v>284</v>
      </c>
      <c r="L2293" s="4">
        <v>0</v>
      </c>
      <c r="M2293" s="4">
        <v>6.3</v>
      </c>
      <c r="N2293" s="4"/>
      <c r="O2293" s="4" t="s">
        <v>363</v>
      </c>
      <c r="P2293" s="4" t="s">
        <v>279</v>
      </c>
      <c r="Q2293" s="4" t="s">
        <v>6923</v>
      </c>
      <c r="R2293" s="4"/>
      <c r="S2293" s="18"/>
      <c r="U2293" s="7">
        <f>VLOOKUP(F2293,[6]农村公路!$I$6:$W$11652,15,0)</f>
        <v>6.3</v>
      </c>
      <c r="V2293" s="7">
        <f t="shared" si="115"/>
        <v>0</v>
      </c>
      <c r="W2293" s="7" t="e">
        <f>VLOOKUP(F2293,'[7]乡镇通三级、旅游资源产业路项目明细'!$F$8:$S$1305,14,0)</f>
        <v>#N/A</v>
      </c>
      <c r="AA2293" s="7" t="e">
        <f>_xlfn.XLOOKUP(F2293,'[8]乡镇通三级、旅游资源产业路项目明细'!$U:$U,'[8]乡镇通三级、旅游资源产业路项目明细'!$U:$U)</f>
        <v>#N/A</v>
      </c>
      <c r="AB2293" s="7" t="e">
        <f>VLOOKUP(F2293,[9]项目建设投资计划表!$L$7:$O$83,4,0)</f>
        <v>#N/A</v>
      </c>
    </row>
    <row r="2294" spans="1:28" ht="25.15" customHeight="1" outlineLevel="3" x14ac:dyDescent="0.4">
      <c r="A2294" s="4" t="s">
        <v>20</v>
      </c>
      <c r="B2294" s="4" t="s">
        <v>162</v>
      </c>
      <c r="C2294" s="4" t="s">
        <v>513</v>
      </c>
      <c r="D2294" s="4" t="s">
        <v>6924</v>
      </c>
      <c r="E2294" s="9"/>
      <c r="F2294" s="4" t="s">
        <v>6925</v>
      </c>
      <c r="G2294" s="4" t="s">
        <v>275</v>
      </c>
      <c r="H2294" s="9" t="s">
        <v>291</v>
      </c>
      <c r="I2294" s="9" t="s">
        <v>283</v>
      </c>
      <c r="J2294" s="4">
        <v>5</v>
      </c>
      <c r="K2294" s="4" t="s">
        <v>284</v>
      </c>
      <c r="L2294" s="4">
        <v>0</v>
      </c>
      <c r="M2294" s="4">
        <v>5</v>
      </c>
      <c r="N2294" s="4"/>
      <c r="O2294" s="4" t="s">
        <v>293</v>
      </c>
      <c r="P2294" s="4" t="s">
        <v>279</v>
      </c>
      <c r="Q2294" s="4" t="s">
        <v>6926</v>
      </c>
      <c r="R2294" s="4"/>
      <c r="S2294" s="18"/>
      <c r="U2294" s="7">
        <f>VLOOKUP(F2294,[6]农村公路!$I$6:$W$11652,15,0)</f>
        <v>5</v>
      </c>
      <c r="V2294" s="7">
        <f t="shared" si="115"/>
        <v>0</v>
      </c>
      <c r="W2294" s="7" t="e">
        <f>VLOOKUP(F2294,'[7]乡镇通三级、旅游资源产业路项目明细'!$F$8:$S$1305,14,0)</f>
        <v>#N/A</v>
      </c>
      <c r="AA2294" s="7" t="e">
        <f>_xlfn.XLOOKUP(F2294,'[8]乡镇通三级、旅游资源产业路项目明细'!$U:$U,'[8]乡镇通三级、旅游资源产业路项目明细'!$U:$U)</f>
        <v>#N/A</v>
      </c>
      <c r="AB2294" s="7" t="e">
        <f>VLOOKUP(F2294,[9]项目建设投资计划表!$L$7:$O$83,4,0)</f>
        <v>#N/A</v>
      </c>
    </row>
    <row r="2295" spans="1:28" ht="25.15" customHeight="1" outlineLevel="3" x14ac:dyDescent="0.4">
      <c r="A2295" s="4" t="s">
        <v>20</v>
      </c>
      <c r="B2295" s="4" t="s">
        <v>162</v>
      </c>
      <c r="C2295" s="4" t="s">
        <v>6927</v>
      </c>
      <c r="D2295" s="4" t="s">
        <v>6928</v>
      </c>
      <c r="E2295" s="9"/>
      <c r="F2295" s="4" t="s">
        <v>6929</v>
      </c>
      <c r="G2295" s="4" t="s">
        <v>275</v>
      </c>
      <c r="H2295" s="9" t="s">
        <v>291</v>
      </c>
      <c r="I2295" s="9" t="s">
        <v>283</v>
      </c>
      <c r="J2295" s="4">
        <v>1</v>
      </c>
      <c r="K2295" s="4" t="s">
        <v>284</v>
      </c>
      <c r="L2295" s="4">
        <v>0</v>
      </c>
      <c r="M2295" s="4">
        <v>1</v>
      </c>
      <c r="N2295" s="4"/>
      <c r="O2295" s="4" t="s">
        <v>293</v>
      </c>
      <c r="P2295" s="4" t="s">
        <v>279</v>
      </c>
      <c r="Q2295" s="4" t="s">
        <v>6930</v>
      </c>
      <c r="R2295" s="4"/>
      <c r="S2295" s="18"/>
      <c r="U2295" s="7">
        <f>VLOOKUP(F2295,[6]农村公路!$I$6:$W$11652,15,0)</f>
        <v>1</v>
      </c>
      <c r="V2295" s="7">
        <f t="shared" si="115"/>
        <v>0</v>
      </c>
      <c r="W2295" s="7" t="e">
        <f>VLOOKUP(F2295,'[7]乡镇通三级、旅游资源产业路项目明细'!$F$8:$S$1305,14,0)</f>
        <v>#N/A</v>
      </c>
      <c r="AA2295" s="7" t="e">
        <f>_xlfn.XLOOKUP(F2295,'[8]乡镇通三级、旅游资源产业路项目明细'!$U:$U,'[8]乡镇通三级、旅游资源产业路项目明细'!$U:$U)</f>
        <v>#N/A</v>
      </c>
      <c r="AB2295" s="7" t="e">
        <f>VLOOKUP(F2295,[9]项目建设投资计划表!$L$7:$O$83,4,0)</f>
        <v>#N/A</v>
      </c>
    </row>
    <row r="2296" spans="1:28" ht="25.15" customHeight="1" outlineLevel="3" x14ac:dyDescent="0.4">
      <c r="A2296" s="4" t="s">
        <v>20</v>
      </c>
      <c r="B2296" s="4" t="s">
        <v>162</v>
      </c>
      <c r="C2296" s="4" t="s">
        <v>6931</v>
      </c>
      <c r="D2296" s="4" t="s">
        <v>6932</v>
      </c>
      <c r="E2296" s="9"/>
      <c r="F2296" s="4" t="s">
        <v>6933</v>
      </c>
      <c r="G2296" s="4" t="s">
        <v>327</v>
      </c>
      <c r="H2296" s="9" t="s">
        <v>291</v>
      </c>
      <c r="I2296" s="9" t="s">
        <v>283</v>
      </c>
      <c r="J2296" s="4">
        <v>2.0299999999999998</v>
      </c>
      <c r="K2296" s="4" t="s">
        <v>377</v>
      </c>
      <c r="L2296" s="4" t="s">
        <v>1259</v>
      </c>
      <c r="M2296" s="4">
        <v>2.0299999999999998</v>
      </c>
      <c r="N2296" s="4"/>
      <c r="O2296" s="4" t="s">
        <v>284</v>
      </c>
      <c r="P2296" s="4" t="s">
        <v>279</v>
      </c>
      <c r="Q2296" s="4" t="s">
        <v>6932</v>
      </c>
      <c r="R2296" s="4"/>
      <c r="S2296" s="18"/>
      <c r="U2296" s="7">
        <f>VLOOKUP(F2296,[6]农村公路!$I$6:$W$11652,15,0)</f>
        <v>2.0299999999999998</v>
      </c>
      <c r="V2296" s="7">
        <f t="shared" si="115"/>
        <v>0</v>
      </c>
      <c r="W2296" s="7" t="e">
        <f>VLOOKUP(F2296,'[7]乡镇通三级、旅游资源产业路项目明细'!$F$8:$S$1305,14,0)</f>
        <v>#N/A</v>
      </c>
      <c r="AA2296" s="7" t="e">
        <f>_xlfn.XLOOKUP(F2296,'[8]乡镇通三级、旅游资源产业路项目明细'!$U:$U,'[8]乡镇通三级、旅游资源产业路项目明细'!$U:$U)</f>
        <v>#N/A</v>
      </c>
      <c r="AB2296" s="7" t="e">
        <f>VLOOKUP(F2296,[9]项目建设投资计划表!$L$7:$O$83,4,0)</f>
        <v>#N/A</v>
      </c>
    </row>
    <row r="2297" spans="1:28" ht="25.15" customHeight="1" outlineLevel="3" x14ac:dyDescent="0.4">
      <c r="A2297" s="4" t="s">
        <v>20</v>
      </c>
      <c r="B2297" s="4" t="s">
        <v>162</v>
      </c>
      <c r="C2297" s="4" t="s">
        <v>6934</v>
      </c>
      <c r="D2297" s="4" t="s">
        <v>6935</v>
      </c>
      <c r="E2297" s="9"/>
      <c r="F2297" s="4" t="s">
        <v>6936</v>
      </c>
      <c r="G2297" s="4" t="s">
        <v>327</v>
      </c>
      <c r="H2297" s="9" t="s">
        <v>291</v>
      </c>
      <c r="I2297" s="9" t="s">
        <v>6937</v>
      </c>
      <c r="J2297" s="4">
        <v>2.52</v>
      </c>
      <c r="K2297" s="4" t="s">
        <v>527</v>
      </c>
      <c r="L2297" s="4" t="s">
        <v>1259</v>
      </c>
      <c r="M2297" s="4">
        <v>2.52</v>
      </c>
      <c r="N2297" s="4"/>
      <c r="O2297" s="4" t="s">
        <v>284</v>
      </c>
      <c r="P2297" s="4" t="s">
        <v>279</v>
      </c>
      <c r="Q2297" s="4" t="s">
        <v>6935</v>
      </c>
      <c r="R2297" s="4"/>
      <c r="S2297" s="18"/>
      <c r="U2297" s="7">
        <f>VLOOKUP(F2297,[6]农村公路!$I$6:$W$11652,15,0)</f>
        <v>2.52</v>
      </c>
      <c r="V2297" s="7">
        <f t="shared" si="115"/>
        <v>0</v>
      </c>
      <c r="W2297" s="7" t="e">
        <f>VLOOKUP(F2297,'[7]乡镇通三级、旅游资源产业路项目明细'!$F$8:$S$1305,14,0)</f>
        <v>#N/A</v>
      </c>
      <c r="AA2297" s="7" t="e">
        <f>_xlfn.XLOOKUP(F2297,'[8]乡镇通三级、旅游资源产业路项目明细'!$U:$U,'[8]乡镇通三级、旅游资源产业路项目明细'!$U:$U)</f>
        <v>#N/A</v>
      </c>
      <c r="AB2297" s="7" t="e">
        <f>VLOOKUP(F2297,[9]项目建设投资计划表!$L$7:$O$83,4,0)</f>
        <v>#N/A</v>
      </c>
    </row>
    <row r="2298" spans="1:28" ht="25.15" customHeight="1" outlineLevel="3" x14ac:dyDescent="0.4">
      <c r="A2298" s="4" t="s">
        <v>20</v>
      </c>
      <c r="B2298" s="4" t="s">
        <v>162</v>
      </c>
      <c r="C2298" s="4" t="s">
        <v>6931</v>
      </c>
      <c r="D2298" s="4" t="s">
        <v>6938</v>
      </c>
      <c r="E2298" s="9"/>
      <c r="F2298" s="4" t="s">
        <v>6939</v>
      </c>
      <c r="G2298" s="4" t="s">
        <v>327</v>
      </c>
      <c r="H2298" s="9" t="s">
        <v>291</v>
      </c>
      <c r="I2298" s="9" t="s">
        <v>283</v>
      </c>
      <c r="J2298" s="4">
        <v>3.53</v>
      </c>
      <c r="K2298" s="4" t="s">
        <v>377</v>
      </c>
      <c r="L2298" s="4" t="s">
        <v>1259</v>
      </c>
      <c r="M2298" s="4">
        <v>3.53</v>
      </c>
      <c r="N2298" s="4"/>
      <c r="O2298" s="4" t="s">
        <v>284</v>
      </c>
      <c r="P2298" s="4" t="s">
        <v>279</v>
      </c>
      <c r="Q2298" s="4" t="s">
        <v>6938</v>
      </c>
      <c r="R2298" s="4"/>
      <c r="S2298" s="18"/>
      <c r="U2298" s="7">
        <f>VLOOKUP(F2298,[6]农村公路!$I$6:$W$11652,15,0)</f>
        <v>3.53</v>
      </c>
      <c r="V2298" s="7">
        <f t="shared" si="115"/>
        <v>0</v>
      </c>
      <c r="W2298" s="7" t="e">
        <f>VLOOKUP(F2298,'[7]乡镇通三级、旅游资源产业路项目明细'!$F$8:$S$1305,14,0)</f>
        <v>#N/A</v>
      </c>
      <c r="AA2298" s="7" t="e">
        <f>_xlfn.XLOOKUP(F2298,'[8]乡镇通三级、旅游资源产业路项目明细'!$U:$U,'[8]乡镇通三级、旅游资源产业路项目明细'!$U:$U)</f>
        <v>#N/A</v>
      </c>
      <c r="AB2298" s="7" t="e">
        <f>VLOOKUP(F2298,[9]项目建设投资计划表!$L$7:$O$83,4,0)</f>
        <v>#N/A</v>
      </c>
    </row>
    <row r="2299" spans="1:28" ht="25.15" customHeight="1" outlineLevel="3" x14ac:dyDescent="0.4">
      <c r="A2299" s="4" t="s">
        <v>20</v>
      </c>
      <c r="B2299" s="4" t="s">
        <v>162</v>
      </c>
      <c r="C2299" s="4" t="s">
        <v>6927</v>
      </c>
      <c r="D2299" s="4" t="s">
        <v>6940</v>
      </c>
      <c r="E2299" s="9"/>
      <c r="F2299" s="4" t="s">
        <v>6941</v>
      </c>
      <c r="G2299" s="4" t="s">
        <v>327</v>
      </c>
      <c r="H2299" s="9" t="s">
        <v>291</v>
      </c>
      <c r="I2299" s="9" t="s">
        <v>283</v>
      </c>
      <c r="J2299" s="4">
        <v>3.62</v>
      </c>
      <c r="K2299" s="4" t="s">
        <v>377</v>
      </c>
      <c r="L2299" s="4" t="s">
        <v>1259</v>
      </c>
      <c r="M2299" s="4">
        <v>3.62</v>
      </c>
      <c r="N2299" s="4"/>
      <c r="O2299" s="4" t="s">
        <v>284</v>
      </c>
      <c r="P2299" s="4" t="s">
        <v>279</v>
      </c>
      <c r="Q2299" s="4" t="s">
        <v>6940</v>
      </c>
      <c r="R2299" s="4"/>
      <c r="S2299" s="18"/>
      <c r="U2299" s="7">
        <f>VLOOKUP(F2299,[6]农村公路!$I$6:$W$11652,15,0)</f>
        <v>3.62</v>
      </c>
      <c r="V2299" s="7">
        <f t="shared" si="115"/>
        <v>0</v>
      </c>
      <c r="W2299" s="7" t="e">
        <f>VLOOKUP(F2299,'[7]乡镇通三级、旅游资源产业路项目明细'!$F$8:$S$1305,14,0)</f>
        <v>#N/A</v>
      </c>
      <c r="AA2299" s="7" t="e">
        <f>_xlfn.XLOOKUP(F2299,'[8]乡镇通三级、旅游资源产业路项目明细'!$U:$U,'[8]乡镇通三级、旅游资源产业路项目明细'!$U:$U)</f>
        <v>#N/A</v>
      </c>
      <c r="AB2299" s="7" t="e">
        <f>VLOOKUP(F2299,[9]项目建设投资计划表!$L$7:$O$83,4,0)</f>
        <v>#N/A</v>
      </c>
    </row>
    <row r="2300" spans="1:28" ht="25.15" customHeight="1" outlineLevel="3" x14ac:dyDescent="0.4">
      <c r="A2300" s="4" t="s">
        <v>20</v>
      </c>
      <c r="B2300" s="4" t="s">
        <v>162</v>
      </c>
      <c r="C2300" s="4" t="s">
        <v>6942</v>
      </c>
      <c r="D2300" s="4" t="s">
        <v>6943</v>
      </c>
      <c r="E2300" s="9"/>
      <c r="F2300" s="4" t="s">
        <v>6944</v>
      </c>
      <c r="G2300" s="4" t="s">
        <v>327</v>
      </c>
      <c r="H2300" s="9" t="s">
        <v>291</v>
      </c>
      <c r="I2300" s="9" t="s">
        <v>283</v>
      </c>
      <c r="J2300" s="4">
        <v>2.4</v>
      </c>
      <c r="K2300" s="4" t="s">
        <v>377</v>
      </c>
      <c r="L2300" s="4" t="s">
        <v>1259</v>
      </c>
      <c r="M2300" s="4">
        <v>2.4</v>
      </c>
      <c r="N2300" s="4"/>
      <c r="O2300" s="4" t="s">
        <v>277</v>
      </c>
      <c r="P2300" s="4" t="s">
        <v>279</v>
      </c>
      <c r="Q2300" s="4" t="s">
        <v>6943</v>
      </c>
      <c r="R2300" s="4"/>
      <c r="S2300" s="18"/>
      <c r="U2300" s="7">
        <f>VLOOKUP(F2300,[6]农村公路!$I$6:$W$11652,15,0)</f>
        <v>2.4</v>
      </c>
      <c r="V2300" s="7">
        <f t="shared" si="115"/>
        <v>0</v>
      </c>
      <c r="W2300" s="7" t="e">
        <f>VLOOKUP(F2300,'[7]乡镇通三级、旅游资源产业路项目明细'!$F$8:$S$1305,14,0)</f>
        <v>#N/A</v>
      </c>
      <c r="AA2300" s="7" t="e">
        <f>_xlfn.XLOOKUP(F2300,'[8]乡镇通三级、旅游资源产业路项目明细'!$U:$U,'[8]乡镇通三级、旅游资源产业路项目明细'!$U:$U)</f>
        <v>#N/A</v>
      </c>
      <c r="AB2300" s="7" t="e">
        <f>VLOOKUP(F2300,[9]项目建设投资计划表!$L$7:$O$83,4,0)</f>
        <v>#N/A</v>
      </c>
    </row>
    <row r="2301" spans="1:28" ht="25.15" customHeight="1" outlineLevel="3" x14ac:dyDescent="0.4">
      <c r="A2301" s="4" t="s">
        <v>20</v>
      </c>
      <c r="B2301" s="4" t="s">
        <v>162</v>
      </c>
      <c r="C2301" s="4" t="s">
        <v>6908</v>
      </c>
      <c r="D2301" s="4" t="s">
        <v>6945</v>
      </c>
      <c r="E2301" s="9"/>
      <c r="F2301" s="4" t="s">
        <v>6946</v>
      </c>
      <c r="G2301" s="4" t="s">
        <v>327</v>
      </c>
      <c r="H2301" s="9" t="s">
        <v>291</v>
      </c>
      <c r="I2301" s="9" t="s">
        <v>283</v>
      </c>
      <c r="J2301" s="4">
        <v>4.05</v>
      </c>
      <c r="K2301" s="4" t="s">
        <v>527</v>
      </c>
      <c r="L2301" s="4" t="s">
        <v>1259</v>
      </c>
      <c r="M2301" s="4">
        <v>4.05</v>
      </c>
      <c r="N2301" s="4"/>
      <c r="O2301" s="4" t="s">
        <v>284</v>
      </c>
      <c r="P2301" s="4" t="s">
        <v>279</v>
      </c>
      <c r="Q2301" s="4" t="s">
        <v>6945</v>
      </c>
      <c r="R2301" s="4"/>
      <c r="S2301" s="18"/>
      <c r="U2301" s="7">
        <f>VLOOKUP(F2301,[6]农村公路!$I$6:$W$11652,15,0)</f>
        <v>4.05</v>
      </c>
      <c r="V2301" s="7">
        <f t="shared" si="115"/>
        <v>0</v>
      </c>
      <c r="W2301" s="7" t="e">
        <f>VLOOKUP(F2301,'[7]乡镇通三级、旅游资源产业路项目明细'!$F$8:$S$1305,14,0)</f>
        <v>#N/A</v>
      </c>
      <c r="AA2301" s="7" t="e">
        <f>_xlfn.XLOOKUP(F2301,'[8]乡镇通三级、旅游资源产业路项目明细'!$U:$U,'[8]乡镇通三级、旅游资源产业路项目明细'!$U:$U)</f>
        <v>#N/A</v>
      </c>
      <c r="AB2301" s="7" t="e">
        <f>VLOOKUP(F2301,[9]项目建设投资计划表!$L$7:$O$83,4,0)</f>
        <v>#N/A</v>
      </c>
    </row>
    <row r="2302" spans="1:28" s="1" customFormat="1" ht="25.15" customHeight="1" outlineLevel="2" x14ac:dyDescent="0.4">
      <c r="A2302" s="4"/>
      <c r="B2302" s="11" t="s">
        <v>163</v>
      </c>
      <c r="C2302" s="4"/>
      <c r="D2302" s="4"/>
      <c r="E2302" s="9"/>
      <c r="F2302" s="4"/>
      <c r="G2302" s="4"/>
      <c r="H2302" s="9"/>
      <c r="I2302" s="9"/>
      <c r="J2302" s="4">
        <f>SUBTOTAL(9,J2303:J2331)</f>
        <v>128.35700000000003</v>
      </c>
      <c r="K2302" s="4"/>
      <c r="L2302" s="4"/>
      <c r="M2302" s="4">
        <f>SUBTOTAL(9,M2303:M2331)</f>
        <v>107.33000000000003</v>
      </c>
      <c r="N2302" s="4">
        <v>95.858999999999995</v>
      </c>
      <c r="O2302" s="4"/>
      <c r="P2302" s="4"/>
      <c r="Q2302" s="4"/>
      <c r="R2302" s="4"/>
      <c r="S2302" s="18">
        <f t="shared" si="112"/>
        <v>32.498000000000033</v>
      </c>
    </row>
    <row r="2303" spans="1:28" ht="25.15" customHeight="1" outlineLevel="3" x14ac:dyDescent="0.4">
      <c r="A2303" s="4" t="s">
        <v>20</v>
      </c>
      <c r="B2303" s="4" t="s">
        <v>163</v>
      </c>
      <c r="C2303" s="4" t="s">
        <v>6947</v>
      </c>
      <c r="D2303" s="4" t="s">
        <v>6948</v>
      </c>
      <c r="E2303" s="9"/>
      <c r="F2303" s="4" t="s">
        <v>6949</v>
      </c>
      <c r="G2303" s="4" t="s">
        <v>434</v>
      </c>
      <c r="H2303" s="9" t="s">
        <v>200</v>
      </c>
      <c r="I2303" s="9" t="s">
        <v>6950</v>
      </c>
      <c r="J2303" s="4">
        <v>4.76</v>
      </c>
      <c r="K2303" s="4">
        <v>0</v>
      </c>
      <c r="L2303" s="4" t="s">
        <v>279</v>
      </c>
      <c r="M2303" s="4">
        <v>4.76</v>
      </c>
      <c r="N2303" s="4"/>
      <c r="O2303" s="4">
        <v>6.5</v>
      </c>
      <c r="P2303" s="4" t="s">
        <v>436</v>
      </c>
      <c r="Q2303" s="4" t="s">
        <v>6947</v>
      </c>
      <c r="R2303" s="4"/>
      <c r="S2303" s="18"/>
      <c r="W2303" s="7" t="e">
        <f>VLOOKUP(F2303,'[7]2021年备案'!$F$8:$S$1293,14,0)</f>
        <v>#N/A</v>
      </c>
      <c r="Y2303" s="7" t="e">
        <f>J2303-W2303-M2303</f>
        <v>#N/A</v>
      </c>
      <c r="Z2303" s="7" t="s">
        <v>437</v>
      </c>
      <c r="AA2303" s="7" t="e">
        <f>_xlfn.XLOOKUP(F2303,'[8]乡镇通三级、旅游资源产业路项目明细'!$U:$U,'[8]乡镇通三级、旅游资源产业路项目明细'!$U:$U)</f>
        <v>#N/A</v>
      </c>
      <c r="AB2303" s="7" t="e">
        <f>VLOOKUP(F2303,[9]项目建设投资计划表!$L$7:$O$83,4,0)</f>
        <v>#N/A</v>
      </c>
    </row>
    <row r="2304" spans="1:28" ht="25.15" customHeight="1" outlineLevel="3" x14ac:dyDescent="0.4">
      <c r="A2304" s="4" t="s">
        <v>20</v>
      </c>
      <c r="B2304" s="4" t="s">
        <v>163</v>
      </c>
      <c r="C2304" s="4" t="s">
        <v>6951</v>
      </c>
      <c r="D2304" s="4" t="s">
        <v>6952</v>
      </c>
      <c r="E2304" s="9"/>
      <c r="F2304" s="4" t="s">
        <v>6953</v>
      </c>
      <c r="G2304" s="4" t="s">
        <v>434</v>
      </c>
      <c r="H2304" s="9" t="s">
        <v>200</v>
      </c>
      <c r="I2304" s="9" t="s">
        <v>6954</v>
      </c>
      <c r="J2304" s="4">
        <v>26.710999999999999</v>
      </c>
      <c r="K2304" s="4">
        <v>0</v>
      </c>
      <c r="L2304" s="4" t="s">
        <v>279</v>
      </c>
      <c r="M2304" s="4">
        <v>26.710999999999999</v>
      </c>
      <c r="N2304" s="4"/>
      <c r="O2304" s="4">
        <v>6.5</v>
      </c>
      <c r="P2304" s="4" t="s">
        <v>436</v>
      </c>
      <c r="Q2304" s="4" t="s">
        <v>6951</v>
      </c>
      <c r="R2304" s="4"/>
      <c r="S2304" s="18"/>
      <c r="W2304" s="7" t="e">
        <f>VLOOKUP(F2304,'[7]2021年备案'!$F$8:$S$1293,14,0)</f>
        <v>#N/A</v>
      </c>
      <c r="Y2304" s="7" t="e">
        <f>J2304-W2304-M2304</f>
        <v>#N/A</v>
      </c>
      <c r="Z2304" s="7" t="s">
        <v>437</v>
      </c>
      <c r="AA2304" s="7" t="e">
        <f>_xlfn.XLOOKUP(F2304,'[8]乡镇通三级、旅游资源产业路项目明细'!$U:$U,'[8]乡镇通三级、旅游资源产业路项目明细'!$U:$U)</f>
        <v>#N/A</v>
      </c>
      <c r="AB2304" s="7" t="e">
        <f>VLOOKUP(F2304,[9]项目建设投资计划表!$L$7:$O$83,4,0)</f>
        <v>#N/A</v>
      </c>
    </row>
    <row r="2305" spans="1:28" ht="25.15" customHeight="1" outlineLevel="3" x14ac:dyDescent="0.4">
      <c r="A2305" s="4" t="s">
        <v>20</v>
      </c>
      <c r="B2305" s="4" t="s">
        <v>163</v>
      </c>
      <c r="C2305" s="4" t="s">
        <v>6955</v>
      </c>
      <c r="D2305" s="4" t="s">
        <v>6956</v>
      </c>
      <c r="E2305" s="9"/>
      <c r="F2305" s="4" t="s">
        <v>6957</v>
      </c>
      <c r="G2305" s="4" t="s">
        <v>290</v>
      </c>
      <c r="H2305" s="9" t="s">
        <v>291</v>
      </c>
      <c r="I2305" s="9" t="s">
        <v>6958</v>
      </c>
      <c r="J2305" s="4">
        <v>17.100000000000001</v>
      </c>
      <c r="K2305" s="4" t="s">
        <v>683</v>
      </c>
      <c r="L2305" s="4">
        <v>0</v>
      </c>
      <c r="M2305" s="4">
        <v>9.6</v>
      </c>
      <c r="N2305" s="4"/>
      <c r="O2305" s="4" t="s">
        <v>683</v>
      </c>
      <c r="P2305" s="4" t="s">
        <v>279</v>
      </c>
      <c r="Q2305" s="4" t="s">
        <v>6959</v>
      </c>
      <c r="R2305" s="4"/>
      <c r="S2305" s="18"/>
      <c r="U2305" s="7">
        <f>VLOOKUP(F2305,[6]农村公路!$I$6:$W$11652,15,0)</f>
        <v>17.100000000000001</v>
      </c>
      <c r="V2305" s="7">
        <f t="shared" ref="V2305:V2331" si="116">J2305-U2305</f>
        <v>0</v>
      </c>
      <c r="W2305" s="7" t="e">
        <f>VLOOKUP(F2305,'[7]乡镇通三级、旅游资源产业路项目明细'!$F$8:$S$1305,14,0)</f>
        <v>#N/A</v>
      </c>
      <c r="AA2305" s="7" t="e">
        <f>_xlfn.XLOOKUP(F2305,'[8]乡镇通三级、旅游资源产业路项目明细'!$U:$U,'[8]乡镇通三级、旅游资源产业路项目明细'!$U:$U)</f>
        <v>#N/A</v>
      </c>
      <c r="AB2305" s="7" t="e">
        <f>VLOOKUP(F2305,[9]项目建设投资计划表!$L$7:$O$83,4,0)</f>
        <v>#N/A</v>
      </c>
    </row>
    <row r="2306" spans="1:28" ht="25.15" customHeight="1" outlineLevel="3" x14ac:dyDescent="0.4">
      <c r="A2306" s="4" t="s">
        <v>20</v>
      </c>
      <c r="B2306" s="4" t="s">
        <v>163</v>
      </c>
      <c r="C2306" s="4" t="s">
        <v>6947</v>
      </c>
      <c r="D2306" s="4" t="s">
        <v>6960</v>
      </c>
      <c r="E2306" s="9"/>
      <c r="F2306" s="4" t="s">
        <v>6961</v>
      </c>
      <c r="G2306" s="4" t="s">
        <v>322</v>
      </c>
      <c r="H2306" s="9" t="s">
        <v>200</v>
      </c>
      <c r="I2306" s="9" t="s">
        <v>6962</v>
      </c>
      <c r="J2306" s="4">
        <v>40.036999999999999</v>
      </c>
      <c r="K2306" s="4">
        <v>0</v>
      </c>
      <c r="L2306" s="4">
        <v>0</v>
      </c>
      <c r="M2306" s="4">
        <v>26.51</v>
      </c>
      <c r="N2306" s="4"/>
      <c r="O2306" s="4" t="s">
        <v>683</v>
      </c>
      <c r="P2306" s="4" t="s">
        <v>279</v>
      </c>
      <c r="Q2306" s="4" t="s">
        <v>6963</v>
      </c>
      <c r="R2306" s="4" t="s">
        <v>366</v>
      </c>
      <c r="S2306" s="18"/>
      <c r="U2306" s="7">
        <f>VLOOKUP(F2306,[6]农村公路!$I$6:$W$11652,15,0)</f>
        <v>40.036999999999999</v>
      </c>
      <c r="V2306" s="7">
        <f t="shared" si="116"/>
        <v>0</v>
      </c>
      <c r="W2306" s="7">
        <f>VLOOKUP(F2306,'[7]2021年备案'!$F$8:$S$1293,14,0)</f>
        <v>13.526999999999999</v>
      </c>
      <c r="X2306" s="7">
        <f>J2306-W2306</f>
        <v>26.509999999999998</v>
      </c>
      <c r="Y2306" s="7">
        <f>X2306-M2306</f>
        <v>0</v>
      </c>
      <c r="AA2306" s="7" t="str">
        <f>_xlfn.XLOOKUP(F2306,'[8]乡镇通三级、旅游资源产业路项目明细'!$U:$U,'[8]乡镇通三级、旅游资源产业路项目明细'!$U:$U)</f>
        <v>云冰山景区至毛俊水库景区连接路</v>
      </c>
      <c r="AB2306" s="7" t="e">
        <f>VLOOKUP(F2306,[9]项目建设投资计划表!$L$7:$O$83,4,0)</f>
        <v>#N/A</v>
      </c>
    </row>
    <row r="2307" spans="1:28" ht="25.15" customHeight="1" outlineLevel="3" x14ac:dyDescent="0.4">
      <c r="A2307" s="4" t="s">
        <v>20</v>
      </c>
      <c r="B2307" s="4" t="s">
        <v>163</v>
      </c>
      <c r="C2307" s="4" t="s">
        <v>6964</v>
      </c>
      <c r="D2307" s="4" t="s">
        <v>6965</v>
      </c>
      <c r="E2307" s="9"/>
      <c r="F2307" s="4" t="s">
        <v>6966</v>
      </c>
      <c r="G2307" s="4" t="s">
        <v>275</v>
      </c>
      <c r="H2307" s="9" t="s">
        <v>291</v>
      </c>
      <c r="I2307" s="9" t="s">
        <v>283</v>
      </c>
      <c r="J2307" s="4">
        <v>1.1599999999999999</v>
      </c>
      <c r="K2307" s="4" t="s">
        <v>284</v>
      </c>
      <c r="L2307" s="4">
        <v>0</v>
      </c>
      <c r="M2307" s="4">
        <v>1.1599999999999999</v>
      </c>
      <c r="N2307" s="4"/>
      <c r="O2307" s="4" t="s">
        <v>285</v>
      </c>
      <c r="P2307" s="4" t="s">
        <v>279</v>
      </c>
      <c r="Q2307" s="4" t="s">
        <v>6965</v>
      </c>
      <c r="R2307" s="4"/>
      <c r="S2307" s="18"/>
      <c r="U2307" s="7">
        <f>VLOOKUP(F2307,[6]农村公路!$I$6:$W$11652,15,0)</f>
        <v>1.1599999999999999</v>
      </c>
      <c r="V2307" s="7">
        <f t="shared" si="116"/>
        <v>0</v>
      </c>
      <c r="W2307" s="7" t="e">
        <f>VLOOKUP(F2307,'[7]乡镇通三级、旅游资源产业路项目明细'!$F$8:$S$1305,14,0)</f>
        <v>#N/A</v>
      </c>
      <c r="AA2307" s="7" t="e">
        <f>_xlfn.XLOOKUP(F2307,'[8]乡镇通三级、旅游资源产业路项目明细'!$U:$U,'[8]乡镇通三级、旅游资源产业路项目明细'!$U:$U)</f>
        <v>#N/A</v>
      </c>
      <c r="AB2307" s="7" t="e">
        <f>VLOOKUP(F2307,[9]项目建设投资计划表!$L$7:$O$83,4,0)</f>
        <v>#N/A</v>
      </c>
    </row>
    <row r="2308" spans="1:28" ht="25.15" customHeight="1" outlineLevel="3" x14ac:dyDescent="0.4">
      <c r="A2308" s="4" t="s">
        <v>20</v>
      </c>
      <c r="B2308" s="4" t="s">
        <v>163</v>
      </c>
      <c r="C2308" s="4" t="s">
        <v>6967</v>
      </c>
      <c r="D2308" s="4" t="s">
        <v>6968</v>
      </c>
      <c r="E2308" s="9"/>
      <c r="F2308" s="4" t="s">
        <v>6969</v>
      </c>
      <c r="G2308" s="4" t="s">
        <v>275</v>
      </c>
      <c r="H2308" s="9" t="s">
        <v>291</v>
      </c>
      <c r="I2308" s="9" t="s">
        <v>283</v>
      </c>
      <c r="J2308" s="4">
        <v>1.3440000000000001</v>
      </c>
      <c r="K2308" s="4" t="s">
        <v>377</v>
      </c>
      <c r="L2308" s="4">
        <v>0</v>
      </c>
      <c r="M2308" s="4">
        <v>1.3440000000000001</v>
      </c>
      <c r="N2308" s="4"/>
      <c r="O2308" s="4" t="s">
        <v>285</v>
      </c>
      <c r="P2308" s="4" t="s">
        <v>279</v>
      </c>
      <c r="Q2308" s="4" t="s">
        <v>6970</v>
      </c>
      <c r="R2308" s="4"/>
      <c r="S2308" s="18"/>
      <c r="U2308" s="7">
        <f>VLOOKUP(F2308,[6]农村公路!$I$6:$W$11652,15,0)</f>
        <v>1.3440000000000001</v>
      </c>
      <c r="V2308" s="7">
        <f t="shared" si="116"/>
        <v>0</v>
      </c>
      <c r="W2308" s="7" t="e">
        <f>VLOOKUP(F2308,'[7]乡镇通三级、旅游资源产业路项目明细'!$F$8:$S$1305,14,0)</f>
        <v>#N/A</v>
      </c>
      <c r="AA2308" s="7" t="e">
        <f>_xlfn.XLOOKUP(F2308,'[8]乡镇通三级、旅游资源产业路项目明细'!$U:$U,'[8]乡镇通三级、旅游资源产业路项目明细'!$U:$U)</f>
        <v>#N/A</v>
      </c>
      <c r="AB2308" s="7" t="e">
        <f>VLOOKUP(F2308,[9]项目建设投资计划表!$L$7:$O$83,4,0)</f>
        <v>#N/A</v>
      </c>
    </row>
    <row r="2309" spans="1:28" ht="25.15" customHeight="1" outlineLevel="3" x14ac:dyDescent="0.4">
      <c r="A2309" s="4" t="s">
        <v>20</v>
      </c>
      <c r="B2309" s="4" t="s">
        <v>163</v>
      </c>
      <c r="C2309" s="4" t="s">
        <v>6971</v>
      </c>
      <c r="D2309" s="4" t="s">
        <v>6972</v>
      </c>
      <c r="E2309" s="9"/>
      <c r="F2309" s="4" t="s">
        <v>6973</v>
      </c>
      <c r="G2309" s="4" t="s">
        <v>275</v>
      </c>
      <c r="H2309" s="9" t="s">
        <v>291</v>
      </c>
      <c r="I2309" s="9" t="s">
        <v>283</v>
      </c>
      <c r="J2309" s="4">
        <v>1.62</v>
      </c>
      <c r="K2309" s="4" t="s">
        <v>527</v>
      </c>
      <c r="L2309" s="4">
        <v>0</v>
      </c>
      <c r="M2309" s="4">
        <v>1.62</v>
      </c>
      <c r="N2309" s="4"/>
      <c r="O2309" s="4" t="s">
        <v>285</v>
      </c>
      <c r="P2309" s="4" t="s">
        <v>279</v>
      </c>
      <c r="Q2309" s="4" t="s">
        <v>6974</v>
      </c>
      <c r="R2309" s="4"/>
      <c r="S2309" s="18"/>
      <c r="U2309" s="7">
        <f>VLOOKUP(F2309,[6]农村公路!$I$6:$W$11652,15,0)</f>
        <v>1.62</v>
      </c>
      <c r="V2309" s="7">
        <f t="shared" si="116"/>
        <v>0</v>
      </c>
      <c r="W2309" s="7" t="e">
        <f>VLOOKUP(F2309,'[7]乡镇通三级、旅游资源产业路项目明细'!$F$8:$S$1305,14,0)</f>
        <v>#N/A</v>
      </c>
      <c r="AA2309" s="7" t="e">
        <f>_xlfn.XLOOKUP(F2309,'[8]乡镇通三级、旅游资源产业路项目明细'!$U:$U,'[8]乡镇通三级、旅游资源产业路项目明细'!$U:$U)</f>
        <v>#N/A</v>
      </c>
      <c r="AB2309" s="7" t="e">
        <f>VLOOKUP(F2309,[9]项目建设投资计划表!$L$7:$O$83,4,0)</f>
        <v>#N/A</v>
      </c>
    </row>
    <row r="2310" spans="1:28" ht="25.15" customHeight="1" outlineLevel="3" x14ac:dyDescent="0.4">
      <c r="A2310" s="4" t="s">
        <v>20</v>
      </c>
      <c r="B2310" s="4" t="s">
        <v>163</v>
      </c>
      <c r="C2310" s="4" t="s">
        <v>6955</v>
      </c>
      <c r="D2310" s="4" t="s">
        <v>5832</v>
      </c>
      <c r="E2310" s="9"/>
      <c r="F2310" s="4" t="s">
        <v>6975</v>
      </c>
      <c r="G2310" s="4" t="s">
        <v>275</v>
      </c>
      <c r="H2310" s="9" t="s">
        <v>291</v>
      </c>
      <c r="I2310" s="9" t="s">
        <v>283</v>
      </c>
      <c r="J2310" s="4">
        <v>1.62</v>
      </c>
      <c r="K2310" s="4" t="s">
        <v>377</v>
      </c>
      <c r="L2310" s="4">
        <v>0</v>
      </c>
      <c r="M2310" s="4">
        <v>1.62</v>
      </c>
      <c r="N2310" s="4"/>
      <c r="O2310" s="4" t="s">
        <v>285</v>
      </c>
      <c r="P2310" s="4" t="s">
        <v>279</v>
      </c>
      <c r="Q2310" s="4" t="s">
        <v>6976</v>
      </c>
      <c r="R2310" s="4"/>
      <c r="S2310" s="18"/>
      <c r="U2310" s="7">
        <f>VLOOKUP(F2310,[6]农村公路!$I$6:$W$11652,15,0)</f>
        <v>1.62</v>
      </c>
      <c r="V2310" s="7">
        <f t="shared" si="116"/>
        <v>0</v>
      </c>
      <c r="W2310" s="7" t="e">
        <f>VLOOKUP(F2310,'[7]乡镇通三级、旅游资源产业路项目明细'!$F$8:$S$1305,14,0)</f>
        <v>#N/A</v>
      </c>
      <c r="AA2310" s="7" t="e">
        <f>_xlfn.XLOOKUP(F2310,'[8]乡镇通三级、旅游资源产业路项目明细'!$U:$U,'[8]乡镇通三级、旅游资源产业路项目明细'!$U:$U)</f>
        <v>#N/A</v>
      </c>
      <c r="AB2310" s="7" t="e">
        <f>VLOOKUP(F2310,[9]项目建设投资计划表!$L$7:$O$83,4,0)</f>
        <v>#N/A</v>
      </c>
    </row>
    <row r="2311" spans="1:28" ht="25.15" customHeight="1" outlineLevel="3" x14ac:dyDescent="0.4">
      <c r="A2311" s="4" t="s">
        <v>20</v>
      </c>
      <c r="B2311" s="4" t="s">
        <v>163</v>
      </c>
      <c r="C2311" s="4" t="s">
        <v>6977</v>
      </c>
      <c r="D2311" s="4" t="s">
        <v>6978</v>
      </c>
      <c r="E2311" s="9"/>
      <c r="F2311" s="4" t="s">
        <v>6979</v>
      </c>
      <c r="G2311" s="4" t="s">
        <v>275</v>
      </c>
      <c r="H2311" s="9" t="s">
        <v>291</v>
      </c>
      <c r="I2311" s="9" t="s">
        <v>283</v>
      </c>
      <c r="J2311" s="4">
        <v>1.071</v>
      </c>
      <c r="K2311" s="4" t="s">
        <v>284</v>
      </c>
      <c r="L2311" s="4">
        <v>0</v>
      </c>
      <c r="M2311" s="4">
        <v>1.071</v>
      </c>
      <c r="N2311" s="4"/>
      <c r="O2311" s="4" t="s">
        <v>285</v>
      </c>
      <c r="P2311" s="4" t="s">
        <v>279</v>
      </c>
      <c r="Q2311" s="4" t="s">
        <v>6980</v>
      </c>
      <c r="R2311" s="4"/>
      <c r="S2311" s="18"/>
      <c r="U2311" s="7">
        <f>VLOOKUP(F2311,[6]农村公路!$I$6:$W$11652,15,0)</f>
        <v>1.071</v>
      </c>
      <c r="V2311" s="7">
        <f t="shared" si="116"/>
        <v>0</v>
      </c>
      <c r="W2311" s="7" t="e">
        <f>VLOOKUP(F2311,'[7]乡镇通三级、旅游资源产业路项目明细'!$F$8:$S$1305,14,0)</f>
        <v>#N/A</v>
      </c>
      <c r="AA2311" s="7" t="e">
        <f>_xlfn.XLOOKUP(F2311,'[8]乡镇通三级、旅游资源产业路项目明细'!$U:$U,'[8]乡镇通三级、旅游资源产业路项目明细'!$U:$U)</f>
        <v>#N/A</v>
      </c>
      <c r="AB2311" s="7" t="e">
        <f>VLOOKUP(F2311,[9]项目建设投资计划表!$L$7:$O$83,4,0)</f>
        <v>#N/A</v>
      </c>
    </row>
    <row r="2312" spans="1:28" ht="25.15" customHeight="1" outlineLevel="3" x14ac:dyDescent="0.4">
      <c r="A2312" s="4" t="s">
        <v>20</v>
      </c>
      <c r="B2312" s="4" t="s">
        <v>163</v>
      </c>
      <c r="C2312" s="4" t="s">
        <v>6971</v>
      </c>
      <c r="D2312" s="4" t="s">
        <v>6981</v>
      </c>
      <c r="E2312" s="9"/>
      <c r="F2312" s="4" t="s">
        <v>6982</v>
      </c>
      <c r="G2312" s="4" t="s">
        <v>275</v>
      </c>
      <c r="H2312" s="9" t="s">
        <v>291</v>
      </c>
      <c r="I2312" s="9" t="s">
        <v>283</v>
      </c>
      <c r="J2312" s="4">
        <v>1.25</v>
      </c>
      <c r="K2312" s="4" t="s">
        <v>377</v>
      </c>
      <c r="L2312" s="4">
        <v>0</v>
      </c>
      <c r="M2312" s="4">
        <v>1.25</v>
      </c>
      <c r="N2312" s="4"/>
      <c r="O2312" s="4" t="s">
        <v>285</v>
      </c>
      <c r="P2312" s="4" t="s">
        <v>279</v>
      </c>
      <c r="Q2312" s="4" t="s">
        <v>6983</v>
      </c>
      <c r="R2312" s="4"/>
      <c r="S2312" s="18"/>
      <c r="U2312" s="7">
        <f>VLOOKUP(F2312,[6]农村公路!$I$6:$W$11652,15,0)</f>
        <v>1.25</v>
      </c>
      <c r="V2312" s="7">
        <f t="shared" si="116"/>
        <v>0</v>
      </c>
      <c r="W2312" s="7" t="e">
        <f>VLOOKUP(F2312,'[7]乡镇通三级、旅游资源产业路项目明细'!$F$8:$S$1305,14,0)</f>
        <v>#N/A</v>
      </c>
      <c r="AA2312" s="7" t="e">
        <f>_xlfn.XLOOKUP(F2312,'[8]乡镇通三级、旅游资源产业路项目明细'!$U:$U,'[8]乡镇通三级、旅游资源产业路项目明细'!$U:$U)</f>
        <v>#N/A</v>
      </c>
      <c r="AB2312" s="7" t="e">
        <f>VLOOKUP(F2312,[9]项目建设投资计划表!$L$7:$O$83,4,0)</f>
        <v>#N/A</v>
      </c>
    </row>
    <row r="2313" spans="1:28" ht="25.15" customHeight="1" outlineLevel="3" x14ac:dyDescent="0.4">
      <c r="A2313" s="4" t="s">
        <v>20</v>
      </c>
      <c r="B2313" s="4" t="s">
        <v>163</v>
      </c>
      <c r="C2313" s="4" t="s">
        <v>6984</v>
      </c>
      <c r="D2313" s="4" t="s">
        <v>6985</v>
      </c>
      <c r="E2313" s="9"/>
      <c r="F2313" s="4" t="s">
        <v>6986</v>
      </c>
      <c r="G2313" s="4" t="s">
        <v>275</v>
      </c>
      <c r="H2313" s="9" t="s">
        <v>291</v>
      </c>
      <c r="I2313" s="9" t="s">
        <v>283</v>
      </c>
      <c r="J2313" s="4">
        <v>3.6840000000000002</v>
      </c>
      <c r="K2313" s="4" t="s">
        <v>527</v>
      </c>
      <c r="L2313" s="4">
        <v>0</v>
      </c>
      <c r="M2313" s="4">
        <v>3.6840000000000002</v>
      </c>
      <c r="N2313" s="4"/>
      <c r="O2313" s="4" t="s">
        <v>285</v>
      </c>
      <c r="P2313" s="4" t="s">
        <v>279</v>
      </c>
      <c r="Q2313" s="4" t="s">
        <v>6987</v>
      </c>
      <c r="R2313" s="4"/>
      <c r="S2313" s="18"/>
      <c r="U2313" s="7">
        <f>VLOOKUP(F2313,[6]农村公路!$I$6:$W$11652,15,0)</f>
        <v>3.6840000000000002</v>
      </c>
      <c r="V2313" s="7">
        <f t="shared" si="116"/>
        <v>0</v>
      </c>
      <c r="W2313" s="7" t="e">
        <f>VLOOKUP(F2313,'[7]乡镇通三级、旅游资源产业路项目明细'!$F$8:$S$1305,14,0)</f>
        <v>#N/A</v>
      </c>
      <c r="AA2313" s="7" t="e">
        <f>_xlfn.XLOOKUP(F2313,'[8]乡镇通三级、旅游资源产业路项目明细'!$U:$U,'[8]乡镇通三级、旅游资源产业路项目明细'!$U:$U)</f>
        <v>#N/A</v>
      </c>
      <c r="AB2313" s="7" t="e">
        <f>VLOOKUP(F2313,[9]项目建设投资计划表!$L$7:$O$83,4,0)</f>
        <v>#N/A</v>
      </c>
    </row>
    <row r="2314" spans="1:28" ht="25.15" customHeight="1" outlineLevel="3" x14ac:dyDescent="0.4">
      <c r="A2314" s="4" t="s">
        <v>20</v>
      </c>
      <c r="B2314" s="4" t="s">
        <v>163</v>
      </c>
      <c r="C2314" s="4" t="s">
        <v>6988</v>
      </c>
      <c r="D2314" s="4" t="s">
        <v>6989</v>
      </c>
      <c r="E2314" s="9"/>
      <c r="F2314" s="4" t="s">
        <v>6990</v>
      </c>
      <c r="G2314" s="4" t="s">
        <v>275</v>
      </c>
      <c r="H2314" s="9" t="s">
        <v>291</v>
      </c>
      <c r="I2314" s="9" t="s">
        <v>283</v>
      </c>
      <c r="J2314" s="4">
        <v>2.7440000000000002</v>
      </c>
      <c r="K2314" s="4" t="s">
        <v>346</v>
      </c>
      <c r="L2314" s="4">
        <v>0</v>
      </c>
      <c r="M2314" s="4">
        <v>2.7440000000000002</v>
      </c>
      <c r="N2314" s="4"/>
      <c r="O2314" s="4" t="s">
        <v>285</v>
      </c>
      <c r="P2314" s="4" t="s">
        <v>279</v>
      </c>
      <c r="Q2314" s="4" t="s">
        <v>6991</v>
      </c>
      <c r="R2314" s="4"/>
      <c r="S2314" s="18"/>
      <c r="U2314" s="7">
        <f>VLOOKUP(F2314,[6]农村公路!$I$6:$W$11652,15,0)</f>
        <v>2.7440000000000002</v>
      </c>
      <c r="V2314" s="7">
        <f t="shared" si="116"/>
        <v>0</v>
      </c>
      <c r="W2314" s="7" t="e">
        <f>VLOOKUP(F2314,'[7]乡镇通三级、旅游资源产业路项目明细'!$F$8:$S$1305,14,0)</f>
        <v>#N/A</v>
      </c>
      <c r="AA2314" s="7" t="e">
        <f>_xlfn.XLOOKUP(F2314,'[8]乡镇通三级、旅游资源产业路项目明细'!$U:$U,'[8]乡镇通三级、旅游资源产业路项目明细'!$U:$U)</f>
        <v>#N/A</v>
      </c>
      <c r="AB2314" s="7" t="e">
        <f>VLOOKUP(F2314,[9]项目建设投资计划表!$L$7:$O$83,4,0)</f>
        <v>#N/A</v>
      </c>
    </row>
    <row r="2315" spans="1:28" ht="25.15" customHeight="1" outlineLevel="3" x14ac:dyDescent="0.4">
      <c r="A2315" s="4" t="s">
        <v>20</v>
      </c>
      <c r="B2315" s="4" t="s">
        <v>163</v>
      </c>
      <c r="C2315" s="4" t="s">
        <v>6992</v>
      </c>
      <c r="D2315" s="4" t="s">
        <v>6993</v>
      </c>
      <c r="E2315" s="9"/>
      <c r="F2315" s="4" t="s">
        <v>6994</v>
      </c>
      <c r="G2315" s="4" t="s">
        <v>275</v>
      </c>
      <c r="H2315" s="9" t="s">
        <v>291</v>
      </c>
      <c r="I2315" s="9" t="s">
        <v>283</v>
      </c>
      <c r="J2315" s="4">
        <v>1.296</v>
      </c>
      <c r="K2315" s="4" t="s">
        <v>377</v>
      </c>
      <c r="L2315" s="4">
        <v>0</v>
      </c>
      <c r="M2315" s="4">
        <v>1.296</v>
      </c>
      <c r="N2315" s="4"/>
      <c r="O2315" s="4" t="s">
        <v>285</v>
      </c>
      <c r="P2315" s="4" t="s">
        <v>279</v>
      </c>
      <c r="Q2315" s="4" t="s">
        <v>6995</v>
      </c>
      <c r="R2315" s="4"/>
      <c r="S2315" s="18"/>
      <c r="U2315" s="7">
        <f>VLOOKUP(F2315,[6]农村公路!$I$6:$W$11652,15,0)</f>
        <v>1.296</v>
      </c>
      <c r="V2315" s="7">
        <f t="shared" si="116"/>
        <v>0</v>
      </c>
      <c r="W2315" s="7" t="e">
        <f>VLOOKUP(F2315,'[7]乡镇通三级、旅游资源产业路项目明细'!$F$8:$S$1305,14,0)</f>
        <v>#N/A</v>
      </c>
      <c r="AA2315" s="7" t="e">
        <f>_xlfn.XLOOKUP(F2315,'[8]乡镇通三级、旅游资源产业路项目明细'!$U:$U,'[8]乡镇通三级、旅游资源产业路项目明细'!$U:$U)</f>
        <v>#N/A</v>
      </c>
      <c r="AB2315" s="7" t="e">
        <f>VLOOKUP(F2315,[9]项目建设投资计划表!$L$7:$O$83,4,0)</f>
        <v>#N/A</v>
      </c>
    </row>
    <row r="2316" spans="1:28" ht="25.15" customHeight="1" outlineLevel="3" x14ac:dyDescent="0.4">
      <c r="A2316" s="4" t="s">
        <v>20</v>
      </c>
      <c r="B2316" s="4" t="s">
        <v>163</v>
      </c>
      <c r="C2316" s="4" t="s">
        <v>6988</v>
      </c>
      <c r="D2316" s="4" t="s">
        <v>6996</v>
      </c>
      <c r="E2316" s="9"/>
      <c r="F2316" s="4" t="s">
        <v>6997</v>
      </c>
      <c r="G2316" s="4" t="s">
        <v>275</v>
      </c>
      <c r="H2316" s="9" t="s">
        <v>291</v>
      </c>
      <c r="I2316" s="9" t="s">
        <v>283</v>
      </c>
      <c r="J2316" s="4">
        <v>2.65</v>
      </c>
      <c r="K2316" s="4" t="s">
        <v>527</v>
      </c>
      <c r="L2316" s="4">
        <v>0</v>
      </c>
      <c r="M2316" s="4">
        <v>2.65</v>
      </c>
      <c r="N2316" s="4"/>
      <c r="O2316" s="4" t="s">
        <v>285</v>
      </c>
      <c r="P2316" s="4" t="s">
        <v>279</v>
      </c>
      <c r="Q2316" s="4" t="s">
        <v>6996</v>
      </c>
      <c r="R2316" s="4"/>
      <c r="S2316" s="18"/>
      <c r="U2316" s="7">
        <f>VLOOKUP(F2316,[6]农村公路!$I$6:$W$11652,15,0)</f>
        <v>2.65</v>
      </c>
      <c r="V2316" s="7">
        <f t="shared" si="116"/>
        <v>0</v>
      </c>
      <c r="W2316" s="7" t="e">
        <f>VLOOKUP(F2316,'[7]乡镇通三级、旅游资源产业路项目明细'!$F$8:$S$1305,14,0)</f>
        <v>#N/A</v>
      </c>
      <c r="AA2316" s="7" t="e">
        <f>_xlfn.XLOOKUP(F2316,'[8]乡镇通三级、旅游资源产业路项目明细'!$U:$U,'[8]乡镇通三级、旅游资源产业路项目明细'!$U:$U)</f>
        <v>#N/A</v>
      </c>
      <c r="AB2316" s="7" t="e">
        <f>VLOOKUP(F2316,[9]项目建设投资计划表!$L$7:$O$83,4,0)</f>
        <v>#N/A</v>
      </c>
    </row>
    <row r="2317" spans="1:28" ht="25.15" customHeight="1" outlineLevel="3" x14ac:dyDescent="0.4">
      <c r="A2317" s="4" t="s">
        <v>20</v>
      </c>
      <c r="B2317" s="4" t="s">
        <v>163</v>
      </c>
      <c r="C2317" s="4" t="s">
        <v>6955</v>
      </c>
      <c r="D2317" s="4" t="s">
        <v>4517</v>
      </c>
      <c r="E2317" s="9"/>
      <c r="F2317" s="4" t="s">
        <v>6998</v>
      </c>
      <c r="G2317" s="4" t="s">
        <v>275</v>
      </c>
      <c r="H2317" s="9" t="s">
        <v>291</v>
      </c>
      <c r="I2317" s="9" t="s">
        <v>283</v>
      </c>
      <c r="J2317" s="4">
        <v>1.0229999999999999</v>
      </c>
      <c r="K2317" s="4" t="s">
        <v>377</v>
      </c>
      <c r="L2317" s="4">
        <v>0</v>
      </c>
      <c r="M2317" s="4">
        <v>1.0229999999999999</v>
      </c>
      <c r="N2317" s="4"/>
      <c r="O2317" s="4" t="s">
        <v>285</v>
      </c>
      <c r="P2317" s="4" t="s">
        <v>279</v>
      </c>
      <c r="Q2317" s="4" t="s">
        <v>6999</v>
      </c>
      <c r="R2317" s="4"/>
      <c r="S2317" s="18"/>
      <c r="U2317" s="7">
        <f>VLOOKUP(F2317,[6]农村公路!$I$6:$W$11652,15,0)</f>
        <v>1.0229999999999999</v>
      </c>
      <c r="V2317" s="7">
        <f t="shared" si="116"/>
        <v>0</v>
      </c>
      <c r="W2317" s="7" t="e">
        <f>VLOOKUP(F2317,'[7]乡镇通三级、旅游资源产业路项目明细'!$F$8:$S$1305,14,0)</f>
        <v>#N/A</v>
      </c>
      <c r="AA2317" s="7" t="e">
        <f>_xlfn.XLOOKUP(F2317,'[8]乡镇通三级、旅游资源产业路项目明细'!$U:$U,'[8]乡镇通三级、旅游资源产业路项目明细'!$U:$U)</f>
        <v>#N/A</v>
      </c>
      <c r="AB2317" s="7" t="e">
        <f>VLOOKUP(F2317,[9]项目建设投资计划表!$L$7:$O$83,4,0)</f>
        <v>#N/A</v>
      </c>
    </row>
    <row r="2318" spans="1:28" ht="25.15" customHeight="1" outlineLevel="3" x14ac:dyDescent="0.4">
      <c r="A2318" s="4" t="s">
        <v>20</v>
      </c>
      <c r="B2318" s="4" t="s">
        <v>163</v>
      </c>
      <c r="C2318" s="4" t="s">
        <v>6947</v>
      </c>
      <c r="D2318" s="4" t="s">
        <v>7000</v>
      </c>
      <c r="E2318" s="9"/>
      <c r="F2318" s="4" t="s">
        <v>7001</v>
      </c>
      <c r="G2318" s="4" t="s">
        <v>275</v>
      </c>
      <c r="H2318" s="9" t="s">
        <v>291</v>
      </c>
      <c r="I2318" s="9" t="s">
        <v>283</v>
      </c>
      <c r="J2318" s="4">
        <v>1.1910000000000001</v>
      </c>
      <c r="K2318" s="4" t="s">
        <v>377</v>
      </c>
      <c r="L2318" s="4">
        <v>0</v>
      </c>
      <c r="M2318" s="4">
        <v>1.1910000000000001</v>
      </c>
      <c r="N2318" s="4"/>
      <c r="O2318" s="4" t="s">
        <v>285</v>
      </c>
      <c r="P2318" s="4" t="s">
        <v>279</v>
      </c>
      <c r="Q2318" s="4" t="s">
        <v>7002</v>
      </c>
      <c r="R2318" s="4"/>
      <c r="S2318" s="18"/>
      <c r="U2318" s="7">
        <f>VLOOKUP(F2318,[6]农村公路!$I$6:$W$11652,15,0)</f>
        <v>1.1910000000000001</v>
      </c>
      <c r="V2318" s="7">
        <f t="shared" si="116"/>
        <v>0</v>
      </c>
      <c r="W2318" s="7" t="e">
        <f>VLOOKUP(F2318,'[7]乡镇通三级、旅游资源产业路项目明细'!$F$8:$S$1305,14,0)</f>
        <v>#N/A</v>
      </c>
      <c r="AA2318" s="7" t="e">
        <f>_xlfn.XLOOKUP(F2318,'[8]乡镇通三级、旅游资源产业路项目明细'!$U:$U,'[8]乡镇通三级、旅游资源产业路项目明细'!$U:$U)</f>
        <v>#N/A</v>
      </c>
      <c r="AB2318" s="7" t="e">
        <f>VLOOKUP(F2318,[9]项目建设投资计划表!$L$7:$O$83,4,0)</f>
        <v>#N/A</v>
      </c>
    </row>
    <row r="2319" spans="1:28" ht="25.15" customHeight="1" outlineLevel="3" x14ac:dyDescent="0.4">
      <c r="A2319" s="4" t="s">
        <v>20</v>
      </c>
      <c r="B2319" s="4" t="s">
        <v>163</v>
      </c>
      <c r="C2319" s="4" t="s">
        <v>7003</v>
      </c>
      <c r="D2319" s="4" t="s">
        <v>7004</v>
      </c>
      <c r="E2319" s="9"/>
      <c r="F2319" s="4" t="s">
        <v>7005</v>
      </c>
      <c r="G2319" s="4" t="s">
        <v>275</v>
      </c>
      <c r="H2319" s="9" t="s">
        <v>291</v>
      </c>
      <c r="I2319" s="9" t="s">
        <v>283</v>
      </c>
      <c r="J2319" s="4">
        <v>1.796</v>
      </c>
      <c r="K2319" s="4" t="s">
        <v>377</v>
      </c>
      <c r="L2319" s="4">
        <v>0</v>
      </c>
      <c r="M2319" s="4">
        <v>1.796</v>
      </c>
      <c r="N2319" s="4"/>
      <c r="O2319" s="4" t="s">
        <v>285</v>
      </c>
      <c r="P2319" s="4" t="s">
        <v>279</v>
      </c>
      <c r="Q2319" s="4" t="s">
        <v>7006</v>
      </c>
      <c r="R2319" s="4"/>
      <c r="S2319" s="18"/>
      <c r="U2319" s="7">
        <f>VLOOKUP(F2319,[6]农村公路!$I$6:$W$11652,15,0)</f>
        <v>1.796</v>
      </c>
      <c r="V2319" s="7">
        <f t="shared" si="116"/>
        <v>0</v>
      </c>
      <c r="W2319" s="7" t="e">
        <f>VLOOKUP(F2319,'[7]乡镇通三级、旅游资源产业路项目明细'!$F$8:$S$1305,14,0)</f>
        <v>#N/A</v>
      </c>
      <c r="AA2319" s="7" t="e">
        <f>_xlfn.XLOOKUP(F2319,'[8]乡镇通三级、旅游资源产业路项目明细'!$U:$U,'[8]乡镇通三级、旅游资源产业路项目明细'!$U:$U)</f>
        <v>#N/A</v>
      </c>
      <c r="AB2319" s="7" t="e">
        <f>VLOOKUP(F2319,[9]项目建设投资计划表!$L$7:$O$83,4,0)</f>
        <v>#N/A</v>
      </c>
    </row>
    <row r="2320" spans="1:28" ht="25.15" customHeight="1" outlineLevel="3" x14ac:dyDescent="0.4">
      <c r="A2320" s="4" t="s">
        <v>20</v>
      </c>
      <c r="B2320" s="4" t="s">
        <v>163</v>
      </c>
      <c r="C2320" s="4" t="s">
        <v>6992</v>
      </c>
      <c r="D2320" s="4" t="s">
        <v>7007</v>
      </c>
      <c r="E2320" s="9"/>
      <c r="F2320" s="4" t="s">
        <v>7008</v>
      </c>
      <c r="G2320" s="4" t="s">
        <v>327</v>
      </c>
      <c r="H2320" s="9" t="s">
        <v>291</v>
      </c>
      <c r="I2320" s="9" t="s">
        <v>283</v>
      </c>
      <c r="J2320" s="4">
        <v>2.3199999999999998</v>
      </c>
      <c r="K2320" s="4" t="s">
        <v>377</v>
      </c>
      <c r="L2320" s="4" t="s">
        <v>1021</v>
      </c>
      <c r="M2320" s="4">
        <v>2.3199999999999998</v>
      </c>
      <c r="N2320" s="4"/>
      <c r="O2320" s="4" t="s">
        <v>277</v>
      </c>
      <c r="P2320" s="4" t="s">
        <v>279</v>
      </c>
      <c r="Q2320" s="4" t="s">
        <v>7007</v>
      </c>
      <c r="R2320" s="4"/>
      <c r="S2320" s="18"/>
      <c r="U2320" s="7">
        <f>VLOOKUP(F2320,[6]农村公路!$I$6:$W$11652,15,0)</f>
        <v>2.3199999999999998</v>
      </c>
      <c r="V2320" s="7">
        <f t="shared" si="116"/>
        <v>0</v>
      </c>
      <c r="W2320" s="7" t="e">
        <f>VLOOKUP(F2320,'[7]乡镇通三级、旅游资源产业路项目明细'!$F$8:$S$1305,14,0)</f>
        <v>#N/A</v>
      </c>
      <c r="AA2320" s="7" t="e">
        <f>_xlfn.XLOOKUP(F2320,'[8]乡镇通三级、旅游资源产业路项目明细'!$U:$U,'[8]乡镇通三级、旅游资源产业路项目明细'!$U:$U)</f>
        <v>#N/A</v>
      </c>
      <c r="AB2320" s="7" t="e">
        <f>VLOOKUP(F2320,[9]项目建设投资计划表!$L$7:$O$83,4,0)</f>
        <v>#N/A</v>
      </c>
    </row>
    <row r="2321" spans="1:28" ht="25.15" customHeight="1" outlineLevel="3" x14ac:dyDescent="0.4">
      <c r="A2321" s="4" t="s">
        <v>20</v>
      </c>
      <c r="B2321" s="4" t="s">
        <v>163</v>
      </c>
      <c r="C2321" s="4" t="s">
        <v>6992</v>
      </c>
      <c r="D2321" s="4" t="s">
        <v>7009</v>
      </c>
      <c r="E2321" s="9"/>
      <c r="F2321" s="4" t="s">
        <v>7010</v>
      </c>
      <c r="G2321" s="4" t="s">
        <v>327</v>
      </c>
      <c r="H2321" s="9" t="s">
        <v>291</v>
      </c>
      <c r="I2321" s="9" t="s">
        <v>283</v>
      </c>
      <c r="J2321" s="4">
        <v>2.5299999999999998</v>
      </c>
      <c r="K2321" s="4" t="s">
        <v>377</v>
      </c>
      <c r="L2321" s="4" t="s">
        <v>1021</v>
      </c>
      <c r="M2321" s="4">
        <v>2.5299999999999998</v>
      </c>
      <c r="N2321" s="4"/>
      <c r="O2321" s="4" t="s">
        <v>277</v>
      </c>
      <c r="P2321" s="4" t="s">
        <v>279</v>
      </c>
      <c r="Q2321" s="4" t="s">
        <v>7009</v>
      </c>
      <c r="R2321" s="4"/>
      <c r="S2321" s="18"/>
      <c r="U2321" s="7">
        <f>VLOOKUP(F2321,[6]农村公路!$I$6:$W$11652,15,0)</f>
        <v>2.5299999999999998</v>
      </c>
      <c r="V2321" s="7">
        <f t="shared" si="116"/>
        <v>0</v>
      </c>
      <c r="W2321" s="7" t="e">
        <f>VLOOKUP(F2321,'[7]乡镇通三级、旅游资源产业路项目明细'!$F$8:$S$1305,14,0)</f>
        <v>#N/A</v>
      </c>
      <c r="AA2321" s="7" t="e">
        <f>_xlfn.XLOOKUP(F2321,'[8]乡镇通三级、旅游资源产业路项目明细'!$U:$U,'[8]乡镇通三级、旅游资源产业路项目明细'!$U:$U)</f>
        <v>#N/A</v>
      </c>
      <c r="AB2321" s="7" t="e">
        <f>VLOOKUP(F2321,[9]项目建设投资计划表!$L$7:$O$83,4,0)</f>
        <v>#N/A</v>
      </c>
    </row>
    <row r="2322" spans="1:28" ht="25.15" customHeight="1" outlineLevel="3" x14ac:dyDescent="0.4">
      <c r="A2322" s="4" t="s">
        <v>20</v>
      </c>
      <c r="B2322" s="4" t="s">
        <v>163</v>
      </c>
      <c r="C2322" s="4" t="s">
        <v>6951</v>
      </c>
      <c r="D2322" s="4" t="s">
        <v>7011</v>
      </c>
      <c r="E2322" s="9"/>
      <c r="F2322" s="4" t="s">
        <v>7012</v>
      </c>
      <c r="G2322" s="4" t="s">
        <v>327</v>
      </c>
      <c r="H2322" s="9" t="s">
        <v>291</v>
      </c>
      <c r="I2322" s="9" t="s">
        <v>283</v>
      </c>
      <c r="J2322" s="4">
        <v>1.37</v>
      </c>
      <c r="K2322" s="4" t="s">
        <v>377</v>
      </c>
      <c r="L2322" s="4">
        <v>0</v>
      </c>
      <c r="M2322" s="4">
        <v>1.37</v>
      </c>
      <c r="N2322" s="4"/>
      <c r="O2322" s="4" t="s">
        <v>277</v>
      </c>
      <c r="P2322" s="4" t="s">
        <v>279</v>
      </c>
      <c r="Q2322" s="4" t="s">
        <v>7011</v>
      </c>
      <c r="R2322" s="4"/>
      <c r="S2322" s="18"/>
      <c r="U2322" s="7">
        <f>VLOOKUP(F2322,[6]农村公路!$I$6:$W$11652,15,0)</f>
        <v>1.37</v>
      </c>
      <c r="V2322" s="7">
        <f t="shared" si="116"/>
        <v>0</v>
      </c>
      <c r="W2322" s="7" t="e">
        <f>VLOOKUP(F2322,'[7]乡镇通三级、旅游资源产业路项目明细'!$F$8:$S$1305,14,0)</f>
        <v>#N/A</v>
      </c>
      <c r="AA2322" s="7" t="e">
        <f>_xlfn.XLOOKUP(F2322,'[8]乡镇通三级、旅游资源产业路项目明细'!$U:$U,'[8]乡镇通三级、旅游资源产业路项目明细'!$U:$U)</f>
        <v>#N/A</v>
      </c>
      <c r="AB2322" s="7" t="e">
        <f>VLOOKUP(F2322,[9]项目建设投资计划表!$L$7:$O$83,4,0)</f>
        <v>#N/A</v>
      </c>
    </row>
    <row r="2323" spans="1:28" ht="25.15" customHeight="1" outlineLevel="3" x14ac:dyDescent="0.4">
      <c r="A2323" s="4" t="s">
        <v>20</v>
      </c>
      <c r="B2323" s="4" t="s">
        <v>163</v>
      </c>
      <c r="C2323" s="4" t="s">
        <v>6977</v>
      </c>
      <c r="D2323" s="4" t="s">
        <v>7013</v>
      </c>
      <c r="E2323" s="9"/>
      <c r="F2323" s="4" t="s">
        <v>7014</v>
      </c>
      <c r="G2323" s="4" t="s">
        <v>327</v>
      </c>
      <c r="H2323" s="9" t="s">
        <v>291</v>
      </c>
      <c r="I2323" s="9" t="s">
        <v>283</v>
      </c>
      <c r="J2323" s="4">
        <v>1.2</v>
      </c>
      <c r="K2323" s="4" t="s">
        <v>377</v>
      </c>
      <c r="L2323" s="4" t="s">
        <v>1021</v>
      </c>
      <c r="M2323" s="4">
        <v>1.2</v>
      </c>
      <c r="N2323" s="4"/>
      <c r="O2323" s="4" t="s">
        <v>277</v>
      </c>
      <c r="P2323" s="4" t="s">
        <v>279</v>
      </c>
      <c r="Q2323" s="4" t="s">
        <v>7013</v>
      </c>
      <c r="R2323" s="4"/>
      <c r="S2323" s="18"/>
      <c r="U2323" s="7">
        <f>VLOOKUP(F2323,[6]农村公路!$I$6:$W$11652,15,0)</f>
        <v>1.2</v>
      </c>
      <c r="V2323" s="7">
        <f t="shared" si="116"/>
        <v>0</v>
      </c>
      <c r="W2323" s="7" t="e">
        <f>VLOOKUP(F2323,'[7]乡镇通三级、旅游资源产业路项目明细'!$F$8:$S$1305,14,0)</f>
        <v>#N/A</v>
      </c>
      <c r="AA2323" s="7" t="e">
        <f>_xlfn.XLOOKUP(F2323,'[8]乡镇通三级、旅游资源产业路项目明细'!$U:$U,'[8]乡镇通三级、旅游资源产业路项目明细'!$U:$U)</f>
        <v>#N/A</v>
      </c>
      <c r="AB2323" s="7" t="e">
        <f>VLOOKUP(F2323,[9]项目建设投资计划表!$L$7:$O$83,4,0)</f>
        <v>#N/A</v>
      </c>
    </row>
    <row r="2324" spans="1:28" ht="25.15" customHeight="1" outlineLevel="3" x14ac:dyDescent="0.4">
      <c r="A2324" s="4" t="s">
        <v>20</v>
      </c>
      <c r="B2324" s="4" t="s">
        <v>163</v>
      </c>
      <c r="C2324" s="4" t="s">
        <v>6967</v>
      </c>
      <c r="D2324" s="4" t="s">
        <v>7015</v>
      </c>
      <c r="E2324" s="9"/>
      <c r="F2324" s="4" t="s">
        <v>7016</v>
      </c>
      <c r="G2324" s="4" t="s">
        <v>327</v>
      </c>
      <c r="H2324" s="9" t="s">
        <v>291</v>
      </c>
      <c r="I2324" s="9" t="s">
        <v>283</v>
      </c>
      <c r="J2324" s="4">
        <v>1.04</v>
      </c>
      <c r="K2324" s="4" t="s">
        <v>377</v>
      </c>
      <c r="L2324" s="4" t="s">
        <v>1021</v>
      </c>
      <c r="M2324" s="4">
        <v>1.04</v>
      </c>
      <c r="N2324" s="4"/>
      <c r="O2324" s="4" t="s">
        <v>277</v>
      </c>
      <c r="P2324" s="4" t="s">
        <v>279</v>
      </c>
      <c r="Q2324" s="4" t="s">
        <v>7015</v>
      </c>
      <c r="R2324" s="4"/>
      <c r="S2324" s="18"/>
      <c r="U2324" s="7">
        <f>VLOOKUP(F2324,[6]农村公路!$I$6:$W$11652,15,0)</f>
        <v>1.04</v>
      </c>
      <c r="V2324" s="7">
        <f t="shared" si="116"/>
        <v>0</v>
      </c>
      <c r="W2324" s="7" t="e">
        <f>VLOOKUP(F2324,'[7]乡镇通三级、旅游资源产业路项目明细'!$F$8:$S$1305,14,0)</f>
        <v>#N/A</v>
      </c>
      <c r="AA2324" s="7" t="e">
        <f>_xlfn.XLOOKUP(F2324,'[8]乡镇通三级、旅游资源产业路项目明细'!$U:$U,'[8]乡镇通三级、旅游资源产业路项目明细'!$U:$U)</f>
        <v>#N/A</v>
      </c>
      <c r="AB2324" s="7" t="e">
        <f>VLOOKUP(F2324,[9]项目建设投资计划表!$L$7:$O$83,4,0)</f>
        <v>#N/A</v>
      </c>
    </row>
    <row r="2325" spans="1:28" ht="25.15" customHeight="1" outlineLevel="3" x14ac:dyDescent="0.4">
      <c r="A2325" s="4" t="s">
        <v>20</v>
      </c>
      <c r="B2325" s="4" t="s">
        <v>163</v>
      </c>
      <c r="C2325" s="4" t="s">
        <v>6988</v>
      </c>
      <c r="D2325" s="4" t="s">
        <v>7017</v>
      </c>
      <c r="E2325" s="9"/>
      <c r="F2325" s="4" t="s">
        <v>7018</v>
      </c>
      <c r="G2325" s="4" t="s">
        <v>327</v>
      </c>
      <c r="H2325" s="9" t="s">
        <v>291</v>
      </c>
      <c r="I2325" s="9" t="s">
        <v>283</v>
      </c>
      <c r="J2325" s="4">
        <v>1.04</v>
      </c>
      <c r="K2325" s="4" t="s">
        <v>377</v>
      </c>
      <c r="L2325" s="4" t="s">
        <v>1021</v>
      </c>
      <c r="M2325" s="4">
        <v>1.04</v>
      </c>
      <c r="N2325" s="4"/>
      <c r="O2325" s="4" t="s">
        <v>277</v>
      </c>
      <c r="P2325" s="4" t="s">
        <v>279</v>
      </c>
      <c r="Q2325" s="4" t="s">
        <v>7017</v>
      </c>
      <c r="R2325" s="4"/>
      <c r="S2325" s="18"/>
      <c r="U2325" s="7">
        <f>VLOOKUP(F2325,[6]农村公路!$I$6:$W$11652,15,0)</f>
        <v>1.04</v>
      </c>
      <c r="V2325" s="7">
        <f t="shared" si="116"/>
        <v>0</v>
      </c>
      <c r="W2325" s="7" t="e">
        <f>VLOOKUP(F2325,'[7]乡镇通三级、旅游资源产业路项目明细'!$F$8:$S$1305,14,0)</f>
        <v>#N/A</v>
      </c>
      <c r="AA2325" s="7" t="e">
        <f>_xlfn.XLOOKUP(F2325,'[8]乡镇通三级、旅游资源产业路项目明细'!$U:$U,'[8]乡镇通三级、旅游资源产业路项目明细'!$U:$U)</f>
        <v>#N/A</v>
      </c>
      <c r="AB2325" s="7" t="e">
        <f>VLOOKUP(F2325,[9]项目建设投资计划表!$L$7:$O$83,4,0)</f>
        <v>#N/A</v>
      </c>
    </row>
    <row r="2326" spans="1:28" ht="25.15" customHeight="1" outlineLevel="3" x14ac:dyDescent="0.4">
      <c r="A2326" s="4" t="s">
        <v>20</v>
      </c>
      <c r="B2326" s="4" t="s">
        <v>163</v>
      </c>
      <c r="C2326" s="4" t="s">
        <v>6971</v>
      </c>
      <c r="D2326" s="4" t="s">
        <v>7019</v>
      </c>
      <c r="E2326" s="9"/>
      <c r="F2326" s="4" t="s">
        <v>7020</v>
      </c>
      <c r="G2326" s="4" t="s">
        <v>327</v>
      </c>
      <c r="H2326" s="9" t="s">
        <v>291</v>
      </c>
      <c r="I2326" s="9" t="s">
        <v>283</v>
      </c>
      <c r="J2326" s="4">
        <v>1.8</v>
      </c>
      <c r="K2326" s="4" t="s">
        <v>377</v>
      </c>
      <c r="L2326" s="4" t="s">
        <v>1021</v>
      </c>
      <c r="M2326" s="4">
        <v>1.8</v>
      </c>
      <c r="N2326" s="4"/>
      <c r="O2326" s="4" t="s">
        <v>277</v>
      </c>
      <c r="P2326" s="4" t="s">
        <v>279</v>
      </c>
      <c r="Q2326" s="4" t="s">
        <v>7019</v>
      </c>
      <c r="R2326" s="4"/>
      <c r="S2326" s="18"/>
      <c r="U2326" s="7">
        <f>VLOOKUP(F2326,[6]农村公路!$I$6:$W$11652,15,0)</f>
        <v>1.8</v>
      </c>
      <c r="V2326" s="7">
        <f t="shared" si="116"/>
        <v>0</v>
      </c>
      <c r="W2326" s="7" t="e">
        <f>VLOOKUP(F2326,'[7]乡镇通三级、旅游资源产业路项目明细'!$F$8:$S$1305,14,0)</f>
        <v>#N/A</v>
      </c>
      <c r="AA2326" s="7" t="e">
        <f>_xlfn.XLOOKUP(F2326,'[8]乡镇通三级、旅游资源产业路项目明细'!$U:$U,'[8]乡镇通三级、旅游资源产业路项目明细'!$U:$U)</f>
        <v>#N/A</v>
      </c>
      <c r="AB2326" s="7" t="e">
        <f>VLOOKUP(F2326,[9]项目建设投资计划表!$L$7:$O$83,4,0)</f>
        <v>#N/A</v>
      </c>
    </row>
    <row r="2327" spans="1:28" ht="25.15" customHeight="1" outlineLevel="3" x14ac:dyDescent="0.4">
      <c r="A2327" s="4" t="s">
        <v>20</v>
      </c>
      <c r="B2327" s="4" t="s">
        <v>163</v>
      </c>
      <c r="C2327" s="4" t="s">
        <v>6992</v>
      </c>
      <c r="D2327" s="4" t="s">
        <v>7021</v>
      </c>
      <c r="E2327" s="9"/>
      <c r="F2327" s="4" t="s">
        <v>7022</v>
      </c>
      <c r="G2327" s="4" t="s">
        <v>327</v>
      </c>
      <c r="H2327" s="9" t="s">
        <v>291</v>
      </c>
      <c r="I2327" s="9" t="s">
        <v>283</v>
      </c>
      <c r="J2327" s="4">
        <v>0.81</v>
      </c>
      <c r="K2327" s="4" t="s">
        <v>377</v>
      </c>
      <c r="L2327" s="4" t="s">
        <v>1021</v>
      </c>
      <c r="M2327" s="4">
        <v>0.81</v>
      </c>
      <c r="N2327" s="4"/>
      <c r="O2327" s="4" t="s">
        <v>277</v>
      </c>
      <c r="P2327" s="4" t="s">
        <v>279</v>
      </c>
      <c r="Q2327" s="4" t="s">
        <v>7021</v>
      </c>
      <c r="R2327" s="4"/>
      <c r="S2327" s="18"/>
      <c r="U2327" s="7">
        <f>VLOOKUP(F2327,[6]农村公路!$I$6:$W$11652,15,0)</f>
        <v>0.81</v>
      </c>
      <c r="V2327" s="7">
        <f t="shared" si="116"/>
        <v>0</v>
      </c>
      <c r="W2327" s="7" t="e">
        <f>VLOOKUP(F2327,'[7]乡镇通三级、旅游资源产业路项目明细'!$F$8:$S$1305,14,0)</f>
        <v>#N/A</v>
      </c>
      <c r="AA2327" s="7" t="e">
        <f>_xlfn.XLOOKUP(F2327,'[8]乡镇通三级、旅游资源产业路项目明细'!$U:$U,'[8]乡镇通三级、旅游资源产业路项目明细'!$U:$U)</f>
        <v>#N/A</v>
      </c>
      <c r="AB2327" s="7" t="e">
        <f>VLOOKUP(F2327,[9]项目建设投资计划表!$L$7:$O$83,4,0)</f>
        <v>#N/A</v>
      </c>
    </row>
    <row r="2328" spans="1:28" ht="25.15" customHeight="1" outlineLevel="3" x14ac:dyDescent="0.4">
      <c r="A2328" s="4" t="s">
        <v>20</v>
      </c>
      <c r="B2328" s="4" t="s">
        <v>163</v>
      </c>
      <c r="C2328" s="4" t="s">
        <v>6992</v>
      </c>
      <c r="D2328" s="4" t="s">
        <v>7023</v>
      </c>
      <c r="E2328" s="9"/>
      <c r="F2328" s="4" t="s">
        <v>7024</v>
      </c>
      <c r="G2328" s="4" t="s">
        <v>327</v>
      </c>
      <c r="H2328" s="9" t="s">
        <v>291</v>
      </c>
      <c r="I2328" s="9" t="s">
        <v>283</v>
      </c>
      <c r="J2328" s="4">
        <v>0.97</v>
      </c>
      <c r="K2328" s="4" t="s">
        <v>377</v>
      </c>
      <c r="L2328" s="4" t="s">
        <v>1021</v>
      </c>
      <c r="M2328" s="4">
        <v>0.97</v>
      </c>
      <c r="N2328" s="4"/>
      <c r="O2328" s="4" t="s">
        <v>277</v>
      </c>
      <c r="P2328" s="4" t="s">
        <v>279</v>
      </c>
      <c r="Q2328" s="4" t="s">
        <v>7023</v>
      </c>
      <c r="R2328" s="4"/>
      <c r="S2328" s="18"/>
      <c r="U2328" s="7">
        <f>VLOOKUP(F2328,[6]农村公路!$I$6:$W$11652,15,0)</f>
        <v>0.97</v>
      </c>
      <c r="V2328" s="7">
        <f t="shared" si="116"/>
        <v>0</v>
      </c>
      <c r="W2328" s="7" t="e">
        <f>VLOOKUP(F2328,'[7]乡镇通三级、旅游资源产业路项目明细'!$F$8:$S$1305,14,0)</f>
        <v>#N/A</v>
      </c>
      <c r="AA2328" s="7" t="e">
        <f>_xlfn.XLOOKUP(F2328,'[8]乡镇通三级、旅游资源产业路项目明细'!$U:$U,'[8]乡镇通三级、旅游资源产业路项目明细'!$U:$U)</f>
        <v>#N/A</v>
      </c>
      <c r="AB2328" s="7" t="e">
        <f>VLOOKUP(F2328,[9]项目建设投资计划表!$L$7:$O$83,4,0)</f>
        <v>#N/A</v>
      </c>
    </row>
    <row r="2329" spans="1:28" ht="25.15" customHeight="1" outlineLevel="3" x14ac:dyDescent="0.4">
      <c r="A2329" s="4" t="s">
        <v>20</v>
      </c>
      <c r="B2329" s="4" t="s">
        <v>163</v>
      </c>
      <c r="C2329" s="4" t="s">
        <v>6947</v>
      </c>
      <c r="D2329" s="4" t="s">
        <v>7025</v>
      </c>
      <c r="E2329" s="9"/>
      <c r="F2329" s="4" t="s">
        <v>7026</v>
      </c>
      <c r="G2329" s="4" t="s">
        <v>327</v>
      </c>
      <c r="H2329" s="9" t="s">
        <v>291</v>
      </c>
      <c r="I2329" s="9" t="s">
        <v>283</v>
      </c>
      <c r="J2329" s="4">
        <v>1.53</v>
      </c>
      <c r="K2329" s="4" t="s">
        <v>377</v>
      </c>
      <c r="L2329" s="4" t="s">
        <v>1259</v>
      </c>
      <c r="M2329" s="4">
        <v>1.53</v>
      </c>
      <c r="N2329" s="4"/>
      <c r="O2329" s="4" t="s">
        <v>277</v>
      </c>
      <c r="P2329" s="4" t="s">
        <v>279</v>
      </c>
      <c r="Q2329" s="4" t="s">
        <v>7025</v>
      </c>
      <c r="R2329" s="4"/>
      <c r="S2329" s="18"/>
      <c r="U2329" s="7">
        <f>VLOOKUP(F2329,[6]农村公路!$I$6:$W$11652,15,0)</f>
        <v>1.53</v>
      </c>
      <c r="V2329" s="7">
        <f t="shared" si="116"/>
        <v>0</v>
      </c>
      <c r="W2329" s="7" t="e">
        <f>VLOOKUP(F2329,'[7]乡镇通三级、旅游资源产业路项目明细'!$F$8:$S$1305,14,0)</f>
        <v>#N/A</v>
      </c>
      <c r="AA2329" s="7" t="e">
        <f>_xlfn.XLOOKUP(F2329,'[8]乡镇通三级、旅游资源产业路项目明细'!$U:$U,'[8]乡镇通三级、旅游资源产业路项目明细'!$U:$U)</f>
        <v>#N/A</v>
      </c>
      <c r="AB2329" s="7" t="e">
        <f>VLOOKUP(F2329,[9]项目建设投资计划表!$L$7:$O$83,4,0)</f>
        <v>#N/A</v>
      </c>
    </row>
    <row r="2330" spans="1:28" ht="25.15" customHeight="1" outlineLevel="3" x14ac:dyDescent="0.4">
      <c r="A2330" s="4" t="s">
        <v>20</v>
      </c>
      <c r="B2330" s="4" t="s">
        <v>163</v>
      </c>
      <c r="C2330" s="4" t="s">
        <v>6992</v>
      </c>
      <c r="D2330" s="4" t="s">
        <v>4517</v>
      </c>
      <c r="E2330" s="9"/>
      <c r="F2330" s="4" t="s">
        <v>7027</v>
      </c>
      <c r="G2330" s="4" t="s">
        <v>327</v>
      </c>
      <c r="H2330" s="9" t="s">
        <v>291</v>
      </c>
      <c r="I2330" s="9" t="s">
        <v>283</v>
      </c>
      <c r="J2330" s="4">
        <v>1.62</v>
      </c>
      <c r="K2330" s="4" t="s">
        <v>377</v>
      </c>
      <c r="L2330" s="4" t="s">
        <v>1021</v>
      </c>
      <c r="M2330" s="4">
        <v>1.62</v>
      </c>
      <c r="N2330" s="4"/>
      <c r="O2330" s="4" t="s">
        <v>277</v>
      </c>
      <c r="P2330" s="4" t="s">
        <v>279</v>
      </c>
      <c r="Q2330" s="4" t="s">
        <v>4517</v>
      </c>
      <c r="R2330" s="4"/>
      <c r="S2330" s="18"/>
      <c r="U2330" s="7">
        <f>VLOOKUP(F2330,[6]农村公路!$I$6:$W$11652,15,0)</f>
        <v>1.62</v>
      </c>
      <c r="V2330" s="7">
        <f t="shared" si="116"/>
        <v>0</v>
      </c>
      <c r="W2330" s="7" t="e">
        <f>VLOOKUP(F2330,'[7]乡镇通三级、旅游资源产业路项目明细'!$F$8:$S$1305,14,0)</f>
        <v>#N/A</v>
      </c>
      <c r="AA2330" s="7" t="e">
        <f>_xlfn.XLOOKUP(F2330,'[8]乡镇通三级、旅游资源产业路项目明细'!$U:$U,'[8]乡镇通三级、旅游资源产业路项目明细'!$U:$U)</f>
        <v>#N/A</v>
      </c>
      <c r="AB2330" s="7" t="e">
        <f>VLOOKUP(F2330,[9]项目建设投资计划表!$L$7:$O$83,4,0)</f>
        <v>#N/A</v>
      </c>
    </row>
    <row r="2331" spans="1:28" ht="25.15" customHeight="1" outlineLevel="3" x14ac:dyDescent="0.4">
      <c r="A2331" s="4" t="s">
        <v>20</v>
      </c>
      <c r="B2331" s="4" t="s">
        <v>163</v>
      </c>
      <c r="C2331" s="4" t="s">
        <v>6971</v>
      </c>
      <c r="D2331" s="4" t="s">
        <v>7028</v>
      </c>
      <c r="E2331" s="9"/>
      <c r="F2331" s="4" t="s">
        <v>7029</v>
      </c>
      <c r="G2331" s="4" t="s">
        <v>327</v>
      </c>
      <c r="H2331" s="9" t="s">
        <v>291</v>
      </c>
      <c r="I2331" s="9" t="s">
        <v>283</v>
      </c>
      <c r="J2331" s="4">
        <v>1.07</v>
      </c>
      <c r="K2331" s="4" t="s">
        <v>377</v>
      </c>
      <c r="L2331" s="4" t="s">
        <v>1021</v>
      </c>
      <c r="M2331" s="4">
        <v>1.07</v>
      </c>
      <c r="N2331" s="4"/>
      <c r="O2331" s="4" t="s">
        <v>277</v>
      </c>
      <c r="P2331" s="4" t="s">
        <v>279</v>
      </c>
      <c r="Q2331" s="4" t="s">
        <v>7028</v>
      </c>
      <c r="R2331" s="4"/>
      <c r="S2331" s="18"/>
      <c r="U2331" s="7">
        <f>VLOOKUP(F2331,[6]农村公路!$I$6:$W$11652,15,0)</f>
        <v>1.07</v>
      </c>
      <c r="V2331" s="7">
        <f t="shared" si="116"/>
        <v>0</v>
      </c>
      <c r="W2331" s="7" t="e">
        <f>VLOOKUP(F2331,'[7]乡镇通三级、旅游资源产业路项目明细'!$F$8:$S$1305,14,0)</f>
        <v>#N/A</v>
      </c>
      <c r="AA2331" s="7" t="e">
        <f>_xlfn.XLOOKUP(F2331,'[8]乡镇通三级、旅游资源产业路项目明细'!$U:$U,'[8]乡镇通三级、旅游资源产业路项目明细'!$U:$U)</f>
        <v>#N/A</v>
      </c>
      <c r="AB2331" s="7" t="e">
        <f>VLOOKUP(F2331,[9]项目建设投资计划表!$L$7:$O$83,4,0)</f>
        <v>#N/A</v>
      </c>
    </row>
    <row r="2332" spans="1:28" s="1" customFormat="1" ht="25.15" customHeight="1" outlineLevel="2" x14ac:dyDescent="0.4">
      <c r="A2332" s="4"/>
      <c r="B2332" s="11" t="s">
        <v>166</v>
      </c>
      <c r="C2332" s="4"/>
      <c r="D2332" s="4"/>
      <c r="E2332" s="9"/>
      <c r="F2332" s="4"/>
      <c r="G2332" s="4"/>
      <c r="H2332" s="9"/>
      <c r="I2332" s="9"/>
      <c r="J2332" s="4">
        <f>SUBTOTAL(9,J2333:J2352)</f>
        <v>82.461999999999989</v>
      </c>
      <c r="K2332" s="4"/>
      <c r="L2332" s="4"/>
      <c r="M2332" s="4">
        <f>SUBTOTAL(9,M2333:M2352)</f>
        <v>45.384999999999998</v>
      </c>
      <c r="N2332" s="4">
        <v>43.1</v>
      </c>
      <c r="O2332" s="4"/>
      <c r="P2332" s="4"/>
      <c r="Q2332" s="4"/>
      <c r="R2332" s="4"/>
      <c r="S2332" s="18">
        <f t="shared" ref="S2332:S2372" si="117">J2332-N2332</f>
        <v>39.361999999999988</v>
      </c>
    </row>
    <row r="2333" spans="1:28" ht="25.15" customHeight="1" outlineLevel="3" x14ac:dyDescent="0.4">
      <c r="A2333" s="4" t="s">
        <v>20</v>
      </c>
      <c r="B2333" s="4" t="s">
        <v>166</v>
      </c>
      <c r="C2333" s="4" t="s">
        <v>5992</v>
      </c>
      <c r="D2333" s="4" t="s">
        <v>7030</v>
      </c>
      <c r="E2333" s="9"/>
      <c r="F2333" s="4" t="s">
        <v>7031</v>
      </c>
      <c r="G2333" s="4" t="s">
        <v>434</v>
      </c>
      <c r="H2333" s="9" t="s">
        <v>200</v>
      </c>
      <c r="I2333" s="9" t="s">
        <v>7032</v>
      </c>
      <c r="J2333" s="4">
        <v>9.4009999999999998</v>
      </c>
      <c r="K2333" s="4">
        <v>0</v>
      </c>
      <c r="L2333" s="4" t="s">
        <v>279</v>
      </c>
      <c r="M2333" s="4">
        <v>5.4</v>
      </c>
      <c r="N2333" s="4"/>
      <c r="O2333" s="4">
        <v>6.5</v>
      </c>
      <c r="P2333" s="4" t="s">
        <v>436</v>
      </c>
      <c r="Q2333" s="4" t="s">
        <v>5992</v>
      </c>
      <c r="R2333" s="4" t="s">
        <v>366</v>
      </c>
      <c r="S2333" s="18"/>
      <c r="W2333" s="7">
        <f>VLOOKUP(F2333,'[7]2021年备案'!$F$8:$S$1293,14,0)</f>
        <v>4</v>
      </c>
      <c r="X2333" s="7">
        <f>J2333-W2333</f>
        <v>5.4009999999999998</v>
      </c>
      <c r="Y2333" s="7">
        <f>J2333-W2333-M2333</f>
        <v>9.9999999999944578E-4</v>
      </c>
      <c r="Z2333" s="7" t="s">
        <v>437</v>
      </c>
      <c r="AA2333" s="7" t="str">
        <f>_xlfn.XLOOKUP(F2333,'[8]乡镇通三级、旅游资源产业路项目明细'!$U:$U,'[8]乡镇通三级、旅游资源产业路项目明细'!$U:$U)</f>
        <v>金盆圩至十字公路</v>
      </c>
      <c r="AB2333" s="7" t="e">
        <f>VLOOKUP(F2333,[9]项目建设投资计划表!$L$7:$O$83,4,0)</f>
        <v>#N/A</v>
      </c>
    </row>
    <row r="2334" spans="1:28" ht="25.15" customHeight="1" outlineLevel="3" x14ac:dyDescent="0.4">
      <c r="A2334" s="4" t="s">
        <v>20</v>
      </c>
      <c r="B2334" s="4" t="s">
        <v>166</v>
      </c>
      <c r="C2334" s="4" t="s">
        <v>7033</v>
      </c>
      <c r="D2334" s="4" t="s">
        <v>7034</v>
      </c>
      <c r="E2334" s="9"/>
      <c r="F2334" s="4" t="s">
        <v>7035</v>
      </c>
      <c r="G2334" s="4" t="s">
        <v>290</v>
      </c>
      <c r="H2334" s="9" t="s">
        <v>200</v>
      </c>
      <c r="I2334" s="9" t="s">
        <v>283</v>
      </c>
      <c r="J2334" s="4">
        <v>2.3780000000000001</v>
      </c>
      <c r="K2334" s="4" t="s">
        <v>377</v>
      </c>
      <c r="L2334" s="4">
        <v>0</v>
      </c>
      <c r="M2334" s="4">
        <v>1.8</v>
      </c>
      <c r="N2334" s="4"/>
      <c r="O2334" s="4" t="s">
        <v>293</v>
      </c>
      <c r="P2334" s="4" t="s">
        <v>279</v>
      </c>
      <c r="Q2334" s="4" t="s">
        <v>7036</v>
      </c>
      <c r="R2334" s="4"/>
      <c r="S2334" s="18"/>
      <c r="U2334" s="7">
        <f>VLOOKUP(F2334,[6]农村公路!$I$6:$W$11652,15,0)</f>
        <v>2.3780000000000001</v>
      </c>
      <c r="V2334" s="7">
        <f t="shared" ref="V2334:V2352" si="118">J2334-U2334</f>
        <v>0</v>
      </c>
      <c r="W2334" s="7" t="e">
        <f>VLOOKUP(F2334,'[7]乡镇通三级、旅游资源产业路项目明细'!$F$8:$S$1305,14,0)</f>
        <v>#N/A</v>
      </c>
      <c r="AA2334" s="7" t="e">
        <f>_xlfn.XLOOKUP(F2334,'[8]乡镇通三级、旅游资源产业路项目明细'!$U:$U,'[8]乡镇通三级、旅游资源产业路项目明细'!$U:$U)</f>
        <v>#N/A</v>
      </c>
      <c r="AB2334" s="7" t="e">
        <f>VLOOKUP(F2334,[9]项目建设投资计划表!$L$7:$O$83,4,0)</f>
        <v>#N/A</v>
      </c>
    </row>
    <row r="2335" spans="1:28" ht="25.15" customHeight="1" outlineLevel="3" x14ac:dyDescent="0.4">
      <c r="A2335" s="4" t="s">
        <v>20</v>
      </c>
      <c r="B2335" s="4" t="s">
        <v>166</v>
      </c>
      <c r="C2335" s="4" t="s">
        <v>7037</v>
      </c>
      <c r="D2335" s="4" t="s">
        <v>7038</v>
      </c>
      <c r="E2335" s="9"/>
      <c r="F2335" s="4" t="s">
        <v>7039</v>
      </c>
      <c r="G2335" s="4" t="s">
        <v>290</v>
      </c>
      <c r="H2335" s="9" t="s">
        <v>291</v>
      </c>
      <c r="I2335" s="9" t="s">
        <v>283</v>
      </c>
      <c r="J2335" s="4">
        <v>10</v>
      </c>
      <c r="K2335" s="4" t="s">
        <v>377</v>
      </c>
      <c r="L2335" s="4">
        <v>0</v>
      </c>
      <c r="M2335" s="4">
        <v>10</v>
      </c>
      <c r="N2335" s="4"/>
      <c r="O2335" s="4" t="s">
        <v>293</v>
      </c>
      <c r="P2335" s="4" t="s">
        <v>279</v>
      </c>
      <c r="Q2335" s="4" t="s">
        <v>7040</v>
      </c>
      <c r="R2335" s="4"/>
      <c r="S2335" s="18"/>
      <c r="U2335" s="7">
        <f>VLOOKUP(F2335,[6]农村公路!$I$6:$W$11652,15,0)</f>
        <v>10</v>
      </c>
      <c r="V2335" s="7">
        <f t="shared" si="118"/>
        <v>0</v>
      </c>
      <c r="W2335" s="7" t="e">
        <f>VLOOKUP(F2335,'[7]乡镇通三级、旅游资源产业路项目明细'!$F$8:$S$1305,14,0)</f>
        <v>#N/A</v>
      </c>
      <c r="AA2335" s="7" t="e">
        <f>_xlfn.XLOOKUP(F2335,'[8]乡镇通三级、旅游资源产业路项目明细'!$U:$U,'[8]乡镇通三级、旅游资源产业路项目明细'!$U:$U)</f>
        <v>#N/A</v>
      </c>
      <c r="AB2335" s="7" t="e">
        <f>VLOOKUP(F2335,[9]项目建设投资计划表!$L$7:$O$83,4,0)</f>
        <v>#N/A</v>
      </c>
    </row>
    <row r="2336" spans="1:28" ht="25.15" customHeight="1" outlineLevel="3" x14ac:dyDescent="0.4">
      <c r="A2336" s="4" t="s">
        <v>20</v>
      </c>
      <c r="B2336" s="4" t="s">
        <v>166</v>
      </c>
      <c r="C2336" s="4" t="s">
        <v>7041</v>
      </c>
      <c r="D2336" s="4" t="s">
        <v>7042</v>
      </c>
      <c r="E2336" s="9"/>
      <c r="F2336" s="4" t="s">
        <v>7043</v>
      </c>
      <c r="G2336" s="4" t="s">
        <v>290</v>
      </c>
      <c r="H2336" s="9" t="s">
        <v>200</v>
      </c>
      <c r="I2336" s="9" t="s">
        <v>7044</v>
      </c>
      <c r="J2336" s="4">
        <v>1.8480000000000001</v>
      </c>
      <c r="K2336" s="4" t="s">
        <v>284</v>
      </c>
      <c r="L2336" s="4">
        <v>0</v>
      </c>
      <c r="M2336" s="4">
        <v>0.8</v>
      </c>
      <c r="N2336" s="4"/>
      <c r="O2336" s="4" t="s">
        <v>293</v>
      </c>
      <c r="P2336" s="4" t="s">
        <v>279</v>
      </c>
      <c r="Q2336" s="4" t="s">
        <v>7045</v>
      </c>
      <c r="R2336" s="4"/>
      <c r="S2336" s="18"/>
      <c r="U2336" s="7">
        <f>VLOOKUP(F2336,[6]农村公路!$I$6:$W$11652,15,0)</f>
        <v>1.8480000000000001</v>
      </c>
      <c r="V2336" s="7">
        <f t="shared" si="118"/>
        <v>0</v>
      </c>
      <c r="W2336" s="7" t="e">
        <f>VLOOKUP(F2336,'[7]乡镇通三级、旅游资源产业路项目明细'!$F$8:$S$1305,14,0)</f>
        <v>#N/A</v>
      </c>
      <c r="AA2336" s="7" t="e">
        <f>_xlfn.XLOOKUP(F2336,'[8]乡镇通三级、旅游资源产业路项目明细'!$U:$U,'[8]乡镇通三级、旅游资源产业路项目明细'!$U:$U)</f>
        <v>#N/A</v>
      </c>
      <c r="AB2336" s="7" t="e">
        <f>VLOOKUP(F2336,[9]项目建设投资计划表!$L$7:$O$83,4,0)</f>
        <v>#N/A</v>
      </c>
    </row>
    <row r="2337" spans="1:28" ht="25.15" customHeight="1" outlineLevel="3" x14ac:dyDescent="0.4">
      <c r="A2337" s="4" t="s">
        <v>20</v>
      </c>
      <c r="B2337" s="4" t="s">
        <v>166</v>
      </c>
      <c r="C2337" s="4" t="s">
        <v>7046</v>
      </c>
      <c r="D2337" s="4" t="s">
        <v>7047</v>
      </c>
      <c r="E2337" s="9"/>
      <c r="F2337" s="4" t="s">
        <v>7048</v>
      </c>
      <c r="G2337" s="4" t="s">
        <v>290</v>
      </c>
      <c r="H2337" s="9" t="s">
        <v>200</v>
      </c>
      <c r="I2337" s="9" t="s">
        <v>7049</v>
      </c>
      <c r="J2337" s="4">
        <v>6.1040000000000001</v>
      </c>
      <c r="K2337" s="4" t="s">
        <v>284</v>
      </c>
      <c r="L2337" s="4">
        <v>0</v>
      </c>
      <c r="M2337" s="4">
        <v>1.6</v>
      </c>
      <c r="N2337" s="4"/>
      <c r="O2337" s="4" t="s">
        <v>293</v>
      </c>
      <c r="P2337" s="4" t="s">
        <v>279</v>
      </c>
      <c r="Q2337" s="4" t="s">
        <v>7050</v>
      </c>
      <c r="R2337" s="4"/>
      <c r="S2337" s="18"/>
      <c r="U2337" s="7">
        <f>VLOOKUP(F2337,[6]农村公路!$I$6:$W$11652,15,0)</f>
        <v>6.1040000000000001</v>
      </c>
      <c r="V2337" s="7">
        <f t="shared" si="118"/>
        <v>0</v>
      </c>
      <c r="W2337" s="7" t="e">
        <f>VLOOKUP(F2337,'[7]乡镇通三级、旅游资源产业路项目明细'!$F$8:$S$1305,14,0)</f>
        <v>#N/A</v>
      </c>
      <c r="AA2337" s="7" t="e">
        <f>_xlfn.XLOOKUP(F2337,'[8]乡镇通三级、旅游资源产业路项目明细'!$U:$U,'[8]乡镇通三级、旅游资源产业路项目明细'!$U:$U)</f>
        <v>#N/A</v>
      </c>
      <c r="AB2337" s="7" t="e">
        <f>VLOOKUP(F2337,[9]项目建设投资计划表!$L$7:$O$83,4,0)</f>
        <v>#N/A</v>
      </c>
    </row>
    <row r="2338" spans="1:28" ht="25.15" customHeight="1" outlineLevel="3" x14ac:dyDescent="0.4">
      <c r="A2338" s="4" t="s">
        <v>20</v>
      </c>
      <c r="B2338" s="4" t="s">
        <v>166</v>
      </c>
      <c r="C2338" s="4" t="s">
        <v>7051</v>
      </c>
      <c r="D2338" s="4" t="s">
        <v>7052</v>
      </c>
      <c r="E2338" s="9"/>
      <c r="F2338" s="4" t="s">
        <v>7053</v>
      </c>
      <c r="G2338" s="4" t="s">
        <v>290</v>
      </c>
      <c r="H2338" s="9" t="s">
        <v>291</v>
      </c>
      <c r="I2338" s="9" t="s">
        <v>7054</v>
      </c>
      <c r="J2338" s="4">
        <v>1.84</v>
      </c>
      <c r="K2338" s="4" t="s">
        <v>284</v>
      </c>
      <c r="L2338" s="4">
        <v>0</v>
      </c>
      <c r="M2338" s="4">
        <v>1.84</v>
      </c>
      <c r="N2338" s="4"/>
      <c r="O2338" s="4" t="s">
        <v>293</v>
      </c>
      <c r="P2338" s="4" t="s">
        <v>279</v>
      </c>
      <c r="Q2338" s="4" t="s">
        <v>7055</v>
      </c>
      <c r="R2338" s="4"/>
      <c r="S2338" s="18"/>
      <c r="U2338" s="7">
        <f>VLOOKUP(F2338,[6]农村公路!$I$6:$W$11652,15,0)</f>
        <v>1.84</v>
      </c>
      <c r="V2338" s="7">
        <f t="shared" si="118"/>
        <v>0</v>
      </c>
      <c r="W2338" s="7" t="e">
        <f>VLOOKUP(F2338,'[7]乡镇通三级、旅游资源产业路项目明细'!$F$8:$S$1305,14,0)</f>
        <v>#N/A</v>
      </c>
      <c r="AA2338" s="7" t="e">
        <f>_xlfn.XLOOKUP(F2338,'[8]乡镇通三级、旅游资源产业路项目明细'!$U:$U,'[8]乡镇通三级、旅游资源产业路项目明细'!$U:$U)</f>
        <v>#N/A</v>
      </c>
      <c r="AB2338" s="7" t="e">
        <f>VLOOKUP(F2338,[9]项目建设投资计划表!$L$7:$O$83,4,0)</f>
        <v>#N/A</v>
      </c>
    </row>
    <row r="2339" spans="1:28" ht="25.15" customHeight="1" outlineLevel="3" x14ac:dyDescent="0.4">
      <c r="A2339" s="4" t="s">
        <v>20</v>
      </c>
      <c r="B2339" s="4" t="s">
        <v>166</v>
      </c>
      <c r="C2339" s="4" t="s">
        <v>7056</v>
      </c>
      <c r="D2339" s="4" t="s">
        <v>7057</v>
      </c>
      <c r="E2339" s="9"/>
      <c r="F2339" s="4" t="s">
        <v>7058</v>
      </c>
      <c r="G2339" s="4" t="s">
        <v>275</v>
      </c>
      <c r="H2339" s="9" t="s">
        <v>291</v>
      </c>
      <c r="I2339" s="9" t="s">
        <v>7059</v>
      </c>
      <c r="J2339" s="4">
        <v>16.084</v>
      </c>
      <c r="K2339" s="4" t="s">
        <v>277</v>
      </c>
      <c r="L2339" s="4">
        <v>0</v>
      </c>
      <c r="M2339" s="4">
        <v>4.9000000000000004</v>
      </c>
      <c r="N2339" s="4"/>
      <c r="O2339" s="4" t="s">
        <v>293</v>
      </c>
      <c r="P2339" s="4" t="s">
        <v>279</v>
      </c>
      <c r="Q2339" s="4" t="s">
        <v>7060</v>
      </c>
      <c r="R2339" s="4" t="s">
        <v>366</v>
      </c>
      <c r="S2339" s="18"/>
      <c r="U2339" s="7">
        <f>VLOOKUP(F2339,[6]农村公路!$I$6:$W$11652,15,0)</f>
        <v>16.084</v>
      </c>
      <c r="V2339" s="7">
        <f t="shared" si="118"/>
        <v>0</v>
      </c>
      <c r="W2339" s="7">
        <f>VLOOKUP(F2339,'[7]2021年备案'!$F$8:$S$1293,14,0)</f>
        <v>5.5739999999999998</v>
      </c>
      <c r="X2339" s="7">
        <f>J2339-W2339</f>
        <v>10.51</v>
      </c>
      <c r="Y2339" s="7">
        <f>X2339-M2339</f>
        <v>5.6099999999999994</v>
      </c>
      <c r="AA2339" s="7" t="str">
        <f>_xlfn.XLOOKUP(F2339,'[8]乡镇通三级、旅游资源产业路项目明细'!$U:$U,'[8]乡镇通三级、旅游资源产业路项目明细'!$U:$U)</f>
        <v>门楼下竹木养殖产业路</v>
      </c>
      <c r="AB2339" s="7" t="e">
        <f>VLOOKUP(F2339,[9]项目建设投资计划表!$L$7:$O$83,4,0)</f>
        <v>#N/A</v>
      </c>
    </row>
    <row r="2340" spans="1:28" ht="25.15" customHeight="1" outlineLevel="3" x14ac:dyDescent="0.4">
      <c r="A2340" s="4" t="s">
        <v>20</v>
      </c>
      <c r="B2340" s="4" t="s">
        <v>166</v>
      </c>
      <c r="C2340" s="4" t="s">
        <v>5992</v>
      </c>
      <c r="D2340" s="4" t="s">
        <v>7061</v>
      </c>
      <c r="E2340" s="9"/>
      <c r="F2340" s="4" t="s">
        <v>7062</v>
      </c>
      <c r="G2340" s="4" t="s">
        <v>290</v>
      </c>
      <c r="H2340" s="9" t="s">
        <v>200</v>
      </c>
      <c r="I2340" s="9" t="s">
        <v>7063</v>
      </c>
      <c r="J2340" s="4">
        <v>0.92500000000000004</v>
      </c>
      <c r="K2340" s="4">
        <v>3.5</v>
      </c>
      <c r="L2340" s="4"/>
      <c r="M2340" s="4">
        <v>0.93</v>
      </c>
      <c r="N2340" s="4"/>
      <c r="O2340" s="4">
        <v>6</v>
      </c>
      <c r="P2340" s="4" t="s">
        <v>279</v>
      </c>
      <c r="Q2340" s="4" t="s">
        <v>7064</v>
      </c>
      <c r="R2340" s="4"/>
      <c r="S2340" s="18"/>
      <c r="U2340" s="7">
        <f>VLOOKUP(F2340,[6]农村公路!$I$6:$W$11652,15,0)</f>
        <v>0.92500000000000004</v>
      </c>
      <c r="V2340" s="7">
        <f t="shared" si="118"/>
        <v>0</v>
      </c>
      <c r="W2340" s="7" t="e">
        <f>VLOOKUP(F2340,'[7]乡镇通三级、旅游资源产业路项目明细'!$F$8:$S$1305,14,0)</f>
        <v>#N/A</v>
      </c>
      <c r="AA2340" s="7" t="e">
        <f>_xlfn.XLOOKUP(F2340,'[8]乡镇通三级、旅游资源产业路项目明细'!$U:$U,'[8]乡镇通三级、旅游资源产业路项目明细'!$U:$U)</f>
        <v>#N/A</v>
      </c>
      <c r="AB2340" s="7" t="e">
        <f>VLOOKUP(F2340,[9]项目建设投资计划表!$L$7:$O$83,4,0)</f>
        <v>#N/A</v>
      </c>
    </row>
    <row r="2341" spans="1:28" ht="25.15" customHeight="1" outlineLevel="3" x14ac:dyDescent="0.4">
      <c r="A2341" s="4" t="s">
        <v>20</v>
      </c>
      <c r="B2341" s="4" t="s">
        <v>166</v>
      </c>
      <c r="C2341" s="4" t="s">
        <v>5992</v>
      </c>
      <c r="D2341" s="4" t="s">
        <v>7065</v>
      </c>
      <c r="E2341" s="9"/>
      <c r="F2341" s="4" t="s">
        <v>7066</v>
      </c>
      <c r="G2341" s="4" t="s">
        <v>290</v>
      </c>
      <c r="H2341" s="9" t="s">
        <v>200</v>
      </c>
      <c r="I2341" s="9" t="s">
        <v>7067</v>
      </c>
      <c r="J2341" s="4">
        <v>3.0960000000000001</v>
      </c>
      <c r="K2341" s="4">
        <v>4.5</v>
      </c>
      <c r="L2341" s="4"/>
      <c r="M2341" s="4">
        <v>1.5</v>
      </c>
      <c r="N2341" s="4"/>
      <c r="O2341" s="4">
        <v>6</v>
      </c>
      <c r="P2341" s="4" t="s">
        <v>279</v>
      </c>
      <c r="Q2341" s="4" t="s">
        <v>7068</v>
      </c>
      <c r="R2341" s="4"/>
      <c r="S2341" s="18"/>
      <c r="U2341" s="7">
        <f>VLOOKUP(F2341,[6]农村公路!$I$6:$W$11652,15,0)</f>
        <v>3.0960000000000001</v>
      </c>
      <c r="V2341" s="7">
        <f t="shared" si="118"/>
        <v>0</v>
      </c>
      <c r="W2341" s="7" t="e">
        <f>VLOOKUP(F2341,'[7]乡镇通三级、旅游资源产业路项目明细'!$F$8:$S$1305,14,0)</f>
        <v>#N/A</v>
      </c>
      <c r="AA2341" s="7" t="e">
        <f>_xlfn.XLOOKUP(F2341,'[8]乡镇通三级、旅游资源产业路项目明细'!$U:$U,'[8]乡镇通三级、旅游资源产业路项目明细'!$U:$U)</f>
        <v>#N/A</v>
      </c>
      <c r="AB2341" s="7" t="e">
        <f>VLOOKUP(F2341,[9]项目建设投资计划表!$L$7:$O$83,4,0)</f>
        <v>#N/A</v>
      </c>
    </row>
    <row r="2342" spans="1:28" ht="25.15" customHeight="1" outlineLevel="3" x14ac:dyDescent="0.4">
      <c r="A2342" s="4" t="s">
        <v>20</v>
      </c>
      <c r="B2342" s="4" t="s">
        <v>166</v>
      </c>
      <c r="C2342" s="4" t="s">
        <v>7033</v>
      </c>
      <c r="D2342" s="4" t="s">
        <v>7069</v>
      </c>
      <c r="E2342" s="9"/>
      <c r="F2342" s="4" t="s">
        <v>7070</v>
      </c>
      <c r="G2342" s="4" t="s">
        <v>290</v>
      </c>
      <c r="H2342" s="9" t="s">
        <v>200</v>
      </c>
      <c r="I2342" s="9" t="s">
        <v>7071</v>
      </c>
      <c r="J2342" s="4">
        <v>1.0209999999999999</v>
      </c>
      <c r="K2342" s="4">
        <v>3.5</v>
      </c>
      <c r="L2342" s="4"/>
      <c r="M2342" s="4">
        <v>1.02</v>
      </c>
      <c r="N2342" s="4"/>
      <c r="O2342" s="4">
        <v>6</v>
      </c>
      <c r="P2342" s="4" t="s">
        <v>279</v>
      </c>
      <c r="Q2342" s="4" t="s">
        <v>7072</v>
      </c>
      <c r="R2342" s="4"/>
      <c r="S2342" s="18"/>
      <c r="U2342" s="7">
        <f>VLOOKUP(F2342,[6]农村公路!$I$6:$W$11652,15,0)</f>
        <v>1.0209999999999999</v>
      </c>
      <c r="V2342" s="7">
        <f t="shared" si="118"/>
        <v>0</v>
      </c>
      <c r="W2342" s="7" t="e">
        <f>VLOOKUP(F2342,'[7]乡镇通三级、旅游资源产业路项目明细'!$F$8:$S$1305,14,0)</f>
        <v>#N/A</v>
      </c>
      <c r="AA2342" s="7" t="e">
        <f>_xlfn.XLOOKUP(F2342,'[8]乡镇通三级、旅游资源产业路项目明细'!$U:$U,'[8]乡镇通三级、旅游资源产业路项目明细'!$U:$U)</f>
        <v>#N/A</v>
      </c>
      <c r="AB2342" s="7" t="e">
        <f>VLOOKUP(F2342,[9]项目建设投资计划表!$L$7:$O$83,4,0)</f>
        <v>#N/A</v>
      </c>
    </row>
    <row r="2343" spans="1:28" ht="25.15" customHeight="1" outlineLevel="3" x14ac:dyDescent="0.4">
      <c r="A2343" s="4" t="s">
        <v>20</v>
      </c>
      <c r="B2343" s="4" t="s">
        <v>166</v>
      </c>
      <c r="C2343" s="4" t="s">
        <v>7073</v>
      </c>
      <c r="D2343" s="72" t="s">
        <v>7074</v>
      </c>
      <c r="E2343" s="9"/>
      <c r="F2343" s="4" t="s">
        <v>7075</v>
      </c>
      <c r="G2343" s="4" t="s">
        <v>275</v>
      </c>
      <c r="H2343" s="9" t="s">
        <v>291</v>
      </c>
      <c r="I2343" s="9" t="s">
        <v>7076</v>
      </c>
      <c r="J2343" s="4">
        <v>3.6</v>
      </c>
      <c r="K2343" s="4">
        <v>4.5</v>
      </c>
      <c r="L2343" s="4"/>
      <c r="M2343" s="4">
        <v>1.5</v>
      </c>
      <c r="N2343" s="4"/>
      <c r="O2343" s="4">
        <v>6</v>
      </c>
      <c r="P2343" s="4" t="s">
        <v>279</v>
      </c>
      <c r="Q2343" s="4" t="s">
        <v>7077</v>
      </c>
      <c r="R2343" s="4"/>
      <c r="S2343" s="18"/>
      <c r="U2343" s="7">
        <f>VLOOKUP(F2343,[6]农村公路!$I$6:$W$11652,15,0)</f>
        <v>3.6</v>
      </c>
      <c r="V2343" s="7">
        <f t="shared" si="118"/>
        <v>0</v>
      </c>
      <c r="W2343" s="7" t="e">
        <f>VLOOKUP(F2343,'[7]乡镇通三级、旅游资源产业路项目明细'!$F$8:$S$1305,14,0)</f>
        <v>#N/A</v>
      </c>
      <c r="AA2343" s="7" t="e">
        <f>_xlfn.XLOOKUP(F2343,'[8]乡镇通三级、旅游资源产业路项目明细'!$U:$U,'[8]乡镇通三级、旅游资源产业路项目明细'!$U:$U)</f>
        <v>#N/A</v>
      </c>
      <c r="AB2343" s="7" t="e">
        <f>VLOOKUP(F2343,[9]项目建设投资计划表!$L$7:$O$83,4,0)</f>
        <v>#N/A</v>
      </c>
    </row>
    <row r="2344" spans="1:28" ht="25.15" customHeight="1" outlineLevel="3" x14ac:dyDescent="0.4">
      <c r="A2344" s="4" t="s">
        <v>20</v>
      </c>
      <c r="B2344" s="4" t="s">
        <v>166</v>
      </c>
      <c r="C2344" s="4" t="s">
        <v>7033</v>
      </c>
      <c r="D2344" s="72"/>
      <c r="E2344" s="9"/>
      <c r="F2344" s="61" t="s">
        <v>7078</v>
      </c>
      <c r="G2344" s="4" t="s">
        <v>275</v>
      </c>
      <c r="H2344" s="9" t="s">
        <v>291</v>
      </c>
      <c r="I2344" s="9" t="s">
        <v>283</v>
      </c>
      <c r="J2344" s="4">
        <v>10</v>
      </c>
      <c r="K2344" s="4">
        <v>0</v>
      </c>
      <c r="L2344" s="4"/>
      <c r="M2344" s="4">
        <v>2.6</v>
      </c>
      <c r="N2344" s="4"/>
      <c r="O2344" s="4">
        <v>6</v>
      </c>
      <c r="P2344" s="4" t="s">
        <v>279</v>
      </c>
      <c r="Q2344" s="4" t="s">
        <v>7079</v>
      </c>
      <c r="R2344" s="4"/>
      <c r="S2344" s="18"/>
      <c r="U2344" s="7">
        <f>VLOOKUP(F2344,[6]农村公路!$I$6:$W$11652,15,0)</f>
        <v>10</v>
      </c>
      <c r="V2344" s="7">
        <f t="shared" si="118"/>
        <v>0</v>
      </c>
      <c r="W2344" s="7" t="e">
        <f>VLOOKUP(F2344,'[7]乡镇通三级、旅游资源产业路项目明细'!$F$8:$S$1305,14,0)</f>
        <v>#N/A</v>
      </c>
      <c r="AA2344" s="7" t="e">
        <f>_xlfn.XLOOKUP(F2344,'[8]乡镇通三级、旅游资源产业路项目明细'!$U:$U,'[8]乡镇通三级、旅游资源产业路项目明细'!$U:$U)</f>
        <v>#N/A</v>
      </c>
      <c r="AB2344" s="7" t="e">
        <f>VLOOKUP(F2344,[9]项目建设投资计划表!$L$7:$O$83,4,0)</f>
        <v>#N/A</v>
      </c>
    </row>
    <row r="2345" spans="1:28" ht="25.15" customHeight="1" outlineLevel="3" x14ac:dyDescent="0.4">
      <c r="A2345" s="4" t="s">
        <v>20</v>
      </c>
      <c r="B2345" s="4" t="s">
        <v>166</v>
      </c>
      <c r="C2345" s="4" t="s">
        <v>7080</v>
      </c>
      <c r="D2345" s="4" t="s">
        <v>7081</v>
      </c>
      <c r="E2345" s="9"/>
      <c r="F2345" s="10" t="s">
        <v>7082</v>
      </c>
      <c r="G2345" s="4" t="s">
        <v>290</v>
      </c>
      <c r="H2345" s="9" t="s">
        <v>291</v>
      </c>
      <c r="I2345" s="9" t="s">
        <v>7083</v>
      </c>
      <c r="J2345" s="4">
        <v>2.5</v>
      </c>
      <c r="K2345" s="4">
        <v>0</v>
      </c>
      <c r="L2345" s="4"/>
      <c r="M2345" s="4">
        <v>0.83</v>
      </c>
      <c r="N2345" s="4"/>
      <c r="O2345" s="4">
        <v>6</v>
      </c>
      <c r="P2345" s="4" t="s">
        <v>279</v>
      </c>
      <c r="Q2345" s="4" t="s">
        <v>7084</v>
      </c>
      <c r="R2345" s="4"/>
      <c r="S2345" s="18"/>
      <c r="U2345" s="7">
        <f>VLOOKUP(F2345,[6]农村公路!$I$6:$W$11652,15,0)</f>
        <v>2.5</v>
      </c>
      <c r="V2345" s="7">
        <f t="shared" si="118"/>
        <v>0</v>
      </c>
      <c r="W2345" s="7" t="e">
        <f>VLOOKUP(F2345,'[7]乡镇通三级、旅游资源产业路项目明细'!$F$8:$S$1305,14,0)</f>
        <v>#N/A</v>
      </c>
      <c r="AA2345" s="7" t="e">
        <f>_xlfn.XLOOKUP(F2345,'[8]乡镇通三级、旅游资源产业路项目明细'!$U:$U,'[8]乡镇通三级、旅游资源产业路项目明细'!$U:$U)</f>
        <v>#N/A</v>
      </c>
      <c r="AB2345" s="7" t="e">
        <f>VLOOKUP(F2345,[9]项目建设投资计划表!$L$7:$O$83,4,0)</f>
        <v>#N/A</v>
      </c>
    </row>
    <row r="2346" spans="1:28" ht="25.15" customHeight="1" outlineLevel="3" x14ac:dyDescent="0.4">
      <c r="A2346" s="4" t="s">
        <v>20</v>
      </c>
      <c r="B2346" s="4" t="s">
        <v>166</v>
      </c>
      <c r="C2346" s="4" t="s">
        <v>7085</v>
      </c>
      <c r="D2346" s="4"/>
      <c r="E2346" s="9"/>
      <c r="F2346" s="35" t="s">
        <v>7086</v>
      </c>
      <c r="G2346" s="4" t="s">
        <v>275</v>
      </c>
      <c r="H2346" s="9" t="s">
        <v>291</v>
      </c>
      <c r="I2346" s="9" t="s">
        <v>283</v>
      </c>
      <c r="J2346" s="4">
        <v>1</v>
      </c>
      <c r="K2346" s="4">
        <v>0</v>
      </c>
      <c r="L2346" s="4"/>
      <c r="M2346" s="4">
        <v>1</v>
      </c>
      <c r="N2346" s="4"/>
      <c r="O2346" s="4">
        <v>6</v>
      </c>
      <c r="P2346" s="4" t="s">
        <v>279</v>
      </c>
      <c r="Q2346" s="4" t="s">
        <v>7087</v>
      </c>
      <c r="R2346" s="4"/>
      <c r="S2346" s="18"/>
      <c r="U2346" s="7">
        <f>VLOOKUP(F2346,[6]农村公路!$I$6:$W$11652,15,0)</f>
        <v>1</v>
      </c>
      <c r="V2346" s="7">
        <f t="shared" si="118"/>
        <v>0</v>
      </c>
      <c r="W2346" s="7" t="e">
        <f>VLOOKUP(F2346,'[7]乡镇通三级、旅游资源产业路项目明细'!$F$8:$S$1305,14,0)</f>
        <v>#N/A</v>
      </c>
      <c r="AA2346" s="7" t="e">
        <f>_xlfn.XLOOKUP(F2346,'[8]乡镇通三级、旅游资源产业路项目明细'!$U:$U,'[8]乡镇通三级、旅游资源产业路项目明细'!$U:$U)</f>
        <v>#N/A</v>
      </c>
      <c r="AB2346" s="7" t="e">
        <f>VLOOKUP(F2346,[9]项目建设投资计划表!$L$7:$O$83,4,0)</f>
        <v>#N/A</v>
      </c>
    </row>
    <row r="2347" spans="1:28" ht="25.15" customHeight="1" outlineLevel="3" x14ac:dyDescent="0.4">
      <c r="A2347" s="4" t="s">
        <v>20</v>
      </c>
      <c r="B2347" s="4" t="s">
        <v>166</v>
      </c>
      <c r="C2347" s="4" t="s">
        <v>7073</v>
      </c>
      <c r="D2347" s="4" t="s">
        <v>7088</v>
      </c>
      <c r="E2347" s="9"/>
      <c r="F2347" s="35" t="s">
        <v>7089</v>
      </c>
      <c r="G2347" s="4" t="s">
        <v>290</v>
      </c>
      <c r="H2347" s="9" t="s">
        <v>291</v>
      </c>
      <c r="I2347" s="9" t="s">
        <v>283</v>
      </c>
      <c r="J2347" s="4">
        <v>5</v>
      </c>
      <c r="K2347" s="4">
        <v>0</v>
      </c>
      <c r="L2347" s="4"/>
      <c r="M2347" s="4">
        <v>2</v>
      </c>
      <c r="N2347" s="4"/>
      <c r="O2347" s="4">
        <v>6</v>
      </c>
      <c r="P2347" s="4" t="s">
        <v>279</v>
      </c>
      <c r="Q2347" s="4" t="s">
        <v>7090</v>
      </c>
      <c r="R2347" s="4"/>
      <c r="S2347" s="18"/>
      <c r="U2347" s="7">
        <f>VLOOKUP(F2347,[6]农村公路!$I$6:$W$11652,15,0)</f>
        <v>5</v>
      </c>
      <c r="V2347" s="7">
        <f t="shared" si="118"/>
        <v>0</v>
      </c>
      <c r="W2347" s="7" t="e">
        <f>VLOOKUP(F2347,'[7]乡镇通三级、旅游资源产业路项目明细'!$F$8:$S$1305,14,0)</f>
        <v>#N/A</v>
      </c>
      <c r="AA2347" s="7" t="e">
        <f>_xlfn.XLOOKUP(F2347,'[8]乡镇通三级、旅游资源产业路项目明细'!$U:$U,'[8]乡镇通三级、旅游资源产业路项目明细'!$U:$U)</f>
        <v>#N/A</v>
      </c>
      <c r="AB2347" s="7" t="e">
        <f>VLOOKUP(F2347,[9]项目建设投资计划表!$L$7:$O$83,4,0)</f>
        <v>#N/A</v>
      </c>
    </row>
    <row r="2348" spans="1:28" ht="25.15" customHeight="1" outlineLevel="3" x14ac:dyDescent="0.4">
      <c r="A2348" s="4" t="s">
        <v>20</v>
      </c>
      <c r="B2348" s="4" t="s">
        <v>166</v>
      </c>
      <c r="C2348" s="4" t="s">
        <v>7091</v>
      </c>
      <c r="D2348" s="4" t="s">
        <v>7092</v>
      </c>
      <c r="E2348" s="9"/>
      <c r="F2348" s="33" t="s">
        <v>7093</v>
      </c>
      <c r="G2348" s="4" t="s">
        <v>327</v>
      </c>
      <c r="H2348" s="9" t="s">
        <v>291</v>
      </c>
      <c r="I2348" s="9" t="s">
        <v>283</v>
      </c>
      <c r="J2348" s="4">
        <v>2.823</v>
      </c>
      <c r="K2348" s="4" t="s">
        <v>377</v>
      </c>
      <c r="L2348" s="4" t="s">
        <v>1259</v>
      </c>
      <c r="M2348" s="4">
        <v>2.823</v>
      </c>
      <c r="N2348" s="4"/>
      <c r="O2348" s="4" t="s">
        <v>277</v>
      </c>
      <c r="P2348" s="4" t="s">
        <v>279</v>
      </c>
      <c r="Q2348" s="4" t="s">
        <v>7092</v>
      </c>
      <c r="R2348" s="4"/>
      <c r="S2348" s="18"/>
      <c r="U2348" s="7">
        <f>VLOOKUP(F2348,[6]农村公路!$I$6:$W$11652,15,0)</f>
        <v>2.823</v>
      </c>
      <c r="V2348" s="7">
        <f t="shared" si="118"/>
        <v>0</v>
      </c>
      <c r="W2348" s="7" t="e">
        <f>VLOOKUP(F2348,'[7]乡镇通三级、旅游资源产业路项目明细'!$F$8:$S$1305,14,0)</f>
        <v>#N/A</v>
      </c>
      <c r="AA2348" s="7" t="e">
        <f>_xlfn.XLOOKUP(F2348,'[8]乡镇通三级、旅游资源产业路项目明细'!$U:$U,'[8]乡镇通三级、旅游资源产业路项目明细'!$U:$U)</f>
        <v>#N/A</v>
      </c>
      <c r="AB2348" s="7" t="e">
        <f>VLOOKUP(F2348,[9]项目建设投资计划表!$L$7:$O$83,4,0)</f>
        <v>#N/A</v>
      </c>
    </row>
    <row r="2349" spans="1:28" ht="25.15" customHeight="1" outlineLevel="3" x14ac:dyDescent="0.4">
      <c r="A2349" s="4" t="s">
        <v>20</v>
      </c>
      <c r="B2349" s="4" t="s">
        <v>166</v>
      </c>
      <c r="C2349" s="4" t="s">
        <v>7091</v>
      </c>
      <c r="D2349" s="4" t="s">
        <v>7094</v>
      </c>
      <c r="E2349" s="9"/>
      <c r="F2349" s="4" t="s">
        <v>7095</v>
      </c>
      <c r="G2349" s="4" t="s">
        <v>327</v>
      </c>
      <c r="H2349" s="9" t="s">
        <v>291</v>
      </c>
      <c r="I2349" s="9" t="s">
        <v>283</v>
      </c>
      <c r="J2349" s="4">
        <v>0.59199999999999997</v>
      </c>
      <c r="K2349" s="4" t="s">
        <v>377</v>
      </c>
      <c r="L2349" s="4" t="s">
        <v>1259</v>
      </c>
      <c r="M2349" s="4">
        <v>0.59199999999999997</v>
      </c>
      <c r="N2349" s="4"/>
      <c r="O2349" s="4" t="s">
        <v>277</v>
      </c>
      <c r="P2349" s="4" t="s">
        <v>279</v>
      </c>
      <c r="Q2349" s="4" t="s">
        <v>7094</v>
      </c>
      <c r="R2349" s="4"/>
      <c r="S2349" s="18"/>
      <c r="U2349" s="7">
        <f>VLOOKUP(F2349,[6]农村公路!$I$6:$W$11652,15,0)</f>
        <v>0.59199999999999997</v>
      </c>
      <c r="V2349" s="7">
        <f t="shared" si="118"/>
        <v>0</v>
      </c>
      <c r="W2349" s="7" t="e">
        <f>VLOOKUP(F2349,'[7]乡镇通三级、旅游资源产业路项目明细'!$F$8:$S$1305,14,0)</f>
        <v>#N/A</v>
      </c>
      <c r="AA2349" s="7" t="e">
        <f>_xlfn.XLOOKUP(F2349,'[8]乡镇通三级、旅游资源产业路项目明细'!$U:$U,'[8]乡镇通三级、旅游资源产业路项目明细'!$U:$U)</f>
        <v>#N/A</v>
      </c>
      <c r="AB2349" s="7" t="e">
        <f>VLOOKUP(F2349,[9]项目建设投资计划表!$L$7:$O$83,4,0)</f>
        <v>#N/A</v>
      </c>
    </row>
    <row r="2350" spans="1:28" ht="25.15" customHeight="1" outlineLevel="3" x14ac:dyDescent="0.4">
      <c r="A2350" s="4" t="s">
        <v>20</v>
      </c>
      <c r="B2350" s="4" t="s">
        <v>166</v>
      </c>
      <c r="C2350" s="4" t="s">
        <v>7080</v>
      </c>
      <c r="D2350" s="4" t="s">
        <v>7096</v>
      </c>
      <c r="E2350" s="9"/>
      <c r="F2350" s="4" t="s">
        <v>7097</v>
      </c>
      <c r="G2350" s="4" t="s">
        <v>327</v>
      </c>
      <c r="H2350" s="9" t="s">
        <v>291</v>
      </c>
      <c r="I2350" s="9" t="s">
        <v>283</v>
      </c>
      <c r="J2350" s="4">
        <v>1.677</v>
      </c>
      <c r="K2350" s="4" t="s">
        <v>377</v>
      </c>
      <c r="L2350" s="4" t="s">
        <v>1259</v>
      </c>
      <c r="M2350" s="4">
        <v>1.677</v>
      </c>
      <c r="N2350" s="4"/>
      <c r="O2350" s="4" t="s">
        <v>277</v>
      </c>
      <c r="P2350" s="4" t="s">
        <v>279</v>
      </c>
      <c r="Q2350" s="4" t="s">
        <v>7096</v>
      </c>
      <c r="R2350" s="4"/>
      <c r="S2350" s="18"/>
      <c r="U2350" s="7">
        <f>VLOOKUP(F2350,[6]农村公路!$I$6:$W$11652,15,0)</f>
        <v>1.677</v>
      </c>
      <c r="V2350" s="7">
        <f t="shared" si="118"/>
        <v>0</v>
      </c>
      <c r="W2350" s="7" t="e">
        <f>VLOOKUP(F2350,'[7]乡镇通三级、旅游资源产业路项目明细'!$F$8:$S$1305,14,0)</f>
        <v>#N/A</v>
      </c>
      <c r="AA2350" s="7" t="e">
        <f>_xlfn.XLOOKUP(F2350,'[8]乡镇通三级、旅游资源产业路项目明细'!$U:$U,'[8]乡镇通三级、旅游资源产业路项目明细'!$U:$U)</f>
        <v>#N/A</v>
      </c>
      <c r="AB2350" s="7" t="e">
        <f>VLOOKUP(F2350,[9]项目建设投资计划表!$L$7:$O$83,4,0)</f>
        <v>#N/A</v>
      </c>
    </row>
    <row r="2351" spans="1:28" ht="25.15" customHeight="1" outlineLevel="3" x14ac:dyDescent="0.4">
      <c r="A2351" s="4" t="s">
        <v>20</v>
      </c>
      <c r="B2351" s="4" t="s">
        <v>166</v>
      </c>
      <c r="C2351" s="4" t="s">
        <v>5992</v>
      </c>
      <c r="D2351" s="4" t="s">
        <v>7098</v>
      </c>
      <c r="E2351" s="9"/>
      <c r="F2351" s="4" t="s">
        <v>7099</v>
      </c>
      <c r="G2351" s="4" t="s">
        <v>327</v>
      </c>
      <c r="H2351" s="9" t="s">
        <v>291</v>
      </c>
      <c r="I2351" s="9" t="s">
        <v>283</v>
      </c>
      <c r="J2351" s="4">
        <v>1.6919999999999999</v>
      </c>
      <c r="K2351" s="4" t="s">
        <v>377</v>
      </c>
      <c r="L2351" s="4" t="s">
        <v>1259</v>
      </c>
      <c r="M2351" s="4">
        <v>1.6919999999999999</v>
      </c>
      <c r="N2351" s="4"/>
      <c r="O2351" s="4" t="s">
        <v>277</v>
      </c>
      <c r="P2351" s="4" t="s">
        <v>279</v>
      </c>
      <c r="Q2351" s="4" t="s">
        <v>7098</v>
      </c>
      <c r="R2351" s="4"/>
      <c r="S2351" s="18"/>
      <c r="U2351" s="7">
        <f>VLOOKUP(F2351,[6]农村公路!$I$6:$W$11652,15,0)</f>
        <v>1.6919999999999999</v>
      </c>
      <c r="V2351" s="7">
        <f t="shared" si="118"/>
        <v>0</v>
      </c>
      <c r="W2351" s="7" t="e">
        <f>VLOOKUP(F2351,'[7]乡镇通三级、旅游资源产业路项目明细'!$F$8:$S$1305,14,0)</f>
        <v>#N/A</v>
      </c>
      <c r="AA2351" s="7" t="e">
        <f>_xlfn.XLOOKUP(F2351,'[8]乡镇通三级、旅游资源产业路项目明细'!$U:$U,'[8]乡镇通三级、旅游资源产业路项目明细'!$U:$U)</f>
        <v>#N/A</v>
      </c>
      <c r="AB2351" s="7" t="e">
        <f>VLOOKUP(F2351,[9]项目建设投资计划表!$L$7:$O$83,4,0)</f>
        <v>#N/A</v>
      </c>
    </row>
    <row r="2352" spans="1:28" ht="25.15" customHeight="1" outlineLevel="3" x14ac:dyDescent="0.4">
      <c r="A2352" s="4" t="s">
        <v>20</v>
      </c>
      <c r="B2352" s="4" t="s">
        <v>166</v>
      </c>
      <c r="C2352" s="4" t="s">
        <v>7080</v>
      </c>
      <c r="D2352" s="4" t="s">
        <v>7100</v>
      </c>
      <c r="E2352" s="9"/>
      <c r="F2352" s="4" t="s">
        <v>7101</v>
      </c>
      <c r="G2352" s="4" t="s">
        <v>327</v>
      </c>
      <c r="H2352" s="9" t="s">
        <v>291</v>
      </c>
      <c r="I2352" s="9" t="s">
        <v>283</v>
      </c>
      <c r="J2352" s="4">
        <v>0.88100000000000001</v>
      </c>
      <c r="K2352" s="4" t="s">
        <v>377</v>
      </c>
      <c r="L2352" s="4" t="s">
        <v>1259</v>
      </c>
      <c r="M2352" s="4">
        <v>0.88100000000000001</v>
      </c>
      <c r="N2352" s="4"/>
      <c r="O2352" s="4" t="s">
        <v>277</v>
      </c>
      <c r="P2352" s="4" t="s">
        <v>279</v>
      </c>
      <c r="Q2352" s="4" t="s">
        <v>7100</v>
      </c>
      <c r="R2352" s="4"/>
      <c r="S2352" s="18"/>
      <c r="U2352" s="7">
        <f>VLOOKUP(F2352,[6]农村公路!$I$6:$W$11652,15,0)</f>
        <v>0.88100000000000001</v>
      </c>
      <c r="V2352" s="7">
        <f t="shared" si="118"/>
        <v>0</v>
      </c>
      <c r="W2352" s="7" t="e">
        <f>VLOOKUP(F2352,'[7]乡镇通三级、旅游资源产业路项目明细'!$F$8:$S$1305,14,0)</f>
        <v>#N/A</v>
      </c>
      <c r="AA2352" s="7" t="e">
        <f>_xlfn.XLOOKUP(F2352,'[8]乡镇通三级、旅游资源产业路项目明细'!$U:$U,'[8]乡镇通三级、旅游资源产业路项目明细'!$U:$U)</f>
        <v>#N/A</v>
      </c>
      <c r="AB2352" s="7" t="e">
        <f>VLOOKUP(F2352,[9]项目建设投资计划表!$L$7:$O$83,4,0)</f>
        <v>#N/A</v>
      </c>
    </row>
    <row r="2353" spans="1:28" s="1" customFormat="1" ht="25.15" customHeight="1" outlineLevel="2" x14ac:dyDescent="0.4">
      <c r="A2353" s="4"/>
      <c r="B2353" s="11" t="s">
        <v>239</v>
      </c>
      <c r="C2353" s="4"/>
      <c r="D2353" s="4"/>
      <c r="E2353" s="9"/>
      <c r="F2353" s="4"/>
      <c r="G2353" s="4"/>
      <c r="H2353" s="9"/>
      <c r="I2353" s="9"/>
      <c r="J2353" s="4">
        <f>SUBTOTAL(9,J2354:J2361)</f>
        <v>53.145999999999994</v>
      </c>
      <c r="K2353" s="4"/>
      <c r="L2353" s="4"/>
      <c r="M2353" s="4">
        <f>SUBTOTAL(9,M2354:M2361)</f>
        <v>40.643000000000001</v>
      </c>
      <c r="N2353" s="4">
        <v>38.200000000000003</v>
      </c>
      <c r="O2353" s="4"/>
      <c r="P2353" s="4"/>
      <c r="Q2353" s="4"/>
      <c r="R2353" s="4"/>
      <c r="S2353" s="18">
        <f t="shared" si="117"/>
        <v>14.945999999999991</v>
      </c>
    </row>
    <row r="2354" spans="1:28" ht="25.15" customHeight="1" outlineLevel="3" x14ac:dyDescent="0.4">
      <c r="A2354" s="4" t="s">
        <v>20</v>
      </c>
      <c r="B2354" s="4" t="s">
        <v>239</v>
      </c>
      <c r="C2354" s="4" t="s">
        <v>7102</v>
      </c>
      <c r="D2354" s="4" t="s">
        <v>7103</v>
      </c>
      <c r="E2354" s="9"/>
      <c r="F2354" s="4" t="s">
        <v>7104</v>
      </c>
      <c r="G2354" s="4" t="s">
        <v>434</v>
      </c>
      <c r="H2354" s="9" t="s">
        <v>200</v>
      </c>
      <c r="I2354" s="9" t="s">
        <v>7105</v>
      </c>
      <c r="J2354" s="4">
        <v>13</v>
      </c>
      <c r="K2354" s="4">
        <v>0</v>
      </c>
      <c r="L2354" s="4" t="s">
        <v>279</v>
      </c>
      <c r="M2354" s="4">
        <v>1.1000000000000001</v>
      </c>
      <c r="N2354" s="4"/>
      <c r="O2354" s="4">
        <v>6.5</v>
      </c>
      <c r="P2354" s="4" t="s">
        <v>436</v>
      </c>
      <c r="Q2354" s="4" t="s">
        <v>7102</v>
      </c>
      <c r="R2354" s="4" t="s">
        <v>366</v>
      </c>
      <c r="S2354" s="18"/>
      <c r="W2354" s="7">
        <f>VLOOKUP(F2354,'[7]2021年备案'!$F$8:$S$1293,14,0)</f>
        <v>11.9</v>
      </c>
      <c r="X2354" s="7">
        <f>J2354-W2354</f>
        <v>1.0999999999999996</v>
      </c>
      <c r="Y2354" s="7">
        <f>J2354-W2354-M2354</f>
        <v>0</v>
      </c>
      <c r="Z2354" s="7" t="s">
        <v>437</v>
      </c>
      <c r="AA2354" s="7" t="str">
        <f>_xlfn.XLOOKUP(F2354,'[8]乡镇通三级、旅游资源产业路项目明细'!$U:$U,'[8]乡镇通三级、旅游资源产业路项目明细'!$U:$U)</f>
        <v>东田至大路铺三级公路提质改造工程</v>
      </c>
      <c r="AB2354" s="7" t="e">
        <f>VLOOKUP(F2354,[9]项目建设投资计划表!$L$7:$O$83,4,0)</f>
        <v>#N/A</v>
      </c>
    </row>
    <row r="2355" spans="1:28" ht="25.15" customHeight="1" outlineLevel="3" x14ac:dyDescent="0.4">
      <c r="A2355" s="4" t="s">
        <v>20</v>
      </c>
      <c r="B2355" s="4" t="s">
        <v>239</v>
      </c>
      <c r="C2355" s="4" t="s">
        <v>7106</v>
      </c>
      <c r="D2355" s="4" t="s">
        <v>7107</v>
      </c>
      <c r="E2355" s="9"/>
      <c r="F2355" s="4" t="s">
        <v>7108</v>
      </c>
      <c r="G2355" s="4" t="s">
        <v>434</v>
      </c>
      <c r="H2355" s="9" t="s">
        <v>200</v>
      </c>
      <c r="I2355" s="9" t="s">
        <v>7109</v>
      </c>
      <c r="J2355" s="4">
        <v>22</v>
      </c>
      <c r="K2355" s="4">
        <v>0</v>
      </c>
      <c r="L2355" s="4" t="s">
        <v>279</v>
      </c>
      <c r="M2355" s="4">
        <v>22</v>
      </c>
      <c r="N2355" s="4"/>
      <c r="O2355" s="4">
        <v>6.5</v>
      </c>
      <c r="P2355" s="4" t="s">
        <v>436</v>
      </c>
      <c r="Q2355" s="4" t="s">
        <v>7106</v>
      </c>
      <c r="R2355" s="4"/>
      <c r="S2355" s="18"/>
      <c r="W2355" s="7" t="e">
        <f>VLOOKUP(F2355,'[7]2021年备案'!$F$8:$S$1293,14,0)</f>
        <v>#N/A</v>
      </c>
      <c r="Y2355" s="7" t="e">
        <f>J2355-W2355-M2355</f>
        <v>#N/A</v>
      </c>
      <c r="Z2355" s="7" t="s">
        <v>437</v>
      </c>
      <c r="AA2355" s="7" t="e">
        <f>_xlfn.XLOOKUP(F2355,'[8]乡镇通三级、旅游资源产业路项目明细'!$U:$U,'[8]乡镇通三级、旅游资源产业路项目明细'!$U:$U)</f>
        <v>#N/A</v>
      </c>
      <c r="AB2355" s="7" t="e">
        <f>VLOOKUP(F2355,[9]项目建设投资计划表!$L$7:$O$83,4,0)</f>
        <v>#N/A</v>
      </c>
    </row>
    <row r="2356" spans="1:28" ht="25.15" customHeight="1" outlineLevel="3" x14ac:dyDescent="0.4">
      <c r="A2356" s="4" t="s">
        <v>20</v>
      </c>
      <c r="B2356" s="4" t="s">
        <v>239</v>
      </c>
      <c r="C2356" s="4" t="s">
        <v>7110</v>
      </c>
      <c r="D2356" s="4" t="s">
        <v>7111</v>
      </c>
      <c r="E2356" s="9"/>
      <c r="F2356" s="4" t="s">
        <v>7112</v>
      </c>
      <c r="G2356" s="4" t="s">
        <v>290</v>
      </c>
      <c r="H2356" s="9" t="s">
        <v>291</v>
      </c>
      <c r="I2356" s="9" t="s">
        <v>7113</v>
      </c>
      <c r="J2356" s="4">
        <v>4.55</v>
      </c>
      <c r="K2356" s="4" t="s">
        <v>277</v>
      </c>
      <c r="L2356" s="4">
        <v>0</v>
      </c>
      <c r="M2356" s="4">
        <v>4.55</v>
      </c>
      <c r="N2356" s="4"/>
      <c r="O2356" s="4" t="s">
        <v>293</v>
      </c>
      <c r="P2356" s="4" t="s">
        <v>279</v>
      </c>
      <c r="Q2356" s="4" t="s">
        <v>7114</v>
      </c>
      <c r="R2356" s="4"/>
      <c r="S2356" s="18"/>
      <c r="U2356" s="7">
        <f>VLOOKUP(F2356,[6]农村公路!$I$6:$W$11652,15,0)</f>
        <v>4.55</v>
      </c>
      <c r="V2356" s="7">
        <f t="shared" ref="V2356:V2361" si="119">J2356-U2356</f>
        <v>0</v>
      </c>
      <c r="W2356" s="7" t="e">
        <f>VLOOKUP(F2356,'[7]乡镇通三级、旅游资源产业路项目明细'!$F$8:$S$1305,14,0)</f>
        <v>#N/A</v>
      </c>
      <c r="AA2356" s="7" t="e">
        <f>_xlfn.XLOOKUP(F2356,'[8]乡镇通三级、旅游资源产业路项目明细'!$U:$U,'[8]乡镇通三级、旅游资源产业路项目明细'!$U:$U)</f>
        <v>#N/A</v>
      </c>
      <c r="AB2356" s="7" t="e">
        <f>VLOOKUP(F2356,[9]项目建设投资计划表!$L$7:$O$83,4,0)</f>
        <v>#N/A</v>
      </c>
    </row>
    <row r="2357" spans="1:28" ht="25.15" customHeight="1" outlineLevel="3" x14ac:dyDescent="0.4">
      <c r="A2357" s="4" t="s">
        <v>20</v>
      </c>
      <c r="B2357" s="4" t="s">
        <v>239</v>
      </c>
      <c r="C2357" s="4" t="s">
        <v>7115</v>
      </c>
      <c r="D2357" s="4" t="s">
        <v>7116</v>
      </c>
      <c r="E2357" s="9"/>
      <c r="F2357" s="4" t="s">
        <v>7117</v>
      </c>
      <c r="G2357" s="4" t="s">
        <v>290</v>
      </c>
      <c r="H2357" s="9" t="s">
        <v>291</v>
      </c>
      <c r="I2357" s="9" t="s">
        <v>7118</v>
      </c>
      <c r="J2357" s="4">
        <v>3.57</v>
      </c>
      <c r="K2357" s="4">
        <v>0</v>
      </c>
      <c r="L2357" s="4">
        <v>0</v>
      </c>
      <c r="M2357" s="4">
        <v>2.9670000000000001</v>
      </c>
      <c r="N2357" s="4"/>
      <c r="O2357" s="4" t="s">
        <v>293</v>
      </c>
      <c r="P2357" s="4" t="s">
        <v>279</v>
      </c>
      <c r="Q2357" s="4" t="s">
        <v>7119</v>
      </c>
      <c r="R2357" s="4" t="s">
        <v>366</v>
      </c>
      <c r="S2357" s="18"/>
      <c r="U2357" s="7">
        <f>VLOOKUP(F2357,[6]农村公路!$I$6:$W$11652,15,0)</f>
        <v>3.57</v>
      </c>
      <c r="V2357" s="7">
        <f t="shared" si="119"/>
        <v>0</v>
      </c>
      <c r="W2357" s="7">
        <f>VLOOKUP(F2357,'[7]2021年备案'!$F$8:$S$1293,14,0)</f>
        <v>0.60299999999999998</v>
      </c>
      <c r="X2357" s="7">
        <f>J2357-W2357</f>
        <v>2.9669999999999996</v>
      </c>
      <c r="Y2357" s="7">
        <f>X2357-M2357</f>
        <v>0</v>
      </c>
      <c r="AA2357" s="7" t="str">
        <f>_xlfn.XLOOKUP(F2357,'[8]乡镇通三级、旅游资源产业路项目明细'!$U:$U,'[8]乡镇通三级、旅游资源产业路项目明细'!$U:$U)</f>
        <v>中国传统村落水东村旅游通景公路</v>
      </c>
      <c r="AB2357" s="7" t="e">
        <f>VLOOKUP(F2357,[9]项目建设投资计划表!$L$7:$O$83,4,0)</f>
        <v>#N/A</v>
      </c>
    </row>
    <row r="2358" spans="1:28" ht="25.15" customHeight="1" outlineLevel="3" x14ac:dyDescent="0.4">
      <c r="A2358" s="4" t="s">
        <v>20</v>
      </c>
      <c r="B2358" s="4" t="s">
        <v>239</v>
      </c>
      <c r="C2358" s="4" t="s">
        <v>7120</v>
      </c>
      <c r="D2358" s="4" t="s">
        <v>33</v>
      </c>
      <c r="E2358" s="9"/>
      <c r="F2358" s="4" t="s">
        <v>7121</v>
      </c>
      <c r="G2358" s="4" t="s">
        <v>290</v>
      </c>
      <c r="H2358" s="9" t="s">
        <v>200</v>
      </c>
      <c r="I2358" s="9" t="s">
        <v>7122</v>
      </c>
      <c r="J2358" s="4">
        <v>1.6259999999999999</v>
      </c>
      <c r="K2358" s="4" t="s">
        <v>300</v>
      </c>
      <c r="L2358" s="4">
        <v>0</v>
      </c>
      <c r="M2358" s="4">
        <v>1.6259999999999999</v>
      </c>
      <c r="N2358" s="4"/>
      <c r="O2358" s="4" t="s">
        <v>293</v>
      </c>
      <c r="P2358" s="4" t="s">
        <v>279</v>
      </c>
      <c r="Q2358" s="4" t="s">
        <v>7123</v>
      </c>
      <c r="R2358" s="4"/>
      <c r="S2358" s="18"/>
      <c r="U2358" s="7">
        <f>VLOOKUP(F2358,[6]农村公路!$I$6:$W$11652,15,0)</f>
        <v>1.6259999999999999</v>
      </c>
      <c r="V2358" s="7">
        <f t="shared" si="119"/>
        <v>0</v>
      </c>
      <c r="W2358" s="7" t="e">
        <f>VLOOKUP(F2358,'[7]乡镇通三级、旅游资源产业路项目明细'!$F$8:$S$1305,14,0)</f>
        <v>#N/A</v>
      </c>
      <c r="AA2358" s="7" t="e">
        <f>_xlfn.XLOOKUP(F2358,'[8]乡镇通三级、旅游资源产业路项目明细'!$U:$U,'[8]乡镇通三级、旅游资源产业路项目明细'!$U:$U)</f>
        <v>#N/A</v>
      </c>
      <c r="AB2358" s="7" t="e">
        <f>VLOOKUP(F2358,[9]项目建设投资计划表!$L$7:$O$83,4,0)</f>
        <v>#N/A</v>
      </c>
    </row>
    <row r="2359" spans="1:28" ht="25.15" customHeight="1" outlineLevel="3" x14ac:dyDescent="0.4">
      <c r="A2359" s="4" t="s">
        <v>20</v>
      </c>
      <c r="B2359" s="4" t="s">
        <v>239</v>
      </c>
      <c r="C2359" s="4" t="s">
        <v>7124</v>
      </c>
      <c r="D2359" s="4" t="s">
        <v>7125</v>
      </c>
      <c r="E2359" s="9"/>
      <c r="F2359" s="4" t="s">
        <v>7126</v>
      </c>
      <c r="G2359" s="4" t="s">
        <v>327</v>
      </c>
      <c r="H2359" s="9" t="s">
        <v>291</v>
      </c>
      <c r="I2359" s="9" t="s">
        <v>283</v>
      </c>
      <c r="J2359" s="4">
        <v>0.8</v>
      </c>
      <c r="K2359" s="4" t="s">
        <v>527</v>
      </c>
      <c r="L2359" s="4" t="s">
        <v>1259</v>
      </c>
      <c r="M2359" s="4">
        <v>0.8</v>
      </c>
      <c r="N2359" s="4"/>
      <c r="O2359" s="4" t="s">
        <v>284</v>
      </c>
      <c r="P2359" s="4" t="s">
        <v>279</v>
      </c>
      <c r="Q2359" s="4" t="s">
        <v>7125</v>
      </c>
      <c r="R2359" s="4"/>
      <c r="S2359" s="18"/>
      <c r="U2359" s="7">
        <f>VLOOKUP(F2359,[6]农村公路!$I$6:$W$11652,15,0)</f>
        <v>0.8</v>
      </c>
      <c r="V2359" s="7">
        <f t="shared" si="119"/>
        <v>0</v>
      </c>
      <c r="W2359" s="7" t="e">
        <f>VLOOKUP(F2359,'[7]乡镇通三级、旅游资源产业路项目明细'!$F$8:$S$1305,14,0)</f>
        <v>#N/A</v>
      </c>
      <c r="AA2359" s="7" t="e">
        <f>_xlfn.XLOOKUP(F2359,'[8]乡镇通三级、旅游资源产业路项目明细'!$U:$U,'[8]乡镇通三级、旅游资源产业路项目明细'!$U:$U)</f>
        <v>#N/A</v>
      </c>
      <c r="AB2359" s="7" t="e">
        <f>VLOOKUP(F2359,[9]项目建设投资计划表!$L$7:$O$83,4,0)</f>
        <v>#N/A</v>
      </c>
    </row>
    <row r="2360" spans="1:28" ht="25.15" customHeight="1" outlineLevel="3" x14ac:dyDescent="0.4">
      <c r="A2360" s="4" t="s">
        <v>20</v>
      </c>
      <c r="B2360" s="4" t="s">
        <v>239</v>
      </c>
      <c r="C2360" s="4" t="s">
        <v>7127</v>
      </c>
      <c r="D2360" s="4" t="s">
        <v>7128</v>
      </c>
      <c r="E2360" s="9"/>
      <c r="F2360" s="4" t="s">
        <v>7129</v>
      </c>
      <c r="G2360" s="4" t="s">
        <v>327</v>
      </c>
      <c r="H2360" s="9" t="s">
        <v>291</v>
      </c>
      <c r="I2360" s="9" t="s">
        <v>283</v>
      </c>
      <c r="J2360" s="4">
        <v>3.6</v>
      </c>
      <c r="K2360" s="4" t="s">
        <v>7130</v>
      </c>
      <c r="L2360" s="4" t="s">
        <v>1021</v>
      </c>
      <c r="M2360" s="4">
        <v>3.6</v>
      </c>
      <c r="N2360" s="4"/>
      <c r="O2360" s="4" t="s">
        <v>284</v>
      </c>
      <c r="P2360" s="4" t="s">
        <v>279</v>
      </c>
      <c r="Q2360" s="4" t="s">
        <v>7128</v>
      </c>
      <c r="R2360" s="4"/>
      <c r="S2360" s="18"/>
      <c r="U2360" s="7">
        <f>VLOOKUP(F2360,[6]农村公路!$I$6:$W$11652,15,0)</f>
        <v>3.6</v>
      </c>
      <c r="V2360" s="7">
        <f t="shared" si="119"/>
        <v>0</v>
      </c>
      <c r="W2360" s="7" t="e">
        <f>VLOOKUP(F2360,'[7]乡镇通三级、旅游资源产业路项目明细'!$F$8:$S$1305,14,0)</f>
        <v>#N/A</v>
      </c>
      <c r="AA2360" s="7" t="e">
        <f>_xlfn.XLOOKUP(F2360,'[8]乡镇通三级、旅游资源产业路项目明细'!$U:$U,'[8]乡镇通三级、旅游资源产业路项目明细'!$U:$U)</f>
        <v>#N/A</v>
      </c>
      <c r="AB2360" s="7" t="e">
        <f>VLOOKUP(F2360,[9]项目建设投资计划表!$L$7:$O$83,4,0)</f>
        <v>#N/A</v>
      </c>
    </row>
    <row r="2361" spans="1:28" ht="25.15" customHeight="1" outlineLevel="3" x14ac:dyDescent="0.4">
      <c r="A2361" s="4" t="s">
        <v>20</v>
      </c>
      <c r="B2361" s="4" t="s">
        <v>239</v>
      </c>
      <c r="C2361" s="4" t="s">
        <v>7131</v>
      </c>
      <c r="D2361" s="4" t="s">
        <v>7132</v>
      </c>
      <c r="E2361" s="9"/>
      <c r="F2361" s="4" t="s">
        <v>7133</v>
      </c>
      <c r="G2361" s="4" t="s">
        <v>327</v>
      </c>
      <c r="H2361" s="9" t="s">
        <v>291</v>
      </c>
      <c r="I2361" s="9" t="s">
        <v>283</v>
      </c>
      <c r="J2361" s="4">
        <v>4</v>
      </c>
      <c r="K2361" s="4" t="s">
        <v>527</v>
      </c>
      <c r="L2361" s="4" t="s">
        <v>1259</v>
      </c>
      <c r="M2361" s="4">
        <v>4</v>
      </c>
      <c r="N2361" s="4"/>
      <c r="O2361" s="4" t="s">
        <v>284</v>
      </c>
      <c r="P2361" s="4" t="s">
        <v>279</v>
      </c>
      <c r="Q2361" s="4" t="s">
        <v>7132</v>
      </c>
      <c r="R2361" s="4"/>
      <c r="S2361" s="18"/>
      <c r="U2361" s="7">
        <f>VLOOKUP(F2361,[6]农村公路!$I$6:$W$11652,15,0)</f>
        <v>4</v>
      </c>
      <c r="V2361" s="7">
        <f t="shared" si="119"/>
        <v>0</v>
      </c>
      <c r="W2361" s="7" t="e">
        <f>VLOOKUP(F2361,'[7]乡镇通三级、旅游资源产业路项目明细'!$F$8:$S$1305,14,0)</f>
        <v>#N/A</v>
      </c>
      <c r="AA2361" s="7" t="e">
        <f>_xlfn.XLOOKUP(F2361,'[8]乡镇通三级、旅游资源产业路项目明细'!$U:$U,'[8]乡镇通三级、旅游资源产业路项目明细'!$U:$U)</f>
        <v>#N/A</v>
      </c>
      <c r="AB2361" s="7" t="e">
        <f>VLOOKUP(F2361,[9]项目建设投资计划表!$L$7:$O$83,4,0)</f>
        <v>#N/A</v>
      </c>
    </row>
    <row r="2362" spans="1:28" s="1" customFormat="1" ht="25.15" customHeight="1" outlineLevel="2" x14ac:dyDescent="0.4">
      <c r="A2362" s="4"/>
      <c r="B2362" s="11" t="s">
        <v>240</v>
      </c>
      <c r="C2362" s="4"/>
      <c r="D2362" s="4"/>
      <c r="E2362" s="9"/>
      <c r="F2362" s="4"/>
      <c r="G2362" s="4"/>
      <c r="H2362" s="9"/>
      <c r="I2362" s="9"/>
      <c r="J2362" s="4">
        <f>SUBTOTAL(9,J2363:J2368)</f>
        <v>4.8500000000000005</v>
      </c>
      <c r="K2362" s="4"/>
      <c r="L2362" s="4"/>
      <c r="M2362" s="4">
        <f>SUBTOTAL(9,M2363:M2368)</f>
        <v>4.8500000000000005</v>
      </c>
      <c r="N2362" s="4">
        <v>4.9000000000000004</v>
      </c>
      <c r="O2362" s="4"/>
      <c r="P2362" s="4"/>
      <c r="Q2362" s="4"/>
      <c r="R2362" s="4"/>
      <c r="S2362" s="18">
        <f t="shared" si="117"/>
        <v>-4.9999999999999822E-2</v>
      </c>
    </row>
    <row r="2363" spans="1:28" ht="25.15" customHeight="1" outlineLevel="3" x14ac:dyDescent="0.4">
      <c r="A2363" s="4" t="s">
        <v>20</v>
      </c>
      <c r="B2363" s="4" t="s">
        <v>240</v>
      </c>
      <c r="C2363" s="4" t="s">
        <v>4165</v>
      </c>
      <c r="D2363" s="4" t="s">
        <v>7134</v>
      </c>
      <c r="E2363" s="9"/>
      <c r="F2363" s="4" t="s">
        <v>7135</v>
      </c>
      <c r="G2363" s="4" t="s">
        <v>327</v>
      </c>
      <c r="H2363" s="9" t="s">
        <v>291</v>
      </c>
      <c r="I2363" s="9" t="s">
        <v>283</v>
      </c>
      <c r="J2363" s="4">
        <v>1</v>
      </c>
      <c r="K2363" s="4" t="s">
        <v>1812</v>
      </c>
      <c r="L2363" s="4" t="s">
        <v>1021</v>
      </c>
      <c r="M2363" s="4">
        <v>1</v>
      </c>
      <c r="N2363" s="4"/>
      <c r="O2363" s="4" t="s">
        <v>284</v>
      </c>
      <c r="P2363" s="4" t="s">
        <v>279</v>
      </c>
      <c r="Q2363" s="4" t="s">
        <v>7134</v>
      </c>
      <c r="R2363" s="4"/>
      <c r="S2363" s="18"/>
      <c r="U2363" s="7">
        <f>VLOOKUP(F2363,[6]农村公路!$I$6:$W$11652,15,0)</f>
        <v>1</v>
      </c>
      <c r="V2363" s="7">
        <f t="shared" ref="V2363:V2368" si="120">J2363-U2363</f>
        <v>0</v>
      </c>
      <c r="W2363" s="7" t="e">
        <f>VLOOKUP(F2363,'[7]乡镇通三级、旅游资源产业路项目明细'!$F$8:$S$1305,14,0)</f>
        <v>#N/A</v>
      </c>
      <c r="AA2363" s="7" t="e">
        <f>_xlfn.XLOOKUP(F2363,'[8]乡镇通三级、旅游资源产业路项目明细'!$U:$U,'[8]乡镇通三级、旅游资源产业路项目明细'!$U:$U)</f>
        <v>#N/A</v>
      </c>
      <c r="AB2363" s="7" t="e">
        <f>VLOOKUP(F2363,[9]项目建设投资计划表!$L$7:$O$83,4,0)</f>
        <v>#N/A</v>
      </c>
    </row>
    <row r="2364" spans="1:28" ht="25.15" customHeight="1" outlineLevel="3" x14ac:dyDescent="0.4">
      <c r="A2364" s="4" t="s">
        <v>20</v>
      </c>
      <c r="B2364" s="4" t="s">
        <v>240</v>
      </c>
      <c r="C2364" s="4" t="s">
        <v>4165</v>
      </c>
      <c r="D2364" s="4" t="s">
        <v>7136</v>
      </c>
      <c r="E2364" s="9"/>
      <c r="F2364" s="4" t="s">
        <v>7137</v>
      </c>
      <c r="G2364" s="4" t="s">
        <v>327</v>
      </c>
      <c r="H2364" s="9" t="s">
        <v>291</v>
      </c>
      <c r="I2364" s="9" t="s">
        <v>283</v>
      </c>
      <c r="J2364" s="4">
        <v>0.65</v>
      </c>
      <c r="K2364" s="4" t="s">
        <v>1812</v>
      </c>
      <c r="L2364" s="4" t="s">
        <v>1021</v>
      </c>
      <c r="M2364" s="4">
        <v>0.65</v>
      </c>
      <c r="N2364" s="4"/>
      <c r="O2364" s="4" t="s">
        <v>284</v>
      </c>
      <c r="P2364" s="4" t="s">
        <v>279</v>
      </c>
      <c r="Q2364" s="4" t="s">
        <v>7136</v>
      </c>
      <c r="R2364" s="4"/>
      <c r="S2364" s="18"/>
      <c r="U2364" s="7">
        <f>VLOOKUP(F2364,[6]农村公路!$I$6:$W$11652,15,0)</f>
        <v>0.65</v>
      </c>
      <c r="V2364" s="7">
        <f t="shared" si="120"/>
        <v>0</v>
      </c>
      <c r="W2364" s="7" t="e">
        <f>VLOOKUP(F2364,'[7]乡镇通三级、旅游资源产业路项目明细'!$F$8:$S$1305,14,0)</f>
        <v>#N/A</v>
      </c>
      <c r="AA2364" s="7" t="e">
        <f>_xlfn.XLOOKUP(F2364,'[8]乡镇通三级、旅游资源产业路项目明细'!$U:$U,'[8]乡镇通三级、旅游资源产业路项目明细'!$U:$U)</f>
        <v>#N/A</v>
      </c>
      <c r="AB2364" s="7" t="e">
        <f>VLOOKUP(F2364,[9]项目建设投资计划表!$L$7:$O$83,4,0)</f>
        <v>#N/A</v>
      </c>
    </row>
    <row r="2365" spans="1:28" ht="25.15" customHeight="1" outlineLevel="3" x14ac:dyDescent="0.4">
      <c r="A2365" s="4" t="s">
        <v>20</v>
      </c>
      <c r="B2365" s="4" t="s">
        <v>240</v>
      </c>
      <c r="C2365" s="4" t="s">
        <v>7138</v>
      </c>
      <c r="D2365" s="4" t="s">
        <v>7139</v>
      </c>
      <c r="E2365" s="9"/>
      <c r="F2365" s="4" t="s">
        <v>7140</v>
      </c>
      <c r="G2365" s="4" t="s">
        <v>327</v>
      </c>
      <c r="H2365" s="9" t="s">
        <v>291</v>
      </c>
      <c r="I2365" s="9" t="s">
        <v>283</v>
      </c>
      <c r="J2365" s="4">
        <v>0.6</v>
      </c>
      <c r="K2365" s="4" t="s">
        <v>1812</v>
      </c>
      <c r="L2365" s="4" t="s">
        <v>1021</v>
      </c>
      <c r="M2365" s="4">
        <v>0.6</v>
      </c>
      <c r="N2365" s="4"/>
      <c r="O2365" s="4" t="s">
        <v>284</v>
      </c>
      <c r="P2365" s="4" t="s">
        <v>279</v>
      </c>
      <c r="Q2365" s="4" t="s">
        <v>7139</v>
      </c>
      <c r="R2365" s="4"/>
      <c r="S2365" s="18"/>
      <c r="U2365" s="7">
        <f>VLOOKUP(F2365,[6]农村公路!$I$6:$W$11652,15,0)</f>
        <v>0.6</v>
      </c>
      <c r="V2365" s="7">
        <f t="shared" si="120"/>
        <v>0</v>
      </c>
      <c r="W2365" s="7" t="e">
        <f>VLOOKUP(F2365,'[7]乡镇通三级、旅游资源产业路项目明细'!$F$8:$S$1305,14,0)</f>
        <v>#N/A</v>
      </c>
      <c r="AA2365" s="7" t="e">
        <f>_xlfn.XLOOKUP(F2365,'[8]乡镇通三级、旅游资源产业路项目明细'!$U:$U,'[8]乡镇通三级、旅游资源产业路项目明细'!$U:$U)</f>
        <v>#N/A</v>
      </c>
      <c r="AB2365" s="7" t="e">
        <f>VLOOKUP(F2365,[9]项目建设投资计划表!$L$7:$O$83,4,0)</f>
        <v>#N/A</v>
      </c>
    </row>
    <row r="2366" spans="1:28" ht="25.15" customHeight="1" outlineLevel="3" x14ac:dyDescent="0.4">
      <c r="A2366" s="4" t="s">
        <v>20</v>
      </c>
      <c r="B2366" s="4" t="s">
        <v>240</v>
      </c>
      <c r="C2366" s="4" t="s">
        <v>7138</v>
      </c>
      <c r="D2366" s="4" t="s">
        <v>7141</v>
      </c>
      <c r="E2366" s="9"/>
      <c r="F2366" s="4" t="s">
        <v>7142</v>
      </c>
      <c r="G2366" s="4" t="s">
        <v>327</v>
      </c>
      <c r="H2366" s="9" t="s">
        <v>291</v>
      </c>
      <c r="I2366" s="9" t="s">
        <v>283</v>
      </c>
      <c r="J2366" s="4">
        <v>1.2</v>
      </c>
      <c r="K2366" s="4" t="s">
        <v>1812</v>
      </c>
      <c r="L2366" s="4" t="s">
        <v>1021</v>
      </c>
      <c r="M2366" s="4">
        <v>1.2</v>
      </c>
      <c r="N2366" s="4"/>
      <c r="O2366" s="4" t="s">
        <v>277</v>
      </c>
      <c r="P2366" s="4" t="s">
        <v>279</v>
      </c>
      <c r="Q2366" s="4" t="s">
        <v>7141</v>
      </c>
      <c r="R2366" s="4"/>
      <c r="S2366" s="18"/>
      <c r="U2366" s="7">
        <f>VLOOKUP(F2366,[6]农村公路!$I$6:$W$11652,15,0)</f>
        <v>1.2</v>
      </c>
      <c r="V2366" s="7">
        <f t="shared" si="120"/>
        <v>0</v>
      </c>
      <c r="W2366" s="7" t="e">
        <f>VLOOKUP(F2366,'[7]乡镇通三级、旅游资源产业路项目明细'!$F$8:$S$1305,14,0)</f>
        <v>#N/A</v>
      </c>
      <c r="AA2366" s="7" t="e">
        <f>_xlfn.XLOOKUP(F2366,'[8]乡镇通三级、旅游资源产业路项目明细'!$U:$U,'[8]乡镇通三级、旅游资源产业路项目明细'!$U:$U)</f>
        <v>#N/A</v>
      </c>
      <c r="AB2366" s="7" t="e">
        <f>VLOOKUP(F2366,[9]项目建设投资计划表!$L$7:$O$83,4,0)</f>
        <v>#N/A</v>
      </c>
    </row>
    <row r="2367" spans="1:28" ht="25.15" customHeight="1" outlineLevel="3" x14ac:dyDescent="0.4">
      <c r="A2367" s="4" t="s">
        <v>20</v>
      </c>
      <c r="B2367" s="4" t="s">
        <v>240</v>
      </c>
      <c r="C2367" s="4" t="s">
        <v>7138</v>
      </c>
      <c r="D2367" s="4" t="s">
        <v>7143</v>
      </c>
      <c r="E2367" s="9"/>
      <c r="F2367" s="4" t="s">
        <v>7144</v>
      </c>
      <c r="G2367" s="4" t="s">
        <v>327</v>
      </c>
      <c r="H2367" s="9" t="s">
        <v>291</v>
      </c>
      <c r="I2367" s="9" t="s">
        <v>283</v>
      </c>
      <c r="J2367" s="4">
        <v>0.7</v>
      </c>
      <c r="K2367" s="4" t="s">
        <v>1812</v>
      </c>
      <c r="L2367" s="4" t="s">
        <v>1021</v>
      </c>
      <c r="M2367" s="4">
        <v>0.7</v>
      </c>
      <c r="N2367" s="4"/>
      <c r="O2367" s="4" t="s">
        <v>284</v>
      </c>
      <c r="P2367" s="4" t="s">
        <v>279</v>
      </c>
      <c r="Q2367" s="4" t="s">
        <v>7143</v>
      </c>
      <c r="R2367" s="4"/>
      <c r="S2367" s="18"/>
      <c r="U2367" s="7">
        <f>VLOOKUP(F2367,[6]农村公路!$I$6:$W$11652,15,0)</f>
        <v>0.7</v>
      </c>
      <c r="V2367" s="7">
        <f t="shared" si="120"/>
        <v>0</v>
      </c>
      <c r="W2367" s="7" t="e">
        <f>VLOOKUP(F2367,'[7]乡镇通三级、旅游资源产业路项目明细'!$F$8:$S$1305,14,0)</f>
        <v>#N/A</v>
      </c>
      <c r="AA2367" s="7" t="e">
        <f>_xlfn.XLOOKUP(F2367,'[8]乡镇通三级、旅游资源产业路项目明细'!$U:$U,'[8]乡镇通三级、旅游资源产业路项目明细'!$U:$U)</f>
        <v>#N/A</v>
      </c>
      <c r="AB2367" s="7" t="e">
        <f>VLOOKUP(F2367,[9]项目建设投资计划表!$L$7:$O$83,4,0)</f>
        <v>#N/A</v>
      </c>
    </row>
    <row r="2368" spans="1:28" ht="25.15" customHeight="1" outlineLevel="3" x14ac:dyDescent="0.4">
      <c r="A2368" s="4" t="s">
        <v>20</v>
      </c>
      <c r="B2368" s="4" t="s">
        <v>240</v>
      </c>
      <c r="C2368" s="4" t="s">
        <v>7138</v>
      </c>
      <c r="D2368" s="4" t="s">
        <v>7145</v>
      </c>
      <c r="E2368" s="9"/>
      <c r="F2368" s="4" t="s">
        <v>7146</v>
      </c>
      <c r="G2368" s="4" t="s">
        <v>327</v>
      </c>
      <c r="H2368" s="9" t="s">
        <v>291</v>
      </c>
      <c r="I2368" s="9" t="s">
        <v>283</v>
      </c>
      <c r="J2368" s="4">
        <v>0.7</v>
      </c>
      <c r="K2368" s="4" t="s">
        <v>1812</v>
      </c>
      <c r="L2368" s="4" t="s">
        <v>1021</v>
      </c>
      <c r="M2368" s="4">
        <v>0.7</v>
      </c>
      <c r="N2368" s="4"/>
      <c r="O2368" s="4" t="s">
        <v>284</v>
      </c>
      <c r="P2368" s="4" t="s">
        <v>279</v>
      </c>
      <c r="Q2368" s="4" t="s">
        <v>7145</v>
      </c>
      <c r="R2368" s="4"/>
      <c r="S2368" s="18"/>
      <c r="U2368" s="7">
        <f>VLOOKUP(F2368,[6]农村公路!$I$6:$W$11652,15,0)</f>
        <v>0.7</v>
      </c>
      <c r="V2368" s="7">
        <f t="shared" si="120"/>
        <v>0</v>
      </c>
      <c r="W2368" s="7" t="e">
        <f>VLOOKUP(F2368,'[7]乡镇通三级、旅游资源产业路项目明细'!$F$8:$S$1305,14,0)</f>
        <v>#N/A</v>
      </c>
      <c r="AA2368" s="7" t="e">
        <f>_xlfn.XLOOKUP(F2368,'[8]乡镇通三级、旅游资源产业路项目明细'!$U:$U,'[8]乡镇通三级、旅游资源产业路项目明细'!$U:$U)</f>
        <v>#N/A</v>
      </c>
      <c r="AB2368" s="7" t="e">
        <f>VLOOKUP(F2368,[9]项目建设投资计划表!$L$7:$O$83,4,0)</f>
        <v>#N/A</v>
      </c>
    </row>
    <row r="2369" spans="1:28" s="1" customFormat="1" ht="25.15" customHeight="1" outlineLevel="1" x14ac:dyDescent="0.4">
      <c r="A2369" s="11" t="s">
        <v>21</v>
      </c>
      <c r="B2369" s="4"/>
      <c r="C2369" s="4"/>
      <c r="D2369" s="4"/>
      <c r="E2369" s="9"/>
      <c r="F2369" s="4"/>
      <c r="G2369" s="4"/>
      <c r="H2369" s="9"/>
      <c r="I2369" s="9"/>
      <c r="J2369" s="4">
        <f>SUBTOTAL(9,J2371:J2442)</f>
        <v>415.6110000000001</v>
      </c>
      <c r="K2369" s="4"/>
      <c r="L2369" s="4"/>
      <c r="M2369" s="4">
        <f>SUBTOTAL(9,M2371:M2442)</f>
        <v>378.66800000000006</v>
      </c>
      <c r="N2369" s="13">
        <v>371.27300000000002</v>
      </c>
      <c r="O2369" s="9"/>
      <c r="P2369" s="4"/>
      <c r="Q2369" s="4"/>
      <c r="R2369" s="4"/>
      <c r="S2369" s="18">
        <f t="shared" si="117"/>
        <v>44.338000000000079</v>
      </c>
    </row>
    <row r="2370" spans="1:28" s="1" customFormat="1" ht="25.15" customHeight="1" outlineLevel="2" x14ac:dyDescent="0.4">
      <c r="A2370" s="4"/>
      <c r="B2370" s="11" t="s">
        <v>241</v>
      </c>
      <c r="C2370" s="4"/>
      <c r="D2370" s="4"/>
      <c r="E2370" s="9"/>
      <c r="F2370" s="4"/>
      <c r="G2370" s="4"/>
      <c r="H2370" s="9"/>
      <c r="I2370" s="9"/>
      <c r="J2370" s="4">
        <f>SUBTOTAL(9,J2371:J2371)</f>
        <v>5.4050000000000002</v>
      </c>
      <c r="K2370" s="4"/>
      <c r="L2370" s="4"/>
      <c r="M2370" s="4">
        <f>SUBTOTAL(9,M2371:M2371)</f>
        <v>5.4050000000000002</v>
      </c>
      <c r="N2370" s="4">
        <v>5.4</v>
      </c>
      <c r="O2370" s="9"/>
      <c r="P2370" s="4"/>
      <c r="Q2370" s="4"/>
      <c r="R2370" s="4"/>
      <c r="S2370" s="18">
        <f t="shared" si="117"/>
        <v>4.9999999999998934E-3</v>
      </c>
    </row>
    <row r="2371" spans="1:28" ht="25.15" customHeight="1" outlineLevel="3" x14ac:dyDescent="0.4">
      <c r="A2371" s="4" t="s">
        <v>21</v>
      </c>
      <c r="B2371" s="4" t="s">
        <v>7147</v>
      </c>
      <c r="C2371" s="4" t="s">
        <v>7148</v>
      </c>
      <c r="D2371" s="4" t="s">
        <v>1464</v>
      </c>
      <c r="E2371" s="9"/>
      <c r="F2371" s="4" t="s">
        <v>7149</v>
      </c>
      <c r="G2371" s="4" t="s">
        <v>290</v>
      </c>
      <c r="H2371" s="9" t="s">
        <v>291</v>
      </c>
      <c r="I2371" s="9" t="s">
        <v>7150</v>
      </c>
      <c r="J2371" s="4">
        <v>5.4050000000000002</v>
      </c>
      <c r="K2371" s="4"/>
      <c r="L2371" s="4"/>
      <c r="M2371" s="4">
        <v>5.4050000000000002</v>
      </c>
      <c r="N2371" s="4"/>
      <c r="O2371" s="9" t="s">
        <v>293</v>
      </c>
      <c r="P2371" s="4" t="s">
        <v>279</v>
      </c>
      <c r="Q2371" s="4" t="s">
        <v>7151</v>
      </c>
      <c r="R2371" s="4"/>
      <c r="S2371" s="18"/>
      <c r="U2371" s="7">
        <f>VLOOKUP(F2371,[6]农村公路!$I$6:$W$11652,15,0)</f>
        <v>5.4050000000000002</v>
      </c>
      <c r="V2371" s="7">
        <f>J2371-U2371</f>
        <v>0</v>
      </c>
      <c r="W2371" s="7" t="e">
        <f>VLOOKUP(F2371,'[7]乡镇通三级、旅游资源产业路项目明细'!$F$8:$S$1305,14,0)</f>
        <v>#N/A</v>
      </c>
      <c r="AA2371" s="7" t="e">
        <f>_xlfn.XLOOKUP(F2371,'[8]乡镇通三级、旅游资源产业路项目明细'!$U:$U,'[8]乡镇通三级、旅游资源产业路项目明细'!$U:$U)</f>
        <v>#N/A</v>
      </c>
      <c r="AB2371" s="7" t="e">
        <f>VLOOKUP(F2371,[9]项目建设投资计划表!$L$7:$O$83,4,0)</f>
        <v>#N/A</v>
      </c>
    </row>
    <row r="2372" spans="1:28" s="1" customFormat="1" ht="25.15" customHeight="1" outlineLevel="2" x14ac:dyDescent="0.4">
      <c r="A2372" s="4"/>
      <c r="B2372" s="11" t="s">
        <v>173</v>
      </c>
      <c r="C2372" s="4"/>
      <c r="D2372" s="4"/>
      <c r="E2372" s="9"/>
      <c r="F2372" s="4"/>
      <c r="G2372" s="4"/>
      <c r="H2372" s="9"/>
      <c r="I2372" s="9"/>
      <c r="J2372" s="4">
        <f>SUBTOTAL(9,J2373:J2375)</f>
        <v>19.100000000000001</v>
      </c>
      <c r="K2372" s="4"/>
      <c r="L2372" s="4"/>
      <c r="M2372" s="4">
        <f>SUBTOTAL(9,M2373:M2375)</f>
        <v>19.100000000000001</v>
      </c>
      <c r="N2372" s="4">
        <v>19.100000000000001</v>
      </c>
      <c r="O2372" s="4"/>
      <c r="P2372" s="4"/>
      <c r="Q2372" s="4"/>
      <c r="R2372" s="4"/>
      <c r="S2372" s="18">
        <f t="shared" si="117"/>
        <v>0</v>
      </c>
    </row>
    <row r="2373" spans="1:28" ht="25.15" customHeight="1" outlineLevel="3" x14ac:dyDescent="0.4">
      <c r="A2373" s="4" t="s">
        <v>21</v>
      </c>
      <c r="B2373" s="4" t="s">
        <v>173</v>
      </c>
      <c r="C2373" s="4" t="s">
        <v>7152</v>
      </c>
      <c r="D2373" s="4" t="s">
        <v>7153</v>
      </c>
      <c r="E2373" s="9"/>
      <c r="F2373" s="4" t="s">
        <v>7154</v>
      </c>
      <c r="G2373" s="4" t="s">
        <v>434</v>
      </c>
      <c r="H2373" s="9" t="s">
        <v>291</v>
      </c>
      <c r="I2373" s="9" t="s">
        <v>7155</v>
      </c>
      <c r="J2373" s="4">
        <v>6.3</v>
      </c>
      <c r="K2373" s="4">
        <v>0</v>
      </c>
      <c r="L2373" s="4" t="s">
        <v>279</v>
      </c>
      <c r="M2373" s="4">
        <v>6.3</v>
      </c>
      <c r="N2373" s="4"/>
      <c r="O2373" s="4">
        <v>6.5</v>
      </c>
      <c r="P2373" s="4" t="s">
        <v>436</v>
      </c>
      <c r="Q2373" s="4" t="s">
        <v>7152</v>
      </c>
      <c r="R2373" s="4"/>
      <c r="S2373" s="18"/>
      <c r="W2373" s="7" t="e">
        <f>VLOOKUP(F2373,'[7]2021年备案'!$F$8:$S$1293,14,0)</f>
        <v>#N/A</v>
      </c>
      <c r="Y2373" s="7" t="e">
        <f>J2373-W2373-M2373</f>
        <v>#N/A</v>
      </c>
      <c r="Z2373" s="7" t="s">
        <v>437</v>
      </c>
      <c r="AA2373" s="7" t="e">
        <f>_xlfn.XLOOKUP(F2373,'[8]乡镇通三级、旅游资源产业路项目明细'!$U:$U,'[8]乡镇通三级、旅游资源产业路项目明细'!$U:$U)</f>
        <v>#N/A</v>
      </c>
      <c r="AB2373" s="7" t="e">
        <f>VLOOKUP(F2373,[9]项目建设投资计划表!$L$7:$O$83,4,0)</f>
        <v>#N/A</v>
      </c>
    </row>
    <row r="2374" spans="1:28" ht="25.15" customHeight="1" outlineLevel="3" x14ac:dyDescent="0.4">
      <c r="A2374" s="4" t="s">
        <v>21</v>
      </c>
      <c r="B2374" s="4" t="s">
        <v>173</v>
      </c>
      <c r="C2374" s="4" t="s">
        <v>7156</v>
      </c>
      <c r="D2374" s="4" t="s">
        <v>33</v>
      </c>
      <c r="E2374" s="9"/>
      <c r="F2374" s="4" t="s">
        <v>7157</v>
      </c>
      <c r="G2374" s="4" t="s">
        <v>434</v>
      </c>
      <c r="H2374" s="9" t="s">
        <v>200</v>
      </c>
      <c r="I2374" s="9" t="s">
        <v>7155</v>
      </c>
      <c r="J2374" s="4">
        <v>11</v>
      </c>
      <c r="K2374" s="4">
        <v>0</v>
      </c>
      <c r="L2374" s="4" t="s">
        <v>279</v>
      </c>
      <c r="M2374" s="4">
        <v>11</v>
      </c>
      <c r="N2374" s="4"/>
      <c r="O2374" s="4">
        <v>6.5</v>
      </c>
      <c r="P2374" s="4" t="s">
        <v>436</v>
      </c>
      <c r="Q2374" s="4" t="s">
        <v>7156</v>
      </c>
      <c r="R2374" s="4"/>
      <c r="S2374" s="18"/>
      <c r="W2374" s="7" t="e">
        <f>VLOOKUP(F2374,'[7]2021年备案'!$F$8:$S$1293,14,0)</f>
        <v>#N/A</v>
      </c>
      <c r="Y2374" s="7" t="e">
        <f>J2374-W2374-M2374</f>
        <v>#N/A</v>
      </c>
      <c r="Z2374" s="7" t="s">
        <v>437</v>
      </c>
      <c r="AA2374" s="7" t="e">
        <f>_xlfn.XLOOKUP(F2374,'[8]乡镇通三级、旅游资源产业路项目明细'!$U:$U,'[8]乡镇通三级、旅游资源产业路项目明细'!$U:$U)</f>
        <v>#N/A</v>
      </c>
      <c r="AB2374" s="7" t="e">
        <f>VLOOKUP(F2374,[9]项目建设投资计划表!$L$7:$O$83,4,0)</f>
        <v>#N/A</v>
      </c>
    </row>
    <row r="2375" spans="1:28" ht="25.15" customHeight="1" outlineLevel="3" x14ac:dyDescent="0.4">
      <c r="A2375" s="4" t="s">
        <v>21</v>
      </c>
      <c r="B2375" s="4" t="s">
        <v>173</v>
      </c>
      <c r="C2375" s="4" t="s">
        <v>7158</v>
      </c>
      <c r="D2375" s="4" t="s">
        <v>746</v>
      </c>
      <c r="E2375" s="9"/>
      <c r="F2375" s="4" t="s">
        <v>7159</v>
      </c>
      <c r="G2375" s="4" t="s">
        <v>275</v>
      </c>
      <c r="H2375" s="9" t="s">
        <v>291</v>
      </c>
      <c r="I2375" s="9" t="s">
        <v>7160</v>
      </c>
      <c r="J2375" s="4">
        <v>1.8</v>
      </c>
      <c r="K2375" s="4" t="s">
        <v>300</v>
      </c>
      <c r="L2375" s="4">
        <v>0</v>
      </c>
      <c r="M2375" s="4">
        <v>1.8</v>
      </c>
      <c r="N2375" s="4"/>
      <c r="O2375" s="4" t="s">
        <v>363</v>
      </c>
      <c r="P2375" s="4" t="s">
        <v>279</v>
      </c>
      <c r="Q2375" s="4" t="s">
        <v>7161</v>
      </c>
      <c r="R2375" s="4"/>
      <c r="S2375" s="18"/>
      <c r="U2375" s="7">
        <f>VLOOKUP(F2375,[6]农村公路!$I$6:$W$11652,15,0)</f>
        <v>1.8</v>
      </c>
      <c r="V2375" s="7">
        <f>J2375-U2375</f>
        <v>0</v>
      </c>
      <c r="W2375" s="7" t="e">
        <f>VLOOKUP(F2375,'[7]乡镇通三级、旅游资源产业路项目明细'!$F$8:$S$1305,14,0)</f>
        <v>#N/A</v>
      </c>
      <c r="AA2375" s="7" t="e">
        <f>_xlfn.XLOOKUP(F2375,'[8]乡镇通三级、旅游资源产业路项目明细'!$U:$U,'[8]乡镇通三级、旅游资源产业路项目明细'!$U:$U)</f>
        <v>#N/A</v>
      </c>
      <c r="AB2375" s="7" t="e">
        <f>VLOOKUP(F2375,[9]项目建设投资计划表!$L$7:$O$83,4,0)</f>
        <v>#N/A</v>
      </c>
    </row>
    <row r="2376" spans="1:28" s="1" customFormat="1" ht="25.15" customHeight="1" outlineLevel="2" x14ac:dyDescent="0.4">
      <c r="A2376" s="4"/>
      <c r="B2376" s="11" t="s">
        <v>242</v>
      </c>
      <c r="C2376" s="4"/>
      <c r="D2376" s="4"/>
      <c r="E2376" s="9"/>
      <c r="F2376" s="4"/>
      <c r="G2376" s="4"/>
      <c r="H2376" s="9"/>
      <c r="I2376" s="9"/>
      <c r="J2376" s="4">
        <f>SUBTOTAL(9,J2377:J2379)</f>
        <v>35.451000000000001</v>
      </c>
      <c r="K2376" s="4"/>
      <c r="L2376" s="4"/>
      <c r="M2376" s="4">
        <f>SUBTOTAL(9,M2377:M2379)</f>
        <v>35.451000000000001</v>
      </c>
      <c r="N2376" s="4">
        <v>35.451000000000001</v>
      </c>
      <c r="O2376" s="4"/>
      <c r="P2376" s="4"/>
      <c r="Q2376" s="4"/>
      <c r="R2376" s="4"/>
      <c r="S2376" s="18">
        <f t="shared" ref="S2376:S2436" si="121">J2376-N2376</f>
        <v>0</v>
      </c>
    </row>
    <row r="2377" spans="1:28" ht="25.15" customHeight="1" outlineLevel="3" x14ac:dyDescent="0.4">
      <c r="A2377" s="4" t="s">
        <v>21</v>
      </c>
      <c r="B2377" s="4" t="s">
        <v>242</v>
      </c>
      <c r="C2377" s="4" t="s">
        <v>7162</v>
      </c>
      <c r="D2377" s="4" t="s">
        <v>7163</v>
      </c>
      <c r="E2377" s="9"/>
      <c r="F2377" s="4" t="s">
        <v>7164</v>
      </c>
      <c r="G2377" s="4" t="s">
        <v>434</v>
      </c>
      <c r="H2377" s="9" t="s">
        <v>200</v>
      </c>
      <c r="I2377" s="9" t="s">
        <v>7165</v>
      </c>
      <c r="J2377" s="4">
        <v>28.451000000000001</v>
      </c>
      <c r="K2377" s="4">
        <v>0</v>
      </c>
      <c r="L2377" s="4" t="s">
        <v>279</v>
      </c>
      <c r="M2377" s="4">
        <v>28.451000000000001</v>
      </c>
      <c r="N2377" s="4"/>
      <c r="O2377" s="4">
        <v>6.5</v>
      </c>
      <c r="P2377" s="4" t="s">
        <v>436</v>
      </c>
      <c r="Q2377" s="4" t="s">
        <v>7162</v>
      </c>
      <c r="R2377" s="4"/>
      <c r="S2377" s="18"/>
      <c r="W2377" s="7" t="e">
        <f>VLOOKUP(F2377,'[7]2021年备案'!$F$8:$S$1293,14,0)</f>
        <v>#N/A</v>
      </c>
      <c r="Y2377" s="7" t="e">
        <f>J2377-W2377-M2377</f>
        <v>#N/A</v>
      </c>
      <c r="Z2377" s="7" t="s">
        <v>437</v>
      </c>
      <c r="AA2377" s="7" t="e">
        <f>_xlfn.XLOOKUP(F2377,'[8]乡镇通三级、旅游资源产业路项目明细'!$U:$U,'[8]乡镇通三级、旅游资源产业路项目明细'!$U:$U)</f>
        <v>#N/A</v>
      </c>
      <c r="AB2377" s="7" t="e">
        <f>VLOOKUP(F2377,[9]项目建设投资计划表!$L$7:$O$83,4,0)</f>
        <v>#N/A</v>
      </c>
    </row>
    <row r="2378" spans="1:28" ht="25.15" customHeight="1" outlineLevel="3" x14ac:dyDescent="0.4">
      <c r="A2378" s="4" t="s">
        <v>21</v>
      </c>
      <c r="B2378" s="4" t="s">
        <v>242</v>
      </c>
      <c r="C2378" s="4" t="s">
        <v>7166</v>
      </c>
      <c r="D2378" s="4" t="s">
        <v>7167</v>
      </c>
      <c r="E2378" s="9"/>
      <c r="F2378" s="4" t="s">
        <v>7168</v>
      </c>
      <c r="G2378" s="4" t="s">
        <v>275</v>
      </c>
      <c r="H2378" s="9" t="s">
        <v>291</v>
      </c>
      <c r="I2378" s="9" t="s">
        <v>283</v>
      </c>
      <c r="J2378" s="4">
        <v>5</v>
      </c>
      <c r="K2378" s="4" t="s">
        <v>377</v>
      </c>
      <c r="L2378" s="4">
        <v>0</v>
      </c>
      <c r="M2378" s="4">
        <v>5</v>
      </c>
      <c r="N2378" s="4"/>
      <c r="O2378" s="4" t="s">
        <v>285</v>
      </c>
      <c r="P2378" s="4" t="s">
        <v>279</v>
      </c>
      <c r="Q2378" s="4" t="s">
        <v>7167</v>
      </c>
      <c r="R2378" s="4"/>
      <c r="S2378" s="18"/>
      <c r="U2378" s="7">
        <f>VLOOKUP(F2378,[6]农村公路!$I$6:$W$11652,15,0)</f>
        <v>5</v>
      </c>
      <c r="V2378" s="7">
        <f>J2378-U2378</f>
        <v>0</v>
      </c>
      <c r="W2378" s="7" t="e">
        <f>VLOOKUP(F2378,'[7]乡镇通三级、旅游资源产业路项目明细'!$F$8:$S$1305,14,0)</f>
        <v>#N/A</v>
      </c>
      <c r="AA2378" s="7" t="e">
        <f>_xlfn.XLOOKUP(F2378,'[8]乡镇通三级、旅游资源产业路项目明细'!$U:$U,'[8]乡镇通三级、旅游资源产业路项目明细'!$U:$U)</f>
        <v>#N/A</v>
      </c>
      <c r="AB2378" s="7" t="e">
        <f>VLOOKUP(F2378,[9]项目建设投资计划表!$L$7:$O$83,4,0)</f>
        <v>#N/A</v>
      </c>
    </row>
    <row r="2379" spans="1:28" ht="25.15" customHeight="1" outlineLevel="3" x14ac:dyDescent="0.4">
      <c r="A2379" s="4" t="s">
        <v>21</v>
      </c>
      <c r="B2379" s="4" t="s">
        <v>242</v>
      </c>
      <c r="C2379" s="4" t="s">
        <v>7166</v>
      </c>
      <c r="D2379" s="4" t="s">
        <v>7167</v>
      </c>
      <c r="E2379" s="9"/>
      <c r="F2379" s="4" t="s">
        <v>7169</v>
      </c>
      <c r="G2379" s="4" t="s">
        <v>275</v>
      </c>
      <c r="H2379" s="9" t="s">
        <v>291</v>
      </c>
      <c r="I2379" s="9" t="s">
        <v>283</v>
      </c>
      <c r="J2379" s="4">
        <v>2</v>
      </c>
      <c r="K2379" s="4" t="s">
        <v>377</v>
      </c>
      <c r="L2379" s="4">
        <v>0</v>
      </c>
      <c r="M2379" s="4">
        <v>2</v>
      </c>
      <c r="N2379" s="4"/>
      <c r="O2379" s="4" t="s">
        <v>285</v>
      </c>
      <c r="P2379" s="4" t="s">
        <v>279</v>
      </c>
      <c r="Q2379" s="4" t="s">
        <v>7167</v>
      </c>
      <c r="R2379" s="4"/>
      <c r="S2379" s="18"/>
      <c r="U2379" s="7">
        <f>VLOOKUP(F2379,[6]农村公路!$I$6:$W$11652,15,0)</f>
        <v>2</v>
      </c>
      <c r="V2379" s="7">
        <f>J2379-U2379</f>
        <v>0</v>
      </c>
      <c r="W2379" s="7" t="e">
        <f>VLOOKUP(F2379,'[7]乡镇通三级、旅游资源产业路项目明细'!$F$8:$S$1305,14,0)</f>
        <v>#N/A</v>
      </c>
      <c r="AA2379" s="7" t="e">
        <f>_xlfn.XLOOKUP(F2379,'[8]乡镇通三级、旅游资源产业路项目明细'!$U:$U,'[8]乡镇通三级、旅游资源产业路项目明细'!$U:$U)</f>
        <v>#N/A</v>
      </c>
      <c r="AB2379" s="7" t="e">
        <f>VLOOKUP(F2379,[9]项目建设投资计划表!$L$7:$O$83,4,0)</f>
        <v>#N/A</v>
      </c>
    </row>
    <row r="2380" spans="1:28" s="1" customFormat="1" ht="25.15" customHeight="1" outlineLevel="2" x14ac:dyDescent="0.4">
      <c r="A2380" s="4"/>
      <c r="B2380" s="11" t="s">
        <v>171</v>
      </c>
      <c r="C2380" s="4"/>
      <c r="D2380" s="4"/>
      <c r="E2380" s="9"/>
      <c r="F2380" s="4"/>
      <c r="G2380" s="4"/>
      <c r="H2380" s="9"/>
      <c r="I2380" s="9"/>
      <c r="J2380" s="4">
        <f>SUBTOTAL(9,J2381:J2385)</f>
        <v>61.292999999999999</v>
      </c>
      <c r="K2380" s="4"/>
      <c r="L2380" s="4"/>
      <c r="M2380" s="4">
        <f>SUBTOTAL(9,M2381:M2385)</f>
        <v>47.649000000000001</v>
      </c>
      <c r="N2380" s="4">
        <v>41.649000000000001</v>
      </c>
      <c r="O2380" s="4"/>
      <c r="P2380" s="4"/>
      <c r="Q2380" s="4"/>
      <c r="R2380" s="4"/>
      <c r="S2380" s="18">
        <f t="shared" si="121"/>
        <v>19.643999999999998</v>
      </c>
    </row>
    <row r="2381" spans="1:28" ht="25.15" customHeight="1" outlineLevel="3" x14ac:dyDescent="0.4">
      <c r="A2381" s="4" t="s">
        <v>21</v>
      </c>
      <c r="B2381" s="4" t="s">
        <v>171</v>
      </c>
      <c r="C2381" s="4" t="s">
        <v>7170</v>
      </c>
      <c r="D2381" s="4" t="s">
        <v>7171</v>
      </c>
      <c r="E2381" s="9"/>
      <c r="F2381" s="4" t="s">
        <v>7172</v>
      </c>
      <c r="G2381" s="4" t="s">
        <v>434</v>
      </c>
      <c r="H2381" s="9" t="s">
        <v>200</v>
      </c>
      <c r="I2381" s="9" t="s">
        <v>7173</v>
      </c>
      <c r="J2381" s="4">
        <v>7.3109999999999999</v>
      </c>
      <c r="K2381" s="4">
        <v>0</v>
      </c>
      <c r="L2381" s="4" t="s">
        <v>279</v>
      </c>
      <c r="M2381" s="4">
        <v>7.3109999999999999</v>
      </c>
      <c r="N2381" s="4"/>
      <c r="O2381" s="4">
        <v>6.5</v>
      </c>
      <c r="P2381" s="4" t="s">
        <v>436</v>
      </c>
      <c r="Q2381" s="4" t="s">
        <v>7170</v>
      </c>
      <c r="R2381" s="4"/>
      <c r="S2381" s="18"/>
      <c r="W2381" s="7" t="e">
        <f>VLOOKUP(F2381,'[7]2021年备案'!$F$8:$S$1293,14,0)</f>
        <v>#N/A</v>
      </c>
      <c r="Y2381" s="7" t="e">
        <f>J2381-W2381-M2381</f>
        <v>#N/A</v>
      </c>
      <c r="Z2381" s="7" t="s">
        <v>437</v>
      </c>
      <c r="AA2381" s="7" t="e">
        <f>_xlfn.XLOOKUP(F2381,'[8]乡镇通三级、旅游资源产业路项目明细'!$U:$U,'[8]乡镇通三级、旅游资源产业路项目明细'!$U:$U)</f>
        <v>#N/A</v>
      </c>
      <c r="AB2381" s="7" t="e">
        <f>VLOOKUP(F2381,[9]项目建设投资计划表!$L$7:$O$83,4,0)</f>
        <v>#N/A</v>
      </c>
    </row>
    <row r="2382" spans="1:28" ht="25.15" customHeight="1" outlineLevel="3" x14ac:dyDescent="0.4">
      <c r="A2382" s="4" t="s">
        <v>21</v>
      </c>
      <c r="B2382" s="4" t="s">
        <v>171</v>
      </c>
      <c r="C2382" s="4" t="s">
        <v>7174</v>
      </c>
      <c r="D2382" s="4" t="s">
        <v>7175</v>
      </c>
      <c r="E2382" s="9"/>
      <c r="F2382" s="4" t="s">
        <v>7176</v>
      </c>
      <c r="G2382" s="4" t="s">
        <v>434</v>
      </c>
      <c r="H2382" s="9" t="s">
        <v>200</v>
      </c>
      <c r="I2382" s="9" t="s">
        <v>7177</v>
      </c>
      <c r="J2382" s="4">
        <v>19.481999999999999</v>
      </c>
      <c r="K2382" s="4">
        <v>0</v>
      </c>
      <c r="L2382" s="4" t="s">
        <v>279</v>
      </c>
      <c r="M2382" s="4">
        <v>5.8380000000000001</v>
      </c>
      <c r="N2382" s="4"/>
      <c r="O2382" s="4">
        <v>6.5</v>
      </c>
      <c r="P2382" s="4" t="s">
        <v>436</v>
      </c>
      <c r="Q2382" s="4" t="s">
        <v>7174</v>
      </c>
      <c r="R2382" s="4" t="s">
        <v>366</v>
      </c>
      <c r="S2382" s="18"/>
      <c r="W2382" s="7">
        <f>VLOOKUP(F2382,'[7]2021年备案'!$F$8:$S$1293,14,0)</f>
        <v>5</v>
      </c>
      <c r="X2382" s="7">
        <f>J2382-W2382</f>
        <v>14.481999999999999</v>
      </c>
      <c r="Y2382" s="7">
        <f>J2382-W2382-M2382</f>
        <v>8.6439999999999984</v>
      </c>
      <c r="AA2382" s="7" t="str">
        <f>_xlfn.XLOOKUP(F2382,'[8]乡镇通三级、旅游资源产业路项目明细'!$U:$U,'[8]乡镇通三级、旅游资源产业路项目明细'!$U:$U)</f>
        <v>辰溪县五里堆至龙泉岩公路改造工程</v>
      </c>
      <c r="AB2382" s="7" t="e">
        <f>VLOOKUP(F2382,[9]项目建设投资计划表!$L$7:$O$83,4,0)</f>
        <v>#N/A</v>
      </c>
    </row>
    <row r="2383" spans="1:28" ht="25.15" customHeight="1" outlineLevel="3" x14ac:dyDescent="0.4">
      <c r="A2383" s="4" t="s">
        <v>21</v>
      </c>
      <c r="B2383" s="4" t="s">
        <v>171</v>
      </c>
      <c r="C2383" s="4" t="s">
        <v>7178</v>
      </c>
      <c r="D2383" s="4" t="s">
        <v>7179</v>
      </c>
      <c r="E2383" s="9"/>
      <c r="F2383" s="4" t="s">
        <v>7180</v>
      </c>
      <c r="G2383" s="4" t="s">
        <v>434</v>
      </c>
      <c r="H2383" s="9" t="s">
        <v>200</v>
      </c>
      <c r="I2383" s="9" t="s">
        <v>7181</v>
      </c>
      <c r="J2383" s="4">
        <v>5.5</v>
      </c>
      <c r="K2383" s="4">
        <v>0</v>
      </c>
      <c r="L2383" s="4" t="s">
        <v>279</v>
      </c>
      <c r="M2383" s="4">
        <v>5.5</v>
      </c>
      <c r="N2383" s="4"/>
      <c r="O2383" s="4">
        <v>6.5</v>
      </c>
      <c r="P2383" s="4" t="s">
        <v>436</v>
      </c>
      <c r="Q2383" s="4" t="s">
        <v>7178</v>
      </c>
      <c r="R2383" s="4"/>
      <c r="S2383" s="18"/>
      <c r="W2383" s="7" t="e">
        <f>VLOOKUP(F2383,'[7]2021年备案'!$F$8:$S$1293,14,0)</f>
        <v>#N/A</v>
      </c>
      <c r="Y2383" s="7" t="e">
        <f>J2383-W2383-M2383</f>
        <v>#N/A</v>
      </c>
      <c r="Z2383" s="7" t="s">
        <v>437</v>
      </c>
      <c r="AA2383" s="7" t="e">
        <f>_xlfn.XLOOKUP(F2383,'[8]乡镇通三级、旅游资源产业路项目明细'!$U:$U,'[8]乡镇通三级、旅游资源产业路项目明细'!$U:$U)</f>
        <v>#N/A</v>
      </c>
      <c r="AB2383" s="7" t="e">
        <f>VLOOKUP(F2383,[9]项目建设投资计划表!$L$7:$O$83,4,0)</f>
        <v>#N/A</v>
      </c>
    </row>
    <row r="2384" spans="1:28" ht="25.15" customHeight="1" outlineLevel="3" x14ac:dyDescent="0.4">
      <c r="A2384" s="4" t="s">
        <v>21</v>
      </c>
      <c r="B2384" s="4" t="s">
        <v>171</v>
      </c>
      <c r="C2384" s="4" t="s">
        <v>7182</v>
      </c>
      <c r="D2384" s="4" t="s">
        <v>33</v>
      </c>
      <c r="E2384" s="9"/>
      <c r="F2384" s="4" t="s">
        <v>7183</v>
      </c>
      <c r="G2384" s="4" t="s">
        <v>434</v>
      </c>
      <c r="H2384" s="9" t="s">
        <v>200</v>
      </c>
      <c r="I2384" s="9" t="s">
        <v>7184</v>
      </c>
      <c r="J2384" s="4">
        <v>3</v>
      </c>
      <c r="K2384" s="4">
        <v>0</v>
      </c>
      <c r="L2384" s="4" t="s">
        <v>279</v>
      </c>
      <c r="M2384" s="4">
        <v>3</v>
      </c>
      <c r="N2384" s="4"/>
      <c r="O2384" s="4">
        <v>6.5</v>
      </c>
      <c r="P2384" s="4" t="s">
        <v>436</v>
      </c>
      <c r="Q2384" s="4" t="s">
        <v>7182</v>
      </c>
      <c r="R2384" s="4"/>
      <c r="S2384" s="18"/>
      <c r="W2384" s="7" t="e">
        <f>VLOOKUP(F2384,'[7]2021年备案'!$F$8:$S$1293,14,0)</f>
        <v>#N/A</v>
      </c>
      <c r="Y2384" s="7" t="e">
        <f>J2384-W2384-M2384</f>
        <v>#N/A</v>
      </c>
      <c r="Z2384" s="7" t="s">
        <v>437</v>
      </c>
      <c r="AA2384" s="7" t="e">
        <f>_xlfn.XLOOKUP(F2384,'[8]乡镇通三级、旅游资源产业路项目明细'!$U:$U,'[8]乡镇通三级、旅游资源产业路项目明细'!$U:$U)</f>
        <v>#N/A</v>
      </c>
      <c r="AB2384" s="7" t="e">
        <f>VLOOKUP(F2384,[9]项目建设投资计划表!$L$7:$O$83,4,0)</f>
        <v>#N/A</v>
      </c>
    </row>
    <row r="2385" spans="1:28" ht="25.15" customHeight="1" outlineLevel="3" x14ac:dyDescent="0.4">
      <c r="A2385" s="4" t="s">
        <v>21</v>
      </c>
      <c r="B2385" s="4" t="s">
        <v>171</v>
      </c>
      <c r="C2385" s="4" t="s">
        <v>7185</v>
      </c>
      <c r="D2385" s="4" t="s">
        <v>33</v>
      </c>
      <c r="E2385" s="9"/>
      <c r="F2385" s="4" t="s">
        <v>7186</v>
      </c>
      <c r="G2385" s="4" t="s">
        <v>434</v>
      </c>
      <c r="H2385" s="9" t="s">
        <v>200</v>
      </c>
      <c r="I2385" s="9" t="s">
        <v>7187</v>
      </c>
      <c r="J2385" s="4">
        <v>26</v>
      </c>
      <c r="K2385" s="4">
        <v>0</v>
      </c>
      <c r="L2385" s="4" t="s">
        <v>279</v>
      </c>
      <c r="M2385" s="4">
        <v>26</v>
      </c>
      <c r="N2385" s="4"/>
      <c r="O2385" s="4">
        <v>6.5</v>
      </c>
      <c r="P2385" s="4" t="s">
        <v>436</v>
      </c>
      <c r="Q2385" s="4" t="s">
        <v>7185</v>
      </c>
      <c r="R2385" s="4"/>
      <c r="S2385" s="18"/>
      <c r="W2385" s="7" t="e">
        <f>VLOOKUP(F2385,'[7]2021年备案'!$F$8:$S$1293,14,0)</f>
        <v>#N/A</v>
      </c>
      <c r="Y2385" s="7" t="e">
        <f>J2385-W2385-M2385</f>
        <v>#N/A</v>
      </c>
      <c r="Z2385" s="7" t="s">
        <v>437</v>
      </c>
      <c r="AA2385" s="7" t="e">
        <f>_xlfn.XLOOKUP(F2385,'[8]乡镇通三级、旅游资源产业路项目明细'!$U:$U,'[8]乡镇通三级、旅游资源产业路项目明细'!$U:$U)</f>
        <v>#N/A</v>
      </c>
      <c r="AB2385" s="7" t="e">
        <f>VLOOKUP(F2385,[9]项目建设投资计划表!$L$7:$O$83,4,0)</f>
        <v>#N/A</v>
      </c>
    </row>
    <row r="2386" spans="1:28" s="1" customFormat="1" ht="25.15" customHeight="1" outlineLevel="2" x14ac:dyDescent="0.4">
      <c r="A2386" s="4"/>
      <c r="B2386" s="11" t="s">
        <v>174</v>
      </c>
      <c r="C2386" s="4"/>
      <c r="D2386" s="4"/>
      <c r="E2386" s="4"/>
      <c r="F2386" s="4"/>
      <c r="G2386" s="4"/>
      <c r="H2386" s="4"/>
      <c r="I2386" s="9"/>
      <c r="J2386" s="4">
        <f>SUBTOTAL(9,J2387:L2402)</f>
        <v>47.125000000000007</v>
      </c>
      <c r="K2386" s="4"/>
      <c r="L2386" s="4"/>
      <c r="M2386" s="4">
        <f>SUBTOTAL(9,M2387:P2402)</f>
        <v>53.625000000000007</v>
      </c>
      <c r="N2386" s="4">
        <v>45.719000000000001</v>
      </c>
      <c r="O2386" s="9"/>
      <c r="P2386" s="4"/>
      <c r="Q2386" s="4"/>
      <c r="R2386" s="4"/>
      <c r="S2386" s="18">
        <f t="shared" si="121"/>
        <v>1.4060000000000059</v>
      </c>
    </row>
    <row r="2387" spans="1:28" ht="25.15" customHeight="1" outlineLevel="3" x14ac:dyDescent="0.4">
      <c r="A2387" s="4" t="s">
        <v>21</v>
      </c>
      <c r="B2387" s="4" t="s">
        <v>174</v>
      </c>
      <c r="C2387" s="4" t="s">
        <v>7188</v>
      </c>
      <c r="D2387" s="4"/>
      <c r="E2387" s="4"/>
      <c r="F2387" s="4" t="s">
        <v>7189</v>
      </c>
      <c r="G2387" s="4" t="s">
        <v>434</v>
      </c>
      <c r="H2387" s="4" t="s">
        <v>200</v>
      </c>
      <c r="I2387" s="9" t="s">
        <v>7190</v>
      </c>
      <c r="J2387" s="4">
        <v>10.319000000000001</v>
      </c>
      <c r="K2387" s="4"/>
      <c r="L2387" s="4"/>
      <c r="M2387" s="4">
        <v>10.319000000000001</v>
      </c>
      <c r="N2387" s="4"/>
      <c r="O2387" s="4">
        <v>6.5</v>
      </c>
      <c r="P2387" s="4" t="s">
        <v>436</v>
      </c>
      <c r="Q2387" s="4" t="s">
        <v>7188</v>
      </c>
      <c r="R2387" s="4"/>
      <c r="S2387" s="18"/>
      <c r="W2387" s="7" t="e">
        <f>VLOOKUP(F2387,'[7]2021年备案'!$F$8:$S$1293,14,0)</f>
        <v>#N/A</v>
      </c>
      <c r="Y2387" s="7" t="e">
        <f>J2387-W2387-M2387</f>
        <v>#N/A</v>
      </c>
      <c r="Z2387" s="7" t="s">
        <v>437</v>
      </c>
      <c r="AA2387" s="7" t="e">
        <f>_xlfn.XLOOKUP(F2387,'[8]乡镇通三级、旅游资源产业路项目明细'!$U:$U,'[8]乡镇通三级、旅游资源产业路项目明细'!$U:$U)</f>
        <v>#N/A</v>
      </c>
      <c r="AB2387" s="7" t="e">
        <f>VLOOKUP(F2387,[9]项目建设投资计划表!$L$7:$O$83,4,0)</f>
        <v>#N/A</v>
      </c>
    </row>
    <row r="2388" spans="1:28" ht="25.15" customHeight="1" outlineLevel="3" x14ac:dyDescent="0.4">
      <c r="A2388" s="4" t="s">
        <v>21</v>
      </c>
      <c r="B2388" s="4" t="s">
        <v>174</v>
      </c>
      <c r="C2388" s="4" t="s">
        <v>7191</v>
      </c>
      <c r="D2388" s="4" t="s">
        <v>7192</v>
      </c>
      <c r="E2388" s="4"/>
      <c r="F2388" s="4" t="s">
        <v>7193</v>
      </c>
      <c r="G2388" s="4" t="s">
        <v>327</v>
      </c>
      <c r="H2388" s="4" t="s">
        <v>291</v>
      </c>
      <c r="I2388" s="9" t="s">
        <v>7194</v>
      </c>
      <c r="J2388" s="41">
        <v>6.1210000000000004</v>
      </c>
      <c r="K2388" s="4"/>
      <c r="L2388" s="4"/>
      <c r="M2388" s="41">
        <v>6.1210000000000004</v>
      </c>
      <c r="N2388" s="41"/>
      <c r="O2388" s="9"/>
      <c r="P2388" s="4" t="s">
        <v>279</v>
      </c>
      <c r="Q2388" s="4" t="s">
        <v>7192</v>
      </c>
      <c r="R2388" s="4"/>
      <c r="S2388" s="18"/>
      <c r="W2388" s="7" t="e">
        <f>VLOOKUP(F2388,'[7]2021年备案'!$F$8:$S$1293,14,0)</f>
        <v>#N/A</v>
      </c>
      <c r="AA2388" s="7" t="e">
        <f>_xlfn.XLOOKUP(F2388,'[8]乡镇通三级、旅游资源产业路项目明细'!$U:$U,'[8]乡镇通三级、旅游资源产业路项目明细'!$U:$U)</f>
        <v>#N/A</v>
      </c>
      <c r="AB2388" s="7" t="e">
        <f>VLOOKUP(F2388,[9]项目建设投资计划表!$L$7:$O$83,4,0)</f>
        <v>#N/A</v>
      </c>
    </row>
    <row r="2389" spans="1:28" ht="25.15" customHeight="1" outlineLevel="3" x14ac:dyDescent="0.4">
      <c r="A2389" s="4" t="s">
        <v>21</v>
      </c>
      <c r="B2389" s="4" t="s">
        <v>174</v>
      </c>
      <c r="C2389" s="4" t="s">
        <v>7195</v>
      </c>
      <c r="D2389" s="4" t="s">
        <v>7196</v>
      </c>
      <c r="E2389" s="4"/>
      <c r="F2389" s="4" t="s">
        <v>7197</v>
      </c>
      <c r="G2389" s="4" t="s">
        <v>327</v>
      </c>
      <c r="H2389" s="4" t="s">
        <v>291</v>
      </c>
      <c r="I2389" s="9" t="s">
        <v>283</v>
      </c>
      <c r="J2389" s="41">
        <v>2.5</v>
      </c>
      <c r="K2389" s="4"/>
      <c r="L2389" s="4"/>
      <c r="M2389" s="41">
        <v>2.5</v>
      </c>
      <c r="N2389" s="41"/>
      <c r="O2389" s="9"/>
      <c r="P2389" s="4" t="s">
        <v>279</v>
      </c>
      <c r="Q2389" s="4" t="s">
        <v>7196</v>
      </c>
      <c r="R2389" s="4"/>
      <c r="S2389" s="18"/>
      <c r="W2389" s="7" t="e">
        <f>VLOOKUP(F2389,'[7]2021年备案'!$F$8:$S$1293,14,0)</f>
        <v>#N/A</v>
      </c>
      <c r="AA2389" s="7" t="e">
        <f>_xlfn.XLOOKUP(F2389,'[8]乡镇通三级、旅游资源产业路项目明细'!$U:$U,'[8]乡镇通三级、旅游资源产业路项目明细'!$U:$U)</f>
        <v>#N/A</v>
      </c>
      <c r="AB2389" s="7" t="e">
        <f>VLOOKUP(F2389,[9]项目建设投资计划表!$L$7:$O$83,4,0)</f>
        <v>#N/A</v>
      </c>
    </row>
    <row r="2390" spans="1:28" ht="25.15" customHeight="1" outlineLevel="3" x14ac:dyDescent="0.4">
      <c r="A2390" s="4" t="s">
        <v>21</v>
      </c>
      <c r="B2390" s="4" t="s">
        <v>174</v>
      </c>
      <c r="C2390" s="4" t="s">
        <v>3885</v>
      </c>
      <c r="D2390" s="4" t="s">
        <v>7198</v>
      </c>
      <c r="E2390" s="4"/>
      <c r="F2390" s="4" t="s">
        <v>7199</v>
      </c>
      <c r="G2390" s="4" t="s">
        <v>327</v>
      </c>
      <c r="H2390" s="4" t="s">
        <v>291</v>
      </c>
      <c r="I2390" s="9" t="s">
        <v>7200</v>
      </c>
      <c r="J2390" s="41">
        <v>3.456</v>
      </c>
      <c r="K2390" s="4"/>
      <c r="L2390" s="4"/>
      <c r="M2390" s="41">
        <v>3.456</v>
      </c>
      <c r="N2390" s="41"/>
      <c r="O2390" s="9"/>
      <c r="P2390" s="4" t="s">
        <v>279</v>
      </c>
      <c r="Q2390" s="4" t="s">
        <v>7198</v>
      </c>
      <c r="R2390" s="4"/>
      <c r="S2390" s="18"/>
      <c r="W2390" s="7" t="e">
        <f>VLOOKUP(F2390,'[7]2021年备案'!$F$8:$S$1293,14,0)</f>
        <v>#N/A</v>
      </c>
      <c r="AA2390" s="7" t="e">
        <f>_xlfn.XLOOKUP(F2390,'[8]乡镇通三级、旅游资源产业路项目明细'!$U:$U,'[8]乡镇通三级、旅游资源产业路项目明细'!$U:$U)</f>
        <v>#N/A</v>
      </c>
      <c r="AB2390" s="7" t="e">
        <f>VLOOKUP(F2390,[9]项目建设投资计划表!$L$7:$O$83,4,0)</f>
        <v>#N/A</v>
      </c>
    </row>
    <row r="2391" spans="1:28" ht="25.15" customHeight="1" outlineLevel="3" x14ac:dyDescent="0.4">
      <c r="A2391" s="4" t="s">
        <v>21</v>
      </c>
      <c r="B2391" s="4" t="s">
        <v>174</v>
      </c>
      <c r="C2391" s="4" t="s">
        <v>962</v>
      </c>
      <c r="D2391" s="4" t="s">
        <v>7201</v>
      </c>
      <c r="E2391" s="4"/>
      <c r="F2391" s="4" t="s">
        <v>7202</v>
      </c>
      <c r="G2391" s="4" t="s">
        <v>327</v>
      </c>
      <c r="H2391" s="4" t="s">
        <v>291</v>
      </c>
      <c r="I2391" s="9" t="s">
        <v>7203</v>
      </c>
      <c r="J2391" s="41">
        <v>1.954</v>
      </c>
      <c r="K2391" s="4"/>
      <c r="L2391" s="4"/>
      <c r="M2391" s="41">
        <v>1.954</v>
      </c>
      <c r="N2391" s="41"/>
      <c r="O2391" s="9"/>
      <c r="P2391" s="4" t="s">
        <v>279</v>
      </c>
      <c r="Q2391" s="4" t="s">
        <v>7201</v>
      </c>
      <c r="R2391" s="4"/>
      <c r="S2391" s="18"/>
      <c r="W2391" s="7" t="e">
        <f>VLOOKUP(F2391,'[7]2021年备案'!$F$8:$S$1293,14,0)</f>
        <v>#N/A</v>
      </c>
      <c r="AA2391" s="7" t="e">
        <f>_xlfn.XLOOKUP(F2391,'[8]乡镇通三级、旅游资源产业路项目明细'!$U:$U,'[8]乡镇通三级、旅游资源产业路项目明细'!$U:$U)</f>
        <v>#N/A</v>
      </c>
      <c r="AB2391" s="7" t="e">
        <f>VLOOKUP(F2391,[9]项目建设投资计划表!$L$7:$O$83,4,0)</f>
        <v>#N/A</v>
      </c>
    </row>
    <row r="2392" spans="1:28" ht="25.15" customHeight="1" outlineLevel="3" x14ac:dyDescent="0.4">
      <c r="A2392" s="4" t="s">
        <v>21</v>
      </c>
      <c r="B2392" s="4" t="s">
        <v>174</v>
      </c>
      <c r="C2392" s="4" t="s">
        <v>7204</v>
      </c>
      <c r="D2392" s="4" t="s">
        <v>7205</v>
      </c>
      <c r="E2392" s="4"/>
      <c r="F2392" s="4" t="s">
        <v>7206</v>
      </c>
      <c r="G2392" s="4" t="s">
        <v>327</v>
      </c>
      <c r="H2392" s="4" t="s">
        <v>291</v>
      </c>
      <c r="I2392" s="9" t="s">
        <v>283</v>
      </c>
      <c r="J2392" s="41">
        <v>2.0979999999999999</v>
      </c>
      <c r="K2392" s="4"/>
      <c r="L2392" s="4"/>
      <c r="M2392" s="41">
        <v>2.0979999999999999</v>
      </c>
      <c r="N2392" s="41"/>
      <c r="O2392" s="9"/>
      <c r="P2392" s="4" t="s">
        <v>279</v>
      </c>
      <c r="Q2392" s="4" t="s">
        <v>7205</v>
      </c>
      <c r="R2392" s="4"/>
      <c r="S2392" s="18"/>
      <c r="W2392" s="7" t="e">
        <f>VLOOKUP(F2392,'[7]2021年备案'!$F$8:$S$1293,14,0)</f>
        <v>#N/A</v>
      </c>
      <c r="AA2392" s="7" t="e">
        <f>_xlfn.XLOOKUP(F2392,'[8]乡镇通三级、旅游资源产业路项目明细'!$U:$U,'[8]乡镇通三级、旅游资源产业路项目明细'!$U:$U)</f>
        <v>#N/A</v>
      </c>
      <c r="AB2392" s="7" t="e">
        <f>VLOOKUP(F2392,[9]项目建设投资计划表!$L$7:$O$83,4,0)</f>
        <v>#N/A</v>
      </c>
    </row>
    <row r="2393" spans="1:28" ht="25.15" customHeight="1" outlineLevel="3" x14ac:dyDescent="0.4">
      <c r="A2393" s="4" t="s">
        <v>21</v>
      </c>
      <c r="B2393" s="4" t="s">
        <v>174</v>
      </c>
      <c r="C2393" s="4" t="s">
        <v>7207</v>
      </c>
      <c r="D2393" s="4" t="s">
        <v>7208</v>
      </c>
      <c r="E2393" s="4"/>
      <c r="F2393" s="4" t="s">
        <v>7209</v>
      </c>
      <c r="G2393" s="4" t="s">
        <v>327</v>
      </c>
      <c r="H2393" s="4" t="s">
        <v>291</v>
      </c>
      <c r="I2393" s="9" t="s">
        <v>7210</v>
      </c>
      <c r="J2393" s="41">
        <v>3.6560000000000001</v>
      </c>
      <c r="K2393" s="4"/>
      <c r="L2393" s="4"/>
      <c r="M2393" s="41">
        <v>3.6560000000000001</v>
      </c>
      <c r="N2393" s="41"/>
      <c r="O2393" s="9"/>
      <c r="P2393" s="4" t="s">
        <v>279</v>
      </c>
      <c r="Q2393" s="4" t="s">
        <v>7208</v>
      </c>
      <c r="R2393" s="4"/>
      <c r="S2393" s="18"/>
      <c r="W2393" s="7" t="e">
        <f>VLOOKUP(F2393,'[7]2021年备案'!$F$8:$S$1293,14,0)</f>
        <v>#N/A</v>
      </c>
      <c r="AA2393" s="7" t="e">
        <f>_xlfn.XLOOKUP(F2393,'[8]乡镇通三级、旅游资源产业路项目明细'!$U:$U,'[8]乡镇通三级、旅游资源产业路项目明细'!$U:$U)</f>
        <v>#N/A</v>
      </c>
      <c r="AB2393" s="7" t="e">
        <f>VLOOKUP(F2393,[9]项目建设投资计划表!$L$7:$O$83,4,0)</f>
        <v>#N/A</v>
      </c>
    </row>
    <row r="2394" spans="1:28" ht="25.15" customHeight="1" outlineLevel="3" x14ac:dyDescent="0.4">
      <c r="A2394" s="4" t="s">
        <v>21</v>
      </c>
      <c r="B2394" s="4" t="s">
        <v>174</v>
      </c>
      <c r="C2394" s="4" t="s">
        <v>7195</v>
      </c>
      <c r="D2394" s="4" t="s">
        <v>2205</v>
      </c>
      <c r="E2394" s="4"/>
      <c r="F2394" s="4" t="s">
        <v>7211</v>
      </c>
      <c r="G2394" s="4" t="s">
        <v>327</v>
      </c>
      <c r="H2394" s="4" t="s">
        <v>291</v>
      </c>
      <c r="I2394" s="9" t="s">
        <v>7212</v>
      </c>
      <c r="J2394" s="41">
        <v>1.28</v>
      </c>
      <c r="K2394" s="4"/>
      <c r="L2394" s="4"/>
      <c r="M2394" s="41">
        <v>1.28</v>
      </c>
      <c r="N2394" s="41"/>
      <c r="O2394" s="9"/>
      <c r="P2394" s="4" t="s">
        <v>279</v>
      </c>
      <c r="Q2394" s="4" t="s">
        <v>2205</v>
      </c>
      <c r="R2394" s="4"/>
      <c r="S2394" s="18"/>
      <c r="W2394" s="7" t="e">
        <f>VLOOKUP(F2394,'[7]2021年备案'!$F$8:$S$1293,14,0)</f>
        <v>#N/A</v>
      </c>
      <c r="AA2394" s="7" t="e">
        <f>_xlfn.XLOOKUP(F2394,'[8]乡镇通三级、旅游资源产业路项目明细'!$U:$U,'[8]乡镇通三级、旅游资源产业路项目明细'!$U:$U)</f>
        <v>#N/A</v>
      </c>
      <c r="AB2394" s="7" t="e">
        <f>VLOOKUP(F2394,[9]项目建设投资计划表!$L$7:$O$83,4,0)</f>
        <v>#N/A</v>
      </c>
    </row>
    <row r="2395" spans="1:28" ht="25.15" customHeight="1" outlineLevel="3" x14ac:dyDescent="0.4">
      <c r="A2395" s="4" t="s">
        <v>21</v>
      </c>
      <c r="B2395" s="4" t="s">
        <v>174</v>
      </c>
      <c r="C2395" s="4" t="s">
        <v>3885</v>
      </c>
      <c r="D2395" s="4" t="s">
        <v>7213</v>
      </c>
      <c r="E2395" s="4"/>
      <c r="F2395" s="4" t="s">
        <v>7214</v>
      </c>
      <c r="G2395" s="4" t="s">
        <v>327</v>
      </c>
      <c r="H2395" s="4" t="s">
        <v>291</v>
      </c>
      <c r="I2395" s="9" t="s">
        <v>7215</v>
      </c>
      <c r="J2395" s="41">
        <v>1.2629999999999999</v>
      </c>
      <c r="K2395" s="4"/>
      <c r="L2395" s="4"/>
      <c r="M2395" s="41">
        <v>1.2629999999999999</v>
      </c>
      <c r="N2395" s="41"/>
      <c r="O2395" s="9"/>
      <c r="P2395" s="4" t="s">
        <v>279</v>
      </c>
      <c r="Q2395" s="4" t="s">
        <v>7213</v>
      </c>
      <c r="R2395" s="4"/>
      <c r="S2395" s="18"/>
      <c r="W2395" s="7" t="e">
        <f>VLOOKUP(F2395,'[7]2021年备案'!$F$8:$S$1293,14,0)</f>
        <v>#N/A</v>
      </c>
      <c r="AA2395" s="7" t="e">
        <f>_xlfn.XLOOKUP(F2395,'[8]乡镇通三级、旅游资源产业路项目明细'!$U:$U,'[8]乡镇通三级、旅游资源产业路项目明细'!$U:$U)</f>
        <v>#N/A</v>
      </c>
      <c r="AB2395" s="7" t="e">
        <f>VLOOKUP(F2395,[9]项目建设投资计划表!$L$7:$O$83,4,0)</f>
        <v>#N/A</v>
      </c>
    </row>
    <row r="2396" spans="1:28" ht="25.15" customHeight="1" outlineLevel="3" x14ac:dyDescent="0.4">
      <c r="A2396" s="4" t="s">
        <v>21</v>
      </c>
      <c r="B2396" s="4" t="s">
        <v>174</v>
      </c>
      <c r="C2396" s="4" t="s">
        <v>7204</v>
      </c>
      <c r="D2396" s="4" t="s">
        <v>7216</v>
      </c>
      <c r="E2396" s="4"/>
      <c r="F2396" s="4" t="s">
        <v>7217</v>
      </c>
      <c r="G2396" s="4" t="s">
        <v>327</v>
      </c>
      <c r="H2396" s="4" t="s">
        <v>291</v>
      </c>
      <c r="I2396" s="9" t="s">
        <v>7218</v>
      </c>
      <c r="J2396" s="41">
        <v>2.0979999999999999</v>
      </c>
      <c r="K2396" s="4"/>
      <c r="L2396" s="4"/>
      <c r="M2396" s="41">
        <v>2.0979999999999999</v>
      </c>
      <c r="N2396" s="41"/>
      <c r="O2396" s="9"/>
      <c r="P2396" s="4" t="s">
        <v>279</v>
      </c>
      <c r="Q2396" s="4" t="s">
        <v>7216</v>
      </c>
      <c r="R2396" s="4"/>
      <c r="S2396" s="18"/>
      <c r="W2396" s="7" t="e">
        <f>VLOOKUP(F2396,'[7]2021年备案'!$F$8:$S$1293,14,0)</f>
        <v>#N/A</v>
      </c>
      <c r="AA2396" s="7" t="e">
        <f>_xlfn.XLOOKUP(F2396,'[8]乡镇通三级、旅游资源产业路项目明细'!$U:$U,'[8]乡镇通三级、旅游资源产业路项目明细'!$U:$U)</f>
        <v>#N/A</v>
      </c>
      <c r="AB2396" s="7" t="e">
        <f>VLOOKUP(F2396,[9]项目建设投资计划表!$L$7:$O$83,4,0)</f>
        <v>#N/A</v>
      </c>
    </row>
    <row r="2397" spans="1:28" ht="25.15" customHeight="1" outlineLevel="3" x14ac:dyDescent="0.4">
      <c r="A2397" s="4" t="s">
        <v>21</v>
      </c>
      <c r="B2397" s="4" t="s">
        <v>174</v>
      </c>
      <c r="C2397" s="4" t="s">
        <v>7219</v>
      </c>
      <c r="D2397" s="4" t="s">
        <v>7220</v>
      </c>
      <c r="E2397" s="4"/>
      <c r="F2397" s="4" t="s">
        <v>7221</v>
      </c>
      <c r="G2397" s="4" t="s">
        <v>327</v>
      </c>
      <c r="H2397" s="4" t="s">
        <v>291</v>
      </c>
      <c r="I2397" s="9" t="s">
        <v>283</v>
      </c>
      <c r="J2397" s="41">
        <v>0.8</v>
      </c>
      <c r="K2397" s="4"/>
      <c r="L2397" s="4"/>
      <c r="M2397" s="41">
        <v>0.8</v>
      </c>
      <c r="N2397" s="41"/>
      <c r="O2397" s="9"/>
      <c r="P2397" s="4" t="s">
        <v>279</v>
      </c>
      <c r="Q2397" s="4" t="s">
        <v>7220</v>
      </c>
      <c r="R2397" s="4"/>
      <c r="S2397" s="18"/>
      <c r="W2397" s="7" t="e">
        <f>VLOOKUP(F2397,'[7]2021年备案'!$F$8:$S$1293,14,0)</f>
        <v>#N/A</v>
      </c>
      <c r="AA2397" s="7" t="e">
        <f>_xlfn.XLOOKUP(F2397,'[8]乡镇通三级、旅游资源产业路项目明细'!$U:$U,'[8]乡镇通三级、旅游资源产业路项目明细'!$U:$U)</f>
        <v>#N/A</v>
      </c>
      <c r="AB2397" s="7" t="e">
        <f>VLOOKUP(F2397,[9]项目建设投资计划表!$L$7:$O$83,4,0)</f>
        <v>#N/A</v>
      </c>
    </row>
    <row r="2398" spans="1:28" ht="25.15" customHeight="1" outlineLevel="3" x14ac:dyDescent="0.4">
      <c r="A2398" s="4" t="s">
        <v>21</v>
      </c>
      <c r="B2398" s="4" t="s">
        <v>174</v>
      </c>
      <c r="C2398" s="4" t="s">
        <v>7204</v>
      </c>
      <c r="D2398" s="4" t="s">
        <v>7222</v>
      </c>
      <c r="E2398" s="4"/>
      <c r="F2398" s="4" t="s">
        <v>7223</v>
      </c>
      <c r="G2398" s="4" t="s">
        <v>327</v>
      </c>
      <c r="H2398" s="4" t="s">
        <v>291</v>
      </c>
      <c r="I2398" s="9" t="s">
        <v>7224</v>
      </c>
      <c r="J2398" s="41">
        <v>2.91</v>
      </c>
      <c r="K2398" s="4"/>
      <c r="L2398" s="4"/>
      <c r="M2398" s="41">
        <v>2.91</v>
      </c>
      <c r="N2398" s="41"/>
      <c r="O2398" s="9"/>
      <c r="P2398" s="4" t="s">
        <v>279</v>
      </c>
      <c r="Q2398" s="4" t="s">
        <v>7222</v>
      </c>
      <c r="R2398" s="4"/>
      <c r="S2398" s="18"/>
      <c r="W2398" s="7" t="e">
        <f>VLOOKUP(F2398,'[7]2021年备案'!$F$8:$S$1293,14,0)</f>
        <v>#N/A</v>
      </c>
      <c r="AA2398" s="7" t="e">
        <f>_xlfn.XLOOKUP(F2398,'[8]乡镇通三级、旅游资源产业路项目明细'!$U:$U,'[8]乡镇通三级、旅游资源产业路项目明细'!$U:$U)</f>
        <v>#N/A</v>
      </c>
      <c r="AB2398" s="7" t="e">
        <f>VLOOKUP(F2398,[9]项目建设投资计划表!$L$7:$O$83,4,0)</f>
        <v>#N/A</v>
      </c>
    </row>
    <row r="2399" spans="1:28" ht="25.15" customHeight="1" outlineLevel="3" x14ac:dyDescent="0.4">
      <c r="A2399" s="4" t="s">
        <v>21</v>
      </c>
      <c r="B2399" s="4" t="s">
        <v>174</v>
      </c>
      <c r="C2399" s="4" t="s">
        <v>7204</v>
      </c>
      <c r="D2399" s="4" t="s">
        <v>7225</v>
      </c>
      <c r="E2399" s="4"/>
      <c r="F2399" s="4" t="s">
        <v>7226</v>
      </c>
      <c r="G2399" s="4" t="s">
        <v>327</v>
      </c>
      <c r="H2399" s="4" t="s">
        <v>291</v>
      </c>
      <c r="I2399" s="9" t="s">
        <v>7227</v>
      </c>
      <c r="J2399" s="41">
        <v>1.2</v>
      </c>
      <c r="K2399" s="4"/>
      <c r="L2399" s="4"/>
      <c r="M2399" s="41">
        <v>1.2</v>
      </c>
      <c r="N2399" s="41"/>
      <c r="O2399" s="9"/>
      <c r="P2399" s="4" t="s">
        <v>279</v>
      </c>
      <c r="Q2399" s="4" t="s">
        <v>7225</v>
      </c>
      <c r="R2399" s="4"/>
      <c r="S2399" s="18"/>
      <c r="W2399" s="7" t="e">
        <f>VLOOKUP(F2399,'[7]2021年备案'!$F$8:$S$1293,14,0)</f>
        <v>#N/A</v>
      </c>
      <c r="AA2399" s="7" t="e">
        <f>_xlfn.XLOOKUP(F2399,'[8]乡镇通三级、旅游资源产业路项目明细'!$U:$U,'[8]乡镇通三级、旅游资源产业路项目明细'!$U:$U)</f>
        <v>#N/A</v>
      </c>
      <c r="AB2399" s="7" t="e">
        <f>VLOOKUP(F2399,[9]项目建设投资计划表!$L$7:$O$83,4,0)</f>
        <v>#N/A</v>
      </c>
    </row>
    <row r="2400" spans="1:28" ht="25.15" customHeight="1" outlineLevel="3" x14ac:dyDescent="0.4">
      <c r="A2400" s="4" t="s">
        <v>21</v>
      </c>
      <c r="B2400" s="4" t="s">
        <v>174</v>
      </c>
      <c r="C2400" s="4" t="s">
        <v>7228</v>
      </c>
      <c r="D2400" s="4" t="s">
        <v>7229</v>
      </c>
      <c r="E2400" s="4"/>
      <c r="F2400" s="4" t="s">
        <v>7230</v>
      </c>
      <c r="G2400" s="4" t="s">
        <v>327</v>
      </c>
      <c r="H2400" s="4" t="s">
        <v>291</v>
      </c>
      <c r="I2400" s="9" t="s">
        <v>7231</v>
      </c>
      <c r="J2400" s="41">
        <v>3.2</v>
      </c>
      <c r="K2400" s="4"/>
      <c r="L2400" s="4"/>
      <c r="M2400" s="41">
        <v>3.2</v>
      </c>
      <c r="N2400" s="41"/>
      <c r="O2400" s="9"/>
      <c r="P2400" s="4" t="s">
        <v>279</v>
      </c>
      <c r="Q2400" s="4" t="s">
        <v>7229</v>
      </c>
      <c r="R2400" s="4"/>
      <c r="S2400" s="18"/>
      <c r="W2400" s="7" t="e">
        <f>VLOOKUP(F2400,'[7]2021年备案'!$F$8:$S$1293,14,0)</f>
        <v>#N/A</v>
      </c>
      <c r="AA2400" s="7" t="e">
        <f>_xlfn.XLOOKUP(F2400,'[8]乡镇通三级、旅游资源产业路项目明细'!$U:$U,'[8]乡镇通三级、旅游资源产业路项目明细'!$U:$U)</f>
        <v>#N/A</v>
      </c>
      <c r="AB2400" s="7" t="e">
        <f>VLOOKUP(F2400,[9]项目建设投资计划表!$L$7:$O$83,4,0)</f>
        <v>#N/A</v>
      </c>
    </row>
    <row r="2401" spans="1:28" ht="25.15" customHeight="1" outlineLevel="3" x14ac:dyDescent="0.4">
      <c r="A2401" s="4" t="s">
        <v>21</v>
      </c>
      <c r="B2401" s="4" t="s">
        <v>174</v>
      </c>
      <c r="C2401" s="4" t="s">
        <v>7232</v>
      </c>
      <c r="D2401" s="4" t="s">
        <v>7233</v>
      </c>
      <c r="E2401" s="4"/>
      <c r="F2401" s="4" t="s">
        <v>7234</v>
      </c>
      <c r="G2401" s="4" t="s">
        <v>327</v>
      </c>
      <c r="H2401" s="4" t="s">
        <v>291</v>
      </c>
      <c r="I2401" s="9" t="s">
        <v>7235</v>
      </c>
      <c r="J2401" s="41">
        <v>3.07</v>
      </c>
      <c r="K2401" s="4"/>
      <c r="L2401" s="4"/>
      <c r="M2401" s="41">
        <v>3.07</v>
      </c>
      <c r="N2401" s="41"/>
      <c r="O2401" s="9"/>
      <c r="P2401" s="4" t="s">
        <v>279</v>
      </c>
      <c r="Q2401" s="4" t="s">
        <v>7233</v>
      </c>
      <c r="R2401" s="4"/>
      <c r="S2401" s="18"/>
      <c r="W2401" s="7" t="e">
        <f>VLOOKUP(F2401,'[7]2021年备案'!$F$8:$S$1293,14,0)</f>
        <v>#N/A</v>
      </c>
      <c r="AA2401" s="7" t="e">
        <f>_xlfn.XLOOKUP(F2401,'[8]乡镇通三级、旅游资源产业路项目明细'!$U:$U,'[8]乡镇通三级、旅游资源产业路项目明细'!$U:$U)</f>
        <v>#N/A</v>
      </c>
      <c r="AB2401" s="7" t="e">
        <f>VLOOKUP(F2401,[9]项目建设投资计划表!$L$7:$O$83,4,0)</f>
        <v>#N/A</v>
      </c>
    </row>
    <row r="2402" spans="1:28" ht="25.15" customHeight="1" outlineLevel="3" x14ac:dyDescent="0.4">
      <c r="A2402" s="4" t="s">
        <v>21</v>
      </c>
      <c r="B2402" s="4" t="s">
        <v>174</v>
      </c>
      <c r="C2402" s="4" t="s">
        <v>7236</v>
      </c>
      <c r="D2402" s="4" t="s">
        <v>7237</v>
      </c>
      <c r="E2402" s="4"/>
      <c r="F2402" s="4" t="s">
        <v>7238</v>
      </c>
      <c r="G2402" s="4" t="s">
        <v>327</v>
      </c>
      <c r="H2402" s="4" t="s">
        <v>291</v>
      </c>
      <c r="I2402" s="9" t="s">
        <v>7239</v>
      </c>
      <c r="J2402" s="41">
        <v>1.2</v>
      </c>
      <c r="K2402" s="4"/>
      <c r="L2402" s="4"/>
      <c r="M2402" s="41">
        <v>1.2</v>
      </c>
      <c r="N2402" s="41"/>
      <c r="O2402" s="9"/>
      <c r="P2402" s="4" t="s">
        <v>279</v>
      </c>
      <c r="Q2402" s="4" t="s">
        <v>7237</v>
      </c>
      <c r="R2402" s="4"/>
      <c r="S2402" s="18"/>
      <c r="W2402" s="7" t="e">
        <f>VLOOKUP(F2402,'[7]2021年备案'!$F$8:$S$1293,14,0)</f>
        <v>#N/A</v>
      </c>
      <c r="AA2402" s="7" t="e">
        <f>_xlfn.XLOOKUP(F2402,'[8]乡镇通三级、旅游资源产业路项目明细'!$U:$U,'[8]乡镇通三级、旅游资源产业路项目明细'!$U:$U)</f>
        <v>#N/A</v>
      </c>
      <c r="AB2402" s="7" t="e">
        <f>VLOOKUP(F2402,[9]项目建设投资计划表!$L$7:$O$83,4,0)</f>
        <v>#N/A</v>
      </c>
    </row>
    <row r="2403" spans="1:28" s="1" customFormat="1" ht="25.15" customHeight="1" outlineLevel="2" x14ac:dyDescent="0.4">
      <c r="A2403" s="4"/>
      <c r="B2403" s="11" t="s">
        <v>243</v>
      </c>
      <c r="C2403" s="4"/>
      <c r="D2403" s="4"/>
      <c r="E2403" s="9"/>
      <c r="F2403" s="4"/>
      <c r="G2403" s="4"/>
      <c r="H2403" s="9"/>
      <c r="I2403" s="9"/>
      <c r="J2403" s="4">
        <f>SUBTOTAL(9,J2404:J2408)</f>
        <v>34</v>
      </c>
      <c r="K2403" s="4"/>
      <c r="L2403" s="4"/>
      <c r="M2403" s="4">
        <f>SUBTOTAL(9,M2404:M2408)</f>
        <v>24</v>
      </c>
      <c r="N2403" s="4">
        <v>24</v>
      </c>
      <c r="O2403" s="4"/>
      <c r="P2403" s="4"/>
      <c r="Q2403" s="4"/>
      <c r="R2403" s="4"/>
      <c r="S2403" s="18">
        <f t="shared" si="121"/>
        <v>10</v>
      </c>
    </row>
    <row r="2404" spans="1:28" ht="25.15" customHeight="1" outlineLevel="3" x14ac:dyDescent="0.4">
      <c r="A2404" s="4" t="s">
        <v>21</v>
      </c>
      <c r="B2404" s="4" t="s">
        <v>243</v>
      </c>
      <c r="C2404" s="4" t="s">
        <v>7240</v>
      </c>
      <c r="D2404" s="4" t="s">
        <v>7241</v>
      </c>
      <c r="E2404" s="9"/>
      <c r="F2404" s="4" t="s">
        <v>7242</v>
      </c>
      <c r="G2404" s="4" t="s">
        <v>434</v>
      </c>
      <c r="H2404" s="9" t="s">
        <v>200</v>
      </c>
      <c r="I2404" s="9" t="s">
        <v>7243</v>
      </c>
      <c r="J2404" s="4">
        <v>20</v>
      </c>
      <c r="K2404" s="4">
        <v>0</v>
      </c>
      <c r="L2404" s="4" t="s">
        <v>279</v>
      </c>
      <c r="M2404" s="4">
        <v>10</v>
      </c>
      <c r="N2404" s="4"/>
      <c r="O2404" s="4">
        <v>6.5</v>
      </c>
      <c r="P2404" s="4" t="s">
        <v>436</v>
      </c>
      <c r="Q2404" s="4" t="s">
        <v>7240</v>
      </c>
      <c r="R2404" s="4" t="s">
        <v>366</v>
      </c>
      <c r="S2404" s="18"/>
      <c r="W2404" s="7">
        <f>VLOOKUP(F2404,'[7]2021年备案'!$F$8:$S$1293,14,0)</f>
        <v>10</v>
      </c>
      <c r="X2404" s="7">
        <f>J2404-W2404</f>
        <v>10</v>
      </c>
      <c r="Y2404" s="7">
        <f>J2404-W2404-M2404</f>
        <v>0</v>
      </c>
      <c r="Z2404" s="7" t="s">
        <v>437</v>
      </c>
      <c r="AA2404" s="7" t="str">
        <f>_xlfn.XLOOKUP(F2404,'[8]乡镇通三级、旅游资源产业路项目明细'!$U:$U,'[8]乡镇通三级、旅游资源产业路项目明细'!$U:$U)</f>
        <v>高村至板栗树</v>
      </c>
      <c r="AB2404" s="7" t="e">
        <f>VLOOKUP(F2404,[9]项目建设投资计划表!$L$7:$O$83,4,0)</f>
        <v>#N/A</v>
      </c>
    </row>
    <row r="2405" spans="1:28" ht="25.15" customHeight="1" outlineLevel="3" x14ac:dyDescent="0.4">
      <c r="A2405" s="4" t="s">
        <v>21</v>
      </c>
      <c r="B2405" s="4" t="s">
        <v>243</v>
      </c>
      <c r="C2405" s="4" t="s">
        <v>7244</v>
      </c>
      <c r="D2405" s="4" t="s">
        <v>7245</v>
      </c>
      <c r="E2405" s="9"/>
      <c r="F2405" s="4" t="s">
        <v>7246</v>
      </c>
      <c r="G2405" s="4" t="s">
        <v>434</v>
      </c>
      <c r="H2405" s="4" t="s">
        <v>200</v>
      </c>
      <c r="I2405" s="9" t="s">
        <v>7247</v>
      </c>
      <c r="J2405" s="4">
        <v>7</v>
      </c>
      <c r="K2405" s="4"/>
      <c r="L2405" s="4"/>
      <c r="M2405" s="4">
        <v>7</v>
      </c>
      <c r="N2405" s="4"/>
      <c r="O2405" s="4">
        <v>6.5</v>
      </c>
      <c r="P2405" s="4" t="s">
        <v>436</v>
      </c>
      <c r="Q2405" s="4" t="s">
        <v>7244</v>
      </c>
      <c r="R2405" s="4"/>
      <c r="S2405" s="18"/>
      <c r="W2405" s="7" t="e">
        <f>VLOOKUP(F2405,'[7]2021年备案'!$F$8:$S$1293,14,0)</f>
        <v>#N/A</v>
      </c>
      <c r="Y2405" s="7" t="e">
        <f>J2405-W2405-M2405</f>
        <v>#N/A</v>
      </c>
      <c r="Z2405" s="7" t="s">
        <v>437</v>
      </c>
      <c r="AA2405" s="7" t="e">
        <f>_xlfn.XLOOKUP(F2405,'[8]乡镇通三级、旅游资源产业路项目明细'!$U:$U,'[8]乡镇通三级、旅游资源产业路项目明细'!$U:$U)</f>
        <v>#N/A</v>
      </c>
      <c r="AB2405" s="7" t="e">
        <f>VLOOKUP(F2405,[9]项目建设投资计划表!$L$7:$O$83,4,0)</f>
        <v>#N/A</v>
      </c>
    </row>
    <row r="2406" spans="1:28" ht="25.15" customHeight="1" outlineLevel="3" x14ac:dyDescent="0.4">
      <c r="A2406" s="4" t="s">
        <v>21</v>
      </c>
      <c r="B2406" s="4" t="s">
        <v>243</v>
      </c>
      <c r="C2406" s="4" t="s">
        <v>7248</v>
      </c>
      <c r="D2406" s="4" t="s">
        <v>7249</v>
      </c>
      <c r="E2406" s="9"/>
      <c r="F2406" s="4" t="s">
        <v>7250</v>
      </c>
      <c r="G2406" s="4" t="s">
        <v>275</v>
      </c>
      <c r="H2406" s="9" t="s">
        <v>291</v>
      </c>
      <c r="I2406" s="9" t="s">
        <v>283</v>
      </c>
      <c r="J2406" s="4">
        <v>1</v>
      </c>
      <c r="K2406" s="4" t="s">
        <v>284</v>
      </c>
      <c r="L2406" s="4">
        <v>0</v>
      </c>
      <c r="M2406" s="4">
        <v>1</v>
      </c>
      <c r="N2406" s="4"/>
      <c r="O2406" s="4">
        <v>4.5</v>
      </c>
      <c r="P2406" s="4" t="s">
        <v>279</v>
      </c>
      <c r="Q2406" s="4" t="s">
        <v>7251</v>
      </c>
      <c r="R2406" s="4"/>
      <c r="S2406" s="18"/>
      <c r="U2406" s="7">
        <f>VLOOKUP(F2406,[6]农村公路!$I$6:$W$11652,15,0)</f>
        <v>1</v>
      </c>
      <c r="V2406" s="7">
        <f>J2406-U2406</f>
        <v>0</v>
      </c>
      <c r="W2406" s="7" t="e">
        <f>VLOOKUP(F2406,'[7]乡镇通三级、旅游资源产业路项目明细'!$F$8:$S$1305,14,0)</f>
        <v>#N/A</v>
      </c>
      <c r="AA2406" s="7" t="e">
        <f>_xlfn.XLOOKUP(F2406,'[8]乡镇通三级、旅游资源产业路项目明细'!$U:$U,'[8]乡镇通三级、旅游资源产业路项目明细'!$U:$U)</f>
        <v>#N/A</v>
      </c>
      <c r="AB2406" s="7" t="e">
        <f>VLOOKUP(F2406,[9]项目建设投资计划表!$L$7:$O$83,4,0)</f>
        <v>#N/A</v>
      </c>
    </row>
    <row r="2407" spans="1:28" ht="25.15" customHeight="1" outlineLevel="3" x14ac:dyDescent="0.4">
      <c r="A2407" s="4" t="s">
        <v>21</v>
      </c>
      <c r="B2407" s="4" t="s">
        <v>243</v>
      </c>
      <c r="C2407" s="4" t="s">
        <v>7252</v>
      </c>
      <c r="D2407" s="4" t="s">
        <v>7253</v>
      </c>
      <c r="E2407" s="9"/>
      <c r="F2407" s="4" t="s">
        <v>7254</v>
      </c>
      <c r="G2407" s="4" t="s">
        <v>275</v>
      </c>
      <c r="H2407" s="9" t="s">
        <v>291</v>
      </c>
      <c r="I2407" s="9" t="s">
        <v>283</v>
      </c>
      <c r="J2407" s="4">
        <v>3</v>
      </c>
      <c r="K2407" s="4">
        <v>3.5</v>
      </c>
      <c r="L2407" s="4"/>
      <c r="M2407" s="4">
        <v>3</v>
      </c>
      <c r="N2407" s="4"/>
      <c r="O2407" s="4">
        <v>4.5</v>
      </c>
      <c r="P2407" s="4" t="s">
        <v>279</v>
      </c>
      <c r="Q2407" s="4" t="s">
        <v>7255</v>
      </c>
      <c r="R2407" s="4"/>
      <c r="S2407" s="18"/>
      <c r="U2407" s="7">
        <f>VLOOKUP(F2407,[6]农村公路!$I$6:$W$11652,15,0)</f>
        <v>3</v>
      </c>
      <c r="V2407" s="7">
        <f>J2407-U2407</f>
        <v>0</v>
      </c>
      <c r="W2407" s="7" t="e">
        <f>VLOOKUP(F2407,'[7]乡镇通三级、旅游资源产业路项目明细'!$F$8:$S$1305,14,0)</f>
        <v>#N/A</v>
      </c>
      <c r="AA2407" s="7" t="e">
        <f>_xlfn.XLOOKUP(F2407,'[8]乡镇通三级、旅游资源产业路项目明细'!$U:$U,'[8]乡镇通三级、旅游资源产业路项目明细'!$U:$U)</f>
        <v>#N/A</v>
      </c>
      <c r="AB2407" s="7" t="e">
        <f>VLOOKUP(F2407,[9]项目建设投资计划表!$L$7:$O$83,4,0)</f>
        <v>#N/A</v>
      </c>
    </row>
    <row r="2408" spans="1:28" ht="25.15" customHeight="1" outlineLevel="3" x14ac:dyDescent="0.4">
      <c r="A2408" s="4" t="s">
        <v>21</v>
      </c>
      <c r="B2408" s="4" t="s">
        <v>243</v>
      </c>
      <c r="C2408" s="4" t="s">
        <v>7256</v>
      </c>
      <c r="D2408" s="4" t="s">
        <v>7257</v>
      </c>
      <c r="E2408" s="9"/>
      <c r="F2408" s="4" t="s">
        <v>7258</v>
      </c>
      <c r="G2408" s="4" t="s">
        <v>327</v>
      </c>
      <c r="H2408" s="9" t="s">
        <v>291</v>
      </c>
      <c r="I2408" s="9" t="s">
        <v>283</v>
      </c>
      <c r="J2408" s="4">
        <v>3</v>
      </c>
      <c r="K2408" s="4" t="s">
        <v>284</v>
      </c>
      <c r="L2408" s="4" t="s">
        <v>1021</v>
      </c>
      <c r="M2408" s="4">
        <v>3</v>
      </c>
      <c r="N2408" s="4"/>
      <c r="O2408" s="4" t="s">
        <v>277</v>
      </c>
      <c r="P2408" s="4" t="s">
        <v>279</v>
      </c>
      <c r="Q2408" s="4" t="s">
        <v>7257</v>
      </c>
      <c r="R2408" s="4"/>
      <c r="S2408" s="18"/>
      <c r="U2408" s="7">
        <f>VLOOKUP(F2408,[6]农村公路!$I$6:$W$11652,15,0)</f>
        <v>3</v>
      </c>
      <c r="V2408" s="7">
        <f>J2408-U2408</f>
        <v>0</v>
      </c>
      <c r="W2408" s="7" t="e">
        <f>VLOOKUP(F2408,'[7]乡镇通三级、旅游资源产业路项目明细'!$F$8:$S$1305,14,0)</f>
        <v>#N/A</v>
      </c>
      <c r="AA2408" s="7" t="e">
        <f>_xlfn.XLOOKUP(F2408,'[8]乡镇通三级、旅游资源产业路项目明细'!$U:$U,'[8]乡镇通三级、旅游资源产业路项目明细'!$U:$U)</f>
        <v>#N/A</v>
      </c>
      <c r="AB2408" s="7" t="e">
        <f>VLOOKUP(F2408,[9]项目建设投资计划表!$L$7:$O$83,4,0)</f>
        <v>#N/A</v>
      </c>
    </row>
    <row r="2409" spans="1:28" s="1" customFormat="1" ht="25.15" customHeight="1" outlineLevel="2" x14ac:dyDescent="0.4">
      <c r="A2409" s="4"/>
      <c r="B2409" s="11" t="s">
        <v>244</v>
      </c>
      <c r="C2409" s="4"/>
      <c r="D2409" s="4"/>
      <c r="E2409" s="9"/>
      <c r="F2409" s="4"/>
      <c r="G2409" s="4"/>
      <c r="H2409" s="9"/>
      <c r="I2409" s="9"/>
      <c r="J2409" s="4">
        <f>SUBTOTAL(9,J2410:J2418)</f>
        <v>45.88</v>
      </c>
      <c r="K2409" s="4"/>
      <c r="L2409" s="4"/>
      <c r="M2409" s="4">
        <f>SUBTOTAL(9,M2410:M2418)</f>
        <v>37.253</v>
      </c>
      <c r="N2409" s="4">
        <v>37.302999999999997</v>
      </c>
      <c r="O2409" s="4"/>
      <c r="P2409" s="4"/>
      <c r="Q2409" s="4"/>
      <c r="R2409" s="4"/>
      <c r="S2409" s="18">
        <f t="shared" si="121"/>
        <v>8.5770000000000053</v>
      </c>
    </row>
    <row r="2410" spans="1:28" ht="25.15" customHeight="1" outlineLevel="3" x14ac:dyDescent="0.4">
      <c r="A2410" s="4" t="s">
        <v>21</v>
      </c>
      <c r="B2410" s="4" t="s">
        <v>244</v>
      </c>
      <c r="C2410" s="4" t="s">
        <v>7259</v>
      </c>
      <c r="D2410" s="4"/>
      <c r="E2410" s="9"/>
      <c r="F2410" s="4" t="s">
        <v>7260</v>
      </c>
      <c r="G2410" s="4" t="s">
        <v>434</v>
      </c>
      <c r="H2410" s="9" t="s">
        <v>200</v>
      </c>
      <c r="I2410" s="9" t="s">
        <v>7261</v>
      </c>
      <c r="J2410" s="4">
        <v>8.43</v>
      </c>
      <c r="K2410" s="4">
        <v>5</v>
      </c>
      <c r="L2410" s="4"/>
      <c r="M2410" s="4">
        <v>2.3029999999999999</v>
      </c>
      <c r="N2410" s="4"/>
      <c r="O2410" s="4" t="s">
        <v>363</v>
      </c>
      <c r="P2410" s="4" t="s">
        <v>436</v>
      </c>
      <c r="Q2410" s="4" t="s">
        <v>7262</v>
      </c>
      <c r="R2410" s="4" t="s">
        <v>366</v>
      </c>
      <c r="S2410" s="18"/>
      <c r="W2410" s="7">
        <f>VLOOKUP(F2410,'[7]2021年备案'!$F$8:$S$1293,14,0)</f>
        <v>6.1269999999999998</v>
      </c>
      <c r="X2410" s="7">
        <f>J2410-W2410</f>
        <v>2.3029999999999999</v>
      </c>
      <c r="Y2410" s="7">
        <f>J2410-W2410-M2410</f>
        <v>0</v>
      </c>
      <c r="Z2410" s="7" t="s">
        <v>437</v>
      </c>
      <c r="AA2410" s="7" t="str">
        <f>_xlfn.XLOOKUP(F2410,'[8]乡镇通三级、旅游资源产业路项目明细'!$U:$U,'[8]乡镇通三级、旅游资源产业路项目明细'!$U:$U)</f>
        <v>步头降苗族乡通三级公路</v>
      </c>
      <c r="AB2410" s="7" t="e">
        <f>VLOOKUP(F2410,[9]项目建设投资计划表!$L$7:$O$83,4,0)</f>
        <v>#N/A</v>
      </c>
    </row>
    <row r="2411" spans="1:28" ht="25.15" customHeight="1" outlineLevel="3" x14ac:dyDescent="0.4">
      <c r="A2411" s="4" t="s">
        <v>21</v>
      </c>
      <c r="B2411" s="4" t="s">
        <v>244</v>
      </c>
      <c r="C2411" s="4" t="s">
        <v>7263</v>
      </c>
      <c r="D2411" s="4" t="s">
        <v>7264</v>
      </c>
      <c r="E2411" s="9"/>
      <c r="F2411" s="4" t="s">
        <v>7265</v>
      </c>
      <c r="G2411" s="4" t="s">
        <v>275</v>
      </c>
      <c r="H2411" s="9" t="s">
        <v>291</v>
      </c>
      <c r="I2411" s="9" t="s">
        <v>283</v>
      </c>
      <c r="J2411" s="33">
        <v>7.7</v>
      </c>
      <c r="K2411" s="4" t="s">
        <v>377</v>
      </c>
      <c r="L2411" s="4">
        <v>0</v>
      </c>
      <c r="M2411" s="33">
        <v>7.7</v>
      </c>
      <c r="N2411" s="37"/>
      <c r="O2411" s="4" t="s">
        <v>683</v>
      </c>
      <c r="P2411" s="4" t="s">
        <v>279</v>
      </c>
      <c r="Q2411" s="4" t="s">
        <v>7266</v>
      </c>
      <c r="R2411" s="4"/>
      <c r="S2411" s="18"/>
      <c r="U2411" s="7">
        <f>VLOOKUP(F2411,[6]农村公路!$I$6:$W$11652,15,0)</f>
        <v>7.7</v>
      </c>
      <c r="V2411" s="7">
        <f>J2411-U2411</f>
        <v>0</v>
      </c>
      <c r="W2411" s="7" t="e">
        <f>VLOOKUP(F2411,'[7]乡镇通三级、旅游资源产业路项目明细'!$F$8:$S$1305,14,0)</f>
        <v>#N/A</v>
      </c>
      <c r="AA2411" s="7" t="e">
        <f>_xlfn.XLOOKUP(F2411,'[8]乡镇通三级、旅游资源产业路项目明细'!$U:$U,'[8]乡镇通三级、旅游资源产业路项目明细'!$U:$U)</f>
        <v>#N/A</v>
      </c>
      <c r="AB2411" s="7" t="e">
        <f>VLOOKUP(F2411,[9]项目建设投资计划表!$L$7:$O$83,4,0)</f>
        <v>#N/A</v>
      </c>
    </row>
    <row r="2412" spans="1:28" ht="25.15" customHeight="1" outlineLevel="3" x14ac:dyDescent="0.4">
      <c r="A2412" s="4" t="s">
        <v>21</v>
      </c>
      <c r="B2412" s="4" t="s">
        <v>244</v>
      </c>
      <c r="C2412" s="4" t="s">
        <v>7263</v>
      </c>
      <c r="D2412" s="4" t="s">
        <v>7267</v>
      </c>
      <c r="E2412" s="9"/>
      <c r="F2412" s="4" t="s">
        <v>7268</v>
      </c>
      <c r="G2412" s="4" t="s">
        <v>275</v>
      </c>
      <c r="H2412" s="9" t="s">
        <v>291</v>
      </c>
      <c r="I2412" s="9" t="s">
        <v>7269</v>
      </c>
      <c r="J2412" s="4">
        <v>3</v>
      </c>
      <c r="K2412" s="4" t="s">
        <v>277</v>
      </c>
      <c r="L2412" s="4">
        <v>0</v>
      </c>
      <c r="M2412" s="4">
        <v>2.5</v>
      </c>
      <c r="N2412" s="4"/>
      <c r="O2412" s="4" t="s">
        <v>285</v>
      </c>
      <c r="P2412" s="4" t="s">
        <v>279</v>
      </c>
      <c r="Q2412" s="4" t="s">
        <v>7270</v>
      </c>
      <c r="R2412" s="4"/>
      <c r="S2412" s="18"/>
      <c r="U2412" s="7">
        <f>VLOOKUP(F2412,[6]农村公路!$I$6:$W$11652,15,0)</f>
        <v>3</v>
      </c>
      <c r="V2412" s="7">
        <f>J2412-U2412</f>
        <v>0</v>
      </c>
      <c r="W2412" s="7" t="e">
        <f>VLOOKUP(F2412,'[7]乡镇通三级、旅游资源产业路项目明细'!$F$8:$S$1305,14,0)</f>
        <v>#N/A</v>
      </c>
      <c r="AA2412" s="7" t="e">
        <f>_xlfn.XLOOKUP(F2412,'[8]乡镇通三级、旅游资源产业路项目明细'!$U:$U,'[8]乡镇通三级、旅游资源产业路项目明细'!$U:$U)</f>
        <v>#N/A</v>
      </c>
      <c r="AB2412" s="7" t="e">
        <f>VLOOKUP(F2412,[9]项目建设投资计划表!$L$7:$O$83,4,0)</f>
        <v>#N/A</v>
      </c>
    </row>
    <row r="2413" spans="1:28" ht="25.15" customHeight="1" outlineLevel="3" x14ac:dyDescent="0.4">
      <c r="A2413" s="4" t="s">
        <v>21</v>
      </c>
      <c r="B2413" s="4" t="s">
        <v>244</v>
      </c>
      <c r="C2413" s="4" t="s">
        <v>7271</v>
      </c>
      <c r="D2413" s="4" t="s">
        <v>7272</v>
      </c>
      <c r="E2413" s="9"/>
      <c r="F2413" s="4" t="s">
        <v>7273</v>
      </c>
      <c r="G2413" s="4" t="s">
        <v>275</v>
      </c>
      <c r="H2413" s="9" t="s">
        <v>291</v>
      </c>
      <c r="I2413" s="9" t="s">
        <v>7274</v>
      </c>
      <c r="J2413" s="4">
        <v>7</v>
      </c>
      <c r="K2413" s="4" t="s">
        <v>277</v>
      </c>
      <c r="L2413" s="4">
        <v>0</v>
      </c>
      <c r="M2413" s="4">
        <v>7</v>
      </c>
      <c r="N2413" s="4"/>
      <c r="O2413" s="4" t="s">
        <v>285</v>
      </c>
      <c r="P2413" s="4" t="s">
        <v>279</v>
      </c>
      <c r="Q2413" s="4" t="s">
        <v>7275</v>
      </c>
      <c r="R2413" s="4"/>
      <c r="S2413" s="18"/>
      <c r="U2413" s="7">
        <f>VLOOKUP(F2413,[6]农村公路!$I$6:$W$11652,15,0)</f>
        <v>7</v>
      </c>
      <c r="V2413" s="7">
        <f>J2413-U2413</f>
        <v>0</v>
      </c>
      <c r="W2413" s="7" t="e">
        <f>VLOOKUP(F2413,'[7]乡镇通三级、旅游资源产业路项目明细'!$F$8:$S$1305,14,0)</f>
        <v>#N/A</v>
      </c>
      <c r="AA2413" s="7" t="e">
        <f>_xlfn.XLOOKUP(F2413,'[8]乡镇通三级、旅游资源产业路项目明细'!$U:$U,'[8]乡镇通三级、旅游资源产业路项目明细'!$U:$U)</f>
        <v>#N/A</v>
      </c>
      <c r="AB2413" s="7" t="e">
        <f>VLOOKUP(F2413,[9]项目建设投资计划表!$L$7:$O$83,4,0)</f>
        <v>#N/A</v>
      </c>
    </row>
    <row r="2414" spans="1:28" ht="25.15" customHeight="1" outlineLevel="3" x14ac:dyDescent="0.4">
      <c r="A2414" s="4" t="s">
        <v>21</v>
      </c>
      <c r="B2414" s="4" t="s">
        <v>244</v>
      </c>
      <c r="C2414" s="4" t="s">
        <v>7263</v>
      </c>
      <c r="D2414" s="4" t="s">
        <v>7276</v>
      </c>
      <c r="E2414" s="9"/>
      <c r="F2414" s="4" t="s">
        <v>7277</v>
      </c>
      <c r="G2414" s="4" t="s">
        <v>275</v>
      </c>
      <c r="H2414" s="9" t="s">
        <v>291</v>
      </c>
      <c r="I2414" s="9" t="s">
        <v>7278</v>
      </c>
      <c r="J2414" s="4">
        <v>3.2</v>
      </c>
      <c r="K2414" s="4" t="s">
        <v>277</v>
      </c>
      <c r="L2414" s="4">
        <v>0</v>
      </c>
      <c r="M2414" s="4">
        <v>1.2</v>
      </c>
      <c r="N2414" s="4"/>
      <c r="O2414" s="4" t="s">
        <v>285</v>
      </c>
      <c r="P2414" s="4" t="s">
        <v>279</v>
      </c>
      <c r="Q2414" s="4" t="s">
        <v>7279</v>
      </c>
      <c r="R2414" s="4"/>
      <c r="S2414" s="18"/>
      <c r="U2414" s="7">
        <f>VLOOKUP(F2414,[6]农村公路!$I$6:$W$11652,15,0)</f>
        <v>3.2</v>
      </c>
      <c r="V2414" s="7">
        <f>J2414-U2414</f>
        <v>0</v>
      </c>
      <c r="W2414" s="7" t="e">
        <f>VLOOKUP(F2414,'[7]乡镇通三级、旅游资源产业路项目明细'!$F$8:$S$1305,14,0)</f>
        <v>#N/A</v>
      </c>
      <c r="AA2414" s="7" t="e">
        <f>_xlfn.XLOOKUP(F2414,'[8]乡镇通三级、旅游资源产业路项目明细'!$U:$U,'[8]乡镇通三级、旅游资源产业路项目明细'!$U:$U)</f>
        <v>#N/A</v>
      </c>
      <c r="AB2414" s="7" t="e">
        <f>VLOOKUP(F2414,[9]项目建设投资计划表!$L$7:$O$83,4,0)</f>
        <v>#N/A</v>
      </c>
    </row>
    <row r="2415" spans="1:28" ht="25.15" customHeight="1" outlineLevel="3" x14ac:dyDescent="0.4">
      <c r="A2415" s="4" t="s">
        <v>21</v>
      </c>
      <c r="B2415" s="4" t="s">
        <v>244</v>
      </c>
      <c r="C2415" s="4" t="s">
        <v>7280</v>
      </c>
      <c r="D2415" s="4" t="s">
        <v>7281</v>
      </c>
      <c r="E2415" s="9"/>
      <c r="F2415" s="4" t="s">
        <v>7282</v>
      </c>
      <c r="G2415" s="4" t="s">
        <v>327</v>
      </c>
      <c r="H2415" s="9" t="s">
        <v>291</v>
      </c>
      <c r="I2415" s="9" t="s">
        <v>7283</v>
      </c>
      <c r="J2415" s="41">
        <v>4.8099999999999996</v>
      </c>
      <c r="K2415" s="4"/>
      <c r="L2415" s="4"/>
      <c r="M2415" s="41">
        <v>4.8099999999999996</v>
      </c>
      <c r="N2415" s="41"/>
      <c r="O2415" s="4">
        <v>3.5</v>
      </c>
      <c r="P2415" s="4" t="s">
        <v>279</v>
      </c>
      <c r="Q2415" s="4" t="s">
        <v>7281</v>
      </c>
      <c r="R2415" s="4"/>
      <c r="S2415" s="18"/>
      <c r="W2415" s="7" t="e">
        <f>VLOOKUP(F2415,'[7]2021年备案'!$F$8:$S$1293,14,0)</f>
        <v>#N/A</v>
      </c>
      <c r="AA2415" s="7" t="e">
        <f>_xlfn.XLOOKUP(F2415,'[8]乡镇通三级、旅游资源产业路项目明细'!$U:$U,'[8]乡镇通三级、旅游资源产业路项目明细'!$U:$U)</f>
        <v>#N/A</v>
      </c>
      <c r="AB2415" s="7" t="e">
        <f>VLOOKUP(F2415,[9]项目建设投资计划表!$L$7:$O$83,4,0)</f>
        <v>#N/A</v>
      </c>
    </row>
    <row r="2416" spans="1:28" ht="25.15" customHeight="1" outlineLevel="3" x14ac:dyDescent="0.4">
      <c r="A2416" s="4" t="s">
        <v>21</v>
      </c>
      <c r="B2416" s="4" t="s">
        <v>244</v>
      </c>
      <c r="C2416" s="4" t="s">
        <v>7284</v>
      </c>
      <c r="D2416" s="4" t="s">
        <v>7285</v>
      </c>
      <c r="E2416" s="9"/>
      <c r="F2416" s="4" t="s">
        <v>7286</v>
      </c>
      <c r="G2416" s="4" t="s">
        <v>327</v>
      </c>
      <c r="H2416" s="9" t="s">
        <v>291</v>
      </c>
      <c r="I2416" s="9" t="s">
        <v>283</v>
      </c>
      <c r="J2416" s="41">
        <v>5.08</v>
      </c>
      <c r="K2416" s="4"/>
      <c r="L2416" s="4"/>
      <c r="M2416" s="41">
        <v>5.08</v>
      </c>
      <c r="N2416" s="41"/>
      <c r="O2416" s="4">
        <v>3.5</v>
      </c>
      <c r="P2416" s="4" t="s">
        <v>279</v>
      </c>
      <c r="Q2416" s="4" t="s">
        <v>7285</v>
      </c>
      <c r="R2416" s="4"/>
      <c r="S2416" s="18"/>
      <c r="W2416" s="7" t="e">
        <f>VLOOKUP(F2416,'[7]2021年备案'!$F$8:$S$1293,14,0)</f>
        <v>#N/A</v>
      </c>
      <c r="AA2416" s="7" t="e">
        <f>_xlfn.XLOOKUP(F2416,'[8]乡镇通三级、旅游资源产业路项目明细'!$U:$U,'[8]乡镇通三级、旅游资源产业路项目明细'!$U:$U)</f>
        <v>#N/A</v>
      </c>
      <c r="AB2416" s="7" t="e">
        <f>VLOOKUP(F2416,[9]项目建设投资计划表!$L$7:$O$83,4,0)</f>
        <v>#N/A</v>
      </c>
    </row>
    <row r="2417" spans="1:28" ht="25.15" customHeight="1" outlineLevel="3" x14ac:dyDescent="0.4">
      <c r="A2417" s="4" t="s">
        <v>21</v>
      </c>
      <c r="B2417" s="4" t="s">
        <v>244</v>
      </c>
      <c r="C2417" s="4" t="s">
        <v>7287</v>
      </c>
      <c r="D2417" s="4" t="s">
        <v>7288</v>
      </c>
      <c r="E2417" s="9"/>
      <c r="F2417" s="4" t="s">
        <v>7289</v>
      </c>
      <c r="G2417" s="4" t="s">
        <v>327</v>
      </c>
      <c r="H2417" s="9" t="s">
        <v>291</v>
      </c>
      <c r="I2417" s="9" t="s">
        <v>283</v>
      </c>
      <c r="J2417" s="41">
        <v>5.57</v>
      </c>
      <c r="K2417" s="4"/>
      <c r="L2417" s="4"/>
      <c r="M2417" s="41">
        <v>5.57</v>
      </c>
      <c r="N2417" s="41"/>
      <c r="O2417" s="4">
        <v>3.5</v>
      </c>
      <c r="P2417" s="4" t="s">
        <v>279</v>
      </c>
      <c r="Q2417" s="4" t="s">
        <v>7288</v>
      </c>
      <c r="R2417" s="4"/>
      <c r="S2417" s="18"/>
      <c r="W2417" s="7" t="e">
        <f>VLOOKUP(F2417,'[7]2021年备案'!$F$8:$S$1293,14,0)</f>
        <v>#N/A</v>
      </c>
      <c r="AA2417" s="7" t="e">
        <f>_xlfn.XLOOKUP(F2417,'[8]乡镇通三级、旅游资源产业路项目明细'!$U:$U,'[8]乡镇通三级、旅游资源产业路项目明细'!$U:$U)</f>
        <v>#N/A</v>
      </c>
      <c r="AB2417" s="7" t="e">
        <f>VLOOKUP(F2417,[9]项目建设投资计划表!$L$7:$O$83,4,0)</f>
        <v>#N/A</v>
      </c>
    </row>
    <row r="2418" spans="1:28" ht="25.15" customHeight="1" outlineLevel="3" x14ac:dyDescent="0.4">
      <c r="A2418" s="4" t="s">
        <v>21</v>
      </c>
      <c r="B2418" s="4" t="s">
        <v>244</v>
      </c>
      <c r="C2418" s="4" t="s">
        <v>7271</v>
      </c>
      <c r="D2418" s="4" t="s">
        <v>7290</v>
      </c>
      <c r="E2418" s="9"/>
      <c r="F2418" s="4" t="s">
        <v>7291</v>
      </c>
      <c r="G2418" s="4" t="s">
        <v>327</v>
      </c>
      <c r="H2418" s="9" t="s">
        <v>291</v>
      </c>
      <c r="I2418" s="9" t="s">
        <v>283</v>
      </c>
      <c r="J2418" s="41">
        <v>1.0900000000000001</v>
      </c>
      <c r="K2418" s="4"/>
      <c r="L2418" s="4"/>
      <c r="M2418" s="41">
        <v>1.0900000000000001</v>
      </c>
      <c r="N2418" s="41"/>
      <c r="O2418" s="4">
        <v>3.5</v>
      </c>
      <c r="P2418" s="4" t="s">
        <v>279</v>
      </c>
      <c r="Q2418" s="4" t="s">
        <v>7290</v>
      </c>
      <c r="R2418" s="4"/>
      <c r="S2418" s="18"/>
      <c r="W2418" s="7" t="e">
        <f>VLOOKUP(F2418,'[7]2021年备案'!$F$8:$S$1293,14,0)</f>
        <v>#N/A</v>
      </c>
      <c r="AA2418" s="7" t="e">
        <f>_xlfn.XLOOKUP(F2418,'[8]乡镇通三级、旅游资源产业路项目明细'!$U:$U,'[8]乡镇通三级、旅游资源产业路项目明细'!$U:$U)</f>
        <v>#N/A</v>
      </c>
      <c r="AB2418" s="7" t="e">
        <f>VLOOKUP(F2418,[9]项目建设投资计划表!$L$7:$O$83,4,0)</f>
        <v>#N/A</v>
      </c>
    </row>
    <row r="2419" spans="1:28" s="1" customFormat="1" ht="25.15" customHeight="1" outlineLevel="2" x14ac:dyDescent="0.4">
      <c r="A2419" s="4"/>
      <c r="B2419" s="11" t="s">
        <v>245</v>
      </c>
      <c r="C2419" s="4"/>
      <c r="D2419" s="4"/>
      <c r="E2419" s="9"/>
      <c r="F2419" s="4"/>
      <c r="G2419" s="4"/>
      <c r="H2419" s="9"/>
      <c r="I2419" s="9"/>
      <c r="J2419" s="4">
        <f>SUBTOTAL(9,J2420:J2424)</f>
        <v>25.7</v>
      </c>
      <c r="K2419" s="4"/>
      <c r="L2419" s="4"/>
      <c r="M2419" s="4">
        <f>SUBTOTAL(9,M2420:M2424)</f>
        <v>25.7</v>
      </c>
      <c r="N2419" s="4">
        <v>25.7</v>
      </c>
      <c r="O2419" s="4"/>
      <c r="P2419" s="4"/>
      <c r="Q2419" s="4"/>
      <c r="R2419" s="4"/>
      <c r="S2419" s="18">
        <f t="shared" si="121"/>
        <v>0</v>
      </c>
    </row>
    <row r="2420" spans="1:28" ht="25.15" customHeight="1" outlineLevel="3" x14ac:dyDescent="0.4">
      <c r="A2420" s="4" t="s">
        <v>21</v>
      </c>
      <c r="B2420" s="4" t="s">
        <v>245</v>
      </c>
      <c r="C2420" s="4" t="s">
        <v>7292</v>
      </c>
      <c r="D2420" s="4" t="s">
        <v>7293</v>
      </c>
      <c r="E2420" s="9"/>
      <c r="F2420" s="4" t="s">
        <v>7294</v>
      </c>
      <c r="G2420" s="4" t="s">
        <v>290</v>
      </c>
      <c r="H2420" s="9" t="s">
        <v>291</v>
      </c>
      <c r="I2420" s="9" t="s">
        <v>7295</v>
      </c>
      <c r="J2420" s="4">
        <v>12.5</v>
      </c>
      <c r="K2420" s="4" t="s">
        <v>284</v>
      </c>
      <c r="L2420" s="4">
        <v>0</v>
      </c>
      <c r="M2420" s="4">
        <v>12.5</v>
      </c>
      <c r="N2420" s="4"/>
      <c r="O2420" s="4" t="s">
        <v>293</v>
      </c>
      <c r="P2420" s="4" t="s">
        <v>279</v>
      </c>
      <c r="Q2420" s="4" t="s">
        <v>7296</v>
      </c>
      <c r="R2420" s="4"/>
      <c r="S2420" s="18"/>
      <c r="U2420" s="7">
        <f>VLOOKUP(F2420,[6]农村公路!$I$6:$W$11652,15,0)</f>
        <v>12.5</v>
      </c>
      <c r="V2420" s="7">
        <f>J2420-U2420</f>
        <v>0</v>
      </c>
      <c r="W2420" s="7" t="e">
        <f>VLOOKUP(F2420,'[7]乡镇通三级、旅游资源产业路项目明细'!$F$8:$S$1305,14,0)</f>
        <v>#N/A</v>
      </c>
      <c r="AA2420" s="7" t="e">
        <f>_xlfn.XLOOKUP(F2420,'[8]乡镇通三级、旅游资源产业路项目明细'!$U:$U,'[8]乡镇通三级、旅游资源产业路项目明细'!$U:$U)</f>
        <v>#N/A</v>
      </c>
      <c r="AB2420" s="7" t="e">
        <f>VLOOKUP(F2420,[9]项目建设投资计划表!$L$7:$O$83,4,0)</f>
        <v>#N/A</v>
      </c>
    </row>
    <row r="2421" spans="1:28" ht="25.15" customHeight="1" outlineLevel="3" x14ac:dyDescent="0.4">
      <c r="A2421" s="4" t="s">
        <v>21</v>
      </c>
      <c r="B2421" s="4" t="s">
        <v>245</v>
      </c>
      <c r="C2421" s="4" t="s">
        <v>7297</v>
      </c>
      <c r="D2421" s="4" t="s">
        <v>7298</v>
      </c>
      <c r="E2421" s="9"/>
      <c r="F2421" s="4" t="s">
        <v>7299</v>
      </c>
      <c r="G2421" s="4" t="s">
        <v>275</v>
      </c>
      <c r="H2421" s="9" t="s">
        <v>291</v>
      </c>
      <c r="I2421" s="9" t="s">
        <v>7300</v>
      </c>
      <c r="J2421" s="4">
        <v>4.5</v>
      </c>
      <c r="K2421" s="4" t="s">
        <v>377</v>
      </c>
      <c r="L2421" s="4">
        <v>0</v>
      </c>
      <c r="M2421" s="4">
        <v>4.5</v>
      </c>
      <c r="N2421" s="4"/>
      <c r="O2421" s="4" t="s">
        <v>293</v>
      </c>
      <c r="P2421" s="4" t="s">
        <v>279</v>
      </c>
      <c r="Q2421" s="4" t="s">
        <v>7301</v>
      </c>
      <c r="R2421" s="4"/>
      <c r="S2421" s="18"/>
      <c r="U2421" s="7">
        <f>VLOOKUP(F2421,[6]农村公路!$I$6:$W$11652,15,0)</f>
        <v>4.5</v>
      </c>
      <c r="V2421" s="7">
        <f>J2421-U2421</f>
        <v>0</v>
      </c>
      <c r="W2421" s="7" t="e">
        <f>VLOOKUP(F2421,'[7]乡镇通三级、旅游资源产业路项目明细'!$F$8:$S$1305,14,0)</f>
        <v>#N/A</v>
      </c>
      <c r="AA2421" s="7" t="e">
        <f>_xlfn.XLOOKUP(F2421,'[8]乡镇通三级、旅游资源产业路项目明细'!$U:$U,'[8]乡镇通三级、旅游资源产业路项目明细'!$U:$U)</f>
        <v>#N/A</v>
      </c>
      <c r="AB2421" s="7" t="e">
        <f>VLOOKUP(F2421,[9]项目建设投资计划表!$L$7:$O$83,4,0)</f>
        <v>#N/A</v>
      </c>
    </row>
    <row r="2422" spans="1:28" ht="25.15" customHeight="1" outlineLevel="3" x14ac:dyDescent="0.4">
      <c r="A2422" s="4" t="s">
        <v>21</v>
      </c>
      <c r="B2422" s="4" t="s">
        <v>245</v>
      </c>
      <c r="C2422" s="4" t="s">
        <v>7302</v>
      </c>
      <c r="D2422" s="4" t="s">
        <v>7303</v>
      </c>
      <c r="E2422" s="9"/>
      <c r="F2422" s="4" t="s">
        <v>7304</v>
      </c>
      <c r="G2422" s="4" t="s">
        <v>275</v>
      </c>
      <c r="H2422" s="9" t="s">
        <v>291</v>
      </c>
      <c r="I2422" s="9" t="s">
        <v>7305</v>
      </c>
      <c r="J2422" s="4">
        <v>4</v>
      </c>
      <c r="K2422" s="4" t="s">
        <v>377</v>
      </c>
      <c r="L2422" s="4">
        <v>0</v>
      </c>
      <c r="M2422" s="4">
        <v>4</v>
      </c>
      <c r="N2422" s="4"/>
      <c r="O2422" s="4" t="s">
        <v>293</v>
      </c>
      <c r="P2422" s="4" t="s">
        <v>279</v>
      </c>
      <c r="Q2422" s="4" t="s">
        <v>7306</v>
      </c>
      <c r="R2422" s="4"/>
      <c r="S2422" s="18"/>
      <c r="U2422" s="7">
        <f>VLOOKUP(F2422,[6]农村公路!$I$6:$W$11652,15,0)</f>
        <v>4</v>
      </c>
      <c r="V2422" s="7">
        <f>J2422-U2422</f>
        <v>0</v>
      </c>
      <c r="W2422" s="7" t="e">
        <f>VLOOKUP(F2422,'[7]乡镇通三级、旅游资源产业路项目明细'!$F$8:$S$1305,14,0)</f>
        <v>#N/A</v>
      </c>
      <c r="AA2422" s="7" t="e">
        <f>_xlfn.XLOOKUP(F2422,'[8]乡镇通三级、旅游资源产业路项目明细'!$U:$U,'[8]乡镇通三级、旅游资源产业路项目明细'!$U:$U)</f>
        <v>#N/A</v>
      </c>
      <c r="AB2422" s="7" t="e">
        <f>VLOOKUP(F2422,[9]项目建设投资计划表!$L$7:$O$83,4,0)</f>
        <v>#N/A</v>
      </c>
    </row>
    <row r="2423" spans="1:28" ht="25.15" customHeight="1" outlineLevel="3" x14ac:dyDescent="0.4">
      <c r="A2423" s="4" t="s">
        <v>21</v>
      </c>
      <c r="B2423" s="4" t="s">
        <v>245</v>
      </c>
      <c r="C2423" s="4" t="s">
        <v>7292</v>
      </c>
      <c r="D2423" s="4" t="s">
        <v>7293</v>
      </c>
      <c r="E2423" s="9"/>
      <c r="F2423" s="4" t="s">
        <v>7307</v>
      </c>
      <c r="G2423" s="4" t="s">
        <v>275</v>
      </c>
      <c r="H2423" s="9" t="s">
        <v>291</v>
      </c>
      <c r="I2423" s="9" t="s">
        <v>7308</v>
      </c>
      <c r="J2423" s="9">
        <v>2.4</v>
      </c>
      <c r="K2423" s="9">
        <v>0</v>
      </c>
      <c r="L2423" s="9"/>
      <c r="M2423" s="9">
        <v>2.4</v>
      </c>
      <c r="N2423" s="9"/>
      <c r="O2423" s="9">
        <v>6</v>
      </c>
      <c r="P2423" s="4" t="s">
        <v>279</v>
      </c>
      <c r="Q2423" s="4" t="s">
        <v>7309</v>
      </c>
      <c r="R2423" s="4"/>
      <c r="S2423" s="18"/>
      <c r="U2423" s="7">
        <f>VLOOKUP(F2423,[6]农村公路!$I$6:$W$11652,15,0)</f>
        <v>2.4</v>
      </c>
      <c r="V2423" s="7">
        <f>J2423-U2423</f>
        <v>0</v>
      </c>
      <c r="W2423" s="7" t="e">
        <f>VLOOKUP(F2423,'[7]乡镇通三级、旅游资源产业路项目明细'!$F$8:$S$1305,14,0)</f>
        <v>#N/A</v>
      </c>
      <c r="AA2423" s="7" t="e">
        <f>_xlfn.XLOOKUP(F2423,'[8]乡镇通三级、旅游资源产业路项目明细'!$U:$U,'[8]乡镇通三级、旅游资源产业路项目明细'!$U:$U)</f>
        <v>#N/A</v>
      </c>
      <c r="AB2423" s="7" t="e">
        <f>VLOOKUP(F2423,[9]项目建设投资计划表!$L$7:$O$83,4,0)</f>
        <v>#N/A</v>
      </c>
    </row>
    <row r="2424" spans="1:28" ht="25.15" customHeight="1" outlineLevel="3" x14ac:dyDescent="0.4">
      <c r="A2424" s="25" t="s">
        <v>21</v>
      </c>
      <c r="B2424" s="25" t="s">
        <v>245</v>
      </c>
      <c r="C2424" s="25" t="s">
        <v>7310</v>
      </c>
      <c r="D2424" s="27" t="s">
        <v>7311</v>
      </c>
      <c r="E2424" s="6"/>
      <c r="F2424" s="25" t="s">
        <v>7312</v>
      </c>
      <c r="G2424" s="4" t="s">
        <v>275</v>
      </c>
      <c r="H2424" s="27" t="s">
        <v>291</v>
      </c>
      <c r="I2424" s="9" t="s">
        <v>7313</v>
      </c>
      <c r="J2424" s="9">
        <v>2.2999999999999998</v>
      </c>
      <c r="K2424" s="9">
        <v>0</v>
      </c>
      <c r="L2424" s="9"/>
      <c r="M2424" s="9">
        <v>2.2999999999999998</v>
      </c>
      <c r="N2424" s="9"/>
      <c r="O2424" s="9">
        <v>6</v>
      </c>
      <c r="P2424" s="4" t="s">
        <v>279</v>
      </c>
      <c r="Q2424" s="4" t="s">
        <v>7314</v>
      </c>
      <c r="R2424" s="4"/>
      <c r="S2424" s="18"/>
      <c r="U2424" s="7">
        <f>VLOOKUP(F2424,[6]农村公路!$I$6:$W$11652,15,0)</f>
        <v>2.2999999999999998</v>
      </c>
      <c r="V2424" s="7">
        <f>J2424-U2424</f>
        <v>0</v>
      </c>
      <c r="W2424" s="7" t="e">
        <f>VLOOKUP(F2424,'[7]乡镇通三级、旅游资源产业路项目明细'!$F$8:$S$1305,14,0)</f>
        <v>#N/A</v>
      </c>
      <c r="AA2424" s="7" t="e">
        <f>_xlfn.XLOOKUP(F2424,'[8]乡镇通三级、旅游资源产业路项目明细'!$U:$U,'[8]乡镇通三级、旅游资源产业路项目明细'!$U:$U)</f>
        <v>#N/A</v>
      </c>
      <c r="AB2424" s="7" t="e">
        <f>VLOOKUP(F2424,[9]项目建设投资计划表!$L$7:$O$83,4,0)</f>
        <v>#N/A</v>
      </c>
    </row>
    <row r="2425" spans="1:28" s="1" customFormat="1" ht="25.15" customHeight="1" outlineLevel="2" x14ac:dyDescent="0.4">
      <c r="A2425" s="25"/>
      <c r="B2425" s="26" t="s">
        <v>246</v>
      </c>
      <c r="C2425" s="25"/>
      <c r="D2425" s="25"/>
      <c r="E2425" s="6"/>
      <c r="F2425" s="25"/>
      <c r="G2425" s="4"/>
      <c r="H2425" s="27"/>
      <c r="I2425" s="9"/>
      <c r="J2425" s="4">
        <f>SUBTOTAL(9,J2426:J2428)</f>
        <v>49.072000000000003</v>
      </c>
      <c r="K2425" s="4"/>
      <c r="L2425" s="4"/>
      <c r="M2425" s="4">
        <f>SUBTOTAL(9,M2426:M2428)</f>
        <v>49.072000000000003</v>
      </c>
      <c r="N2425" s="4">
        <v>49.091999999999999</v>
      </c>
      <c r="O2425" s="4"/>
      <c r="P2425" s="4"/>
      <c r="Q2425" s="4"/>
      <c r="R2425" s="4"/>
      <c r="S2425" s="18">
        <f t="shared" si="121"/>
        <v>-1.9999999999996021E-2</v>
      </c>
    </row>
    <row r="2426" spans="1:28" ht="25.15" customHeight="1" outlineLevel="3" x14ac:dyDescent="0.4">
      <c r="A2426" s="4" t="s">
        <v>21</v>
      </c>
      <c r="B2426" s="4" t="s">
        <v>246</v>
      </c>
      <c r="C2426" s="4" t="s">
        <v>7315</v>
      </c>
      <c r="D2426" s="4" t="s">
        <v>33</v>
      </c>
      <c r="E2426" s="9"/>
      <c r="F2426" s="4" t="s">
        <v>7316</v>
      </c>
      <c r="G2426" s="4" t="s">
        <v>434</v>
      </c>
      <c r="H2426" s="9" t="s">
        <v>291</v>
      </c>
      <c r="I2426" s="9" t="s">
        <v>7317</v>
      </c>
      <c r="J2426" s="4">
        <v>16.891999999999999</v>
      </c>
      <c r="K2426" s="4">
        <v>0</v>
      </c>
      <c r="L2426" s="4" t="s">
        <v>279</v>
      </c>
      <c r="M2426" s="4">
        <v>16.891999999999999</v>
      </c>
      <c r="N2426" s="4"/>
      <c r="O2426" s="4">
        <v>6.5</v>
      </c>
      <c r="P2426" s="4" t="s">
        <v>436</v>
      </c>
      <c r="Q2426" s="4" t="s">
        <v>7315</v>
      </c>
      <c r="R2426" s="4"/>
      <c r="S2426" s="18"/>
      <c r="W2426" s="7" t="e">
        <f>VLOOKUP(F2426,'[7]2021年备案'!$F$8:$S$1293,14,0)</f>
        <v>#N/A</v>
      </c>
      <c r="Y2426" s="7" t="e">
        <f>J2426-W2426-M2426</f>
        <v>#N/A</v>
      </c>
      <c r="Z2426" s="7" t="s">
        <v>437</v>
      </c>
      <c r="AA2426" s="7" t="e">
        <f>_xlfn.XLOOKUP(F2426,'[8]乡镇通三级、旅游资源产业路项目明细'!$U:$U,'[8]乡镇通三级、旅游资源产业路项目明细'!$U:$U)</f>
        <v>#N/A</v>
      </c>
      <c r="AB2426" s="7" t="e">
        <f>VLOOKUP(F2426,[9]项目建设投资计划表!$L$7:$O$83,4,0)</f>
        <v>#N/A</v>
      </c>
    </row>
    <row r="2427" spans="1:28" ht="25.15" customHeight="1" outlineLevel="3" x14ac:dyDescent="0.4">
      <c r="A2427" s="4" t="s">
        <v>21</v>
      </c>
      <c r="B2427" s="4" t="s">
        <v>246</v>
      </c>
      <c r="C2427" s="4" t="s">
        <v>7318</v>
      </c>
      <c r="D2427" s="4" t="s">
        <v>7319</v>
      </c>
      <c r="E2427" s="9"/>
      <c r="F2427" s="4" t="s">
        <v>7320</v>
      </c>
      <c r="G2427" s="4" t="s">
        <v>290</v>
      </c>
      <c r="H2427" s="9" t="s">
        <v>291</v>
      </c>
      <c r="I2427" s="9" t="s">
        <v>7321</v>
      </c>
      <c r="J2427" s="4">
        <v>7.43</v>
      </c>
      <c r="K2427" s="4" t="s">
        <v>277</v>
      </c>
      <c r="L2427" s="4">
        <v>0</v>
      </c>
      <c r="M2427" s="4">
        <v>7.43</v>
      </c>
      <c r="N2427" s="4"/>
      <c r="O2427" s="4" t="s">
        <v>293</v>
      </c>
      <c r="P2427" s="4" t="s">
        <v>279</v>
      </c>
      <c r="Q2427" s="4" t="s">
        <v>7322</v>
      </c>
      <c r="R2427" s="4"/>
      <c r="S2427" s="18"/>
      <c r="U2427" s="7">
        <f>VLOOKUP(F2427,[6]农村公路!$I$6:$W$11652,15,0)</f>
        <v>7.43</v>
      </c>
      <c r="V2427" s="7">
        <f>J2427-U2427</f>
        <v>0</v>
      </c>
      <c r="W2427" s="7" t="e">
        <f>VLOOKUP(F2427,'[7]乡镇通三级、旅游资源产业路项目明细'!$F$8:$S$1305,14,0)</f>
        <v>#N/A</v>
      </c>
      <c r="AA2427" s="7" t="e">
        <f>_xlfn.XLOOKUP(F2427,'[8]乡镇通三级、旅游资源产业路项目明细'!$U:$U,'[8]乡镇通三级、旅游资源产业路项目明细'!$U:$U)</f>
        <v>#N/A</v>
      </c>
      <c r="AB2427" s="7" t="e">
        <f>VLOOKUP(F2427,[9]项目建设投资计划表!$L$7:$O$83,4,0)</f>
        <v>#N/A</v>
      </c>
    </row>
    <row r="2428" spans="1:28" ht="25.15" customHeight="1" outlineLevel="3" x14ac:dyDescent="0.4">
      <c r="A2428" s="4" t="s">
        <v>21</v>
      </c>
      <c r="B2428" s="4" t="s">
        <v>246</v>
      </c>
      <c r="C2428" s="4" t="s">
        <v>7323</v>
      </c>
      <c r="D2428" s="4" t="s">
        <v>7324</v>
      </c>
      <c r="E2428" s="9"/>
      <c r="F2428" s="4" t="s">
        <v>7325</v>
      </c>
      <c r="G2428" s="4" t="s">
        <v>290</v>
      </c>
      <c r="H2428" s="9" t="s">
        <v>291</v>
      </c>
      <c r="I2428" s="9" t="s">
        <v>7326</v>
      </c>
      <c r="J2428" s="4">
        <v>24.75</v>
      </c>
      <c r="K2428" s="4" t="s">
        <v>300</v>
      </c>
      <c r="L2428" s="4">
        <v>0</v>
      </c>
      <c r="M2428" s="4">
        <v>24.75</v>
      </c>
      <c r="N2428" s="4"/>
      <c r="O2428" s="4" t="s">
        <v>293</v>
      </c>
      <c r="P2428" s="4" t="s">
        <v>279</v>
      </c>
      <c r="Q2428" s="4" t="s">
        <v>7327</v>
      </c>
      <c r="R2428" s="4"/>
      <c r="S2428" s="18"/>
      <c r="U2428" s="7">
        <f>VLOOKUP(F2428,[6]农村公路!$I$6:$W$11652,15,0)</f>
        <v>24.75</v>
      </c>
      <c r="V2428" s="7">
        <f>J2428-U2428</f>
        <v>0</v>
      </c>
      <c r="W2428" s="7" t="e">
        <f>VLOOKUP(F2428,'[7]乡镇通三级、旅游资源产业路项目明细'!$F$8:$S$1305,14,0)</f>
        <v>#N/A</v>
      </c>
      <c r="AA2428" s="7" t="e">
        <f>_xlfn.XLOOKUP(F2428,'[8]乡镇通三级、旅游资源产业路项目明细'!$U:$U,'[8]乡镇通三级、旅游资源产业路项目明细'!$U:$U)</f>
        <v>#N/A</v>
      </c>
      <c r="AB2428" s="7" t="e">
        <f>VLOOKUP(F2428,[9]项目建设投资计划表!$L$7:$O$83,4,0)</f>
        <v>#N/A</v>
      </c>
    </row>
    <row r="2429" spans="1:28" s="1" customFormat="1" ht="25.15" customHeight="1" outlineLevel="2" x14ac:dyDescent="0.4">
      <c r="A2429" s="4"/>
      <c r="B2429" s="11" t="s">
        <v>247</v>
      </c>
      <c r="C2429" s="4"/>
      <c r="D2429" s="4"/>
      <c r="E2429" s="9"/>
      <c r="F2429" s="4"/>
      <c r="G2429" s="4"/>
      <c r="H2429" s="9"/>
      <c r="I2429" s="9"/>
      <c r="J2429" s="4">
        <f>SUBTOTAL(9,J2430:J2435)</f>
        <v>37.780999999999999</v>
      </c>
      <c r="K2429" s="4"/>
      <c r="L2429" s="4"/>
      <c r="M2429" s="4">
        <f>SUBTOTAL(9,M2430:M2435)</f>
        <v>37.780999999999999</v>
      </c>
      <c r="N2429" s="4">
        <v>37.737000000000002</v>
      </c>
      <c r="O2429" s="4"/>
      <c r="P2429" s="4"/>
      <c r="Q2429" s="4"/>
      <c r="R2429" s="4"/>
      <c r="S2429" s="18">
        <f t="shared" si="121"/>
        <v>4.399999999999693E-2</v>
      </c>
    </row>
    <row r="2430" spans="1:28" ht="25.15" customHeight="1" outlineLevel="3" x14ac:dyDescent="0.4">
      <c r="A2430" s="4" t="s">
        <v>21</v>
      </c>
      <c r="B2430" s="4" t="s">
        <v>247</v>
      </c>
      <c r="C2430" s="4" t="s">
        <v>7328</v>
      </c>
      <c r="D2430" s="4" t="s">
        <v>7329</v>
      </c>
      <c r="E2430" s="9"/>
      <c r="F2430" s="4" t="s">
        <v>7330</v>
      </c>
      <c r="G2430" s="4" t="s">
        <v>434</v>
      </c>
      <c r="H2430" s="9" t="s">
        <v>200</v>
      </c>
      <c r="I2430" s="9" t="s">
        <v>7331</v>
      </c>
      <c r="J2430" s="4">
        <v>12.137</v>
      </c>
      <c r="K2430" s="4">
        <v>0</v>
      </c>
      <c r="L2430" s="4" t="s">
        <v>279</v>
      </c>
      <c r="M2430" s="4">
        <v>12.137</v>
      </c>
      <c r="N2430" s="4"/>
      <c r="O2430" s="4">
        <v>6.5</v>
      </c>
      <c r="P2430" s="4" t="s">
        <v>436</v>
      </c>
      <c r="Q2430" s="4" t="s">
        <v>7328</v>
      </c>
      <c r="R2430" s="4"/>
      <c r="S2430" s="18"/>
      <c r="W2430" s="7" t="e">
        <f>VLOOKUP(F2430,'[7]2021年备案'!$F$8:$S$1293,14,0)</f>
        <v>#N/A</v>
      </c>
      <c r="Y2430" s="7" t="e">
        <f>J2430-W2430-M2430</f>
        <v>#N/A</v>
      </c>
      <c r="Z2430" s="7" t="s">
        <v>437</v>
      </c>
      <c r="AA2430" s="7" t="e">
        <f>_xlfn.XLOOKUP(F2430,'[8]乡镇通三级、旅游资源产业路项目明细'!$U:$U,'[8]乡镇通三级、旅游资源产业路项目明细'!$U:$U)</f>
        <v>#N/A</v>
      </c>
      <c r="AB2430" s="7" t="e">
        <f>VLOOKUP(F2430,[9]项目建设投资计划表!$L$7:$O$83,4,0)</f>
        <v>#N/A</v>
      </c>
    </row>
    <row r="2431" spans="1:28" ht="25.15" customHeight="1" outlineLevel="3" x14ac:dyDescent="0.4">
      <c r="A2431" s="4" t="s">
        <v>21</v>
      </c>
      <c r="B2431" s="4" t="s">
        <v>247</v>
      </c>
      <c r="C2431" s="4" t="s">
        <v>7332</v>
      </c>
      <c r="D2431" s="4" t="s">
        <v>7333</v>
      </c>
      <c r="E2431" s="9"/>
      <c r="F2431" s="4" t="s">
        <v>7334</v>
      </c>
      <c r="G2431" s="4" t="s">
        <v>275</v>
      </c>
      <c r="H2431" s="9" t="s">
        <v>291</v>
      </c>
      <c r="I2431" s="9" t="s">
        <v>283</v>
      </c>
      <c r="J2431" s="4">
        <v>2.516</v>
      </c>
      <c r="K2431" s="4" t="s">
        <v>284</v>
      </c>
      <c r="L2431" s="4">
        <v>0</v>
      </c>
      <c r="M2431" s="4">
        <v>2.516</v>
      </c>
      <c r="N2431" s="4"/>
      <c r="O2431" s="4">
        <v>4.5</v>
      </c>
      <c r="P2431" s="4" t="s">
        <v>279</v>
      </c>
      <c r="Q2431" s="4" t="s">
        <v>7335</v>
      </c>
      <c r="R2431" s="4"/>
      <c r="S2431" s="18"/>
      <c r="U2431" s="7">
        <f>VLOOKUP(F2431,[6]农村公路!$I$6:$W$11652,15,0)</f>
        <v>2.516</v>
      </c>
      <c r="V2431" s="7">
        <f>J2431-U2431</f>
        <v>0</v>
      </c>
      <c r="W2431" s="7" t="e">
        <f>VLOOKUP(F2431,'[7]乡镇通三级、旅游资源产业路项目明细'!$F$8:$S$1305,14,0)</f>
        <v>#N/A</v>
      </c>
      <c r="AA2431" s="7" t="e">
        <f>_xlfn.XLOOKUP(F2431,'[8]乡镇通三级、旅游资源产业路项目明细'!$U:$U,'[8]乡镇通三级、旅游资源产业路项目明细'!$U:$U)</f>
        <v>#N/A</v>
      </c>
      <c r="AB2431" s="7" t="e">
        <f>VLOOKUP(F2431,[9]项目建设投资计划表!$L$7:$O$83,4,0)</f>
        <v>#N/A</v>
      </c>
    </row>
    <row r="2432" spans="1:28" ht="25.15" customHeight="1" outlineLevel="3" x14ac:dyDescent="0.4">
      <c r="A2432" s="4" t="s">
        <v>21</v>
      </c>
      <c r="B2432" s="4" t="s">
        <v>247</v>
      </c>
      <c r="C2432" s="4" t="s">
        <v>7332</v>
      </c>
      <c r="D2432" s="4" t="s">
        <v>7336</v>
      </c>
      <c r="E2432" s="9"/>
      <c r="F2432" s="4" t="s">
        <v>7337</v>
      </c>
      <c r="G2432" s="4" t="s">
        <v>275</v>
      </c>
      <c r="H2432" s="9" t="s">
        <v>291</v>
      </c>
      <c r="I2432" s="9" t="s">
        <v>283</v>
      </c>
      <c r="J2432" s="4">
        <v>0.69</v>
      </c>
      <c r="K2432" s="4" t="s">
        <v>284</v>
      </c>
      <c r="L2432" s="4">
        <v>0</v>
      </c>
      <c r="M2432" s="4">
        <v>0.69</v>
      </c>
      <c r="N2432" s="4"/>
      <c r="O2432" s="4">
        <v>4.5</v>
      </c>
      <c r="P2432" s="4" t="s">
        <v>279</v>
      </c>
      <c r="Q2432" s="4" t="s">
        <v>7338</v>
      </c>
      <c r="R2432" s="4"/>
      <c r="S2432" s="18"/>
      <c r="U2432" s="7">
        <f>VLOOKUP(F2432,[6]农村公路!$I$6:$W$11652,15,0)</f>
        <v>0.69</v>
      </c>
      <c r="V2432" s="7">
        <f>J2432-U2432</f>
        <v>0</v>
      </c>
      <c r="W2432" s="7" t="e">
        <f>VLOOKUP(F2432,'[7]乡镇通三级、旅游资源产业路项目明细'!$F$8:$S$1305,14,0)</f>
        <v>#N/A</v>
      </c>
      <c r="AA2432" s="7" t="e">
        <f>_xlfn.XLOOKUP(F2432,'[8]乡镇通三级、旅游资源产业路项目明细'!$U:$U,'[8]乡镇通三级、旅游资源产业路项目明细'!$U:$U)</f>
        <v>#N/A</v>
      </c>
      <c r="AB2432" s="7" t="e">
        <f>VLOOKUP(F2432,[9]项目建设投资计划表!$L$7:$O$83,4,0)</f>
        <v>#N/A</v>
      </c>
    </row>
    <row r="2433" spans="1:28" ht="25.15" customHeight="1" outlineLevel="3" x14ac:dyDescent="0.4">
      <c r="A2433" s="4" t="s">
        <v>21</v>
      </c>
      <c r="B2433" s="4" t="s">
        <v>247</v>
      </c>
      <c r="C2433" s="4" t="s">
        <v>7328</v>
      </c>
      <c r="D2433" s="4" t="s">
        <v>7339</v>
      </c>
      <c r="E2433" s="9"/>
      <c r="F2433" s="4" t="s">
        <v>7340</v>
      </c>
      <c r="G2433" s="4" t="s">
        <v>275</v>
      </c>
      <c r="H2433" s="9" t="s">
        <v>291</v>
      </c>
      <c r="I2433" s="9" t="s">
        <v>7341</v>
      </c>
      <c r="J2433" s="4">
        <v>3.778</v>
      </c>
      <c r="K2433" s="4" t="s">
        <v>284</v>
      </c>
      <c r="L2433" s="4">
        <v>0</v>
      </c>
      <c r="M2433" s="4">
        <v>3.778</v>
      </c>
      <c r="N2433" s="4"/>
      <c r="O2433" s="4">
        <v>4.5</v>
      </c>
      <c r="P2433" s="4" t="s">
        <v>279</v>
      </c>
      <c r="Q2433" s="4" t="s">
        <v>7342</v>
      </c>
      <c r="R2433" s="4"/>
      <c r="S2433" s="18"/>
      <c r="U2433" s="7">
        <f>VLOOKUP(F2433,[6]农村公路!$I$6:$W$11652,15,0)</f>
        <v>3.778</v>
      </c>
      <c r="V2433" s="7">
        <f>J2433-U2433</f>
        <v>0</v>
      </c>
      <c r="W2433" s="7" t="e">
        <f>VLOOKUP(F2433,'[7]乡镇通三级、旅游资源产业路项目明细'!$F$8:$S$1305,14,0)</f>
        <v>#N/A</v>
      </c>
      <c r="AA2433" s="7" t="e">
        <f>_xlfn.XLOOKUP(F2433,'[8]乡镇通三级、旅游资源产业路项目明细'!$U:$U,'[8]乡镇通三级、旅游资源产业路项目明细'!$U:$U)</f>
        <v>#N/A</v>
      </c>
      <c r="AB2433" s="7" t="e">
        <f>VLOOKUP(F2433,[9]项目建设投资计划表!$L$7:$O$83,4,0)</f>
        <v>#N/A</v>
      </c>
    </row>
    <row r="2434" spans="1:28" ht="25.15" customHeight="1" outlineLevel="3" x14ac:dyDescent="0.4">
      <c r="A2434" s="4" t="s">
        <v>21</v>
      </c>
      <c r="B2434" s="4" t="s">
        <v>247</v>
      </c>
      <c r="C2434" s="4" t="s">
        <v>7343</v>
      </c>
      <c r="D2434" s="4" t="s">
        <v>7344</v>
      </c>
      <c r="E2434" s="9"/>
      <c r="F2434" s="4" t="s">
        <v>7345</v>
      </c>
      <c r="G2434" s="4" t="s">
        <v>275</v>
      </c>
      <c r="H2434" s="9" t="s">
        <v>291</v>
      </c>
      <c r="I2434" s="9" t="s">
        <v>7346</v>
      </c>
      <c r="J2434" s="4">
        <v>13.083</v>
      </c>
      <c r="K2434" s="4" t="s">
        <v>284</v>
      </c>
      <c r="L2434" s="4">
        <v>0</v>
      </c>
      <c r="M2434" s="4">
        <v>13.083</v>
      </c>
      <c r="N2434" s="4"/>
      <c r="O2434" s="4" t="s">
        <v>293</v>
      </c>
      <c r="P2434" s="4" t="s">
        <v>279</v>
      </c>
      <c r="Q2434" s="4" t="s">
        <v>7347</v>
      </c>
      <c r="R2434" s="4"/>
      <c r="S2434" s="18"/>
      <c r="U2434" s="7">
        <f>VLOOKUP(F2434,[6]农村公路!$I$6:$W$11652,15,0)</f>
        <v>13.083</v>
      </c>
      <c r="V2434" s="7">
        <f>J2434-U2434</f>
        <v>0</v>
      </c>
      <c r="W2434" s="7" t="e">
        <f>VLOOKUP(F2434,'[7]乡镇通三级、旅游资源产业路项目明细'!$F$8:$S$1305,14,0)</f>
        <v>#N/A</v>
      </c>
      <c r="AA2434" s="7" t="e">
        <f>_xlfn.XLOOKUP(F2434,'[8]乡镇通三级、旅游资源产业路项目明细'!$U:$U,'[8]乡镇通三级、旅游资源产业路项目明细'!$U:$U)</f>
        <v>#N/A</v>
      </c>
      <c r="AB2434" s="7" t="e">
        <f>VLOOKUP(F2434,[9]项目建设投资计划表!$L$7:$O$83,4,0)</f>
        <v>#N/A</v>
      </c>
    </row>
    <row r="2435" spans="1:28" ht="25.15" customHeight="1" outlineLevel="3" x14ac:dyDescent="0.4">
      <c r="A2435" s="4" t="s">
        <v>21</v>
      </c>
      <c r="B2435" s="4" t="s">
        <v>247</v>
      </c>
      <c r="C2435" s="4" t="s">
        <v>7348</v>
      </c>
      <c r="D2435" s="4" t="s">
        <v>7349</v>
      </c>
      <c r="E2435" s="9"/>
      <c r="F2435" s="4" t="s">
        <v>7350</v>
      </c>
      <c r="G2435" s="4" t="s">
        <v>275</v>
      </c>
      <c r="H2435" s="9" t="s">
        <v>291</v>
      </c>
      <c r="I2435" s="9" t="s">
        <v>7351</v>
      </c>
      <c r="J2435" s="4">
        <v>5.577</v>
      </c>
      <c r="K2435" s="4" t="s">
        <v>284</v>
      </c>
      <c r="L2435" s="4">
        <v>0</v>
      </c>
      <c r="M2435" s="4">
        <v>5.577</v>
      </c>
      <c r="N2435" s="4"/>
      <c r="O2435" s="4">
        <v>7</v>
      </c>
      <c r="P2435" s="4" t="s">
        <v>279</v>
      </c>
      <c r="Q2435" s="4" t="s">
        <v>7352</v>
      </c>
      <c r="R2435" s="4"/>
      <c r="S2435" s="18"/>
      <c r="U2435" s="7">
        <f>VLOOKUP(F2435,[6]农村公路!$I$6:$W$11652,15,0)</f>
        <v>5.577</v>
      </c>
      <c r="V2435" s="7">
        <f>J2435-U2435</f>
        <v>0</v>
      </c>
      <c r="W2435" s="7" t="e">
        <f>VLOOKUP(F2435,'[7]乡镇通三级、旅游资源产业路项目明细'!$F$8:$S$1305,14,0)</f>
        <v>#N/A</v>
      </c>
      <c r="AA2435" s="7" t="e">
        <f>_xlfn.XLOOKUP(F2435,'[8]乡镇通三级、旅游资源产业路项目明细'!$U:$U,'[8]乡镇通三级、旅游资源产业路项目明细'!$U:$U)</f>
        <v>#N/A</v>
      </c>
      <c r="AB2435" s="7" t="e">
        <f>VLOOKUP(F2435,[9]项目建设投资计划表!$L$7:$O$83,4,0)</f>
        <v>#N/A</v>
      </c>
    </row>
    <row r="2436" spans="1:28" s="1" customFormat="1" ht="25.15" customHeight="1" outlineLevel="2" x14ac:dyDescent="0.4">
      <c r="A2436" s="4"/>
      <c r="B2436" s="78" t="s">
        <v>172</v>
      </c>
      <c r="C2436" s="9"/>
      <c r="D2436" s="9"/>
      <c r="E2436" s="4"/>
      <c r="F2436" s="4"/>
      <c r="G2436" s="4"/>
      <c r="H2436" s="9"/>
      <c r="I2436" s="9"/>
      <c r="J2436" s="9">
        <f>SUBTOTAL(9,J2437:J2442)</f>
        <v>54.804000000000002</v>
      </c>
      <c r="K2436" s="9"/>
      <c r="L2436" s="4"/>
      <c r="M2436" s="9">
        <f>SUBTOTAL(9,M2437:M2442)</f>
        <v>50.131999999999998</v>
      </c>
      <c r="N2436" s="4">
        <v>50.122</v>
      </c>
      <c r="O2436" s="9"/>
      <c r="P2436" s="4"/>
      <c r="Q2436" s="4"/>
      <c r="R2436" s="4"/>
      <c r="S2436" s="18">
        <f t="shared" si="121"/>
        <v>4.6820000000000022</v>
      </c>
    </row>
    <row r="2437" spans="1:28" ht="25.15" customHeight="1" outlineLevel="3" x14ac:dyDescent="0.4">
      <c r="A2437" s="4" t="s">
        <v>21</v>
      </c>
      <c r="B2437" s="9" t="s">
        <v>172</v>
      </c>
      <c r="C2437" s="9" t="s">
        <v>7353</v>
      </c>
      <c r="D2437" s="9" t="s">
        <v>7354</v>
      </c>
      <c r="E2437" s="4"/>
      <c r="F2437" s="4" t="s">
        <v>7355</v>
      </c>
      <c r="G2437" s="4" t="s">
        <v>434</v>
      </c>
      <c r="H2437" s="9" t="s">
        <v>200</v>
      </c>
      <c r="I2437" s="9" t="s">
        <v>7356</v>
      </c>
      <c r="J2437" s="9">
        <v>9.6720000000000006</v>
      </c>
      <c r="K2437" s="9">
        <v>4.5</v>
      </c>
      <c r="L2437" s="4"/>
      <c r="M2437" s="9">
        <v>5</v>
      </c>
      <c r="N2437" s="9"/>
      <c r="O2437" s="9">
        <v>6.5</v>
      </c>
      <c r="P2437" s="4" t="s">
        <v>436</v>
      </c>
      <c r="Q2437" s="4" t="s">
        <v>7357</v>
      </c>
      <c r="R2437" s="4" t="s">
        <v>366</v>
      </c>
      <c r="S2437" s="18"/>
      <c r="W2437" s="7">
        <f>VLOOKUP(F2437,'[7]2021年备案'!$F$8:$S$1293,14,0)</f>
        <v>4.6719999999999997</v>
      </c>
      <c r="X2437" s="7">
        <f>J2437-W2437</f>
        <v>5.0000000000000009</v>
      </c>
      <c r="Y2437" s="7">
        <f>J2437-W2437-M2437</f>
        <v>0</v>
      </c>
      <c r="Z2437" s="7" t="s">
        <v>437</v>
      </c>
      <c r="AA2437" s="7" t="str">
        <f>_xlfn.XLOOKUP(F2437,'[8]乡镇通三级、旅游资源产业路项目明细'!$U:$U,'[8]乡镇通三级、旅游资源产业路项目明细'!$U:$U)</f>
        <v>会同县王家坪至团河公路</v>
      </c>
      <c r="AB2437" s="7" t="e">
        <f>VLOOKUP(F2437,[9]项目建设投资计划表!$L$7:$O$83,4,0)</f>
        <v>#N/A</v>
      </c>
    </row>
    <row r="2438" spans="1:28" ht="25.15" customHeight="1" outlineLevel="3" x14ac:dyDescent="0.4">
      <c r="A2438" s="4" t="s">
        <v>21</v>
      </c>
      <c r="B2438" s="9" t="s">
        <v>172</v>
      </c>
      <c r="C2438" s="9" t="s">
        <v>7358</v>
      </c>
      <c r="D2438" s="9" t="s">
        <v>7359</v>
      </c>
      <c r="E2438" s="4"/>
      <c r="F2438" s="4" t="s">
        <v>7360</v>
      </c>
      <c r="G2438" s="4" t="s">
        <v>434</v>
      </c>
      <c r="H2438" s="9" t="s">
        <v>200</v>
      </c>
      <c r="I2438" s="9" t="s">
        <v>7361</v>
      </c>
      <c r="J2438" s="9">
        <v>17.021999999999998</v>
      </c>
      <c r="K2438" s="9">
        <v>5</v>
      </c>
      <c r="L2438" s="4"/>
      <c r="M2438" s="9">
        <v>17.021999999999998</v>
      </c>
      <c r="N2438" s="9"/>
      <c r="O2438" s="9">
        <v>6.5</v>
      </c>
      <c r="P2438" s="4" t="s">
        <v>436</v>
      </c>
      <c r="Q2438" s="4" t="s">
        <v>7362</v>
      </c>
      <c r="R2438" s="4"/>
      <c r="S2438" s="18"/>
      <c r="W2438" s="7" t="e">
        <f>VLOOKUP(F2438,'[7]2021年备案'!$F$8:$S$1293,14,0)</f>
        <v>#N/A</v>
      </c>
      <c r="Y2438" s="7" t="e">
        <f>J2438-W2438-M2438</f>
        <v>#N/A</v>
      </c>
      <c r="Z2438" s="7" t="s">
        <v>437</v>
      </c>
      <c r="AA2438" s="7" t="e">
        <f>_xlfn.XLOOKUP(F2438,'[8]乡镇通三级、旅游资源产业路项目明细'!$U:$U,'[8]乡镇通三级、旅游资源产业路项目明细'!$U:$U)</f>
        <v>#N/A</v>
      </c>
      <c r="AB2438" s="7" t="e">
        <f>VLOOKUP(F2438,[9]项目建设投资计划表!$L$7:$O$83,4,0)</f>
        <v>#N/A</v>
      </c>
    </row>
    <row r="2439" spans="1:28" ht="25.15" customHeight="1" outlineLevel="3" x14ac:dyDescent="0.4">
      <c r="A2439" s="4" t="s">
        <v>21</v>
      </c>
      <c r="B2439" s="9" t="s">
        <v>172</v>
      </c>
      <c r="C2439" s="9" t="s">
        <v>7363</v>
      </c>
      <c r="D2439" s="9" t="s">
        <v>7364</v>
      </c>
      <c r="E2439" s="4"/>
      <c r="F2439" s="4" t="s">
        <v>7365</v>
      </c>
      <c r="G2439" s="4" t="s">
        <v>290</v>
      </c>
      <c r="H2439" s="9" t="s">
        <v>291</v>
      </c>
      <c r="I2439" s="9" t="s">
        <v>283</v>
      </c>
      <c r="J2439" s="79">
        <v>10</v>
      </c>
      <c r="K2439" s="9">
        <v>4</v>
      </c>
      <c r="L2439" s="4"/>
      <c r="M2439" s="9">
        <v>10</v>
      </c>
      <c r="N2439" s="9"/>
      <c r="O2439" s="9">
        <v>6</v>
      </c>
      <c r="P2439" s="4" t="s">
        <v>279</v>
      </c>
      <c r="Q2439" s="4" t="s">
        <v>7366</v>
      </c>
      <c r="R2439" s="4"/>
      <c r="S2439" s="18"/>
      <c r="U2439" s="7">
        <f>VLOOKUP(F2439,[6]农村公路!$I$6:$W$11652,15,0)</f>
        <v>10</v>
      </c>
      <c r="V2439" s="7">
        <f>J2439-U2439</f>
        <v>0</v>
      </c>
      <c r="W2439" s="7" t="e">
        <f>VLOOKUP(F2439,'[7]乡镇通三级、旅游资源产业路项目明细'!$F$8:$S$1305,14,0)</f>
        <v>#N/A</v>
      </c>
      <c r="AA2439" s="7" t="e">
        <f>_xlfn.XLOOKUP(F2439,'[8]乡镇通三级、旅游资源产业路项目明细'!$U:$U,'[8]乡镇通三级、旅游资源产业路项目明细'!$U:$U)</f>
        <v>#N/A</v>
      </c>
      <c r="AB2439" s="7" t="e">
        <f>VLOOKUP(F2439,[9]项目建设投资计划表!$L$7:$O$83,4,0)</f>
        <v>#N/A</v>
      </c>
    </row>
    <row r="2440" spans="1:28" ht="25.15" customHeight="1" outlineLevel="3" x14ac:dyDescent="0.4">
      <c r="A2440" s="4" t="s">
        <v>21</v>
      </c>
      <c r="B2440" s="9" t="s">
        <v>172</v>
      </c>
      <c r="C2440" s="9" t="s">
        <v>7363</v>
      </c>
      <c r="D2440" s="9" t="s">
        <v>7367</v>
      </c>
      <c r="E2440" s="4"/>
      <c r="F2440" s="4" t="s">
        <v>7368</v>
      </c>
      <c r="G2440" s="4" t="s">
        <v>275</v>
      </c>
      <c r="H2440" s="9" t="s">
        <v>200</v>
      </c>
      <c r="I2440" s="9" t="s">
        <v>283</v>
      </c>
      <c r="J2440" s="80">
        <v>5.01</v>
      </c>
      <c r="K2440" s="9">
        <v>3.5</v>
      </c>
      <c r="L2440" s="4"/>
      <c r="M2440" s="9">
        <v>5.01</v>
      </c>
      <c r="N2440" s="9"/>
      <c r="O2440" s="9">
        <v>6</v>
      </c>
      <c r="P2440" s="4" t="s">
        <v>279</v>
      </c>
      <c r="Q2440" s="4" t="s">
        <v>7369</v>
      </c>
      <c r="R2440" s="4"/>
      <c r="S2440" s="18"/>
      <c r="U2440" s="7">
        <f>VLOOKUP(F2440,[6]农村公路!$I$6:$W$11652,15,0)</f>
        <v>5.01</v>
      </c>
      <c r="V2440" s="7">
        <f>J2440-U2440</f>
        <v>0</v>
      </c>
      <c r="W2440" s="7" t="e">
        <f>VLOOKUP(F2440,'[7]乡镇通三级、旅游资源产业路项目明细'!$F$8:$S$1305,14,0)</f>
        <v>#N/A</v>
      </c>
      <c r="AA2440" s="7" t="e">
        <f>_xlfn.XLOOKUP(F2440,'[8]乡镇通三级、旅游资源产业路项目明细'!$U:$U,'[8]乡镇通三级、旅游资源产业路项目明细'!$U:$U)</f>
        <v>#N/A</v>
      </c>
      <c r="AB2440" s="7" t="e">
        <f>VLOOKUP(F2440,[9]项目建设投资计划表!$L$7:$O$83,4,0)</f>
        <v>#N/A</v>
      </c>
    </row>
    <row r="2441" spans="1:28" ht="25.15" customHeight="1" outlineLevel="3" x14ac:dyDescent="0.4">
      <c r="A2441" s="4" t="s">
        <v>21</v>
      </c>
      <c r="B2441" s="9" t="s">
        <v>172</v>
      </c>
      <c r="C2441" s="9" t="s">
        <v>7363</v>
      </c>
      <c r="D2441" s="9" t="s">
        <v>7370</v>
      </c>
      <c r="E2441" s="4"/>
      <c r="F2441" s="4" t="s">
        <v>7371</v>
      </c>
      <c r="G2441" s="4" t="s">
        <v>275</v>
      </c>
      <c r="H2441" s="9" t="s">
        <v>291</v>
      </c>
      <c r="I2441" s="9" t="s">
        <v>283</v>
      </c>
      <c r="J2441" s="80">
        <v>5.6</v>
      </c>
      <c r="K2441" s="9">
        <v>3.5</v>
      </c>
      <c r="L2441" s="4"/>
      <c r="M2441" s="9">
        <v>5.6</v>
      </c>
      <c r="N2441" s="9"/>
      <c r="O2441" s="9">
        <v>6</v>
      </c>
      <c r="P2441" s="4" t="s">
        <v>279</v>
      </c>
      <c r="Q2441" s="4" t="s">
        <v>7372</v>
      </c>
      <c r="R2441" s="11"/>
      <c r="S2441" s="18"/>
      <c r="U2441" s="7">
        <f>VLOOKUP(F2441,[6]农村公路!$I$6:$W$11652,15,0)</f>
        <v>5.6</v>
      </c>
      <c r="V2441" s="7">
        <f>J2441-U2441</f>
        <v>0</v>
      </c>
      <c r="W2441" s="7" t="e">
        <f>VLOOKUP(F2441,'[7]乡镇通三级、旅游资源产业路项目明细'!$F$8:$S$1305,14,0)</f>
        <v>#N/A</v>
      </c>
      <c r="AA2441" s="7" t="e">
        <f>_xlfn.XLOOKUP(F2441,'[8]乡镇通三级、旅游资源产业路项目明细'!$U:$U,'[8]乡镇通三级、旅游资源产业路项目明细'!$U:$U)</f>
        <v>#N/A</v>
      </c>
      <c r="AB2441" s="7" t="e">
        <f>VLOOKUP(F2441,[9]项目建设投资计划表!$L$7:$O$83,4,0)</f>
        <v>#N/A</v>
      </c>
    </row>
    <row r="2442" spans="1:28" ht="25.15" customHeight="1" outlineLevel="3" x14ac:dyDescent="0.4">
      <c r="A2442" s="4" t="s">
        <v>21</v>
      </c>
      <c r="B2442" s="9" t="s">
        <v>172</v>
      </c>
      <c r="C2442" s="9" t="s">
        <v>7373</v>
      </c>
      <c r="D2442" s="9" t="s">
        <v>7374</v>
      </c>
      <c r="E2442" s="4"/>
      <c r="F2442" s="4" t="s">
        <v>7375</v>
      </c>
      <c r="G2442" s="4" t="s">
        <v>275</v>
      </c>
      <c r="H2442" s="9" t="s">
        <v>291</v>
      </c>
      <c r="I2442" s="9" t="s">
        <v>283</v>
      </c>
      <c r="J2442" s="80">
        <v>7.5</v>
      </c>
      <c r="K2442" s="9">
        <v>2</v>
      </c>
      <c r="L2442" s="4"/>
      <c r="M2442" s="79">
        <v>7.5</v>
      </c>
      <c r="N2442" s="79"/>
      <c r="O2442" s="9">
        <v>4.5</v>
      </c>
      <c r="P2442" s="4" t="s">
        <v>279</v>
      </c>
      <c r="Q2442" s="4" t="s">
        <v>7376</v>
      </c>
      <c r="R2442" s="4"/>
      <c r="S2442" s="18"/>
      <c r="U2442" s="7">
        <f>VLOOKUP(F2442,[6]农村公路!$I$6:$W$11652,15,0)</f>
        <v>7.5</v>
      </c>
      <c r="V2442" s="7">
        <f>J2442-U2442</f>
        <v>0</v>
      </c>
      <c r="W2442" s="7" t="e">
        <f>VLOOKUP(F2442,'[7]乡镇通三级、旅游资源产业路项目明细'!$F$8:$S$1305,14,0)</f>
        <v>#N/A</v>
      </c>
      <c r="AA2442" s="7" t="e">
        <f>_xlfn.XLOOKUP(F2442,'[8]乡镇通三级、旅游资源产业路项目明细'!$U:$U,'[8]乡镇通三级、旅游资源产业路项目明细'!$U:$U)</f>
        <v>#N/A</v>
      </c>
      <c r="AB2442" s="7" t="e">
        <f>VLOOKUP(F2442,[9]项目建设投资计划表!$L$7:$O$83,4,0)</f>
        <v>#N/A</v>
      </c>
    </row>
    <row r="2443" spans="1:28" s="1" customFormat="1" ht="25.15" customHeight="1" outlineLevel="1" x14ac:dyDescent="0.4">
      <c r="A2443" s="11" t="s">
        <v>22</v>
      </c>
      <c r="B2443" s="4"/>
      <c r="C2443" s="4"/>
      <c r="D2443" s="4"/>
      <c r="E2443" s="9"/>
      <c r="F2443" s="4"/>
      <c r="G2443" s="4"/>
      <c r="H2443" s="9"/>
      <c r="I2443" s="9"/>
      <c r="J2443" s="33">
        <f>SUBTOTAL(9,J2445:J2790)</f>
        <v>756.14899999999989</v>
      </c>
      <c r="K2443" s="4"/>
      <c r="L2443" s="4"/>
      <c r="M2443" s="34">
        <f>SUBTOTAL(9,M2445:M2790)</f>
        <v>576.85400000000016</v>
      </c>
      <c r="N2443" s="13">
        <v>534.19200000000001</v>
      </c>
      <c r="O2443" s="4"/>
      <c r="P2443" s="4"/>
      <c r="Q2443" s="4"/>
      <c r="R2443" s="4"/>
      <c r="S2443" s="18">
        <f t="shared" ref="S2443:S2468" si="122">J2443-N2443</f>
        <v>221.95699999999988</v>
      </c>
    </row>
    <row r="2444" spans="1:28" s="1" customFormat="1" ht="25.15" customHeight="1" outlineLevel="2" x14ac:dyDescent="0.4">
      <c r="A2444" s="4"/>
      <c r="B2444" s="11" t="s">
        <v>175</v>
      </c>
      <c r="C2444" s="4"/>
      <c r="D2444" s="4"/>
      <c r="E2444" s="9"/>
      <c r="F2444" s="4"/>
      <c r="G2444" s="4"/>
      <c r="H2444" s="9"/>
      <c r="I2444" s="9"/>
      <c r="J2444" s="33">
        <f>SUBTOTAL(9,J2445:J2467)</f>
        <v>51.404000000000003</v>
      </c>
      <c r="K2444" s="4"/>
      <c r="L2444" s="4"/>
      <c r="M2444" s="34">
        <f>SUBTOTAL(9,M2445:M2467)</f>
        <v>38.689</v>
      </c>
      <c r="N2444" s="4">
        <v>38.700000000000003</v>
      </c>
      <c r="O2444" s="4"/>
      <c r="P2444" s="4"/>
      <c r="Q2444" s="4"/>
      <c r="R2444" s="4"/>
      <c r="S2444" s="18">
        <f t="shared" si="122"/>
        <v>12.704000000000001</v>
      </c>
    </row>
    <row r="2445" spans="1:28" ht="25.15" customHeight="1" outlineLevel="3" x14ac:dyDescent="0.4">
      <c r="A2445" s="4" t="s">
        <v>22</v>
      </c>
      <c r="B2445" s="4" t="s">
        <v>175</v>
      </c>
      <c r="C2445" s="4" t="s">
        <v>7377</v>
      </c>
      <c r="D2445" s="4" t="s">
        <v>7378</v>
      </c>
      <c r="E2445" s="9"/>
      <c r="F2445" s="4" t="s">
        <v>7379</v>
      </c>
      <c r="G2445" s="4" t="s">
        <v>290</v>
      </c>
      <c r="H2445" s="9" t="s">
        <v>200</v>
      </c>
      <c r="I2445" s="9" t="s">
        <v>283</v>
      </c>
      <c r="J2445" s="33">
        <v>6.242</v>
      </c>
      <c r="K2445" s="4" t="s">
        <v>284</v>
      </c>
      <c r="L2445" s="4">
        <v>0</v>
      </c>
      <c r="M2445" s="33">
        <v>6.242</v>
      </c>
      <c r="N2445" s="37"/>
      <c r="O2445" s="4" t="s">
        <v>683</v>
      </c>
      <c r="P2445" s="4" t="s">
        <v>279</v>
      </c>
      <c r="Q2445" s="4" t="s">
        <v>7380</v>
      </c>
      <c r="R2445" s="4"/>
      <c r="S2445" s="18"/>
      <c r="U2445" s="7">
        <f>VLOOKUP(F2445,[6]农村公路!$I$6:$W$11652,15,0)</f>
        <v>6.242</v>
      </c>
      <c r="V2445" s="7">
        <f t="shared" ref="V2445:V2467" si="123">J2445-U2445</f>
        <v>0</v>
      </c>
      <c r="W2445" s="7" t="e">
        <f>VLOOKUP(F2445,'[7]乡镇通三级、旅游资源产业路项目明细'!$F$8:$S$1305,14,0)</f>
        <v>#N/A</v>
      </c>
      <c r="AA2445" s="7" t="e">
        <f>_xlfn.XLOOKUP(F2445,'[8]乡镇通三级、旅游资源产业路项目明细'!$U:$U,'[8]乡镇通三级、旅游资源产业路项目明细'!$U:$U)</f>
        <v>#N/A</v>
      </c>
      <c r="AB2445" s="7" t="e">
        <f>VLOOKUP(F2445,[9]项目建设投资计划表!$L$7:$O$83,4,0)</f>
        <v>#N/A</v>
      </c>
    </row>
    <row r="2446" spans="1:28" ht="25.15" customHeight="1" outlineLevel="3" x14ac:dyDescent="0.4">
      <c r="A2446" s="4" t="s">
        <v>22</v>
      </c>
      <c r="B2446" s="4" t="s">
        <v>175</v>
      </c>
      <c r="C2446" s="4" t="s">
        <v>7381</v>
      </c>
      <c r="D2446" s="4" t="s">
        <v>7382</v>
      </c>
      <c r="E2446" s="9"/>
      <c r="F2446" s="4" t="s">
        <v>7383</v>
      </c>
      <c r="G2446" s="4" t="s">
        <v>290</v>
      </c>
      <c r="H2446" s="9" t="s">
        <v>291</v>
      </c>
      <c r="I2446" s="9" t="s">
        <v>7384</v>
      </c>
      <c r="J2446" s="4">
        <v>7.7009999999999996</v>
      </c>
      <c r="K2446" s="4" t="s">
        <v>284</v>
      </c>
      <c r="L2446" s="4">
        <v>0</v>
      </c>
      <c r="M2446" s="4">
        <v>3.5</v>
      </c>
      <c r="N2446" s="4"/>
      <c r="O2446" s="4" t="s">
        <v>683</v>
      </c>
      <c r="P2446" s="4" t="s">
        <v>279</v>
      </c>
      <c r="Q2446" s="4" t="s">
        <v>7385</v>
      </c>
      <c r="R2446" s="4"/>
      <c r="S2446" s="18"/>
      <c r="U2446" s="7">
        <f>VLOOKUP(F2446,[6]农村公路!$I$6:$W$11652,15,0)</f>
        <v>7.7009999999999996</v>
      </c>
      <c r="V2446" s="7">
        <f t="shared" si="123"/>
        <v>0</v>
      </c>
      <c r="W2446" s="7" t="e">
        <f>VLOOKUP(F2446,'[7]乡镇通三级、旅游资源产业路项目明细'!$F$8:$S$1305,14,0)</f>
        <v>#N/A</v>
      </c>
      <c r="AA2446" s="7" t="e">
        <f>_xlfn.XLOOKUP(F2446,'[8]乡镇通三级、旅游资源产业路项目明细'!$U:$U,'[8]乡镇通三级、旅游资源产业路项目明细'!$U:$U)</f>
        <v>#N/A</v>
      </c>
      <c r="AB2446" s="7" t="e">
        <f>VLOOKUP(F2446,[9]项目建设投资计划表!$L$7:$O$83,4,0)</f>
        <v>#N/A</v>
      </c>
    </row>
    <row r="2447" spans="1:28" ht="25.15" customHeight="1" outlineLevel="3" x14ac:dyDescent="0.4">
      <c r="A2447" s="4" t="s">
        <v>22</v>
      </c>
      <c r="B2447" s="4" t="s">
        <v>175</v>
      </c>
      <c r="C2447" s="4" t="s">
        <v>7386</v>
      </c>
      <c r="D2447" s="4" t="s">
        <v>7387</v>
      </c>
      <c r="E2447" s="9"/>
      <c r="F2447" s="4" t="s">
        <v>7388</v>
      </c>
      <c r="G2447" s="4" t="s">
        <v>275</v>
      </c>
      <c r="H2447" s="9" t="s">
        <v>200</v>
      </c>
      <c r="I2447" s="9" t="s">
        <v>283</v>
      </c>
      <c r="J2447" s="4">
        <v>3.4</v>
      </c>
      <c r="K2447" s="4" t="s">
        <v>377</v>
      </c>
      <c r="L2447" s="4">
        <v>0</v>
      </c>
      <c r="M2447" s="4">
        <v>1.73</v>
      </c>
      <c r="N2447" s="4"/>
      <c r="O2447" s="4" t="s">
        <v>293</v>
      </c>
      <c r="P2447" s="4" t="s">
        <v>279</v>
      </c>
      <c r="Q2447" s="4" t="s">
        <v>7389</v>
      </c>
      <c r="R2447" s="4" t="s">
        <v>366</v>
      </c>
      <c r="S2447" s="18"/>
      <c r="U2447" s="7">
        <f>VLOOKUP(F2447,[6]农村公路!$I$6:$W$11652,15,0)</f>
        <v>3.4</v>
      </c>
      <c r="V2447" s="7">
        <f t="shared" si="123"/>
        <v>0</v>
      </c>
      <c r="W2447" s="7">
        <f>VLOOKUP(F2447,'[7]2021年备案'!$F$8:$S$1293,14,0)</f>
        <v>1.67</v>
      </c>
      <c r="X2447" s="7">
        <f>J2447-W2447</f>
        <v>1.73</v>
      </c>
      <c r="Y2447" s="7">
        <f>X2447-M2447</f>
        <v>0</v>
      </c>
      <c r="AA2447" s="7" t="str">
        <f>_xlfn.XLOOKUP(F2447,'[8]乡镇通三级、旅游资源产业路项目明细'!$U:$U,'[8]乡镇通三级、旅游资源产业路项目明细'!$U:$U)</f>
        <v>恩永鑫隆农业产业路</v>
      </c>
      <c r="AB2447" s="7" t="e">
        <f>VLOOKUP(F2447,[9]项目建设投资计划表!$L$7:$O$83,4,0)</f>
        <v>#N/A</v>
      </c>
    </row>
    <row r="2448" spans="1:28" ht="25.15" customHeight="1" outlineLevel="3" x14ac:dyDescent="0.4">
      <c r="A2448" s="4" t="s">
        <v>22</v>
      </c>
      <c r="B2448" s="4" t="s">
        <v>175</v>
      </c>
      <c r="C2448" s="4" t="s">
        <v>7386</v>
      </c>
      <c r="D2448" s="4" t="s">
        <v>7390</v>
      </c>
      <c r="E2448" s="9"/>
      <c r="F2448" s="4" t="s">
        <v>7391</v>
      </c>
      <c r="G2448" s="4" t="s">
        <v>275</v>
      </c>
      <c r="H2448" s="9" t="s">
        <v>200</v>
      </c>
      <c r="I2448" s="9" t="s">
        <v>283</v>
      </c>
      <c r="J2448" s="4">
        <v>1.71</v>
      </c>
      <c r="K2448" s="4" t="s">
        <v>284</v>
      </c>
      <c r="L2448" s="4">
        <v>0</v>
      </c>
      <c r="M2448" s="4">
        <v>0.18</v>
      </c>
      <c r="N2448" s="4"/>
      <c r="O2448" s="4" t="s">
        <v>293</v>
      </c>
      <c r="P2448" s="4" t="s">
        <v>279</v>
      </c>
      <c r="Q2448" s="4" t="s">
        <v>7392</v>
      </c>
      <c r="R2448" s="4" t="s">
        <v>366</v>
      </c>
      <c r="S2448" s="18"/>
      <c r="U2448" s="7">
        <f>VLOOKUP(F2448,[6]农村公路!$I$6:$W$11652,15,0)</f>
        <v>1.71</v>
      </c>
      <c r="V2448" s="7">
        <f t="shared" si="123"/>
        <v>0</v>
      </c>
      <c r="W2448" s="7">
        <f>VLOOKUP(F2448,'[7]2021年备案'!$F$8:$S$1293,14,0)</f>
        <v>1.512</v>
      </c>
      <c r="X2448" s="7">
        <f>J2448-W2448</f>
        <v>0.19799999999999995</v>
      </c>
      <c r="Y2448" s="7">
        <f>X2448-M2448</f>
        <v>1.799999999999996E-2</v>
      </c>
      <c r="AA2448" s="7" t="str">
        <f>_xlfn.XLOOKUP(F2448,'[8]乡镇通三级、旅游资源产业路项目明细'!$U:$U,'[8]乡镇通三级、旅游资源产业路项目明细'!$U:$U)</f>
        <v>东来外家冲产业路</v>
      </c>
      <c r="AB2448" s="7" t="e">
        <f>VLOOKUP(F2448,[9]项目建设投资计划表!$L$7:$O$83,4,0)</f>
        <v>#N/A</v>
      </c>
    </row>
    <row r="2449" spans="1:28" ht="25.15" customHeight="1" outlineLevel="3" x14ac:dyDescent="0.4">
      <c r="A2449" s="4" t="s">
        <v>22</v>
      </c>
      <c r="B2449" s="4" t="s">
        <v>175</v>
      </c>
      <c r="C2449" s="4" t="s">
        <v>7386</v>
      </c>
      <c r="D2449" s="4" t="s">
        <v>7393</v>
      </c>
      <c r="E2449" s="9"/>
      <c r="F2449" s="4" t="s">
        <v>7394</v>
      </c>
      <c r="G2449" s="4" t="s">
        <v>275</v>
      </c>
      <c r="H2449" s="9" t="s">
        <v>200</v>
      </c>
      <c r="I2449" s="9" t="s">
        <v>283</v>
      </c>
      <c r="J2449" s="4">
        <v>2.29</v>
      </c>
      <c r="K2449" s="4" t="s">
        <v>527</v>
      </c>
      <c r="L2449" s="4">
        <v>0</v>
      </c>
      <c r="M2449" s="4">
        <v>1.5</v>
      </c>
      <c r="N2449" s="4"/>
      <c r="O2449" s="4" t="s">
        <v>293</v>
      </c>
      <c r="P2449" s="4" t="s">
        <v>279</v>
      </c>
      <c r="Q2449" s="4" t="s">
        <v>7393</v>
      </c>
      <c r="R2449" s="4"/>
      <c r="S2449" s="18"/>
      <c r="U2449" s="7">
        <f>VLOOKUP(F2449,[6]农村公路!$I$6:$W$11652,15,0)</f>
        <v>2.29</v>
      </c>
      <c r="V2449" s="7">
        <f t="shared" si="123"/>
        <v>0</v>
      </c>
      <c r="W2449" s="7" t="e">
        <f>VLOOKUP(F2449,'[7]乡镇通三级、旅游资源产业路项目明细'!$F$8:$S$1305,14,0)</f>
        <v>#N/A</v>
      </c>
      <c r="AA2449" s="7" t="e">
        <f>_xlfn.XLOOKUP(F2449,'[8]乡镇通三级、旅游资源产业路项目明细'!$U:$U,'[8]乡镇通三级、旅游资源产业路项目明细'!$U:$U)</f>
        <v>#N/A</v>
      </c>
      <c r="AB2449" s="7" t="e">
        <f>VLOOKUP(F2449,[9]项目建设投资计划表!$L$7:$O$83,4,0)</f>
        <v>#N/A</v>
      </c>
    </row>
    <row r="2450" spans="1:28" ht="25.15" customHeight="1" outlineLevel="3" x14ac:dyDescent="0.4">
      <c r="A2450" s="4" t="s">
        <v>22</v>
      </c>
      <c r="B2450" s="4" t="s">
        <v>175</v>
      </c>
      <c r="C2450" s="4" t="s">
        <v>7395</v>
      </c>
      <c r="D2450" s="4" t="s">
        <v>7396</v>
      </c>
      <c r="E2450" s="9"/>
      <c r="F2450" s="4" t="s">
        <v>7397</v>
      </c>
      <c r="G2450" s="4" t="s">
        <v>275</v>
      </c>
      <c r="H2450" s="9" t="s">
        <v>291</v>
      </c>
      <c r="I2450" s="9" t="s">
        <v>7398</v>
      </c>
      <c r="J2450" s="4">
        <v>4.92</v>
      </c>
      <c r="K2450" s="4" t="s">
        <v>284</v>
      </c>
      <c r="L2450" s="4">
        <v>0</v>
      </c>
      <c r="M2450" s="4">
        <v>2.34</v>
      </c>
      <c r="N2450" s="4"/>
      <c r="O2450" s="4" t="s">
        <v>293</v>
      </c>
      <c r="P2450" s="4" t="s">
        <v>279</v>
      </c>
      <c r="Q2450" s="4" t="s">
        <v>7399</v>
      </c>
      <c r="R2450" s="4"/>
      <c r="S2450" s="18"/>
      <c r="U2450" s="7">
        <f>VLOOKUP(F2450,[6]农村公路!$I$6:$W$11652,15,0)</f>
        <v>4.92</v>
      </c>
      <c r="V2450" s="7">
        <f t="shared" si="123"/>
        <v>0</v>
      </c>
      <c r="W2450" s="7" t="e">
        <f>VLOOKUP(F2450,'[7]乡镇通三级、旅游资源产业路项目明细'!$F$8:$S$1305,14,0)</f>
        <v>#N/A</v>
      </c>
      <c r="AA2450" s="7" t="e">
        <f>_xlfn.XLOOKUP(F2450,'[8]乡镇通三级、旅游资源产业路项目明细'!$U:$U,'[8]乡镇通三级、旅游资源产业路项目明细'!$U:$U)</f>
        <v>#N/A</v>
      </c>
      <c r="AB2450" s="7" t="e">
        <f>VLOOKUP(F2450,[9]项目建设投资计划表!$L$7:$O$83,4,0)</f>
        <v>#N/A</v>
      </c>
    </row>
    <row r="2451" spans="1:28" ht="25.15" customHeight="1" outlineLevel="3" x14ac:dyDescent="0.4">
      <c r="A2451" s="4" t="s">
        <v>22</v>
      </c>
      <c r="B2451" s="4" t="s">
        <v>175</v>
      </c>
      <c r="C2451" s="4" t="s">
        <v>7400</v>
      </c>
      <c r="D2451" s="4" t="s">
        <v>7401</v>
      </c>
      <c r="E2451" s="9"/>
      <c r="F2451" s="4" t="s">
        <v>7402</v>
      </c>
      <c r="G2451" s="4" t="s">
        <v>275</v>
      </c>
      <c r="H2451" s="9" t="s">
        <v>200</v>
      </c>
      <c r="I2451" s="9" t="s">
        <v>7403</v>
      </c>
      <c r="J2451" s="4">
        <v>1.8149999999999999</v>
      </c>
      <c r="K2451" s="4" t="s">
        <v>284</v>
      </c>
      <c r="L2451" s="4">
        <v>0</v>
      </c>
      <c r="M2451" s="4">
        <v>1.8149999999999999</v>
      </c>
      <c r="N2451" s="4"/>
      <c r="O2451" s="4" t="s">
        <v>293</v>
      </c>
      <c r="P2451" s="4" t="s">
        <v>279</v>
      </c>
      <c r="Q2451" s="4" t="s">
        <v>7404</v>
      </c>
      <c r="R2451" s="4"/>
      <c r="S2451" s="18"/>
      <c r="U2451" s="7">
        <f>VLOOKUP(F2451,[6]农村公路!$I$6:$W$11652,15,0)</f>
        <v>1.8149999999999999</v>
      </c>
      <c r="V2451" s="7">
        <f t="shared" si="123"/>
        <v>0</v>
      </c>
      <c r="W2451" s="7" t="e">
        <f>VLOOKUP(F2451,'[7]乡镇通三级、旅游资源产业路项目明细'!$F$8:$S$1305,14,0)</f>
        <v>#N/A</v>
      </c>
      <c r="AA2451" s="7" t="e">
        <f>_xlfn.XLOOKUP(F2451,'[8]乡镇通三级、旅游资源产业路项目明细'!$U:$U,'[8]乡镇通三级、旅游资源产业路项目明细'!$U:$U)</f>
        <v>#N/A</v>
      </c>
      <c r="AB2451" s="7" t="e">
        <f>VLOOKUP(F2451,[9]项目建设投资计划表!$L$7:$O$83,4,0)</f>
        <v>#N/A</v>
      </c>
    </row>
    <row r="2452" spans="1:28" ht="25.15" customHeight="1" outlineLevel="3" x14ac:dyDescent="0.4">
      <c r="A2452" s="4" t="s">
        <v>22</v>
      </c>
      <c r="B2452" s="4" t="s">
        <v>175</v>
      </c>
      <c r="C2452" s="4" t="s">
        <v>7386</v>
      </c>
      <c r="D2452" s="4" t="s">
        <v>7405</v>
      </c>
      <c r="E2452" s="9"/>
      <c r="F2452" s="4" t="s">
        <v>7406</v>
      </c>
      <c r="G2452" s="4" t="s">
        <v>275</v>
      </c>
      <c r="H2452" s="9" t="s">
        <v>200</v>
      </c>
      <c r="I2452" s="9" t="s">
        <v>283</v>
      </c>
      <c r="J2452" s="4">
        <v>2.64</v>
      </c>
      <c r="K2452" s="4" t="s">
        <v>527</v>
      </c>
      <c r="L2452" s="4">
        <v>0</v>
      </c>
      <c r="M2452" s="4">
        <v>2.64</v>
      </c>
      <c r="N2452" s="4"/>
      <c r="O2452" s="4" t="s">
        <v>293</v>
      </c>
      <c r="P2452" s="4" t="s">
        <v>279</v>
      </c>
      <c r="Q2452" s="4" t="s">
        <v>7407</v>
      </c>
      <c r="R2452" s="4"/>
      <c r="S2452" s="18"/>
      <c r="U2452" s="7">
        <f>VLOOKUP(F2452,[6]农村公路!$I$6:$W$11652,15,0)</f>
        <v>2.64</v>
      </c>
      <c r="V2452" s="7">
        <f t="shared" si="123"/>
        <v>0</v>
      </c>
      <c r="W2452" s="7" t="e">
        <f>VLOOKUP(F2452,'[7]乡镇通三级、旅游资源产业路项目明细'!$F$8:$S$1305,14,0)</f>
        <v>#N/A</v>
      </c>
      <c r="AA2452" s="7" t="e">
        <f>_xlfn.XLOOKUP(F2452,'[8]乡镇通三级、旅游资源产业路项目明细'!$U:$U,'[8]乡镇通三级、旅游资源产业路项目明细'!$U:$U)</f>
        <v>#N/A</v>
      </c>
      <c r="AB2452" s="7" t="e">
        <f>VLOOKUP(F2452,[9]项目建设投资计划表!$L$7:$O$83,4,0)</f>
        <v>#N/A</v>
      </c>
    </row>
    <row r="2453" spans="1:28" ht="25.15" customHeight="1" outlineLevel="3" x14ac:dyDescent="0.4">
      <c r="A2453" s="4" t="s">
        <v>22</v>
      </c>
      <c r="B2453" s="4" t="s">
        <v>175</v>
      </c>
      <c r="C2453" s="4" t="s">
        <v>7400</v>
      </c>
      <c r="D2453" s="4" t="s">
        <v>7401</v>
      </c>
      <c r="E2453" s="9"/>
      <c r="F2453" s="4" t="s">
        <v>7408</v>
      </c>
      <c r="G2453" s="4" t="s">
        <v>275</v>
      </c>
      <c r="H2453" s="9" t="s">
        <v>200</v>
      </c>
      <c r="I2453" s="9" t="s">
        <v>283</v>
      </c>
      <c r="J2453" s="4">
        <v>2.25</v>
      </c>
      <c r="K2453" s="4">
        <v>0</v>
      </c>
      <c r="L2453" s="4">
        <v>0</v>
      </c>
      <c r="M2453" s="4">
        <v>2.25</v>
      </c>
      <c r="N2453" s="4"/>
      <c r="O2453" s="4" t="s">
        <v>293</v>
      </c>
      <c r="P2453" s="4" t="s">
        <v>279</v>
      </c>
      <c r="Q2453" s="4" t="s">
        <v>7409</v>
      </c>
      <c r="R2453" s="4"/>
      <c r="S2453" s="18"/>
      <c r="U2453" s="7">
        <f>VLOOKUP(F2453,[6]农村公路!$I$6:$W$11652,15,0)</f>
        <v>2.25</v>
      </c>
      <c r="V2453" s="7">
        <f t="shared" si="123"/>
        <v>0</v>
      </c>
      <c r="W2453" s="7" t="e">
        <f>VLOOKUP(F2453,'[7]乡镇通三级、旅游资源产业路项目明细'!$F$8:$S$1305,14,0)</f>
        <v>#N/A</v>
      </c>
      <c r="AA2453" s="7" t="e">
        <f>_xlfn.XLOOKUP(F2453,'[8]乡镇通三级、旅游资源产业路项目明细'!$U:$U,'[8]乡镇通三级、旅游资源产业路项目明细'!$U:$U)</f>
        <v>#N/A</v>
      </c>
      <c r="AB2453" s="7" t="e">
        <f>VLOOKUP(F2453,[9]项目建设投资计划表!$L$7:$O$83,4,0)</f>
        <v>#N/A</v>
      </c>
    </row>
    <row r="2454" spans="1:28" ht="25.15" customHeight="1" outlineLevel="3" x14ac:dyDescent="0.4">
      <c r="A2454" s="4" t="s">
        <v>22</v>
      </c>
      <c r="B2454" s="4" t="s">
        <v>175</v>
      </c>
      <c r="C2454" s="4" t="s">
        <v>7410</v>
      </c>
      <c r="D2454" s="4" t="s">
        <v>7411</v>
      </c>
      <c r="E2454" s="9"/>
      <c r="F2454" s="4" t="s">
        <v>7412</v>
      </c>
      <c r="G2454" s="4" t="s">
        <v>275</v>
      </c>
      <c r="H2454" s="9" t="s">
        <v>200</v>
      </c>
      <c r="I2454" s="9" t="s">
        <v>283</v>
      </c>
      <c r="J2454" s="4">
        <v>3.37</v>
      </c>
      <c r="K2454" s="4">
        <v>0</v>
      </c>
      <c r="L2454" s="4">
        <v>0</v>
      </c>
      <c r="M2454" s="4">
        <v>3.37</v>
      </c>
      <c r="N2454" s="4"/>
      <c r="O2454" s="4" t="s">
        <v>293</v>
      </c>
      <c r="P2454" s="4" t="s">
        <v>279</v>
      </c>
      <c r="Q2454" s="4" t="s">
        <v>7413</v>
      </c>
      <c r="R2454" s="4"/>
      <c r="S2454" s="18"/>
      <c r="U2454" s="7">
        <f>VLOOKUP(F2454,[6]农村公路!$I$6:$W$11652,15,0)</f>
        <v>3.37</v>
      </c>
      <c r="V2454" s="7">
        <f t="shared" si="123"/>
        <v>0</v>
      </c>
      <c r="W2454" s="7" t="e">
        <f>VLOOKUP(F2454,'[7]乡镇通三级、旅游资源产业路项目明细'!$F$8:$S$1305,14,0)</f>
        <v>#N/A</v>
      </c>
      <c r="AA2454" s="7" t="e">
        <f>_xlfn.XLOOKUP(F2454,'[8]乡镇通三级、旅游资源产业路项目明细'!$U:$U,'[8]乡镇通三级、旅游资源产业路项目明细'!$U:$U)</f>
        <v>#N/A</v>
      </c>
      <c r="AB2454" s="7" t="e">
        <f>VLOOKUP(F2454,[9]项目建设投资计划表!$L$7:$O$83,4,0)</f>
        <v>#N/A</v>
      </c>
    </row>
    <row r="2455" spans="1:28" ht="25.15" customHeight="1" outlineLevel="3" x14ac:dyDescent="0.4">
      <c r="A2455" s="4" t="s">
        <v>22</v>
      </c>
      <c r="B2455" s="4" t="s">
        <v>175</v>
      </c>
      <c r="C2455" s="4" t="s">
        <v>7400</v>
      </c>
      <c r="D2455" s="4" t="s">
        <v>7414</v>
      </c>
      <c r="E2455" s="9"/>
      <c r="F2455" s="4" t="s">
        <v>7415</v>
      </c>
      <c r="G2455" s="4" t="s">
        <v>275</v>
      </c>
      <c r="H2455" s="9" t="s">
        <v>200</v>
      </c>
      <c r="I2455" s="9" t="s">
        <v>7416</v>
      </c>
      <c r="J2455" s="4">
        <v>2.0920000000000001</v>
      </c>
      <c r="K2455" s="4" t="s">
        <v>284</v>
      </c>
      <c r="L2455" s="4">
        <v>0</v>
      </c>
      <c r="M2455" s="4">
        <v>2.0920000000000001</v>
      </c>
      <c r="N2455" s="4"/>
      <c r="O2455" s="4" t="s">
        <v>293</v>
      </c>
      <c r="P2455" s="4" t="s">
        <v>279</v>
      </c>
      <c r="Q2455" s="4" t="s">
        <v>7417</v>
      </c>
      <c r="R2455" s="4"/>
      <c r="S2455" s="18"/>
      <c r="U2455" s="7">
        <f>VLOOKUP(F2455,[6]农村公路!$I$6:$W$11652,15,0)</f>
        <v>2.0920000000000001</v>
      </c>
      <c r="V2455" s="7">
        <f t="shared" si="123"/>
        <v>0</v>
      </c>
      <c r="W2455" s="7" t="e">
        <f>VLOOKUP(F2455,'[7]乡镇通三级、旅游资源产业路项目明细'!$F$8:$S$1305,14,0)</f>
        <v>#N/A</v>
      </c>
      <c r="AA2455" s="7" t="e">
        <f>_xlfn.XLOOKUP(F2455,'[8]乡镇通三级、旅游资源产业路项目明细'!$U:$U,'[8]乡镇通三级、旅游资源产业路项目明细'!$U:$U)</f>
        <v>#N/A</v>
      </c>
      <c r="AB2455" s="7" t="e">
        <f>VLOOKUP(F2455,[9]项目建设投资计划表!$L$7:$O$83,4,0)</f>
        <v>#N/A</v>
      </c>
    </row>
    <row r="2456" spans="1:28" ht="25.15" customHeight="1" outlineLevel="3" x14ac:dyDescent="0.4">
      <c r="A2456" s="4" t="s">
        <v>22</v>
      </c>
      <c r="B2456" s="4" t="s">
        <v>175</v>
      </c>
      <c r="C2456" s="4" t="s">
        <v>7386</v>
      </c>
      <c r="D2456" s="4" t="s">
        <v>7418</v>
      </c>
      <c r="E2456" s="9"/>
      <c r="F2456" s="4" t="s">
        <v>7419</v>
      </c>
      <c r="G2456" s="4" t="s">
        <v>275</v>
      </c>
      <c r="H2456" s="9" t="s">
        <v>200</v>
      </c>
      <c r="I2456" s="9" t="s">
        <v>7420</v>
      </c>
      <c r="J2456" s="4">
        <v>2.484</v>
      </c>
      <c r="K2456" s="4">
        <v>0</v>
      </c>
      <c r="L2456" s="4">
        <v>0</v>
      </c>
      <c r="M2456" s="4">
        <v>1.54</v>
      </c>
      <c r="N2456" s="4"/>
      <c r="O2456" s="4" t="s">
        <v>293</v>
      </c>
      <c r="P2456" s="4" t="s">
        <v>279</v>
      </c>
      <c r="Q2456" s="4" t="s">
        <v>7421</v>
      </c>
      <c r="R2456" s="4"/>
      <c r="S2456" s="18"/>
      <c r="U2456" s="7">
        <f>VLOOKUP(F2456,[6]农村公路!$I$6:$W$11652,15,0)</f>
        <v>2.484</v>
      </c>
      <c r="V2456" s="7">
        <f t="shared" si="123"/>
        <v>0</v>
      </c>
      <c r="W2456" s="7" t="e">
        <f>VLOOKUP(F2456,'[7]乡镇通三级、旅游资源产业路项目明细'!$F$8:$S$1305,14,0)</f>
        <v>#N/A</v>
      </c>
      <c r="AA2456" s="7" t="e">
        <f>_xlfn.XLOOKUP(F2456,'[8]乡镇通三级、旅游资源产业路项目明细'!$U:$U,'[8]乡镇通三级、旅游资源产业路项目明细'!$U:$U)</f>
        <v>#N/A</v>
      </c>
      <c r="AB2456" s="7" t="e">
        <f>VLOOKUP(F2456,[9]项目建设投资计划表!$L$7:$O$83,4,0)</f>
        <v>#N/A</v>
      </c>
    </row>
    <row r="2457" spans="1:28" ht="25.15" customHeight="1" outlineLevel="3" x14ac:dyDescent="0.4">
      <c r="A2457" s="4" t="s">
        <v>22</v>
      </c>
      <c r="B2457" s="4" t="s">
        <v>175</v>
      </c>
      <c r="C2457" s="4" t="s">
        <v>7400</v>
      </c>
      <c r="D2457" s="4" t="s">
        <v>7422</v>
      </c>
      <c r="E2457" s="9"/>
      <c r="F2457" s="4" t="s">
        <v>7423</v>
      </c>
      <c r="G2457" s="4" t="s">
        <v>327</v>
      </c>
      <c r="H2457" s="9" t="s">
        <v>291</v>
      </c>
      <c r="I2457" s="9" t="s">
        <v>283</v>
      </c>
      <c r="J2457" s="4">
        <v>1.08</v>
      </c>
      <c r="K2457" s="4" t="s">
        <v>2133</v>
      </c>
      <c r="L2457" s="4" t="s">
        <v>1021</v>
      </c>
      <c r="M2457" s="4">
        <v>1.08</v>
      </c>
      <c r="N2457" s="4"/>
      <c r="O2457" s="4" t="s">
        <v>346</v>
      </c>
      <c r="P2457" s="4" t="s">
        <v>279</v>
      </c>
      <c r="Q2457" s="4" t="s">
        <v>7422</v>
      </c>
      <c r="R2457" s="4"/>
      <c r="S2457" s="18"/>
      <c r="U2457" s="7">
        <f>VLOOKUP(F2457,[6]农村公路!$I$6:$W$11652,15,0)</f>
        <v>1.08</v>
      </c>
      <c r="V2457" s="7">
        <f t="shared" si="123"/>
        <v>0</v>
      </c>
      <c r="W2457" s="7" t="e">
        <f>VLOOKUP(F2457,'[7]乡镇通三级、旅游资源产业路项目明细'!$F$8:$S$1305,14,0)</f>
        <v>#N/A</v>
      </c>
      <c r="AA2457" s="7" t="e">
        <f>_xlfn.XLOOKUP(F2457,'[8]乡镇通三级、旅游资源产业路项目明细'!$U:$U,'[8]乡镇通三级、旅游资源产业路项目明细'!$U:$U)</f>
        <v>#N/A</v>
      </c>
      <c r="AB2457" s="7" t="e">
        <f>VLOOKUP(F2457,[9]项目建设投资计划表!$L$7:$O$83,4,0)</f>
        <v>#N/A</v>
      </c>
    </row>
    <row r="2458" spans="1:28" ht="25.15" customHeight="1" outlineLevel="3" x14ac:dyDescent="0.4">
      <c r="A2458" s="4" t="s">
        <v>22</v>
      </c>
      <c r="B2458" s="4" t="s">
        <v>175</v>
      </c>
      <c r="C2458" s="4" t="s">
        <v>7424</v>
      </c>
      <c r="D2458" s="4" t="s">
        <v>7425</v>
      </c>
      <c r="E2458" s="9"/>
      <c r="F2458" s="4" t="s">
        <v>7426</v>
      </c>
      <c r="G2458" s="4" t="s">
        <v>327</v>
      </c>
      <c r="H2458" s="9" t="s">
        <v>291</v>
      </c>
      <c r="I2458" s="9" t="s">
        <v>7427</v>
      </c>
      <c r="J2458" s="4">
        <v>0.56999999999999995</v>
      </c>
      <c r="K2458" s="4" t="s">
        <v>527</v>
      </c>
      <c r="L2458" s="4" t="s">
        <v>279</v>
      </c>
      <c r="M2458" s="4">
        <v>0.56999999999999995</v>
      </c>
      <c r="N2458" s="4"/>
      <c r="O2458" s="4" t="s">
        <v>284</v>
      </c>
      <c r="P2458" s="4" t="s">
        <v>279</v>
      </c>
      <c r="Q2458" s="4" t="s">
        <v>7425</v>
      </c>
      <c r="R2458" s="4"/>
      <c r="S2458" s="18"/>
      <c r="U2458" s="7">
        <f>VLOOKUP(F2458,[6]农村公路!$I$6:$W$11652,15,0)</f>
        <v>0.56999999999999995</v>
      </c>
      <c r="V2458" s="7">
        <f t="shared" si="123"/>
        <v>0</v>
      </c>
      <c r="W2458" s="7" t="e">
        <f>VLOOKUP(F2458,'[7]乡镇通三级、旅游资源产业路项目明细'!$F$8:$S$1305,14,0)</f>
        <v>#N/A</v>
      </c>
      <c r="AA2458" s="7" t="e">
        <f>_xlfn.XLOOKUP(F2458,'[8]乡镇通三级、旅游资源产业路项目明细'!$U:$U,'[8]乡镇通三级、旅游资源产业路项目明细'!$U:$U)</f>
        <v>#N/A</v>
      </c>
      <c r="AB2458" s="7" t="e">
        <f>VLOOKUP(F2458,[9]项目建设投资计划表!$L$7:$O$83,4,0)</f>
        <v>#N/A</v>
      </c>
    </row>
    <row r="2459" spans="1:28" ht="25.15" customHeight="1" outlineLevel="3" x14ac:dyDescent="0.4">
      <c r="A2459" s="4" t="s">
        <v>22</v>
      </c>
      <c r="B2459" s="4" t="s">
        <v>175</v>
      </c>
      <c r="C2459" s="4" t="s">
        <v>7400</v>
      </c>
      <c r="D2459" s="4" t="s">
        <v>2348</v>
      </c>
      <c r="E2459" s="9"/>
      <c r="F2459" s="4" t="s">
        <v>7428</v>
      </c>
      <c r="G2459" s="4" t="s">
        <v>327</v>
      </c>
      <c r="H2459" s="9" t="s">
        <v>291</v>
      </c>
      <c r="I2459" s="9" t="s">
        <v>283</v>
      </c>
      <c r="J2459" s="4">
        <v>0.45</v>
      </c>
      <c r="K2459" s="4" t="s">
        <v>527</v>
      </c>
      <c r="L2459" s="4" t="s">
        <v>1021</v>
      </c>
      <c r="M2459" s="4">
        <v>0.45</v>
      </c>
      <c r="N2459" s="4"/>
      <c r="O2459" s="4" t="s">
        <v>284</v>
      </c>
      <c r="P2459" s="4" t="s">
        <v>279</v>
      </c>
      <c r="Q2459" s="4" t="s">
        <v>2348</v>
      </c>
      <c r="R2459" s="4"/>
      <c r="S2459" s="18"/>
      <c r="U2459" s="7">
        <f>VLOOKUP(F2459,[6]农村公路!$I$6:$W$11652,15,0)</f>
        <v>0.45</v>
      </c>
      <c r="V2459" s="7">
        <f t="shared" si="123"/>
        <v>0</v>
      </c>
      <c r="W2459" s="7" t="e">
        <f>VLOOKUP(F2459,'[7]乡镇通三级、旅游资源产业路项目明细'!$F$8:$S$1305,14,0)</f>
        <v>#N/A</v>
      </c>
      <c r="AA2459" s="7" t="e">
        <f>_xlfn.XLOOKUP(F2459,'[8]乡镇通三级、旅游资源产业路项目明细'!$U:$U,'[8]乡镇通三级、旅游资源产业路项目明细'!$U:$U)</f>
        <v>#N/A</v>
      </c>
      <c r="AB2459" s="7" t="e">
        <f>VLOOKUP(F2459,[9]项目建设投资计划表!$L$7:$O$83,4,0)</f>
        <v>#N/A</v>
      </c>
    </row>
    <row r="2460" spans="1:28" ht="25.15" customHeight="1" outlineLevel="3" x14ac:dyDescent="0.4">
      <c r="A2460" s="4" t="s">
        <v>22</v>
      </c>
      <c r="B2460" s="4" t="s">
        <v>175</v>
      </c>
      <c r="C2460" s="4" t="s">
        <v>7400</v>
      </c>
      <c r="D2460" s="4" t="s">
        <v>7429</v>
      </c>
      <c r="E2460" s="9"/>
      <c r="F2460" s="4" t="s">
        <v>7430</v>
      </c>
      <c r="G2460" s="4" t="s">
        <v>327</v>
      </c>
      <c r="H2460" s="9" t="s">
        <v>291</v>
      </c>
      <c r="I2460" s="9" t="s">
        <v>283</v>
      </c>
      <c r="J2460" s="4">
        <v>1.2</v>
      </c>
      <c r="K2460" s="4" t="s">
        <v>527</v>
      </c>
      <c r="L2460" s="4" t="s">
        <v>1021</v>
      </c>
      <c r="M2460" s="4">
        <v>1.2</v>
      </c>
      <c r="N2460" s="4"/>
      <c r="O2460" s="4" t="s">
        <v>284</v>
      </c>
      <c r="P2460" s="4" t="s">
        <v>279</v>
      </c>
      <c r="Q2460" s="4" t="s">
        <v>7429</v>
      </c>
      <c r="R2460" s="4"/>
      <c r="S2460" s="18"/>
      <c r="U2460" s="7">
        <f>VLOOKUP(F2460,[6]农村公路!$I$6:$W$11652,15,0)</f>
        <v>1.2</v>
      </c>
      <c r="V2460" s="7">
        <f t="shared" si="123"/>
        <v>0</v>
      </c>
      <c r="W2460" s="7" t="e">
        <f>VLOOKUP(F2460,'[7]乡镇通三级、旅游资源产业路项目明细'!$F$8:$S$1305,14,0)</f>
        <v>#N/A</v>
      </c>
      <c r="AA2460" s="7" t="e">
        <f>_xlfn.XLOOKUP(F2460,'[8]乡镇通三级、旅游资源产业路项目明细'!$U:$U,'[8]乡镇通三级、旅游资源产业路项目明细'!$U:$U)</f>
        <v>#N/A</v>
      </c>
      <c r="AB2460" s="7" t="e">
        <f>VLOOKUP(F2460,[9]项目建设投资计划表!$L$7:$O$83,4,0)</f>
        <v>#N/A</v>
      </c>
    </row>
    <row r="2461" spans="1:28" ht="25.15" customHeight="1" outlineLevel="3" x14ac:dyDescent="0.4">
      <c r="A2461" s="4" t="s">
        <v>22</v>
      </c>
      <c r="B2461" s="4" t="s">
        <v>175</v>
      </c>
      <c r="C2461" s="4" t="s">
        <v>7431</v>
      </c>
      <c r="D2461" s="4" t="s">
        <v>7432</v>
      </c>
      <c r="E2461" s="9"/>
      <c r="F2461" s="4" t="s">
        <v>7433</v>
      </c>
      <c r="G2461" s="4" t="s">
        <v>327</v>
      </c>
      <c r="H2461" s="9" t="s">
        <v>291</v>
      </c>
      <c r="I2461" s="9" t="s">
        <v>283</v>
      </c>
      <c r="J2461" s="4">
        <v>0.8</v>
      </c>
      <c r="K2461" s="4" t="s">
        <v>527</v>
      </c>
      <c r="L2461" s="4" t="s">
        <v>1021</v>
      </c>
      <c r="M2461" s="4">
        <v>0.8</v>
      </c>
      <c r="N2461" s="4"/>
      <c r="O2461" s="4" t="s">
        <v>284</v>
      </c>
      <c r="P2461" s="4" t="s">
        <v>279</v>
      </c>
      <c r="Q2461" s="4" t="s">
        <v>7432</v>
      </c>
      <c r="R2461" s="4"/>
      <c r="S2461" s="18"/>
      <c r="U2461" s="7">
        <f>VLOOKUP(F2461,[6]农村公路!$I$6:$W$11652,15,0)</f>
        <v>0.8</v>
      </c>
      <c r="V2461" s="7">
        <f t="shared" si="123"/>
        <v>0</v>
      </c>
      <c r="W2461" s="7" t="e">
        <f>VLOOKUP(F2461,'[7]乡镇通三级、旅游资源产业路项目明细'!$F$8:$S$1305,14,0)</f>
        <v>#N/A</v>
      </c>
      <c r="AA2461" s="7" t="e">
        <f>_xlfn.XLOOKUP(F2461,'[8]乡镇通三级、旅游资源产业路项目明细'!$U:$U,'[8]乡镇通三级、旅游资源产业路项目明细'!$U:$U)</f>
        <v>#N/A</v>
      </c>
      <c r="AB2461" s="7" t="e">
        <f>VLOOKUP(F2461,[9]项目建设投资计划表!$L$7:$O$83,4,0)</f>
        <v>#N/A</v>
      </c>
    </row>
    <row r="2462" spans="1:28" ht="25.15" customHeight="1" outlineLevel="3" x14ac:dyDescent="0.4">
      <c r="A2462" s="4" t="s">
        <v>22</v>
      </c>
      <c r="B2462" s="4" t="s">
        <v>175</v>
      </c>
      <c r="C2462" s="4" t="s">
        <v>7400</v>
      </c>
      <c r="D2462" s="4" t="s">
        <v>7434</v>
      </c>
      <c r="E2462" s="9"/>
      <c r="F2462" s="4" t="s">
        <v>7435</v>
      </c>
      <c r="G2462" s="4" t="s">
        <v>327</v>
      </c>
      <c r="H2462" s="9" t="s">
        <v>291</v>
      </c>
      <c r="I2462" s="9" t="s">
        <v>283</v>
      </c>
      <c r="J2462" s="4">
        <v>0.79</v>
      </c>
      <c r="K2462" s="4" t="s">
        <v>527</v>
      </c>
      <c r="L2462" s="4" t="s">
        <v>1021</v>
      </c>
      <c r="M2462" s="4">
        <v>0.79</v>
      </c>
      <c r="N2462" s="4"/>
      <c r="O2462" s="4" t="s">
        <v>284</v>
      </c>
      <c r="P2462" s="4" t="s">
        <v>279</v>
      </c>
      <c r="Q2462" s="4" t="s">
        <v>7434</v>
      </c>
      <c r="R2462" s="4"/>
      <c r="S2462" s="18"/>
      <c r="U2462" s="7">
        <f>VLOOKUP(F2462,[6]农村公路!$I$6:$W$11652,15,0)</f>
        <v>0.79</v>
      </c>
      <c r="V2462" s="7">
        <f t="shared" si="123"/>
        <v>0</v>
      </c>
      <c r="W2462" s="7" t="e">
        <f>VLOOKUP(F2462,'[7]乡镇通三级、旅游资源产业路项目明细'!$F$8:$S$1305,14,0)</f>
        <v>#N/A</v>
      </c>
      <c r="AA2462" s="7" t="e">
        <f>_xlfn.XLOOKUP(F2462,'[8]乡镇通三级、旅游资源产业路项目明细'!$U:$U,'[8]乡镇通三级、旅游资源产业路项目明细'!$U:$U)</f>
        <v>#N/A</v>
      </c>
      <c r="AB2462" s="7" t="e">
        <f>VLOOKUP(F2462,[9]项目建设投资计划表!$L$7:$O$83,4,0)</f>
        <v>#N/A</v>
      </c>
    </row>
    <row r="2463" spans="1:28" ht="25.15" customHeight="1" outlineLevel="3" x14ac:dyDescent="0.4">
      <c r="A2463" s="4" t="s">
        <v>22</v>
      </c>
      <c r="B2463" s="4" t="s">
        <v>175</v>
      </c>
      <c r="C2463" s="4" t="s">
        <v>7436</v>
      </c>
      <c r="D2463" s="4" t="s">
        <v>7437</v>
      </c>
      <c r="E2463" s="9"/>
      <c r="F2463" s="4" t="s">
        <v>7438</v>
      </c>
      <c r="G2463" s="4" t="s">
        <v>327</v>
      </c>
      <c r="H2463" s="9" t="s">
        <v>291</v>
      </c>
      <c r="I2463" s="9" t="s">
        <v>283</v>
      </c>
      <c r="J2463" s="4">
        <v>0.92</v>
      </c>
      <c r="K2463" s="4" t="s">
        <v>527</v>
      </c>
      <c r="L2463" s="4" t="s">
        <v>1021</v>
      </c>
      <c r="M2463" s="4">
        <v>0.92</v>
      </c>
      <c r="N2463" s="4"/>
      <c r="O2463" s="4" t="s">
        <v>284</v>
      </c>
      <c r="P2463" s="4" t="s">
        <v>279</v>
      </c>
      <c r="Q2463" s="4" t="s">
        <v>7437</v>
      </c>
      <c r="R2463" s="4"/>
      <c r="S2463" s="18"/>
      <c r="U2463" s="7">
        <f>VLOOKUP(F2463,[6]农村公路!$I$6:$W$11652,15,0)</f>
        <v>0.92</v>
      </c>
      <c r="V2463" s="7">
        <f t="shared" si="123"/>
        <v>0</v>
      </c>
      <c r="W2463" s="7" t="e">
        <f>VLOOKUP(F2463,'[7]乡镇通三级、旅游资源产业路项目明细'!$F$8:$S$1305,14,0)</f>
        <v>#N/A</v>
      </c>
      <c r="AA2463" s="7" t="e">
        <f>_xlfn.XLOOKUP(F2463,'[8]乡镇通三级、旅游资源产业路项目明细'!$U:$U,'[8]乡镇通三级、旅游资源产业路项目明细'!$U:$U)</f>
        <v>#N/A</v>
      </c>
      <c r="AB2463" s="7" t="e">
        <f>VLOOKUP(F2463,[9]项目建设投资计划表!$L$7:$O$83,4,0)</f>
        <v>#N/A</v>
      </c>
    </row>
    <row r="2464" spans="1:28" ht="25.15" customHeight="1" outlineLevel="3" x14ac:dyDescent="0.4">
      <c r="A2464" s="4" t="s">
        <v>22</v>
      </c>
      <c r="B2464" s="4" t="s">
        <v>175</v>
      </c>
      <c r="C2464" s="4" t="s">
        <v>7400</v>
      </c>
      <c r="D2464" s="4" t="s">
        <v>2348</v>
      </c>
      <c r="E2464" s="9"/>
      <c r="F2464" s="4" t="s">
        <v>7439</v>
      </c>
      <c r="G2464" s="4" t="s">
        <v>327</v>
      </c>
      <c r="H2464" s="9" t="s">
        <v>291</v>
      </c>
      <c r="I2464" s="9" t="s">
        <v>7440</v>
      </c>
      <c r="J2464" s="4">
        <v>0.36</v>
      </c>
      <c r="K2464" s="4" t="s">
        <v>527</v>
      </c>
      <c r="L2464" s="4" t="s">
        <v>1259</v>
      </c>
      <c r="M2464" s="4">
        <v>0.36</v>
      </c>
      <c r="N2464" s="4"/>
      <c r="O2464" s="4" t="s">
        <v>284</v>
      </c>
      <c r="P2464" s="4" t="s">
        <v>279</v>
      </c>
      <c r="Q2464" s="4" t="s">
        <v>2348</v>
      </c>
      <c r="R2464" s="4"/>
      <c r="S2464" s="18"/>
      <c r="U2464" s="7">
        <f>VLOOKUP(F2464,[6]农村公路!$I$6:$W$11652,15,0)</f>
        <v>0.36</v>
      </c>
      <c r="V2464" s="7">
        <f t="shared" si="123"/>
        <v>0</v>
      </c>
      <c r="W2464" s="7" t="e">
        <f>VLOOKUP(F2464,'[7]乡镇通三级、旅游资源产业路项目明细'!$F$8:$S$1305,14,0)</f>
        <v>#N/A</v>
      </c>
      <c r="AA2464" s="7" t="e">
        <f>_xlfn.XLOOKUP(F2464,'[8]乡镇通三级、旅游资源产业路项目明细'!$U:$U,'[8]乡镇通三级、旅游资源产业路项目明细'!$U:$U)</f>
        <v>#N/A</v>
      </c>
      <c r="AB2464" s="7" t="e">
        <f>VLOOKUP(F2464,[9]项目建设投资计划表!$L$7:$O$83,4,0)</f>
        <v>#N/A</v>
      </c>
    </row>
    <row r="2465" spans="1:28" ht="25.15" customHeight="1" outlineLevel="3" x14ac:dyDescent="0.4">
      <c r="A2465" s="4" t="s">
        <v>22</v>
      </c>
      <c r="B2465" s="4" t="s">
        <v>175</v>
      </c>
      <c r="C2465" s="4" t="s">
        <v>7400</v>
      </c>
      <c r="D2465" s="4" t="s">
        <v>2348</v>
      </c>
      <c r="E2465" s="9"/>
      <c r="F2465" s="4" t="s">
        <v>7441</v>
      </c>
      <c r="G2465" s="4" t="s">
        <v>327</v>
      </c>
      <c r="H2465" s="9" t="s">
        <v>291</v>
      </c>
      <c r="I2465" s="9" t="s">
        <v>283</v>
      </c>
      <c r="J2465" s="4">
        <v>0.68</v>
      </c>
      <c r="K2465" s="4" t="s">
        <v>527</v>
      </c>
      <c r="L2465" s="4" t="s">
        <v>1259</v>
      </c>
      <c r="M2465" s="4">
        <v>0.68</v>
      </c>
      <c r="N2465" s="4"/>
      <c r="O2465" s="4" t="s">
        <v>284</v>
      </c>
      <c r="P2465" s="4" t="s">
        <v>279</v>
      </c>
      <c r="Q2465" s="4" t="s">
        <v>2348</v>
      </c>
      <c r="R2465" s="4"/>
      <c r="S2465" s="18"/>
      <c r="U2465" s="7">
        <f>VLOOKUP(F2465,[6]农村公路!$I$6:$W$11652,15,0)</f>
        <v>0.68</v>
      </c>
      <c r="V2465" s="7">
        <f t="shared" si="123"/>
        <v>0</v>
      </c>
      <c r="W2465" s="7" t="e">
        <f>VLOOKUP(F2465,'[7]乡镇通三级、旅游资源产业路项目明细'!$F$8:$S$1305,14,0)</f>
        <v>#N/A</v>
      </c>
      <c r="AA2465" s="7" t="e">
        <f>_xlfn.XLOOKUP(F2465,'[8]乡镇通三级、旅游资源产业路项目明细'!$U:$U,'[8]乡镇通三级、旅游资源产业路项目明细'!$U:$U)</f>
        <v>#N/A</v>
      </c>
      <c r="AB2465" s="7" t="e">
        <f>VLOOKUP(F2465,[9]项目建设投资计划表!$L$7:$O$83,4,0)</f>
        <v>#N/A</v>
      </c>
    </row>
    <row r="2466" spans="1:28" ht="25.15" customHeight="1" outlineLevel="3" x14ac:dyDescent="0.4">
      <c r="A2466" s="4" t="s">
        <v>22</v>
      </c>
      <c r="B2466" s="4" t="s">
        <v>175</v>
      </c>
      <c r="C2466" s="4" t="s">
        <v>7400</v>
      </c>
      <c r="D2466" s="4" t="s">
        <v>7442</v>
      </c>
      <c r="E2466" s="9"/>
      <c r="F2466" s="4" t="s">
        <v>7443</v>
      </c>
      <c r="G2466" s="4" t="s">
        <v>327</v>
      </c>
      <c r="H2466" s="9" t="s">
        <v>291</v>
      </c>
      <c r="I2466" s="9" t="s">
        <v>283</v>
      </c>
      <c r="J2466" s="4">
        <v>1.04</v>
      </c>
      <c r="K2466" s="4" t="s">
        <v>1812</v>
      </c>
      <c r="L2466" s="4" t="s">
        <v>1021</v>
      </c>
      <c r="M2466" s="4">
        <v>1.04</v>
      </c>
      <c r="N2466" s="4"/>
      <c r="O2466" s="4" t="s">
        <v>284</v>
      </c>
      <c r="P2466" s="4" t="s">
        <v>279</v>
      </c>
      <c r="Q2466" s="4" t="s">
        <v>7442</v>
      </c>
      <c r="R2466" s="4"/>
      <c r="S2466" s="18"/>
      <c r="U2466" s="7">
        <f>VLOOKUP(F2466,[6]农村公路!$I$6:$W$11652,15,0)</f>
        <v>1.04</v>
      </c>
      <c r="V2466" s="7">
        <f t="shared" si="123"/>
        <v>0</v>
      </c>
      <c r="W2466" s="7" t="e">
        <f>VLOOKUP(F2466,'[7]乡镇通三级、旅游资源产业路项目明细'!$F$8:$S$1305,14,0)</f>
        <v>#N/A</v>
      </c>
      <c r="AA2466" s="7" t="e">
        <f>_xlfn.XLOOKUP(F2466,'[8]乡镇通三级、旅游资源产业路项目明细'!$U:$U,'[8]乡镇通三级、旅游资源产业路项目明细'!$U:$U)</f>
        <v>#N/A</v>
      </c>
      <c r="AB2466" s="7" t="e">
        <f>VLOOKUP(F2466,[9]项目建设投资计划表!$L$7:$O$83,4,0)</f>
        <v>#N/A</v>
      </c>
    </row>
    <row r="2467" spans="1:28" ht="25.15" customHeight="1" outlineLevel="3" x14ac:dyDescent="0.4">
      <c r="A2467" s="4" t="s">
        <v>22</v>
      </c>
      <c r="B2467" s="4" t="s">
        <v>175</v>
      </c>
      <c r="C2467" s="4" t="s">
        <v>7431</v>
      </c>
      <c r="D2467" s="4" t="s">
        <v>7444</v>
      </c>
      <c r="E2467" s="9"/>
      <c r="F2467" s="4" t="s">
        <v>7445</v>
      </c>
      <c r="G2467" s="4" t="s">
        <v>327</v>
      </c>
      <c r="H2467" s="9" t="s">
        <v>291</v>
      </c>
      <c r="I2467" s="9" t="s">
        <v>283</v>
      </c>
      <c r="J2467" s="4">
        <v>2.6</v>
      </c>
      <c r="K2467" s="4" t="s">
        <v>527</v>
      </c>
      <c r="L2467" s="4" t="s">
        <v>1021</v>
      </c>
      <c r="M2467" s="4">
        <v>1.6</v>
      </c>
      <c r="N2467" s="4"/>
      <c r="O2467" s="4" t="s">
        <v>284</v>
      </c>
      <c r="P2467" s="4" t="s">
        <v>279</v>
      </c>
      <c r="Q2467" s="4" t="s">
        <v>7444</v>
      </c>
      <c r="R2467" s="4"/>
      <c r="S2467" s="18"/>
      <c r="U2467" s="7">
        <f>VLOOKUP(F2467,[6]农村公路!$I$6:$W$11652,15,0)</f>
        <v>2.6</v>
      </c>
      <c r="V2467" s="7">
        <f t="shared" si="123"/>
        <v>0</v>
      </c>
      <c r="W2467" s="7" t="e">
        <f>VLOOKUP(F2467,'[7]乡镇通三级、旅游资源产业路项目明细'!$F$8:$S$1305,14,0)</f>
        <v>#N/A</v>
      </c>
      <c r="AA2467" s="7" t="e">
        <f>_xlfn.XLOOKUP(F2467,'[8]乡镇通三级、旅游资源产业路项目明细'!$U:$U,'[8]乡镇通三级、旅游资源产业路项目明细'!$U:$U)</f>
        <v>#N/A</v>
      </c>
      <c r="AB2467" s="7" t="e">
        <f>VLOOKUP(F2467,[9]项目建设投资计划表!$L$7:$O$83,4,0)</f>
        <v>#N/A</v>
      </c>
    </row>
    <row r="2468" spans="1:28" s="1" customFormat="1" ht="25.15" customHeight="1" outlineLevel="2" x14ac:dyDescent="0.4">
      <c r="A2468" s="4"/>
      <c r="B2468" s="11" t="s">
        <v>179</v>
      </c>
      <c r="C2468" s="4"/>
      <c r="D2468" s="4"/>
      <c r="E2468" s="9"/>
      <c r="F2468" s="4"/>
      <c r="G2468" s="4"/>
      <c r="H2468" s="9"/>
      <c r="I2468" s="9"/>
      <c r="J2468" s="4">
        <f>SUBTOTAL(9,J2469:J2612)</f>
        <v>322.74799999999982</v>
      </c>
      <c r="K2468" s="4"/>
      <c r="L2468" s="4"/>
      <c r="M2468" s="4">
        <f>SUBTOTAL(9,M2469:M2612)</f>
        <v>169.982</v>
      </c>
      <c r="N2468" s="4">
        <v>146.5</v>
      </c>
      <c r="O2468" s="4"/>
      <c r="P2468" s="4"/>
      <c r="Q2468" s="4"/>
      <c r="R2468" s="4"/>
      <c r="S2468" s="18">
        <f t="shared" si="122"/>
        <v>176.24799999999982</v>
      </c>
    </row>
    <row r="2469" spans="1:28" ht="25.15" customHeight="1" outlineLevel="3" x14ac:dyDescent="0.4">
      <c r="A2469" s="4" t="s">
        <v>22</v>
      </c>
      <c r="B2469" s="4" t="s">
        <v>179</v>
      </c>
      <c r="C2469" s="4" t="s">
        <v>7446</v>
      </c>
      <c r="D2469" s="4" t="s">
        <v>7447</v>
      </c>
      <c r="E2469" s="9"/>
      <c r="F2469" s="4" t="s">
        <v>7448</v>
      </c>
      <c r="G2469" s="4" t="s">
        <v>290</v>
      </c>
      <c r="H2469" s="9" t="s">
        <v>200</v>
      </c>
      <c r="I2469" s="9" t="s">
        <v>7449</v>
      </c>
      <c r="J2469" s="4">
        <v>11.457000000000001</v>
      </c>
      <c r="K2469" s="4" t="s">
        <v>277</v>
      </c>
      <c r="L2469" s="4">
        <v>0</v>
      </c>
      <c r="M2469" s="4">
        <v>7.7</v>
      </c>
      <c r="N2469" s="4"/>
      <c r="O2469" s="4" t="s">
        <v>293</v>
      </c>
      <c r="P2469" s="4" t="s">
        <v>279</v>
      </c>
      <c r="Q2469" s="4" t="s">
        <v>7447</v>
      </c>
      <c r="R2469" s="4"/>
      <c r="S2469" s="18"/>
      <c r="U2469" s="7">
        <f>VLOOKUP(F2469,[6]农村公路!$I$6:$W$11652,15,0)</f>
        <v>11.457000000000001</v>
      </c>
      <c r="V2469" s="7">
        <f t="shared" ref="V2469:V2500" si="124">J2469-U2469</f>
        <v>0</v>
      </c>
      <c r="W2469" s="7" t="e">
        <f>VLOOKUP(F2469,'[7]乡镇通三级、旅游资源产业路项目明细'!$F$8:$S$1305,14,0)</f>
        <v>#N/A</v>
      </c>
      <c r="AA2469" s="7" t="e">
        <f>_xlfn.XLOOKUP(F2469,'[8]乡镇通三级、旅游资源产业路项目明细'!$U:$U,'[8]乡镇通三级、旅游资源产业路项目明细'!$U:$U)</f>
        <v>#N/A</v>
      </c>
      <c r="AB2469" s="7" t="e">
        <f>VLOOKUP(F2469,[9]项目建设投资计划表!$L$7:$O$83,4,0)</f>
        <v>#N/A</v>
      </c>
    </row>
    <row r="2470" spans="1:28" ht="25.15" customHeight="1" outlineLevel="3" x14ac:dyDescent="0.4">
      <c r="A2470" s="4" t="s">
        <v>22</v>
      </c>
      <c r="B2470" s="4" t="s">
        <v>179</v>
      </c>
      <c r="C2470" s="4" t="s">
        <v>7450</v>
      </c>
      <c r="D2470" s="4" t="s">
        <v>7451</v>
      </c>
      <c r="E2470" s="9"/>
      <c r="F2470" s="4" t="s">
        <v>7452</v>
      </c>
      <c r="G2470" s="4" t="s">
        <v>290</v>
      </c>
      <c r="H2470" s="9" t="s">
        <v>291</v>
      </c>
      <c r="I2470" s="9" t="s">
        <v>283</v>
      </c>
      <c r="J2470" s="4">
        <v>5.9</v>
      </c>
      <c r="K2470" s="4" t="s">
        <v>377</v>
      </c>
      <c r="L2470" s="4">
        <v>0</v>
      </c>
      <c r="M2470" s="4">
        <v>0.4</v>
      </c>
      <c r="N2470" s="4"/>
      <c r="O2470" s="4" t="s">
        <v>293</v>
      </c>
      <c r="P2470" s="4" t="s">
        <v>279</v>
      </c>
      <c r="Q2470" s="4" t="s">
        <v>7453</v>
      </c>
      <c r="R2470" s="4"/>
      <c r="S2470" s="18"/>
      <c r="U2470" s="7">
        <f>VLOOKUP(F2470,[6]农村公路!$I$6:$W$11652,15,0)</f>
        <v>5.9</v>
      </c>
      <c r="V2470" s="7">
        <f t="shared" si="124"/>
        <v>0</v>
      </c>
      <c r="W2470" s="7" t="e">
        <f>VLOOKUP(F2470,'[7]乡镇通三级、旅游资源产业路项目明细'!$F$8:$S$1305,14,0)</f>
        <v>#N/A</v>
      </c>
      <c r="AA2470" s="7" t="e">
        <f>_xlfn.XLOOKUP(F2470,'[8]乡镇通三级、旅游资源产业路项目明细'!$U:$U,'[8]乡镇通三级、旅游资源产业路项目明细'!$U:$U)</f>
        <v>#N/A</v>
      </c>
      <c r="AB2470" s="7" t="e">
        <f>VLOOKUP(F2470,[9]项目建设投资计划表!$L$7:$O$83,4,0)</f>
        <v>#N/A</v>
      </c>
    </row>
    <row r="2471" spans="1:28" ht="25.15" customHeight="1" outlineLevel="3" x14ac:dyDescent="0.4">
      <c r="A2471" s="4" t="s">
        <v>22</v>
      </c>
      <c r="B2471" s="4" t="s">
        <v>179</v>
      </c>
      <c r="C2471" s="4" t="s">
        <v>7454</v>
      </c>
      <c r="D2471" s="4" t="s">
        <v>7455</v>
      </c>
      <c r="E2471" s="9"/>
      <c r="F2471" s="4" t="s">
        <v>7456</v>
      </c>
      <c r="G2471" s="4" t="s">
        <v>290</v>
      </c>
      <c r="H2471" s="9" t="s">
        <v>291</v>
      </c>
      <c r="I2471" s="9" t="s">
        <v>283</v>
      </c>
      <c r="J2471" s="4">
        <v>12.164999999999999</v>
      </c>
      <c r="K2471" s="4" t="s">
        <v>377</v>
      </c>
      <c r="L2471" s="4">
        <v>0</v>
      </c>
      <c r="M2471" s="4">
        <v>1.8</v>
      </c>
      <c r="N2471" s="4"/>
      <c r="O2471" s="4" t="s">
        <v>293</v>
      </c>
      <c r="P2471" s="4" t="s">
        <v>279</v>
      </c>
      <c r="Q2471" s="4" t="s">
        <v>7457</v>
      </c>
      <c r="R2471" s="4"/>
      <c r="S2471" s="18"/>
      <c r="U2471" s="7">
        <f>VLOOKUP(F2471,[6]农村公路!$I$6:$W$11652,15,0)</f>
        <v>12.164999999999999</v>
      </c>
      <c r="V2471" s="7">
        <f t="shared" si="124"/>
        <v>0</v>
      </c>
      <c r="W2471" s="7" t="e">
        <f>VLOOKUP(F2471,'[7]乡镇通三级、旅游资源产业路项目明细'!$F$8:$S$1305,14,0)</f>
        <v>#N/A</v>
      </c>
      <c r="AA2471" s="7" t="e">
        <f>_xlfn.XLOOKUP(F2471,'[8]乡镇通三级、旅游资源产业路项目明细'!$U:$U,'[8]乡镇通三级、旅游资源产业路项目明细'!$U:$U)</f>
        <v>#N/A</v>
      </c>
      <c r="AB2471" s="7" t="e">
        <f>VLOOKUP(F2471,[9]项目建设投资计划表!$L$7:$O$83,4,0)</f>
        <v>#N/A</v>
      </c>
    </row>
    <row r="2472" spans="1:28" ht="25.15" customHeight="1" outlineLevel="3" x14ac:dyDescent="0.4">
      <c r="A2472" s="4" t="s">
        <v>22</v>
      </c>
      <c r="B2472" s="4" t="s">
        <v>179</v>
      </c>
      <c r="C2472" s="4" t="s">
        <v>7450</v>
      </c>
      <c r="D2472" s="4" t="s">
        <v>7458</v>
      </c>
      <c r="E2472" s="9"/>
      <c r="F2472" s="4" t="s">
        <v>7459</v>
      </c>
      <c r="G2472" s="4" t="s">
        <v>290</v>
      </c>
      <c r="H2472" s="9" t="s">
        <v>291</v>
      </c>
      <c r="I2472" s="9" t="s">
        <v>283</v>
      </c>
      <c r="J2472" s="4">
        <v>6.5</v>
      </c>
      <c r="K2472" s="4" t="s">
        <v>377</v>
      </c>
      <c r="L2472" s="4">
        <v>0</v>
      </c>
      <c r="M2472" s="4">
        <v>1.5</v>
      </c>
      <c r="N2472" s="4"/>
      <c r="O2472" s="4" t="s">
        <v>293</v>
      </c>
      <c r="P2472" s="4" t="s">
        <v>279</v>
      </c>
      <c r="Q2472" s="4" t="s">
        <v>7460</v>
      </c>
      <c r="R2472" s="4" t="s">
        <v>366</v>
      </c>
      <c r="S2472" s="18"/>
      <c r="U2472" s="7">
        <f>VLOOKUP(F2472,[6]农村公路!$I$6:$W$11652,15,0)</f>
        <v>6.5</v>
      </c>
      <c r="V2472" s="7">
        <f t="shared" si="124"/>
        <v>0</v>
      </c>
      <c r="W2472" s="7">
        <f>VLOOKUP(F2472,'[7]2021年备案'!$F$8:$S$1293,14,0)</f>
        <v>2.5</v>
      </c>
      <c r="X2472" s="7">
        <f>J2472-W2472</f>
        <v>4</v>
      </c>
      <c r="Y2472" s="7">
        <f>X2472-M2472</f>
        <v>2.5</v>
      </c>
      <c r="AA2472" s="7" t="str">
        <f>_xlfn.XLOOKUP(F2472,'[8]乡镇通三级、旅游资源产业路项目明细'!$U:$U,'[8]乡镇通三级、旅游资源产业路项目明细'!$U:$U)</f>
        <v>梅仑山景区连接路</v>
      </c>
      <c r="AB2472" s="7" t="e">
        <f>VLOOKUP(F2472,[9]项目建设投资计划表!$L$7:$O$83,4,0)</f>
        <v>#N/A</v>
      </c>
    </row>
    <row r="2473" spans="1:28" ht="25.15" customHeight="1" outlineLevel="3" x14ac:dyDescent="0.4">
      <c r="A2473" s="4" t="s">
        <v>22</v>
      </c>
      <c r="B2473" s="4" t="s">
        <v>179</v>
      </c>
      <c r="C2473" s="4" t="s">
        <v>7461</v>
      </c>
      <c r="D2473" s="4" t="s">
        <v>2739</v>
      </c>
      <c r="E2473" s="9"/>
      <c r="F2473" s="4" t="s">
        <v>7462</v>
      </c>
      <c r="G2473" s="4" t="s">
        <v>290</v>
      </c>
      <c r="H2473" s="9" t="s">
        <v>291</v>
      </c>
      <c r="I2473" s="9" t="s">
        <v>7463</v>
      </c>
      <c r="J2473" s="4">
        <v>10.292999999999999</v>
      </c>
      <c r="K2473" s="4" t="s">
        <v>284</v>
      </c>
      <c r="L2473" s="4">
        <v>0</v>
      </c>
      <c r="M2473" s="4">
        <v>2</v>
      </c>
      <c r="N2473" s="4"/>
      <c r="O2473" s="4" t="s">
        <v>293</v>
      </c>
      <c r="P2473" s="4" t="s">
        <v>279</v>
      </c>
      <c r="Q2473" s="4" t="s">
        <v>7464</v>
      </c>
      <c r="R2473" s="4" t="s">
        <v>366</v>
      </c>
      <c r="S2473" s="18"/>
      <c r="U2473" s="7">
        <f>VLOOKUP(F2473,[6]农村公路!$I$6:$W$11652,15,0)</f>
        <v>10.292999999999999</v>
      </c>
      <c r="V2473" s="7">
        <f t="shared" si="124"/>
        <v>0</v>
      </c>
      <c r="W2473" s="7">
        <f>VLOOKUP(F2473,'[7]2021年备案'!$F$8:$S$1293,14,0)</f>
        <v>7.6</v>
      </c>
      <c r="X2473" s="7">
        <f>J2473-W2473</f>
        <v>2.6929999999999996</v>
      </c>
      <c r="Y2473" s="7">
        <f>X2473-M2473</f>
        <v>0.69299999999999962</v>
      </c>
      <c r="AA2473" s="7" t="str">
        <f>_xlfn.XLOOKUP(F2473,'[8]乡镇通三级、旅游资源产业路项目明细'!$U:$U,'[8]乡镇通三级、旅游资源产业路项目明细'!$U:$U)</f>
        <v>双江水库景区连接路</v>
      </c>
      <c r="AB2473" s="7" t="e">
        <f>VLOOKUP(F2473,[9]项目建设投资计划表!$L$7:$O$83,4,0)</f>
        <v>#N/A</v>
      </c>
    </row>
    <row r="2474" spans="1:28" ht="25.15" customHeight="1" outlineLevel="3" x14ac:dyDescent="0.4">
      <c r="A2474" s="4" t="s">
        <v>22</v>
      </c>
      <c r="B2474" s="4" t="s">
        <v>179</v>
      </c>
      <c r="C2474" s="4" t="s">
        <v>7465</v>
      </c>
      <c r="D2474" s="4" t="s">
        <v>7466</v>
      </c>
      <c r="E2474" s="9"/>
      <c r="F2474" s="4" t="s">
        <v>7467</v>
      </c>
      <c r="G2474" s="4" t="s">
        <v>290</v>
      </c>
      <c r="H2474" s="9" t="s">
        <v>291</v>
      </c>
      <c r="I2474" s="9" t="s">
        <v>7468</v>
      </c>
      <c r="J2474" s="4">
        <v>11.539</v>
      </c>
      <c r="K2474" s="4" t="s">
        <v>284</v>
      </c>
      <c r="L2474" s="4">
        <v>0</v>
      </c>
      <c r="M2474" s="4">
        <v>1.5</v>
      </c>
      <c r="N2474" s="4"/>
      <c r="O2474" s="4" t="s">
        <v>293</v>
      </c>
      <c r="P2474" s="4" t="s">
        <v>279</v>
      </c>
      <c r="Q2474" s="4" t="s">
        <v>7467</v>
      </c>
      <c r="R2474" s="4" t="s">
        <v>366</v>
      </c>
      <c r="S2474" s="18"/>
      <c r="U2474" s="7">
        <f>VLOOKUP(F2474,[6]农村公路!$I$6:$W$11652,15,0)</f>
        <v>11.539</v>
      </c>
      <c r="V2474" s="7">
        <f t="shared" si="124"/>
        <v>0</v>
      </c>
      <c r="W2474" s="7">
        <f>VLOOKUP(F2474,'[7]2021年备案'!$F$8:$S$1293,14,0)</f>
        <v>2.5</v>
      </c>
      <c r="X2474" s="7">
        <f>J2474-W2474</f>
        <v>9.0389999999999997</v>
      </c>
      <c r="Y2474" s="7">
        <f>X2474-M2474</f>
        <v>7.5389999999999997</v>
      </c>
      <c r="AA2474" s="7" t="str">
        <f>_xlfn.XLOOKUP(F2474,'[8]乡镇通三级、旅游资源产业路项目明细'!$U:$U,'[8]乡镇通三级、旅游资源产业路项目明细'!$U:$U)</f>
        <v>高速公路沿线特色小镇（甘棠镇）</v>
      </c>
      <c r="AB2474" s="7" t="e">
        <f>VLOOKUP(F2474,[9]项目建设投资计划表!$L$7:$O$83,4,0)</f>
        <v>#N/A</v>
      </c>
    </row>
    <row r="2475" spans="1:28" ht="25.15" customHeight="1" outlineLevel="3" x14ac:dyDescent="0.4">
      <c r="A2475" s="4" t="s">
        <v>22</v>
      </c>
      <c r="B2475" s="4" t="s">
        <v>179</v>
      </c>
      <c r="C2475" s="4" t="s">
        <v>7469</v>
      </c>
      <c r="D2475" s="4" t="s">
        <v>4852</v>
      </c>
      <c r="E2475" s="9"/>
      <c r="F2475" s="4" t="s">
        <v>7470</v>
      </c>
      <c r="G2475" s="4" t="s">
        <v>322</v>
      </c>
      <c r="H2475" s="9" t="s">
        <v>291</v>
      </c>
      <c r="I2475" s="9" t="s">
        <v>7471</v>
      </c>
      <c r="J2475" s="4">
        <v>14</v>
      </c>
      <c r="K2475" s="4" t="s">
        <v>300</v>
      </c>
      <c r="L2475" s="4">
        <v>0</v>
      </c>
      <c r="M2475" s="4">
        <v>4.3600000000000003</v>
      </c>
      <c r="N2475" s="4"/>
      <c r="O2475" s="4" t="s">
        <v>293</v>
      </c>
      <c r="P2475" s="4" t="s">
        <v>279</v>
      </c>
      <c r="Q2475" s="4" t="s">
        <v>7472</v>
      </c>
      <c r="R2475" s="4"/>
      <c r="S2475" s="18"/>
      <c r="U2475" s="7">
        <f>VLOOKUP(F2475,[6]农村公路!$I$6:$W$11652,15,0)</f>
        <v>14</v>
      </c>
      <c r="V2475" s="7">
        <f t="shared" si="124"/>
        <v>0</v>
      </c>
      <c r="W2475" s="7" t="e">
        <f>VLOOKUP(F2475,'[7]乡镇通三级、旅游资源产业路项目明细'!$F$8:$S$1305,14,0)</f>
        <v>#N/A</v>
      </c>
      <c r="AA2475" s="7" t="e">
        <f>_xlfn.XLOOKUP(F2475,'[8]乡镇通三级、旅游资源产业路项目明细'!$U:$U,'[8]乡镇通三级、旅游资源产业路项目明细'!$U:$U)</f>
        <v>#N/A</v>
      </c>
      <c r="AB2475" s="7" t="e">
        <f>VLOOKUP(F2475,[9]项目建设投资计划表!$L$7:$O$83,4,0)</f>
        <v>#N/A</v>
      </c>
    </row>
    <row r="2476" spans="1:28" ht="25.15" customHeight="1" outlineLevel="3" x14ac:dyDescent="0.4">
      <c r="A2476" s="4" t="s">
        <v>22</v>
      </c>
      <c r="B2476" s="4" t="s">
        <v>179</v>
      </c>
      <c r="C2476" s="4" t="s">
        <v>7473</v>
      </c>
      <c r="D2476" s="4" t="s">
        <v>3736</v>
      </c>
      <c r="E2476" s="9"/>
      <c r="F2476" s="4" t="s">
        <v>7474</v>
      </c>
      <c r="G2476" s="4" t="s">
        <v>322</v>
      </c>
      <c r="H2476" s="9" t="s">
        <v>291</v>
      </c>
      <c r="I2476" s="9" t="s">
        <v>7475</v>
      </c>
      <c r="J2476" s="4">
        <v>12.454000000000001</v>
      </c>
      <c r="K2476" s="4" t="s">
        <v>277</v>
      </c>
      <c r="L2476" s="4">
        <v>0</v>
      </c>
      <c r="M2476" s="4">
        <v>6.0970000000000004</v>
      </c>
      <c r="N2476" s="4"/>
      <c r="O2476" s="4" t="s">
        <v>293</v>
      </c>
      <c r="P2476" s="4" t="s">
        <v>279</v>
      </c>
      <c r="Q2476" s="4" t="s">
        <v>7476</v>
      </c>
      <c r="R2476" s="4"/>
      <c r="S2476" s="18"/>
      <c r="U2476" s="7">
        <f>VLOOKUP(F2476,[6]农村公路!$I$6:$W$11652,15,0)</f>
        <v>12.454000000000001</v>
      </c>
      <c r="V2476" s="7">
        <f t="shared" si="124"/>
        <v>0</v>
      </c>
      <c r="W2476" s="7" t="e">
        <f>VLOOKUP(F2476,'[7]乡镇通三级、旅游资源产业路项目明细'!$F$8:$S$1305,14,0)</f>
        <v>#N/A</v>
      </c>
      <c r="AA2476" s="7" t="e">
        <f>_xlfn.XLOOKUP(F2476,'[8]乡镇通三级、旅游资源产业路项目明细'!$U:$U,'[8]乡镇通三级、旅游资源产业路项目明细'!$U:$U)</f>
        <v>#N/A</v>
      </c>
      <c r="AB2476" s="7" t="e">
        <f>VLOOKUP(F2476,[9]项目建设投资计划表!$L$7:$O$83,4,0)</f>
        <v>#N/A</v>
      </c>
    </row>
    <row r="2477" spans="1:28" ht="25.15" customHeight="1" outlineLevel="3" x14ac:dyDescent="0.4">
      <c r="A2477" s="4" t="s">
        <v>22</v>
      </c>
      <c r="B2477" s="4" t="s">
        <v>179</v>
      </c>
      <c r="C2477" s="4" t="s">
        <v>7477</v>
      </c>
      <c r="D2477" s="4" t="s">
        <v>7478</v>
      </c>
      <c r="E2477" s="9"/>
      <c r="F2477" s="4" t="s">
        <v>7479</v>
      </c>
      <c r="G2477" s="4" t="s">
        <v>275</v>
      </c>
      <c r="H2477" s="9" t="s">
        <v>200</v>
      </c>
      <c r="I2477" s="9" t="s">
        <v>7480</v>
      </c>
      <c r="J2477" s="4">
        <v>4</v>
      </c>
      <c r="K2477" s="4" t="s">
        <v>300</v>
      </c>
      <c r="L2477" s="4">
        <v>0</v>
      </c>
      <c r="M2477" s="4">
        <v>2.35</v>
      </c>
      <c r="N2477" s="4"/>
      <c r="O2477" s="4" t="s">
        <v>293</v>
      </c>
      <c r="P2477" s="4" t="s">
        <v>279</v>
      </c>
      <c r="Q2477" s="4" t="s">
        <v>7481</v>
      </c>
      <c r="R2477" s="4"/>
      <c r="S2477" s="18"/>
      <c r="U2477" s="7">
        <f>VLOOKUP(F2477,[6]农村公路!$I$6:$W$11652,15,0)</f>
        <v>4</v>
      </c>
      <c r="V2477" s="7">
        <f t="shared" si="124"/>
        <v>0</v>
      </c>
      <c r="W2477" s="7" t="e">
        <f>VLOOKUP(F2477,'[7]乡镇通三级、旅游资源产业路项目明细'!$F$8:$S$1305,14,0)</f>
        <v>#N/A</v>
      </c>
      <c r="AA2477" s="7" t="e">
        <f>_xlfn.XLOOKUP(F2477,'[8]乡镇通三级、旅游资源产业路项目明细'!$U:$U,'[8]乡镇通三级、旅游资源产业路项目明细'!$U:$U)</f>
        <v>#N/A</v>
      </c>
      <c r="AB2477" s="7" t="e">
        <f>VLOOKUP(F2477,[9]项目建设投资计划表!$L$7:$O$83,4,0)</f>
        <v>#N/A</v>
      </c>
    </row>
    <row r="2478" spans="1:28" ht="25.15" customHeight="1" outlineLevel="3" x14ac:dyDescent="0.4">
      <c r="A2478" s="4" t="s">
        <v>22</v>
      </c>
      <c r="B2478" s="4" t="s">
        <v>179</v>
      </c>
      <c r="C2478" s="4" t="s">
        <v>7482</v>
      </c>
      <c r="D2478" s="4" t="s">
        <v>7483</v>
      </c>
      <c r="E2478" s="9"/>
      <c r="F2478" s="4" t="s">
        <v>7484</v>
      </c>
      <c r="G2478" s="4" t="s">
        <v>275</v>
      </c>
      <c r="H2478" s="9" t="s">
        <v>200</v>
      </c>
      <c r="I2478" s="9" t="s">
        <v>7485</v>
      </c>
      <c r="J2478" s="4">
        <v>7.3310000000000004</v>
      </c>
      <c r="K2478" s="4" t="s">
        <v>277</v>
      </c>
      <c r="L2478" s="4">
        <v>0</v>
      </c>
      <c r="M2478" s="4">
        <v>4</v>
      </c>
      <c r="N2478" s="4"/>
      <c r="O2478" s="4" t="s">
        <v>293</v>
      </c>
      <c r="P2478" s="4" t="s">
        <v>279</v>
      </c>
      <c r="Q2478" s="4" t="s">
        <v>7486</v>
      </c>
      <c r="R2478" s="4"/>
      <c r="S2478" s="18"/>
      <c r="U2478" s="7">
        <f>VLOOKUP(F2478,[6]农村公路!$I$6:$W$11652,15,0)</f>
        <v>7.3310000000000004</v>
      </c>
      <c r="V2478" s="7">
        <f t="shared" si="124"/>
        <v>0</v>
      </c>
      <c r="W2478" s="7" t="e">
        <f>VLOOKUP(F2478,'[7]乡镇通三级、旅游资源产业路项目明细'!$F$8:$S$1305,14,0)</f>
        <v>#N/A</v>
      </c>
      <c r="AA2478" s="7" t="e">
        <f>_xlfn.XLOOKUP(F2478,'[8]乡镇通三级、旅游资源产业路项目明细'!$U:$U,'[8]乡镇通三级、旅游资源产业路项目明细'!$U:$U)</f>
        <v>#N/A</v>
      </c>
      <c r="AB2478" s="7" t="e">
        <f>VLOOKUP(F2478,[9]项目建设投资计划表!$L$7:$O$83,4,0)</f>
        <v>#N/A</v>
      </c>
    </row>
    <row r="2479" spans="1:28" ht="25.15" customHeight="1" outlineLevel="3" x14ac:dyDescent="0.4">
      <c r="A2479" s="4" t="s">
        <v>22</v>
      </c>
      <c r="B2479" s="4" t="s">
        <v>179</v>
      </c>
      <c r="C2479" s="4" t="s">
        <v>7487</v>
      </c>
      <c r="D2479" s="4" t="s">
        <v>7488</v>
      </c>
      <c r="E2479" s="9"/>
      <c r="F2479" s="4" t="s">
        <v>7489</v>
      </c>
      <c r="G2479" s="4" t="s">
        <v>275</v>
      </c>
      <c r="H2479" s="9" t="s">
        <v>291</v>
      </c>
      <c r="I2479" s="9" t="s">
        <v>7490</v>
      </c>
      <c r="J2479" s="4">
        <v>8.8290000000000006</v>
      </c>
      <c r="K2479" s="4" t="s">
        <v>277</v>
      </c>
      <c r="L2479" s="4">
        <v>0</v>
      </c>
      <c r="M2479" s="4">
        <v>2.1459999999999999</v>
      </c>
      <c r="N2479" s="4"/>
      <c r="O2479" s="4" t="s">
        <v>293</v>
      </c>
      <c r="P2479" s="4" t="s">
        <v>279</v>
      </c>
      <c r="Q2479" s="4" t="s">
        <v>7491</v>
      </c>
      <c r="R2479" s="4" t="s">
        <v>366</v>
      </c>
      <c r="S2479" s="18"/>
      <c r="U2479" s="7">
        <f>VLOOKUP(F2479,[6]农村公路!$I$6:$W$11652,15,0)</f>
        <v>8.8290000000000006</v>
      </c>
      <c r="V2479" s="7">
        <f t="shared" si="124"/>
        <v>0</v>
      </c>
      <c r="W2479" s="7">
        <f>VLOOKUP(F2479,'[7]2021年备案'!$F$8:$S$1293,14,0)</f>
        <v>3.3540000000000001</v>
      </c>
      <c r="X2479" s="7">
        <f>J2479-W2479</f>
        <v>5.4750000000000005</v>
      </c>
      <c r="Y2479" s="7">
        <f>X2479-M2479</f>
        <v>3.3290000000000006</v>
      </c>
      <c r="AA2479" s="7" t="str">
        <f>_xlfn.XLOOKUP(F2479,'[8]乡镇通三级、旅游资源产业路项目明细'!$U:$U,'[8]乡镇通三级、旅游资源产业路项目明细'!$U:$U)</f>
        <v>杏子铺镇同胜石膏厂产业路</v>
      </c>
      <c r="AB2479" s="7" t="e">
        <f>VLOOKUP(F2479,[9]项目建设投资计划表!$L$7:$O$83,4,0)</f>
        <v>#N/A</v>
      </c>
    </row>
    <row r="2480" spans="1:28" ht="25.15" customHeight="1" outlineLevel="3" x14ac:dyDescent="0.4">
      <c r="A2480" s="4" t="s">
        <v>22</v>
      </c>
      <c r="B2480" s="4" t="s">
        <v>179</v>
      </c>
      <c r="C2480" s="4" t="s">
        <v>7492</v>
      </c>
      <c r="D2480" s="4" t="s">
        <v>2504</v>
      </c>
      <c r="E2480" s="9"/>
      <c r="F2480" s="4" t="s">
        <v>7493</v>
      </c>
      <c r="G2480" s="4" t="s">
        <v>275</v>
      </c>
      <c r="H2480" s="9" t="s">
        <v>291</v>
      </c>
      <c r="I2480" s="9" t="s">
        <v>7494</v>
      </c>
      <c r="J2480" s="4">
        <v>2.282</v>
      </c>
      <c r="K2480" s="4">
        <v>0</v>
      </c>
      <c r="L2480" s="4">
        <v>0</v>
      </c>
      <c r="M2480" s="4">
        <v>1.2509999999999999</v>
      </c>
      <c r="N2480" s="4"/>
      <c r="O2480" s="4" t="s">
        <v>293</v>
      </c>
      <c r="P2480" s="4" t="s">
        <v>279</v>
      </c>
      <c r="Q2480" s="4" t="s">
        <v>7495</v>
      </c>
      <c r="R2480" s="4" t="s">
        <v>366</v>
      </c>
      <c r="S2480" s="18"/>
      <c r="U2480" s="7">
        <f>VLOOKUP(F2480,[6]农村公路!$I$6:$W$11652,15,0)</f>
        <v>2.282</v>
      </c>
      <c r="V2480" s="7">
        <f t="shared" si="124"/>
        <v>0</v>
      </c>
      <c r="W2480" s="7">
        <f>VLOOKUP(F2480,'[7]2021年备案'!$F$8:$S$1293,14,0)</f>
        <v>1.0309999999999999</v>
      </c>
      <c r="X2480" s="7">
        <f>J2480-W2480</f>
        <v>1.2510000000000001</v>
      </c>
      <c r="Y2480" s="7">
        <f>X2480-M2480</f>
        <v>0</v>
      </c>
      <c r="AA2480" s="7" t="str">
        <f>_xlfn.XLOOKUP(F2480,'[8]乡镇通三级、旅游资源产业路项目明细'!$U:$U,'[8]乡镇通三级、旅游资源产业路项目明细'!$U:$U)</f>
        <v>双峰县铜铃铺种养农民专业合作社产业路</v>
      </c>
      <c r="AB2480" s="7" t="e">
        <f>VLOOKUP(F2480,[9]项目建设投资计划表!$L$7:$O$83,4,0)</f>
        <v>#N/A</v>
      </c>
    </row>
    <row r="2481" spans="1:28" ht="25.15" customHeight="1" outlineLevel="3" x14ac:dyDescent="0.4">
      <c r="A2481" s="4" t="s">
        <v>22</v>
      </c>
      <c r="B2481" s="4" t="s">
        <v>179</v>
      </c>
      <c r="C2481" s="4" t="s">
        <v>7450</v>
      </c>
      <c r="D2481" s="4" t="s">
        <v>7496</v>
      </c>
      <c r="E2481" s="9"/>
      <c r="F2481" s="4" t="s">
        <v>7497</v>
      </c>
      <c r="G2481" s="4" t="s">
        <v>275</v>
      </c>
      <c r="H2481" s="9" t="s">
        <v>291</v>
      </c>
      <c r="I2481" s="9" t="s">
        <v>7498</v>
      </c>
      <c r="J2481" s="4">
        <v>7</v>
      </c>
      <c r="K2481" s="4" t="s">
        <v>277</v>
      </c>
      <c r="L2481" s="4">
        <v>0</v>
      </c>
      <c r="M2481" s="4">
        <v>7</v>
      </c>
      <c r="N2481" s="4"/>
      <c r="O2481" s="4" t="s">
        <v>293</v>
      </c>
      <c r="P2481" s="4" t="s">
        <v>279</v>
      </c>
      <c r="Q2481" s="4" t="s">
        <v>7499</v>
      </c>
      <c r="R2481" s="4"/>
      <c r="S2481" s="18"/>
      <c r="U2481" s="7">
        <f>VLOOKUP(F2481,[6]农村公路!$I$6:$W$11652,15,0)</f>
        <v>7</v>
      </c>
      <c r="V2481" s="7">
        <f t="shared" si="124"/>
        <v>0</v>
      </c>
      <c r="W2481" s="7" t="e">
        <f>VLOOKUP(F2481,'[7]乡镇通三级、旅游资源产业路项目明细'!$F$8:$S$1305,14,0)</f>
        <v>#N/A</v>
      </c>
      <c r="AA2481" s="7" t="e">
        <f>_xlfn.XLOOKUP(F2481,'[8]乡镇通三级、旅游资源产业路项目明细'!$U:$U,'[8]乡镇通三级、旅游资源产业路项目明细'!$U:$U)</f>
        <v>#N/A</v>
      </c>
      <c r="AB2481" s="7" t="e">
        <f>VLOOKUP(F2481,[9]项目建设投资计划表!$L$7:$O$83,4,0)</f>
        <v>#N/A</v>
      </c>
    </row>
    <row r="2482" spans="1:28" ht="25.15" customHeight="1" outlineLevel="3" x14ac:dyDescent="0.4">
      <c r="A2482" s="4" t="s">
        <v>22</v>
      </c>
      <c r="B2482" s="4" t="s">
        <v>179</v>
      </c>
      <c r="C2482" s="4" t="s">
        <v>7465</v>
      </c>
      <c r="D2482" s="4" t="s">
        <v>7466</v>
      </c>
      <c r="E2482" s="9"/>
      <c r="F2482" s="4" t="s">
        <v>7500</v>
      </c>
      <c r="G2482" s="4" t="s">
        <v>275</v>
      </c>
      <c r="H2482" s="9" t="s">
        <v>291</v>
      </c>
      <c r="I2482" s="9" t="s">
        <v>7501</v>
      </c>
      <c r="J2482" s="4">
        <v>6.1</v>
      </c>
      <c r="K2482" s="4" t="s">
        <v>277</v>
      </c>
      <c r="L2482" s="4">
        <v>0</v>
      </c>
      <c r="M2482" s="4">
        <v>2.2000000000000002</v>
      </c>
      <c r="N2482" s="4"/>
      <c r="O2482" s="4" t="s">
        <v>293</v>
      </c>
      <c r="P2482" s="4" t="s">
        <v>279</v>
      </c>
      <c r="Q2482" s="4" t="s">
        <v>7502</v>
      </c>
      <c r="R2482" s="4" t="s">
        <v>366</v>
      </c>
      <c r="S2482" s="18"/>
      <c r="U2482" s="7">
        <f>VLOOKUP(F2482,[6]农村公路!$I$6:$W$11652,15,0)</f>
        <v>6.1</v>
      </c>
      <c r="V2482" s="7">
        <f t="shared" si="124"/>
        <v>0</v>
      </c>
      <c r="W2482" s="7">
        <f>VLOOKUP(F2482,'[7]2021年备案'!$F$8:$S$1293,14,0)</f>
        <v>2.5</v>
      </c>
      <c r="X2482" s="7">
        <f>J2482-W2482</f>
        <v>3.5999999999999996</v>
      </c>
      <c r="Y2482" s="7">
        <f>X2482-M2482</f>
        <v>1.3999999999999995</v>
      </c>
      <c r="AA2482" s="7" t="str">
        <f>_xlfn.XLOOKUP(F2482,'[8]乡镇通三级、旅游资源产业路项目明细'!$U:$U,'[8]乡镇通三级、旅游资源产业路项目明细'!$U:$U)</f>
        <v>双峰县龙辉种养专业合作社产业路</v>
      </c>
      <c r="AB2482" s="7" t="e">
        <f>VLOOKUP(F2482,[9]项目建设投资计划表!$L$7:$O$83,4,0)</f>
        <v>#N/A</v>
      </c>
    </row>
    <row r="2483" spans="1:28" ht="25.15" customHeight="1" outlineLevel="3" x14ac:dyDescent="0.4">
      <c r="A2483" s="4" t="s">
        <v>22</v>
      </c>
      <c r="B2483" s="4" t="s">
        <v>179</v>
      </c>
      <c r="C2483" s="4" t="s">
        <v>7469</v>
      </c>
      <c r="D2483" s="4" t="s">
        <v>7503</v>
      </c>
      <c r="E2483" s="9"/>
      <c r="F2483" s="4" t="s">
        <v>7504</v>
      </c>
      <c r="G2483" s="4" t="s">
        <v>275</v>
      </c>
      <c r="H2483" s="9" t="s">
        <v>291</v>
      </c>
      <c r="I2483" s="9" t="s">
        <v>7505</v>
      </c>
      <c r="J2483" s="4">
        <v>10.7</v>
      </c>
      <c r="K2483" s="4" t="s">
        <v>300</v>
      </c>
      <c r="L2483" s="4">
        <v>0</v>
      </c>
      <c r="M2483" s="4">
        <v>0.9</v>
      </c>
      <c r="N2483" s="4"/>
      <c r="O2483" s="4" t="s">
        <v>293</v>
      </c>
      <c r="P2483" s="4" t="s">
        <v>279</v>
      </c>
      <c r="Q2483" s="4" t="s">
        <v>7506</v>
      </c>
      <c r="R2483" s="4" t="s">
        <v>366</v>
      </c>
      <c r="S2483" s="18"/>
      <c r="U2483" s="7">
        <f>VLOOKUP(F2483,[6]农村公路!$I$6:$W$11652,15,0)</f>
        <v>10.7</v>
      </c>
      <c r="V2483" s="7">
        <f t="shared" si="124"/>
        <v>0</v>
      </c>
      <c r="W2483" s="7">
        <f>VLOOKUP(F2483,'[7]2021年备案'!$F$8:$S$1293,14,0)</f>
        <v>2.5</v>
      </c>
      <c r="X2483" s="7">
        <f>J2483-W2483</f>
        <v>8.1999999999999993</v>
      </c>
      <c r="Y2483" s="7">
        <f>X2483-M2483</f>
        <v>7.2999999999999989</v>
      </c>
      <c r="AA2483" s="7" t="str">
        <f>_xlfn.XLOOKUP(F2483,'[8]乡镇通三级、旅游资源产业路项目明细'!$U:$U,'[8]乡镇通三级、旅游资源产业路项目明细'!$U:$U)</f>
        <v>锁石镇龙虾基地产业路</v>
      </c>
      <c r="AB2483" s="7" t="e">
        <f>VLOOKUP(F2483,[9]项目建设投资计划表!$L$7:$O$83,4,0)</f>
        <v>#N/A</v>
      </c>
    </row>
    <row r="2484" spans="1:28" ht="25.15" customHeight="1" outlineLevel="3" x14ac:dyDescent="0.4">
      <c r="A2484" s="4" t="s">
        <v>22</v>
      </c>
      <c r="B2484" s="4" t="s">
        <v>179</v>
      </c>
      <c r="C2484" s="4" t="s">
        <v>7507</v>
      </c>
      <c r="D2484" s="4" t="s">
        <v>7508</v>
      </c>
      <c r="E2484" s="9"/>
      <c r="F2484" s="4" t="s">
        <v>7509</v>
      </c>
      <c r="G2484" s="4" t="s">
        <v>275</v>
      </c>
      <c r="H2484" s="9" t="s">
        <v>200</v>
      </c>
      <c r="I2484" s="9" t="s">
        <v>7510</v>
      </c>
      <c r="J2484" s="4">
        <v>3.8</v>
      </c>
      <c r="K2484" s="4" t="s">
        <v>284</v>
      </c>
      <c r="L2484" s="4">
        <v>0</v>
      </c>
      <c r="M2484" s="4">
        <v>3.8</v>
      </c>
      <c r="N2484" s="4"/>
      <c r="O2484" s="4" t="s">
        <v>293</v>
      </c>
      <c r="P2484" s="4" t="s">
        <v>279</v>
      </c>
      <c r="Q2484" s="4" t="s">
        <v>7511</v>
      </c>
      <c r="R2484" s="4"/>
      <c r="S2484" s="18"/>
      <c r="U2484" s="7">
        <f>VLOOKUP(F2484,[6]农村公路!$I$6:$W$11652,15,0)</f>
        <v>3.8</v>
      </c>
      <c r="V2484" s="7">
        <f t="shared" si="124"/>
        <v>0</v>
      </c>
      <c r="W2484" s="7" t="e">
        <f>VLOOKUP(F2484,'[7]乡镇通三级、旅游资源产业路项目明细'!$F$8:$S$1305,14,0)</f>
        <v>#N/A</v>
      </c>
      <c r="AA2484" s="7" t="e">
        <f>_xlfn.XLOOKUP(F2484,'[8]乡镇通三级、旅游资源产业路项目明细'!$U:$U,'[8]乡镇通三级、旅游资源产业路项目明细'!$U:$U)</f>
        <v>#N/A</v>
      </c>
      <c r="AB2484" s="7" t="e">
        <f>VLOOKUP(F2484,[9]项目建设投资计划表!$L$7:$O$83,4,0)</f>
        <v>#N/A</v>
      </c>
    </row>
    <row r="2485" spans="1:28" ht="25.15" customHeight="1" outlineLevel="3" x14ac:dyDescent="0.4">
      <c r="A2485" s="4" t="s">
        <v>22</v>
      </c>
      <c r="B2485" s="4" t="s">
        <v>179</v>
      </c>
      <c r="C2485" s="4" t="s">
        <v>7507</v>
      </c>
      <c r="D2485" s="4" t="s">
        <v>7512</v>
      </c>
      <c r="E2485" s="9"/>
      <c r="F2485" s="4" t="s">
        <v>7513</v>
      </c>
      <c r="G2485" s="4" t="s">
        <v>275</v>
      </c>
      <c r="H2485" s="9" t="s">
        <v>200</v>
      </c>
      <c r="I2485" s="9" t="s">
        <v>7514</v>
      </c>
      <c r="J2485" s="4">
        <v>6.1</v>
      </c>
      <c r="K2485" s="4" t="s">
        <v>277</v>
      </c>
      <c r="L2485" s="4">
        <v>0</v>
      </c>
      <c r="M2485" s="4">
        <v>1.4</v>
      </c>
      <c r="N2485" s="4"/>
      <c r="O2485" s="4" t="s">
        <v>293</v>
      </c>
      <c r="P2485" s="4" t="s">
        <v>279</v>
      </c>
      <c r="Q2485" s="4" t="s">
        <v>7515</v>
      </c>
      <c r="R2485" s="4"/>
      <c r="S2485" s="18"/>
      <c r="U2485" s="7">
        <f>VLOOKUP(F2485,[6]农村公路!$I$6:$W$11652,15,0)</f>
        <v>6.1</v>
      </c>
      <c r="V2485" s="7">
        <f t="shared" si="124"/>
        <v>0</v>
      </c>
      <c r="W2485" s="7" t="e">
        <f>VLOOKUP(F2485,'[7]乡镇通三级、旅游资源产业路项目明细'!$F$8:$S$1305,14,0)</f>
        <v>#N/A</v>
      </c>
      <c r="AA2485" s="7" t="e">
        <f>_xlfn.XLOOKUP(F2485,'[8]乡镇通三级、旅游资源产业路项目明细'!$U:$U,'[8]乡镇通三级、旅游资源产业路项目明细'!$U:$U)</f>
        <v>#N/A</v>
      </c>
      <c r="AB2485" s="7" t="e">
        <f>VLOOKUP(F2485,[9]项目建设投资计划表!$L$7:$O$83,4,0)</f>
        <v>#N/A</v>
      </c>
    </row>
    <row r="2486" spans="1:28" ht="25.15" customHeight="1" outlineLevel="3" x14ac:dyDescent="0.4">
      <c r="A2486" s="4" t="s">
        <v>22</v>
      </c>
      <c r="B2486" s="4" t="s">
        <v>179</v>
      </c>
      <c r="C2486" s="4" t="s">
        <v>7487</v>
      </c>
      <c r="D2486" s="4" t="s">
        <v>2504</v>
      </c>
      <c r="E2486" s="9"/>
      <c r="F2486" s="4" t="s">
        <v>7516</v>
      </c>
      <c r="G2486" s="4" t="s">
        <v>275</v>
      </c>
      <c r="H2486" s="9" t="s">
        <v>200</v>
      </c>
      <c r="I2486" s="9" t="s">
        <v>7517</v>
      </c>
      <c r="J2486" s="4">
        <v>1.91</v>
      </c>
      <c r="K2486" s="4" t="s">
        <v>377</v>
      </c>
      <c r="L2486" s="4">
        <v>0</v>
      </c>
      <c r="M2486" s="4">
        <v>1.91</v>
      </c>
      <c r="N2486" s="4"/>
      <c r="O2486" s="4" t="s">
        <v>293</v>
      </c>
      <c r="P2486" s="4" t="s">
        <v>279</v>
      </c>
      <c r="Q2486" s="4" t="s">
        <v>7518</v>
      </c>
      <c r="R2486" s="4"/>
      <c r="S2486" s="18"/>
      <c r="U2486" s="7">
        <f>VLOOKUP(F2486,[6]农村公路!$I$6:$W$11652,15,0)</f>
        <v>1.91</v>
      </c>
      <c r="V2486" s="7">
        <f t="shared" si="124"/>
        <v>0</v>
      </c>
      <c r="W2486" s="7" t="e">
        <f>VLOOKUP(F2486,'[7]乡镇通三级、旅游资源产业路项目明细'!$F$8:$S$1305,14,0)</f>
        <v>#N/A</v>
      </c>
      <c r="AA2486" s="7" t="e">
        <f>_xlfn.XLOOKUP(F2486,'[8]乡镇通三级、旅游资源产业路项目明细'!$U:$U,'[8]乡镇通三级、旅游资源产业路项目明细'!$U:$U)</f>
        <v>#N/A</v>
      </c>
      <c r="AB2486" s="7" t="e">
        <f>VLOOKUP(F2486,[9]项目建设投资计划表!$L$7:$O$83,4,0)</f>
        <v>#N/A</v>
      </c>
    </row>
    <row r="2487" spans="1:28" ht="25.15" customHeight="1" outlineLevel="3" x14ac:dyDescent="0.4">
      <c r="A2487" s="4" t="s">
        <v>22</v>
      </c>
      <c r="B2487" s="4" t="s">
        <v>179</v>
      </c>
      <c r="C2487" s="4" t="s">
        <v>7492</v>
      </c>
      <c r="D2487" s="4" t="s">
        <v>7519</v>
      </c>
      <c r="E2487" s="9"/>
      <c r="F2487" s="4" t="s">
        <v>7520</v>
      </c>
      <c r="G2487" s="4" t="s">
        <v>275</v>
      </c>
      <c r="H2487" s="9" t="s">
        <v>291</v>
      </c>
      <c r="I2487" s="9" t="s">
        <v>7521</v>
      </c>
      <c r="J2487" s="4">
        <v>2.4700000000000002</v>
      </c>
      <c r="K2487" s="4">
        <v>0</v>
      </c>
      <c r="L2487" s="4">
        <v>0</v>
      </c>
      <c r="M2487" s="4">
        <v>1.5</v>
      </c>
      <c r="N2487" s="4"/>
      <c r="O2487" s="4" t="s">
        <v>293</v>
      </c>
      <c r="P2487" s="4" t="s">
        <v>279</v>
      </c>
      <c r="Q2487" s="4" t="s">
        <v>7522</v>
      </c>
      <c r="R2487" s="4"/>
      <c r="S2487" s="18"/>
      <c r="U2487" s="7">
        <f>VLOOKUP(F2487,[6]农村公路!$I$6:$W$11652,15,0)</f>
        <v>2.4700000000000002</v>
      </c>
      <c r="V2487" s="7">
        <f t="shared" si="124"/>
        <v>0</v>
      </c>
      <c r="W2487" s="7" t="e">
        <f>VLOOKUP(F2487,'[7]乡镇通三级、旅游资源产业路项目明细'!$F$8:$S$1305,14,0)</f>
        <v>#N/A</v>
      </c>
      <c r="AA2487" s="7" t="e">
        <f>_xlfn.XLOOKUP(F2487,'[8]乡镇通三级、旅游资源产业路项目明细'!$U:$U,'[8]乡镇通三级、旅游资源产业路项目明细'!$U:$U)</f>
        <v>#N/A</v>
      </c>
      <c r="AB2487" s="7" t="e">
        <f>VLOOKUP(F2487,[9]项目建设投资计划表!$L$7:$O$83,4,0)</f>
        <v>#N/A</v>
      </c>
    </row>
    <row r="2488" spans="1:28" ht="25.15" customHeight="1" outlineLevel="3" x14ac:dyDescent="0.4">
      <c r="A2488" s="4" t="s">
        <v>22</v>
      </c>
      <c r="B2488" s="4" t="s">
        <v>179</v>
      </c>
      <c r="C2488" s="4" t="s">
        <v>7482</v>
      </c>
      <c r="D2488" s="4" t="s">
        <v>7523</v>
      </c>
      <c r="E2488" s="9"/>
      <c r="F2488" s="4" t="s">
        <v>7524</v>
      </c>
      <c r="G2488" s="4" t="s">
        <v>275</v>
      </c>
      <c r="H2488" s="9" t="s">
        <v>291</v>
      </c>
      <c r="I2488" s="9" t="s">
        <v>7525</v>
      </c>
      <c r="J2488" s="4">
        <v>13.2</v>
      </c>
      <c r="K2488" s="4" t="s">
        <v>277</v>
      </c>
      <c r="L2488" s="4">
        <v>0</v>
      </c>
      <c r="M2488" s="4">
        <v>6</v>
      </c>
      <c r="N2488" s="4"/>
      <c r="O2488" s="4" t="s">
        <v>293</v>
      </c>
      <c r="P2488" s="4" t="s">
        <v>279</v>
      </c>
      <c r="Q2488" s="4" t="s">
        <v>7526</v>
      </c>
      <c r="R2488" s="4"/>
      <c r="S2488" s="18"/>
      <c r="U2488" s="7">
        <f>VLOOKUP(F2488,[6]农村公路!$I$6:$W$11652,15,0)</f>
        <v>13.2</v>
      </c>
      <c r="V2488" s="7">
        <f t="shared" si="124"/>
        <v>0</v>
      </c>
      <c r="W2488" s="7" t="e">
        <f>VLOOKUP(F2488,'[7]乡镇通三级、旅游资源产业路项目明细'!$F$8:$S$1305,14,0)</f>
        <v>#N/A</v>
      </c>
      <c r="AA2488" s="7" t="e">
        <f>_xlfn.XLOOKUP(F2488,'[8]乡镇通三级、旅游资源产业路项目明细'!$U:$U,'[8]乡镇通三级、旅游资源产业路项目明细'!$U:$U)</f>
        <v>#N/A</v>
      </c>
      <c r="AB2488" s="7" t="e">
        <f>VLOOKUP(F2488,[9]项目建设投资计划表!$L$7:$O$83,4,0)</f>
        <v>#N/A</v>
      </c>
    </row>
    <row r="2489" spans="1:28" ht="25.15" customHeight="1" outlineLevel="3" x14ac:dyDescent="0.4">
      <c r="A2489" s="4" t="s">
        <v>22</v>
      </c>
      <c r="B2489" s="4" t="s">
        <v>179</v>
      </c>
      <c r="C2489" s="4" t="s">
        <v>7507</v>
      </c>
      <c r="D2489" s="4" t="s">
        <v>7527</v>
      </c>
      <c r="E2489" s="9"/>
      <c r="F2489" s="4" t="s">
        <v>7528</v>
      </c>
      <c r="G2489" s="4" t="s">
        <v>275</v>
      </c>
      <c r="H2489" s="9" t="s">
        <v>200</v>
      </c>
      <c r="I2489" s="9" t="s">
        <v>283</v>
      </c>
      <c r="J2489" s="4">
        <v>4.5</v>
      </c>
      <c r="K2489" s="4" t="s">
        <v>377</v>
      </c>
      <c r="L2489" s="4">
        <v>0</v>
      </c>
      <c r="M2489" s="4">
        <v>4.5</v>
      </c>
      <c r="N2489" s="4"/>
      <c r="O2489" s="4" t="s">
        <v>293</v>
      </c>
      <c r="P2489" s="4" t="s">
        <v>279</v>
      </c>
      <c r="Q2489" s="4" t="s">
        <v>7529</v>
      </c>
      <c r="R2489" s="4"/>
      <c r="S2489" s="18"/>
      <c r="U2489" s="7">
        <f>VLOOKUP(F2489,[6]农村公路!$I$6:$W$11652,15,0)</f>
        <v>4.5</v>
      </c>
      <c r="V2489" s="7">
        <f t="shared" si="124"/>
        <v>0</v>
      </c>
      <c r="W2489" s="7" t="e">
        <f>VLOOKUP(F2489,'[7]乡镇通三级、旅游资源产业路项目明细'!$F$8:$S$1305,14,0)</f>
        <v>#N/A</v>
      </c>
      <c r="AA2489" s="7" t="e">
        <f>_xlfn.XLOOKUP(F2489,'[8]乡镇通三级、旅游资源产业路项目明细'!$U:$U,'[8]乡镇通三级、旅游资源产业路项目明细'!$U:$U)</f>
        <v>#N/A</v>
      </c>
      <c r="AB2489" s="7" t="e">
        <f>VLOOKUP(F2489,[9]项目建设投资计划表!$L$7:$O$83,4,0)</f>
        <v>#N/A</v>
      </c>
    </row>
    <row r="2490" spans="1:28" ht="25.15" customHeight="1" outlineLevel="3" x14ac:dyDescent="0.4">
      <c r="A2490" s="4" t="s">
        <v>22</v>
      </c>
      <c r="B2490" s="4" t="s">
        <v>179</v>
      </c>
      <c r="C2490" s="4" t="s">
        <v>7487</v>
      </c>
      <c r="D2490" s="4" t="s">
        <v>7530</v>
      </c>
      <c r="E2490" s="9"/>
      <c r="F2490" s="4" t="s">
        <v>7531</v>
      </c>
      <c r="G2490" s="4" t="s">
        <v>275</v>
      </c>
      <c r="H2490" s="9" t="s">
        <v>291</v>
      </c>
      <c r="I2490" s="9" t="s">
        <v>7532</v>
      </c>
      <c r="J2490" s="4">
        <v>7.8</v>
      </c>
      <c r="K2490" s="4" t="s">
        <v>277</v>
      </c>
      <c r="L2490" s="4">
        <v>0</v>
      </c>
      <c r="M2490" s="4">
        <v>3</v>
      </c>
      <c r="N2490" s="4"/>
      <c r="O2490" s="4" t="s">
        <v>293</v>
      </c>
      <c r="P2490" s="4" t="s">
        <v>279</v>
      </c>
      <c r="Q2490" s="4" t="s">
        <v>7533</v>
      </c>
      <c r="R2490" s="4"/>
      <c r="S2490" s="18"/>
      <c r="U2490" s="7">
        <f>VLOOKUP(F2490,[6]农村公路!$I$6:$W$11652,15,0)</f>
        <v>7.8</v>
      </c>
      <c r="V2490" s="7">
        <f t="shared" si="124"/>
        <v>0</v>
      </c>
      <c r="W2490" s="7" t="e">
        <f>VLOOKUP(F2490,'[7]乡镇通三级、旅游资源产业路项目明细'!$F$8:$S$1305,14,0)</f>
        <v>#N/A</v>
      </c>
      <c r="AA2490" s="7" t="e">
        <f>_xlfn.XLOOKUP(F2490,'[8]乡镇通三级、旅游资源产业路项目明细'!$U:$U,'[8]乡镇通三级、旅游资源产业路项目明细'!$U:$U)</f>
        <v>#N/A</v>
      </c>
      <c r="AB2490" s="7" t="e">
        <f>VLOOKUP(F2490,[9]项目建设投资计划表!$L$7:$O$83,4,0)</f>
        <v>#N/A</v>
      </c>
    </row>
    <row r="2491" spans="1:28" ht="25.15" customHeight="1" outlineLevel="3" x14ac:dyDescent="0.4">
      <c r="A2491" s="4" t="s">
        <v>22</v>
      </c>
      <c r="B2491" s="4" t="s">
        <v>179</v>
      </c>
      <c r="C2491" s="4" t="s">
        <v>7534</v>
      </c>
      <c r="D2491" s="4" t="s">
        <v>7535</v>
      </c>
      <c r="E2491" s="9"/>
      <c r="F2491" s="4" t="s">
        <v>7536</v>
      </c>
      <c r="G2491" s="4" t="s">
        <v>275</v>
      </c>
      <c r="H2491" s="9" t="s">
        <v>291</v>
      </c>
      <c r="I2491" s="9" t="s">
        <v>7537</v>
      </c>
      <c r="J2491" s="4">
        <v>8.5</v>
      </c>
      <c r="K2491" s="4" t="s">
        <v>284</v>
      </c>
      <c r="L2491" s="4">
        <v>0</v>
      </c>
      <c r="M2491" s="4">
        <v>2.7</v>
      </c>
      <c r="N2491" s="4"/>
      <c r="O2491" s="4" t="s">
        <v>293</v>
      </c>
      <c r="P2491" s="4" t="s">
        <v>279</v>
      </c>
      <c r="Q2491" s="4" t="s">
        <v>7538</v>
      </c>
      <c r="R2491" s="4" t="s">
        <v>366</v>
      </c>
      <c r="S2491" s="18"/>
      <c r="U2491" s="7">
        <f>VLOOKUP(F2491,[6]农村公路!$I$6:$W$11652,15,0)</f>
        <v>8.5</v>
      </c>
      <c r="V2491" s="7">
        <f t="shared" si="124"/>
        <v>0</v>
      </c>
      <c r="W2491" s="7">
        <f>VLOOKUP(F2491,'[7]2021年备案'!$F$8:$S$1293,14,0)</f>
        <v>3.5</v>
      </c>
      <c r="X2491" s="7">
        <f>J2491-W2491</f>
        <v>5</v>
      </c>
      <c r="Y2491" s="7">
        <f>X2491-M2491</f>
        <v>2.2999999999999998</v>
      </c>
      <c r="AA2491" s="7" t="str">
        <f>_xlfn.XLOOKUP(F2491,'[8]乡镇通三级、旅游资源产业路项目明细'!$U:$U,'[8]乡镇通三级、旅游资源产业路项目明细'!$U:$U)</f>
        <v>双峰县恒嘉农牧发展有限公司产业路</v>
      </c>
      <c r="AB2491" s="7" t="e">
        <f>VLOOKUP(F2491,[9]项目建设投资计划表!$L$7:$O$83,4,0)</f>
        <v>#N/A</v>
      </c>
    </row>
    <row r="2492" spans="1:28" ht="25.15" customHeight="1" outlineLevel="3" x14ac:dyDescent="0.4">
      <c r="A2492" s="4" t="s">
        <v>22</v>
      </c>
      <c r="B2492" s="4" t="s">
        <v>179</v>
      </c>
      <c r="C2492" s="4" t="s">
        <v>7461</v>
      </c>
      <c r="D2492" s="4" t="s">
        <v>7539</v>
      </c>
      <c r="E2492" s="9"/>
      <c r="F2492" s="4" t="s">
        <v>7540</v>
      </c>
      <c r="G2492" s="4" t="s">
        <v>275</v>
      </c>
      <c r="H2492" s="9" t="s">
        <v>291</v>
      </c>
      <c r="I2492" s="9" t="s">
        <v>7541</v>
      </c>
      <c r="J2492" s="4">
        <v>16.5</v>
      </c>
      <c r="K2492" s="4" t="s">
        <v>277</v>
      </c>
      <c r="L2492" s="4">
        <v>0</v>
      </c>
      <c r="M2492" s="4">
        <v>2.6</v>
      </c>
      <c r="N2492" s="4"/>
      <c r="O2492" s="4" t="s">
        <v>293</v>
      </c>
      <c r="P2492" s="4" t="s">
        <v>279</v>
      </c>
      <c r="Q2492" s="4" t="s">
        <v>7542</v>
      </c>
      <c r="R2492" s="4"/>
      <c r="S2492" s="18"/>
      <c r="U2492" s="7">
        <f>VLOOKUP(F2492,[6]农村公路!$I$6:$W$11652,15,0)</f>
        <v>16.5</v>
      </c>
      <c r="V2492" s="7">
        <f t="shared" si="124"/>
        <v>0</v>
      </c>
      <c r="W2492" s="7" t="e">
        <f>VLOOKUP(F2492,'[7]乡镇通三级、旅游资源产业路项目明细'!$F$8:$S$1305,14,0)</f>
        <v>#N/A</v>
      </c>
      <c r="AA2492" s="7" t="e">
        <f>_xlfn.XLOOKUP(F2492,'[8]乡镇通三级、旅游资源产业路项目明细'!$U:$U,'[8]乡镇通三级、旅游资源产业路项目明细'!$U:$U)</f>
        <v>#N/A</v>
      </c>
      <c r="AB2492" s="7" t="e">
        <f>VLOOKUP(F2492,[9]项目建设投资计划表!$L$7:$O$83,4,0)</f>
        <v>#N/A</v>
      </c>
    </row>
    <row r="2493" spans="1:28" ht="25.15" customHeight="1" outlineLevel="3" x14ac:dyDescent="0.4">
      <c r="A2493" s="4" t="s">
        <v>22</v>
      </c>
      <c r="B2493" s="4" t="s">
        <v>179</v>
      </c>
      <c r="C2493" s="4" t="s">
        <v>7454</v>
      </c>
      <c r="D2493" s="4" t="s">
        <v>33</v>
      </c>
      <c r="E2493" s="9"/>
      <c r="F2493" s="4" t="s">
        <v>7543</v>
      </c>
      <c r="G2493" s="4" t="s">
        <v>275</v>
      </c>
      <c r="H2493" s="9" t="s">
        <v>291</v>
      </c>
      <c r="I2493" s="9" t="s">
        <v>7544</v>
      </c>
      <c r="J2493" s="4">
        <v>4.3</v>
      </c>
      <c r="K2493" s="4" t="s">
        <v>284</v>
      </c>
      <c r="L2493" s="4">
        <v>0</v>
      </c>
      <c r="M2493" s="4">
        <v>2</v>
      </c>
      <c r="N2493" s="4"/>
      <c r="O2493" s="4" t="s">
        <v>293</v>
      </c>
      <c r="P2493" s="4" t="s">
        <v>279</v>
      </c>
      <c r="Q2493" s="4" t="s">
        <v>7545</v>
      </c>
      <c r="R2493" s="4" t="s">
        <v>366</v>
      </c>
      <c r="S2493" s="18"/>
      <c r="U2493" s="7">
        <f>VLOOKUP(F2493,[6]农村公路!$I$6:$W$11652,15,0)</f>
        <v>4.3</v>
      </c>
      <c r="V2493" s="7">
        <f t="shared" si="124"/>
        <v>0</v>
      </c>
      <c r="W2493" s="7">
        <f>VLOOKUP(F2493,'[7]2021年备案'!$F$8:$S$1293,14,0)</f>
        <v>0.5</v>
      </c>
      <c r="X2493" s="7">
        <f>J2493-W2493</f>
        <v>3.8</v>
      </c>
      <c r="Y2493" s="7">
        <f>X2493-M2493</f>
        <v>1.7999999999999998</v>
      </c>
      <c r="AA2493" s="7" t="str">
        <f>_xlfn.XLOOKUP(F2493,'[8]乡镇通三级、旅游资源产业路项目明细'!$U:$U,'[8]乡镇通三级、旅游资源产业路项目明细'!$U:$U)</f>
        <v>双峰北站货场产业路</v>
      </c>
      <c r="AB2493" s="7" t="e">
        <f>VLOOKUP(F2493,[9]项目建设投资计划表!$L$7:$O$83,4,0)</f>
        <v>#N/A</v>
      </c>
    </row>
    <row r="2494" spans="1:28" ht="25.15" customHeight="1" outlineLevel="3" x14ac:dyDescent="0.4">
      <c r="A2494" s="4" t="s">
        <v>22</v>
      </c>
      <c r="B2494" s="4" t="s">
        <v>179</v>
      </c>
      <c r="C2494" s="4" t="s">
        <v>7492</v>
      </c>
      <c r="D2494" s="4" t="s">
        <v>7546</v>
      </c>
      <c r="E2494" s="9"/>
      <c r="F2494" s="4" t="s">
        <v>7547</v>
      </c>
      <c r="G2494" s="4" t="s">
        <v>275</v>
      </c>
      <c r="H2494" s="9" t="s">
        <v>291</v>
      </c>
      <c r="I2494" s="9" t="s">
        <v>7548</v>
      </c>
      <c r="J2494" s="4">
        <v>4.3220000000000001</v>
      </c>
      <c r="K2494" s="4" t="s">
        <v>284</v>
      </c>
      <c r="L2494" s="4">
        <v>0</v>
      </c>
      <c r="M2494" s="4">
        <v>3.1219999999999999</v>
      </c>
      <c r="N2494" s="4"/>
      <c r="O2494" s="4" t="s">
        <v>293</v>
      </c>
      <c r="P2494" s="4" t="s">
        <v>279</v>
      </c>
      <c r="Q2494" s="4" t="s">
        <v>7549</v>
      </c>
      <c r="R2494" s="4" t="s">
        <v>366</v>
      </c>
      <c r="S2494" s="18"/>
      <c r="U2494" s="7">
        <f>VLOOKUP(F2494,[6]农村公路!$I$6:$W$11652,15,0)</f>
        <v>4.3220000000000001</v>
      </c>
      <c r="V2494" s="7">
        <f t="shared" si="124"/>
        <v>0</v>
      </c>
      <c r="W2494" s="7">
        <f>VLOOKUP(F2494,'[7]2021年备案'!$F$8:$S$1293,14,0)</f>
        <v>1.2</v>
      </c>
      <c r="X2494" s="7">
        <f>J2494-W2494</f>
        <v>3.1219999999999999</v>
      </c>
      <c r="Y2494" s="7">
        <f>X2494-M2494</f>
        <v>0</v>
      </c>
      <c r="AA2494" s="7" t="str">
        <f>_xlfn.XLOOKUP(F2494,'[8]乡镇通三级、旅游资源产业路项目明细'!$U:$U,'[8]乡镇通三级、旅游资源产业路项目明细'!$U:$U)</f>
        <v>梓门桥黄马洲产业园产业路</v>
      </c>
      <c r="AB2494" s="7" t="e">
        <f>VLOOKUP(F2494,[9]项目建设投资计划表!$L$7:$O$83,4,0)</f>
        <v>#N/A</v>
      </c>
    </row>
    <row r="2495" spans="1:28" ht="25.15" customHeight="1" outlineLevel="3" x14ac:dyDescent="0.4">
      <c r="A2495" s="4" t="s">
        <v>22</v>
      </c>
      <c r="B2495" s="4" t="s">
        <v>179</v>
      </c>
      <c r="C2495" s="4" t="s">
        <v>7550</v>
      </c>
      <c r="D2495" s="4" t="s">
        <v>7551</v>
      </c>
      <c r="E2495" s="9"/>
      <c r="F2495" s="4" t="s">
        <v>7552</v>
      </c>
      <c r="G2495" s="4" t="s">
        <v>275</v>
      </c>
      <c r="H2495" s="9" t="s">
        <v>200</v>
      </c>
      <c r="I2495" s="9" t="s">
        <v>7553</v>
      </c>
      <c r="J2495" s="4">
        <v>15.2</v>
      </c>
      <c r="K2495" s="4" t="s">
        <v>284</v>
      </c>
      <c r="L2495" s="4">
        <v>0</v>
      </c>
      <c r="M2495" s="4">
        <v>4</v>
      </c>
      <c r="N2495" s="4"/>
      <c r="O2495" s="4" t="s">
        <v>293</v>
      </c>
      <c r="P2495" s="4" t="s">
        <v>279</v>
      </c>
      <c r="Q2495" s="4" t="s">
        <v>7554</v>
      </c>
      <c r="R2495" s="4" t="s">
        <v>366</v>
      </c>
      <c r="S2495" s="18"/>
      <c r="U2495" s="7">
        <f>VLOOKUP(F2495,[6]农村公路!$I$6:$W$11652,15,0)</f>
        <v>15.2</v>
      </c>
      <c r="V2495" s="7">
        <f t="shared" si="124"/>
        <v>0</v>
      </c>
      <c r="W2495" s="7">
        <f>VLOOKUP(F2495,'[7]2021年备案'!$F$8:$S$1293,14,0)</f>
        <v>7.5</v>
      </c>
      <c r="X2495" s="7">
        <f>J2495-W2495</f>
        <v>7.6999999999999993</v>
      </c>
      <c r="Y2495" s="7">
        <f>X2495-M2495</f>
        <v>3.6999999999999993</v>
      </c>
      <c r="AA2495" s="7" t="str">
        <f>_xlfn.XLOOKUP(F2495,'[8]乡镇通三级、旅游资源产业路项目明细'!$U:$U,'[8]乡镇通三级、旅游资源产业路项目明细'!$U:$U)</f>
        <v>湖南省陆和新型环保建材有限责任公司产业路</v>
      </c>
      <c r="AB2495" s="7" t="e">
        <f>VLOOKUP(F2495,[9]项目建设投资计划表!$L$7:$O$83,4,0)</f>
        <v>#N/A</v>
      </c>
    </row>
    <row r="2496" spans="1:28" ht="25.15" customHeight="1" outlineLevel="3" x14ac:dyDescent="0.4">
      <c r="A2496" s="4" t="s">
        <v>22</v>
      </c>
      <c r="B2496" s="4" t="s">
        <v>179</v>
      </c>
      <c r="C2496" s="4" t="s">
        <v>7555</v>
      </c>
      <c r="D2496" s="4" t="s">
        <v>7556</v>
      </c>
      <c r="E2496" s="9"/>
      <c r="F2496" s="4" t="s">
        <v>7557</v>
      </c>
      <c r="G2496" s="4" t="s">
        <v>275</v>
      </c>
      <c r="H2496" s="9" t="s">
        <v>291</v>
      </c>
      <c r="I2496" s="9" t="s">
        <v>7558</v>
      </c>
      <c r="J2496" s="4">
        <v>7.65</v>
      </c>
      <c r="K2496" s="4" t="s">
        <v>300</v>
      </c>
      <c r="L2496" s="4">
        <v>0</v>
      </c>
      <c r="M2496" s="4">
        <v>4</v>
      </c>
      <c r="N2496" s="4"/>
      <c r="O2496" s="4" t="s">
        <v>293</v>
      </c>
      <c r="P2496" s="4" t="s">
        <v>279</v>
      </c>
      <c r="Q2496" s="4" t="s">
        <v>7559</v>
      </c>
      <c r="R2496" s="4" t="s">
        <v>366</v>
      </c>
      <c r="S2496" s="18"/>
      <c r="U2496" s="7">
        <f>VLOOKUP(F2496,[6]农村公路!$I$6:$W$11652,15,0)</f>
        <v>7.65</v>
      </c>
      <c r="V2496" s="7">
        <f t="shared" si="124"/>
        <v>0</v>
      </c>
      <c r="W2496" s="7">
        <f>VLOOKUP(F2496,'[7]2021年备案'!$F$8:$S$1293,14,0)</f>
        <v>2.5</v>
      </c>
      <c r="X2496" s="7">
        <f>J2496-W2496</f>
        <v>5.15</v>
      </c>
      <c r="Y2496" s="7">
        <f>X2496-M2496</f>
        <v>1.1500000000000004</v>
      </c>
      <c r="AA2496" s="7" t="str">
        <f>_xlfn.XLOOKUP(F2496,'[8]乡镇通三级、旅游资源产业路项目明细'!$U:$U,'[8]乡镇通三级、旅游资源产业路项目明细'!$U:$U)</f>
        <v>双峰县湘军新型节能环保建材有限责任公司产业路</v>
      </c>
      <c r="AB2496" s="7" t="e">
        <f>VLOOKUP(F2496,[9]项目建设投资计划表!$L$7:$O$83,4,0)</f>
        <v>#N/A</v>
      </c>
    </row>
    <row r="2497" spans="1:28" ht="25.15" customHeight="1" outlineLevel="3" x14ac:dyDescent="0.4">
      <c r="A2497" s="4" t="s">
        <v>22</v>
      </c>
      <c r="B2497" s="4" t="s">
        <v>179</v>
      </c>
      <c r="C2497" s="4" t="s">
        <v>7450</v>
      </c>
      <c r="D2497" s="4" t="s">
        <v>7560</v>
      </c>
      <c r="E2497" s="9"/>
      <c r="F2497" s="4" t="s">
        <v>7561</v>
      </c>
      <c r="G2497" s="4" t="s">
        <v>275</v>
      </c>
      <c r="H2497" s="9" t="s">
        <v>291</v>
      </c>
      <c r="I2497" s="9" t="s">
        <v>7562</v>
      </c>
      <c r="J2497" s="4">
        <v>6.3</v>
      </c>
      <c r="K2497" s="4" t="s">
        <v>284</v>
      </c>
      <c r="L2497" s="4">
        <v>0</v>
      </c>
      <c r="M2497" s="4">
        <v>6.3</v>
      </c>
      <c r="N2497" s="4"/>
      <c r="O2497" s="4" t="s">
        <v>293</v>
      </c>
      <c r="P2497" s="4" t="s">
        <v>279</v>
      </c>
      <c r="Q2497" s="4" t="s">
        <v>7563</v>
      </c>
      <c r="R2497" s="4"/>
      <c r="S2497" s="18"/>
      <c r="U2497" s="7">
        <f>VLOOKUP(F2497,[6]农村公路!$I$6:$W$11652,15,0)</f>
        <v>6.3</v>
      </c>
      <c r="V2497" s="7">
        <f t="shared" si="124"/>
        <v>0</v>
      </c>
      <c r="W2497" s="7" t="e">
        <f>VLOOKUP(F2497,'[7]乡镇通三级、旅游资源产业路项目明细'!$F$8:$S$1305,14,0)</f>
        <v>#N/A</v>
      </c>
      <c r="AA2497" s="7" t="e">
        <f>_xlfn.XLOOKUP(F2497,'[8]乡镇通三级、旅游资源产业路项目明细'!$U:$U,'[8]乡镇通三级、旅游资源产业路项目明细'!$U:$U)</f>
        <v>#N/A</v>
      </c>
      <c r="AB2497" s="7" t="e">
        <f>VLOOKUP(F2497,[9]项目建设投资计划表!$L$7:$O$83,4,0)</f>
        <v>#N/A</v>
      </c>
    </row>
    <row r="2498" spans="1:28" ht="25.15" customHeight="1" outlineLevel="3" x14ac:dyDescent="0.4">
      <c r="A2498" s="4" t="s">
        <v>22</v>
      </c>
      <c r="B2498" s="4" t="s">
        <v>179</v>
      </c>
      <c r="C2498" s="4" t="s">
        <v>7507</v>
      </c>
      <c r="D2498" s="4" t="s">
        <v>7564</v>
      </c>
      <c r="E2498" s="9"/>
      <c r="F2498" s="4" t="s">
        <v>7565</v>
      </c>
      <c r="G2498" s="4" t="s">
        <v>275</v>
      </c>
      <c r="H2498" s="9" t="s">
        <v>291</v>
      </c>
      <c r="I2498" s="9" t="s">
        <v>283</v>
      </c>
      <c r="J2498" s="4">
        <v>3.0710000000000002</v>
      </c>
      <c r="K2498" s="4" t="s">
        <v>377</v>
      </c>
      <c r="L2498" s="4">
        <v>0</v>
      </c>
      <c r="M2498" s="4">
        <v>3.0710000000000002</v>
      </c>
      <c r="N2498" s="4"/>
      <c r="O2498" s="4" t="s">
        <v>293</v>
      </c>
      <c r="P2498" s="4" t="s">
        <v>279</v>
      </c>
      <c r="Q2498" s="4" t="s">
        <v>7566</v>
      </c>
      <c r="R2498" s="4"/>
      <c r="S2498" s="18"/>
      <c r="U2498" s="7">
        <f>VLOOKUP(F2498,[6]农村公路!$I$6:$W$11652,15,0)</f>
        <v>3.0710000000000002</v>
      </c>
      <c r="V2498" s="7">
        <f t="shared" si="124"/>
        <v>0</v>
      </c>
      <c r="W2498" s="7" t="e">
        <f>VLOOKUP(F2498,'[7]乡镇通三级、旅游资源产业路项目明细'!$F$8:$S$1305,14,0)</f>
        <v>#N/A</v>
      </c>
      <c r="AA2498" s="7" t="e">
        <f>_xlfn.XLOOKUP(F2498,'[8]乡镇通三级、旅游资源产业路项目明细'!$U:$U,'[8]乡镇通三级、旅游资源产业路项目明细'!$U:$U)</f>
        <v>#N/A</v>
      </c>
      <c r="AB2498" s="7" t="e">
        <f>VLOOKUP(F2498,[9]项目建设投资计划表!$L$7:$O$83,4,0)</f>
        <v>#N/A</v>
      </c>
    </row>
    <row r="2499" spans="1:28" ht="25.15" customHeight="1" outlineLevel="3" x14ac:dyDescent="0.4">
      <c r="A2499" s="4" t="s">
        <v>22</v>
      </c>
      <c r="B2499" s="4" t="s">
        <v>179</v>
      </c>
      <c r="C2499" s="4" t="s">
        <v>7482</v>
      </c>
      <c r="D2499" s="4" t="s">
        <v>7567</v>
      </c>
      <c r="E2499" s="9"/>
      <c r="F2499" s="4" t="s">
        <v>7568</v>
      </c>
      <c r="G2499" s="4" t="s">
        <v>275</v>
      </c>
      <c r="H2499" s="9" t="s">
        <v>291</v>
      </c>
      <c r="I2499" s="9" t="s">
        <v>7569</v>
      </c>
      <c r="J2499" s="4">
        <v>6.4</v>
      </c>
      <c r="K2499" s="4" t="s">
        <v>277</v>
      </c>
      <c r="L2499" s="4">
        <v>0</v>
      </c>
      <c r="M2499" s="4">
        <v>1.3</v>
      </c>
      <c r="N2499" s="4"/>
      <c r="O2499" s="4" t="s">
        <v>293</v>
      </c>
      <c r="P2499" s="4" t="s">
        <v>279</v>
      </c>
      <c r="Q2499" s="4" t="s">
        <v>7570</v>
      </c>
      <c r="R2499" s="4"/>
      <c r="S2499" s="18"/>
      <c r="U2499" s="7">
        <f>VLOOKUP(F2499,[6]农村公路!$I$6:$W$11652,15,0)</f>
        <v>6.4</v>
      </c>
      <c r="V2499" s="7">
        <f t="shared" si="124"/>
        <v>0</v>
      </c>
      <c r="W2499" s="7" t="e">
        <f>VLOOKUP(F2499,'[7]乡镇通三级、旅游资源产业路项目明细'!$F$8:$S$1305,14,0)</f>
        <v>#N/A</v>
      </c>
      <c r="AA2499" s="7" t="e">
        <f>_xlfn.XLOOKUP(F2499,'[8]乡镇通三级、旅游资源产业路项目明细'!$U:$U,'[8]乡镇通三级、旅游资源产业路项目明细'!$U:$U)</f>
        <v>#N/A</v>
      </c>
      <c r="AB2499" s="7" t="e">
        <f>VLOOKUP(F2499,[9]项目建设投资计划表!$L$7:$O$83,4,0)</f>
        <v>#N/A</v>
      </c>
    </row>
    <row r="2500" spans="1:28" ht="25.15" customHeight="1" outlineLevel="3" x14ac:dyDescent="0.4">
      <c r="A2500" s="4" t="s">
        <v>22</v>
      </c>
      <c r="B2500" s="4" t="s">
        <v>179</v>
      </c>
      <c r="C2500" s="4" t="s">
        <v>7461</v>
      </c>
      <c r="D2500" s="4" t="s">
        <v>7571</v>
      </c>
      <c r="E2500" s="9"/>
      <c r="F2500" s="4" t="s">
        <v>7572</v>
      </c>
      <c r="G2500" s="4" t="s">
        <v>275</v>
      </c>
      <c r="H2500" s="9" t="s">
        <v>200</v>
      </c>
      <c r="I2500" s="9" t="s">
        <v>7573</v>
      </c>
      <c r="J2500" s="4">
        <v>8.6</v>
      </c>
      <c r="K2500" s="4">
        <v>0</v>
      </c>
      <c r="L2500" s="4">
        <v>0</v>
      </c>
      <c r="M2500" s="4">
        <v>2</v>
      </c>
      <c r="N2500" s="4"/>
      <c r="O2500" s="4" t="s">
        <v>293</v>
      </c>
      <c r="P2500" s="4" t="s">
        <v>279</v>
      </c>
      <c r="Q2500" s="4" t="s">
        <v>7574</v>
      </c>
      <c r="R2500" s="4"/>
      <c r="S2500" s="18"/>
      <c r="U2500" s="7">
        <f>VLOOKUP(F2500,[6]农村公路!$I$6:$W$11652,15,0)</f>
        <v>8.6</v>
      </c>
      <c r="V2500" s="7">
        <f t="shared" si="124"/>
        <v>0</v>
      </c>
      <c r="W2500" s="7" t="e">
        <f>VLOOKUP(F2500,'[7]乡镇通三级、旅游资源产业路项目明细'!$F$8:$S$1305,14,0)</f>
        <v>#N/A</v>
      </c>
      <c r="AA2500" s="7" t="e">
        <f>_xlfn.XLOOKUP(F2500,'[8]乡镇通三级、旅游资源产业路项目明细'!$U:$U,'[8]乡镇通三级、旅游资源产业路项目明细'!$U:$U)</f>
        <v>#N/A</v>
      </c>
      <c r="AB2500" s="7" t="e">
        <f>VLOOKUP(F2500,[9]项目建设投资计划表!$L$7:$O$83,4,0)</f>
        <v>#N/A</v>
      </c>
    </row>
    <row r="2501" spans="1:28" ht="25.15" customHeight="1" outlineLevel="3" x14ac:dyDescent="0.4">
      <c r="A2501" s="4" t="s">
        <v>22</v>
      </c>
      <c r="B2501" s="4" t="s">
        <v>179</v>
      </c>
      <c r="C2501" s="4" t="s">
        <v>7575</v>
      </c>
      <c r="D2501" s="4" t="s">
        <v>2655</v>
      </c>
      <c r="E2501" s="9"/>
      <c r="F2501" s="4" t="s">
        <v>7576</v>
      </c>
      <c r="G2501" s="4" t="s">
        <v>327</v>
      </c>
      <c r="H2501" s="9" t="s">
        <v>291</v>
      </c>
      <c r="I2501" s="9" t="s">
        <v>7577</v>
      </c>
      <c r="J2501" s="4">
        <v>1.764</v>
      </c>
      <c r="K2501" s="4" t="s">
        <v>377</v>
      </c>
      <c r="L2501" s="4" t="s">
        <v>279</v>
      </c>
      <c r="M2501" s="4">
        <v>1.764</v>
      </c>
      <c r="N2501" s="4"/>
      <c r="O2501" s="4" t="s">
        <v>284</v>
      </c>
      <c r="P2501" s="4" t="s">
        <v>279</v>
      </c>
      <c r="Q2501" s="4" t="s">
        <v>2655</v>
      </c>
      <c r="R2501" s="4"/>
      <c r="S2501" s="18"/>
      <c r="U2501" s="7">
        <f>VLOOKUP(F2501,[6]农村公路!$I$6:$W$11652,15,0)</f>
        <v>1.764</v>
      </c>
      <c r="V2501" s="7">
        <f t="shared" ref="V2501:V2532" si="125">J2501-U2501</f>
        <v>0</v>
      </c>
      <c r="W2501" s="7" t="e">
        <f>VLOOKUP(F2501,'[7]乡镇通三级、旅游资源产业路项目明细'!$F$8:$S$1305,14,0)</f>
        <v>#N/A</v>
      </c>
      <c r="AA2501" s="7" t="e">
        <f>_xlfn.XLOOKUP(F2501,'[8]乡镇通三级、旅游资源产业路项目明细'!$U:$U,'[8]乡镇通三级、旅游资源产业路项目明细'!$U:$U)</f>
        <v>#N/A</v>
      </c>
      <c r="AB2501" s="7" t="e">
        <f>VLOOKUP(F2501,[9]项目建设投资计划表!$L$7:$O$83,4,0)</f>
        <v>#N/A</v>
      </c>
    </row>
    <row r="2502" spans="1:28" ht="25.15" customHeight="1" outlineLevel="3" x14ac:dyDescent="0.4">
      <c r="A2502" s="4" t="s">
        <v>22</v>
      </c>
      <c r="B2502" s="4" t="s">
        <v>179</v>
      </c>
      <c r="C2502" s="4" t="s">
        <v>7507</v>
      </c>
      <c r="D2502" s="4" t="s">
        <v>7578</v>
      </c>
      <c r="E2502" s="9"/>
      <c r="F2502" s="4" t="s">
        <v>7579</v>
      </c>
      <c r="G2502" s="4" t="s">
        <v>327</v>
      </c>
      <c r="H2502" s="9" t="s">
        <v>291</v>
      </c>
      <c r="I2502" s="9" t="s">
        <v>283</v>
      </c>
      <c r="J2502" s="4">
        <v>0.25</v>
      </c>
      <c r="K2502" s="4" t="s">
        <v>377</v>
      </c>
      <c r="L2502" s="4" t="s">
        <v>1021</v>
      </c>
      <c r="M2502" s="4">
        <v>0.25</v>
      </c>
      <c r="N2502" s="4"/>
      <c r="O2502" s="4" t="s">
        <v>284</v>
      </c>
      <c r="P2502" s="4" t="s">
        <v>279</v>
      </c>
      <c r="Q2502" s="4" t="s">
        <v>7578</v>
      </c>
      <c r="R2502" s="4"/>
      <c r="S2502" s="18"/>
      <c r="U2502" s="7">
        <f>VLOOKUP(F2502,[6]农村公路!$I$6:$W$11652,15,0)</f>
        <v>0.25</v>
      </c>
      <c r="V2502" s="7">
        <f t="shared" si="125"/>
        <v>0</v>
      </c>
      <c r="W2502" s="7" t="e">
        <f>VLOOKUP(F2502,'[7]乡镇通三级、旅游资源产业路项目明细'!$F$8:$S$1305,14,0)</f>
        <v>#N/A</v>
      </c>
      <c r="AA2502" s="7" t="e">
        <f>_xlfn.XLOOKUP(F2502,'[8]乡镇通三级、旅游资源产业路项目明细'!$U:$U,'[8]乡镇通三级、旅游资源产业路项目明细'!$U:$U)</f>
        <v>#N/A</v>
      </c>
      <c r="AB2502" s="7" t="e">
        <f>VLOOKUP(F2502,[9]项目建设投资计划表!$L$7:$O$83,4,0)</f>
        <v>#N/A</v>
      </c>
    </row>
    <row r="2503" spans="1:28" ht="25.15" customHeight="1" outlineLevel="3" x14ac:dyDescent="0.4">
      <c r="A2503" s="4" t="s">
        <v>22</v>
      </c>
      <c r="B2503" s="4" t="s">
        <v>179</v>
      </c>
      <c r="C2503" s="4" t="s">
        <v>7555</v>
      </c>
      <c r="D2503" s="4" t="s">
        <v>7580</v>
      </c>
      <c r="E2503" s="9"/>
      <c r="F2503" s="4" t="s">
        <v>7581</v>
      </c>
      <c r="G2503" s="4" t="s">
        <v>327</v>
      </c>
      <c r="H2503" s="9" t="s">
        <v>291</v>
      </c>
      <c r="I2503" s="9" t="s">
        <v>283</v>
      </c>
      <c r="J2503" s="4">
        <v>0.9</v>
      </c>
      <c r="K2503" s="4" t="s">
        <v>377</v>
      </c>
      <c r="L2503" s="4" t="s">
        <v>1021</v>
      </c>
      <c r="M2503" s="4">
        <v>0.9</v>
      </c>
      <c r="N2503" s="4"/>
      <c r="O2503" s="4" t="s">
        <v>284</v>
      </c>
      <c r="P2503" s="4" t="s">
        <v>279</v>
      </c>
      <c r="Q2503" s="4" t="s">
        <v>7580</v>
      </c>
      <c r="R2503" s="4"/>
      <c r="S2503" s="18"/>
      <c r="U2503" s="7">
        <f>VLOOKUP(F2503,[6]农村公路!$I$6:$W$11652,15,0)</f>
        <v>0.9</v>
      </c>
      <c r="V2503" s="7">
        <f t="shared" si="125"/>
        <v>0</v>
      </c>
      <c r="W2503" s="7" t="e">
        <f>VLOOKUP(F2503,'[7]乡镇通三级、旅游资源产业路项目明细'!$F$8:$S$1305,14,0)</f>
        <v>#N/A</v>
      </c>
      <c r="AA2503" s="7" t="e">
        <f>_xlfn.XLOOKUP(F2503,'[8]乡镇通三级、旅游资源产业路项目明细'!$U:$U,'[8]乡镇通三级、旅游资源产业路项目明细'!$U:$U)</f>
        <v>#N/A</v>
      </c>
      <c r="AB2503" s="7" t="e">
        <f>VLOOKUP(F2503,[9]项目建设投资计划表!$L$7:$O$83,4,0)</f>
        <v>#N/A</v>
      </c>
    </row>
    <row r="2504" spans="1:28" ht="25.15" customHeight="1" outlineLevel="3" x14ac:dyDescent="0.4">
      <c r="A2504" s="4" t="s">
        <v>22</v>
      </c>
      <c r="B2504" s="4" t="s">
        <v>179</v>
      </c>
      <c r="C2504" s="4" t="s">
        <v>7555</v>
      </c>
      <c r="D2504" s="4" t="s">
        <v>7582</v>
      </c>
      <c r="E2504" s="9"/>
      <c r="F2504" s="4" t="s">
        <v>7583</v>
      </c>
      <c r="G2504" s="4" t="s">
        <v>327</v>
      </c>
      <c r="H2504" s="9" t="s">
        <v>291</v>
      </c>
      <c r="I2504" s="9" t="s">
        <v>283</v>
      </c>
      <c r="J2504" s="4">
        <v>0.8</v>
      </c>
      <c r="K2504" s="4" t="s">
        <v>377</v>
      </c>
      <c r="L2504" s="4">
        <v>0</v>
      </c>
      <c r="M2504" s="4">
        <v>0.8</v>
      </c>
      <c r="N2504" s="4"/>
      <c r="O2504" s="4" t="s">
        <v>284</v>
      </c>
      <c r="P2504" s="4" t="s">
        <v>279</v>
      </c>
      <c r="Q2504" s="4" t="s">
        <v>7582</v>
      </c>
      <c r="R2504" s="4"/>
      <c r="S2504" s="18"/>
      <c r="U2504" s="7">
        <f>VLOOKUP(F2504,[6]农村公路!$I$6:$W$11652,15,0)</f>
        <v>0.8</v>
      </c>
      <c r="V2504" s="7">
        <f t="shared" si="125"/>
        <v>0</v>
      </c>
      <c r="W2504" s="7" t="e">
        <f>VLOOKUP(F2504,'[7]乡镇通三级、旅游资源产业路项目明细'!$F$8:$S$1305,14,0)</f>
        <v>#N/A</v>
      </c>
      <c r="AA2504" s="7" t="e">
        <f>_xlfn.XLOOKUP(F2504,'[8]乡镇通三级、旅游资源产业路项目明细'!$U:$U,'[8]乡镇通三级、旅游资源产业路项目明细'!$U:$U)</f>
        <v>#N/A</v>
      </c>
      <c r="AB2504" s="7" t="e">
        <f>VLOOKUP(F2504,[9]项目建设投资计划表!$L$7:$O$83,4,0)</f>
        <v>#N/A</v>
      </c>
    </row>
    <row r="2505" spans="1:28" ht="25.15" customHeight="1" outlineLevel="3" x14ac:dyDescent="0.4">
      <c r="A2505" s="4" t="s">
        <v>22</v>
      </c>
      <c r="B2505" s="4" t="s">
        <v>179</v>
      </c>
      <c r="C2505" s="4" t="s">
        <v>7555</v>
      </c>
      <c r="D2505" s="4" t="s">
        <v>7584</v>
      </c>
      <c r="E2505" s="9"/>
      <c r="F2505" s="4" t="s">
        <v>7585</v>
      </c>
      <c r="G2505" s="4" t="s">
        <v>327</v>
      </c>
      <c r="H2505" s="9" t="s">
        <v>291</v>
      </c>
      <c r="I2505" s="9" t="s">
        <v>283</v>
      </c>
      <c r="J2505" s="4">
        <v>1</v>
      </c>
      <c r="K2505" s="4" t="s">
        <v>377</v>
      </c>
      <c r="L2505" s="4">
        <v>0</v>
      </c>
      <c r="M2505" s="4">
        <v>1</v>
      </c>
      <c r="N2505" s="4"/>
      <c r="O2505" s="4" t="s">
        <v>284</v>
      </c>
      <c r="P2505" s="4" t="s">
        <v>279</v>
      </c>
      <c r="Q2505" s="4" t="s">
        <v>7584</v>
      </c>
      <c r="R2505" s="4"/>
      <c r="S2505" s="18"/>
      <c r="U2505" s="7">
        <f>VLOOKUP(F2505,[6]农村公路!$I$6:$W$11652,15,0)</f>
        <v>1</v>
      </c>
      <c r="V2505" s="7">
        <f t="shared" si="125"/>
        <v>0</v>
      </c>
      <c r="W2505" s="7" t="e">
        <f>VLOOKUP(F2505,'[7]乡镇通三级、旅游资源产业路项目明细'!$F$8:$S$1305,14,0)</f>
        <v>#N/A</v>
      </c>
      <c r="AA2505" s="7" t="e">
        <f>_xlfn.XLOOKUP(F2505,'[8]乡镇通三级、旅游资源产业路项目明细'!$U:$U,'[8]乡镇通三级、旅游资源产业路项目明细'!$U:$U)</f>
        <v>#N/A</v>
      </c>
      <c r="AB2505" s="7" t="e">
        <f>VLOOKUP(F2505,[9]项目建设投资计划表!$L$7:$O$83,4,0)</f>
        <v>#N/A</v>
      </c>
    </row>
    <row r="2506" spans="1:28" ht="25.15" customHeight="1" outlineLevel="3" x14ac:dyDescent="0.4">
      <c r="A2506" s="4" t="s">
        <v>22</v>
      </c>
      <c r="B2506" s="4" t="s">
        <v>179</v>
      </c>
      <c r="C2506" s="4" t="s">
        <v>7487</v>
      </c>
      <c r="D2506" s="4" t="s">
        <v>7586</v>
      </c>
      <c r="E2506" s="9"/>
      <c r="F2506" s="4" t="s">
        <v>7587</v>
      </c>
      <c r="G2506" s="4" t="s">
        <v>327</v>
      </c>
      <c r="H2506" s="9" t="s">
        <v>291</v>
      </c>
      <c r="I2506" s="9" t="s">
        <v>283</v>
      </c>
      <c r="J2506" s="4">
        <v>0.8</v>
      </c>
      <c r="K2506" s="4" t="s">
        <v>377</v>
      </c>
      <c r="L2506" s="4">
        <v>0</v>
      </c>
      <c r="M2506" s="4">
        <v>0.8</v>
      </c>
      <c r="N2506" s="4"/>
      <c r="O2506" s="4" t="s">
        <v>284</v>
      </c>
      <c r="P2506" s="4" t="s">
        <v>279</v>
      </c>
      <c r="Q2506" s="4" t="s">
        <v>7586</v>
      </c>
      <c r="R2506" s="4"/>
      <c r="S2506" s="18"/>
      <c r="U2506" s="7">
        <f>VLOOKUP(F2506,[6]农村公路!$I$6:$W$11652,15,0)</f>
        <v>0.8</v>
      </c>
      <c r="V2506" s="7">
        <f t="shared" si="125"/>
        <v>0</v>
      </c>
      <c r="W2506" s="7" t="e">
        <f>VLOOKUP(F2506,'[7]乡镇通三级、旅游资源产业路项目明细'!$F$8:$S$1305,14,0)</f>
        <v>#N/A</v>
      </c>
      <c r="AA2506" s="7" t="e">
        <f>_xlfn.XLOOKUP(F2506,'[8]乡镇通三级、旅游资源产业路项目明细'!$U:$U,'[8]乡镇通三级、旅游资源产业路项目明细'!$U:$U)</f>
        <v>#N/A</v>
      </c>
      <c r="AB2506" s="7" t="e">
        <f>VLOOKUP(F2506,[9]项目建设投资计划表!$L$7:$O$83,4,0)</f>
        <v>#N/A</v>
      </c>
    </row>
    <row r="2507" spans="1:28" ht="25.15" customHeight="1" outlineLevel="3" x14ac:dyDescent="0.4">
      <c r="A2507" s="4" t="s">
        <v>22</v>
      </c>
      <c r="B2507" s="4" t="s">
        <v>179</v>
      </c>
      <c r="C2507" s="4" t="s">
        <v>7487</v>
      </c>
      <c r="D2507" s="4" t="s">
        <v>7586</v>
      </c>
      <c r="E2507" s="9"/>
      <c r="F2507" s="4" t="s">
        <v>7588</v>
      </c>
      <c r="G2507" s="4" t="s">
        <v>327</v>
      </c>
      <c r="H2507" s="9" t="s">
        <v>291</v>
      </c>
      <c r="I2507" s="9" t="s">
        <v>283</v>
      </c>
      <c r="J2507" s="4">
        <v>0.7</v>
      </c>
      <c r="K2507" s="4" t="s">
        <v>377</v>
      </c>
      <c r="L2507" s="4">
        <v>0</v>
      </c>
      <c r="M2507" s="4">
        <v>0.7</v>
      </c>
      <c r="N2507" s="4"/>
      <c r="O2507" s="4" t="s">
        <v>284</v>
      </c>
      <c r="P2507" s="4" t="s">
        <v>279</v>
      </c>
      <c r="Q2507" s="4" t="s">
        <v>7586</v>
      </c>
      <c r="R2507" s="4"/>
      <c r="S2507" s="18"/>
      <c r="U2507" s="7">
        <f>VLOOKUP(F2507,[6]农村公路!$I$6:$W$11652,15,0)</f>
        <v>0.7</v>
      </c>
      <c r="V2507" s="7">
        <f t="shared" si="125"/>
        <v>0</v>
      </c>
      <c r="W2507" s="7" t="e">
        <f>VLOOKUP(F2507,'[7]乡镇通三级、旅游资源产业路项目明细'!$F$8:$S$1305,14,0)</f>
        <v>#N/A</v>
      </c>
      <c r="AA2507" s="7" t="e">
        <f>_xlfn.XLOOKUP(F2507,'[8]乡镇通三级、旅游资源产业路项目明细'!$U:$U,'[8]乡镇通三级、旅游资源产业路项目明细'!$U:$U)</f>
        <v>#N/A</v>
      </c>
      <c r="AB2507" s="7" t="e">
        <f>VLOOKUP(F2507,[9]项目建设投资计划表!$L$7:$O$83,4,0)</f>
        <v>#N/A</v>
      </c>
    </row>
    <row r="2508" spans="1:28" ht="25.15" customHeight="1" outlineLevel="3" x14ac:dyDescent="0.4">
      <c r="A2508" s="4" t="s">
        <v>22</v>
      </c>
      <c r="B2508" s="4" t="s">
        <v>179</v>
      </c>
      <c r="C2508" s="4" t="s">
        <v>7487</v>
      </c>
      <c r="D2508" s="4" t="s">
        <v>7589</v>
      </c>
      <c r="E2508" s="9"/>
      <c r="F2508" s="4" t="s">
        <v>7590</v>
      </c>
      <c r="G2508" s="4" t="s">
        <v>327</v>
      </c>
      <c r="H2508" s="9" t="s">
        <v>291</v>
      </c>
      <c r="I2508" s="9" t="s">
        <v>283</v>
      </c>
      <c r="J2508" s="4">
        <v>0.5</v>
      </c>
      <c r="K2508" s="4" t="s">
        <v>377</v>
      </c>
      <c r="L2508" s="4">
        <v>0</v>
      </c>
      <c r="M2508" s="4">
        <v>0.5</v>
      </c>
      <c r="N2508" s="4"/>
      <c r="O2508" s="4" t="s">
        <v>284</v>
      </c>
      <c r="P2508" s="4" t="s">
        <v>279</v>
      </c>
      <c r="Q2508" s="4" t="s">
        <v>7589</v>
      </c>
      <c r="R2508" s="4"/>
      <c r="S2508" s="18"/>
      <c r="U2508" s="7">
        <f>VLOOKUP(F2508,[6]农村公路!$I$6:$W$11652,15,0)</f>
        <v>0.5</v>
      </c>
      <c r="V2508" s="7">
        <f t="shared" si="125"/>
        <v>0</v>
      </c>
      <c r="W2508" s="7" t="e">
        <f>VLOOKUP(F2508,'[7]乡镇通三级、旅游资源产业路项目明细'!$F$8:$S$1305,14,0)</f>
        <v>#N/A</v>
      </c>
      <c r="AA2508" s="7" t="e">
        <f>_xlfn.XLOOKUP(F2508,'[8]乡镇通三级、旅游资源产业路项目明细'!$U:$U,'[8]乡镇通三级、旅游资源产业路项目明细'!$U:$U)</f>
        <v>#N/A</v>
      </c>
      <c r="AB2508" s="7" t="e">
        <f>VLOOKUP(F2508,[9]项目建设投资计划表!$L$7:$O$83,4,0)</f>
        <v>#N/A</v>
      </c>
    </row>
    <row r="2509" spans="1:28" ht="25.15" customHeight="1" outlineLevel="3" x14ac:dyDescent="0.4">
      <c r="A2509" s="4" t="s">
        <v>22</v>
      </c>
      <c r="B2509" s="4" t="s">
        <v>179</v>
      </c>
      <c r="C2509" s="4" t="s">
        <v>7487</v>
      </c>
      <c r="D2509" s="4" t="s">
        <v>7591</v>
      </c>
      <c r="E2509" s="9"/>
      <c r="F2509" s="4" t="s">
        <v>7592</v>
      </c>
      <c r="G2509" s="4" t="s">
        <v>327</v>
      </c>
      <c r="H2509" s="9" t="s">
        <v>291</v>
      </c>
      <c r="I2509" s="9" t="s">
        <v>283</v>
      </c>
      <c r="J2509" s="4">
        <v>0.5</v>
      </c>
      <c r="K2509" s="4" t="s">
        <v>377</v>
      </c>
      <c r="L2509" s="4">
        <v>0</v>
      </c>
      <c r="M2509" s="4">
        <v>0.5</v>
      </c>
      <c r="N2509" s="4"/>
      <c r="O2509" s="4" t="s">
        <v>284</v>
      </c>
      <c r="P2509" s="4" t="s">
        <v>279</v>
      </c>
      <c r="Q2509" s="4" t="s">
        <v>7591</v>
      </c>
      <c r="R2509" s="4"/>
      <c r="S2509" s="18"/>
      <c r="U2509" s="7">
        <f>VLOOKUP(F2509,[6]农村公路!$I$6:$W$11652,15,0)</f>
        <v>0.5</v>
      </c>
      <c r="V2509" s="7">
        <f t="shared" si="125"/>
        <v>0</v>
      </c>
      <c r="W2509" s="7" t="e">
        <f>VLOOKUP(F2509,'[7]乡镇通三级、旅游资源产业路项目明细'!$F$8:$S$1305,14,0)</f>
        <v>#N/A</v>
      </c>
      <c r="AA2509" s="7" t="e">
        <f>_xlfn.XLOOKUP(F2509,'[8]乡镇通三级、旅游资源产业路项目明细'!$U:$U,'[8]乡镇通三级、旅游资源产业路项目明细'!$U:$U)</f>
        <v>#N/A</v>
      </c>
      <c r="AB2509" s="7" t="e">
        <f>VLOOKUP(F2509,[9]项目建设投资计划表!$L$7:$O$83,4,0)</f>
        <v>#N/A</v>
      </c>
    </row>
    <row r="2510" spans="1:28" ht="25.15" customHeight="1" outlineLevel="3" x14ac:dyDescent="0.4">
      <c r="A2510" s="4" t="s">
        <v>22</v>
      </c>
      <c r="B2510" s="4" t="s">
        <v>179</v>
      </c>
      <c r="C2510" s="4" t="s">
        <v>7487</v>
      </c>
      <c r="D2510" s="4" t="s">
        <v>7593</v>
      </c>
      <c r="E2510" s="9"/>
      <c r="F2510" s="4" t="s">
        <v>7594</v>
      </c>
      <c r="G2510" s="4" t="s">
        <v>327</v>
      </c>
      <c r="H2510" s="9" t="s">
        <v>291</v>
      </c>
      <c r="I2510" s="9" t="s">
        <v>283</v>
      </c>
      <c r="J2510" s="4">
        <v>0.5</v>
      </c>
      <c r="K2510" s="4" t="s">
        <v>377</v>
      </c>
      <c r="L2510" s="4">
        <v>0</v>
      </c>
      <c r="M2510" s="4">
        <v>0.5</v>
      </c>
      <c r="N2510" s="4"/>
      <c r="O2510" s="4" t="s">
        <v>284</v>
      </c>
      <c r="P2510" s="4" t="s">
        <v>279</v>
      </c>
      <c r="Q2510" s="4" t="s">
        <v>7593</v>
      </c>
      <c r="R2510" s="4"/>
      <c r="S2510" s="18"/>
      <c r="U2510" s="7">
        <f>VLOOKUP(F2510,[6]农村公路!$I$6:$W$11652,15,0)</f>
        <v>0.5</v>
      </c>
      <c r="V2510" s="7">
        <f t="shared" si="125"/>
        <v>0</v>
      </c>
      <c r="W2510" s="7" t="e">
        <f>VLOOKUP(F2510,'[7]乡镇通三级、旅游资源产业路项目明细'!$F$8:$S$1305,14,0)</f>
        <v>#N/A</v>
      </c>
      <c r="AA2510" s="7" t="e">
        <f>_xlfn.XLOOKUP(F2510,'[8]乡镇通三级、旅游资源产业路项目明细'!$U:$U,'[8]乡镇通三级、旅游资源产业路项目明细'!$U:$U)</f>
        <v>#N/A</v>
      </c>
      <c r="AB2510" s="7" t="e">
        <f>VLOOKUP(F2510,[9]项目建设投资计划表!$L$7:$O$83,4,0)</f>
        <v>#N/A</v>
      </c>
    </row>
    <row r="2511" spans="1:28" ht="25.15" customHeight="1" outlineLevel="3" x14ac:dyDescent="0.4">
      <c r="A2511" s="4" t="s">
        <v>22</v>
      </c>
      <c r="B2511" s="4" t="s">
        <v>179</v>
      </c>
      <c r="C2511" s="4" t="s">
        <v>7595</v>
      </c>
      <c r="D2511" s="4" t="s">
        <v>7596</v>
      </c>
      <c r="E2511" s="9"/>
      <c r="F2511" s="4" t="s">
        <v>7597</v>
      </c>
      <c r="G2511" s="4" t="s">
        <v>327</v>
      </c>
      <c r="H2511" s="9" t="s">
        <v>291</v>
      </c>
      <c r="I2511" s="9" t="s">
        <v>283</v>
      </c>
      <c r="J2511" s="4">
        <v>0.9</v>
      </c>
      <c r="K2511" s="4" t="s">
        <v>377</v>
      </c>
      <c r="L2511" s="4">
        <v>0</v>
      </c>
      <c r="M2511" s="4">
        <v>0.9</v>
      </c>
      <c r="N2511" s="4"/>
      <c r="O2511" s="4" t="s">
        <v>284</v>
      </c>
      <c r="P2511" s="4" t="s">
        <v>279</v>
      </c>
      <c r="Q2511" s="4" t="s">
        <v>7596</v>
      </c>
      <c r="R2511" s="4"/>
      <c r="S2511" s="18"/>
      <c r="U2511" s="7">
        <f>VLOOKUP(F2511,[6]农村公路!$I$6:$W$11652,15,0)</f>
        <v>0.9</v>
      </c>
      <c r="V2511" s="7">
        <f t="shared" si="125"/>
        <v>0</v>
      </c>
      <c r="W2511" s="7" t="e">
        <f>VLOOKUP(F2511,'[7]乡镇通三级、旅游资源产业路项目明细'!$F$8:$S$1305,14,0)</f>
        <v>#N/A</v>
      </c>
      <c r="AA2511" s="7" t="e">
        <f>_xlfn.XLOOKUP(F2511,'[8]乡镇通三级、旅游资源产业路项目明细'!$U:$U,'[8]乡镇通三级、旅游资源产业路项目明细'!$U:$U)</f>
        <v>#N/A</v>
      </c>
      <c r="AB2511" s="7" t="e">
        <f>VLOOKUP(F2511,[9]项目建设投资计划表!$L$7:$O$83,4,0)</f>
        <v>#N/A</v>
      </c>
    </row>
    <row r="2512" spans="1:28" ht="25.15" customHeight="1" outlineLevel="3" x14ac:dyDescent="0.4">
      <c r="A2512" s="4" t="s">
        <v>22</v>
      </c>
      <c r="B2512" s="4" t="s">
        <v>179</v>
      </c>
      <c r="C2512" s="4" t="s">
        <v>7595</v>
      </c>
      <c r="D2512" s="4" t="s">
        <v>7598</v>
      </c>
      <c r="E2512" s="9"/>
      <c r="F2512" s="4" t="s">
        <v>7599</v>
      </c>
      <c r="G2512" s="4" t="s">
        <v>327</v>
      </c>
      <c r="H2512" s="9" t="s">
        <v>291</v>
      </c>
      <c r="I2512" s="9" t="s">
        <v>7600</v>
      </c>
      <c r="J2512" s="4">
        <v>0.4</v>
      </c>
      <c r="K2512" s="4" t="s">
        <v>377</v>
      </c>
      <c r="L2512" s="4" t="s">
        <v>279</v>
      </c>
      <c r="M2512" s="4">
        <v>0.4</v>
      </c>
      <c r="N2512" s="4"/>
      <c r="O2512" s="4" t="s">
        <v>284</v>
      </c>
      <c r="P2512" s="4" t="s">
        <v>279</v>
      </c>
      <c r="Q2512" s="4" t="s">
        <v>7598</v>
      </c>
      <c r="R2512" s="4"/>
      <c r="S2512" s="18"/>
      <c r="U2512" s="7">
        <f>VLOOKUP(F2512,[6]农村公路!$I$6:$W$11652,15,0)</f>
        <v>0.4</v>
      </c>
      <c r="V2512" s="7">
        <f t="shared" si="125"/>
        <v>0</v>
      </c>
      <c r="W2512" s="7" t="e">
        <f>VLOOKUP(F2512,'[7]乡镇通三级、旅游资源产业路项目明细'!$F$8:$S$1305,14,0)</f>
        <v>#N/A</v>
      </c>
      <c r="AA2512" s="7" t="e">
        <f>_xlfn.XLOOKUP(F2512,'[8]乡镇通三级、旅游资源产业路项目明细'!$U:$U,'[8]乡镇通三级、旅游资源产业路项目明细'!$U:$U)</f>
        <v>#N/A</v>
      </c>
      <c r="AB2512" s="7" t="e">
        <f>VLOOKUP(F2512,[9]项目建设投资计划表!$L$7:$O$83,4,0)</f>
        <v>#N/A</v>
      </c>
    </row>
    <row r="2513" spans="1:28" ht="25.15" customHeight="1" outlineLevel="3" x14ac:dyDescent="0.4">
      <c r="A2513" s="4" t="s">
        <v>22</v>
      </c>
      <c r="B2513" s="4" t="s">
        <v>179</v>
      </c>
      <c r="C2513" s="4" t="s">
        <v>7454</v>
      </c>
      <c r="D2513" s="4" t="s">
        <v>7601</v>
      </c>
      <c r="E2513" s="9"/>
      <c r="F2513" s="4" t="s">
        <v>7602</v>
      </c>
      <c r="G2513" s="4" t="s">
        <v>327</v>
      </c>
      <c r="H2513" s="9" t="s">
        <v>291</v>
      </c>
      <c r="I2513" s="9" t="s">
        <v>283</v>
      </c>
      <c r="J2513" s="4">
        <v>0.33</v>
      </c>
      <c r="K2513" s="4" t="s">
        <v>377</v>
      </c>
      <c r="L2513" s="4" t="s">
        <v>1021</v>
      </c>
      <c r="M2513" s="4">
        <v>0.33</v>
      </c>
      <c r="N2513" s="4"/>
      <c r="O2513" s="4" t="s">
        <v>284</v>
      </c>
      <c r="P2513" s="4" t="s">
        <v>279</v>
      </c>
      <c r="Q2513" s="4" t="s">
        <v>7601</v>
      </c>
      <c r="R2513" s="4"/>
      <c r="S2513" s="18"/>
      <c r="U2513" s="7">
        <f>VLOOKUP(F2513,[6]农村公路!$I$6:$W$11652,15,0)</f>
        <v>0.33</v>
      </c>
      <c r="V2513" s="7">
        <f t="shared" si="125"/>
        <v>0</v>
      </c>
      <c r="W2513" s="7" t="e">
        <f>VLOOKUP(F2513,'[7]乡镇通三级、旅游资源产业路项目明细'!$F$8:$S$1305,14,0)</f>
        <v>#N/A</v>
      </c>
      <c r="AA2513" s="7" t="e">
        <f>_xlfn.XLOOKUP(F2513,'[8]乡镇通三级、旅游资源产业路项目明细'!$U:$U,'[8]乡镇通三级、旅游资源产业路项目明细'!$U:$U)</f>
        <v>#N/A</v>
      </c>
      <c r="AB2513" s="7" t="e">
        <f>VLOOKUP(F2513,[9]项目建设投资计划表!$L$7:$O$83,4,0)</f>
        <v>#N/A</v>
      </c>
    </row>
    <row r="2514" spans="1:28" ht="25.15" customHeight="1" outlineLevel="3" x14ac:dyDescent="0.4">
      <c r="A2514" s="4" t="s">
        <v>22</v>
      </c>
      <c r="B2514" s="4" t="s">
        <v>179</v>
      </c>
      <c r="C2514" s="4" t="s">
        <v>7454</v>
      </c>
      <c r="D2514" s="4" t="s">
        <v>7601</v>
      </c>
      <c r="E2514" s="9"/>
      <c r="F2514" s="4" t="s">
        <v>7603</v>
      </c>
      <c r="G2514" s="4" t="s">
        <v>327</v>
      </c>
      <c r="H2514" s="9" t="s">
        <v>291</v>
      </c>
      <c r="I2514" s="9" t="s">
        <v>283</v>
      </c>
      <c r="J2514" s="4">
        <v>0.44</v>
      </c>
      <c r="K2514" s="4" t="s">
        <v>377</v>
      </c>
      <c r="L2514" s="4" t="s">
        <v>1021</v>
      </c>
      <c r="M2514" s="4">
        <v>0.44</v>
      </c>
      <c r="N2514" s="4"/>
      <c r="O2514" s="4" t="s">
        <v>284</v>
      </c>
      <c r="P2514" s="4" t="s">
        <v>279</v>
      </c>
      <c r="Q2514" s="4" t="s">
        <v>7601</v>
      </c>
      <c r="R2514" s="4"/>
      <c r="S2514" s="18"/>
      <c r="U2514" s="7">
        <f>VLOOKUP(F2514,[6]农村公路!$I$6:$W$11652,15,0)</f>
        <v>0.44</v>
      </c>
      <c r="V2514" s="7">
        <f t="shared" si="125"/>
        <v>0</v>
      </c>
      <c r="W2514" s="7" t="e">
        <f>VLOOKUP(F2514,'[7]乡镇通三级、旅游资源产业路项目明细'!$F$8:$S$1305,14,0)</f>
        <v>#N/A</v>
      </c>
      <c r="AA2514" s="7" t="e">
        <f>_xlfn.XLOOKUP(F2514,'[8]乡镇通三级、旅游资源产业路项目明细'!$U:$U,'[8]乡镇通三级、旅游资源产业路项目明细'!$U:$U)</f>
        <v>#N/A</v>
      </c>
      <c r="AB2514" s="7" t="e">
        <f>VLOOKUP(F2514,[9]项目建设投资计划表!$L$7:$O$83,4,0)</f>
        <v>#N/A</v>
      </c>
    </row>
    <row r="2515" spans="1:28" ht="25.15" customHeight="1" outlineLevel="3" x14ac:dyDescent="0.4">
      <c r="A2515" s="4" t="s">
        <v>22</v>
      </c>
      <c r="B2515" s="4" t="s">
        <v>179</v>
      </c>
      <c r="C2515" s="4" t="s">
        <v>7487</v>
      </c>
      <c r="D2515" s="4" t="s">
        <v>7589</v>
      </c>
      <c r="E2515" s="9"/>
      <c r="F2515" s="4" t="s">
        <v>7604</v>
      </c>
      <c r="G2515" s="4" t="s">
        <v>327</v>
      </c>
      <c r="H2515" s="9" t="s">
        <v>291</v>
      </c>
      <c r="I2515" s="9" t="s">
        <v>283</v>
      </c>
      <c r="J2515" s="4">
        <v>0.57999999999999996</v>
      </c>
      <c r="K2515" s="4" t="s">
        <v>377</v>
      </c>
      <c r="L2515" s="4" t="s">
        <v>1021</v>
      </c>
      <c r="M2515" s="4">
        <v>0.57999999999999996</v>
      </c>
      <c r="N2515" s="4"/>
      <c r="O2515" s="4" t="s">
        <v>284</v>
      </c>
      <c r="P2515" s="4" t="s">
        <v>279</v>
      </c>
      <c r="Q2515" s="4" t="s">
        <v>7589</v>
      </c>
      <c r="R2515" s="4"/>
      <c r="S2515" s="18"/>
      <c r="U2515" s="7">
        <f>VLOOKUP(F2515,[6]农村公路!$I$6:$W$11652,15,0)</f>
        <v>0.57999999999999996</v>
      </c>
      <c r="V2515" s="7">
        <f t="shared" si="125"/>
        <v>0</v>
      </c>
      <c r="W2515" s="7" t="e">
        <f>VLOOKUP(F2515,'[7]乡镇通三级、旅游资源产业路项目明细'!$F$8:$S$1305,14,0)</f>
        <v>#N/A</v>
      </c>
      <c r="AA2515" s="7" t="e">
        <f>_xlfn.XLOOKUP(F2515,'[8]乡镇通三级、旅游资源产业路项目明细'!$U:$U,'[8]乡镇通三级、旅游资源产业路项目明细'!$U:$U)</f>
        <v>#N/A</v>
      </c>
      <c r="AB2515" s="7" t="e">
        <f>VLOOKUP(F2515,[9]项目建设投资计划表!$L$7:$O$83,4,0)</f>
        <v>#N/A</v>
      </c>
    </row>
    <row r="2516" spans="1:28" ht="25.15" customHeight="1" outlineLevel="3" x14ac:dyDescent="0.4">
      <c r="A2516" s="4" t="s">
        <v>22</v>
      </c>
      <c r="B2516" s="4" t="s">
        <v>179</v>
      </c>
      <c r="C2516" s="4" t="s">
        <v>7450</v>
      </c>
      <c r="D2516" s="4" t="s">
        <v>7605</v>
      </c>
      <c r="E2516" s="9"/>
      <c r="F2516" s="4" t="s">
        <v>7606</v>
      </c>
      <c r="G2516" s="4" t="s">
        <v>327</v>
      </c>
      <c r="H2516" s="9" t="s">
        <v>291</v>
      </c>
      <c r="I2516" s="9" t="s">
        <v>283</v>
      </c>
      <c r="J2516" s="4">
        <v>2.16</v>
      </c>
      <c r="K2516" s="4" t="s">
        <v>377</v>
      </c>
      <c r="L2516" s="4" t="s">
        <v>1021</v>
      </c>
      <c r="M2516" s="4">
        <v>2.16</v>
      </c>
      <c r="N2516" s="4"/>
      <c r="O2516" s="4" t="s">
        <v>284</v>
      </c>
      <c r="P2516" s="4" t="s">
        <v>279</v>
      </c>
      <c r="Q2516" s="4" t="s">
        <v>7605</v>
      </c>
      <c r="R2516" s="4"/>
      <c r="S2516" s="18"/>
      <c r="U2516" s="7">
        <f>VLOOKUP(F2516,[6]农村公路!$I$6:$W$11652,15,0)</f>
        <v>2.16</v>
      </c>
      <c r="V2516" s="7">
        <f t="shared" si="125"/>
        <v>0</v>
      </c>
      <c r="W2516" s="7" t="e">
        <f>VLOOKUP(F2516,'[7]乡镇通三级、旅游资源产业路项目明细'!$F$8:$S$1305,14,0)</f>
        <v>#N/A</v>
      </c>
      <c r="AA2516" s="7" t="e">
        <f>_xlfn.XLOOKUP(F2516,'[8]乡镇通三级、旅游资源产业路项目明细'!$U:$U,'[8]乡镇通三级、旅游资源产业路项目明细'!$U:$U)</f>
        <v>#N/A</v>
      </c>
      <c r="AB2516" s="7" t="e">
        <f>VLOOKUP(F2516,[9]项目建设投资计划表!$L$7:$O$83,4,0)</f>
        <v>#N/A</v>
      </c>
    </row>
    <row r="2517" spans="1:28" ht="25.15" customHeight="1" outlineLevel="3" x14ac:dyDescent="0.4">
      <c r="A2517" s="4" t="s">
        <v>22</v>
      </c>
      <c r="B2517" s="4" t="s">
        <v>179</v>
      </c>
      <c r="C2517" s="4" t="s">
        <v>7507</v>
      </c>
      <c r="D2517" s="4" t="s">
        <v>7607</v>
      </c>
      <c r="E2517" s="9"/>
      <c r="F2517" s="4" t="s">
        <v>7608</v>
      </c>
      <c r="G2517" s="4" t="s">
        <v>327</v>
      </c>
      <c r="H2517" s="9" t="s">
        <v>291</v>
      </c>
      <c r="I2517" s="9" t="s">
        <v>283</v>
      </c>
      <c r="J2517" s="4">
        <v>0.59</v>
      </c>
      <c r="K2517" s="4" t="s">
        <v>377</v>
      </c>
      <c r="L2517" s="4" t="s">
        <v>1021</v>
      </c>
      <c r="M2517" s="4">
        <v>0.59</v>
      </c>
      <c r="N2517" s="4"/>
      <c r="O2517" s="4" t="s">
        <v>284</v>
      </c>
      <c r="P2517" s="4" t="s">
        <v>279</v>
      </c>
      <c r="Q2517" s="4" t="s">
        <v>7607</v>
      </c>
      <c r="R2517" s="4"/>
      <c r="S2517" s="18"/>
      <c r="U2517" s="7">
        <f>VLOOKUP(F2517,[6]农村公路!$I$6:$W$11652,15,0)</f>
        <v>0.59</v>
      </c>
      <c r="V2517" s="7">
        <f t="shared" si="125"/>
        <v>0</v>
      </c>
      <c r="W2517" s="7" t="e">
        <f>VLOOKUP(F2517,'[7]乡镇通三级、旅游资源产业路项目明细'!$F$8:$S$1305,14,0)</f>
        <v>#N/A</v>
      </c>
      <c r="AA2517" s="7" t="e">
        <f>_xlfn.XLOOKUP(F2517,'[8]乡镇通三级、旅游资源产业路项目明细'!$U:$U,'[8]乡镇通三级、旅游资源产业路项目明细'!$U:$U)</f>
        <v>#N/A</v>
      </c>
      <c r="AB2517" s="7" t="e">
        <f>VLOOKUP(F2517,[9]项目建设投资计划表!$L$7:$O$83,4,0)</f>
        <v>#N/A</v>
      </c>
    </row>
    <row r="2518" spans="1:28" ht="25.15" customHeight="1" outlineLevel="3" x14ac:dyDescent="0.4">
      <c r="A2518" s="4" t="s">
        <v>22</v>
      </c>
      <c r="B2518" s="4" t="s">
        <v>179</v>
      </c>
      <c r="C2518" s="4" t="s">
        <v>7609</v>
      </c>
      <c r="D2518" s="4" t="s">
        <v>3375</v>
      </c>
      <c r="E2518" s="9"/>
      <c r="F2518" s="4" t="s">
        <v>7610</v>
      </c>
      <c r="G2518" s="4" t="s">
        <v>327</v>
      </c>
      <c r="H2518" s="9" t="s">
        <v>291</v>
      </c>
      <c r="I2518" s="9" t="s">
        <v>283</v>
      </c>
      <c r="J2518" s="4">
        <v>0.61</v>
      </c>
      <c r="K2518" s="4" t="s">
        <v>377</v>
      </c>
      <c r="L2518" s="4" t="s">
        <v>1021</v>
      </c>
      <c r="M2518" s="4">
        <v>0.61</v>
      </c>
      <c r="N2518" s="4"/>
      <c r="O2518" s="4" t="s">
        <v>284</v>
      </c>
      <c r="P2518" s="4" t="s">
        <v>279</v>
      </c>
      <c r="Q2518" s="4" t="s">
        <v>3375</v>
      </c>
      <c r="R2518" s="4"/>
      <c r="S2518" s="18"/>
      <c r="U2518" s="7">
        <f>VLOOKUP(F2518,[6]农村公路!$I$6:$W$11652,15,0)</f>
        <v>0.61</v>
      </c>
      <c r="V2518" s="7">
        <f t="shared" si="125"/>
        <v>0</v>
      </c>
      <c r="W2518" s="7" t="e">
        <f>VLOOKUP(F2518,'[7]乡镇通三级、旅游资源产业路项目明细'!$F$8:$S$1305,14,0)</f>
        <v>#N/A</v>
      </c>
      <c r="AA2518" s="7" t="e">
        <f>_xlfn.XLOOKUP(F2518,'[8]乡镇通三级、旅游资源产业路项目明细'!$U:$U,'[8]乡镇通三级、旅游资源产业路项目明细'!$U:$U)</f>
        <v>#N/A</v>
      </c>
      <c r="AB2518" s="7" t="e">
        <f>VLOOKUP(F2518,[9]项目建设投资计划表!$L$7:$O$83,4,0)</f>
        <v>#N/A</v>
      </c>
    </row>
    <row r="2519" spans="1:28" ht="25.15" customHeight="1" outlineLevel="3" x14ac:dyDescent="0.4">
      <c r="A2519" s="4" t="s">
        <v>22</v>
      </c>
      <c r="B2519" s="4" t="s">
        <v>179</v>
      </c>
      <c r="C2519" s="4" t="s">
        <v>7575</v>
      </c>
      <c r="D2519" s="4" t="s">
        <v>2655</v>
      </c>
      <c r="E2519" s="9"/>
      <c r="F2519" s="4" t="s">
        <v>7611</v>
      </c>
      <c r="G2519" s="4" t="s">
        <v>327</v>
      </c>
      <c r="H2519" s="9" t="s">
        <v>291</v>
      </c>
      <c r="I2519" s="9" t="s">
        <v>283</v>
      </c>
      <c r="J2519" s="4">
        <v>0.44</v>
      </c>
      <c r="K2519" s="4" t="s">
        <v>377</v>
      </c>
      <c r="L2519" s="4" t="s">
        <v>1021</v>
      </c>
      <c r="M2519" s="4">
        <v>0.44</v>
      </c>
      <c r="N2519" s="4"/>
      <c r="O2519" s="4" t="s">
        <v>284</v>
      </c>
      <c r="P2519" s="4" t="s">
        <v>279</v>
      </c>
      <c r="Q2519" s="4" t="s">
        <v>2655</v>
      </c>
      <c r="R2519" s="4"/>
      <c r="S2519" s="18"/>
      <c r="U2519" s="7">
        <f>VLOOKUP(F2519,[6]农村公路!$I$6:$W$11652,15,0)</f>
        <v>0.44</v>
      </c>
      <c r="V2519" s="7">
        <f t="shared" si="125"/>
        <v>0</v>
      </c>
      <c r="W2519" s="7" t="e">
        <f>VLOOKUP(F2519,'[7]乡镇通三级、旅游资源产业路项目明细'!$F$8:$S$1305,14,0)</f>
        <v>#N/A</v>
      </c>
      <c r="AA2519" s="7" t="e">
        <f>_xlfn.XLOOKUP(F2519,'[8]乡镇通三级、旅游资源产业路项目明细'!$U:$U,'[8]乡镇通三级、旅游资源产业路项目明细'!$U:$U)</f>
        <v>#N/A</v>
      </c>
      <c r="AB2519" s="7" t="e">
        <f>VLOOKUP(F2519,[9]项目建设投资计划表!$L$7:$O$83,4,0)</f>
        <v>#N/A</v>
      </c>
    </row>
    <row r="2520" spans="1:28" ht="25.15" customHeight="1" outlineLevel="3" x14ac:dyDescent="0.4">
      <c r="A2520" s="4" t="s">
        <v>22</v>
      </c>
      <c r="B2520" s="4" t="s">
        <v>179</v>
      </c>
      <c r="C2520" s="4" t="s">
        <v>7575</v>
      </c>
      <c r="D2520" s="4" t="s">
        <v>7612</v>
      </c>
      <c r="E2520" s="9"/>
      <c r="F2520" s="4" t="s">
        <v>7613</v>
      </c>
      <c r="G2520" s="4" t="s">
        <v>327</v>
      </c>
      <c r="H2520" s="9" t="s">
        <v>291</v>
      </c>
      <c r="I2520" s="9" t="s">
        <v>283</v>
      </c>
      <c r="J2520" s="4">
        <v>0.3</v>
      </c>
      <c r="K2520" s="4" t="s">
        <v>377</v>
      </c>
      <c r="L2520" s="4" t="s">
        <v>1021</v>
      </c>
      <c r="M2520" s="4">
        <v>0.3</v>
      </c>
      <c r="N2520" s="4"/>
      <c r="O2520" s="4" t="s">
        <v>284</v>
      </c>
      <c r="P2520" s="4" t="s">
        <v>279</v>
      </c>
      <c r="Q2520" s="4" t="s">
        <v>7612</v>
      </c>
      <c r="R2520" s="4"/>
      <c r="S2520" s="18"/>
      <c r="U2520" s="7">
        <f>VLOOKUP(F2520,[6]农村公路!$I$6:$W$11652,15,0)</f>
        <v>0.3</v>
      </c>
      <c r="V2520" s="7">
        <f t="shared" si="125"/>
        <v>0</v>
      </c>
      <c r="W2520" s="7" t="e">
        <f>VLOOKUP(F2520,'[7]乡镇通三级、旅游资源产业路项目明细'!$F$8:$S$1305,14,0)</f>
        <v>#N/A</v>
      </c>
      <c r="AA2520" s="7" t="e">
        <f>_xlfn.XLOOKUP(F2520,'[8]乡镇通三级、旅游资源产业路项目明细'!$U:$U,'[8]乡镇通三级、旅游资源产业路项目明细'!$U:$U)</f>
        <v>#N/A</v>
      </c>
      <c r="AB2520" s="7" t="e">
        <f>VLOOKUP(F2520,[9]项目建设投资计划表!$L$7:$O$83,4,0)</f>
        <v>#N/A</v>
      </c>
    </row>
    <row r="2521" spans="1:28" ht="25.15" customHeight="1" outlineLevel="3" x14ac:dyDescent="0.4">
      <c r="A2521" s="4" t="s">
        <v>22</v>
      </c>
      <c r="B2521" s="4" t="s">
        <v>179</v>
      </c>
      <c r="C2521" s="4" t="s">
        <v>7555</v>
      </c>
      <c r="D2521" s="4" t="s">
        <v>5989</v>
      </c>
      <c r="E2521" s="9"/>
      <c r="F2521" s="4" t="s">
        <v>7614</v>
      </c>
      <c r="G2521" s="4" t="s">
        <v>327</v>
      </c>
      <c r="H2521" s="9" t="s">
        <v>291</v>
      </c>
      <c r="I2521" s="9" t="s">
        <v>283</v>
      </c>
      <c r="J2521" s="4">
        <v>0.38</v>
      </c>
      <c r="K2521" s="4" t="s">
        <v>377</v>
      </c>
      <c r="L2521" s="4" t="s">
        <v>1021</v>
      </c>
      <c r="M2521" s="4">
        <v>0.38</v>
      </c>
      <c r="N2521" s="4"/>
      <c r="O2521" s="4" t="s">
        <v>284</v>
      </c>
      <c r="P2521" s="4" t="s">
        <v>279</v>
      </c>
      <c r="Q2521" s="4" t="s">
        <v>5989</v>
      </c>
      <c r="R2521" s="4"/>
      <c r="S2521" s="18"/>
      <c r="U2521" s="7">
        <f>VLOOKUP(F2521,[6]农村公路!$I$6:$W$11652,15,0)</f>
        <v>0.38</v>
      </c>
      <c r="V2521" s="7">
        <f t="shared" si="125"/>
        <v>0</v>
      </c>
      <c r="W2521" s="7" t="e">
        <f>VLOOKUP(F2521,'[7]乡镇通三级、旅游资源产业路项目明细'!$F$8:$S$1305,14,0)</f>
        <v>#N/A</v>
      </c>
      <c r="AA2521" s="7" t="e">
        <f>_xlfn.XLOOKUP(F2521,'[8]乡镇通三级、旅游资源产业路项目明细'!$U:$U,'[8]乡镇通三级、旅游资源产业路项目明细'!$U:$U)</f>
        <v>#N/A</v>
      </c>
      <c r="AB2521" s="7" t="e">
        <f>VLOOKUP(F2521,[9]项目建设投资计划表!$L$7:$O$83,4,0)</f>
        <v>#N/A</v>
      </c>
    </row>
    <row r="2522" spans="1:28" ht="25.15" customHeight="1" outlineLevel="3" x14ac:dyDescent="0.4">
      <c r="A2522" s="4" t="s">
        <v>22</v>
      </c>
      <c r="B2522" s="4" t="s">
        <v>179</v>
      </c>
      <c r="C2522" s="4" t="s">
        <v>7487</v>
      </c>
      <c r="D2522" s="4" t="s">
        <v>7615</v>
      </c>
      <c r="E2522" s="9"/>
      <c r="F2522" s="4" t="s">
        <v>7616</v>
      </c>
      <c r="G2522" s="4" t="s">
        <v>327</v>
      </c>
      <c r="H2522" s="9" t="s">
        <v>291</v>
      </c>
      <c r="I2522" s="9" t="s">
        <v>283</v>
      </c>
      <c r="J2522" s="4">
        <v>0.72</v>
      </c>
      <c r="K2522" s="4" t="s">
        <v>377</v>
      </c>
      <c r="L2522" s="4" t="s">
        <v>1021</v>
      </c>
      <c r="M2522" s="4">
        <v>0.72</v>
      </c>
      <c r="N2522" s="4"/>
      <c r="O2522" s="4" t="s">
        <v>284</v>
      </c>
      <c r="P2522" s="4" t="s">
        <v>279</v>
      </c>
      <c r="Q2522" s="4" t="s">
        <v>7615</v>
      </c>
      <c r="R2522" s="4"/>
      <c r="S2522" s="18"/>
      <c r="U2522" s="7">
        <f>VLOOKUP(F2522,[6]农村公路!$I$6:$W$11652,15,0)</f>
        <v>0.72</v>
      </c>
      <c r="V2522" s="7">
        <f t="shared" si="125"/>
        <v>0</v>
      </c>
      <c r="W2522" s="7" t="e">
        <f>VLOOKUP(F2522,'[7]乡镇通三级、旅游资源产业路项目明细'!$F$8:$S$1305,14,0)</f>
        <v>#N/A</v>
      </c>
      <c r="AA2522" s="7" t="e">
        <f>_xlfn.XLOOKUP(F2522,'[8]乡镇通三级、旅游资源产业路项目明细'!$U:$U,'[8]乡镇通三级、旅游资源产业路项目明细'!$U:$U)</f>
        <v>#N/A</v>
      </c>
      <c r="AB2522" s="7" t="e">
        <f>VLOOKUP(F2522,[9]项目建设投资计划表!$L$7:$O$83,4,0)</f>
        <v>#N/A</v>
      </c>
    </row>
    <row r="2523" spans="1:28" ht="25.15" customHeight="1" outlineLevel="3" x14ac:dyDescent="0.4">
      <c r="A2523" s="4" t="s">
        <v>22</v>
      </c>
      <c r="B2523" s="4" t="s">
        <v>179</v>
      </c>
      <c r="C2523" s="4" t="s">
        <v>7492</v>
      </c>
      <c r="D2523" s="4" t="s">
        <v>2504</v>
      </c>
      <c r="E2523" s="9"/>
      <c r="F2523" s="4" t="s">
        <v>7617</v>
      </c>
      <c r="G2523" s="4" t="s">
        <v>327</v>
      </c>
      <c r="H2523" s="9" t="s">
        <v>291</v>
      </c>
      <c r="I2523" s="9" t="s">
        <v>283</v>
      </c>
      <c r="J2523" s="4">
        <v>0.09</v>
      </c>
      <c r="K2523" s="4" t="s">
        <v>377</v>
      </c>
      <c r="L2523" s="4" t="s">
        <v>1021</v>
      </c>
      <c r="M2523" s="4">
        <v>0.09</v>
      </c>
      <c r="N2523" s="4"/>
      <c r="O2523" s="4" t="s">
        <v>284</v>
      </c>
      <c r="P2523" s="4" t="s">
        <v>279</v>
      </c>
      <c r="Q2523" s="4" t="s">
        <v>2504</v>
      </c>
      <c r="R2523" s="4"/>
      <c r="S2523" s="18"/>
      <c r="U2523" s="7">
        <f>VLOOKUP(F2523,[6]农村公路!$I$6:$W$11652,15,0)</f>
        <v>0.09</v>
      </c>
      <c r="V2523" s="7">
        <f t="shared" si="125"/>
        <v>0</v>
      </c>
      <c r="W2523" s="7" t="e">
        <f>VLOOKUP(F2523,'[7]乡镇通三级、旅游资源产业路项目明细'!$F$8:$S$1305,14,0)</f>
        <v>#N/A</v>
      </c>
      <c r="AA2523" s="7" t="e">
        <f>_xlfn.XLOOKUP(F2523,'[8]乡镇通三级、旅游资源产业路项目明细'!$U:$U,'[8]乡镇通三级、旅游资源产业路项目明细'!$U:$U)</f>
        <v>#N/A</v>
      </c>
      <c r="AB2523" s="7" t="e">
        <f>VLOOKUP(F2523,[9]项目建设投资计划表!$L$7:$O$83,4,0)</f>
        <v>#N/A</v>
      </c>
    </row>
    <row r="2524" spans="1:28" ht="25.15" customHeight="1" outlineLevel="3" x14ac:dyDescent="0.4">
      <c r="A2524" s="4" t="s">
        <v>22</v>
      </c>
      <c r="B2524" s="4" t="s">
        <v>179</v>
      </c>
      <c r="C2524" s="4" t="s">
        <v>7461</v>
      </c>
      <c r="D2524" s="4" t="s">
        <v>7618</v>
      </c>
      <c r="E2524" s="9"/>
      <c r="F2524" s="4" t="s">
        <v>7619</v>
      </c>
      <c r="G2524" s="4" t="s">
        <v>327</v>
      </c>
      <c r="H2524" s="9" t="s">
        <v>291</v>
      </c>
      <c r="I2524" s="9" t="s">
        <v>283</v>
      </c>
      <c r="J2524" s="4">
        <v>1.39</v>
      </c>
      <c r="K2524" s="4" t="s">
        <v>377</v>
      </c>
      <c r="L2524" s="4" t="s">
        <v>279</v>
      </c>
      <c r="M2524" s="4">
        <v>1.39</v>
      </c>
      <c r="N2524" s="4"/>
      <c r="O2524" s="4" t="s">
        <v>284</v>
      </c>
      <c r="P2524" s="4" t="s">
        <v>279</v>
      </c>
      <c r="Q2524" s="4" t="s">
        <v>7618</v>
      </c>
      <c r="R2524" s="4"/>
      <c r="S2524" s="18"/>
      <c r="U2524" s="7">
        <f>VLOOKUP(F2524,[6]农村公路!$I$6:$W$11652,15,0)</f>
        <v>1.39</v>
      </c>
      <c r="V2524" s="7">
        <f t="shared" si="125"/>
        <v>0</v>
      </c>
      <c r="W2524" s="7" t="e">
        <f>VLOOKUP(F2524,'[7]乡镇通三级、旅游资源产业路项目明细'!$F$8:$S$1305,14,0)</f>
        <v>#N/A</v>
      </c>
      <c r="AA2524" s="7" t="e">
        <f>_xlfn.XLOOKUP(F2524,'[8]乡镇通三级、旅游资源产业路项目明细'!$U:$U,'[8]乡镇通三级、旅游资源产业路项目明细'!$U:$U)</f>
        <v>#N/A</v>
      </c>
      <c r="AB2524" s="7" t="e">
        <f>VLOOKUP(F2524,[9]项目建设投资计划表!$L$7:$O$83,4,0)</f>
        <v>#N/A</v>
      </c>
    </row>
    <row r="2525" spans="1:28" ht="25.15" customHeight="1" outlineLevel="3" x14ac:dyDescent="0.4">
      <c r="A2525" s="4" t="s">
        <v>22</v>
      </c>
      <c r="B2525" s="4" t="s">
        <v>179</v>
      </c>
      <c r="C2525" s="4" t="s">
        <v>7620</v>
      </c>
      <c r="D2525" s="4" t="s">
        <v>2210</v>
      </c>
      <c r="E2525" s="9"/>
      <c r="F2525" s="4" t="s">
        <v>7621</v>
      </c>
      <c r="G2525" s="4" t="s">
        <v>327</v>
      </c>
      <c r="H2525" s="9" t="s">
        <v>291</v>
      </c>
      <c r="I2525" s="9" t="s">
        <v>283</v>
      </c>
      <c r="J2525" s="4">
        <v>0.48</v>
      </c>
      <c r="K2525" s="4" t="s">
        <v>377</v>
      </c>
      <c r="L2525" s="4" t="s">
        <v>1021</v>
      </c>
      <c r="M2525" s="4">
        <v>0.48</v>
      </c>
      <c r="N2525" s="4"/>
      <c r="O2525" s="4" t="s">
        <v>284</v>
      </c>
      <c r="P2525" s="4" t="s">
        <v>279</v>
      </c>
      <c r="Q2525" s="4" t="s">
        <v>2210</v>
      </c>
      <c r="R2525" s="4"/>
      <c r="S2525" s="18"/>
      <c r="U2525" s="7">
        <f>VLOOKUP(F2525,[6]农村公路!$I$6:$W$11652,15,0)</f>
        <v>0.48</v>
      </c>
      <c r="V2525" s="7">
        <f t="shared" si="125"/>
        <v>0</v>
      </c>
      <c r="W2525" s="7" t="e">
        <f>VLOOKUP(F2525,'[7]乡镇通三级、旅游资源产业路项目明细'!$F$8:$S$1305,14,0)</f>
        <v>#N/A</v>
      </c>
      <c r="AA2525" s="7" t="e">
        <f>_xlfn.XLOOKUP(F2525,'[8]乡镇通三级、旅游资源产业路项目明细'!$U:$U,'[8]乡镇通三级、旅游资源产业路项目明细'!$U:$U)</f>
        <v>#N/A</v>
      </c>
      <c r="AB2525" s="7" t="e">
        <f>VLOOKUP(F2525,[9]项目建设投资计划表!$L$7:$O$83,4,0)</f>
        <v>#N/A</v>
      </c>
    </row>
    <row r="2526" spans="1:28" ht="25.15" customHeight="1" outlineLevel="3" x14ac:dyDescent="0.4">
      <c r="A2526" s="4" t="s">
        <v>22</v>
      </c>
      <c r="B2526" s="4" t="s">
        <v>179</v>
      </c>
      <c r="C2526" s="4" t="s">
        <v>7465</v>
      </c>
      <c r="D2526" s="4" t="s">
        <v>7622</v>
      </c>
      <c r="E2526" s="9"/>
      <c r="F2526" s="4" t="s">
        <v>7623</v>
      </c>
      <c r="G2526" s="4" t="s">
        <v>327</v>
      </c>
      <c r="H2526" s="9" t="s">
        <v>291</v>
      </c>
      <c r="I2526" s="9" t="s">
        <v>283</v>
      </c>
      <c r="J2526" s="4">
        <v>0.6</v>
      </c>
      <c r="K2526" s="4" t="s">
        <v>377</v>
      </c>
      <c r="L2526" s="4" t="s">
        <v>279</v>
      </c>
      <c r="M2526" s="4">
        <v>0.6</v>
      </c>
      <c r="N2526" s="4"/>
      <c r="O2526" s="4" t="s">
        <v>284</v>
      </c>
      <c r="P2526" s="4" t="s">
        <v>279</v>
      </c>
      <c r="Q2526" s="4" t="s">
        <v>7622</v>
      </c>
      <c r="R2526" s="4"/>
      <c r="S2526" s="18"/>
      <c r="U2526" s="7">
        <f>VLOOKUP(F2526,[6]农村公路!$I$6:$W$11652,15,0)</f>
        <v>0.6</v>
      </c>
      <c r="V2526" s="7">
        <f t="shared" si="125"/>
        <v>0</v>
      </c>
      <c r="W2526" s="7" t="e">
        <f>VLOOKUP(F2526,'[7]乡镇通三级、旅游资源产业路项目明细'!$F$8:$S$1305,14,0)</f>
        <v>#N/A</v>
      </c>
      <c r="AA2526" s="7" t="e">
        <f>_xlfn.XLOOKUP(F2526,'[8]乡镇通三级、旅游资源产业路项目明细'!$U:$U,'[8]乡镇通三级、旅游资源产业路项目明细'!$U:$U)</f>
        <v>#N/A</v>
      </c>
      <c r="AB2526" s="7" t="e">
        <f>VLOOKUP(F2526,[9]项目建设投资计划表!$L$7:$O$83,4,0)</f>
        <v>#N/A</v>
      </c>
    </row>
    <row r="2527" spans="1:28" ht="25.15" customHeight="1" outlineLevel="3" x14ac:dyDescent="0.4">
      <c r="A2527" s="4" t="s">
        <v>22</v>
      </c>
      <c r="B2527" s="4" t="s">
        <v>179</v>
      </c>
      <c r="C2527" s="4" t="s">
        <v>7575</v>
      </c>
      <c r="D2527" s="4" t="s">
        <v>6033</v>
      </c>
      <c r="E2527" s="9"/>
      <c r="F2527" s="4" t="s">
        <v>7624</v>
      </c>
      <c r="G2527" s="4" t="s">
        <v>327</v>
      </c>
      <c r="H2527" s="9" t="s">
        <v>291</v>
      </c>
      <c r="I2527" s="9" t="s">
        <v>283</v>
      </c>
      <c r="J2527" s="4">
        <v>0.78</v>
      </c>
      <c r="K2527" s="4" t="s">
        <v>377</v>
      </c>
      <c r="L2527" s="4" t="s">
        <v>279</v>
      </c>
      <c r="M2527" s="4">
        <v>0.78</v>
      </c>
      <c r="N2527" s="4"/>
      <c r="O2527" s="4" t="s">
        <v>284</v>
      </c>
      <c r="P2527" s="4" t="s">
        <v>279</v>
      </c>
      <c r="Q2527" s="4" t="s">
        <v>6033</v>
      </c>
      <c r="R2527" s="4"/>
      <c r="S2527" s="18"/>
      <c r="U2527" s="7">
        <f>VLOOKUP(F2527,[6]农村公路!$I$6:$W$11652,15,0)</f>
        <v>0.78</v>
      </c>
      <c r="V2527" s="7">
        <f t="shared" si="125"/>
        <v>0</v>
      </c>
      <c r="W2527" s="7" t="e">
        <f>VLOOKUP(F2527,'[7]乡镇通三级、旅游资源产业路项目明细'!$F$8:$S$1305,14,0)</f>
        <v>#N/A</v>
      </c>
      <c r="AA2527" s="7" t="e">
        <f>_xlfn.XLOOKUP(F2527,'[8]乡镇通三级、旅游资源产业路项目明细'!$U:$U,'[8]乡镇通三级、旅游资源产业路项目明细'!$U:$U)</f>
        <v>#N/A</v>
      </c>
      <c r="AB2527" s="7" t="e">
        <f>VLOOKUP(F2527,[9]项目建设投资计划表!$L$7:$O$83,4,0)</f>
        <v>#N/A</v>
      </c>
    </row>
    <row r="2528" spans="1:28" ht="25.15" customHeight="1" outlineLevel="3" x14ac:dyDescent="0.4">
      <c r="A2528" s="4" t="s">
        <v>22</v>
      </c>
      <c r="B2528" s="4" t="s">
        <v>179</v>
      </c>
      <c r="C2528" s="4" t="s">
        <v>7550</v>
      </c>
      <c r="D2528" s="4" t="s">
        <v>7625</v>
      </c>
      <c r="E2528" s="9"/>
      <c r="F2528" s="4" t="s">
        <v>7626</v>
      </c>
      <c r="G2528" s="4" t="s">
        <v>327</v>
      </c>
      <c r="H2528" s="9" t="s">
        <v>291</v>
      </c>
      <c r="I2528" s="9" t="s">
        <v>283</v>
      </c>
      <c r="J2528" s="4">
        <v>1.05</v>
      </c>
      <c r="K2528" s="4" t="s">
        <v>377</v>
      </c>
      <c r="L2528" s="4" t="s">
        <v>1021</v>
      </c>
      <c r="M2528" s="4">
        <v>1.05</v>
      </c>
      <c r="N2528" s="4"/>
      <c r="O2528" s="4" t="s">
        <v>284</v>
      </c>
      <c r="P2528" s="4" t="s">
        <v>279</v>
      </c>
      <c r="Q2528" s="4" t="s">
        <v>7625</v>
      </c>
      <c r="R2528" s="4"/>
      <c r="S2528" s="18"/>
      <c r="U2528" s="7">
        <f>VLOOKUP(F2528,[6]农村公路!$I$6:$W$11652,15,0)</f>
        <v>1.05</v>
      </c>
      <c r="V2528" s="7">
        <f t="shared" si="125"/>
        <v>0</v>
      </c>
      <c r="W2528" s="7" t="e">
        <f>VLOOKUP(F2528,'[7]乡镇通三级、旅游资源产业路项目明细'!$F$8:$S$1305,14,0)</f>
        <v>#N/A</v>
      </c>
      <c r="AA2528" s="7" t="e">
        <f>_xlfn.XLOOKUP(F2528,'[8]乡镇通三级、旅游资源产业路项目明细'!$U:$U,'[8]乡镇通三级、旅游资源产业路项目明细'!$U:$U)</f>
        <v>#N/A</v>
      </c>
      <c r="AB2528" s="7" t="e">
        <f>VLOOKUP(F2528,[9]项目建设投资计划表!$L$7:$O$83,4,0)</f>
        <v>#N/A</v>
      </c>
    </row>
    <row r="2529" spans="1:28" ht="25.15" customHeight="1" outlineLevel="3" x14ac:dyDescent="0.4">
      <c r="A2529" s="4" t="s">
        <v>22</v>
      </c>
      <c r="B2529" s="4" t="s">
        <v>179</v>
      </c>
      <c r="C2529" s="4" t="s">
        <v>7555</v>
      </c>
      <c r="D2529" s="4" t="s">
        <v>7582</v>
      </c>
      <c r="E2529" s="9"/>
      <c r="F2529" s="4" t="s">
        <v>7627</v>
      </c>
      <c r="G2529" s="4" t="s">
        <v>327</v>
      </c>
      <c r="H2529" s="9" t="s">
        <v>291</v>
      </c>
      <c r="I2529" s="9" t="s">
        <v>283</v>
      </c>
      <c r="J2529" s="4">
        <v>0.65</v>
      </c>
      <c r="K2529" s="4" t="s">
        <v>377</v>
      </c>
      <c r="L2529" s="4" t="s">
        <v>1021</v>
      </c>
      <c r="M2529" s="4">
        <v>0.65</v>
      </c>
      <c r="N2529" s="4"/>
      <c r="O2529" s="4" t="s">
        <v>284</v>
      </c>
      <c r="P2529" s="4" t="s">
        <v>279</v>
      </c>
      <c r="Q2529" s="4" t="s">
        <v>7582</v>
      </c>
      <c r="R2529" s="4"/>
      <c r="S2529" s="18"/>
      <c r="U2529" s="7">
        <f>VLOOKUP(F2529,[6]农村公路!$I$6:$W$11652,15,0)</f>
        <v>0.65</v>
      </c>
      <c r="V2529" s="7">
        <f t="shared" si="125"/>
        <v>0</v>
      </c>
      <c r="W2529" s="7" t="e">
        <f>VLOOKUP(F2529,'[7]乡镇通三级、旅游资源产业路项目明细'!$F$8:$S$1305,14,0)</f>
        <v>#N/A</v>
      </c>
      <c r="AA2529" s="7" t="e">
        <f>_xlfn.XLOOKUP(F2529,'[8]乡镇通三级、旅游资源产业路项目明细'!$U:$U,'[8]乡镇通三级、旅游资源产业路项目明细'!$U:$U)</f>
        <v>#N/A</v>
      </c>
      <c r="AB2529" s="7" t="e">
        <f>VLOOKUP(F2529,[9]项目建设投资计划表!$L$7:$O$83,4,0)</f>
        <v>#N/A</v>
      </c>
    </row>
    <row r="2530" spans="1:28" ht="25.15" customHeight="1" outlineLevel="3" x14ac:dyDescent="0.4">
      <c r="A2530" s="4" t="s">
        <v>22</v>
      </c>
      <c r="B2530" s="4" t="s">
        <v>179</v>
      </c>
      <c r="C2530" s="4" t="s">
        <v>7507</v>
      </c>
      <c r="D2530" s="4" t="s">
        <v>7628</v>
      </c>
      <c r="E2530" s="9"/>
      <c r="F2530" s="4" t="s">
        <v>7629</v>
      </c>
      <c r="G2530" s="4" t="s">
        <v>327</v>
      </c>
      <c r="H2530" s="9" t="s">
        <v>291</v>
      </c>
      <c r="I2530" s="9" t="s">
        <v>283</v>
      </c>
      <c r="J2530" s="4">
        <v>1.2</v>
      </c>
      <c r="K2530" s="4" t="s">
        <v>377</v>
      </c>
      <c r="L2530" s="4">
        <v>0</v>
      </c>
      <c r="M2530" s="4">
        <v>1.2</v>
      </c>
      <c r="N2530" s="4"/>
      <c r="O2530" s="4" t="s">
        <v>284</v>
      </c>
      <c r="P2530" s="4" t="s">
        <v>279</v>
      </c>
      <c r="Q2530" s="4" t="s">
        <v>7628</v>
      </c>
      <c r="R2530" s="4"/>
      <c r="S2530" s="18"/>
      <c r="U2530" s="7">
        <f>VLOOKUP(F2530,[6]农村公路!$I$6:$W$11652,15,0)</f>
        <v>1.2</v>
      </c>
      <c r="V2530" s="7">
        <f t="shared" si="125"/>
        <v>0</v>
      </c>
      <c r="W2530" s="7" t="e">
        <f>VLOOKUP(F2530,'[7]乡镇通三级、旅游资源产业路项目明细'!$F$8:$S$1305,14,0)</f>
        <v>#N/A</v>
      </c>
      <c r="AA2530" s="7" t="e">
        <f>_xlfn.XLOOKUP(F2530,'[8]乡镇通三级、旅游资源产业路项目明细'!$U:$U,'[8]乡镇通三级、旅游资源产业路项目明细'!$U:$U)</f>
        <v>#N/A</v>
      </c>
      <c r="AB2530" s="7" t="e">
        <f>VLOOKUP(F2530,[9]项目建设投资计划表!$L$7:$O$83,4,0)</f>
        <v>#N/A</v>
      </c>
    </row>
    <row r="2531" spans="1:28" ht="25.15" customHeight="1" outlineLevel="3" x14ac:dyDescent="0.4">
      <c r="A2531" s="4" t="s">
        <v>22</v>
      </c>
      <c r="B2531" s="4" t="s">
        <v>179</v>
      </c>
      <c r="C2531" s="4" t="s">
        <v>7465</v>
      </c>
      <c r="D2531" s="4" t="s">
        <v>7630</v>
      </c>
      <c r="E2531" s="9"/>
      <c r="F2531" s="4" t="s">
        <v>7631</v>
      </c>
      <c r="G2531" s="4" t="s">
        <v>327</v>
      </c>
      <c r="H2531" s="9" t="s">
        <v>291</v>
      </c>
      <c r="I2531" s="9" t="s">
        <v>283</v>
      </c>
      <c r="J2531" s="4">
        <v>0.2</v>
      </c>
      <c r="K2531" s="4" t="s">
        <v>377</v>
      </c>
      <c r="L2531" s="4">
        <v>0</v>
      </c>
      <c r="M2531" s="4">
        <v>0.2</v>
      </c>
      <c r="N2531" s="4"/>
      <c r="O2531" s="4" t="s">
        <v>284</v>
      </c>
      <c r="P2531" s="4" t="s">
        <v>279</v>
      </c>
      <c r="Q2531" s="4" t="s">
        <v>7630</v>
      </c>
      <c r="R2531" s="4"/>
      <c r="S2531" s="18"/>
      <c r="U2531" s="7">
        <f>VLOOKUP(F2531,[6]农村公路!$I$6:$W$11652,15,0)</f>
        <v>0.2</v>
      </c>
      <c r="V2531" s="7">
        <f t="shared" si="125"/>
        <v>0</v>
      </c>
      <c r="W2531" s="7" t="e">
        <f>VLOOKUP(F2531,'[7]乡镇通三级、旅游资源产业路项目明细'!$F$8:$S$1305,14,0)</f>
        <v>#N/A</v>
      </c>
      <c r="AA2531" s="7" t="e">
        <f>_xlfn.XLOOKUP(F2531,'[8]乡镇通三级、旅游资源产业路项目明细'!$U:$U,'[8]乡镇通三级、旅游资源产业路项目明细'!$U:$U)</f>
        <v>#N/A</v>
      </c>
      <c r="AB2531" s="7" t="e">
        <f>VLOOKUP(F2531,[9]项目建设投资计划表!$L$7:$O$83,4,0)</f>
        <v>#N/A</v>
      </c>
    </row>
    <row r="2532" spans="1:28" ht="25.15" customHeight="1" outlineLevel="3" x14ac:dyDescent="0.4">
      <c r="A2532" s="4" t="s">
        <v>22</v>
      </c>
      <c r="B2532" s="4" t="s">
        <v>179</v>
      </c>
      <c r="C2532" s="4" t="s">
        <v>7620</v>
      </c>
      <c r="D2532" s="4" t="s">
        <v>7632</v>
      </c>
      <c r="E2532" s="9"/>
      <c r="F2532" s="4" t="s">
        <v>7633</v>
      </c>
      <c r="G2532" s="4" t="s">
        <v>327</v>
      </c>
      <c r="H2532" s="9" t="s">
        <v>291</v>
      </c>
      <c r="I2532" s="9" t="s">
        <v>283</v>
      </c>
      <c r="J2532" s="4">
        <v>0.28000000000000003</v>
      </c>
      <c r="K2532" s="4" t="s">
        <v>377</v>
      </c>
      <c r="L2532" s="4" t="s">
        <v>1021</v>
      </c>
      <c r="M2532" s="4">
        <v>0.28000000000000003</v>
      </c>
      <c r="N2532" s="4"/>
      <c r="O2532" s="4" t="s">
        <v>284</v>
      </c>
      <c r="P2532" s="4" t="s">
        <v>279</v>
      </c>
      <c r="Q2532" s="4" t="s">
        <v>7632</v>
      </c>
      <c r="R2532" s="4"/>
      <c r="S2532" s="18"/>
      <c r="U2532" s="7">
        <f>VLOOKUP(F2532,[6]农村公路!$I$6:$W$11652,15,0)</f>
        <v>0.28000000000000003</v>
      </c>
      <c r="V2532" s="7">
        <f t="shared" si="125"/>
        <v>0</v>
      </c>
      <c r="W2532" s="7" t="e">
        <f>VLOOKUP(F2532,'[7]乡镇通三级、旅游资源产业路项目明细'!$F$8:$S$1305,14,0)</f>
        <v>#N/A</v>
      </c>
      <c r="AA2532" s="7" t="e">
        <f>_xlfn.XLOOKUP(F2532,'[8]乡镇通三级、旅游资源产业路项目明细'!$U:$U,'[8]乡镇通三级、旅游资源产业路项目明细'!$U:$U)</f>
        <v>#N/A</v>
      </c>
      <c r="AB2532" s="7" t="e">
        <f>VLOOKUP(F2532,[9]项目建设投资计划表!$L$7:$O$83,4,0)</f>
        <v>#N/A</v>
      </c>
    </row>
    <row r="2533" spans="1:28" ht="25.15" customHeight="1" outlineLevel="3" x14ac:dyDescent="0.4">
      <c r="A2533" s="4" t="s">
        <v>22</v>
      </c>
      <c r="B2533" s="4" t="s">
        <v>179</v>
      </c>
      <c r="C2533" s="4" t="s">
        <v>7507</v>
      </c>
      <c r="D2533" s="4" t="s">
        <v>7564</v>
      </c>
      <c r="E2533" s="9"/>
      <c r="F2533" s="4" t="s">
        <v>7634</v>
      </c>
      <c r="G2533" s="4" t="s">
        <v>327</v>
      </c>
      <c r="H2533" s="9" t="s">
        <v>291</v>
      </c>
      <c r="I2533" s="9" t="s">
        <v>283</v>
      </c>
      <c r="J2533" s="4">
        <v>1.6</v>
      </c>
      <c r="K2533" s="4" t="s">
        <v>377</v>
      </c>
      <c r="L2533" s="4" t="s">
        <v>1021</v>
      </c>
      <c r="M2533" s="4">
        <v>1.6</v>
      </c>
      <c r="N2533" s="4"/>
      <c r="O2533" s="4" t="s">
        <v>300</v>
      </c>
      <c r="P2533" s="4" t="s">
        <v>279</v>
      </c>
      <c r="Q2533" s="4" t="s">
        <v>7564</v>
      </c>
      <c r="R2533" s="4"/>
      <c r="S2533" s="18"/>
      <c r="U2533" s="7">
        <f>VLOOKUP(F2533,[6]农村公路!$I$6:$W$11652,15,0)</f>
        <v>1.6</v>
      </c>
      <c r="V2533" s="7">
        <f t="shared" ref="V2533:V2564" si="126">J2533-U2533</f>
        <v>0</v>
      </c>
      <c r="W2533" s="7" t="e">
        <f>VLOOKUP(F2533,'[7]乡镇通三级、旅游资源产业路项目明细'!$F$8:$S$1305,14,0)</f>
        <v>#N/A</v>
      </c>
      <c r="AA2533" s="7" t="e">
        <f>_xlfn.XLOOKUP(F2533,'[8]乡镇通三级、旅游资源产业路项目明细'!$U:$U,'[8]乡镇通三级、旅游资源产业路项目明细'!$U:$U)</f>
        <v>#N/A</v>
      </c>
      <c r="AB2533" s="7" t="e">
        <f>VLOOKUP(F2533,[9]项目建设投资计划表!$L$7:$O$83,4,0)</f>
        <v>#N/A</v>
      </c>
    </row>
    <row r="2534" spans="1:28" ht="25.15" customHeight="1" outlineLevel="3" x14ac:dyDescent="0.4">
      <c r="A2534" s="4" t="s">
        <v>22</v>
      </c>
      <c r="B2534" s="4" t="s">
        <v>179</v>
      </c>
      <c r="C2534" s="4" t="s">
        <v>7507</v>
      </c>
      <c r="D2534" s="4" t="s">
        <v>7564</v>
      </c>
      <c r="E2534" s="9"/>
      <c r="F2534" s="4" t="s">
        <v>7635</v>
      </c>
      <c r="G2534" s="4" t="s">
        <v>327</v>
      </c>
      <c r="H2534" s="9" t="s">
        <v>291</v>
      </c>
      <c r="I2534" s="9" t="s">
        <v>283</v>
      </c>
      <c r="J2534" s="4">
        <v>0.39</v>
      </c>
      <c r="K2534" s="4" t="s">
        <v>377</v>
      </c>
      <c r="L2534" s="4" t="s">
        <v>1021</v>
      </c>
      <c r="M2534" s="4">
        <v>0.39</v>
      </c>
      <c r="N2534" s="4"/>
      <c r="O2534" s="4" t="s">
        <v>284</v>
      </c>
      <c r="P2534" s="4" t="s">
        <v>279</v>
      </c>
      <c r="Q2534" s="4" t="s">
        <v>7564</v>
      </c>
      <c r="R2534" s="4"/>
      <c r="S2534" s="18"/>
      <c r="U2534" s="7">
        <f>VLOOKUP(F2534,[6]农村公路!$I$6:$W$11652,15,0)</f>
        <v>0.39</v>
      </c>
      <c r="V2534" s="7">
        <f t="shared" si="126"/>
        <v>0</v>
      </c>
      <c r="W2534" s="7" t="e">
        <f>VLOOKUP(F2534,'[7]乡镇通三级、旅游资源产业路项目明细'!$F$8:$S$1305,14,0)</f>
        <v>#N/A</v>
      </c>
      <c r="AA2534" s="7" t="e">
        <f>_xlfn.XLOOKUP(F2534,'[8]乡镇通三级、旅游资源产业路项目明细'!$U:$U,'[8]乡镇通三级、旅游资源产业路项目明细'!$U:$U)</f>
        <v>#N/A</v>
      </c>
      <c r="AB2534" s="7" t="e">
        <f>VLOOKUP(F2534,[9]项目建设投资计划表!$L$7:$O$83,4,0)</f>
        <v>#N/A</v>
      </c>
    </row>
    <row r="2535" spans="1:28" ht="25.15" customHeight="1" outlineLevel="3" x14ac:dyDescent="0.4">
      <c r="A2535" s="4" t="s">
        <v>22</v>
      </c>
      <c r="B2535" s="4" t="s">
        <v>179</v>
      </c>
      <c r="C2535" s="4" t="s">
        <v>7507</v>
      </c>
      <c r="D2535" s="4" t="s">
        <v>7564</v>
      </c>
      <c r="E2535" s="9"/>
      <c r="F2535" s="4" t="s">
        <v>7636</v>
      </c>
      <c r="G2535" s="4" t="s">
        <v>327</v>
      </c>
      <c r="H2535" s="9" t="s">
        <v>291</v>
      </c>
      <c r="I2535" s="9" t="s">
        <v>283</v>
      </c>
      <c r="J2535" s="4">
        <v>0.33</v>
      </c>
      <c r="K2535" s="4" t="s">
        <v>377</v>
      </c>
      <c r="L2535" s="4" t="s">
        <v>1021</v>
      </c>
      <c r="M2535" s="4">
        <v>0.33</v>
      </c>
      <c r="N2535" s="4"/>
      <c r="O2535" s="4" t="s">
        <v>277</v>
      </c>
      <c r="P2535" s="4" t="s">
        <v>279</v>
      </c>
      <c r="Q2535" s="4" t="s">
        <v>7564</v>
      </c>
      <c r="R2535" s="4"/>
      <c r="S2535" s="18"/>
      <c r="U2535" s="7">
        <f>VLOOKUP(F2535,[6]农村公路!$I$6:$W$11652,15,0)</f>
        <v>0.33</v>
      </c>
      <c r="V2535" s="7">
        <f t="shared" si="126"/>
        <v>0</v>
      </c>
      <c r="W2535" s="7" t="e">
        <f>VLOOKUP(F2535,'[7]乡镇通三级、旅游资源产业路项目明细'!$F$8:$S$1305,14,0)</f>
        <v>#N/A</v>
      </c>
      <c r="AA2535" s="7" t="e">
        <f>_xlfn.XLOOKUP(F2535,'[8]乡镇通三级、旅游资源产业路项目明细'!$U:$U,'[8]乡镇通三级、旅游资源产业路项目明细'!$U:$U)</f>
        <v>#N/A</v>
      </c>
      <c r="AB2535" s="7" t="e">
        <f>VLOOKUP(F2535,[9]项目建设投资计划表!$L$7:$O$83,4,0)</f>
        <v>#N/A</v>
      </c>
    </row>
    <row r="2536" spans="1:28" ht="25.15" customHeight="1" outlineLevel="3" x14ac:dyDescent="0.4">
      <c r="A2536" s="4" t="s">
        <v>22</v>
      </c>
      <c r="B2536" s="4" t="s">
        <v>179</v>
      </c>
      <c r="C2536" s="4" t="s">
        <v>7507</v>
      </c>
      <c r="D2536" s="4" t="s">
        <v>7564</v>
      </c>
      <c r="E2536" s="9"/>
      <c r="F2536" s="4" t="s">
        <v>7637</v>
      </c>
      <c r="G2536" s="4" t="s">
        <v>327</v>
      </c>
      <c r="H2536" s="9" t="s">
        <v>291</v>
      </c>
      <c r="I2536" s="9" t="s">
        <v>283</v>
      </c>
      <c r="J2536" s="4">
        <v>0.26</v>
      </c>
      <c r="K2536" s="4" t="s">
        <v>377</v>
      </c>
      <c r="L2536" s="4" t="s">
        <v>1021</v>
      </c>
      <c r="M2536" s="4">
        <v>0.26</v>
      </c>
      <c r="N2536" s="4"/>
      <c r="O2536" s="4" t="s">
        <v>284</v>
      </c>
      <c r="P2536" s="4" t="s">
        <v>279</v>
      </c>
      <c r="Q2536" s="4" t="s">
        <v>7564</v>
      </c>
      <c r="R2536" s="4"/>
      <c r="S2536" s="18"/>
      <c r="U2536" s="7">
        <f>VLOOKUP(F2536,[6]农村公路!$I$6:$W$11652,15,0)</f>
        <v>0.26</v>
      </c>
      <c r="V2536" s="7">
        <f t="shared" si="126"/>
        <v>0</v>
      </c>
      <c r="W2536" s="7" t="e">
        <f>VLOOKUP(F2536,'[7]乡镇通三级、旅游资源产业路项目明细'!$F$8:$S$1305,14,0)</f>
        <v>#N/A</v>
      </c>
      <c r="AA2536" s="7" t="e">
        <f>_xlfn.XLOOKUP(F2536,'[8]乡镇通三级、旅游资源产业路项目明细'!$U:$U,'[8]乡镇通三级、旅游资源产业路项目明细'!$U:$U)</f>
        <v>#N/A</v>
      </c>
      <c r="AB2536" s="7" t="e">
        <f>VLOOKUP(F2536,[9]项目建设投资计划表!$L$7:$O$83,4,0)</f>
        <v>#N/A</v>
      </c>
    </row>
    <row r="2537" spans="1:28" ht="25.15" customHeight="1" outlineLevel="3" x14ac:dyDescent="0.4">
      <c r="A2537" s="4" t="s">
        <v>22</v>
      </c>
      <c r="B2537" s="4" t="s">
        <v>179</v>
      </c>
      <c r="C2537" s="4" t="s">
        <v>7465</v>
      </c>
      <c r="D2537" s="4" t="s">
        <v>7638</v>
      </c>
      <c r="E2537" s="9"/>
      <c r="F2537" s="4" t="s">
        <v>7639</v>
      </c>
      <c r="G2537" s="4" t="s">
        <v>327</v>
      </c>
      <c r="H2537" s="9" t="s">
        <v>291</v>
      </c>
      <c r="I2537" s="9" t="s">
        <v>283</v>
      </c>
      <c r="J2537" s="4">
        <v>0.8</v>
      </c>
      <c r="K2537" s="4" t="s">
        <v>377</v>
      </c>
      <c r="L2537" s="4">
        <v>0</v>
      </c>
      <c r="M2537" s="4">
        <v>0.8</v>
      </c>
      <c r="N2537" s="4"/>
      <c r="O2537" s="4" t="s">
        <v>284</v>
      </c>
      <c r="P2537" s="4" t="s">
        <v>279</v>
      </c>
      <c r="Q2537" s="4" t="s">
        <v>7638</v>
      </c>
      <c r="R2537" s="4"/>
      <c r="S2537" s="18"/>
      <c r="U2537" s="7">
        <f>VLOOKUP(F2537,[6]农村公路!$I$6:$W$11652,15,0)</f>
        <v>0.8</v>
      </c>
      <c r="V2537" s="7">
        <f t="shared" si="126"/>
        <v>0</v>
      </c>
      <c r="W2537" s="7" t="e">
        <f>VLOOKUP(F2537,'[7]乡镇通三级、旅游资源产业路项目明细'!$F$8:$S$1305,14,0)</f>
        <v>#N/A</v>
      </c>
      <c r="AA2537" s="7" t="e">
        <f>_xlfn.XLOOKUP(F2537,'[8]乡镇通三级、旅游资源产业路项目明细'!$U:$U,'[8]乡镇通三级、旅游资源产业路项目明细'!$U:$U)</f>
        <v>#N/A</v>
      </c>
      <c r="AB2537" s="7" t="e">
        <f>VLOOKUP(F2537,[9]项目建设投资计划表!$L$7:$O$83,4,0)</f>
        <v>#N/A</v>
      </c>
    </row>
    <row r="2538" spans="1:28" ht="25.15" customHeight="1" outlineLevel="3" x14ac:dyDescent="0.4">
      <c r="A2538" s="4" t="s">
        <v>22</v>
      </c>
      <c r="B2538" s="4" t="s">
        <v>179</v>
      </c>
      <c r="C2538" s="4" t="s">
        <v>7620</v>
      </c>
      <c r="D2538" s="4" t="s">
        <v>7640</v>
      </c>
      <c r="E2538" s="9"/>
      <c r="F2538" s="4" t="s">
        <v>7641</v>
      </c>
      <c r="G2538" s="4" t="s">
        <v>327</v>
      </c>
      <c r="H2538" s="9" t="s">
        <v>291</v>
      </c>
      <c r="I2538" s="9" t="s">
        <v>283</v>
      </c>
      <c r="J2538" s="4">
        <v>0.2</v>
      </c>
      <c r="K2538" s="4" t="s">
        <v>377</v>
      </c>
      <c r="L2538" s="4" t="s">
        <v>1259</v>
      </c>
      <c r="M2538" s="4">
        <v>0.2</v>
      </c>
      <c r="N2538" s="4"/>
      <c r="O2538" s="4" t="s">
        <v>284</v>
      </c>
      <c r="P2538" s="4" t="s">
        <v>279</v>
      </c>
      <c r="Q2538" s="4" t="s">
        <v>7640</v>
      </c>
      <c r="R2538" s="4"/>
      <c r="S2538" s="18"/>
      <c r="U2538" s="7">
        <f>VLOOKUP(F2538,[6]农村公路!$I$6:$W$11652,15,0)</f>
        <v>0.2</v>
      </c>
      <c r="V2538" s="7">
        <f t="shared" si="126"/>
        <v>0</v>
      </c>
      <c r="W2538" s="7" t="e">
        <f>VLOOKUP(F2538,'[7]乡镇通三级、旅游资源产业路项目明细'!$F$8:$S$1305,14,0)</f>
        <v>#N/A</v>
      </c>
      <c r="AA2538" s="7" t="e">
        <f>_xlfn.XLOOKUP(F2538,'[8]乡镇通三级、旅游资源产业路项目明细'!$U:$U,'[8]乡镇通三级、旅游资源产业路项目明细'!$U:$U)</f>
        <v>#N/A</v>
      </c>
      <c r="AB2538" s="7" t="e">
        <f>VLOOKUP(F2538,[9]项目建设投资计划表!$L$7:$O$83,4,0)</f>
        <v>#N/A</v>
      </c>
    </row>
    <row r="2539" spans="1:28" ht="25.15" customHeight="1" outlineLevel="3" x14ac:dyDescent="0.4">
      <c r="A2539" s="4" t="s">
        <v>22</v>
      </c>
      <c r="B2539" s="4" t="s">
        <v>179</v>
      </c>
      <c r="C2539" s="4" t="s">
        <v>7454</v>
      </c>
      <c r="D2539" s="4" t="s">
        <v>6644</v>
      </c>
      <c r="E2539" s="9"/>
      <c r="F2539" s="4" t="s">
        <v>7642</v>
      </c>
      <c r="G2539" s="4" t="s">
        <v>327</v>
      </c>
      <c r="H2539" s="9" t="s">
        <v>291</v>
      </c>
      <c r="I2539" s="9" t="s">
        <v>283</v>
      </c>
      <c r="J2539" s="4">
        <v>0.23</v>
      </c>
      <c r="K2539" s="4" t="s">
        <v>377</v>
      </c>
      <c r="L2539" s="4" t="s">
        <v>1021</v>
      </c>
      <c r="M2539" s="4">
        <v>0.23</v>
      </c>
      <c r="N2539" s="4"/>
      <c r="O2539" s="4" t="s">
        <v>284</v>
      </c>
      <c r="P2539" s="4" t="s">
        <v>279</v>
      </c>
      <c r="Q2539" s="4" t="s">
        <v>6644</v>
      </c>
      <c r="R2539" s="4"/>
      <c r="S2539" s="18"/>
      <c r="U2539" s="7">
        <f>VLOOKUP(F2539,[6]农村公路!$I$6:$W$11652,15,0)</f>
        <v>0.23</v>
      </c>
      <c r="V2539" s="7">
        <f t="shared" si="126"/>
        <v>0</v>
      </c>
      <c r="W2539" s="7" t="e">
        <f>VLOOKUP(F2539,'[7]乡镇通三级、旅游资源产业路项目明细'!$F$8:$S$1305,14,0)</f>
        <v>#N/A</v>
      </c>
      <c r="AA2539" s="7" t="e">
        <f>_xlfn.XLOOKUP(F2539,'[8]乡镇通三级、旅游资源产业路项目明细'!$U:$U,'[8]乡镇通三级、旅游资源产业路项目明细'!$U:$U)</f>
        <v>#N/A</v>
      </c>
      <c r="AB2539" s="7" t="e">
        <f>VLOOKUP(F2539,[9]项目建设投资计划表!$L$7:$O$83,4,0)</f>
        <v>#N/A</v>
      </c>
    </row>
    <row r="2540" spans="1:28" ht="25.15" customHeight="1" outlineLevel="3" x14ac:dyDescent="0.4">
      <c r="A2540" s="4" t="s">
        <v>22</v>
      </c>
      <c r="B2540" s="4" t="s">
        <v>179</v>
      </c>
      <c r="C2540" s="4" t="s">
        <v>7454</v>
      </c>
      <c r="D2540" s="4" t="s">
        <v>6644</v>
      </c>
      <c r="E2540" s="9"/>
      <c r="F2540" s="4" t="s">
        <v>7643</v>
      </c>
      <c r="G2540" s="4" t="s">
        <v>327</v>
      </c>
      <c r="H2540" s="9" t="s">
        <v>291</v>
      </c>
      <c r="I2540" s="9" t="s">
        <v>283</v>
      </c>
      <c r="J2540" s="4">
        <v>0.15</v>
      </c>
      <c r="K2540" s="4" t="s">
        <v>377</v>
      </c>
      <c r="L2540" s="4" t="s">
        <v>1021</v>
      </c>
      <c r="M2540" s="4">
        <v>0.15</v>
      </c>
      <c r="N2540" s="4"/>
      <c r="O2540" s="4" t="s">
        <v>284</v>
      </c>
      <c r="P2540" s="4" t="s">
        <v>279</v>
      </c>
      <c r="Q2540" s="4" t="s">
        <v>6644</v>
      </c>
      <c r="R2540" s="4"/>
      <c r="S2540" s="18"/>
      <c r="U2540" s="7">
        <f>VLOOKUP(F2540,[6]农村公路!$I$6:$W$11652,15,0)</f>
        <v>0.15</v>
      </c>
      <c r="V2540" s="7">
        <f t="shared" si="126"/>
        <v>0</v>
      </c>
      <c r="W2540" s="7" t="e">
        <f>VLOOKUP(F2540,'[7]乡镇通三级、旅游资源产业路项目明细'!$F$8:$S$1305,14,0)</f>
        <v>#N/A</v>
      </c>
      <c r="AA2540" s="7" t="e">
        <f>_xlfn.XLOOKUP(F2540,'[8]乡镇通三级、旅游资源产业路项目明细'!$U:$U,'[8]乡镇通三级、旅游资源产业路项目明细'!$U:$U)</f>
        <v>#N/A</v>
      </c>
      <c r="AB2540" s="7" t="e">
        <f>VLOOKUP(F2540,[9]项目建设投资计划表!$L$7:$O$83,4,0)</f>
        <v>#N/A</v>
      </c>
    </row>
    <row r="2541" spans="1:28" ht="25.15" customHeight="1" outlineLevel="3" x14ac:dyDescent="0.4">
      <c r="A2541" s="4" t="s">
        <v>22</v>
      </c>
      <c r="B2541" s="4" t="s">
        <v>179</v>
      </c>
      <c r="C2541" s="4" t="s">
        <v>7507</v>
      </c>
      <c r="D2541" s="4" t="s">
        <v>7644</v>
      </c>
      <c r="E2541" s="9"/>
      <c r="F2541" s="4" t="s">
        <v>7645</v>
      </c>
      <c r="G2541" s="4" t="s">
        <v>327</v>
      </c>
      <c r="H2541" s="9" t="s">
        <v>291</v>
      </c>
      <c r="I2541" s="9" t="s">
        <v>283</v>
      </c>
      <c r="J2541" s="4">
        <v>0.66</v>
      </c>
      <c r="K2541" s="4" t="s">
        <v>377</v>
      </c>
      <c r="L2541" s="4" t="s">
        <v>279</v>
      </c>
      <c r="M2541" s="4">
        <v>0.66</v>
      </c>
      <c r="N2541" s="4"/>
      <c r="O2541" s="4" t="s">
        <v>284</v>
      </c>
      <c r="P2541" s="4" t="s">
        <v>279</v>
      </c>
      <c r="Q2541" s="4" t="s">
        <v>7644</v>
      </c>
      <c r="R2541" s="4"/>
      <c r="S2541" s="18"/>
      <c r="U2541" s="7">
        <f>VLOOKUP(F2541,[6]农村公路!$I$6:$W$11652,15,0)</f>
        <v>0.66</v>
      </c>
      <c r="V2541" s="7">
        <f t="shared" si="126"/>
        <v>0</v>
      </c>
      <c r="W2541" s="7" t="e">
        <f>VLOOKUP(F2541,'[7]乡镇通三级、旅游资源产业路项目明细'!$F$8:$S$1305,14,0)</f>
        <v>#N/A</v>
      </c>
      <c r="AA2541" s="7" t="e">
        <f>_xlfn.XLOOKUP(F2541,'[8]乡镇通三级、旅游资源产业路项目明细'!$U:$U,'[8]乡镇通三级、旅游资源产业路项目明细'!$U:$U)</f>
        <v>#N/A</v>
      </c>
      <c r="AB2541" s="7" t="e">
        <f>VLOOKUP(F2541,[9]项目建设投资计划表!$L$7:$O$83,4,0)</f>
        <v>#N/A</v>
      </c>
    </row>
    <row r="2542" spans="1:28" ht="25.15" customHeight="1" outlineLevel="3" x14ac:dyDescent="0.4">
      <c r="A2542" s="4" t="s">
        <v>22</v>
      </c>
      <c r="B2542" s="4" t="s">
        <v>179</v>
      </c>
      <c r="C2542" s="4" t="s">
        <v>7469</v>
      </c>
      <c r="D2542" s="4" t="s">
        <v>7646</v>
      </c>
      <c r="E2542" s="9"/>
      <c r="F2542" s="4" t="s">
        <v>7647</v>
      </c>
      <c r="G2542" s="4" t="s">
        <v>327</v>
      </c>
      <c r="H2542" s="9" t="s">
        <v>291</v>
      </c>
      <c r="I2542" s="9" t="s">
        <v>283</v>
      </c>
      <c r="J2542" s="4">
        <v>1.18</v>
      </c>
      <c r="K2542" s="4" t="s">
        <v>377</v>
      </c>
      <c r="L2542" s="4" t="s">
        <v>279</v>
      </c>
      <c r="M2542" s="4">
        <v>1.18</v>
      </c>
      <c r="N2542" s="4"/>
      <c r="O2542" s="4" t="s">
        <v>284</v>
      </c>
      <c r="P2542" s="4" t="s">
        <v>279</v>
      </c>
      <c r="Q2542" s="4" t="s">
        <v>7646</v>
      </c>
      <c r="R2542" s="4"/>
      <c r="S2542" s="18"/>
      <c r="U2542" s="7">
        <f>VLOOKUP(F2542,[6]农村公路!$I$6:$W$11652,15,0)</f>
        <v>1.18</v>
      </c>
      <c r="V2542" s="7">
        <f t="shared" si="126"/>
        <v>0</v>
      </c>
      <c r="W2542" s="7" t="e">
        <f>VLOOKUP(F2542,'[7]乡镇通三级、旅游资源产业路项目明细'!$F$8:$S$1305,14,0)</f>
        <v>#N/A</v>
      </c>
      <c r="AA2542" s="7" t="e">
        <f>_xlfn.XLOOKUP(F2542,'[8]乡镇通三级、旅游资源产业路项目明细'!$U:$U,'[8]乡镇通三级、旅游资源产业路项目明细'!$U:$U)</f>
        <v>#N/A</v>
      </c>
      <c r="AB2542" s="7" t="e">
        <f>VLOOKUP(F2542,[9]项目建设投资计划表!$L$7:$O$83,4,0)</f>
        <v>#N/A</v>
      </c>
    </row>
    <row r="2543" spans="1:28" ht="25.15" customHeight="1" outlineLevel="3" x14ac:dyDescent="0.4">
      <c r="A2543" s="4" t="s">
        <v>22</v>
      </c>
      <c r="B2543" s="4" t="s">
        <v>179</v>
      </c>
      <c r="C2543" s="4" t="s">
        <v>7482</v>
      </c>
      <c r="D2543" s="4" t="s">
        <v>4858</v>
      </c>
      <c r="E2543" s="9"/>
      <c r="F2543" s="4" t="s">
        <v>7648</v>
      </c>
      <c r="G2543" s="4" t="s">
        <v>327</v>
      </c>
      <c r="H2543" s="9" t="s">
        <v>291</v>
      </c>
      <c r="I2543" s="9" t="s">
        <v>7525</v>
      </c>
      <c r="J2543" s="4">
        <v>2.5</v>
      </c>
      <c r="K2543" s="4" t="s">
        <v>377</v>
      </c>
      <c r="L2543" s="4" t="s">
        <v>279</v>
      </c>
      <c r="M2543" s="4">
        <v>2.5</v>
      </c>
      <c r="N2543" s="4"/>
      <c r="O2543" s="4" t="s">
        <v>284</v>
      </c>
      <c r="P2543" s="4" t="s">
        <v>279</v>
      </c>
      <c r="Q2543" s="4" t="s">
        <v>4858</v>
      </c>
      <c r="R2543" s="4"/>
      <c r="S2543" s="18"/>
      <c r="U2543" s="7">
        <f>VLOOKUP(F2543,[6]农村公路!$I$6:$W$11652,15,0)</f>
        <v>2.5</v>
      </c>
      <c r="V2543" s="7">
        <f t="shared" si="126"/>
        <v>0</v>
      </c>
      <c r="W2543" s="7" t="e">
        <f>VLOOKUP(F2543,'[7]乡镇通三级、旅游资源产业路项目明细'!$F$8:$S$1305,14,0)</f>
        <v>#N/A</v>
      </c>
      <c r="AA2543" s="7" t="e">
        <f>_xlfn.XLOOKUP(F2543,'[8]乡镇通三级、旅游资源产业路项目明细'!$U:$U,'[8]乡镇通三级、旅游资源产业路项目明细'!$U:$U)</f>
        <v>#N/A</v>
      </c>
      <c r="AB2543" s="7" t="e">
        <f>VLOOKUP(F2543,[9]项目建设投资计划表!$L$7:$O$83,4,0)</f>
        <v>#N/A</v>
      </c>
    </row>
    <row r="2544" spans="1:28" ht="25.15" customHeight="1" outlineLevel="3" x14ac:dyDescent="0.4">
      <c r="A2544" s="4" t="s">
        <v>22</v>
      </c>
      <c r="B2544" s="4" t="s">
        <v>179</v>
      </c>
      <c r="C2544" s="4" t="s">
        <v>7465</v>
      </c>
      <c r="D2544" s="4" t="s">
        <v>3766</v>
      </c>
      <c r="E2544" s="9"/>
      <c r="F2544" s="4" t="s">
        <v>7649</v>
      </c>
      <c r="G2544" s="4" t="s">
        <v>327</v>
      </c>
      <c r="H2544" s="9" t="s">
        <v>291</v>
      </c>
      <c r="I2544" s="9" t="s">
        <v>7650</v>
      </c>
      <c r="J2544" s="4">
        <v>0.72699999999999998</v>
      </c>
      <c r="K2544" s="4" t="s">
        <v>377</v>
      </c>
      <c r="L2544" s="4" t="s">
        <v>279</v>
      </c>
      <c r="M2544" s="4">
        <v>0.72699999999999998</v>
      </c>
      <c r="N2544" s="4"/>
      <c r="O2544" s="4" t="s">
        <v>284</v>
      </c>
      <c r="P2544" s="4" t="s">
        <v>279</v>
      </c>
      <c r="Q2544" s="4" t="s">
        <v>3766</v>
      </c>
      <c r="R2544" s="4"/>
      <c r="S2544" s="18"/>
      <c r="U2544" s="7">
        <f>VLOOKUP(F2544,[6]农村公路!$I$6:$W$11652,15,0)</f>
        <v>0.72699999999999998</v>
      </c>
      <c r="V2544" s="7">
        <f t="shared" si="126"/>
        <v>0</v>
      </c>
      <c r="W2544" s="7" t="e">
        <f>VLOOKUP(F2544,'[7]乡镇通三级、旅游资源产业路项目明细'!$F$8:$S$1305,14,0)</f>
        <v>#N/A</v>
      </c>
      <c r="AA2544" s="7" t="e">
        <f>_xlfn.XLOOKUP(F2544,'[8]乡镇通三级、旅游资源产业路项目明细'!$U:$U,'[8]乡镇通三级、旅游资源产业路项目明细'!$U:$U)</f>
        <v>#N/A</v>
      </c>
      <c r="AB2544" s="7" t="e">
        <f>VLOOKUP(F2544,[9]项目建设投资计划表!$L$7:$O$83,4,0)</f>
        <v>#N/A</v>
      </c>
    </row>
    <row r="2545" spans="1:28" ht="25.15" customHeight="1" outlineLevel="3" x14ac:dyDescent="0.4">
      <c r="A2545" s="4" t="s">
        <v>22</v>
      </c>
      <c r="B2545" s="4" t="s">
        <v>179</v>
      </c>
      <c r="C2545" s="4" t="s">
        <v>7465</v>
      </c>
      <c r="D2545" s="4" t="s">
        <v>7651</v>
      </c>
      <c r="E2545" s="9"/>
      <c r="F2545" s="4" t="s">
        <v>7652</v>
      </c>
      <c r="G2545" s="4" t="s">
        <v>327</v>
      </c>
      <c r="H2545" s="9" t="s">
        <v>291</v>
      </c>
      <c r="I2545" s="9" t="s">
        <v>283</v>
      </c>
      <c r="J2545" s="4">
        <v>0.2</v>
      </c>
      <c r="K2545" s="4" t="s">
        <v>377</v>
      </c>
      <c r="L2545" s="4" t="s">
        <v>279</v>
      </c>
      <c r="M2545" s="4">
        <v>0.2</v>
      </c>
      <c r="N2545" s="4"/>
      <c r="O2545" s="4" t="s">
        <v>300</v>
      </c>
      <c r="P2545" s="4" t="s">
        <v>279</v>
      </c>
      <c r="Q2545" s="4" t="s">
        <v>7651</v>
      </c>
      <c r="R2545" s="4"/>
      <c r="S2545" s="18"/>
      <c r="U2545" s="7">
        <f>VLOOKUP(F2545,[6]农村公路!$I$6:$W$11652,15,0)</f>
        <v>0.2</v>
      </c>
      <c r="V2545" s="7">
        <f t="shared" si="126"/>
        <v>0</v>
      </c>
      <c r="W2545" s="7" t="e">
        <f>VLOOKUP(F2545,'[7]乡镇通三级、旅游资源产业路项目明细'!$F$8:$S$1305,14,0)</f>
        <v>#N/A</v>
      </c>
      <c r="AA2545" s="7" t="e">
        <f>_xlfn.XLOOKUP(F2545,'[8]乡镇通三级、旅游资源产业路项目明细'!$U:$U,'[8]乡镇通三级、旅游资源产业路项目明细'!$U:$U)</f>
        <v>#N/A</v>
      </c>
      <c r="AB2545" s="7" t="e">
        <f>VLOOKUP(F2545,[9]项目建设投资计划表!$L$7:$O$83,4,0)</f>
        <v>#N/A</v>
      </c>
    </row>
    <row r="2546" spans="1:28" ht="25.15" customHeight="1" outlineLevel="3" x14ac:dyDescent="0.4">
      <c r="A2546" s="4" t="s">
        <v>22</v>
      </c>
      <c r="B2546" s="4" t="s">
        <v>179</v>
      </c>
      <c r="C2546" s="4" t="s">
        <v>7492</v>
      </c>
      <c r="D2546" s="4" t="s">
        <v>7653</v>
      </c>
      <c r="E2546" s="9"/>
      <c r="F2546" s="4" t="s">
        <v>7654</v>
      </c>
      <c r="G2546" s="4" t="s">
        <v>327</v>
      </c>
      <c r="H2546" s="9" t="s">
        <v>291</v>
      </c>
      <c r="I2546" s="9" t="s">
        <v>283</v>
      </c>
      <c r="J2546" s="4">
        <v>0.72</v>
      </c>
      <c r="K2546" s="4" t="s">
        <v>377</v>
      </c>
      <c r="L2546" s="4" t="s">
        <v>1021</v>
      </c>
      <c r="M2546" s="4">
        <v>0.72</v>
      </c>
      <c r="N2546" s="4"/>
      <c r="O2546" s="4" t="s">
        <v>284</v>
      </c>
      <c r="P2546" s="4" t="s">
        <v>279</v>
      </c>
      <c r="Q2546" s="4" t="s">
        <v>7653</v>
      </c>
      <c r="R2546" s="4"/>
      <c r="S2546" s="18"/>
      <c r="U2546" s="7">
        <f>VLOOKUP(F2546,[6]农村公路!$I$6:$W$11652,15,0)</f>
        <v>0.72</v>
      </c>
      <c r="V2546" s="7">
        <f t="shared" si="126"/>
        <v>0</v>
      </c>
      <c r="W2546" s="7" t="e">
        <f>VLOOKUP(F2546,'[7]乡镇通三级、旅游资源产业路项目明细'!$F$8:$S$1305,14,0)</f>
        <v>#N/A</v>
      </c>
      <c r="AA2546" s="7" t="e">
        <f>_xlfn.XLOOKUP(F2546,'[8]乡镇通三级、旅游资源产业路项目明细'!$U:$U,'[8]乡镇通三级、旅游资源产业路项目明细'!$U:$U)</f>
        <v>#N/A</v>
      </c>
      <c r="AB2546" s="7" t="e">
        <f>VLOOKUP(F2546,[9]项目建设投资计划表!$L$7:$O$83,4,0)</f>
        <v>#N/A</v>
      </c>
    </row>
    <row r="2547" spans="1:28" ht="25.15" customHeight="1" outlineLevel="3" x14ac:dyDescent="0.4">
      <c r="A2547" s="4" t="s">
        <v>22</v>
      </c>
      <c r="B2547" s="4" t="s">
        <v>179</v>
      </c>
      <c r="C2547" s="4" t="s">
        <v>7450</v>
      </c>
      <c r="D2547" s="4" t="s">
        <v>7458</v>
      </c>
      <c r="E2547" s="9"/>
      <c r="F2547" s="4" t="s">
        <v>7655</v>
      </c>
      <c r="G2547" s="4" t="s">
        <v>327</v>
      </c>
      <c r="H2547" s="9" t="s">
        <v>291</v>
      </c>
      <c r="I2547" s="9" t="s">
        <v>283</v>
      </c>
      <c r="J2547" s="4">
        <v>0.26</v>
      </c>
      <c r="K2547" s="4" t="s">
        <v>377</v>
      </c>
      <c r="L2547" s="4" t="s">
        <v>1021</v>
      </c>
      <c r="M2547" s="4">
        <v>0.26</v>
      </c>
      <c r="N2547" s="4"/>
      <c r="O2547" s="4" t="s">
        <v>284</v>
      </c>
      <c r="P2547" s="4" t="s">
        <v>279</v>
      </c>
      <c r="Q2547" s="4" t="s">
        <v>7458</v>
      </c>
      <c r="R2547" s="4"/>
      <c r="S2547" s="18"/>
      <c r="U2547" s="7">
        <f>VLOOKUP(F2547,[6]农村公路!$I$6:$W$11652,15,0)</f>
        <v>0.26</v>
      </c>
      <c r="V2547" s="7">
        <f t="shared" si="126"/>
        <v>0</v>
      </c>
      <c r="W2547" s="7" t="e">
        <f>VLOOKUP(F2547,'[7]乡镇通三级、旅游资源产业路项目明细'!$F$8:$S$1305,14,0)</f>
        <v>#N/A</v>
      </c>
      <c r="AA2547" s="7" t="e">
        <f>_xlfn.XLOOKUP(F2547,'[8]乡镇通三级、旅游资源产业路项目明细'!$U:$U,'[8]乡镇通三级、旅游资源产业路项目明细'!$U:$U)</f>
        <v>#N/A</v>
      </c>
      <c r="AB2547" s="7" t="e">
        <f>VLOOKUP(F2547,[9]项目建设投资计划表!$L$7:$O$83,4,0)</f>
        <v>#N/A</v>
      </c>
    </row>
    <row r="2548" spans="1:28" ht="25.15" customHeight="1" outlineLevel="3" x14ac:dyDescent="0.4">
      <c r="A2548" s="4" t="s">
        <v>22</v>
      </c>
      <c r="B2548" s="4" t="s">
        <v>179</v>
      </c>
      <c r="C2548" s="4" t="s">
        <v>7482</v>
      </c>
      <c r="D2548" s="4" t="s">
        <v>7656</v>
      </c>
      <c r="E2548" s="9"/>
      <c r="F2548" s="4" t="s">
        <v>7657</v>
      </c>
      <c r="G2548" s="4" t="s">
        <v>327</v>
      </c>
      <c r="H2548" s="9" t="s">
        <v>291</v>
      </c>
      <c r="I2548" s="9" t="s">
        <v>283</v>
      </c>
      <c r="J2548" s="4">
        <v>0.6</v>
      </c>
      <c r="K2548" s="4" t="s">
        <v>377</v>
      </c>
      <c r="L2548" s="4">
        <v>0</v>
      </c>
      <c r="M2548" s="4">
        <v>0.6</v>
      </c>
      <c r="N2548" s="4"/>
      <c r="O2548" s="4" t="s">
        <v>284</v>
      </c>
      <c r="P2548" s="4" t="s">
        <v>279</v>
      </c>
      <c r="Q2548" s="4" t="s">
        <v>7656</v>
      </c>
      <c r="R2548" s="4"/>
      <c r="S2548" s="18"/>
      <c r="U2548" s="7">
        <f>VLOOKUP(F2548,[6]农村公路!$I$6:$W$11652,15,0)</f>
        <v>0.6</v>
      </c>
      <c r="V2548" s="7">
        <f t="shared" si="126"/>
        <v>0</v>
      </c>
      <c r="W2548" s="7" t="e">
        <f>VLOOKUP(F2548,'[7]乡镇通三级、旅游资源产业路项目明细'!$F$8:$S$1305,14,0)</f>
        <v>#N/A</v>
      </c>
      <c r="AA2548" s="7" t="e">
        <f>_xlfn.XLOOKUP(F2548,'[8]乡镇通三级、旅游资源产业路项目明细'!$U:$U,'[8]乡镇通三级、旅游资源产业路项目明细'!$U:$U)</f>
        <v>#N/A</v>
      </c>
      <c r="AB2548" s="7" t="e">
        <f>VLOOKUP(F2548,[9]项目建设投资计划表!$L$7:$O$83,4,0)</f>
        <v>#N/A</v>
      </c>
    </row>
    <row r="2549" spans="1:28" ht="25.15" customHeight="1" outlineLevel="3" x14ac:dyDescent="0.4">
      <c r="A2549" s="4" t="s">
        <v>22</v>
      </c>
      <c r="B2549" s="4" t="s">
        <v>179</v>
      </c>
      <c r="C2549" s="4" t="s">
        <v>7609</v>
      </c>
      <c r="D2549" s="4" t="s">
        <v>7658</v>
      </c>
      <c r="E2549" s="9"/>
      <c r="F2549" s="4" t="s">
        <v>7659</v>
      </c>
      <c r="G2549" s="4" t="s">
        <v>327</v>
      </c>
      <c r="H2549" s="9" t="s">
        <v>291</v>
      </c>
      <c r="I2549" s="9" t="s">
        <v>283</v>
      </c>
      <c r="J2549" s="4">
        <v>0.62</v>
      </c>
      <c r="K2549" s="4" t="s">
        <v>377</v>
      </c>
      <c r="L2549" s="4" t="s">
        <v>1021</v>
      </c>
      <c r="M2549" s="4">
        <v>0.62</v>
      </c>
      <c r="N2549" s="4"/>
      <c r="O2549" s="4" t="s">
        <v>284</v>
      </c>
      <c r="P2549" s="4" t="s">
        <v>279</v>
      </c>
      <c r="Q2549" s="4" t="s">
        <v>7658</v>
      </c>
      <c r="R2549" s="4"/>
      <c r="S2549" s="18"/>
      <c r="U2549" s="7">
        <f>VLOOKUP(F2549,[6]农村公路!$I$6:$W$11652,15,0)</f>
        <v>0.62</v>
      </c>
      <c r="V2549" s="7">
        <f t="shared" si="126"/>
        <v>0</v>
      </c>
      <c r="W2549" s="7" t="e">
        <f>VLOOKUP(F2549,'[7]乡镇通三级、旅游资源产业路项目明细'!$F$8:$S$1305,14,0)</f>
        <v>#N/A</v>
      </c>
      <c r="AA2549" s="7" t="e">
        <f>_xlfn.XLOOKUP(F2549,'[8]乡镇通三级、旅游资源产业路项目明细'!$U:$U,'[8]乡镇通三级、旅游资源产业路项目明细'!$U:$U)</f>
        <v>#N/A</v>
      </c>
      <c r="AB2549" s="7" t="e">
        <f>VLOOKUP(F2549,[9]项目建设投资计划表!$L$7:$O$83,4,0)</f>
        <v>#N/A</v>
      </c>
    </row>
    <row r="2550" spans="1:28" ht="25.15" customHeight="1" outlineLevel="3" x14ac:dyDescent="0.4">
      <c r="A2550" s="4" t="s">
        <v>22</v>
      </c>
      <c r="B2550" s="4" t="s">
        <v>179</v>
      </c>
      <c r="C2550" s="4" t="s">
        <v>7487</v>
      </c>
      <c r="D2550" s="4" t="s">
        <v>7660</v>
      </c>
      <c r="E2550" s="9"/>
      <c r="F2550" s="4" t="s">
        <v>7661</v>
      </c>
      <c r="G2550" s="4" t="s">
        <v>327</v>
      </c>
      <c r="H2550" s="9" t="s">
        <v>291</v>
      </c>
      <c r="I2550" s="9" t="s">
        <v>283</v>
      </c>
      <c r="J2550" s="4">
        <v>1</v>
      </c>
      <c r="K2550" s="4" t="s">
        <v>377</v>
      </c>
      <c r="L2550" s="4">
        <v>0</v>
      </c>
      <c r="M2550" s="4">
        <v>1</v>
      </c>
      <c r="N2550" s="4"/>
      <c r="O2550" s="4" t="s">
        <v>284</v>
      </c>
      <c r="P2550" s="4" t="s">
        <v>279</v>
      </c>
      <c r="Q2550" s="4" t="s">
        <v>7660</v>
      </c>
      <c r="R2550" s="4"/>
      <c r="S2550" s="18"/>
      <c r="U2550" s="7">
        <f>VLOOKUP(F2550,[6]农村公路!$I$6:$W$11652,15,0)</f>
        <v>1</v>
      </c>
      <c r="V2550" s="7">
        <f t="shared" si="126"/>
        <v>0</v>
      </c>
      <c r="W2550" s="7" t="e">
        <f>VLOOKUP(F2550,'[7]乡镇通三级、旅游资源产业路项目明细'!$F$8:$S$1305,14,0)</f>
        <v>#N/A</v>
      </c>
      <c r="AA2550" s="7" t="e">
        <f>_xlfn.XLOOKUP(F2550,'[8]乡镇通三级、旅游资源产业路项目明细'!$U:$U,'[8]乡镇通三级、旅游资源产业路项目明细'!$U:$U)</f>
        <v>#N/A</v>
      </c>
      <c r="AB2550" s="7" t="e">
        <f>VLOOKUP(F2550,[9]项目建设投资计划表!$L$7:$O$83,4,0)</f>
        <v>#N/A</v>
      </c>
    </row>
    <row r="2551" spans="1:28" ht="25.15" customHeight="1" outlineLevel="3" x14ac:dyDescent="0.4">
      <c r="A2551" s="4" t="s">
        <v>22</v>
      </c>
      <c r="B2551" s="4" t="s">
        <v>179</v>
      </c>
      <c r="C2551" s="4" t="s">
        <v>7454</v>
      </c>
      <c r="D2551" s="4" t="s">
        <v>7662</v>
      </c>
      <c r="E2551" s="9"/>
      <c r="F2551" s="4" t="s">
        <v>7663</v>
      </c>
      <c r="G2551" s="4" t="s">
        <v>327</v>
      </c>
      <c r="H2551" s="9" t="s">
        <v>291</v>
      </c>
      <c r="I2551" s="9" t="s">
        <v>283</v>
      </c>
      <c r="J2551" s="4">
        <v>0.48</v>
      </c>
      <c r="K2551" s="4" t="s">
        <v>377</v>
      </c>
      <c r="L2551" s="4" t="s">
        <v>1021</v>
      </c>
      <c r="M2551" s="4">
        <v>0.48</v>
      </c>
      <c r="N2551" s="4"/>
      <c r="O2551" s="4" t="s">
        <v>284</v>
      </c>
      <c r="P2551" s="4" t="s">
        <v>279</v>
      </c>
      <c r="Q2551" s="4" t="s">
        <v>7662</v>
      </c>
      <c r="R2551" s="4"/>
      <c r="S2551" s="18"/>
      <c r="U2551" s="7">
        <f>VLOOKUP(F2551,[6]农村公路!$I$6:$W$11652,15,0)</f>
        <v>0.48</v>
      </c>
      <c r="V2551" s="7">
        <f t="shared" si="126"/>
        <v>0</v>
      </c>
      <c r="W2551" s="7" t="e">
        <f>VLOOKUP(F2551,'[7]乡镇通三级、旅游资源产业路项目明细'!$F$8:$S$1305,14,0)</f>
        <v>#N/A</v>
      </c>
      <c r="AA2551" s="7" t="e">
        <f>_xlfn.XLOOKUP(F2551,'[8]乡镇通三级、旅游资源产业路项目明细'!$U:$U,'[8]乡镇通三级、旅游资源产业路项目明细'!$U:$U)</f>
        <v>#N/A</v>
      </c>
      <c r="AB2551" s="7" t="e">
        <f>VLOOKUP(F2551,[9]项目建设投资计划表!$L$7:$O$83,4,0)</f>
        <v>#N/A</v>
      </c>
    </row>
    <row r="2552" spans="1:28" ht="25.15" customHeight="1" outlineLevel="3" x14ac:dyDescent="0.4">
      <c r="A2552" s="4" t="s">
        <v>22</v>
      </c>
      <c r="B2552" s="4" t="s">
        <v>179</v>
      </c>
      <c r="C2552" s="4" t="s">
        <v>7454</v>
      </c>
      <c r="D2552" s="4" t="s">
        <v>7662</v>
      </c>
      <c r="E2552" s="9"/>
      <c r="F2552" s="4" t="s">
        <v>7664</v>
      </c>
      <c r="G2552" s="4" t="s">
        <v>327</v>
      </c>
      <c r="H2552" s="9" t="s">
        <v>291</v>
      </c>
      <c r="I2552" s="9" t="s">
        <v>283</v>
      </c>
      <c r="J2552" s="4">
        <v>0.21</v>
      </c>
      <c r="K2552" s="4" t="s">
        <v>377</v>
      </c>
      <c r="L2552" s="4" t="s">
        <v>1021</v>
      </c>
      <c r="M2552" s="4">
        <v>0.21</v>
      </c>
      <c r="N2552" s="4"/>
      <c r="O2552" s="4" t="s">
        <v>284</v>
      </c>
      <c r="P2552" s="4" t="s">
        <v>279</v>
      </c>
      <c r="Q2552" s="4" t="s">
        <v>7662</v>
      </c>
      <c r="R2552" s="4"/>
      <c r="S2552" s="18"/>
      <c r="U2552" s="7">
        <f>VLOOKUP(F2552,[6]农村公路!$I$6:$W$11652,15,0)</f>
        <v>0.21</v>
      </c>
      <c r="V2552" s="7">
        <f t="shared" si="126"/>
        <v>0</v>
      </c>
      <c r="W2552" s="7" t="e">
        <f>VLOOKUP(F2552,'[7]乡镇通三级、旅游资源产业路项目明细'!$F$8:$S$1305,14,0)</f>
        <v>#N/A</v>
      </c>
      <c r="AA2552" s="7" t="e">
        <f>_xlfn.XLOOKUP(F2552,'[8]乡镇通三级、旅游资源产业路项目明细'!$U:$U,'[8]乡镇通三级、旅游资源产业路项目明细'!$U:$U)</f>
        <v>#N/A</v>
      </c>
      <c r="AB2552" s="7" t="e">
        <f>VLOOKUP(F2552,[9]项目建设投资计划表!$L$7:$O$83,4,0)</f>
        <v>#N/A</v>
      </c>
    </row>
    <row r="2553" spans="1:28" ht="25.15" customHeight="1" outlineLevel="3" x14ac:dyDescent="0.4">
      <c r="A2553" s="4" t="s">
        <v>22</v>
      </c>
      <c r="B2553" s="4" t="s">
        <v>179</v>
      </c>
      <c r="C2553" s="4" t="s">
        <v>7454</v>
      </c>
      <c r="D2553" s="4" t="s">
        <v>7662</v>
      </c>
      <c r="E2553" s="9"/>
      <c r="F2553" s="4" t="s">
        <v>7665</v>
      </c>
      <c r="G2553" s="4" t="s">
        <v>327</v>
      </c>
      <c r="H2553" s="9" t="s">
        <v>291</v>
      </c>
      <c r="I2553" s="9" t="s">
        <v>7666</v>
      </c>
      <c r="J2553" s="4">
        <v>0.25</v>
      </c>
      <c r="K2553" s="4" t="s">
        <v>377</v>
      </c>
      <c r="L2553" s="4" t="s">
        <v>279</v>
      </c>
      <c r="M2553" s="4">
        <v>0.25</v>
      </c>
      <c r="N2553" s="4"/>
      <c r="O2553" s="4" t="s">
        <v>284</v>
      </c>
      <c r="P2553" s="4" t="s">
        <v>279</v>
      </c>
      <c r="Q2553" s="4" t="s">
        <v>7662</v>
      </c>
      <c r="R2553" s="4"/>
      <c r="S2553" s="18"/>
      <c r="U2553" s="7">
        <f>VLOOKUP(F2553,[6]农村公路!$I$6:$W$11652,15,0)</f>
        <v>0.25</v>
      </c>
      <c r="V2553" s="7">
        <f t="shared" si="126"/>
        <v>0</v>
      </c>
      <c r="W2553" s="7" t="e">
        <f>VLOOKUP(F2553,'[7]乡镇通三级、旅游资源产业路项目明细'!$F$8:$S$1305,14,0)</f>
        <v>#N/A</v>
      </c>
      <c r="AA2553" s="7" t="e">
        <f>_xlfn.XLOOKUP(F2553,'[8]乡镇通三级、旅游资源产业路项目明细'!$U:$U,'[8]乡镇通三级、旅游资源产业路项目明细'!$U:$U)</f>
        <v>#N/A</v>
      </c>
      <c r="AB2553" s="7" t="e">
        <f>VLOOKUP(F2553,[9]项目建设投资计划表!$L$7:$O$83,4,0)</f>
        <v>#N/A</v>
      </c>
    </row>
    <row r="2554" spans="1:28" ht="25.15" customHeight="1" outlineLevel="3" x14ac:dyDescent="0.4">
      <c r="A2554" s="4" t="s">
        <v>22</v>
      </c>
      <c r="B2554" s="4" t="s">
        <v>179</v>
      </c>
      <c r="C2554" s="4" t="s">
        <v>7465</v>
      </c>
      <c r="D2554" s="4" t="s">
        <v>7667</v>
      </c>
      <c r="E2554" s="9"/>
      <c r="F2554" s="4" t="s">
        <v>7668</v>
      </c>
      <c r="G2554" s="4" t="s">
        <v>327</v>
      </c>
      <c r="H2554" s="9" t="s">
        <v>291</v>
      </c>
      <c r="I2554" s="9" t="s">
        <v>283</v>
      </c>
      <c r="J2554" s="4">
        <v>0.1</v>
      </c>
      <c r="K2554" s="4" t="s">
        <v>377</v>
      </c>
      <c r="L2554" s="4">
        <v>0</v>
      </c>
      <c r="M2554" s="4">
        <v>0.1</v>
      </c>
      <c r="N2554" s="4"/>
      <c r="O2554" s="4" t="s">
        <v>284</v>
      </c>
      <c r="P2554" s="4" t="s">
        <v>279</v>
      </c>
      <c r="Q2554" s="4" t="s">
        <v>7667</v>
      </c>
      <c r="R2554" s="4"/>
      <c r="S2554" s="18"/>
      <c r="U2554" s="7">
        <f>VLOOKUP(F2554,[6]农村公路!$I$6:$W$11652,15,0)</f>
        <v>0.1</v>
      </c>
      <c r="V2554" s="7">
        <f t="shared" si="126"/>
        <v>0</v>
      </c>
      <c r="W2554" s="7" t="e">
        <f>VLOOKUP(F2554,'[7]乡镇通三级、旅游资源产业路项目明细'!$F$8:$S$1305,14,0)</f>
        <v>#N/A</v>
      </c>
      <c r="AA2554" s="7" t="e">
        <f>_xlfn.XLOOKUP(F2554,'[8]乡镇通三级、旅游资源产业路项目明细'!$U:$U,'[8]乡镇通三级、旅游资源产业路项目明细'!$U:$U)</f>
        <v>#N/A</v>
      </c>
      <c r="AB2554" s="7" t="e">
        <f>VLOOKUP(F2554,[9]项目建设投资计划表!$L$7:$O$83,4,0)</f>
        <v>#N/A</v>
      </c>
    </row>
    <row r="2555" spans="1:28" ht="25.15" customHeight="1" outlineLevel="3" x14ac:dyDescent="0.4">
      <c r="A2555" s="4" t="s">
        <v>22</v>
      </c>
      <c r="B2555" s="4" t="s">
        <v>179</v>
      </c>
      <c r="C2555" s="4" t="s">
        <v>7555</v>
      </c>
      <c r="D2555" s="4" t="s">
        <v>7669</v>
      </c>
      <c r="E2555" s="9"/>
      <c r="F2555" s="4" t="s">
        <v>7670</v>
      </c>
      <c r="G2555" s="4" t="s">
        <v>327</v>
      </c>
      <c r="H2555" s="9" t="s">
        <v>291</v>
      </c>
      <c r="I2555" s="9" t="s">
        <v>7671</v>
      </c>
      <c r="J2555" s="4">
        <v>0.84199999999999997</v>
      </c>
      <c r="K2555" s="4" t="s">
        <v>377</v>
      </c>
      <c r="L2555" s="4" t="s">
        <v>279</v>
      </c>
      <c r="M2555" s="4">
        <v>0.84199999999999997</v>
      </c>
      <c r="N2555" s="4"/>
      <c r="O2555" s="4" t="s">
        <v>284</v>
      </c>
      <c r="P2555" s="4" t="s">
        <v>279</v>
      </c>
      <c r="Q2555" s="4" t="s">
        <v>7669</v>
      </c>
      <c r="R2555" s="4"/>
      <c r="S2555" s="18"/>
      <c r="U2555" s="7">
        <f>VLOOKUP(F2555,[6]农村公路!$I$6:$W$11652,15,0)</f>
        <v>0.84199999999999997</v>
      </c>
      <c r="V2555" s="7">
        <f t="shared" si="126"/>
        <v>0</v>
      </c>
      <c r="W2555" s="7" t="e">
        <f>VLOOKUP(F2555,'[7]乡镇通三级、旅游资源产业路项目明细'!$F$8:$S$1305,14,0)</f>
        <v>#N/A</v>
      </c>
      <c r="AA2555" s="7" t="e">
        <f>_xlfn.XLOOKUP(F2555,'[8]乡镇通三级、旅游资源产业路项目明细'!$U:$U,'[8]乡镇通三级、旅游资源产业路项目明细'!$U:$U)</f>
        <v>#N/A</v>
      </c>
      <c r="AB2555" s="7" t="e">
        <f>VLOOKUP(F2555,[9]项目建设投资计划表!$L$7:$O$83,4,0)</f>
        <v>#N/A</v>
      </c>
    </row>
    <row r="2556" spans="1:28" ht="25.15" customHeight="1" outlineLevel="3" x14ac:dyDescent="0.4">
      <c r="A2556" s="4" t="s">
        <v>22</v>
      </c>
      <c r="B2556" s="4" t="s">
        <v>179</v>
      </c>
      <c r="C2556" s="4" t="s">
        <v>7550</v>
      </c>
      <c r="D2556" s="4" t="s">
        <v>7672</v>
      </c>
      <c r="E2556" s="9"/>
      <c r="F2556" s="4" t="s">
        <v>7673</v>
      </c>
      <c r="G2556" s="4" t="s">
        <v>327</v>
      </c>
      <c r="H2556" s="9" t="s">
        <v>291</v>
      </c>
      <c r="I2556" s="9" t="s">
        <v>283</v>
      </c>
      <c r="J2556" s="4">
        <v>0.15</v>
      </c>
      <c r="K2556" s="4" t="s">
        <v>377</v>
      </c>
      <c r="L2556" s="4">
        <v>0</v>
      </c>
      <c r="M2556" s="4">
        <v>0.15</v>
      </c>
      <c r="N2556" s="4"/>
      <c r="O2556" s="4" t="s">
        <v>284</v>
      </c>
      <c r="P2556" s="4" t="s">
        <v>279</v>
      </c>
      <c r="Q2556" s="4" t="s">
        <v>7672</v>
      </c>
      <c r="R2556" s="4"/>
      <c r="S2556" s="18"/>
      <c r="U2556" s="7">
        <f>VLOOKUP(F2556,[6]农村公路!$I$6:$W$11652,15,0)</f>
        <v>0.15</v>
      </c>
      <c r="V2556" s="7">
        <f t="shared" si="126"/>
        <v>0</v>
      </c>
      <c r="W2556" s="7" t="e">
        <f>VLOOKUP(F2556,'[7]乡镇通三级、旅游资源产业路项目明细'!$F$8:$S$1305,14,0)</f>
        <v>#N/A</v>
      </c>
      <c r="AA2556" s="7" t="e">
        <f>_xlfn.XLOOKUP(F2556,'[8]乡镇通三级、旅游资源产业路项目明细'!$U:$U,'[8]乡镇通三级、旅游资源产业路项目明细'!$U:$U)</f>
        <v>#N/A</v>
      </c>
      <c r="AB2556" s="7" t="e">
        <f>VLOOKUP(F2556,[9]项目建设投资计划表!$L$7:$O$83,4,0)</f>
        <v>#N/A</v>
      </c>
    </row>
    <row r="2557" spans="1:28" ht="25.15" customHeight="1" outlineLevel="3" x14ac:dyDescent="0.4">
      <c r="A2557" s="4" t="s">
        <v>22</v>
      </c>
      <c r="B2557" s="4" t="s">
        <v>179</v>
      </c>
      <c r="C2557" s="4" t="s">
        <v>7550</v>
      </c>
      <c r="D2557" s="4" t="s">
        <v>7672</v>
      </c>
      <c r="E2557" s="9"/>
      <c r="F2557" s="4" t="s">
        <v>7674</v>
      </c>
      <c r="G2557" s="4" t="s">
        <v>327</v>
      </c>
      <c r="H2557" s="9" t="s">
        <v>291</v>
      </c>
      <c r="I2557" s="9" t="s">
        <v>283</v>
      </c>
      <c r="J2557" s="4">
        <v>0.2</v>
      </c>
      <c r="K2557" s="4" t="s">
        <v>377</v>
      </c>
      <c r="L2557" s="4">
        <v>0</v>
      </c>
      <c r="M2557" s="4">
        <v>0.2</v>
      </c>
      <c r="N2557" s="4"/>
      <c r="O2557" s="4" t="s">
        <v>284</v>
      </c>
      <c r="P2557" s="4" t="s">
        <v>279</v>
      </c>
      <c r="Q2557" s="4" t="s">
        <v>7672</v>
      </c>
      <c r="R2557" s="4"/>
      <c r="S2557" s="18"/>
      <c r="U2557" s="7">
        <f>VLOOKUP(F2557,[6]农村公路!$I$6:$W$11652,15,0)</f>
        <v>0.2</v>
      </c>
      <c r="V2557" s="7">
        <f t="shared" si="126"/>
        <v>0</v>
      </c>
      <c r="W2557" s="7" t="e">
        <f>VLOOKUP(F2557,'[7]乡镇通三级、旅游资源产业路项目明细'!$F$8:$S$1305,14,0)</f>
        <v>#N/A</v>
      </c>
      <c r="AA2557" s="7" t="e">
        <f>_xlfn.XLOOKUP(F2557,'[8]乡镇通三级、旅游资源产业路项目明细'!$U:$U,'[8]乡镇通三级、旅游资源产业路项目明细'!$U:$U)</f>
        <v>#N/A</v>
      </c>
      <c r="AB2557" s="7" t="e">
        <f>VLOOKUP(F2557,[9]项目建设投资计划表!$L$7:$O$83,4,0)</f>
        <v>#N/A</v>
      </c>
    </row>
    <row r="2558" spans="1:28" ht="25.15" customHeight="1" outlineLevel="3" x14ac:dyDescent="0.4">
      <c r="A2558" s="4" t="s">
        <v>22</v>
      </c>
      <c r="B2558" s="4" t="s">
        <v>179</v>
      </c>
      <c r="C2558" s="4" t="s">
        <v>7534</v>
      </c>
      <c r="D2558" s="4" t="s">
        <v>7675</v>
      </c>
      <c r="E2558" s="9"/>
      <c r="F2558" s="4" t="s">
        <v>7676</v>
      </c>
      <c r="G2558" s="4" t="s">
        <v>327</v>
      </c>
      <c r="H2558" s="9" t="s">
        <v>291</v>
      </c>
      <c r="I2558" s="9" t="s">
        <v>283</v>
      </c>
      <c r="J2558" s="4">
        <v>0.51</v>
      </c>
      <c r="K2558" s="4" t="s">
        <v>377</v>
      </c>
      <c r="L2558" s="4" t="s">
        <v>1021</v>
      </c>
      <c r="M2558" s="4">
        <v>0.51</v>
      </c>
      <c r="N2558" s="4"/>
      <c r="O2558" s="4" t="s">
        <v>284</v>
      </c>
      <c r="P2558" s="4" t="s">
        <v>279</v>
      </c>
      <c r="Q2558" s="4" t="s">
        <v>7675</v>
      </c>
      <c r="R2558" s="4"/>
      <c r="S2558" s="18"/>
      <c r="U2558" s="7">
        <f>VLOOKUP(F2558,[6]农村公路!$I$6:$W$11652,15,0)</f>
        <v>0.51</v>
      </c>
      <c r="V2558" s="7">
        <f t="shared" si="126"/>
        <v>0</v>
      </c>
      <c r="W2558" s="7" t="e">
        <f>VLOOKUP(F2558,'[7]乡镇通三级、旅游资源产业路项目明细'!$F$8:$S$1305,14,0)</f>
        <v>#N/A</v>
      </c>
      <c r="AA2558" s="7" t="e">
        <f>_xlfn.XLOOKUP(F2558,'[8]乡镇通三级、旅游资源产业路项目明细'!$U:$U,'[8]乡镇通三级、旅游资源产业路项目明细'!$U:$U)</f>
        <v>#N/A</v>
      </c>
      <c r="AB2558" s="7" t="e">
        <f>VLOOKUP(F2558,[9]项目建设投资计划表!$L$7:$O$83,4,0)</f>
        <v>#N/A</v>
      </c>
    </row>
    <row r="2559" spans="1:28" ht="25.15" customHeight="1" outlineLevel="3" x14ac:dyDescent="0.4">
      <c r="A2559" s="4" t="s">
        <v>22</v>
      </c>
      <c r="B2559" s="4" t="s">
        <v>179</v>
      </c>
      <c r="C2559" s="4" t="s">
        <v>7461</v>
      </c>
      <c r="D2559" s="4" t="s">
        <v>7677</v>
      </c>
      <c r="E2559" s="9"/>
      <c r="F2559" s="4" t="s">
        <v>7678</v>
      </c>
      <c r="G2559" s="4" t="s">
        <v>327</v>
      </c>
      <c r="H2559" s="9" t="s">
        <v>291</v>
      </c>
      <c r="I2559" s="9" t="s">
        <v>283</v>
      </c>
      <c r="J2559" s="4">
        <v>2.0699999999999998</v>
      </c>
      <c r="K2559" s="4" t="s">
        <v>377</v>
      </c>
      <c r="L2559" s="4" t="s">
        <v>279</v>
      </c>
      <c r="M2559" s="4">
        <v>2.0699999999999998</v>
      </c>
      <c r="N2559" s="4"/>
      <c r="O2559" s="4" t="s">
        <v>284</v>
      </c>
      <c r="P2559" s="4" t="s">
        <v>279</v>
      </c>
      <c r="Q2559" s="4" t="s">
        <v>7677</v>
      </c>
      <c r="R2559" s="4"/>
      <c r="S2559" s="18"/>
      <c r="U2559" s="7">
        <f>VLOOKUP(F2559,[6]农村公路!$I$6:$W$11652,15,0)</f>
        <v>2.0699999999999998</v>
      </c>
      <c r="V2559" s="7">
        <f t="shared" si="126"/>
        <v>0</v>
      </c>
      <c r="W2559" s="7" t="e">
        <f>VLOOKUP(F2559,'[7]乡镇通三级、旅游资源产业路项目明细'!$F$8:$S$1305,14,0)</f>
        <v>#N/A</v>
      </c>
      <c r="AA2559" s="7" t="e">
        <f>_xlfn.XLOOKUP(F2559,'[8]乡镇通三级、旅游资源产业路项目明细'!$U:$U,'[8]乡镇通三级、旅游资源产业路项目明细'!$U:$U)</f>
        <v>#N/A</v>
      </c>
      <c r="AB2559" s="7" t="e">
        <f>VLOOKUP(F2559,[9]项目建设投资计划表!$L$7:$O$83,4,0)</f>
        <v>#N/A</v>
      </c>
    </row>
    <row r="2560" spans="1:28" ht="25.15" customHeight="1" outlineLevel="3" x14ac:dyDescent="0.4">
      <c r="A2560" s="4" t="s">
        <v>22</v>
      </c>
      <c r="B2560" s="4" t="s">
        <v>179</v>
      </c>
      <c r="C2560" s="4" t="s">
        <v>7575</v>
      </c>
      <c r="D2560" s="4" t="s">
        <v>7679</v>
      </c>
      <c r="E2560" s="9"/>
      <c r="F2560" s="4" t="s">
        <v>7680</v>
      </c>
      <c r="G2560" s="4" t="s">
        <v>327</v>
      </c>
      <c r="H2560" s="9" t="s">
        <v>291</v>
      </c>
      <c r="I2560" s="9" t="s">
        <v>283</v>
      </c>
      <c r="J2560" s="4">
        <v>0.48</v>
      </c>
      <c r="K2560" s="4" t="s">
        <v>377</v>
      </c>
      <c r="L2560" s="4" t="s">
        <v>1021</v>
      </c>
      <c r="M2560" s="4">
        <v>0.48</v>
      </c>
      <c r="N2560" s="4"/>
      <c r="O2560" s="4" t="s">
        <v>284</v>
      </c>
      <c r="P2560" s="4" t="s">
        <v>279</v>
      </c>
      <c r="Q2560" s="4" t="s">
        <v>7679</v>
      </c>
      <c r="R2560" s="4"/>
      <c r="S2560" s="18"/>
      <c r="U2560" s="7">
        <f>VLOOKUP(F2560,[6]农村公路!$I$6:$W$11652,15,0)</f>
        <v>0.48</v>
      </c>
      <c r="V2560" s="7">
        <f t="shared" si="126"/>
        <v>0</v>
      </c>
      <c r="W2560" s="7" t="e">
        <f>VLOOKUP(F2560,'[7]乡镇通三级、旅游资源产业路项目明细'!$F$8:$S$1305,14,0)</f>
        <v>#N/A</v>
      </c>
      <c r="AA2560" s="7" t="e">
        <f>_xlfn.XLOOKUP(F2560,'[8]乡镇通三级、旅游资源产业路项目明细'!$U:$U,'[8]乡镇通三级、旅游资源产业路项目明细'!$U:$U)</f>
        <v>#N/A</v>
      </c>
      <c r="AB2560" s="7" t="e">
        <f>VLOOKUP(F2560,[9]项目建设投资计划表!$L$7:$O$83,4,0)</f>
        <v>#N/A</v>
      </c>
    </row>
    <row r="2561" spans="1:28" ht="25.15" customHeight="1" outlineLevel="3" x14ac:dyDescent="0.4">
      <c r="A2561" s="4" t="s">
        <v>22</v>
      </c>
      <c r="B2561" s="4" t="s">
        <v>179</v>
      </c>
      <c r="C2561" s="4" t="s">
        <v>7534</v>
      </c>
      <c r="D2561" s="4" t="s">
        <v>7681</v>
      </c>
      <c r="E2561" s="9"/>
      <c r="F2561" s="4" t="s">
        <v>7682</v>
      </c>
      <c r="G2561" s="4" t="s">
        <v>327</v>
      </c>
      <c r="H2561" s="9" t="s">
        <v>291</v>
      </c>
      <c r="I2561" s="9" t="s">
        <v>283</v>
      </c>
      <c r="J2561" s="4">
        <v>1.1200000000000001</v>
      </c>
      <c r="K2561" s="4" t="s">
        <v>377</v>
      </c>
      <c r="L2561" s="4" t="s">
        <v>1021</v>
      </c>
      <c r="M2561" s="4">
        <v>1.1200000000000001</v>
      </c>
      <c r="N2561" s="4"/>
      <c r="O2561" s="4" t="s">
        <v>284</v>
      </c>
      <c r="P2561" s="4" t="s">
        <v>279</v>
      </c>
      <c r="Q2561" s="4" t="s">
        <v>7681</v>
      </c>
      <c r="R2561" s="4"/>
      <c r="S2561" s="18"/>
      <c r="U2561" s="7">
        <f>VLOOKUP(F2561,[6]农村公路!$I$6:$W$11652,15,0)</f>
        <v>1.1200000000000001</v>
      </c>
      <c r="V2561" s="7">
        <f t="shared" si="126"/>
        <v>0</v>
      </c>
      <c r="W2561" s="7" t="e">
        <f>VLOOKUP(F2561,'[7]乡镇通三级、旅游资源产业路项目明细'!$F$8:$S$1305,14,0)</f>
        <v>#N/A</v>
      </c>
      <c r="AA2561" s="7" t="e">
        <f>_xlfn.XLOOKUP(F2561,'[8]乡镇通三级、旅游资源产业路项目明细'!$U:$U,'[8]乡镇通三级、旅游资源产业路项目明细'!$U:$U)</f>
        <v>#N/A</v>
      </c>
      <c r="AB2561" s="7" t="e">
        <f>VLOOKUP(F2561,[9]项目建设投资计划表!$L$7:$O$83,4,0)</f>
        <v>#N/A</v>
      </c>
    </row>
    <row r="2562" spans="1:28" ht="25.15" customHeight="1" outlineLevel="3" x14ac:dyDescent="0.4">
      <c r="A2562" s="4" t="s">
        <v>22</v>
      </c>
      <c r="B2562" s="4" t="s">
        <v>179</v>
      </c>
      <c r="C2562" s="4" t="s">
        <v>7534</v>
      </c>
      <c r="D2562" s="4" t="s">
        <v>7681</v>
      </c>
      <c r="E2562" s="9"/>
      <c r="F2562" s="4" t="s">
        <v>7683</v>
      </c>
      <c r="G2562" s="4" t="s">
        <v>327</v>
      </c>
      <c r="H2562" s="9" t="s">
        <v>291</v>
      </c>
      <c r="I2562" s="9" t="s">
        <v>283</v>
      </c>
      <c r="J2562" s="4">
        <v>0.71</v>
      </c>
      <c r="K2562" s="4" t="s">
        <v>377</v>
      </c>
      <c r="L2562" s="4" t="s">
        <v>1021</v>
      </c>
      <c r="M2562" s="4">
        <v>0.71</v>
      </c>
      <c r="N2562" s="4"/>
      <c r="O2562" s="4" t="s">
        <v>284</v>
      </c>
      <c r="P2562" s="4" t="s">
        <v>279</v>
      </c>
      <c r="Q2562" s="4" t="s">
        <v>7681</v>
      </c>
      <c r="R2562" s="4"/>
      <c r="S2562" s="18"/>
      <c r="U2562" s="7">
        <f>VLOOKUP(F2562,[6]农村公路!$I$6:$W$11652,15,0)</f>
        <v>0.71</v>
      </c>
      <c r="V2562" s="7">
        <f t="shared" si="126"/>
        <v>0</v>
      </c>
      <c r="W2562" s="7" t="e">
        <f>VLOOKUP(F2562,'[7]乡镇通三级、旅游资源产业路项目明细'!$F$8:$S$1305,14,0)</f>
        <v>#N/A</v>
      </c>
      <c r="AA2562" s="7" t="e">
        <f>_xlfn.XLOOKUP(F2562,'[8]乡镇通三级、旅游资源产业路项目明细'!$U:$U,'[8]乡镇通三级、旅游资源产业路项目明细'!$U:$U)</f>
        <v>#N/A</v>
      </c>
      <c r="AB2562" s="7" t="e">
        <f>VLOOKUP(F2562,[9]项目建设投资计划表!$L$7:$O$83,4,0)</f>
        <v>#N/A</v>
      </c>
    </row>
    <row r="2563" spans="1:28" ht="25.15" customHeight="1" outlineLevel="3" x14ac:dyDescent="0.4">
      <c r="A2563" s="4" t="s">
        <v>22</v>
      </c>
      <c r="B2563" s="4" t="s">
        <v>179</v>
      </c>
      <c r="C2563" s="4" t="s">
        <v>7461</v>
      </c>
      <c r="D2563" s="4" t="s">
        <v>7684</v>
      </c>
      <c r="E2563" s="9"/>
      <c r="F2563" s="4" t="s">
        <v>7685</v>
      </c>
      <c r="G2563" s="4" t="s">
        <v>327</v>
      </c>
      <c r="H2563" s="9" t="s">
        <v>291</v>
      </c>
      <c r="I2563" s="9" t="s">
        <v>283</v>
      </c>
      <c r="J2563" s="4">
        <v>0.66</v>
      </c>
      <c r="K2563" s="4" t="s">
        <v>377</v>
      </c>
      <c r="L2563" s="4" t="s">
        <v>1021</v>
      </c>
      <c r="M2563" s="4">
        <v>0.66</v>
      </c>
      <c r="N2563" s="4"/>
      <c r="O2563" s="4" t="s">
        <v>284</v>
      </c>
      <c r="P2563" s="4" t="s">
        <v>279</v>
      </c>
      <c r="Q2563" s="4" t="s">
        <v>7684</v>
      </c>
      <c r="R2563" s="4"/>
      <c r="S2563" s="18"/>
      <c r="U2563" s="7">
        <f>VLOOKUP(F2563,[6]农村公路!$I$6:$W$11652,15,0)</f>
        <v>0.66</v>
      </c>
      <c r="V2563" s="7">
        <f t="shared" si="126"/>
        <v>0</v>
      </c>
      <c r="W2563" s="7" t="e">
        <f>VLOOKUP(F2563,'[7]乡镇通三级、旅游资源产业路项目明细'!$F$8:$S$1305,14,0)</f>
        <v>#N/A</v>
      </c>
      <c r="AA2563" s="7" t="e">
        <f>_xlfn.XLOOKUP(F2563,'[8]乡镇通三级、旅游资源产业路项目明细'!$U:$U,'[8]乡镇通三级、旅游资源产业路项目明细'!$U:$U)</f>
        <v>#N/A</v>
      </c>
      <c r="AB2563" s="7" t="e">
        <f>VLOOKUP(F2563,[9]项目建设投资计划表!$L$7:$O$83,4,0)</f>
        <v>#N/A</v>
      </c>
    </row>
    <row r="2564" spans="1:28" ht="25.15" customHeight="1" outlineLevel="3" x14ac:dyDescent="0.4">
      <c r="A2564" s="4" t="s">
        <v>22</v>
      </c>
      <c r="B2564" s="4" t="s">
        <v>179</v>
      </c>
      <c r="C2564" s="4" t="s">
        <v>7461</v>
      </c>
      <c r="D2564" s="4" t="s">
        <v>7684</v>
      </c>
      <c r="E2564" s="9"/>
      <c r="F2564" s="4" t="s">
        <v>7686</v>
      </c>
      <c r="G2564" s="4" t="s">
        <v>327</v>
      </c>
      <c r="H2564" s="9" t="s">
        <v>291</v>
      </c>
      <c r="I2564" s="9" t="s">
        <v>283</v>
      </c>
      <c r="J2564" s="4">
        <v>1.7</v>
      </c>
      <c r="K2564" s="4" t="s">
        <v>377</v>
      </c>
      <c r="L2564" s="4" t="s">
        <v>1021</v>
      </c>
      <c r="M2564" s="4">
        <v>1.7</v>
      </c>
      <c r="N2564" s="4"/>
      <c r="O2564" s="4" t="s">
        <v>284</v>
      </c>
      <c r="P2564" s="4" t="s">
        <v>279</v>
      </c>
      <c r="Q2564" s="4" t="s">
        <v>7684</v>
      </c>
      <c r="R2564" s="4"/>
      <c r="S2564" s="18"/>
      <c r="U2564" s="7">
        <f>VLOOKUP(F2564,[6]农村公路!$I$6:$W$11652,15,0)</f>
        <v>1.7</v>
      </c>
      <c r="V2564" s="7">
        <f t="shared" si="126"/>
        <v>0</v>
      </c>
      <c r="W2564" s="7" t="e">
        <f>VLOOKUP(F2564,'[7]乡镇通三级、旅游资源产业路项目明细'!$F$8:$S$1305,14,0)</f>
        <v>#N/A</v>
      </c>
      <c r="AA2564" s="7" t="e">
        <f>_xlfn.XLOOKUP(F2564,'[8]乡镇通三级、旅游资源产业路项目明细'!$U:$U,'[8]乡镇通三级、旅游资源产业路项目明细'!$U:$U)</f>
        <v>#N/A</v>
      </c>
      <c r="AB2564" s="7" t="e">
        <f>VLOOKUP(F2564,[9]项目建设投资计划表!$L$7:$O$83,4,0)</f>
        <v>#N/A</v>
      </c>
    </row>
    <row r="2565" spans="1:28" ht="25.15" customHeight="1" outlineLevel="3" x14ac:dyDescent="0.4">
      <c r="A2565" s="4" t="s">
        <v>22</v>
      </c>
      <c r="B2565" s="4" t="s">
        <v>179</v>
      </c>
      <c r="C2565" s="4" t="s">
        <v>7450</v>
      </c>
      <c r="D2565" s="4" t="s">
        <v>2752</v>
      </c>
      <c r="E2565" s="9"/>
      <c r="F2565" s="4" t="s">
        <v>7687</v>
      </c>
      <c r="G2565" s="4" t="s">
        <v>327</v>
      </c>
      <c r="H2565" s="9" t="s">
        <v>291</v>
      </c>
      <c r="I2565" s="9" t="s">
        <v>283</v>
      </c>
      <c r="J2565" s="4">
        <v>0.42</v>
      </c>
      <c r="K2565" s="4" t="s">
        <v>377</v>
      </c>
      <c r="L2565" s="4" t="s">
        <v>1021</v>
      </c>
      <c r="M2565" s="4">
        <v>0.42</v>
      </c>
      <c r="N2565" s="4"/>
      <c r="O2565" s="4" t="s">
        <v>284</v>
      </c>
      <c r="P2565" s="4" t="s">
        <v>279</v>
      </c>
      <c r="Q2565" s="4" t="s">
        <v>2752</v>
      </c>
      <c r="R2565" s="4"/>
      <c r="S2565" s="18"/>
      <c r="U2565" s="7">
        <f>VLOOKUP(F2565,[6]农村公路!$I$6:$W$11652,15,0)</f>
        <v>0.42</v>
      </c>
      <c r="V2565" s="7">
        <f t="shared" ref="V2565:V2596" si="127">J2565-U2565</f>
        <v>0</v>
      </c>
      <c r="W2565" s="7" t="e">
        <f>VLOOKUP(F2565,'[7]乡镇通三级、旅游资源产业路项目明细'!$F$8:$S$1305,14,0)</f>
        <v>#N/A</v>
      </c>
      <c r="AA2565" s="7" t="e">
        <f>_xlfn.XLOOKUP(F2565,'[8]乡镇通三级、旅游资源产业路项目明细'!$U:$U,'[8]乡镇通三级、旅游资源产业路项目明细'!$U:$U)</f>
        <v>#N/A</v>
      </c>
      <c r="AB2565" s="7" t="e">
        <f>VLOOKUP(F2565,[9]项目建设投资计划表!$L$7:$O$83,4,0)</f>
        <v>#N/A</v>
      </c>
    </row>
    <row r="2566" spans="1:28" ht="25.15" customHeight="1" outlineLevel="3" x14ac:dyDescent="0.4">
      <c r="A2566" s="4" t="s">
        <v>22</v>
      </c>
      <c r="B2566" s="4" t="s">
        <v>179</v>
      </c>
      <c r="C2566" s="4" t="s">
        <v>7609</v>
      </c>
      <c r="D2566" s="4" t="s">
        <v>7688</v>
      </c>
      <c r="E2566" s="9"/>
      <c r="F2566" s="4" t="s">
        <v>7689</v>
      </c>
      <c r="G2566" s="4" t="s">
        <v>327</v>
      </c>
      <c r="H2566" s="9" t="s">
        <v>291</v>
      </c>
      <c r="I2566" s="9" t="s">
        <v>283</v>
      </c>
      <c r="J2566" s="4">
        <v>0.25</v>
      </c>
      <c r="K2566" s="4" t="s">
        <v>377</v>
      </c>
      <c r="L2566" s="4" t="s">
        <v>1021</v>
      </c>
      <c r="M2566" s="4">
        <v>0.25</v>
      </c>
      <c r="N2566" s="4"/>
      <c r="O2566" s="4" t="s">
        <v>284</v>
      </c>
      <c r="P2566" s="4" t="s">
        <v>279</v>
      </c>
      <c r="Q2566" s="4" t="s">
        <v>7688</v>
      </c>
      <c r="R2566" s="4"/>
      <c r="S2566" s="18"/>
      <c r="U2566" s="7">
        <f>VLOOKUP(F2566,[6]农村公路!$I$6:$W$11652,15,0)</f>
        <v>0.25</v>
      </c>
      <c r="V2566" s="7">
        <f t="shared" si="127"/>
        <v>0</v>
      </c>
      <c r="W2566" s="7" t="e">
        <f>VLOOKUP(F2566,'[7]乡镇通三级、旅游资源产业路项目明细'!$F$8:$S$1305,14,0)</f>
        <v>#N/A</v>
      </c>
      <c r="AA2566" s="7" t="e">
        <f>_xlfn.XLOOKUP(F2566,'[8]乡镇通三级、旅游资源产业路项目明细'!$U:$U,'[8]乡镇通三级、旅游资源产业路项目明细'!$U:$U)</f>
        <v>#N/A</v>
      </c>
      <c r="AB2566" s="7" t="e">
        <f>VLOOKUP(F2566,[9]项目建设投资计划表!$L$7:$O$83,4,0)</f>
        <v>#N/A</v>
      </c>
    </row>
    <row r="2567" spans="1:28" ht="25.15" customHeight="1" outlineLevel="3" x14ac:dyDescent="0.4">
      <c r="A2567" s="4" t="s">
        <v>22</v>
      </c>
      <c r="B2567" s="4" t="s">
        <v>179</v>
      </c>
      <c r="C2567" s="4" t="s">
        <v>7487</v>
      </c>
      <c r="D2567" s="4" t="s">
        <v>7690</v>
      </c>
      <c r="E2567" s="9"/>
      <c r="F2567" s="4" t="s">
        <v>7691</v>
      </c>
      <c r="G2567" s="4" t="s">
        <v>327</v>
      </c>
      <c r="H2567" s="9" t="s">
        <v>291</v>
      </c>
      <c r="I2567" s="9" t="s">
        <v>283</v>
      </c>
      <c r="J2567" s="4">
        <v>0.42</v>
      </c>
      <c r="K2567" s="4" t="s">
        <v>377</v>
      </c>
      <c r="L2567" s="4" t="s">
        <v>1021</v>
      </c>
      <c r="M2567" s="4">
        <v>0.42</v>
      </c>
      <c r="N2567" s="4"/>
      <c r="O2567" s="4" t="s">
        <v>284</v>
      </c>
      <c r="P2567" s="4" t="s">
        <v>279</v>
      </c>
      <c r="Q2567" s="4" t="s">
        <v>7690</v>
      </c>
      <c r="R2567" s="4"/>
      <c r="S2567" s="18"/>
      <c r="U2567" s="7">
        <f>VLOOKUP(F2567,[6]农村公路!$I$6:$W$11652,15,0)</f>
        <v>0.42</v>
      </c>
      <c r="V2567" s="7">
        <f t="shared" si="127"/>
        <v>0</v>
      </c>
      <c r="W2567" s="7" t="e">
        <f>VLOOKUP(F2567,'[7]乡镇通三级、旅游资源产业路项目明细'!$F$8:$S$1305,14,0)</f>
        <v>#N/A</v>
      </c>
      <c r="AA2567" s="7" t="e">
        <f>_xlfn.XLOOKUP(F2567,'[8]乡镇通三级、旅游资源产业路项目明细'!$U:$U,'[8]乡镇通三级、旅游资源产业路项目明细'!$U:$U)</f>
        <v>#N/A</v>
      </c>
      <c r="AB2567" s="7" t="e">
        <f>VLOOKUP(F2567,[9]项目建设投资计划表!$L$7:$O$83,4,0)</f>
        <v>#N/A</v>
      </c>
    </row>
    <row r="2568" spans="1:28" ht="25.15" customHeight="1" outlineLevel="3" x14ac:dyDescent="0.4">
      <c r="A2568" s="4" t="s">
        <v>22</v>
      </c>
      <c r="B2568" s="4" t="s">
        <v>179</v>
      </c>
      <c r="C2568" s="4" t="s">
        <v>7469</v>
      </c>
      <c r="D2568" s="4" t="s">
        <v>2455</v>
      </c>
      <c r="E2568" s="9"/>
      <c r="F2568" s="4" t="s">
        <v>7692</v>
      </c>
      <c r="G2568" s="4" t="s">
        <v>327</v>
      </c>
      <c r="H2568" s="9" t="s">
        <v>291</v>
      </c>
      <c r="I2568" s="9" t="s">
        <v>283</v>
      </c>
      <c r="J2568" s="4">
        <v>1.1000000000000001</v>
      </c>
      <c r="K2568" s="4" t="s">
        <v>377</v>
      </c>
      <c r="L2568" s="4" t="s">
        <v>1021</v>
      </c>
      <c r="M2568" s="4">
        <v>1.1000000000000001</v>
      </c>
      <c r="N2568" s="4"/>
      <c r="O2568" s="4" t="s">
        <v>284</v>
      </c>
      <c r="P2568" s="4" t="s">
        <v>279</v>
      </c>
      <c r="Q2568" s="4" t="s">
        <v>2455</v>
      </c>
      <c r="R2568" s="4"/>
      <c r="S2568" s="18"/>
      <c r="U2568" s="7">
        <f>VLOOKUP(F2568,[6]农村公路!$I$6:$W$11652,15,0)</f>
        <v>1.1000000000000001</v>
      </c>
      <c r="V2568" s="7">
        <f t="shared" si="127"/>
        <v>0</v>
      </c>
      <c r="W2568" s="7" t="e">
        <f>VLOOKUP(F2568,'[7]乡镇通三级、旅游资源产业路项目明细'!$F$8:$S$1305,14,0)</f>
        <v>#N/A</v>
      </c>
      <c r="AA2568" s="7" t="e">
        <f>_xlfn.XLOOKUP(F2568,'[8]乡镇通三级、旅游资源产业路项目明细'!$U:$U,'[8]乡镇通三级、旅游资源产业路项目明细'!$U:$U)</f>
        <v>#N/A</v>
      </c>
      <c r="AB2568" s="7" t="e">
        <f>VLOOKUP(F2568,[9]项目建设投资计划表!$L$7:$O$83,4,0)</f>
        <v>#N/A</v>
      </c>
    </row>
    <row r="2569" spans="1:28" ht="25.15" customHeight="1" outlineLevel="3" x14ac:dyDescent="0.4">
      <c r="A2569" s="4" t="s">
        <v>22</v>
      </c>
      <c r="B2569" s="4" t="s">
        <v>179</v>
      </c>
      <c r="C2569" s="4" t="s">
        <v>7492</v>
      </c>
      <c r="D2569" s="4" t="s">
        <v>7693</v>
      </c>
      <c r="E2569" s="9"/>
      <c r="F2569" s="4" t="s">
        <v>7694</v>
      </c>
      <c r="G2569" s="4" t="s">
        <v>327</v>
      </c>
      <c r="H2569" s="9" t="s">
        <v>291</v>
      </c>
      <c r="I2569" s="9" t="s">
        <v>283</v>
      </c>
      <c r="J2569" s="4">
        <v>0.12</v>
      </c>
      <c r="K2569" s="4" t="s">
        <v>377</v>
      </c>
      <c r="L2569" s="4" t="s">
        <v>279</v>
      </c>
      <c r="M2569" s="4">
        <v>0.12</v>
      </c>
      <c r="N2569" s="4"/>
      <c r="O2569" s="4" t="s">
        <v>284</v>
      </c>
      <c r="P2569" s="4" t="s">
        <v>279</v>
      </c>
      <c r="Q2569" s="4" t="s">
        <v>7693</v>
      </c>
      <c r="R2569" s="4"/>
      <c r="S2569" s="18"/>
      <c r="U2569" s="7">
        <f>VLOOKUP(F2569,[6]农村公路!$I$6:$W$11652,15,0)</f>
        <v>0.12</v>
      </c>
      <c r="V2569" s="7">
        <f t="shared" si="127"/>
        <v>0</v>
      </c>
      <c r="W2569" s="7" t="e">
        <f>VLOOKUP(F2569,'[7]乡镇通三级、旅游资源产业路项目明细'!$F$8:$S$1305,14,0)</f>
        <v>#N/A</v>
      </c>
      <c r="AA2569" s="7" t="e">
        <f>_xlfn.XLOOKUP(F2569,'[8]乡镇通三级、旅游资源产业路项目明细'!$U:$U,'[8]乡镇通三级、旅游资源产业路项目明细'!$U:$U)</f>
        <v>#N/A</v>
      </c>
      <c r="AB2569" s="7" t="e">
        <f>VLOOKUP(F2569,[9]项目建设投资计划表!$L$7:$O$83,4,0)</f>
        <v>#N/A</v>
      </c>
    </row>
    <row r="2570" spans="1:28" ht="25.15" customHeight="1" outlineLevel="3" x14ac:dyDescent="0.4">
      <c r="A2570" s="4" t="s">
        <v>22</v>
      </c>
      <c r="B2570" s="4" t="s">
        <v>179</v>
      </c>
      <c r="C2570" s="4" t="s">
        <v>7492</v>
      </c>
      <c r="D2570" s="4" t="s">
        <v>7693</v>
      </c>
      <c r="E2570" s="9"/>
      <c r="F2570" s="4" t="s">
        <v>7695</v>
      </c>
      <c r="G2570" s="4" t="s">
        <v>327</v>
      </c>
      <c r="H2570" s="9" t="s">
        <v>291</v>
      </c>
      <c r="I2570" s="9" t="s">
        <v>283</v>
      </c>
      <c r="J2570" s="4">
        <v>0.21</v>
      </c>
      <c r="K2570" s="4" t="s">
        <v>377</v>
      </c>
      <c r="L2570" s="4" t="s">
        <v>1021</v>
      </c>
      <c r="M2570" s="4">
        <v>0.21</v>
      </c>
      <c r="N2570" s="4"/>
      <c r="O2570" s="4" t="s">
        <v>284</v>
      </c>
      <c r="P2570" s="4" t="s">
        <v>279</v>
      </c>
      <c r="Q2570" s="4" t="s">
        <v>7693</v>
      </c>
      <c r="R2570" s="4"/>
      <c r="S2570" s="18"/>
      <c r="U2570" s="7">
        <f>VLOOKUP(F2570,[6]农村公路!$I$6:$W$11652,15,0)</f>
        <v>0.21</v>
      </c>
      <c r="V2570" s="7">
        <f t="shared" si="127"/>
        <v>0</v>
      </c>
      <c r="W2570" s="7" t="e">
        <f>VLOOKUP(F2570,'[7]乡镇通三级、旅游资源产业路项目明细'!$F$8:$S$1305,14,0)</f>
        <v>#N/A</v>
      </c>
      <c r="AA2570" s="7" t="e">
        <f>_xlfn.XLOOKUP(F2570,'[8]乡镇通三级、旅游资源产业路项目明细'!$U:$U,'[8]乡镇通三级、旅游资源产业路项目明细'!$U:$U)</f>
        <v>#N/A</v>
      </c>
      <c r="AB2570" s="7" t="e">
        <f>VLOOKUP(F2570,[9]项目建设投资计划表!$L$7:$O$83,4,0)</f>
        <v>#N/A</v>
      </c>
    </row>
    <row r="2571" spans="1:28" ht="25.15" customHeight="1" outlineLevel="3" x14ac:dyDescent="0.4">
      <c r="A2571" s="4" t="s">
        <v>22</v>
      </c>
      <c r="B2571" s="4" t="s">
        <v>179</v>
      </c>
      <c r="C2571" s="4" t="s">
        <v>7492</v>
      </c>
      <c r="D2571" s="4" t="s">
        <v>7693</v>
      </c>
      <c r="E2571" s="9"/>
      <c r="F2571" s="4" t="s">
        <v>7696</v>
      </c>
      <c r="G2571" s="4" t="s">
        <v>327</v>
      </c>
      <c r="H2571" s="9" t="s">
        <v>291</v>
      </c>
      <c r="I2571" s="9" t="s">
        <v>283</v>
      </c>
      <c r="J2571" s="4">
        <v>0.33</v>
      </c>
      <c r="K2571" s="4" t="s">
        <v>377</v>
      </c>
      <c r="L2571" s="4" t="s">
        <v>1021</v>
      </c>
      <c r="M2571" s="4">
        <v>0.33</v>
      </c>
      <c r="N2571" s="4"/>
      <c r="O2571" s="4" t="s">
        <v>284</v>
      </c>
      <c r="P2571" s="4" t="s">
        <v>279</v>
      </c>
      <c r="Q2571" s="4" t="s">
        <v>7693</v>
      </c>
      <c r="R2571" s="4"/>
      <c r="S2571" s="18"/>
      <c r="U2571" s="7">
        <f>VLOOKUP(F2571,[6]农村公路!$I$6:$W$11652,15,0)</f>
        <v>0.33</v>
      </c>
      <c r="V2571" s="7">
        <f t="shared" si="127"/>
        <v>0</v>
      </c>
      <c r="W2571" s="7" t="e">
        <f>VLOOKUP(F2571,'[7]乡镇通三级、旅游资源产业路项目明细'!$F$8:$S$1305,14,0)</f>
        <v>#N/A</v>
      </c>
      <c r="AA2571" s="7" t="e">
        <f>_xlfn.XLOOKUP(F2571,'[8]乡镇通三级、旅游资源产业路项目明细'!$U:$U,'[8]乡镇通三级、旅游资源产业路项目明细'!$U:$U)</f>
        <v>#N/A</v>
      </c>
      <c r="AB2571" s="7" t="e">
        <f>VLOOKUP(F2571,[9]项目建设投资计划表!$L$7:$O$83,4,0)</f>
        <v>#N/A</v>
      </c>
    </row>
    <row r="2572" spans="1:28" ht="25.15" customHeight="1" outlineLevel="3" x14ac:dyDescent="0.4">
      <c r="A2572" s="4" t="s">
        <v>22</v>
      </c>
      <c r="B2572" s="4" t="s">
        <v>179</v>
      </c>
      <c r="C2572" s="4" t="s">
        <v>7492</v>
      </c>
      <c r="D2572" s="4" t="s">
        <v>7693</v>
      </c>
      <c r="E2572" s="9"/>
      <c r="F2572" s="4" t="s">
        <v>7697</v>
      </c>
      <c r="G2572" s="4" t="s">
        <v>327</v>
      </c>
      <c r="H2572" s="9" t="s">
        <v>291</v>
      </c>
      <c r="I2572" s="9" t="s">
        <v>283</v>
      </c>
      <c r="J2572" s="4">
        <v>0.27</v>
      </c>
      <c r="K2572" s="4" t="s">
        <v>377</v>
      </c>
      <c r="L2572" s="4" t="s">
        <v>1021</v>
      </c>
      <c r="M2572" s="4">
        <v>0.27</v>
      </c>
      <c r="N2572" s="4"/>
      <c r="O2572" s="4" t="s">
        <v>284</v>
      </c>
      <c r="P2572" s="4" t="s">
        <v>279</v>
      </c>
      <c r="Q2572" s="4" t="s">
        <v>7693</v>
      </c>
      <c r="R2572" s="4"/>
      <c r="S2572" s="18"/>
      <c r="U2572" s="7">
        <f>VLOOKUP(F2572,[6]农村公路!$I$6:$W$11652,15,0)</f>
        <v>0.27</v>
      </c>
      <c r="V2572" s="7">
        <f t="shared" si="127"/>
        <v>0</v>
      </c>
      <c r="W2572" s="7" t="e">
        <f>VLOOKUP(F2572,'[7]乡镇通三级、旅游资源产业路项目明细'!$F$8:$S$1305,14,0)</f>
        <v>#N/A</v>
      </c>
      <c r="AA2572" s="7" t="e">
        <f>_xlfn.XLOOKUP(F2572,'[8]乡镇通三级、旅游资源产业路项目明细'!$U:$U,'[8]乡镇通三级、旅游资源产业路项目明细'!$U:$U)</f>
        <v>#N/A</v>
      </c>
      <c r="AB2572" s="7" t="e">
        <f>VLOOKUP(F2572,[9]项目建设投资计划表!$L$7:$O$83,4,0)</f>
        <v>#N/A</v>
      </c>
    </row>
    <row r="2573" spans="1:28" ht="25.15" customHeight="1" outlineLevel="3" x14ac:dyDescent="0.4">
      <c r="A2573" s="4" t="s">
        <v>22</v>
      </c>
      <c r="B2573" s="4" t="s">
        <v>179</v>
      </c>
      <c r="C2573" s="4" t="s">
        <v>7461</v>
      </c>
      <c r="D2573" s="4" t="s">
        <v>7698</v>
      </c>
      <c r="E2573" s="9"/>
      <c r="F2573" s="4" t="s">
        <v>7699</v>
      </c>
      <c r="G2573" s="4" t="s">
        <v>327</v>
      </c>
      <c r="H2573" s="9" t="s">
        <v>291</v>
      </c>
      <c r="I2573" s="9" t="s">
        <v>283</v>
      </c>
      <c r="J2573" s="4">
        <v>0.28000000000000003</v>
      </c>
      <c r="K2573" s="4" t="s">
        <v>377</v>
      </c>
      <c r="L2573" s="4" t="s">
        <v>1021</v>
      </c>
      <c r="M2573" s="4">
        <v>0.28000000000000003</v>
      </c>
      <c r="N2573" s="4"/>
      <c r="O2573" s="4" t="s">
        <v>284</v>
      </c>
      <c r="P2573" s="4" t="s">
        <v>279</v>
      </c>
      <c r="Q2573" s="4" t="s">
        <v>7698</v>
      </c>
      <c r="R2573" s="4"/>
      <c r="S2573" s="18"/>
      <c r="U2573" s="7">
        <f>VLOOKUP(F2573,[6]农村公路!$I$6:$W$11652,15,0)</f>
        <v>0.28000000000000003</v>
      </c>
      <c r="V2573" s="7">
        <f t="shared" si="127"/>
        <v>0</v>
      </c>
      <c r="W2573" s="7" t="e">
        <f>VLOOKUP(F2573,'[7]乡镇通三级、旅游资源产业路项目明细'!$F$8:$S$1305,14,0)</f>
        <v>#N/A</v>
      </c>
      <c r="AA2573" s="7" t="e">
        <f>_xlfn.XLOOKUP(F2573,'[8]乡镇通三级、旅游资源产业路项目明细'!$U:$U,'[8]乡镇通三级、旅游资源产业路项目明细'!$U:$U)</f>
        <v>#N/A</v>
      </c>
      <c r="AB2573" s="7" t="e">
        <f>VLOOKUP(F2573,[9]项目建设投资计划表!$L$7:$O$83,4,0)</f>
        <v>#N/A</v>
      </c>
    </row>
    <row r="2574" spans="1:28" ht="25.15" customHeight="1" outlineLevel="3" x14ac:dyDescent="0.4">
      <c r="A2574" s="4" t="s">
        <v>22</v>
      </c>
      <c r="B2574" s="4" t="s">
        <v>179</v>
      </c>
      <c r="C2574" s="4" t="s">
        <v>7461</v>
      </c>
      <c r="D2574" s="4" t="s">
        <v>7698</v>
      </c>
      <c r="E2574" s="9"/>
      <c r="F2574" s="4" t="s">
        <v>7700</v>
      </c>
      <c r="G2574" s="4" t="s">
        <v>327</v>
      </c>
      <c r="H2574" s="9" t="s">
        <v>291</v>
      </c>
      <c r="I2574" s="9" t="s">
        <v>283</v>
      </c>
      <c r="J2574" s="4">
        <v>0.21</v>
      </c>
      <c r="K2574" s="4" t="s">
        <v>377</v>
      </c>
      <c r="L2574" s="4" t="s">
        <v>1021</v>
      </c>
      <c r="M2574" s="4">
        <v>0.21</v>
      </c>
      <c r="N2574" s="4"/>
      <c r="O2574" s="4" t="s">
        <v>284</v>
      </c>
      <c r="P2574" s="4" t="s">
        <v>279</v>
      </c>
      <c r="Q2574" s="4" t="s">
        <v>7698</v>
      </c>
      <c r="R2574" s="4"/>
      <c r="S2574" s="18"/>
      <c r="U2574" s="7">
        <f>VLOOKUP(F2574,[6]农村公路!$I$6:$W$11652,15,0)</f>
        <v>0.21</v>
      </c>
      <c r="V2574" s="7">
        <f t="shared" si="127"/>
        <v>0</v>
      </c>
      <c r="W2574" s="7" t="e">
        <f>VLOOKUP(F2574,'[7]乡镇通三级、旅游资源产业路项目明细'!$F$8:$S$1305,14,0)</f>
        <v>#N/A</v>
      </c>
      <c r="AA2574" s="7" t="e">
        <f>_xlfn.XLOOKUP(F2574,'[8]乡镇通三级、旅游资源产业路项目明细'!$U:$U,'[8]乡镇通三级、旅游资源产业路项目明细'!$U:$U)</f>
        <v>#N/A</v>
      </c>
      <c r="AB2574" s="7" t="e">
        <f>VLOOKUP(F2574,[9]项目建设投资计划表!$L$7:$O$83,4,0)</f>
        <v>#N/A</v>
      </c>
    </row>
    <row r="2575" spans="1:28" ht="25.15" customHeight="1" outlineLevel="3" x14ac:dyDescent="0.4">
      <c r="A2575" s="4" t="s">
        <v>22</v>
      </c>
      <c r="B2575" s="4" t="s">
        <v>179</v>
      </c>
      <c r="C2575" s="4" t="s">
        <v>7487</v>
      </c>
      <c r="D2575" s="4" t="s">
        <v>7701</v>
      </c>
      <c r="E2575" s="9"/>
      <c r="F2575" s="4" t="s">
        <v>7702</v>
      </c>
      <c r="G2575" s="4" t="s">
        <v>327</v>
      </c>
      <c r="H2575" s="9" t="s">
        <v>291</v>
      </c>
      <c r="I2575" s="9" t="s">
        <v>283</v>
      </c>
      <c r="J2575" s="4">
        <v>0.4</v>
      </c>
      <c r="K2575" s="4" t="s">
        <v>377</v>
      </c>
      <c r="L2575" s="4" t="s">
        <v>1259</v>
      </c>
      <c r="M2575" s="4">
        <v>0.4</v>
      </c>
      <c r="N2575" s="4"/>
      <c r="O2575" s="4" t="s">
        <v>284</v>
      </c>
      <c r="P2575" s="4" t="s">
        <v>279</v>
      </c>
      <c r="Q2575" s="4" t="s">
        <v>7701</v>
      </c>
      <c r="R2575" s="4"/>
      <c r="S2575" s="18"/>
      <c r="U2575" s="7">
        <f>VLOOKUP(F2575,[6]农村公路!$I$6:$W$11652,15,0)</f>
        <v>0.4</v>
      </c>
      <c r="V2575" s="7">
        <f t="shared" si="127"/>
        <v>0</v>
      </c>
      <c r="W2575" s="7" t="e">
        <f>VLOOKUP(F2575,'[7]乡镇通三级、旅游资源产业路项目明细'!$F$8:$S$1305,14,0)</f>
        <v>#N/A</v>
      </c>
      <c r="AA2575" s="7" t="e">
        <f>_xlfn.XLOOKUP(F2575,'[8]乡镇通三级、旅游资源产业路项目明细'!$U:$U,'[8]乡镇通三级、旅游资源产业路项目明细'!$U:$U)</f>
        <v>#N/A</v>
      </c>
      <c r="AB2575" s="7" t="e">
        <f>VLOOKUP(F2575,[9]项目建设投资计划表!$L$7:$O$83,4,0)</f>
        <v>#N/A</v>
      </c>
    </row>
    <row r="2576" spans="1:28" ht="25.15" customHeight="1" outlineLevel="3" x14ac:dyDescent="0.4">
      <c r="A2576" s="4" t="s">
        <v>22</v>
      </c>
      <c r="B2576" s="4" t="s">
        <v>179</v>
      </c>
      <c r="C2576" s="4" t="s">
        <v>7482</v>
      </c>
      <c r="D2576" s="4" t="s">
        <v>7703</v>
      </c>
      <c r="E2576" s="9"/>
      <c r="F2576" s="4" t="s">
        <v>7704</v>
      </c>
      <c r="G2576" s="4" t="s">
        <v>327</v>
      </c>
      <c r="H2576" s="9" t="s">
        <v>291</v>
      </c>
      <c r="I2576" s="9" t="s">
        <v>283</v>
      </c>
      <c r="J2576" s="4">
        <v>0.6</v>
      </c>
      <c r="K2576" s="4" t="s">
        <v>377</v>
      </c>
      <c r="L2576" s="4">
        <v>0</v>
      </c>
      <c r="M2576" s="4">
        <v>0.6</v>
      </c>
      <c r="N2576" s="4"/>
      <c r="O2576" s="4" t="s">
        <v>284</v>
      </c>
      <c r="P2576" s="4" t="s">
        <v>279</v>
      </c>
      <c r="Q2576" s="4" t="s">
        <v>7703</v>
      </c>
      <c r="R2576" s="4"/>
      <c r="S2576" s="18"/>
      <c r="U2576" s="7">
        <f>VLOOKUP(F2576,[6]农村公路!$I$6:$W$11652,15,0)</f>
        <v>0.6</v>
      </c>
      <c r="V2576" s="7">
        <f t="shared" si="127"/>
        <v>0</v>
      </c>
      <c r="W2576" s="7" t="e">
        <f>VLOOKUP(F2576,'[7]乡镇通三级、旅游资源产业路项目明细'!$F$8:$S$1305,14,0)</f>
        <v>#N/A</v>
      </c>
      <c r="AA2576" s="7" t="e">
        <f>_xlfn.XLOOKUP(F2576,'[8]乡镇通三级、旅游资源产业路项目明细'!$U:$U,'[8]乡镇通三级、旅游资源产业路项目明细'!$U:$U)</f>
        <v>#N/A</v>
      </c>
      <c r="AB2576" s="7" t="e">
        <f>VLOOKUP(F2576,[9]项目建设投资计划表!$L$7:$O$83,4,0)</f>
        <v>#N/A</v>
      </c>
    </row>
    <row r="2577" spans="1:28" ht="25.15" customHeight="1" outlineLevel="3" x14ac:dyDescent="0.4">
      <c r="A2577" s="4" t="s">
        <v>22</v>
      </c>
      <c r="B2577" s="4" t="s">
        <v>179</v>
      </c>
      <c r="C2577" s="4" t="s">
        <v>7461</v>
      </c>
      <c r="D2577" s="4" t="s">
        <v>7705</v>
      </c>
      <c r="E2577" s="9"/>
      <c r="F2577" s="4" t="s">
        <v>7706</v>
      </c>
      <c r="G2577" s="4" t="s">
        <v>327</v>
      </c>
      <c r="H2577" s="9" t="s">
        <v>291</v>
      </c>
      <c r="I2577" s="9" t="s">
        <v>283</v>
      </c>
      <c r="J2577" s="4">
        <v>0.18</v>
      </c>
      <c r="K2577" s="4" t="s">
        <v>377</v>
      </c>
      <c r="L2577" s="4" t="s">
        <v>1021</v>
      </c>
      <c r="M2577" s="4">
        <v>0.18</v>
      </c>
      <c r="N2577" s="4"/>
      <c r="O2577" s="4" t="s">
        <v>284</v>
      </c>
      <c r="P2577" s="4" t="s">
        <v>279</v>
      </c>
      <c r="Q2577" s="4" t="s">
        <v>7705</v>
      </c>
      <c r="R2577" s="4"/>
      <c r="S2577" s="18"/>
      <c r="U2577" s="7">
        <f>VLOOKUP(F2577,[6]农村公路!$I$6:$W$11652,15,0)</f>
        <v>0.18</v>
      </c>
      <c r="V2577" s="7">
        <f t="shared" si="127"/>
        <v>0</v>
      </c>
      <c r="W2577" s="7" t="e">
        <f>VLOOKUP(F2577,'[7]乡镇通三级、旅游资源产业路项目明细'!$F$8:$S$1305,14,0)</f>
        <v>#N/A</v>
      </c>
      <c r="AA2577" s="7" t="e">
        <f>_xlfn.XLOOKUP(F2577,'[8]乡镇通三级、旅游资源产业路项目明细'!$U:$U,'[8]乡镇通三级、旅游资源产业路项目明细'!$U:$U)</f>
        <v>#N/A</v>
      </c>
      <c r="AB2577" s="7" t="e">
        <f>VLOOKUP(F2577,[9]项目建设投资计划表!$L$7:$O$83,4,0)</f>
        <v>#N/A</v>
      </c>
    </row>
    <row r="2578" spans="1:28" ht="25.15" customHeight="1" outlineLevel="3" x14ac:dyDescent="0.4">
      <c r="A2578" s="4" t="s">
        <v>22</v>
      </c>
      <c r="B2578" s="4" t="s">
        <v>179</v>
      </c>
      <c r="C2578" s="4" t="s">
        <v>7454</v>
      </c>
      <c r="D2578" s="4" t="s">
        <v>662</v>
      </c>
      <c r="E2578" s="9"/>
      <c r="F2578" s="4" t="s">
        <v>7707</v>
      </c>
      <c r="G2578" s="4" t="s">
        <v>327</v>
      </c>
      <c r="H2578" s="9" t="s">
        <v>291</v>
      </c>
      <c r="I2578" s="9" t="s">
        <v>283</v>
      </c>
      <c r="J2578" s="4">
        <v>0.28999999999999998</v>
      </c>
      <c r="K2578" s="4" t="s">
        <v>377</v>
      </c>
      <c r="L2578" s="4" t="s">
        <v>1021</v>
      </c>
      <c r="M2578" s="4">
        <v>0.28999999999999998</v>
      </c>
      <c r="N2578" s="4"/>
      <c r="O2578" s="4" t="s">
        <v>284</v>
      </c>
      <c r="P2578" s="4" t="s">
        <v>279</v>
      </c>
      <c r="Q2578" s="4" t="s">
        <v>662</v>
      </c>
      <c r="R2578" s="4"/>
      <c r="S2578" s="18"/>
      <c r="U2578" s="7">
        <f>VLOOKUP(F2578,[6]农村公路!$I$6:$W$11652,15,0)</f>
        <v>0.28999999999999998</v>
      </c>
      <c r="V2578" s="7">
        <f t="shared" si="127"/>
        <v>0</v>
      </c>
      <c r="W2578" s="7" t="e">
        <f>VLOOKUP(F2578,'[7]乡镇通三级、旅游资源产业路项目明细'!$F$8:$S$1305,14,0)</f>
        <v>#N/A</v>
      </c>
      <c r="AA2578" s="7" t="e">
        <f>_xlfn.XLOOKUP(F2578,'[8]乡镇通三级、旅游资源产业路项目明细'!$U:$U,'[8]乡镇通三级、旅游资源产业路项目明细'!$U:$U)</f>
        <v>#N/A</v>
      </c>
      <c r="AB2578" s="7" t="e">
        <f>VLOOKUP(F2578,[9]项目建设投资计划表!$L$7:$O$83,4,0)</f>
        <v>#N/A</v>
      </c>
    </row>
    <row r="2579" spans="1:28" ht="25.15" customHeight="1" outlineLevel="3" x14ac:dyDescent="0.4">
      <c r="A2579" s="4" t="s">
        <v>22</v>
      </c>
      <c r="B2579" s="4" t="s">
        <v>179</v>
      </c>
      <c r="C2579" s="4" t="s">
        <v>7575</v>
      </c>
      <c r="D2579" s="4" t="s">
        <v>7708</v>
      </c>
      <c r="E2579" s="9"/>
      <c r="F2579" s="4" t="s">
        <v>7709</v>
      </c>
      <c r="G2579" s="4" t="s">
        <v>327</v>
      </c>
      <c r="H2579" s="9" t="s">
        <v>291</v>
      </c>
      <c r="I2579" s="9" t="s">
        <v>283</v>
      </c>
      <c r="J2579" s="4">
        <v>0.7</v>
      </c>
      <c r="K2579" s="4" t="s">
        <v>377</v>
      </c>
      <c r="L2579" s="4" t="s">
        <v>1021</v>
      </c>
      <c r="M2579" s="4">
        <v>0.7</v>
      </c>
      <c r="N2579" s="4"/>
      <c r="O2579" s="4" t="s">
        <v>284</v>
      </c>
      <c r="P2579" s="4" t="s">
        <v>279</v>
      </c>
      <c r="Q2579" s="4" t="s">
        <v>7708</v>
      </c>
      <c r="R2579" s="4"/>
      <c r="S2579" s="18"/>
      <c r="U2579" s="7">
        <f>VLOOKUP(F2579,[6]农村公路!$I$6:$W$11652,15,0)</f>
        <v>0.7</v>
      </c>
      <c r="V2579" s="7">
        <f t="shared" si="127"/>
        <v>0</v>
      </c>
      <c r="W2579" s="7" t="e">
        <f>VLOOKUP(F2579,'[7]乡镇通三级、旅游资源产业路项目明细'!$F$8:$S$1305,14,0)</f>
        <v>#N/A</v>
      </c>
      <c r="AA2579" s="7" t="e">
        <f>_xlfn.XLOOKUP(F2579,'[8]乡镇通三级、旅游资源产业路项目明细'!$U:$U,'[8]乡镇通三级、旅游资源产业路项目明细'!$U:$U)</f>
        <v>#N/A</v>
      </c>
      <c r="AB2579" s="7" t="e">
        <f>VLOOKUP(F2579,[9]项目建设投资计划表!$L$7:$O$83,4,0)</f>
        <v>#N/A</v>
      </c>
    </row>
    <row r="2580" spans="1:28" ht="25.15" customHeight="1" outlineLevel="3" x14ac:dyDescent="0.4">
      <c r="A2580" s="4" t="s">
        <v>22</v>
      </c>
      <c r="B2580" s="4" t="s">
        <v>179</v>
      </c>
      <c r="C2580" s="4" t="s">
        <v>7550</v>
      </c>
      <c r="D2580" s="4" t="s">
        <v>6146</v>
      </c>
      <c r="E2580" s="9"/>
      <c r="F2580" s="4" t="s">
        <v>7710</v>
      </c>
      <c r="G2580" s="4" t="s">
        <v>327</v>
      </c>
      <c r="H2580" s="9" t="s">
        <v>291</v>
      </c>
      <c r="I2580" s="9" t="s">
        <v>283</v>
      </c>
      <c r="J2580" s="4">
        <v>0.56000000000000005</v>
      </c>
      <c r="K2580" s="4" t="s">
        <v>377</v>
      </c>
      <c r="L2580" s="4" t="s">
        <v>1021</v>
      </c>
      <c r="M2580" s="4">
        <v>0.56000000000000005</v>
      </c>
      <c r="N2580" s="4"/>
      <c r="O2580" s="4" t="s">
        <v>284</v>
      </c>
      <c r="P2580" s="4" t="s">
        <v>279</v>
      </c>
      <c r="Q2580" s="4" t="s">
        <v>6146</v>
      </c>
      <c r="R2580" s="4"/>
      <c r="S2580" s="18"/>
      <c r="U2580" s="7">
        <f>VLOOKUP(F2580,[6]农村公路!$I$6:$W$11652,15,0)</f>
        <v>0.56000000000000005</v>
      </c>
      <c r="V2580" s="7">
        <f t="shared" si="127"/>
        <v>0</v>
      </c>
      <c r="W2580" s="7" t="e">
        <f>VLOOKUP(F2580,'[7]乡镇通三级、旅游资源产业路项目明细'!$F$8:$S$1305,14,0)</f>
        <v>#N/A</v>
      </c>
      <c r="AA2580" s="7" t="e">
        <f>_xlfn.XLOOKUP(F2580,'[8]乡镇通三级、旅游资源产业路项目明细'!$U:$U,'[8]乡镇通三级、旅游资源产业路项目明细'!$U:$U)</f>
        <v>#N/A</v>
      </c>
      <c r="AB2580" s="7" t="e">
        <f>VLOOKUP(F2580,[9]项目建设投资计划表!$L$7:$O$83,4,0)</f>
        <v>#N/A</v>
      </c>
    </row>
    <row r="2581" spans="1:28" ht="25.15" customHeight="1" outlineLevel="3" x14ac:dyDescent="0.4">
      <c r="A2581" s="4" t="s">
        <v>22</v>
      </c>
      <c r="B2581" s="4" t="s">
        <v>179</v>
      </c>
      <c r="C2581" s="4" t="s">
        <v>7575</v>
      </c>
      <c r="D2581" s="4" t="s">
        <v>7711</v>
      </c>
      <c r="E2581" s="9"/>
      <c r="F2581" s="4" t="s">
        <v>7712</v>
      </c>
      <c r="G2581" s="4" t="s">
        <v>327</v>
      </c>
      <c r="H2581" s="9" t="s">
        <v>291</v>
      </c>
      <c r="I2581" s="9" t="s">
        <v>283</v>
      </c>
      <c r="J2581" s="4">
        <v>0.3</v>
      </c>
      <c r="K2581" s="4" t="s">
        <v>377</v>
      </c>
      <c r="L2581" s="4">
        <v>0</v>
      </c>
      <c r="M2581" s="4">
        <v>0.3</v>
      </c>
      <c r="N2581" s="4"/>
      <c r="O2581" s="4" t="s">
        <v>284</v>
      </c>
      <c r="P2581" s="4" t="s">
        <v>279</v>
      </c>
      <c r="Q2581" s="4" t="s">
        <v>7711</v>
      </c>
      <c r="R2581" s="4"/>
      <c r="S2581" s="18"/>
      <c r="U2581" s="7">
        <f>VLOOKUP(F2581,[6]农村公路!$I$6:$W$11652,15,0)</f>
        <v>0.3</v>
      </c>
      <c r="V2581" s="7">
        <f t="shared" si="127"/>
        <v>0</v>
      </c>
      <c r="W2581" s="7" t="e">
        <f>VLOOKUP(F2581,'[7]乡镇通三级、旅游资源产业路项目明细'!$F$8:$S$1305,14,0)</f>
        <v>#N/A</v>
      </c>
      <c r="AA2581" s="7" t="e">
        <f>_xlfn.XLOOKUP(F2581,'[8]乡镇通三级、旅游资源产业路项目明细'!$U:$U,'[8]乡镇通三级、旅游资源产业路项目明细'!$U:$U)</f>
        <v>#N/A</v>
      </c>
      <c r="AB2581" s="7" t="e">
        <f>VLOOKUP(F2581,[9]项目建设投资计划表!$L$7:$O$83,4,0)</f>
        <v>#N/A</v>
      </c>
    </row>
    <row r="2582" spans="1:28" ht="25.15" customHeight="1" outlineLevel="3" x14ac:dyDescent="0.4">
      <c r="A2582" s="4" t="s">
        <v>22</v>
      </c>
      <c r="B2582" s="4" t="s">
        <v>179</v>
      </c>
      <c r="C2582" s="4" t="s">
        <v>7575</v>
      </c>
      <c r="D2582" s="4" t="s">
        <v>7711</v>
      </c>
      <c r="E2582" s="9"/>
      <c r="F2582" s="4" t="s">
        <v>7713</v>
      </c>
      <c r="G2582" s="4" t="s">
        <v>327</v>
      </c>
      <c r="H2582" s="9" t="s">
        <v>291</v>
      </c>
      <c r="I2582" s="9" t="s">
        <v>283</v>
      </c>
      <c r="J2582" s="4">
        <v>0.9</v>
      </c>
      <c r="K2582" s="4" t="s">
        <v>377</v>
      </c>
      <c r="L2582" s="4" t="s">
        <v>1259</v>
      </c>
      <c r="M2582" s="4">
        <v>0.9</v>
      </c>
      <c r="N2582" s="4"/>
      <c r="O2582" s="4" t="s">
        <v>284</v>
      </c>
      <c r="P2582" s="4" t="s">
        <v>279</v>
      </c>
      <c r="Q2582" s="4" t="s">
        <v>7711</v>
      </c>
      <c r="R2582" s="4"/>
      <c r="S2582" s="18"/>
      <c r="U2582" s="7">
        <f>VLOOKUP(F2582,[6]农村公路!$I$6:$W$11652,15,0)</f>
        <v>0.9</v>
      </c>
      <c r="V2582" s="7">
        <f t="shared" si="127"/>
        <v>0</v>
      </c>
      <c r="W2582" s="7" t="e">
        <f>VLOOKUP(F2582,'[7]乡镇通三级、旅游资源产业路项目明细'!$F$8:$S$1305,14,0)</f>
        <v>#N/A</v>
      </c>
      <c r="AA2582" s="7" t="e">
        <f>_xlfn.XLOOKUP(F2582,'[8]乡镇通三级、旅游资源产业路项目明细'!$U:$U,'[8]乡镇通三级、旅游资源产业路项目明细'!$U:$U)</f>
        <v>#N/A</v>
      </c>
      <c r="AB2582" s="7" t="e">
        <f>VLOOKUP(F2582,[9]项目建设投资计划表!$L$7:$O$83,4,0)</f>
        <v>#N/A</v>
      </c>
    </row>
    <row r="2583" spans="1:28" ht="25.15" customHeight="1" outlineLevel="3" x14ac:dyDescent="0.4">
      <c r="A2583" s="4" t="s">
        <v>22</v>
      </c>
      <c r="B2583" s="4" t="s">
        <v>179</v>
      </c>
      <c r="C2583" s="4" t="s">
        <v>7575</v>
      </c>
      <c r="D2583" s="4" t="s">
        <v>7711</v>
      </c>
      <c r="E2583" s="9"/>
      <c r="F2583" s="4" t="s">
        <v>7714</v>
      </c>
      <c r="G2583" s="4" t="s">
        <v>327</v>
      </c>
      <c r="H2583" s="9" t="s">
        <v>291</v>
      </c>
      <c r="I2583" s="9" t="s">
        <v>283</v>
      </c>
      <c r="J2583" s="4">
        <v>0.8</v>
      </c>
      <c r="K2583" s="4" t="s">
        <v>377</v>
      </c>
      <c r="L2583" s="4">
        <v>0</v>
      </c>
      <c r="M2583" s="4">
        <v>0.8</v>
      </c>
      <c r="N2583" s="4"/>
      <c r="O2583" s="4" t="s">
        <v>284</v>
      </c>
      <c r="P2583" s="4" t="s">
        <v>279</v>
      </c>
      <c r="Q2583" s="4" t="s">
        <v>7711</v>
      </c>
      <c r="R2583" s="4"/>
      <c r="S2583" s="18"/>
      <c r="U2583" s="7">
        <f>VLOOKUP(F2583,[6]农村公路!$I$6:$W$11652,15,0)</f>
        <v>0.8</v>
      </c>
      <c r="V2583" s="7">
        <f t="shared" si="127"/>
        <v>0</v>
      </c>
      <c r="W2583" s="7" t="e">
        <f>VLOOKUP(F2583,'[7]乡镇通三级、旅游资源产业路项目明细'!$F$8:$S$1305,14,0)</f>
        <v>#N/A</v>
      </c>
      <c r="AA2583" s="7" t="e">
        <f>_xlfn.XLOOKUP(F2583,'[8]乡镇通三级、旅游资源产业路项目明细'!$U:$U,'[8]乡镇通三级、旅游资源产业路项目明细'!$U:$U)</f>
        <v>#N/A</v>
      </c>
      <c r="AB2583" s="7" t="e">
        <f>VLOOKUP(F2583,[9]项目建设投资计划表!$L$7:$O$83,4,0)</f>
        <v>#N/A</v>
      </c>
    </row>
    <row r="2584" spans="1:28" ht="25.15" customHeight="1" outlineLevel="3" x14ac:dyDescent="0.4">
      <c r="A2584" s="4" t="s">
        <v>22</v>
      </c>
      <c r="B2584" s="4" t="s">
        <v>179</v>
      </c>
      <c r="C2584" s="4" t="s">
        <v>7609</v>
      </c>
      <c r="D2584" s="4" t="s">
        <v>7715</v>
      </c>
      <c r="E2584" s="9"/>
      <c r="F2584" s="4" t="s">
        <v>7716</v>
      </c>
      <c r="G2584" s="4" t="s">
        <v>327</v>
      </c>
      <c r="H2584" s="9" t="s">
        <v>291</v>
      </c>
      <c r="I2584" s="9" t="s">
        <v>283</v>
      </c>
      <c r="J2584" s="4">
        <v>0.49</v>
      </c>
      <c r="K2584" s="4" t="s">
        <v>377</v>
      </c>
      <c r="L2584" s="4" t="s">
        <v>1021</v>
      </c>
      <c r="M2584" s="4">
        <v>0.49</v>
      </c>
      <c r="N2584" s="4"/>
      <c r="O2584" s="4" t="s">
        <v>284</v>
      </c>
      <c r="P2584" s="4" t="s">
        <v>279</v>
      </c>
      <c r="Q2584" s="4" t="s">
        <v>7715</v>
      </c>
      <c r="R2584" s="4"/>
      <c r="S2584" s="18"/>
      <c r="U2584" s="7">
        <f>VLOOKUP(F2584,[6]农村公路!$I$6:$W$11652,15,0)</f>
        <v>0.49</v>
      </c>
      <c r="V2584" s="7">
        <f t="shared" si="127"/>
        <v>0</v>
      </c>
      <c r="W2584" s="7" t="e">
        <f>VLOOKUP(F2584,'[7]乡镇通三级、旅游资源产业路项目明细'!$F$8:$S$1305,14,0)</f>
        <v>#N/A</v>
      </c>
      <c r="AA2584" s="7" t="e">
        <f>_xlfn.XLOOKUP(F2584,'[8]乡镇通三级、旅游资源产业路项目明细'!$U:$U,'[8]乡镇通三级、旅游资源产业路项目明细'!$U:$U)</f>
        <v>#N/A</v>
      </c>
      <c r="AB2584" s="7" t="e">
        <f>VLOOKUP(F2584,[9]项目建设投资计划表!$L$7:$O$83,4,0)</f>
        <v>#N/A</v>
      </c>
    </row>
    <row r="2585" spans="1:28" ht="25.15" customHeight="1" outlineLevel="3" x14ac:dyDescent="0.4">
      <c r="A2585" s="4" t="s">
        <v>22</v>
      </c>
      <c r="B2585" s="4" t="s">
        <v>179</v>
      </c>
      <c r="C2585" s="4" t="s">
        <v>7609</v>
      </c>
      <c r="D2585" s="4" t="s">
        <v>7717</v>
      </c>
      <c r="E2585" s="9"/>
      <c r="F2585" s="4" t="s">
        <v>7718</v>
      </c>
      <c r="G2585" s="4" t="s">
        <v>327</v>
      </c>
      <c r="H2585" s="9" t="s">
        <v>291</v>
      </c>
      <c r="I2585" s="9" t="s">
        <v>283</v>
      </c>
      <c r="J2585" s="4">
        <v>0.44</v>
      </c>
      <c r="K2585" s="4" t="s">
        <v>377</v>
      </c>
      <c r="L2585" s="4" t="s">
        <v>1021</v>
      </c>
      <c r="M2585" s="4">
        <v>0.44</v>
      </c>
      <c r="N2585" s="4"/>
      <c r="O2585" s="4" t="s">
        <v>284</v>
      </c>
      <c r="P2585" s="4" t="s">
        <v>279</v>
      </c>
      <c r="Q2585" s="4" t="s">
        <v>7717</v>
      </c>
      <c r="R2585" s="4"/>
      <c r="S2585" s="18"/>
      <c r="U2585" s="7">
        <f>VLOOKUP(F2585,[6]农村公路!$I$6:$W$11652,15,0)</f>
        <v>0.44</v>
      </c>
      <c r="V2585" s="7">
        <f t="shared" si="127"/>
        <v>0</v>
      </c>
      <c r="W2585" s="7" t="e">
        <f>VLOOKUP(F2585,'[7]乡镇通三级、旅游资源产业路项目明细'!$F$8:$S$1305,14,0)</f>
        <v>#N/A</v>
      </c>
      <c r="AA2585" s="7" t="e">
        <f>_xlfn.XLOOKUP(F2585,'[8]乡镇通三级、旅游资源产业路项目明细'!$U:$U,'[8]乡镇通三级、旅游资源产业路项目明细'!$U:$U)</f>
        <v>#N/A</v>
      </c>
      <c r="AB2585" s="7" t="e">
        <f>VLOOKUP(F2585,[9]项目建设投资计划表!$L$7:$O$83,4,0)</f>
        <v>#N/A</v>
      </c>
    </row>
    <row r="2586" spans="1:28" ht="25.15" customHeight="1" outlineLevel="3" x14ac:dyDescent="0.4">
      <c r="A2586" s="4" t="s">
        <v>22</v>
      </c>
      <c r="B2586" s="4" t="s">
        <v>179</v>
      </c>
      <c r="C2586" s="4" t="s">
        <v>7609</v>
      </c>
      <c r="D2586" s="4" t="s">
        <v>7717</v>
      </c>
      <c r="E2586" s="9"/>
      <c r="F2586" s="4" t="s">
        <v>7719</v>
      </c>
      <c r="G2586" s="4" t="s">
        <v>327</v>
      </c>
      <c r="H2586" s="9" t="s">
        <v>291</v>
      </c>
      <c r="I2586" s="9" t="s">
        <v>283</v>
      </c>
      <c r="J2586" s="4">
        <v>0.41</v>
      </c>
      <c r="K2586" s="4" t="s">
        <v>377</v>
      </c>
      <c r="L2586" s="4" t="s">
        <v>1021</v>
      </c>
      <c r="M2586" s="4">
        <v>0.41</v>
      </c>
      <c r="N2586" s="4"/>
      <c r="O2586" s="4" t="s">
        <v>284</v>
      </c>
      <c r="P2586" s="4" t="s">
        <v>279</v>
      </c>
      <c r="Q2586" s="4" t="s">
        <v>7717</v>
      </c>
      <c r="R2586" s="4"/>
      <c r="S2586" s="18"/>
      <c r="U2586" s="7">
        <f>VLOOKUP(F2586,[6]农村公路!$I$6:$W$11652,15,0)</f>
        <v>0.41</v>
      </c>
      <c r="V2586" s="7">
        <f t="shared" si="127"/>
        <v>0</v>
      </c>
      <c r="W2586" s="7" t="e">
        <f>VLOOKUP(F2586,'[7]乡镇通三级、旅游资源产业路项目明细'!$F$8:$S$1305,14,0)</f>
        <v>#N/A</v>
      </c>
      <c r="AA2586" s="7" t="e">
        <f>_xlfn.XLOOKUP(F2586,'[8]乡镇通三级、旅游资源产业路项目明细'!$U:$U,'[8]乡镇通三级、旅游资源产业路项目明细'!$U:$U)</f>
        <v>#N/A</v>
      </c>
      <c r="AB2586" s="7" t="e">
        <f>VLOOKUP(F2586,[9]项目建设投资计划表!$L$7:$O$83,4,0)</f>
        <v>#N/A</v>
      </c>
    </row>
    <row r="2587" spans="1:28" ht="25.15" customHeight="1" outlineLevel="3" x14ac:dyDescent="0.4">
      <c r="A2587" s="4" t="s">
        <v>22</v>
      </c>
      <c r="B2587" s="4" t="s">
        <v>179</v>
      </c>
      <c r="C2587" s="4" t="s">
        <v>7461</v>
      </c>
      <c r="D2587" s="4" t="s">
        <v>7720</v>
      </c>
      <c r="E2587" s="9"/>
      <c r="F2587" s="4" t="s">
        <v>7721</v>
      </c>
      <c r="G2587" s="4" t="s">
        <v>327</v>
      </c>
      <c r="H2587" s="9" t="s">
        <v>291</v>
      </c>
      <c r="I2587" s="9" t="s">
        <v>283</v>
      </c>
      <c r="J2587" s="4">
        <v>0.91</v>
      </c>
      <c r="K2587" s="4" t="s">
        <v>377</v>
      </c>
      <c r="L2587" s="4" t="s">
        <v>1021</v>
      </c>
      <c r="M2587" s="4">
        <v>0.91</v>
      </c>
      <c r="N2587" s="4"/>
      <c r="O2587" s="4" t="s">
        <v>277</v>
      </c>
      <c r="P2587" s="4" t="s">
        <v>279</v>
      </c>
      <c r="Q2587" s="4" t="s">
        <v>7720</v>
      </c>
      <c r="R2587" s="4"/>
      <c r="S2587" s="18"/>
      <c r="U2587" s="7">
        <f>VLOOKUP(F2587,[6]农村公路!$I$6:$W$11652,15,0)</f>
        <v>0.91</v>
      </c>
      <c r="V2587" s="7">
        <f t="shared" si="127"/>
        <v>0</v>
      </c>
      <c r="W2587" s="7" t="e">
        <f>VLOOKUP(F2587,'[7]乡镇通三级、旅游资源产业路项目明细'!$F$8:$S$1305,14,0)</f>
        <v>#N/A</v>
      </c>
      <c r="AA2587" s="7" t="e">
        <f>_xlfn.XLOOKUP(F2587,'[8]乡镇通三级、旅游资源产业路项目明细'!$U:$U,'[8]乡镇通三级、旅游资源产业路项目明细'!$U:$U)</f>
        <v>#N/A</v>
      </c>
      <c r="AB2587" s="7" t="e">
        <f>VLOOKUP(F2587,[9]项目建设投资计划表!$L$7:$O$83,4,0)</f>
        <v>#N/A</v>
      </c>
    </row>
    <row r="2588" spans="1:28" ht="25.15" customHeight="1" outlineLevel="3" x14ac:dyDescent="0.4">
      <c r="A2588" s="4" t="s">
        <v>22</v>
      </c>
      <c r="B2588" s="4" t="s">
        <v>179</v>
      </c>
      <c r="C2588" s="4" t="s">
        <v>7482</v>
      </c>
      <c r="D2588" s="4" t="s">
        <v>7722</v>
      </c>
      <c r="E2588" s="9"/>
      <c r="F2588" s="4" t="s">
        <v>7723</v>
      </c>
      <c r="G2588" s="4" t="s">
        <v>327</v>
      </c>
      <c r="H2588" s="9" t="s">
        <v>291</v>
      </c>
      <c r="I2588" s="9" t="s">
        <v>7724</v>
      </c>
      <c r="J2588" s="4">
        <v>0.72699999999999998</v>
      </c>
      <c r="K2588" s="4" t="s">
        <v>284</v>
      </c>
      <c r="L2588" s="4" t="s">
        <v>279</v>
      </c>
      <c r="M2588" s="4">
        <v>0.72699999999999998</v>
      </c>
      <c r="N2588" s="4"/>
      <c r="O2588" s="4" t="s">
        <v>293</v>
      </c>
      <c r="P2588" s="4" t="s">
        <v>279</v>
      </c>
      <c r="Q2588" s="4" t="s">
        <v>7722</v>
      </c>
      <c r="R2588" s="4"/>
      <c r="S2588" s="18"/>
      <c r="U2588" s="7">
        <f>VLOOKUP(F2588,[6]农村公路!$I$6:$W$11652,15,0)</f>
        <v>0.72699999999999998</v>
      </c>
      <c r="V2588" s="7">
        <f t="shared" si="127"/>
        <v>0</v>
      </c>
      <c r="W2588" s="7" t="e">
        <f>VLOOKUP(F2588,'[7]乡镇通三级、旅游资源产业路项目明细'!$F$8:$S$1305,14,0)</f>
        <v>#N/A</v>
      </c>
      <c r="AA2588" s="7" t="e">
        <f>_xlfn.XLOOKUP(F2588,'[8]乡镇通三级、旅游资源产业路项目明细'!$U:$U,'[8]乡镇通三级、旅游资源产业路项目明细'!$U:$U)</f>
        <v>#N/A</v>
      </c>
      <c r="AB2588" s="7" t="e">
        <f>VLOOKUP(F2588,[9]项目建设投资计划表!$L$7:$O$83,4,0)</f>
        <v>#N/A</v>
      </c>
    </row>
    <row r="2589" spans="1:28" ht="25.15" customHeight="1" outlineLevel="3" x14ac:dyDescent="0.4">
      <c r="A2589" s="4" t="s">
        <v>22</v>
      </c>
      <c r="B2589" s="4" t="s">
        <v>179</v>
      </c>
      <c r="C2589" s="4" t="s">
        <v>7609</v>
      </c>
      <c r="D2589" s="4" t="s">
        <v>7725</v>
      </c>
      <c r="E2589" s="9"/>
      <c r="F2589" s="4" t="s">
        <v>7726</v>
      </c>
      <c r="G2589" s="4" t="s">
        <v>327</v>
      </c>
      <c r="H2589" s="9" t="s">
        <v>291</v>
      </c>
      <c r="I2589" s="9" t="s">
        <v>283</v>
      </c>
      <c r="J2589" s="4">
        <v>0.86</v>
      </c>
      <c r="K2589" s="4" t="s">
        <v>377</v>
      </c>
      <c r="L2589" s="4" t="s">
        <v>1021</v>
      </c>
      <c r="M2589" s="4">
        <v>0.86</v>
      </c>
      <c r="N2589" s="4"/>
      <c r="O2589" s="4" t="s">
        <v>284</v>
      </c>
      <c r="P2589" s="4" t="s">
        <v>279</v>
      </c>
      <c r="Q2589" s="4" t="s">
        <v>7725</v>
      </c>
      <c r="R2589" s="4"/>
      <c r="S2589" s="18"/>
      <c r="U2589" s="7">
        <f>VLOOKUP(F2589,[6]农村公路!$I$6:$W$11652,15,0)</f>
        <v>0.86</v>
      </c>
      <c r="V2589" s="7">
        <f t="shared" si="127"/>
        <v>0</v>
      </c>
      <c r="W2589" s="7" t="e">
        <f>VLOOKUP(F2589,'[7]乡镇通三级、旅游资源产业路项目明细'!$F$8:$S$1305,14,0)</f>
        <v>#N/A</v>
      </c>
      <c r="AA2589" s="7" t="e">
        <f>_xlfn.XLOOKUP(F2589,'[8]乡镇通三级、旅游资源产业路项目明细'!$U:$U,'[8]乡镇通三级、旅游资源产业路项目明细'!$U:$U)</f>
        <v>#N/A</v>
      </c>
      <c r="AB2589" s="7" t="e">
        <f>VLOOKUP(F2589,[9]项目建设投资计划表!$L$7:$O$83,4,0)</f>
        <v>#N/A</v>
      </c>
    </row>
    <row r="2590" spans="1:28" ht="25.15" customHeight="1" outlineLevel="3" x14ac:dyDescent="0.4">
      <c r="A2590" s="4" t="s">
        <v>22</v>
      </c>
      <c r="B2590" s="4" t="s">
        <v>179</v>
      </c>
      <c r="C2590" s="4" t="s">
        <v>7487</v>
      </c>
      <c r="D2590" s="4" t="s">
        <v>7727</v>
      </c>
      <c r="E2590" s="9"/>
      <c r="F2590" s="4" t="s">
        <v>7728</v>
      </c>
      <c r="G2590" s="4" t="s">
        <v>327</v>
      </c>
      <c r="H2590" s="9" t="s">
        <v>291</v>
      </c>
      <c r="I2590" s="9" t="s">
        <v>283</v>
      </c>
      <c r="J2590" s="4">
        <v>0.57999999999999996</v>
      </c>
      <c r="K2590" s="4" t="s">
        <v>377</v>
      </c>
      <c r="L2590" s="4" t="s">
        <v>1021</v>
      </c>
      <c r="M2590" s="4">
        <v>0.57999999999999996</v>
      </c>
      <c r="N2590" s="4"/>
      <c r="O2590" s="4" t="s">
        <v>284</v>
      </c>
      <c r="P2590" s="4" t="s">
        <v>279</v>
      </c>
      <c r="Q2590" s="4" t="s">
        <v>7727</v>
      </c>
      <c r="R2590" s="4"/>
      <c r="S2590" s="18"/>
      <c r="U2590" s="7">
        <f>VLOOKUP(F2590,[6]农村公路!$I$6:$W$11652,15,0)</f>
        <v>0.57999999999999996</v>
      </c>
      <c r="V2590" s="7">
        <f t="shared" si="127"/>
        <v>0</v>
      </c>
      <c r="W2590" s="7" t="e">
        <f>VLOOKUP(F2590,'[7]乡镇通三级、旅游资源产业路项目明细'!$F$8:$S$1305,14,0)</f>
        <v>#N/A</v>
      </c>
      <c r="AA2590" s="7" t="e">
        <f>_xlfn.XLOOKUP(F2590,'[8]乡镇通三级、旅游资源产业路项目明细'!$U:$U,'[8]乡镇通三级、旅游资源产业路项目明细'!$U:$U)</f>
        <v>#N/A</v>
      </c>
      <c r="AB2590" s="7" t="e">
        <f>VLOOKUP(F2590,[9]项目建设投资计划表!$L$7:$O$83,4,0)</f>
        <v>#N/A</v>
      </c>
    </row>
    <row r="2591" spans="1:28" ht="25.15" customHeight="1" outlineLevel="3" x14ac:dyDescent="0.4">
      <c r="A2591" s="4" t="s">
        <v>22</v>
      </c>
      <c r="B2591" s="4" t="s">
        <v>179</v>
      </c>
      <c r="C2591" s="4" t="s">
        <v>7507</v>
      </c>
      <c r="D2591" s="4" t="s">
        <v>7143</v>
      </c>
      <c r="E2591" s="9"/>
      <c r="F2591" s="4" t="s">
        <v>7729</v>
      </c>
      <c r="G2591" s="4" t="s">
        <v>327</v>
      </c>
      <c r="H2591" s="9" t="s">
        <v>291</v>
      </c>
      <c r="I2591" s="9" t="s">
        <v>283</v>
      </c>
      <c r="J2591" s="4">
        <v>0.4</v>
      </c>
      <c r="K2591" s="4" t="s">
        <v>377</v>
      </c>
      <c r="L2591" s="4" t="s">
        <v>1021</v>
      </c>
      <c r="M2591" s="4">
        <v>0.4</v>
      </c>
      <c r="N2591" s="4"/>
      <c r="O2591" s="4" t="s">
        <v>284</v>
      </c>
      <c r="P2591" s="4" t="s">
        <v>279</v>
      </c>
      <c r="Q2591" s="4" t="s">
        <v>7143</v>
      </c>
      <c r="R2591" s="4"/>
      <c r="S2591" s="18"/>
      <c r="U2591" s="7">
        <f>VLOOKUP(F2591,[6]农村公路!$I$6:$W$11652,15,0)</f>
        <v>0.4</v>
      </c>
      <c r="V2591" s="7">
        <f t="shared" si="127"/>
        <v>0</v>
      </c>
      <c r="W2591" s="7" t="e">
        <f>VLOOKUP(F2591,'[7]乡镇通三级、旅游资源产业路项目明细'!$F$8:$S$1305,14,0)</f>
        <v>#N/A</v>
      </c>
      <c r="AA2591" s="7" t="e">
        <f>_xlfn.XLOOKUP(F2591,'[8]乡镇通三级、旅游资源产业路项目明细'!$U:$U,'[8]乡镇通三级、旅游资源产业路项目明细'!$U:$U)</f>
        <v>#N/A</v>
      </c>
      <c r="AB2591" s="7" t="e">
        <f>VLOOKUP(F2591,[9]项目建设投资计划表!$L$7:$O$83,4,0)</f>
        <v>#N/A</v>
      </c>
    </row>
    <row r="2592" spans="1:28" ht="25.15" customHeight="1" outlineLevel="3" x14ac:dyDescent="0.4">
      <c r="A2592" s="4" t="s">
        <v>22</v>
      </c>
      <c r="B2592" s="4" t="s">
        <v>179</v>
      </c>
      <c r="C2592" s="4" t="s">
        <v>7487</v>
      </c>
      <c r="D2592" s="4" t="s">
        <v>7593</v>
      </c>
      <c r="E2592" s="9"/>
      <c r="F2592" s="4" t="s">
        <v>7730</v>
      </c>
      <c r="G2592" s="4" t="s">
        <v>327</v>
      </c>
      <c r="H2592" s="9" t="s">
        <v>291</v>
      </c>
      <c r="I2592" s="9" t="s">
        <v>283</v>
      </c>
      <c r="J2592" s="4">
        <v>0.55000000000000004</v>
      </c>
      <c r="K2592" s="4" t="s">
        <v>377</v>
      </c>
      <c r="L2592" s="4" t="s">
        <v>1021</v>
      </c>
      <c r="M2592" s="4">
        <v>0.55000000000000004</v>
      </c>
      <c r="N2592" s="4"/>
      <c r="O2592" s="4" t="s">
        <v>284</v>
      </c>
      <c r="P2592" s="4" t="s">
        <v>279</v>
      </c>
      <c r="Q2592" s="4" t="s">
        <v>7593</v>
      </c>
      <c r="R2592" s="4"/>
      <c r="S2592" s="18"/>
      <c r="U2592" s="7">
        <f>VLOOKUP(F2592,[6]农村公路!$I$6:$W$11652,15,0)</f>
        <v>0.55000000000000004</v>
      </c>
      <c r="V2592" s="7">
        <f t="shared" si="127"/>
        <v>0</v>
      </c>
      <c r="W2592" s="7" t="e">
        <f>VLOOKUP(F2592,'[7]乡镇通三级、旅游资源产业路项目明细'!$F$8:$S$1305,14,0)</f>
        <v>#N/A</v>
      </c>
      <c r="AA2592" s="7" t="e">
        <f>_xlfn.XLOOKUP(F2592,'[8]乡镇通三级、旅游资源产业路项目明细'!$U:$U,'[8]乡镇通三级、旅游资源产业路项目明细'!$U:$U)</f>
        <v>#N/A</v>
      </c>
      <c r="AB2592" s="7" t="e">
        <f>VLOOKUP(F2592,[9]项目建设投资计划表!$L$7:$O$83,4,0)</f>
        <v>#N/A</v>
      </c>
    </row>
    <row r="2593" spans="1:28" ht="25.15" customHeight="1" outlineLevel="3" x14ac:dyDescent="0.4">
      <c r="A2593" s="4" t="s">
        <v>22</v>
      </c>
      <c r="B2593" s="4" t="s">
        <v>179</v>
      </c>
      <c r="C2593" s="4" t="s">
        <v>7620</v>
      </c>
      <c r="D2593" s="4" t="s">
        <v>7731</v>
      </c>
      <c r="E2593" s="9"/>
      <c r="F2593" s="4" t="s">
        <v>7732</v>
      </c>
      <c r="G2593" s="4" t="s">
        <v>327</v>
      </c>
      <c r="H2593" s="9" t="s">
        <v>291</v>
      </c>
      <c r="I2593" s="9" t="s">
        <v>283</v>
      </c>
      <c r="J2593" s="4">
        <v>1.61</v>
      </c>
      <c r="K2593" s="4" t="s">
        <v>377</v>
      </c>
      <c r="L2593" s="4" t="s">
        <v>279</v>
      </c>
      <c r="M2593" s="4">
        <v>1.61</v>
      </c>
      <c r="N2593" s="4"/>
      <c r="O2593" s="4" t="s">
        <v>284</v>
      </c>
      <c r="P2593" s="4" t="s">
        <v>279</v>
      </c>
      <c r="Q2593" s="4" t="s">
        <v>7731</v>
      </c>
      <c r="R2593" s="4"/>
      <c r="S2593" s="18"/>
      <c r="U2593" s="7">
        <f>VLOOKUP(F2593,[6]农村公路!$I$6:$W$11652,15,0)</f>
        <v>1.61</v>
      </c>
      <c r="V2593" s="7">
        <f t="shared" si="127"/>
        <v>0</v>
      </c>
      <c r="W2593" s="7" t="e">
        <f>VLOOKUP(F2593,'[7]乡镇通三级、旅游资源产业路项目明细'!$F$8:$S$1305,14,0)</f>
        <v>#N/A</v>
      </c>
      <c r="AA2593" s="7" t="e">
        <f>_xlfn.XLOOKUP(F2593,'[8]乡镇通三级、旅游资源产业路项目明细'!$U:$U,'[8]乡镇通三级、旅游资源产业路项目明细'!$U:$U)</f>
        <v>#N/A</v>
      </c>
      <c r="AB2593" s="7" t="e">
        <f>VLOOKUP(F2593,[9]项目建设投资计划表!$L$7:$O$83,4,0)</f>
        <v>#N/A</v>
      </c>
    </row>
    <row r="2594" spans="1:28" ht="25.15" customHeight="1" outlineLevel="3" x14ac:dyDescent="0.4">
      <c r="A2594" s="4" t="s">
        <v>22</v>
      </c>
      <c r="B2594" s="4" t="s">
        <v>179</v>
      </c>
      <c r="C2594" s="4" t="s">
        <v>7507</v>
      </c>
      <c r="D2594" s="4" t="s">
        <v>7733</v>
      </c>
      <c r="E2594" s="9"/>
      <c r="F2594" s="4" t="s">
        <v>7734</v>
      </c>
      <c r="G2594" s="4" t="s">
        <v>327</v>
      </c>
      <c r="H2594" s="9" t="s">
        <v>291</v>
      </c>
      <c r="I2594" s="9" t="s">
        <v>7735</v>
      </c>
      <c r="J2594" s="4">
        <v>0.35</v>
      </c>
      <c r="K2594" s="4" t="s">
        <v>377</v>
      </c>
      <c r="L2594" s="4" t="s">
        <v>279</v>
      </c>
      <c r="M2594" s="4">
        <v>0.35</v>
      </c>
      <c r="N2594" s="4"/>
      <c r="O2594" s="4" t="s">
        <v>284</v>
      </c>
      <c r="P2594" s="4" t="s">
        <v>279</v>
      </c>
      <c r="Q2594" s="4" t="s">
        <v>7733</v>
      </c>
      <c r="R2594" s="4"/>
      <c r="S2594" s="18"/>
      <c r="U2594" s="7">
        <f>VLOOKUP(F2594,[6]农村公路!$I$6:$W$11652,15,0)</f>
        <v>0.35</v>
      </c>
      <c r="V2594" s="7">
        <f t="shared" si="127"/>
        <v>0</v>
      </c>
      <c r="W2594" s="7" t="e">
        <f>VLOOKUP(F2594,'[7]乡镇通三级、旅游资源产业路项目明细'!$F$8:$S$1305,14,0)</f>
        <v>#N/A</v>
      </c>
      <c r="AA2594" s="7" t="e">
        <f>_xlfn.XLOOKUP(F2594,'[8]乡镇通三级、旅游资源产业路项目明细'!$U:$U,'[8]乡镇通三级、旅游资源产业路项目明细'!$U:$U)</f>
        <v>#N/A</v>
      </c>
      <c r="AB2594" s="7" t="e">
        <f>VLOOKUP(F2594,[9]项目建设投资计划表!$L$7:$O$83,4,0)</f>
        <v>#N/A</v>
      </c>
    </row>
    <row r="2595" spans="1:28" ht="25.15" customHeight="1" outlineLevel="3" x14ac:dyDescent="0.4">
      <c r="A2595" s="4" t="s">
        <v>22</v>
      </c>
      <c r="B2595" s="4" t="s">
        <v>179</v>
      </c>
      <c r="C2595" s="4" t="s">
        <v>7465</v>
      </c>
      <c r="D2595" s="4" t="s">
        <v>7466</v>
      </c>
      <c r="E2595" s="9"/>
      <c r="F2595" s="4" t="s">
        <v>7736</v>
      </c>
      <c r="G2595" s="4" t="s">
        <v>327</v>
      </c>
      <c r="H2595" s="9" t="s">
        <v>291</v>
      </c>
      <c r="I2595" s="9" t="s">
        <v>7737</v>
      </c>
      <c r="J2595" s="4">
        <v>0.52500000000000002</v>
      </c>
      <c r="K2595" s="4" t="s">
        <v>377</v>
      </c>
      <c r="L2595" s="4" t="s">
        <v>279</v>
      </c>
      <c r="M2595" s="4">
        <v>0.52500000000000002</v>
      </c>
      <c r="N2595" s="4"/>
      <c r="O2595" s="4" t="s">
        <v>284</v>
      </c>
      <c r="P2595" s="4" t="s">
        <v>279</v>
      </c>
      <c r="Q2595" s="4" t="s">
        <v>7466</v>
      </c>
      <c r="R2595" s="4"/>
      <c r="S2595" s="18"/>
      <c r="U2595" s="7">
        <f>VLOOKUP(F2595,[6]农村公路!$I$6:$W$11652,15,0)</f>
        <v>0.52500000000000002</v>
      </c>
      <c r="V2595" s="7">
        <f t="shared" si="127"/>
        <v>0</v>
      </c>
      <c r="W2595" s="7" t="e">
        <f>VLOOKUP(F2595,'[7]乡镇通三级、旅游资源产业路项目明细'!$F$8:$S$1305,14,0)</f>
        <v>#N/A</v>
      </c>
      <c r="AA2595" s="7" t="e">
        <f>_xlfn.XLOOKUP(F2595,'[8]乡镇通三级、旅游资源产业路项目明细'!$U:$U,'[8]乡镇通三级、旅游资源产业路项目明细'!$U:$U)</f>
        <v>#N/A</v>
      </c>
      <c r="AB2595" s="7" t="e">
        <f>VLOOKUP(F2595,[9]项目建设投资计划表!$L$7:$O$83,4,0)</f>
        <v>#N/A</v>
      </c>
    </row>
    <row r="2596" spans="1:28" ht="25.15" customHeight="1" outlineLevel="3" x14ac:dyDescent="0.4">
      <c r="A2596" s="4" t="s">
        <v>22</v>
      </c>
      <c r="B2596" s="4" t="s">
        <v>179</v>
      </c>
      <c r="C2596" s="4" t="s">
        <v>7454</v>
      </c>
      <c r="D2596" s="4" t="s">
        <v>7738</v>
      </c>
      <c r="E2596" s="9"/>
      <c r="F2596" s="4" t="s">
        <v>7739</v>
      </c>
      <c r="G2596" s="4" t="s">
        <v>327</v>
      </c>
      <c r="H2596" s="9" t="s">
        <v>291</v>
      </c>
      <c r="I2596" s="9" t="s">
        <v>283</v>
      </c>
      <c r="J2596" s="4">
        <v>0.3</v>
      </c>
      <c r="K2596" s="4" t="s">
        <v>377</v>
      </c>
      <c r="L2596" s="4" t="s">
        <v>1021</v>
      </c>
      <c r="M2596" s="4">
        <v>0.3</v>
      </c>
      <c r="N2596" s="4"/>
      <c r="O2596" s="4" t="s">
        <v>284</v>
      </c>
      <c r="P2596" s="4" t="s">
        <v>279</v>
      </c>
      <c r="Q2596" s="4" t="s">
        <v>7738</v>
      </c>
      <c r="R2596" s="4"/>
      <c r="S2596" s="18"/>
      <c r="U2596" s="7">
        <f>VLOOKUP(F2596,[6]农村公路!$I$6:$W$11652,15,0)</f>
        <v>0.3</v>
      </c>
      <c r="V2596" s="7">
        <f t="shared" si="127"/>
        <v>0</v>
      </c>
      <c r="W2596" s="7" t="e">
        <f>VLOOKUP(F2596,'[7]乡镇通三级、旅游资源产业路项目明细'!$F$8:$S$1305,14,0)</f>
        <v>#N/A</v>
      </c>
      <c r="AA2596" s="7" t="e">
        <f>_xlfn.XLOOKUP(F2596,'[8]乡镇通三级、旅游资源产业路项目明细'!$U:$U,'[8]乡镇通三级、旅游资源产业路项目明细'!$U:$U)</f>
        <v>#N/A</v>
      </c>
      <c r="AB2596" s="7" t="e">
        <f>VLOOKUP(F2596,[9]项目建设投资计划表!$L$7:$O$83,4,0)</f>
        <v>#N/A</v>
      </c>
    </row>
    <row r="2597" spans="1:28" ht="25.15" customHeight="1" outlineLevel="3" x14ac:dyDescent="0.4">
      <c r="A2597" s="4" t="s">
        <v>22</v>
      </c>
      <c r="B2597" s="4" t="s">
        <v>179</v>
      </c>
      <c r="C2597" s="4" t="s">
        <v>7454</v>
      </c>
      <c r="D2597" s="4" t="s">
        <v>7738</v>
      </c>
      <c r="E2597" s="9"/>
      <c r="F2597" s="4" t="s">
        <v>7740</v>
      </c>
      <c r="G2597" s="4" t="s">
        <v>327</v>
      </c>
      <c r="H2597" s="9" t="s">
        <v>291</v>
      </c>
      <c r="I2597" s="9" t="s">
        <v>283</v>
      </c>
      <c r="J2597" s="4">
        <v>0.26</v>
      </c>
      <c r="K2597" s="4" t="s">
        <v>377</v>
      </c>
      <c r="L2597" s="4" t="s">
        <v>1021</v>
      </c>
      <c r="M2597" s="4">
        <v>0.26</v>
      </c>
      <c r="N2597" s="4"/>
      <c r="O2597" s="4" t="s">
        <v>284</v>
      </c>
      <c r="P2597" s="4" t="s">
        <v>279</v>
      </c>
      <c r="Q2597" s="4" t="s">
        <v>7738</v>
      </c>
      <c r="R2597" s="4"/>
      <c r="S2597" s="18"/>
      <c r="U2597" s="7">
        <f>VLOOKUP(F2597,[6]农村公路!$I$6:$W$11652,15,0)</f>
        <v>0.26</v>
      </c>
      <c r="V2597" s="7">
        <f t="shared" ref="V2597:V2612" si="128">J2597-U2597</f>
        <v>0</v>
      </c>
      <c r="W2597" s="7" t="e">
        <f>VLOOKUP(F2597,'[7]乡镇通三级、旅游资源产业路项目明细'!$F$8:$S$1305,14,0)</f>
        <v>#N/A</v>
      </c>
      <c r="AA2597" s="7" t="e">
        <f>_xlfn.XLOOKUP(F2597,'[8]乡镇通三级、旅游资源产业路项目明细'!$U:$U,'[8]乡镇通三级、旅游资源产业路项目明细'!$U:$U)</f>
        <v>#N/A</v>
      </c>
      <c r="AB2597" s="7" t="e">
        <f>VLOOKUP(F2597,[9]项目建设投资计划表!$L$7:$O$83,4,0)</f>
        <v>#N/A</v>
      </c>
    </row>
    <row r="2598" spans="1:28" ht="25.15" customHeight="1" outlineLevel="3" x14ac:dyDescent="0.4">
      <c r="A2598" s="4" t="s">
        <v>22</v>
      </c>
      <c r="B2598" s="4" t="s">
        <v>179</v>
      </c>
      <c r="C2598" s="4" t="s">
        <v>7620</v>
      </c>
      <c r="D2598" s="4" t="s">
        <v>7741</v>
      </c>
      <c r="E2598" s="9"/>
      <c r="F2598" s="4" t="s">
        <v>7742</v>
      </c>
      <c r="G2598" s="4" t="s">
        <v>327</v>
      </c>
      <c r="H2598" s="9" t="s">
        <v>291</v>
      </c>
      <c r="I2598" s="9" t="s">
        <v>283</v>
      </c>
      <c r="J2598" s="4">
        <v>0.5</v>
      </c>
      <c r="K2598" s="4" t="s">
        <v>377</v>
      </c>
      <c r="L2598" s="4" t="s">
        <v>1021</v>
      </c>
      <c r="M2598" s="4">
        <v>0.5</v>
      </c>
      <c r="N2598" s="4"/>
      <c r="O2598" s="4" t="s">
        <v>284</v>
      </c>
      <c r="P2598" s="4" t="s">
        <v>279</v>
      </c>
      <c r="Q2598" s="4" t="s">
        <v>7741</v>
      </c>
      <c r="R2598" s="4"/>
      <c r="S2598" s="18"/>
      <c r="U2598" s="7">
        <f>VLOOKUP(F2598,[6]农村公路!$I$6:$W$11652,15,0)</f>
        <v>0.5</v>
      </c>
      <c r="V2598" s="7">
        <f t="shared" si="128"/>
        <v>0</v>
      </c>
      <c r="W2598" s="7" t="e">
        <f>VLOOKUP(F2598,'[7]乡镇通三级、旅游资源产业路项目明细'!$F$8:$S$1305,14,0)</f>
        <v>#N/A</v>
      </c>
      <c r="AA2598" s="7" t="e">
        <f>_xlfn.XLOOKUP(F2598,'[8]乡镇通三级、旅游资源产业路项目明细'!$U:$U,'[8]乡镇通三级、旅游资源产业路项目明细'!$U:$U)</f>
        <v>#N/A</v>
      </c>
      <c r="AB2598" s="7" t="e">
        <f>VLOOKUP(F2598,[9]项目建设投资计划表!$L$7:$O$83,4,0)</f>
        <v>#N/A</v>
      </c>
    </row>
    <row r="2599" spans="1:28" ht="25.15" customHeight="1" outlineLevel="3" x14ac:dyDescent="0.4">
      <c r="A2599" s="4" t="s">
        <v>22</v>
      </c>
      <c r="B2599" s="4" t="s">
        <v>179</v>
      </c>
      <c r="C2599" s="4" t="s">
        <v>7492</v>
      </c>
      <c r="D2599" s="4" t="s">
        <v>7743</v>
      </c>
      <c r="E2599" s="9"/>
      <c r="F2599" s="4" t="s">
        <v>7744</v>
      </c>
      <c r="G2599" s="4" t="s">
        <v>327</v>
      </c>
      <c r="H2599" s="9" t="s">
        <v>291</v>
      </c>
      <c r="I2599" s="9" t="s">
        <v>283</v>
      </c>
      <c r="J2599" s="4">
        <v>0.5</v>
      </c>
      <c r="K2599" s="4" t="s">
        <v>377</v>
      </c>
      <c r="L2599" s="4" t="s">
        <v>1021</v>
      </c>
      <c r="M2599" s="4">
        <v>0.5</v>
      </c>
      <c r="N2599" s="4"/>
      <c r="O2599" s="4" t="s">
        <v>284</v>
      </c>
      <c r="P2599" s="4" t="s">
        <v>279</v>
      </c>
      <c r="Q2599" s="4" t="s">
        <v>7743</v>
      </c>
      <c r="R2599" s="4"/>
      <c r="S2599" s="18"/>
      <c r="U2599" s="7">
        <f>VLOOKUP(F2599,[6]农村公路!$I$6:$W$11652,15,0)</f>
        <v>0.5</v>
      </c>
      <c r="V2599" s="7">
        <f t="shared" si="128"/>
        <v>0</v>
      </c>
      <c r="W2599" s="7" t="e">
        <f>VLOOKUP(F2599,'[7]乡镇通三级、旅游资源产业路项目明细'!$F$8:$S$1305,14,0)</f>
        <v>#N/A</v>
      </c>
      <c r="AA2599" s="7" t="e">
        <f>_xlfn.XLOOKUP(F2599,'[8]乡镇通三级、旅游资源产业路项目明细'!$U:$U,'[8]乡镇通三级、旅游资源产业路项目明细'!$U:$U)</f>
        <v>#N/A</v>
      </c>
      <c r="AB2599" s="7" t="e">
        <f>VLOOKUP(F2599,[9]项目建设投资计划表!$L$7:$O$83,4,0)</f>
        <v>#N/A</v>
      </c>
    </row>
    <row r="2600" spans="1:28" ht="25.15" customHeight="1" outlineLevel="3" x14ac:dyDescent="0.4">
      <c r="A2600" s="4" t="s">
        <v>22</v>
      </c>
      <c r="B2600" s="4" t="s">
        <v>179</v>
      </c>
      <c r="C2600" s="4" t="s">
        <v>7487</v>
      </c>
      <c r="D2600" s="4" t="s">
        <v>7530</v>
      </c>
      <c r="E2600" s="9"/>
      <c r="F2600" s="4" t="s">
        <v>7745</v>
      </c>
      <c r="G2600" s="4" t="s">
        <v>327</v>
      </c>
      <c r="H2600" s="9" t="s">
        <v>291</v>
      </c>
      <c r="I2600" s="9" t="s">
        <v>283</v>
      </c>
      <c r="J2600" s="4">
        <v>0.89</v>
      </c>
      <c r="K2600" s="4" t="s">
        <v>377</v>
      </c>
      <c r="L2600" s="4" t="s">
        <v>1021</v>
      </c>
      <c r="M2600" s="4">
        <v>0.89</v>
      </c>
      <c r="N2600" s="4"/>
      <c r="O2600" s="4" t="s">
        <v>284</v>
      </c>
      <c r="P2600" s="4" t="s">
        <v>279</v>
      </c>
      <c r="Q2600" s="4" t="s">
        <v>7530</v>
      </c>
      <c r="R2600" s="4"/>
      <c r="S2600" s="18"/>
      <c r="U2600" s="7">
        <f>VLOOKUP(F2600,[6]农村公路!$I$6:$W$11652,15,0)</f>
        <v>0.89</v>
      </c>
      <c r="V2600" s="7">
        <f t="shared" si="128"/>
        <v>0</v>
      </c>
      <c r="W2600" s="7" t="e">
        <f>VLOOKUP(F2600,'[7]乡镇通三级、旅游资源产业路项目明细'!$F$8:$S$1305,14,0)</f>
        <v>#N/A</v>
      </c>
      <c r="AA2600" s="7" t="e">
        <f>_xlfn.XLOOKUP(F2600,'[8]乡镇通三级、旅游资源产业路项目明细'!$U:$U,'[8]乡镇通三级、旅游资源产业路项目明细'!$U:$U)</f>
        <v>#N/A</v>
      </c>
      <c r="AB2600" s="7" t="e">
        <f>VLOOKUP(F2600,[9]项目建设投资计划表!$L$7:$O$83,4,0)</f>
        <v>#N/A</v>
      </c>
    </row>
    <row r="2601" spans="1:28" ht="25.15" customHeight="1" outlineLevel="3" x14ac:dyDescent="0.4">
      <c r="A2601" s="4" t="s">
        <v>22</v>
      </c>
      <c r="B2601" s="4" t="s">
        <v>179</v>
      </c>
      <c r="C2601" s="4" t="s">
        <v>7487</v>
      </c>
      <c r="D2601" s="4" t="s">
        <v>7530</v>
      </c>
      <c r="E2601" s="9"/>
      <c r="F2601" s="4" t="s">
        <v>7746</v>
      </c>
      <c r="G2601" s="4" t="s">
        <v>327</v>
      </c>
      <c r="H2601" s="9" t="s">
        <v>291</v>
      </c>
      <c r="I2601" s="9" t="s">
        <v>7747</v>
      </c>
      <c r="J2601" s="4">
        <v>1.05</v>
      </c>
      <c r="K2601" s="4" t="s">
        <v>377</v>
      </c>
      <c r="L2601" s="4" t="s">
        <v>279</v>
      </c>
      <c r="M2601" s="4">
        <v>1.05</v>
      </c>
      <c r="N2601" s="4"/>
      <c r="O2601" s="4" t="s">
        <v>284</v>
      </c>
      <c r="P2601" s="4" t="s">
        <v>279</v>
      </c>
      <c r="Q2601" s="4" t="s">
        <v>7530</v>
      </c>
      <c r="R2601" s="4"/>
      <c r="S2601" s="18"/>
      <c r="U2601" s="7">
        <f>VLOOKUP(F2601,[6]农村公路!$I$6:$W$11652,15,0)</f>
        <v>1.05</v>
      </c>
      <c r="V2601" s="7">
        <f t="shared" si="128"/>
        <v>0</v>
      </c>
      <c r="W2601" s="7" t="e">
        <f>VLOOKUP(F2601,'[7]乡镇通三级、旅游资源产业路项目明细'!$F$8:$S$1305,14,0)</f>
        <v>#N/A</v>
      </c>
      <c r="AA2601" s="7" t="e">
        <f>_xlfn.XLOOKUP(F2601,'[8]乡镇通三级、旅游资源产业路项目明细'!$U:$U,'[8]乡镇通三级、旅游资源产业路项目明细'!$U:$U)</f>
        <v>#N/A</v>
      </c>
      <c r="AB2601" s="7" t="e">
        <f>VLOOKUP(F2601,[9]项目建设投资计划表!$L$7:$O$83,4,0)</f>
        <v>#N/A</v>
      </c>
    </row>
    <row r="2602" spans="1:28" ht="25.15" customHeight="1" outlineLevel="3" x14ac:dyDescent="0.4">
      <c r="A2602" s="4" t="s">
        <v>22</v>
      </c>
      <c r="B2602" s="4" t="s">
        <v>179</v>
      </c>
      <c r="C2602" s="4" t="s">
        <v>7507</v>
      </c>
      <c r="D2602" s="4" t="s">
        <v>7748</v>
      </c>
      <c r="E2602" s="9"/>
      <c r="F2602" s="4" t="s">
        <v>7749</v>
      </c>
      <c r="G2602" s="4" t="s">
        <v>327</v>
      </c>
      <c r="H2602" s="9" t="s">
        <v>291</v>
      </c>
      <c r="I2602" s="9" t="s">
        <v>283</v>
      </c>
      <c r="J2602" s="4">
        <v>0.45</v>
      </c>
      <c r="K2602" s="4" t="s">
        <v>377</v>
      </c>
      <c r="L2602" s="4" t="s">
        <v>1021</v>
      </c>
      <c r="M2602" s="4">
        <v>0.45</v>
      </c>
      <c r="N2602" s="4"/>
      <c r="O2602" s="4" t="s">
        <v>284</v>
      </c>
      <c r="P2602" s="4" t="s">
        <v>279</v>
      </c>
      <c r="Q2602" s="4" t="s">
        <v>7748</v>
      </c>
      <c r="R2602" s="4"/>
      <c r="S2602" s="18"/>
      <c r="U2602" s="7">
        <f>VLOOKUP(F2602,[6]农村公路!$I$6:$W$11652,15,0)</f>
        <v>0.45</v>
      </c>
      <c r="V2602" s="7">
        <f t="shared" si="128"/>
        <v>0</v>
      </c>
      <c r="W2602" s="7" t="e">
        <f>VLOOKUP(F2602,'[7]乡镇通三级、旅游资源产业路项目明细'!$F$8:$S$1305,14,0)</f>
        <v>#N/A</v>
      </c>
      <c r="AA2602" s="7" t="e">
        <f>_xlfn.XLOOKUP(F2602,'[8]乡镇通三级、旅游资源产业路项目明细'!$U:$U,'[8]乡镇通三级、旅游资源产业路项目明细'!$U:$U)</f>
        <v>#N/A</v>
      </c>
      <c r="AB2602" s="7" t="e">
        <f>VLOOKUP(F2602,[9]项目建设投资计划表!$L$7:$O$83,4,0)</f>
        <v>#N/A</v>
      </c>
    </row>
    <row r="2603" spans="1:28" ht="25.15" customHeight="1" outlineLevel="3" x14ac:dyDescent="0.4">
      <c r="A2603" s="4" t="s">
        <v>22</v>
      </c>
      <c r="B2603" s="4" t="s">
        <v>179</v>
      </c>
      <c r="C2603" s="4" t="s">
        <v>7555</v>
      </c>
      <c r="D2603" s="4" t="s">
        <v>7750</v>
      </c>
      <c r="E2603" s="9"/>
      <c r="F2603" s="4" t="s">
        <v>7751</v>
      </c>
      <c r="G2603" s="4" t="s">
        <v>327</v>
      </c>
      <c r="H2603" s="9" t="s">
        <v>291</v>
      </c>
      <c r="I2603" s="9" t="s">
        <v>283</v>
      </c>
      <c r="J2603" s="4">
        <v>0.89</v>
      </c>
      <c r="K2603" s="4" t="s">
        <v>377</v>
      </c>
      <c r="L2603" s="4" t="s">
        <v>1021</v>
      </c>
      <c r="M2603" s="4">
        <v>0.89</v>
      </c>
      <c r="N2603" s="4"/>
      <c r="O2603" s="4" t="s">
        <v>284</v>
      </c>
      <c r="P2603" s="4" t="s">
        <v>279</v>
      </c>
      <c r="Q2603" s="4" t="s">
        <v>7750</v>
      </c>
      <c r="R2603" s="4"/>
      <c r="S2603" s="18"/>
      <c r="U2603" s="7">
        <f>VLOOKUP(F2603,[6]农村公路!$I$6:$W$11652,15,0)</f>
        <v>0.89</v>
      </c>
      <c r="V2603" s="7">
        <f t="shared" si="128"/>
        <v>0</v>
      </c>
      <c r="W2603" s="7" t="e">
        <f>VLOOKUP(F2603,'[7]乡镇通三级、旅游资源产业路项目明细'!$F$8:$S$1305,14,0)</f>
        <v>#N/A</v>
      </c>
      <c r="AA2603" s="7" t="e">
        <f>_xlfn.XLOOKUP(F2603,'[8]乡镇通三级、旅游资源产业路项目明细'!$U:$U,'[8]乡镇通三级、旅游资源产业路项目明细'!$U:$U)</f>
        <v>#N/A</v>
      </c>
      <c r="AB2603" s="7" t="e">
        <f>VLOOKUP(F2603,[9]项目建设投资计划表!$L$7:$O$83,4,0)</f>
        <v>#N/A</v>
      </c>
    </row>
    <row r="2604" spans="1:28" ht="25.15" customHeight="1" outlineLevel="3" x14ac:dyDescent="0.4">
      <c r="A2604" s="4" t="s">
        <v>22</v>
      </c>
      <c r="B2604" s="4" t="s">
        <v>179</v>
      </c>
      <c r="C2604" s="4" t="s">
        <v>7461</v>
      </c>
      <c r="D2604" s="4" t="s">
        <v>7752</v>
      </c>
      <c r="E2604" s="9"/>
      <c r="F2604" s="4" t="s">
        <v>7753</v>
      </c>
      <c r="G2604" s="4" t="s">
        <v>327</v>
      </c>
      <c r="H2604" s="9" t="s">
        <v>291</v>
      </c>
      <c r="I2604" s="9" t="s">
        <v>283</v>
      </c>
      <c r="J2604" s="4">
        <v>0.84</v>
      </c>
      <c r="K2604" s="4" t="s">
        <v>377</v>
      </c>
      <c r="L2604" s="4" t="s">
        <v>1021</v>
      </c>
      <c r="M2604" s="4">
        <v>0.84</v>
      </c>
      <c r="N2604" s="4"/>
      <c r="O2604" s="4" t="s">
        <v>284</v>
      </c>
      <c r="P2604" s="4" t="s">
        <v>279</v>
      </c>
      <c r="Q2604" s="4" t="s">
        <v>7752</v>
      </c>
      <c r="R2604" s="4"/>
      <c r="S2604" s="18"/>
      <c r="U2604" s="7">
        <f>VLOOKUP(F2604,[6]农村公路!$I$6:$W$11652,15,0)</f>
        <v>0.84</v>
      </c>
      <c r="V2604" s="7">
        <f t="shared" si="128"/>
        <v>0</v>
      </c>
      <c r="W2604" s="7" t="e">
        <f>VLOOKUP(F2604,'[7]乡镇通三级、旅游资源产业路项目明细'!$F$8:$S$1305,14,0)</f>
        <v>#N/A</v>
      </c>
      <c r="AA2604" s="7" t="e">
        <f>_xlfn.XLOOKUP(F2604,'[8]乡镇通三级、旅游资源产业路项目明细'!$U:$U,'[8]乡镇通三级、旅游资源产业路项目明细'!$U:$U)</f>
        <v>#N/A</v>
      </c>
      <c r="AB2604" s="7" t="e">
        <f>VLOOKUP(F2604,[9]项目建设投资计划表!$L$7:$O$83,4,0)</f>
        <v>#N/A</v>
      </c>
    </row>
    <row r="2605" spans="1:28" ht="25.15" customHeight="1" outlineLevel="3" x14ac:dyDescent="0.4">
      <c r="A2605" s="4" t="s">
        <v>22</v>
      </c>
      <c r="B2605" s="4" t="s">
        <v>179</v>
      </c>
      <c r="C2605" s="4" t="s">
        <v>7450</v>
      </c>
      <c r="D2605" s="4" t="s">
        <v>7754</v>
      </c>
      <c r="E2605" s="9"/>
      <c r="F2605" s="4" t="s">
        <v>7755</v>
      </c>
      <c r="G2605" s="4" t="s">
        <v>327</v>
      </c>
      <c r="H2605" s="9" t="s">
        <v>291</v>
      </c>
      <c r="I2605" s="9" t="s">
        <v>283</v>
      </c>
      <c r="J2605" s="4">
        <v>1.53</v>
      </c>
      <c r="K2605" s="4" t="s">
        <v>377</v>
      </c>
      <c r="L2605" s="4" t="s">
        <v>1021</v>
      </c>
      <c r="M2605" s="4">
        <v>1.53</v>
      </c>
      <c r="N2605" s="4"/>
      <c r="O2605" s="4" t="s">
        <v>284</v>
      </c>
      <c r="P2605" s="4" t="s">
        <v>279</v>
      </c>
      <c r="Q2605" s="4" t="s">
        <v>7754</v>
      </c>
      <c r="R2605" s="4"/>
      <c r="S2605" s="18"/>
      <c r="U2605" s="7">
        <f>VLOOKUP(F2605,[6]农村公路!$I$6:$W$11652,15,0)</f>
        <v>1.53</v>
      </c>
      <c r="V2605" s="7">
        <f t="shared" si="128"/>
        <v>0</v>
      </c>
      <c r="W2605" s="7" t="e">
        <f>VLOOKUP(F2605,'[7]乡镇通三级、旅游资源产业路项目明细'!$F$8:$S$1305,14,0)</f>
        <v>#N/A</v>
      </c>
      <c r="AA2605" s="7" t="e">
        <f>_xlfn.XLOOKUP(F2605,'[8]乡镇通三级、旅游资源产业路项目明细'!$U:$U,'[8]乡镇通三级、旅游资源产业路项目明细'!$U:$U)</f>
        <v>#N/A</v>
      </c>
      <c r="AB2605" s="7" t="e">
        <f>VLOOKUP(F2605,[9]项目建设投资计划表!$L$7:$O$83,4,0)</f>
        <v>#N/A</v>
      </c>
    </row>
    <row r="2606" spans="1:28" ht="25.15" customHeight="1" outlineLevel="3" x14ac:dyDescent="0.4">
      <c r="A2606" s="4" t="s">
        <v>22</v>
      </c>
      <c r="B2606" s="4" t="s">
        <v>179</v>
      </c>
      <c r="C2606" s="4" t="s">
        <v>7482</v>
      </c>
      <c r="D2606" s="4" t="s">
        <v>7756</v>
      </c>
      <c r="E2606" s="9"/>
      <c r="F2606" s="4" t="s">
        <v>7757</v>
      </c>
      <c r="G2606" s="4" t="s">
        <v>327</v>
      </c>
      <c r="H2606" s="9" t="s">
        <v>291</v>
      </c>
      <c r="I2606" s="9" t="s">
        <v>283</v>
      </c>
      <c r="J2606" s="4">
        <v>0.6</v>
      </c>
      <c r="K2606" s="4" t="s">
        <v>377</v>
      </c>
      <c r="L2606" s="4">
        <v>0</v>
      </c>
      <c r="M2606" s="4">
        <v>0.6</v>
      </c>
      <c r="N2606" s="4"/>
      <c r="O2606" s="4" t="s">
        <v>284</v>
      </c>
      <c r="P2606" s="4" t="s">
        <v>279</v>
      </c>
      <c r="Q2606" s="4" t="s">
        <v>7756</v>
      </c>
      <c r="R2606" s="4"/>
      <c r="S2606" s="18"/>
      <c r="U2606" s="7">
        <f>VLOOKUP(F2606,[6]农村公路!$I$6:$W$11652,15,0)</f>
        <v>0.6</v>
      </c>
      <c r="V2606" s="7">
        <f t="shared" si="128"/>
        <v>0</v>
      </c>
      <c r="W2606" s="7" t="e">
        <f>VLOOKUP(F2606,'[7]乡镇通三级、旅游资源产业路项目明细'!$F$8:$S$1305,14,0)</f>
        <v>#N/A</v>
      </c>
      <c r="AA2606" s="7" t="e">
        <f>_xlfn.XLOOKUP(F2606,'[8]乡镇通三级、旅游资源产业路项目明细'!$U:$U,'[8]乡镇通三级、旅游资源产业路项目明细'!$U:$U)</f>
        <v>#N/A</v>
      </c>
      <c r="AB2606" s="7" t="e">
        <f>VLOOKUP(F2606,[9]项目建设投资计划表!$L$7:$O$83,4,0)</f>
        <v>#N/A</v>
      </c>
    </row>
    <row r="2607" spans="1:28" ht="25.15" customHeight="1" outlineLevel="3" x14ac:dyDescent="0.4">
      <c r="A2607" s="4" t="s">
        <v>22</v>
      </c>
      <c r="B2607" s="4" t="s">
        <v>179</v>
      </c>
      <c r="C2607" s="4" t="s">
        <v>7450</v>
      </c>
      <c r="D2607" s="4" t="s">
        <v>7758</v>
      </c>
      <c r="E2607" s="9"/>
      <c r="F2607" s="4" t="s">
        <v>7759</v>
      </c>
      <c r="G2607" s="4" t="s">
        <v>327</v>
      </c>
      <c r="H2607" s="9" t="s">
        <v>291</v>
      </c>
      <c r="I2607" s="9" t="s">
        <v>283</v>
      </c>
      <c r="J2607" s="4">
        <v>0.48</v>
      </c>
      <c r="K2607" s="4" t="s">
        <v>377</v>
      </c>
      <c r="L2607" s="4" t="s">
        <v>1021</v>
      </c>
      <c r="M2607" s="4">
        <v>0.48</v>
      </c>
      <c r="N2607" s="4"/>
      <c r="O2607" s="4" t="s">
        <v>284</v>
      </c>
      <c r="P2607" s="4" t="s">
        <v>279</v>
      </c>
      <c r="Q2607" s="4" t="s">
        <v>7758</v>
      </c>
      <c r="R2607" s="4"/>
      <c r="S2607" s="18"/>
      <c r="U2607" s="7">
        <f>VLOOKUP(F2607,[6]农村公路!$I$6:$W$11652,15,0)</f>
        <v>0.48</v>
      </c>
      <c r="V2607" s="7">
        <f t="shared" si="128"/>
        <v>0</v>
      </c>
      <c r="W2607" s="7" t="e">
        <f>VLOOKUP(F2607,'[7]乡镇通三级、旅游资源产业路项目明细'!$F$8:$S$1305,14,0)</f>
        <v>#N/A</v>
      </c>
      <c r="AA2607" s="7" t="e">
        <f>_xlfn.XLOOKUP(F2607,'[8]乡镇通三级、旅游资源产业路项目明细'!$U:$U,'[8]乡镇通三级、旅游资源产业路项目明细'!$U:$U)</f>
        <v>#N/A</v>
      </c>
      <c r="AB2607" s="7" t="e">
        <f>VLOOKUP(F2607,[9]项目建设投资计划表!$L$7:$O$83,4,0)</f>
        <v>#N/A</v>
      </c>
    </row>
    <row r="2608" spans="1:28" ht="25.15" customHeight="1" outlineLevel="3" x14ac:dyDescent="0.4">
      <c r="A2608" s="4" t="s">
        <v>22</v>
      </c>
      <c r="B2608" s="4" t="s">
        <v>179</v>
      </c>
      <c r="C2608" s="4" t="s">
        <v>7550</v>
      </c>
      <c r="D2608" s="4" t="s">
        <v>7760</v>
      </c>
      <c r="E2608" s="9"/>
      <c r="F2608" s="4" t="s">
        <v>7761</v>
      </c>
      <c r="G2608" s="4" t="s">
        <v>327</v>
      </c>
      <c r="H2608" s="9" t="s">
        <v>291</v>
      </c>
      <c r="I2608" s="9" t="s">
        <v>283</v>
      </c>
      <c r="J2608" s="4">
        <v>0.46</v>
      </c>
      <c r="K2608" s="4" t="s">
        <v>377</v>
      </c>
      <c r="L2608" s="4" t="s">
        <v>1021</v>
      </c>
      <c r="M2608" s="4">
        <v>0.46</v>
      </c>
      <c r="N2608" s="4"/>
      <c r="O2608" s="4" t="s">
        <v>284</v>
      </c>
      <c r="P2608" s="4" t="s">
        <v>279</v>
      </c>
      <c r="Q2608" s="4" t="s">
        <v>7760</v>
      </c>
      <c r="R2608" s="4"/>
      <c r="S2608" s="18"/>
      <c r="U2608" s="7">
        <f>VLOOKUP(F2608,[6]农村公路!$I$6:$W$11652,15,0)</f>
        <v>0.46</v>
      </c>
      <c r="V2608" s="7">
        <f t="shared" si="128"/>
        <v>0</v>
      </c>
      <c r="W2608" s="7" t="e">
        <f>VLOOKUP(F2608,'[7]乡镇通三级、旅游资源产业路项目明细'!$F$8:$S$1305,14,0)</f>
        <v>#N/A</v>
      </c>
      <c r="AA2608" s="7" t="e">
        <f>_xlfn.XLOOKUP(F2608,'[8]乡镇通三级、旅游资源产业路项目明细'!$U:$U,'[8]乡镇通三级、旅游资源产业路项目明细'!$U:$U)</f>
        <v>#N/A</v>
      </c>
      <c r="AB2608" s="7" t="e">
        <f>VLOOKUP(F2608,[9]项目建设投资计划表!$L$7:$O$83,4,0)</f>
        <v>#N/A</v>
      </c>
    </row>
    <row r="2609" spans="1:28" ht="25.15" customHeight="1" outlineLevel="3" x14ac:dyDescent="0.4">
      <c r="A2609" s="4" t="s">
        <v>22</v>
      </c>
      <c r="B2609" s="4" t="s">
        <v>179</v>
      </c>
      <c r="C2609" s="4" t="s">
        <v>7461</v>
      </c>
      <c r="D2609" s="4" t="s">
        <v>4189</v>
      </c>
      <c r="E2609" s="9"/>
      <c r="F2609" s="4" t="s">
        <v>7762</v>
      </c>
      <c r="G2609" s="4" t="s">
        <v>327</v>
      </c>
      <c r="H2609" s="9" t="s">
        <v>291</v>
      </c>
      <c r="I2609" s="9" t="s">
        <v>283</v>
      </c>
      <c r="J2609" s="4">
        <v>0.17</v>
      </c>
      <c r="K2609" s="4" t="s">
        <v>377</v>
      </c>
      <c r="L2609" s="4" t="s">
        <v>1021</v>
      </c>
      <c r="M2609" s="4">
        <v>0.17</v>
      </c>
      <c r="N2609" s="4"/>
      <c r="O2609" s="4" t="s">
        <v>284</v>
      </c>
      <c r="P2609" s="4" t="s">
        <v>279</v>
      </c>
      <c r="Q2609" s="4" t="s">
        <v>4189</v>
      </c>
      <c r="R2609" s="4"/>
      <c r="S2609" s="18"/>
      <c r="U2609" s="7">
        <f>VLOOKUP(F2609,[6]农村公路!$I$6:$W$11652,15,0)</f>
        <v>0.17</v>
      </c>
      <c r="V2609" s="7">
        <f t="shared" si="128"/>
        <v>0</v>
      </c>
      <c r="W2609" s="7" t="e">
        <f>VLOOKUP(F2609,'[7]乡镇通三级、旅游资源产业路项目明细'!$F$8:$S$1305,14,0)</f>
        <v>#N/A</v>
      </c>
      <c r="AA2609" s="7" t="e">
        <f>_xlfn.XLOOKUP(F2609,'[8]乡镇通三级、旅游资源产业路项目明细'!$U:$U,'[8]乡镇通三级、旅游资源产业路项目明细'!$U:$U)</f>
        <v>#N/A</v>
      </c>
      <c r="AB2609" s="7" t="e">
        <f>VLOOKUP(F2609,[9]项目建设投资计划表!$L$7:$O$83,4,0)</f>
        <v>#N/A</v>
      </c>
    </row>
    <row r="2610" spans="1:28" ht="25.15" customHeight="1" outlineLevel="3" x14ac:dyDescent="0.4">
      <c r="A2610" s="4" t="s">
        <v>22</v>
      </c>
      <c r="B2610" s="4" t="s">
        <v>179</v>
      </c>
      <c r="C2610" s="4" t="s">
        <v>7609</v>
      </c>
      <c r="D2610" s="4" t="s">
        <v>7763</v>
      </c>
      <c r="E2610" s="9"/>
      <c r="F2610" s="4" t="s">
        <v>7764</v>
      </c>
      <c r="G2610" s="4" t="s">
        <v>327</v>
      </c>
      <c r="H2610" s="9" t="s">
        <v>291</v>
      </c>
      <c r="I2610" s="9" t="s">
        <v>283</v>
      </c>
      <c r="J2610" s="4">
        <v>0.46</v>
      </c>
      <c r="K2610" s="4" t="s">
        <v>377</v>
      </c>
      <c r="L2610" s="4" t="s">
        <v>1021</v>
      </c>
      <c r="M2610" s="4">
        <v>0.46</v>
      </c>
      <c r="N2610" s="4"/>
      <c r="O2610" s="4" t="s">
        <v>284</v>
      </c>
      <c r="P2610" s="4" t="s">
        <v>279</v>
      </c>
      <c r="Q2610" s="4" t="s">
        <v>7763</v>
      </c>
      <c r="R2610" s="4"/>
      <c r="S2610" s="18"/>
      <c r="U2610" s="7">
        <f>VLOOKUP(F2610,[6]农村公路!$I$6:$W$11652,15,0)</f>
        <v>0.46</v>
      </c>
      <c r="V2610" s="7">
        <f t="shared" si="128"/>
        <v>0</v>
      </c>
      <c r="W2610" s="7" t="e">
        <f>VLOOKUP(F2610,'[7]乡镇通三级、旅游资源产业路项目明细'!$F$8:$S$1305,14,0)</f>
        <v>#N/A</v>
      </c>
      <c r="AA2610" s="7" t="e">
        <f>_xlfn.XLOOKUP(F2610,'[8]乡镇通三级、旅游资源产业路项目明细'!$U:$U,'[8]乡镇通三级、旅游资源产业路项目明细'!$U:$U)</f>
        <v>#N/A</v>
      </c>
      <c r="AB2610" s="7" t="e">
        <f>VLOOKUP(F2610,[9]项目建设投资计划表!$L$7:$O$83,4,0)</f>
        <v>#N/A</v>
      </c>
    </row>
    <row r="2611" spans="1:28" ht="25.15" customHeight="1" outlineLevel="3" x14ac:dyDescent="0.4">
      <c r="A2611" s="4" t="s">
        <v>22</v>
      </c>
      <c r="B2611" s="4" t="s">
        <v>179</v>
      </c>
      <c r="C2611" s="4" t="s">
        <v>7575</v>
      </c>
      <c r="D2611" s="4" t="s">
        <v>7765</v>
      </c>
      <c r="E2611" s="9"/>
      <c r="F2611" s="4" t="s">
        <v>7766</v>
      </c>
      <c r="G2611" s="4" t="s">
        <v>327</v>
      </c>
      <c r="H2611" s="9" t="s">
        <v>291</v>
      </c>
      <c r="I2611" s="9" t="s">
        <v>283</v>
      </c>
      <c r="J2611" s="4">
        <v>0.56000000000000005</v>
      </c>
      <c r="K2611" s="4" t="s">
        <v>377</v>
      </c>
      <c r="L2611" s="4" t="s">
        <v>1021</v>
      </c>
      <c r="M2611" s="4">
        <v>0.56000000000000005</v>
      </c>
      <c r="N2611" s="4"/>
      <c r="O2611" s="4" t="s">
        <v>284</v>
      </c>
      <c r="P2611" s="4" t="s">
        <v>279</v>
      </c>
      <c r="Q2611" s="4" t="s">
        <v>7765</v>
      </c>
      <c r="R2611" s="4"/>
      <c r="S2611" s="18"/>
      <c r="U2611" s="7">
        <f>VLOOKUP(F2611,[6]农村公路!$I$6:$W$11652,15,0)</f>
        <v>0.56000000000000005</v>
      </c>
      <c r="V2611" s="7">
        <f t="shared" si="128"/>
        <v>0</v>
      </c>
      <c r="W2611" s="7" t="e">
        <f>VLOOKUP(F2611,'[7]乡镇通三级、旅游资源产业路项目明细'!$F$8:$S$1305,14,0)</f>
        <v>#N/A</v>
      </c>
      <c r="AA2611" s="7" t="e">
        <f>_xlfn.XLOOKUP(F2611,'[8]乡镇通三级、旅游资源产业路项目明细'!$U:$U,'[8]乡镇通三级、旅游资源产业路项目明细'!$U:$U)</f>
        <v>#N/A</v>
      </c>
      <c r="AB2611" s="7" t="e">
        <f>VLOOKUP(F2611,[9]项目建设投资计划表!$L$7:$O$83,4,0)</f>
        <v>#N/A</v>
      </c>
    </row>
    <row r="2612" spans="1:28" ht="25.15" customHeight="1" outlineLevel="3" x14ac:dyDescent="0.4">
      <c r="A2612" s="4" t="s">
        <v>22</v>
      </c>
      <c r="B2612" s="4" t="s">
        <v>179</v>
      </c>
      <c r="C2612" s="4" t="s">
        <v>7534</v>
      </c>
      <c r="D2612" s="4" t="s">
        <v>7767</v>
      </c>
      <c r="E2612" s="9"/>
      <c r="F2612" s="4" t="s">
        <v>7768</v>
      </c>
      <c r="G2612" s="4" t="s">
        <v>327</v>
      </c>
      <c r="H2612" s="9" t="s">
        <v>291</v>
      </c>
      <c r="I2612" s="9" t="s">
        <v>283</v>
      </c>
      <c r="J2612" s="4">
        <v>1.25</v>
      </c>
      <c r="K2612" s="4" t="s">
        <v>377</v>
      </c>
      <c r="L2612" s="4" t="s">
        <v>279</v>
      </c>
      <c r="M2612" s="4">
        <v>1.25</v>
      </c>
      <c r="N2612" s="4"/>
      <c r="O2612" s="4" t="s">
        <v>284</v>
      </c>
      <c r="P2612" s="4" t="s">
        <v>279</v>
      </c>
      <c r="Q2612" s="4" t="s">
        <v>7767</v>
      </c>
      <c r="R2612" s="4"/>
      <c r="S2612" s="18"/>
      <c r="U2612" s="7">
        <f>VLOOKUP(F2612,[6]农村公路!$I$6:$W$11652,15,0)</f>
        <v>1.25</v>
      </c>
      <c r="V2612" s="7">
        <f t="shared" si="128"/>
        <v>0</v>
      </c>
      <c r="W2612" s="7" t="e">
        <f>VLOOKUP(F2612,'[7]乡镇通三级、旅游资源产业路项目明细'!$F$8:$S$1305,14,0)</f>
        <v>#N/A</v>
      </c>
      <c r="AA2612" s="7" t="e">
        <f>_xlfn.XLOOKUP(F2612,'[8]乡镇通三级、旅游资源产业路项目明细'!$U:$U,'[8]乡镇通三级、旅游资源产业路项目明细'!$U:$U)</f>
        <v>#N/A</v>
      </c>
      <c r="AB2612" s="7" t="e">
        <f>VLOOKUP(F2612,[9]项目建设投资计划表!$L$7:$O$83,4,0)</f>
        <v>#N/A</v>
      </c>
    </row>
    <row r="2613" spans="1:28" s="1" customFormat="1" ht="25.15" customHeight="1" outlineLevel="2" x14ac:dyDescent="0.4">
      <c r="A2613" s="4"/>
      <c r="B2613" s="11" t="s">
        <v>177</v>
      </c>
      <c r="C2613" s="4"/>
      <c r="D2613" s="4"/>
      <c r="E2613" s="9"/>
      <c r="F2613" s="4"/>
      <c r="G2613" s="4"/>
      <c r="H2613" s="9"/>
      <c r="I2613" s="9"/>
      <c r="J2613" s="4">
        <f>SUBTOTAL(9,J2614:J2700)</f>
        <v>178.36800000000005</v>
      </c>
      <c r="K2613" s="4"/>
      <c r="L2613" s="4"/>
      <c r="M2613" s="4">
        <f>SUBTOTAL(9,M2614:M2700)</f>
        <v>167.70700000000005</v>
      </c>
      <c r="N2613" s="4">
        <v>155.16999999999999</v>
      </c>
      <c r="O2613" s="4"/>
      <c r="P2613" s="4"/>
      <c r="Q2613" s="4"/>
      <c r="R2613" s="4"/>
      <c r="S2613" s="18">
        <f t="shared" ref="S2613" si="129">J2613-N2613</f>
        <v>23.198000000000064</v>
      </c>
    </row>
    <row r="2614" spans="1:28" ht="25.15" customHeight="1" outlineLevel="3" x14ac:dyDescent="0.4">
      <c r="A2614" s="4" t="s">
        <v>22</v>
      </c>
      <c r="B2614" s="4" t="s">
        <v>177</v>
      </c>
      <c r="C2614" s="4" t="s">
        <v>7769</v>
      </c>
      <c r="D2614" s="4" t="s">
        <v>7769</v>
      </c>
      <c r="E2614" s="9"/>
      <c r="F2614" s="4" t="s">
        <v>7770</v>
      </c>
      <c r="G2614" s="4" t="s">
        <v>434</v>
      </c>
      <c r="H2614" s="9" t="s">
        <v>200</v>
      </c>
      <c r="I2614" s="9" t="s">
        <v>7771</v>
      </c>
      <c r="J2614" s="4">
        <v>5.37</v>
      </c>
      <c r="K2614" s="4">
        <v>0</v>
      </c>
      <c r="L2614" s="4" t="s">
        <v>279</v>
      </c>
      <c r="M2614" s="4">
        <v>5.37</v>
      </c>
      <c r="N2614" s="4"/>
      <c r="O2614" s="4">
        <v>6.5</v>
      </c>
      <c r="P2614" s="4" t="s">
        <v>436</v>
      </c>
      <c r="Q2614" s="4" t="s">
        <v>7769</v>
      </c>
      <c r="R2614" s="4"/>
      <c r="S2614" s="18"/>
      <c r="W2614" s="7" t="e">
        <f>VLOOKUP(F2614,'[7]2021年备案'!$F$8:$S$1293,14,0)</f>
        <v>#N/A</v>
      </c>
      <c r="Y2614" s="7" t="e">
        <f>J2614-W2614-M2614</f>
        <v>#N/A</v>
      </c>
      <c r="Z2614" s="7" t="s">
        <v>437</v>
      </c>
      <c r="AA2614" s="7" t="e">
        <f>_xlfn.XLOOKUP(F2614,'[8]乡镇通三级、旅游资源产业路项目明细'!$U:$U,'[8]乡镇通三级、旅游资源产业路项目明细'!$U:$U)</f>
        <v>#N/A</v>
      </c>
      <c r="AB2614" s="7" t="e">
        <f>VLOOKUP(F2614,[9]项目建设投资计划表!$L$7:$O$83,4,0)</f>
        <v>#N/A</v>
      </c>
    </row>
    <row r="2615" spans="1:28" ht="25.15" customHeight="1" outlineLevel="3" x14ac:dyDescent="0.4">
      <c r="A2615" s="4" t="s">
        <v>22</v>
      </c>
      <c r="B2615" s="4" t="s">
        <v>177</v>
      </c>
      <c r="C2615" s="4" t="s">
        <v>7772</v>
      </c>
      <c r="D2615" s="4" t="s">
        <v>7773</v>
      </c>
      <c r="E2615" s="9"/>
      <c r="F2615" s="4" t="s">
        <v>7774</v>
      </c>
      <c r="G2615" s="4" t="s">
        <v>290</v>
      </c>
      <c r="H2615" s="9" t="s">
        <v>291</v>
      </c>
      <c r="I2615" s="9" t="s">
        <v>7775</v>
      </c>
      <c r="J2615" s="4">
        <v>3.14</v>
      </c>
      <c r="K2615" s="4" t="s">
        <v>284</v>
      </c>
      <c r="L2615" s="4">
        <v>0</v>
      </c>
      <c r="M2615" s="4">
        <v>3.64</v>
      </c>
      <c r="N2615" s="4"/>
      <c r="O2615" s="4" t="s">
        <v>683</v>
      </c>
      <c r="P2615" s="4" t="s">
        <v>279</v>
      </c>
      <c r="Q2615" s="4" t="s">
        <v>7776</v>
      </c>
      <c r="R2615" s="4"/>
      <c r="S2615" s="18"/>
      <c r="U2615" s="7">
        <f>VLOOKUP(F2615,[6]农村公路!$I$6:$W$11652,15,0)</f>
        <v>3.14</v>
      </c>
      <c r="V2615" s="7">
        <f t="shared" ref="V2615:V2645" si="130">J2615-U2615</f>
        <v>0</v>
      </c>
      <c r="W2615" s="7" t="e">
        <f>VLOOKUP(F2615,'[7]乡镇通三级、旅游资源产业路项目明细'!$F$8:$S$1305,14,0)</f>
        <v>#N/A</v>
      </c>
      <c r="AA2615" s="7" t="e">
        <f>_xlfn.XLOOKUP(F2615,'[8]乡镇通三级、旅游资源产业路项目明细'!$U:$U,'[8]乡镇通三级、旅游资源产业路项目明细'!$U:$U)</f>
        <v>#N/A</v>
      </c>
      <c r="AB2615" s="7" t="e">
        <f>VLOOKUP(F2615,[9]项目建设投资计划表!$L$7:$O$83,4,0)</f>
        <v>#N/A</v>
      </c>
    </row>
    <row r="2616" spans="1:28" ht="25.15" customHeight="1" outlineLevel="3" x14ac:dyDescent="0.4">
      <c r="A2616" s="4" t="s">
        <v>22</v>
      </c>
      <c r="B2616" s="4" t="s">
        <v>177</v>
      </c>
      <c r="C2616" s="4" t="s">
        <v>7777</v>
      </c>
      <c r="D2616" s="4" t="s">
        <v>7778</v>
      </c>
      <c r="E2616" s="9"/>
      <c r="F2616" s="4" t="s">
        <v>7779</v>
      </c>
      <c r="G2616" s="4" t="s">
        <v>290</v>
      </c>
      <c r="H2616" s="9" t="s">
        <v>291</v>
      </c>
      <c r="I2616" s="9" t="s">
        <v>7780</v>
      </c>
      <c r="J2616" s="4">
        <v>3.6</v>
      </c>
      <c r="K2616" s="4" t="s">
        <v>377</v>
      </c>
      <c r="L2616" s="4">
        <v>0</v>
      </c>
      <c r="M2616" s="4">
        <v>3.6</v>
      </c>
      <c r="N2616" s="4"/>
      <c r="O2616" s="4" t="s">
        <v>683</v>
      </c>
      <c r="P2616" s="4" t="s">
        <v>279</v>
      </c>
      <c r="Q2616" s="4" t="s">
        <v>7781</v>
      </c>
      <c r="R2616" s="4"/>
      <c r="S2616" s="18"/>
      <c r="U2616" s="7">
        <f>VLOOKUP(F2616,[6]农村公路!$I$6:$W$11652,15,0)</f>
        <v>3.6</v>
      </c>
      <c r="V2616" s="7">
        <f t="shared" si="130"/>
        <v>0</v>
      </c>
      <c r="W2616" s="7" t="e">
        <f>VLOOKUP(F2616,'[7]乡镇通三级、旅游资源产业路项目明细'!$F$8:$S$1305,14,0)</f>
        <v>#N/A</v>
      </c>
      <c r="AA2616" s="7" t="e">
        <f>_xlfn.XLOOKUP(F2616,'[8]乡镇通三级、旅游资源产业路项目明细'!$U:$U,'[8]乡镇通三级、旅游资源产业路项目明细'!$U:$U)</f>
        <v>#N/A</v>
      </c>
      <c r="AB2616" s="7" t="e">
        <f>VLOOKUP(F2616,[9]项目建设投资计划表!$L$7:$O$83,4,0)</f>
        <v>#N/A</v>
      </c>
    </row>
    <row r="2617" spans="1:28" ht="25.15" customHeight="1" outlineLevel="3" x14ac:dyDescent="0.4">
      <c r="A2617" s="4" t="s">
        <v>22</v>
      </c>
      <c r="B2617" s="4" t="s">
        <v>177</v>
      </c>
      <c r="C2617" s="4" t="s">
        <v>7772</v>
      </c>
      <c r="D2617" s="4" t="s">
        <v>7773</v>
      </c>
      <c r="E2617" s="9"/>
      <c r="F2617" s="4" t="s">
        <v>7782</v>
      </c>
      <c r="G2617" s="4" t="s">
        <v>290</v>
      </c>
      <c r="H2617" s="9" t="s">
        <v>291</v>
      </c>
      <c r="I2617" s="9" t="s">
        <v>7783</v>
      </c>
      <c r="J2617" s="4">
        <v>2.8</v>
      </c>
      <c r="K2617" s="4" t="s">
        <v>377</v>
      </c>
      <c r="L2617" s="4">
        <v>0</v>
      </c>
      <c r="M2617" s="4">
        <v>3.14</v>
      </c>
      <c r="N2617" s="4"/>
      <c r="O2617" s="4" t="s">
        <v>683</v>
      </c>
      <c r="P2617" s="4" t="s">
        <v>279</v>
      </c>
      <c r="Q2617" s="4" t="s">
        <v>7776</v>
      </c>
      <c r="R2617" s="4"/>
      <c r="S2617" s="18"/>
      <c r="U2617" s="7">
        <f>VLOOKUP(F2617,[6]农村公路!$I$6:$W$11652,15,0)</f>
        <v>2.8</v>
      </c>
      <c r="V2617" s="7">
        <f t="shared" si="130"/>
        <v>0</v>
      </c>
      <c r="W2617" s="7" t="e">
        <f>VLOOKUP(F2617,'[7]乡镇通三级、旅游资源产业路项目明细'!$F$8:$S$1305,14,0)</f>
        <v>#N/A</v>
      </c>
      <c r="AA2617" s="7" t="e">
        <f>_xlfn.XLOOKUP(F2617,'[8]乡镇通三级、旅游资源产业路项目明细'!$U:$U,'[8]乡镇通三级、旅游资源产业路项目明细'!$U:$U)</f>
        <v>#N/A</v>
      </c>
      <c r="AB2617" s="7" t="e">
        <f>VLOOKUP(F2617,[9]项目建设投资计划表!$L$7:$O$83,4,0)</f>
        <v>#N/A</v>
      </c>
    </row>
    <row r="2618" spans="1:28" ht="25.15" customHeight="1" outlineLevel="3" x14ac:dyDescent="0.4">
      <c r="A2618" s="4" t="s">
        <v>22</v>
      </c>
      <c r="B2618" s="4" t="s">
        <v>177</v>
      </c>
      <c r="C2618" s="4" t="s">
        <v>7772</v>
      </c>
      <c r="D2618" s="4" t="s">
        <v>7784</v>
      </c>
      <c r="E2618" s="9"/>
      <c r="F2618" s="4" t="s">
        <v>7785</v>
      </c>
      <c r="G2618" s="4" t="s">
        <v>290</v>
      </c>
      <c r="H2618" s="9" t="s">
        <v>200</v>
      </c>
      <c r="I2618" s="9" t="s">
        <v>7786</v>
      </c>
      <c r="J2618" s="4">
        <v>7.1</v>
      </c>
      <c r="K2618" s="4" t="s">
        <v>377</v>
      </c>
      <c r="L2618" s="4">
        <v>0</v>
      </c>
      <c r="M2618" s="4">
        <v>7.1</v>
      </c>
      <c r="N2618" s="4"/>
      <c r="O2618" s="4" t="s">
        <v>683</v>
      </c>
      <c r="P2618" s="4" t="s">
        <v>279</v>
      </c>
      <c r="Q2618" s="4" t="s">
        <v>7787</v>
      </c>
      <c r="R2618" s="4"/>
      <c r="S2618" s="18"/>
      <c r="U2618" s="7">
        <f>VLOOKUP(F2618,[6]农村公路!$I$6:$W$11652,15,0)</f>
        <v>7.1</v>
      </c>
      <c r="V2618" s="7">
        <f t="shared" si="130"/>
        <v>0</v>
      </c>
      <c r="W2618" s="7" t="e">
        <f>VLOOKUP(F2618,'[7]乡镇通三级、旅游资源产业路项目明细'!$F$8:$S$1305,14,0)</f>
        <v>#N/A</v>
      </c>
      <c r="AA2618" s="7" t="e">
        <f>_xlfn.XLOOKUP(F2618,'[8]乡镇通三级、旅游资源产业路项目明细'!$U:$U,'[8]乡镇通三级、旅游资源产业路项目明细'!$U:$U)</f>
        <v>#N/A</v>
      </c>
      <c r="AB2618" s="7" t="e">
        <f>VLOOKUP(F2618,[9]项目建设投资计划表!$L$7:$O$83,4,0)</f>
        <v>#N/A</v>
      </c>
    </row>
    <row r="2619" spans="1:28" ht="25.15" customHeight="1" outlineLevel="3" x14ac:dyDescent="0.4">
      <c r="A2619" s="4" t="s">
        <v>22</v>
      </c>
      <c r="B2619" s="4" t="s">
        <v>177</v>
      </c>
      <c r="C2619" s="4" t="s">
        <v>7788</v>
      </c>
      <c r="D2619" s="4" t="s">
        <v>33</v>
      </c>
      <c r="E2619" s="9"/>
      <c r="F2619" s="4" t="s">
        <v>7789</v>
      </c>
      <c r="G2619" s="4" t="s">
        <v>290</v>
      </c>
      <c r="H2619" s="9" t="s">
        <v>200</v>
      </c>
      <c r="I2619" s="9" t="s">
        <v>7790</v>
      </c>
      <c r="J2619" s="4">
        <v>5.335</v>
      </c>
      <c r="K2619" s="4" t="s">
        <v>284</v>
      </c>
      <c r="L2619" s="4">
        <v>0</v>
      </c>
      <c r="M2619" s="4">
        <v>5.34</v>
      </c>
      <c r="N2619" s="4"/>
      <c r="O2619" s="4" t="s">
        <v>683</v>
      </c>
      <c r="P2619" s="4" t="s">
        <v>279</v>
      </c>
      <c r="Q2619" s="4" t="s">
        <v>7791</v>
      </c>
      <c r="R2619" s="4"/>
      <c r="S2619" s="18"/>
      <c r="U2619" s="7">
        <f>VLOOKUP(F2619,[6]农村公路!$I$6:$W$11652,15,0)</f>
        <v>5.335</v>
      </c>
      <c r="V2619" s="7">
        <f t="shared" si="130"/>
        <v>0</v>
      </c>
      <c r="W2619" s="7" t="e">
        <f>VLOOKUP(F2619,'[7]乡镇通三级、旅游资源产业路项目明细'!$F$8:$S$1305,14,0)</f>
        <v>#N/A</v>
      </c>
      <c r="AA2619" s="7" t="e">
        <f>_xlfn.XLOOKUP(F2619,'[8]乡镇通三级、旅游资源产业路项目明细'!$U:$U,'[8]乡镇通三级、旅游资源产业路项目明细'!$U:$U)</f>
        <v>#N/A</v>
      </c>
      <c r="AB2619" s="7" t="e">
        <f>VLOOKUP(F2619,[9]项目建设投资计划表!$L$7:$O$83,4,0)</f>
        <v>#N/A</v>
      </c>
    </row>
    <row r="2620" spans="1:28" ht="25.15" customHeight="1" outlineLevel="3" x14ac:dyDescent="0.4">
      <c r="A2620" s="4" t="s">
        <v>22</v>
      </c>
      <c r="B2620" s="4" t="s">
        <v>177</v>
      </c>
      <c r="C2620" s="4" t="s">
        <v>7792</v>
      </c>
      <c r="D2620" s="4" t="s">
        <v>7793</v>
      </c>
      <c r="E2620" s="9"/>
      <c r="F2620" s="4" t="s">
        <v>7794</v>
      </c>
      <c r="G2620" s="4" t="s">
        <v>275</v>
      </c>
      <c r="H2620" s="9" t="s">
        <v>200</v>
      </c>
      <c r="I2620" s="9" t="s">
        <v>7795</v>
      </c>
      <c r="J2620" s="4">
        <v>1.49</v>
      </c>
      <c r="K2620" s="4" t="s">
        <v>377</v>
      </c>
      <c r="L2620" s="4">
        <v>0</v>
      </c>
      <c r="M2620" s="4">
        <v>1.18</v>
      </c>
      <c r="N2620" s="4"/>
      <c r="O2620" s="4" t="s">
        <v>293</v>
      </c>
      <c r="P2620" s="4" t="s">
        <v>279</v>
      </c>
      <c r="Q2620" s="4" t="s">
        <v>7796</v>
      </c>
      <c r="R2620" s="4"/>
      <c r="S2620" s="18"/>
      <c r="U2620" s="7">
        <f>VLOOKUP(F2620,[6]农村公路!$I$6:$W$11652,15,0)</f>
        <v>1.49</v>
      </c>
      <c r="V2620" s="7">
        <f t="shared" si="130"/>
        <v>0</v>
      </c>
      <c r="W2620" s="7" t="e">
        <f>VLOOKUP(F2620,'[7]乡镇通三级、旅游资源产业路项目明细'!$F$8:$S$1305,14,0)</f>
        <v>#N/A</v>
      </c>
      <c r="AA2620" s="7" t="e">
        <f>_xlfn.XLOOKUP(F2620,'[8]乡镇通三级、旅游资源产业路项目明细'!$U:$U,'[8]乡镇通三级、旅游资源产业路项目明细'!$U:$U)</f>
        <v>#N/A</v>
      </c>
      <c r="AB2620" s="7" t="e">
        <f>VLOOKUP(F2620,[9]项目建设投资计划表!$L$7:$O$83,4,0)</f>
        <v>#N/A</v>
      </c>
    </row>
    <row r="2621" spans="1:28" ht="25.15" customHeight="1" outlineLevel="3" x14ac:dyDescent="0.4">
      <c r="A2621" s="4" t="s">
        <v>22</v>
      </c>
      <c r="B2621" s="4" t="s">
        <v>177</v>
      </c>
      <c r="C2621" s="4" t="s">
        <v>7797</v>
      </c>
      <c r="D2621" s="4" t="s">
        <v>2671</v>
      </c>
      <c r="E2621" s="9"/>
      <c r="F2621" s="4" t="s">
        <v>7798</v>
      </c>
      <c r="G2621" s="4" t="s">
        <v>275</v>
      </c>
      <c r="H2621" s="9" t="s">
        <v>200</v>
      </c>
      <c r="I2621" s="9" t="s">
        <v>7799</v>
      </c>
      <c r="J2621" s="4">
        <v>1.01</v>
      </c>
      <c r="K2621" s="4" t="s">
        <v>284</v>
      </c>
      <c r="L2621" s="4">
        <v>0</v>
      </c>
      <c r="M2621" s="4">
        <v>1.01</v>
      </c>
      <c r="N2621" s="4"/>
      <c r="O2621" s="4" t="s">
        <v>293</v>
      </c>
      <c r="P2621" s="4" t="s">
        <v>279</v>
      </c>
      <c r="Q2621" s="4" t="s">
        <v>7800</v>
      </c>
      <c r="R2621" s="4"/>
      <c r="S2621" s="18"/>
      <c r="U2621" s="7">
        <f>VLOOKUP(F2621,[6]农村公路!$I$6:$W$11652,15,0)</f>
        <v>1.01</v>
      </c>
      <c r="V2621" s="7">
        <f t="shared" si="130"/>
        <v>0</v>
      </c>
      <c r="W2621" s="7" t="e">
        <f>VLOOKUP(F2621,'[7]乡镇通三级、旅游资源产业路项目明细'!$F$8:$S$1305,14,0)</f>
        <v>#N/A</v>
      </c>
      <c r="AA2621" s="7" t="e">
        <f>_xlfn.XLOOKUP(F2621,'[8]乡镇通三级、旅游资源产业路项目明细'!$U:$U,'[8]乡镇通三级、旅游资源产业路项目明细'!$U:$U)</f>
        <v>#N/A</v>
      </c>
      <c r="AB2621" s="7" t="e">
        <f>VLOOKUP(F2621,[9]项目建设投资计划表!$L$7:$O$83,4,0)</f>
        <v>#N/A</v>
      </c>
    </row>
    <row r="2622" spans="1:28" ht="25.15" customHeight="1" outlineLevel="3" x14ac:dyDescent="0.4">
      <c r="A2622" s="4" t="s">
        <v>22</v>
      </c>
      <c r="B2622" s="4" t="s">
        <v>177</v>
      </c>
      <c r="C2622" s="4" t="s">
        <v>7801</v>
      </c>
      <c r="D2622" s="4" t="s">
        <v>7802</v>
      </c>
      <c r="E2622" s="9"/>
      <c r="F2622" s="4" t="s">
        <v>7803</v>
      </c>
      <c r="G2622" s="4" t="s">
        <v>275</v>
      </c>
      <c r="H2622" s="9" t="s">
        <v>291</v>
      </c>
      <c r="I2622" s="9" t="s">
        <v>7804</v>
      </c>
      <c r="J2622" s="4">
        <v>0.6</v>
      </c>
      <c r="K2622" s="4" t="s">
        <v>377</v>
      </c>
      <c r="L2622" s="4">
        <v>0</v>
      </c>
      <c r="M2622" s="4">
        <v>0.6</v>
      </c>
      <c r="N2622" s="4"/>
      <c r="O2622" s="4" t="s">
        <v>285</v>
      </c>
      <c r="P2622" s="4" t="s">
        <v>279</v>
      </c>
      <c r="Q2622" s="4" t="s">
        <v>7805</v>
      </c>
      <c r="R2622" s="4"/>
      <c r="S2622" s="18"/>
      <c r="U2622" s="7">
        <f>VLOOKUP(F2622,[6]农村公路!$I$6:$W$11652,15,0)</f>
        <v>0.6</v>
      </c>
      <c r="V2622" s="7">
        <f t="shared" si="130"/>
        <v>0</v>
      </c>
      <c r="W2622" s="7" t="e">
        <f>VLOOKUP(F2622,'[7]乡镇通三级、旅游资源产业路项目明细'!$F$8:$S$1305,14,0)</f>
        <v>#N/A</v>
      </c>
      <c r="AA2622" s="7" t="e">
        <f>_xlfn.XLOOKUP(F2622,'[8]乡镇通三级、旅游资源产业路项目明细'!$U:$U,'[8]乡镇通三级、旅游资源产业路项目明细'!$U:$U)</f>
        <v>#N/A</v>
      </c>
      <c r="AB2622" s="7" t="e">
        <f>VLOOKUP(F2622,[9]项目建设投资计划表!$L$7:$O$83,4,0)</f>
        <v>#N/A</v>
      </c>
    </row>
    <row r="2623" spans="1:28" ht="25.15" customHeight="1" outlineLevel="3" x14ac:dyDescent="0.4">
      <c r="A2623" s="4" t="s">
        <v>22</v>
      </c>
      <c r="B2623" s="4" t="s">
        <v>177</v>
      </c>
      <c r="C2623" s="4" t="s">
        <v>7806</v>
      </c>
      <c r="D2623" s="4" t="s">
        <v>7807</v>
      </c>
      <c r="E2623" s="9"/>
      <c r="F2623" s="4" t="s">
        <v>7808</v>
      </c>
      <c r="G2623" s="4" t="s">
        <v>275</v>
      </c>
      <c r="H2623" s="9" t="s">
        <v>291</v>
      </c>
      <c r="I2623" s="9" t="s">
        <v>7809</v>
      </c>
      <c r="J2623" s="4">
        <v>2.7</v>
      </c>
      <c r="K2623" s="4" t="s">
        <v>377</v>
      </c>
      <c r="L2623" s="4">
        <v>0</v>
      </c>
      <c r="M2623" s="4">
        <v>2.81</v>
      </c>
      <c r="N2623" s="4"/>
      <c r="O2623" s="4" t="s">
        <v>285</v>
      </c>
      <c r="P2623" s="4" t="s">
        <v>279</v>
      </c>
      <c r="Q2623" s="4" t="s">
        <v>7810</v>
      </c>
      <c r="R2623" s="4"/>
      <c r="S2623" s="18"/>
      <c r="U2623" s="7">
        <f>VLOOKUP(F2623,[6]农村公路!$I$6:$W$11652,15,0)</f>
        <v>2.7</v>
      </c>
      <c r="V2623" s="7">
        <f t="shared" si="130"/>
        <v>0</v>
      </c>
      <c r="W2623" s="7" t="e">
        <f>VLOOKUP(F2623,'[7]乡镇通三级、旅游资源产业路项目明细'!$F$8:$S$1305,14,0)</f>
        <v>#N/A</v>
      </c>
      <c r="AA2623" s="7" t="e">
        <f>_xlfn.XLOOKUP(F2623,'[8]乡镇通三级、旅游资源产业路项目明细'!$U:$U,'[8]乡镇通三级、旅游资源产业路项目明细'!$U:$U)</f>
        <v>#N/A</v>
      </c>
      <c r="AB2623" s="7" t="e">
        <f>VLOOKUP(F2623,[9]项目建设投资计划表!$L$7:$O$83,4,0)</f>
        <v>#N/A</v>
      </c>
    </row>
    <row r="2624" spans="1:28" ht="25.15" customHeight="1" outlineLevel="3" x14ac:dyDescent="0.4">
      <c r="A2624" s="4" t="s">
        <v>22</v>
      </c>
      <c r="B2624" s="4" t="s">
        <v>177</v>
      </c>
      <c r="C2624" s="4" t="s">
        <v>7811</v>
      </c>
      <c r="D2624" s="4" t="s">
        <v>7812</v>
      </c>
      <c r="E2624" s="9"/>
      <c r="F2624" s="4" t="s">
        <v>7813</v>
      </c>
      <c r="G2624" s="4" t="s">
        <v>275</v>
      </c>
      <c r="H2624" s="9" t="s">
        <v>291</v>
      </c>
      <c r="I2624" s="9" t="s">
        <v>7814</v>
      </c>
      <c r="J2624" s="4">
        <v>1.226</v>
      </c>
      <c r="K2624" s="4" t="s">
        <v>284</v>
      </c>
      <c r="L2624" s="4">
        <v>0</v>
      </c>
      <c r="M2624" s="4">
        <v>0.56000000000000005</v>
      </c>
      <c r="N2624" s="4"/>
      <c r="O2624" s="4" t="s">
        <v>293</v>
      </c>
      <c r="P2624" s="4" t="s">
        <v>279</v>
      </c>
      <c r="Q2624" s="4" t="s">
        <v>7815</v>
      </c>
      <c r="R2624" s="4"/>
      <c r="S2624" s="18"/>
      <c r="U2624" s="7">
        <f>VLOOKUP(F2624,[6]农村公路!$I$6:$W$11652,15,0)</f>
        <v>1.226</v>
      </c>
      <c r="V2624" s="7">
        <f t="shared" si="130"/>
        <v>0</v>
      </c>
      <c r="W2624" s="7" t="e">
        <f>VLOOKUP(F2624,'[7]乡镇通三级、旅游资源产业路项目明细'!$F$8:$S$1305,14,0)</f>
        <v>#N/A</v>
      </c>
      <c r="AA2624" s="7" t="e">
        <f>_xlfn.XLOOKUP(F2624,'[8]乡镇通三级、旅游资源产业路项目明细'!$U:$U,'[8]乡镇通三级、旅游资源产业路项目明细'!$U:$U)</f>
        <v>#N/A</v>
      </c>
      <c r="AB2624" s="7" t="e">
        <f>VLOOKUP(F2624,[9]项目建设投资计划表!$L$7:$O$83,4,0)</f>
        <v>#N/A</v>
      </c>
    </row>
    <row r="2625" spans="1:28" ht="25.15" customHeight="1" outlineLevel="3" x14ac:dyDescent="0.4">
      <c r="A2625" s="4" t="s">
        <v>22</v>
      </c>
      <c r="B2625" s="4" t="s">
        <v>177</v>
      </c>
      <c r="C2625" s="4" t="s">
        <v>7816</v>
      </c>
      <c r="D2625" s="4" t="s">
        <v>7817</v>
      </c>
      <c r="E2625" s="9"/>
      <c r="F2625" s="4" t="s">
        <v>7818</v>
      </c>
      <c r="G2625" s="4" t="s">
        <v>275</v>
      </c>
      <c r="H2625" s="9" t="s">
        <v>291</v>
      </c>
      <c r="I2625" s="9" t="s">
        <v>7819</v>
      </c>
      <c r="J2625" s="4">
        <v>2.4</v>
      </c>
      <c r="K2625" s="4" t="s">
        <v>377</v>
      </c>
      <c r="L2625" s="4">
        <v>0</v>
      </c>
      <c r="M2625" s="4">
        <v>2.0299999999999998</v>
      </c>
      <c r="N2625" s="4"/>
      <c r="O2625" s="4" t="s">
        <v>285</v>
      </c>
      <c r="P2625" s="4" t="s">
        <v>279</v>
      </c>
      <c r="Q2625" s="4" t="s">
        <v>7820</v>
      </c>
      <c r="R2625" s="4"/>
      <c r="S2625" s="18"/>
      <c r="U2625" s="7">
        <f>VLOOKUP(F2625,[6]农村公路!$I$6:$W$11652,15,0)</f>
        <v>2.4</v>
      </c>
      <c r="V2625" s="7">
        <f t="shared" si="130"/>
        <v>0</v>
      </c>
      <c r="W2625" s="7" t="e">
        <f>VLOOKUP(F2625,'[7]乡镇通三级、旅游资源产业路项目明细'!$F$8:$S$1305,14,0)</f>
        <v>#N/A</v>
      </c>
      <c r="AA2625" s="7" t="e">
        <f>_xlfn.XLOOKUP(F2625,'[8]乡镇通三级、旅游资源产业路项目明细'!$U:$U,'[8]乡镇通三级、旅游资源产业路项目明细'!$U:$U)</f>
        <v>#N/A</v>
      </c>
      <c r="AB2625" s="7" t="e">
        <f>VLOOKUP(F2625,[9]项目建设投资计划表!$L$7:$O$83,4,0)</f>
        <v>#N/A</v>
      </c>
    </row>
    <row r="2626" spans="1:28" ht="25.15" customHeight="1" outlineLevel="3" x14ac:dyDescent="0.4">
      <c r="A2626" s="4" t="s">
        <v>22</v>
      </c>
      <c r="B2626" s="4" t="s">
        <v>177</v>
      </c>
      <c r="C2626" s="4" t="s">
        <v>7811</v>
      </c>
      <c r="D2626" s="4" t="s">
        <v>2892</v>
      </c>
      <c r="E2626" s="9"/>
      <c r="F2626" s="4" t="s">
        <v>7821</v>
      </c>
      <c r="G2626" s="4" t="s">
        <v>275</v>
      </c>
      <c r="H2626" s="9" t="s">
        <v>200</v>
      </c>
      <c r="I2626" s="9" t="s">
        <v>7822</v>
      </c>
      <c r="J2626" s="4">
        <v>2.1019999999999999</v>
      </c>
      <c r="K2626" s="4" t="s">
        <v>277</v>
      </c>
      <c r="L2626" s="4">
        <v>0</v>
      </c>
      <c r="M2626" s="4">
        <v>0.53</v>
      </c>
      <c r="N2626" s="4"/>
      <c r="O2626" s="4" t="s">
        <v>293</v>
      </c>
      <c r="P2626" s="4" t="s">
        <v>279</v>
      </c>
      <c r="Q2626" s="4" t="s">
        <v>7823</v>
      </c>
      <c r="R2626" s="4"/>
      <c r="S2626" s="18"/>
      <c r="U2626" s="7">
        <f>VLOOKUP(F2626,[6]农村公路!$I$6:$W$11652,15,0)</f>
        <v>2.1019999999999999</v>
      </c>
      <c r="V2626" s="7">
        <f t="shared" si="130"/>
        <v>0</v>
      </c>
      <c r="W2626" s="7" t="e">
        <f>VLOOKUP(F2626,'[7]乡镇通三级、旅游资源产业路项目明细'!$F$8:$S$1305,14,0)</f>
        <v>#N/A</v>
      </c>
      <c r="AA2626" s="7" t="e">
        <f>_xlfn.XLOOKUP(F2626,'[8]乡镇通三级、旅游资源产业路项目明细'!$U:$U,'[8]乡镇通三级、旅游资源产业路项目明细'!$U:$U)</f>
        <v>#N/A</v>
      </c>
      <c r="AB2626" s="7" t="e">
        <f>VLOOKUP(F2626,[9]项目建设投资计划表!$L$7:$O$83,4,0)</f>
        <v>#N/A</v>
      </c>
    </row>
    <row r="2627" spans="1:28" ht="25.15" customHeight="1" outlineLevel="3" x14ac:dyDescent="0.4">
      <c r="A2627" s="4" t="s">
        <v>22</v>
      </c>
      <c r="B2627" s="4" t="s">
        <v>177</v>
      </c>
      <c r="C2627" s="4" t="s">
        <v>7806</v>
      </c>
      <c r="D2627" s="4" t="s">
        <v>7824</v>
      </c>
      <c r="E2627" s="9"/>
      <c r="F2627" s="4" t="s">
        <v>7825</v>
      </c>
      <c r="G2627" s="4" t="s">
        <v>275</v>
      </c>
      <c r="H2627" s="9" t="s">
        <v>291</v>
      </c>
      <c r="I2627" s="9" t="s">
        <v>7826</v>
      </c>
      <c r="J2627" s="4">
        <v>0.5</v>
      </c>
      <c r="K2627" s="4" t="s">
        <v>377</v>
      </c>
      <c r="L2627" s="4">
        <v>0</v>
      </c>
      <c r="M2627" s="4">
        <v>0.2</v>
      </c>
      <c r="N2627" s="4"/>
      <c r="O2627" s="4" t="s">
        <v>293</v>
      </c>
      <c r="P2627" s="4" t="s">
        <v>279</v>
      </c>
      <c r="Q2627" s="4" t="s">
        <v>7827</v>
      </c>
      <c r="R2627" s="4"/>
      <c r="S2627" s="18"/>
      <c r="U2627" s="7">
        <f>VLOOKUP(F2627,[6]农村公路!$I$6:$W$11652,15,0)</f>
        <v>0.5</v>
      </c>
      <c r="V2627" s="7">
        <f t="shared" si="130"/>
        <v>0</v>
      </c>
      <c r="W2627" s="7" t="e">
        <f>VLOOKUP(F2627,'[7]乡镇通三级、旅游资源产业路项目明细'!$F$8:$S$1305,14,0)</f>
        <v>#N/A</v>
      </c>
      <c r="AA2627" s="7" t="e">
        <f>_xlfn.XLOOKUP(F2627,'[8]乡镇通三级、旅游资源产业路项目明细'!$U:$U,'[8]乡镇通三级、旅游资源产业路项目明细'!$U:$U)</f>
        <v>#N/A</v>
      </c>
      <c r="AB2627" s="7" t="e">
        <f>VLOOKUP(F2627,[9]项目建设投资计划表!$L$7:$O$83,4,0)</f>
        <v>#N/A</v>
      </c>
    </row>
    <row r="2628" spans="1:28" ht="25.15" customHeight="1" outlineLevel="3" x14ac:dyDescent="0.4">
      <c r="A2628" s="4" t="s">
        <v>22</v>
      </c>
      <c r="B2628" s="4" t="s">
        <v>177</v>
      </c>
      <c r="C2628" s="4" t="s">
        <v>7828</v>
      </c>
      <c r="D2628" s="4" t="s">
        <v>7829</v>
      </c>
      <c r="E2628" s="9"/>
      <c r="F2628" s="4" t="s">
        <v>7830</v>
      </c>
      <c r="G2628" s="4" t="s">
        <v>275</v>
      </c>
      <c r="H2628" s="9" t="s">
        <v>291</v>
      </c>
      <c r="I2628" s="9" t="s">
        <v>7831</v>
      </c>
      <c r="J2628" s="4">
        <v>2.68</v>
      </c>
      <c r="K2628" s="4" t="s">
        <v>377</v>
      </c>
      <c r="L2628" s="4">
        <v>0</v>
      </c>
      <c r="M2628" s="4">
        <v>2.81</v>
      </c>
      <c r="N2628" s="4"/>
      <c r="O2628" s="4" t="s">
        <v>293</v>
      </c>
      <c r="P2628" s="4" t="s">
        <v>279</v>
      </c>
      <c r="Q2628" s="4" t="s">
        <v>7832</v>
      </c>
      <c r="R2628" s="4"/>
      <c r="S2628" s="18"/>
      <c r="U2628" s="7">
        <f>VLOOKUP(F2628,[6]农村公路!$I$6:$W$11652,15,0)</f>
        <v>2.68</v>
      </c>
      <c r="V2628" s="7">
        <f t="shared" si="130"/>
        <v>0</v>
      </c>
      <c r="W2628" s="7" t="e">
        <f>VLOOKUP(F2628,'[7]乡镇通三级、旅游资源产业路项目明细'!$F$8:$S$1305,14,0)</f>
        <v>#N/A</v>
      </c>
      <c r="AA2628" s="7" t="e">
        <f>_xlfn.XLOOKUP(F2628,'[8]乡镇通三级、旅游资源产业路项目明细'!$U:$U,'[8]乡镇通三级、旅游资源产业路项目明细'!$U:$U)</f>
        <v>#N/A</v>
      </c>
      <c r="AB2628" s="7" t="e">
        <f>VLOOKUP(F2628,[9]项目建设投资计划表!$L$7:$O$83,4,0)</f>
        <v>#N/A</v>
      </c>
    </row>
    <row r="2629" spans="1:28" ht="25.15" customHeight="1" outlineLevel="3" x14ac:dyDescent="0.4">
      <c r="A2629" s="4" t="s">
        <v>22</v>
      </c>
      <c r="B2629" s="4" t="s">
        <v>177</v>
      </c>
      <c r="C2629" s="4" t="s">
        <v>7833</v>
      </c>
      <c r="D2629" s="4" t="s">
        <v>7834</v>
      </c>
      <c r="E2629" s="9"/>
      <c r="F2629" s="4" t="s">
        <v>7835</v>
      </c>
      <c r="G2629" s="4" t="s">
        <v>275</v>
      </c>
      <c r="H2629" s="9" t="s">
        <v>200</v>
      </c>
      <c r="I2629" s="9" t="s">
        <v>7836</v>
      </c>
      <c r="J2629" s="4">
        <v>2.16</v>
      </c>
      <c r="K2629" s="4" t="s">
        <v>284</v>
      </c>
      <c r="L2629" s="4">
        <v>0</v>
      </c>
      <c r="M2629" s="4">
        <v>1.28</v>
      </c>
      <c r="N2629" s="4"/>
      <c r="O2629" s="4" t="s">
        <v>293</v>
      </c>
      <c r="P2629" s="4" t="s">
        <v>279</v>
      </c>
      <c r="Q2629" s="4" t="s">
        <v>7837</v>
      </c>
      <c r="R2629" s="4"/>
      <c r="S2629" s="18"/>
      <c r="U2629" s="7">
        <f>VLOOKUP(F2629,[6]农村公路!$I$6:$W$11652,15,0)</f>
        <v>2.16</v>
      </c>
      <c r="V2629" s="7">
        <f t="shared" si="130"/>
        <v>0</v>
      </c>
      <c r="W2629" s="7" t="e">
        <f>VLOOKUP(F2629,'[7]乡镇通三级、旅游资源产业路项目明细'!$F$8:$S$1305,14,0)</f>
        <v>#N/A</v>
      </c>
      <c r="AA2629" s="7" t="e">
        <f>_xlfn.XLOOKUP(F2629,'[8]乡镇通三级、旅游资源产业路项目明细'!$U:$U,'[8]乡镇通三级、旅游资源产业路项目明细'!$U:$U)</f>
        <v>#N/A</v>
      </c>
      <c r="AB2629" s="7" t="e">
        <f>VLOOKUP(F2629,[9]项目建设投资计划表!$L$7:$O$83,4,0)</f>
        <v>#N/A</v>
      </c>
    </row>
    <row r="2630" spans="1:28" ht="25.15" customHeight="1" outlineLevel="3" x14ac:dyDescent="0.4">
      <c r="A2630" s="4" t="s">
        <v>22</v>
      </c>
      <c r="B2630" s="4" t="s">
        <v>177</v>
      </c>
      <c r="C2630" s="4" t="s">
        <v>7838</v>
      </c>
      <c r="D2630" s="4" t="s">
        <v>7839</v>
      </c>
      <c r="E2630" s="9"/>
      <c r="F2630" s="4" t="s">
        <v>7840</v>
      </c>
      <c r="G2630" s="4" t="s">
        <v>275</v>
      </c>
      <c r="H2630" s="9" t="s">
        <v>291</v>
      </c>
      <c r="I2630" s="9" t="s">
        <v>7841</v>
      </c>
      <c r="J2630" s="4">
        <v>0.89900000000000002</v>
      </c>
      <c r="K2630" s="4" t="s">
        <v>284</v>
      </c>
      <c r="L2630" s="4">
        <v>0</v>
      </c>
      <c r="M2630" s="4">
        <v>0.9</v>
      </c>
      <c r="N2630" s="4"/>
      <c r="O2630" s="4" t="s">
        <v>293</v>
      </c>
      <c r="P2630" s="4" t="s">
        <v>279</v>
      </c>
      <c r="Q2630" s="4" t="s">
        <v>7842</v>
      </c>
      <c r="R2630" s="4"/>
      <c r="S2630" s="18"/>
      <c r="U2630" s="7">
        <f>VLOOKUP(F2630,[6]农村公路!$I$6:$W$11652,15,0)</f>
        <v>0.89900000000000002</v>
      </c>
      <c r="V2630" s="7">
        <f t="shared" si="130"/>
        <v>0</v>
      </c>
      <c r="W2630" s="7" t="e">
        <f>VLOOKUP(F2630,'[7]乡镇通三级、旅游资源产业路项目明细'!$F$8:$S$1305,14,0)</f>
        <v>#N/A</v>
      </c>
      <c r="AA2630" s="7" t="e">
        <f>_xlfn.XLOOKUP(F2630,'[8]乡镇通三级、旅游资源产业路项目明细'!$U:$U,'[8]乡镇通三级、旅游资源产业路项目明细'!$U:$U)</f>
        <v>#N/A</v>
      </c>
      <c r="AB2630" s="7" t="e">
        <f>VLOOKUP(F2630,[9]项目建设投资计划表!$L$7:$O$83,4,0)</f>
        <v>#N/A</v>
      </c>
    </row>
    <row r="2631" spans="1:28" ht="25.15" customHeight="1" outlineLevel="3" x14ac:dyDescent="0.4">
      <c r="A2631" s="4" t="s">
        <v>22</v>
      </c>
      <c r="B2631" s="4" t="s">
        <v>177</v>
      </c>
      <c r="C2631" s="4" t="s">
        <v>7843</v>
      </c>
      <c r="D2631" s="4" t="s">
        <v>7844</v>
      </c>
      <c r="E2631" s="9"/>
      <c r="F2631" s="4" t="s">
        <v>7845</v>
      </c>
      <c r="G2631" s="4" t="s">
        <v>275</v>
      </c>
      <c r="H2631" s="9" t="s">
        <v>291</v>
      </c>
      <c r="I2631" s="9" t="s">
        <v>7846</v>
      </c>
      <c r="J2631" s="4">
        <v>4</v>
      </c>
      <c r="K2631" s="4" t="s">
        <v>377</v>
      </c>
      <c r="L2631" s="4">
        <v>0</v>
      </c>
      <c r="M2631" s="4">
        <v>3.89</v>
      </c>
      <c r="N2631" s="4"/>
      <c r="O2631" s="4" t="s">
        <v>285</v>
      </c>
      <c r="P2631" s="4" t="s">
        <v>279</v>
      </c>
      <c r="Q2631" s="4" t="s">
        <v>7847</v>
      </c>
      <c r="R2631" s="4"/>
      <c r="S2631" s="18"/>
      <c r="U2631" s="7">
        <f>VLOOKUP(F2631,[6]农村公路!$I$6:$W$11652,15,0)</f>
        <v>4</v>
      </c>
      <c r="V2631" s="7">
        <f t="shared" si="130"/>
        <v>0</v>
      </c>
      <c r="W2631" s="7" t="e">
        <f>VLOOKUP(F2631,'[7]乡镇通三级、旅游资源产业路项目明细'!$F$8:$S$1305,14,0)</f>
        <v>#N/A</v>
      </c>
      <c r="AA2631" s="7" t="e">
        <f>_xlfn.XLOOKUP(F2631,'[8]乡镇通三级、旅游资源产业路项目明细'!$U:$U,'[8]乡镇通三级、旅游资源产业路项目明细'!$U:$U)</f>
        <v>#N/A</v>
      </c>
      <c r="AB2631" s="7" t="e">
        <f>VLOOKUP(F2631,[9]项目建设投资计划表!$L$7:$O$83,4,0)</f>
        <v>#N/A</v>
      </c>
    </row>
    <row r="2632" spans="1:28" ht="25.15" customHeight="1" outlineLevel="3" x14ac:dyDescent="0.4">
      <c r="A2632" s="4" t="s">
        <v>22</v>
      </c>
      <c r="B2632" s="4" t="s">
        <v>177</v>
      </c>
      <c r="C2632" s="4" t="s">
        <v>7788</v>
      </c>
      <c r="D2632" s="4" t="s">
        <v>7848</v>
      </c>
      <c r="E2632" s="9"/>
      <c r="F2632" s="4" t="s">
        <v>7849</v>
      </c>
      <c r="G2632" s="4" t="s">
        <v>275</v>
      </c>
      <c r="H2632" s="9" t="s">
        <v>291</v>
      </c>
      <c r="I2632" s="9" t="s">
        <v>7850</v>
      </c>
      <c r="J2632" s="4">
        <v>0.88500000000000001</v>
      </c>
      <c r="K2632" s="4" t="s">
        <v>377</v>
      </c>
      <c r="L2632" s="4">
        <v>0</v>
      </c>
      <c r="M2632" s="4">
        <v>0.8</v>
      </c>
      <c r="N2632" s="4"/>
      <c r="O2632" s="4" t="s">
        <v>293</v>
      </c>
      <c r="P2632" s="4" t="s">
        <v>279</v>
      </c>
      <c r="Q2632" s="4" t="s">
        <v>7851</v>
      </c>
      <c r="R2632" s="4"/>
      <c r="S2632" s="18"/>
      <c r="U2632" s="7">
        <f>VLOOKUP(F2632,[6]农村公路!$I$6:$W$11652,15,0)</f>
        <v>0.88500000000000001</v>
      </c>
      <c r="V2632" s="7">
        <f t="shared" si="130"/>
        <v>0</v>
      </c>
      <c r="W2632" s="7" t="e">
        <f>VLOOKUP(F2632,'[7]乡镇通三级、旅游资源产业路项目明细'!$F$8:$S$1305,14,0)</f>
        <v>#N/A</v>
      </c>
      <c r="AA2632" s="7" t="e">
        <f>_xlfn.XLOOKUP(F2632,'[8]乡镇通三级、旅游资源产业路项目明细'!$U:$U,'[8]乡镇通三级、旅游资源产业路项目明细'!$U:$U)</f>
        <v>#N/A</v>
      </c>
      <c r="AB2632" s="7" t="e">
        <f>VLOOKUP(F2632,[9]项目建设投资计划表!$L$7:$O$83,4,0)</f>
        <v>#N/A</v>
      </c>
    </row>
    <row r="2633" spans="1:28" ht="25.15" customHeight="1" outlineLevel="3" x14ac:dyDescent="0.4">
      <c r="A2633" s="4" t="s">
        <v>22</v>
      </c>
      <c r="B2633" s="4" t="s">
        <v>177</v>
      </c>
      <c r="C2633" s="4" t="s">
        <v>7769</v>
      </c>
      <c r="D2633" s="4" t="s">
        <v>7852</v>
      </c>
      <c r="E2633" s="9"/>
      <c r="F2633" s="4" t="s">
        <v>7853</v>
      </c>
      <c r="G2633" s="4" t="s">
        <v>275</v>
      </c>
      <c r="H2633" s="9" t="s">
        <v>200</v>
      </c>
      <c r="I2633" s="9" t="s">
        <v>7854</v>
      </c>
      <c r="J2633" s="4">
        <v>0.65700000000000003</v>
      </c>
      <c r="K2633" s="4" t="s">
        <v>284</v>
      </c>
      <c r="L2633" s="4">
        <v>0</v>
      </c>
      <c r="M2633" s="4">
        <v>0.65700000000000003</v>
      </c>
      <c r="N2633" s="4"/>
      <c r="O2633" s="4" t="s">
        <v>293</v>
      </c>
      <c r="P2633" s="4" t="s">
        <v>279</v>
      </c>
      <c r="Q2633" s="4" t="s">
        <v>7855</v>
      </c>
      <c r="R2633" s="4"/>
      <c r="S2633" s="18"/>
      <c r="U2633" s="7">
        <f>VLOOKUP(F2633,[6]农村公路!$I$6:$W$11652,15,0)</f>
        <v>0.65700000000000003</v>
      </c>
      <c r="V2633" s="7">
        <f t="shared" si="130"/>
        <v>0</v>
      </c>
      <c r="W2633" s="7" t="e">
        <f>VLOOKUP(F2633,'[7]乡镇通三级、旅游资源产业路项目明细'!$F$8:$S$1305,14,0)</f>
        <v>#N/A</v>
      </c>
      <c r="AA2633" s="7" t="e">
        <f>_xlfn.XLOOKUP(F2633,'[8]乡镇通三级、旅游资源产业路项目明细'!$U:$U,'[8]乡镇通三级、旅游资源产业路项目明细'!$U:$U)</f>
        <v>#N/A</v>
      </c>
      <c r="AB2633" s="7" t="e">
        <f>VLOOKUP(F2633,[9]项目建设投资计划表!$L$7:$O$83,4,0)</f>
        <v>#N/A</v>
      </c>
    </row>
    <row r="2634" spans="1:28" ht="25.15" customHeight="1" outlineLevel="3" x14ac:dyDescent="0.4">
      <c r="A2634" s="4" t="s">
        <v>22</v>
      </c>
      <c r="B2634" s="4" t="s">
        <v>177</v>
      </c>
      <c r="C2634" s="4" t="s">
        <v>7856</v>
      </c>
      <c r="D2634" s="4" t="s">
        <v>7857</v>
      </c>
      <c r="E2634" s="9"/>
      <c r="F2634" s="4" t="s">
        <v>7858</v>
      </c>
      <c r="G2634" s="4" t="s">
        <v>275</v>
      </c>
      <c r="H2634" s="9" t="s">
        <v>200</v>
      </c>
      <c r="I2634" s="9" t="s">
        <v>7859</v>
      </c>
      <c r="J2634" s="4">
        <v>1.65</v>
      </c>
      <c r="K2634" s="4" t="s">
        <v>277</v>
      </c>
      <c r="L2634" s="4">
        <v>0</v>
      </c>
      <c r="M2634" s="4">
        <v>2.34</v>
      </c>
      <c r="N2634" s="4"/>
      <c r="O2634" s="4" t="s">
        <v>293</v>
      </c>
      <c r="P2634" s="4" t="s">
        <v>279</v>
      </c>
      <c r="Q2634" s="4" t="s">
        <v>7860</v>
      </c>
      <c r="R2634" s="4"/>
      <c r="S2634" s="18"/>
      <c r="U2634" s="7">
        <f>VLOOKUP(F2634,[6]农村公路!$I$6:$W$11652,15,0)</f>
        <v>1.65</v>
      </c>
      <c r="V2634" s="7">
        <f t="shared" si="130"/>
        <v>0</v>
      </c>
      <c r="W2634" s="7" t="e">
        <f>VLOOKUP(F2634,'[7]乡镇通三级、旅游资源产业路项目明细'!$F$8:$S$1305,14,0)</f>
        <v>#N/A</v>
      </c>
      <c r="AA2634" s="7" t="e">
        <f>_xlfn.XLOOKUP(F2634,'[8]乡镇通三级、旅游资源产业路项目明细'!$U:$U,'[8]乡镇通三级、旅游资源产业路项目明细'!$U:$U)</f>
        <v>#N/A</v>
      </c>
      <c r="AB2634" s="7" t="e">
        <f>VLOOKUP(F2634,[9]项目建设投资计划表!$L$7:$O$83,4,0)</f>
        <v>#N/A</v>
      </c>
    </row>
    <row r="2635" spans="1:28" ht="25.15" customHeight="1" outlineLevel="3" x14ac:dyDescent="0.4">
      <c r="A2635" s="4" t="s">
        <v>22</v>
      </c>
      <c r="B2635" s="4" t="s">
        <v>177</v>
      </c>
      <c r="C2635" s="4" t="s">
        <v>7861</v>
      </c>
      <c r="D2635" s="4" t="s">
        <v>7862</v>
      </c>
      <c r="E2635" s="9"/>
      <c r="F2635" s="4" t="s">
        <v>7863</v>
      </c>
      <c r="G2635" s="4" t="s">
        <v>275</v>
      </c>
      <c r="H2635" s="9" t="s">
        <v>291</v>
      </c>
      <c r="I2635" s="9" t="s">
        <v>7864</v>
      </c>
      <c r="J2635" s="4">
        <v>4.5</v>
      </c>
      <c r="K2635" s="4" t="s">
        <v>377</v>
      </c>
      <c r="L2635" s="4">
        <v>0</v>
      </c>
      <c r="M2635" s="4">
        <v>3.86</v>
      </c>
      <c r="N2635" s="4"/>
      <c r="O2635" s="4" t="s">
        <v>285</v>
      </c>
      <c r="P2635" s="4" t="s">
        <v>279</v>
      </c>
      <c r="Q2635" s="4" t="s">
        <v>7865</v>
      </c>
      <c r="R2635" s="4"/>
      <c r="S2635" s="18"/>
      <c r="U2635" s="7">
        <f>VLOOKUP(F2635,[6]农村公路!$I$6:$W$11652,15,0)</f>
        <v>4.5</v>
      </c>
      <c r="V2635" s="7">
        <f t="shared" si="130"/>
        <v>0</v>
      </c>
      <c r="W2635" s="7" t="e">
        <f>VLOOKUP(F2635,'[7]乡镇通三级、旅游资源产业路项目明细'!$F$8:$S$1305,14,0)</f>
        <v>#N/A</v>
      </c>
      <c r="AA2635" s="7" t="e">
        <f>_xlfn.XLOOKUP(F2635,'[8]乡镇通三级、旅游资源产业路项目明细'!$U:$U,'[8]乡镇通三级、旅游资源产业路项目明细'!$U:$U)</f>
        <v>#N/A</v>
      </c>
      <c r="AB2635" s="7" t="e">
        <f>VLOOKUP(F2635,[9]项目建设投资计划表!$L$7:$O$83,4,0)</f>
        <v>#N/A</v>
      </c>
    </row>
    <row r="2636" spans="1:28" ht="25.15" customHeight="1" outlineLevel="3" x14ac:dyDescent="0.4">
      <c r="A2636" s="4" t="s">
        <v>22</v>
      </c>
      <c r="B2636" s="4" t="s">
        <v>177</v>
      </c>
      <c r="C2636" s="4" t="s">
        <v>7843</v>
      </c>
      <c r="D2636" s="4" t="s">
        <v>7866</v>
      </c>
      <c r="E2636" s="9"/>
      <c r="F2636" s="4" t="s">
        <v>7867</v>
      </c>
      <c r="G2636" s="4" t="s">
        <v>275</v>
      </c>
      <c r="H2636" s="9" t="s">
        <v>200</v>
      </c>
      <c r="I2636" s="9" t="s">
        <v>7868</v>
      </c>
      <c r="J2636" s="4">
        <v>3.73</v>
      </c>
      <c r="K2636" s="4" t="s">
        <v>277</v>
      </c>
      <c r="L2636" s="4">
        <v>0</v>
      </c>
      <c r="M2636" s="4">
        <v>2.97</v>
      </c>
      <c r="N2636" s="4"/>
      <c r="O2636" s="4" t="s">
        <v>293</v>
      </c>
      <c r="P2636" s="4" t="s">
        <v>279</v>
      </c>
      <c r="Q2636" s="4" t="s">
        <v>7869</v>
      </c>
      <c r="R2636" s="4"/>
      <c r="S2636" s="18"/>
      <c r="U2636" s="7">
        <f>VLOOKUP(F2636,[6]农村公路!$I$6:$W$11652,15,0)</f>
        <v>3.73</v>
      </c>
      <c r="V2636" s="7">
        <f t="shared" si="130"/>
        <v>0</v>
      </c>
      <c r="W2636" s="7" t="e">
        <f>VLOOKUP(F2636,'[7]乡镇通三级、旅游资源产业路项目明细'!$F$8:$S$1305,14,0)</f>
        <v>#N/A</v>
      </c>
      <c r="AA2636" s="7" t="e">
        <f>_xlfn.XLOOKUP(F2636,'[8]乡镇通三级、旅游资源产业路项目明细'!$U:$U,'[8]乡镇通三级、旅游资源产业路项目明细'!$U:$U)</f>
        <v>#N/A</v>
      </c>
      <c r="AB2636" s="7" t="e">
        <f>VLOOKUP(F2636,[9]项目建设投资计划表!$L$7:$O$83,4,0)</f>
        <v>#N/A</v>
      </c>
    </row>
    <row r="2637" spans="1:28" ht="25.15" customHeight="1" outlineLevel="3" x14ac:dyDescent="0.4">
      <c r="A2637" s="4" t="s">
        <v>22</v>
      </c>
      <c r="B2637" s="4" t="s">
        <v>177</v>
      </c>
      <c r="C2637" s="4" t="s">
        <v>7772</v>
      </c>
      <c r="D2637" s="4" t="s">
        <v>7870</v>
      </c>
      <c r="E2637" s="9"/>
      <c r="F2637" s="4" t="s">
        <v>7871</v>
      </c>
      <c r="G2637" s="4" t="s">
        <v>275</v>
      </c>
      <c r="H2637" s="9" t="s">
        <v>200</v>
      </c>
      <c r="I2637" s="9" t="s">
        <v>7872</v>
      </c>
      <c r="J2637" s="4">
        <v>3</v>
      </c>
      <c r="K2637" s="4" t="s">
        <v>377</v>
      </c>
      <c r="L2637" s="4">
        <v>0</v>
      </c>
      <c r="M2637" s="4">
        <v>1.74</v>
      </c>
      <c r="N2637" s="4"/>
      <c r="O2637" s="4" t="s">
        <v>293</v>
      </c>
      <c r="P2637" s="4" t="s">
        <v>279</v>
      </c>
      <c r="Q2637" s="4" t="s">
        <v>7873</v>
      </c>
      <c r="R2637" s="4"/>
      <c r="S2637" s="18"/>
      <c r="U2637" s="7">
        <f>VLOOKUP(F2637,[6]农村公路!$I$6:$W$11652,15,0)</f>
        <v>3</v>
      </c>
      <c r="V2637" s="7">
        <f t="shared" si="130"/>
        <v>0</v>
      </c>
      <c r="W2637" s="7" t="e">
        <f>VLOOKUP(F2637,'[7]乡镇通三级、旅游资源产业路项目明细'!$F$8:$S$1305,14,0)</f>
        <v>#N/A</v>
      </c>
      <c r="AA2637" s="7" t="e">
        <f>_xlfn.XLOOKUP(F2637,'[8]乡镇通三级、旅游资源产业路项目明细'!$U:$U,'[8]乡镇通三级、旅游资源产业路项目明细'!$U:$U)</f>
        <v>#N/A</v>
      </c>
      <c r="AB2637" s="7" t="e">
        <f>VLOOKUP(F2637,[9]项目建设投资计划表!$L$7:$O$83,4,0)</f>
        <v>#N/A</v>
      </c>
    </row>
    <row r="2638" spans="1:28" ht="25.15" customHeight="1" outlineLevel="3" x14ac:dyDescent="0.4">
      <c r="A2638" s="4" t="s">
        <v>22</v>
      </c>
      <c r="B2638" s="4" t="s">
        <v>177</v>
      </c>
      <c r="C2638" s="4" t="s">
        <v>7874</v>
      </c>
      <c r="D2638" s="4" t="s">
        <v>7875</v>
      </c>
      <c r="E2638" s="9"/>
      <c r="F2638" s="4" t="s">
        <v>7876</v>
      </c>
      <c r="G2638" s="4" t="s">
        <v>275</v>
      </c>
      <c r="H2638" s="9" t="s">
        <v>291</v>
      </c>
      <c r="I2638" s="9" t="s">
        <v>7877</v>
      </c>
      <c r="J2638" s="4">
        <v>5</v>
      </c>
      <c r="K2638" s="4" t="s">
        <v>284</v>
      </c>
      <c r="L2638" s="4">
        <v>0</v>
      </c>
      <c r="M2638" s="4">
        <v>5.46</v>
      </c>
      <c r="N2638" s="4"/>
      <c r="O2638" s="4" t="s">
        <v>285</v>
      </c>
      <c r="P2638" s="4" t="s">
        <v>279</v>
      </c>
      <c r="Q2638" s="4" t="s">
        <v>7878</v>
      </c>
      <c r="R2638" s="4"/>
      <c r="S2638" s="18"/>
      <c r="U2638" s="7">
        <f>VLOOKUP(F2638,[6]农村公路!$I$6:$W$11652,15,0)</f>
        <v>5</v>
      </c>
      <c r="V2638" s="7">
        <f t="shared" si="130"/>
        <v>0</v>
      </c>
      <c r="W2638" s="7" t="e">
        <f>VLOOKUP(F2638,'[7]乡镇通三级、旅游资源产业路项目明细'!$F$8:$S$1305,14,0)</f>
        <v>#N/A</v>
      </c>
      <c r="AA2638" s="7" t="e">
        <f>_xlfn.XLOOKUP(F2638,'[8]乡镇通三级、旅游资源产业路项目明细'!$U:$U,'[8]乡镇通三级、旅游资源产业路项目明细'!$U:$U)</f>
        <v>#N/A</v>
      </c>
      <c r="AB2638" s="7" t="e">
        <f>VLOOKUP(F2638,[9]项目建设投资计划表!$L$7:$O$83,4,0)</f>
        <v>#N/A</v>
      </c>
    </row>
    <row r="2639" spans="1:28" ht="25.15" customHeight="1" outlineLevel="3" x14ac:dyDescent="0.4">
      <c r="A2639" s="4" t="s">
        <v>22</v>
      </c>
      <c r="B2639" s="4" t="s">
        <v>177</v>
      </c>
      <c r="C2639" s="4" t="s">
        <v>7861</v>
      </c>
      <c r="D2639" s="4" t="s">
        <v>7879</v>
      </c>
      <c r="E2639" s="9"/>
      <c r="F2639" s="4" t="s">
        <v>7880</v>
      </c>
      <c r="G2639" s="4" t="s">
        <v>275</v>
      </c>
      <c r="H2639" s="9" t="s">
        <v>200</v>
      </c>
      <c r="I2639" s="9" t="s">
        <v>7881</v>
      </c>
      <c r="J2639" s="4">
        <v>1.98</v>
      </c>
      <c r="K2639" s="4" t="s">
        <v>284</v>
      </c>
      <c r="L2639" s="4">
        <v>0</v>
      </c>
      <c r="M2639" s="4">
        <v>1.98</v>
      </c>
      <c r="N2639" s="4"/>
      <c r="O2639" s="4" t="s">
        <v>293</v>
      </c>
      <c r="P2639" s="4" t="s">
        <v>279</v>
      </c>
      <c r="Q2639" s="4" t="s">
        <v>7882</v>
      </c>
      <c r="R2639" s="4"/>
      <c r="S2639" s="18"/>
      <c r="U2639" s="7">
        <f>VLOOKUP(F2639,[6]农村公路!$I$6:$W$11652,15,0)</f>
        <v>1.98</v>
      </c>
      <c r="V2639" s="7">
        <f t="shared" si="130"/>
        <v>0</v>
      </c>
      <c r="W2639" s="7" t="e">
        <f>VLOOKUP(F2639,'[7]乡镇通三级、旅游资源产业路项目明细'!$F$8:$S$1305,14,0)</f>
        <v>#N/A</v>
      </c>
      <c r="AA2639" s="7" t="e">
        <f>_xlfn.XLOOKUP(F2639,'[8]乡镇通三级、旅游资源产业路项目明细'!$U:$U,'[8]乡镇通三级、旅游资源产业路项目明细'!$U:$U)</f>
        <v>#N/A</v>
      </c>
      <c r="AB2639" s="7" t="e">
        <f>VLOOKUP(F2639,[9]项目建设投资计划表!$L$7:$O$83,4,0)</f>
        <v>#N/A</v>
      </c>
    </row>
    <row r="2640" spans="1:28" ht="25.15" customHeight="1" outlineLevel="3" x14ac:dyDescent="0.4">
      <c r="A2640" s="4" t="s">
        <v>22</v>
      </c>
      <c r="B2640" s="4" t="s">
        <v>177</v>
      </c>
      <c r="C2640" s="4" t="s">
        <v>7828</v>
      </c>
      <c r="D2640" s="4" t="s">
        <v>7883</v>
      </c>
      <c r="E2640" s="9"/>
      <c r="F2640" s="4" t="s">
        <v>7884</v>
      </c>
      <c r="G2640" s="4" t="s">
        <v>275</v>
      </c>
      <c r="H2640" s="9" t="s">
        <v>291</v>
      </c>
      <c r="I2640" s="9" t="s">
        <v>7885</v>
      </c>
      <c r="J2640" s="4">
        <v>3.2</v>
      </c>
      <c r="K2640" s="4" t="s">
        <v>284</v>
      </c>
      <c r="L2640" s="4">
        <v>0</v>
      </c>
      <c r="M2640" s="4">
        <v>3.2</v>
      </c>
      <c r="N2640" s="4"/>
      <c r="O2640" s="4" t="s">
        <v>285</v>
      </c>
      <c r="P2640" s="4" t="s">
        <v>279</v>
      </c>
      <c r="Q2640" s="4" t="s">
        <v>7886</v>
      </c>
      <c r="R2640" s="4"/>
      <c r="S2640" s="18"/>
      <c r="U2640" s="7">
        <f>VLOOKUP(F2640,[6]农村公路!$I$6:$W$11652,15,0)</f>
        <v>3.2</v>
      </c>
      <c r="V2640" s="7">
        <f t="shared" si="130"/>
        <v>0</v>
      </c>
      <c r="W2640" s="7" t="e">
        <f>VLOOKUP(F2640,'[7]乡镇通三级、旅游资源产业路项目明细'!$F$8:$S$1305,14,0)</f>
        <v>#N/A</v>
      </c>
      <c r="AA2640" s="7" t="e">
        <f>_xlfn.XLOOKUP(F2640,'[8]乡镇通三级、旅游资源产业路项目明细'!$U:$U,'[8]乡镇通三级、旅游资源产业路项目明细'!$U:$U)</f>
        <v>#N/A</v>
      </c>
      <c r="AB2640" s="7" t="e">
        <f>VLOOKUP(F2640,[9]项目建设投资计划表!$L$7:$O$83,4,0)</f>
        <v>#N/A</v>
      </c>
    </row>
    <row r="2641" spans="1:28" ht="25.15" customHeight="1" outlineLevel="3" x14ac:dyDescent="0.4">
      <c r="A2641" s="4" t="s">
        <v>22</v>
      </c>
      <c r="B2641" s="4" t="s">
        <v>177</v>
      </c>
      <c r="C2641" s="4" t="s">
        <v>7856</v>
      </c>
      <c r="D2641" s="4" t="s">
        <v>7887</v>
      </c>
      <c r="E2641" s="9"/>
      <c r="F2641" s="4" t="s">
        <v>7888</v>
      </c>
      <c r="G2641" s="4" t="s">
        <v>275</v>
      </c>
      <c r="H2641" s="9" t="s">
        <v>291</v>
      </c>
      <c r="I2641" s="9" t="s">
        <v>7889</v>
      </c>
      <c r="J2641" s="4">
        <v>2.58</v>
      </c>
      <c r="K2641" s="4" t="s">
        <v>377</v>
      </c>
      <c r="L2641" s="4">
        <v>0</v>
      </c>
      <c r="M2641" s="4">
        <v>2.58</v>
      </c>
      <c r="N2641" s="4"/>
      <c r="O2641" s="4" t="s">
        <v>285</v>
      </c>
      <c r="P2641" s="4" t="s">
        <v>279</v>
      </c>
      <c r="Q2641" s="4" t="s">
        <v>7890</v>
      </c>
      <c r="R2641" s="4"/>
      <c r="S2641" s="18"/>
      <c r="U2641" s="7">
        <f>VLOOKUP(F2641,[6]农村公路!$I$6:$W$11652,15,0)</f>
        <v>2.58</v>
      </c>
      <c r="V2641" s="7">
        <f t="shared" si="130"/>
        <v>0</v>
      </c>
      <c r="W2641" s="7" t="e">
        <f>VLOOKUP(F2641,'[7]乡镇通三级、旅游资源产业路项目明细'!$F$8:$S$1305,14,0)</f>
        <v>#N/A</v>
      </c>
      <c r="AA2641" s="7" t="e">
        <f>_xlfn.XLOOKUP(F2641,'[8]乡镇通三级、旅游资源产业路项目明细'!$U:$U,'[8]乡镇通三级、旅游资源产业路项目明细'!$U:$U)</f>
        <v>#N/A</v>
      </c>
      <c r="AB2641" s="7" t="e">
        <f>VLOOKUP(F2641,[9]项目建设投资计划表!$L$7:$O$83,4,0)</f>
        <v>#N/A</v>
      </c>
    </row>
    <row r="2642" spans="1:28" ht="25.15" customHeight="1" outlineLevel="3" x14ac:dyDescent="0.4">
      <c r="A2642" s="4" t="s">
        <v>22</v>
      </c>
      <c r="B2642" s="4" t="s">
        <v>177</v>
      </c>
      <c r="C2642" s="4" t="s">
        <v>7811</v>
      </c>
      <c r="D2642" s="4" t="s">
        <v>2892</v>
      </c>
      <c r="E2642" s="9"/>
      <c r="F2642" s="4" t="s">
        <v>7891</v>
      </c>
      <c r="G2642" s="4" t="s">
        <v>275</v>
      </c>
      <c r="H2642" s="9" t="s">
        <v>291</v>
      </c>
      <c r="I2642" s="9" t="s">
        <v>7892</v>
      </c>
      <c r="J2642" s="4">
        <v>2.4049999999999998</v>
      </c>
      <c r="K2642" s="4" t="s">
        <v>277</v>
      </c>
      <c r="L2642" s="4">
        <v>0</v>
      </c>
      <c r="M2642" s="4">
        <v>2.4</v>
      </c>
      <c r="N2642" s="4"/>
      <c r="O2642" s="4" t="s">
        <v>293</v>
      </c>
      <c r="P2642" s="4" t="s">
        <v>279</v>
      </c>
      <c r="Q2642" s="4" t="s">
        <v>7893</v>
      </c>
      <c r="R2642" s="4"/>
      <c r="S2642" s="18"/>
      <c r="U2642" s="7">
        <f>VLOOKUP(F2642,[6]农村公路!$I$6:$W$11652,15,0)</f>
        <v>2.4049999999999998</v>
      </c>
      <c r="V2642" s="7">
        <f t="shared" si="130"/>
        <v>0</v>
      </c>
      <c r="W2642" s="7" t="e">
        <f>VLOOKUP(F2642,'[7]乡镇通三级、旅游资源产业路项目明细'!$F$8:$S$1305,14,0)</f>
        <v>#N/A</v>
      </c>
      <c r="AA2642" s="7" t="e">
        <f>_xlfn.XLOOKUP(F2642,'[8]乡镇通三级、旅游资源产业路项目明细'!$U:$U,'[8]乡镇通三级、旅游资源产业路项目明细'!$U:$U)</f>
        <v>#N/A</v>
      </c>
      <c r="AB2642" s="7" t="e">
        <f>VLOOKUP(F2642,[9]项目建设投资计划表!$L$7:$O$83,4,0)</f>
        <v>#N/A</v>
      </c>
    </row>
    <row r="2643" spans="1:28" ht="25.15" customHeight="1" outlineLevel="3" x14ac:dyDescent="0.4">
      <c r="A2643" s="4" t="s">
        <v>22</v>
      </c>
      <c r="B2643" s="4" t="s">
        <v>177</v>
      </c>
      <c r="C2643" s="4" t="s">
        <v>7772</v>
      </c>
      <c r="D2643" s="4" t="s">
        <v>7894</v>
      </c>
      <c r="E2643" s="9"/>
      <c r="F2643" s="4" t="s">
        <v>7895</v>
      </c>
      <c r="G2643" s="4" t="s">
        <v>275</v>
      </c>
      <c r="H2643" s="9" t="s">
        <v>291</v>
      </c>
      <c r="I2643" s="9" t="s">
        <v>7896</v>
      </c>
      <c r="J2643" s="4">
        <v>4</v>
      </c>
      <c r="K2643" s="4" t="s">
        <v>377</v>
      </c>
      <c r="L2643" s="4">
        <v>0</v>
      </c>
      <c r="M2643" s="4">
        <v>3.5</v>
      </c>
      <c r="N2643" s="4"/>
      <c r="O2643" s="4" t="s">
        <v>285</v>
      </c>
      <c r="P2643" s="4" t="s">
        <v>279</v>
      </c>
      <c r="Q2643" s="4" t="s">
        <v>7897</v>
      </c>
      <c r="R2643" s="4"/>
      <c r="S2643" s="18"/>
      <c r="U2643" s="7">
        <f>VLOOKUP(F2643,[6]农村公路!$I$6:$W$11652,15,0)</f>
        <v>4</v>
      </c>
      <c r="V2643" s="7">
        <f t="shared" si="130"/>
        <v>0</v>
      </c>
      <c r="W2643" s="7" t="e">
        <f>VLOOKUP(F2643,'[7]乡镇通三级、旅游资源产业路项目明细'!$F$8:$S$1305,14,0)</f>
        <v>#N/A</v>
      </c>
      <c r="AA2643" s="7" t="e">
        <f>_xlfn.XLOOKUP(F2643,'[8]乡镇通三级、旅游资源产业路项目明细'!$U:$U,'[8]乡镇通三级、旅游资源产业路项目明细'!$U:$U)</f>
        <v>#N/A</v>
      </c>
      <c r="AB2643" s="7" t="e">
        <f>VLOOKUP(F2643,[9]项目建设投资计划表!$L$7:$O$83,4,0)</f>
        <v>#N/A</v>
      </c>
    </row>
    <row r="2644" spans="1:28" ht="25.15" customHeight="1" outlineLevel="3" x14ac:dyDescent="0.4">
      <c r="A2644" s="4" t="s">
        <v>22</v>
      </c>
      <c r="B2644" s="4" t="s">
        <v>177</v>
      </c>
      <c r="C2644" s="4" t="s">
        <v>7898</v>
      </c>
      <c r="D2644" s="4" t="s">
        <v>7899</v>
      </c>
      <c r="E2644" s="9"/>
      <c r="F2644" s="4" t="s">
        <v>7900</v>
      </c>
      <c r="G2644" s="4" t="s">
        <v>275</v>
      </c>
      <c r="H2644" s="9" t="s">
        <v>291</v>
      </c>
      <c r="I2644" s="9" t="s">
        <v>7901</v>
      </c>
      <c r="J2644" s="4">
        <v>3</v>
      </c>
      <c r="K2644" s="4" t="s">
        <v>377</v>
      </c>
      <c r="L2644" s="4">
        <v>0</v>
      </c>
      <c r="M2644" s="4">
        <v>2.75</v>
      </c>
      <c r="N2644" s="4"/>
      <c r="O2644" s="4" t="s">
        <v>285</v>
      </c>
      <c r="P2644" s="4" t="s">
        <v>279</v>
      </c>
      <c r="Q2644" s="4" t="s">
        <v>7902</v>
      </c>
      <c r="R2644" s="4"/>
      <c r="S2644" s="18"/>
      <c r="U2644" s="7">
        <f>VLOOKUP(F2644,[6]农村公路!$I$6:$W$11652,15,0)</f>
        <v>3</v>
      </c>
      <c r="V2644" s="7">
        <f t="shared" si="130"/>
        <v>0</v>
      </c>
      <c r="W2644" s="7" t="e">
        <f>VLOOKUP(F2644,'[7]乡镇通三级、旅游资源产业路项目明细'!$F$8:$S$1305,14,0)</f>
        <v>#N/A</v>
      </c>
      <c r="AA2644" s="7" t="e">
        <f>_xlfn.XLOOKUP(F2644,'[8]乡镇通三级、旅游资源产业路项目明细'!$U:$U,'[8]乡镇通三级、旅游资源产业路项目明细'!$U:$U)</f>
        <v>#N/A</v>
      </c>
      <c r="AB2644" s="7" t="e">
        <f>VLOOKUP(F2644,[9]项目建设投资计划表!$L$7:$O$83,4,0)</f>
        <v>#N/A</v>
      </c>
    </row>
    <row r="2645" spans="1:28" ht="25.15" customHeight="1" outlineLevel="3" x14ac:dyDescent="0.4">
      <c r="A2645" s="4" t="s">
        <v>22</v>
      </c>
      <c r="B2645" s="4" t="s">
        <v>177</v>
      </c>
      <c r="C2645" s="4" t="s">
        <v>7861</v>
      </c>
      <c r="D2645" s="4" t="s">
        <v>7903</v>
      </c>
      <c r="E2645" s="9"/>
      <c r="F2645" s="4" t="s">
        <v>7904</v>
      </c>
      <c r="G2645" s="4" t="s">
        <v>275</v>
      </c>
      <c r="H2645" s="9" t="s">
        <v>291</v>
      </c>
      <c r="I2645" s="9" t="s">
        <v>7905</v>
      </c>
      <c r="J2645" s="4">
        <v>2.8</v>
      </c>
      <c r="K2645" s="4" t="s">
        <v>377</v>
      </c>
      <c r="L2645" s="4">
        <v>0</v>
      </c>
      <c r="M2645" s="4">
        <v>1.75</v>
      </c>
      <c r="N2645" s="4"/>
      <c r="O2645" s="4" t="s">
        <v>285</v>
      </c>
      <c r="P2645" s="4" t="s">
        <v>279</v>
      </c>
      <c r="Q2645" s="4" t="s">
        <v>7906</v>
      </c>
      <c r="R2645" s="4"/>
      <c r="S2645" s="18"/>
      <c r="U2645" s="7">
        <f>VLOOKUP(F2645,[6]农村公路!$I$6:$W$11652,15,0)</f>
        <v>2.8</v>
      </c>
      <c r="V2645" s="7">
        <f t="shared" si="130"/>
        <v>0</v>
      </c>
      <c r="W2645" s="7" t="e">
        <f>VLOOKUP(F2645,'[7]乡镇通三级、旅游资源产业路项目明细'!$F$8:$S$1305,14,0)</f>
        <v>#N/A</v>
      </c>
      <c r="AA2645" s="7" t="e">
        <f>_xlfn.XLOOKUP(F2645,'[8]乡镇通三级、旅游资源产业路项目明细'!$U:$U,'[8]乡镇通三级、旅游资源产业路项目明细'!$U:$U)</f>
        <v>#N/A</v>
      </c>
      <c r="AB2645" s="7" t="e">
        <f>VLOOKUP(F2645,[9]项目建设投资计划表!$L$7:$O$83,4,0)</f>
        <v>#N/A</v>
      </c>
    </row>
    <row r="2646" spans="1:28" ht="25.15" customHeight="1" outlineLevel="3" x14ac:dyDescent="0.4">
      <c r="A2646" s="4" t="s">
        <v>22</v>
      </c>
      <c r="B2646" s="4" t="s">
        <v>177</v>
      </c>
      <c r="C2646" s="4" t="s">
        <v>7907</v>
      </c>
      <c r="D2646" s="4" t="s">
        <v>7908</v>
      </c>
      <c r="E2646" s="9"/>
      <c r="F2646" s="4" t="s">
        <v>7909</v>
      </c>
      <c r="G2646" s="4" t="s">
        <v>275</v>
      </c>
      <c r="H2646" s="9" t="s">
        <v>291</v>
      </c>
      <c r="I2646" s="9" t="s">
        <v>7910</v>
      </c>
      <c r="J2646" s="4">
        <v>1.8280000000000001</v>
      </c>
      <c r="K2646" s="4" t="s">
        <v>377</v>
      </c>
      <c r="L2646" s="4">
        <v>0</v>
      </c>
      <c r="M2646" s="4">
        <v>1.8280000000000001</v>
      </c>
      <c r="N2646" s="4"/>
      <c r="O2646" s="4" t="s">
        <v>293</v>
      </c>
      <c r="P2646" s="4" t="s">
        <v>279</v>
      </c>
      <c r="Q2646" s="4" t="s">
        <v>7911</v>
      </c>
      <c r="R2646" s="4"/>
      <c r="S2646" s="18"/>
      <c r="U2646" s="7">
        <f>VLOOKUP(F2646,[6]农村公路!$I$6:$W$11652,15,0)</f>
        <v>1.8280000000000001</v>
      </c>
      <c r="V2646" s="7">
        <f t="shared" ref="V2646:V2677" si="131">J2646-U2646</f>
        <v>0</v>
      </c>
      <c r="W2646" s="7" t="e">
        <f>VLOOKUP(F2646,'[7]乡镇通三级、旅游资源产业路项目明细'!$F$8:$S$1305,14,0)</f>
        <v>#N/A</v>
      </c>
      <c r="AA2646" s="7" t="e">
        <f>_xlfn.XLOOKUP(F2646,'[8]乡镇通三级、旅游资源产业路项目明细'!$U:$U,'[8]乡镇通三级、旅游资源产业路项目明细'!$U:$U)</f>
        <v>#N/A</v>
      </c>
      <c r="AB2646" s="7" t="e">
        <f>VLOOKUP(F2646,[9]项目建设投资计划表!$L$7:$O$83,4,0)</f>
        <v>#N/A</v>
      </c>
    </row>
    <row r="2647" spans="1:28" ht="25.15" customHeight="1" outlineLevel="3" x14ac:dyDescent="0.4">
      <c r="A2647" s="4" t="s">
        <v>22</v>
      </c>
      <c r="B2647" s="4" t="s">
        <v>177</v>
      </c>
      <c r="C2647" s="4" t="s">
        <v>7912</v>
      </c>
      <c r="D2647" s="4" t="s">
        <v>7913</v>
      </c>
      <c r="E2647" s="9"/>
      <c r="F2647" s="4" t="s">
        <v>7914</v>
      </c>
      <c r="G2647" s="4" t="s">
        <v>275</v>
      </c>
      <c r="H2647" s="9" t="s">
        <v>291</v>
      </c>
      <c r="I2647" s="9" t="s">
        <v>7915</v>
      </c>
      <c r="J2647" s="4">
        <v>8</v>
      </c>
      <c r="K2647" s="4" t="s">
        <v>377</v>
      </c>
      <c r="L2647" s="4">
        <v>0</v>
      </c>
      <c r="M2647" s="4">
        <v>8.34</v>
      </c>
      <c r="N2647" s="4"/>
      <c r="O2647" s="4" t="s">
        <v>285</v>
      </c>
      <c r="P2647" s="4" t="s">
        <v>279</v>
      </c>
      <c r="Q2647" s="4" t="s">
        <v>7916</v>
      </c>
      <c r="R2647" s="4"/>
      <c r="S2647" s="18"/>
      <c r="U2647" s="7">
        <f>VLOOKUP(F2647,[6]农村公路!$I$6:$W$11652,15,0)</f>
        <v>8</v>
      </c>
      <c r="V2647" s="7">
        <f t="shared" si="131"/>
        <v>0</v>
      </c>
      <c r="W2647" s="7" t="e">
        <f>VLOOKUP(F2647,'[7]乡镇通三级、旅游资源产业路项目明细'!$F$8:$S$1305,14,0)</f>
        <v>#N/A</v>
      </c>
      <c r="AA2647" s="7" t="e">
        <f>_xlfn.XLOOKUP(F2647,'[8]乡镇通三级、旅游资源产业路项目明细'!$U:$U,'[8]乡镇通三级、旅游资源产业路项目明细'!$U:$U)</f>
        <v>#N/A</v>
      </c>
      <c r="AB2647" s="7" t="e">
        <f>VLOOKUP(F2647,[9]项目建设投资计划表!$L$7:$O$83,4,0)</f>
        <v>#N/A</v>
      </c>
    </row>
    <row r="2648" spans="1:28" ht="25.15" customHeight="1" outlineLevel="3" x14ac:dyDescent="0.4">
      <c r="A2648" s="4" t="s">
        <v>22</v>
      </c>
      <c r="B2648" s="4" t="s">
        <v>177</v>
      </c>
      <c r="C2648" s="4" t="s">
        <v>7811</v>
      </c>
      <c r="D2648" s="4" t="s">
        <v>7917</v>
      </c>
      <c r="E2648" s="9"/>
      <c r="F2648" s="4" t="s">
        <v>7918</v>
      </c>
      <c r="G2648" s="4" t="s">
        <v>275</v>
      </c>
      <c r="H2648" s="9" t="s">
        <v>291</v>
      </c>
      <c r="I2648" s="9" t="s">
        <v>7919</v>
      </c>
      <c r="J2648" s="4">
        <v>5</v>
      </c>
      <c r="K2648" s="4" t="s">
        <v>377</v>
      </c>
      <c r="L2648" s="4">
        <v>0</v>
      </c>
      <c r="M2648" s="4">
        <v>5.2</v>
      </c>
      <c r="N2648" s="4"/>
      <c r="O2648" s="4" t="s">
        <v>285</v>
      </c>
      <c r="P2648" s="4" t="s">
        <v>279</v>
      </c>
      <c r="Q2648" s="4" t="s">
        <v>7920</v>
      </c>
      <c r="R2648" s="4"/>
      <c r="S2648" s="18"/>
      <c r="U2648" s="7">
        <f>VLOOKUP(F2648,[6]农村公路!$I$6:$W$11652,15,0)</f>
        <v>5</v>
      </c>
      <c r="V2648" s="7">
        <f t="shared" si="131"/>
        <v>0</v>
      </c>
      <c r="W2648" s="7" t="e">
        <f>VLOOKUP(F2648,'[7]乡镇通三级、旅游资源产业路项目明细'!$F$8:$S$1305,14,0)</f>
        <v>#N/A</v>
      </c>
      <c r="AA2648" s="7" t="e">
        <f>_xlfn.XLOOKUP(F2648,'[8]乡镇通三级、旅游资源产业路项目明细'!$U:$U,'[8]乡镇通三级、旅游资源产业路项目明细'!$U:$U)</f>
        <v>#N/A</v>
      </c>
      <c r="AB2648" s="7" t="e">
        <f>VLOOKUP(F2648,[9]项目建设投资计划表!$L$7:$O$83,4,0)</f>
        <v>#N/A</v>
      </c>
    </row>
    <row r="2649" spans="1:28" ht="25.15" customHeight="1" outlineLevel="3" x14ac:dyDescent="0.4">
      <c r="A2649" s="4" t="s">
        <v>22</v>
      </c>
      <c r="B2649" s="4" t="s">
        <v>177</v>
      </c>
      <c r="C2649" s="4" t="s">
        <v>7921</v>
      </c>
      <c r="D2649" s="4" t="s">
        <v>7922</v>
      </c>
      <c r="E2649" s="9"/>
      <c r="F2649" s="4" t="s">
        <v>7923</v>
      </c>
      <c r="G2649" s="4" t="s">
        <v>275</v>
      </c>
      <c r="H2649" s="9" t="s">
        <v>291</v>
      </c>
      <c r="I2649" s="9" t="s">
        <v>7924</v>
      </c>
      <c r="J2649" s="4">
        <v>3.25</v>
      </c>
      <c r="K2649" s="4" t="s">
        <v>277</v>
      </c>
      <c r="L2649" s="4">
        <v>0</v>
      </c>
      <c r="M2649" s="4">
        <v>2.65</v>
      </c>
      <c r="N2649" s="4"/>
      <c r="O2649" s="4" t="s">
        <v>293</v>
      </c>
      <c r="P2649" s="4" t="s">
        <v>279</v>
      </c>
      <c r="Q2649" s="4" t="s">
        <v>7925</v>
      </c>
      <c r="R2649" s="4"/>
      <c r="S2649" s="18"/>
      <c r="U2649" s="7">
        <f>VLOOKUP(F2649,[6]农村公路!$I$6:$W$11652,15,0)</f>
        <v>3.25</v>
      </c>
      <c r="V2649" s="7">
        <f t="shared" si="131"/>
        <v>0</v>
      </c>
      <c r="W2649" s="7" t="e">
        <f>VLOOKUP(F2649,'[7]乡镇通三级、旅游资源产业路项目明细'!$F$8:$S$1305,14,0)</f>
        <v>#N/A</v>
      </c>
      <c r="AA2649" s="7" t="e">
        <f>_xlfn.XLOOKUP(F2649,'[8]乡镇通三级、旅游资源产业路项目明细'!$U:$U,'[8]乡镇通三级、旅游资源产业路项目明细'!$U:$U)</f>
        <v>#N/A</v>
      </c>
      <c r="AB2649" s="7" t="e">
        <f>VLOOKUP(F2649,[9]项目建设投资计划表!$L$7:$O$83,4,0)</f>
        <v>#N/A</v>
      </c>
    </row>
    <row r="2650" spans="1:28" ht="25.15" customHeight="1" outlineLevel="3" x14ac:dyDescent="0.4">
      <c r="A2650" s="4" t="s">
        <v>22</v>
      </c>
      <c r="B2650" s="4" t="s">
        <v>177</v>
      </c>
      <c r="C2650" s="4" t="s">
        <v>7788</v>
      </c>
      <c r="D2650" s="4" t="s">
        <v>7926</v>
      </c>
      <c r="E2650" s="9"/>
      <c r="F2650" s="4" t="s">
        <v>7927</v>
      </c>
      <c r="G2650" s="4" t="s">
        <v>275</v>
      </c>
      <c r="H2650" s="9" t="s">
        <v>291</v>
      </c>
      <c r="I2650" s="9" t="s">
        <v>7928</v>
      </c>
      <c r="J2650" s="4">
        <v>0.52900000000000003</v>
      </c>
      <c r="K2650" s="4" t="s">
        <v>377</v>
      </c>
      <c r="L2650" s="4">
        <v>0</v>
      </c>
      <c r="M2650" s="4">
        <v>0.26</v>
      </c>
      <c r="N2650" s="4"/>
      <c r="O2650" s="4" t="s">
        <v>293</v>
      </c>
      <c r="P2650" s="4" t="s">
        <v>279</v>
      </c>
      <c r="Q2650" s="4" t="s">
        <v>7929</v>
      </c>
      <c r="R2650" s="4"/>
      <c r="S2650" s="18"/>
      <c r="U2650" s="7">
        <f>VLOOKUP(F2650,[6]农村公路!$I$6:$W$11652,15,0)</f>
        <v>0.52900000000000003</v>
      </c>
      <c r="V2650" s="7">
        <f t="shared" si="131"/>
        <v>0</v>
      </c>
      <c r="W2650" s="7" t="e">
        <f>VLOOKUP(F2650,'[7]乡镇通三级、旅游资源产业路项目明细'!$F$8:$S$1305,14,0)</f>
        <v>#N/A</v>
      </c>
      <c r="AA2650" s="7" t="e">
        <f>_xlfn.XLOOKUP(F2650,'[8]乡镇通三级、旅游资源产业路项目明细'!$U:$U,'[8]乡镇通三级、旅游资源产业路项目明细'!$U:$U)</f>
        <v>#N/A</v>
      </c>
      <c r="AB2650" s="7" t="e">
        <f>VLOOKUP(F2650,[9]项目建设投资计划表!$L$7:$O$83,4,0)</f>
        <v>#N/A</v>
      </c>
    </row>
    <row r="2651" spans="1:28" ht="25.15" customHeight="1" outlineLevel="3" x14ac:dyDescent="0.4">
      <c r="A2651" s="4" t="s">
        <v>22</v>
      </c>
      <c r="B2651" s="4" t="s">
        <v>177</v>
      </c>
      <c r="C2651" s="4" t="s">
        <v>7874</v>
      </c>
      <c r="D2651" s="4" t="s">
        <v>7930</v>
      </c>
      <c r="E2651" s="9"/>
      <c r="F2651" s="4" t="s">
        <v>7931</v>
      </c>
      <c r="G2651" s="4" t="s">
        <v>275</v>
      </c>
      <c r="H2651" s="9" t="s">
        <v>291</v>
      </c>
      <c r="I2651" s="9" t="s">
        <v>7932</v>
      </c>
      <c r="J2651" s="4">
        <v>3.2</v>
      </c>
      <c r="K2651" s="4" t="s">
        <v>377</v>
      </c>
      <c r="L2651" s="4">
        <v>0</v>
      </c>
      <c r="M2651" s="4">
        <v>1.53</v>
      </c>
      <c r="N2651" s="4"/>
      <c r="O2651" s="4" t="s">
        <v>293</v>
      </c>
      <c r="P2651" s="4" t="s">
        <v>279</v>
      </c>
      <c r="Q2651" s="4" t="s">
        <v>7933</v>
      </c>
      <c r="R2651" s="4"/>
      <c r="S2651" s="18"/>
      <c r="U2651" s="7">
        <f>VLOOKUP(F2651,[6]农村公路!$I$6:$W$11652,15,0)</f>
        <v>3.2</v>
      </c>
      <c r="V2651" s="7">
        <f t="shared" si="131"/>
        <v>0</v>
      </c>
      <c r="W2651" s="7" t="e">
        <f>VLOOKUP(F2651,'[7]乡镇通三级、旅游资源产业路项目明细'!$F$8:$S$1305,14,0)</f>
        <v>#N/A</v>
      </c>
      <c r="AA2651" s="7" t="e">
        <f>_xlfn.XLOOKUP(F2651,'[8]乡镇通三级、旅游资源产业路项目明细'!$U:$U,'[8]乡镇通三级、旅游资源产业路项目明细'!$U:$U)</f>
        <v>#N/A</v>
      </c>
      <c r="AB2651" s="7" t="e">
        <f>VLOOKUP(F2651,[9]项目建设投资计划表!$L$7:$O$83,4,0)</f>
        <v>#N/A</v>
      </c>
    </row>
    <row r="2652" spans="1:28" ht="25.15" customHeight="1" outlineLevel="3" x14ac:dyDescent="0.4">
      <c r="A2652" s="4" t="s">
        <v>22</v>
      </c>
      <c r="B2652" s="4" t="s">
        <v>177</v>
      </c>
      <c r="C2652" s="4" t="s">
        <v>7833</v>
      </c>
      <c r="D2652" s="4" t="s">
        <v>7834</v>
      </c>
      <c r="E2652" s="9"/>
      <c r="F2652" s="4" t="s">
        <v>7934</v>
      </c>
      <c r="G2652" s="4" t="s">
        <v>275</v>
      </c>
      <c r="H2652" s="9" t="s">
        <v>291</v>
      </c>
      <c r="I2652" s="9" t="s">
        <v>7935</v>
      </c>
      <c r="J2652" s="4">
        <v>2.8</v>
      </c>
      <c r="K2652" s="4" t="s">
        <v>377</v>
      </c>
      <c r="L2652" s="4">
        <v>0</v>
      </c>
      <c r="M2652" s="4">
        <v>2.68</v>
      </c>
      <c r="N2652" s="4"/>
      <c r="O2652" s="4" t="s">
        <v>293</v>
      </c>
      <c r="P2652" s="4" t="s">
        <v>279</v>
      </c>
      <c r="Q2652" s="4" t="s">
        <v>7936</v>
      </c>
      <c r="R2652" s="4"/>
      <c r="S2652" s="18"/>
      <c r="U2652" s="7">
        <f>VLOOKUP(F2652,[6]农村公路!$I$6:$W$11652,15,0)</f>
        <v>2.8</v>
      </c>
      <c r="V2652" s="7">
        <f t="shared" si="131"/>
        <v>0</v>
      </c>
      <c r="W2652" s="7" t="e">
        <f>VLOOKUP(F2652,'[7]乡镇通三级、旅游资源产业路项目明细'!$F$8:$S$1305,14,0)</f>
        <v>#N/A</v>
      </c>
      <c r="AA2652" s="7" t="e">
        <f>_xlfn.XLOOKUP(F2652,'[8]乡镇通三级、旅游资源产业路项目明细'!$U:$U,'[8]乡镇通三级、旅游资源产业路项目明细'!$U:$U)</f>
        <v>#N/A</v>
      </c>
      <c r="AB2652" s="7" t="e">
        <f>VLOOKUP(F2652,[9]项目建设投资计划表!$L$7:$O$83,4,0)</f>
        <v>#N/A</v>
      </c>
    </row>
    <row r="2653" spans="1:28" ht="25.15" customHeight="1" outlineLevel="3" x14ac:dyDescent="0.4">
      <c r="A2653" s="4" t="s">
        <v>22</v>
      </c>
      <c r="B2653" s="4" t="s">
        <v>177</v>
      </c>
      <c r="C2653" s="4" t="s">
        <v>7856</v>
      </c>
      <c r="D2653" s="4" t="s">
        <v>7937</v>
      </c>
      <c r="E2653" s="9"/>
      <c r="F2653" s="4" t="s">
        <v>7938</v>
      </c>
      <c r="G2653" s="4" t="s">
        <v>275</v>
      </c>
      <c r="H2653" s="9" t="s">
        <v>291</v>
      </c>
      <c r="I2653" s="9" t="s">
        <v>7939</v>
      </c>
      <c r="J2653" s="4">
        <v>2</v>
      </c>
      <c r="K2653" s="4" t="s">
        <v>277</v>
      </c>
      <c r="L2653" s="4">
        <v>0</v>
      </c>
      <c r="M2653" s="4">
        <v>1.06</v>
      </c>
      <c r="N2653" s="4"/>
      <c r="O2653" s="4" t="s">
        <v>293</v>
      </c>
      <c r="P2653" s="4" t="s">
        <v>279</v>
      </c>
      <c r="Q2653" s="4" t="s">
        <v>7940</v>
      </c>
      <c r="R2653" s="4"/>
      <c r="S2653" s="18"/>
      <c r="U2653" s="7">
        <f>VLOOKUP(F2653,[6]农村公路!$I$6:$W$11652,15,0)</f>
        <v>2</v>
      </c>
      <c r="V2653" s="7">
        <f t="shared" si="131"/>
        <v>0</v>
      </c>
      <c r="W2653" s="7" t="e">
        <f>VLOOKUP(F2653,'[7]乡镇通三级、旅游资源产业路项目明细'!$F$8:$S$1305,14,0)</f>
        <v>#N/A</v>
      </c>
      <c r="AA2653" s="7" t="e">
        <f>_xlfn.XLOOKUP(F2653,'[8]乡镇通三级、旅游资源产业路项目明细'!$U:$U,'[8]乡镇通三级、旅游资源产业路项目明细'!$U:$U)</f>
        <v>#N/A</v>
      </c>
      <c r="AB2653" s="7" t="e">
        <f>VLOOKUP(F2653,[9]项目建设投资计划表!$L$7:$O$83,4,0)</f>
        <v>#N/A</v>
      </c>
    </row>
    <row r="2654" spans="1:28" ht="25.15" customHeight="1" outlineLevel="3" x14ac:dyDescent="0.4">
      <c r="A2654" s="4" t="s">
        <v>22</v>
      </c>
      <c r="B2654" s="4" t="s">
        <v>177</v>
      </c>
      <c r="C2654" s="4" t="s">
        <v>7777</v>
      </c>
      <c r="D2654" s="4" t="s">
        <v>7941</v>
      </c>
      <c r="E2654" s="9"/>
      <c r="F2654" s="4" t="s">
        <v>7942</v>
      </c>
      <c r="G2654" s="4" t="s">
        <v>275</v>
      </c>
      <c r="H2654" s="9" t="s">
        <v>291</v>
      </c>
      <c r="I2654" s="9" t="s">
        <v>283</v>
      </c>
      <c r="J2654" s="4">
        <v>2.4500000000000002</v>
      </c>
      <c r="K2654" s="4" t="s">
        <v>284</v>
      </c>
      <c r="L2654" s="4">
        <v>0</v>
      </c>
      <c r="M2654" s="4">
        <v>2.4500000000000002</v>
      </c>
      <c r="N2654" s="4"/>
      <c r="O2654" s="4" t="s">
        <v>293</v>
      </c>
      <c r="P2654" s="4" t="s">
        <v>279</v>
      </c>
      <c r="Q2654" s="4" t="s">
        <v>7943</v>
      </c>
      <c r="R2654" s="4"/>
      <c r="S2654" s="18"/>
      <c r="U2654" s="7">
        <f>VLOOKUP(F2654,[6]农村公路!$I$6:$W$11652,15,0)</f>
        <v>2.4500000000000002</v>
      </c>
      <c r="V2654" s="7">
        <f t="shared" si="131"/>
        <v>0</v>
      </c>
      <c r="W2654" s="7" t="e">
        <f>VLOOKUP(F2654,'[7]乡镇通三级、旅游资源产业路项目明细'!$F$8:$S$1305,14,0)</f>
        <v>#N/A</v>
      </c>
      <c r="AA2654" s="7" t="e">
        <f>_xlfn.XLOOKUP(F2654,'[8]乡镇通三级、旅游资源产业路项目明细'!$U:$U,'[8]乡镇通三级、旅游资源产业路项目明细'!$U:$U)</f>
        <v>#N/A</v>
      </c>
      <c r="AB2654" s="7" t="e">
        <f>VLOOKUP(F2654,[9]项目建设投资计划表!$L$7:$O$83,4,0)</f>
        <v>#N/A</v>
      </c>
    </row>
    <row r="2655" spans="1:28" ht="25.15" customHeight="1" outlineLevel="3" x14ac:dyDescent="0.4">
      <c r="A2655" s="4" t="s">
        <v>22</v>
      </c>
      <c r="B2655" s="4" t="s">
        <v>177</v>
      </c>
      <c r="C2655" s="4" t="s">
        <v>7838</v>
      </c>
      <c r="D2655" s="4" t="s">
        <v>6033</v>
      </c>
      <c r="E2655" s="9"/>
      <c r="F2655" s="4" t="s">
        <v>7944</v>
      </c>
      <c r="G2655" s="4" t="s">
        <v>275</v>
      </c>
      <c r="H2655" s="9" t="s">
        <v>200</v>
      </c>
      <c r="I2655" s="9" t="s">
        <v>7945</v>
      </c>
      <c r="J2655" s="4">
        <v>0.84</v>
      </c>
      <c r="K2655" s="4" t="s">
        <v>284</v>
      </c>
      <c r="L2655" s="4">
        <v>0</v>
      </c>
      <c r="M2655" s="4">
        <v>0.86</v>
      </c>
      <c r="N2655" s="4"/>
      <c r="O2655" s="4" t="s">
        <v>293</v>
      </c>
      <c r="P2655" s="4" t="s">
        <v>279</v>
      </c>
      <c r="Q2655" s="4" t="s">
        <v>7946</v>
      </c>
      <c r="R2655" s="4"/>
      <c r="S2655" s="18"/>
      <c r="U2655" s="7">
        <f>VLOOKUP(F2655,[6]农村公路!$I$6:$W$11652,15,0)</f>
        <v>0.84</v>
      </c>
      <c r="V2655" s="7">
        <f t="shared" si="131"/>
        <v>0</v>
      </c>
      <c r="W2655" s="7" t="e">
        <f>VLOOKUP(F2655,'[7]乡镇通三级、旅游资源产业路项目明细'!$F$8:$S$1305,14,0)</f>
        <v>#N/A</v>
      </c>
      <c r="AA2655" s="7" t="e">
        <f>_xlfn.XLOOKUP(F2655,'[8]乡镇通三级、旅游资源产业路项目明细'!$U:$U,'[8]乡镇通三级、旅游资源产业路项目明细'!$U:$U)</f>
        <v>#N/A</v>
      </c>
      <c r="AB2655" s="7" t="e">
        <f>VLOOKUP(F2655,[9]项目建设投资计划表!$L$7:$O$83,4,0)</f>
        <v>#N/A</v>
      </c>
    </row>
    <row r="2656" spans="1:28" ht="25.15" customHeight="1" outlineLevel="3" x14ac:dyDescent="0.4">
      <c r="A2656" s="4" t="s">
        <v>22</v>
      </c>
      <c r="B2656" s="4" t="s">
        <v>177</v>
      </c>
      <c r="C2656" s="4" t="s">
        <v>7907</v>
      </c>
      <c r="D2656" s="4" t="s">
        <v>7947</v>
      </c>
      <c r="E2656" s="9"/>
      <c r="F2656" s="4" t="s">
        <v>7948</v>
      </c>
      <c r="G2656" s="4" t="s">
        <v>275</v>
      </c>
      <c r="H2656" s="9" t="s">
        <v>291</v>
      </c>
      <c r="I2656" s="9" t="s">
        <v>7949</v>
      </c>
      <c r="J2656" s="4">
        <v>1.61</v>
      </c>
      <c r="K2656" s="4" t="s">
        <v>284</v>
      </c>
      <c r="L2656" s="4">
        <v>0</v>
      </c>
      <c r="M2656" s="4">
        <v>1.77</v>
      </c>
      <c r="N2656" s="4"/>
      <c r="O2656" s="4" t="s">
        <v>293</v>
      </c>
      <c r="P2656" s="4" t="s">
        <v>279</v>
      </c>
      <c r="Q2656" s="4" t="s">
        <v>7950</v>
      </c>
      <c r="R2656" s="4"/>
      <c r="S2656" s="18"/>
      <c r="U2656" s="7">
        <f>VLOOKUP(F2656,[6]农村公路!$I$6:$W$11652,15,0)</f>
        <v>1.61</v>
      </c>
      <c r="V2656" s="7">
        <f t="shared" si="131"/>
        <v>0</v>
      </c>
      <c r="W2656" s="7" t="e">
        <f>VLOOKUP(F2656,'[7]乡镇通三级、旅游资源产业路项目明细'!$F$8:$S$1305,14,0)</f>
        <v>#N/A</v>
      </c>
      <c r="AA2656" s="7" t="e">
        <f>_xlfn.XLOOKUP(F2656,'[8]乡镇通三级、旅游资源产业路项目明细'!$U:$U,'[8]乡镇通三级、旅游资源产业路项目明细'!$U:$U)</f>
        <v>#N/A</v>
      </c>
      <c r="AB2656" s="7" t="e">
        <f>VLOOKUP(F2656,[9]项目建设投资计划表!$L$7:$O$83,4,0)</f>
        <v>#N/A</v>
      </c>
    </row>
    <row r="2657" spans="1:28" ht="25.15" customHeight="1" outlineLevel="3" x14ac:dyDescent="0.4">
      <c r="A2657" s="4" t="s">
        <v>22</v>
      </c>
      <c r="B2657" s="4" t="s">
        <v>177</v>
      </c>
      <c r="C2657" s="4" t="s">
        <v>7843</v>
      </c>
      <c r="D2657" s="4" t="s">
        <v>7951</v>
      </c>
      <c r="E2657" s="9"/>
      <c r="F2657" s="4" t="s">
        <v>7952</v>
      </c>
      <c r="G2657" s="4" t="s">
        <v>275</v>
      </c>
      <c r="H2657" s="9" t="s">
        <v>291</v>
      </c>
      <c r="I2657" s="9" t="s">
        <v>7953</v>
      </c>
      <c r="J2657" s="4">
        <v>1.6</v>
      </c>
      <c r="K2657" s="4" t="s">
        <v>284</v>
      </c>
      <c r="L2657" s="4">
        <v>0</v>
      </c>
      <c r="M2657" s="4">
        <v>1.46</v>
      </c>
      <c r="N2657" s="4"/>
      <c r="O2657" s="4" t="s">
        <v>293</v>
      </c>
      <c r="P2657" s="4" t="s">
        <v>279</v>
      </c>
      <c r="Q2657" s="4" t="s">
        <v>7954</v>
      </c>
      <c r="R2657" s="4"/>
      <c r="S2657" s="18"/>
      <c r="U2657" s="7">
        <f>VLOOKUP(F2657,[6]农村公路!$I$6:$W$11652,15,0)</f>
        <v>1.6</v>
      </c>
      <c r="V2657" s="7">
        <f t="shared" si="131"/>
        <v>0</v>
      </c>
      <c r="W2657" s="7" t="e">
        <f>VLOOKUP(F2657,'[7]乡镇通三级、旅游资源产业路项目明细'!$F$8:$S$1305,14,0)</f>
        <v>#N/A</v>
      </c>
      <c r="AA2657" s="7" t="e">
        <f>_xlfn.XLOOKUP(F2657,'[8]乡镇通三级、旅游资源产业路项目明细'!$U:$U,'[8]乡镇通三级、旅游资源产业路项目明细'!$U:$U)</f>
        <v>#N/A</v>
      </c>
      <c r="AB2657" s="7" t="e">
        <f>VLOOKUP(F2657,[9]项目建设投资计划表!$L$7:$O$83,4,0)</f>
        <v>#N/A</v>
      </c>
    </row>
    <row r="2658" spans="1:28" ht="25.15" customHeight="1" outlineLevel="3" x14ac:dyDescent="0.4">
      <c r="A2658" s="4" t="s">
        <v>22</v>
      </c>
      <c r="B2658" s="4" t="s">
        <v>177</v>
      </c>
      <c r="C2658" s="4" t="s">
        <v>7874</v>
      </c>
      <c r="D2658" s="4" t="s">
        <v>7955</v>
      </c>
      <c r="E2658" s="9"/>
      <c r="F2658" s="4" t="s">
        <v>7956</v>
      </c>
      <c r="G2658" s="4" t="s">
        <v>275</v>
      </c>
      <c r="H2658" s="9" t="s">
        <v>291</v>
      </c>
      <c r="I2658" s="9" t="s">
        <v>7957</v>
      </c>
      <c r="J2658" s="4">
        <v>3.5</v>
      </c>
      <c r="K2658" s="4" t="s">
        <v>377</v>
      </c>
      <c r="L2658" s="4">
        <v>0</v>
      </c>
      <c r="M2658" s="4">
        <v>3.52</v>
      </c>
      <c r="N2658" s="4"/>
      <c r="O2658" s="4" t="s">
        <v>285</v>
      </c>
      <c r="P2658" s="4" t="s">
        <v>279</v>
      </c>
      <c r="Q2658" s="4" t="s">
        <v>7958</v>
      </c>
      <c r="R2658" s="4"/>
      <c r="S2658" s="18"/>
      <c r="U2658" s="7">
        <f>VLOOKUP(F2658,[6]农村公路!$I$6:$W$11652,15,0)</f>
        <v>3.5</v>
      </c>
      <c r="V2658" s="7">
        <f t="shared" si="131"/>
        <v>0</v>
      </c>
      <c r="W2658" s="7" t="e">
        <f>VLOOKUP(F2658,'[7]乡镇通三级、旅游资源产业路项目明细'!$F$8:$S$1305,14,0)</f>
        <v>#N/A</v>
      </c>
      <c r="AA2658" s="7" t="e">
        <f>_xlfn.XLOOKUP(F2658,'[8]乡镇通三级、旅游资源产业路项目明细'!$U:$U,'[8]乡镇通三级、旅游资源产业路项目明细'!$U:$U)</f>
        <v>#N/A</v>
      </c>
      <c r="AB2658" s="7" t="e">
        <f>VLOOKUP(F2658,[9]项目建设投资计划表!$L$7:$O$83,4,0)</f>
        <v>#N/A</v>
      </c>
    </row>
    <row r="2659" spans="1:28" ht="25.15" customHeight="1" outlineLevel="3" x14ac:dyDescent="0.4">
      <c r="A2659" s="4" t="s">
        <v>22</v>
      </c>
      <c r="B2659" s="4" t="s">
        <v>177</v>
      </c>
      <c r="C2659" s="4" t="s">
        <v>7828</v>
      </c>
      <c r="D2659" s="4" t="s">
        <v>7959</v>
      </c>
      <c r="E2659" s="9"/>
      <c r="F2659" s="4" t="s">
        <v>7960</v>
      </c>
      <c r="G2659" s="4" t="s">
        <v>275</v>
      </c>
      <c r="H2659" s="9" t="s">
        <v>200</v>
      </c>
      <c r="I2659" s="9" t="s">
        <v>7961</v>
      </c>
      <c r="J2659" s="4">
        <v>0.31</v>
      </c>
      <c r="K2659" s="4" t="s">
        <v>377</v>
      </c>
      <c r="L2659" s="4">
        <v>0</v>
      </c>
      <c r="M2659" s="4">
        <v>1.03</v>
      </c>
      <c r="N2659" s="4"/>
      <c r="O2659" s="4" t="s">
        <v>293</v>
      </c>
      <c r="P2659" s="4" t="s">
        <v>279</v>
      </c>
      <c r="Q2659" s="4" t="s">
        <v>7962</v>
      </c>
      <c r="R2659" s="4"/>
      <c r="S2659" s="18"/>
      <c r="U2659" s="7">
        <f>VLOOKUP(F2659,[6]农村公路!$I$6:$W$11652,15,0)</f>
        <v>0.31</v>
      </c>
      <c r="V2659" s="7">
        <f t="shared" si="131"/>
        <v>0</v>
      </c>
      <c r="W2659" s="7" t="e">
        <f>VLOOKUP(F2659,'[7]乡镇通三级、旅游资源产业路项目明细'!$F$8:$S$1305,14,0)</f>
        <v>#N/A</v>
      </c>
      <c r="AA2659" s="7" t="e">
        <f>_xlfn.XLOOKUP(F2659,'[8]乡镇通三级、旅游资源产业路项目明细'!$U:$U,'[8]乡镇通三级、旅游资源产业路项目明细'!$U:$U)</f>
        <v>#N/A</v>
      </c>
      <c r="AB2659" s="7" t="e">
        <f>VLOOKUP(F2659,[9]项目建设投资计划表!$L$7:$O$83,4,0)</f>
        <v>#N/A</v>
      </c>
    </row>
    <row r="2660" spans="1:28" ht="25.15" customHeight="1" outlineLevel="3" x14ac:dyDescent="0.4">
      <c r="A2660" s="4" t="s">
        <v>22</v>
      </c>
      <c r="B2660" s="4" t="s">
        <v>177</v>
      </c>
      <c r="C2660" s="4" t="s">
        <v>7843</v>
      </c>
      <c r="D2660" s="4" t="s">
        <v>7963</v>
      </c>
      <c r="E2660" s="9"/>
      <c r="F2660" s="4" t="s">
        <v>7964</v>
      </c>
      <c r="G2660" s="4" t="s">
        <v>275</v>
      </c>
      <c r="H2660" s="9" t="s">
        <v>291</v>
      </c>
      <c r="I2660" s="9" t="s">
        <v>7965</v>
      </c>
      <c r="J2660" s="4">
        <v>1.8</v>
      </c>
      <c r="K2660" s="4" t="s">
        <v>377</v>
      </c>
      <c r="L2660" s="4">
        <v>0</v>
      </c>
      <c r="M2660" s="4">
        <v>1.84</v>
      </c>
      <c r="N2660" s="4"/>
      <c r="O2660" s="4" t="s">
        <v>285</v>
      </c>
      <c r="P2660" s="4" t="s">
        <v>279</v>
      </c>
      <c r="Q2660" s="4" t="s">
        <v>7966</v>
      </c>
      <c r="R2660" s="4"/>
      <c r="S2660" s="18"/>
      <c r="U2660" s="7">
        <f>VLOOKUP(F2660,[6]农村公路!$I$6:$W$11652,15,0)</f>
        <v>1.8</v>
      </c>
      <c r="V2660" s="7">
        <f t="shared" si="131"/>
        <v>0</v>
      </c>
      <c r="W2660" s="7" t="e">
        <f>VLOOKUP(F2660,'[7]乡镇通三级、旅游资源产业路项目明细'!$F$8:$S$1305,14,0)</f>
        <v>#N/A</v>
      </c>
      <c r="AA2660" s="7" t="e">
        <f>_xlfn.XLOOKUP(F2660,'[8]乡镇通三级、旅游资源产业路项目明细'!$U:$U,'[8]乡镇通三级、旅游资源产业路项目明细'!$U:$U)</f>
        <v>#N/A</v>
      </c>
      <c r="AB2660" s="7" t="e">
        <f>VLOOKUP(F2660,[9]项目建设投资计划表!$L$7:$O$83,4,0)</f>
        <v>#N/A</v>
      </c>
    </row>
    <row r="2661" spans="1:28" ht="25.15" customHeight="1" outlineLevel="3" x14ac:dyDescent="0.4">
      <c r="A2661" s="4" t="s">
        <v>22</v>
      </c>
      <c r="B2661" s="4" t="s">
        <v>177</v>
      </c>
      <c r="C2661" s="4" t="s">
        <v>7967</v>
      </c>
      <c r="D2661" s="4" t="s">
        <v>7968</v>
      </c>
      <c r="E2661" s="9"/>
      <c r="F2661" s="4" t="s">
        <v>7969</v>
      </c>
      <c r="G2661" s="4" t="s">
        <v>275</v>
      </c>
      <c r="H2661" s="9" t="s">
        <v>291</v>
      </c>
      <c r="I2661" s="9" t="s">
        <v>7970</v>
      </c>
      <c r="J2661" s="4">
        <v>2.52</v>
      </c>
      <c r="K2661" s="4" t="s">
        <v>377</v>
      </c>
      <c r="L2661" s="4">
        <v>0</v>
      </c>
      <c r="M2661" s="4">
        <v>1.47</v>
      </c>
      <c r="N2661" s="4"/>
      <c r="O2661" s="4" t="s">
        <v>285</v>
      </c>
      <c r="P2661" s="4" t="s">
        <v>279</v>
      </c>
      <c r="Q2661" s="4" t="s">
        <v>7971</v>
      </c>
      <c r="R2661" s="4"/>
      <c r="S2661" s="18"/>
      <c r="U2661" s="7">
        <f>VLOOKUP(F2661,[6]农村公路!$I$6:$W$11652,15,0)</f>
        <v>2.52</v>
      </c>
      <c r="V2661" s="7">
        <f t="shared" si="131"/>
        <v>0</v>
      </c>
      <c r="W2661" s="7" t="e">
        <f>VLOOKUP(F2661,'[7]乡镇通三级、旅游资源产业路项目明细'!$F$8:$S$1305,14,0)</f>
        <v>#N/A</v>
      </c>
      <c r="AA2661" s="7" t="e">
        <f>_xlfn.XLOOKUP(F2661,'[8]乡镇通三级、旅游资源产业路项目明细'!$U:$U,'[8]乡镇通三级、旅游资源产业路项目明细'!$U:$U)</f>
        <v>#N/A</v>
      </c>
      <c r="AB2661" s="7" t="e">
        <f>VLOOKUP(F2661,[9]项目建设投资计划表!$L$7:$O$83,4,0)</f>
        <v>#N/A</v>
      </c>
    </row>
    <row r="2662" spans="1:28" ht="25.15" customHeight="1" outlineLevel="3" x14ac:dyDescent="0.4">
      <c r="A2662" s="4" t="s">
        <v>22</v>
      </c>
      <c r="B2662" s="4" t="s">
        <v>177</v>
      </c>
      <c r="C2662" s="4" t="s">
        <v>7898</v>
      </c>
      <c r="D2662" s="4" t="s">
        <v>7899</v>
      </c>
      <c r="E2662" s="9"/>
      <c r="F2662" s="4" t="s">
        <v>7972</v>
      </c>
      <c r="G2662" s="4" t="s">
        <v>275</v>
      </c>
      <c r="H2662" s="9" t="s">
        <v>291</v>
      </c>
      <c r="I2662" s="9" t="s">
        <v>7973</v>
      </c>
      <c r="J2662" s="4">
        <v>3</v>
      </c>
      <c r="K2662" s="4" t="s">
        <v>377</v>
      </c>
      <c r="L2662" s="4">
        <v>0</v>
      </c>
      <c r="M2662" s="4">
        <v>1.6</v>
      </c>
      <c r="N2662" s="4"/>
      <c r="O2662" s="4" t="s">
        <v>285</v>
      </c>
      <c r="P2662" s="4" t="s">
        <v>279</v>
      </c>
      <c r="Q2662" s="4" t="s">
        <v>7974</v>
      </c>
      <c r="R2662" s="4"/>
      <c r="S2662" s="18"/>
      <c r="U2662" s="7">
        <f>VLOOKUP(F2662,[6]农村公路!$I$6:$W$11652,15,0)</f>
        <v>3</v>
      </c>
      <c r="V2662" s="7">
        <f t="shared" si="131"/>
        <v>0</v>
      </c>
      <c r="W2662" s="7" t="e">
        <f>VLOOKUP(F2662,'[7]乡镇通三级、旅游资源产业路项目明细'!$F$8:$S$1305,14,0)</f>
        <v>#N/A</v>
      </c>
      <c r="AA2662" s="7" t="e">
        <f>_xlfn.XLOOKUP(F2662,'[8]乡镇通三级、旅游资源产业路项目明细'!$U:$U,'[8]乡镇通三级、旅游资源产业路项目明细'!$U:$U)</f>
        <v>#N/A</v>
      </c>
      <c r="AB2662" s="7" t="e">
        <f>VLOOKUP(F2662,[9]项目建设投资计划表!$L$7:$O$83,4,0)</f>
        <v>#N/A</v>
      </c>
    </row>
    <row r="2663" spans="1:28" ht="25.15" customHeight="1" outlineLevel="3" x14ac:dyDescent="0.4">
      <c r="A2663" s="4" t="s">
        <v>22</v>
      </c>
      <c r="B2663" s="4" t="s">
        <v>177</v>
      </c>
      <c r="C2663" s="4" t="s">
        <v>7975</v>
      </c>
      <c r="D2663" s="4" t="s">
        <v>7976</v>
      </c>
      <c r="E2663" s="9"/>
      <c r="F2663" s="4" t="s">
        <v>7977</v>
      </c>
      <c r="G2663" s="4" t="s">
        <v>275</v>
      </c>
      <c r="H2663" s="9" t="s">
        <v>291</v>
      </c>
      <c r="I2663" s="9" t="s">
        <v>7978</v>
      </c>
      <c r="J2663" s="4">
        <v>0.5</v>
      </c>
      <c r="K2663" s="4" t="s">
        <v>377</v>
      </c>
      <c r="L2663" s="4">
        <v>0</v>
      </c>
      <c r="M2663" s="4">
        <v>0.51</v>
      </c>
      <c r="N2663" s="4"/>
      <c r="O2663" s="4" t="s">
        <v>285</v>
      </c>
      <c r="P2663" s="4" t="s">
        <v>279</v>
      </c>
      <c r="Q2663" s="4" t="s">
        <v>7979</v>
      </c>
      <c r="R2663" s="4"/>
      <c r="S2663" s="18"/>
      <c r="U2663" s="7">
        <f>VLOOKUP(F2663,[6]农村公路!$I$6:$W$11652,15,0)</f>
        <v>0.5</v>
      </c>
      <c r="V2663" s="7">
        <f t="shared" si="131"/>
        <v>0</v>
      </c>
      <c r="W2663" s="7" t="e">
        <f>VLOOKUP(F2663,'[7]乡镇通三级、旅游资源产业路项目明细'!$F$8:$S$1305,14,0)</f>
        <v>#N/A</v>
      </c>
      <c r="AA2663" s="7" t="e">
        <f>_xlfn.XLOOKUP(F2663,'[8]乡镇通三级、旅游资源产业路项目明细'!$U:$U,'[8]乡镇通三级、旅游资源产业路项目明细'!$U:$U)</f>
        <v>#N/A</v>
      </c>
      <c r="AB2663" s="7" t="e">
        <f>VLOOKUP(F2663,[9]项目建设投资计划表!$L$7:$O$83,4,0)</f>
        <v>#N/A</v>
      </c>
    </row>
    <row r="2664" spans="1:28" ht="25.15" customHeight="1" outlineLevel="3" x14ac:dyDescent="0.4">
      <c r="A2664" s="4" t="s">
        <v>22</v>
      </c>
      <c r="B2664" s="4" t="s">
        <v>177</v>
      </c>
      <c r="C2664" s="4" t="s">
        <v>7967</v>
      </c>
      <c r="D2664" s="4" t="s">
        <v>7980</v>
      </c>
      <c r="E2664" s="9"/>
      <c r="F2664" s="4" t="s">
        <v>7981</v>
      </c>
      <c r="G2664" s="4" t="s">
        <v>275</v>
      </c>
      <c r="H2664" s="9" t="s">
        <v>291</v>
      </c>
      <c r="I2664" s="9" t="s">
        <v>7982</v>
      </c>
      <c r="J2664" s="4">
        <v>1.8</v>
      </c>
      <c r="K2664" s="4" t="s">
        <v>377</v>
      </c>
      <c r="L2664" s="4">
        <v>0</v>
      </c>
      <c r="M2664" s="4">
        <v>2.34</v>
      </c>
      <c r="N2664" s="4"/>
      <c r="O2664" s="4" t="s">
        <v>285</v>
      </c>
      <c r="P2664" s="4" t="s">
        <v>279</v>
      </c>
      <c r="Q2664" s="4" t="s">
        <v>7983</v>
      </c>
      <c r="R2664" s="4"/>
      <c r="S2664" s="18"/>
      <c r="U2664" s="7">
        <f>VLOOKUP(F2664,[6]农村公路!$I$6:$W$11652,15,0)</f>
        <v>1.8</v>
      </c>
      <c r="V2664" s="7">
        <f t="shared" si="131"/>
        <v>0</v>
      </c>
      <c r="W2664" s="7" t="e">
        <f>VLOOKUP(F2664,'[7]乡镇通三级、旅游资源产业路项目明细'!$F$8:$S$1305,14,0)</f>
        <v>#N/A</v>
      </c>
      <c r="AA2664" s="7" t="e">
        <f>_xlfn.XLOOKUP(F2664,'[8]乡镇通三级、旅游资源产业路项目明细'!$U:$U,'[8]乡镇通三级、旅游资源产业路项目明细'!$U:$U)</f>
        <v>#N/A</v>
      </c>
      <c r="AB2664" s="7" t="e">
        <f>VLOOKUP(F2664,[9]项目建设投资计划表!$L$7:$O$83,4,0)</f>
        <v>#N/A</v>
      </c>
    </row>
    <row r="2665" spans="1:28" ht="25.15" customHeight="1" outlineLevel="3" x14ac:dyDescent="0.4">
      <c r="A2665" s="4" t="s">
        <v>22</v>
      </c>
      <c r="B2665" s="4" t="s">
        <v>177</v>
      </c>
      <c r="C2665" s="4" t="s">
        <v>7984</v>
      </c>
      <c r="D2665" s="4" t="s">
        <v>7985</v>
      </c>
      <c r="E2665" s="9"/>
      <c r="F2665" s="4" t="s">
        <v>7986</v>
      </c>
      <c r="G2665" s="4" t="s">
        <v>327</v>
      </c>
      <c r="H2665" s="9" t="s">
        <v>291</v>
      </c>
      <c r="I2665" s="9" t="s">
        <v>7987</v>
      </c>
      <c r="J2665" s="4">
        <v>2.9540000000000002</v>
      </c>
      <c r="K2665" s="4" t="s">
        <v>2133</v>
      </c>
      <c r="L2665" s="4" t="s">
        <v>1259</v>
      </c>
      <c r="M2665" s="4">
        <v>2.9540000000000002</v>
      </c>
      <c r="N2665" s="4"/>
      <c r="O2665" s="4" t="s">
        <v>284</v>
      </c>
      <c r="P2665" s="4" t="s">
        <v>279</v>
      </c>
      <c r="Q2665" s="4" t="s">
        <v>7985</v>
      </c>
      <c r="R2665" s="4"/>
      <c r="S2665" s="18"/>
      <c r="U2665" s="7">
        <f>VLOOKUP(F2665,[6]农村公路!$I$6:$W$11652,15,0)</f>
        <v>2.9540000000000002</v>
      </c>
      <c r="V2665" s="7">
        <f t="shared" si="131"/>
        <v>0</v>
      </c>
      <c r="W2665" s="7" t="e">
        <f>VLOOKUP(F2665,'[7]乡镇通三级、旅游资源产业路项目明细'!$F$8:$S$1305,14,0)</f>
        <v>#N/A</v>
      </c>
      <c r="AA2665" s="7" t="e">
        <f>_xlfn.XLOOKUP(F2665,'[8]乡镇通三级、旅游资源产业路项目明细'!$U:$U,'[8]乡镇通三级、旅游资源产业路项目明细'!$U:$U)</f>
        <v>#N/A</v>
      </c>
      <c r="AB2665" s="7" t="e">
        <f>VLOOKUP(F2665,[9]项目建设投资计划表!$L$7:$O$83,4,0)</f>
        <v>#N/A</v>
      </c>
    </row>
    <row r="2666" spans="1:28" ht="25.15" customHeight="1" outlineLevel="3" x14ac:dyDescent="0.4">
      <c r="A2666" s="4" t="s">
        <v>22</v>
      </c>
      <c r="B2666" s="4" t="s">
        <v>177</v>
      </c>
      <c r="C2666" s="4" t="s">
        <v>7828</v>
      </c>
      <c r="D2666" s="4" t="s">
        <v>7988</v>
      </c>
      <c r="E2666" s="9"/>
      <c r="F2666" s="4" t="s">
        <v>7989</v>
      </c>
      <c r="G2666" s="4" t="s">
        <v>327</v>
      </c>
      <c r="H2666" s="9" t="s">
        <v>291</v>
      </c>
      <c r="I2666" s="9" t="s">
        <v>7990</v>
      </c>
      <c r="J2666" s="4">
        <v>0.82199999999999995</v>
      </c>
      <c r="K2666" s="4" t="s">
        <v>2133</v>
      </c>
      <c r="L2666" s="4" t="s">
        <v>1259</v>
      </c>
      <c r="M2666" s="4">
        <v>0.82199999999999995</v>
      </c>
      <c r="N2666" s="4"/>
      <c r="O2666" s="4" t="s">
        <v>284</v>
      </c>
      <c r="P2666" s="4" t="s">
        <v>279</v>
      </c>
      <c r="Q2666" s="4" t="s">
        <v>7988</v>
      </c>
      <c r="R2666" s="4"/>
      <c r="S2666" s="18"/>
      <c r="U2666" s="7">
        <f>VLOOKUP(F2666,[6]农村公路!$I$6:$W$11652,15,0)</f>
        <v>0.82199999999999995</v>
      </c>
      <c r="V2666" s="7">
        <f t="shared" si="131"/>
        <v>0</v>
      </c>
      <c r="W2666" s="7" t="e">
        <f>VLOOKUP(F2666,'[7]乡镇通三级、旅游资源产业路项目明细'!$F$8:$S$1305,14,0)</f>
        <v>#N/A</v>
      </c>
      <c r="AA2666" s="7" t="e">
        <f>_xlfn.XLOOKUP(F2666,'[8]乡镇通三级、旅游资源产业路项目明细'!$U:$U,'[8]乡镇通三级、旅游资源产业路项目明细'!$U:$U)</f>
        <v>#N/A</v>
      </c>
      <c r="AB2666" s="7" t="e">
        <f>VLOOKUP(F2666,[9]项目建设投资计划表!$L$7:$O$83,4,0)</f>
        <v>#N/A</v>
      </c>
    </row>
    <row r="2667" spans="1:28" ht="25.15" customHeight="1" outlineLevel="3" x14ac:dyDescent="0.4">
      <c r="A2667" s="4" t="s">
        <v>22</v>
      </c>
      <c r="B2667" s="4" t="s">
        <v>177</v>
      </c>
      <c r="C2667" s="4" t="s">
        <v>7777</v>
      </c>
      <c r="D2667" s="4" t="s">
        <v>7991</v>
      </c>
      <c r="E2667" s="9"/>
      <c r="F2667" s="4" t="s">
        <v>7992</v>
      </c>
      <c r="G2667" s="4" t="s">
        <v>327</v>
      </c>
      <c r="H2667" s="9" t="s">
        <v>291</v>
      </c>
      <c r="I2667" s="9" t="s">
        <v>7993</v>
      </c>
      <c r="J2667" s="4">
        <v>2.2480000000000002</v>
      </c>
      <c r="K2667" s="4" t="s">
        <v>2133</v>
      </c>
      <c r="L2667" s="4" t="s">
        <v>1259</v>
      </c>
      <c r="M2667" s="4">
        <v>2.2480000000000002</v>
      </c>
      <c r="N2667" s="4"/>
      <c r="O2667" s="4" t="s">
        <v>284</v>
      </c>
      <c r="P2667" s="4" t="s">
        <v>279</v>
      </c>
      <c r="Q2667" s="4" t="s">
        <v>7991</v>
      </c>
      <c r="R2667" s="4"/>
      <c r="S2667" s="18"/>
      <c r="U2667" s="7">
        <f>VLOOKUP(F2667,[6]农村公路!$I$6:$W$11652,15,0)</f>
        <v>2.2480000000000002</v>
      </c>
      <c r="V2667" s="7">
        <f t="shared" si="131"/>
        <v>0</v>
      </c>
      <c r="W2667" s="7" t="e">
        <f>VLOOKUP(F2667,'[7]乡镇通三级、旅游资源产业路项目明细'!$F$8:$S$1305,14,0)</f>
        <v>#N/A</v>
      </c>
      <c r="AA2667" s="7" t="e">
        <f>_xlfn.XLOOKUP(F2667,'[8]乡镇通三级、旅游资源产业路项目明细'!$U:$U,'[8]乡镇通三级、旅游资源产业路项目明细'!$U:$U)</f>
        <v>#N/A</v>
      </c>
      <c r="AB2667" s="7" t="e">
        <f>VLOOKUP(F2667,[9]项目建设投资计划表!$L$7:$O$83,4,0)</f>
        <v>#N/A</v>
      </c>
    </row>
    <row r="2668" spans="1:28" ht="25.15" customHeight="1" outlineLevel="3" x14ac:dyDescent="0.4">
      <c r="A2668" s="4" t="s">
        <v>22</v>
      </c>
      <c r="B2668" s="4" t="s">
        <v>177</v>
      </c>
      <c r="C2668" s="4" t="s">
        <v>7828</v>
      </c>
      <c r="D2668" s="4" t="s">
        <v>7994</v>
      </c>
      <c r="E2668" s="9"/>
      <c r="F2668" s="4" t="s">
        <v>7995</v>
      </c>
      <c r="G2668" s="4" t="s">
        <v>327</v>
      </c>
      <c r="H2668" s="9" t="s">
        <v>291</v>
      </c>
      <c r="I2668" s="9" t="s">
        <v>7996</v>
      </c>
      <c r="J2668" s="4">
        <v>0.98099999999999998</v>
      </c>
      <c r="K2668" s="4" t="s">
        <v>2133</v>
      </c>
      <c r="L2668" s="4" t="s">
        <v>1259</v>
      </c>
      <c r="M2668" s="4">
        <v>0.98099999999999998</v>
      </c>
      <c r="N2668" s="4"/>
      <c r="O2668" s="4" t="s">
        <v>284</v>
      </c>
      <c r="P2668" s="4" t="s">
        <v>279</v>
      </c>
      <c r="Q2668" s="4" t="s">
        <v>7994</v>
      </c>
      <c r="R2668" s="4"/>
      <c r="S2668" s="18"/>
      <c r="U2668" s="7">
        <f>VLOOKUP(F2668,[6]农村公路!$I$6:$W$11652,15,0)</f>
        <v>0.98099999999999998</v>
      </c>
      <c r="V2668" s="7">
        <f t="shared" si="131"/>
        <v>0</v>
      </c>
      <c r="W2668" s="7" t="e">
        <f>VLOOKUP(F2668,'[7]乡镇通三级、旅游资源产业路项目明细'!$F$8:$S$1305,14,0)</f>
        <v>#N/A</v>
      </c>
      <c r="AA2668" s="7" t="e">
        <f>_xlfn.XLOOKUP(F2668,'[8]乡镇通三级、旅游资源产业路项目明细'!$U:$U,'[8]乡镇通三级、旅游资源产业路项目明细'!$U:$U)</f>
        <v>#N/A</v>
      </c>
      <c r="AB2668" s="7" t="e">
        <f>VLOOKUP(F2668,[9]项目建设投资计划表!$L$7:$O$83,4,0)</f>
        <v>#N/A</v>
      </c>
    </row>
    <row r="2669" spans="1:28" ht="25.15" customHeight="1" outlineLevel="3" x14ac:dyDescent="0.4">
      <c r="A2669" s="4" t="s">
        <v>22</v>
      </c>
      <c r="B2669" s="4" t="s">
        <v>177</v>
      </c>
      <c r="C2669" s="4" t="s">
        <v>7828</v>
      </c>
      <c r="D2669" s="4" t="s">
        <v>7988</v>
      </c>
      <c r="E2669" s="9"/>
      <c r="F2669" s="4" t="s">
        <v>7997</v>
      </c>
      <c r="G2669" s="4" t="s">
        <v>327</v>
      </c>
      <c r="H2669" s="9" t="s">
        <v>291</v>
      </c>
      <c r="I2669" s="9" t="s">
        <v>7998</v>
      </c>
      <c r="J2669" s="4">
        <v>1.1319999999999999</v>
      </c>
      <c r="K2669" s="4" t="s">
        <v>2133</v>
      </c>
      <c r="L2669" s="4" t="s">
        <v>1259</v>
      </c>
      <c r="M2669" s="4">
        <v>1.1319999999999999</v>
      </c>
      <c r="N2669" s="4"/>
      <c r="O2669" s="4" t="s">
        <v>284</v>
      </c>
      <c r="P2669" s="4" t="s">
        <v>279</v>
      </c>
      <c r="Q2669" s="4" t="s">
        <v>7988</v>
      </c>
      <c r="R2669" s="4"/>
      <c r="S2669" s="18"/>
      <c r="U2669" s="7">
        <f>VLOOKUP(F2669,[6]农村公路!$I$6:$W$11652,15,0)</f>
        <v>1.1319999999999999</v>
      </c>
      <c r="V2669" s="7">
        <f t="shared" si="131"/>
        <v>0</v>
      </c>
      <c r="W2669" s="7" t="e">
        <f>VLOOKUP(F2669,'[7]乡镇通三级、旅游资源产业路项目明细'!$F$8:$S$1305,14,0)</f>
        <v>#N/A</v>
      </c>
      <c r="AA2669" s="7" t="e">
        <f>_xlfn.XLOOKUP(F2669,'[8]乡镇通三级、旅游资源产业路项目明细'!$U:$U,'[8]乡镇通三级、旅游资源产业路项目明细'!$U:$U)</f>
        <v>#N/A</v>
      </c>
      <c r="AB2669" s="7" t="e">
        <f>VLOOKUP(F2669,[9]项目建设投资计划表!$L$7:$O$83,4,0)</f>
        <v>#N/A</v>
      </c>
    </row>
    <row r="2670" spans="1:28" ht="25.15" customHeight="1" outlineLevel="3" x14ac:dyDescent="0.4">
      <c r="A2670" s="4" t="s">
        <v>22</v>
      </c>
      <c r="B2670" s="4" t="s">
        <v>177</v>
      </c>
      <c r="C2670" s="4" t="s">
        <v>7828</v>
      </c>
      <c r="D2670" s="4" t="s">
        <v>7999</v>
      </c>
      <c r="E2670" s="9"/>
      <c r="F2670" s="4" t="s">
        <v>8000</v>
      </c>
      <c r="G2670" s="4" t="s">
        <v>327</v>
      </c>
      <c r="H2670" s="9" t="s">
        <v>291</v>
      </c>
      <c r="I2670" s="9" t="s">
        <v>8001</v>
      </c>
      <c r="J2670" s="4">
        <v>3.7469999999999999</v>
      </c>
      <c r="K2670" s="4" t="s">
        <v>2133</v>
      </c>
      <c r="L2670" s="4" t="s">
        <v>1259</v>
      </c>
      <c r="M2670" s="4">
        <v>3.7469999999999999</v>
      </c>
      <c r="N2670" s="4"/>
      <c r="O2670" s="4" t="s">
        <v>284</v>
      </c>
      <c r="P2670" s="4" t="s">
        <v>279</v>
      </c>
      <c r="Q2670" s="4" t="s">
        <v>7999</v>
      </c>
      <c r="R2670" s="4"/>
      <c r="S2670" s="18"/>
      <c r="U2670" s="7">
        <f>VLOOKUP(F2670,[6]农村公路!$I$6:$W$11652,15,0)</f>
        <v>3.7469999999999999</v>
      </c>
      <c r="V2670" s="7">
        <f t="shared" si="131"/>
        <v>0</v>
      </c>
      <c r="W2670" s="7" t="e">
        <f>VLOOKUP(F2670,'[7]乡镇通三级、旅游资源产业路项目明细'!$F$8:$S$1305,14,0)</f>
        <v>#N/A</v>
      </c>
      <c r="AA2670" s="7" t="e">
        <f>_xlfn.XLOOKUP(F2670,'[8]乡镇通三级、旅游资源产业路项目明细'!$U:$U,'[8]乡镇通三级、旅游资源产业路项目明细'!$U:$U)</f>
        <v>#N/A</v>
      </c>
      <c r="AB2670" s="7" t="e">
        <f>VLOOKUP(F2670,[9]项目建设投资计划表!$L$7:$O$83,4,0)</f>
        <v>#N/A</v>
      </c>
    </row>
    <row r="2671" spans="1:28" ht="25.15" customHeight="1" outlineLevel="3" x14ac:dyDescent="0.4">
      <c r="A2671" s="4" t="s">
        <v>22</v>
      </c>
      <c r="B2671" s="4" t="s">
        <v>177</v>
      </c>
      <c r="C2671" s="4" t="s">
        <v>7907</v>
      </c>
      <c r="D2671" s="4" t="s">
        <v>8002</v>
      </c>
      <c r="E2671" s="9"/>
      <c r="F2671" s="4" t="s">
        <v>8003</v>
      </c>
      <c r="G2671" s="4" t="s">
        <v>327</v>
      </c>
      <c r="H2671" s="9" t="s">
        <v>291</v>
      </c>
      <c r="I2671" s="9" t="s">
        <v>8004</v>
      </c>
      <c r="J2671" s="4">
        <v>0.84599999999999997</v>
      </c>
      <c r="K2671" s="4" t="s">
        <v>2133</v>
      </c>
      <c r="L2671" s="4" t="s">
        <v>1259</v>
      </c>
      <c r="M2671" s="4">
        <v>0.84599999999999997</v>
      </c>
      <c r="N2671" s="4"/>
      <c r="O2671" s="4" t="s">
        <v>284</v>
      </c>
      <c r="P2671" s="4" t="s">
        <v>279</v>
      </c>
      <c r="Q2671" s="4" t="s">
        <v>8002</v>
      </c>
      <c r="R2671" s="4"/>
      <c r="S2671" s="18"/>
      <c r="U2671" s="7">
        <f>VLOOKUP(F2671,[6]农村公路!$I$6:$W$11652,15,0)</f>
        <v>0.84599999999999997</v>
      </c>
      <c r="V2671" s="7">
        <f t="shared" si="131"/>
        <v>0</v>
      </c>
      <c r="W2671" s="7" t="e">
        <f>VLOOKUP(F2671,'[7]乡镇通三级、旅游资源产业路项目明细'!$F$8:$S$1305,14,0)</f>
        <v>#N/A</v>
      </c>
      <c r="AA2671" s="7" t="e">
        <f>_xlfn.XLOOKUP(F2671,'[8]乡镇通三级、旅游资源产业路项目明细'!$U:$U,'[8]乡镇通三级、旅游资源产业路项目明细'!$U:$U)</f>
        <v>#N/A</v>
      </c>
      <c r="AB2671" s="7" t="e">
        <f>VLOOKUP(F2671,[9]项目建设投资计划表!$L$7:$O$83,4,0)</f>
        <v>#N/A</v>
      </c>
    </row>
    <row r="2672" spans="1:28" ht="25.15" customHeight="1" outlineLevel="3" x14ac:dyDescent="0.4">
      <c r="A2672" s="4" t="s">
        <v>22</v>
      </c>
      <c r="B2672" s="4" t="s">
        <v>177</v>
      </c>
      <c r="C2672" s="4" t="s">
        <v>7828</v>
      </c>
      <c r="D2672" s="4" t="s">
        <v>8005</v>
      </c>
      <c r="E2672" s="9"/>
      <c r="F2672" s="4" t="s">
        <v>8006</v>
      </c>
      <c r="G2672" s="4" t="s">
        <v>327</v>
      </c>
      <c r="H2672" s="9" t="s">
        <v>291</v>
      </c>
      <c r="I2672" s="9" t="s">
        <v>8007</v>
      </c>
      <c r="J2672" s="4">
        <v>0.85799999999999998</v>
      </c>
      <c r="K2672" s="4" t="s">
        <v>2133</v>
      </c>
      <c r="L2672" s="4" t="s">
        <v>1259</v>
      </c>
      <c r="M2672" s="4">
        <v>0.85799999999999998</v>
      </c>
      <c r="N2672" s="4"/>
      <c r="O2672" s="4" t="s">
        <v>284</v>
      </c>
      <c r="P2672" s="4" t="s">
        <v>279</v>
      </c>
      <c r="Q2672" s="4" t="s">
        <v>8005</v>
      </c>
      <c r="R2672" s="4"/>
      <c r="S2672" s="18"/>
      <c r="U2672" s="7">
        <f>VLOOKUP(F2672,[6]农村公路!$I$6:$W$11652,15,0)</f>
        <v>0.85799999999999998</v>
      </c>
      <c r="V2672" s="7">
        <f t="shared" si="131"/>
        <v>0</v>
      </c>
      <c r="W2672" s="7" t="e">
        <f>VLOOKUP(F2672,'[7]乡镇通三级、旅游资源产业路项目明细'!$F$8:$S$1305,14,0)</f>
        <v>#N/A</v>
      </c>
      <c r="AA2672" s="7" t="e">
        <f>_xlfn.XLOOKUP(F2672,'[8]乡镇通三级、旅游资源产业路项目明细'!$U:$U,'[8]乡镇通三级、旅游资源产业路项目明细'!$U:$U)</f>
        <v>#N/A</v>
      </c>
      <c r="AB2672" s="7" t="e">
        <f>VLOOKUP(F2672,[9]项目建设投资计划表!$L$7:$O$83,4,0)</f>
        <v>#N/A</v>
      </c>
    </row>
    <row r="2673" spans="1:28" ht="25.15" customHeight="1" outlineLevel="3" x14ac:dyDescent="0.4">
      <c r="A2673" s="4" t="s">
        <v>22</v>
      </c>
      <c r="B2673" s="4" t="s">
        <v>177</v>
      </c>
      <c r="C2673" s="4" t="s">
        <v>8008</v>
      </c>
      <c r="D2673" s="4" t="s">
        <v>8009</v>
      </c>
      <c r="E2673" s="9"/>
      <c r="F2673" s="4" t="s">
        <v>8010</v>
      </c>
      <c r="G2673" s="4" t="s">
        <v>327</v>
      </c>
      <c r="H2673" s="9" t="s">
        <v>291</v>
      </c>
      <c r="I2673" s="9" t="s">
        <v>8011</v>
      </c>
      <c r="J2673" s="4">
        <v>0.216</v>
      </c>
      <c r="K2673" s="4" t="s">
        <v>2133</v>
      </c>
      <c r="L2673" s="4" t="s">
        <v>1259</v>
      </c>
      <c r="M2673" s="4">
        <v>0.216</v>
      </c>
      <c r="N2673" s="4"/>
      <c r="O2673" s="4" t="s">
        <v>284</v>
      </c>
      <c r="P2673" s="4" t="s">
        <v>279</v>
      </c>
      <c r="Q2673" s="4" t="s">
        <v>8009</v>
      </c>
      <c r="R2673" s="4"/>
      <c r="S2673" s="18"/>
      <c r="U2673" s="7">
        <f>VLOOKUP(F2673,[6]农村公路!$I$6:$W$11652,15,0)</f>
        <v>0.216</v>
      </c>
      <c r="V2673" s="7">
        <f t="shared" si="131"/>
        <v>0</v>
      </c>
      <c r="W2673" s="7" t="e">
        <f>VLOOKUP(F2673,'[7]乡镇通三级、旅游资源产业路项目明细'!$F$8:$S$1305,14,0)</f>
        <v>#N/A</v>
      </c>
      <c r="AA2673" s="7" t="e">
        <f>_xlfn.XLOOKUP(F2673,'[8]乡镇通三级、旅游资源产业路项目明细'!$U:$U,'[8]乡镇通三级、旅游资源产业路项目明细'!$U:$U)</f>
        <v>#N/A</v>
      </c>
      <c r="AB2673" s="7" t="e">
        <f>VLOOKUP(F2673,[9]项目建设投资计划表!$L$7:$O$83,4,0)</f>
        <v>#N/A</v>
      </c>
    </row>
    <row r="2674" spans="1:28" ht="25.15" customHeight="1" outlineLevel="3" x14ac:dyDescent="0.4">
      <c r="A2674" s="4" t="s">
        <v>22</v>
      </c>
      <c r="B2674" s="4" t="s">
        <v>177</v>
      </c>
      <c r="C2674" s="4" t="s">
        <v>8012</v>
      </c>
      <c r="D2674" s="4" t="s">
        <v>8013</v>
      </c>
      <c r="E2674" s="9"/>
      <c r="F2674" s="4" t="s">
        <v>8014</v>
      </c>
      <c r="G2674" s="4" t="s">
        <v>327</v>
      </c>
      <c r="H2674" s="9" t="s">
        <v>291</v>
      </c>
      <c r="I2674" s="9" t="s">
        <v>8015</v>
      </c>
      <c r="J2674" s="4">
        <v>0.372</v>
      </c>
      <c r="K2674" s="4" t="s">
        <v>2133</v>
      </c>
      <c r="L2674" s="4" t="s">
        <v>1259</v>
      </c>
      <c r="M2674" s="4">
        <v>0.372</v>
      </c>
      <c r="N2674" s="4"/>
      <c r="O2674" s="4" t="s">
        <v>284</v>
      </c>
      <c r="P2674" s="4" t="s">
        <v>279</v>
      </c>
      <c r="Q2674" s="4" t="s">
        <v>8013</v>
      </c>
      <c r="R2674" s="4"/>
      <c r="S2674" s="18"/>
      <c r="U2674" s="7">
        <f>VLOOKUP(F2674,[6]农村公路!$I$6:$W$11652,15,0)</f>
        <v>0.372</v>
      </c>
      <c r="V2674" s="7">
        <f t="shared" si="131"/>
        <v>0</v>
      </c>
      <c r="W2674" s="7" t="e">
        <f>VLOOKUP(F2674,'[7]乡镇通三级、旅游资源产业路项目明细'!$F$8:$S$1305,14,0)</f>
        <v>#N/A</v>
      </c>
      <c r="AA2674" s="7" t="e">
        <f>_xlfn.XLOOKUP(F2674,'[8]乡镇通三级、旅游资源产业路项目明细'!$U:$U,'[8]乡镇通三级、旅游资源产业路项目明细'!$U:$U)</f>
        <v>#N/A</v>
      </c>
      <c r="AB2674" s="7" t="e">
        <f>VLOOKUP(F2674,[9]项目建设投资计划表!$L$7:$O$83,4,0)</f>
        <v>#N/A</v>
      </c>
    </row>
    <row r="2675" spans="1:28" ht="25.15" customHeight="1" outlineLevel="3" x14ac:dyDescent="0.4">
      <c r="A2675" s="4" t="s">
        <v>22</v>
      </c>
      <c r="B2675" s="4" t="s">
        <v>177</v>
      </c>
      <c r="C2675" s="4" t="s">
        <v>8012</v>
      </c>
      <c r="D2675" s="4" t="s">
        <v>8016</v>
      </c>
      <c r="E2675" s="9"/>
      <c r="F2675" s="4" t="s">
        <v>8017</v>
      </c>
      <c r="G2675" s="4" t="s">
        <v>327</v>
      </c>
      <c r="H2675" s="9" t="s">
        <v>291</v>
      </c>
      <c r="I2675" s="9" t="s">
        <v>8018</v>
      </c>
      <c r="J2675" s="4">
        <v>0.99399999999999999</v>
      </c>
      <c r="K2675" s="4" t="s">
        <v>2133</v>
      </c>
      <c r="L2675" s="4" t="s">
        <v>1259</v>
      </c>
      <c r="M2675" s="4">
        <v>0.99399999999999999</v>
      </c>
      <c r="N2675" s="4"/>
      <c r="O2675" s="4" t="s">
        <v>284</v>
      </c>
      <c r="P2675" s="4" t="s">
        <v>279</v>
      </c>
      <c r="Q2675" s="4" t="s">
        <v>8016</v>
      </c>
      <c r="R2675" s="4"/>
      <c r="S2675" s="18"/>
      <c r="U2675" s="7">
        <f>VLOOKUP(F2675,[6]农村公路!$I$6:$W$11652,15,0)</f>
        <v>0.99399999999999999</v>
      </c>
      <c r="V2675" s="7">
        <f t="shared" si="131"/>
        <v>0</v>
      </c>
      <c r="W2675" s="7" t="e">
        <f>VLOOKUP(F2675,'[7]乡镇通三级、旅游资源产业路项目明细'!$F$8:$S$1305,14,0)</f>
        <v>#N/A</v>
      </c>
      <c r="AA2675" s="7" t="e">
        <f>_xlfn.XLOOKUP(F2675,'[8]乡镇通三级、旅游资源产业路项目明细'!$U:$U,'[8]乡镇通三级、旅游资源产业路项目明细'!$U:$U)</f>
        <v>#N/A</v>
      </c>
      <c r="AB2675" s="7" t="e">
        <f>VLOOKUP(F2675,[9]项目建设投资计划表!$L$7:$O$83,4,0)</f>
        <v>#N/A</v>
      </c>
    </row>
    <row r="2676" spans="1:28" ht="25.15" customHeight="1" outlineLevel="3" x14ac:dyDescent="0.4">
      <c r="A2676" s="4" t="s">
        <v>22</v>
      </c>
      <c r="B2676" s="4" t="s">
        <v>177</v>
      </c>
      <c r="C2676" s="4" t="s">
        <v>7843</v>
      </c>
      <c r="D2676" s="4" t="s">
        <v>7963</v>
      </c>
      <c r="E2676" s="9"/>
      <c r="F2676" s="4" t="s">
        <v>8019</v>
      </c>
      <c r="G2676" s="4" t="s">
        <v>327</v>
      </c>
      <c r="H2676" s="9" t="s">
        <v>291</v>
      </c>
      <c r="I2676" s="9" t="s">
        <v>8020</v>
      </c>
      <c r="J2676" s="4">
        <v>1.087</v>
      </c>
      <c r="K2676" s="4" t="s">
        <v>2133</v>
      </c>
      <c r="L2676" s="4" t="s">
        <v>1259</v>
      </c>
      <c r="M2676" s="4">
        <v>1.087</v>
      </c>
      <c r="N2676" s="4"/>
      <c r="O2676" s="4" t="s">
        <v>284</v>
      </c>
      <c r="P2676" s="4" t="s">
        <v>279</v>
      </c>
      <c r="Q2676" s="4" t="s">
        <v>7963</v>
      </c>
      <c r="R2676" s="4"/>
      <c r="S2676" s="18"/>
      <c r="U2676" s="7">
        <f>VLOOKUP(F2676,[6]农村公路!$I$6:$W$11652,15,0)</f>
        <v>1.087</v>
      </c>
      <c r="V2676" s="7">
        <f t="shared" si="131"/>
        <v>0</v>
      </c>
      <c r="W2676" s="7" t="e">
        <f>VLOOKUP(F2676,'[7]乡镇通三级、旅游资源产业路项目明细'!$F$8:$S$1305,14,0)</f>
        <v>#N/A</v>
      </c>
      <c r="AA2676" s="7" t="e">
        <f>_xlfn.XLOOKUP(F2676,'[8]乡镇通三级、旅游资源产业路项目明细'!$U:$U,'[8]乡镇通三级、旅游资源产业路项目明细'!$U:$U)</f>
        <v>#N/A</v>
      </c>
      <c r="AB2676" s="7" t="e">
        <f>VLOOKUP(F2676,[9]项目建设投资计划表!$L$7:$O$83,4,0)</f>
        <v>#N/A</v>
      </c>
    </row>
    <row r="2677" spans="1:28" ht="25.15" customHeight="1" outlineLevel="3" x14ac:dyDescent="0.4">
      <c r="A2677" s="4" t="s">
        <v>22</v>
      </c>
      <c r="B2677" s="4" t="s">
        <v>177</v>
      </c>
      <c r="C2677" s="4" t="s">
        <v>7907</v>
      </c>
      <c r="D2677" s="4" t="s">
        <v>8021</v>
      </c>
      <c r="E2677" s="9"/>
      <c r="F2677" s="4" t="s">
        <v>8022</v>
      </c>
      <c r="G2677" s="4" t="s">
        <v>327</v>
      </c>
      <c r="H2677" s="9" t="s">
        <v>291</v>
      </c>
      <c r="I2677" s="9" t="s">
        <v>8023</v>
      </c>
      <c r="J2677" s="4">
        <v>0.78900000000000003</v>
      </c>
      <c r="K2677" s="4" t="s">
        <v>2133</v>
      </c>
      <c r="L2677" s="4" t="s">
        <v>1259</v>
      </c>
      <c r="M2677" s="4">
        <v>0.78900000000000003</v>
      </c>
      <c r="N2677" s="4"/>
      <c r="O2677" s="4" t="s">
        <v>284</v>
      </c>
      <c r="P2677" s="4" t="s">
        <v>279</v>
      </c>
      <c r="Q2677" s="4" t="s">
        <v>8021</v>
      </c>
      <c r="R2677" s="4"/>
      <c r="S2677" s="18"/>
      <c r="U2677" s="7">
        <f>VLOOKUP(F2677,[6]农村公路!$I$6:$W$11652,15,0)</f>
        <v>0.78900000000000003</v>
      </c>
      <c r="V2677" s="7">
        <f t="shared" si="131"/>
        <v>0</v>
      </c>
      <c r="W2677" s="7" t="e">
        <f>VLOOKUP(F2677,'[7]乡镇通三级、旅游资源产业路项目明细'!$F$8:$S$1305,14,0)</f>
        <v>#N/A</v>
      </c>
      <c r="AA2677" s="7" t="e">
        <f>_xlfn.XLOOKUP(F2677,'[8]乡镇通三级、旅游资源产业路项目明细'!$U:$U,'[8]乡镇通三级、旅游资源产业路项目明细'!$U:$U)</f>
        <v>#N/A</v>
      </c>
      <c r="AB2677" s="7" t="e">
        <f>VLOOKUP(F2677,[9]项目建设投资计划表!$L$7:$O$83,4,0)</f>
        <v>#N/A</v>
      </c>
    </row>
    <row r="2678" spans="1:28" ht="25.15" customHeight="1" outlineLevel="3" x14ac:dyDescent="0.4">
      <c r="A2678" s="4" t="s">
        <v>22</v>
      </c>
      <c r="B2678" s="4" t="s">
        <v>177</v>
      </c>
      <c r="C2678" s="4" t="s">
        <v>7777</v>
      </c>
      <c r="D2678" s="4" t="s">
        <v>8024</v>
      </c>
      <c r="E2678" s="9"/>
      <c r="F2678" s="4" t="s">
        <v>8025</v>
      </c>
      <c r="G2678" s="4" t="s">
        <v>327</v>
      </c>
      <c r="H2678" s="9" t="s">
        <v>291</v>
      </c>
      <c r="I2678" s="9" t="s">
        <v>8026</v>
      </c>
      <c r="J2678" s="4">
        <v>0.93500000000000005</v>
      </c>
      <c r="K2678" s="4" t="s">
        <v>2133</v>
      </c>
      <c r="L2678" s="4" t="s">
        <v>1259</v>
      </c>
      <c r="M2678" s="4">
        <v>0.93500000000000005</v>
      </c>
      <c r="N2678" s="4"/>
      <c r="O2678" s="4" t="s">
        <v>284</v>
      </c>
      <c r="P2678" s="4" t="s">
        <v>279</v>
      </c>
      <c r="Q2678" s="4" t="s">
        <v>8024</v>
      </c>
      <c r="R2678" s="4"/>
      <c r="S2678" s="18"/>
      <c r="U2678" s="7">
        <f>VLOOKUP(F2678,[6]农村公路!$I$6:$W$11652,15,0)</f>
        <v>0.93500000000000005</v>
      </c>
      <c r="V2678" s="7">
        <f t="shared" ref="V2678:V2700" si="132">J2678-U2678</f>
        <v>0</v>
      </c>
      <c r="W2678" s="7" t="e">
        <f>VLOOKUP(F2678,'[7]乡镇通三级、旅游资源产业路项目明细'!$F$8:$S$1305,14,0)</f>
        <v>#N/A</v>
      </c>
      <c r="AA2678" s="7" t="e">
        <f>_xlfn.XLOOKUP(F2678,'[8]乡镇通三级、旅游资源产业路项目明细'!$U:$U,'[8]乡镇通三级、旅游资源产业路项目明细'!$U:$U)</f>
        <v>#N/A</v>
      </c>
      <c r="AB2678" s="7" t="e">
        <f>VLOOKUP(F2678,[9]项目建设投资计划表!$L$7:$O$83,4,0)</f>
        <v>#N/A</v>
      </c>
    </row>
    <row r="2679" spans="1:28" ht="25.15" customHeight="1" outlineLevel="3" x14ac:dyDescent="0.4">
      <c r="A2679" s="4" t="s">
        <v>22</v>
      </c>
      <c r="B2679" s="4" t="s">
        <v>177</v>
      </c>
      <c r="C2679" s="4" t="s">
        <v>7907</v>
      </c>
      <c r="D2679" s="4" t="s">
        <v>8027</v>
      </c>
      <c r="E2679" s="9"/>
      <c r="F2679" s="4" t="s">
        <v>8028</v>
      </c>
      <c r="G2679" s="4" t="s">
        <v>327</v>
      </c>
      <c r="H2679" s="9" t="s">
        <v>291</v>
      </c>
      <c r="I2679" s="9" t="s">
        <v>8029</v>
      </c>
      <c r="J2679" s="4">
        <v>1.9670000000000001</v>
      </c>
      <c r="K2679" s="4" t="s">
        <v>2133</v>
      </c>
      <c r="L2679" s="4" t="s">
        <v>1259</v>
      </c>
      <c r="M2679" s="4">
        <v>1.9670000000000001</v>
      </c>
      <c r="N2679" s="4"/>
      <c r="O2679" s="4" t="s">
        <v>284</v>
      </c>
      <c r="P2679" s="4" t="s">
        <v>279</v>
      </c>
      <c r="Q2679" s="4" t="s">
        <v>8027</v>
      </c>
      <c r="R2679" s="4"/>
      <c r="S2679" s="18"/>
      <c r="U2679" s="7">
        <f>VLOOKUP(F2679,[6]农村公路!$I$6:$W$11652,15,0)</f>
        <v>1.9670000000000001</v>
      </c>
      <c r="V2679" s="7">
        <f t="shared" si="132"/>
        <v>0</v>
      </c>
      <c r="W2679" s="7" t="e">
        <f>VLOOKUP(F2679,'[7]乡镇通三级、旅游资源产业路项目明细'!$F$8:$S$1305,14,0)</f>
        <v>#N/A</v>
      </c>
      <c r="AA2679" s="7" t="e">
        <f>_xlfn.XLOOKUP(F2679,'[8]乡镇通三级、旅游资源产业路项目明细'!$U:$U,'[8]乡镇通三级、旅游资源产业路项目明细'!$U:$U)</f>
        <v>#N/A</v>
      </c>
      <c r="AB2679" s="7" t="e">
        <f>VLOOKUP(F2679,[9]项目建设投资计划表!$L$7:$O$83,4,0)</f>
        <v>#N/A</v>
      </c>
    </row>
    <row r="2680" spans="1:28" ht="25.15" customHeight="1" outlineLevel="3" x14ac:dyDescent="0.4">
      <c r="A2680" s="4" t="s">
        <v>22</v>
      </c>
      <c r="B2680" s="4" t="s">
        <v>177</v>
      </c>
      <c r="C2680" s="4" t="s">
        <v>7874</v>
      </c>
      <c r="D2680" s="4" t="s">
        <v>8030</v>
      </c>
      <c r="E2680" s="9"/>
      <c r="F2680" s="4" t="s">
        <v>8031</v>
      </c>
      <c r="G2680" s="4" t="s">
        <v>327</v>
      </c>
      <c r="H2680" s="9" t="s">
        <v>291</v>
      </c>
      <c r="I2680" s="9" t="s">
        <v>8032</v>
      </c>
      <c r="J2680" s="4">
        <v>1.647</v>
      </c>
      <c r="K2680" s="4" t="s">
        <v>2133</v>
      </c>
      <c r="L2680" s="4" t="s">
        <v>1259</v>
      </c>
      <c r="M2680" s="4">
        <v>1.647</v>
      </c>
      <c r="N2680" s="4"/>
      <c r="O2680" s="4" t="s">
        <v>284</v>
      </c>
      <c r="P2680" s="4" t="s">
        <v>279</v>
      </c>
      <c r="Q2680" s="4" t="s">
        <v>8030</v>
      </c>
      <c r="R2680" s="4"/>
      <c r="S2680" s="18"/>
      <c r="U2680" s="7">
        <f>VLOOKUP(F2680,[6]农村公路!$I$6:$W$11652,15,0)</f>
        <v>1.647</v>
      </c>
      <c r="V2680" s="7">
        <f t="shared" si="132"/>
        <v>0</v>
      </c>
      <c r="W2680" s="7" t="e">
        <f>VLOOKUP(F2680,'[7]乡镇通三级、旅游资源产业路项目明细'!$F$8:$S$1305,14,0)</f>
        <v>#N/A</v>
      </c>
      <c r="AA2680" s="7" t="e">
        <f>_xlfn.XLOOKUP(F2680,'[8]乡镇通三级、旅游资源产业路项目明细'!$U:$U,'[8]乡镇通三级、旅游资源产业路项目明细'!$U:$U)</f>
        <v>#N/A</v>
      </c>
      <c r="AB2680" s="7" t="e">
        <f>VLOOKUP(F2680,[9]项目建设投资计划表!$L$7:$O$83,4,0)</f>
        <v>#N/A</v>
      </c>
    </row>
    <row r="2681" spans="1:28" ht="25.15" customHeight="1" outlineLevel="3" x14ac:dyDescent="0.4">
      <c r="A2681" s="4" t="s">
        <v>22</v>
      </c>
      <c r="B2681" s="4" t="s">
        <v>177</v>
      </c>
      <c r="C2681" s="4" t="s">
        <v>8008</v>
      </c>
      <c r="D2681" s="4" t="s">
        <v>8033</v>
      </c>
      <c r="E2681" s="9"/>
      <c r="F2681" s="4" t="s">
        <v>8034</v>
      </c>
      <c r="G2681" s="4" t="s">
        <v>327</v>
      </c>
      <c r="H2681" s="9" t="s">
        <v>291</v>
      </c>
      <c r="I2681" s="9" t="s">
        <v>8035</v>
      </c>
      <c r="J2681" s="4">
        <v>2.101</v>
      </c>
      <c r="K2681" s="4" t="s">
        <v>2133</v>
      </c>
      <c r="L2681" s="4" t="s">
        <v>1259</v>
      </c>
      <c r="M2681" s="4">
        <v>2.101</v>
      </c>
      <c r="N2681" s="4"/>
      <c r="O2681" s="4" t="s">
        <v>284</v>
      </c>
      <c r="P2681" s="4" t="s">
        <v>279</v>
      </c>
      <c r="Q2681" s="4" t="s">
        <v>8033</v>
      </c>
      <c r="R2681" s="4"/>
      <c r="S2681" s="18"/>
      <c r="U2681" s="7">
        <f>VLOOKUP(F2681,[6]农村公路!$I$6:$W$11652,15,0)</f>
        <v>2.101</v>
      </c>
      <c r="V2681" s="7">
        <f t="shared" si="132"/>
        <v>0</v>
      </c>
      <c r="W2681" s="7" t="e">
        <f>VLOOKUP(F2681,'[7]乡镇通三级、旅游资源产业路项目明细'!$F$8:$S$1305,14,0)</f>
        <v>#N/A</v>
      </c>
      <c r="AA2681" s="7" t="e">
        <f>_xlfn.XLOOKUP(F2681,'[8]乡镇通三级、旅游资源产业路项目明细'!$U:$U,'[8]乡镇通三级、旅游资源产业路项目明细'!$U:$U)</f>
        <v>#N/A</v>
      </c>
      <c r="AB2681" s="7" t="e">
        <f>VLOOKUP(F2681,[9]项目建设投资计划表!$L$7:$O$83,4,0)</f>
        <v>#N/A</v>
      </c>
    </row>
    <row r="2682" spans="1:28" ht="25.15" customHeight="1" outlineLevel="3" x14ac:dyDescent="0.4">
      <c r="A2682" s="4" t="s">
        <v>22</v>
      </c>
      <c r="B2682" s="4" t="s">
        <v>177</v>
      </c>
      <c r="C2682" s="4" t="s">
        <v>8036</v>
      </c>
      <c r="D2682" s="4" t="s">
        <v>8037</v>
      </c>
      <c r="E2682" s="9"/>
      <c r="F2682" s="4" t="s">
        <v>8038</v>
      </c>
      <c r="G2682" s="4" t="s">
        <v>327</v>
      </c>
      <c r="H2682" s="9" t="s">
        <v>291</v>
      </c>
      <c r="I2682" s="9" t="s">
        <v>8039</v>
      </c>
      <c r="J2682" s="4">
        <v>0.32300000000000001</v>
      </c>
      <c r="K2682" s="4" t="s">
        <v>2133</v>
      </c>
      <c r="L2682" s="4" t="s">
        <v>1259</v>
      </c>
      <c r="M2682" s="4">
        <v>0.32300000000000001</v>
      </c>
      <c r="N2682" s="4"/>
      <c r="O2682" s="4" t="s">
        <v>284</v>
      </c>
      <c r="P2682" s="4" t="s">
        <v>279</v>
      </c>
      <c r="Q2682" s="4" t="s">
        <v>8037</v>
      </c>
      <c r="R2682" s="4"/>
      <c r="S2682" s="18"/>
      <c r="U2682" s="7">
        <f>VLOOKUP(F2682,[6]农村公路!$I$6:$W$11652,15,0)</f>
        <v>0.32300000000000001</v>
      </c>
      <c r="V2682" s="7">
        <f t="shared" si="132"/>
        <v>0</v>
      </c>
      <c r="W2682" s="7" t="e">
        <f>VLOOKUP(F2682,'[7]乡镇通三级、旅游资源产业路项目明细'!$F$8:$S$1305,14,0)</f>
        <v>#N/A</v>
      </c>
      <c r="AA2682" s="7" t="e">
        <f>_xlfn.XLOOKUP(F2682,'[8]乡镇通三级、旅游资源产业路项目明细'!$U:$U,'[8]乡镇通三级、旅游资源产业路项目明细'!$U:$U)</f>
        <v>#N/A</v>
      </c>
      <c r="AB2682" s="7" t="e">
        <f>VLOOKUP(F2682,[9]项目建设投资计划表!$L$7:$O$83,4,0)</f>
        <v>#N/A</v>
      </c>
    </row>
    <row r="2683" spans="1:28" ht="25.15" customHeight="1" outlineLevel="3" x14ac:dyDescent="0.4">
      <c r="A2683" s="4" t="s">
        <v>22</v>
      </c>
      <c r="B2683" s="4" t="s">
        <v>177</v>
      </c>
      <c r="C2683" s="4" t="s">
        <v>7975</v>
      </c>
      <c r="D2683" s="4" t="s">
        <v>8040</v>
      </c>
      <c r="E2683" s="9"/>
      <c r="F2683" s="4" t="s">
        <v>8041</v>
      </c>
      <c r="G2683" s="4" t="s">
        <v>327</v>
      </c>
      <c r="H2683" s="9" t="s">
        <v>291</v>
      </c>
      <c r="I2683" s="9" t="s">
        <v>8042</v>
      </c>
      <c r="J2683" s="4">
        <v>0.34699999999999998</v>
      </c>
      <c r="K2683" s="4" t="s">
        <v>2133</v>
      </c>
      <c r="L2683" s="4" t="s">
        <v>1259</v>
      </c>
      <c r="M2683" s="4">
        <v>0.34699999999999998</v>
      </c>
      <c r="N2683" s="4"/>
      <c r="O2683" s="4" t="s">
        <v>284</v>
      </c>
      <c r="P2683" s="4" t="s">
        <v>279</v>
      </c>
      <c r="Q2683" s="4" t="s">
        <v>8040</v>
      </c>
      <c r="R2683" s="4"/>
      <c r="S2683" s="18"/>
      <c r="U2683" s="7">
        <f>VLOOKUP(F2683,[6]农村公路!$I$6:$W$11652,15,0)</f>
        <v>0.34699999999999998</v>
      </c>
      <c r="V2683" s="7">
        <f t="shared" si="132"/>
        <v>0</v>
      </c>
      <c r="W2683" s="7" t="e">
        <f>VLOOKUP(F2683,'[7]乡镇通三级、旅游资源产业路项目明细'!$F$8:$S$1305,14,0)</f>
        <v>#N/A</v>
      </c>
      <c r="AA2683" s="7" t="e">
        <f>_xlfn.XLOOKUP(F2683,'[8]乡镇通三级、旅游资源产业路项目明细'!$U:$U,'[8]乡镇通三级、旅游资源产业路项目明细'!$U:$U)</f>
        <v>#N/A</v>
      </c>
      <c r="AB2683" s="7" t="e">
        <f>VLOOKUP(F2683,[9]项目建设投资计划表!$L$7:$O$83,4,0)</f>
        <v>#N/A</v>
      </c>
    </row>
    <row r="2684" spans="1:28" ht="25.15" customHeight="1" outlineLevel="3" x14ac:dyDescent="0.4">
      <c r="A2684" s="4" t="s">
        <v>22</v>
      </c>
      <c r="B2684" s="4" t="s">
        <v>177</v>
      </c>
      <c r="C2684" s="4" t="s">
        <v>8008</v>
      </c>
      <c r="D2684" s="4" t="s">
        <v>6033</v>
      </c>
      <c r="E2684" s="9"/>
      <c r="F2684" s="4" t="s">
        <v>8043</v>
      </c>
      <c r="G2684" s="4" t="s">
        <v>327</v>
      </c>
      <c r="H2684" s="9" t="s">
        <v>291</v>
      </c>
      <c r="I2684" s="9" t="s">
        <v>8044</v>
      </c>
      <c r="J2684" s="4">
        <v>0.55700000000000005</v>
      </c>
      <c r="K2684" s="4" t="s">
        <v>2133</v>
      </c>
      <c r="L2684" s="4" t="s">
        <v>1259</v>
      </c>
      <c r="M2684" s="4">
        <v>0.55700000000000005</v>
      </c>
      <c r="N2684" s="4"/>
      <c r="O2684" s="4" t="s">
        <v>284</v>
      </c>
      <c r="P2684" s="4" t="s">
        <v>279</v>
      </c>
      <c r="Q2684" s="4" t="s">
        <v>6033</v>
      </c>
      <c r="R2684" s="4"/>
      <c r="S2684" s="18"/>
      <c r="U2684" s="7">
        <f>VLOOKUP(F2684,[6]农村公路!$I$6:$W$11652,15,0)</f>
        <v>0.55700000000000005</v>
      </c>
      <c r="V2684" s="7">
        <f t="shared" si="132"/>
        <v>0</v>
      </c>
      <c r="W2684" s="7" t="e">
        <f>VLOOKUP(F2684,'[7]乡镇通三级、旅游资源产业路项目明细'!$F$8:$S$1305,14,0)</f>
        <v>#N/A</v>
      </c>
      <c r="AA2684" s="7" t="e">
        <f>_xlfn.XLOOKUP(F2684,'[8]乡镇通三级、旅游资源产业路项目明细'!$U:$U,'[8]乡镇通三级、旅游资源产业路项目明细'!$U:$U)</f>
        <v>#N/A</v>
      </c>
      <c r="AB2684" s="7" t="e">
        <f>VLOOKUP(F2684,[9]项目建设投资计划表!$L$7:$O$83,4,0)</f>
        <v>#N/A</v>
      </c>
    </row>
    <row r="2685" spans="1:28" ht="25.15" customHeight="1" outlineLevel="3" x14ac:dyDescent="0.4">
      <c r="A2685" s="4" t="s">
        <v>22</v>
      </c>
      <c r="B2685" s="4" t="s">
        <v>177</v>
      </c>
      <c r="C2685" s="4" t="s">
        <v>7816</v>
      </c>
      <c r="D2685" s="4" t="s">
        <v>8045</v>
      </c>
      <c r="E2685" s="9"/>
      <c r="F2685" s="4" t="s">
        <v>8046</v>
      </c>
      <c r="G2685" s="4" t="s">
        <v>327</v>
      </c>
      <c r="H2685" s="9" t="s">
        <v>291</v>
      </c>
      <c r="I2685" s="9" t="s">
        <v>8047</v>
      </c>
      <c r="J2685" s="4">
        <v>0.63</v>
      </c>
      <c r="K2685" s="4" t="s">
        <v>2133</v>
      </c>
      <c r="L2685" s="4" t="s">
        <v>1259</v>
      </c>
      <c r="M2685" s="4">
        <v>0.63</v>
      </c>
      <c r="N2685" s="4"/>
      <c r="O2685" s="4" t="s">
        <v>284</v>
      </c>
      <c r="P2685" s="4" t="s">
        <v>279</v>
      </c>
      <c r="Q2685" s="4" t="s">
        <v>8045</v>
      </c>
      <c r="R2685" s="4"/>
      <c r="S2685" s="18"/>
      <c r="U2685" s="7">
        <f>VLOOKUP(F2685,[6]农村公路!$I$6:$W$11652,15,0)</f>
        <v>0.63</v>
      </c>
      <c r="V2685" s="7">
        <f t="shared" si="132"/>
        <v>0</v>
      </c>
      <c r="W2685" s="7" t="e">
        <f>VLOOKUP(F2685,'[7]乡镇通三级、旅游资源产业路项目明细'!$F$8:$S$1305,14,0)</f>
        <v>#N/A</v>
      </c>
      <c r="AA2685" s="7" t="e">
        <f>_xlfn.XLOOKUP(F2685,'[8]乡镇通三级、旅游资源产业路项目明细'!$U:$U,'[8]乡镇通三级、旅游资源产业路项目明细'!$U:$U)</f>
        <v>#N/A</v>
      </c>
      <c r="AB2685" s="7" t="e">
        <f>VLOOKUP(F2685,[9]项目建设投资计划表!$L$7:$O$83,4,0)</f>
        <v>#N/A</v>
      </c>
    </row>
    <row r="2686" spans="1:28" ht="25.15" customHeight="1" outlineLevel="3" x14ac:dyDescent="0.4">
      <c r="A2686" s="4" t="s">
        <v>22</v>
      </c>
      <c r="B2686" s="4" t="s">
        <v>177</v>
      </c>
      <c r="C2686" s="4" t="s">
        <v>7801</v>
      </c>
      <c r="D2686" s="4" t="s">
        <v>2170</v>
      </c>
      <c r="E2686" s="9"/>
      <c r="F2686" s="4" t="s">
        <v>8048</v>
      </c>
      <c r="G2686" s="4" t="s">
        <v>327</v>
      </c>
      <c r="H2686" s="9" t="s">
        <v>291</v>
      </c>
      <c r="I2686" s="9" t="s">
        <v>8049</v>
      </c>
      <c r="J2686" s="4">
        <v>0.6</v>
      </c>
      <c r="K2686" s="4" t="s">
        <v>2133</v>
      </c>
      <c r="L2686" s="4" t="s">
        <v>1259</v>
      </c>
      <c r="M2686" s="4">
        <v>0.6</v>
      </c>
      <c r="N2686" s="4"/>
      <c r="O2686" s="4" t="s">
        <v>284</v>
      </c>
      <c r="P2686" s="4" t="s">
        <v>279</v>
      </c>
      <c r="Q2686" s="4" t="s">
        <v>2170</v>
      </c>
      <c r="R2686" s="4"/>
      <c r="S2686" s="18"/>
      <c r="U2686" s="7">
        <f>VLOOKUP(F2686,[6]农村公路!$I$6:$W$11652,15,0)</f>
        <v>0.6</v>
      </c>
      <c r="V2686" s="7">
        <f t="shared" si="132"/>
        <v>0</v>
      </c>
      <c r="W2686" s="7" t="e">
        <f>VLOOKUP(F2686,'[7]乡镇通三级、旅游资源产业路项目明细'!$F$8:$S$1305,14,0)</f>
        <v>#N/A</v>
      </c>
      <c r="AA2686" s="7" t="e">
        <f>_xlfn.XLOOKUP(F2686,'[8]乡镇通三级、旅游资源产业路项目明细'!$U:$U,'[8]乡镇通三级、旅游资源产业路项目明细'!$U:$U)</f>
        <v>#N/A</v>
      </c>
      <c r="AB2686" s="7" t="e">
        <f>VLOOKUP(F2686,[9]项目建设投资计划表!$L$7:$O$83,4,0)</f>
        <v>#N/A</v>
      </c>
    </row>
    <row r="2687" spans="1:28" ht="25.15" customHeight="1" outlineLevel="3" x14ac:dyDescent="0.4">
      <c r="A2687" s="4" t="s">
        <v>22</v>
      </c>
      <c r="B2687" s="4" t="s">
        <v>177</v>
      </c>
      <c r="C2687" s="4" t="s">
        <v>7833</v>
      </c>
      <c r="D2687" s="4" t="s">
        <v>2170</v>
      </c>
      <c r="E2687" s="9"/>
      <c r="F2687" s="4" t="s">
        <v>8050</v>
      </c>
      <c r="G2687" s="4" t="s">
        <v>327</v>
      </c>
      <c r="H2687" s="9" t="s">
        <v>291</v>
      </c>
      <c r="I2687" s="9" t="s">
        <v>8051</v>
      </c>
      <c r="J2687" s="4">
        <v>0.376</v>
      </c>
      <c r="K2687" s="4" t="s">
        <v>2133</v>
      </c>
      <c r="L2687" s="4" t="s">
        <v>1259</v>
      </c>
      <c r="M2687" s="4">
        <v>0.376</v>
      </c>
      <c r="N2687" s="4"/>
      <c r="O2687" s="4" t="s">
        <v>284</v>
      </c>
      <c r="P2687" s="4" t="s">
        <v>279</v>
      </c>
      <c r="Q2687" s="4" t="s">
        <v>2170</v>
      </c>
      <c r="R2687" s="4"/>
      <c r="S2687" s="18"/>
      <c r="U2687" s="7">
        <f>VLOOKUP(F2687,[6]农村公路!$I$6:$W$11652,15,0)</f>
        <v>0.376</v>
      </c>
      <c r="V2687" s="7">
        <f t="shared" si="132"/>
        <v>0</v>
      </c>
      <c r="W2687" s="7" t="e">
        <f>VLOOKUP(F2687,'[7]乡镇通三级、旅游资源产业路项目明细'!$F$8:$S$1305,14,0)</f>
        <v>#N/A</v>
      </c>
      <c r="AA2687" s="7" t="e">
        <f>_xlfn.XLOOKUP(F2687,'[8]乡镇通三级、旅游资源产业路项目明细'!$U:$U,'[8]乡镇通三级、旅游资源产业路项目明细'!$U:$U)</f>
        <v>#N/A</v>
      </c>
      <c r="AB2687" s="7" t="e">
        <f>VLOOKUP(F2687,[9]项目建设投资计划表!$L$7:$O$83,4,0)</f>
        <v>#N/A</v>
      </c>
    </row>
    <row r="2688" spans="1:28" ht="25.15" customHeight="1" outlineLevel="3" x14ac:dyDescent="0.4">
      <c r="A2688" s="4" t="s">
        <v>22</v>
      </c>
      <c r="B2688" s="4" t="s">
        <v>177</v>
      </c>
      <c r="C2688" s="4" t="s">
        <v>8008</v>
      </c>
      <c r="D2688" s="4" t="s">
        <v>8052</v>
      </c>
      <c r="E2688" s="9"/>
      <c r="F2688" s="4" t="s">
        <v>8053</v>
      </c>
      <c r="G2688" s="4" t="s">
        <v>327</v>
      </c>
      <c r="H2688" s="9" t="s">
        <v>291</v>
      </c>
      <c r="I2688" s="9" t="s">
        <v>8054</v>
      </c>
      <c r="J2688" s="4">
        <v>0.66800000000000004</v>
      </c>
      <c r="K2688" s="4" t="s">
        <v>2133</v>
      </c>
      <c r="L2688" s="4" t="s">
        <v>1259</v>
      </c>
      <c r="M2688" s="4">
        <v>0.66800000000000004</v>
      </c>
      <c r="N2688" s="4"/>
      <c r="O2688" s="4" t="s">
        <v>284</v>
      </c>
      <c r="P2688" s="4" t="s">
        <v>279</v>
      </c>
      <c r="Q2688" s="4" t="s">
        <v>8052</v>
      </c>
      <c r="R2688" s="4"/>
      <c r="S2688" s="18"/>
      <c r="U2688" s="7">
        <f>VLOOKUP(F2688,[6]农村公路!$I$6:$W$11652,15,0)</f>
        <v>0.66800000000000004</v>
      </c>
      <c r="V2688" s="7">
        <f t="shared" si="132"/>
        <v>0</v>
      </c>
      <c r="W2688" s="7" t="e">
        <f>VLOOKUP(F2688,'[7]乡镇通三级、旅游资源产业路项目明细'!$F$8:$S$1305,14,0)</f>
        <v>#N/A</v>
      </c>
      <c r="AA2688" s="7" t="e">
        <f>_xlfn.XLOOKUP(F2688,'[8]乡镇通三级、旅游资源产业路项目明细'!$U:$U,'[8]乡镇通三级、旅游资源产业路项目明细'!$U:$U)</f>
        <v>#N/A</v>
      </c>
      <c r="AB2688" s="7" t="e">
        <f>VLOOKUP(F2688,[9]项目建设投资计划表!$L$7:$O$83,4,0)</f>
        <v>#N/A</v>
      </c>
    </row>
    <row r="2689" spans="1:28" ht="25.15" customHeight="1" outlineLevel="3" x14ac:dyDescent="0.4">
      <c r="A2689" s="4" t="s">
        <v>22</v>
      </c>
      <c r="B2689" s="4" t="s">
        <v>177</v>
      </c>
      <c r="C2689" s="4" t="s">
        <v>7921</v>
      </c>
      <c r="D2689" s="4" t="s">
        <v>651</v>
      </c>
      <c r="E2689" s="9"/>
      <c r="F2689" s="4" t="s">
        <v>8055</v>
      </c>
      <c r="G2689" s="4" t="s">
        <v>327</v>
      </c>
      <c r="H2689" s="9" t="s">
        <v>291</v>
      </c>
      <c r="I2689" s="9" t="s">
        <v>8056</v>
      </c>
      <c r="J2689" s="4">
        <v>0.74199999999999999</v>
      </c>
      <c r="K2689" s="4" t="s">
        <v>2133</v>
      </c>
      <c r="L2689" s="4" t="s">
        <v>1259</v>
      </c>
      <c r="M2689" s="4">
        <v>0.74199999999999999</v>
      </c>
      <c r="N2689" s="4"/>
      <c r="O2689" s="4" t="s">
        <v>284</v>
      </c>
      <c r="P2689" s="4" t="s">
        <v>279</v>
      </c>
      <c r="Q2689" s="4" t="s">
        <v>651</v>
      </c>
      <c r="R2689" s="4"/>
      <c r="S2689" s="18"/>
      <c r="U2689" s="7">
        <f>VLOOKUP(F2689,[6]农村公路!$I$6:$W$11652,15,0)</f>
        <v>0.74199999999999999</v>
      </c>
      <c r="V2689" s="7">
        <f t="shared" si="132"/>
        <v>0</v>
      </c>
      <c r="W2689" s="7" t="e">
        <f>VLOOKUP(F2689,'[7]乡镇通三级、旅游资源产业路项目明细'!$F$8:$S$1305,14,0)</f>
        <v>#N/A</v>
      </c>
      <c r="AA2689" s="7" t="e">
        <f>_xlfn.XLOOKUP(F2689,'[8]乡镇通三级、旅游资源产业路项目明细'!$U:$U,'[8]乡镇通三级、旅游资源产业路项目明细'!$U:$U)</f>
        <v>#N/A</v>
      </c>
      <c r="AB2689" s="7" t="e">
        <f>VLOOKUP(F2689,[9]项目建设投资计划表!$L$7:$O$83,4,0)</f>
        <v>#N/A</v>
      </c>
    </row>
    <row r="2690" spans="1:28" ht="25.15" customHeight="1" outlineLevel="3" x14ac:dyDescent="0.4">
      <c r="A2690" s="4" t="s">
        <v>22</v>
      </c>
      <c r="B2690" s="4" t="s">
        <v>177</v>
      </c>
      <c r="C2690" s="4" t="s">
        <v>7984</v>
      </c>
      <c r="D2690" s="4" t="s">
        <v>8057</v>
      </c>
      <c r="E2690" s="9"/>
      <c r="F2690" s="4" t="s">
        <v>8058</v>
      </c>
      <c r="G2690" s="4" t="s">
        <v>327</v>
      </c>
      <c r="H2690" s="9" t="s">
        <v>291</v>
      </c>
      <c r="I2690" s="9" t="s">
        <v>8059</v>
      </c>
      <c r="J2690" s="4">
        <v>3.2919999999999998</v>
      </c>
      <c r="K2690" s="4" t="s">
        <v>2133</v>
      </c>
      <c r="L2690" s="4" t="s">
        <v>1259</v>
      </c>
      <c r="M2690" s="4">
        <v>3.2919999999999998</v>
      </c>
      <c r="N2690" s="4"/>
      <c r="O2690" s="4" t="s">
        <v>284</v>
      </c>
      <c r="P2690" s="4" t="s">
        <v>279</v>
      </c>
      <c r="Q2690" s="4" t="s">
        <v>8057</v>
      </c>
      <c r="R2690" s="4"/>
      <c r="S2690" s="18"/>
      <c r="U2690" s="7">
        <f>VLOOKUP(F2690,[6]农村公路!$I$6:$W$11652,15,0)</f>
        <v>3.2919999999999998</v>
      </c>
      <c r="V2690" s="7">
        <f t="shared" si="132"/>
        <v>0</v>
      </c>
      <c r="W2690" s="7" t="e">
        <f>VLOOKUP(F2690,'[7]乡镇通三级、旅游资源产业路项目明细'!$F$8:$S$1305,14,0)</f>
        <v>#N/A</v>
      </c>
      <c r="AA2690" s="7" t="e">
        <f>_xlfn.XLOOKUP(F2690,'[8]乡镇通三级、旅游资源产业路项目明细'!$U:$U,'[8]乡镇通三级、旅游资源产业路项目明细'!$U:$U)</f>
        <v>#N/A</v>
      </c>
      <c r="AB2690" s="7" t="e">
        <f>VLOOKUP(F2690,[9]项目建设投资计划表!$L$7:$O$83,4,0)</f>
        <v>#N/A</v>
      </c>
    </row>
    <row r="2691" spans="1:28" ht="25.15" customHeight="1" outlineLevel="3" x14ac:dyDescent="0.4">
      <c r="A2691" s="4" t="s">
        <v>22</v>
      </c>
      <c r="B2691" s="4" t="s">
        <v>177</v>
      </c>
      <c r="C2691" s="4" t="s">
        <v>8008</v>
      </c>
      <c r="D2691" s="4" t="s">
        <v>8052</v>
      </c>
      <c r="E2691" s="9"/>
      <c r="F2691" s="4" t="s">
        <v>8060</v>
      </c>
      <c r="G2691" s="4" t="s">
        <v>327</v>
      </c>
      <c r="H2691" s="9" t="s">
        <v>291</v>
      </c>
      <c r="I2691" s="9" t="s">
        <v>8061</v>
      </c>
      <c r="J2691" s="4">
        <v>0.316</v>
      </c>
      <c r="K2691" s="4" t="s">
        <v>2133</v>
      </c>
      <c r="L2691" s="4" t="s">
        <v>1259</v>
      </c>
      <c r="M2691" s="4">
        <v>0.316</v>
      </c>
      <c r="N2691" s="4"/>
      <c r="O2691" s="4" t="s">
        <v>284</v>
      </c>
      <c r="P2691" s="4" t="s">
        <v>279</v>
      </c>
      <c r="Q2691" s="4" t="s">
        <v>8052</v>
      </c>
      <c r="R2691" s="4"/>
      <c r="S2691" s="18"/>
      <c r="U2691" s="7">
        <f>VLOOKUP(F2691,[6]农村公路!$I$6:$W$11652,15,0)</f>
        <v>0.316</v>
      </c>
      <c r="V2691" s="7">
        <f t="shared" si="132"/>
        <v>0</v>
      </c>
      <c r="W2691" s="7" t="e">
        <f>VLOOKUP(F2691,'[7]乡镇通三级、旅游资源产业路项目明细'!$F$8:$S$1305,14,0)</f>
        <v>#N/A</v>
      </c>
      <c r="AA2691" s="7" t="e">
        <f>_xlfn.XLOOKUP(F2691,'[8]乡镇通三级、旅游资源产业路项目明细'!$U:$U,'[8]乡镇通三级、旅游资源产业路项目明细'!$U:$U)</f>
        <v>#N/A</v>
      </c>
      <c r="AB2691" s="7" t="e">
        <f>VLOOKUP(F2691,[9]项目建设投资计划表!$L$7:$O$83,4,0)</f>
        <v>#N/A</v>
      </c>
    </row>
    <row r="2692" spans="1:28" ht="25.15" customHeight="1" outlineLevel="3" x14ac:dyDescent="0.4">
      <c r="A2692" s="4" t="s">
        <v>22</v>
      </c>
      <c r="B2692" s="4" t="s">
        <v>177</v>
      </c>
      <c r="C2692" s="4" t="s">
        <v>7874</v>
      </c>
      <c r="D2692" s="4" t="s">
        <v>8062</v>
      </c>
      <c r="E2692" s="9"/>
      <c r="F2692" s="4" t="s">
        <v>8063</v>
      </c>
      <c r="G2692" s="4" t="s">
        <v>327</v>
      </c>
      <c r="H2692" s="9" t="s">
        <v>291</v>
      </c>
      <c r="I2692" s="9" t="s">
        <v>8064</v>
      </c>
      <c r="J2692" s="4">
        <v>1.508</v>
      </c>
      <c r="K2692" s="4" t="s">
        <v>2133</v>
      </c>
      <c r="L2692" s="4" t="s">
        <v>1259</v>
      </c>
      <c r="M2692" s="4">
        <v>1.508</v>
      </c>
      <c r="N2692" s="4"/>
      <c r="O2692" s="4" t="s">
        <v>284</v>
      </c>
      <c r="P2692" s="4" t="s">
        <v>279</v>
      </c>
      <c r="Q2692" s="4" t="s">
        <v>8062</v>
      </c>
      <c r="R2692" s="4"/>
      <c r="S2692" s="18"/>
      <c r="U2692" s="7">
        <f>VLOOKUP(F2692,[6]农村公路!$I$6:$W$11652,15,0)</f>
        <v>1.508</v>
      </c>
      <c r="V2692" s="7">
        <f t="shared" si="132"/>
        <v>0</v>
      </c>
      <c r="W2692" s="7" t="e">
        <f>VLOOKUP(F2692,'[7]乡镇通三级、旅游资源产业路项目明细'!$F$8:$S$1305,14,0)</f>
        <v>#N/A</v>
      </c>
      <c r="AA2692" s="7" t="e">
        <f>_xlfn.XLOOKUP(F2692,'[8]乡镇通三级、旅游资源产业路项目明细'!$U:$U,'[8]乡镇通三级、旅游资源产业路项目明细'!$U:$U)</f>
        <v>#N/A</v>
      </c>
      <c r="AB2692" s="7" t="e">
        <f>VLOOKUP(F2692,[9]项目建设投资计划表!$L$7:$O$83,4,0)</f>
        <v>#N/A</v>
      </c>
    </row>
    <row r="2693" spans="1:28" ht="25.15" customHeight="1" outlineLevel="3" x14ac:dyDescent="0.4">
      <c r="A2693" s="4" t="s">
        <v>22</v>
      </c>
      <c r="B2693" s="4" t="s">
        <v>177</v>
      </c>
      <c r="C2693" s="4" t="s">
        <v>7975</v>
      </c>
      <c r="D2693" s="4" t="s">
        <v>8065</v>
      </c>
      <c r="E2693" s="9"/>
      <c r="F2693" s="4" t="s">
        <v>8066</v>
      </c>
      <c r="G2693" s="4" t="s">
        <v>327</v>
      </c>
      <c r="H2693" s="9" t="s">
        <v>291</v>
      </c>
      <c r="I2693" s="9" t="s">
        <v>8067</v>
      </c>
      <c r="J2693" s="4">
        <v>0.54800000000000004</v>
      </c>
      <c r="K2693" s="4" t="s">
        <v>2133</v>
      </c>
      <c r="L2693" s="4" t="s">
        <v>1259</v>
      </c>
      <c r="M2693" s="4">
        <v>0.54800000000000004</v>
      </c>
      <c r="N2693" s="4"/>
      <c r="O2693" s="4" t="s">
        <v>284</v>
      </c>
      <c r="P2693" s="4" t="s">
        <v>279</v>
      </c>
      <c r="Q2693" s="4" t="s">
        <v>8065</v>
      </c>
      <c r="R2693" s="4"/>
      <c r="S2693" s="18"/>
      <c r="U2693" s="7">
        <f>VLOOKUP(F2693,[6]农村公路!$I$6:$W$11652,15,0)</f>
        <v>0.54800000000000004</v>
      </c>
      <c r="V2693" s="7">
        <f t="shared" si="132"/>
        <v>0</v>
      </c>
      <c r="W2693" s="7" t="e">
        <f>VLOOKUP(F2693,'[7]乡镇通三级、旅游资源产业路项目明细'!$F$8:$S$1305,14,0)</f>
        <v>#N/A</v>
      </c>
      <c r="AA2693" s="7" t="e">
        <f>_xlfn.XLOOKUP(F2693,'[8]乡镇通三级、旅游资源产业路项目明细'!$U:$U,'[8]乡镇通三级、旅游资源产业路项目明细'!$U:$U)</f>
        <v>#N/A</v>
      </c>
      <c r="AB2693" s="7" t="e">
        <f>VLOOKUP(F2693,[9]项目建设投资计划表!$L$7:$O$83,4,0)</f>
        <v>#N/A</v>
      </c>
    </row>
    <row r="2694" spans="1:28" ht="25.15" customHeight="1" outlineLevel="3" x14ac:dyDescent="0.4">
      <c r="A2694" s="4" t="s">
        <v>22</v>
      </c>
      <c r="B2694" s="4" t="s">
        <v>177</v>
      </c>
      <c r="C2694" s="4" t="s">
        <v>8008</v>
      </c>
      <c r="D2694" s="4" t="s">
        <v>8068</v>
      </c>
      <c r="E2694" s="9"/>
      <c r="F2694" s="4" t="s">
        <v>8069</v>
      </c>
      <c r="G2694" s="4" t="s">
        <v>327</v>
      </c>
      <c r="H2694" s="9" t="s">
        <v>291</v>
      </c>
      <c r="I2694" s="9" t="s">
        <v>8070</v>
      </c>
      <c r="J2694" s="4">
        <v>1.9139999999999999</v>
      </c>
      <c r="K2694" s="4" t="s">
        <v>2133</v>
      </c>
      <c r="L2694" s="4" t="s">
        <v>1259</v>
      </c>
      <c r="M2694" s="4">
        <v>1.9139999999999999</v>
      </c>
      <c r="N2694" s="4"/>
      <c r="O2694" s="4" t="s">
        <v>284</v>
      </c>
      <c r="P2694" s="4" t="s">
        <v>279</v>
      </c>
      <c r="Q2694" s="4" t="s">
        <v>8068</v>
      </c>
      <c r="R2694" s="4"/>
      <c r="S2694" s="18"/>
      <c r="U2694" s="7">
        <f>VLOOKUP(F2694,[6]农村公路!$I$6:$W$11652,15,0)</f>
        <v>1.9139999999999999</v>
      </c>
      <c r="V2694" s="7">
        <f t="shared" si="132"/>
        <v>0</v>
      </c>
      <c r="W2694" s="7" t="e">
        <f>VLOOKUP(F2694,'[7]乡镇通三级、旅游资源产业路项目明细'!$F$8:$S$1305,14,0)</f>
        <v>#N/A</v>
      </c>
      <c r="AA2694" s="7" t="e">
        <f>_xlfn.XLOOKUP(F2694,'[8]乡镇通三级、旅游资源产业路项目明细'!$U:$U,'[8]乡镇通三级、旅游资源产业路项目明细'!$U:$U)</f>
        <v>#N/A</v>
      </c>
      <c r="AB2694" s="7" t="e">
        <f>VLOOKUP(F2694,[9]项目建设投资计划表!$L$7:$O$83,4,0)</f>
        <v>#N/A</v>
      </c>
    </row>
    <row r="2695" spans="1:28" ht="25.15" customHeight="1" outlineLevel="3" x14ac:dyDescent="0.4">
      <c r="A2695" s="4" t="s">
        <v>22</v>
      </c>
      <c r="B2695" s="4" t="s">
        <v>177</v>
      </c>
      <c r="C2695" s="4" t="s">
        <v>7912</v>
      </c>
      <c r="D2695" s="4" t="s">
        <v>8071</v>
      </c>
      <c r="E2695" s="9"/>
      <c r="F2695" s="4" t="s">
        <v>8072</v>
      </c>
      <c r="G2695" s="4" t="s">
        <v>327</v>
      </c>
      <c r="H2695" s="9" t="s">
        <v>291</v>
      </c>
      <c r="I2695" s="9" t="s">
        <v>8073</v>
      </c>
      <c r="J2695" s="4">
        <v>0.66300000000000003</v>
      </c>
      <c r="K2695" s="4" t="s">
        <v>2133</v>
      </c>
      <c r="L2695" s="4" t="s">
        <v>1259</v>
      </c>
      <c r="M2695" s="4">
        <v>0.66300000000000003</v>
      </c>
      <c r="N2695" s="4"/>
      <c r="O2695" s="4" t="s">
        <v>284</v>
      </c>
      <c r="P2695" s="4" t="s">
        <v>279</v>
      </c>
      <c r="Q2695" s="4" t="s">
        <v>8071</v>
      </c>
      <c r="R2695" s="4"/>
      <c r="S2695" s="18"/>
      <c r="U2695" s="7">
        <f>VLOOKUP(F2695,[6]农村公路!$I$6:$W$11652,15,0)</f>
        <v>0.66300000000000003</v>
      </c>
      <c r="V2695" s="7">
        <f t="shared" si="132"/>
        <v>0</v>
      </c>
      <c r="W2695" s="7" t="e">
        <f>VLOOKUP(F2695,'[7]乡镇通三级、旅游资源产业路项目明细'!$F$8:$S$1305,14,0)</f>
        <v>#N/A</v>
      </c>
      <c r="AA2695" s="7" t="e">
        <f>_xlfn.XLOOKUP(F2695,'[8]乡镇通三级、旅游资源产业路项目明细'!$U:$U,'[8]乡镇通三级、旅游资源产业路项目明细'!$U:$U)</f>
        <v>#N/A</v>
      </c>
      <c r="AB2695" s="7" t="e">
        <f>VLOOKUP(F2695,[9]项目建设投资计划表!$L$7:$O$83,4,0)</f>
        <v>#N/A</v>
      </c>
    </row>
    <row r="2696" spans="1:28" ht="25.15" customHeight="1" outlineLevel="3" x14ac:dyDescent="0.4">
      <c r="A2696" s="4" t="s">
        <v>22</v>
      </c>
      <c r="B2696" s="4" t="s">
        <v>177</v>
      </c>
      <c r="C2696" s="4" t="s">
        <v>8008</v>
      </c>
      <c r="D2696" s="4" t="s">
        <v>8074</v>
      </c>
      <c r="E2696" s="9"/>
      <c r="F2696" s="4" t="s">
        <v>8075</v>
      </c>
      <c r="G2696" s="4" t="s">
        <v>327</v>
      </c>
      <c r="H2696" s="9" t="s">
        <v>291</v>
      </c>
      <c r="I2696" s="9" t="s">
        <v>8076</v>
      </c>
      <c r="J2696" s="4">
        <v>0.70499999999999996</v>
      </c>
      <c r="K2696" s="4" t="s">
        <v>2133</v>
      </c>
      <c r="L2696" s="4" t="s">
        <v>1259</v>
      </c>
      <c r="M2696" s="4">
        <v>0.70499999999999996</v>
      </c>
      <c r="N2696" s="4"/>
      <c r="O2696" s="4" t="s">
        <v>284</v>
      </c>
      <c r="P2696" s="4" t="s">
        <v>279</v>
      </c>
      <c r="Q2696" s="4" t="s">
        <v>8074</v>
      </c>
      <c r="R2696" s="4"/>
      <c r="S2696" s="18"/>
      <c r="U2696" s="7">
        <f>VLOOKUP(F2696,[6]农村公路!$I$6:$W$11652,15,0)</f>
        <v>0.70499999999999996</v>
      </c>
      <c r="V2696" s="7">
        <f t="shared" si="132"/>
        <v>0</v>
      </c>
      <c r="W2696" s="7" t="e">
        <f>VLOOKUP(F2696,'[7]乡镇通三级、旅游资源产业路项目明细'!$F$8:$S$1305,14,0)</f>
        <v>#N/A</v>
      </c>
      <c r="AA2696" s="7" t="e">
        <f>_xlfn.XLOOKUP(F2696,'[8]乡镇通三级、旅游资源产业路项目明细'!$U:$U,'[8]乡镇通三级、旅游资源产业路项目明细'!$U:$U)</f>
        <v>#N/A</v>
      </c>
      <c r="AB2696" s="7" t="e">
        <f>VLOOKUP(F2696,[9]项目建设投资计划表!$L$7:$O$83,4,0)</f>
        <v>#N/A</v>
      </c>
    </row>
    <row r="2697" spans="1:28" ht="25.15" customHeight="1" outlineLevel="3" x14ac:dyDescent="0.4">
      <c r="A2697" s="4" t="s">
        <v>22</v>
      </c>
      <c r="B2697" s="4" t="s">
        <v>177</v>
      </c>
      <c r="C2697" s="4" t="s">
        <v>7861</v>
      </c>
      <c r="D2697" s="4" t="s">
        <v>7862</v>
      </c>
      <c r="E2697" s="9"/>
      <c r="F2697" s="4" t="s">
        <v>8077</v>
      </c>
      <c r="G2697" s="4" t="s">
        <v>327</v>
      </c>
      <c r="H2697" s="9" t="s">
        <v>291</v>
      </c>
      <c r="I2697" s="9" t="s">
        <v>8078</v>
      </c>
      <c r="J2697" s="4">
        <v>2.556</v>
      </c>
      <c r="K2697" s="4" t="s">
        <v>2133</v>
      </c>
      <c r="L2697" s="4" t="s">
        <v>1259</v>
      </c>
      <c r="M2697" s="4">
        <v>2.556</v>
      </c>
      <c r="N2697" s="4"/>
      <c r="O2697" s="4" t="s">
        <v>284</v>
      </c>
      <c r="P2697" s="4" t="s">
        <v>279</v>
      </c>
      <c r="Q2697" s="4" t="s">
        <v>7862</v>
      </c>
      <c r="R2697" s="4"/>
      <c r="S2697" s="18"/>
      <c r="U2697" s="7">
        <f>VLOOKUP(F2697,[6]农村公路!$I$6:$W$11652,15,0)</f>
        <v>2.556</v>
      </c>
      <c r="V2697" s="7">
        <f t="shared" si="132"/>
        <v>0</v>
      </c>
      <c r="W2697" s="7" t="e">
        <f>VLOOKUP(F2697,'[7]乡镇通三级、旅游资源产业路项目明细'!$F$8:$S$1305,14,0)</f>
        <v>#N/A</v>
      </c>
      <c r="AA2697" s="7" t="e">
        <f>_xlfn.XLOOKUP(F2697,'[8]乡镇通三级、旅游资源产业路项目明细'!$U:$U,'[8]乡镇通三级、旅游资源产业路项目明细'!$U:$U)</f>
        <v>#N/A</v>
      </c>
      <c r="AB2697" s="7" t="e">
        <f>VLOOKUP(F2697,[9]项目建设投资计划表!$L$7:$O$83,4,0)</f>
        <v>#N/A</v>
      </c>
    </row>
    <row r="2698" spans="1:28" ht="25.15" customHeight="1" outlineLevel="3" x14ac:dyDescent="0.4">
      <c r="A2698" s="4" t="s">
        <v>22</v>
      </c>
      <c r="B2698" s="4" t="s">
        <v>177</v>
      </c>
      <c r="C2698" s="4" t="s">
        <v>7843</v>
      </c>
      <c r="D2698" s="4" t="s">
        <v>7418</v>
      </c>
      <c r="E2698" s="9"/>
      <c r="F2698" s="4" t="s">
        <v>8079</v>
      </c>
      <c r="G2698" s="4" t="s">
        <v>327</v>
      </c>
      <c r="H2698" s="9" t="s">
        <v>291</v>
      </c>
      <c r="I2698" s="9" t="s">
        <v>8080</v>
      </c>
      <c r="J2698" s="4">
        <v>1.7629999999999999</v>
      </c>
      <c r="K2698" s="4" t="s">
        <v>2133</v>
      </c>
      <c r="L2698" s="4" t="s">
        <v>1259</v>
      </c>
      <c r="M2698" s="4">
        <v>1.7629999999999999</v>
      </c>
      <c r="N2698" s="4"/>
      <c r="O2698" s="4" t="s">
        <v>284</v>
      </c>
      <c r="P2698" s="4" t="s">
        <v>279</v>
      </c>
      <c r="Q2698" s="4" t="s">
        <v>7418</v>
      </c>
      <c r="R2698" s="4"/>
      <c r="S2698" s="18"/>
      <c r="U2698" s="7">
        <f>VLOOKUP(F2698,[6]农村公路!$I$6:$W$11652,15,0)</f>
        <v>1.7629999999999999</v>
      </c>
      <c r="V2698" s="7">
        <f t="shared" si="132"/>
        <v>0</v>
      </c>
      <c r="W2698" s="7" t="e">
        <f>VLOOKUP(F2698,'[7]乡镇通三级、旅游资源产业路项目明细'!$F$8:$S$1305,14,0)</f>
        <v>#N/A</v>
      </c>
      <c r="AA2698" s="7" t="e">
        <f>_xlfn.XLOOKUP(F2698,'[8]乡镇通三级、旅游资源产业路项目明细'!$U:$U,'[8]乡镇通三级、旅游资源产业路项目明细'!$U:$U)</f>
        <v>#N/A</v>
      </c>
      <c r="AB2698" s="7" t="e">
        <f>VLOOKUP(F2698,[9]项目建设投资计划表!$L$7:$O$83,4,0)</f>
        <v>#N/A</v>
      </c>
    </row>
    <row r="2699" spans="1:28" ht="25.15" customHeight="1" outlineLevel="3" x14ac:dyDescent="0.4">
      <c r="A2699" s="4" t="s">
        <v>22</v>
      </c>
      <c r="B2699" s="4" t="s">
        <v>177</v>
      </c>
      <c r="C2699" s="4" t="s">
        <v>7874</v>
      </c>
      <c r="D2699" s="4" t="s">
        <v>8062</v>
      </c>
      <c r="E2699" s="9"/>
      <c r="F2699" s="4" t="s">
        <v>8081</v>
      </c>
      <c r="G2699" s="4" t="s">
        <v>327</v>
      </c>
      <c r="H2699" s="9" t="s">
        <v>291</v>
      </c>
      <c r="I2699" s="9" t="s">
        <v>8082</v>
      </c>
      <c r="J2699" s="4">
        <v>0.81499999999999995</v>
      </c>
      <c r="K2699" s="4" t="s">
        <v>2133</v>
      </c>
      <c r="L2699" s="4" t="s">
        <v>1259</v>
      </c>
      <c r="M2699" s="4">
        <v>0.81499999999999995</v>
      </c>
      <c r="N2699" s="4"/>
      <c r="O2699" s="4" t="s">
        <v>284</v>
      </c>
      <c r="P2699" s="4" t="s">
        <v>279</v>
      </c>
      <c r="Q2699" s="4" t="s">
        <v>8062</v>
      </c>
      <c r="R2699" s="4"/>
      <c r="S2699" s="18"/>
      <c r="U2699" s="7">
        <f>VLOOKUP(F2699,[6]农村公路!$I$6:$W$11652,15,0)</f>
        <v>0.81499999999999995</v>
      </c>
      <c r="V2699" s="7">
        <f t="shared" si="132"/>
        <v>0</v>
      </c>
      <c r="W2699" s="7" t="e">
        <f>VLOOKUP(F2699,'[7]乡镇通三级、旅游资源产业路项目明细'!$F$8:$S$1305,14,0)</f>
        <v>#N/A</v>
      </c>
      <c r="AA2699" s="7" t="e">
        <f>_xlfn.XLOOKUP(F2699,'[8]乡镇通三级、旅游资源产业路项目明细'!$U:$U,'[8]乡镇通三级、旅游资源产业路项目明细'!$U:$U)</f>
        <v>#N/A</v>
      </c>
      <c r="AB2699" s="7" t="e">
        <f>VLOOKUP(F2699,[9]项目建设投资计划表!$L$7:$O$83,4,0)</f>
        <v>#N/A</v>
      </c>
    </row>
    <row r="2700" spans="1:28" ht="25.15" customHeight="1" outlineLevel="3" x14ac:dyDescent="0.4">
      <c r="A2700" s="4" t="s">
        <v>22</v>
      </c>
      <c r="B2700" s="4" t="s">
        <v>177</v>
      </c>
      <c r="C2700" s="4" t="s">
        <v>7874</v>
      </c>
      <c r="D2700" s="4" t="s">
        <v>3467</v>
      </c>
      <c r="E2700" s="9"/>
      <c r="F2700" s="4" t="s">
        <v>8083</v>
      </c>
      <c r="G2700" s="4" t="s">
        <v>327</v>
      </c>
      <c r="H2700" s="9" t="s">
        <v>291</v>
      </c>
      <c r="I2700" s="9" t="s">
        <v>8084</v>
      </c>
      <c r="J2700" s="4">
        <v>1.3129999999999999</v>
      </c>
      <c r="K2700" s="4" t="s">
        <v>2133</v>
      </c>
      <c r="L2700" s="4" t="s">
        <v>1259</v>
      </c>
      <c r="M2700" s="4">
        <v>1.3129999999999999</v>
      </c>
      <c r="N2700" s="4"/>
      <c r="O2700" s="4" t="s">
        <v>284</v>
      </c>
      <c r="P2700" s="4" t="s">
        <v>279</v>
      </c>
      <c r="Q2700" s="4" t="s">
        <v>3467</v>
      </c>
      <c r="R2700" s="4"/>
      <c r="S2700" s="18"/>
      <c r="U2700" s="7">
        <f>VLOOKUP(F2700,[6]农村公路!$I$6:$W$11652,15,0)</f>
        <v>1.3129999999999999</v>
      </c>
      <c r="V2700" s="7">
        <f t="shared" si="132"/>
        <v>0</v>
      </c>
      <c r="W2700" s="7" t="e">
        <f>VLOOKUP(F2700,'[7]乡镇通三级、旅游资源产业路项目明细'!$F$8:$S$1305,14,0)</f>
        <v>#N/A</v>
      </c>
      <c r="AA2700" s="7" t="e">
        <f>_xlfn.XLOOKUP(F2700,'[8]乡镇通三级、旅游资源产业路项目明细'!$U:$U,'[8]乡镇通三级、旅游资源产业路项目明细'!$U:$U)</f>
        <v>#N/A</v>
      </c>
      <c r="AB2700" s="7" t="e">
        <f>VLOOKUP(F2700,[9]项目建设投资计划表!$L$7:$O$83,4,0)</f>
        <v>#N/A</v>
      </c>
    </row>
    <row r="2701" spans="1:28" s="1" customFormat="1" ht="25.15" customHeight="1" outlineLevel="2" x14ac:dyDescent="0.4">
      <c r="A2701" s="4"/>
      <c r="B2701" s="11" t="s">
        <v>176</v>
      </c>
      <c r="C2701" s="4"/>
      <c r="D2701" s="4"/>
      <c r="E2701" s="9"/>
      <c r="F2701" s="4"/>
      <c r="G2701" s="4"/>
      <c r="H2701" s="9"/>
      <c r="I2701" s="9"/>
      <c r="J2701" s="4">
        <f>SUBTOTAL(9,J2702:J2721)</f>
        <v>75.721999999999994</v>
      </c>
      <c r="K2701" s="4"/>
      <c r="L2701" s="4"/>
      <c r="M2701" s="4">
        <f>SUBTOTAL(9,M2702:M2721)</f>
        <v>75.721999999999994</v>
      </c>
      <c r="N2701" s="4">
        <v>75.721999999999994</v>
      </c>
      <c r="O2701" s="4"/>
      <c r="P2701" s="4"/>
      <c r="Q2701" s="4"/>
      <c r="R2701" s="4"/>
      <c r="S2701" s="18">
        <f t="shared" ref="S2701:S2722" si="133">J2701-N2701</f>
        <v>0</v>
      </c>
    </row>
    <row r="2702" spans="1:28" ht="25.15" customHeight="1" outlineLevel="3" x14ac:dyDescent="0.4">
      <c r="A2702" s="4" t="s">
        <v>22</v>
      </c>
      <c r="B2702" s="4" t="s">
        <v>176</v>
      </c>
      <c r="C2702" s="4" t="s">
        <v>8085</v>
      </c>
      <c r="D2702" s="4" t="s">
        <v>8086</v>
      </c>
      <c r="E2702" s="9"/>
      <c r="F2702" s="4" t="s">
        <v>8087</v>
      </c>
      <c r="G2702" s="4" t="s">
        <v>434</v>
      </c>
      <c r="H2702" s="9" t="s">
        <v>200</v>
      </c>
      <c r="I2702" s="9" t="s">
        <v>8088</v>
      </c>
      <c r="J2702" s="4">
        <v>19.821999999999999</v>
      </c>
      <c r="K2702" s="4">
        <v>0</v>
      </c>
      <c r="L2702" s="4" t="s">
        <v>279</v>
      </c>
      <c r="M2702" s="4">
        <v>19.821999999999999</v>
      </c>
      <c r="N2702" s="4"/>
      <c r="O2702" s="4">
        <v>6.5</v>
      </c>
      <c r="P2702" s="4" t="s">
        <v>436</v>
      </c>
      <c r="Q2702" s="4" t="s">
        <v>8085</v>
      </c>
      <c r="R2702" s="4"/>
      <c r="S2702" s="18"/>
      <c r="W2702" s="7" t="e">
        <f>VLOOKUP(F2702,'[7]2021年备案'!$F$8:$S$1293,14,0)</f>
        <v>#N/A</v>
      </c>
      <c r="Y2702" s="7" t="e">
        <f>J2702-W2702-M2702</f>
        <v>#N/A</v>
      </c>
      <c r="Z2702" s="7" t="s">
        <v>437</v>
      </c>
      <c r="AA2702" s="7" t="e">
        <f>_xlfn.XLOOKUP(F2702,'[8]乡镇通三级、旅游资源产业路项目明细'!$U:$U,'[8]乡镇通三级、旅游资源产业路项目明细'!$U:$U)</f>
        <v>#N/A</v>
      </c>
      <c r="AB2702" s="7" t="e">
        <f>VLOOKUP(F2702,[9]项目建设投资计划表!$L$7:$O$83,4,0)</f>
        <v>#N/A</v>
      </c>
    </row>
    <row r="2703" spans="1:28" ht="25.15" customHeight="1" outlineLevel="3" x14ac:dyDescent="0.4">
      <c r="A2703" s="4" t="s">
        <v>22</v>
      </c>
      <c r="B2703" s="4" t="s">
        <v>176</v>
      </c>
      <c r="C2703" s="4" t="s">
        <v>283</v>
      </c>
      <c r="D2703" s="4" t="s">
        <v>8089</v>
      </c>
      <c r="E2703" s="9"/>
      <c r="F2703" s="4" t="s">
        <v>8090</v>
      </c>
      <c r="G2703" s="4" t="s">
        <v>322</v>
      </c>
      <c r="H2703" s="9" t="s">
        <v>291</v>
      </c>
      <c r="I2703" s="9" t="s">
        <v>8091</v>
      </c>
      <c r="J2703" s="4">
        <v>2</v>
      </c>
      <c r="K2703" s="4" t="s">
        <v>277</v>
      </c>
      <c r="L2703" s="4">
        <v>0</v>
      </c>
      <c r="M2703" s="4">
        <v>2</v>
      </c>
      <c r="N2703" s="4"/>
      <c r="O2703" s="4" t="s">
        <v>293</v>
      </c>
      <c r="P2703" s="4" t="s">
        <v>279</v>
      </c>
      <c r="Q2703" s="4" t="s">
        <v>8092</v>
      </c>
      <c r="R2703" s="4"/>
      <c r="S2703" s="18"/>
      <c r="U2703" s="7">
        <f>VLOOKUP(F2703,[6]农村公路!$I$6:$W$11652,15,0)</f>
        <v>2</v>
      </c>
      <c r="V2703" s="7">
        <f t="shared" ref="V2703:V2721" si="134">J2703-U2703</f>
        <v>0</v>
      </c>
      <c r="W2703" s="7" t="e">
        <f>VLOOKUP(F2703,'[7]乡镇通三级、旅游资源产业路项目明细'!$F$8:$S$1305,14,0)</f>
        <v>#N/A</v>
      </c>
      <c r="AA2703" s="7" t="e">
        <f>_xlfn.XLOOKUP(F2703,'[8]乡镇通三级、旅游资源产业路项目明细'!$U:$U,'[8]乡镇通三级、旅游资源产业路项目明细'!$U:$U)</f>
        <v>#N/A</v>
      </c>
      <c r="AB2703" s="7" t="e">
        <f>VLOOKUP(F2703,[9]项目建设投资计划表!$L$7:$O$83,4,0)</f>
        <v>#N/A</v>
      </c>
    </row>
    <row r="2704" spans="1:28" ht="25.15" customHeight="1" outlineLevel="3" x14ac:dyDescent="0.4">
      <c r="A2704" s="4" t="s">
        <v>22</v>
      </c>
      <c r="B2704" s="4" t="s">
        <v>176</v>
      </c>
      <c r="C2704" s="4" t="s">
        <v>8085</v>
      </c>
      <c r="D2704" s="4" t="s">
        <v>8093</v>
      </c>
      <c r="E2704" s="9"/>
      <c r="F2704" s="4" t="s">
        <v>8094</v>
      </c>
      <c r="G2704" s="4" t="s">
        <v>275</v>
      </c>
      <c r="H2704" s="9" t="s">
        <v>291</v>
      </c>
      <c r="I2704" s="9" t="s">
        <v>283</v>
      </c>
      <c r="J2704" s="4">
        <v>3</v>
      </c>
      <c r="K2704" s="4" t="s">
        <v>284</v>
      </c>
      <c r="L2704" s="4">
        <v>0</v>
      </c>
      <c r="M2704" s="4">
        <v>3</v>
      </c>
      <c r="N2704" s="4"/>
      <c r="O2704" s="4" t="s">
        <v>293</v>
      </c>
      <c r="P2704" s="4" t="s">
        <v>279</v>
      </c>
      <c r="Q2704" s="4" t="s">
        <v>8095</v>
      </c>
      <c r="R2704" s="4"/>
      <c r="S2704" s="18"/>
      <c r="U2704" s="7">
        <f>VLOOKUP(F2704,[6]农村公路!$I$6:$W$11652,15,0)</f>
        <v>3</v>
      </c>
      <c r="V2704" s="7">
        <f t="shared" si="134"/>
        <v>0</v>
      </c>
      <c r="W2704" s="7" t="e">
        <f>VLOOKUP(F2704,'[7]乡镇通三级、旅游资源产业路项目明细'!$F$8:$S$1305,14,0)</f>
        <v>#N/A</v>
      </c>
      <c r="AA2704" s="7" t="e">
        <f>_xlfn.XLOOKUP(F2704,'[8]乡镇通三级、旅游资源产业路项目明细'!$U:$U,'[8]乡镇通三级、旅游资源产业路项目明细'!$U:$U)</f>
        <v>#N/A</v>
      </c>
      <c r="AB2704" s="7" t="e">
        <f>VLOOKUP(F2704,[9]项目建设投资计划表!$L$7:$O$83,4,0)</f>
        <v>#N/A</v>
      </c>
    </row>
    <row r="2705" spans="1:28" ht="25.15" customHeight="1" outlineLevel="3" x14ac:dyDescent="0.4">
      <c r="A2705" s="4" t="s">
        <v>22</v>
      </c>
      <c r="B2705" s="4" t="s">
        <v>176</v>
      </c>
      <c r="C2705" s="4" t="s">
        <v>8096</v>
      </c>
      <c r="D2705" s="4" t="s">
        <v>8093</v>
      </c>
      <c r="E2705" s="9"/>
      <c r="F2705" s="4" t="s">
        <v>8097</v>
      </c>
      <c r="G2705" s="4" t="s">
        <v>275</v>
      </c>
      <c r="H2705" s="9" t="s">
        <v>291</v>
      </c>
      <c r="I2705" s="9" t="s">
        <v>283</v>
      </c>
      <c r="J2705" s="4">
        <v>1.1000000000000001</v>
      </c>
      <c r="K2705" s="4" t="s">
        <v>284</v>
      </c>
      <c r="L2705" s="4">
        <v>0</v>
      </c>
      <c r="M2705" s="4">
        <v>1.1000000000000001</v>
      </c>
      <c r="N2705" s="4"/>
      <c r="O2705" s="4" t="s">
        <v>293</v>
      </c>
      <c r="P2705" s="4" t="s">
        <v>279</v>
      </c>
      <c r="Q2705" s="4" t="s">
        <v>8098</v>
      </c>
      <c r="R2705" s="4"/>
      <c r="S2705" s="18"/>
      <c r="U2705" s="7">
        <f>VLOOKUP(F2705,[6]农村公路!$I$6:$W$11652,15,0)</f>
        <v>1.1000000000000001</v>
      </c>
      <c r="V2705" s="7">
        <f t="shared" si="134"/>
        <v>0</v>
      </c>
      <c r="W2705" s="7" t="e">
        <f>VLOOKUP(F2705,'[7]乡镇通三级、旅游资源产业路项目明细'!$F$8:$S$1305,14,0)</f>
        <v>#N/A</v>
      </c>
      <c r="AA2705" s="7" t="e">
        <f>_xlfn.XLOOKUP(F2705,'[8]乡镇通三级、旅游资源产业路项目明细'!$U:$U,'[8]乡镇通三级、旅游资源产业路项目明细'!$U:$U)</f>
        <v>#N/A</v>
      </c>
      <c r="AB2705" s="7" t="e">
        <f>VLOOKUP(F2705,[9]项目建设投资计划表!$L$7:$O$83,4,0)</f>
        <v>#N/A</v>
      </c>
    </row>
    <row r="2706" spans="1:28" ht="25.15" customHeight="1" outlineLevel="3" x14ac:dyDescent="0.4">
      <c r="A2706" s="4" t="s">
        <v>22</v>
      </c>
      <c r="B2706" s="4" t="s">
        <v>176</v>
      </c>
      <c r="C2706" s="4" t="s">
        <v>8096</v>
      </c>
      <c r="D2706" s="4" t="s">
        <v>8093</v>
      </c>
      <c r="E2706" s="9"/>
      <c r="F2706" s="4" t="s">
        <v>8099</v>
      </c>
      <c r="G2706" s="4" t="s">
        <v>275</v>
      </c>
      <c r="H2706" s="9" t="s">
        <v>291</v>
      </c>
      <c r="I2706" s="9" t="s">
        <v>283</v>
      </c>
      <c r="J2706" s="4">
        <v>1.5</v>
      </c>
      <c r="K2706" s="4" t="s">
        <v>284</v>
      </c>
      <c r="L2706" s="4">
        <v>0</v>
      </c>
      <c r="M2706" s="4">
        <v>1.5</v>
      </c>
      <c r="N2706" s="4"/>
      <c r="O2706" s="4" t="s">
        <v>293</v>
      </c>
      <c r="P2706" s="4" t="s">
        <v>279</v>
      </c>
      <c r="Q2706" s="4" t="s">
        <v>8100</v>
      </c>
      <c r="R2706" s="4"/>
      <c r="S2706" s="18"/>
      <c r="U2706" s="7">
        <f>VLOOKUP(F2706,[6]农村公路!$I$6:$W$11652,15,0)</f>
        <v>1.5</v>
      </c>
      <c r="V2706" s="7">
        <f t="shared" si="134"/>
        <v>0</v>
      </c>
      <c r="W2706" s="7" t="e">
        <f>VLOOKUP(F2706,'[7]乡镇通三级、旅游资源产业路项目明细'!$F$8:$S$1305,14,0)</f>
        <v>#N/A</v>
      </c>
      <c r="AA2706" s="7" t="e">
        <f>_xlfn.XLOOKUP(F2706,'[8]乡镇通三级、旅游资源产业路项目明细'!$U:$U,'[8]乡镇通三级、旅游资源产业路项目明细'!$U:$U)</f>
        <v>#N/A</v>
      </c>
      <c r="AB2706" s="7" t="e">
        <f>VLOOKUP(F2706,[9]项目建设投资计划表!$L$7:$O$83,4,0)</f>
        <v>#N/A</v>
      </c>
    </row>
    <row r="2707" spans="1:28" ht="25.15" customHeight="1" outlineLevel="3" x14ac:dyDescent="0.4">
      <c r="A2707" s="4" t="s">
        <v>22</v>
      </c>
      <c r="B2707" s="4" t="s">
        <v>176</v>
      </c>
      <c r="C2707" s="4" t="s">
        <v>8101</v>
      </c>
      <c r="D2707" s="4" t="s">
        <v>8093</v>
      </c>
      <c r="E2707" s="9"/>
      <c r="F2707" s="4" t="s">
        <v>8102</v>
      </c>
      <c r="G2707" s="4" t="s">
        <v>275</v>
      </c>
      <c r="H2707" s="9" t="s">
        <v>291</v>
      </c>
      <c r="I2707" s="9" t="s">
        <v>283</v>
      </c>
      <c r="J2707" s="4">
        <v>1.5</v>
      </c>
      <c r="K2707" s="4" t="s">
        <v>284</v>
      </c>
      <c r="L2707" s="4">
        <v>0</v>
      </c>
      <c r="M2707" s="4">
        <v>1.5</v>
      </c>
      <c r="N2707" s="4"/>
      <c r="O2707" s="4" t="s">
        <v>293</v>
      </c>
      <c r="P2707" s="4" t="s">
        <v>279</v>
      </c>
      <c r="Q2707" s="4" t="s">
        <v>8103</v>
      </c>
      <c r="R2707" s="4"/>
      <c r="S2707" s="18"/>
      <c r="U2707" s="7">
        <f>VLOOKUP(F2707,[6]农村公路!$I$6:$W$11652,15,0)</f>
        <v>1.5</v>
      </c>
      <c r="V2707" s="7">
        <f t="shared" si="134"/>
        <v>0</v>
      </c>
      <c r="W2707" s="7" t="e">
        <f>VLOOKUP(F2707,'[7]乡镇通三级、旅游资源产业路项目明细'!$F$8:$S$1305,14,0)</f>
        <v>#N/A</v>
      </c>
      <c r="AA2707" s="7" t="e">
        <f>_xlfn.XLOOKUP(F2707,'[8]乡镇通三级、旅游资源产业路项目明细'!$U:$U,'[8]乡镇通三级、旅游资源产业路项目明细'!$U:$U)</f>
        <v>#N/A</v>
      </c>
      <c r="AB2707" s="7" t="e">
        <f>VLOOKUP(F2707,[9]项目建设投资计划表!$L$7:$O$83,4,0)</f>
        <v>#N/A</v>
      </c>
    </row>
    <row r="2708" spans="1:28" ht="25.15" customHeight="1" outlineLevel="3" x14ac:dyDescent="0.4">
      <c r="A2708" s="4" t="s">
        <v>22</v>
      </c>
      <c r="B2708" s="4" t="s">
        <v>176</v>
      </c>
      <c r="C2708" s="4" t="s">
        <v>8101</v>
      </c>
      <c r="D2708" s="4" t="s">
        <v>8093</v>
      </c>
      <c r="E2708" s="9"/>
      <c r="F2708" s="4" t="s">
        <v>8104</v>
      </c>
      <c r="G2708" s="4" t="s">
        <v>275</v>
      </c>
      <c r="H2708" s="9" t="s">
        <v>291</v>
      </c>
      <c r="I2708" s="9" t="s">
        <v>283</v>
      </c>
      <c r="J2708" s="4">
        <v>3</v>
      </c>
      <c r="K2708" s="4" t="s">
        <v>284</v>
      </c>
      <c r="L2708" s="4">
        <v>0</v>
      </c>
      <c r="M2708" s="4">
        <v>3</v>
      </c>
      <c r="N2708" s="4"/>
      <c r="O2708" s="4" t="s">
        <v>293</v>
      </c>
      <c r="P2708" s="4" t="s">
        <v>279</v>
      </c>
      <c r="Q2708" s="4" t="s">
        <v>8105</v>
      </c>
      <c r="R2708" s="4"/>
      <c r="S2708" s="18"/>
      <c r="U2708" s="7">
        <f>VLOOKUP(F2708,[6]农村公路!$I$6:$W$11652,15,0)</f>
        <v>3</v>
      </c>
      <c r="V2708" s="7">
        <f t="shared" si="134"/>
        <v>0</v>
      </c>
      <c r="W2708" s="7" t="e">
        <f>VLOOKUP(F2708,'[7]乡镇通三级、旅游资源产业路项目明细'!$F$8:$S$1305,14,0)</f>
        <v>#N/A</v>
      </c>
      <c r="AA2708" s="7" t="e">
        <f>_xlfn.XLOOKUP(F2708,'[8]乡镇通三级、旅游资源产业路项目明细'!$U:$U,'[8]乡镇通三级、旅游资源产业路项目明细'!$U:$U)</f>
        <v>#N/A</v>
      </c>
      <c r="AB2708" s="7" t="e">
        <f>VLOOKUP(F2708,[9]项目建设投资计划表!$L$7:$O$83,4,0)</f>
        <v>#N/A</v>
      </c>
    </row>
    <row r="2709" spans="1:28" ht="25.15" customHeight="1" outlineLevel="3" x14ac:dyDescent="0.4">
      <c r="A2709" s="4" t="s">
        <v>22</v>
      </c>
      <c r="B2709" s="4" t="s">
        <v>176</v>
      </c>
      <c r="C2709" s="4" t="s">
        <v>8096</v>
      </c>
      <c r="D2709" s="4" t="s">
        <v>8093</v>
      </c>
      <c r="E2709" s="9"/>
      <c r="F2709" s="4" t="s">
        <v>8106</v>
      </c>
      <c r="G2709" s="4" t="s">
        <v>275</v>
      </c>
      <c r="H2709" s="9" t="s">
        <v>200</v>
      </c>
      <c r="I2709" s="9" t="s">
        <v>283</v>
      </c>
      <c r="J2709" s="4">
        <v>3</v>
      </c>
      <c r="K2709" s="4" t="s">
        <v>284</v>
      </c>
      <c r="L2709" s="4">
        <v>0</v>
      </c>
      <c r="M2709" s="4">
        <v>3</v>
      </c>
      <c r="N2709" s="4"/>
      <c r="O2709" s="4" t="s">
        <v>293</v>
      </c>
      <c r="P2709" s="4" t="s">
        <v>279</v>
      </c>
      <c r="Q2709" s="4" t="s">
        <v>8107</v>
      </c>
      <c r="R2709" s="4"/>
      <c r="S2709" s="18"/>
      <c r="U2709" s="7">
        <f>VLOOKUP(F2709,[6]农村公路!$I$6:$W$11652,15,0)</f>
        <v>3</v>
      </c>
      <c r="V2709" s="7">
        <f t="shared" si="134"/>
        <v>0</v>
      </c>
      <c r="W2709" s="7" t="e">
        <f>VLOOKUP(F2709,'[7]乡镇通三级、旅游资源产业路项目明细'!$F$8:$S$1305,14,0)</f>
        <v>#N/A</v>
      </c>
      <c r="AA2709" s="7" t="e">
        <f>_xlfn.XLOOKUP(F2709,'[8]乡镇通三级、旅游资源产业路项目明细'!$U:$U,'[8]乡镇通三级、旅游资源产业路项目明细'!$U:$U)</f>
        <v>#N/A</v>
      </c>
      <c r="AB2709" s="7" t="e">
        <f>VLOOKUP(F2709,[9]项目建设投资计划表!$L$7:$O$83,4,0)</f>
        <v>#N/A</v>
      </c>
    </row>
    <row r="2710" spans="1:28" ht="25.15" customHeight="1" outlineLevel="3" x14ac:dyDescent="0.4">
      <c r="A2710" s="4" t="s">
        <v>22</v>
      </c>
      <c r="B2710" s="4" t="s">
        <v>176</v>
      </c>
      <c r="C2710" s="4" t="s">
        <v>8108</v>
      </c>
      <c r="D2710" s="4" t="s">
        <v>8093</v>
      </c>
      <c r="E2710" s="9"/>
      <c r="F2710" s="4" t="s">
        <v>8109</v>
      </c>
      <c r="G2710" s="4" t="s">
        <v>275</v>
      </c>
      <c r="H2710" s="9" t="s">
        <v>200</v>
      </c>
      <c r="I2710" s="9" t="s">
        <v>283</v>
      </c>
      <c r="J2710" s="4">
        <v>4</v>
      </c>
      <c r="K2710" s="4" t="s">
        <v>284</v>
      </c>
      <c r="L2710" s="4">
        <v>0</v>
      </c>
      <c r="M2710" s="4">
        <v>4</v>
      </c>
      <c r="N2710" s="4"/>
      <c r="O2710" s="4" t="s">
        <v>293</v>
      </c>
      <c r="P2710" s="4" t="s">
        <v>279</v>
      </c>
      <c r="Q2710" s="4" t="s">
        <v>8110</v>
      </c>
      <c r="R2710" s="4"/>
      <c r="S2710" s="18"/>
      <c r="U2710" s="7">
        <f>VLOOKUP(F2710,[6]农村公路!$I$6:$W$11652,15,0)</f>
        <v>4</v>
      </c>
      <c r="V2710" s="7">
        <f t="shared" si="134"/>
        <v>0</v>
      </c>
      <c r="W2710" s="7" t="e">
        <f>VLOOKUP(F2710,'[7]乡镇通三级、旅游资源产业路项目明细'!$F$8:$S$1305,14,0)</f>
        <v>#N/A</v>
      </c>
      <c r="AA2710" s="7" t="e">
        <f>_xlfn.XLOOKUP(F2710,'[8]乡镇通三级、旅游资源产业路项目明细'!$U:$U,'[8]乡镇通三级、旅游资源产业路项目明细'!$U:$U)</f>
        <v>#N/A</v>
      </c>
      <c r="AB2710" s="7" t="e">
        <f>VLOOKUP(F2710,[9]项目建设投资计划表!$L$7:$O$83,4,0)</f>
        <v>#N/A</v>
      </c>
    </row>
    <row r="2711" spans="1:28" ht="25.15" customHeight="1" outlineLevel="3" x14ac:dyDescent="0.4">
      <c r="A2711" s="4" t="s">
        <v>22</v>
      </c>
      <c r="B2711" s="4" t="s">
        <v>176</v>
      </c>
      <c r="C2711" s="4" t="s">
        <v>8085</v>
      </c>
      <c r="D2711" s="4" t="s">
        <v>8093</v>
      </c>
      <c r="E2711" s="9"/>
      <c r="F2711" s="4" t="s">
        <v>8111</v>
      </c>
      <c r="G2711" s="4" t="s">
        <v>275</v>
      </c>
      <c r="H2711" s="9" t="s">
        <v>200</v>
      </c>
      <c r="I2711" s="9" t="s">
        <v>283</v>
      </c>
      <c r="J2711" s="4">
        <v>6</v>
      </c>
      <c r="K2711" s="4" t="s">
        <v>284</v>
      </c>
      <c r="L2711" s="4">
        <v>0</v>
      </c>
      <c r="M2711" s="4">
        <v>6</v>
      </c>
      <c r="N2711" s="4"/>
      <c r="O2711" s="4" t="s">
        <v>293</v>
      </c>
      <c r="P2711" s="4" t="s">
        <v>279</v>
      </c>
      <c r="Q2711" s="4" t="s">
        <v>8112</v>
      </c>
      <c r="R2711" s="4"/>
      <c r="S2711" s="18"/>
      <c r="U2711" s="7">
        <f>VLOOKUP(F2711,[6]农村公路!$I$6:$W$11652,15,0)</f>
        <v>6</v>
      </c>
      <c r="V2711" s="7">
        <f t="shared" si="134"/>
        <v>0</v>
      </c>
      <c r="W2711" s="7" t="e">
        <f>VLOOKUP(F2711,'[7]乡镇通三级、旅游资源产业路项目明细'!$F$8:$S$1305,14,0)</f>
        <v>#N/A</v>
      </c>
      <c r="AA2711" s="7" t="e">
        <f>_xlfn.XLOOKUP(F2711,'[8]乡镇通三级、旅游资源产业路项目明细'!$U:$U,'[8]乡镇通三级、旅游资源产业路项目明细'!$U:$U)</f>
        <v>#N/A</v>
      </c>
      <c r="AB2711" s="7" t="e">
        <f>VLOOKUP(F2711,[9]项目建设投资计划表!$L$7:$O$83,4,0)</f>
        <v>#N/A</v>
      </c>
    </row>
    <row r="2712" spans="1:28" ht="25.15" customHeight="1" outlineLevel="3" x14ac:dyDescent="0.4">
      <c r="A2712" s="4" t="s">
        <v>22</v>
      </c>
      <c r="B2712" s="4" t="s">
        <v>176</v>
      </c>
      <c r="C2712" s="4" t="s">
        <v>8108</v>
      </c>
      <c r="D2712" s="4" t="s">
        <v>283</v>
      </c>
      <c r="E2712" s="9"/>
      <c r="F2712" s="4" t="s">
        <v>8113</v>
      </c>
      <c r="G2712" s="4" t="s">
        <v>275</v>
      </c>
      <c r="H2712" s="9" t="s">
        <v>291</v>
      </c>
      <c r="I2712" s="9" t="s">
        <v>283</v>
      </c>
      <c r="J2712" s="4">
        <v>2.5</v>
      </c>
      <c r="K2712" s="4" t="s">
        <v>284</v>
      </c>
      <c r="L2712" s="4">
        <v>0</v>
      </c>
      <c r="M2712" s="4">
        <v>2.5</v>
      </c>
      <c r="N2712" s="4"/>
      <c r="O2712" s="4" t="s">
        <v>293</v>
      </c>
      <c r="P2712" s="4" t="s">
        <v>279</v>
      </c>
      <c r="Q2712" s="4" t="s">
        <v>8114</v>
      </c>
      <c r="R2712" s="4"/>
      <c r="S2712" s="18"/>
      <c r="U2712" s="7">
        <f>VLOOKUP(F2712,[6]农村公路!$I$6:$W$11652,15,0)</f>
        <v>2.5</v>
      </c>
      <c r="V2712" s="7">
        <f t="shared" si="134"/>
        <v>0</v>
      </c>
      <c r="W2712" s="7" t="e">
        <f>VLOOKUP(F2712,'[7]乡镇通三级、旅游资源产业路项目明细'!$F$8:$S$1305,14,0)</f>
        <v>#N/A</v>
      </c>
      <c r="AA2712" s="7" t="e">
        <f>_xlfn.XLOOKUP(F2712,'[8]乡镇通三级、旅游资源产业路项目明细'!$U:$U,'[8]乡镇通三级、旅游资源产业路项目明细'!$U:$U)</f>
        <v>#N/A</v>
      </c>
      <c r="AB2712" s="7" t="e">
        <f>VLOOKUP(F2712,[9]项目建设投资计划表!$L$7:$O$83,4,0)</f>
        <v>#N/A</v>
      </c>
    </row>
    <row r="2713" spans="1:28" ht="25.15" customHeight="1" outlineLevel="3" x14ac:dyDescent="0.4">
      <c r="A2713" s="4" t="s">
        <v>22</v>
      </c>
      <c r="B2713" s="4" t="s">
        <v>176</v>
      </c>
      <c r="C2713" s="4" t="s">
        <v>8096</v>
      </c>
      <c r="D2713" s="4" t="s">
        <v>8093</v>
      </c>
      <c r="E2713" s="9"/>
      <c r="F2713" s="4" t="s">
        <v>8115</v>
      </c>
      <c r="G2713" s="4" t="s">
        <v>275</v>
      </c>
      <c r="H2713" s="9" t="s">
        <v>291</v>
      </c>
      <c r="I2713" s="9" t="s">
        <v>283</v>
      </c>
      <c r="J2713" s="4">
        <v>2.2000000000000002</v>
      </c>
      <c r="K2713" s="4" t="s">
        <v>284</v>
      </c>
      <c r="L2713" s="4">
        <v>0</v>
      </c>
      <c r="M2713" s="4">
        <v>2.2000000000000002</v>
      </c>
      <c r="N2713" s="4"/>
      <c r="O2713" s="4" t="s">
        <v>293</v>
      </c>
      <c r="P2713" s="4" t="s">
        <v>279</v>
      </c>
      <c r="Q2713" s="4" t="s">
        <v>8116</v>
      </c>
      <c r="R2713" s="4"/>
      <c r="S2713" s="18"/>
      <c r="U2713" s="7">
        <f>VLOOKUP(F2713,[6]农村公路!$I$6:$W$11652,15,0)</f>
        <v>2.2000000000000002</v>
      </c>
      <c r="V2713" s="7">
        <f t="shared" si="134"/>
        <v>0</v>
      </c>
      <c r="W2713" s="7" t="e">
        <f>VLOOKUP(F2713,'[7]乡镇通三级、旅游资源产业路项目明细'!$F$8:$S$1305,14,0)</f>
        <v>#N/A</v>
      </c>
      <c r="AA2713" s="7" t="e">
        <f>_xlfn.XLOOKUP(F2713,'[8]乡镇通三级、旅游资源产业路项目明细'!$U:$U,'[8]乡镇通三级、旅游资源产业路项目明细'!$U:$U)</f>
        <v>#N/A</v>
      </c>
      <c r="AB2713" s="7" t="e">
        <f>VLOOKUP(F2713,[9]项目建设投资计划表!$L$7:$O$83,4,0)</f>
        <v>#N/A</v>
      </c>
    </row>
    <row r="2714" spans="1:28" ht="25.15" customHeight="1" outlineLevel="3" x14ac:dyDescent="0.4">
      <c r="A2714" s="4" t="s">
        <v>22</v>
      </c>
      <c r="B2714" s="4" t="s">
        <v>176</v>
      </c>
      <c r="C2714" s="4" t="s">
        <v>8096</v>
      </c>
      <c r="D2714" s="4" t="s">
        <v>8093</v>
      </c>
      <c r="E2714" s="9"/>
      <c r="F2714" s="4" t="s">
        <v>8117</v>
      </c>
      <c r="G2714" s="4" t="s">
        <v>275</v>
      </c>
      <c r="H2714" s="9" t="s">
        <v>200</v>
      </c>
      <c r="I2714" s="9" t="s">
        <v>283</v>
      </c>
      <c r="J2714" s="4">
        <v>7.5</v>
      </c>
      <c r="K2714" s="4" t="s">
        <v>284</v>
      </c>
      <c r="L2714" s="4">
        <v>0</v>
      </c>
      <c r="M2714" s="4">
        <v>7.5</v>
      </c>
      <c r="N2714" s="4"/>
      <c r="O2714" s="4" t="s">
        <v>293</v>
      </c>
      <c r="P2714" s="4" t="s">
        <v>279</v>
      </c>
      <c r="Q2714" s="4" t="s">
        <v>8118</v>
      </c>
      <c r="R2714" s="4"/>
      <c r="S2714" s="18"/>
      <c r="U2714" s="7">
        <f>VLOOKUP(F2714,[6]农村公路!$I$6:$W$11652,15,0)</f>
        <v>7.5</v>
      </c>
      <c r="V2714" s="7">
        <f t="shared" si="134"/>
        <v>0</v>
      </c>
      <c r="W2714" s="7" t="e">
        <f>VLOOKUP(F2714,'[7]乡镇通三级、旅游资源产业路项目明细'!$F$8:$S$1305,14,0)</f>
        <v>#N/A</v>
      </c>
      <c r="AA2714" s="7" t="e">
        <f>_xlfn.XLOOKUP(F2714,'[8]乡镇通三级、旅游资源产业路项目明细'!$U:$U,'[8]乡镇通三级、旅游资源产业路项目明细'!$U:$U)</f>
        <v>#N/A</v>
      </c>
      <c r="AB2714" s="7" t="e">
        <f>VLOOKUP(F2714,[9]项目建设投资计划表!$L$7:$O$83,4,0)</f>
        <v>#N/A</v>
      </c>
    </row>
    <row r="2715" spans="1:28" ht="25.15" customHeight="1" outlineLevel="3" x14ac:dyDescent="0.4">
      <c r="A2715" s="4" t="s">
        <v>22</v>
      </c>
      <c r="B2715" s="4" t="s">
        <v>176</v>
      </c>
      <c r="C2715" s="4" t="s">
        <v>8108</v>
      </c>
      <c r="D2715" s="4" t="s">
        <v>8093</v>
      </c>
      <c r="E2715" s="9"/>
      <c r="F2715" s="4" t="s">
        <v>8119</v>
      </c>
      <c r="G2715" s="4" t="s">
        <v>275</v>
      </c>
      <c r="H2715" s="9" t="s">
        <v>291</v>
      </c>
      <c r="I2715" s="9" t="s">
        <v>283</v>
      </c>
      <c r="J2715" s="4">
        <v>3</v>
      </c>
      <c r="K2715" s="4" t="s">
        <v>284</v>
      </c>
      <c r="L2715" s="4">
        <v>0</v>
      </c>
      <c r="M2715" s="4">
        <v>3</v>
      </c>
      <c r="N2715" s="4"/>
      <c r="O2715" s="4" t="s">
        <v>293</v>
      </c>
      <c r="P2715" s="4" t="s">
        <v>279</v>
      </c>
      <c r="Q2715" s="4" t="s">
        <v>8120</v>
      </c>
      <c r="R2715" s="4"/>
      <c r="S2715" s="18"/>
      <c r="U2715" s="7">
        <f>VLOOKUP(F2715,[6]农村公路!$I$6:$W$11652,15,0)</f>
        <v>3</v>
      </c>
      <c r="V2715" s="7">
        <f t="shared" si="134"/>
        <v>0</v>
      </c>
      <c r="W2715" s="7" t="e">
        <f>VLOOKUP(F2715,'[7]乡镇通三级、旅游资源产业路项目明细'!$F$8:$S$1305,14,0)</f>
        <v>#N/A</v>
      </c>
      <c r="AA2715" s="7" t="e">
        <f>_xlfn.XLOOKUP(F2715,'[8]乡镇通三级、旅游资源产业路项目明细'!$U:$U,'[8]乡镇通三级、旅游资源产业路项目明细'!$U:$U)</f>
        <v>#N/A</v>
      </c>
      <c r="AB2715" s="7" t="e">
        <f>VLOOKUP(F2715,[9]项目建设投资计划表!$L$7:$O$83,4,0)</f>
        <v>#N/A</v>
      </c>
    </row>
    <row r="2716" spans="1:28" ht="25.15" customHeight="1" outlineLevel="3" x14ac:dyDescent="0.4">
      <c r="A2716" s="4" t="s">
        <v>22</v>
      </c>
      <c r="B2716" s="4" t="s">
        <v>176</v>
      </c>
      <c r="C2716" s="4" t="s">
        <v>8085</v>
      </c>
      <c r="D2716" s="4" t="s">
        <v>8093</v>
      </c>
      <c r="E2716" s="9"/>
      <c r="F2716" s="4" t="s">
        <v>8121</v>
      </c>
      <c r="G2716" s="4" t="s">
        <v>275</v>
      </c>
      <c r="H2716" s="9" t="s">
        <v>291</v>
      </c>
      <c r="I2716" s="9" t="s">
        <v>283</v>
      </c>
      <c r="J2716" s="4">
        <v>3</v>
      </c>
      <c r="K2716" s="4" t="s">
        <v>284</v>
      </c>
      <c r="L2716" s="4">
        <v>0</v>
      </c>
      <c r="M2716" s="4">
        <v>3</v>
      </c>
      <c r="N2716" s="4"/>
      <c r="O2716" s="4" t="s">
        <v>293</v>
      </c>
      <c r="P2716" s="4" t="s">
        <v>279</v>
      </c>
      <c r="Q2716" s="4" t="s">
        <v>8122</v>
      </c>
      <c r="R2716" s="4"/>
      <c r="S2716" s="18"/>
      <c r="U2716" s="7">
        <f>VLOOKUP(F2716,[6]农村公路!$I$6:$W$11652,15,0)</f>
        <v>3</v>
      </c>
      <c r="V2716" s="7">
        <f t="shared" si="134"/>
        <v>0</v>
      </c>
      <c r="W2716" s="7" t="e">
        <f>VLOOKUP(F2716,'[7]乡镇通三级、旅游资源产业路项目明细'!$F$8:$S$1305,14,0)</f>
        <v>#N/A</v>
      </c>
      <c r="AA2716" s="7" t="e">
        <f>_xlfn.XLOOKUP(F2716,'[8]乡镇通三级、旅游资源产业路项目明细'!$U:$U,'[8]乡镇通三级、旅游资源产业路项目明细'!$U:$U)</f>
        <v>#N/A</v>
      </c>
      <c r="AB2716" s="7" t="e">
        <f>VLOOKUP(F2716,[9]项目建设投资计划表!$L$7:$O$83,4,0)</f>
        <v>#N/A</v>
      </c>
    </row>
    <row r="2717" spans="1:28" ht="25.15" customHeight="1" outlineLevel="3" x14ac:dyDescent="0.4">
      <c r="A2717" s="4" t="s">
        <v>22</v>
      </c>
      <c r="B2717" s="4" t="s">
        <v>176</v>
      </c>
      <c r="C2717" s="4" t="s">
        <v>8123</v>
      </c>
      <c r="D2717" s="4" t="s">
        <v>8093</v>
      </c>
      <c r="E2717" s="9"/>
      <c r="F2717" s="4" t="s">
        <v>8124</v>
      </c>
      <c r="G2717" s="4" t="s">
        <v>275</v>
      </c>
      <c r="H2717" s="9" t="s">
        <v>291</v>
      </c>
      <c r="I2717" s="9" t="s">
        <v>283</v>
      </c>
      <c r="J2717" s="4">
        <v>1.5</v>
      </c>
      <c r="K2717" s="4" t="s">
        <v>284</v>
      </c>
      <c r="L2717" s="4">
        <v>0</v>
      </c>
      <c r="M2717" s="4">
        <v>1.5</v>
      </c>
      <c r="N2717" s="4"/>
      <c r="O2717" s="4" t="s">
        <v>293</v>
      </c>
      <c r="P2717" s="4" t="s">
        <v>279</v>
      </c>
      <c r="Q2717" s="4" t="s">
        <v>8125</v>
      </c>
      <c r="R2717" s="4"/>
      <c r="S2717" s="18"/>
      <c r="U2717" s="7">
        <f>VLOOKUP(F2717,[6]农村公路!$I$6:$W$11652,15,0)</f>
        <v>1.5</v>
      </c>
      <c r="V2717" s="7">
        <f t="shared" si="134"/>
        <v>0</v>
      </c>
      <c r="W2717" s="7" t="e">
        <f>VLOOKUP(F2717,'[7]乡镇通三级、旅游资源产业路项目明细'!$F$8:$S$1305,14,0)</f>
        <v>#N/A</v>
      </c>
      <c r="AA2717" s="7" t="e">
        <f>_xlfn.XLOOKUP(F2717,'[8]乡镇通三级、旅游资源产业路项目明细'!$U:$U,'[8]乡镇通三级、旅游资源产业路项目明细'!$U:$U)</f>
        <v>#N/A</v>
      </c>
      <c r="AB2717" s="7" t="e">
        <f>VLOOKUP(F2717,[9]项目建设投资计划表!$L$7:$O$83,4,0)</f>
        <v>#N/A</v>
      </c>
    </row>
    <row r="2718" spans="1:28" ht="25.15" customHeight="1" outlineLevel="3" x14ac:dyDescent="0.4">
      <c r="A2718" s="4" t="s">
        <v>22</v>
      </c>
      <c r="B2718" s="4" t="s">
        <v>176</v>
      </c>
      <c r="C2718" s="4" t="s">
        <v>8101</v>
      </c>
      <c r="D2718" s="4" t="s">
        <v>8093</v>
      </c>
      <c r="E2718" s="9"/>
      <c r="F2718" s="4" t="s">
        <v>8126</v>
      </c>
      <c r="G2718" s="4" t="s">
        <v>275</v>
      </c>
      <c r="H2718" s="9" t="s">
        <v>291</v>
      </c>
      <c r="I2718" s="9" t="s">
        <v>283</v>
      </c>
      <c r="J2718" s="4">
        <v>3</v>
      </c>
      <c r="K2718" s="4" t="s">
        <v>284</v>
      </c>
      <c r="L2718" s="4">
        <v>0</v>
      </c>
      <c r="M2718" s="4">
        <v>3</v>
      </c>
      <c r="N2718" s="4"/>
      <c r="O2718" s="4" t="s">
        <v>293</v>
      </c>
      <c r="P2718" s="4" t="s">
        <v>279</v>
      </c>
      <c r="Q2718" s="4" t="s">
        <v>8127</v>
      </c>
      <c r="R2718" s="4"/>
      <c r="S2718" s="18"/>
      <c r="U2718" s="7">
        <f>VLOOKUP(F2718,[6]农村公路!$I$6:$W$11652,15,0)</f>
        <v>3</v>
      </c>
      <c r="V2718" s="7">
        <f t="shared" si="134"/>
        <v>0</v>
      </c>
      <c r="W2718" s="7" t="e">
        <f>VLOOKUP(F2718,'[7]乡镇通三级、旅游资源产业路项目明细'!$F$8:$S$1305,14,0)</f>
        <v>#N/A</v>
      </c>
      <c r="AA2718" s="7" t="e">
        <f>_xlfn.XLOOKUP(F2718,'[8]乡镇通三级、旅游资源产业路项目明细'!$U:$U,'[8]乡镇通三级、旅游资源产业路项目明细'!$U:$U)</f>
        <v>#N/A</v>
      </c>
      <c r="AB2718" s="7" t="e">
        <f>VLOOKUP(F2718,[9]项目建设投资计划表!$L$7:$O$83,4,0)</f>
        <v>#N/A</v>
      </c>
    </row>
    <row r="2719" spans="1:28" ht="25.15" customHeight="1" outlineLevel="3" x14ac:dyDescent="0.4">
      <c r="A2719" s="4" t="s">
        <v>22</v>
      </c>
      <c r="B2719" s="4" t="s">
        <v>176</v>
      </c>
      <c r="C2719" s="4" t="s">
        <v>8128</v>
      </c>
      <c r="D2719" s="4" t="s">
        <v>33</v>
      </c>
      <c r="E2719" s="9"/>
      <c r="F2719" s="4" t="s">
        <v>8129</v>
      </c>
      <c r="G2719" s="4" t="s">
        <v>275</v>
      </c>
      <c r="H2719" s="9" t="s">
        <v>291</v>
      </c>
      <c r="I2719" s="9" t="s">
        <v>283</v>
      </c>
      <c r="J2719" s="4">
        <v>1.6</v>
      </c>
      <c r="K2719" s="4" t="s">
        <v>284</v>
      </c>
      <c r="L2719" s="4">
        <v>0</v>
      </c>
      <c r="M2719" s="4">
        <v>1.6</v>
      </c>
      <c r="N2719" s="4"/>
      <c r="O2719" s="4" t="s">
        <v>293</v>
      </c>
      <c r="P2719" s="4" t="s">
        <v>279</v>
      </c>
      <c r="Q2719" s="4" t="s">
        <v>8130</v>
      </c>
      <c r="R2719" s="4"/>
      <c r="S2719" s="18"/>
      <c r="U2719" s="7">
        <f>VLOOKUP(F2719,[6]农村公路!$I$6:$W$11652,15,0)</f>
        <v>1.6</v>
      </c>
      <c r="V2719" s="7">
        <f t="shared" si="134"/>
        <v>0</v>
      </c>
      <c r="W2719" s="7" t="e">
        <f>VLOOKUP(F2719,'[7]乡镇通三级、旅游资源产业路项目明细'!$F$8:$S$1305,14,0)</f>
        <v>#N/A</v>
      </c>
      <c r="AA2719" s="7" t="e">
        <f>_xlfn.XLOOKUP(F2719,'[8]乡镇通三级、旅游资源产业路项目明细'!$U:$U,'[8]乡镇通三级、旅游资源产业路项目明细'!$U:$U)</f>
        <v>#N/A</v>
      </c>
      <c r="AB2719" s="7" t="e">
        <f>VLOOKUP(F2719,[9]项目建设投资计划表!$L$7:$O$83,4,0)</f>
        <v>#N/A</v>
      </c>
    </row>
    <row r="2720" spans="1:28" ht="25.15" customHeight="1" outlineLevel="3" x14ac:dyDescent="0.4">
      <c r="A2720" s="4" t="s">
        <v>22</v>
      </c>
      <c r="B2720" s="4" t="s">
        <v>176</v>
      </c>
      <c r="C2720" s="4" t="s">
        <v>8131</v>
      </c>
      <c r="D2720" s="4" t="s">
        <v>33</v>
      </c>
      <c r="E2720" s="9"/>
      <c r="F2720" s="4" t="s">
        <v>8132</v>
      </c>
      <c r="G2720" s="4" t="s">
        <v>275</v>
      </c>
      <c r="H2720" s="9" t="s">
        <v>200</v>
      </c>
      <c r="I2720" s="9" t="s">
        <v>283</v>
      </c>
      <c r="J2720" s="4">
        <v>4.5</v>
      </c>
      <c r="K2720" s="4" t="s">
        <v>284</v>
      </c>
      <c r="L2720" s="4">
        <v>0</v>
      </c>
      <c r="M2720" s="4">
        <v>4.5</v>
      </c>
      <c r="N2720" s="4"/>
      <c r="O2720" s="4" t="s">
        <v>293</v>
      </c>
      <c r="P2720" s="4" t="s">
        <v>279</v>
      </c>
      <c r="Q2720" s="4" t="s">
        <v>8133</v>
      </c>
      <c r="R2720" s="4"/>
      <c r="S2720" s="18"/>
      <c r="U2720" s="7">
        <f>VLOOKUP(F2720,[6]农村公路!$I$6:$W$11652,15,0)</f>
        <v>4.5</v>
      </c>
      <c r="V2720" s="7">
        <f t="shared" si="134"/>
        <v>0</v>
      </c>
      <c r="W2720" s="7" t="e">
        <f>VLOOKUP(F2720,'[7]乡镇通三级、旅游资源产业路项目明细'!$F$8:$S$1305,14,0)</f>
        <v>#N/A</v>
      </c>
      <c r="AA2720" s="7" t="e">
        <f>_xlfn.XLOOKUP(F2720,'[8]乡镇通三级、旅游资源产业路项目明细'!$U:$U,'[8]乡镇通三级、旅游资源产业路项目明细'!$U:$U)</f>
        <v>#N/A</v>
      </c>
      <c r="AB2720" s="7" t="e">
        <f>VLOOKUP(F2720,[9]项目建设投资计划表!$L$7:$O$83,4,0)</f>
        <v>#N/A</v>
      </c>
    </row>
    <row r="2721" spans="1:28" ht="25.15" customHeight="1" outlineLevel="3" x14ac:dyDescent="0.4">
      <c r="A2721" s="4" t="s">
        <v>22</v>
      </c>
      <c r="B2721" s="4" t="s">
        <v>176</v>
      </c>
      <c r="C2721" s="4" t="s">
        <v>8085</v>
      </c>
      <c r="D2721" s="4" t="s">
        <v>33</v>
      </c>
      <c r="E2721" s="9"/>
      <c r="F2721" s="4" t="s">
        <v>8134</v>
      </c>
      <c r="G2721" s="4" t="s">
        <v>275</v>
      </c>
      <c r="H2721" s="9" t="s">
        <v>291</v>
      </c>
      <c r="I2721" s="9" t="s">
        <v>283</v>
      </c>
      <c r="J2721" s="4">
        <v>2</v>
      </c>
      <c r="K2721" s="4" t="s">
        <v>284</v>
      </c>
      <c r="L2721" s="4">
        <v>0</v>
      </c>
      <c r="M2721" s="4">
        <v>2</v>
      </c>
      <c r="N2721" s="4"/>
      <c r="O2721" s="4" t="s">
        <v>293</v>
      </c>
      <c r="P2721" s="4" t="s">
        <v>279</v>
      </c>
      <c r="Q2721" s="4" t="s">
        <v>8135</v>
      </c>
      <c r="R2721" s="4"/>
      <c r="S2721" s="18"/>
      <c r="U2721" s="7">
        <f>VLOOKUP(F2721,[6]农村公路!$I$6:$W$11652,15,0)</f>
        <v>2</v>
      </c>
      <c r="V2721" s="7">
        <f t="shared" si="134"/>
        <v>0</v>
      </c>
      <c r="W2721" s="7" t="e">
        <f>VLOOKUP(F2721,'[7]乡镇通三级、旅游资源产业路项目明细'!$F$8:$S$1305,14,0)</f>
        <v>#N/A</v>
      </c>
      <c r="AA2721" s="7" t="e">
        <f>_xlfn.XLOOKUP(F2721,'[8]乡镇通三级、旅游资源产业路项目明细'!$U:$U,'[8]乡镇通三级、旅游资源产业路项目明细'!$U:$U)</f>
        <v>#N/A</v>
      </c>
      <c r="AB2721" s="7" t="e">
        <f>VLOOKUP(F2721,[9]项目建设投资计划表!$L$7:$O$83,4,0)</f>
        <v>#N/A</v>
      </c>
    </row>
    <row r="2722" spans="1:28" s="1" customFormat="1" ht="25.15" customHeight="1" outlineLevel="2" x14ac:dyDescent="0.4">
      <c r="A2722" s="4"/>
      <c r="B2722" s="11" t="s">
        <v>178</v>
      </c>
      <c r="C2722" s="4"/>
      <c r="D2722" s="4"/>
      <c r="E2722" s="9"/>
      <c r="F2722" s="4"/>
      <c r="G2722" s="4"/>
      <c r="H2722" s="9"/>
      <c r="I2722" s="9"/>
      <c r="J2722" s="4">
        <f>SUBTOTAL(9,J2723:J2790)</f>
        <v>127.90699999999997</v>
      </c>
      <c r="K2722" s="4"/>
      <c r="L2722" s="4"/>
      <c r="M2722" s="4">
        <f>SUBTOTAL(9,M2723:M2790)</f>
        <v>124.75399999999998</v>
      </c>
      <c r="N2722" s="4">
        <v>118.1</v>
      </c>
      <c r="O2722" s="4"/>
      <c r="P2722" s="4"/>
      <c r="Q2722" s="4"/>
      <c r="R2722" s="4"/>
      <c r="S2722" s="18">
        <f t="shared" si="133"/>
        <v>9.8069999999999737</v>
      </c>
    </row>
    <row r="2723" spans="1:28" ht="25.15" customHeight="1" outlineLevel="3" x14ac:dyDescent="0.4">
      <c r="A2723" s="4" t="s">
        <v>22</v>
      </c>
      <c r="B2723" s="4" t="s">
        <v>178</v>
      </c>
      <c r="C2723" s="4" t="s">
        <v>8136</v>
      </c>
      <c r="D2723" s="4" t="s">
        <v>33</v>
      </c>
      <c r="E2723" s="9"/>
      <c r="F2723" s="4" t="s">
        <v>8137</v>
      </c>
      <c r="G2723" s="4" t="s">
        <v>290</v>
      </c>
      <c r="H2723" s="9" t="s">
        <v>200</v>
      </c>
      <c r="I2723" s="9" t="s">
        <v>283</v>
      </c>
      <c r="J2723" s="4">
        <v>1.0089999999999999</v>
      </c>
      <c r="K2723" s="4" t="s">
        <v>284</v>
      </c>
      <c r="L2723" s="4">
        <v>0</v>
      </c>
      <c r="M2723" s="4">
        <v>1.0089999999999999</v>
      </c>
      <c r="N2723" s="4"/>
      <c r="O2723" s="4" t="s">
        <v>293</v>
      </c>
      <c r="P2723" s="4" t="s">
        <v>279</v>
      </c>
      <c r="Q2723" s="4" t="s">
        <v>8138</v>
      </c>
      <c r="R2723" s="4"/>
      <c r="S2723" s="18"/>
      <c r="U2723" s="7">
        <f>VLOOKUP(F2723,[6]农村公路!$I$6:$W$11652,15,0)</f>
        <v>1.0089999999999999</v>
      </c>
      <c r="V2723" s="7">
        <f t="shared" ref="V2723:V2754" si="135">J2723-U2723</f>
        <v>0</v>
      </c>
      <c r="W2723" s="7" t="e">
        <f>VLOOKUP(F2723,'[7]乡镇通三级、旅游资源产业路项目明细'!$F$8:$S$1305,14,0)</f>
        <v>#N/A</v>
      </c>
      <c r="AA2723" s="7" t="e">
        <f>_xlfn.XLOOKUP(F2723,'[8]乡镇通三级、旅游资源产业路项目明细'!$U:$U,'[8]乡镇通三级、旅游资源产业路项目明细'!$U:$U)</f>
        <v>#N/A</v>
      </c>
      <c r="AB2723" s="7" t="e">
        <f>VLOOKUP(F2723,[9]项目建设投资计划表!$L$7:$O$83,4,0)</f>
        <v>#N/A</v>
      </c>
    </row>
    <row r="2724" spans="1:28" ht="25.15" customHeight="1" outlineLevel="3" x14ac:dyDescent="0.4">
      <c r="A2724" s="4" t="s">
        <v>22</v>
      </c>
      <c r="B2724" s="4" t="s">
        <v>178</v>
      </c>
      <c r="C2724" s="4" t="s">
        <v>8139</v>
      </c>
      <c r="D2724" s="4" t="s">
        <v>8140</v>
      </c>
      <c r="E2724" s="9"/>
      <c r="F2724" s="4" t="s">
        <v>8141</v>
      </c>
      <c r="G2724" s="4" t="s">
        <v>290</v>
      </c>
      <c r="H2724" s="9" t="s">
        <v>291</v>
      </c>
      <c r="I2724" s="9" t="s">
        <v>8142</v>
      </c>
      <c r="J2724" s="4">
        <v>15</v>
      </c>
      <c r="K2724" s="4" t="s">
        <v>346</v>
      </c>
      <c r="L2724" s="4">
        <v>0</v>
      </c>
      <c r="M2724" s="4">
        <v>15</v>
      </c>
      <c r="N2724" s="4"/>
      <c r="O2724" s="4" t="s">
        <v>293</v>
      </c>
      <c r="P2724" s="4" t="s">
        <v>279</v>
      </c>
      <c r="Q2724" s="4" t="s">
        <v>8143</v>
      </c>
      <c r="R2724" s="4"/>
      <c r="S2724" s="18"/>
      <c r="U2724" s="7">
        <f>VLOOKUP(F2724,[6]农村公路!$I$6:$W$11652,15,0)</f>
        <v>15</v>
      </c>
      <c r="V2724" s="7">
        <f t="shared" si="135"/>
        <v>0</v>
      </c>
      <c r="W2724" s="7" t="e">
        <f>VLOOKUP(F2724,'[7]乡镇通三级、旅游资源产业路项目明细'!$F$8:$S$1305,14,0)</f>
        <v>#N/A</v>
      </c>
      <c r="AA2724" s="7" t="e">
        <f>_xlfn.XLOOKUP(F2724,'[8]乡镇通三级、旅游资源产业路项目明细'!$U:$U,'[8]乡镇通三级、旅游资源产业路项目明细'!$U:$U)</f>
        <v>#N/A</v>
      </c>
      <c r="AB2724" s="7" t="e">
        <f>VLOOKUP(F2724,[9]项目建设投资计划表!$L$7:$O$83,4,0)</f>
        <v>#N/A</v>
      </c>
    </row>
    <row r="2725" spans="1:28" ht="25.15" customHeight="1" outlineLevel="3" x14ac:dyDescent="0.4">
      <c r="A2725" s="4" t="s">
        <v>22</v>
      </c>
      <c r="B2725" s="4" t="s">
        <v>178</v>
      </c>
      <c r="C2725" s="4" t="s">
        <v>8144</v>
      </c>
      <c r="D2725" s="4" t="s">
        <v>8145</v>
      </c>
      <c r="E2725" s="9"/>
      <c r="F2725" s="10" t="s">
        <v>8146</v>
      </c>
      <c r="G2725" s="4" t="s">
        <v>275</v>
      </c>
      <c r="H2725" s="9" t="s">
        <v>291</v>
      </c>
      <c r="I2725" s="9" t="s">
        <v>8147</v>
      </c>
      <c r="J2725" s="4">
        <v>1.1000000000000001</v>
      </c>
      <c r="K2725" s="4" t="s">
        <v>527</v>
      </c>
      <c r="L2725" s="4"/>
      <c r="M2725" s="4">
        <v>1.1000000000000001</v>
      </c>
      <c r="N2725" s="4"/>
      <c r="O2725" s="4" t="s">
        <v>284</v>
      </c>
      <c r="P2725" s="4" t="s">
        <v>279</v>
      </c>
      <c r="Q2725" s="4" t="s">
        <v>8148</v>
      </c>
      <c r="R2725" s="76"/>
      <c r="S2725" s="18"/>
      <c r="U2725" s="7">
        <f>VLOOKUP(F2725,[6]农村公路!$I$6:$W$11652,15,0)</f>
        <v>1.1000000000000001</v>
      </c>
      <c r="V2725" s="7">
        <f t="shared" si="135"/>
        <v>0</v>
      </c>
      <c r="W2725" s="7" t="e">
        <f>VLOOKUP(F2725,'[7]乡镇通三级、旅游资源产业路项目明细'!$F$8:$S$1305,14,0)</f>
        <v>#N/A</v>
      </c>
      <c r="AA2725" s="7" t="e">
        <f>_xlfn.XLOOKUP(F2725,'[8]乡镇通三级、旅游资源产业路项目明细'!$U:$U,'[8]乡镇通三级、旅游资源产业路项目明细'!$U:$U)</f>
        <v>#N/A</v>
      </c>
      <c r="AB2725" s="7" t="e">
        <f>VLOOKUP(F2725,[9]项目建设投资计划表!$L$7:$O$83,4,0)</f>
        <v>#N/A</v>
      </c>
    </row>
    <row r="2726" spans="1:28" ht="25.15" customHeight="1" outlineLevel="3" x14ac:dyDescent="0.4">
      <c r="A2726" s="4" t="s">
        <v>22</v>
      </c>
      <c r="B2726" s="4" t="s">
        <v>178</v>
      </c>
      <c r="C2726" s="4" t="s">
        <v>8136</v>
      </c>
      <c r="D2726" s="4" t="s">
        <v>8149</v>
      </c>
      <c r="E2726" s="9"/>
      <c r="F2726" s="4" t="s">
        <v>8150</v>
      </c>
      <c r="G2726" s="4" t="s">
        <v>275</v>
      </c>
      <c r="H2726" s="9" t="s">
        <v>200</v>
      </c>
      <c r="I2726" s="9" t="s">
        <v>8151</v>
      </c>
      <c r="J2726" s="4">
        <v>3.1</v>
      </c>
      <c r="K2726" s="4" t="s">
        <v>284</v>
      </c>
      <c r="L2726" s="4">
        <v>0</v>
      </c>
      <c r="M2726" s="4">
        <v>3.1</v>
      </c>
      <c r="N2726" s="4"/>
      <c r="O2726" s="4" t="s">
        <v>293</v>
      </c>
      <c r="P2726" s="4" t="s">
        <v>279</v>
      </c>
      <c r="Q2726" s="4" t="s">
        <v>8152</v>
      </c>
      <c r="R2726" s="4"/>
      <c r="S2726" s="18"/>
      <c r="U2726" s="7">
        <f>VLOOKUP(F2726,[6]农村公路!$I$6:$W$11652,15,0)</f>
        <v>3.1</v>
      </c>
      <c r="V2726" s="7">
        <f t="shared" si="135"/>
        <v>0</v>
      </c>
      <c r="W2726" s="7" t="e">
        <f>VLOOKUP(F2726,'[7]乡镇通三级、旅游资源产业路项目明细'!$F$8:$S$1305,14,0)</f>
        <v>#N/A</v>
      </c>
      <c r="AA2726" s="7" t="e">
        <f>_xlfn.XLOOKUP(F2726,'[8]乡镇通三级、旅游资源产业路项目明细'!$U:$U,'[8]乡镇通三级、旅游资源产业路项目明细'!$U:$U)</f>
        <v>#N/A</v>
      </c>
      <c r="AB2726" s="7" t="e">
        <f>VLOOKUP(F2726,[9]项目建设投资计划表!$L$7:$O$83,4,0)</f>
        <v>#N/A</v>
      </c>
    </row>
    <row r="2727" spans="1:28" ht="25.15" customHeight="1" outlineLevel="3" x14ac:dyDescent="0.4">
      <c r="A2727" s="4" t="s">
        <v>22</v>
      </c>
      <c r="B2727" s="4" t="s">
        <v>178</v>
      </c>
      <c r="C2727" s="4" t="s">
        <v>8136</v>
      </c>
      <c r="D2727" s="4" t="s">
        <v>8153</v>
      </c>
      <c r="E2727" s="9"/>
      <c r="F2727" s="4" t="s">
        <v>8154</v>
      </c>
      <c r="G2727" s="4" t="s">
        <v>275</v>
      </c>
      <c r="H2727" s="9" t="s">
        <v>200</v>
      </c>
      <c r="I2727" s="9" t="s">
        <v>8155</v>
      </c>
      <c r="J2727" s="4">
        <v>2</v>
      </c>
      <c r="K2727" s="4" t="s">
        <v>284</v>
      </c>
      <c r="L2727" s="4">
        <v>0</v>
      </c>
      <c r="M2727" s="4">
        <v>2</v>
      </c>
      <c r="N2727" s="4"/>
      <c r="O2727" s="4" t="s">
        <v>293</v>
      </c>
      <c r="P2727" s="4" t="s">
        <v>279</v>
      </c>
      <c r="Q2727" s="4" t="s">
        <v>8156</v>
      </c>
      <c r="R2727" s="4"/>
      <c r="S2727" s="18"/>
      <c r="U2727" s="7">
        <f>VLOOKUP(F2727,[6]农村公路!$I$6:$W$11652,15,0)</f>
        <v>2</v>
      </c>
      <c r="V2727" s="7">
        <f t="shared" si="135"/>
        <v>0</v>
      </c>
      <c r="W2727" s="7" t="e">
        <f>VLOOKUP(F2727,'[7]乡镇通三级、旅游资源产业路项目明细'!$F$8:$S$1305,14,0)</f>
        <v>#N/A</v>
      </c>
      <c r="AA2727" s="7" t="e">
        <f>_xlfn.XLOOKUP(F2727,'[8]乡镇通三级、旅游资源产业路项目明细'!$U:$U,'[8]乡镇通三级、旅游资源产业路项目明细'!$U:$U)</f>
        <v>#N/A</v>
      </c>
      <c r="AB2727" s="7" t="e">
        <f>VLOOKUP(F2727,[9]项目建设投资计划表!$L$7:$O$83,4,0)</f>
        <v>#N/A</v>
      </c>
    </row>
    <row r="2728" spans="1:28" ht="25.15" customHeight="1" outlineLevel="3" x14ac:dyDescent="0.4">
      <c r="A2728" s="4" t="s">
        <v>22</v>
      </c>
      <c r="B2728" s="4" t="s">
        <v>178</v>
      </c>
      <c r="C2728" s="4" t="s">
        <v>8144</v>
      </c>
      <c r="D2728" s="4" t="s">
        <v>8157</v>
      </c>
      <c r="E2728" s="9"/>
      <c r="F2728" s="4" t="s">
        <v>8158</v>
      </c>
      <c r="G2728" s="4" t="s">
        <v>275</v>
      </c>
      <c r="H2728" s="9" t="s">
        <v>200</v>
      </c>
      <c r="I2728" s="9" t="s">
        <v>8159</v>
      </c>
      <c r="J2728" s="4">
        <v>2.5</v>
      </c>
      <c r="K2728" s="4" t="s">
        <v>346</v>
      </c>
      <c r="L2728" s="4">
        <v>0</v>
      </c>
      <c r="M2728" s="4">
        <v>2.5</v>
      </c>
      <c r="N2728" s="4"/>
      <c r="O2728" s="4" t="s">
        <v>293</v>
      </c>
      <c r="P2728" s="4" t="s">
        <v>279</v>
      </c>
      <c r="Q2728" s="4" t="s">
        <v>8160</v>
      </c>
      <c r="R2728" s="4"/>
      <c r="S2728" s="18"/>
      <c r="U2728" s="7">
        <f>VLOOKUP(F2728,[6]农村公路!$I$6:$W$11652,15,0)</f>
        <v>2.5</v>
      </c>
      <c r="V2728" s="7">
        <f t="shared" si="135"/>
        <v>0</v>
      </c>
      <c r="W2728" s="7" t="e">
        <f>VLOOKUP(F2728,'[7]乡镇通三级、旅游资源产业路项目明细'!$F$8:$S$1305,14,0)</f>
        <v>#N/A</v>
      </c>
      <c r="AA2728" s="7" t="e">
        <f>_xlfn.XLOOKUP(F2728,'[8]乡镇通三级、旅游资源产业路项目明细'!$U:$U,'[8]乡镇通三级、旅游资源产业路项目明细'!$U:$U)</f>
        <v>#N/A</v>
      </c>
      <c r="AB2728" s="7" t="e">
        <f>VLOOKUP(F2728,[9]项目建设投资计划表!$L$7:$O$83,4,0)</f>
        <v>#N/A</v>
      </c>
    </row>
    <row r="2729" spans="1:28" ht="25.15" customHeight="1" outlineLevel="3" x14ac:dyDescent="0.4">
      <c r="A2729" s="4" t="s">
        <v>22</v>
      </c>
      <c r="B2729" s="4" t="s">
        <v>178</v>
      </c>
      <c r="C2729" s="4" t="s">
        <v>8161</v>
      </c>
      <c r="D2729" s="4" t="s">
        <v>8162</v>
      </c>
      <c r="E2729" s="9"/>
      <c r="F2729" s="4" t="s">
        <v>8163</v>
      </c>
      <c r="G2729" s="4" t="s">
        <v>275</v>
      </c>
      <c r="H2729" s="9" t="s">
        <v>200</v>
      </c>
      <c r="I2729" s="9" t="s">
        <v>8164</v>
      </c>
      <c r="J2729" s="4">
        <v>1.8</v>
      </c>
      <c r="K2729" s="4" t="s">
        <v>300</v>
      </c>
      <c r="L2729" s="4">
        <v>0</v>
      </c>
      <c r="M2729" s="4">
        <v>1.8</v>
      </c>
      <c r="N2729" s="4"/>
      <c r="O2729" s="4" t="s">
        <v>293</v>
      </c>
      <c r="P2729" s="4" t="s">
        <v>279</v>
      </c>
      <c r="Q2729" s="4" t="s">
        <v>8165</v>
      </c>
      <c r="R2729" s="4"/>
      <c r="S2729" s="18"/>
      <c r="U2729" s="7">
        <f>VLOOKUP(F2729,[6]农村公路!$I$6:$W$11652,15,0)</f>
        <v>1.8</v>
      </c>
      <c r="V2729" s="7">
        <f t="shared" si="135"/>
        <v>0</v>
      </c>
      <c r="W2729" s="7" t="e">
        <f>VLOOKUP(F2729,'[7]乡镇通三级、旅游资源产业路项目明细'!$F$8:$S$1305,14,0)</f>
        <v>#N/A</v>
      </c>
      <c r="AA2729" s="7" t="e">
        <f>_xlfn.XLOOKUP(F2729,'[8]乡镇通三级、旅游资源产业路项目明细'!$U:$U,'[8]乡镇通三级、旅游资源产业路项目明细'!$U:$U)</f>
        <v>#N/A</v>
      </c>
      <c r="AB2729" s="7" t="e">
        <f>VLOOKUP(F2729,[9]项目建设投资计划表!$L$7:$O$83,4,0)</f>
        <v>#N/A</v>
      </c>
    </row>
    <row r="2730" spans="1:28" ht="25.15" customHeight="1" outlineLevel="3" x14ac:dyDescent="0.4">
      <c r="A2730" s="4" t="s">
        <v>22</v>
      </c>
      <c r="B2730" s="4" t="s">
        <v>178</v>
      </c>
      <c r="C2730" s="4" t="s">
        <v>8166</v>
      </c>
      <c r="D2730" s="4" t="s">
        <v>8167</v>
      </c>
      <c r="E2730" s="9"/>
      <c r="F2730" s="4" t="s">
        <v>8168</v>
      </c>
      <c r="G2730" s="4" t="s">
        <v>275</v>
      </c>
      <c r="H2730" s="9" t="s">
        <v>200</v>
      </c>
      <c r="I2730" s="9" t="s">
        <v>8169</v>
      </c>
      <c r="J2730" s="4">
        <v>1.3819999999999999</v>
      </c>
      <c r="K2730" s="4" t="s">
        <v>284</v>
      </c>
      <c r="L2730" s="4">
        <v>0</v>
      </c>
      <c r="M2730" s="4">
        <v>1.3819999999999999</v>
      </c>
      <c r="N2730" s="4"/>
      <c r="O2730" s="4" t="s">
        <v>923</v>
      </c>
      <c r="P2730" s="4" t="s">
        <v>279</v>
      </c>
      <c r="Q2730" s="4" t="s">
        <v>8170</v>
      </c>
      <c r="R2730" s="4"/>
      <c r="S2730" s="18"/>
      <c r="U2730" s="7">
        <f>VLOOKUP(F2730,[6]农村公路!$I$6:$W$11652,15,0)</f>
        <v>1.3819999999999999</v>
      </c>
      <c r="V2730" s="7">
        <f t="shared" si="135"/>
        <v>0</v>
      </c>
      <c r="W2730" s="7" t="e">
        <f>VLOOKUP(F2730,'[7]乡镇通三级、旅游资源产业路项目明细'!$F$8:$S$1305,14,0)</f>
        <v>#N/A</v>
      </c>
      <c r="AA2730" s="7" t="e">
        <f>_xlfn.XLOOKUP(F2730,'[8]乡镇通三级、旅游资源产业路项目明细'!$U:$U,'[8]乡镇通三级、旅游资源产业路项目明细'!$U:$U)</f>
        <v>#N/A</v>
      </c>
      <c r="AB2730" s="7" t="e">
        <f>VLOOKUP(F2730,[9]项目建设投资计划表!$L$7:$O$83,4,0)</f>
        <v>#N/A</v>
      </c>
    </row>
    <row r="2731" spans="1:28" ht="25.15" customHeight="1" outlineLevel="3" x14ac:dyDescent="0.4">
      <c r="A2731" s="4" t="s">
        <v>22</v>
      </c>
      <c r="B2731" s="4" t="s">
        <v>178</v>
      </c>
      <c r="C2731" s="4" t="s">
        <v>8161</v>
      </c>
      <c r="D2731" s="4" t="s">
        <v>8171</v>
      </c>
      <c r="E2731" s="9"/>
      <c r="F2731" s="4" t="s">
        <v>8172</v>
      </c>
      <c r="G2731" s="4" t="s">
        <v>275</v>
      </c>
      <c r="H2731" s="9" t="s">
        <v>200</v>
      </c>
      <c r="I2731" s="9" t="s">
        <v>8173</v>
      </c>
      <c r="J2731" s="4">
        <v>1.8</v>
      </c>
      <c r="K2731" s="4" t="s">
        <v>346</v>
      </c>
      <c r="L2731" s="4">
        <v>0</v>
      </c>
      <c r="M2731" s="4">
        <v>1.8</v>
      </c>
      <c r="N2731" s="4"/>
      <c r="O2731" s="4" t="s">
        <v>293</v>
      </c>
      <c r="P2731" s="4" t="s">
        <v>279</v>
      </c>
      <c r="Q2731" s="4" t="s">
        <v>8174</v>
      </c>
      <c r="R2731" s="4"/>
      <c r="S2731" s="18"/>
      <c r="U2731" s="7">
        <f>VLOOKUP(F2731,[6]农村公路!$I$6:$W$11652,15,0)</f>
        <v>1.8</v>
      </c>
      <c r="V2731" s="7">
        <f t="shared" si="135"/>
        <v>0</v>
      </c>
      <c r="W2731" s="7" t="e">
        <f>VLOOKUP(F2731,'[7]乡镇通三级、旅游资源产业路项目明细'!$F$8:$S$1305,14,0)</f>
        <v>#N/A</v>
      </c>
      <c r="AA2731" s="7" t="e">
        <f>_xlfn.XLOOKUP(F2731,'[8]乡镇通三级、旅游资源产业路项目明细'!$U:$U,'[8]乡镇通三级、旅游资源产业路项目明细'!$U:$U)</f>
        <v>#N/A</v>
      </c>
      <c r="AB2731" s="7" t="e">
        <f>VLOOKUP(F2731,[9]项目建设投资计划表!$L$7:$O$83,4,0)</f>
        <v>#N/A</v>
      </c>
    </row>
    <row r="2732" spans="1:28" ht="25.15" customHeight="1" outlineLevel="3" x14ac:dyDescent="0.4">
      <c r="A2732" s="4" t="s">
        <v>22</v>
      </c>
      <c r="B2732" s="4" t="s">
        <v>178</v>
      </c>
      <c r="C2732" s="4" t="s">
        <v>1441</v>
      </c>
      <c r="D2732" s="4" t="s">
        <v>6114</v>
      </c>
      <c r="E2732" s="9"/>
      <c r="F2732" s="4" t="s">
        <v>8175</v>
      </c>
      <c r="G2732" s="4" t="s">
        <v>275</v>
      </c>
      <c r="H2732" s="9" t="s">
        <v>200</v>
      </c>
      <c r="I2732" s="9" t="s">
        <v>8176</v>
      </c>
      <c r="J2732" s="4">
        <v>7</v>
      </c>
      <c r="K2732" s="4" t="s">
        <v>277</v>
      </c>
      <c r="L2732" s="4">
        <v>0</v>
      </c>
      <c r="M2732" s="4">
        <v>7</v>
      </c>
      <c r="N2732" s="4"/>
      <c r="O2732" s="4" t="s">
        <v>293</v>
      </c>
      <c r="P2732" s="4" t="s">
        <v>279</v>
      </c>
      <c r="Q2732" s="4" t="s">
        <v>8177</v>
      </c>
      <c r="R2732" s="4"/>
      <c r="S2732" s="18"/>
      <c r="U2732" s="7">
        <f>VLOOKUP(F2732,[6]农村公路!$I$6:$W$11652,15,0)</f>
        <v>7</v>
      </c>
      <c r="V2732" s="7">
        <f t="shared" si="135"/>
        <v>0</v>
      </c>
      <c r="W2732" s="7" t="e">
        <f>VLOOKUP(F2732,'[7]乡镇通三级、旅游资源产业路项目明细'!$F$8:$S$1305,14,0)</f>
        <v>#N/A</v>
      </c>
      <c r="AA2732" s="7" t="e">
        <f>_xlfn.XLOOKUP(F2732,'[8]乡镇通三级、旅游资源产业路项目明细'!$U:$U,'[8]乡镇通三级、旅游资源产业路项目明细'!$U:$U)</f>
        <v>#N/A</v>
      </c>
      <c r="AB2732" s="7" t="e">
        <f>VLOOKUP(F2732,[9]项目建设投资计划表!$L$7:$O$83,4,0)</f>
        <v>#N/A</v>
      </c>
    </row>
    <row r="2733" spans="1:28" ht="25.15" customHeight="1" outlineLevel="3" x14ac:dyDescent="0.4">
      <c r="A2733" s="4" t="s">
        <v>22</v>
      </c>
      <c r="B2733" s="4" t="s">
        <v>178</v>
      </c>
      <c r="C2733" s="4" t="s">
        <v>8161</v>
      </c>
      <c r="D2733" s="4" t="s">
        <v>8178</v>
      </c>
      <c r="E2733" s="9"/>
      <c r="F2733" s="4" t="s">
        <v>8179</v>
      </c>
      <c r="G2733" s="4" t="s">
        <v>275</v>
      </c>
      <c r="H2733" s="9" t="s">
        <v>200</v>
      </c>
      <c r="I2733" s="9" t="s">
        <v>8180</v>
      </c>
      <c r="J2733" s="4">
        <v>1</v>
      </c>
      <c r="K2733" s="4" t="s">
        <v>527</v>
      </c>
      <c r="L2733" s="4">
        <v>0</v>
      </c>
      <c r="M2733" s="4">
        <v>1</v>
      </c>
      <c r="N2733" s="4"/>
      <c r="O2733" s="4" t="s">
        <v>293</v>
      </c>
      <c r="P2733" s="4" t="s">
        <v>279</v>
      </c>
      <c r="Q2733" s="4" t="s">
        <v>8181</v>
      </c>
      <c r="R2733" s="4"/>
      <c r="S2733" s="18"/>
      <c r="U2733" s="7">
        <f>VLOOKUP(F2733,[6]农村公路!$I$6:$W$11652,15,0)</f>
        <v>1</v>
      </c>
      <c r="V2733" s="7">
        <f t="shared" si="135"/>
        <v>0</v>
      </c>
      <c r="W2733" s="7" t="e">
        <f>VLOOKUP(F2733,'[7]乡镇通三级、旅游资源产业路项目明细'!$F$8:$S$1305,14,0)</f>
        <v>#N/A</v>
      </c>
      <c r="AA2733" s="7" t="e">
        <f>_xlfn.XLOOKUP(F2733,'[8]乡镇通三级、旅游资源产业路项目明细'!$U:$U,'[8]乡镇通三级、旅游资源产业路项目明细'!$U:$U)</f>
        <v>#N/A</v>
      </c>
      <c r="AB2733" s="7" t="e">
        <f>VLOOKUP(F2733,[9]项目建设投资计划表!$L$7:$O$83,4,0)</f>
        <v>#N/A</v>
      </c>
    </row>
    <row r="2734" spans="1:28" ht="25.15" customHeight="1" outlineLevel="3" x14ac:dyDescent="0.4">
      <c r="A2734" s="4" t="s">
        <v>22</v>
      </c>
      <c r="B2734" s="4" t="s">
        <v>178</v>
      </c>
      <c r="C2734" s="4" t="s">
        <v>8166</v>
      </c>
      <c r="D2734" s="4" t="s">
        <v>8182</v>
      </c>
      <c r="E2734" s="9"/>
      <c r="F2734" s="4" t="s">
        <v>8183</v>
      </c>
      <c r="G2734" s="4" t="s">
        <v>275</v>
      </c>
      <c r="H2734" s="9" t="s">
        <v>200</v>
      </c>
      <c r="I2734" s="9" t="s">
        <v>8184</v>
      </c>
      <c r="J2734" s="4">
        <v>1.8</v>
      </c>
      <c r="K2734" s="4" t="s">
        <v>346</v>
      </c>
      <c r="L2734" s="4">
        <v>0</v>
      </c>
      <c r="M2734" s="4">
        <v>1.8</v>
      </c>
      <c r="N2734" s="4"/>
      <c r="O2734" s="4" t="s">
        <v>293</v>
      </c>
      <c r="P2734" s="4" t="s">
        <v>279</v>
      </c>
      <c r="Q2734" s="4" t="s">
        <v>8185</v>
      </c>
      <c r="R2734" s="4"/>
      <c r="S2734" s="18"/>
      <c r="U2734" s="7">
        <f>VLOOKUP(F2734,[6]农村公路!$I$6:$W$11652,15,0)</f>
        <v>1.8</v>
      </c>
      <c r="V2734" s="7">
        <f t="shared" si="135"/>
        <v>0</v>
      </c>
      <c r="W2734" s="7" t="e">
        <f>VLOOKUP(F2734,'[7]乡镇通三级、旅游资源产业路项目明细'!$F$8:$S$1305,14,0)</f>
        <v>#N/A</v>
      </c>
      <c r="AA2734" s="7" t="e">
        <f>_xlfn.XLOOKUP(F2734,'[8]乡镇通三级、旅游资源产业路项目明细'!$U:$U,'[8]乡镇通三级、旅游资源产业路项目明细'!$U:$U)</f>
        <v>#N/A</v>
      </c>
      <c r="AB2734" s="7" t="e">
        <f>VLOOKUP(F2734,[9]项目建设投资计划表!$L$7:$O$83,4,0)</f>
        <v>#N/A</v>
      </c>
    </row>
    <row r="2735" spans="1:28" ht="25.15" customHeight="1" outlineLevel="3" x14ac:dyDescent="0.4">
      <c r="A2735" s="4" t="s">
        <v>22</v>
      </c>
      <c r="B2735" s="4" t="s">
        <v>178</v>
      </c>
      <c r="C2735" s="4" t="s">
        <v>8161</v>
      </c>
      <c r="D2735" s="4" t="s">
        <v>4891</v>
      </c>
      <c r="E2735" s="9"/>
      <c r="F2735" s="4" t="s">
        <v>8186</v>
      </c>
      <c r="G2735" s="4" t="s">
        <v>275</v>
      </c>
      <c r="H2735" s="9" t="s">
        <v>200</v>
      </c>
      <c r="I2735" s="9" t="s">
        <v>8187</v>
      </c>
      <c r="J2735" s="4">
        <v>1.4119999999999999</v>
      </c>
      <c r="K2735" s="4" t="s">
        <v>346</v>
      </c>
      <c r="L2735" s="4">
        <v>0</v>
      </c>
      <c r="M2735" s="4">
        <v>1.4119999999999999</v>
      </c>
      <c r="N2735" s="4"/>
      <c r="O2735" s="4" t="s">
        <v>293</v>
      </c>
      <c r="P2735" s="4" t="s">
        <v>279</v>
      </c>
      <c r="Q2735" s="4" t="s">
        <v>8188</v>
      </c>
      <c r="R2735" s="4"/>
      <c r="S2735" s="18"/>
      <c r="U2735" s="7">
        <f>VLOOKUP(F2735,[6]农村公路!$I$6:$W$11652,15,0)</f>
        <v>1.4119999999999999</v>
      </c>
      <c r="V2735" s="7">
        <f t="shared" si="135"/>
        <v>0</v>
      </c>
      <c r="W2735" s="7" t="e">
        <f>VLOOKUP(F2735,'[7]乡镇通三级、旅游资源产业路项目明细'!$F$8:$S$1305,14,0)</f>
        <v>#N/A</v>
      </c>
      <c r="AA2735" s="7" t="e">
        <f>_xlfn.XLOOKUP(F2735,'[8]乡镇通三级、旅游资源产业路项目明细'!$U:$U,'[8]乡镇通三级、旅游资源产业路项目明细'!$U:$U)</f>
        <v>#N/A</v>
      </c>
      <c r="AB2735" s="7" t="e">
        <f>VLOOKUP(F2735,[9]项目建设投资计划表!$L$7:$O$83,4,0)</f>
        <v>#N/A</v>
      </c>
    </row>
    <row r="2736" spans="1:28" ht="25.15" customHeight="1" outlineLevel="3" x14ac:dyDescent="0.4">
      <c r="A2736" s="4" t="s">
        <v>22</v>
      </c>
      <c r="B2736" s="4" t="s">
        <v>178</v>
      </c>
      <c r="C2736" s="4" t="s">
        <v>8189</v>
      </c>
      <c r="D2736" s="4" t="s">
        <v>1279</v>
      </c>
      <c r="E2736" s="9"/>
      <c r="F2736" s="4" t="s">
        <v>8190</v>
      </c>
      <c r="G2736" s="4" t="s">
        <v>275</v>
      </c>
      <c r="H2736" s="9" t="s">
        <v>200</v>
      </c>
      <c r="I2736" s="9" t="s">
        <v>8191</v>
      </c>
      <c r="J2736" s="4">
        <v>3.8</v>
      </c>
      <c r="K2736" s="4" t="s">
        <v>2133</v>
      </c>
      <c r="L2736" s="4">
        <v>0</v>
      </c>
      <c r="M2736" s="4">
        <v>3.8</v>
      </c>
      <c r="N2736" s="4"/>
      <c r="O2736" s="4" t="s">
        <v>293</v>
      </c>
      <c r="P2736" s="4" t="s">
        <v>279</v>
      </c>
      <c r="Q2736" s="4" t="s">
        <v>8192</v>
      </c>
      <c r="R2736" s="4"/>
      <c r="S2736" s="18"/>
      <c r="U2736" s="7">
        <f>VLOOKUP(F2736,[6]农村公路!$I$6:$W$11652,15,0)</f>
        <v>3.8</v>
      </c>
      <c r="V2736" s="7">
        <f t="shared" si="135"/>
        <v>0</v>
      </c>
      <c r="W2736" s="7" t="e">
        <f>VLOOKUP(F2736,'[7]乡镇通三级、旅游资源产业路项目明细'!$F$8:$S$1305,14,0)</f>
        <v>#N/A</v>
      </c>
      <c r="AA2736" s="7" t="e">
        <f>_xlfn.XLOOKUP(F2736,'[8]乡镇通三级、旅游资源产业路项目明细'!$U:$U,'[8]乡镇通三级、旅游资源产业路项目明细'!$U:$U)</f>
        <v>#N/A</v>
      </c>
      <c r="AB2736" s="7" t="e">
        <f>VLOOKUP(F2736,[9]项目建设投资计划表!$L$7:$O$83,4,0)</f>
        <v>#N/A</v>
      </c>
    </row>
    <row r="2737" spans="1:28" ht="25.15" customHeight="1" outlineLevel="3" x14ac:dyDescent="0.4">
      <c r="A2737" s="4" t="s">
        <v>22</v>
      </c>
      <c r="B2737" s="4" t="s">
        <v>178</v>
      </c>
      <c r="C2737" s="4" t="s">
        <v>8193</v>
      </c>
      <c r="D2737" s="4" t="s">
        <v>8194</v>
      </c>
      <c r="E2737" s="9"/>
      <c r="F2737" s="4" t="s">
        <v>8195</v>
      </c>
      <c r="G2737" s="4" t="s">
        <v>275</v>
      </c>
      <c r="H2737" s="9" t="s">
        <v>200</v>
      </c>
      <c r="I2737" s="9" t="s">
        <v>8196</v>
      </c>
      <c r="J2737" s="4">
        <v>0.8</v>
      </c>
      <c r="K2737" s="4" t="s">
        <v>284</v>
      </c>
      <c r="L2737" s="4">
        <v>0</v>
      </c>
      <c r="M2737" s="4">
        <v>0.8</v>
      </c>
      <c r="N2737" s="4"/>
      <c r="O2737" s="4" t="s">
        <v>293</v>
      </c>
      <c r="P2737" s="4" t="s">
        <v>279</v>
      </c>
      <c r="Q2737" s="4" t="s">
        <v>8197</v>
      </c>
      <c r="R2737" s="4"/>
      <c r="S2737" s="18"/>
      <c r="U2737" s="7">
        <f>VLOOKUP(F2737,[6]农村公路!$I$6:$W$11652,15,0)</f>
        <v>0.8</v>
      </c>
      <c r="V2737" s="7">
        <f t="shared" si="135"/>
        <v>0</v>
      </c>
      <c r="W2737" s="7" t="e">
        <f>VLOOKUP(F2737,'[7]乡镇通三级、旅游资源产业路项目明细'!$F$8:$S$1305,14,0)</f>
        <v>#N/A</v>
      </c>
      <c r="AA2737" s="7" t="e">
        <f>_xlfn.XLOOKUP(F2737,'[8]乡镇通三级、旅游资源产业路项目明细'!$U:$U,'[8]乡镇通三级、旅游资源产业路项目明细'!$U:$U)</f>
        <v>#N/A</v>
      </c>
      <c r="AB2737" s="7" t="e">
        <f>VLOOKUP(F2737,[9]项目建设投资计划表!$L$7:$O$83,4,0)</f>
        <v>#N/A</v>
      </c>
    </row>
    <row r="2738" spans="1:28" ht="25.15" customHeight="1" outlineLevel="3" x14ac:dyDescent="0.4">
      <c r="A2738" s="4" t="s">
        <v>22</v>
      </c>
      <c r="B2738" s="4" t="s">
        <v>178</v>
      </c>
      <c r="C2738" s="4" t="s">
        <v>8198</v>
      </c>
      <c r="D2738" s="4" t="s">
        <v>8199</v>
      </c>
      <c r="E2738" s="9"/>
      <c r="F2738" s="4" t="s">
        <v>8200</v>
      </c>
      <c r="G2738" s="4" t="s">
        <v>275</v>
      </c>
      <c r="H2738" s="9" t="s">
        <v>200</v>
      </c>
      <c r="I2738" s="9" t="s">
        <v>8201</v>
      </c>
      <c r="J2738" s="4">
        <v>1.31</v>
      </c>
      <c r="K2738" s="4" t="s">
        <v>284</v>
      </c>
      <c r="L2738" s="4">
        <v>0</v>
      </c>
      <c r="M2738" s="4">
        <v>1.31</v>
      </c>
      <c r="N2738" s="4"/>
      <c r="O2738" s="4" t="s">
        <v>293</v>
      </c>
      <c r="P2738" s="4" t="s">
        <v>279</v>
      </c>
      <c r="Q2738" s="4" t="s">
        <v>8202</v>
      </c>
      <c r="R2738" s="4"/>
      <c r="S2738" s="18"/>
      <c r="U2738" s="7">
        <f>VLOOKUP(F2738,[6]农村公路!$I$6:$W$11652,15,0)</f>
        <v>1.31</v>
      </c>
      <c r="V2738" s="7">
        <f t="shared" si="135"/>
        <v>0</v>
      </c>
      <c r="W2738" s="7" t="e">
        <f>VLOOKUP(F2738,'[7]乡镇通三级、旅游资源产业路项目明细'!$F$8:$S$1305,14,0)</f>
        <v>#N/A</v>
      </c>
      <c r="AA2738" s="7" t="e">
        <f>_xlfn.XLOOKUP(F2738,'[8]乡镇通三级、旅游资源产业路项目明细'!$U:$U,'[8]乡镇通三级、旅游资源产业路项目明细'!$U:$U)</f>
        <v>#N/A</v>
      </c>
      <c r="AB2738" s="7" t="e">
        <f>VLOOKUP(F2738,[9]项目建设投资计划表!$L$7:$O$83,4,0)</f>
        <v>#N/A</v>
      </c>
    </row>
    <row r="2739" spans="1:28" ht="25.15" customHeight="1" outlineLevel="3" x14ac:dyDescent="0.4">
      <c r="A2739" s="4" t="s">
        <v>22</v>
      </c>
      <c r="B2739" s="4" t="s">
        <v>178</v>
      </c>
      <c r="C2739" s="4" t="s">
        <v>8203</v>
      </c>
      <c r="D2739" s="4" t="s">
        <v>8204</v>
      </c>
      <c r="E2739" s="9"/>
      <c r="F2739" s="4" t="s">
        <v>8205</v>
      </c>
      <c r="G2739" s="4" t="s">
        <v>275</v>
      </c>
      <c r="H2739" s="9" t="s">
        <v>200</v>
      </c>
      <c r="I2739" s="9" t="s">
        <v>8206</v>
      </c>
      <c r="J2739" s="4">
        <v>1.8</v>
      </c>
      <c r="K2739" s="4" t="s">
        <v>284</v>
      </c>
      <c r="L2739" s="4">
        <v>0</v>
      </c>
      <c r="M2739" s="4">
        <v>1.8</v>
      </c>
      <c r="N2739" s="4"/>
      <c r="O2739" s="4" t="s">
        <v>293</v>
      </c>
      <c r="P2739" s="4" t="s">
        <v>279</v>
      </c>
      <c r="Q2739" s="4" t="s">
        <v>8207</v>
      </c>
      <c r="R2739" s="4"/>
      <c r="S2739" s="18"/>
      <c r="U2739" s="7">
        <f>VLOOKUP(F2739,[6]农村公路!$I$6:$W$11652,15,0)</f>
        <v>1.8</v>
      </c>
      <c r="V2739" s="7">
        <f t="shared" si="135"/>
        <v>0</v>
      </c>
      <c r="W2739" s="7" t="e">
        <f>VLOOKUP(F2739,'[7]乡镇通三级、旅游资源产业路项目明细'!$F$8:$S$1305,14,0)</f>
        <v>#N/A</v>
      </c>
      <c r="AA2739" s="7" t="e">
        <f>_xlfn.XLOOKUP(F2739,'[8]乡镇通三级、旅游资源产业路项目明细'!$U:$U,'[8]乡镇通三级、旅游资源产业路项目明细'!$U:$U)</f>
        <v>#N/A</v>
      </c>
      <c r="AB2739" s="7" t="e">
        <f>VLOOKUP(F2739,[9]项目建设投资计划表!$L$7:$O$83,4,0)</f>
        <v>#N/A</v>
      </c>
    </row>
    <row r="2740" spans="1:28" ht="25.15" customHeight="1" outlineLevel="3" x14ac:dyDescent="0.4">
      <c r="A2740" s="4" t="s">
        <v>22</v>
      </c>
      <c r="B2740" s="4" t="s">
        <v>178</v>
      </c>
      <c r="C2740" s="4" t="s">
        <v>8161</v>
      </c>
      <c r="D2740" s="4" t="s">
        <v>8208</v>
      </c>
      <c r="E2740" s="9"/>
      <c r="F2740" s="4" t="s">
        <v>8209</v>
      </c>
      <c r="G2740" s="4" t="s">
        <v>275</v>
      </c>
      <c r="H2740" s="9" t="s">
        <v>200</v>
      </c>
      <c r="I2740" s="9" t="s">
        <v>8210</v>
      </c>
      <c r="J2740" s="4">
        <v>3.5</v>
      </c>
      <c r="K2740" s="4" t="s">
        <v>284</v>
      </c>
      <c r="L2740" s="4">
        <v>0</v>
      </c>
      <c r="M2740" s="4">
        <v>3.5</v>
      </c>
      <c r="N2740" s="4"/>
      <c r="O2740" s="4" t="s">
        <v>293</v>
      </c>
      <c r="P2740" s="4" t="s">
        <v>279</v>
      </c>
      <c r="Q2740" s="4" t="s">
        <v>8211</v>
      </c>
      <c r="R2740" s="4"/>
      <c r="S2740" s="18"/>
      <c r="U2740" s="7">
        <f>VLOOKUP(F2740,[6]农村公路!$I$6:$W$11652,15,0)</f>
        <v>3.5</v>
      </c>
      <c r="V2740" s="7">
        <f t="shared" si="135"/>
        <v>0</v>
      </c>
      <c r="W2740" s="7" t="e">
        <f>VLOOKUP(F2740,'[7]乡镇通三级、旅游资源产业路项目明细'!$F$8:$S$1305,14,0)</f>
        <v>#N/A</v>
      </c>
      <c r="AA2740" s="7" t="e">
        <f>_xlfn.XLOOKUP(F2740,'[8]乡镇通三级、旅游资源产业路项目明细'!$U:$U,'[8]乡镇通三级、旅游资源产业路项目明细'!$U:$U)</f>
        <v>#N/A</v>
      </c>
      <c r="AB2740" s="7" t="e">
        <f>VLOOKUP(F2740,[9]项目建设投资计划表!$L$7:$O$83,4,0)</f>
        <v>#N/A</v>
      </c>
    </row>
    <row r="2741" spans="1:28" ht="25.15" customHeight="1" outlineLevel="3" x14ac:dyDescent="0.4">
      <c r="A2741" s="4" t="s">
        <v>22</v>
      </c>
      <c r="B2741" s="4" t="s">
        <v>178</v>
      </c>
      <c r="C2741" s="4" t="s">
        <v>8161</v>
      </c>
      <c r="D2741" s="4" t="s">
        <v>8212</v>
      </c>
      <c r="E2741" s="9"/>
      <c r="F2741" s="4" t="s">
        <v>8213</v>
      </c>
      <c r="G2741" s="4" t="s">
        <v>275</v>
      </c>
      <c r="H2741" s="9" t="s">
        <v>200</v>
      </c>
      <c r="I2741" s="9" t="s">
        <v>8214</v>
      </c>
      <c r="J2741" s="4">
        <v>1.1000000000000001</v>
      </c>
      <c r="K2741" s="4" t="s">
        <v>527</v>
      </c>
      <c r="L2741" s="4">
        <v>0</v>
      </c>
      <c r="M2741" s="4">
        <v>1.1000000000000001</v>
      </c>
      <c r="N2741" s="4"/>
      <c r="O2741" s="4" t="s">
        <v>293</v>
      </c>
      <c r="P2741" s="4" t="s">
        <v>279</v>
      </c>
      <c r="Q2741" s="4" t="s">
        <v>8215</v>
      </c>
      <c r="R2741" s="4"/>
      <c r="S2741" s="18"/>
      <c r="U2741" s="7">
        <f>VLOOKUP(F2741,[6]农村公路!$I$6:$W$11652,15,0)</f>
        <v>1.1000000000000001</v>
      </c>
      <c r="V2741" s="7">
        <f t="shared" si="135"/>
        <v>0</v>
      </c>
      <c r="W2741" s="7" t="e">
        <f>VLOOKUP(F2741,'[7]乡镇通三级、旅游资源产业路项目明细'!$F$8:$S$1305,14,0)</f>
        <v>#N/A</v>
      </c>
      <c r="AA2741" s="7" t="e">
        <f>_xlfn.XLOOKUP(F2741,'[8]乡镇通三级、旅游资源产业路项目明细'!$U:$U,'[8]乡镇通三级、旅游资源产业路项目明细'!$U:$U)</f>
        <v>#N/A</v>
      </c>
      <c r="AB2741" s="7" t="e">
        <f>VLOOKUP(F2741,[9]项目建设投资计划表!$L$7:$O$83,4,0)</f>
        <v>#N/A</v>
      </c>
    </row>
    <row r="2742" spans="1:28" ht="25.15" customHeight="1" outlineLevel="3" x14ac:dyDescent="0.4">
      <c r="A2742" s="4" t="s">
        <v>22</v>
      </c>
      <c r="B2742" s="4" t="s">
        <v>178</v>
      </c>
      <c r="C2742" s="4" t="s">
        <v>8161</v>
      </c>
      <c r="D2742" s="4" t="s">
        <v>8216</v>
      </c>
      <c r="E2742" s="9"/>
      <c r="F2742" s="4" t="s">
        <v>8217</v>
      </c>
      <c r="G2742" s="4" t="s">
        <v>275</v>
      </c>
      <c r="H2742" s="9" t="s">
        <v>200</v>
      </c>
      <c r="I2742" s="9" t="s">
        <v>8218</v>
      </c>
      <c r="J2742" s="4">
        <v>0.8</v>
      </c>
      <c r="K2742" s="4" t="s">
        <v>346</v>
      </c>
      <c r="L2742" s="4">
        <v>0</v>
      </c>
      <c r="M2742" s="4">
        <v>0.8</v>
      </c>
      <c r="N2742" s="4"/>
      <c r="O2742" s="4" t="s">
        <v>293</v>
      </c>
      <c r="P2742" s="4" t="s">
        <v>279</v>
      </c>
      <c r="Q2742" s="4" t="s">
        <v>8219</v>
      </c>
      <c r="R2742" s="4"/>
      <c r="S2742" s="18"/>
      <c r="U2742" s="7">
        <f>VLOOKUP(F2742,[6]农村公路!$I$6:$W$11652,15,0)</f>
        <v>0.8</v>
      </c>
      <c r="V2742" s="7">
        <f t="shared" si="135"/>
        <v>0</v>
      </c>
      <c r="W2742" s="7" t="e">
        <f>VLOOKUP(F2742,'[7]乡镇通三级、旅游资源产业路项目明细'!$F$8:$S$1305,14,0)</f>
        <v>#N/A</v>
      </c>
      <c r="AA2742" s="7" t="e">
        <f>_xlfn.XLOOKUP(F2742,'[8]乡镇通三级、旅游资源产业路项目明细'!$U:$U,'[8]乡镇通三级、旅游资源产业路项目明细'!$U:$U)</f>
        <v>#N/A</v>
      </c>
      <c r="AB2742" s="7" t="e">
        <f>VLOOKUP(F2742,[9]项目建设投资计划表!$L$7:$O$83,4,0)</f>
        <v>#N/A</v>
      </c>
    </row>
    <row r="2743" spans="1:28" ht="25.15" customHeight="1" outlineLevel="3" x14ac:dyDescent="0.4">
      <c r="A2743" s="4" t="s">
        <v>22</v>
      </c>
      <c r="B2743" s="4" t="s">
        <v>178</v>
      </c>
      <c r="C2743" s="4" t="s">
        <v>8203</v>
      </c>
      <c r="D2743" s="4" t="s">
        <v>8220</v>
      </c>
      <c r="E2743" s="9"/>
      <c r="F2743" s="4" t="s">
        <v>8221</v>
      </c>
      <c r="G2743" s="4" t="s">
        <v>275</v>
      </c>
      <c r="H2743" s="9" t="s">
        <v>200</v>
      </c>
      <c r="I2743" s="9" t="s">
        <v>8222</v>
      </c>
      <c r="J2743" s="4">
        <v>2</v>
      </c>
      <c r="K2743" s="4" t="s">
        <v>284</v>
      </c>
      <c r="L2743" s="4">
        <v>0</v>
      </c>
      <c r="M2743" s="4">
        <v>2</v>
      </c>
      <c r="N2743" s="4"/>
      <c r="O2743" s="4" t="s">
        <v>293</v>
      </c>
      <c r="P2743" s="4" t="s">
        <v>279</v>
      </c>
      <c r="Q2743" s="4" t="s">
        <v>8223</v>
      </c>
      <c r="R2743" s="4"/>
      <c r="S2743" s="18"/>
      <c r="U2743" s="7">
        <f>VLOOKUP(F2743,[6]农村公路!$I$6:$W$11652,15,0)</f>
        <v>2</v>
      </c>
      <c r="V2743" s="7">
        <f t="shared" si="135"/>
        <v>0</v>
      </c>
      <c r="W2743" s="7" t="e">
        <f>VLOOKUP(F2743,'[7]乡镇通三级、旅游资源产业路项目明细'!$F$8:$S$1305,14,0)</f>
        <v>#N/A</v>
      </c>
      <c r="AA2743" s="7" t="e">
        <f>_xlfn.XLOOKUP(F2743,'[8]乡镇通三级、旅游资源产业路项目明细'!$U:$U,'[8]乡镇通三级、旅游资源产业路项目明细'!$U:$U)</f>
        <v>#N/A</v>
      </c>
      <c r="AB2743" s="7" t="e">
        <f>VLOOKUP(F2743,[9]项目建设投资计划表!$L$7:$O$83,4,0)</f>
        <v>#N/A</v>
      </c>
    </row>
    <row r="2744" spans="1:28" ht="25.15" customHeight="1" outlineLevel="3" x14ac:dyDescent="0.4">
      <c r="A2744" s="4" t="s">
        <v>22</v>
      </c>
      <c r="B2744" s="4" t="s">
        <v>178</v>
      </c>
      <c r="C2744" s="4" t="s">
        <v>8224</v>
      </c>
      <c r="D2744" s="4" t="s">
        <v>8225</v>
      </c>
      <c r="E2744" s="9"/>
      <c r="F2744" s="4" t="s">
        <v>8226</v>
      </c>
      <c r="G2744" s="4" t="s">
        <v>275</v>
      </c>
      <c r="H2744" s="9" t="s">
        <v>200</v>
      </c>
      <c r="I2744" s="9" t="s">
        <v>8227</v>
      </c>
      <c r="J2744" s="4">
        <v>5</v>
      </c>
      <c r="K2744" s="4" t="s">
        <v>284</v>
      </c>
      <c r="L2744" s="4">
        <v>0</v>
      </c>
      <c r="M2744" s="4">
        <v>5</v>
      </c>
      <c r="N2744" s="4"/>
      <c r="O2744" s="4" t="s">
        <v>363</v>
      </c>
      <c r="P2744" s="4" t="s">
        <v>279</v>
      </c>
      <c r="Q2744" s="4" t="s">
        <v>8228</v>
      </c>
      <c r="R2744" s="4"/>
      <c r="S2744" s="18"/>
      <c r="U2744" s="7">
        <f>VLOOKUP(F2744,[6]农村公路!$I$6:$W$11652,15,0)</f>
        <v>5</v>
      </c>
      <c r="V2744" s="7">
        <f t="shared" si="135"/>
        <v>0</v>
      </c>
      <c r="W2744" s="7" t="e">
        <f>VLOOKUP(F2744,'[7]乡镇通三级、旅游资源产业路项目明细'!$F$8:$S$1305,14,0)</f>
        <v>#N/A</v>
      </c>
      <c r="AA2744" s="7" t="e">
        <f>_xlfn.XLOOKUP(F2744,'[8]乡镇通三级、旅游资源产业路项目明细'!$U:$U,'[8]乡镇通三级、旅游资源产业路项目明细'!$U:$U)</f>
        <v>#N/A</v>
      </c>
      <c r="AB2744" s="7" t="e">
        <f>VLOOKUP(F2744,[9]项目建设投资计划表!$L$7:$O$83,4,0)</f>
        <v>#N/A</v>
      </c>
    </row>
    <row r="2745" spans="1:28" ht="25.15" customHeight="1" outlineLevel="3" x14ac:dyDescent="0.4">
      <c r="A2745" s="4" t="s">
        <v>22</v>
      </c>
      <c r="B2745" s="4" t="s">
        <v>178</v>
      </c>
      <c r="C2745" s="4" t="s">
        <v>8136</v>
      </c>
      <c r="D2745" s="4" t="s">
        <v>4146</v>
      </c>
      <c r="E2745" s="9"/>
      <c r="F2745" s="4" t="s">
        <v>8229</v>
      </c>
      <c r="G2745" s="4" t="s">
        <v>275</v>
      </c>
      <c r="H2745" s="9" t="s">
        <v>291</v>
      </c>
      <c r="I2745" s="9" t="s">
        <v>8230</v>
      </c>
      <c r="J2745" s="4">
        <v>4.8</v>
      </c>
      <c r="K2745" s="4" t="s">
        <v>284</v>
      </c>
      <c r="L2745" s="4">
        <v>0</v>
      </c>
      <c r="M2745" s="4">
        <v>1.647</v>
      </c>
      <c r="N2745" s="4"/>
      <c r="O2745" s="4" t="s">
        <v>293</v>
      </c>
      <c r="P2745" s="4" t="s">
        <v>279</v>
      </c>
      <c r="Q2745" s="4" t="s">
        <v>8231</v>
      </c>
      <c r="R2745" s="4" t="s">
        <v>366</v>
      </c>
      <c r="S2745" s="18"/>
      <c r="U2745" s="7">
        <f>VLOOKUP(F2745,[6]农村公路!$I$6:$W$11652,15,0)</f>
        <v>4.8</v>
      </c>
      <c r="V2745" s="7">
        <f t="shared" si="135"/>
        <v>0</v>
      </c>
      <c r="W2745" s="7">
        <f>VLOOKUP(F2745,'[7]2021年备案'!$F$8:$S$1293,14,0)</f>
        <v>3.0550000000000002</v>
      </c>
      <c r="X2745" s="7">
        <f>J2745-W2745</f>
        <v>1.7449999999999997</v>
      </c>
      <c r="Y2745" s="7">
        <f>X2745-M2745</f>
        <v>9.7999999999999643E-2</v>
      </c>
      <c r="AA2745" s="7" t="str">
        <f>_xlfn.XLOOKUP(F2745,'[8]乡镇通三级、旅游资源产业路项目明细'!$U:$U,'[8]乡镇通三级、旅游资源产业路项目明细'!$U:$U)</f>
        <v>枧埠至仁盛农业基地连接路</v>
      </c>
      <c r="AB2745" s="7" t="e">
        <f>VLOOKUP(F2745,[9]项目建设投资计划表!$L$7:$O$83,4,0)</f>
        <v>#N/A</v>
      </c>
    </row>
    <row r="2746" spans="1:28" ht="25.15" customHeight="1" outlineLevel="3" x14ac:dyDescent="0.4">
      <c r="A2746" s="4" t="s">
        <v>22</v>
      </c>
      <c r="B2746" s="4" t="s">
        <v>178</v>
      </c>
      <c r="C2746" s="4" t="s">
        <v>1441</v>
      </c>
      <c r="D2746" s="4" t="s">
        <v>8232</v>
      </c>
      <c r="E2746" s="9"/>
      <c r="F2746" s="4" t="s">
        <v>8233</v>
      </c>
      <c r="G2746" s="4" t="s">
        <v>275</v>
      </c>
      <c r="H2746" s="9" t="s">
        <v>291</v>
      </c>
      <c r="I2746" s="9" t="s">
        <v>8234</v>
      </c>
      <c r="J2746" s="4">
        <v>0.94499999999999995</v>
      </c>
      <c r="K2746" s="4" t="s">
        <v>284</v>
      </c>
      <c r="L2746" s="4">
        <v>0</v>
      </c>
      <c r="M2746" s="4">
        <v>0.94499999999999995</v>
      </c>
      <c r="N2746" s="4"/>
      <c r="O2746" s="4" t="s">
        <v>293</v>
      </c>
      <c r="P2746" s="4" t="s">
        <v>279</v>
      </c>
      <c r="Q2746" s="4" t="s">
        <v>8235</v>
      </c>
      <c r="R2746" s="4"/>
      <c r="S2746" s="18"/>
      <c r="U2746" s="7">
        <f>VLOOKUP(F2746,[6]农村公路!$I$6:$W$11652,15,0)</f>
        <v>0.94499999999999995</v>
      </c>
      <c r="V2746" s="7">
        <f t="shared" si="135"/>
        <v>0</v>
      </c>
      <c r="W2746" s="7" t="e">
        <f>VLOOKUP(F2746,'[7]乡镇通三级、旅游资源产业路项目明细'!$F$8:$S$1305,14,0)</f>
        <v>#N/A</v>
      </c>
      <c r="AA2746" s="7" t="e">
        <f>_xlfn.XLOOKUP(F2746,'[8]乡镇通三级、旅游资源产业路项目明细'!$U:$U,'[8]乡镇通三级、旅游资源产业路项目明细'!$U:$U)</f>
        <v>#N/A</v>
      </c>
      <c r="AB2746" s="7" t="e">
        <f>VLOOKUP(F2746,[9]项目建设投资计划表!$L$7:$O$83,4,0)</f>
        <v>#N/A</v>
      </c>
    </row>
    <row r="2747" spans="1:28" ht="25.15" customHeight="1" outlineLevel="3" x14ac:dyDescent="0.4">
      <c r="A2747" s="4" t="s">
        <v>22</v>
      </c>
      <c r="B2747" s="4" t="s">
        <v>178</v>
      </c>
      <c r="C2747" s="4" t="s">
        <v>8236</v>
      </c>
      <c r="D2747" s="4" t="s">
        <v>8237</v>
      </c>
      <c r="E2747" s="9"/>
      <c r="F2747" s="4" t="s">
        <v>8238</v>
      </c>
      <c r="G2747" s="4" t="s">
        <v>275</v>
      </c>
      <c r="H2747" s="9" t="s">
        <v>291</v>
      </c>
      <c r="I2747" s="9" t="s">
        <v>8239</v>
      </c>
      <c r="J2747" s="4">
        <v>1.85</v>
      </c>
      <c r="K2747" s="4" t="s">
        <v>284</v>
      </c>
      <c r="L2747" s="4">
        <v>0</v>
      </c>
      <c r="M2747" s="4">
        <v>1.85</v>
      </c>
      <c r="N2747" s="4"/>
      <c r="O2747" s="4" t="s">
        <v>293</v>
      </c>
      <c r="P2747" s="4" t="s">
        <v>279</v>
      </c>
      <c r="Q2747" s="4" t="s">
        <v>8240</v>
      </c>
      <c r="R2747" s="4"/>
      <c r="S2747" s="18"/>
      <c r="U2747" s="7">
        <f>VLOOKUP(F2747,[6]农村公路!$I$6:$W$11652,15,0)</f>
        <v>1.85</v>
      </c>
      <c r="V2747" s="7">
        <f t="shared" si="135"/>
        <v>0</v>
      </c>
      <c r="W2747" s="7" t="e">
        <f>VLOOKUP(F2747,'[7]乡镇通三级、旅游资源产业路项目明细'!$F$8:$S$1305,14,0)</f>
        <v>#N/A</v>
      </c>
      <c r="AA2747" s="7" t="e">
        <f>_xlfn.XLOOKUP(F2747,'[8]乡镇通三级、旅游资源产业路项目明细'!$U:$U,'[8]乡镇通三级、旅游资源产业路项目明细'!$U:$U)</f>
        <v>#N/A</v>
      </c>
      <c r="AB2747" s="7" t="e">
        <f>VLOOKUP(F2747,[9]项目建设投资计划表!$L$7:$O$83,4,0)</f>
        <v>#N/A</v>
      </c>
    </row>
    <row r="2748" spans="1:28" ht="25.15" customHeight="1" outlineLevel="3" x14ac:dyDescent="0.4">
      <c r="A2748" s="4" t="s">
        <v>22</v>
      </c>
      <c r="B2748" s="4" t="s">
        <v>178</v>
      </c>
      <c r="C2748" s="4" t="s">
        <v>8166</v>
      </c>
      <c r="D2748" s="4" t="s">
        <v>8241</v>
      </c>
      <c r="E2748" s="9"/>
      <c r="F2748" s="4" t="s">
        <v>8242</v>
      </c>
      <c r="G2748" s="4" t="s">
        <v>275</v>
      </c>
      <c r="H2748" s="9" t="s">
        <v>291</v>
      </c>
      <c r="I2748" s="9" t="s">
        <v>8243</v>
      </c>
      <c r="J2748" s="4">
        <v>2.8</v>
      </c>
      <c r="K2748" s="4" t="s">
        <v>346</v>
      </c>
      <c r="L2748" s="4">
        <v>0</v>
      </c>
      <c r="M2748" s="4">
        <v>2.8</v>
      </c>
      <c r="N2748" s="4"/>
      <c r="O2748" s="4" t="s">
        <v>293</v>
      </c>
      <c r="P2748" s="4" t="s">
        <v>279</v>
      </c>
      <c r="Q2748" s="4" t="s">
        <v>8244</v>
      </c>
      <c r="R2748" s="4"/>
      <c r="S2748" s="18"/>
      <c r="U2748" s="7">
        <f>VLOOKUP(F2748,[6]农村公路!$I$6:$W$11652,15,0)</f>
        <v>2.8</v>
      </c>
      <c r="V2748" s="7">
        <f t="shared" si="135"/>
        <v>0</v>
      </c>
      <c r="W2748" s="7" t="e">
        <f>VLOOKUP(F2748,'[7]乡镇通三级、旅游资源产业路项目明细'!$F$8:$S$1305,14,0)</f>
        <v>#N/A</v>
      </c>
      <c r="AA2748" s="7" t="e">
        <f>_xlfn.XLOOKUP(F2748,'[8]乡镇通三级、旅游资源产业路项目明细'!$U:$U,'[8]乡镇通三级、旅游资源产业路项目明细'!$U:$U)</f>
        <v>#N/A</v>
      </c>
      <c r="AB2748" s="7" t="e">
        <f>VLOOKUP(F2748,[9]项目建设投资计划表!$L$7:$O$83,4,0)</f>
        <v>#N/A</v>
      </c>
    </row>
    <row r="2749" spans="1:28" ht="25.15" customHeight="1" outlineLevel="3" x14ac:dyDescent="0.4">
      <c r="A2749" s="4" t="s">
        <v>22</v>
      </c>
      <c r="B2749" s="4" t="s">
        <v>178</v>
      </c>
      <c r="C2749" s="4" t="s">
        <v>8245</v>
      </c>
      <c r="D2749" s="4" t="s">
        <v>8246</v>
      </c>
      <c r="E2749" s="9"/>
      <c r="F2749" s="4" t="s">
        <v>8247</v>
      </c>
      <c r="G2749" s="4" t="s">
        <v>275</v>
      </c>
      <c r="H2749" s="9" t="s">
        <v>291</v>
      </c>
      <c r="I2749" s="9" t="s">
        <v>8248</v>
      </c>
      <c r="J2749" s="4">
        <v>1.107</v>
      </c>
      <c r="K2749" s="4" t="s">
        <v>284</v>
      </c>
      <c r="L2749" s="4">
        <v>0</v>
      </c>
      <c r="M2749" s="4">
        <v>1.107</v>
      </c>
      <c r="N2749" s="4"/>
      <c r="O2749" s="4" t="s">
        <v>293</v>
      </c>
      <c r="P2749" s="4" t="s">
        <v>279</v>
      </c>
      <c r="Q2749" s="4" t="s">
        <v>8249</v>
      </c>
      <c r="R2749" s="4"/>
      <c r="S2749" s="18"/>
      <c r="U2749" s="7">
        <f>VLOOKUP(F2749,[6]农村公路!$I$6:$W$11652,15,0)</f>
        <v>1.107</v>
      </c>
      <c r="V2749" s="7">
        <f t="shared" si="135"/>
        <v>0</v>
      </c>
      <c r="W2749" s="7" t="e">
        <f>VLOOKUP(F2749,'[7]乡镇通三级、旅游资源产业路项目明细'!$F$8:$S$1305,14,0)</f>
        <v>#N/A</v>
      </c>
      <c r="AA2749" s="7" t="e">
        <f>_xlfn.XLOOKUP(F2749,'[8]乡镇通三级、旅游资源产业路项目明细'!$U:$U,'[8]乡镇通三级、旅游资源产业路项目明细'!$U:$U)</f>
        <v>#N/A</v>
      </c>
      <c r="AB2749" s="7" t="e">
        <f>VLOOKUP(F2749,[9]项目建设投资计划表!$L$7:$O$83,4,0)</f>
        <v>#N/A</v>
      </c>
    </row>
    <row r="2750" spans="1:28" ht="25.15" customHeight="1" outlineLevel="3" x14ac:dyDescent="0.4">
      <c r="A2750" s="4" t="s">
        <v>22</v>
      </c>
      <c r="B2750" s="4" t="s">
        <v>178</v>
      </c>
      <c r="C2750" s="4" t="s">
        <v>8193</v>
      </c>
      <c r="D2750" s="4" t="s">
        <v>8250</v>
      </c>
      <c r="E2750" s="9"/>
      <c r="F2750" s="4" t="s">
        <v>8251</v>
      </c>
      <c r="G2750" s="4" t="s">
        <v>275</v>
      </c>
      <c r="H2750" s="9" t="s">
        <v>291</v>
      </c>
      <c r="I2750" s="9" t="s">
        <v>8252</v>
      </c>
      <c r="J2750" s="4">
        <v>2.2000000000000002</v>
      </c>
      <c r="K2750" s="4" t="s">
        <v>284</v>
      </c>
      <c r="L2750" s="4">
        <v>0</v>
      </c>
      <c r="M2750" s="4">
        <v>2.2000000000000002</v>
      </c>
      <c r="N2750" s="4"/>
      <c r="O2750" s="4" t="s">
        <v>293</v>
      </c>
      <c r="P2750" s="4" t="s">
        <v>279</v>
      </c>
      <c r="Q2750" s="4" t="s">
        <v>8253</v>
      </c>
      <c r="R2750" s="4"/>
      <c r="S2750" s="18"/>
      <c r="U2750" s="7">
        <f>VLOOKUP(F2750,[6]农村公路!$I$6:$W$11652,15,0)</f>
        <v>2.2000000000000002</v>
      </c>
      <c r="V2750" s="7">
        <f t="shared" si="135"/>
        <v>0</v>
      </c>
      <c r="W2750" s="7" t="e">
        <f>VLOOKUP(F2750,'[7]乡镇通三级、旅游资源产业路项目明细'!$F$8:$S$1305,14,0)</f>
        <v>#N/A</v>
      </c>
      <c r="AA2750" s="7" t="e">
        <f>_xlfn.XLOOKUP(F2750,'[8]乡镇通三级、旅游资源产业路项目明细'!$U:$U,'[8]乡镇通三级、旅游资源产业路项目明细'!$U:$U)</f>
        <v>#N/A</v>
      </c>
      <c r="AB2750" s="7" t="e">
        <f>VLOOKUP(F2750,[9]项目建设投资计划表!$L$7:$O$83,4,0)</f>
        <v>#N/A</v>
      </c>
    </row>
    <row r="2751" spans="1:28" ht="25.15" customHeight="1" outlineLevel="3" x14ac:dyDescent="0.4">
      <c r="A2751" s="4" t="s">
        <v>22</v>
      </c>
      <c r="B2751" s="4" t="s">
        <v>178</v>
      </c>
      <c r="C2751" s="4" t="s">
        <v>8224</v>
      </c>
      <c r="D2751" s="4" t="s">
        <v>8254</v>
      </c>
      <c r="E2751" s="9"/>
      <c r="F2751" s="4" t="s">
        <v>8255</v>
      </c>
      <c r="G2751" s="4" t="s">
        <v>275</v>
      </c>
      <c r="H2751" s="9" t="s">
        <v>291</v>
      </c>
      <c r="I2751" s="9" t="s">
        <v>8256</v>
      </c>
      <c r="J2751" s="4">
        <v>1.7</v>
      </c>
      <c r="K2751" s="4" t="s">
        <v>284</v>
      </c>
      <c r="L2751" s="4">
        <v>0</v>
      </c>
      <c r="M2751" s="4">
        <v>1.7</v>
      </c>
      <c r="N2751" s="4"/>
      <c r="O2751" s="4" t="s">
        <v>293</v>
      </c>
      <c r="P2751" s="4" t="s">
        <v>279</v>
      </c>
      <c r="Q2751" s="4" t="s">
        <v>8257</v>
      </c>
      <c r="R2751" s="4"/>
      <c r="S2751" s="18"/>
      <c r="U2751" s="7">
        <f>VLOOKUP(F2751,[6]农村公路!$I$6:$W$11652,15,0)</f>
        <v>1.7</v>
      </c>
      <c r="V2751" s="7">
        <f t="shared" si="135"/>
        <v>0</v>
      </c>
      <c r="W2751" s="7" t="e">
        <f>VLOOKUP(F2751,'[7]乡镇通三级、旅游资源产业路项目明细'!$F$8:$S$1305,14,0)</f>
        <v>#N/A</v>
      </c>
      <c r="AA2751" s="7" t="e">
        <f>_xlfn.XLOOKUP(F2751,'[8]乡镇通三级、旅游资源产业路项目明细'!$U:$U,'[8]乡镇通三级、旅游资源产业路项目明细'!$U:$U)</f>
        <v>#N/A</v>
      </c>
      <c r="AB2751" s="7" t="e">
        <f>VLOOKUP(F2751,[9]项目建设投资计划表!$L$7:$O$83,4,0)</f>
        <v>#N/A</v>
      </c>
    </row>
    <row r="2752" spans="1:28" ht="25.15" customHeight="1" outlineLevel="3" x14ac:dyDescent="0.4">
      <c r="A2752" s="4" t="s">
        <v>22</v>
      </c>
      <c r="B2752" s="4" t="s">
        <v>178</v>
      </c>
      <c r="C2752" s="4" t="s">
        <v>8193</v>
      </c>
      <c r="D2752" s="4" t="s">
        <v>8258</v>
      </c>
      <c r="E2752" s="9"/>
      <c r="F2752" s="4" t="s">
        <v>8259</v>
      </c>
      <c r="G2752" s="4" t="s">
        <v>275</v>
      </c>
      <c r="H2752" s="9" t="s">
        <v>291</v>
      </c>
      <c r="I2752" s="9" t="s">
        <v>8260</v>
      </c>
      <c r="J2752" s="4">
        <v>1.2</v>
      </c>
      <c r="K2752" s="4" t="s">
        <v>284</v>
      </c>
      <c r="L2752" s="4">
        <v>0</v>
      </c>
      <c r="M2752" s="4">
        <v>1.2</v>
      </c>
      <c r="N2752" s="4"/>
      <c r="O2752" s="4" t="s">
        <v>293</v>
      </c>
      <c r="P2752" s="4" t="s">
        <v>279</v>
      </c>
      <c r="Q2752" s="4" t="s">
        <v>8261</v>
      </c>
      <c r="R2752" s="4"/>
      <c r="S2752" s="18"/>
      <c r="U2752" s="7">
        <f>VLOOKUP(F2752,[6]农村公路!$I$6:$W$11652,15,0)</f>
        <v>1.2</v>
      </c>
      <c r="V2752" s="7">
        <f t="shared" si="135"/>
        <v>0</v>
      </c>
      <c r="W2752" s="7" t="e">
        <f>VLOOKUP(F2752,'[7]乡镇通三级、旅游资源产业路项目明细'!$F$8:$S$1305,14,0)</f>
        <v>#N/A</v>
      </c>
      <c r="AA2752" s="7" t="e">
        <f>_xlfn.XLOOKUP(F2752,'[8]乡镇通三级、旅游资源产业路项目明细'!$U:$U,'[8]乡镇通三级、旅游资源产业路项目明细'!$U:$U)</f>
        <v>#N/A</v>
      </c>
      <c r="AB2752" s="7" t="e">
        <f>VLOOKUP(F2752,[9]项目建设投资计划表!$L$7:$O$83,4,0)</f>
        <v>#N/A</v>
      </c>
    </row>
    <row r="2753" spans="1:28" ht="25.15" customHeight="1" outlineLevel="3" x14ac:dyDescent="0.4">
      <c r="A2753" s="4" t="s">
        <v>22</v>
      </c>
      <c r="B2753" s="4" t="s">
        <v>178</v>
      </c>
      <c r="C2753" s="4" t="s">
        <v>8262</v>
      </c>
      <c r="D2753" s="4" t="s">
        <v>8263</v>
      </c>
      <c r="E2753" s="9"/>
      <c r="F2753" s="4" t="s">
        <v>8264</v>
      </c>
      <c r="G2753" s="4" t="s">
        <v>275</v>
      </c>
      <c r="H2753" s="9" t="s">
        <v>291</v>
      </c>
      <c r="I2753" s="9" t="s">
        <v>8265</v>
      </c>
      <c r="J2753" s="4">
        <v>0.8</v>
      </c>
      <c r="K2753" s="4" t="s">
        <v>284</v>
      </c>
      <c r="L2753" s="4">
        <v>0</v>
      </c>
      <c r="M2753" s="4">
        <v>0.8</v>
      </c>
      <c r="N2753" s="4"/>
      <c r="O2753" s="4" t="s">
        <v>293</v>
      </c>
      <c r="P2753" s="4" t="s">
        <v>279</v>
      </c>
      <c r="Q2753" s="4" t="s">
        <v>8266</v>
      </c>
      <c r="R2753" s="4"/>
      <c r="S2753" s="18"/>
      <c r="U2753" s="7">
        <f>VLOOKUP(F2753,[6]农村公路!$I$6:$W$11652,15,0)</f>
        <v>0.8</v>
      </c>
      <c r="V2753" s="7">
        <f t="shared" si="135"/>
        <v>0</v>
      </c>
      <c r="W2753" s="7" t="e">
        <f>VLOOKUP(F2753,'[7]乡镇通三级、旅游资源产业路项目明细'!$F$8:$S$1305,14,0)</f>
        <v>#N/A</v>
      </c>
      <c r="AA2753" s="7" t="e">
        <f>_xlfn.XLOOKUP(F2753,'[8]乡镇通三级、旅游资源产业路项目明细'!$U:$U,'[8]乡镇通三级、旅游资源产业路项目明细'!$U:$U)</f>
        <v>#N/A</v>
      </c>
      <c r="AB2753" s="7" t="e">
        <f>VLOOKUP(F2753,[9]项目建设投资计划表!$L$7:$O$83,4,0)</f>
        <v>#N/A</v>
      </c>
    </row>
    <row r="2754" spans="1:28" ht="25.15" customHeight="1" outlineLevel="3" x14ac:dyDescent="0.4">
      <c r="A2754" s="4" t="s">
        <v>22</v>
      </c>
      <c r="B2754" s="4" t="s">
        <v>178</v>
      </c>
      <c r="C2754" s="4" t="s">
        <v>8166</v>
      </c>
      <c r="D2754" s="4" t="s">
        <v>7693</v>
      </c>
      <c r="E2754" s="9"/>
      <c r="F2754" s="4" t="s">
        <v>8267</v>
      </c>
      <c r="G2754" s="4" t="s">
        <v>275</v>
      </c>
      <c r="H2754" s="9" t="s">
        <v>291</v>
      </c>
      <c r="I2754" s="9" t="s">
        <v>8268</v>
      </c>
      <c r="J2754" s="4">
        <v>1.8</v>
      </c>
      <c r="K2754" s="4" t="s">
        <v>346</v>
      </c>
      <c r="L2754" s="4">
        <v>0</v>
      </c>
      <c r="M2754" s="4">
        <v>1.8</v>
      </c>
      <c r="N2754" s="4"/>
      <c r="O2754" s="4" t="s">
        <v>293</v>
      </c>
      <c r="P2754" s="4" t="s">
        <v>279</v>
      </c>
      <c r="Q2754" s="4" t="s">
        <v>8269</v>
      </c>
      <c r="R2754" s="4"/>
      <c r="S2754" s="18"/>
      <c r="U2754" s="7">
        <f>VLOOKUP(F2754,[6]农村公路!$I$6:$W$11652,15,0)</f>
        <v>1.8</v>
      </c>
      <c r="V2754" s="7">
        <f t="shared" si="135"/>
        <v>0</v>
      </c>
      <c r="W2754" s="7" t="e">
        <f>VLOOKUP(F2754,'[7]乡镇通三级、旅游资源产业路项目明细'!$F$8:$S$1305,14,0)</f>
        <v>#N/A</v>
      </c>
      <c r="AA2754" s="7" t="e">
        <f>_xlfn.XLOOKUP(F2754,'[8]乡镇通三级、旅游资源产业路项目明细'!$U:$U,'[8]乡镇通三级、旅游资源产业路项目明细'!$U:$U)</f>
        <v>#N/A</v>
      </c>
      <c r="AB2754" s="7" t="e">
        <f>VLOOKUP(F2754,[9]项目建设投资计划表!$L$7:$O$83,4,0)</f>
        <v>#N/A</v>
      </c>
    </row>
    <row r="2755" spans="1:28" ht="25.15" customHeight="1" outlineLevel="3" x14ac:dyDescent="0.4">
      <c r="A2755" s="4" t="s">
        <v>22</v>
      </c>
      <c r="B2755" s="4" t="s">
        <v>178</v>
      </c>
      <c r="C2755" s="4" t="s">
        <v>1441</v>
      </c>
      <c r="D2755" s="4" t="s">
        <v>8270</v>
      </c>
      <c r="E2755" s="9"/>
      <c r="F2755" s="4" t="s">
        <v>8271</v>
      </c>
      <c r="G2755" s="4" t="s">
        <v>275</v>
      </c>
      <c r="H2755" s="9" t="s">
        <v>291</v>
      </c>
      <c r="I2755" s="9" t="s">
        <v>8272</v>
      </c>
      <c r="J2755" s="4">
        <v>0.40300000000000002</v>
      </c>
      <c r="K2755" s="4" t="s">
        <v>284</v>
      </c>
      <c r="L2755" s="4">
        <v>0</v>
      </c>
      <c r="M2755" s="4">
        <v>0.40300000000000002</v>
      </c>
      <c r="N2755" s="4"/>
      <c r="O2755" s="4" t="s">
        <v>293</v>
      </c>
      <c r="P2755" s="4" t="s">
        <v>279</v>
      </c>
      <c r="Q2755" s="4" t="s">
        <v>8273</v>
      </c>
      <c r="R2755" s="4"/>
      <c r="S2755" s="18"/>
      <c r="U2755" s="7">
        <f>VLOOKUP(F2755,[6]农村公路!$I$6:$W$11652,15,0)</f>
        <v>0.40300000000000002</v>
      </c>
      <c r="V2755" s="7">
        <f t="shared" ref="V2755:V2786" si="136">J2755-U2755</f>
        <v>0</v>
      </c>
      <c r="W2755" s="7" t="e">
        <f>VLOOKUP(F2755,'[7]乡镇通三级、旅游资源产业路项目明细'!$F$8:$S$1305,14,0)</f>
        <v>#N/A</v>
      </c>
      <c r="AA2755" s="7" t="e">
        <f>_xlfn.XLOOKUP(F2755,'[8]乡镇通三级、旅游资源产业路项目明细'!$U:$U,'[8]乡镇通三级、旅游资源产业路项目明细'!$U:$U)</f>
        <v>#N/A</v>
      </c>
      <c r="AB2755" s="7" t="e">
        <f>VLOOKUP(F2755,[9]项目建设投资计划表!$L$7:$O$83,4,0)</f>
        <v>#N/A</v>
      </c>
    </row>
    <row r="2756" spans="1:28" ht="25.15" customHeight="1" outlineLevel="3" x14ac:dyDescent="0.4">
      <c r="A2756" s="4" t="s">
        <v>22</v>
      </c>
      <c r="B2756" s="4" t="s">
        <v>178</v>
      </c>
      <c r="C2756" s="4" t="s">
        <v>8274</v>
      </c>
      <c r="D2756" s="4" t="s">
        <v>8275</v>
      </c>
      <c r="E2756" s="9"/>
      <c r="F2756" s="4" t="s">
        <v>8276</v>
      </c>
      <c r="G2756" s="4" t="s">
        <v>275</v>
      </c>
      <c r="H2756" s="9" t="s">
        <v>291</v>
      </c>
      <c r="I2756" s="9" t="s">
        <v>8277</v>
      </c>
      <c r="J2756" s="4">
        <v>1.2</v>
      </c>
      <c r="K2756" s="4" t="s">
        <v>300</v>
      </c>
      <c r="L2756" s="4">
        <v>0</v>
      </c>
      <c r="M2756" s="4">
        <v>1.2</v>
      </c>
      <c r="N2756" s="4"/>
      <c r="O2756" s="4" t="s">
        <v>293</v>
      </c>
      <c r="P2756" s="4" t="s">
        <v>279</v>
      </c>
      <c r="Q2756" s="4" t="s">
        <v>8278</v>
      </c>
      <c r="R2756" s="4"/>
      <c r="S2756" s="18"/>
      <c r="U2756" s="7">
        <f>VLOOKUP(F2756,[6]农村公路!$I$6:$W$11652,15,0)</f>
        <v>1.2</v>
      </c>
      <c r="V2756" s="7">
        <f t="shared" si="136"/>
        <v>0</v>
      </c>
      <c r="W2756" s="7" t="e">
        <f>VLOOKUP(F2756,'[7]乡镇通三级、旅游资源产业路项目明细'!$F$8:$S$1305,14,0)</f>
        <v>#N/A</v>
      </c>
      <c r="AA2756" s="7" t="e">
        <f>_xlfn.XLOOKUP(F2756,'[8]乡镇通三级、旅游资源产业路项目明细'!$U:$U,'[8]乡镇通三级、旅游资源产业路项目明细'!$U:$U)</f>
        <v>#N/A</v>
      </c>
      <c r="AB2756" s="7" t="e">
        <f>VLOOKUP(F2756,[9]项目建设投资计划表!$L$7:$O$83,4,0)</f>
        <v>#N/A</v>
      </c>
    </row>
    <row r="2757" spans="1:28" ht="25.15" customHeight="1" outlineLevel="3" x14ac:dyDescent="0.4">
      <c r="A2757" s="4" t="s">
        <v>22</v>
      </c>
      <c r="B2757" s="4" t="s">
        <v>178</v>
      </c>
      <c r="C2757" s="4" t="s">
        <v>8203</v>
      </c>
      <c r="D2757" s="4" t="s">
        <v>8204</v>
      </c>
      <c r="E2757" s="9"/>
      <c r="F2757" s="4" t="s">
        <v>8279</v>
      </c>
      <c r="G2757" s="4" t="s">
        <v>275</v>
      </c>
      <c r="H2757" s="9" t="s">
        <v>291</v>
      </c>
      <c r="I2757" s="9" t="s">
        <v>8280</v>
      </c>
      <c r="J2757" s="4">
        <v>1.3</v>
      </c>
      <c r="K2757" s="4" t="s">
        <v>284</v>
      </c>
      <c r="L2757" s="4">
        <v>0</v>
      </c>
      <c r="M2757" s="4">
        <v>1.3</v>
      </c>
      <c r="N2757" s="4"/>
      <c r="O2757" s="4" t="s">
        <v>293</v>
      </c>
      <c r="P2757" s="4" t="s">
        <v>279</v>
      </c>
      <c r="Q2757" s="4" t="s">
        <v>8281</v>
      </c>
      <c r="R2757" s="4"/>
      <c r="S2757" s="18"/>
      <c r="U2757" s="7">
        <f>VLOOKUP(F2757,[6]农村公路!$I$6:$W$11652,15,0)</f>
        <v>1.3</v>
      </c>
      <c r="V2757" s="7">
        <f t="shared" si="136"/>
        <v>0</v>
      </c>
      <c r="W2757" s="7" t="e">
        <f>VLOOKUP(F2757,'[7]乡镇通三级、旅游资源产业路项目明细'!$F$8:$S$1305,14,0)</f>
        <v>#N/A</v>
      </c>
      <c r="AA2757" s="7" t="e">
        <f>_xlfn.XLOOKUP(F2757,'[8]乡镇通三级、旅游资源产业路项目明细'!$U:$U,'[8]乡镇通三级、旅游资源产业路项目明细'!$U:$U)</f>
        <v>#N/A</v>
      </c>
      <c r="AB2757" s="7" t="e">
        <f>VLOOKUP(F2757,[9]项目建设投资计划表!$L$7:$O$83,4,0)</f>
        <v>#N/A</v>
      </c>
    </row>
    <row r="2758" spans="1:28" ht="25.15" customHeight="1" outlineLevel="3" x14ac:dyDescent="0.4">
      <c r="A2758" s="4" t="s">
        <v>22</v>
      </c>
      <c r="B2758" s="4" t="s">
        <v>178</v>
      </c>
      <c r="C2758" s="4" t="s">
        <v>8274</v>
      </c>
      <c r="D2758" s="4" t="s">
        <v>6299</v>
      </c>
      <c r="E2758" s="9"/>
      <c r="F2758" s="4" t="s">
        <v>8282</v>
      </c>
      <c r="G2758" s="4" t="s">
        <v>275</v>
      </c>
      <c r="H2758" s="9" t="s">
        <v>291</v>
      </c>
      <c r="I2758" s="9" t="s">
        <v>8283</v>
      </c>
      <c r="J2758" s="4">
        <v>1</v>
      </c>
      <c r="K2758" s="4" t="s">
        <v>300</v>
      </c>
      <c r="L2758" s="4">
        <v>0</v>
      </c>
      <c r="M2758" s="4">
        <v>1</v>
      </c>
      <c r="N2758" s="4"/>
      <c r="O2758" s="4" t="s">
        <v>293</v>
      </c>
      <c r="P2758" s="4" t="s">
        <v>279</v>
      </c>
      <c r="Q2758" s="4" t="s">
        <v>8284</v>
      </c>
      <c r="R2758" s="4"/>
      <c r="S2758" s="18"/>
      <c r="U2758" s="7">
        <f>VLOOKUP(F2758,[6]农村公路!$I$6:$W$11652,15,0)</f>
        <v>1</v>
      </c>
      <c r="V2758" s="7">
        <f t="shared" si="136"/>
        <v>0</v>
      </c>
      <c r="W2758" s="7" t="e">
        <f>VLOOKUP(F2758,'[7]乡镇通三级、旅游资源产业路项目明细'!$F$8:$S$1305,14,0)</f>
        <v>#N/A</v>
      </c>
      <c r="AA2758" s="7" t="e">
        <f>_xlfn.XLOOKUP(F2758,'[8]乡镇通三级、旅游资源产业路项目明细'!$U:$U,'[8]乡镇通三级、旅游资源产业路项目明细'!$U:$U)</f>
        <v>#N/A</v>
      </c>
      <c r="AB2758" s="7" t="e">
        <f>VLOOKUP(F2758,[9]项目建设投资计划表!$L$7:$O$83,4,0)</f>
        <v>#N/A</v>
      </c>
    </row>
    <row r="2759" spans="1:28" ht="25.15" customHeight="1" outlineLevel="3" x14ac:dyDescent="0.4">
      <c r="A2759" s="4" t="s">
        <v>22</v>
      </c>
      <c r="B2759" s="4" t="s">
        <v>178</v>
      </c>
      <c r="C2759" s="4" t="s">
        <v>8274</v>
      </c>
      <c r="D2759" s="4" t="s">
        <v>8285</v>
      </c>
      <c r="E2759" s="9"/>
      <c r="F2759" s="4" t="s">
        <v>8286</v>
      </c>
      <c r="G2759" s="4" t="s">
        <v>275</v>
      </c>
      <c r="H2759" s="9" t="s">
        <v>291</v>
      </c>
      <c r="I2759" s="9" t="s">
        <v>8287</v>
      </c>
      <c r="J2759" s="4">
        <v>0.65</v>
      </c>
      <c r="K2759" s="4" t="s">
        <v>284</v>
      </c>
      <c r="L2759" s="4">
        <v>0</v>
      </c>
      <c r="M2759" s="4">
        <v>0.65</v>
      </c>
      <c r="N2759" s="4"/>
      <c r="O2759" s="4" t="s">
        <v>293</v>
      </c>
      <c r="P2759" s="4" t="s">
        <v>279</v>
      </c>
      <c r="Q2759" s="4" t="s">
        <v>8288</v>
      </c>
      <c r="R2759" s="4"/>
      <c r="S2759" s="18"/>
      <c r="U2759" s="7">
        <f>VLOOKUP(F2759,[6]农村公路!$I$6:$W$11652,15,0)</f>
        <v>0.65</v>
      </c>
      <c r="V2759" s="7">
        <f t="shared" si="136"/>
        <v>0</v>
      </c>
      <c r="W2759" s="7" t="e">
        <f>VLOOKUP(F2759,'[7]乡镇通三级、旅游资源产业路项目明细'!$F$8:$S$1305,14,0)</f>
        <v>#N/A</v>
      </c>
      <c r="AA2759" s="7" t="e">
        <f>_xlfn.XLOOKUP(F2759,'[8]乡镇通三级、旅游资源产业路项目明细'!$U:$U,'[8]乡镇通三级、旅游资源产业路项目明细'!$U:$U)</f>
        <v>#N/A</v>
      </c>
      <c r="AB2759" s="7" t="e">
        <f>VLOOKUP(F2759,[9]项目建设投资计划表!$L$7:$O$83,4,0)</f>
        <v>#N/A</v>
      </c>
    </row>
    <row r="2760" spans="1:28" ht="25.15" customHeight="1" outlineLevel="3" x14ac:dyDescent="0.4">
      <c r="A2760" s="4" t="s">
        <v>22</v>
      </c>
      <c r="B2760" s="4" t="s">
        <v>178</v>
      </c>
      <c r="C2760" s="4" t="s">
        <v>8189</v>
      </c>
      <c r="D2760" s="4" t="s">
        <v>8289</v>
      </c>
      <c r="E2760" s="9"/>
      <c r="F2760" s="4" t="s">
        <v>8290</v>
      </c>
      <c r="G2760" s="4" t="s">
        <v>275</v>
      </c>
      <c r="H2760" s="9" t="s">
        <v>291</v>
      </c>
      <c r="I2760" s="9" t="s">
        <v>8291</v>
      </c>
      <c r="J2760" s="4">
        <v>3.98</v>
      </c>
      <c r="K2760" s="4" t="s">
        <v>284</v>
      </c>
      <c r="L2760" s="4">
        <v>0</v>
      </c>
      <c r="M2760" s="4">
        <v>3.98</v>
      </c>
      <c r="N2760" s="4"/>
      <c r="O2760" s="4" t="s">
        <v>293</v>
      </c>
      <c r="P2760" s="4" t="s">
        <v>279</v>
      </c>
      <c r="Q2760" s="4" t="s">
        <v>8292</v>
      </c>
      <c r="R2760" s="4"/>
      <c r="S2760" s="18"/>
      <c r="U2760" s="7">
        <f>VLOOKUP(F2760,[6]农村公路!$I$6:$W$11652,15,0)</f>
        <v>3.98</v>
      </c>
      <c r="V2760" s="7">
        <f t="shared" si="136"/>
        <v>0</v>
      </c>
      <c r="W2760" s="7" t="e">
        <f>VLOOKUP(F2760,'[7]乡镇通三级、旅游资源产业路项目明细'!$F$8:$S$1305,14,0)</f>
        <v>#N/A</v>
      </c>
      <c r="AA2760" s="7" t="e">
        <f>_xlfn.XLOOKUP(F2760,'[8]乡镇通三级、旅游资源产业路项目明细'!$U:$U,'[8]乡镇通三级、旅游资源产业路项目明细'!$U:$U)</f>
        <v>#N/A</v>
      </c>
      <c r="AB2760" s="7" t="e">
        <f>VLOOKUP(F2760,[9]项目建设投资计划表!$L$7:$O$83,4,0)</f>
        <v>#N/A</v>
      </c>
    </row>
    <row r="2761" spans="1:28" ht="25.15" customHeight="1" outlineLevel="3" x14ac:dyDescent="0.4">
      <c r="A2761" s="4" t="s">
        <v>22</v>
      </c>
      <c r="B2761" s="4" t="s">
        <v>178</v>
      </c>
      <c r="C2761" s="4" t="s">
        <v>8193</v>
      </c>
      <c r="D2761" s="4" t="s">
        <v>680</v>
      </c>
      <c r="E2761" s="9"/>
      <c r="F2761" s="4" t="s">
        <v>8293</v>
      </c>
      <c r="G2761" s="4" t="s">
        <v>275</v>
      </c>
      <c r="H2761" s="9" t="s">
        <v>291</v>
      </c>
      <c r="I2761" s="9" t="s">
        <v>8294</v>
      </c>
      <c r="J2761" s="4">
        <v>2.2000000000000002</v>
      </c>
      <c r="K2761" s="4" t="s">
        <v>346</v>
      </c>
      <c r="L2761" s="4">
        <v>0</v>
      </c>
      <c r="M2761" s="4">
        <v>2.2000000000000002</v>
      </c>
      <c r="N2761" s="4"/>
      <c r="O2761" s="4" t="s">
        <v>293</v>
      </c>
      <c r="P2761" s="4" t="s">
        <v>279</v>
      </c>
      <c r="Q2761" s="4" t="s">
        <v>8295</v>
      </c>
      <c r="R2761" s="4"/>
      <c r="S2761" s="18"/>
      <c r="U2761" s="7">
        <f>VLOOKUP(F2761,[6]农村公路!$I$6:$W$11652,15,0)</f>
        <v>2.2000000000000002</v>
      </c>
      <c r="V2761" s="7">
        <f t="shared" si="136"/>
        <v>0</v>
      </c>
      <c r="W2761" s="7" t="e">
        <f>VLOOKUP(F2761,'[7]乡镇通三级、旅游资源产业路项目明细'!$F$8:$S$1305,14,0)</f>
        <v>#N/A</v>
      </c>
      <c r="AA2761" s="7" t="e">
        <f>_xlfn.XLOOKUP(F2761,'[8]乡镇通三级、旅游资源产业路项目明细'!$U:$U,'[8]乡镇通三级、旅游资源产业路项目明细'!$U:$U)</f>
        <v>#N/A</v>
      </c>
      <c r="AB2761" s="7" t="e">
        <f>VLOOKUP(F2761,[9]项目建设投资计划表!$L$7:$O$83,4,0)</f>
        <v>#N/A</v>
      </c>
    </row>
    <row r="2762" spans="1:28" ht="25.15" customHeight="1" outlineLevel="3" x14ac:dyDescent="0.4">
      <c r="A2762" s="4" t="s">
        <v>22</v>
      </c>
      <c r="B2762" s="4" t="s">
        <v>178</v>
      </c>
      <c r="C2762" s="4" t="s">
        <v>8203</v>
      </c>
      <c r="D2762" s="4" t="s">
        <v>1954</v>
      </c>
      <c r="E2762" s="9"/>
      <c r="F2762" s="4" t="s">
        <v>8296</v>
      </c>
      <c r="G2762" s="4" t="s">
        <v>275</v>
      </c>
      <c r="H2762" s="9" t="s">
        <v>291</v>
      </c>
      <c r="I2762" s="9" t="s">
        <v>8297</v>
      </c>
      <c r="J2762" s="4">
        <v>2</v>
      </c>
      <c r="K2762" s="4" t="s">
        <v>284</v>
      </c>
      <c r="L2762" s="4">
        <v>0</v>
      </c>
      <c r="M2762" s="4">
        <v>2</v>
      </c>
      <c r="N2762" s="4"/>
      <c r="O2762" s="4" t="s">
        <v>285</v>
      </c>
      <c r="P2762" s="4" t="s">
        <v>279</v>
      </c>
      <c r="Q2762" s="4" t="s">
        <v>8298</v>
      </c>
      <c r="R2762" s="4"/>
      <c r="S2762" s="18"/>
      <c r="U2762" s="7">
        <f>VLOOKUP(F2762,[6]农村公路!$I$6:$W$11652,15,0)</f>
        <v>2</v>
      </c>
      <c r="V2762" s="7">
        <f t="shared" si="136"/>
        <v>0</v>
      </c>
      <c r="W2762" s="7" t="e">
        <f>VLOOKUP(F2762,'[7]乡镇通三级、旅游资源产业路项目明细'!$F$8:$S$1305,14,0)</f>
        <v>#N/A</v>
      </c>
      <c r="AA2762" s="7" t="e">
        <f>_xlfn.XLOOKUP(F2762,'[8]乡镇通三级、旅游资源产业路项目明细'!$U:$U,'[8]乡镇通三级、旅游资源产业路项目明细'!$U:$U)</f>
        <v>#N/A</v>
      </c>
      <c r="AB2762" s="7" t="e">
        <f>VLOOKUP(F2762,[9]项目建设投资计划表!$L$7:$O$83,4,0)</f>
        <v>#N/A</v>
      </c>
    </row>
    <row r="2763" spans="1:28" ht="25.15" customHeight="1" outlineLevel="3" x14ac:dyDescent="0.4">
      <c r="A2763" s="4" t="s">
        <v>22</v>
      </c>
      <c r="B2763" s="4" t="s">
        <v>178</v>
      </c>
      <c r="C2763" s="4" t="s">
        <v>8193</v>
      </c>
      <c r="D2763" s="4" t="s">
        <v>3067</v>
      </c>
      <c r="E2763" s="9"/>
      <c r="F2763" s="4" t="s">
        <v>8299</v>
      </c>
      <c r="G2763" s="4" t="s">
        <v>275</v>
      </c>
      <c r="H2763" s="9" t="s">
        <v>291</v>
      </c>
      <c r="I2763" s="9" t="s">
        <v>8300</v>
      </c>
      <c r="J2763" s="4">
        <v>1.5</v>
      </c>
      <c r="K2763" s="4" t="s">
        <v>346</v>
      </c>
      <c r="L2763" s="4">
        <v>0</v>
      </c>
      <c r="M2763" s="4">
        <v>1.5</v>
      </c>
      <c r="N2763" s="4"/>
      <c r="O2763" s="4" t="s">
        <v>293</v>
      </c>
      <c r="P2763" s="4" t="s">
        <v>279</v>
      </c>
      <c r="Q2763" s="4" t="s">
        <v>8301</v>
      </c>
      <c r="R2763" s="4"/>
      <c r="S2763" s="18"/>
      <c r="U2763" s="7">
        <f>VLOOKUP(F2763,[6]农村公路!$I$6:$W$11652,15,0)</f>
        <v>1.5</v>
      </c>
      <c r="V2763" s="7">
        <f t="shared" si="136"/>
        <v>0</v>
      </c>
      <c r="W2763" s="7" t="e">
        <f>VLOOKUP(F2763,'[7]乡镇通三级、旅游资源产业路项目明细'!$F$8:$S$1305,14,0)</f>
        <v>#N/A</v>
      </c>
      <c r="AA2763" s="7" t="e">
        <f>_xlfn.XLOOKUP(F2763,'[8]乡镇通三级、旅游资源产业路项目明细'!$U:$U,'[8]乡镇通三级、旅游资源产业路项目明细'!$U:$U)</f>
        <v>#N/A</v>
      </c>
      <c r="AB2763" s="7" t="e">
        <f>VLOOKUP(F2763,[9]项目建设投资计划表!$L$7:$O$83,4,0)</f>
        <v>#N/A</v>
      </c>
    </row>
    <row r="2764" spans="1:28" ht="25.15" customHeight="1" outlineLevel="3" x14ac:dyDescent="0.4">
      <c r="A2764" s="4" t="s">
        <v>22</v>
      </c>
      <c r="B2764" s="4" t="s">
        <v>178</v>
      </c>
      <c r="C2764" s="4" t="s">
        <v>8236</v>
      </c>
      <c r="D2764" s="4" t="s">
        <v>8302</v>
      </c>
      <c r="E2764" s="9"/>
      <c r="F2764" s="4" t="s">
        <v>8303</v>
      </c>
      <c r="G2764" s="4" t="s">
        <v>275</v>
      </c>
      <c r="H2764" s="9" t="s">
        <v>291</v>
      </c>
      <c r="I2764" s="9" t="s">
        <v>8304</v>
      </c>
      <c r="J2764" s="4">
        <v>2.5</v>
      </c>
      <c r="K2764" s="4" t="s">
        <v>284</v>
      </c>
      <c r="L2764" s="4">
        <v>0</v>
      </c>
      <c r="M2764" s="4">
        <v>2.5</v>
      </c>
      <c r="N2764" s="4"/>
      <c r="O2764" s="4" t="s">
        <v>293</v>
      </c>
      <c r="P2764" s="4" t="s">
        <v>279</v>
      </c>
      <c r="Q2764" s="4" t="s">
        <v>8305</v>
      </c>
      <c r="R2764" s="4"/>
      <c r="S2764" s="18"/>
      <c r="U2764" s="7">
        <f>VLOOKUP(F2764,[6]农村公路!$I$6:$W$11652,15,0)</f>
        <v>2.5</v>
      </c>
      <c r="V2764" s="7">
        <f t="shared" si="136"/>
        <v>0</v>
      </c>
      <c r="W2764" s="7" t="e">
        <f>VLOOKUP(F2764,'[7]乡镇通三级、旅游资源产业路项目明细'!$F$8:$S$1305,14,0)</f>
        <v>#N/A</v>
      </c>
      <c r="AA2764" s="7" t="e">
        <f>_xlfn.XLOOKUP(F2764,'[8]乡镇通三级、旅游资源产业路项目明细'!$U:$U,'[8]乡镇通三级、旅游资源产业路项目明细'!$U:$U)</f>
        <v>#N/A</v>
      </c>
      <c r="AB2764" s="7" t="e">
        <f>VLOOKUP(F2764,[9]项目建设投资计划表!$L$7:$O$83,4,0)</f>
        <v>#N/A</v>
      </c>
    </row>
    <row r="2765" spans="1:28" ht="25.15" customHeight="1" outlineLevel="3" x14ac:dyDescent="0.4">
      <c r="A2765" s="4" t="s">
        <v>22</v>
      </c>
      <c r="B2765" s="4" t="s">
        <v>178</v>
      </c>
      <c r="C2765" s="4" t="s">
        <v>8236</v>
      </c>
      <c r="D2765" s="4" t="s">
        <v>8306</v>
      </c>
      <c r="E2765" s="9"/>
      <c r="F2765" s="4" t="s">
        <v>8307</v>
      </c>
      <c r="G2765" s="4" t="s">
        <v>275</v>
      </c>
      <c r="H2765" s="9" t="s">
        <v>291</v>
      </c>
      <c r="I2765" s="9" t="s">
        <v>8308</v>
      </c>
      <c r="J2765" s="4">
        <v>8</v>
      </c>
      <c r="K2765" s="4" t="s">
        <v>284</v>
      </c>
      <c r="L2765" s="4">
        <v>0</v>
      </c>
      <c r="M2765" s="4">
        <v>8</v>
      </c>
      <c r="N2765" s="4"/>
      <c r="O2765" s="4" t="s">
        <v>293</v>
      </c>
      <c r="P2765" s="4" t="s">
        <v>279</v>
      </c>
      <c r="Q2765" s="4" t="s">
        <v>8309</v>
      </c>
      <c r="R2765" s="4"/>
      <c r="S2765" s="18"/>
      <c r="U2765" s="7">
        <f>VLOOKUP(F2765,[6]农村公路!$I$6:$W$11652,15,0)</f>
        <v>8</v>
      </c>
      <c r="V2765" s="7">
        <f t="shared" si="136"/>
        <v>0</v>
      </c>
      <c r="W2765" s="7" t="e">
        <f>VLOOKUP(F2765,'[7]乡镇通三级、旅游资源产业路项目明细'!$F$8:$S$1305,14,0)</f>
        <v>#N/A</v>
      </c>
      <c r="AA2765" s="7" t="e">
        <f>_xlfn.XLOOKUP(F2765,'[8]乡镇通三级、旅游资源产业路项目明细'!$U:$U,'[8]乡镇通三级、旅游资源产业路项目明细'!$U:$U)</f>
        <v>#N/A</v>
      </c>
      <c r="AB2765" s="7" t="e">
        <f>VLOOKUP(F2765,[9]项目建设投资计划表!$L$7:$O$83,4,0)</f>
        <v>#N/A</v>
      </c>
    </row>
    <row r="2766" spans="1:28" ht="25.15" customHeight="1" outlineLevel="3" x14ac:dyDescent="0.4">
      <c r="A2766" s="4" t="s">
        <v>22</v>
      </c>
      <c r="B2766" s="4" t="s">
        <v>178</v>
      </c>
      <c r="C2766" s="4" t="s">
        <v>8236</v>
      </c>
      <c r="D2766" s="4" t="s">
        <v>8310</v>
      </c>
      <c r="E2766" s="9"/>
      <c r="F2766" s="4" t="s">
        <v>8311</v>
      </c>
      <c r="G2766" s="4" t="s">
        <v>327</v>
      </c>
      <c r="H2766" s="9" t="s">
        <v>291</v>
      </c>
      <c r="I2766" s="9" t="s">
        <v>8312</v>
      </c>
      <c r="J2766" s="4">
        <v>0.99399999999999999</v>
      </c>
      <c r="K2766" s="4" t="s">
        <v>527</v>
      </c>
      <c r="L2766" s="4" t="s">
        <v>1021</v>
      </c>
      <c r="M2766" s="4">
        <v>0.99399999999999999</v>
      </c>
      <c r="N2766" s="4"/>
      <c r="O2766" s="4" t="s">
        <v>284</v>
      </c>
      <c r="P2766" s="4" t="s">
        <v>279</v>
      </c>
      <c r="Q2766" s="4" t="s">
        <v>8310</v>
      </c>
      <c r="R2766" s="4"/>
      <c r="S2766" s="18"/>
      <c r="U2766" s="7">
        <f>VLOOKUP(F2766,[6]农村公路!$I$6:$W$11652,15,0)</f>
        <v>0.99399999999999999</v>
      </c>
      <c r="V2766" s="7">
        <f t="shared" si="136"/>
        <v>0</v>
      </c>
      <c r="W2766" s="7" t="e">
        <f>VLOOKUP(F2766,'[7]乡镇通三级、旅游资源产业路项目明细'!$F$8:$S$1305,14,0)</f>
        <v>#N/A</v>
      </c>
      <c r="AA2766" s="7" t="e">
        <f>_xlfn.XLOOKUP(F2766,'[8]乡镇通三级、旅游资源产业路项目明细'!$U:$U,'[8]乡镇通三级、旅游资源产业路项目明细'!$U:$U)</f>
        <v>#N/A</v>
      </c>
      <c r="AB2766" s="7" t="e">
        <f>VLOOKUP(F2766,[9]项目建设投资计划表!$L$7:$O$83,4,0)</f>
        <v>#N/A</v>
      </c>
    </row>
    <row r="2767" spans="1:28" ht="25.15" customHeight="1" outlineLevel="3" x14ac:dyDescent="0.4">
      <c r="A2767" s="4" t="s">
        <v>22</v>
      </c>
      <c r="B2767" s="4" t="s">
        <v>178</v>
      </c>
      <c r="C2767" s="4" t="s">
        <v>1441</v>
      </c>
      <c r="D2767" s="4" t="s">
        <v>8313</v>
      </c>
      <c r="E2767" s="9"/>
      <c r="F2767" s="4" t="s">
        <v>8314</v>
      </c>
      <c r="G2767" s="4" t="s">
        <v>327</v>
      </c>
      <c r="H2767" s="9" t="s">
        <v>291</v>
      </c>
      <c r="I2767" s="9" t="s">
        <v>8315</v>
      </c>
      <c r="J2767" s="4">
        <v>1.5</v>
      </c>
      <c r="K2767" s="4" t="s">
        <v>527</v>
      </c>
      <c r="L2767" s="4" t="s">
        <v>1021</v>
      </c>
      <c r="M2767" s="4">
        <v>1.5</v>
      </c>
      <c r="N2767" s="4"/>
      <c r="O2767" s="4" t="s">
        <v>284</v>
      </c>
      <c r="P2767" s="4" t="s">
        <v>279</v>
      </c>
      <c r="Q2767" s="4" t="s">
        <v>8313</v>
      </c>
      <c r="R2767" s="4"/>
      <c r="S2767" s="18"/>
      <c r="U2767" s="7">
        <f>VLOOKUP(F2767,[6]农村公路!$I$6:$W$11652,15,0)</f>
        <v>1.5</v>
      </c>
      <c r="V2767" s="7">
        <f t="shared" si="136"/>
        <v>0</v>
      </c>
      <c r="W2767" s="7" t="e">
        <f>VLOOKUP(F2767,'[7]乡镇通三级、旅游资源产业路项目明细'!$F$8:$S$1305,14,0)</f>
        <v>#N/A</v>
      </c>
      <c r="AA2767" s="7" t="e">
        <f>_xlfn.XLOOKUP(F2767,'[8]乡镇通三级、旅游资源产业路项目明细'!$U:$U,'[8]乡镇通三级、旅游资源产业路项目明细'!$U:$U)</f>
        <v>#N/A</v>
      </c>
      <c r="AB2767" s="7" t="e">
        <f>VLOOKUP(F2767,[9]项目建设投资计划表!$L$7:$O$83,4,0)</f>
        <v>#N/A</v>
      </c>
    </row>
    <row r="2768" spans="1:28" ht="25.15" customHeight="1" outlineLevel="3" x14ac:dyDescent="0.4">
      <c r="A2768" s="4" t="s">
        <v>22</v>
      </c>
      <c r="B2768" s="4" t="s">
        <v>178</v>
      </c>
      <c r="C2768" s="4" t="s">
        <v>1441</v>
      </c>
      <c r="D2768" s="4" t="s">
        <v>8316</v>
      </c>
      <c r="E2768" s="9"/>
      <c r="F2768" s="4" t="s">
        <v>8317</v>
      </c>
      <c r="G2768" s="4" t="s">
        <v>327</v>
      </c>
      <c r="H2768" s="9" t="s">
        <v>291</v>
      </c>
      <c r="I2768" s="9" t="s">
        <v>8318</v>
      </c>
      <c r="J2768" s="4">
        <v>0.52500000000000002</v>
      </c>
      <c r="K2768" s="4" t="s">
        <v>527</v>
      </c>
      <c r="L2768" s="4" t="s">
        <v>279</v>
      </c>
      <c r="M2768" s="4">
        <v>0.52500000000000002</v>
      </c>
      <c r="N2768" s="4"/>
      <c r="O2768" s="4" t="s">
        <v>284</v>
      </c>
      <c r="P2768" s="4" t="s">
        <v>279</v>
      </c>
      <c r="Q2768" s="4" t="s">
        <v>8316</v>
      </c>
      <c r="R2768" s="4"/>
      <c r="S2768" s="18"/>
      <c r="U2768" s="7">
        <f>VLOOKUP(F2768,[6]农村公路!$I$6:$W$11652,15,0)</f>
        <v>0.52500000000000002</v>
      </c>
      <c r="V2768" s="7">
        <f t="shared" si="136"/>
        <v>0</v>
      </c>
      <c r="W2768" s="7" t="e">
        <f>VLOOKUP(F2768,'[7]乡镇通三级、旅游资源产业路项目明细'!$F$8:$S$1305,14,0)</f>
        <v>#N/A</v>
      </c>
      <c r="AA2768" s="7" t="e">
        <f>_xlfn.XLOOKUP(F2768,'[8]乡镇通三级、旅游资源产业路项目明细'!$U:$U,'[8]乡镇通三级、旅游资源产业路项目明细'!$U:$U)</f>
        <v>#N/A</v>
      </c>
      <c r="AB2768" s="7" t="e">
        <f>VLOOKUP(F2768,[9]项目建设投资计划表!$L$7:$O$83,4,0)</f>
        <v>#N/A</v>
      </c>
    </row>
    <row r="2769" spans="1:28" ht="25.15" customHeight="1" outlineLevel="3" x14ac:dyDescent="0.4">
      <c r="A2769" s="4" t="s">
        <v>22</v>
      </c>
      <c r="B2769" s="4" t="s">
        <v>178</v>
      </c>
      <c r="C2769" s="4" t="s">
        <v>8319</v>
      </c>
      <c r="D2769" s="4" t="s">
        <v>8320</v>
      </c>
      <c r="E2769" s="9"/>
      <c r="F2769" s="4" t="s">
        <v>8321</v>
      </c>
      <c r="G2769" s="4" t="s">
        <v>327</v>
      </c>
      <c r="H2769" s="9" t="s">
        <v>291</v>
      </c>
      <c r="I2769" s="9" t="s">
        <v>8322</v>
      </c>
      <c r="J2769" s="4">
        <v>0.6</v>
      </c>
      <c r="K2769" s="4" t="s">
        <v>527</v>
      </c>
      <c r="L2769" s="4" t="s">
        <v>279</v>
      </c>
      <c r="M2769" s="4">
        <v>0.6</v>
      </c>
      <c r="N2769" s="4"/>
      <c r="O2769" s="4" t="s">
        <v>284</v>
      </c>
      <c r="P2769" s="4" t="s">
        <v>279</v>
      </c>
      <c r="Q2769" s="4" t="s">
        <v>8320</v>
      </c>
      <c r="R2769" s="4"/>
      <c r="S2769" s="18"/>
      <c r="U2769" s="7">
        <f>VLOOKUP(F2769,[6]农村公路!$I$6:$W$11652,15,0)</f>
        <v>0.6</v>
      </c>
      <c r="V2769" s="7">
        <f t="shared" si="136"/>
        <v>0</v>
      </c>
      <c r="W2769" s="7" t="e">
        <f>VLOOKUP(F2769,'[7]乡镇通三级、旅游资源产业路项目明细'!$F$8:$S$1305,14,0)</f>
        <v>#N/A</v>
      </c>
      <c r="AA2769" s="7" t="e">
        <f>_xlfn.XLOOKUP(F2769,'[8]乡镇通三级、旅游资源产业路项目明细'!$U:$U,'[8]乡镇通三级、旅游资源产业路项目明细'!$U:$U)</f>
        <v>#N/A</v>
      </c>
      <c r="AB2769" s="7" t="e">
        <f>VLOOKUP(F2769,[9]项目建设投资计划表!$L$7:$O$83,4,0)</f>
        <v>#N/A</v>
      </c>
    </row>
    <row r="2770" spans="1:28" ht="25.15" customHeight="1" outlineLevel="3" x14ac:dyDescent="0.4">
      <c r="A2770" s="4" t="s">
        <v>22</v>
      </c>
      <c r="B2770" s="4" t="s">
        <v>178</v>
      </c>
      <c r="C2770" s="4" t="s">
        <v>8274</v>
      </c>
      <c r="D2770" s="4" t="s">
        <v>8323</v>
      </c>
      <c r="E2770" s="9"/>
      <c r="F2770" s="4" t="s">
        <v>8324</v>
      </c>
      <c r="G2770" s="4" t="s">
        <v>327</v>
      </c>
      <c r="H2770" s="9" t="s">
        <v>291</v>
      </c>
      <c r="I2770" s="9" t="s">
        <v>8325</v>
      </c>
      <c r="J2770" s="4">
        <v>1.21</v>
      </c>
      <c r="K2770" s="4" t="s">
        <v>527</v>
      </c>
      <c r="L2770" s="4" t="s">
        <v>1021</v>
      </c>
      <c r="M2770" s="4">
        <v>1.21</v>
      </c>
      <c r="N2770" s="4"/>
      <c r="O2770" s="4" t="s">
        <v>284</v>
      </c>
      <c r="P2770" s="4" t="s">
        <v>279</v>
      </c>
      <c r="Q2770" s="4" t="s">
        <v>8323</v>
      </c>
      <c r="R2770" s="4"/>
      <c r="S2770" s="18"/>
      <c r="U2770" s="7">
        <f>VLOOKUP(F2770,[6]农村公路!$I$6:$W$11652,15,0)</f>
        <v>1.21</v>
      </c>
      <c r="V2770" s="7">
        <f t="shared" si="136"/>
        <v>0</v>
      </c>
      <c r="W2770" s="7" t="e">
        <f>VLOOKUP(F2770,'[7]乡镇通三级、旅游资源产业路项目明细'!$F$8:$S$1305,14,0)</f>
        <v>#N/A</v>
      </c>
      <c r="AA2770" s="7" t="e">
        <f>_xlfn.XLOOKUP(F2770,'[8]乡镇通三级、旅游资源产业路项目明细'!$U:$U,'[8]乡镇通三级、旅游资源产业路项目明细'!$U:$U)</f>
        <v>#N/A</v>
      </c>
      <c r="AB2770" s="7" t="e">
        <f>VLOOKUP(F2770,[9]项目建设投资计划表!$L$7:$O$83,4,0)</f>
        <v>#N/A</v>
      </c>
    </row>
    <row r="2771" spans="1:28" ht="25.15" customHeight="1" outlineLevel="3" x14ac:dyDescent="0.4">
      <c r="A2771" s="4" t="s">
        <v>22</v>
      </c>
      <c r="B2771" s="4" t="s">
        <v>178</v>
      </c>
      <c r="C2771" s="4" t="s">
        <v>8189</v>
      </c>
      <c r="D2771" s="4" t="s">
        <v>3367</v>
      </c>
      <c r="E2771" s="9"/>
      <c r="F2771" s="4" t="s">
        <v>8326</v>
      </c>
      <c r="G2771" s="4" t="s">
        <v>327</v>
      </c>
      <c r="H2771" s="9" t="s">
        <v>291</v>
      </c>
      <c r="I2771" s="9" t="s">
        <v>8327</v>
      </c>
      <c r="J2771" s="4">
        <v>2.1</v>
      </c>
      <c r="K2771" s="4" t="s">
        <v>527</v>
      </c>
      <c r="L2771" s="4" t="s">
        <v>1021</v>
      </c>
      <c r="M2771" s="4">
        <v>2.1</v>
      </c>
      <c r="N2771" s="4"/>
      <c r="O2771" s="4" t="s">
        <v>284</v>
      </c>
      <c r="P2771" s="4" t="s">
        <v>279</v>
      </c>
      <c r="Q2771" s="4" t="s">
        <v>3367</v>
      </c>
      <c r="R2771" s="4"/>
      <c r="S2771" s="18"/>
      <c r="U2771" s="7">
        <f>VLOOKUP(F2771,[6]农村公路!$I$6:$W$11652,15,0)</f>
        <v>2.1</v>
      </c>
      <c r="V2771" s="7">
        <f t="shared" si="136"/>
        <v>0</v>
      </c>
      <c r="W2771" s="7" t="e">
        <f>VLOOKUP(F2771,'[7]乡镇通三级、旅游资源产业路项目明细'!$F$8:$S$1305,14,0)</f>
        <v>#N/A</v>
      </c>
      <c r="AA2771" s="7" t="e">
        <f>_xlfn.XLOOKUP(F2771,'[8]乡镇通三级、旅游资源产业路项目明细'!$U:$U,'[8]乡镇通三级、旅游资源产业路项目明细'!$U:$U)</f>
        <v>#N/A</v>
      </c>
      <c r="AB2771" s="7" t="e">
        <f>VLOOKUP(F2771,[9]项目建设投资计划表!$L$7:$O$83,4,0)</f>
        <v>#N/A</v>
      </c>
    </row>
    <row r="2772" spans="1:28" ht="25.15" customHeight="1" outlineLevel="3" x14ac:dyDescent="0.4">
      <c r="A2772" s="4" t="s">
        <v>22</v>
      </c>
      <c r="B2772" s="4" t="s">
        <v>178</v>
      </c>
      <c r="C2772" s="4" t="s">
        <v>8274</v>
      </c>
      <c r="D2772" s="4" t="s">
        <v>8275</v>
      </c>
      <c r="E2772" s="9"/>
      <c r="F2772" s="4" t="s">
        <v>8328</v>
      </c>
      <c r="G2772" s="4" t="s">
        <v>327</v>
      </c>
      <c r="H2772" s="9" t="s">
        <v>291</v>
      </c>
      <c r="I2772" s="9" t="s">
        <v>8329</v>
      </c>
      <c r="J2772" s="4">
        <v>0.45</v>
      </c>
      <c r="K2772" s="4" t="s">
        <v>527</v>
      </c>
      <c r="L2772" s="4" t="s">
        <v>1021</v>
      </c>
      <c r="M2772" s="4">
        <v>0.45</v>
      </c>
      <c r="N2772" s="4"/>
      <c r="O2772" s="4" t="s">
        <v>284</v>
      </c>
      <c r="P2772" s="4" t="s">
        <v>279</v>
      </c>
      <c r="Q2772" s="4" t="s">
        <v>8275</v>
      </c>
      <c r="R2772" s="4"/>
      <c r="S2772" s="18"/>
      <c r="U2772" s="7">
        <f>VLOOKUP(F2772,[6]农村公路!$I$6:$W$11652,15,0)</f>
        <v>0.45</v>
      </c>
      <c r="V2772" s="7">
        <f t="shared" si="136"/>
        <v>0</v>
      </c>
      <c r="W2772" s="7" t="e">
        <f>VLOOKUP(F2772,'[7]乡镇通三级、旅游资源产业路项目明细'!$F$8:$S$1305,14,0)</f>
        <v>#N/A</v>
      </c>
      <c r="AA2772" s="7" t="e">
        <f>_xlfn.XLOOKUP(F2772,'[8]乡镇通三级、旅游资源产业路项目明细'!$U:$U,'[8]乡镇通三级、旅游资源产业路项目明细'!$U:$U)</f>
        <v>#N/A</v>
      </c>
      <c r="AB2772" s="7" t="e">
        <f>VLOOKUP(F2772,[9]项目建设投资计划表!$L$7:$O$83,4,0)</f>
        <v>#N/A</v>
      </c>
    </row>
    <row r="2773" spans="1:28" ht="25.15" customHeight="1" outlineLevel="3" x14ac:dyDescent="0.4">
      <c r="A2773" s="4" t="s">
        <v>22</v>
      </c>
      <c r="B2773" s="4" t="s">
        <v>178</v>
      </c>
      <c r="C2773" s="4" t="s">
        <v>1441</v>
      </c>
      <c r="D2773" s="4" t="s">
        <v>8330</v>
      </c>
      <c r="E2773" s="9"/>
      <c r="F2773" s="4" t="s">
        <v>8331</v>
      </c>
      <c r="G2773" s="4" t="s">
        <v>327</v>
      </c>
      <c r="H2773" s="9" t="s">
        <v>291</v>
      </c>
      <c r="I2773" s="9" t="s">
        <v>8332</v>
      </c>
      <c r="J2773" s="4">
        <v>1</v>
      </c>
      <c r="K2773" s="4" t="s">
        <v>527</v>
      </c>
      <c r="L2773" s="4" t="s">
        <v>1021</v>
      </c>
      <c r="M2773" s="4">
        <v>1</v>
      </c>
      <c r="N2773" s="4"/>
      <c r="O2773" s="4" t="s">
        <v>284</v>
      </c>
      <c r="P2773" s="4" t="s">
        <v>279</v>
      </c>
      <c r="Q2773" s="4" t="s">
        <v>8330</v>
      </c>
      <c r="R2773" s="4"/>
      <c r="S2773" s="18"/>
      <c r="U2773" s="7">
        <f>VLOOKUP(F2773,[6]农村公路!$I$6:$W$11652,15,0)</f>
        <v>1</v>
      </c>
      <c r="V2773" s="7">
        <f t="shared" si="136"/>
        <v>0</v>
      </c>
      <c r="W2773" s="7" t="e">
        <f>VLOOKUP(F2773,'[7]乡镇通三级、旅游资源产业路项目明细'!$F$8:$S$1305,14,0)</f>
        <v>#N/A</v>
      </c>
      <c r="AA2773" s="7" t="e">
        <f>_xlfn.XLOOKUP(F2773,'[8]乡镇通三级、旅游资源产业路项目明细'!$U:$U,'[8]乡镇通三级、旅游资源产业路项目明细'!$U:$U)</f>
        <v>#N/A</v>
      </c>
      <c r="AB2773" s="7" t="e">
        <f>VLOOKUP(F2773,[9]项目建设投资计划表!$L$7:$O$83,4,0)</f>
        <v>#N/A</v>
      </c>
    </row>
    <row r="2774" spans="1:28" ht="25.15" customHeight="1" outlineLevel="3" x14ac:dyDescent="0.4">
      <c r="A2774" s="4" t="s">
        <v>22</v>
      </c>
      <c r="B2774" s="4" t="s">
        <v>178</v>
      </c>
      <c r="C2774" s="4" t="s">
        <v>8193</v>
      </c>
      <c r="D2774" s="4" t="s">
        <v>8333</v>
      </c>
      <c r="E2774" s="9"/>
      <c r="F2774" s="4" t="s">
        <v>8334</v>
      </c>
      <c r="G2774" s="4" t="s">
        <v>327</v>
      </c>
      <c r="H2774" s="9" t="s">
        <v>291</v>
      </c>
      <c r="I2774" s="9" t="s">
        <v>8329</v>
      </c>
      <c r="J2774" s="4">
        <v>0.3</v>
      </c>
      <c r="K2774" s="4" t="s">
        <v>527</v>
      </c>
      <c r="L2774" s="4" t="s">
        <v>1021</v>
      </c>
      <c r="M2774" s="4">
        <v>0.3</v>
      </c>
      <c r="N2774" s="4"/>
      <c r="O2774" s="4" t="s">
        <v>284</v>
      </c>
      <c r="P2774" s="4" t="s">
        <v>279</v>
      </c>
      <c r="Q2774" s="4" t="s">
        <v>8333</v>
      </c>
      <c r="R2774" s="4"/>
      <c r="S2774" s="18"/>
      <c r="U2774" s="7">
        <f>VLOOKUP(F2774,[6]农村公路!$I$6:$W$11652,15,0)</f>
        <v>0.3</v>
      </c>
      <c r="V2774" s="7">
        <f t="shared" si="136"/>
        <v>0</v>
      </c>
      <c r="W2774" s="7" t="e">
        <f>VLOOKUP(F2774,'[7]乡镇通三级、旅游资源产业路项目明细'!$F$8:$S$1305,14,0)</f>
        <v>#N/A</v>
      </c>
      <c r="AA2774" s="7" t="e">
        <f>_xlfn.XLOOKUP(F2774,'[8]乡镇通三级、旅游资源产业路项目明细'!$U:$U,'[8]乡镇通三级、旅游资源产业路项目明细'!$U:$U)</f>
        <v>#N/A</v>
      </c>
      <c r="AB2774" s="7" t="e">
        <f>VLOOKUP(F2774,[9]项目建设投资计划表!$L$7:$O$83,4,0)</f>
        <v>#N/A</v>
      </c>
    </row>
    <row r="2775" spans="1:28" ht="25.15" customHeight="1" outlineLevel="3" x14ac:dyDescent="0.4">
      <c r="A2775" s="4" t="s">
        <v>22</v>
      </c>
      <c r="B2775" s="4" t="s">
        <v>178</v>
      </c>
      <c r="C2775" s="4" t="s">
        <v>8136</v>
      </c>
      <c r="D2775" s="4" t="s">
        <v>8335</v>
      </c>
      <c r="E2775" s="9"/>
      <c r="F2775" s="4" t="s">
        <v>8336</v>
      </c>
      <c r="G2775" s="4" t="s">
        <v>327</v>
      </c>
      <c r="H2775" s="9" t="s">
        <v>291</v>
      </c>
      <c r="I2775" s="9" t="s">
        <v>8337</v>
      </c>
      <c r="J2775" s="4">
        <v>1.1000000000000001</v>
      </c>
      <c r="K2775" s="4" t="s">
        <v>527</v>
      </c>
      <c r="L2775" s="4" t="s">
        <v>279</v>
      </c>
      <c r="M2775" s="4">
        <v>1.1000000000000001</v>
      </c>
      <c r="N2775" s="4"/>
      <c r="O2775" s="4" t="s">
        <v>284</v>
      </c>
      <c r="P2775" s="4" t="s">
        <v>279</v>
      </c>
      <c r="Q2775" s="4" t="s">
        <v>8335</v>
      </c>
      <c r="R2775" s="4"/>
      <c r="S2775" s="18"/>
      <c r="U2775" s="7">
        <f>VLOOKUP(F2775,[6]农村公路!$I$6:$W$11652,15,0)</f>
        <v>1.1000000000000001</v>
      </c>
      <c r="V2775" s="7">
        <f t="shared" si="136"/>
        <v>0</v>
      </c>
      <c r="W2775" s="7" t="e">
        <f>VLOOKUP(F2775,'[7]乡镇通三级、旅游资源产业路项目明细'!$F$8:$S$1305,14,0)</f>
        <v>#N/A</v>
      </c>
      <c r="AA2775" s="7" t="e">
        <f>_xlfn.XLOOKUP(F2775,'[8]乡镇通三级、旅游资源产业路项目明细'!$U:$U,'[8]乡镇通三级、旅游资源产业路项目明细'!$U:$U)</f>
        <v>#N/A</v>
      </c>
      <c r="AB2775" s="7" t="e">
        <f>VLOOKUP(F2775,[9]项目建设投资计划表!$L$7:$O$83,4,0)</f>
        <v>#N/A</v>
      </c>
    </row>
    <row r="2776" spans="1:28" ht="25.15" customHeight="1" outlineLevel="3" x14ac:dyDescent="0.4">
      <c r="A2776" s="4" t="s">
        <v>22</v>
      </c>
      <c r="B2776" s="4" t="s">
        <v>178</v>
      </c>
      <c r="C2776" s="4" t="s">
        <v>8338</v>
      </c>
      <c r="D2776" s="4" t="s">
        <v>8339</v>
      </c>
      <c r="E2776" s="9"/>
      <c r="F2776" s="4" t="s">
        <v>8340</v>
      </c>
      <c r="G2776" s="4" t="s">
        <v>327</v>
      </c>
      <c r="H2776" s="9" t="s">
        <v>291</v>
      </c>
      <c r="I2776" s="9" t="s">
        <v>8341</v>
      </c>
      <c r="J2776" s="4">
        <v>0.75</v>
      </c>
      <c r="K2776" s="4" t="s">
        <v>527</v>
      </c>
      <c r="L2776" s="4" t="s">
        <v>279</v>
      </c>
      <c r="M2776" s="4">
        <v>0.75</v>
      </c>
      <c r="N2776" s="4"/>
      <c r="O2776" s="4" t="s">
        <v>284</v>
      </c>
      <c r="P2776" s="4" t="s">
        <v>279</v>
      </c>
      <c r="Q2776" s="4" t="s">
        <v>8339</v>
      </c>
      <c r="R2776" s="4"/>
      <c r="S2776" s="18"/>
      <c r="U2776" s="7">
        <f>VLOOKUP(F2776,[6]农村公路!$I$6:$W$11652,15,0)</f>
        <v>0.75</v>
      </c>
      <c r="V2776" s="7">
        <f t="shared" si="136"/>
        <v>0</v>
      </c>
      <c r="W2776" s="7" t="e">
        <f>VLOOKUP(F2776,'[7]乡镇通三级、旅游资源产业路项目明细'!$F$8:$S$1305,14,0)</f>
        <v>#N/A</v>
      </c>
      <c r="AA2776" s="7" t="e">
        <f>_xlfn.XLOOKUP(F2776,'[8]乡镇通三级、旅游资源产业路项目明细'!$U:$U,'[8]乡镇通三级、旅游资源产业路项目明细'!$U:$U)</f>
        <v>#N/A</v>
      </c>
      <c r="AB2776" s="7" t="e">
        <f>VLOOKUP(F2776,[9]项目建设投资计划表!$L$7:$O$83,4,0)</f>
        <v>#N/A</v>
      </c>
    </row>
    <row r="2777" spans="1:28" ht="25.15" customHeight="1" outlineLevel="3" x14ac:dyDescent="0.4">
      <c r="A2777" s="4" t="s">
        <v>22</v>
      </c>
      <c r="B2777" s="4" t="s">
        <v>178</v>
      </c>
      <c r="C2777" s="4" t="s">
        <v>8224</v>
      </c>
      <c r="D2777" s="4" t="s">
        <v>8342</v>
      </c>
      <c r="E2777" s="9"/>
      <c r="F2777" s="4" t="s">
        <v>8343</v>
      </c>
      <c r="G2777" s="4" t="s">
        <v>327</v>
      </c>
      <c r="H2777" s="9" t="s">
        <v>291</v>
      </c>
      <c r="I2777" s="9" t="s">
        <v>8344</v>
      </c>
      <c r="J2777" s="4">
        <v>0.6</v>
      </c>
      <c r="K2777" s="4" t="s">
        <v>527</v>
      </c>
      <c r="L2777" s="4" t="s">
        <v>1021</v>
      </c>
      <c r="M2777" s="4">
        <v>0.6</v>
      </c>
      <c r="N2777" s="4"/>
      <c r="O2777" s="4" t="s">
        <v>284</v>
      </c>
      <c r="P2777" s="4" t="s">
        <v>279</v>
      </c>
      <c r="Q2777" s="4" t="s">
        <v>8342</v>
      </c>
      <c r="R2777" s="4"/>
      <c r="S2777" s="18"/>
      <c r="U2777" s="7">
        <f>VLOOKUP(F2777,[6]农村公路!$I$6:$W$11652,15,0)</f>
        <v>0.6</v>
      </c>
      <c r="V2777" s="7">
        <f t="shared" si="136"/>
        <v>0</v>
      </c>
      <c r="W2777" s="7" t="e">
        <f>VLOOKUP(F2777,'[7]乡镇通三级、旅游资源产业路项目明细'!$F$8:$S$1305,14,0)</f>
        <v>#N/A</v>
      </c>
      <c r="AA2777" s="7" t="e">
        <f>_xlfn.XLOOKUP(F2777,'[8]乡镇通三级、旅游资源产业路项目明细'!$U:$U,'[8]乡镇通三级、旅游资源产业路项目明细'!$U:$U)</f>
        <v>#N/A</v>
      </c>
      <c r="AB2777" s="7" t="e">
        <f>VLOOKUP(F2777,[9]项目建设投资计划表!$L$7:$O$83,4,0)</f>
        <v>#N/A</v>
      </c>
    </row>
    <row r="2778" spans="1:28" ht="25.15" customHeight="1" outlineLevel="3" x14ac:dyDescent="0.4">
      <c r="A2778" s="4" t="s">
        <v>22</v>
      </c>
      <c r="B2778" s="4" t="s">
        <v>178</v>
      </c>
      <c r="C2778" s="4" t="s">
        <v>8166</v>
      </c>
      <c r="D2778" s="4" t="s">
        <v>8345</v>
      </c>
      <c r="E2778" s="9"/>
      <c r="F2778" s="4" t="s">
        <v>8346</v>
      </c>
      <c r="G2778" s="4" t="s">
        <v>327</v>
      </c>
      <c r="H2778" s="9" t="s">
        <v>291</v>
      </c>
      <c r="I2778" s="9" t="s">
        <v>8347</v>
      </c>
      <c r="J2778" s="4">
        <v>1.1000000000000001</v>
      </c>
      <c r="K2778" s="4" t="s">
        <v>527</v>
      </c>
      <c r="L2778" s="4" t="s">
        <v>279</v>
      </c>
      <c r="M2778" s="4">
        <v>1.1000000000000001</v>
      </c>
      <c r="N2778" s="4"/>
      <c r="O2778" s="4" t="s">
        <v>284</v>
      </c>
      <c r="P2778" s="4" t="s">
        <v>279</v>
      </c>
      <c r="Q2778" s="4" t="s">
        <v>8345</v>
      </c>
      <c r="R2778" s="4"/>
      <c r="S2778" s="18"/>
      <c r="U2778" s="7">
        <f>VLOOKUP(F2778,[6]农村公路!$I$6:$W$11652,15,0)</f>
        <v>1.1000000000000001</v>
      </c>
      <c r="V2778" s="7">
        <f t="shared" si="136"/>
        <v>0</v>
      </c>
      <c r="W2778" s="7" t="e">
        <f>VLOOKUP(F2778,'[7]乡镇通三级、旅游资源产业路项目明细'!$F$8:$S$1305,14,0)</f>
        <v>#N/A</v>
      </c>
      <c r="AA2778" s="7" t="e">
        <f>_xlfn.XLOOKUP(F2778,'[8]乡镇通三级、旅游资源产业路项目明细'!$U:$U,'[8]乡镇通三级、旅游资源产业路项目明细'!$U:$U)</f>
        <v>#N/A</v>
      </c>
      <c r="AB2778" s="7" t="e">
        <f>VLOOKUP(F2778,[9]项目建设投资计划表!$L$7:$O$83,4,0)</f>
        <v>#N/A</v>
      </c>
    </row>
    <row r="2779" spans="1:28" ht="25.15" customHeight="1" outlineLevel="3" x14ac:dyDescent="0.4">
      <c r="A2779" s="4" t="s">
        <v>22</v>
      </c>
      <c r="B2779" s="4" t="s">
        <v>178</v>
      </c>
      <c r="C2779" s="4" t="s">
        <v>8136</v>
      </c>
      <c r="D2779" s="4" t="s">
        <v>8348</v>
      </c>
      <c r="E2779" s="9"/>
      <c r="F2779" s="4" t="s">
        <v>8349</v>
      </c>
      <c r="G2779" s="4" t="s">
        <v>327</v>
      </c>
      <c r="H2779" s="9" t="s">
        <v>291</v>
      </c>
      <c r="I2779" s="9" t="s">
        <v>8350</v>
      </c>
      <c r="J2779" s="4">
        <v>0.95</v>
      </c>
      <c r="K2779" s="4" t="s">
        <v>527</v>
      </c>
      <c r="L2779" s="4" t="s">
        <v>279</v>
      </c>
      <c r="M2779" s="4">
        <v>0.95</v>
      </c>
      <c r="N2779" s="4"/>
      <c r="O2779" s="4" t="s">
        <v>284</v>
      </c>
      <c r="P2779" s="4" t="s">
        <v>279</v>
      </c>
      <c r="Q2779" s="4" t="s">
        <v>8348</v>
      </c>
      <c r="R2779" s="4"/>
      <c r="S2779" s="18"/>
      <c r="U2779" s="7">
        <f>VLOOKUP(F2779,[6]农村公路!$I$6:$W$11652,15,0)</f>
        <v>0.95</v>
      </c>
      <c r="V2779" s="7">
        <f t="shared" si="136"/>
        <v>0</v>
      </c>
      <c r="W2779" s="7" t="e">
        <f>VLOOKUP(F2779,'[7]乡镇通三级、旅游资源产业路项目明细'!$F$8:$S$1305,14,0)</f>
        <v>#N/A</v>
      </c>
      <c r="AA2779" s="7" t="e">
        <f>_xlfn.XLOOKUP(F2779,'[8]乡镇通三级、旅游资源产业路项目明细'!$U:$U,'[8]乡镇通三级、旅游资源产业路项目明细'!$U:$U)</f>
        <v>#N/A</v>
      </c>
      <c r="AB2779" s="7" t="e">
        <f>VLOOKUP(F2779,[9]项目建设投资计划表!$L$7:$O$83,4,0)</f>
        <v>#N/A</v>
      </c>
    </row>
    <row r="2780" spans="1:28" ht="25.15" customHeight="1" outlineLevel="3" x14ac:dyDescent="0.4">
      <c r="A2780" s="4" t="s">
        <v>22</v>
      </c>
      <c r="B2780" s="4" t="s">
        <v>178</v>
      </c>
      <c r="C2780" s="4" t="s">
        <v>8236</v>
      </c>
      <c r="D2780" s="4" t="s">
        <v>2462</v>
      </c>
      <c r="E2780" s="9"/>
      <c r="F2780" s="4" t="s">
        <v>8351</v>
      </c>
      <c r="G2780" s="4" t="s">
        <v>327</v>
      </c>
      <c r="H2780" s="9" t="s">
        <v>291</v>
      </c>
      <c r="I2780" s="9" t="s">
        <v>8352</v>
      </c>
      <c r="J2780" s="4">
        <v>0.6</v>
      </c>
      <c r="K2780" s="4" t="s">
        <v>527</v>
      </c>
      <c r="L2780" s="4" t="s">
        <v>1021</v>
      </c>
      <c r="M2780" s="4">
        <v>0.6</v>
      </c>
      <c r="N2780" s="4"/>
      <c r="O2780" s="4" t="s">
        <v>284</v>
      </c>
      <c r="P2780" s="4" t="s">
        <v>279</v>
      </c>
      <c r="Q2780" s="4" t="s">
        <v>2462</v>
      </c>
      <c r="R2780" s="4"/>
      <c r="S2780" s="18"/>
      <c r="U2780" s="7">
        <f>VLOOKUP(F2780,[6]农村公路!$I$6:$W$11652,15,0)</f>
        <v>0.6</v>
      </c>
      <c r="V2780" s="7">
        <f t="shared" si="136"/>
        <v>0</v>
      </c>
      <c r="W2780" s="7" t="e">
        <f>VLOOKUP(F2780,'[7]乡镇通三级、旅游资源产业路项目明细'!$F$8:$S$1305,14,0)</f>
        <v>#N/A</v>
      </c>
      <c r="AA2780" s="7" t="e">
        <f>_xlfn.XLOOKUP(F2780,'[8]乡镇通三级、旅游资源产业路项目明细'!$U:$U,'[8]乡镇通三级、旅游资源产业路项目明细'!$U:$U)</f>
        <v>#N/A</v>
      </c>
      <c r="AB2780" s="7" t="e">
        <f>VLOOKUP(F2780,[9]项目建设投资计划表!$L$7:$O$83,4,0)</f>
        <v>#N/A</v>
      </c>
    </row>
    <row r="2781" spans="1:28" ht="25.15" customHeight="1" outlineLevel="3" x14ac:dyDescent="0.4">
      <c r="A2781" s="4" t="s">
        <v>22</v>
      </c>
      <c r="B2781" s="4" t="s">
        <v>178</v>
      </c>
      <c r="C2781" s="4" t="s">
        <v>1441</v>
      </c>
      <c r="D2781" s="4" t="s">
        <v>8353</v>
      </c>
      <c r="E2781" s="9"/>
      <c r="F2781" s="4" t="s">
        <v>8354</v>
      </c>
      <c r="G2781" s="4" t="s">
        <v>327</v>
      </c>
      <c r="H2781" s="9" t="s">
        <v>291</v>
      </c>
      <c r="I2781" s="9" t="s">
        <v>8355</v>
      </c>
      <c r="J2781" s="4">
        <v>0.4</v>
      </c>
      <c r="K2781" s="4" t="s">
        <v>527</v>
      </c>
      <c r="L2781" s="4" t="s">
        <v>1021</v>
      </c>
      <c r="M2781" s="4">
        <v>0.4</v>
      </c>
      <c r="N2781" s="4"/>
      <c r="O2781" s="4" t="s">
        <v>284</v>
      </c>
      <c r="P2781" s="4" t="s">
        <v>279</v>
      </c>
      <c r="Q2781" s="4" t="s">
        <v>8353</v>
      </c>
      <c r="R2781" s="4"/>
      <c r="S2781" s="18"/>
      <c r="U2781" s="7">
        <f>VLOOKUP(F2781,[6]农村公路!$I$6:$W$11652,15,0)</f>
        <v>0.4</v>
      </c>
      <c r="V2781" s="7">
        <f t="shared" si="136"/>
        <v>0</v>
      </c>
      <c r="W2781" s="7" t="e">
        <f>VLOOKUP(F2781,'[7]乡镇通三级、旅游资源产业路项目明细'!$F$8:$S$1305,14,0)</f>
        <v>#N/A</v>
      </c>
      <c r="AA2781" s="7" t="e">
        <f>_xlfn.XLOOKUP(F2781,'[8]乡镇通三级、旅游资源产业路项目明细'!$U:$U,'[8]乡镇通三级、旅游资源产业路项目明细'!$U:$U)</f>
        <v>#N/A</v>
      </c>
      <c r="AB2781" s="7" t="e">
        <f>VLOOKUP(F2781,[9]项目建设投资计划表!$L$7:$O$83,4,0)</f>
        <v>#N/A</v>
      </c>
    </row>
    <row r="2782" spans="1:28" ht="25.15" customHeight="1" outlineLevel="3" x14ac:dyDescent="0.4">
      <c r="A2782" s="4" t="s">
        <v>22</v>
      </c>
      <c r="B2782" s="4" t="s">
        <v>178</v>
      </c>
      <c r="C2782" s="4" t="s">
        <v>8166</v>
      </c>
      <c r="D2782" s="4" t="s">
        <v>8182</v>
      </c>
      <c r="E2782" s="9"/>
      <c r="F2782" s="4" t="s">
        <v>8356</v>
      </c>
      <c r="G2782" s="4" t="s">
        <v>327</v>
      </c>
      <c r="H2782" s="9" t="s">
        <v>291</v>
      </c>
      <c r="I2782" s="9" t="s">
        <v>8357</v>
      </c>
      <c r="J2782" s="4">
        <v>0.75</v>
      </c>
      <c r="K2782" s="4" t="s">
        <v>527</v>
      </c>
      <c r="L2782" s="4" t="s">
        <v>1021</v>
      </c>
      <c r="M2782" s="4">
        <v>0.75</v>
      </c>
      <c r="N2782" s="4"/>
      <c r="O2782" s="4" t="s">
        <v>284</v>
      </c>
      <c r="P2782" s="4" t="s">
        <v>279</v>
      </c>
      <c r="Q2782" s="4" t="s">
        <v>8182</v>
      </c>
      <c r="R2782" s="4"/>
      <c r="S2782" s="18"/>
      <c r="U2782" s="7">
        <f>VLOOKUP(F2782,[6]农村公路!$I$6:$W$11652,15,0)</f>
        <v>0.75</v>
      </c>
      <c r="V2782" s="7">
        <f t="shared" si="136"/>
        <v>0</v>
      </c>
      <c r="W2782" s="7" t="e">
        <f>VLOOKUP(F2782,'[7]乡镇通三级、旅游资源产业路项目明细'!$F$8:$S$1305,14,0)</f>
        <v>#N/A</v>
      </c>
      <c r="AA2782" s="7" t="e">
        <f>_xlfn.XLOOKUP(F2782,'[8]乡镇通三级、旅游资源产业路项目明细'!$U:$U,'[8]乡镇通三级、旅游资源产业路项目明细'!$U:$U)</f>
        <v>#N/A</v>
      </c>
      <c r="AB2782" s="7" t="e">
        <f>VLOOKUP(F2782,[9]项目建设投资计划表!$L$7:$O$83,4,0)</f>
        <v>#N/A</v>
      </c>
    </row>
    <row r="2783" spans="1:28" ht="25.15" customHeight="1" outlineLevel="3" x14ac:dyDescent="0.4">
      <c r="A2783" s="4" t="s">
        <v>22</v>
      </c>
      <c r="B2783" s="4" t="s">
        <v>178</v>
      </c>
      <c r="C2783" s="4" t="s">
        <v>8245</v>
      </c>
      <c r="D2783" s="4" t="s">
        <v>8358</v>
      </c>
      <c r="E2783" s="9"/>
      <c r="F2783" s="4" t="s">
        <v>8359</v>
      </c>
      <c r="G2783" s="4" t="s">
        <v>327</v>
      </c>
      <c r="H2783" s="9" t="s">
        <v>291</v>
      </c>
      <c r="I2783" s="9" t="s">
        <v>8360</v>
      </c>
      <c r="J2783" s="4">
        <v>1.5</v>
      </c>
      <c r="K2783" s="4" t="s">
        <v>527</v>
      </c>
      <c r="L2783" s="4" t="s">
        <v>1021</v>
      </c>
      <c r="M2783" s="4">
        <v>1.5</v>
      </c>
      <c r="N2783" s="4"/>
      <c r="O2783" s="4" t="s">
        <v>284</v>
      </c>
      <c r="P2783" s="4" t="s">
        <v>279</v>
      </c>
      <c r="Q2783" s="4" t="s">
        <v>8358</v>
      </c>
      <c r="R2783" s="4"/>
      <c r="S2783" s="18"/>
      <c r="U2783" s="7">
        <f>VLOOKUP(F2783,[6]农村公路!$I$6:$W$11652,15,0)</f>
        <v>1.5</v>
      </c>
      <c r="V2783" s="7">
        <f t="shared" si="136"/>
        <v>0</v>
      </c>
      <c r="W2783" s="7" t="e">
        <f>VLOOKUP(F2783,'[7]乡镇通三级、旅游资源产业路项目明细'!$F$8:$S$1305,14,0)</f>
        <v>#N/A</v>
      </c>
      <c r="AA2783" s="7" t="e">
        <f>_xlfn.XLOOKUP(F2783,'[8]乡镇通三级、旅游资源产业路项目明细'!$U:$U,'[8]乡镇通三级、旅游资源产业路项目明细'!$U:$U)</f>
        <v>#N/A</v>
      </c>
      <c r="AB2783" s="7" t="e">
        <f>VLOOKUP(F2783,[9]项目建设投资计划表!$L$7:$O$83,4,0)</f>
        <v>#N/A</v>
      </c>
    </row>
    <row r="2784" spans="1:28" ht="25.15" customHeight="1" outlineLevel="3" x14ac:dyDescent="0.4">
      <c r="A2784" s="4" t="s">
        <v>22</v>
      </c>
      <c r="B2784" s="4" t="s">
        <v>178</v>
      </c>
      <c r="C2784" s="4" t="s">
        <v>8236</v>
      </c>
      <c r="D2784" s="4" t="s">
        <v>7625</v>
      </c>
      <c r="E2784" s="9"/>
      <c r="F2784" s="4" t="s">
        <v>8361</v>
      </c>
      <c r="G2784" s="4" t="s">
        <v>327</v>
      </c>
      <c r="H2784" s="9" t="s">
        <v>291</v>
      </c>
      <c r="I2784" s="9" t="s">
        <v>8362</v>
      </c>
      <c r="J2784" s="4">
        <v>0.8</v>
      </c>
      <c r="K2784" s="4" t="s">
        <v>527</v>
      </c>
      <c r="L2784" s="4" t="s">
        <v>279</v>
      </c>
      <c r="M2784" s="4">
        <v>0.8</v>
      </c>
      <c r="N2784" s="4"/>
      <c r="O2784" s="4" t="s">
        <v>284</v>
      </c>
      <c r="P2784" s="4" t="s">
        <v>279</v>
      </c>
      <c r="Q2784" s="4" t="s">
        <v>7625</v>
      </c>
      <c r="R2784" s="4"/>
      <c r="S2784" s="18"/>
      <c r="U2784" s="7">
        <f>VLOOKUP(F2784,[6]农村公路!$I$6:$W$11652,15,0)</f>
        <v>0.8</v>
      </c>
      <c r="V2784" s="7">
        <f t="shared" si="136"/>
        <v>0</v>
      </c>
      <c r="W2784" s="7" t="e">
        <f>VLOOKUP(F2784,'[7]乡镇通三级、旅游资源产业路项目明细'!$F$8:$S$1305,14,0)</f>
        <v>#N/A</v>
      </c>
      <c r="AA2784" s="7" t="e">
        <f>_xlfn.XLOOKUP(F2784,'[8]乡镇通三级、旅游资源产业路项目明细'!$U:$U,'[8]乡镇通三级、旅游资源产业路项目明细'!$U:$U)</f>
        <v>#N/A</v>
      </c>
      <c r="AB2784" s="7" t="e">
        <f>VLOOKUP(F2784,[9]项目建设投资计划表!$L$7:$O$83,4,0)</f>
        <v>#N/A</v>
      </c>
    </row>
    <row r="2785" spans="1:28" ht="25.15" customHeight="1" outlineLevel="3" x14ac:dyDescent="0.4">
      <c r="A2785" s="4" t="s">
        <v>22</v>
      </c>
      <c r="B2785" s="4" t="s">
        <v>178</v>
      </c>
      <c r="C2785" s="4" t="s">
        <v>8274</v>
      </c>
      <c r="D2785" s="4" t="s">
        <v>8363</v>
      </c>
      <c r="E2785" s="9"/>
      <c r="F2785" s="4" t="s">
        <v>8364</v>
      </c>
      <c r="G2785" s="4" t="s">
        <v>327</v>
      </c>
      <c r="H2785" s="9" t="s">
        <v>291</v>
      </c>
      <c r="I2785" s="9" t="s">
        <v>8365</v>
      </c>
      <c r="J2785" s="4">
        <v>0.75</v>
      </c>
      <c r="K2785" s="4" t="s">
        <v>527</v>
      </c>
      <c r="L2785" s="4" t="s">
        <v>1021</v>
      </c>
      <c r="M2785" s="4">
        <v>0.75</v>
      </c>
      <c r="N2785" s="4"/>
      <c r="O2785" s="4" t="s">
        <v>284</v>
      </c>
      <c r="P2785" s="4" t="s">
        <v>279</v>
      </c>
      <c r="Q2785" s="4" t="s">
        <v>8363</v>
      </c>
      <c r="R2785" s="4"/>
      <c r="S2785" s="18"/>
      <c r="U2785" s="7">
        <f>VLOOKUP(F2785,[6]农村公路!$I$6:$W$11652,15,0)</f>
        <v>0.75</v>
      </c>
      <c r="V2785" s="7">
        <f t="shared" si="136"/>
        <v>0</v>
      </c>
      <c r="W2785" s="7" t="e">
        <f>VLOOKUP(F2785,'[7]乡镇通三级、旅游资源产业路项目明细'!$F$8:$S$1305,14,0)</f>
        <v>#N/A</v>
      </c>
      <c r="AA2785" s="7" t="e">
        <f>_xlfn.XLOOKUP(F2785,'[8]乡镇通三级、旅游资源产业路项目明细'!$U:$U,'[8]乡镇通三级、旅游资源产业路项目明细'!$U:$U)</f>
        <v>#N/A</v>
      </c>
      <c r="AB2785" s="7" t="e">
        <f>VLOOKUP(F2785,[9]项目建设投资计划表!$L$7:$O$83,4,0)</f>
        <v>#N/A</v>
      </c>
    </row>
    <row r="2786" spans="1:28" ht="25.15" customHeight="1" outlineLevel="3" x14ac:dyDescent="0.4">
      <c r="A2786" s="4" t="s">
        <v>22</v>
      </c>
      <c r="B2786" s="4" t="s">
        <v>178</v>
      </c>
      <c r="C2786" s="4" t="s">
        <v>8136</v>
      </c>
      <c r="D2786" s="4" t="s">
        <v>8149</v>
      </c>
      <c r="E2786" s="9"/>
      <c r="F2786" s="4" t="s">
        <v>8366</v>
      </c>
      <c r="G2786" s="4" t="s">
        <v>327</v>
      </c>
      <c r="H2786" s="9" t="s">
        <v>291</v>
      </c>
      <c r="I2786" s="9" t="s">
        <v>8367</v>
      </c>
      <c r="J2786" s="4">
        <v>0.5</v>
      </c>
      <c r="K2786" s="4" t="s">
        <v>527</v>
      </c>
      <c r="L2786" s="4" t="s">
        <v>1021</v>
      </c>
      <c r="M2786" s="4">
        <v>0.5</v>
      </c>
      <c r="N2786" s="4"/>
      <c r="O2786" s="4" t="s">
        <v>284</v>
      </c>
      <c r="P2786" s="4" t="s">
        <v>279</v>
      </c>
      <c r="Q2786" s="4" t="s">
        <v>8149</v>
      </c>
      <c r="R2786" s="4"/>
      <c r="S2786" s="18"/>
      <c r="U2786" s="7">
        <f>VLOOKUP(F2786,[6]农村公路!$I$6:$W$11652,15,0)</f>
        <v>0.5</v>
      </c>
      <c r="V2786" s="7">
        <f t="shared" si="136"/>
        <v>0</v>
      </c>
      <c r="W2786" s="7" t="e">
        <f>VLOOKUP(F2786,'[7]乡镇通三级、旅游资源产业路项目明细'!$F$8:$S$1305,14,0)</f>
        <v>#N/A</v>
      </c>
      <c r="AA2786" s="7" t="e">
        <f>_xlfn.XLOOKUP(F2786,'[8]乡镇通三级、旅游资源产业路项目明细'!$U:$U,'[8]乡镇通三级、旅游资源产业路项目明细'!$U:$U)</f>
        <v>#N/A</v>
      </c>
      <c r="AB2786" s="7" t="e">
        <f>VLOOKUP(F2786,[9]项目建设投资计划表!$L$7:$O$83,4,0)</f>
        <v>#N/A</v>
      </c>
    </row>
    <row r="2787" spans="1:28" ht="25.15" customHeight="1" outlineLevel="3" x14ac:dyDescent="0.4">
      <c r="A2787" s="4" t="s">
        <v>22</v>
      </c>
      <c r="B2787" s="4" t="s">
        <v>178</v>
      </c>
      <c r="C2787" s="4" t="s">
        <v>8274</v>
      </c>
      <c r="D2787" s="4" t="s">
        <v>8368</v>
      </c>
      <c r="E2787" s="9"/>
      <c r="F2787" s="4" t="s">
        <v>8369</v>
      </c>
      <c r="G2787" s="4" t="s">
        <v>327</v>
      </c>
      <c r="H2787" s="9" t="s">
        <v>291</v>
      </c>
      <c r="I2787" s="9" t="s">
        <v>8370</v>
      </c>
      <c r="J2787" s="4">
        <v>0.6</v>
      </c>
      <c r="K2787" s="4" t="s">
        <v>527</v>
      </c>
      <c r="L2787" s="4" t="s">
        <v>279</v>
      </c>
      <c r="M2787" s="4">
        <v>0.6</v>
      </c>
      <c r="N2787" s="4"/>
      <c r="O2787" s="4" t="s">
        <v>284</v>
      </c>
      <c r="P2787" s="4" t="s">
        <v>279</v>
      </c>
      <c r="Q2787" s="4" t="s">
        <v>8368</v>
      </c>
      <c r="R2787" s="4"/>
      <c r="S2787" s="18"/>
      <c r="U2787" s="7">
        <f>VLOOKUP(F2787,[6]农村公路!$I$6:$W$11652,15,0)</f>
        <v>0.6</v>
      </c>
      <c r="V2787" s="7">
        <f t="shared" ref="V2787:V2790" si="137">J2787-U2787</f>
        <v>0</v>
      </c>
      <c r="W2787" s="7" t="e">
        <f>VLOOKUP(F2787,'[7]乡镇通三级、旅游资源产业路项目明细'!$F$8:$S$1305,14,0)</f>
        <v>#N/A</v>
      </c>
      <c r="AA2787" s="7" t="e">
        <f>_xlfn.XLOOKUP(F2787,'[8]乡镇通三级、旅游资源产业路项目明细'!$U:$U,'[8]乡镇通三级、旅游资源产业路项目明细'!$U:$U)</f>
        <v>#N/A</v>
      </c>
      <c r="AB2787" s="7" t="e">
        <f>VLOOKUP(F2787,[9]项目建设投资计划表!$L$7:$O$83,4,0)</f>
        <v>#N/A</v>
      </c>
    </row>
    <row r="2788" spans="1:28" ht="25.15" customHeight="1" outlineLevel="3" x14ac:dyDescent="0.4">
      <c r="A2788" s="4" t="s">
        <v>22</v>
      </c>
      <c r="B2788" s="4" t="s">
        <v>178</v>
      </c>
      <c r="C2788" s="4" t="s">
        <v>8319</v>
      </c>
      <c r="D2788" s="4" t="s">
        <v>8371</v>
      </c>
      <c r="E2788" s="9"/>
      <c r="F2788" s="4" t="s">
        <v>8372</v>
      </c>
      <c r="G2788" s="4" t="s">
        <v>327</v>
      </c>
      <c r="H2788" s="9" t="s">
        <v>291</v>
      </c>
      <c r="I2788" s="9" t="s">
        <v>8373</v>
      </c>
      <c r="J2788" s="4">
        <v>2</v>
      </c>
      <c r="K2788" s="4" t="s">
        <v>527</v>
      </c>
      <c r="L2788" s="4" t="s">
        <v>1021</v>
      </c>
      <c r="M2788" s="4">
        <v>2</v>
      </c>
      <c r="N2788" s="4"/>
      <c r="O2788" s="4" t="s">
        <v>284</v>
      </c>
      <c r="P2788" s="4" t="s">
        <v>279</v>
      </c>
      <c r="Q2788" s="4" t="s">
        <v>8371</v>
      </c>
      <c r="R2788" s="4"/>
      <c r="S2788" s="18"/>
      <c r="U2788" s="7">
        <f>VLOOKUP(F2788,[6]农村公路!$I$6:$W$11652,15,0)</f>
        <v>2</v>
      </c>
      <c r="V2788" s="7">
        <f t="shared" si="137"/>
        <v>0</v>
      </c>
      <c r="W2788" s="7" t="e">
        <f>VLOOKUP(F2788,'[7]乡镇通三级、旅游资源产业路项目明细'!$F$8:$S$1305,14,0)</f>
        <v>#N/A</v>
      </c>
      <c r="AA2788" s="7" t="e">
        <f>_xlfn.XLOOKUP(F2788,'[8]乡镇通三级、旅游资源产业路项目明细'!$U:$U,'[8]乡镇通三级、旅游资源产业路项目明细'!$U:$U)</f>
        <v>#N/A</v>
      </c>
      <c r="AB2788" s="7" t="e">
        <f>VLOOKUP(F2788,[9]项目建设投资计划表!$L$7:$O$83,4,0)</f>
        <v>#N/A</v>
      </c>
    </row>
    <row r="2789" spans="1:28" ht="25.15" customHeight="1" outlineLevel="3" x14ac:dyDescent="0.4">
      <c r="A2789" s="4" t="s">
        <v>22</v>
      </c>
      <c r="B2789" s="4" t="s">
        <v>178</v>
      </c>
      <c r="C2789" s="4" t="s">
        <v>8374</v>
      </c>
      <c r="D2789" s="4" t="s">
        <v>8375</v>
      </c>
      <c r="E2789" s="9"/>
      <c r="F2789" s="4" t="s">
        <v>8376</v>
      </c>
      <c r="G2789" s="4" t="s">
        <v>327</v>
      </c>
      <c r="H2789" s="9" t="s">
        <v>291</v>
      </c>
      <c r="I2789" s="9" t="s">
        <v>8377</v>
      </c>
      <c r="J2789" s="4">
        <v>0.68</v>
      </c>
      <c r="K2789" s="4" t="s">
        <v>527</v>
      </c>
      <c r="L2789" s="4" t="s">
        <v>1021</v>
      </c>
      <c r="M2789" s="4">
        <v>0.68</v>
      </c>
      <c r="N2789" s="4"/>
      <c r="O2789" s="4" t="s">
        <v>284</v>
      </c>
      <c r="P2789" s="4" t="s">
        <v>279</v>
      </c>
      <c r="Q2789" s="4" t="s">
        <v>8375</v>
      </c>
      <c r="R2789" s="4"/>
      <c r="S2789" s="18"/>
      <c r="U2789" s="7">
        <f>VLOOKUP(F2789,[6]农村公路!$I$6:$W$11652,15,0)</f>
        <v>0.68</v>
      </c>
      <c r="V2789" s="7">
        <f t="shared" si="137"/>
        <v>0</v>
      </c>
      <c r="W2789" s="7" t="e">
        <f>VLOOKUP(F2789,'[7]乡镇通三级、旅游资源产业路项目明细'!$F$8:$S$1305,14,0)</f>
        <v>#N/A</v>
      </c>
      <c r="AA2789" s="7" t="e">
        <f>_xlfn.XLOOKUP(F2789,'[8]乡镇通三级、旅游资源产业路项目明细'!$U:$U,'[8]乡镇通三级、旅游资源产业路项目明细'!$U:$U)</f>
        <v>#N/A</v>
      </c>
      <c r="AB2789" s="7" t="e">
        <f>VLOOKUP(F2789,[9]项目建设投资计划表!$L$7:$O$83,4,0)</f>
        <v>#N/A</v>
      </c>
    </row>
    <row r="2790" spans="1:28" ht="25.15" customHeight="1" outlineLevel="3" x14ac:dyDescent="0.4">
      <c r="A2790" s="4" t="s">
        <v>22</v>
      </c>
      <c r="B2790" s="4" t="s">
        <v>178</v>
      </c>
      <c r="C2790" s="4" t="s">
        <v>8274</v>
      </c>
      <c r="D2790" s="4" t="s">
        <v>8378</v>
      </c>
      <c r="E2790" s="9"/>
      <c r="F2790" s="4" t="s">
        <v>8379</v>
      </c>
      <c r="G2790" s="4" t="s">
        <v>327</v>
      </c>
      <c r="H2790" s="9" t="s">
        <v>291</v>
      </c>
      <c r="I2790" s="9" t="s">
        <v>8380</v>
      </c>
      <c r="J2790" s="4">
        <v>1.2</v>
      </c>
      <c r="K2790" s="4" t="s">
        <v>527</v>
      </c>
      <c r="L2790" s="4" t="s">
        <v>1021</v>
      </c>
      <c r="M2790" s="4">
        <v>1.2</v>
      </c>
      <c r="N2790" s="4"/>
      <c r="O2790" s="4" t="s">
        <v>284</v>
      </c>
      <c r="P2790" s="4" t="s">
        <v>279</v>
      </c>
      <c r="Q2790" s="4" t="s">
        <v>8378</v>
      </c>
      <c r="R2790" s="4"/>
      <c r="S2790" s="18"/>
      <c r="U2790" s="7">
        <f>VLOOKUP(F2790,[6]农村公路!$I$6:$W$11652,15,0)</f>
        <v>1.2</v>
      </c>
      <c r="V2790" s="7">
        <f t="shared" si="137"/>
        <v>0</v>
      </c>
      <c r="W2790" s="7" t="e">
        <f>VLOOKUP(F2790,'[7]乡镇通三级、旅游资源产业路项目明细'!$F$8:$S$1305,14,0)</f>
        <v>#N/A</v>
      </c>
      <c r="AA2790" s="7" t="e">
        <f>_xlfn.XLOOKUP(F2790,'[8]乡镇通三级、旅游资源产业路项目明细'!$U:$U,'[8]乡镇通三级、旅游资源产业路项目明细'!$U:$U)</f>
        <v>#N/A</v>
      </c>
      <c r="AB2790" s="7" t="e">
        <f>VLOOKUP(F2790,[9]项目建设投资计划表!$L$7:$O$83,4,0)</f>
        <v>#N/A</v>
      </c>
    </row>
    <row r="2791" spans="1:28" s="1" customFormat="1" ht="25.15" customHeight="1" outlineLevel="1" x14ac:dyDescent="0.4">
      <c r="A2791" s="11" t="s">
        <v>23</v>
      </c>
      <c r="B2791" s="4"/>
      <c r="C2791" s="4"/>
      <c r="D2791" s="4"/>
      <c r="E2791" s="9"/>
      <c r="F2791" s="4"/>
      <c r="G2791" s="4"/>
      <c r="H2791" s="9"/>
      <c r="I2791" s="9"/>
      <c r="J2791" s="4">
        <f>SUBTOTAL(9,J2793:J2840)</f>
        <v>195.91599999999997</v>
      </c>
      <c r="K2791" s="44"/>
      <c r="L2791" s="4"/>
      <c r="M2791" s="4">
        <f>SUBTOTAL(9,M2793:M2840)</f>
        <v>177.55099999999999</v>
      </c>
      <c r="N2791" s="13">
        <v>177.541</v>
      </c>
      <c r="O2791" s="4"/>
      <c r="P2791" s="4"/>
      <c r="Q2791" s="4"/>
      <c r="R2791" s="11"/>
      <c r="S2791" s="18">
        <f t="shared" ref="S2791:S2818" si="138">J2791-N2791</f>
        <v>18.374999999999972</v>
      </c>
      <c r="T2791" s="47"/>
      <c r="X2791" s="50"/>
      <c r="Y2791" s="50"/>
      <c r="Z2791" s="50"/>
    </row>
    <row r="2792" spans="1:28" s="1" customFormat="1" ht="25.15" customHeight="1" outlineLevel="2" x14ac:dyDescent="0.4">
      <c r="A2792" s="4"/>
      <c r="B2792" s="11" t="s">
        <v>182</v>
      </c>
      <c r="C2792" s="4"/>
      <c r="D2792" s="4"/>
      <c r="E2792" s="9"/>
      <c r="F2792" s="4"/>
      <c r="G2792" s="4"/>
      <c r="H2792" s="9"/>
      <c r="I2792" s="9"/>
      <c r="J2792" s="4">
        <f>SUBTOTAL(9,J2793:J2794)</f>
        <v>14.1</v>
      </c>
      <c r="K2792" s="44"/>
      <c r="L2792" s="4"/>
      <c r="M2792" s="4">
        <f>SUBTOTAL(9,M2793:M2794)</f>
        <v>14.1</v>
      </c>
      <c r="N2792" s="4">
        <v>14.1</v>
      </c>
      <c r="O2792" s="4"/>
      <c r="P2792" s="4"/>
      <c r="Q2792" s="4"/>
      <c r="R2792" s="11"/>
      <c r="S2792" s="18">
        <f t="shared" si="138"/>
        <v>0</v>
      </c>
      <c r="T2792" s="47"/>
      <c r="X2792" s="50"/>
      <c r="Y2792" s="50"/>
      <c r="Z2792" s="50"/>
    </row>
    <row r="2793" spans="1:28" s="51" customFormat="1" ht="25.15" customHeight="1" outlineLevel="3" x14ac:dyDescent="0.4">
      <c r="A2793" s="4" t="s">
        <v>23</v>
      </c>
      <c r="B2793" s="4" t="s">
        <v>182</v>
      </c>
      <c r="C2793" s="4" t="s">
        <v>8381</v>
      </c>
      <c r="D2793" s="4" t="s">
        <v>8382</v>
      </c>
      <c r="E2793" s="9"/>
      <c r="F2793" s="4" t="s">
        <v>8383</v>
      </c>
      <c r="G2793" s="4" t="s">
        <v>275</v>
      </c>
      <c r="H2793" s="9" t="s">
        <v>291</v>
      </c>
      <c r="I2793" s="9" t="s">
        <v>283</v>
      </c>
      <c r="J2793" s="4">
        <v>12</v>
      </c>
      <c r="K2793" s="4" t="s">
        <v>277</v>
      </c>
      <c r="L2793" s="4">
        <v>0</v>
      </c>
      <c r="M2793" s="4">
        <v>12</v>
      </c>
      <c r="N2793" s="4"/>
      <c r="O2793" s="4" t="s">
        <v>293</v>
      </c>
      <c r="P2793" s="4" t="s">
        <v>279</v>
      </c>
      <c r="Q2793" s="4" t="s">
        <v>8384</v>
      </c>
      <c r="R2793" s="11"/>
      <c r="S2793" s="18"/>
      <c r="T2793" s="83"/>
      <c r="U2793" s="7">
        <f>VLOOKUP(F2793,[6]农村公路!$I$6:$W$11652,15,0)</f>
        <v>12</v>
      </c>
      <c r="V2793" s="7">
        <f>J2793-U2793</f>
        <v>0</v>
      </c>
      <c r="W2793" s="7" t="e">
        <f>VLOOKUP(F2793,'[7]乡镇通三级、旅游资源产业路项目明细'!$F$8:$S$1305,14,0)</f>
        <v>#N/A</v>
      </c>
      <c r="AA2793" s="7" t="e">
        <f>_xlfn.XLOOKUP(F2793,'[8]乡镇通三级、旅游资源产业路项目明细'!$U:$U,'[8]乡镇通三级、旅游资源产业路项目明细'!$U:$U)</f>
        <v>#N/A</v>
      </c>
      <c r="AB2793" s="7" t="e">
        <f>VLOOKUP(F2793,[9]项目建设投资计划表!$L$7:$O$83,4,0)</f>
        <v>#N/A</v>
      </c>
    </row>
    <row r="2794" spans="1:28" s="51" customFormat="1" ht="25.15" customHeight="1" outlineLevel="3" x14ac:dyDescent="0.4">
      <c r="A2794" s="4" t="s">
        <v>23</v>
      </c>
      <c r="B2794" s="4" t="s">
        <v>182</v>
      </c>
      <c r="C2794" s="4" t="s">
        <v>8385</v>
      </c>
      <c r="D2794" s="4" t="s">
        <v>8386</v>
      </c>
      <c r="E2794" s="78"/>
      <c r="F2794" s="4" t="s">
        <v>8387</v>
      </c>
      <c r="G2794" s="4" t="s">
        <v>275</v>
      </c>
      <c r="H2794" s="9" t="s">
        <v>291</v>
      </c>
      <c r="I2794" s="9" t="s">
        <v>8388</v>
      </c>
      <c r="J2794" s="4">
        <v>2.1</v>
      </c>
      <c r="K2794" s="44" t="s">
        <v>377</v>
      </c>
      <c r="L2794" s="4"/>
      <c r="M2794" s="4">
        <v>2.1</v>
      </c>
      <c r="N2794" s="4"/>
      <c r="O2794" s="4">
        <v>6</v>
      </c>
      <c r="P2794" s="4" t="s">
        <v>279</v>
      </c>
      <c r="Q2794" s="4" t="s">
        <v>8389</v>
      </c>
      <c r="R2794" s="11"/>
      <c r="S2794" s="18"/>
      <c r="T2794" s="83"/>
      <c r="U2794" s="7">
        <f>VLOOKUP(F2794,[6]农村公路!$I$6:$W$11652,15,0)</f>
        <v>2.1</v>
      </c>
      <c r="V2794" s="7">
        <f>J2794-U2794</f>
        <v>0</v>
      </c>
      <c r="W2794" s="7" t="e">
        <f>VLOOKUP(F2794,'[7]乡镇通三级、旅游资源产业路项目明细'!$F$8:$S$1305,14,0)</f>
        <v>#N/A</v>
      </c>
      <c r="AA2794" s="7" t="e">
        <f>_xlfn.XLOOKUP(F2794,'[8]乡镇通三级、旅游资源产业路项目明细'!$U:$U,'[8]乡镇通三级、旅游资源产业路项目明细'!$U:$U)</f>
        <v>#N/A</v>
      </c>
      <c r="AB2794" s="7" t="e">
        <f>VLOOKUP(F2794,[9]项目建设投资计划表!$L$7:$O$83,4,0)</f>
        <v>#N/A</v>
      </c>
    </row>
    <row r="2795" spans="1:28" s="50" customFormat="1" ht="25.15" customHeight="1" outlineLevel="2" x14ac:dyDescent="0.4">
      <c r="A2795" s="10"/>
      <c r="B2795" s="42" t="s">
        <v>187</v>
      </c>
      <c r="C2795" s="10"/>
      <c r="D2795" s="73"/>
      <c r="E2795" s="9"/>
      <c r="F2795" s="10"/>
      <c r="G2795" s="4"/>
      <c r="H2795" s="9"/>
      <c r="I2795" s="9"/>
      <c r="J2795" s="4">
        <f>SUBTOTAL(9,J2796:J2809)</f>
        <v>24.231000000000005</v>
      </c>
      <c r="K2795" s="81"/>
      <c r="L2795" s="4"/>
      <c r="M2795" s="4">
        <f>SUBTOTAL(9,M2796:M2809)</f>
        <v>24.231000000000005</v>
      </c>
      <c r="N2795" s="4">
        <v>24.2</v>
      </c>
      <c r="O2795" s="4"/>
      <c r="P2795" s="4"/>
      <c r="Q2795" s="4"/>
      <c r="R2795" s="4"/>
      <c r="S2795" s="18">
        <f t="shared" si="138"/>
        <v>3.1000000000005912E-2</v>
      </c>
      <c r="T2795" s="48"/>
      <c r="U2795" s="1"/>
      <c r="V2795" s="1"/>
      <c r="W2795" s="1"/>
      <c r="X2795" s="5"/>
      <c r="Y2795" s="5"/>
      <c r="Z2795" s="5"/>
    </row>
    <row r="2796" spans="1:28" s="51" customFormat="1" ht="25.15" customHeight="1" outlineLevel="3" x14ac:dyDescent="0.4">
      <c r="A2796" s="10" t="s">
        <v>23</v>
      </c>
      <c r="B2796" s="10" t="s">
        <v>187</v>
      </c>
      <c r="C2796" s="10" t="s">
        <v>8390</v>
      </c>
      <c r="D2796" s="73" t="s">
        <v>8391</v>
      </c>
      <c r="E2796" s="9"/>
      <c r="F2796" s="10" t="s">
        <v>8392</v>
      </c>
      <c r="G2796" s="4" t="s">
        <v>275</v>
      </c>
      <c r="H2796" s="9" t="s">
        <v>291</v>
      </c>
      <c r="I2796" s="9" t="s">
        <v>283</v>
      </c>
      <c r="J2796" s="4">
        <v>1.8</v>
      </c>
      <c r="K2796" s="81">
        <v>3.5</v>
      </c>
      <c r="L2796" s="4">
        <v>0</v>
      </c>
      <c r="M2796" s="4">
        <v>1.8</v>
      </c>
      <c r="N2796" s="4"/>
      <c r="O2796" s="4">
        <v>4.5</v>
      </c>
      <c r="P2796" s="4" t="s">
        <v>279</v>
      </c>
      <c r="Q2796" s="4" t="s">
        <v>8393</v>
      </c>
      <c r="R2796" s="4" t="s">
        <v>366</v>
      </c>
      <c r="S2796" s="18"/>
      <c r="T2796" s="49"/>
      <c r="U2796" s="7">
        <f>VLOOKUP(F2796,[6]农村公路!$I$6:$W$11652,15,0)</f>
        <v>1.8</v>
      </c>
      <c r="V2796" s="7">
        <f t="shared" ref="V2796:V2809" si="139">J2796-U2796</f>
        <v>0</v>
      </c>
      <c r="W2796" s="7" t="e">
        <f>VLOOKUP(F2796,'[7]乡镇通三级、旅游资源产业路项目明细'!$F$8:$S$1305,14,0)</f>
        <v>#N/A</v>
      </c>
      <c r="X2796" s="6"/>
      <c r="Y2796" s="6"/>
      <c r="Z2796" s="6"/>
      <c r="AA2796" s="7" t="str">
        <f>_xlfn.XLOOKUP(F2796,'[8]乡镇通三级、旅游资源产业路项目明细'!$U:$U,'[8]乡镇通三级、旅游资源产业路项目明细'!$U:$U)</f>
        <v>红相冲坳田—干田冲子告排连接路</v>
      </c>
      <c r="AB2796" s="7" t="e">
        <f>VLOOKUP(F2796,[9]项目建设投资计划表!$L$7:$O$83,4,0)</f>
        <v>#N/A</v>
      </c>
    </row>
    <row r="2797" spans="1:28" s="6" customFormat="1" ht="25.15" customHeight="1" outlineLevel="3" x14ac:dyDescent="0.4">
      <c r="A2797" s="10" t="s">
        <v>23</v>
      </c>
      <c r="B2797" s="10" t="s">
        <v>187</v>
      </c>
      <c r="C2797" s="10" t="s">
        <v>8394</v>
      </c>
      <c r="D2797" s="73" t="s">
        <v>8395</v>
      </c>
      <c r="E2797" s="9"/>
      <c r="F2797" s="10" t="s">
        <v>8396</v>
      </c>
      <c r="G2797" s="4" t="s">
        <v>275</v>
      </c>
      <c r="H2797" s="9" t="s">
        <v>291</v>
      </c>
      <c r="I2797" s="9" t="s">
        <v>283</v>
      </c>
      <c r="J2797" s="4">
        <v>2.8450000000000002</v>
      </c>
      <c r="K2797" s="81">
        <v>3.5</v>
      </c>
      <c r="L2797" s="4">
        <v>0</v>
      </c>
      <c r="M2797" s="4">
        <v>2.8450000000000002</v>
      </c>
      <c r="N2797" s="4"/>
      <c r="O2797" s="4">
        <v>4.5</v>
      </c>
      <c r="P2797" s="4" t="s">
        <v>279</v>
      </c>
      <c r="Q2797" s="4" t="s">
        <v>8397</v>
      </c>
      <c r="R2797" s="4"/>
      <c r="S2797" s="18"/>
      <c r="T2797" s="49"/>
      <c r="U2797" s="7">
        <f>VLOOKUP(F2797,[6]农村公路!$I$6:$W$11652,15,0)</f>
        <v>2.8450000000000002</v>
      </c>
      <c r="V2797" s="7">
        <f t="shared" si="139"/>
        <v>0</v>
      </c>
      <c r="W2797" s="7" t="e">
        <f>VLOOKUP(F2797,'[7]乡镇通三级、旅游资源产业路项目明细'!$F$8:$S$1305,14,0)</f>
        <v>#N/A</v>
      </c>
      <c r="AA2797" s="7" t="e">
        <f>_xlfn.XLOOKUP(F2797,'[8]乡镇通三级、旅游资源产业路项目明细'!$U:$U,'[8]乡镇通三级、旅游资源产业路项目明细'!$U:$U)</f>
        <v>#N/A</v>
      </c>
      <c r="AB2797" s="7" t="e">
        <f>VLOOKUP(F2797,[9]项目建设投资计划表!$L$7:$O$83,4,0)</f>
        <v>#N/A</v>
      </c>
    </row>
    <row r="2798" spans="1:28" s="6" customFormat="1" ht="25.15" customHeight="1" outlineLevel="3" x14ac:dyDescent="0.4">
      <c r="A2798" s="10" t="s">
        <v>23</v>
      </c>
      <c r="B2798" s="10" t="s">
        <v>187</v>
      </c>
      <c r="C2798" s="10" t="s">
        <v>8398</v>
      </c>
      <c r="D2798" s="73" t="s">
        <v>8399</v>
      </c>
      <c r="E2798" s="9"/>
      <c r="F2798" s="10" t="s">
        <v>8400</v>
      </c>
      <c r="G2798" s="4" t="s">
        <v>275</v>
      </c>
      <c r="H2798" s="9" t="s">
        <v>291</v>
      </c>
      <c r="I2798" s="9" t="s">
        <v>283</v>
      </c>
      <c r="J2798" s="4">
        <v>0.53</v>
      </c>
      <c r="K2798" s="81">
        <v>3.5</v>
      </c>
      <c r="L2798" s="4">
        <v>0</v>
      </c>
      <c r="M2798" s="4">
        <v>0.53</v>
      </c>
      <c r="N2798" s="4"/>
      <c r="O2798" s="4">
        <v>4.5</v>
      </c>
      <c r="P2798" s="4" t="s">
        <v>279</v>
      </c>
      <c r="Q2798" s="4" t="s">
        <v>8401</v>
      </c>
      <c r="R2798" s="4"/>
      <c r="S2798" s="18"/>
      <c r="T2798" s="49"/>
      <c r="U2798" s="7">
        <f>VLOOKUP(F2798,[6]农村公路!$I$6:$W$11652,15,0)</f>
        <v>0.53</v>
      </c>
      <c r="V2798" s="7">
        <f t="shared" si="139"/>
        <v>0</v>
      </c>
      <c r="W2798" s="7" t="e">
        <f>VLOOKUP(F2798,'[7]乡镇通三级、旅游资源产业路项目明细'!$F$8:$S$1305,14,0)</f>
        <v>#N/A</v>
      </c>
      <c r="AA2798" s="7" t="e">
        <f>_xlfn.XLOOKUP(F2798,'[8]乡镇通三级、旅游资源产业路项目明细'!$U:$U,'[8]乡镇通三级、旅游资源产业路项目明细'!$U:$U)</f>
        <v>#N/A</v>
      </c>
      <c r="AB2798" s="7" t="e">
        <f>VLOOKUP(F2798,[9]项目建设投资计划表!$L$7:$O$83,4,0)</f>
        <v>#N/A</v>
      </c>
    </row>
    <row r="2799" spans="1:28" s="6" customFormat="1" ht="25.15" customHeight="1" outlineLevel="3" x14ac:dyDescent="0.4">
      <c r="A2799" s="10" t="s">
        <v>23</v>
      </c>
      <c r="B2799" s="10" t="s">
        <v>187</v>
      </c>
      <c r="C2799" s="10" t="s">
        <v>8394</v>
      </c>
      <c r="D2799" s="73" t="s">
        <v>8391</v>
      </c>
      <c r="E2799" s="9"/>
      <c r="F2799" s="10" t="s">
        <v>8402</v>
      </c>
      <c r="G2799" s="4" t="s">
        <v>275</v>
      </c>
      <c r="H2799" s="9" t="s">
        <v>291</v>
      </c>
      <c r="I2799" s="9" t="s">
        <v>283</v>
      </c>
      <c r="J2799" s="4">
        <v>2.9649999999999999</v>
      </c>
      <c r="K2799" s="81">
        <v>3.5</v>
      </c>
      <c r="L2799" s="4">
        <v>0</v>
      </c>
      <c r="M2799" s="4">
        <v>2.9649999999999999</v>
      </c>
      <c r="N2799" s="4"/>
      <c r="O2799" s="4">
        <v>4.5</v>
      </c>
      <c r="P2799" s="4" t="s">
        <v>279</v>
      </c>
      <c r="Q2799" s="4" t="s">
        <v>8403</v>
      </c>
      <c r="R2799" s="4"/>
      <c r="S2799" s="18"/>
      <c r="T2799" s="49"/>
      <c r="U2799" s="7">
        <f>VLOOKUP(F2799,[6]农村公路!$I$6:$W$11652,15,0)</f>
        <v>2.9649999999999999</v>
      </c>
      <c r="V2799" s="7">
        <f t="shared" si="139"/>
        <v>0</v>
      </c>
      <c r="W2799" s="7" t="e">
        <f>VLOOKUP(F2799,'[7]乡镇通三级、旅游资源产业路项目明细'!$F$8:$S$1305,14,0)</f>
        <v>#N/A</v>
      </c>
      <c r="AA2799" s="7" t="e">
        <f>_xlfn.XLOOKUP(F2799,'[8]乡镇通三级、旅游资源产业路项目明细'!$U:$U,'[8]乡镇通三级、旅游资源产业路项目明细'!$U:$U)</f>
        <v>#N/A</v>
      </c>
      <c r="AB2799" s="7" t="e">
        <f>VLOOKUP(F2799,[9]项目建设投资计划表!$L$7:$O$83,4,0)</f>
        <v>#N/A</v>
      </c>
    </row>
    <row r="2800" spans="1:28" s="6" customFormat="1" ht="25.15" customHeight="1" outlineLevel="3" x14ac:dyDescent="0.4">
      <c r="A2800" s="10" t="s">
        <v>23</v>
      </c>
      <c r="B2800" s="10" t="s">
        <v>187</v>
      </c>
      <c r="C2800" s="10" t="s">
        <v>8404</v>
      </c>
      <c r="D2800" s="4" t="s">
        <v>8405</v>
      </c>
      <c r="E2800" s="9"/>
      <c r="F2800" s="10" t="s">
        <v>8406</v>
      </c>
      <c r="G2800" s="4" t="s">
        <v>275</v>
      </c>
      <c r="H2800" s="9" t="s">
        <v>291</v>
      </c>
      <c r="I2800" s="9" t="s">
        <v>283</v>
      </c>
      <c r="J2800" s="4">
        <v>1.9830000000000001</v>
      </c>
      <c r="K2800" s="81">
        <v>3.5</v>
      </c>
      <c r="L2800" s="4">
        <v>0</v>
      </c>
      <c r="M2800" s="4">
        <v>1.9830000000000001</v>
      </c>
      <c r="N2800" s="4"/>
      <c r="O2800" s="4">
        <v>4.5</v>
      </c>
      <c r="P2800" s="4" t="s">
        <v>279</v>
      </c>
      <c r="Q2800" s="4" t="s">
        <v>8407</v>
      </c>
      <c r="R2800" s="4"/>
      <c r="S2800" s="18"/>
      <c r="T2800" s="49"/>
      <c r="U2800" s="7">
        <f>VLOOKUP(F2800,[6]农村公路!$I$6:$W$11652,15,0)</f>
        <v>1.9830000000000001</v>
      </c>
      <c r="V2800" s="7">
        <f t="shared" si="139"/>
        <v>0</v>
      </c>
      <c r="W2800" s="7" t="e">
        <f>VLOOKUP(F2800,'[7]乡镇通三级、旅游资源产业路项目明细'!$F$8:$S$1305,14,0)</f>
        <v>#N/A</v>
      </c>
      <c r="AA2800" s="7" t="e">
        <f>_xlfn.XLOOKUP(F2800,'[8]乡镇通三级、旅游资源产业路项目明细'!$U:$U,'[8]乡镇通三级、旅游资源产业路项目明细'!$U:$U)</f>
        <v>#N/A</v>
      </c>
      <c r="AB2800" s="7" t="e">
        <f>VLOOKUP(F2800,[9]项目建设投资计划表!$L$7:$O$83,4,0)</f>
        <v>#N/A</v>
      </c>
    </row>
    <row r="2801" spans="1:28" s="6" customFormat="1" ht="25.15" customHeight="1" outlineLevel="3" x14ac:dyDescent="0.4">
      <c r="A2801" s="10" t="s">
        <v>23</v>
      </c>
      <c r="B2801" s="10" t="s">
        <v>187</v>
      </c>
      <c r="C2801" s="10" t="s">
        <v>8408</v>
      </c>
      <c r="D2801" s="4" t="s">
        <v>8409</v>
      </c>
      <c r="E2801" s="9"/>
      <c r="F2801" s="10" t="s">
        <v>8410</v>
      </c>
      <c r="G2801" s="4" t="s">
        <v>275</v>
      </c>
      <c r="H2801" s="9" t="s">
        <v>291</v>
      </c>
      <c r="I2801" s="9" t="s">
        <v>283</v>
      </c>
      <c r="J2801" s="4">
        <v>1.7609999999999999</v>
      </c>
      <c r="K2801" s="81">
        <v>3.5</v>
      </c>
      <c r="L2801" s="4">
        <v>0</v>
      </c>
      <c r="M2801" s="4">
        <v>1.7609999999999999</v>
      </c>
      <c r="N2801" s="4"/>
      <c r="O2801" s="4">
        <v>4.5</v>
      </c>
      <c r="P2801" s="4" t="s">
        <v>279</v>
      </c>
      <c r="Q2801" s="4" t="s">
        <v>8411</v>
      </c>
      <c r="R2801" s="4"/>
      <c r="S2801" s="18"/>
      <c r="T2801" s="49"/>
      <c r="U2801" s="7">
        <f>VLOOKUP(F2801,[6]农村公路!$I$6:$W$11652,15,0)</f>
        <v>1.7609999999999999</v>
      </c>
      <c r="V2801" s="7">
        <f t="shared" si="139"/>
        <v>0</v>
      </c>
      <c r="W2801" s="7" t="e">
        <f>VLOOKUP(F2801,'[7]乡镇通三级、旅游资源产业路项目明细'!$F$8:$S$1305,14,0)</f>
        <v>#N/A</v>
      </c>
      <c r="AA2801" s="7" t="e">
        <f>_xlfn.XLOOKUP(F2801,'[8]乡镇通三级、旅游资源产业路项目明细'!$U:$U,'[8]乡镇通三级、旅游资源产业路项目明细'!$U:$U)</f>
        <v>#N/A</v>
      </c>
      <c r="AB2801" s="7" t="e">
        <f>VLOOKUP(F2801,[9]项目建设投资计划表!$L$7:$O$83,4,0)</f>
        <v>#N/A</v>
      </c>
    </row>
    <row r="2802" spans="1:28" s="6" customFormat="1" ht="25.15" customHeight="1" outlineLevel="3" x14ac:dyDescent="0.4">
      <c r="A2802" s="10" t="s">
        <v>23</v>
      </c>
      <c r="B2802" s="10" t="s">
        <v>187</v>
      </c>
      <c r="C2802" s="10" t="s">
        <v>8408</v>
      </c>
      <c r="D2802" s="4" t="s">
        <v>8409</v>
      </c>
      <c r="E2802" s="9"/>
      <c r="F2802" s="10" t="s">
        <v>8412</v>
      </c>
      <c r="G2802" s="4" t="s">
        <v>275</v>
      </c>
      <c r="H2802" s="9" t="s">
        <v>291</v>
      </c>
      <c r="I2802" s="9" t="s">
        <v>283</v>
      </c>
      <c r="J2802" s="4">
        <v>1.2789999999999999</v>
      </c>
      <c r="K2802" s="81">
        <v>3.5</v>
      </c>
      <c r="L2802" s="4">
        <v>0</v>
      </c>
      <c r="M2802" s="4">
        <v>1.2789999999999999</v>
      </c>
      <c r="N2802" s="4"/>
      <c r="O2802" s="4">
        <v>4.5</v>
      </c>
      <c r="P2802" s="4" t="s">
        <v>279</v>
      </c>
      <c r="Q2802" s="4" t="s">
        <v>8413</v>
      </c>
      <c r="R2802" s="4"/>
      <c r="S2802" s="18"/>
      <c r="T2802" s="49"/>
      <c r="U2802" s="7">
        <f>VLOOKUP(F2802,[6]农村公路!$I$6:$W$11652,15,0)</f>
        <v>1.2789999999999999</v>
      </c>
      <c r="V2802" s="7">
        <f t="shared" si="139"/>
        <v>0</v>
      </c>
      <c r="W2802" s="7" t="e">
        <f>VLOOKUP(F2802,'[7]乡镇通三级、旅游资源产业路项目明细'!$F$8:$S$1305,14,0)</f>
        <v>#N/A</v>
      </c>
      <c r="AA2802" s="7" t="e">
        <f>_xlfn.XLOOKUP(F2802,'[8]乡镇通三级、旅游资源产业路项目明细'!$U:$U,'[8]乡镇通三级、旅游资源产业路项目明细'!$U:$U)</f>
        <v>#N/A</v>
      </c>
      <c r="AB2802" s="7" t="e">
        <f>VLOOKUP(F2802,[9]项目建设投资计划表!$L$7:$O$83,4,0)</f>
        <v>#N/A</v>
      </c>
    </row>
    <row r="2803" spans="1:28" s="6" customFormat="1" ht="25.15" customHeight="1" outlineLevel="3" x14ac:dyDescent="0.4">
      <c r="A2803" s="10" t="s">
        <v>23</v>
      </c>
      <c r="B2803" s="10" t="s">
        <v>187</v>
      </c>
      <c r="C2803" s="10" t="s">
        <v>8408</v>
      </c>
      <c r="D2803" s="4" t="s">
        <v>8414</v>
      </c>
      <c r="E2803" s="9"/>
      <c r="F2803" s="10" t="s">
        <v>8415</v>
      </c>
      <c r="G2803" s="4" t="s">
        <v>275</v>
      </c>
      <c r="H2803" s="9" t="s">
        <v>291</v>
      </c>
      <c r="I2803" s="9" t="s">
        <v>283</v>
      </c>
      <c r="J2803" s="4">
        <v>0.91500000000000004</v>
      </c>
      <c r="K2803" s="81">
        <v>3.5</v>
      </c>
      <c r="L2803" s="4">
        <v>0</v>
      </c>
      <c r="M2803" s="4">
        <v>0.91500000000000004</v>
      </c>
      <c r="N2803" s="4"/>
      <c r="O2803" s="4">
        <v>4.5</v>
      </c>
      <c r="P2803" s="4" t="s">
        <v>279</v>
      </c>
      <c r="Q2803" s="4" t="s">
        <v>8416</v>
      </c>
      <c r="R2803" s="4"/>
      <c r="S2803" s="18"/>
      <c r="T2803" s="49"/>
      <c r="U2803" s="7">
        <f>VLOOKUP(F2803,[6]农村公路!$I$6:$W$11652,15,0)</f>
        <v>0.91500000000000004</v>
      </c>
      <c r="V2803" s="7">
        <f t="shared" si="139"/>
        <v>0</v>
      </c>
      <c r="W2803" s="7" t="e">
        <f>VLOOKUP(F2803,'[7]乡镇通三级、旅游资源产业路项目明细'!$F$8:$S$1305,14,0)</f>
        <v>#N/A</v>
      </c>
      <c r="AA2803" s="7" t="e">
        <f>_xlfn.XLOOKUP(F2803,'[8]乡镇通三级、旅游资源产业路项目明细'!$U:$U,'[8]乡镇通三级、旅游资源产业路项目明细'!$U:$U)</f>
        <v>#N/A</v>
      </c>
      <c r="AB2803" s="7" t="e">
        <f>VLOOKUP(F2803,[9]项目建设投资计划表!$L$7:$O$83,4,0)</f>
        <v>#N/A</v>
      </c>
    </row>
    <row r="2804" spans="1:28" s="6" customFormat="1" ht="25.15" customHeight="1" outlineLevel="3" x14ac:dyDescent="0.4">
      <c r="A2804" s="10" t="s">
        <v>23</v>
      </c>
      <c r="B2804" s="10" t="s">
        <v>187</v>
      </c>
      <c r="C2804" s="10" t="s">
        <v>8417</v>
      </c>
      <c r="D2804" s="73" t="s">
        <v>8395</v>
      </c>
      <c r="E2804" s="9"/>
      <c r="F2804" s="10" t="s">
        <v>8418</v>
      </c>
      <c r="G2804" s="4" t="s">
        <v>275</v>
      </c>
      <c r="H2804" s="9" t="s">
        <v>291</v>
      </c>
      <c r="I2804" s="9" t="s">
        <v>283</v>
      </c>
      <c r="J2804" s="4">
        <v>1.111</v>
      </c>
      <c r="K2804" s="81">
        <v>3.5</v>
      </c>
      <c r="L2804" s="4">
        <v>0</v>
      </c>
      <c r="M2804" s="4">
        <v>1.111</v>
      </c>
      <c r="N2804" s="4"/>
      <c r="O2804" s="4">
        <v>4.5</v>
      </c>
      <c r="P2804" s="4" t="s">
        <v>279</v>
      </c>
      <c r="Q2804" s="4" t="s">
        <v>8419</v>
      </c>
      <c r="R2804" s="4"/>
      <c r="S2804" s="18"/>
      <c r="T2804" s="49"/>
      <c r="U2804" s="7">
        <f>VLOOKUP(F2804,[6]农村公路!$I$6:$W$11652,15,0)</f>
        <v>1.111</v>
      </c>
      <c r="V2804" s="7">
        <f t="shared" si="139"/>
        <v>0</v>
      </c>
      <c r="W2804" s="7" t="e">
        <f>VLOOKUP(F2804,'[7]乡镇通三级、旅游资源产业路项目明细'!$F$8:$S$1305,14,0)</f>
        <v>#N/A</v>
      </c>
      <c r="AA2804" s="7" t="e">
        <f>_xlfn.XLOOKUP(F2804,'[8]乡镇通三级、旅游资源产业路项目明细'!$U:$U,'[8]乡镇通三级、旅游资源产业路项目明细'!$U:$U)</f>
        <v>#N/A</v>
      </c>
      <c r="AB2804" s="7" t="e">
        <f>VLOOKUP(F2804,[9]项目建设投资计划表!$L$7:$O$83,4,0)</f>
        <v>#N/A</v>
      </c>
    </row>
    <row r="2805" spans="1:28" s="6" customFormat="1" ht="25.15" customHeight="1" outlineLevel="3" x14ac:dyDescent="0.4">
      <c r="A2805" s="10" t="s">
        <v>23</v>
      </c>
      <c r="B2805" s="10" t="s">
        <v>187</v>
      </c>
      <c r="C2805" s="10" t="s">
        <v>8420</v>
      </c>
      <c r="D2805" s="4" t="s">
        <v>8421</v>
      </c>
      <c r="E2805" s="9"/>
      <c r="F2805" s="10" t="s">
        <v>8422</v>
      </c>
      <c r="G2805" s="4" t="s">
        <v>275</v>
      </c>
      <c r="H2805" s="9" t="s">
        <v>291</v>
      </c>
      <c r="I2805" s="9" t="s">
        <v>283</v>
      </c>
      <c r="J2805" s="4">
        <v>2.3620000000000001</v>
      </c>
      <c r="K2805" s="81">
        <v>3.5</v>
      </c>
      <c r="L2805" s="4">
        <v>0</v>
      </c>
      <c r="M2805" s="4">
        <v>2.3620000000000001</v>
      </c>
      <c r="N2805" s="4"/>
      <c r="O2805" s="4">
        <v>4.5</v>
      </c>
      <c r="P2805" s="4" t="s">
        <v>279</v>
      </c>
      <c r="Q2805" s="4" t="s">
        <v>8423</v>
      </c>
      <c r="R2805" s="4"/>
      <c r="S2805" s="18"/>
      <c r="T2805" s="49"/>
      <c r="U2805" s="7">
        <f>VLOOKUP(F2805,[6]农村公路!$I$6:$W$11652,15,0)</f>
        <v>2.3620000000000001</v>
      </c>
      <c r="V2805" s="7">
        <f t="shared" si="139"/>
        <v>0</v>
      </c>
      <c r="W2805" s="7" t="e">
        <f>VLOOKUP(F2805,'[7]乡镇通三级、旅游资源产业路项目明细'!$F$8:$S$1305,14,0)</f>
        <v>#N/A</v>
      </c>
      <c r="AA2805" s="7" t="e">
        <f>_xlfn.XLOOKUP(F2805,'[8]乡镇通三级、旅游资源产业路项目明细'!$U:$U,'[8]乡镇通三级、旅游资源产业路项目明细'!$U:$U)</f>
        <v>#N/A</v>
      </c>
      <c r="AB2805" s="7" t="e">
        <f>VLOOKUP(F2805,[9]项目建设投资计划表!$L$7:$O$83,4,0)</f>
        <v>#N/A</v>
      </c>
    </row>
    <row r="2806" spans="1:28" s="6" customFormat="1" ht="25.15" customHeight="1" outlineLevel="3" x14ac:dyDescent="0.4">
      <c r="A2806" s="10" t="s">
        <v>23</v>
      </c>
      <c r="B2806" s="10" t="s">
        <v>187</v>
      </c>
      <c r="C2806" s="10" t="s">
        <v>8424</v>
      </c>
      <c r="D2806" s="73" t="s">
        <v>8425</v>
      </c>
      <c r="E2806" s="9"/>
      <c r="F2806" s="10" t="s">
        <v>8426</v>
      </c>
      <c r="G2806" s="4" t="s">
        <v>275</v>
      </c>
      <c r="H2806" s="9" t="s">
        <v>291</v>
      </c>
      <c r="I2806" s="9" t="s">
        <v>8427</v>
      </c>
      <c r="J2806" s="4">
        <v>1.5389999999999999</v>
      </c>
      <c r="K2806" s="81">
        <v>3.5</v>
      </c>
      <c r="L2806" s="4">
        <v>0</v>
      </c>
      <c r="M2806" s="4">
        <v>1.5389999999999999</v>
      </c>
      <c r="N2806" s="4"/>
      <c r="O2806" s="4">
        <v>4.5</v>
      </c>
      <c r="P2806" s="4" t="s">
        <v>279</v>
      </c>
      <c r="Q2806" s="4" t="s">
        <v>8428</v>
      </c>
      <c r="R2806" s="4"/>
      <c r="S2806" s="18"/>
      <c r="T2806" s="49"/>
      <c r="U2806" s="7">
        <f>VLOOKUP(F2806,[6]农村公路!$I$6:$W$11652,15,0)</f>
        <v>1.5389999999999999</v>
      </c>
      <c r="V2806" s="7">
        <f t="shared" si="139"/>
        <v>0</v>
      </c>
      <c r="W2806" s="7" t="e">
        <f>VLOOKUP(F2806,'[7]乡镇通三级、旅游资源产业路项目明细'!$F$8:$S$1305,14,0)</f>
        <v>#N/A</v>
      </c>
      <c r="AA2806" s="7" t="e">
        <f>_xlfn.XLOOKUP(F2806,'[8]乡镇通三级、旅游资源产业路项目明细'!$U:$U,'[8]乡镇通三级、旅游资源产业路项目明细'!$U:$U)</f>
        <v>#N/A</v>
      </c>
      <c r="AB2806" s="7" t="e">
        <f>VLOOKUP(F2806,[9]项目建设投资计划表!$L$7:$O$83,4,0)</f>
        <v>#N/A</v>
      </c>
    </row>
    <row r="2807" spans="1:28" s="6" customFormat="1" ht="25.15" customHeight="1" outlineLevel="3" x14ac:dyDescent="0.4">
      <c r="A2807" s="10" t="s">
        <v>23</v>
      </c>
      <c r="B2807" s="10" t="s">
        <v>187</v>
      </c>
      <c r="C2807" s="10" t="s">
        <v>8429</v>
      </c>
      <c r="D2807" s="4" t="s">
        <v>8430</v>
      </c>
      <c r="E2807" s="9"/>
      <c r="F2807" s="10" t="s">
        <v>8431</v>
      </c>
      <c r="G2807" s="4" t="s">
        <v>275</v>
      </c>
      <c r="H2807" s="9" t="s">
        <v>291</v>
      </c>
      <c r="I2807" s="9" t="s">
        <v>283</v>
      </c>
      <c r="J2807" s="4">
        <v>1.4339999999999999</v>
      </c>
      <c r="K2807" s="81">
        <v>3.5</v>
      </c>
      <c r="L2807" s="4">
        <v>0</v>
      </c>
      <c r="M2807" s="4">
        <v>1.4339999999999999</v>
      </c>
      <c r="N2807" s="4"/>
      <c r="O2807" s="4">
        <v>4.5</v>
      </c>
      <c r="P2807" s="4" t="s">
        <v>279</v>
      </c>
      <c r="Q2807" s="4" t="s">
        <v>8432</v>
      </c>
      <c r="R2807" s="4"/>
      <c r="S2807" s="18"/>
      <c r="T2807" s="49"/>
      <c r="U2807" s="7">
        <f>VLOOKUP(F2807,[6]农村公路!$I$6:$W$11652,15,0)</f>
        <v>1.4339999999999999</v>
      </c>
      <c r="V2807" s="7">
        <f t="shared" si="139"/>
        <v>0</v>
      </c>
      <c r="W2807" s="7" t="e">
        <f>VLOOKUP(F2807,'[7]乡镇通三级、旅游资源产业路项目明细'!$F$8:$S$1305,14,0)</f>
        <v>#N/A</v>
      </c>
      <c r="AA2807" s="7" t="e">
        <f>_xlfn.XLOOKUP(F2807,'[8]乡镇通三级、旅游资源产业路项目明细'!$U:$U,'[8]乡镇通三级、旅游资源产业路项目明细'!$U:$U)</f>
        <v>#N/A</v>
      </c>
      <c r="AB2807" s="7" t="e">
        <f>VLOOKUP(F2807,[9]项目建设投资计划表!$L$7:$O$83,4,0)</f>
        <v>#N/A</v>
      </c>
    </row>
    <row r="2808" spans="1:28" s="6" customFormat="1" ht="25.15" customHeight="1" outlineLevel="3" x14ac:dyDescent="0.4">
      <c r="A2808" s="10" t="s">
        <v>23</v>
      </c>
      <c r="B2808" s="10" t="s">
        <v>187</v>
      </c>
      <c r="C2808" s="10" t="s">
        <v>8433</v>
      </c>
      <c r="D2808" s="4" t="s">
        <v>8434</v>
      </c>
      <c r="E2808" s="9"/>
      <c r="F2808" s="10" t="s">
        <v>8435</v>
      </c>
      <c r="G2808" s="4" t="s">
        <v>275</v>
      </c>
      <c r="H2808" s="9" t="s">
        <v>291</v>
      </c>
      <c r="I2808" s="9" t="s">
        <v>283</v>
      </c>
      <c r="J2808" s="4">
        <v>2.2000000000000002</v>
      </c>
      <c r="K2808" s="81">
        <v>3.5</v>
      </c>
      <c r="L2808" s="4">
        <v>0</v>
      </c>
      <c r="M2808" s="4">
        <v>2.2000000000000002</v>
      </c>
      <c r="N2808" s="4"/>
      <c r="O2808" s="4">
        <v>4.5</v>
      </c>
      <c r="P2808" s="4" t="s">
        <v>279</v>
      </c>
      <c r="Q2808" s="4" t="s">
        <v>8436</v>
      </c>
      <c r="R2808" s="4" t="s">
        <v>366</v>
      </c>
      <c r="S2808" s="18"/>
      <c r="T2808" s="49"/>
      <c r="U2808" s="7">
        <f>VLOOKUP(F2808,[6]农村公路!$I$6:$W$11652,15,0)</f>
        <v>2.2000000000000002</v>
      </c>
      <c r="V2808" s="7">
        <f t="shared" si="139"/>
        <v>0</v>
      </c>
      <c r="W2808" s="7" t="e">
        <f>VLOOKUP(F2808,'[7]乡镇通三级、旅游资源产业路项目明细'!$F$8:$S$1305,14,0)</f>
        <v>#N/A</v>
      </c>
      <c r="AA2808" s="7" t="str">
        <f>_xlfn.XLOOKUP(F2808,'[8]乡镇通三级、旅游资源产业路项目明细'!$U:$U,'[8]乡镇通三级、旅游资源产业路项目明细'!$U:$U)</f>
        <v>庙门口-牛头湾连接路</v>
      </c>
      <c r="AB2808" s="7" t="e">
        <f>VLOOKUP(F2808,[9]项目建设投资计划表!$L$7:$O$83,4,0)</f>
        <v>#N/A</v>
      </c>
    </row>
    <row r="2809" spans="1:28" s="6" customFormat="1" ht="25.15" customHeight="1" outlineLevel="3" x14ac:dyDescent="0.4">
      <c r="A2809" s="10" t="s">
        <v>23</v>
      </c>
      <c r="B2809" s="10" t="s">
        <v>187</v>
      </c>
      <c r="C2809" s="10" t="s">
        <v>8404</v>
      </c>
      <c r="D2809" s="73" t="s">
        <v>8437</v>
      </c>
      <c r="E2809" s="9"/>
      <c r="F2809" s="10" t="s">
        <v>8438</v>
      </c>
      <c r="G2809" s="4" t="s">
        <v>275</v>
      </c>
      <c r="H2809" s="9" t="s">
        <v>291</v>
      </c>
      <c r="I2809" s="9" t="s">
        <v>8439</v>
      </c>
      <c r="J2809" s="4">
        <v>1.5069999999999999</v>
      </c>
      <c r="K2809" s="81">
        <v>3.5</v>
      </c>
      <c r="L2809" s="4"/>
      <c r="M2809" s="4">
        <v>1.5069999999999999</v>
      </c>
      <c r="N2809" s="4"/>
      <c r="O2809" s="4">
        <v>4.5</v>
      </c>
      <c r="P2809" s="4" t="s">
        <v>279</v>
      </c>
      <c r="Q2809" s="4" t="s">
        <v>8440</v>
      </c>
      <c r="R2809" s="4"/>
      <c r="S2809" s="18"/>
      <c r="T2809" s="49"/>
      <c r="U2809" s="7">
        <f>VLOOKUP(F2809,[6]农村公路!$I$6:$W$11652,15,0)</f>
        <v>1.5069999999999999</v>
      </c>
      <c r="V2809" s="7">
        <f t="shared" si="139"/>
        <v>0</v>
      </c>
      <c r="W2809" s="7" t="e">
        <f>VLOOKUP(F2809,'[7]乡镇通三级、旅游资源产业路项目明细'!$F$8:$S$1305,14,0)</f>
        <v>#N/A</v>
      </c>
      <c r="AA2809" s="7" t="e">
        <f>_xlfn.XLOOKUP(F2809,'[8]乡镇通三级、旅游资源产业路项目明细'!$U:$U,'[8]乡镇通三级、旅游资源产业路项目明细'!$U:$U)</f>
        <v>#N/A</v>
      </c>
      <c r="AB2809" s="7" t="e">
        <f>VLOOKUP(F2809,[9]项目建设投资计划表!$L$7:$O$83,4,0)</f>
        <v>#N/A</v>
      </c>
    </row>
    <row r="2810" spans="1:28" s="5" customFormat="1" ht="25.15" customHeight="1" outlineLevel="2" x14ac:dyDescent="0.4">
      <c r="A2810" s="4"/>
      <c r="B2810" s="11" t="s">
        <v>181</v>
      </c>
      <c r="C2810" s="4"/>
      <c r="D2810" s="4"/>
      <c r="E2810" s="9"/>
      <c r="F2810" s="4"/>
      <c r="G2810" s="4"/>
      <c r="H2810" s="9"/>
      <c r="I2810" s="9"/>
      <c r="J2810" s="4">
        <f>SUBTOTAL(9,J2811:J2813)</f>
        <v>4.657</v>
      </c>
      <c r="K2810" s="44"/>
      <c r="L2810" s="4"/>
      <c r="M2810" s="4">
        <f>SUBTOTAL(9,M2811:M2813)</f>
        <v>4.657</v>
      </c>
      <c r="N2810" s="4">
        <v>4.7</v>
      </c>
      <c r="O2810" s="4"/>
      <c r="P2810" s="4"/>
      <c r="Q2810" s="4"/>
      <c r="R2810" s="4"/>
      <c r="S2810" s="18">
        <f t="shared" si="138"/>
        <v>-4.3000000000000149E-2</v>
      </c>
      <c r="T2810" s="48"/>
      <c r="U2810" s="1"/>
      <c r="V2810" s="1"/>
      <c r="W2810" s="1"/>
    </row>
    <row r="2811" spans="1:28" s="6" customFormat="1" ht="25.15" customHeight="1" outlineLevel="3" x14ac:dyDescent="0.4">
      <c r="A2811" s="4" t="s">
        <v>23</v>
      </c>
      <c r="B2811" s="4" t="s">
        <v>181</v>
      </c>
      <c r="C2811" s="4" t="s">
        <v>8441</v>
      </c>
      <c r="D2811" s="4" t="s">
        <v>8442</v>
      </c>
      <c r="E2811" s="9"/>
      <c r="F2811" s="4" t="s">
        <v>8443</v>
      </c>
      <c r="G2811" s="4" t="s">
        <v>275</v>
      </c>
      <c r="H2811" s="9" t="s">
        <v>291</v>
      </c>
      <c r="I2811" s="9" t="s">
        <v>283</v>
      </c>
      <c r="J2811" s="4">
        <v>0.8</v>
      </c>
      <c r="K2811" s="44" t="s">
        <v>377</v>
      </c>
      <c r="L2811" s="4">
        <v>0</v>
      </c>
      <c r="M2811" s="4">
        <v>0.8</v>
      </c>
      <c r="N2811" s="4"/>
      <c r="O2811" s="4" t="s">
        <v>278</v>
      </c>
      <c r="P2811" s="4" t="s">
        <v>279</v>
      </c>
      <c r="Q2811" s="4" t="s">
        <v>8444</v>
      </c>
      <c r="R2811" s="4"/>
      <c r="S2811" s="18"/>
      <c r="T2811" s="49"/>
      <c r="U2811" s="7">
        <f>VLOOKUP(F2811,[6]农村公路!$I$6:$W$11652,15,0)</f>
        <v>0.8</v>
      </c>
      <c r="V2811" s="7">
        <f>J2811-U2811</f>
        <v>0</v>
      </c>
      <c r="W2811" s="7" t="e">
        <f>VLOOKUP(F2811,'[7]乡镇通三级、旅游资源产业路项目明细'!$F$8:$S$1305,14,0)</f>
        <v>#N/A</v>
      </c>
      <c r="AA2811" s="7" t="e">
        <f>_xlfn.XLOOKUP(F2811,'[8]乡镇通三级、旅游资源产业路项目明细'!$U:$U,'[8]乡镇通三级、旅游资源产业路项目明细'!$U:$U)</f>
        <v>#N/A</v>
      </c>
      <c r="AB2811" s="7" t="e">
        <f>VLOOKUP(F2811,[9]项目建设投资计划表!$L$7:$O$83,4,0)</f>
        <v>#N/A</v>
      </c>
    </row>
    <row r="2812" spans="1:28" s="6" customFormat="1" ht="25.15" customHeight="1" outlineLevel="3" x14ac:dyDescent="0.4">
      <c r="A2812" s="4" t="s">
        <v>23</v>
      </c>
      <c r="B2812" s="4" t="s">
        <v>181</v>
      </c>
      <c r="C2812" s="4" t="s">
        <v>8441</v>
      </c>
      <c r="D2812" s="4" t="s">
        <v>8442</v>
      </c>
      <c r="E2812" s="9"/>
      <c r="F2812" s="4" t="s">
        <v>8445</v>
      </c>
      <c r="G2812" s="4" t="s">
        <v>275</v>
      </c>
      <c r="H2812" s="9" t="s">
        <v>291</v>
      </c>
      <c r="I2812" s="9" t="s">
        <v>283</v>
      </c>
      <c r="J2812" s="4">
        <v>0.85699999999999998</v>
      </c>
      <c r="K2812" s="44" t="s">
        <v>377</v>
      </c>
      <c r="L2812" s="4">
        <v>0</v>
      </c>
      <c r="M2812" s="4">
        <v>0.85699999999999998</v>
      </c>
      <c r="N2812" s="4"/>
      <c r="O2812" s="4" t="s">
        <v>923</v>
      </c>
      <c r="P2812" s="4" t="s">
        <v>279</v>
      </c>
      <c r="Q2812" s="4" t="s">
        <v>8444</v>
      </c>
      <c r="R2812" s="4"/>
      <c r="S2812" s="18"/>
      <c r="T2812" s="49"/>
      <c r="U2812" s="7">
        <f>VLOOKUP(F2812,[6]农村公路!$I$6:$W$11652,15,0)</f>
        <v>0.85699999999999998</v>
      </c>
      <c r="V2812" s="7">
        <f>J2812-U2812</f>
        <v>0</v>
      </c>
      <c r="W2812" s="7" t="e">
        <f>VLOOKUP(F2812,'[7]乡镇通三级、旅游资源产业路项目明细'!$F$8:$S$1305,14,0)</f>
        <v>#N/A</v>
      </c>
      <c r="AA2812" s="7" t="e">
        <f>_xlfn.XLOOKUP(F2812,'[8]乡镇通三级、旅游资源产业路项目明细'!$U:$U,'[8]乡镇通三级、旅游资源产业路项目明细'!$U:$U)</f>
        <v>#N/A</v>
      </c>
      <c r="AB2812" s="7" t="e">
        <f>VLOOKUP(F2812,[9]项目建设投资计划表!$L$7:$O$83,4,0)</f>
        <v>#N/A</v>
      </c>
    </row>
    <row r="2813" spans="1:28" s="6" customFormat="1" ht="25.15" customHeight="1" outlineLevel="3" x14ac:dyDescent="0.4">
      <c r="A2813" s="4" t="s">
        <v>23</v>
      </c>
      <c r="B2813" s="4" t="s">
        <v>181</v>
      </c>
      <c r="C2813" s="4" t="s">
        <v>8446</v>
      </c>
      <c r="D2813" s="4" t="s">
        <v>8447</v>
      </c>
      <c r="E2813" s="9"/>
      <c r="F2813" s="4" t="s">
        <v>8448</v>
      </c>
      <c r="G2813" s="4" t="s">
        <v>275</v>
      </c>
      <c r="H2813" s="9" t="s">
        <v>291</v>
      </c>
      <c r="I2813" s="9" t="s">
        <v>283</v>
      </c>
      <c r="J2813" s="4">
        <v>3</v>
      </c>
      <c r="K2813" s="44" t="s">
        <v>377</v>
      </c>
      <c r="L2813" s="4">
        <v>0</v>
      </c>
      <c r="M2813" s="4">
        <v>3</v>
      </c>
      <c r="N2813" s="4"/>
      <c r="O2813" s="4" t="s">
        <v>923</v>
      </c>
      <c r="P2813" s="4" t="s">
        <v>279</v>
      </c>
      <c r="Q2813" s="4" t="s">
        <v>8449</v>
      </c>
      <c r="R2813" s="4" t="s">
        <v>366</v>
      </c>
      <c r="S2813" s="18"/>
      <c r="T2813" s="49"/>
      <c r="U2813" s="7">
        <f>VLOOKUP(F2813,[6]农村公路!$I$6:$W$11652,15,0)</f>
        <v>3</v>
      </c>
      <c r="V2813" s="7">
        <f>J2813-U2813</f>
        <v>0</v>
      </c>
      <c r="W2813" s="7" t="e">
        <f>VLOOKUP(F2813,'[7]乡镇通三级、旅游资源产业路项目明细'!$F$8:$S$1305,14,0)</f>
        <v>#N/A</v>
      </c>
      <c r="AA2813" s="7" t="str">
        <f>_xlfn.XLOOKUP(F2813,'[8]乡镇通三级、旅游资源产业路项目明细'!$U:$U,'[8]乡镇通三级、旅游资源产业路项目明细'!$U:$U)</f>
        <v>总兵营社区资源产业路</v>
      </c>
      <c r="AB2813" s="7" t="e">
        <f>VLOOKUP(F2813,[9]项目建设投资计划表!$L$7:$O$83,4,0)</f>
        <v>#N/A</v>
      </c>
    </row>
    <row r="2814" spans="1:28" s="5" customFormat="1" ht="25.15" customHeight="1" outlineLevel="2" x14ac:dyDescent="0.4">
      <c r="A2814" s="4"/>
      <c r="B2814" s="11" t="s">
        <v>183</v>
      </c>
      <c r="C2814" s="4"/>
      <c r="D2814" s="4"/>
      <c r="E2814" s="9"/>
      <c r="F2814" s="4"/>
      <c r="G2814" s="4"/>
      <c r="H2814" s="9"/>
      <c r="I2814" s="9"/>
      <c r="J2814" s="4">
        <f>SUBTOTAL(9,J2815:J2817)</f>
        <v>22.725000000000001</v>
      </c>
      <c r="K2814" s="4"/>
      <c r="L2814" s="4"/>
      <c r="M2814" s="4">
        <f>SUBTOTAL(9,M2815:M2817)</f>
        <v>18</v>
      </c>
      <c r="N2814" s="4">
        <v>18</v>
      </c>
      <c r="O2814" s="4"/>
      <c r="P2814" s="4"/>
      <c r="Q2814" s="4"/>
      <c r="R2814" s="4"/>
      <c r="S2814" s="18">
        <f t="shared" si="138"/>
        <v>4.7250000000000014</v>
      </c>
      <c r="T2814" s="48"/>
      <c r="U2814" s="1"/>
      <c r="V2814" s="1"/>
      <c r="W2814" s="1"/>
      <c r="X2814" s="1"/>
      <c r="Y2814" s="1"/>
      <c r="Z2814" s="1"/>
    </row>
    <row r="2815" spans="1:28" s="6" customFormat="1" ht="25.15" customHeight="1" outlineLevel="3" x14ac:dyDescent="0.4">
      <c r="A2815" s="4" t="s">
        <v>23</v>
      </c>
      <c r="B2815" s="4" t="s">
        <v>183</v>
      </c>
      <c r="C2815" s="4" t="s">
        <v>8450</v>
      </c>
      <c r="D2815" s="4" t="s">
        <v>8451</v>
      </c>
      <c r="E2815" s="9"/>
      <c r="F2815" s="4" t="s">
        <v>8452</v>
      </c>
      <c r="G2815" s="4" t="s">
        <v>434</v>
      </c>
      <c r="H2815" s="9" t="s">
        <v>200</v>
      </c>
      <c r="I2815" s="9" t="s">
        <v>8453</v>
      </c>
      <c r="J2815" s="4">
        <v>17.725000000000001</v>
      </c>
      <c r="K2815" s="4">
        <v>5.5</v>
      </c>
      <c r="L2815" s="4" t="s">
        <v>279</v>
      </c>
      <c r="M2815" s="4">
        <v>13</v>
      </c>
      <c r="N2815" s="4"/>
      <c r="O2815" s="4">
        <v>6.5</v>
      </c>
      <c r="P2815" s="4" t="s">
        <v>436</v>
      </c>
      <c r="Q2815" s="4" t="s">
        <v>8450</v>
      </c>
      <c r="R2815" s="4" t="s">
        <v>366</v>
      </c>
      <c r="S2815" s="18"/>
      <c r="T2815" s="49"/>
      <c r="U2815" s="7"/>
      <c r="V2815" s="7"/>
      <c r="W2815" s="7">
        <f>VLOOKUP(F2815,'[7]2021年备案'!$F$8:$S$1293,14,0)</f>
        <v>4.7249999999999996</v>
      </c>
      <c r="X2815" s="7">
        <f>J2815-W2815</f>
        <v>13.000000000000002</v>
      </c>
      <c r="Y2815" s="7">
        <f>J2815-W2815-M2815</f>
        <v>0</v>
      </c>
      <c r="Z2815" s="7" t="s">
        <v>437</v>
      </c>
      <c r="AA2815" s="7" t="str">
        <f>_xlfn.XLOOKUP(F2815,'[8]乡镇通三级、旅游资源产业路项目明细'!$U:$U,'[8]乡镇通三级、旅游资源产业路项目明细'!$U:$U)</f>
        <v>李家洞至高望界公路</v>
      </c>
      <c r="AB2815" s="7" t="e">
        <f>VLOOKUP(F2815,[9]项目建设投资计划表!$L$7:$O$83,4,0)</f>
        <v>#N/A</v>
      </c>
    </row>
    <row r="2816" spans="1:28" s="51" customFormat="1" ht="25.15" customHeight="1" outlineLevel="3" x14ac:dyDescent="0.4">
      <c r="A2816" s="4" t="s">
        <v>23</v>
      </c>
      <c r="B2816" s="4" t="s">
        <v>183</v>
      </c>
      <c r="C2816" s="4" t="s">
        <v>8454</v>
      </c>
      <c r="D2816" s="4" t="s">
        <v>8455</v>
      </c>
      <c r="E2816" s="4"/>
      <c r="F2816" s="4" t="s">
        <v>8456</v>
      </c>
      <c r="G2816" s="4" t="s">
        <v>275</v>
      </c>
      <c r="H2816" s="4" t="s">
        <v>291</v>
      </c>
      <c r="I2816" s="9" t="s">
        <v>283</v>
      </c>
      <c r="J2816" s="4">
        <v>3</v>
      </c>
      <c r="K2816" s="44" t="s">
        <v>377</v>
      </c>
      <c r="L2816" s="4"/>
      <c r="M2816" s="4">
        <v>3</v>
      </c>
      <c r="N2816" s="4"/>
      <c r="O2816" s="4">
        <v>4.5</v>
      </c>
      <c r="P2816" s="4" t="s">
        <v>279</v>
      </c>
      <c r="Q2816" s="4" t="s">
        <v>8457</v>
      </c>
      <c r="R2816" s="4"/>
      <c r="S2816" s="18"/>
      <c r="T2816" s="83"/>
      <c r="U2816" s="7">
        <f>VLOOKUP(F2816,[6]农村公路!$I$6:$W$11652,15,0)</f>
        <v>3</v>
      </c>
      <c r="V2816" s="7">
        <f>J2816-U2816</f>
        <v>0</v>
      </c>
      <c r="W2816" s="7" t="e">
        <f>VLOOKUP(F2816,'[7]乡镇通三级、旅游资源产业路项目明细'!$F$8:$S$1305,14,0)</f>
        <v>#N/A</v>
      </c>
      <c r="AA2816" s="7" t="e">
        <f>_xlfn.XLOOKUP(F2816,'[8]乡镇通三级、旅游资源产业路项目明细'!$U:$U,'[8]乡镇通三级、旅游资源产业路项目明细'!$U:$U)</f>
        <v>#N/A</v>
      </c>
      <c r="AB2816" s="7" t="e">
        <f>VLOOKUP(F2816,[9]项目建设投资计划表!$L$7:$O$83,4,0)</f>
        <v>#N/A</v>
      </c>
    </row>
    <row r="2817" spans="1:28" s="51" customFormat="1" ht="25.15" customHeight="1" outlineLevel="3" x14ac:dyDescent="0.4">
      <c r="A2817" s="4" t="s">
        <v>23</v>
      </c>
      <c r="B2817" s="4" t="s">
        <v>183</v>
      </c>
      <c r="C2817" s="4" t="s">
        <v>8458</v>
      </c>
      <c r="D2817" s="4" t="s">
        <v>8459</v>
      </c>
      <c r="E2817" s="4"/>
      <c r="F2817" s="4" t="s">
        <v>8460</v>
      </c>
      <c r="G2817" s="4" t="s">
        <v>275</v>
      </c>
      <c r="H2817" s="4" t="s">
        <v>291</v>
      </c>
      <c r="I2817" s="9" t="s">
        <v>283</v>
      </c>
      <c r="J2817" s="4">
        <v>2</v>
      </c>
      <c r="K2817" s="44" t="s">
        <v>377</v>
      </c>
      <c r="L2817" s="4"/>
      <c r="M2817" s="4">
        <v>2</v>
      </c>
      <c r="N2817" s="4"/>
      <c r="O2817" s="4">
        <v>4.5</v>
      </c>
      <c r="P2817" s="4" t="s">
        <v>279</v>
      </c>
      <c r="Q2817" s="4" t="s">
        <v>8461</v>
      </c>
      <c r="R2817" s="4"/>
      <c r="S2817" s="18"/>
      <c r="T2817" s="49"/>
      <c r="U2817" s="7">
        <f>VLOOKUP(F2817,[6]农村公路!$I$6:$W$11652,15,0)</f>
        <v>2</v>
      </c>
      <c r="V2817" s="7">
        <f>J2817-U2817</f>
        <v>0</v>
      </c>
      <c r="W2817" s="7" t="e">
        <f>VLOOKUP(F2817,'[7]乡镇通三级、旅游资源产业路项目明细'!$F$8:$S$1305,14,0)</f>
        <v>#N/A</v>
      </c>
      <c r="X2817" s="6"/>
      <c r="Y2817" s="6"/>
      <c r="Z2817" s="6"/>
      <c r="AA2817" s="7" t="e">
        <f>_xlfn.XLOOKUP(F2817,'[8]乡镇通三级、旅游资源产业路项目明细'!$U:$U,'[8]乡镇通三级、旅游资源产业路项目明细'!$U:$U)</f>
        <v>#N/A</v>
      </c>
      <c r="AB2817" s="7" t="e">
        <f>VLOOKUP(F2817,[9]项目建设投资计划表!$L$7:$O$83,4,0)</f>
        <v>#N/A</v>
      </c>
    </row>
    <row r="2818" spans="1:28" s="5" customFormat="1" ht="25.15" customHeight="1" outlineLevel="2" x14ac:dyDescent="0.4">
      <c r="A2818" s="10"/>
      <c r="B2818" s="42" t="s">
        <v>186</v>
      </c>
      <c r="C2818" s="10"/>
      <c r="D2818" s="10"/>
      <c r="E2818" s="9"/>
      <c r="F2818" s="10"/>
      <c r="G2818" s="4"/>
      <c r="H2818" s="10"/>
      <c r="I2818" s="9"/>
      <c r="J2818" s="45">
        <f>SUBTOTAL(9,J2819:J2825)</f>
        <v>15.180000000000001</v>
      </c>
      <c r="K2818" s="4"/>
      <c r="L2818" s="4"/>
      <c r="M2818" s="45">
        <f>SUBTOTAL(9,M2819:M2825)</f>
        <v>15.180000000000001</v>
      </c>
      <c r="N2818" s="4">
        <v>15.2</v>
      </c>
      <c r="O2818" s="4"/>
      <c r="P2818" s="4"/>
      <c r="Q2818" s="4"/>
      <c r="R2818" s="4"/>
      <c r="S2818" s="18">
        <f t="shared" si="138"/>
        <v>-1.9999999999997797E-2</v>
      </c>
      <c r="T2818" s="48"/>
      <c r="U2818" s="1"/>
      <c r="V2818" s="1"/>
      <c r="W2818" s="1"/>
    </row>
    <row r="2819" spans="1:28" s="6" customFormat="1" ht="25.15" customHeight="1" outlineLevel="3" x14ac:dyDescent="0.4">
      <c r="A2819" s="10" t="s">
        <v>23</v>
      </c>
      <c r="B2819" s="10" t="s">
        <v>186</v>
      </c>
      <c r="C2819" s="10" t="s">
        <v>8462</v>
      </c>
      <c r="D2819" s="10" t="s">
        <v>8463</v>
      </c>
      <c r="E2819" s="9"/>
      <c r="F2819" s="10" t="s">
        <v>8464</v>
      </c>
      <c r="G2819" s="4" t="s">
        <v>290</v>
      </c>
      <c r="H2819" s="10" t="s">
        <v>200</v>
      </c>
      <c r="I2819" s="9" t="s">
        <v>8465</v>
      </c>
      <c r="J2819" s="45">
        <v>2</v>
      </c>
      <c r="K2819" s="4">
        <v>4.5</v>
      </c>
      <c r="L2819" s="4">
        <v>0</v>
      </c>
      <c r="M2819" s="45">
        <v>2</v>
      </c>
      <c r="N2819" s="45"/>
      <c r="O2819" s="4">
        <v>6</v>
      </c>
      <c r="P2819" s="4" t="s">
        <v>279</v>
      </c>
      <c r="Q2819" s="4" t="s">
        <v>8466</v>
      </c>
      <c r="R2819" s="4" t="s">
        <v>366</v>
      </c>
      <c r="S2819" s="18"/>
      <c r="T2819" s="49"/>
      <c r="U2819" s="7">
        <f>VLOOKUP(F2819,[6]农村公路!$I$6:$W$11652,15,0)</f>
        <v>2</v>
      </c>
      <c r="V2819" s="7">
        <f t="shared" ref="V2819:V2825" si="140">J2819-U2819</f>
        <v>0</v>
      </c>
      <c r="W2819" s="7" t="e">
        <f>VLOOKUP(F2819,'[7]乡镇通三级、旅游资源产业路项目明细'!$F$8:$S$1305,14,0)</f>
        <v>#N/A</v>
      </c>
      <c r="AA2819" s="7" t="str">
        <f>_xlfn.XLOOKUP(F2819,'[8]乡镇通三级、旅游资源产业路项目明细'!$U:$U,'[8]乡镇通三级、旅游资源产业路项目明细'!$U:$U)</f>
        <v>Y021十八洞村公路</v>
      </c>
      <c r="AB2819" s="7" t="e">
        <f>VLOOKUP(F2819,[9]项目建设投资计划表!$L$7:$O$83,4,0)</f>
        <v>#N/A</v>
      </c>
    </row>
    <row r="2820" spans="1:28" s="6" customFormat="1" ht="25.15" customHeight="1" outlineLevel="3" x14ac:dyDescent="0.4">
      <c r="A2820" s="10" t="s">
        <v>23</v>
      </c>
      <c r="B2820" s="10" t="s">
        <v>186</v>
      </c>
      <c r="C2820" s="10" t="s">
        <v>8462</v>
      </c>
      <c r="D2820" s="10" t="s">
        <v>8467</v>
      </c>
      <c r="E2820" s="9"/>
      <c r="F2820" s="10" t="s">
        <v>8468</v>
      </c>
      <c r="G2820" s="4" t="s">
        <v>327</v>
      </c>
      <c r="H2820" s="10" t="s">
        <v>291</v>
      </c>
      <c r="I2820" s="9" t="s">
        <v>283</v>
      </c>
      <c r="J2820" s="45">
        <v>3.48</v>
      </c>
      <c r="K2820" s="4">
        <v>3</v>
      </c>
      <c r="L2820" s="4">
        <v>0</v>
      </c>
      <c r="M2820" s="45">
        <v>3.48</v>
      </c>
      <c r="N2820" s="45"/>
      <c r="O2820" s="4">
        <v>4.5</v>
      </c>
      <c r="P2820" s="4" t="s">
        <v>279</v>
      </c>
      <c r="Q2820" s="4" t="s">
        <v>8467</v>
      </c>
      <c r="R2820" s="4"/>
      <c r="S2820" s="18"/>
      <c r="T2820" s="49"/>
      <c r="U2820" s="7">
        <f>VLOOKUP(F2820,[6]农村公路!$I$6:$W$11652,15,0)</f>
        <v>3.48</v>
      </c>
      <c r="V2820" s="7">
        <f t="shared" si="140"/>
        <v>0</v>
      </c>
      <c r="W2820" s="7" t="e">
        <f>VLOOKUP(F2820,'[7]乡镇通三级、旅游资源产业路项目明细'!$F$8:$S$1305,14,0)</f>
        <v>#N/A</v>
      </c>
      <c r="AA2820" s="7" t="e">
        <f>_xlfn.XLOOKUP(F2820,'[8]乡镇通三级、旅游资源产业路项目明细'!$U:$U,'[8]乡镇通三级、旅游资源产业路项目明细'!$U:$U)</f>
        <v>#N/A</v>
      </c>
      <c r="AB2820" s="7" t="e">
        <f>VLOOKUP(F2820,[9]项目建设投资计划表!$L$7:$O$83,4,0)</f>
        <v>#N/A</v>
      </c>
    </row>
    <row r="2821" spans="1:28" s="6" customFormat="1" ht="25.15" customHeight="1" outlineLevel="3" x14ac:dyDescent="0.4">
      <c r="A2821" s="10" t="s">
        <v>23</v>
      </c>
      <c r="B2821" s="10" t="s">
        <v>186</v>
      </c>
      <c r="C2821" s="10" t="s">
        <v>8469</v>
      </c>
      <c r="D2821" s="10" t="s">
        <v>879</v>
      </c>
      <c r="E2821" s="9"/>
      <c r="F2821" s="10" t="s">
        <v>8470</v>
      </c>
      <c r="G2821" s="4" t="s">
        <v>327</v>
      </c>
      <c r="H2821" s="10" t="s">
        <v>291</v>
      </c>
      <c r="I2821" s="9" t="s">
        <v>283</v>
      </c>
      <c r="J2821" s="45">
        <v>1.5</v>
      </c>
      <c r="K2821" s="4">
        <v>3</v>
      </c>
      <c r="L2821" s="4" t="s">
        <v>279</v>
      </c>
      <c r="M2821" s="45">
        <v>1.5</v>
      </c>
      <c r="N2821" s="45"/>
      <c r="O2821" s="4">
        <v>4.5</v>
      </c>
      <c r="P2821" s="4" t="s">
        <v>279</v>
      </c>
      <c r="Q2821" s="4" t="s">
        <v>879</v>
      </c>
      <c r="R2821" s="4"/>
      <c r="S2821" s="18"/>
      <c r="T2821" s="49"/>
      <c r="U2821" s="7">
        <f>VLOOKUP(F2821,[6]农村公路!$I$6:$W$11652,15,0)</f>
        <v>1.5</v>
      </c>
      <c r="V2821" s="7">
        <f t="shared" si="140"/>
        <v>0</v>
      </c>
      <c r="W2821" s="7" t="e">
        <f>VLOOKUP(F2821,'[7]乡镇通三级、旅游资源产业路项目明细'!$F$8:$S$1305,14,0)</f>
        <v>#N/A</v>
      </c>
      <c r="AA2821" s="7" t="e">
        <f>_xlfn.XLOOKUP(F2821,'[8]乡镇通三级、旅游资源产业路项目明细'!$U:$U,'[8]乡镇通三级、旅游资源产业路项目明细'!$U:$U)</f>
        <v>#N/A</v>
      </c>
      <c r="AB2821" s="7" t="e">
        <f>VLOOKUP(F2821,[9]项目建设投资计划表!$L$7:$O$83,4,0)</f>
        <v>#N/A</v>
      </c>
    </row>
    <row r="2822" spans="1:28" s="6" customFormat="1" ht="25.15" customHeight="1" outlineLevel="3" x14ac:dyDescent="0.4">
      <c r="A2822" s="10" t="s">
        <v>23</v>
      </c>
      <c r="B2822" s="10" t="s">
        <v>186</v>
      </c>
      <c r="C2822" s="10" t="s">
        <v>8471</v>
      </c>
      <c r="D2822" s="10" t="s">
        <v>8472</v>
      </c>
      <c r="E2822" s="9"/>
      <c r="F2822" s="10" t="s">
        <v>8473</v>
      </c>
      <c r="G2822" s="4" t="s">
        <v>327</v>
      </c>
      <c r="H2822" s="10" t="s">
        <v>291</v>
      </c>
      <c r="I2822" s="9" t="s">
        <v>283</v>
      </c>
      <c r="J2822" s="45">
        <v>4.9000000000000004</v>
      </c>
      <c r="K2822" s="4">
        <v>3</v>
      </c>
      <c r="L2822" s="4" t="s">
        <v>1021</v>
      </c>
      <c r="M2822" s="45">
        <v>4.9000000000000004</v>
      </c>
      <c r="N2822" s="45"/>
      <c r="O2822" s="4">
        <v>4.5</v>
      </c>
      <c r="P2822" s="4" t="s">
        <v>279</v>
      </c>
      <c r="Q2822" s="4" t="s">
        <v>8472</v>
      </c>
      <c r="R2822" s="4"/>
      <c r="S2822" s="18"/>
      <c r="T2822" s="49"/>
      <c r="U2822" s="7">
        <f>VLOOKUP(F2822,[6]农村公路!$I$6:$W$11652,15,0)</f>
        <v>4.9000000000000004</v>
      </c>
      <c r="V2822" s="7">
        <f t="shared" si="140"/>
        <v>0</v>
      </c>
      <c r="W2822" s="7" t="e">
        <f>VLOOKUP(F2822,'[7]乡镇通三级、旅游资源产业路项目明细'!$F$8:$S$1305,14,0)</f>
        <v>#N/A</v>
      </c>
      <c r="AA2822" s="7" t="e">
        <f>_xlfn.XLOOKUP(F2822,'[8]乡镇通三级、旅游资源产业路项目明细'!$U:$U,'[8]乡镇通三级、旅游资源产业路项目明细'!$U:$U)</f>
        <v>#N/A</v>
      </c>
      <c r="AB2822" s="7" t="e">
        <f>VLOOKUP(F2822,[9]项目建设投资计划表!$L$7:$O$83,4,0)</f>
        <v>#N/A</v>
      </c>
    </row>
    <row r="2823" spans="1:28" s="6" customFormat="1" ht="25.15" customHeight="1" outlineLevel="3" x14ac:dyDescent="0.4">
      <c r="A2823" s="10" t="s">
        <v>23</v>
      </c>
      <c r="B2823" s="10" t="s">
        <v>186</v>
      </c>
      <c r="C2823" s="10" t="s">
        <v>8474</v>
      </c>
      <c r="D2823" s="10" t="s">
        <v>651</v>
      </c>
      <c r="E2823" s="9"/>
      <c r="F2823" s="10" t="s">
        <v>8475</v>
      </c>
      <c r="G2823" s="4" t="s">
        <v>327</v>
      </c>
      <c r="H2823" s="10" t="s">
        <v>291</v>
      </c>
      <c r="I2823" s="9" t="s">
        <v>283</v>
      </c>
      <c r="J2823" s="45">
        <v>1</v>
      </c>
      <c r="K2823" s="4">
        <v>3</v>
      </c>
      <c r="L2823" s="4" t="s">
        <v>1021</v>
      </c>
      <c r="M2823" s="45">
        <v>1</v>
      </c>
      <c r="N2823" s="45"/>
      <c r="O2823" s="4">
        <v>4.5</v>
      </c>
      <c r="P2823" s="4" t="s">
        <v>279</v>
      </c>
      <c r="Q2823" s="4" t="s">
        <v>651</v>
      </c>
      <c r="R2823" s="4"/>
      <c r="S2823" s="18"/>
      <c r="T2823" s="49"/>
      <c r="U2823" s="7">
        <f>VLOOKUP(F2823,[6]农村公路!$I$6:$W$11652,15,0)</f>
        <v>1</v>
      </c>
      <c r="V2823" s="7">
        <f t="shared" si="140"/>
        <v>0</v>
      </c>
      <c r="W2823" s="7" t="e">
        <f>VLOOKUP(F2823,'[7]乡镇通三级、旅游资源产业路项目明细'!$F$8:$S$1305,14,0)</f>
        <v>#N/A</v>
      </c>
      <c r="AA2823" s="7" t="e">
        <f>_xlfn.XLOOKUP(F2823,'[8]乡镇通三级、旅游资源产业路项目明细'!$U:$U,'[8]乡镇通三级、旅游资源产业路项目明细'!$U:$U)</f>
        <v>#N/A</v>
      </c>
      <c r="AB2823" s="7" t="e">
        <f>VLOOKUP(F2823,[9]项目建设投资计划表!$L$7:$O$83,4,0)</f>
        <v>#N/A</v>
      </c>
    </row>
    <row r="2824" spans="1:28" s="6" customFormat="1" ht="25.15" customHeight="1" outlineLevel="3" x14ac:dyDescent="0.4">
      <c r="A2824" s="10" t="s">
        <v>23</v>
      </c>
      <c r="B2824" s="10" t="s">
        <v>186</v>
      </c>
      <c r="C2824" s="10" t="s">
        <v>8462</v>
      </c>
      <c r="D2824" s="10" t="s">
        <v>8476</v>
      </c>
      <c r="E2824" s="9"/>
      <c r="F2824" s="10" t="s">
        <v>8477</v>
      </c>
      <c r="G2824" s="4" t="s">
        <v>275</v>
      </c>
      <c r="H2824" s="10" t="s">
        <v>291</v>
      </c>
      <c r="I2824" s="9" t="s">
        <v>283</v>
      </c>
      <c r="J2824" s="45">
        <v>1.5</v>
      </c>
      <c r="K2824" s="4">
        <v>2.5</v>
      </c>
      <c r="L2824" s="4" t="s">
        <v>279</v>
      </c>
      <c r="M2824" s="45">
        <v>1.5</v>
      </c>
      <c r="N2824" s="45"/>
      <c r="O2824" s="4">
        <v>4.5</v>
      </c>
      <c r="P2824" s="4" t="s">
        <v>279</v>
      </c>
      <c r="Q2824" s="4" t="s">
        <v>8478</v>
      </c>
      <c r="R2824" s="4"/>
      <c r="S2824" s="18"/>
      <c r="T2824" s="49"/>
      <c r="U2824" s="7">
        <f>VLOOKUP(F2824,[6]农村公路!$I$6:$W$11652,15,0)</f>
        <v>1.5</v>
      </c>
      <c r="V2824" s="7">
        <f t="shared" si="140"/>
        <v>0</v>
      </c>
      <c r="W2824" s="7" t="e">
        <f>VLOOKUP(F2824,'[7]乡镇通三级、旅游资源产业路项目明细'!$F$8:$S$1305,14,0)</f>
        <v>#N/A</v>
      </c>
      <c r="AA2824" s="7" t="e">
        <f>_xlfn.XLOOKUP(F2824,'[8]乡镇通三级、旅游资源产业路项目明细'!$U:$U,'[8]乡镇通三级、旅游资源产业路项目明细'!$U:$U)</f>
        <v>#N/A</v>
      </c>
      <c r="AB2824" s="7" t="e">
        <f>VLOOKUP(F2824,[9]项目建设投资计划表!$L$7:$O$83,4,0)</f>
        <v>#N/A</v>
      </c>
    </row>
    <row r="2825" spans="1:28" s="6" customFormat="1" ht="25.15" customHeight="1" outlineLevel="3" x14ac:dyDescent="0.4">
      <c r="A2825" s="10" t="s">
        <v>23</v>
      </c>
      <c r="B2825" s="10" t="s">
        <v>186</v>
      </c>
      <c r="C2825" s="10" t="s">
        <v>8471</v>
      </c>
      <c r="D2825" s="10" t="s">
        <v>8479</v>
      </c>
      <c r="E2825" s="9"/>
      <c r="F2825" s="10" t="s">
        <v>8480</v>
      </c>
      <c r="G2825" s="4" t="s">
        <v>327</v>
      </c>
      <c r="H2825" s="10" t="s">
        <v>291</v>
      </c>
      <c r="I2825" s="9" t="s">
        <v>283</v>
      </c>
      <c r="J2825" s="45">
        <v>0.8</v>
      </c>
      <c r="K2825" s="4">
        <v>3</v>
      </c>
      <c r="L2825" s="4" t="s">
        <v>1021</v>
      </c>
      <c r="M2825" s="45">
        <v>0.8</v>
      </c>
      <c r="N2825" s="45"/>
      <c r="O2825" s="4">
        <v>4.5</v>
      </c>
      <c r="P2825" s="4" t="s">
        <v>279</v>
      </c>
      <c r="Q2825" s="4" t="s">
        <v>8479</v>
      </c>
      <c r="R2825" s="4"/>
      <c r="S2825" s="18"/>
      <c r="T2825" s="49"/>
      <c r="U2825" s="7">
        <f>VLOOKUP(F2825,[6]农村公路!$I$6:$W$11652,15,0)</f>
        <v>0.8</v>
      </c>
      <c r="V2825" s="7">
        <f t="shared" si="140"/>
        <v>0</v>
      </c>
      <c r="W2825" s="7" t="e">
        <f>VLOOKUP(F2825,'[7]乡镇通三级、旅游资源产业路项目明细'!$F$8:$S$1305,14,0)</f>
        <v>#N/A</v>
      </c>
      <c r="AA2825" s="7" t="e">
        <f>_xlfn.XLOOKUP(F2825,'[8]乡镇通三级、旅游资源产业路项目明细'!$U:$U,'[8]乡镇通三级、旅游资源产业路项目明细'!$U:$U)</f>
        <v>#N/A</v>
      </c>
      <c r="AB2825" s="7" t="e">
        <f>VLOOKUP(F2825,[9]项目建设投资计划表!$L$7:$O$83,4,0)</f>
        <v>#N/A</v>
      </c>
    </row>
    <row r="2826" spans="1:28" s="5" customFormat="1" ht="25.15" customHeight="1" outlineLevel="2" x14ac:dyDescent="0.4">
      <c r="A2826" s="10"/>
      <c r="B2826" s="11" t="s">
        <v>184</v>
      </c>
      <c r="C2826" s="10"/>
      <c r="D2826" s="10"/>
      <c r="E2826" s="78"/>
      <c r="F2826" s="10"/>
      <c r="G2826" s="4"/>
      <c r="H2826" s="10"/>
      <c r="I2826" s="9"/>
      <c r="J2826" s="4">
        <f>SUBTOTAL(9,J2827:J2829)</f>
        <v>23.98</v>
      </c>
      <c r="K2826" s="44"/>
      <c r="L2826" s="4"/>
      <c r="M2826" s="4">
        <f>SUBTOTAL(9,M2827:M2829)</f>
        <v>16.34</v>
      </c>
      <c r="N2826" s="4">
        <v>16.3</v>
      </c>
      <c r="O2826" s="4"/>
      <c r="P2826" s="9"/>
      <c r="Q2826" s="4"/>
      <c r="R2826" s="11"/>
      <c r="S2826" s="18">
        <f t="shared" ref="S2826:S2841" si="141">J2826-N2826</f>
        <v>7.68</v>
      </c>
      <c r="T2826" s="53"/>
      <c r="U2826" s="1"/>
      <c r="V2826" s="1"/>
      <c r="W2826" s="1"/>
      <c r="X2826" s="53"/>
      <c r="Y2826" s="53"/>
      <c r="Z2826" s="53"/>
    </row>
    <row r="2827" spans="1:28" s="6" customFormat="1" ht="25.15" customHeight="1" outlineLevel="3" x14ac:dyDescent="0.4">
      <c r="A2827" s="10" t="s">
        <v>23</v>
      </c>
      <c r="B2827" s="4" t="s">
        <v>184</v>
      </c>
      <c r="C2827" s="10" t="s">
        <v>8481</v>
      </c>
      <c r="D2827" s="10" t="s">
        <v>8482</v>
      </c>
      <c r="E2827" s="78"/>
      <c r="F2827" s="10" t="s">
        <v>8483</v>
      </c>
      <c r="G2827" s="4" t="s">
        <v>290</v>
      </c>
      <c r="H2827" s="10" t="s">
        <v>291</v>
      </c>
      <c r="I2827" s="9" t="s">
        <v>8484</v>
      </c>
      <c r="J2827" s="4">
        <v>8.14</v>
      </c>
      <c r="K2827" s="44" t="s">
        <v>377</v>
      </c>
      <c r="L2827" s="4"/>
      <c r="M2827" s="4">
        <v>7.95</v>
      </c>
      <c r="N2827" s="4"/>
      <c r="O2827" s="4">
        <v>5</v>
      </c>
      <c r="P2827" s="9" t="s">
        <v>279</v>
      </c>
      <c r="Q2827" s="4" t="s">
        <v>8485</v>
      </c>
      <c r="R2827" s="11"/>
      <c r="S2827" s="18"/>
      <c r="T2827" s="52"/>
      <c r="U2827" s="7">
        <f>VLOOKUP(F2827,[6]农村公路!$I$6:$W$11652,15,0)</f>
        <v>8.14</v>
      </c>
      <c r="V2827" s="7">
        <f>J2827-U2827</f>
        <v>0</v>
      </c>
      <c r="W2827" s="7" t="e">
        <f>VLOOKUP(F2827,'[7]乡镇通三级、旅游资源产业路项目明细'!$F$8:$S$1305,14,0)</f>
        <v>#N/A</v>
      </c>
      <c r="X2827" s="52"/>
      <c r="Y2827" s="52"/>
      <c r="Z2827" s="52"/>
      <c r="AA2827" s="7" t="e">
        <f>_xlfn.XLOOKUP(F2827,'[8]乡镇通三级、旅游资源产业路项目明细'!$U:$U,'[8]乡镇通三级、旅游资源产业路项目明细'!$U:$U)</f>
        <v>#N/A</v>
      </c>
      <c r="AB2827" s="7" t="e">
        <f>VLOOKUP(F2827,[9]项目建设投资计划表!$L$7:$O$83,4,0)</f>
        <v>#N/A</v>
      </c>
    </row>
    <row r="2828" spans="1:28" s="52" customFormat="1" ht="25.15" customHeight="1" outlineLevel="3" x14ac:dyDescent="0.4">
      <c r="A2828" s="10" t="s">
        <v>23</v>
      </c>
      <c r="B2828" s="4" t="s">
        <v>184</v>
      </c>
      <c r="C2828" s="10" t="s">
        <v>8486</v>
      </c>
      <c r="D2828" s="10" t="s">
        <v>8487</v>
      </c>
      <c r="E2828" s="78"/>
      <c r="F2828" s="61" t="s">
        <v>8488</v>
      </c>
      <c r="G2828" s="4" t="s">
        <v>290</v>
      </c>
      <c r="H2828" s="10" t="s">
        <v>291</v>
      </c>
      <c r="I2828" s="9" t="s">
        <v>8489</v>
      </c>
      <c r="J2828" s="4">
        <v>3.88</v>
      </c>
      <c r="K2828" s="81">
        <v>4.5</v>
      </c>
      <c r="L2828" s="4"/>
      <c r="M2828" s="4">
        <v>3.88</v>
      </c>
      <c r="N2828" s="4"/>
      <c r="O2828" s="4">
        <v>6.5</v>
      </c>
      <c r="P2828" s="9" t="s">
        <v>279</v>
      </c>
      <c r="Q2828" s="4" t="s">
        <v>8490</v>
      </c>
      <c r="R2828" s="11"/>
      <c r="S2828" s="18"/>
      <c r="U2828" s="7">
        <f>VLOOKUP(F2828,[6]农村公路!$I$6:$W$11652,15,0)</f>
        <v>3.88</v>
      </c>
      <c r="V2828" s="7">
        <f>J2828-U2828</f>
        <v>0</v>
      </c>
      <c r="W2828" s="7" t="e">
        <f>VLOOKUP(F2828,'[7]乡镇通三级、旅游资源产业路项目明细'!$F$8:$S$1305,14,0)</f>
        <v>#N/A</v>
      </c>
      <c r="AA2828" s="7" t="e">
        <f>_xlfn.XLOOKUP(F2828,'[8]乡镇通三级、旅游资源产业路项目明细'!$U:$U,'[8]乡镇通三级、旅游资源产业路项目明细'!$U:$U)</f>
        <v>#N/A</v>
      </c>
      <c r="AB2828" s="7" t="e">
        <f>VLOOKUP(F2828,[9]项目建设投资计划表!$L$7:$O$83,4,0)</f>
        <v>#N/A</v>
      </c>
    </row>
    <row r="2829" spans="1:28" s="52" customFormat="1" ht="25.15" customHeight="1" outlineLevel="3" x14ac:dyDescent="0.4">
      <c r="A2829" s="10" t="s">
        <v>23</v>
      </c>
      <c r="B2829" s="4" t="s">
        <v>184</v>
      </c>
      <c r="C2829" s="10" t="s">
        <v>4737</v>
      </c>
      <c r="D2829" s="10" t="s">
        <v>8491</v>
      </c>
      <c r="E2829" s="9"/>
      <c r="F2829" s="10" t="s">
        <v>8492</v>
      </c>
      <c r="G2829" s="4" t="s">
        <v>275</v>
      </c>
      <c r="H2829" s="10" t="s">
        <v>200</v>
      </c>
      <c r="I2829" s="9" t="s">
        <v>8493</v>
      </c>
      <c r="J2829" s="4">
        <v>11.96</v>
      </c>
      <c r="K2829" s="82">
        <v>5</v>
      </c>
      <c r="L2829" s="9"/>
      <c r="M2829" s="4">
        <v>4.51</v>
      </c>
      <c r="N2829" s="4"/>
      <c r="O2829" s="4">
        <v>6.5</v>
      </c>
      <c r="P2829" s="9" t="s">
        <v>279</v>
      </c>
      <c r="Q2829" s="4" t="s">
        <v>8494</v>
      </c>
      <c r="R2829" s="4"/>
      <c r="S2829" s="18"/>
      <c r="U2829" s="7">
        <f>VLOOKUP(F2829,[6]农村公路!$I$6:$W$11652,15,0)</f>
        <v>11.96</v>
      </c>
      <c r="V2829" s="7">
        <f>J2829-U2829</f>
        <v>0</v>
      </c>
      <c r="W2829" s="7" t="e">
        <f>VLOOKUP(F2829,'[7]乡镇通三级、旅游资源产业路项目明细'!$F$8:$S$1305,14,0)</f>
        <v>#N/A</v>
      </c>
      <c r="AA2829" s="7" t="e">
        <f>_xlfn.XLOOKUP(F2829,'[8]乡镇通三级、旅游资源产业路项目明细'!$U:$U,'[8]乡镇通三级、旅游资源产业路项目明细'!$U:$U)</f>
        <v>#N/A</v>
      </c>
      <c r="AB2829" s="7" t="e">
        <f>VLOOKUP(F2829,[9]项目建设投资计划表!$L$7:$O$83,4,0)</f>
        <v>#N/A</v>
      </c>
    </row>
    <row r="2830" spans="1:28" s="53" customFormat="1" ht="25.15" customHeight="1" outlineLevel="2" x14ac:dyDescent="0.4">
      <c r="A2830" s="4"/>
      <c r="B2830" s="11" t="s">
        <v>185</v>
      </c>
      <c r="C2830" s="4"/>
      <c r="D2830" s="4"/>
      <c r="E2830" s="9"/>
      <c r="F2830" s="4"/>
      <c r="G2830" s="4"/>
      <c r="H2830" s="9"/>
      <c r="I2830" s="9"/>
      <c r="J2830" s="4">
        <f>SUBTOTAL(9,J2831:J2834)</f>
        <v>31.263999999999999</v>
      </c>
      <c r="K2830" s="44"/>
      <c r="L2830" s="4"/>
      <c r="M2830" s="4">
        <f>SUBTOTAL(9,M2831:M2834)</f>
        <v>25.263999999999996</v>
      </c>
      <c r="N2830" s="4">
        <v>25.241</v>
      </c>
      <c r="O2830" s="4"/>
      <c r="P2830" s="4"/>
      <c r="Q2830" s="4"/>
      <c r="R2830" s="4"/>
      <c r="S2830" s="18">
        <f t="shared" si="141"/>
        <v>6.0229999999999997</v>
      </c>
      <c r="T2830" s="48"/>
      <c r="U2830" s="1"/>
      <c r="V2830" s="1"/>
      <c r="W2830" s="1"/>
      <c r="X2830" s="1"/>
      <c r="Y2830" s="1"/>
      <c r="Z2830" s="1"/>
    </row>
    <row r="2831" spans="1:28" s="52" customFormat="1" ht="25.15" customHeight="1" outlineLevel="3" x14ac:dyDescent="0.4">
      <c r="A2831" s="4" t="s">
        <v>23</v>
      </c>
      <c r="B2831" s="4" t="s">
        <v>185</v>
      </c>
      <c r="C2831" s="4" t="s">
        <v>8495</v>
      </c>
      <c r="D2831" s="4" t="s">
        <v>8496</v>
      </c>
      <c r="E2831" s="9"/>
      <c r="F2831" s="4" t="s">
        <v>8497</v>
      </c>
      <c r="G2831" s="4" t="s">
        <v>434</v>
      </c>
      <c r="H2831" s="9" t="s">
        <v>200</v>
      </c>
      <c r="I2831" s="9" t="s">
        <v>8498</v>
      </c>
      <c r="J2831" s="4">
        <v>17.341000000000001</v>
      </c>
      <c r="K2831" s="44" t="s">
        <v>377</v>
      </c>
      <c r="L2831" s="4"/>
      <c r="M2831" s="4">
        <v>11.340999999999999</v>
      </c>
      <c r="N2831" s="4"/>
      <c r="O2831" s="4">
        <v>6.5</v>
      </c>
      <c r="P2831" s="4" t="s">
        <v>436</v>
      </c>
      <c r="Q2831" s="4" t="s">
        <v>8495</v>
      </c>
      <c r="R2831" s="4" t="s">
        <v>366</v>
      </c>
      <c r="S2831" s="18"/>
      <c r="T2831" s="49"/>
      <c r="U2831" s="7"/>
      <c r="V2831" s="7"/>
      <c r="W2831" s="7">
        <f>VLOOKUP(F2831,'[7]2021年备案'!$F$8:$S$1293,14,0)</f>
        <v>6</v>
      </c>
      <c r="X2831" s="7">
        <f>J2831-W2831</f>
        <v>11.341000000000001</v>
      </c>
      <c r="Y2831" s="7">
        <f>J2831-W2831-M2831</f>
        <v>0</v>
      </c>
      <c r="Z2831" s="7" t="s">
        <v>437</v>
      </c>
      <c r="AA2831" s="7" t="str">
        <f>_xlfn.XLOOKUP(F2831,'[8]乡镇通三级、旅游资源产业路项目明细'!$U:$U,'[8]乡镇通三级、旅游资源产业路项目明细'!$U:$U)</f>
        <v>永顺县杉木村经毛坝至砂坝公路</v>
      </c>
      <c r="AB2831" s="7" t="e">
        <f>VLOOKUP(F2831,[9]项目建设投资计划表!$L$7:$O$83,4,0)</f>
        <v>#N/A</v>
      </c>
    </row>
    <row r="2832" spans="1:28" s="6" customFormat="1" ht="25.15" customHeight="1" outlineLevel="3" x14ac:dyDescent="0.4">
      <c r="A2832" s="4" t="s">
        <v>23</v>
      </c>
      <c r="B2832" s="4" t="s">
        <v>185</v>
      </c>
      <c r="C2832" s="4" t="s">
        <v>8499</v>
      </c>
      <c r="D2832" s="4" t="s">
        <v>8500</v>
      </c>
      <c r="E2832" s="9"/>
      <c r="F2832" s="4" t="s">
        <v>8501</v>
      </c>
      <c r="G2832" s="4" t="s">
        <v>290</v>
      </c>
      <c r="H2832" s="9" t="s">
        <v>291</v>
      </c>
      <c r="I2832" s="9" t="s">
        <v>8502</v>
      </c>
      <c r="J2832" s="4">
        <v>10.773</v>
      </c>
      <c r="K2832" s="81">
        <v>5</v>
      </c>
      <c r="L2832" s="4"/>
      <c r="M2832" s="4">
        <v>10.773</v>
      </c>
      <c r="N2832" s="4"/>
      <c r="O2832" s="4">
        <v>6</v>
      </c>
      <c r="P2832" s="4" t="s">
        <v>279</v>
      </c>
      <c r="Q2832" s="4" t="s">
        <v>8503</v>
      </c>
      <c r="R2832" s="4"/>
      <c r="S2832" s="18"/>
      <c r="T2832" s="49"/>
      <c r="U2832" s="7">
        <f>VLOOKUP(F2832,[6]农村公路!$I$6:$W$11652,15,0)</f>
        <v>10.773</v>
      </c>
      <c r="V2832" s="7">
        <f>J2832-U2832</f>
        <v>0</v>
      </c>
      <c r="W2832" s="7" t="e">
        <f>VLOOKUP(F2832,'[7]乡镇通三级、旅游资源产业路项目明细'!$F$8:$S$1305,14,0)</f>
        <v>#N/A</v>
      </c>
      <c r="AA2832" s="7" t="e">
        <f>_xlfn.XLOOKUP(F2832,'[8]乡镇通三级、旅游资源产业路项目明细'!$U:$U,'[8]乡镇通三级、旅游资源产业路项目明细'!$U:$U)</f>
        <v>#N/A</v>
      </c>
      <c r="AB2832" s="7" t="e">
        <f>VLOOKUP(F2832,[9]项目建设投资计划表!$L$7:$O$83,4,0)</f>
        <v>#N/A</v>
      </c>
    </row>
    <row r="2833" spans="1:28" s="6" customFormat="1" ht="25.15" customHeight="1" outlineLevel="3" x14ac:dyDescent="0.4">
      <c r="A2833" s="4" t="s">
        <v>23</v>
      </c>
      <c r="B2833" s="4" t="s">
        <v>185</v>
      </c>
      <c r="C2833" s="4" t="s">
        <v>8504</v>
      </c>
      <c r="D2833" s="4" t="s">
        <v>8505</v>
      </c>
      <c r="E2833" s="9"/>
      <c r="F2833" s="4" t="s">
        <v>8506</v>
      </c>
      <c r="G2833" s="4" t="s">
        <v>275</v>
      </c>
      <c r="H2833" s="9" t="s">
        <v>291</v>
      </c>
      <c r="I2833" s="9" t="s">
        <v>283</v>
      </c>
      <c r="J2833" s="4">
        <v>1.2</v>
      </c>
      <c r="K2833" s="44" t="s">
        <v>377</v>
      </c>
      <c r="L2833" s="4"/>
      <c r="M2833" s="4">
        <v>1.2</v>
      </c>
      <c r="N2833" s="4"/>
      <c r="O2833" s="4" t="s">
        <v>293</v>
      </c>
      <c r="P2833" s="4" t="s">
        <v>279</v>
      </c>
      <c r="Q2833" s="4" t="s">
        <v>8507</v>
      </c>
      <c r="R2833" s="4"/>
      <c r="S2833" s="18"/>
      <c r="T2833" s="49"/>
      <c r="U2833" s="7">
        <f>VLOOKUP(F2833,[6]农村公路!$I$6:$W$11652,15,0)</f>
        <v>1.2</v>
      </c>
      <c r="V2833" s="7">
        <f>J2833-U2833</f>
        <v>0</v>
      </c>
      <c r="W2833" s="7" t="e">
        <f>VLOOKUP(F2833,'[7]乡镇通三级、旅游资源产业路项目明细'!$F$8:$S$1305,14,0)</f>
        <v>#N/A</v>
      </c>
      <c r="AA2833" s="7" t="e">
        <f>_xlfn.XLOOKUP(F2833,'[8]乡镇通三级、旅游资源产业路项目明细'!$U:$U,'[8]乡镇通三级、旅游资源产业路项目明细'!$U:$U)</f>
        <v>#N/A</v>
      </c>
      <c r="AB2833" s="7" t="e">
        <f>VLOOKUP(F2833,[9]项目建设投资计划表!$L$7:$O$83,4,0)</f>
        <v>#N/A</v>
      </c>
    </row>
    <row r="2834" spans="1:28" s="6" customFormat="1" ht="25.15" customHeight="1" outlineLevel="3" x14ac:dyDescent="0.4">
      <c r="A2834" s="4" t="s">
        <v>23</v>
      </c>
      <c r="B2834" s="4" t="s">
        <v>185</v>
      </c>
      <c r="C2834" s="4" t="s">
        <v>8508</v>
      </c>
      <c r="D2834" s="4" t="s">
        <v>8509</v>
      </c>
      <c r="E2834" s="9"/>
      <c r="F2834" s="4" t="s">
        <v>8510</v>
      </c>
      <c r="G2834" s="4" t="s">
        <v>275</v>
      </c>
      <c r="H2834" s="9" t="s">
        <v>291</v>
      </c>
      <c r="I2834" s="9" t="s">
        <v>283</v>
      </c>
      <c r="J2834" s="4">
        <v>1.95</v>
      </c>
      <c r="K2834" s="44" t="s">
        <v>377</v>
      </c>
      <c r="L2834" s="4"/>
      <c r="M2834" s="4">
        <v>1.95</v>
      </c>
      <c r="N2834" s="4"/>
      <c r="O2834" s="4" t="s">
        <v>293</v>
      </c>
      <c r="P2834" s="4" t="s">
        <v>279</v>
      </c>
      <c r="Q2834" s="4" t="s">
        <v>8507</v>
      </c>
      <c r="R2834" s="4"/>
      <c r="S2834" s="18"/>
      <c r="T2834" s="49"/>
      <c r="U2834" s="7">
        <f>VLOOKUP(F2834,[6]农村公路!$I$6:$W$11652,15,0)</f>
        <v>1.95</v>
      </c>
      <c r="V2834" s="7">
        <f>J2834-U2834</f>
        <v>0</v>
      </c>
      <c r="W2834" s="7" t="e">
        <f>VLOOKUP(F2834,'[7]乡镇通三级、旅游资源产业路项目明细'!$F$8:$S$1305,14,0)</f>
        <v>#N/A</v>
      </c>
      <c r="AA2834" s="7" t="e">
        <f>_xlfn.XLOOKUP(F2834,'[8]乡镇通三级、旅游资源产业路项目明细'!$U:$U,'[8]乡镇通三级、旅游资源产业路项目明细'!$U:$U)</f>
        <v>#N/A</v>
      </c>
      <c r="AB2834" s="7" t="e">
        <f>VLOOKUP(F2834,[9]项目建设投资计划表!$L$7:$O$83,4,0)</f>
        <v>#N/A</v>
      </c>
    </row>
    <row r="2835" spans="1:28" s="5" customFormat="1" ht="25.15" customHeight="1" outlineLevel="2" x14ac:dyDescent="0.4">
      <c r="A2835" s="4"/>
      <c r="B2835" s="11" t="s">
        <v>180</v>
      </c>
      <c r="C2835" s="4"/>
      <c r="D2835" s="4"/>
      <c r="E2835" s="9"/>
      <c r="F2835" s="4"/>
      <c r="G2835" s="4"/>
      <c r="H2835" s="9"/>
      <c r="I2835" s="9"/>
      <c r="J2835" s="4">
        <f>SUBTOTAL(9,J2836:J2840)</f>
        <v>59.778999999999996</v>
      </c>
      <c r="K2835" s="81"/>
      <c r="L2835" s="4"/>
      <c r="M2835" s="4">
        <f>SUBTOTAL(9,M2836:M2840)</f>
        <v>59.778999999999996</v>
      </c>
      <c r="N2835" s="4">
        <v>59.8</v>
      </c>
      <c r="O2835" s="4"/>
      <c r="P2835" s="4"/>
      <c r="Q2835" s="4"/>
      <c r="R2835" s="4"/>
      <c r="S2835" s="18">
        <f t="shared" si="141"/>
        <v>-2.1000000000000796E-2</v>
      </c>
      <c r="T2835" s="48"/>
      <c r="U2835" s="1"/>
      <c r="V2835" s="1"/>
      <c r="W2835" s="1"/>
    </row>
    <row r="2836" spans="1:28" s="6" customFormat="1" ht="25.15" customHeight="1" outlineLevel="3" x14ac:dyDescent="0.4">
      <c r="A2836" s="4" t="s">
        <v>23</v>
      </c>
      <c r="B2836" s="4" t="s">
        <v>180</v>
      </c>
      <c r="C2836" s="4" t="s">
        <v>8511</v>
      </c>
      <c r="D2836" s="4" t="s">
        <v>8512</v>
      </c>
      <c r="E2836" s="9"/>
      <c r="F2836" s="4" t="s">
        <v>8513</v>
      </c>
      <c r="G2836" s="4" t="s">
        <v>290</v>
      </c>
      <c r="H2836" s="9" t="s">
        <v>291</v>
      </c>
      <c r="I2836" s="9" t="s">
        <v>8514</v>
      </c>
      <c r="J2836" s="4">
        <v>14.585000000000001</v>
      </c>
      <c r="K2836" s="81">
        <v>5</v>
      </c>
      <c r="L2836" s="4">
        <v>0</v>
      </c>
      <c r="M2836" s="4">
        <v>14.585000000000001</v>
      </c>
      <c r="N2836" s="4"/>
      <c r="O2836" s="4" t="s">
        <v>293</v>
      </c>
      <c r="P2836" s="4" t="s">
        <v>279</v>
      </c>
      <c r="Q2836" s="4" t="s">
        <v>8515</v>
      </c>
      <c r="R2836" s="4"/>
      <c r="S2836" s="18"/>
      <c r="T2836" s="49"/>
      <c r="U2836" s="7">
        <f>VLOOKUP(F2836,[6]农村公路!$I$6:$W$11652,15,0)</f>
        <v>14.585000000000001</v>
      </c>
      <c r="V2836" s="7">
        <f>J2836-U2836</f>
        <v>0</v>
      </c>
      <c r="W2836" s="7" t="e">
        <f>VLOOKUP(F2836,'[7]乡镇通三级、旅游资源产业路项目明细'!$F$8:$S$1305,14,0)</f>
        <v>#N/A</v>
      </c>
      <c r="AA2836" s="7" t="e">
        <f>_xlfn.XLOOKUP(F2836,'[8]乡镇通三级、旅游资源产业路项目明细'!$U:$U,'[8]乡镇通三级、旅游资源产业路项目明细'!$U:$U)</f>
        <v>#N/A</v>
      </c>
      <c r="AB2836" s="7" t="e">
        <f>VLOOKUP(F2836,[9]项目建设投资计划表!$L$7:$O$83,4,0)</f>
        <v>#N/A</v>
      </c>
    </row>
    <row r="2837" spans="1:28" s="6" customFormat="1" ht="25.15" customHeight="1" outlineLevel="3" x14ac:dyDescent="0.4">
      <c r="A2837" s="4" t="s">
        <v>23</v>
      </c>
      <c r="B2837" s="4" t="s">
        <v>180</v>
      </c>
      <c r="C2837" s="4" t="s">
        <v>8511</v>
      </c>
      <c r="D2837" s="4" t="s">
        <v>8516</v>
      </c>
      <c r="E2837" s="9"/>
      <c r="F2837" s="4" t="s">
        <v>8517</v>
      </c>
      <c r="G2837" s="4" t="s">
        <v>290</v>
      </c>
      <c r="H2837" s="9" t="s">
        <v>291</v>
      </c>
      <c r="I2837" s="9" t="s">
        <v>8518</v>
      </c>
      <c r="J2837" s="4">
        <v>13.315</v>
      </c>
      <c r="K2837" s="81">
        <v>5</v>
      </c>
      <c r="L2837" s="4">
        <v>0</v>
      </c>
      <c r="M2837" s="4">
        <v>13.315</v>
      </c>
      <c r="N2837" s="4"/>
      <c r="O2837" s="4" t="s">
        <v>293</v>
      </c>
      <c r="P2837" s="4" t="s">
        <v>279</v>
      </c>
      <c r="Q2837" s="4" t="s">
        <v>8519</v>
      </c>
      <c r="R2837" s="4"/>
      <c r="S2837" s="18"/>
      <c r="T2837" s="49"/>
      <c r="U2837" s="7">
        <f>VLOOKUP(F2837,[6]农村公路!$I$6:$W$11652,15,0)</f>
        <v>13.315</v>
      </c>
      <c r="V2837" s="7">
        <f>J2837-U2837</f>
        <v>0</v>
      </c>
      <c r="W2837" s="7" t="e">
        <f>VLOOKUP(F2837,'[7]乡镇通三级、旅游资源产业路项目明细'!$F$8:$S$1305,14,0)</f>
        <v>#N/A</v>
      </c>
      <c r="AA2837" s="7" t="e">
        <f>_xlfn.XLOOKUP(F2837,'[8]乡镇通三级、旅游资源产业路项目明细'!$U:$U,'[8]乡镇通三级、旅游资源产业路项目明细'!$U:$U)</f>
        <v>#N/A</v>
      </c>
      <c r="AB2837" s="7" t="e">
        <f>VLOOKUP(F2837,[9]项目建设投资计划表!$L$7:$O$83,4,0)</f>
        <v>#N/A</v>
      </c>
    </row>
    <row r="2838" spans="1:28" s="6" customFormat="1" ht="25.15" customHeight="1" outlineLevel="3" x14ac:dyDescent="0.4">
      <c r="A2838" s="4" t="s">
        <v>23</v>
      </c>
      <c r="B2838" s="4" t="s">
        <v>180</v>
      </c>
      <c r="C2838" s="4" t="s">
        <v>8520</v>
      </c>
      <c r="D2838" s="4" t="s">
        <v>8521</v>
      </c>
      <c r="E2838" s="9"/>
      <c r="F2838" s="4" t="s">
        <v>8522</v>
      </c>
      <c r="G2838" s="4" t="s">
        <v>290</v>
      </c>
      <c r="H2838" s="9" t="s">
        <v>291</v>
      </c>
      <c r="I2838" s="9" t="s">
        <v>8523</v>
      </c>
      <c r="J2838" s="4">
        <v>12.051</v>
      </c>
      <c r="K2838" s="81">
        <v>5</v>
      </c>
      <c r="L2838" s="4">
        <v>0</v>
      </c>
      <c r="M2838" s="4">
        <v>12.051</v>
      </c>
      <c r="N2838" s="4"/>
      <c r="O2838" s="4" t="s">
        <v>293</v>
      </c>
      <c r="P2838" s="4" t="s">
        <v>279</v>
      </c>
      <c r="Q2838" s="4" t="s">
        <v>8524</v>
      </c>
      <c r="R2838" s="4"/>
      <c r="S2838" s="18"/>
      <c r="T2838" s="49"/>
      <c r="U2838" s="7">
        <f>VLOOKUP(F2838,[6]农村公路!$I$6:$W$11652,15,0)</f>
        <v>12.051</v>
      </c>
      <c r="V2838" s="7">
        <f>J2838-U2838</f>
        <v>0</v>
      </c>
      <c r="W2838" s="7" t="e">
        <f>VLOOKUP(F2838,'[7]乡镇通三级、旅游资源产业路项目明细'!$F$8:$S$1305,14,0)</f>
        <v>#N/A</v>
      </c>
      <c r="AA2838" s="7" t="e">
        <f>_xlfn.XLOOKUP(F2838,'[8]乡镇通三级、旅游资源产业路项目明细'!$U:$U,'[8]乡镇通三级、旅游资源产业路项目明细'!$U:$U)</f>
        <v>#N/A</v>
      </c>
      <c r="AB2838" s="7" t="e">
        <f>VLOOKUP(F2838,[9]项目建设投资计划表!$L$7:$O$83,4,0)</f>
        <v>#N/A</v>
      </c>
    </row>
    <row r="2839" spans="1:28" s="6" customFormat="1" ht="25.15" customHeight="1" outlineLevel="3" x14ac:dyDescent="0.4">
      <c r="A2839" s="4" t="s">
        <v>23</v>
      </c>
      <c r="B2839" s="4" t="s">
        <v>180</v>
      </c>
      <c r="C2839" s="4" t="s">
        <v>8525</v>
      </c>
      <c r="D2839" s="4" t="s">
        <v>8526</v>
      </c>
      <c r="E2839" s="9"/>
      <c r="F2839" s="4" t="s">
        <v>8527</v>
      </c>
      <c r="G2839" s="4" t="s">
        <v>275</v>
      </c>
      <c r="H2839" s="9" t="s">
        <v>291</v>
      </c>
      <c r="I2839" s="9" t="s">
        <v>283</v>
      </c>
      <c r="J2839" s="4">
        <v>6.6749999999999998</v>
      </c>
      <c r="K2839" s="81">
        <v>3.5</v>
      </c>
      <c r="L2839" s="4">
        <v>0</v>
      </c>
      <c r="M2839" s="4">
        <v>6.6749999999999998</v>
      </c>
      <c r="N2839" s="4"/>
      <c r="O2839" s="4" t="s">
        <v>923</v>
      </c>
      <c r="P2839" s="4" t="s">
        <v>279</v>
      </c>
      <c r="Q2839" s="4" t="s">
        <v>8528</v>
      </c>
      <c r="R2839" s="4"/>
      <c r="S2839" s="18"/>
      <c r="T2839" s="49"/>
      <c r="U2839" s="7">
        <f>VLOOKUP(F2839,[6]农村公路!$I$6:$W$11652,15,0)</f>
        <v>6.6749999999999998</v>
      </c>
      <c r="V2839" s="7">
        <f>J2839-U2839</f>
        <v>0</v>
      </c>
      <c r="W2839" s="7" t="e">
        <f>VLOOKUP(F2839,'[7]乡镇通三级、旅游资源产业路项目明细'!$F$8:$S$1305,14,0)</f>
        <v>#N/A</v>
      </c>
      <c r="AA2839" s="7" t="e">
        <f>_xlfn.XLOOKUP(F2839,'[8]乡镇通三级、旅游资源产业路项目明细'!$U:$U,'[8]乡镇通三级、旅游资源产业路项目明细'!$U:$U)</f>
        <v>#N/A</v>
      </c>
      <c r="AB2839" s="7" t="e">
        <f>VLOOKUP(F2839,[9]项目建设投资计划表!$L$7:$O$83,4,0)</f>
        <v>#N/A</v>
      </c>
    </row>
    <row r="2840" spans="1:28" s="6" customFormat="1" ht="25.15" customHeight="1" outlineLevel="3" x14ac:dyDescent="0.4">
      <c r="A2840" s="4" t="s">
        <v>23</v>
      </c>
      <c r="B2840" s="4" t="s">
        <v>180</v>
      </c>
      <c r="C2840" s="4" t="s">
        <v>1522</v>
      </c>
      <c r="D2840" s="4" t="s">
        <v>8529</v>
      </c>
      <c r="E2840" s="9"/>
      <c r="F2840" s="4" t="s">
        <v>8530</v>
      </c>
      <c r="G2840" s="4" t="s">
        <v>275</v>
      </c>
      <c r="H2840" s="9" t="s">
        <v>291</v>
      </c>
      <c r="I2840" s="9" t="s">
        <v>283</v>
      </c>
      <c r="J2840" s="4">
        <v>13.153</v>
      </c>
      <c r="K2840" s="81">
        <v>4.5</v>
      </c>
      <c r="L2840" s="4">
        <v>0</v>
      </c>
      <c r="M2840" s="4">
        <v>13.153</v>
      </c>
      <c r="N2840" s="4"/>
      <c r="O2840" s="4" t="s">
        <v>278</v>
      </c>
      <c r="P2840" s="4" t="s">
        <v>279</v>
      </c>
      <c r="Q2840" s="4" t="s">
        <v>8531</v>
      </c>
      <c r="R2840" s="4"/>
      <c r="S2840" s="18"/>
      <c r="T2840" s="49"/>
      <c r="U2840" s="7">
        <f>VLOOKUP(F2840,[6]农村公路!$I$6:$W$11652,15,0)</f>
        <v>13.153</v>
      </c>
      <c r="V2840" s="7">
        <f>J2840-U2840</f>
        <v>0</v>
      </c>
      <c r="W2840" s="7" t="e">
        <f>VLOOKUP(F2840,'[7]乡镇通三级、旅游资源产业路项目明细'!$F$8:$S$1305,14,0)</f>
        <v>#N/A</v>
      </c>
      <c r="AA2840" s="7" t="e">
        <f>_xlfn.XLOOKUP(F2840,'[8]乡镇通三级、旅游资源产业路项目明细'!$U:$U,'[8]乡镇通三级、旅游资源产业路项目明细'!$U:$U)</f>
        <v>#N/A</v>
      </c>
      <c r="AB2840" s="7" t="e">
        <f>VLOOKUP(F2840,[9]项目建设投资计划表!$L$7:$O$83,4,0)</f>
        <v>#N/A</v>
      </c>
    </row>
    <row r="2841" spans="1:28" s="5" customFormat="1" ht="25.15" customHeight="1" x14ac:dyDescent="0.4">
      <c r="A2841" s="43"/>
      <c r="B2841" s="43"/>
      <c r="C2841" s="43"/>
      <c r="D2841" s="43"/>
      <c r="E2841" s="43"/>
      <c r="F2841" s="43"/>
      <c r="G2841" s="43"/>
      <c r="H2841" s="43"/>
      <c r="I2841" s="43"/>
      <c r="J2841" s="43"/>
      <c r="K2841" s="43"/>
      <c r="L2841" s="43"/>
      <c r="M2841" s="43"/>
      <c r="N2841" s="46"/>
      <c r="O2841" s="43"/>
      <c r="P2841" s="43"/>
      <c r="Q2841" s="43"/>
      <c r="R2841" s="43"/>
      <c r="S2841" s="18">
        <f t="shared" si="141"/>
        <v>0</v>
      </c>
      <c r="T2841" s="1"/>
      <c r="U2841" s="1"/>
      <c r="V2841" s="1"/>
      <c r="W2841" s="1" t="e">
        <f>VLOOKUP(F2841,'[7]乡镇通三级、旅游资源产业路项目明细'!$F$8:$S$1305,14,0)</f>
        <v>#N/A</v>
      </c>
      <c r="X2841" s="1"/>
      <c r="Y2841" s="1"/>
      <c r="Z2841" s="1"/>
    </row>
  </sheetData>
  <autoFilter ref="A4:AC2841" xr:uid="{00000000-0009-0000-0000-000004000000}"/>
  <mergeCells count="8">
    <mergeCell ref="A1:B1"/>
    <mergeCell ref="C1:D1"/>
    <mergeCell ref="A2:R2"/>
    <mergeCell ref="A3:E3"/>
    <mergeCell ref="F3:L3"/>
    <mergeCell ref="N3:P3"/>
    <mergeCell ref="Q3:Q4"/>
    <mergeCell ref="R3:R4"/>
  </mergeCells>
  <phoneticPr fontId="38" type="noConversion"/>
  <conditionalFormatting sqref="F1335">
    <cfRule type="duplicateValues" dxfId="13" priority="11"/>
  </conditionalFormatting>
  <conditionalFormatting sqref="F1609">
    <cfRule type="duplicateValues" dxfId="12" priority="8" stopIfTrue="1"/>
    <cfRule type="timePeriod" dxfId="11" priority="9" stopIfTrue="1" timePeriod="yesterday">
      <formula>FLOOR(F1609,1)=TODAY()-1</formula>
    </cfRule>
  </conditionalFormatting>
  <conditionalFormatting sqref="F1898">
    <cfRule type="duplicateValues" dxfId="10" priority="12"/>
  </conditionalFormatting>
  <conditionalFormatting sqref="D1610:D1611">
    <cfRule type="duplicateValues" dxfId="9" priority="6" stopIfTrue="1"/>
    <cfRule type="timePeriod" dxfId="8" priority="7" stopIfTrue="1" timePeriod="yesterday">
      <formula>FLOOR(D1610,1)=TODAY()-1</formula>
    </cfRule>
  </conditionalFormatting>
  <conditionalFormatting sqref="F1336:F1338">
    <cfRule type="duplicateValues" dxfId="7" priority="10"/>
  </conditionalFormatting>
  <conditionalFormatting sqref="F1610:F1611">
    <cfRule type="duplicateValues" dxfId="6" priority="4" stopIfTrue="1"/>
    <cfRule type="timePeriod" dxfId="5" priority="5" stopIfTrue="1" timePeriod="yesterday">
      <formula>FLOOR(F1610,1)=TODAY()-1</formula>
    </cfRule>
  </conditionalFormatting>
  <conditionalFormatting sqref="F1733:F1734">
    <cfRule type="duplicateValues" dxfId="4" priority="3"/>
  </conditionalFormatting>
  <conditionalFormatting sqref="S1:S1048576">
    <cfRule type="cellIs" dxfId="3" priority="1" operator="lessThan">
      <formula>0</formula>
    </cfRule>
  </conditionalFormatting>
  <pageMargins left="0.70866141732283505" right="0.70866141732283505" top="0.74803149606299202" bottom="0.74803149606299202" header="0.31496062992126" footer="0.31496062992126"/>
  <pageSetup paperSize="8" scale="94" fitToHeight="0" orientation="landscape"/>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pageSetUpPr fitToPage="1"/>
  </sheetPr>
  <dimension ref="A1:AF20"/>
  <sheetViews>
    <sheetView showZeros="0" zoomScale="70" zoomScaleNormal="70" workbookViewId="0">
      <selection activeCell="A21" sqref="A21:XFD126"/>
    </sheetView>
  </sheetViews>
  <sheetFormatPr defaultColWidth="9.1328125" defaultRowHeight="13.9" outlineLevelRow="3" x14ac:dyDescent="0.4"/>
  <cols>
    <col min="1" max="1" width="18.1328125" style="7" customWidth="1"/>
    <col min="2" max="3" width="9.1328125" style="7"/>
    <col min="4" max="4" width="10.46484375" style="7" hidden="1" customWidth="1"/>
    <col min="5" max="5" width="9.1328125" style="1" hidden="1" customWidth="1"/>
    <col min="6" max="6" width="9.1328125" style="1" customWidth="1"/>
    <col min="7" max="7" width="21.73046875" style="7" customWidth="1"/>
    <col min="8" max="8" width="20.86328125" style="8" hidden="1" customWidth="1"/>
    <col min="9" max="9" width="12.46484375" style="7" hidden="1" customWidth="1"/>
    <col min="10" max="10" width="17.59765625" style="7" customWidth="1"/>
    <col min="11" max="12" width="9.73046875" style="7" customWidth="1"/>
    <col min="13" max="13" width="9.1328125" style="7" customWidth="1"/>
    <col min="14" max="16" width="9.1328125" style="1" hidden="1" customWidth="1"/>
    <col min="17" max="18" width="10.73046875" style="7" customWidth="1"/>
    <col min="19" max="19" width="9.1328125" style="7" hidden="1" customWidth="1"/>
    <col min="20" max="20" width="11.73046875" style="7" hidden="1" customWidth="1"/>
    <col min="21" max="21" width="11.3984375" style="7" customWidth="1"/>
    <col min="22" max="22" width="25.86328125" style="7" customWidth="1"/>
    <col min="23" max="23" width="15.73046875" style="7" customWidth="1"/>
    <col min="24" max="30" width="9.1328125" style="7"/>
    <col min="31" max="31" width="19.59765625" style="7" customWidth="1"/>
    <col min="32" max="16384" width="9.1328125" style="7"/>
  </cols>
  <sheetData>
    <row r="1" spans="1:32" x14ac:dyDescent="0.4">
      <c r="A1" s="366" t="s">
        <v>8663</v>
      </c>
      <c r="B1" s="366"/>
      <c r="C1" s="367"/>
      <c r="D1" s="367"/>
    </row>
    <row r="2" spans="1:32" ht="38.25" customHeight="1" x14ac:dyDescent="0.4">
      <c r="A2" s="368" t="s">
        <v>8532</v>
      </c>
      <c r="B2" s="368"/>
      <c r="C2" s="368"/>
      <c r="D2" s="368"/>
      <c r="E2" s="368"/>
      <c r="F2" s="368"/>
      <c r="G2" s="368"/>
      <c r="H2" s="368"/>
      <c r="I2" s="368"/>
      <c r="J2" s="368"/>
      <c r="K2" s="368"/>
      <c r="L2" s="368"/>
      <c r="M2" s="368"/>
      <c r="N2" s="368"/>
      <c r="O2" s="368"/>
      <c r="P2" s="368"/>
      <c r="Q2" s="368"/>
      <c r="R2" s="368"/>
      <c r="S2" s="368"/>
      <c r="T2" s="368"/>
      <c r="U2" s="368"/>
      <c r="V2" s="368"/>
      <c r="W2" s="15"/>
    </row>
    <row r="3" spans="1:32" ht="36.75" customHeight="1" x14ac:dyDescent="0.4">
      <c r="A3" s="369" t="s">
        <v>250</v>
      </c>
      <c r="B3" s="369"/>
      <c r="C3" s="369"/>
      <c r="D3" s="369"/>
      <c r="E3" s="369"/>
      <c r="F3" s="379" t="s">
        <v>8691</v>
      </c>
      <c r="G3" s="375" t="s">
        <v>251</v>
      </c>
      <c r="H3" s="376"/>
      <c r="I3" s="376"/>
      <c r="J3" s="376"/>
      <c r="K3" s="377" t="s">
        <v>8661</v>
      </c>
      <c r="L3" s="377"/>
      <c r="M3" s="378" t="s">
        <v>264</v>
      </c>
      <c r="N3" s="182"/>
      <c r="O3" s="180"/>
      <c r="P3" s="12"/>
      <c r="Q3" s="373" t="s">
        <v>8646</v>
      </c>
      <c r="R3" s="373"/>
      <c r="S3" s="373"/>
      <c r="T3" s="373"/>
      <c r="U3" s="374" t="s">
        <v>8694</v>
      </c>
      <c r="V3" s="374" t="s">
        <v>4</v>
      </c>
      <c r="W3" s="16"/>
      <c r="AA3" s="7" t="s">
        <v>254</v>
      </c>
      <c r="AB3" s="7" t="s">
        <v>255</v>
      </c>
      <c r="AD3" s="7" t="s">
        <v>256</v>
      </c>
      <c r="AE3" s="7" t="s">
        <v>257</v>
      </c>
      <c r="AF3" s="7" t="s">
        <v>258</v>
      </c>
    </row>
    <row r="4" spans="1:32" ht="47.25" customHeight="1" x14ac:dyDescent="0.4">
      <c r="A4" s="10" t="s">
        <v>2</v>
      </c>
      <c r="B4" s="10" t="s">
        <v>189</v>
      </c>
      <c r="C4" s="10" t="s">
        <v>259</v>
      </c>
      <c r="D4" s="10" t="s">
        <v>260</v>
      </c>
      <c r="E4" s="10" t="s">
        <v>261</v>
      </c>
      <c r="F4" s="380"/>
      <c r="G4" s="10" t="s">
        <v>36</v>
      </c>
      <c r="H4" s="10" t="s">
        <v>262</v>
      </c>
      <c r="I4" s="10" t="s">
        <v>38</v>
      </c>
      <c r="J4" s="10" t="s">
        <v>263</v>
      </c>
      <c r="K4" s="10" t="s">
        <v>29</v>
      </c>
      <c r="L4" s="181" t="s">
        <v>30</v>
      </c>
      <c r="M4" s="378"/>
      <c r="N4" s="183" t="s">
        <v>265</v>
      </c>
      <c r="O4" s="10" t="s">
        <v>266</v>
      </c>
      <c r="P4" s="10" t="s">
        <v>267</v>
      </c>
      <c r="Q4" s="10" t="s">
        <v>8758</v>
      </c>
      <c r="R4" s="282" t="s">
        <v>8757</v>
      </c>
      <c r="S4" s="10" t="s">
        <v>269</v>
      </c>
      <c r="T4" s="10" t="s">
        <v>270</v>
      </c>
      <c r="U4" s="374"/>
      <c r="V4" s="374"/>
      <c r="W4" s="16"/>
    </row>
    <row r="5" spans="1:32" s="1" customFormat="1" ht="28.15" customHeight="1" outlineLevel="1" x14ac:dyDescent="0.4">
      <c r="A5" s="11" t="s">
        <v>14</v>
      </c>
      <c r="B5" s="4"/>
      <c r="C5" s="4"/>
      <c r="D5" s="4"/>
      <c r="E5" s="9"/>
      <c r="F5" s="187"/>
      <c r="G5" s="4"/>
      <c r="H5" s="4"/>
      <c r="I5" s="9"/>
      <c r="J5" s="9"/>
      <c r="K5" s="9"/>
      <c r="L5" s="9"/>
      <c r="M5" s="4">
        <f>SUBTOTAL(9,M6:M20)</f>
        <v>92.23</v>
      </c>
      <c r="N5" s="4"/>
      <c r="O5" s="4"/>
      <c r="P5" s="4">
        <f>SUBTOTAL(9,P6:P20)</f>
        <v>70.61</v>
      </c>
      <c r="Q5" s="13">
        <f>VLOOKUP(A5,'附表4 农村公路 (分县)'!$B$6:$I$18,8,0)</f>
        <v>70.61</v>
      </c>
      <c r="R5" s="13">
        <f>VLOOKUP(A5,'附表4 农村公路 (分县)'!$B$6:$K$18,10,0)</f>
        <v>42366</v>
      </c>
      <c r="S5" s="4"/>
      <c r="T5" s="4"/>
      <c r="U5" s="4"/>
      <c r="V5" s="84">
        <f>VLOOKUP(A5,'附表4 农村公路 (分县)'!$B$6:$J$18,9,0)</f>
        <v>6</v>
      </c>
      <c r="W5" s="18">
        <f t="shared" ref="W5:W8" si="0">M5-Q5</f>
        <v>21.620000000000005</v>
      </c>
    </row>
    <row r="6" spans="1:32" s="1" customFormat="1" ht="28.15" customHeight="1" outlineLevel="2" x14ac:dyDescent="0.4">
      <c r="A6" s="4"/>
      <c r="B6" s="11" t="s">
        <v>114</v>
      </c>
      <c r="C6" s="4"/>
      <c r="D6" s="4"/>
      <c r="E6" s="9"/>
      <c r="F6" s="187"/>
      <c r="G6" s="4"/>
      <c r="H6" s="4"/>
      <c r="I6" s="9"/>
      <c r="J6" s="9"/>
      <c r="K6" s="9"/>
      <c r="L6" s="9"/>
      <c r="M6" s="4">
        <f>SUBTOTAL(9,M7:M7)</f>
        <v>12.242000000000001</v>
      </c>
      <c r="N6" s="4"/>
      <c r="O6" s="4"/>
      <c r="P6" s="4">
        <f>SUBTOTAL(9,P7:P7)</f>
        <v>7</v>
      </c>
      <c r="Q6" s="4">
        <f>VLOOKUP(B6,'附表4 农村公路 (分县)'!$C$6:$I$18,7,0)</f>
        <v>7</v>
      </c>
      <c r="R6" s="118">
        <f>VLOOKUP(B6,'附表4 农村公路 (分县)'!$C$6:$K$18,9,0)</f>
        <v>4200</v>
      </c>
      <c r="S6" s="4"/>
      <c r="T6" s="4"/>
      <c r="U6" s="4"/>
      <c r="V6" s="84">
        <f>VLOOKUP(B6,'附表4 农村公路 (分县)'!$C$6:$J$18,8,0)</f>
        <v>0</v>
      </c>
      <c r="W6" s="18">
        <f t="shared" si="0"/>
        <v>5.2420000000000009</v>
      </c>
    </row>
    <row r="7" spans="1:32" ht="28.15" customHeight="1" outlineLevel="3" x14ac:dyDescent="0.4">
      <c r="A7" s="4" t="s">
        <v>14</v>
      </c>
      <c r="B7" s="4" t="s">
        <v>114</v>
      </c>
      <c r="C7" s="4" t="s">
        <v>2614</v>
      </c>
      <c r="D7" s="4" t="s">
        <v>2615</v>
      </c>
      <c r="E7" s="9"/>
      <c r="F7" s="187" t="s">
        <v>8693</v>
      </c>
      <c r="G7" s="4" t="s">
        <v>2616</v>
      </c>
      <c r="H7" s="4" t="s">
        <v>434</v>
      </c>
      <c r="I7" s="9" t="s">
        <v>200</v>
      </c>
      <c r="J7" s="9" t="s">
        <v>2617</v>
      </c>
      <c r="K7" s="9">
        <v>2022</v>
      </c>
      <c r="L7" s="9">
        <v>2023</v>
      </c>
      <c r="M7" s="4">
        <v>12.242000000000001</v>
      </c>
      <c r="N7" s="4">
        <v>0</v>
      </c>
      <c r="O7" s="4" t="s">
        <v>279</v>
      </c>
      <c r="P7" s="4">
        <v>7</v>
      </c>
      <c r="Q7" s="4"/>
      <c r="R7" s="118"/>
      <c r="S7" s="4">
        <v>6.5</v>
      </c>
      <c r="T7" s="4" t="s">
        <v>436</v>
      </c>
      <c r="U7" s="4" t="s">
        <v>2614</v>
      </c>
      <c r="V7" s="4"/>
      <c r="W7" s="18"/>
      <c r="AA7" s="7" t="e">
        <f>VLOOKUP(G7,'[7]2021年备案'!$F$8:$S$1293,14,0)</f>
        <v>#N/A</v>
      </c>
      <c r="AC7" s="7" t="e">
        <f>M7-AA7-P7</f>
        <v>#N/A</v>
      </c>
      <c r="AE7" s="7" t="e">
        <f>_xlfn.XLOOKUP(G7,'[8]乡镇通三级、旅游资源产业路项目明细'!$U:$U,'[8]乡镇通三级、旅游资源产业路项目明细'!$U:$U)</f>
        <v>#N/A</v>
      </c>
      <c r="AF7" s="7" t="e">
        <f>VLOOKUP(G7,[9]项目建设投资计划表!$L$7:$O$83,4,0)</f>
        <v>#N/A</v>
      </c>
    </row>
    <row r="8" spans="1:32" s="1" customFormat="1" ht="28.15" customHeight="1" outlineLevel="2" x14ac:dyDescent="0.4">
      <c r="A8" s="4"/>
      <c r="B8" s="11" t="s">
        <v>95</v>
      </c>
      <c r="C8" s="4"/>
      <c r="D8" s="4"/>
      <c r="E8" s="9"/>
      <c r="F8" s="187"/>
      <c r="G8" s="4"/>
      <c r="H8" s="4"/>
      <c r="I8" s="9"/>
      <c r="J8" s="9"/>
      <c r="K8" s="9"/>
      <c r="L8" s="9"/>
      <c r="M8" s="4">
        <f>SUBTOTAL(9,M9:M10)</f>
        <v>13.919</v>
      </c>
      <c r="N8" s="4"/>
      <c r="O8" s="4"/>
      <c r="P8" s="4">
        <f>SUBTOTAL(9,P9:P10)</f>
        <v>13.919</v>
      </c>
      <c r="Q8" s="4">
        <f>VLOOKUP(B8,'附表4 农村公路 (分县)'!$C$6:$I$18,7,0)</f>
        <v>13.919</v>
      </c>
      <c r="R8" s="118">
        <f>VLOOKUP(B8,'附表4 农村公路 (分县)'!$C$6:$K$18,9,0)</f>
        <v>8351</v>
      </c>
      <c r="S8" s="4"/>
      <c r="T8" s="4"/>
      <c r="U8" s="4"/>
      <c r="V8" s="84">
        <f>VLOOKUP(B8,'附表4 农村公路 (分县)'!$C$6:$J$18,8,0)</f>
        <v>2</v>
      </c>
      <c r="W8" s="19">
        <f t="shared" si="0"/>
        <v>0</v>
      </c>
    </row>
    <row r="9" spans="1:32" ht="28.15" customHeight="1" outlineLevel="3" x14ac:dyDescent="0.4">
      <c r="A9" s="4" t="s">
        <v>14</v>
      </c>
      <c r="B9" s="4" t="s">
        <v>95</v>
      </c>
      <c r="C9" s="4" t="s">
        <v>2708</v>
      </c>
      <c r="D9" s="4" t="s">
        <v>807</v>
      </c>
      <c r="E9" s="9"/>
      <c r="F9" s="187" t="s">
        <v>8693</v>
      </c>
      <c r="G9" s="4" t="s">
        <v>2709</v>
      </c>
      <c r="H9" s="4" t="s">
        <v>434</v>
      </c>
      <c r="I9" s="9" t="s">
        <v>200</v>
      </c>
      <c r="J9" s="9" t="s">
        <v>2710</v>
      </c>
      <c r="K9" s="9">
        <v>2022</v>
      </c>
      <c r="L9" s="9">
        <v>2022</v>
      </c>
      <c r="M9" s="4">
        <v>4.5</v>
      </c>
      <c r="N9" s="4">
        <v>0</v>
      </c>
      <c r="O9" s="4" t="s">
        <v>279</v>
      </c>
      <c r="P9" s="4">
        <v>4.5</v>
      </c>
      <c r="Q9" s="4"/>
      <c r="R9" s="118"/>
      <c r="S9" s="4">
        <v>6.5</v>
      </c>
      <c r="T9" s="4" t="s">
        <v>436</v>
      </c>
      <c r="U9" s="4" t="s">
        <v>2708</v>
      </c>
      <c r="V9" s="4"/>
      <c r="W9" s="18"/>
      <c r="AA9" s="7" t="e">
        <f>VLOOKUP(G9,'[7]2021年备案'!$F$8:$S$1293,14,0)</f>
        <v>#N/A</v>
      </c>
      <c r="AC9" s="7" t="e">
        <f>M9-AA9-P9</f>
        <v>#N/A</v>
      </c>
      <c r="AD9" s="7" t="s">
        <v>437</v>
      </c>
      <c r="AE9" s="7" t="e">
        <f>_xlfn.XLOOKUP(G9,'[8]乡镇通三级、旅游资源产业路项目明细'!$U:$U,'[8]乡镇通三级、旅游资源产业路项目明细'!$U:$U)</f>
        <v>#N/A</v>
      </c>
      <c r="AF9" s="7" t="e">
        <f>VLOOKUP(G9,[9]项目建设投资计划表!$L$7:$O$83,4,0)</f>
        <v>#N/A</v>
      </c>
    </row>
    <row r="10" spans="1:32" ht="28.15" customHeight="1" outlineLevel="3" x14ac:dyDescent="0.4">
      <c r="A10" s="4" t="s">
        <v>14</v>
      </c>
      <c r="B10" s="4" t="s">
        <v>95</v>
      </c>
      <c r="C10" s="4" t="s">
        <v>2711</v>
      </c>
      <c r="D10" s="4" t="s">
        <v>2711</v>
      </c>
      <c r="E10" s="9"/>
      <c r="F10" s="187" t="s">
        <v>8693</v>
      </c>
      <c r="G10" s="4" t="s">
        <v>2712</v>
      </c>
      <c r="H10" s="4" t="s">
        <v>434</v>
      </c>
      <c r="I10" s="9" t="s">
        <v>200</v>
      </c>
      <c r="J10" s="9" t="s">
        <v>2713</v>
      </c>
      <c r="K10" s="9">
        <v>2022</v>
      </c>
      <c r="L10" s="9">
        <v>2022</v>
      </c>
      <c r="M10" s="4">
        <v>9.4190000000000005</v>
      </c>
      <c r="N10" s="4">
        <v>0</v>
      </c>
      <c r="O10" s="4" t="s">
        <v>279</v>
      </c>
      <c r="P10" s="4">
        <v>9.4190000000000005</v>
      </c>
      <c r="Q10" s="4"/>
      <c r="R10" s="118"/>
      <c r="S10" s="4">
        <v>6.5</v>
      </c>
      <c r="T10" s="4" t="s">
        <v>436</v>
      </c>
      <c r="U10" s="4" t="s">
        <v>2711</v>
      </c>
      <c r="V10" s="4"/>
      <c r="W10" s="18"/>
      <c r="AA10" s="7" t="e">
        <f>VLOOKUP(G10,'[7]2021年备案'!$F$8:$S$1293,14,0)</f>
        <v>#N/A</v>
      </c>
      <c r="AC10" s="7" t="e">
        <f>M10-AA10-P10</f>
        <v>#N/A</v>
      </c>
      <c r="AD10" s="7" t="s">
        <v>437</v>
      </c>
      <c r="AE10" s="7" t="e">
        <f>_xlfn.XLOOKUP(G10,'[8]乡镇通三级、旅游资源产业路项目明细'!$U:$U,'[8]乡镇通三级、旅游资源产业路项目明细'!$U:$U)</f>
        <v>#N/A</v>
      </c>
      <c r="AF10" s="7" t="e">
        <f>VLOOKUP(G10,[9]项目建设投资计划表!$L$7:$O$83,4,0)</f>
        <v>#N/A</v>
      </c>
    </row>
    <row r="11" spans="1:32" s="1" customFormat="1" ht="28.15" customHeight="1" outlineLevel="2" x14ac:dyDescent="0.4">
      <c r="A11" s="4"/>
      <c r="B11" s="11" t="s">
        <v>98</v>
      </c>
      <c r="C11" s="4"/>
      <c r="D11" s="4"/>
      <c r="E11" s="9"/>
      <c r="F11" s="187"/>
      <c r="G11" s="4"/>
      <c r="H11" s="4"/>
      <c r="I11" s="9"/>
      <c r="J11" s="9"/>
      <c r="K11" s="9"/>
      <c r="L11" s="9"/>
      <c r="M11" s="4">
        <f>SUBTOTAL(9,M12:M12)</f>
        <v>16.821000000000002</v>
      </c>
      <c r="N11" s="4"/>
      <c r="O11" s="4"/>
      <c r="P11" s="4">
        <f>SUBTOTAL(9,P12:P12)</f>
        <v>12.821</v>
      </c>
      <c r="Q11" s="4">
        <f>VLOOKUP(B11,'附表4 农村公路 (分县)'!$C$6:$I$18,7,0)</f>
        <v>12.821</v>
      </c>
      <c r="R11" s="118">
        <f>VLOOKUP(B11,'附表4 农村公路 (分县)'!$C$6:$K$18,9,0)</f>
        <v>7693</v>
      </c>
      <c r="S11" s="4"/>
      <c r="T11" s="4"/>
      <c r="U11" s="4"/>
      <c r="V11" s="84">
        <f>VLOOKUP(B11,'附表4 农村公路 (分县)'!$C$6:$J$18,8,0)</f>
        <v>0</v>
      </c>
      <c r="W11" s="18">
        <f t="shared" ref="W11" si="1">M11-Q11</f>
        <v>4.0000000000000018</v>
      </c>
    </row>
    <row r="12" spans="1:32" ht="28.15" customHeight="1" outlineLevel="3" x14ac:dyDescent="0.4">
      <c r="A12" s="4" t="s">
        <v>14</v>
      </c>
      <c r="B12" s="4" t="s">
        <v>98</v>
      </c>
      <c r="C12" s="4" t="s">
        <v>2887</v>
      </c>
      <c r="D12" s="4" t="s">
        <v>2888</v>
      </c>
      <c r="E12" s="9"/>
      <c r="F12" s="187" t="s">
        <v>8692</v>
      </c>
      <c r="G12" s="4" t="s">
        <v>2889</v>
      </c>
      <c r="H12" s="4" t="s">
        <v>434</v>
      </c>
      <c r="I12" s="9" t="s">
        <v>200</v>
      </c>
      <c r="J12" s="9" t="s">
        <v>2890</v>
      </c>
      <c r="K12" s="9">
        <v>2021</v>
      </c>
      <c r="L12" s="9">
        <v>2023</v>
      </c>
      <c r="M12" s="4">
        <v>16.821000000000002</v>
      </c>
      <c r="N12" s="4">
        <v>0</v>
      </c>
      <c r="O12" s="4" t="s">
        <v>279</v>
      </c>
      <c r="P12" s="4">
        <v>12.821</v>
      </c>
      <c r="Q12" s="4"/>
      <c r="R12" s="118"/>
      <c r="S12" s="4">
        <v>6.5</v>
      </c>
      <c r="T12" s="4" t="s">
        <v>436</v>
      </c>
      <c r="U12" s="4" t="s">
        <v>2887</v>
      </c>
      <c r="V12" s="4"/>
      <c r="W12" s="18"/>
      <c r="AA12" s="7">
        <f>VLOOKUP(G12,'[7]2021年备案'!$F$8:$S$1293,14,0)</f>
        <v>3.7770000000000001</v>
      </c>
      <c r="AB12" s="7">
        <f>M12-AA12</f>
        <v>13.044</v>
      </c>
      <c r="AC12" s="7">
        <f>M12-AA12-P12</f>
        <v>0.22300000000000075</v>
      </c>
      <c r="AE12" s="7" t="str">
        <f>_xlfn.XLOOKUP(G12,'[8]乡镇通三级、旅游资源产业路项目明细'!$U:$U,'[8]乡镇通三级、旅游资源产业路项目明细'!$U:$U)</f>
        <v>洞口县X010线大屋乡通乡公路提质改造工程</v>
      </c>
      <c r="AF12" s="7" t="e">
        <f>VLOOKUP(G12,[9]项目建设投资计划表!$L$7:$O$83,4,0)</f>
        <v>#N/A</v>
      </c>
    </row>
    <row r="13" spans="1:32" s="1" customFormat="1" ht="28.15" customHeight="1" outlineLevel="2" x14ac:dyDescent="0.4">
      <c r="A13" s="4"/>
      <c r="B13" s="11" t="s">
        <v>121</v>
      </c>
      <c r="C13" s="4"/>
      <c r="D13" s="4"/>
      <c r="E13" s="9"/>
      <c r="F13" s="187"/>
      <c r="G13" s="4"/>
      <c r="H13" s="4"/>
      <c r="I13" s="9"/>
      <c r="J13" s="9"/>
      <c r="K13" s="9"/>
      <c r="L13" s="9"/>
      <c r="M13" s="4">
        <f>SUBTOTAL(9,M14:M14)</f>
        <v>20.777999999999999</v>
      </c>
      <c r="N13" s="4"/>
      <c r="O13" s="4"/>
      <c r="P13" s="4">
        <f>SUBTOTAL(9,P14:P14)</f>
        <v>8.4</v>
      </c>
      <c r="Q13" s="4">
        <f>VLOOKUP(B13,'附表4 农村公路 (分县)'!$C$6:$I$18,7,0)</f>
        <v>8.4</v>
      </c>
      <c r="R13" s="118">
        <f>VLOOKUP(B13,'附表4 农村公路 (分县)'!$C$6:$K$18,9,0)</f>
        <v>5040</v>
      </c>
      <c r="S13" s="4"/>
      <c r="T13" s="4"/>
      <c r="U13" s="4"/>
      <c r="V13" s="84">
        <f>VLOOKUP(B13,'附表4 农村公路 (分县)'!$C$6:$J$18,8,0)</f>
        <v>0</v>
      </c>
      <c r="W13" s="18">
        <f t="shared" ref="W13:W17" si="2">M13-Q13</f>
        <v>12.377999999999998</v>
      </c>
    </row>
    <row r="14" spans="1:32" ht="28.15" customHeight="1" outlineLevel="3" x14ac:dyDescent="0.4">
      <c r="A14" s="4" t="s">
        <v>14</v>
      </c>
      <c r="B14" s="4" t="s">
        <v>121</v>
      </c>
      <c r="C14" s="4" t="s">
        <v>2968</v>
      </c>
      <c r="D14" s="4" t="s">
        <v>33</v>
      </c>
      <c r="E14" s="9"/>
      <c r="F14" s="187" t="s">
        <v>8693</v>
      </c>
      <c r="G14" s="4" t="s">
        <v>2969</v>
      </c>
      <c r="H14" s="4" t="s">
        <v>434</v>
      </c>
      <c r="I14" s="9" t="s">
        <v>200</v>
      </c>
      <c r="J14" s="9" t="s">
        <v>2970</v>
      </c>
      <c r="K14" s="9">
        <v>2022</v>
      </c>
      <c r="L14" s="9">
        <v>2023</v>
      </c>
      <c r="M14" s="4">
        <v>20.777999999999999</v>
      </c>
      <c r="N14" s="4">
        <v>0</v>
      </c>
      <c r="O14" s="4" t="s">
        <v>279</v>
      </c>
      <c r="P14" s="4">
        <v>8.4</v>
      </c>
      <c r="Q14" s="4"/>
      <c r="R14" s="118"/>
      <c r="S14" s="4">
        <v>6.5</v>
      </c>
      <c r="T14" s="4" t="s">
        <v>436</v>
      </c>
      <c r="U14" s="4" t="s">
        <v>2968</v>
      </c>
      <c r="V14" s="4"/>
      <c r="W14" s="18"/>
      <c r="AA14" s="7" t="e">
        <f>VLOOKUP(G14,'[7]2021年备案'!$F$8:$S$1293,14,0)</f>
        <v>#N/A</v>
      </c>
      <c r="AC14" s="7" t="e">
        <f>M14-AA14-P14</f>
        <v>#N/A</v>
      </c>
      <c r="AE14" s="7" t="e">
        <f>_xlfn.XLOOKUP(G14,'[8]乡镇通三级、旅游资源产业路项目明细'!$U:$U,'[8]乡镇通三级、旅游资源产业路项目明细'!$U:$U)</f>
        <v>#N/A</v>
      </c>
      <c r="AF14" s="7" t="e">
        <f>VLOOKUP(G14,[9]项目建设投资计划表!$L$7:$O$83,4,0)</f>
        <v>#N/A</v>
      </c>
    </row>
    <row r="15" spans="1:32" s="1" customFormat="1" ht="28.15" customHeight="1" outlineLevel="2" x14ac:dyDescent="0.4">
      <c r="A15" s="4"/>
      <c r="B15" s="11" t="s">
        <v>227</v>
      </c>
      <c r="C15" s="4"/>
      <c r="D15" s="4"/>
      <c r="E15" s="9"/>
      <c r="F15" s="187"/>
      <c r="G15" s="4"/>
      <c r="H15" s="4"/>
      <c r="I15" s="9"/>
      <c r="J15" s="9"/>
      <c r="K15" s="9"/>
      <c r="L15" s="9"/>
      <c r="M15" s="4">
        <f>SUBTOTAL(9,M16:M16)</f>
        <v>5.19</v>
      </c>
      <c r="N15" s="4"/>
      <c r="O15" s="4"/>
      <c r="P15" s="4">
        <f>SUBTOTAL(9,P16:P16)</f>
        <v>5.19</v>
      </c>
      <c r="Q15" s="4">
        <f>VLOOKUP(B15,'附表4 农村公路 (分县)'!$C$6:$I$18,7,0)</f>
        <v>5.19</v>
      </c>
      <c r="R15" s="118">
        <f>VLOOKUP(B15,'附表4 农村公路 (分县)'!$C$6:$K$18,9,0)</f>
        <v>3114</v>
      </c>
      <c r="S15" s="4"/>
      <c r="T15" s="4"/>
      <c r="U15" s="4"/>
      <c r="V15" s="84">
        <f>VLOOKUP(B15,'附表4 农村公路 (分县)'!$C$6:$J$18,8,0)</f>
        <v>1</v>
      </c>
      <c r="W15" s="18">
        <f t="shared" si="2"/>
        <v>0</v>
      </c>
    </row>
    <row r="16" spans="1:32" ht="28.15" customHeight="1" outlineLevel="3" x14ac:dyDescent="0.4">
      <c r="A16" s="4" t="s">
        <v>14</v>
      </c>
      <c r="B16" s="4" t="s">
        <v>227</v>
      </c>
      <c r="C16" s="4" t="s">
        <v>3004</v>
      </c>
      <c r="D16" s="4" t="s">
        <v>3004</v>
      </c>
      <c r="E16" s="9"/>
      <c r="F16" s="187" t="s">
        <v>8693</v>
      </c>
      <c r="G16" s="4" t="s">
        <v>3005</v>
      </c>
      <c r="H16" s="4" t="s">
        <v>434</v>
      </c>
      <c r="I16" s="9" t="s">
        <v>200</v>
      </c>
      <c r="J16" s="9" t="s">
        <v>3006</v>
      </c>
      <c r="K16" s="9">
        <v>2022</v>
      </c>
      <c r="L16" s="9">
        <v>2022</v>
      </c>
      <c r="M16" s="4">
        <v>5.19</v>
      </c>
      <c r="N16" s="4">
        <v>0</v>
      </c>
      <c r="O16" s="4" t="s">
        <v>279</v>
      </c>
      <c r="P16" s="4">
        <v>5.19</v>
      </c>
      <c r="Q16" s="4"/>
      <c r="R16" s="118"/>
      <c r="S16" s="4">
        <v>6.5</v>
      </c>
      <c r="T16" s="4" t="s">
        <v>436</v>
      </c>
      <c r="U16" s="4" t="s">
        <v>3004</v>
      </c>
      <c r="V16" s="4"/>
      <c r="W16" s="18"/>
      <c r="AA16" s="7" t="e">
        <f>VLOOKUP(G16,'[7]2021年备案'!$F$8:$S$1293,14,0)</f>
        <v>#N/A</v>
      </c>
      <c r="AC16" s="7" t="e">
        <f>M16-AA16-P16</f>
        <v>#N/A</v>
      </c>
      <c r="AD16" s="7" t="s">
        <v>437</v>
      </c>
      <c r="AE16" s="7" t="e">
        <f>_xlfn.XLOOKUP(G16,'[8]乡镇通三级、旅游资源产业路项目明细'!$U:$U,'[8]乡镇通三级、旅游资源产业路项目明细'!$U:$U)</f>
        <v>#N/A</v>
      </c>
      <c r="AF16" s="7" t="e">
        <f>VLOOKUP(G16,[9]项目建设投资计划表!$L$7:$O$83,4,0)</f>
        <v>#N/A</v>
      </c>
    </row>
    <row r="17" spans="1:32" s="1" customFormat="1" ht="28.15" customHeight="1" outlineLevel="2" x14ac:dyDescent="0.4">
      <c r="A17" s="4"/>
      <c r="B17" s="11" t="s">
        <v>105</v>
      </c>
      <c r="C17" s="4"/>
      <c r="D17" s="4"/>
      <c r="E17" s="9"/>
      <c r="F17" s="187"/>
      <c r="G17" s="4"/>
      <c r="H17" s="4"/>
      <c r="I17" s="9"/>
      <c r="J17" s="9"/>
      <c r="K17" s="9"/>
      <c r="L17" s="9"/>
      <c r="M17" s="4">
        <f>SUBTOTAL(9,M18:M20)</f>
        <v>23.28</v>
      </c>
      <c r="N17" s="4"/>
      <c r="O17" s="4"/>
      <c r="P17" s="4">
        <f>SUBTOTAL(9,P18:P20)</f>
        <v>23.28</v>
      </c>
      <c r="Q17" s="4">
        <f>VLOOKUP(B17,'附表4 农村公路 (分县)'!$C$6:$I$18,7,0)</f>
        <v>23.28</v>
      </c>
      <c r="R17" s="118">
        <f>VLOOKUP(B17,'附表4 农村公路 (分县)'!$C$6:$K$18,9,0)</f>
        <v>13968</v>
      </c>
      <c r="S17" s="4"/>
      <c r="T17" s="4"/>
      <c r="U17" s="4"/>
      <c r="V17" s="84">
        <f>VLOOKUP(B17,'附表4 农村公路 (分县)'!$C$6:$J$18,8,0)</f>
        <v>3</v>
      </c>
      <c r="W17" s="18">
        <f t="shared" si="2"/>
        <v>0</v>
      </c>
    </row>
    <row r="18" spans="1:32" ht="28.15" customHeight="1" outlineLevel="3" x14ac:dyDescent="0.4">
      <c r="A18" s="4" t="s">
        <v>14</v>
      </c>
      <c r="B18" s="4" t="s">
        <v>105</v>
      </c>
      <c r="C18" s="4" t="s">
        <v>3036</v>
      </c>
      <c r="D18" s="4" t="s">
        <v>3037</v>
      </c>
      <c r="E18" s="9"/>
      <c r="F18" s="187" t="s">
        <v>8693</v>
      </c>
      <c r="G18" s="4" t="s">
        <v>3038</v>
      </c>
      <c r="H18" s="4" t="s">
        <v>434</v>
      </c>
      <c r="I18" s="9" t="s">
        <v>200</v>
      </c>
      <c r="J18" s="9" t="s">
        <v>3039</v>
      </c>
      <c r="K18" s="9">
        <v>2022</v>
      </c>
      <c r="L18" s="9">
        <v>2022</v>
      </c>
      <c r="M18" s="4">
        <v>8.4740000000000002</v>
      </c>
      <c r="N18" s="4" t="s">
        <v>293</v>
      </c>
      <c r="O18" s="4"/>
      <c r="P18" s="4">
        <v>8.4740000000000002</v>
      </c>
      <c r="Q18" s="4"/>
      <c r="R18" s="118"/>
      <c r="S18" s="4">
        <v>6.5</v>
      </c>
      <c r="T18" s="4" t="s">
        <v>436</v>
      </c>
      <c r="U18" s="4" t="s">
        <v>3036</v>
      </c>
      <c r="V18" s="4"/>
      <c r="W18" s="18"/>
      <c r="AA18" s="7" t="e">
        <f>VLOOKUP(G18,'[7]2021年备案'!$F$8:$S$1293,14,0)</f>
        <v>#N/A</v>
      </c>
      <c r="AC18" s="7" t="e">
        <f>M18-AA18-P18</f>
        <v>#N/A</v>
      </c>
      <c r="AD18" s="7" t="s">
        <v>437</v>
      </c>
      <c r="AE18" s="7" t="e">
        <f>_xlfn.XLOOKUP(G18,'[8]乡镇通三级、旅游资源产业路项目明细'!$U:$U,'[8]乡镇通三级、旅游资源产业路项目明细'!$U:$U)</f>
        <v>#N/A</v>
      </c>
      <c r="AF18" s="7" t="e">
        <f>VLOOKUP(G18,[9]项目建设投资计划表!$L$7:$O$83,4,0)</f>
        <v>#N/A</v>
      </c>
    </row>
    <row r="19" spans="1:32" ht="28.15" customHeight="1" outlineLevel="3" x14ac:dyDescent="0.4">
      <c r="A19" s="4" t="s">
        <v>14</v>
      </c>
      <c r="B19" s="4" t="s">
        <v>105</v>
      </c>
      <c r="C19" s="4" t="s">
        <v>3040</v>
      </c>
      <c r="D19" s="4" t="s">
        <v>3041</v>
      </c>
      <c r="E19" s="9" t="s">
        <v>33</v>
      </c>
      <c r="F19" s="187" t="s">
        <v>8693</v>
      </c>
      <c r="G19" s="4" t="s">
        <v>3042</v>
      </c>
      <c r="H19" s="4" t="s">
        <v>434</v>
      </c>
      <c r="I19" s="9" t="s">
        <v>200</v>
      </c>
      <c r="J19" s="9" t="s">
        <v>3043</v>
      </c>
      <c r="K19" s="9">
        <v>2022</v>
      </c>
      <c r="L19" s="9">
        <v>2022</v>
      </c>
      <c r="M19" s="4">
        <v>11.805999999999999</v>
      </c>
      <c r="N19" s="4" t="s">
        <v>293</v>
      </c>
      <c r="O19" s="4"/>
      <c r="P19" s="4">
        <v>11.805999999999999</v>
      </c>
      <c r="Q19" s="4"/>
      <c r="R19" s="118"/>
      <c r="S19" s="4">
        <v>6.5</v>
      </c>
      <c r="T19" s="4" t="s">
        <v>436</v>
      </c>
      <c r="U19" s="4" t="s">
        <v>3040</v>
      </c>
      <c r="V19" s="4"/>
      <c r="W19" s="18"/>
      <c r="AA19" s="7" t="e">
        <f>VLOOKUP(G19,'[7]2021年备案'!$F$8:$S$1293,14,0)</f>
        <v>#N/A</v>
      </c>
      <c r="AC19" s="7" t="e">
        <f>M19-AA19-P19</f>
        <v>#N/A</v>
      </c>
      <c r="AD19" s="7" t="s">
        <v>437</v>
      </c>
      <c r="AE19" s="7" t="e">
        <f>_xlfn.XLOOKUP(G19,'[8]乡镇通三级、旅游资源产业路项目明细'!$U:$U,'[8]乡镇通三级、旅游资源产业路项目明细'!$U:$U)</f>
        <v>#N/A</v>
      </c>
      <c r="AF19" s="7" t="e">
        <f>VLOOKUP(G19,[9]项目建设投资计划表!$L$7:$O$83,4,0)</f>
        <v>#N/A</v>
      </c>
    </row>
    <row r="20" spans="1:32" ht="28.15" customHeight="1" outlineLevel="3" x14ac:dyDescent="0.4">
      <c r="A20" s="4" t="s">
        <v>14</v>
      </c>
      <c r="B20" s="4" t="s">
        <v>105</v>
      </c>
      <c r="C20" s="4" t="s">
        <v>3044</v>
      </c>
      <c r="D20" s="4" t="s">
        <v>3044</v>
      </c>
      <c r="E20" s="9" t="s">
        <v>33</v>
      </c>
      <c r="F20" s="187" t="s">
        <v>8693</v>
      </c>
      <c r="G20" s="4" t="s">
        <v>3045</v>
      </c>
      <c r="H20" s="4" t="s">
        <v>434</v>
      </c>
      <c r="I20" s="9" t="s">
        <v>200</v>
      </c>
      <c r="J20" s="9" t="s">
        <v>3046</v>
      </c>
      <c r="K20" s="9">
        <v>2022</v>
      </c>
      <c r="L20" s="9">
        <v>2022</v>
      </c>
      <c r="M20" s="4">
        <v>3</v>
      </c>
      <c r="N20" s="4" t="s">
        <v>300</v>
      </c>
      <c r="O20" s="4"/>
      <c r="P20" s="4">
        <v>3</v>
      </c>
      <c r="Q20" s="4"/>
      <c r="R20" s="118"/>
      <c r="S20" s="4">
        <v>6.5</v>
      </c>
      <c r="T20" s="4" t="s">
        <v>436</v>
      </c>
      <c r="U20" s="4" t="s">
        <v>3047</v>
      </c>
      <c r="V20" s="4"/>
      <c r="W20" s="18"/>
      <c r="AA20" s="7" t="e">
        <f>VLOOKUP(G20,'[7]2021年备案'!$F$8:$S$1293,14,0)</f>
        <v>#N/A</v>
      </c>
      <c r="AC20" s="7" t="e">
        <f>M20-AA20-P20</f>
        <v>#N/A</v>
      </c>
      <c r="AD20" s="7" t="s">
        <v>437</v>
      </c>
      <c r="AE20" s="7" t="e">
        <f>_xlfn.XLOOKUP(G20,'[8]乡镇通三级、旅游资源产业路项目明细'!$U:$U,'[8]乡镇通三级、旅游资源产业路项目明细'!$U:$U)</f>
        <v>#N/A</v>
      </c>
      <c r="AF20" s="7" t="e">
        <f>VLOOKUP(G20,[9]项目建设投资计划表!$L$7:$O$83,4,0)</f>
        <v>#N/A</v>
      </c>
    </row>
  </sheetData>
  <autoFilter ref="A4:AG20" xr:uid="{00000000-0009-0000-0000-000005000000}"/>
  <mergeCells count="11">
    <mergeCell ref="A1:B1"/>
    <mergeCell ref="C1:D1"/>
    <mergeCell ref="A2:V2"/>
    <mergeCell ref="A3:E3"/>
    <mergeCell ref="Q3:T3"/>
    <mergeCell ref="U3:U4"/>
    <mergeCell ref="V3:V4"/>
    <mergeCell ref="G3:J3"/>
    <mergeCell ref="K3:L3"/>
    <mergeCell ref="M3:M4"/>
    <mergeCell ref="F3:F4"/>
  </mergeCells>
  <phoneticPr fontId="38" type="noConversion"/>
  <printOptions horizontalCentered="1"/>
  <pageMargins left="0.70866141732283472" right="0.70866141732283472" top="0.74803149606299213" bottom="0.74803149606299213" header="0.31496062992125984" footer="0.31496062992125984"/>
  <pageSetup paperSize="9" scale="74" fitToHeight="0" orientation="landscape" r:id="rId1"/>
  <headerFooter>
    <oddFooter>&amp;C&amp;"宋体,常规"第 &amp;P 页，共 &amp;N 页</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pageSetUpPr fitToPage="1"/>
  </sheetPr>
  <dimension ref="A1:AC103"/>
  <sheetViews>
    <sheetView zoomScale="85" zoomScaleNormal="85" workbookViewId="0">
      <selection activeCell="A402" sqref="A5:XFD402"/>
    </sheetView>
  </sheetViews>
  <sheetFormatPr defaultColWidth="9.1328125" defaultRowHeight="13.9" outlineLevelRow="3" x14ac:dyDescent="0.4"/>
  <cols>
    <col min="1" max="1" width="18.1328125" style="7" customWidth="1"/>
    <col min="2" max="2" width="9.1328125" style="7"/>
    <col min="3" max="3" width="13.46484375" style="7" customWidth="1"/>
    <col min="4" max="4" width="16" style="7" customWidth="1"/>
    <col min="5" max="5" width="9.1328125" style="1" hidden="1" customWidth="1"/>
    <col min="6" max="6" width="38.73046875" style="7" customWidth="1"/>
    <col min="7" max="7" width="20.86328125" style="8" customWidth="1"/>
    <col min="8" max="8" width="12.46484375" style="7" hidden="1" customWidth="1"/>
    <col min="9" max="9" width="17.59765625" style="7" customWidth="1"/>
    <col min="10" max="10" width="9.1328125" style="7" customWidth="1"/>
    <col min="11" max="13" width="9.1328125" style="1" hidden="1" customWidth="1"/>
    <col min="14" max="14" width="10.1328125" style="7" customWidth="1"/>
    <col min="15" max="15" width="9.1328125" style="7"/>
    <col min="16" max="16" width="9.1328125" style="7" customWidth="1"/>
    <col min="17" max="17" width="9.1328125" style="7" hidden="1" customWidth="1"/>
    <col min="18" max="18" width="24.265625" style="7" customWidth="1"/>
    <col min="19" max="20" width="15.73046875" style="7" customWidth="1"/>
    <col min="21" max="27" width="9.1328125" style="7"/>
    <col min="28" max="28" width="19.59765625" style="7" customWidth="1"/>
    <col min="29" max="16384" width="9.1328125" style="7"/>
  </cols>
  <sheetData>
    <row r="1" spans="1:29" x14ac:dyDescent="0.4">
      <c r="A1" s="366" t="s">
        <v>8662</v>
      </c>
      <c r="B1" s="366"/>
      <c r="C1" s="367"/>
      <c r="D1" s="367"/>
    </row>
    <row r="2" spans="1:29" ht="38.25" customHeight="1" x14ac:dyDescent="0.4">
      <c r="A2" s="368" t="s">
        <v>8533</v>
      </c>
      <c r="B2" s="368"/>
      <c r="C2" s="368"/>
      <c r="D2" s="368"/>
      <c r="E2" s="368"/>
      <c r="F2" s="368"/>
      <c r="G2" s="368"/>
      <c r="H2" s="368"/>
      <c r="I2" s="368"/>
      <c r="J2" s="368"/>
      <c r="K2" s="368"/>
      <c r="L2" s="368"/>
      <c r="M2" s="368"/>
      <c r="N2" s="368"/>
      <c r="O2" s="368"/>
      <c r="P2" s="368"/>
      <c r="Q2" s="368"/>
      <c r="R2" s="368"/>
      <c r="S2" s="368"/>
      <c r="T2" s="15"/>
    </row>
    <row r="3" spans="1:29" ht="32.65" customHeight="1" x14ac:dyDescent="0.4">
      <c r="A3" s="369" t="s">
        <v>250</v>
      </c>
      <c r="B3" s="369"/>
      <c r="C3" s="369"/>
      <c r="D3" s="369"/>
      <c r="E3" s="369"/>
      <c r="F3" s="370" t="s">
        <v>251</v>
      </c>
      <c r="G3" s="371"/>
      <c r="H3" s="371"/>
      <c r="I3" s="371"/>
      <c r="J3" s="371"/>
      <c r="K3" s="371"/>
      <c r="L3" s="372"/>
      <c r="M3" s="12"/>
      <c r="N3" s="373" t="s">
        <v>8646</v>
      </c>
      <c r="O3" s="373"/>
      <c r="P3" s="373"/>
      <c r="Q3" s="373"/>
      <c r="R3" s="374" t="s">
        <v>253</v>
      </c>
      <c r="S3" s="374" t="s">
        <v>4</v>
      </c>
      <c r="T3" s="16"/>
      <c r="X3" s="7" t="s">
        <v>254</v>
      </c>
      <c r="Y3" s="7" t="s">
        <v>255</v>
      </c>
      <c r="AA3" s="7" t="s">
        <v>256</v>
      </c>
      <c r="AB3" s="7" t="s">
        <v>257</v>
      </c>
      <c r="AC3" s="7" t="s">
        <v>258</v>
      </c>
    </row>
    <row r="4" spans="1:29" ht="38.25" x14ac:dyDescent="0.4">
      <c r="A4" s="10" t="s">
        <v>2</v>
      </c>
      <c r="B4" s="10" t="s">
        <v>189</v>
      </c>
      <c r="C4" s="10" t="s">
        <v>259</v>
      </c>
      <c r="D4" s="10" t="s">
        <v>260</v>
      </c>
      <c r="E4" s="10" t="s">
        <v>261</v>
      </c>
      <c r="F4" s="10" t="s">
        <v>36</v>
      </c>
      <c r="G4" s="10" t="s">
        <v>262</v>
      </c>
      <c r="H4" s="10" t="s">
        <v>38</v>
      </c>
      <c r="I4" s="10" t="s">
        <v>263</v>
      </c>
      <c r="J4" s="10" t="s">
        <v>264</v>
      </c>
      <c r="K4" s="10" t="s">
        <v>265</v>
      </c>
      <c r="L4" s="10" t="s">
        <v>266</v>
      </c>
      <c r="M4" s="10" t="s">
        <v>267</v>
      </c>
      <c r="N4" s="283" t="s">
        <v>8752</v>
      </c>
      <c r="O4" s="282" t="s">
        <v>8757</v>
      </c>
      <c r="P4" s="10" t="s">
        <v>269</v>
      </c>
      <c r="Q4" s="10" t="s">
        <v>270</v>
      </c>
      <c r="R4" s="374"/>
      <c r="S4" s="374"/>
      <c r="T4" s="16"/>
    </row>
    <row r="5" spans="1:29" s="1" customFormat="1" ht="28.15" customHeight="1" outlineLevel="1" x14ac:dyDescent="0.4">
      <c r="A5" s="11" t="s">
        <v>14</v>
      </c>
      <c r="B5" s="4"/>
      <c r="C5" s="4"/>
      <c r="D5" s="4"/>
      <c r="E5" s="9"/>
      <c r="F5" s="4"/>
      <c r="G5" s="4"/>
      <c r="H5" s="9"/>
      <c r="I5" s="9"/>
      <c r="J5" s="4">
        <f>SUBTOTAL(9,J7:J103)</f>
        <v>321.06900000000002</v>
      </c>
      <c r="K5" s="4"/>
      <c r="L5" s="4"/>
      <c r="M5" s="4">
        <f>SUBTOTAL(9,M7:M103)</f>
        <v>247.19000000000011</v>
      </c>
      <c r="N5" s="13">
        <f>VLOOKUP(A5,'附表4 农村公路 (分县)'!$B$6:$M$18,12,0)</f>
        <v>255.20000000000005</v>
      </c>
      <c r="O5" s="13">
        <f>VLOOKUP(A5,'附表4 农村公路 (分县)'!$B$6:$N$18,13,0)</f>
        <v>37006</v>
      </c>
      <c r="P5" s="4"/>
      <c r="Q5" s="4"/>
      <c r="R5" s="4"/>
      <c r="S5" s="4"/>
      <c r="T5" s="18">
        <f t="shared" ref="T5:T21" si="0">J5-N5</f>
        <v>65.868999999999971</v>
      </c>
    </row>
    <row r="6" spans="1:29" s="1" customFormat="1" ht="28.15" customHeight="1" outlineLevel="2" x14ac:dyDescent="0.4">
      <c r="A6" s="4"/>
      <c r="B6" s="11" t="s">
        <v>223</v>
      </c>
      <c r="C6" s="4"/>
      <c r="D6" s="4"/>
      <c r="E6" s="9"/>
      <c r="F6" s="4"/>
      <c r="G6" s="4"/>
      <c r="H6" s="9"/>
      <c r="I6" s="9"/>
      <c r="J6" s="4">
        <f>SUBTOTAL(9,J7:J8)</f>
        <v>1.89</v>
      </c>
      <c r="K6" s="4"/>
      <c r="L6" s="4"/>
      <c r="M6" s="4">
        <f>SUBTOTAL(9,M7:M8)</f>
        <v>2.0780000000000003</v>
      </c>
      <c r="N6" s="4">
        <f>VLOOKUP(B6,'附表4 农村公路 (分县)'!$C$6:$M$18,11,0)</f>
        <v>2.1</v>
      </c>
      <c r="O6" s="118">
        <f>VLOOKUP(B6,'附表4 农村公路 (分县)'!$C$6:$N$18,12,0)</f>
        <v>305</v>
      </c>
      <c r="P6" s="4"/>
      <c r="Q6" s="4"/>
      <c r="R6" s="4"/>
      <c r="S6" s="4"/>
      <c r="T6" s="19">
        <f t="shared" si="0"/>
        <v>-0.21000000000000019</v>
      </c>
    </row>
    <row r="7" spans="1:29" ht="28.15" customHeight="1" outlineLevel="3" x14ac:dyDescent="0.4">
      <c r="A7" s="4" t="s">
        <v>14</v>
      </c>
      <c r="B7" s="4" t="s">
        <v>223</v>
      </c>
      <c r="C7" s="4" t="s">
        <v>2580</v>
      </c>
      <c r="D7" s="4" t="s">
        <v>2581</v>
      </c>
      <c r="E7" s="9"/>
      <c r="F7" s="4" t="s">
        <v>2582</v>
      </c>
      <c r="G7" s="4" t="s">
        <v>275</v>
      </c>
      <c r="H7" s="9" t="s">
        <v>291</v>
      </c>
      <c r="I7" s="9" t="s">
        <v>2583</v>
      </c>
      <c r="J7" s="4">
        <v>1.1319999999999999</v>
      </c>
      <c r="K7" s="4" t="s">
        <v>284</v>
      </c>
      <c r="L7" s="4">
        <v>0</v>
      </c>
      <c r="M7" s="4">
        <v>1.32</v>
      </c>
      <c r="N7" s="4"/>
      <c r="O7" s="118"/>
      <c r="P7" s="4" t="s">
        <v>285</v>
      </c>
      <c r="Q7" s="4" t="s">
        <v>279</v>
      </c>
      <c r="R7" s="4" t="s">
        <v>2584</v>
      </c>
      <c r="S7" s="4"/>
      <c r="T7" s="18"/>
      <c r="V7" s="7">
        <f>VLOOKUP(F7,[6]农村公路!$I$6:$W$11652,15,0)</f>
        <v>1.1319999999999999</v>
      </c>
      <c r="W7" s="7">
        <f>J7-V7</f>
        <v>0</v>
      </c>
      <c r="X7" s="7" t="e">
        <f>VLOOKUP(F7,'[7]乡镇通三级、旅游资源产业路项目明细'!$F$8:$S$1305,14,0)</f>
        <v>#N/A</v>
      </c>
      <c r="AB7" s="7" t="e">
        <f>_xlfn.XLOOKUP(F7,'[8]乡镇通三级、旅游资源产业路项目明细'!$U:$U,'[8]乡镇通三级、旅游资源产业路项目明细'!$U:$U)</f>
        <v>#N/A</v>
      </c>
      <c r="AC7" s="7" t="e">
        <f>VLOOKUP(F7,[9]项目建设投资计划表!$L$7:$O$83,4,0)</f>
        <v>#N/A</v>
      </c>
    </row>
    <row r="8" spans="1:29" ht="28.15" customHeight="1" outlineLevel="3" x14ac:dyDescent="0.4">
      <c r="A8" s="4" t="s">
        <v>14</v>
      </c>
      <c r="B8" s="4" t="s">
        <v>223</v>
      </c>
      <c r="C8" s="4" t="s">
        <v>2585</v>
      </c>
      <c r="D8" s="4" t="s">
        <v>8695</v>
      </c>
      <c r="E8" s="9"/>
      <c r="F8" s="4" t="s">
        <v>2586</v>
      </c>
      <c r="G8" s="4" t="s">
        <v>275</v>
      </c>
      <c r="H8" s="9" t="s">
        <v>291</v>
      </c>
      <c r="I8" s="9" t="s">
        <v>2587</v>
      </c>
      <c r="J8" s="4">
        <v>0.75800000000000001</v>
      </c>
      <c r="K8" s="4" t="s">
        <v>284</v>
      </c>
      <c r="L8" s="4">
        <v>0</v>
      </c>
      <c r="M8" s="4">
        <v>0.75800000000000001</v>
      </c>
      <c r="N8" s="4"/>
      <c r="O8" s="118"/>
      <c r="P8" s="4" t="s">
        <v>285</v>
      </c>
      <c r="Q8" s="4" t="s">
        <v>279</v>
      </c>
      <c r="R8" s="4" t="s">
        <v>2588</v>
      </c>
      <c r="S8" s="4"/>
      <c r="T8" s="18"/>
      <c r="V8" s="7">
        <f>VLOOKUP(F8,[6]农村公路!$I$6:$W$11652,15,0)</f>
        <v>0.75800000000000001</v>
      </c>
      <c r="W8" s="7">
        <f>J8-V8</f>
        <v>0</v>
      </c>
      <c r="X8" s="7" t="e">
        <f>VLOOKUP(F8,'[7]乡镇通三级、旅游资源产业路项目明细'!$F$8:$S$1305,14,0)</f>
        <v>#N/A</v>
      </c>
      <c r="AB8" s="7" t="e">
        <f>_xlfn.XLOOKUP(F8,'[8]乡镇通三级、旅游资源产业路项目明细'!$U:$U,'[8]乡镇通三级、旅游资源产业路项目明细'!$U:$U)</f>
        <v>#N/A</v>
      </c>
      <c r="AC8" s="7" t="e">
        <f>VLOOKUP(F8,[9]项目建设投资计划表!$L$7:$O$83,4,0)</f>
        <v>#N/A</v>
      </c>
    </row>
    <row r="9" spans="1:29" s="1" customFormat="1" ht="28.15" customHeight="1" outlineLevel="2" x14ac:dyDescent="0.4">
      <c r="A9" s="4"/>
      <c r="B9" s="11" t="s">
        <v>224</v>
      </c>
      <c r="C9" s="4"/>
      <c r="D9" s="4"/>
      <c r="E9" s="9"/>
      <c r="F9" s="4"/>
      <c r="G9" s="4"/>
      <c r="H9" s="9"/>
      <c r="I9" s="9"/>
      <c r="J9" s="4">
        <f>SUBTOTAL(9,J10:J12)</f>
        <v>9.8230000000000004</v>
      </c>
      <c r="K9" s="4"/>
      <c r="L9" s="4"/>
      <c r="M9" s="4">
        <f>SUBTOTAL(9,M10:M12)</f>
        <v>9.8230000000000004</v>
      </c>
      <c r="N9" s="4">
        <f>VLOOKUP(B9,'附表4 农村公路 (分县)'!$C$6:$M$18,11,0)</f>
        <v>9.8000000000000007</v>
      </c>
      <c r="O9" s="118">
        <f>VLOOKUP(B9,'附表4 农村公路 (分县)'!$C$6:$N$18,12,0)</f>
        <v>1421</v>
      </c>
      <c r="P9" s="4"/>
      <c r="Q9" s="4"/>
      <c r="R9" s="4"/>
      <c r="S9" s="4"/>
      <c r="T9" s="18">
        <f t="shared" si="0"/>
        <v>2.2999999999999687E-2</v>
      </c>
    </row>
    <row r="10" spans="1:29" ht="28.15" customHeight="1" outlineLevel="3" x14ac:dyDescent="0.4">
      <c r="A10" s="4" t="s">
        <v>14</v>
      </c>
      <c r="B10" s="4" t="s">
        <v>224</v>
      </c>
      <c r="C10" s="4" t="s">
        <v>2590</v>
      </c>
      <c r="D10" s="4" t="s">
        <v>1587</v>
      </c>
      <c r="E10" s="9"/>
      <c r="F10" s="4" t="s">
        <v>2591</v>
      </c>
      <c r="G10" s="4" t="s">
        <v>275</v>
      </c>
      <c r="H10" s="9" t="s">
        <v>291</v>
      </c>
      <c r="I10" s="9" t="s">
        <v>283</v>
      </c>
      <c r="J10" s="4">
        <v>1.5</v>
      </c>
      <c r="K10" s="4" t="s">
        <v>284</v>
      </c>
      <c r="L10" s="4">
        <v>0</v>
      </c>
      <c r="M10" s="4">
        <v>1.5</v>
      </c>
      <c r="N10" s="4"/>
      <c r="O10" s="118"/>
      <c r="P10" s="4" t="s">
        <v>293</v>
      </c>
      <c r="Q10" s="4" t="s">
        <v>279</v>
      </c>
      <c r="R10" s="4" t="s">
        <v>2592</v>
      </c>
      <c r="S10" s="4"/>
      <c r="T10" s="18"/>
      <c r="V10" s="7">
        <f>VLOOKUP(F10,[6]农村公路!$I$6:$W$11652,15,0)</f>
        <v>1.5</v>
      </c>
      <c r="W10" s="7">
        <f>J10-V10</f>
        <v>0</v>
      </c>
      <c r="X10" s="7" t="e">
        <f>VLOOKUP(F10,'[7]乡镇通三级、旅游资源产业路项目明细'!$F$8:$S$1305,14,0)</f>
        <v>#N/A</v>
      </c>
      <c r="AB10" s="7" t="e">
        <f>_xlfn.XLOOKUP(F10,'[8]乡镇通三级、旅游资源产业路项目明细'!$U:$U,'[8]乡镇通三级、旅游资源产业路项目明细'!$U:$U)</f>
        <v>#N/A</v>
      </c>
      <c r="AC10" s="7" t="e">
        <f>VLOOKUP(F10,[9]项目建设投资计划表!$L$7:$O$83,4,0)</f>
        <v>#N/A</v>
      </c>
    </row>
    <row r="11" spans="1:29" ht="28.15" customHeight="1" outlineLevel="3" x14ac:dyDescent="0.4">
      <c r="A11" s="4" t="s">
        <v>14</v>
      </c>
      <c r="B11" s="4" t="s">
        <v>224</v>
      </c>
      <c r="C11" s="4" t="s">
        <v>2590</v>
      </c>
      <c r="D11" s="4" t="s">
        <v>2593</v>
      </c>
      <c r="E11" s="9"/>
      <c r="F11" s="4" t="s">
        <v>2594</v>
      </c>
      <c r="G11" s="4" t="s">
        <v>275</v>
      </c>
      <c r="H11" s="9" t="s">
        <v>291</v>
      </c>
      <c r="I11" s="9" t="s">
        <v>2595</v>
      </c>
      <c r="J11" s="4">
        <v>4.3230000000000004</v>
      </c>
      <c r="K11" s="4" t="s">
        <v>277</v>
      </c>
      <c r="L11" s="4">
        <v>0</v>
      </c>
      <c r="M11" s="4">
        <v>4.3230000000000004</v>
      </c>
      <c r="N11" s="4"/>
      <c r="O11" s="118"/>
      <c r="P11" s="4" t="s">
        <v>293</v>
      </c>
      <c r="Q11" s="4" t="s">
        <v>279</v>
      </c>
      <c r="R11" s="4" t="s">
        <v>2596</v>
      </c>
      <c r="S11" s="4"/>
      <c r="T11" s="18"/>
      <c r="V11" s="7">
        <f>VLOOKUP(F11,[6]农村公路!$I$6:$W$11652,15,0)</f>
        <v>4.3230000000000004</v>
      </c>
      <c r="W11" s="7">
        <f>J11-V11</f>
        <v>0</v>
      </c>
      <c r="X11" s="7" t="e">
        <f>VLOOKUP(F11,'[7]乡镇通三级、旅游资源产业路项目明细'!$F$8:$S$1305,14,0)</f>
        <v>#N/A</v>
      </c>
      <c r="AB11" s="7" t="e">
        <f>_xlfn.XLOOKUP(F11,'[8]乡镇通三级、旅游资源产业路项目明细'!$U:$U,'[8]乡镇通三级、旅游资源产业路项目明细'!$U:$U)</f>
        <v>#N/A</v>
      </c>
      <c r="AC11" s="7" t="e">
        <f>VLOOKUP(F11,[9]项目建设投资计划表!$L$7:$O$83,4,0)</f>
        <v>#N/A</v>
      </c>
    </row>
    <row r="12" spans="1:29" ht="28.15" customHeight="1" outlineLevel="3" x14ac:dyDescent="0.4">
      <c r="A12" s="4" t="s">
        <v>14</v>
      </c>
      <c r="B12" s="4" t="s">
        <v>224</v>
      </c>
      <c r="C12" s="4" t="s">
        <v>2597</v>
      </c>
      <c r="D12" s="4" t="s">
        <v>2598</v>
      </c>
      <c r="E12" s="9"/>
      <c r="F12" s="4" t="s">
        <v>2599</v>
      </c>
      <c r="G12" s="4" t="s">
        <v>275</v>
      </c>
      <c r="H12" s="9" t="s">
        <v>291</v>
      </c>
      <c r="I12" s="9" t="s">
        <v>2600</v>
      </c>
      <c r="J12" s="4">
        <v>4</v>
      </c>
      <c r="K12" s="4" t="s">
        <v>284</v>
      </c>
      <c r="L12" s="4">
        <v>0</v>
      </c>
      <c r="M12" s="4">
        <v>4</v>
      </c>
      <c r="N12" s="4"/>
      <c r="O12" s="118"/>
      <c r="P12" s="4" t="s">
        <v>293</v>
      </c>
      <c r="Q12" s="4" t="s">
        <v>279</v>
      </c>
      <c r="R12" s="4" t="s">
        <v>2601</v>
      </c>
      <c r="S12" s="4"/>
      <c r="T12" s="18"/>
      <c r="V12" s="7">
        <f>VLOOKUP(F12,[6]农村公路!$I$6:$W$11652,15,0)</f>
        <v>4</v>
      </c>
      <c r="W12" s="7">
        <f>J12-V12</f>
        <v>0</v>
      </c>
      <c r="X12" s="7" t="e">
        <f>VLOOKUP(F12,'[7]乡镇通三级、旅游资源产业路项目明细'!$F$8:$S$1305,14,0)</f>
        <v>#N/A</v>
      </c>
      <c r="AB12" s="7" t="e">
        <f>_xlfn.XLOOKUP(F12,'[8]乡镇通三级、旅游资源产业路项目明细'!$U:$U,'[8]乡镇通三级、旅游资源产业路项目明细'!$U:$U)</f>
        <v>#N/A</v>
      </c>
      <c r="AC12" s="7" t="e">
        <f>VLOOKUP(F12,[9]项目建设投资计划表!$L$7:$O$83,4,0)</f>
        <v>#N/A</v>
      </c>
    </row>
    <row r="13" spans="1:29" s="1" customFormat="1" ht="28.15" customHeight="1" outlineLevel="2" x14ac:dyDescent="0.4">
      <c r="A13" s="4"/>
      <c r="B13" s="11" t="s">
        <v>225</v>
      </c>
      <c r="C13" s="4"/>
      <c r="D13" s="4"/>
      <c r="E13" s="9"/>
      <c r="F13" s="4"/>
      <c r="G13" s="4"/>
      <c r="H13" s="9"/>
      <c r="I13" s="9"/>
      <c r="J13" s="4">
        <f>SUBTOTAL(9,J14:J14)</f>
        <v>10.736000000000001</v>
      </c>
      <c r="K13" s="4"/>
      <c r="L13" s="4"/>
      <c r="M13" s="4">
        <f>SUBTOTAL(9,M14:M14)</f>
        <v>3.2</v>
      </c>
      <c r="N13" s="4">
        <f>VLOOKUP(B13,'附表4 农村公路 (分县)'!$C$6:$M$18,11,0)</f>
        <v>3.2</v>
      </c>
      <c r="O13" s="118">
        <f>VLOOKUP(B13,'附表4 农村公路 (分县)'!$C$6:$N$18,12,0)</f>
        <v>464</v>
      </c>
      <c r="P13" s="4"/>
      <c r="Q13" s="4"/>
      <c r="R13" s="4"/>
      <c r="S13" s="4"/>
      <c r="T13" s="18">
        <f t="shared" si="0"/>
        <v>7.5360000000000005</v>
      </c>
    </row>
    <row r="14" spans="1:29" ht="28.15" customHeight="1" outlineLevel="3" x14ac:dyDescent="0.4">
      <c r="A14" s="4" t="s">
        <v>14</v>
      </c>
      <c r="B14" s="4" t="s">
        <v>225</v>
      </c>
      <c r="C14" s="4" t="s">
        <v>2609</v>
      </c>
      <c r="D14" s="4" t="s">
        <v>8685</v>
      </c>
      <c r="E14" s="9"/>
      <c r="F14" s="4" t="s">
        <v>2611</v>
      </c>
      <c r="G14" s="4" t="s">
        <v>275</v>
      </c>
      <c r="H14" s="9" t="s">
        <v>291</v>
      </c>
      <c r="I14" s="9" t="s">
        <v>2612</v>
      </c>
      <c r="J14" s="4">
        <v>10.736000000000001</v>
      </c>
      <c r="K14" s="4" t="s">
        <v>277</v>
      </c>
      <c r="L14" s="4">
        <v>0</v>
      </c>
      <c r="M14" s="4">
        <v>3.2</v>
      </c>
      <c r="N14" s="4"/>
      <c r="O14" s="118"/>
      <c r="P14" s="4" t="s">
        <v>363</v>
      </c>
      <c r="Q14" s="4" t="s">
        <v>279</v>
      </c>
      <c r="R14" s="4" t="s">
        <v>2613</v>
      </c>
      <c r="S14" s="4"/>
      <c r="T14" s="18"/>
      <c r="V14" s="7">
        <f>VLOOKUP(F14,[6]农村公路!$I$6:$W$11652,15,0)</f>
        <v>10.736000000000001</v>
      </c>
      <c r="W14" s="7">
        <f>J14-V14</f>
        <v>0</v>
      </c>
      <c r="X14" s="7" t="e">
        <f>VLOOKUP(F14,'[7]乡镇通三级、旅游资源产业路项目明细'!$F$8:$S$1305,14,0)</f>
        <v>#N/A</v>
      </c>
      <c r="AB14" s="7" t="e">
        <f>_xlfn.XLOOKUP(F14,'[8]乡镇通三级、旅游资源产业路项目明细'!$U:$U,'[8]乡镇通三级、旅游资源产业路项目明细'!$U:$U)</f>
        <v>#N/A</v>
      </c>
      <c r="AC14" s="7" t="e">
        <f>VLOOKUP(F14,[9]项目建设投资计划表!$L$7:$O$83,4,0)</f>
        <v>#N/A</v>
      </c>
    </row>
    <row r="15" spans="1:29" s="1" customFormat="1" ht="28.15" customHeight="1" outlineLevel="2" x14ac:dyDescent="0.4">
      <c r="A15" s="4"/>
      <c r="B15" s="11" t="s">
        <v>114</v>
      </c>
      <c r="C15" s="4"/>
      <c r="D15" s="4"/>
      <c r="E15" s="9"/>
      <c r="F15" s="4"/>
      <c r="G15" s="4"/>
      <c r="H15" s="9"/>
      <c r="I15" s="9"/>
      <c r="J15" s="4">
        <f>SUBTOTAL(9,J16:J20)</f>
        <v>23.784000000000002</v>
      </c>
      <c r="K15" s="4"/>
      <c r="L15" s="4"/>
      <c r="M15" s="4">
        <f>SUBTOTAL(9,M16:M20)</f>
        <v>17.759999999999998</v>
      </c>
      <c r="N15" s="4">
        <f>VLOOKUP(B15,'附表4 农村公路 (分县)'!$C$6:$M$18,11,0)</f>
        <v>17.8</v>
      </c>
      <c r="O15" s="118">
        <f>VLOOKUP(B15,'附表4 农村公路 (分县)'!$C$6:$N$18,12,0)</f>
        <v>2581</v>
      </c>
      <c r="P15" s="4"/>
      <c r="Q15" s="4"/>
      <c r="R15" s="4"/>
      <c r="S15" s="4"/>
      <c r="T15" s="18">
        <f t="shared" si="0"/>
        <v>5.9840000000000018</v>
      </c>
    </row>
    <row r="16" spans="1:29" ht="28.15" customHeight="1" outlineLevel="3" x14ac:dyDescent="0.4">
      <c r="A16" s="4" t="s">
        <v>14</v>
      </c>
      <c r="B16" s="4" t="s">
        <v>114</v>
      </c>
      <c r="C16" s="4" t="s">
        <v>2614</v>
      </c>
      <c r="D16" s="4" t="s">
        <v>8686</v>
      </c>
      <c r="E16" s="9"/>
      <c r="F16" s="4" t="s">
        <v>2619</v>
      </c>
      <c r="G16" s="4" t="s">
        <v>275</v>
      </c>
      <c r="H16" s="9" t="s">
        <v>291</v>
      </c>
      <c r="I16" s="9" t="s">
        <v>2620</v>
      </c>
      <c r="J16" s="4">
        <v>5.7</v>
      </c>
      <c r="K16" s="4" t="s">
        <v>277</v>
      </c>
      <c r="L16" s="4">
        <v>0</v>
      </c>
      <c r="M16" s="4">
        <v>4</v>
      </c>
      <c r="N16" s="4"/>
      <c r="O16" s="118"/>
      <c r="P16" s="4" t="s">
        <v>293</v>
      </c>
      <c r="Q16" s="4" t="s">
        <v>279</v>
      </c>
      <c r="R16" s="4" t="s">
        <v>2621</v>
      </c>
      <c r="S16" s="4"/>
      <c r="T16" s="18"/>
      <c r="V16" s="7">
        <f>VLOOKUP(F16,[6]农村公路!$I$6:$W$11652,15,0)</f>
        <v>5.7</v>
      </c>
      <c r="W16" s="7">
        <f t="shared" ref="W16:W20" si="1">J16-V16</f>
        <v>0</v>
      </c>
      <c r="X16" s="7" t="e">
        <f>VLOOKUP(F16,'[7]乡镇通三级、旅游资源产业路项目明细'!$F$8:$S$1305,14,0)</f>
        <v>#N/A</v>
      </c>
      <c r="AB16" s="7" t="e">
        <f>_xlfn.XLOOKUP(F16,'[8]乡镇通三级、旅游资源产业路项目明细'!$U:$U,'[8]乡镇通三级、旅游资源产业路项目明细'!$U:$U)</f>
        <v>#N/A</v>
      </c>
      <c r="AC16" s="7" t="e">
        <f>VLOOKUP(F16,[9]项目建设投资计划表!$L$7:$O$83,4,0)</f>
        <v>#N/A</v>
      </c>
    </row>
    <row r="17" spans="1:29" ht="28.15" customHeight="1" outlineLevel="3" x14ac:dyDescent="0.4">
      <c r="A17" s="4" t="s">
        <v>14</v>
      </c>
      <c r="B17" s="4" t="s">
        <v>114</v>
      </c>
      <c r="C17" s="4" t="s">
        <v>2622</v>
      </c>
      <c r="D17" s="4" t="s">
        <v>2623</v>
      </c>
      <c r="E17" s="9"/>
      <c r="F17" s="4" t="s">
        <v>2624</v>
      </c>
      <c r="G17" s="4" t="s">
        <v>275</v>
      </c>
      <c r="H17" s="9" t="s">
        <v>291</v>
      </c>
      <c r="I17" s="9" t="s">
        <v>2625</v>
      </c>
      <c r="J17" s="4">
        <v>9.2769999999999992</v>
      </c>
      <c r="K17" s="4" t="s">
        <v>300</v>
      </c>
      <c r="L17" s="4">
        <v>0</v>
      </c>
      <c r="M17" s="4">
        <v>7</v>
      </c>
      <c r="N17" s="4"/>
      <c r="O17" s="118"/>
      <c r="P17" s="4" t="s">
        <v>683</v>
      </c>
      <c r="Q17" s="4" t="s">
        <v>279</v>
      </c>
      <c r="R17" s="4" t="s">
        <v>2626</v>
      </c>
      <c r="S17" s="4"/>
      <c r="T17" s="18"/>
      <c r="V17" s="7">
        <f>VLOOKUP(F17,[6]农村公路!$I$6:$W$11652,15,0)</f>
        <v>9.2769999999999992</v>
      </c>
      <c r="W17" s="7">
        <f t="shared" si="1"/>
        <v>0</v>
      </c>
      <c r="X17" s="7" t="e">
        <f>VLOOKUP(F17,'[7]乡镇通三级、旅游资源产业路项目明细'!$F$8:$S$1305,14,0)</f>
        <v>#N/A</v>
      </c>
      <c r="AB17" s="7" t="e">
        <f>_xlfn.XLOOKUP(F17,'[8]乡镇通三级、旅游资源产业路项目明细'!$U:$U,'[8]乡镇通三级、旅游资源产业路项目明细'!$U:$U)</f>
        <v>#N/A</v>
      </c>
      <c r="AC17" s="7" t="e">
        <f>VLOOKUP(F17,[9]项目建设投资计划表!$L$7:$O$83,4,0)</f>
        <v>#N/A</v>
      </c>
    </row>
    <row r="18" spans="1:29" ht="28.15" customHeight="1" outlineLevel="3" x14ac:dyDescent="0.4">
      <c r="A18" s="4" t="s">
        <v>14</v>
      </c>
      <c r="B18" s="4" t="s">
        <v>114</v>
      </c>
      <c r="C18" s="4" t="s">
        <v>2627</v>
      </c>
      <c r="D18" s="4" t="s">
        <v>2628</v>
      </c>
      <c r="E18" s="9"/>
      <c r="F18" s="4" t="s">
        <v>2629</v>
      </c>
      <c r="G18" s="4" t="s">
        <v>275</v>
      </c>
      <c r="H18" s="9" t="s">
        <v>291</v>
      </c>
      <c r="I18" s="9" t="s">
        <v>283</v>
      </c>
      <c r="J18" s="4">
        <v>1.26</v>
      </c>
      <c r="K18" s="4" t="s">
        <v>377</v>
      </c>
      <c r="L18" s="4">
        <v>0</v>
      </c>
      <c r="M18" s="4">
        <v>1.26</v>
      </c>
      <c r="N18" s="4"/>
      <c r="O18" s="118"/>
      <c r="P18" s="4" t="s">
        <v>293</v>
      </c>
      <c r="Q18" s="4" t="s">
        <v>279</v>
      </c>
      <c r="R18" s="4" t="s">
        <v>2630</v>
      </c>
      <c r="S18" s="4"/>
      <c r="T18" s="18"/>
      <c r="V18" s="7">
        <f>VLOOKUP(F18,[6]农村公路!$I$6:$W$11652,15,0)</f>
        <v>1.26</v>
      </c>
      <c r="W18" s="7">
        <f t="shared" si="1"/>
        <v>0</v>
      </c>
      <c r="X18" s="7" t="e">
        <f>VLOOKUP(F18,'[7]乡镇通三级、旅游资源产业路项目明细'!$F$8:$S$1305,14,0)</f>
        <v>#N/A</v>
      </c>
      <c r="AB18" s="7" t="e">
        <f>_xlfn.XLOOKUP(F18,'[8]乡镇通三级、旅游资源产业路项目明细'!$U:$U,'[8]乡镇通三级、旅游资源产业路项目明细'!$U:$U)</f>
        <v>#N/A</v>
      </c>
      <c r="AC18" s="7" t="e">
        <f>VLOOKUP(F18,[9]项目建设投资计划表!$L$7:$O$83,4,0)</f>
        <v>#N/A</v>
      </c>
    </row>
    <row r="19" spans="1:29" ht="28.15" customHeight="1" outlineLevel="3" x14ac:dyDescent="0.4">
      <c r="A19" s="4" t="s">
        <v>14</v>
      </c>
      <c r="B19" s="4" t="s">
        <v>114</v>
      </c>
      <c r="C19" s="4" t="s">
        <v>2631</v>
      </c>
      <c r="D19" s="4" t="s">
        <v>2632</v>
      </c>
      <c r="E19" s="9"/>
      <c r="F19" s="4" t="s">
        <v>2633</v>
      </c>
      <c r="G19" s="4" t="s">
        <v>275</v>
      </c>
      <c r="H19" s="9" t="s">
        <v>291</v>
      </c>
      <c r="I19" s="9" t="s">
        <v>283</v>
      </c>
      <c r="J19" s="4">
        <v>3.9470000000000001</v>
      </c>
      <c r="K19" s="4" t="s">
        <v>377</v>
      </c>
      <c r="L19" s="4">
        <v>0</v>
      </c>
      <c r="M19" s="4">
        <v>2.5</v>
      </c>
      <c r="N19" s="4"/>
      <c r="O19" s="118"/>
      <c r="P19" s="4" t="s">
        <v>293</v>
      </c>
      <c r="Q19" s="4" t="s">
        <v>279</v>
      </c>
      <c r="R19" s="4" t="s">
        <v>2634</v>
      </c>
      <c r="S19" s="4"/>
      <c r="T19" s="18"/>
      <c r="V19" s="7">
        <f>VLOOKUP(F19,[6]农村公路!$I$6:$W$11652,15,0)</f>
        <v>3.9470000000000001</v>
      </c>
      <c r="W19" s="7">
        <f t="shared" si="1"/>
        <v>0</v>
      </c>
      <c r="X19" s="7" t="e">
        <f>VLOOKUP(F19,'[7]乡镇通三级、旅游资源产业路项目明细'!$F$8:$S$1305,14,0)</f>
        <v>#N/A</v>
      </c>
      <c r="AB19" s="7" t="e">
        <f>_xlfn.XLOOKUP(F19,'[8]乡镇通三级、旅游资源产业路项目明细'!$U:$U,'[8]乡镇通三级、旅游资源产业路项目明细'!$U:$U)</f>
        <v>#N/A</v>
      </c>
      <c r="AC19" s="7" t="e">
        <f>VLOOKUP(F19,[9]项目建设投资计划表!$L$7:$O$83,4,0)</f>
        <v>#N/A</v>
      </c>
    </row>
    <row r="20" spans="1:29" ht="28.15" customHeight="1" outlineLevel="3" x14ac:dyDescent="0.4">
      <c r="A20" s="4" t="s">
        <v>14</v>
      </c>
      <c r="B20" s="4" t="s">
        <v>114</v>
      </c>
      <c r="C20" s="4" t="s">
        <v>2631</v>
      </c>
      <c r="D20" s="4" t="s">
        <v>2635</v>
      </c>
      <c r="E20" s="9"/>
      <c r="F20" s="4" t="s">
        <v>2636</v>
      </c>
      <c r="G20" s="4" t="s">
        <v>275</v>
      </c>
      <c r="H20" s="9" t="s">
        <v>291</v>
      </c>
      <c r="I20" s="9" t="s">
        <v>283</v>
      </c>
      <c r="J20" s="4">
        <v>3.6</v>
      </c>
      <c r="K20" s="4" t="s">
        <v>377</v>
      </c>
      <c r="L20" s="4">
        <v>0</v>
      </c>
      <c r="M20" s="4">
        <v>3</v>
      </c>
      <c r="N20" s="4"/>
      <c r="O20" s="118"/>
      <c r="P20" s="4" t="s">
        <v>293</v>
      </c>
      <c r="Q20" s="4" t="s">
        <v>279</v>
      </c>
      <c r="R20" s="4" t="s">
        <v>2637</v>
      </c>
      <c r="S20" s="4"/>
      <c r="T20" s="18"/>
      <c r="V20" s="7">
        <f>VLOOKUP(F20,[6]农村公路!$I$6:$W$11652,15,0)</f>
        <v>3.6</v>
      </c>
      <c r="W20" s="7">
        <f t="shared" si="1"/>
        <v>0</v>
      </c>
      <c r="X20" s="7" t="e">
        <f>VLOOKUP(F20,'[7]乡镇通三级、旅游资源产业路项目明细'!$F$8:$S$1305,14,0)</f>
        <v>#N/A</v>
      </c>
      <c r="AB20" s="7" t="e">
        <f>_xlfn.XLOOKUP(F20,'[8]乡镇通三级、旅游资源产业路项目明细'!$U:$U,'[8]乡镇通三级、旅游资源产业路项目明细'!$U:$U)</f>
        <v>#N/A</v>
      </c>
      <c r="AC20" s="7" t="e">
        <f>VLOOKUP(F20,[9]项目建设投资计划表!$L$7:$O$83,4,0)</f>
        <v>#N/A</v>
      </c>
    </row>
    <row r="21" spans="1:29" s="1" customFormat="1" ht="28.15" customHeight="1" outlineLevel="2" x14ac:dyDescent="0.4">
      <c r="A21" s="4"/>
      <c r="B21" s="11" t="s">
        <v>95</v>
      </c>
      <c r="C21" s="4"/>
      <c r="D21" s="4"/>
      <c r="E21" s="9"/>
      <c r="F21" s="4"/>
      <c r="G21" s="4"/>
      <c r="H21" s="9"/>
      <c r="I21" s="9"/>
      <c r="J21" s="4">
        <f>SUBTOTAL(9,J22:J27)</f>
        <v>21.594999999999999</v>
      </c>
      <c r="K21" s="4"/>
      <c r="L21" s="4"/>
      <c r="M21" s="4">
        <f>SUBTOTAL(9,M22:M27)</f>
        <v>18.940999999999999</v>
      </c>
      <c r="N21" s="4">
        <f>VLOOKUP(B21,'附表4 农村公路 (分县)'!$C$6:$M$18,11,0)</f>
        <v>18.899999999999999</v>
      </c>
      <c r="O21" s="118">
        <f>VLOOKUP(B21,'附表4 农村公路 (分县)'!$C$6:$N$18,12,0)</f>
        <v>2741</v>
      </c>
      <c r="P21" s="4"/>
      <c r="Q21" s="4"/>
      <c r="R21" s="4"/>
      <c r="S21" s="4"/>
      <c r="T21" s="19">
        <f t="shared" si="0"/>
        <v>2.6950000000000003</v>
      </c>
    </row>
    <row r="22" spans="1:29" ht="28.15" customHeight="1" outlineLevel="3" x14ac:dyDescent="0.4">
      <c r="A22" s="4" t="s">
        <v>14</v>
      </c>
      <c r="B22" s="4" t="s">
        <v>95</v>
      </c>
      <c r="C22" s="4" t="s">
        <v>2714</v>
      </c>
      <c r="D22" s="4" t="s">
        <v>8736</v>
      </c>
      <c r="E22" s="9"/>
      <c r="F22" s="4" t="s">
        <v>2715</v>
      </c>
      <c r="G22" s="136" t="s">
        <v>8647</v>
      </c>
      <c r="H22" s="9" t="s">
        <v>291</v>
      </c>
      <c r="I22" s="9" t="s">
        <v>2716</v>
      </c>
      <c r="J22" s="4">
        <v>7.34</v>
      </c>
      <c r="K22" s="4" t="s">
        <v>277</v>
      </c>
      <c r="L22" s="4">
        <v>0</v>
      </c>
      <c r="M22" s="4">
        <v>7.34</v>
      </c>
      <c r="N22" s="4"/>
      <c r="O22" s="118"/>
      <c r="P22" s="4" t="s">
        <v>293</v>
      </c>
      <c r="Q22" s="4" t="s">
        <v>279</v>
      </c>
      <c r="R22" s="4" t="s">
        <v>2717</v>
      </c>
      <c r="S22" s="4"/>
      <c r="T22" s="18"/>
      <c r="V22" s="7">
        <f>VLOOKUP(F22,[6]农村公路!$I$6:$W$11652,15,0)</f>
        <v>7.34</v>
      </c>
      <c r="W22" s="7">
        <f t="shared" ref="W22:W23" si="2">J22-V22</f>
        <v>0</v>
      </c>
      <c r="X22" s="7" t="e">
        <f>VLOOKUP(F22,'[7]乡镇通三级、旅游资源产业路项目明细'!$F$8:$S$1305,14,0)</f>
        <v>#N/A</v>
      </c>
      <c r="AB22" s="7" t="e">
        <f>_xlfn.XLOOKUP(F22,'[8]乡镇通三级、旅游资源产业路项目明细'!$U:$U,'[8]乡镇通三级、旅游资源产业路项目明细'!$U:$U)</f>
        <v>#N/A</v>
      </c>
      <c r="AC22" s="7" t="e">
        <f>VLOOKUP(F22,[9]项目建设投资计划表!$L$7:$O$83,4,0)</f>
        <v>#N/A</v>
      </c>
    </row>
    <row r="23" spans="1:29" ht="28.15" customHeight="1" outlineLevel="3" x14ac:dyDescent="0.4">
      <c r="A23" s="4" t="s">
        <v>14</v>
      </c>
      <c r="B23" s="4" t="s">
        <v>95</v>
      </c>
      <c r="C23" s="4" t="s">
        <v>2718</v>
      </c>
      <c r="D23" s="4" t="s">
        <v>8737</v>
      </c>
      <c r="E23" s="9"/>
      <c r="F23" s="4" t="s">
        <v>2720</v>
      </c>
      <c r="G23" s="136" t="s">
        <v>8647</v>
      </c>
      <c r="H23" s="9" t="s">
        <v>291</v>
      </c>
      <c r="I23" s="9" t="s">
        <v>283</v>
      </c>
      <c r="J23" s="4">
        <v>3.03</v>
      </c>
      <c r="K23" s="4" t="s">
        <v>527</v>
      </c>
      <c r="L23" s="4">
        <v>0</v>
      </c>
      <c r="M23" s="4">
        <v>3.03</v>
      </c>
      <c r="N23" s="4"/>
      <c r="O23" s="118"/>
      <c r="P23" s="4" t="s">
        <v>293</v>
      </c>
      <c r="Q23" s="4" t="s">
        <v>279</v>
      </c>
      <c r="R23" s="4" t="s">
        <v>2719</v>
      </c>
      <c r="S23" s="4"/>
      <c r="T23" s="18"/>
      <c r="V23" s="7">
        <f>VLOOKUP(F23,[6]农村公路!$I$6:$W$11652,15,0)</f>
        <v>3.03</v>
      </c>
      <c r="W23" s="7">
        <f t="shared" si="2"/>
        <v>0</v>
      </c>
      <c r="X23" s="7" t="e">
        <f>VLOOKUP(F23,'[7]乡镇通三级、旅游资源产业路项目明细'!$F$8:$S$1305,14,0)</f>
        <v>#N/A</v>
      </c>
      <c r="AB23" s="7" t="e">
        <f>_xlfn.XLOOKUP(F23,'[8]乡镇通三级、旅游资源产业路项目明细'!$U:$U,'[8]乡镇通三级、旅游资源产业路项目明细'!$U:$U)</f>
        <v>#N/A</v>
      </c>
      <c r="AC23" s="7" t="e">
        <f>VLOOKUP(F23,[9]项目建设投资计划表!$L$7:$O$83,4,0)</f>
        <v>#N/A</v>
      </c>
    </row>
    <row r="24" spans="1:29" ht="28.15" customHeight="1" outlineLevel="3" x14ac:dyDescent="0.4">
      <c r="A24" s="4" t="s">
        <v>14</v>
      </c>
      <c r="B24" s="4" t="s">
        <v>95</v>
      </c>
      <c r="C24" s="4" t="s">
        <v>2714</v>
      </c>
      <c r="D24" s="4" t="s">
        <v>7208</v>
      </c>
      <c r="E24" s="9"/>
      <c r="F24" s="4" t="s">
        <v>8648</v>
      </c>
      <c r="G24" s="4" t="s">
        <v>275</v>
      </c>
      <c r="H24" s="9" t="s">
        <v>291</v>
      </c>
      <c r="I24" s="9" t="s">
        <v>283</v>
      </c>
      <c r="J24" s="4">
        <v>1.06</v>
      </c>
      <c r="K24" s="4" t="s">
        <v>284</v>
      </c>
      <c r="L24" s="4">
        <v>0</v>
      </c>
      <c r="M24" s="4">
        <v>1.06</v>
      </c>
      <c r="N24" s="4"/>
      <c r="O24" s="118"/>
      <c r="P24" s="4" t="s">
        <v>293</v>
      </c>
      <c r="Q24" s="4" t="s">
        <v>279</v>
      </c>
      <c r="R24" s="4" t="s">
        <v>2723</v>
      </c>
      <c r="S24" s="4"/>
      <c r="T24" s="18"/>
      <c r="V24" s="7">
        <f>VLOOKUP(F24,[6]农村公路!$I$6:$W$11652,15,0)</f>
        <v>1.06</v>
      </c>
      <c r="W24" s="7">
        <f>J24-V24</f>
        <v>0</v>
      </c>
      <c r="X24" s="7" t="e">
        <f>VLOOKUP(F24,'[7]乡镇通三级、旅游资源产业路项目明细'!$F$8:$S$1305,14,0)</f>
        <v>#N/A</v>
      </c>
      <c r="AB24" s="7" t="e">
        <f>_xlfn.XLOOKUP(F24,'[8]乡镇通三级、旅游资源产业路项目明细'!$U:$U,'[8]乡镇通三级、旅游资源产业路项目明细'!$U:$U)</f>
        <v>#N/A</v>
      </c>
      <c r="AC24" s="7" t="e">
        <f>VLOOKUP(F24,[9]项目建设投资计划表!$L$7:$O$83,4,0)</f>
        <v>#N/A</v>
      </c>
    </row>
    <row r="25" spans="1:29" ht="28.15" customHeight="1" outlineLevel="3" x14ac:dyDescent="0.4">
      <c r="A25" s="4" t="s">
        <v>14</v>
      </c>
      <c r="B25" s="4" t="s">
        <v>95</v>
      </c>
      <c r="C25" s="4" t="s">
        <v>2724</v>
      </c>
      <c r="D25" s="4" t="s">
        <v>8738</v>
      </c>
      <c r="E25" s="9"/>
      <c r="F25" s="4" t="s">
        <v>2726</v>
      </c>
      <c r="G25" s="4" t="s">
        <v>275</v>
      </c>
      <c r="H25" s="9" t="s">
        <v>291</v>
      </c>
      <c r="I25" s="9" t="s">
        <v>2727</v>
      </c>
      <c r="J25" s="4">
        <v>7.5110000000000001</v>
      </c>
      <c r="K25" s="4" t="s">
        <v>277</v>
      </c>
      <c r="L25" s="4">
        <v>0</v>
      </c>
      <c r="M25" s="4">
        <v>7.5110000000000001</v>
      </c>
      <c r="N25" s="4"/>
      <c r="O25" s="118"/>
      <c r="P25" s="4" t="s">
        <v>293</v>
      </c>
      <c r="Q25" s="4" t="s">
        <v>279</v>
      </c>
      <c r="R25" s="4" t="s">
        <v>2725</v>
      </c>
      <c r="S25" s="4"/>
      <c r="T25" s="18"/>
      <c r="V25" s="7">
        <f>VLOOKUP(F25,[6]农村公路!$I$6:$W$11652,15,0)</f>
        <v>7.5110000000000001</v>
      </c>
      <c r="W25" s="7">
        <f>J25-V25</f>
        <v>0</v>
      </c>
      <c r="X25" s="7" t="e">
        <f>VLOOKUP(F25,'[7]乡镇通三级、旅游资源产业路项目明细'!$F$8:$S$1305,14,0)</f>
        <v>#N/A</v>
      </c>
      <c r="AB25" s="7" t="e">
        <f>_xlfn.XLOOKUP(F25,'[8]乡镇通三级、旅游资源产业路项目明细'!$U:$U,'[8]乡镇通三级、旅游资源产业路项目明细'!$U:$U)</f>
        <v>#N/A</v>
      </c>
      <c r="AC25" s="7" t="e">
        <f>VLOOKUP(F25,[9]项目建设投资计划表!$L$7:$O$83,4,0)</f>
        <v>#N/A</v>
      </c>
    </row>
    <row r="26" spans="1:29" ht="28.15" customHeight="1" outlineLevel="3" x14ac:dyDescent="0.4">
      <c r="A26" s="137" t="s">
        <v>8654</v>
      </c>
      <c r="B26" s="136" t="s">
        <v>95</v>
      </c>
      <c r="C26" s="137" t="s">
        <v>8655</v>
      </c>
      <c r="D26" s="137" t="s">
        <v>8656</v>
      </c>
      <c r="E26" s="138"/>
      <c r="F26" s="137" t="s">
        <v>8649</v>
      </c>
      <c r="G26" s="137" t="s">
        <v>8650</v>
      </c>
      <c r="H26" s="138"/>
      <c r="I26" s="138" t="s">
        <v>8651</v>
      </c>
      <c r="J26" s="137">
        <v>1.462</v>
      </c>
      <c r="K26" s="137"/>
      <c r="L26" s="137"/>
      <c r="M26" s="137"/>
      <c r="N26" s="137"/>
      <c r="O26" s="137"/>
      <c r="P26" s="137">
        <v>5</v>
      </c>
      <c r="Q26" s="137" t="s">
        <v>8652</v>
      </c>
      <c r="R26" s="137" t="s">
        <v>8653</v>
      </c>
      <c r="S26" s="137"/>
      <c r="T26" s="18"/>
    </row>
    <row r="27" spans="1:29" ht="28.15" customHeight="1" outlineLevel="3" x14ac:dyDescent="0.4">
      <c r="A27" s="137" t="s">
        <v>8654</v>
      </c>
      <c r="B27" s="136" t="s">
        <v>95</v>
      </c>
      <c r="C27" s="137" t="s">
        <v>8655</v>
      </c>
      <c r="D27" s="137" t="s">
        <v>8656</v>
      </c>
      <c r="E27" s="138"/>
      <c r="F27" s="137" t="s">
        <v>8657</v>
      </c>
      <c r="G27" s="137" t="s">
        <v>8650</v>
      </c>
      <c r="H27" s="138"/>
      <c r="I27" s="138" t="s">
        <v>8651</v>
      </c>
      <c r="J27" s="137">
        <v>1.1919999999999999</v>
      </c>
      <c r="K27" s="137"/>
      <c r="L27" s="137"/>
      <c r="M27" s="137"/>
      <c r="N27" s="137"/>
      <c r="O27" s="137"/>
      <c r="P27" s="137">
        <v>5</v>
      </c>
      <c r="Q27" s="137" t="s">
        <v>8652</v>
      </c>
      <c r="R27" s="137" t="s">
        <v>8653</v>
      </c>
      <c r="S27" s="137"/>
      <c r="T27" s="18"/>
    </row>
    <row r="28" spans="1:29" s="1" customFormat="1" ht="28.15" customHeight="1" outlineLevel="2" x14ac:dyDescent="0.4">
      <c r="A28" s="4"/>
      <c r="B28" s="11" t="s">
        <v>124</v>
      </c>
      <c r="C28" s="4"/>
      <c r="D28" s="4"/>
      <c r="E28" s="9"/>
      <c r="F28" s="4"/>
      <c r="G28" s="4"/>
      <c r="H28" s="9"/>
      <c r="I28" s="9"/>
      <c r="J28" s="4">
        <f>SUBTOTAL(9,J29:J34)</f>
        <v>29.335000000000001</v>
      </c>
      <c r="K28" s="4"/>
      <c r="L28" s="4"/>
      <c r="M28" s="4">
        <f>SUBTOTAL(9,M29:M34)</f>
        <v>29.335000000000001</v>
      </c>
      <c r="N28" s="4">
        <f>VLOOKUP(B28,'附表4 农村公路 (分县)'!$C$6:$M$18,11,0)</f>
        <v>29.3</v>
      </c>
      <c r="O28" s="118">
        <f>VLOOKUP(B28,'附表4 农村公路 (分县)'!$C$6:$N$18,12,0)</f>
        <v>4249</v>
      </c>
      <c r="P28" s="4"/>
      <c r="Q28" s="4"/>
      <c r="R28" s="4"/>
      <c r="S28" s="4"/>
      <c r="T28" s="18">
        <f t="shared" ref="T28:T35" si="3">J28-N28</f>
        <v>3.5000000000000142E-2</v>
      </c>
    </row>
    <row r="29" spans="1:29" ht="28.15" customHeight="1" outlineLevel="3" x14ac:dyDescent="0.4">
      <c r="A29" s="4" t="s">
        <v>14</v>
      </c>
      <c r="B29" s="4" t="s">
        <v>124</v>
      </c>
      <c r="C29" s="4" t="s">
        <v>2787</v>
      </c>
      <c r="D29" s="4" t="s">
        <v>2864</v>
      </c>
      <c r="E29" s="9"/>
      <c r="F29" s="4" t="s">
        <v>2789</v>
      </c>
      <c r="G29" s="136" t="s">
        <v>8647</v>
      </c>
      <c r="H29" s="9" t="s">
        <v>291</v>
      </c>
      <c r="I29" s="9" t="s">
        <v>2790</v>
      </c>
      <c r="J29" s="4">
        <v>13.57</v>
      </c>
      <c r="K29" s="4" t="s">
        <v>277</v>
      </c>
      <c r="L29" s="4">
        <v>0</v>
      </c>
      <c r="M29" s="4">
        <v>13.57</v>
      </c>
      <c r="N29" s="4"/>
      <c r="O29" s="118"/>
      <c r="P29" s="4" t="s">
        <v>293</v>
      </c>
      <c r="Q29" s="4" t="s">
        <v>279</v>
      </c>
      <c r="R29" s="4" t="s">
        <v>2791</v>
      </c>
      <c r="S29" s="4" t="s">
        <v>366</v>
      </c>
      <c r="T29" s="18"/>
      <c r="V29" s="7">
        <f>VLOOKUP(F29,[6]农村公路!$I$6:$W$11652,15,0)</f>
        <v>13.57</v>
      </c>
      <c r="W29" s="7">
        <f t="shared" ref="W29:W34" si="4">J29-V29</f>
        <v>0</v>
      </c>
      <c r="X29" s="7" t="e">
        <f>VLOOKUP(F29,'[7]乡镇通三级、旅游资源产业路项目明细'!$F$8:$S$1305,14,0)</f>
        <v>#N/A</v>
      </c>
      <c r="AB29" s="7" t="str">
        <f>_xlfn.XLOOKUP(F29,'[8]乡镇通三级、旅游资源产业路项目明细'!$U:$U,'[8]乡镇通三级、旅游资源产业路项目明细'!$U:$U)</f>
        <v>X107隆回县六都寨—西山公路</v>
      </c>
      <c r="AC29" s="7" t="e">
        <f>VLOOKUP(F29,[9]项目建设投资计划表!$L$7:$O$83,4,0)</f>
        <v>#N/A</v>
      </c>
    </row>
    <row r="30" spans="1:29" ht="28.15" customHeight="1" outlineLevel="3" x14ac:dyDescent="0.4">
      <c r="A30" s="4" t="s">
        <v>14</v>
      </c>
      <c r="B30" s="4" t="s">
        <v>124</v>
      </c>
      <c r="C30" s="4" t="s">
        <v>2792</v>
      </c>
      <c r="D30" s="4" t="s">
        <v>8687</v>
      </c>
      <c r="E30" s="9"/>
      <c r="F30" s="4" t="s">
        <v>2794</v>
      </c>
      <c r="G30" s="136" t="s">
        <v>8647</v>
      </c>
      <c r="H30" s="9" t="s">
        <v>291</v>
      </c>
      <c r="I30" s="9" t="s">
        <v>2795</v>
      </c>
      <c r="J30" s="4">
        <v>3.87</v>
      </c>
      <c r="K30" s="4" t="s">
        <v>277</v>
      </c>
      <c r="L30" s="4">
        <v>0</v>
      </c>
      <c r="M30" s="4">
        <v>3.87</v>
      </c>
      <c r="N30" s="4"/>
      <c r="O30" s="118"/>
      <c r="P30" s="4" t="s">
        <v>293</v>
      </c>
      <c r="Q30" s="4" t="s">
        <v>279</v>
      </c>
      <c r="R30" s="4" t="s">
        <v>2796</v>
      </c>
      <c r="S30" s="4"/>
      <c r="T30" s="18"/>
      <c r="V30" s="7">
        <f>VLOOKUP(F30,[6]农村公路!$I$6:$W$11652,15,0)</f>
        <v>3.87</v>
      </c>
      <c r="W30" s="7">
        <f t="shared" si="4"/>
        <v>0</v>
      </c>
      <c r="X30" s="7" t="e">
        <f>VLOOKUP(F30,'[7]乡镇通三级、旅游资源产业路项目明细'!$F$8:$S$1305,14,0)</f>
        <v>#N/A</v>
      </c>
      <c r="AB30" s="7" t="e">
        <f>_xlfn.XLOOKUP(F30,'[8]乡镇通三级、旅游资源产业路项目明细'!$U:$U,'[8]乡镇通三级、旅游资源产业路项目明细'!$U:$U)</f>
        <v>#N/A</v>
      </c>
      <c r="AC30" s="7" t="e">
        <f>VLOOKUP(F30,[9]项目建设投资计划表!$L$7:$O$83,4,0)</f>
        <v>#N/A</v>
      </c>
    </row>
    <row r="31" spans="1:29" ht="28.15" customHeight="1" outlineLevel="3" x14ac:dyDescent="0.4">
      <c r="A31" s="10" t="s">
        <v>14</v>
      </c>
      <c r="B31" s="10" t="s">
        <v>124</v>
      </c>
      <c r="C31" s="4" t="s">
        <v>2792</v>
      </c>
      <c r="D31" s="4" t="s">
        <v>8687</v>
      </c>
      <c r="E31" s="10"/>
      <c r="F31" s="10" t="s">
        <v>2797</v>
      </c>
      <c r="G31" s="136" t="s">
        <v>8647</v>
      </c>
      <c r="H31" s="9" t="s">
        <v>291</v>
      </c>
      <c r="I31" s="9" t="s">
        <v>2798</v>
      </c>
      <c r="J31" s="4">
        <v>7.73</v>
      </c>
      <c r="K31" s="4">
        <v>5</v>
      </c>
      <c r="L31" s="4"/>
      <c r="M31" s="4">
        <v>7.73</v>
      </c>
      <c r="N31" s="4"/>
      <c r="O31" s="118"/>
      <c r="P31" s="4">
        <v>4.5</v>
      </c>
      <c r="Q31" s="4" t="s">
        <v>279</v>
      </c>
      <c r="R31" s="4" t="s">
        <v>2796</v>
      </c>
      <c r="S31" s="4"/>
      <c r="T31" s="18"/>
      <c r="V31" s="7">
        <f>VLOOKUP(F31,[6]农村公路!$I$6:$W$11652,15,0)</f>
        <v>7.73</v>
      </c>
      <c r="W31" s="7">
        <f t="shared" si="4"/>
        <v>0</v>
      </c>
      <c r="X31" s="7" t="e">
        <f>VLOOKUP(F31,'[7]乡镇通三级、旅游资源产业路项目明细'!$F$8:$S$1305,14,0)</f>
        <v>#N/A</v>
      </c>
      <c r="AB31" s="7" t="e">
        <f>_xlfn.XLOOKUP(F31,'[8]乡镇通三级、旅游资源产业路项目明细'!$U:$U,'[8]乡镇通三级、旅游资源产业路项目明细'!$U:$U)</f>
        <v>#N/A</v>
      </c>
      <c r="AC31" s="7" t="e">
        <f>VLOOKUP(F31,[9]项目建设投资计划表!$L$7:$O$83,4,0)</f>
        <v>#N/A</v>
      </c>
    </row>
    <row r="32" spans="1:29" ht="28.15" customHeight="1" outlineLevel="3" x14ac:dyDescent="0.4">
      <c r="A32" s="4" t="s">
        <v>14</v>
      </c>
      <c r="B32" s="4" t="s">
        <v>124</v>
      </c>
      <c r="C32" s="4" t="s">
        <v>2799</v>
      </c>
      <c r="D32" s="4" t="s">
        <v>2800</v>
      </c>
      <c r="E32" s="9"/>
      <c r="F32" s="4" t="s">
        <v>2801</v>
      </c>
      <c r="G32" s="4" t="s">
        <v>275</v>
      </c>
      <c r="H32" s="9" t="s">
        <v>291</v>
      </c>
      <c r="I32" s="9" t="s">
        <v>283</v>
      </c>
      <c r="J32" s="4">
        <v>3.165</v>
      </c>
      <c r="K32" s="4" t="s">
        <v>277</v>
      </c>
      <c r="L32" s="4">
        <v>0</v>
      </c>
      <c r="M32" s="4">
        <v>3.165</v>
      </c>
      <c r="N32" s="4"/>
      <c r="O32" s="118"/>
      <c r="P32" s="4" t="s">
        <v>293</v>
      </c>
      <c r="Q32" s="4" t="s">
        <v>279</v>
      </c>
      <c r="R32" s="4" t="s">
        <v>2802</v>
      </c>
      <c r="S32" s="4"/>
      <c r="T32" s="18"/>
      <c r="V32" s="7">
        <f>VLOOKUP(F32,[6]农村公路!$I$6:$W$11652,15,0)</f>
        <v>3.165</v>
      </c>
      <c r="W32" s="7">
        <f t="shared" si="4"/>
        <v>0</v>
      </c>
      <c r="X32" s="7" t="e">
        <f>VLOOKUP(F32,'[7]乡镇通三级、旅游资源产业路项目明细'!$F$8:$S$1305,14,0)</f>
        <v>#N/A</v>
      </c>
      <c r="AB32" s="7" t="e">
        <f>_xlfn.XLOOKUP(F32,'[8]乡镇通三级、旅游资源产业路项目明细'!$U:$U,'[8]乡镇通三级、旅游资源产业路项目明细'!$U:$U)</f>
        <v>#N/A</v>
      </c>
      <c r="AC32" s="7" t="e">
        <f>VLOOKUP(F32,[9]项目建设投资计划表!$L$7:$O$83,4,0)</f>
        <v>#N/A</v>
      </c>
    </row>
    <row r="33" spans="1:29" ht="28.15" customHeight="1" outlineLevel="3" x14ac:dyDescent="0.4">
      <c r="A33" s="4" t="s">
        <v>14</v>
      </c>
      <c r="B33" s="4" t="s">
        <v>124</v>
      </c>
      <c r="C33" s="4" t="s">
        <v>2803</v>
      </c>
      <c r="D33" s="4" t="s">
        <v>2804</v>
      </c>
      <c r="E33" s="9"/>
      <c r="F33" s="4" t="s">
        <v>2805</v>
      </c>
      <c r="G33" s="4" t="s">
        <v>275</v>
      </c>
      <c r="H33" s="9" t="s">
        <v>291</v>
      </c>
      <c r="I33" s="9" t="s">
        <v>283</v>
      </c>
      <c r="J33" s="4">
        <v>0.5</v>
      </c>
      <c r="K33" s="4" t="s">
        <v>377</v>
      </c>
      <c r="L33" s="4">
        <v>0</v>
      </c>
      <c r="M33" s="4">
        <v>0.5</v>
      </c>
      <c r="N33" s="4"/>
      <c r="O33" s="118"/>
      <c r="P33" s="4" t="s">
        <v>293</v>
      </c>
      <c r="Q33" s="4" t="s">
        <v>279</v>
      </c>
      <c r="R33" s="4" t="s">
        <v>2806</v>
      </c>
      <c r="S33" s="4"/>
      <c r="T33" s="18"/>
      <c r="V33" s="7">
        <f>VLOOKUP(F33,[6]农村公路!$I$6:$W$11652,15,0)</f>
        <v>0.5</v>
      </c>
      <c r="W33" s="7">
        <f t="shared" si="4"/>
        <v>0</v>
      </c>
      <c r="X33" s="7" t="e">
        <f>VLOOKUP(F33,'[7]乡镇通三级、旅游资源产业路项目明细'!$F$8:$S$1305,14,0)</f>
        <v>#N/A</v>
      </c>
      <c r="AB33" s="7" t="e">
        <f>_xlfn.XLOOKUP(F33,'[8]乡镇通三级、旅游资源产业路项目明细'!$U:$U,'[8]乡镇通三级、旅游资源产业路项目明细'!$U:$U)</f>
        <v>#N/A</v>
      </c>
      <c r="AC33" s="7" t="e">
        <f>VLOOKUP(F33,[9]项目建设投资计划表!$L$7:$O$83,4,0)</f>
        <v>#N/A</v>
      </c>
    </row>
    <row r="34" spans="1:29" ht="28.15" customHeight="1" outlineLevel="3" x14ac:dyDescent="0.4">
      <c r="A34" s="4" t="s">
        <v>14</v>
      </c>
      <c r="B34" s="4" t="s">
        <v>124</v>
      </c>
      <c r="C34" s="4" t="s">
        <v>2803</v>
      </c>
      <c r="D34" s="4" t="s">
        <v>2807</v>
      </c>
      <c r="E34" s="9"/>
      <c r="F34" s="4" t="s">
        <v>2808</v>
      </c>
      <c r="G34" s="4" t="s">
        <v>275</v>
      </c>
      <c r="H34" s="9" t="s">
        <v>291</v>
      </c>
      <c r="I34" s="9" t="s">
        <v>283</v>
      </c>
      <c r="J34" s="4">
        <v>0.5</v>
      </c>
      <c r="K34" s="4" t="s">
        <v>277</v>
      </c>
      <c r="L34" s="4">
        <v>0</v>
      </c>
      <c r="M34" s="4">
        <v>0.5</v>
      </c>
      <c r="N34" s="4"/>
      <c r="O34" s="118"/>
      <c r="P34" s="4" t="s">
        <v>293</v>
      </c>
      <c r="Q34" s="4" t="s">
        <v>279</v>
      </c>
      <c r="R34" s="4" t="s">
        <v>8658</v>
      </c>
      <c r="S34" s="4"/>
      <c r="T34" s="18"/>
      <c r="V34" s="7">
        <f>VLOOKUP(F34,[6]农村公路!$I$6:$W$11652,15,0)</f>
        <v>0.5</v>
      </c>
      <c r="W34" s="7">
        <f t="shared" si="4"/>
        <v>0</v>
      </c>
      <c r="X34" s="7" t="e">
        <f>VLOOKUP(F34,'[7]乡镇通三级、旅游资源产业路项目明细'!$F$8:$S$1305,14,0)</f>
        <v>#N/A</v>
      </c>
      <c r="AB34" s="7" t="e">
        <f>_xlfn.XLOOKUP(F34,'[8]乡镇通三级、旅游资源产业路项目明细'!$U:$U,'[8]乡镇通三级、旅游资源产业路项目明细'!$U:$U)</f>
        <v>#N/A</v>
      </c>
      <c r="AC34" s="7" t="e">
        <f>VLOOKUP(F34,[9]项目建设投资计划表!$L$7:$O$83,4,0)</f>
        <v>#N/A</v>
      </c>
    </row>
    <row r="35" spans="1:29" s="1" customFormat="1" ht="28.15" customHeight="1" outlineLevel="2" x14ac:dyDescent="0.4">
      <c r="A35" s="4"/>
      <c r="B35" s="11" t="s">
        <v>98</v>
      </c>
      <c r="C35" s="4"/>
      <c r="D35" s="4"/>
      <c r="E35" s="9"/>
      <c r="F35" s="4"/>
      <c r="G35" s="4"/>
      <c r="H35" s="9"/>
      <c r="I35" s="9"/>
      <c r="J35" s="4">
        <f>SUBTOTAL(9,J36:J52)</f>
        <v>48.22</v>
      </c>
      <c r="K35" s="4"/>
      <c r="L35" s="4"/>
      <c r="M35" s="4">
        <f>SUBTOTAL(9,M36:M52)</f>
        <v>25.620000000000005</v>
      </c>
      <c r="N35" s="4">
        <f>VLOOKUP(B35,'附表4 农村公路 (分县)'!$C$6:$M$18,11,0)</f>
        <v>25.6</v>
      </c>
      <c r="O35" s="118">
        <f>VLOOKUP(B35,'附表4 农村公路 (分县)'!$C$6:$N$18,12,0)</f>
        <v>3712</v>
      </c>
      <c r="P35" s="4"/>
      <c r="Q35" s="4"/>
      <c r="R35" s="4"/>
      <c r="S35" s="4"/>
      <c r="T35" s="18">
        <f t="shared" si="3"/>
        <v>22.619999999999997</v>
      </c>
    </row>
    <row r="36" spans="1:29" ht="28.15" customHeight="1" outlineLevel="3" x14ac:dyDescent="0.4">
      <c r="A36" s="4" t="s">
        <v>14</v>
      </c>
      <c r="B36" s="4" t="s">
        <v>98</v>
      </c>
      <c r="C36" s="4" t="s">
        <v>2891</v>
      </c>
      <c r="D36" s="4" t="s">
        <v>2892</v>
      </c>
      <c r="E36" s="9"/>
      <c r="F36" s="4" t="s">
        <v>2893</v>
      </c>
      <c r="G36" s="4" t="s">
        <v>275</v>
      </c>
      <c r="H36" s="9" t="s">
        <v>291</v>
      </c>
      <c r="I36" s="9" t="s">
        <v>2894</v>
      </c>
      <c r="J36" s="4">
        <v>3.12</v>
      </c>
      <c r="K36" s="4" t="s">
        <v>284</v>
      </c>
      <c r="L36" s="4">
        <v>0</v>
      </c>
      <c r="M36" s="4">
        <v>0.94</v>
      </c>
      <c r="N36" s="4"/>
      <c r="O36" s="118"/>
      <c r="P36" s="4" t="s">
        <v>293</v>
      </c>
      <c r="Q36" s="4" t="s">
        <v>279</v>
      </c>
      <c r="R36" s="4" t="s">
        <v>2895</v>
      </c>
      <c r="S36" s="4"/>
      <c r="T36" s="18"/>
      <c r="V36" s="7">
        <f>VLOOKUP(F36,[6]农村公路!$I$6:$W$11652,15,0)</f>
        <v>3.12</v>
      </c>
      <c r="W36" s="7">
        <f t="shared" ref="W36:W52" si="5">J36-V36</f>
        <v>0</v>
      </c>
      <c r="X36" s="7" t="e">
        <f>VLOOKUP(F36,'[7]乡镇通三级、旅游资源产业路项目明细'!$F$8:$S$1305,14,0)</f>
        <v>#N/A</v>
      </c>
      <c r="AB36" s="7" t="e">
        <f>_xlfn.XLOOKUP(F36,'[8]乡镇通三级、旅游资源产业路项目明细'!$U:$U,'[8]乡镇通三级、旅游资源产业路项目明细'!$U:$U)</f>
        <v>#N/A</v>
      </c>
      <c r="AC36" s="7" t="e">
        <f>VLOOKUP(F36,[9]项目建设投资计划表!$L$7:$O$83,4,0)</f>
        <v>#N/A</v>
      </c>
    </row>
    <row r="37" spans="1:29" ht="28.15" customHeight="1" outlineLevel="3" x14ac:dyDescent="0.4">
      <c r="A37" s="4" t="s">
        <v>14</v>
      </c>
      <c r="B37" s="4" t="s">
        <v>98</v>
      </c>
      <c r="C37" s="4" t="s">
        <v>2891</v>
      </c>
      <c r="D37" s="4" t="s">
        <v>2892</v>
      </c>
      <c r="E37" s="9"/>
      <c r="F37" s="4" t="s">
        <v>2896</v>
      </c>
      <c r="G37" s="4" t="s">
        <v>275</v>
      </c>
      <c r="H37" s="9" t="s">
        <v>291</v>
      </c>
      <c r="I37" s="9" t="s">
        <v>2897</v>
      </c>
      <c r="J37" s="4">
        <v>2.25</v>
      </c>
      <c r="K37" s="4" t="s">
        <v>284</v>
      </c>
      <c r="L37" s="4">
        <v>0</v>
      </c>
      <c r="M37" s="4">
        <v>1.74</v>
      </c>
      <c r="N37" s="4"/>
      <c r="O37" s="118"/>
      <c r="P37" s="4" t="s">
        <v>293</v>
      </c>
      <c r="Q37" s="4" t="s">
        <v>279</v>
      </c>
      <c r="R37" s="4" t="s">
        <v>2898</v>
      </c>
      <c r="S37" s="4"/>
      <c r="T37" s="18"/>
      <c r="V37" s="7">
        <f>VLOOKUP(F37,[6]农村公路!$I$6:$W$11652,15,0)</f>
        <v>2.25</v>
      </c>
      <c r="W37" s="7">
        <f t="shared" si="5"/>
        <v>0</v>
      </c>
      <c r="X37" s="7" t="e">
        <f>VLOOKUP(F37,'[7]乡镇通三级、旅游资源产业路项目明细'!$F$8:$S$1305,14,0)</f>
        <v>#N/A</v>
      </c>
      <c r="AB37" s="7" t="e">
        <f>_xlfn.XLOOKUP(F37,'[8]乡镇通三级、旅游资源产业路项目明细'!$U:$U,'[8]乡镇通三级、旅游资源产业路项目明细'!$U:$U)</f>
        <v>#N/A</v>
      </c>
      <c r="AC37" s="7" t="e">
        <f>VLOOKUP(F37,[9]项目建设投资计划表!$L$7:$O$83,4,0)</f>
        <v>#N/A</v>
      </c>
    </row>
    <row r="38" spans="1:29" ht="28.15" customHeight="1" outlineLevel="3" x14ac:dyDescent="0.4">
      <c r="A38" s="4" t="s">
        <v>14</v>
      </c>
      <c r="B38" s="4" t="s">
        <v>98</v>
      </c>
      <c r="C38" s="4" t="s">
        <v>2899</v>
      </c>
      <c r="D38" s="4" t="s">
        <v>2900</v>
      </c>
      <c r="E38" s="9"/>
      <c r="F38" s="4" t="s">
        <v>2901</v>
      </c>
      <c r="G38" s="4" t="s">
        <v>275</v>
      </c>
      <c r="H38" s="9" t="s">
        <v>291</v>
      </c>
      <c r="I38" s="9" t="s">
        <v>283</v>
      </c>
      <c r="J38" s="4">
        <v>4.4000000000000004</v>
      </c>
      <c r="K38" s="4" t="s">
        <v>284</v>
      </c>
      <c r="L38" s="4">
        <v>0</v>
      </c>
      <c r="M38" s="4">
        <v>0.69</v>
      </c>
      <c r="N38" s="4"/>
      <c r="O38" s="118"/>
      <c r="P38" s="4" t="s">
        <v>293</v>
      </c>
      <c r="Q38" s="4" t="s">
        <v>279</v>
      </c>
      <c r="R38" s="4" t="s">
        <v>2902</v>
      </c>
      <c r="S38" s="4"/>
      <c r="T38" s="18"/>
      <c r="V38" s="7">
        <f>VLOOKUP(F38,[6]农村公路!$I$6:$W$11652,15,0)</f>
        <v>4.4000000000000004</v>
      </c>
      <c r="W38" s="7">
        <f t="shared" si="5"/>
        <v>0</v>
      </c>
      <c r="X38" s="7" t="e">
        <f>VLOOKUP(F38,'[7]乡镇通三级、旅游资源产业路项目明细'!$F$8:$S$1305,14,0)</f>
        <v>#N/A</v>
      </c>
      <c r="AB38" s="7" t="e">
        <f>_xlfn.XLOOKUP(F38,'[8]乡镇通三级、旅游资源产业路项目明细'!$U:$U,'[8]乡镇通三级、旅游资源产业路项目明细'!$U:$U)</f>
        <v>#N/A</v>
      </c>
      <c r="AC38" s="7" t="e">
        <f>VLOOKUP(F38,[9]项目建设投资计划表!$L$7:$O$83,4,0)</f>
        <v>#N/A</v>
      </c>
    </row>
    <row r="39" spans="1:29" ht="28.15" customHeight="1" outlineLevel="3" x14ac:dyDescent="0.4">
      <c r="A39" s="4" t="s">
        <v>14</v>
      </c>
      <c r="B39" s="4" t="s">
        <v>98</v>
      </c>
      <c r="C39" s="4" t="s">
        <v>2903</v>
      </c>
      <c r="D39" s="4" t="s">
        <v>2904</v>
      </c>
      <c r="E39" s="9"/>
      <c r="F39" s="4" t="s">
        <v>2905</v>
      </c>
      <c r="G39" s="4" t="s">
        <v>275</v>
      </c>
      <c r="H39" s="9" t="s">
        <v>291</v>
      </c>
      <c r="I39" s="9" t="s">
        <v>2906</v>
      </c>
      <c r="J39" s="4">
        <v>1.27</v>
      </c>
      <c r="K39" s="4" t="s">
        <v>284</v>
      </c>
      <c r="L39" s="4">
        <v>0</v>
      </c>
      <c r="M39" s="4">
        <v>1.53</v>
      </c>
      <c r="N39" s="4"/>
      <c r="O39" s="118"/>
      <c r="P39" s="4" t="s">
        <v>293</v>
      </c>
      <c r="Q39" s="4" t="s">
        <v>279</v>
      </c>
      <c r="R39" s="4" t="s">
        <v>2907</v>
      </c>
      <c r="S39" s="4"/>
      <c r="T39" s="18"/>
      <c r="V39" s="7">
        <f>VLOOKUP(F39,[6]农村公路!$I$6:$W$11652,15,0)</f>
        <v>1.27</v>
      </c>
      <c r="W39" s="7">
        <f t="shared" si="5"/>
        <v>0</v>
      </c>
      <c r="X39" s="7" t="e">
        <f>VLOOKUP(F39,'[7]乡镇通三级、旅游资源产业路项目明细'!$F$8:$S$1305,14,0)</f>
        <v>#N/A</v>
      </c>
      <c r="AB39" s="7" t="e">
        <f>_xlfn.XLOOKUP(F39,'[8]乡镇通三级、旅游资源产业路项目明细'!$U:$U,'[8]乡镇通三级、旅游资源产业路项目明细'!$U:$U)</f>
        <v>#N/A</v>
      </c>
      <c r="AC39" s="7" t="e">
        <f>VLOOKUP(F39,[9]项目建设投资计划表!$L$7:$O$83,4,0)</f>
        <v>#N/A</v>
      </c>
    </row>
    <row r="40" spans="1:29" ht="28.15" customHeight="1" outlineLevel="3" x14ac:dyDescent="0.4">
      <c r="A40" s="4" t="s">
        <v>14</v>
      </c>
      <c r="B40" s="4" t="s">
        <v>98</v>
      </c>
      <c r="C40" s="4" t="s">
        <v>2908</v>
      </c>
      <c r="D40" s="4" t="s">
        <v>2909</v>
      </c>
      <c r="E40" s="9"/>
      <c r="F40" s="4" t="s">
        <v>2910</v>
      </c>
      <c r="G40" s="4" t="s">
        <v>275</v>
      </c>
      <c r="H40" s="9" t="s">
        <v>291</v>
      </c>
      <c r="I40" s="9" t="s">
        <v>2911</v>
      </c>
      <c r="J40" s="4">
        <v>0.57999999999999996</v>
      </c>
      <c r="K40" s="4" t="s">
        <v>284</v>
      </c>
      <c r="L40" s="4">
        <v>0</v>
      </c>
      <c r="M40" s="4">
        <v>0.7</v>
      </c>
      <c r="N40" s="4"/>
      <c r="O40" s="118"/>
      <c r="P40" s="4" t="s">
        <v>293</v>
      </c>
      <c r="Q40" s="4" t="s">
        <v>279</v>
      </c>
      <c r="R40" s="4" t="s">
        <v>2912</v>
      </c>
      <c r="S40" s="4"/>
      <c r="T40" s="18"/>
      <c r="V40" s="7">
        <f>VLOOKUP(F40,[6]农村公路!$I$6:$W$11652,15,0)</f>
        <v>0.57999999999999996</v>
      </c>
      <c r="W40" s="7">
        <f t="shared" si="5"/>
        <v>0</v>
      </c>
      <c r="X40" s="7" t="e">
        <f>VLOOKUP(F40,'[7]乡镇通三级、旅游资源产业路项目明细'!$F$8:$S$1305,14,0)</f>
        <v>#N/A</v>
      </c>
      <c r="AB40" s="7" t="e">
        <f>_xlfn.XLOOKUP(F40,'[8]乡镇通三级、旅游资源产业路项目明细'!$U:$U,'[8]乡镇通三级、旅游资源产业路项目明细'!$U:$U)</f>
        <v>#N/A</v>
      </c>
      <c r="AC40" s="7" t="e">
        <f>VLOOKUP(F40,[9]项目建设投资计划表!$L$7:$O$83,4,0)</f>
        <v>#N/A</v>
      </c>
    </row>
    <row r="41" spans="1:29" ht="28.15" customHeight="1" outlineLevel="3" x14ac:dyDescent="0.4">
      <c r="A41" s="4" t="s">
        <v>14</v>
      </c>
      <c r="B41" s="4" t="s">
        <v>98</v>
      </c>
      <c r="C41" s="4" t="s">
        <v>2887</v>
      </c>
      <c r="D41" s="4" t="s">
        <v>2913</v>
      </c>
      <c r="E41" s="9"/>
      <c r="F41" s="4" t="s">
        <v>2914</v>
      </c>
      <c r="G41" s="4" t="s">
        <v>275</v>
      </c>
      <c r="H41" s="9" t="s">
        <v>291</v>
      </c>
      <c r="I41" s="9" t="s">
        <v>2915</v>
      </c>
      <c r="J41" s="4">
        <v>0.79</v>
      </c>
      <c r="K41" s="4" t="s">
        <v>284</v>
      </c>
      <c r="L41" s="4">
        <v>0</v>
      </c>
      <c r="M41" s="4">
        <v>0.4</v>
      </c>
      <c r="N41" s="4"/>
      <c r="O41" s="118"/>
      <c r="P41" s="4" t="s">
        <v>293</v>
      </c>
      <c r="Q41" s="4" t="s">
        <v>279</v>
      </c>
      <c r="R41" s="4" t="s">
        <v>2916</v>
      </c>
      <c r="S41" s="4"/>
      <c r="T41" s="18"/>
      <c r="V41" s="7">
        <f>VLOOKUP(F41,[6]农村公路!$I$6:$W$11652,15,0)</f>
        <v>0.79</v>
      </c>
      <c r="W41" s="7">
        <f t="shared" si="5"/>
        <v>0</v>
      </c>
      <c r="X41" s="7" t="e">
        <f>VLOOKUP(F41,'[7]乡镇通三级、旅游资源产业路项目明细'!$F$8:$S$1305,14,0)</f>
        <v>#N/A</v>
      </c>
      <c r="AB41" s="7" t="e">
        <f>_xlfn.XLOOKUP(F41,'[8]乡镇通三级、旅游资源产业路项目明细'!$U:$U,'[8]乡镇通三级、旅游资源产业路项目明细'!$U:$U)</f>
        <v>#N/A</v>
      </c>
      <c r="AC41" s="7" t="e">
        <f>VLOOKUP(F41,[9]项目建设投资计划表!$L$7:$O$83,4,0)</f>
        <v>#N/A</v>
      </c>
    </row>
    <row r="42" spans="1:29" ht="28.15" customHeight="1" outlineLevel="3" x14ac:dyDescent="0.4">
      <c r="A42" s="4" t="s">
        <v>14</v>
      </c>
      <c r="B42" s="4" t="s">
        <v>98</v>
      </c>
      <c r="C42" s="4" t="s">
        <v>2917</v>
      </c>
      <c r="D42" s="4" t="s">
        <v>2869</v>
      </c>
      <c r="E42" s="9"/>
      <c r="F42" s="4" t="s">
        <v>2918</v>
      </c>
      <c r="G42" s="4" t="s">
        <v>275</v>
      </c>
      <c r="H42" s="9" t="s">
        <v>291</v>
      </c>
      <c r="I42" s="9" t="s">
        <v>2919</v>
      </c>
      <c r="J42" s="4">
        <v>2.7</v>
      </c>
      <c r="K42" s="4" t="s">
        <v>284</v>
      </c>
      <c r="L42" s="4">
        <v>0</v>
      </c>
      <c r="M42" s="4">
        <v>0.53</v>
      </c>
      <c r="N42" s="4"/>
      <c r="O42" s="118"/>
      <c r="P42" s="4" t="s">
        <v>293</v>
      </c>
      <c r="Q42" s="4" t="s">
        <v>279</v>
      </c>
      <c r="R42" s="4" t="s">
        <v>2920</v>
      </c>
      <c r="S42" s="4"/>
      <c r="T42" s="18"/>
      <c r="V42" s="7">
        <f>VLOOKUP(F42,[6]农村公路!$I$6:$W$11652,15,0)</f>
        <v>2.7</v>
      </c>
      <c r="W42" s="7">
        <f t="shared" si="5"/>
        <v>0</v>
      </c>
      <c r="X42" s="7" t="e">
        <f>VLOOKUP(F42,'[7]乡镇通三级、旅游资源产业路项目明细'!$F$8:$S$1305,14,0)</f>
        <v>#N/A</v>
      </c>
      <c r="AB42" s="7" t="e">
        <f>_xlfn.XLOOKUP(F42,'[8]乡镇通三级、旅游资源产业路项目明细'!$U:$U,'[8]乡镇通三级、旅游资源产业路项目明细'!$U:$U)</f>
        <v>#N/A</v>
      </c>
      <c r="AC42" s="7" t="e">
        <f>VLOOKUP(F42,[9]项目建设投资计划表!$L$7:$O$83,4,0)</f>
        <v>#N/A</v>
      </c>
    </row>
    <row r="43" spans="1:29" ht="28.15" customHeight="1" outlineLevel="3" x14ac:dyDescent="0.4">
      <c r="A43" s="4" t="s">
        <v>14</v>
      </c>
      <c r="B43" s="4" t="s">
        <v>98</v>
      </c>
      <c r="C43" s="4" t="s">
        <v>2921</v>
      </c>
      <c r="D43" s="4" t="s">
        <v>1871</v>
      </c>
      <c r="E43" s="9"/>
      <c r="F43" s="4" t="s">
        <v>2922</v>
      </c>
      <c r="G43" s="4" t="s">
        <v>275</v>
      </c>
      <c r="H43" s="9" t="s">
        <v>291</v>
      </c>
      <c r="I43" s="9" t="s">
        <v>2923</v>
      </c>
      <c r="J43" s="4">
        <v>4.5999999999999996</v>
      </c>
      <c r="K43" s="4" t="s">
        <v>284</v>
      </c>
      <c r="L43" s="4">
        <v>0</v>
      </c>
      <c r="M43" s="4">
        <v>4.2300000000000004</v>
      </c>
      <c r="N43" s="4"/>
      <c r="O43" s="118"/>
      <c r="P43" s="4" t="s">
        <v>293</v>
      </c>
      <c r="Q43" s="4" t="s">
        <v>279</v>
      </c>
      <c r="R43" s="4" t="s">
        <v>2924</v>
      </c>
      <c r="S43" s="4"/>
      <c r="T43" s="18"/>
      <c r="V43" s="7">
        <f>VLOOKUP(F43,[6]农村公路!$I$6:$W$11652,15,0)</f>
        <v>4.5999999999999996</v>
      </c>
      <c r="W43" s="7">
        <f t="shared" si="5"/>
        <v>0</v>
      </c>
      <c r="X43" s="7" t="e">
        <f>VLOOKUP(F43,'[7]乡镇通三级、旅游资源产业路项目明细'!$F$8:$S$1305,14,0)</f>
        <v>#N/A</v>
      </c>
      <c r="AB43" s="7" t="e">
        <f>_xlfn.XLOOKUP(F43,'[8]乡镇通三级、旅游资源产业路项目明细'!$U:$U,'[8]乡镇通三级、旅游资源产业路项目明细'!$U:$U)</f>
        <v>#N/A</v>
      </c>
      <c r="AC43" s="7" t="e">
        <f>VLOOKUP(F43,[9]项目建设投资计划表!$L$7:$O$83,4,0)</f>
        <v>#N/A</v>
      </c>
    </row>
    <row r="44" spans="1:29" ht="28.15" customHeight="1" outlineLevel="3" x14ac:dyDescent="0.4">
      <c r="A44" s="4" t="s">
        <v>14</v>
      </c>
      <c r="B44" s="4" t="s">
        <v>98</v>
      </c>
      <c r="C44" s="4" t="s">
        <v>2925</v>
      </c>
      <c r="D44" s="4" t="s">
        <v>2926</v>
      </c>
      <c r="E44" s="9"/>
      <c r="F44" s="4" t="s">
        <v>2927</v>
      </c>
      <c r="G44" s="4" t="s">
        <v>275</v>
      </c>
      <c r="H44" s="9" t="s">
        <v>291</v>
      </c>
      <c r="I44" s="9" t="s">
        <v>2928</v>
      </c>
      <c r="J44" s="4">
        <v>5.64</v>
      </c>
      <c r="K44" s="4" t="s">
        <v>284</v>
      </c>
      <c r="L44" s="4">
        <v>0</v>
      </c>
      <c r="M44" s="4">
        <v>3.73</v>
      </c>
      <c r="N44" s="4"/>
      <c r="O44" s="118"/>
      <c r="P44" s="4" t="s">
        <v>293</v>
      </c>
      <c r="Q44" s="4" t="s">
        <v>279</v>
      </c>
      <c r="R44" s="4" t="s">
        <v>2929</v>
      </c>
      <c r="S44" s="4"/>
      <c r="T44" s="18"/>
      <c r="V44" s="7">
        <f>VLOOKUP(F44,[6]农村公路!$I$6:$W$11652,15,0)</f>
        <v>5.64</v>
      </c>
      <c r="W44" s="7">
        <f t="shared" si="5"/>
        <v>0</v>
      </c>
      <c r="X44" s="7" t="e">
        <f>VLOOKUP(F44,'[7]乡镇通三级、旅游资源产业路项目明细'!$F$8:$S$1305,14,0)</f>
        <v>#N/A</v>
      </c>
      <c r="AB44" s="7" t="e">
        <f>_xlfn.XLOOKUP(F44,'[8]乡镇通三级、旅游资源产业路项目明细'!$U:$U,'[8]乡镇通三级、旅游资源产业路项目明细'!$U:$U)</f>
        <v>#N/A</v>
      </c>
      <c r="AC44" s="7" t="e">
        <f>VLOOKUP(F44,[9]项目建设投资计划表!$L$7:$O$83,4,0)</f>
        <v>#N/A</v>
      </c>
    </row>
    <row r="45" spans="1:29" ht="28.15" customHeight="1" outlineLevel="3" x14ac:dyDescent="0.4">
      <c r="A45" s="4" t="s">
        <v>14</v>
      </c>
      <c r="B45" s="4" t="s">
        <v>98</v>
      </c>
      <c r="C45" s="4" t="s">
        <v>2917</v>
      </c>
      <c r="D45" s="4" t="s">
        <v>2869</v>
      </c>
      <c r="E45" s="9"/>
      <c r="F45" s="4" t="s">
        <v>2930</v>
      </c>
      <c r="G45" s="4" t="s">
        <v>275</v>
      </c>
      <c r="H45" s="9" t="s">
        <v>291</v>
      </c>
      <c r="I45" s="9" t="s">
        <v>2931</v>
      </c>
      <c r="J45" s="4">
        <v>2.46</v>
      </c>
      <c r="K45" s="4" t="s">
        <v>284</v>
      </c>
      <c r="L45" s="4">
        <v>0</v>
      </c>
      <c r="M45" s="4">
        <v>1.58</v>
      </c>
      <c r="N45" s="4"/>
      <c r="O45" s="118"/>
      <c r="P45" s="4" t="s">
        <v>293</v>
      </c>
      <c r="Q45" s="4" t="s">
        <v>279</v>
      </c>
      <c r="R45" s="4" t="s">
        <v>2932</v>
      </c>
      <c r="S45" s="4"/>
      <c r="T45" s="18"/>
      <c r="V45" s="7">
        <f>VLOOKUP(F45,[6]农村公路!$I$6:$W$11652,15,0)</f>
        <v>2.46</v>
      </c>
      <c r="W45" s="7">
        <f t="shared" si="5"/>
        <v>0</v>
      </c>
      <c r="X45" s="7" t="e">
        <f>VLOOKUP(F45,'[7]乡镇通三级、旅游资源产业路项目明细'!$F$8:$S$1305,14,0)</f>
        <v>#N/A</v>
      </c>
      <c r="AB45" s="7" t="e">
        <f>_xlfn.XLOOKUP(F45,'[8]乡镇通三级、旅游资源产业路项目明细'!$U:$U,'[8]乡镇通三级、旅游资源产业路项目明细'!$U:$U)</f>
        <v>#N/A</v>
      </c>
      <c r="AC45" s="7" t="e">
        <f>VLOOKUP(F45,[9]项目建设投资计划表!$L$7:$O$83,4,0)</f>
        <v>#N/A</v>
      </c>
    </row>
    <row r="46" spans="1:29" ht="28.15" customHeight="1" outlineLevel="3" x14ac:dyDescent="0.4">
      <c r="A46" s="4" t="s">
        <v>14</v>
      </c>
      <c r="B46" s="4" t="s">
        <v>98</v>
      </c>
      <c r="C46" s="4" t="s">
        <v>2917</v>
      </c>
      <c r="D46" s="4" t="s">
        <v>2869</v>
      </c>
      <c r="E46" s="9"/>
      <c r="F46" s="4" t="s">
        <v>2933</v>
      </c>
      <c r="G46" s="4" t="s">
        <v>275</v>
      </c>
      <c r="H46" s="9" t="s">
        <v>291</v>
      </c>
      <c r="I46" s="9" t="s">
        <v>2934</v>
      </c>
      <c r="J46" s="4">
        <v>1.49</v>
      </c>
      <c r="K46" s="4" t="s">
        <v>284</v>
      </c>
      <c r="L46" s="4">
        <v>0</v>
      </c>
      <c r="M46" s="4">
        <v>1.1299999999999999</v>
      </c>
      <c r="N46" s="4"/>
      <c r="O46" s="118"/>
      <c r="P46" s="4" t="s">
        <v>293</v>
      </c>
      <c r="Q46" s="4" t="s">
        <v>279</v>
      </c>
      <c r="R46" s="4" t="s">
        <v>2935</v>
      </c>
      <c r="S46" s="4"/>
      <c r="T46" s="18"/>
      <c r="V46" s="7">
        <f>VLOOKUP(F46,[6]农村公路!$I$6:$W$11652,15,0)</f>
        <v>1.49</v>
      </c>
      <c r="W46" s="7">
        <f t="shared" si="5"/>
        <v>0</v>
      </c>
      <c r="X46" s="7" t="e">
        <f>VLOOKUP(F46,'[7]乡镇通三级、旅游资源产业路项目明细'!$F$8:$S$1305,14,0)</f>
        <v>#N/A</v>
      </c>
      <c r="AB46" s="7" t="e">
        <f>_xlfn.XLOOKUP(F46,'[8]乡镇通三级、旅游资源产业路项目明细'!$U:$U,'[8]乡镇通三级、旅游资源产业路项目明细'!$U:$U)</f>
        <v>#N/A</v>
      </c>
      <c r="AC46" s="7" t="e">
        <f>VLOOKUP(F46,[9]项目建设投资计划表!$L$7:$O$83,4,0)</f>
        <v>#N/A</v>
      </c>
    </row>
    <row r="47" spans="1:29" ht="28.15" customHeight="1" outlineLevel="3" x14ac:dyDescent="0.4">
      <c r="A47" s="4" t="s">
        <v>14</v>
      </c>
      <c r="B47" s="4" t="s">
        <v>98</v>
      </c>
      <c r="C47" s="4" t="s">
        <v>2936</v>
      </c>
      <c r="D47" s="4" t="s">
        <v>2937</v>
      </c>
      <c r="E47" s="9"/>
      <c r="F47" s="4" t="s">
        <v>2938</v>
      </c>
      <c r="G47" s="4" t="s">
        <v>275</v>
      </c>
      <c r="H47" s="9" t="s">
        <v>291</v>
      </c>
      <c r="I47" s="9" t="s">
        <v>2939</v>
      </c>
      <c r="J47" s="4">
        <v>2.63</v>
      </c>
      <c r="K47" s="4" t="s">
        <v>284</v>
      </c>
      <c r="L47" s="4">
        <v>0</v>
      </c>
      <c r="M47" s="4">
        <v>2.39</v>
      </c>
      <c r="N47" s="4"/>
      <c r="O47" s="118"/>
      <c r="P47" s="4" t="s">
        <v>293</v>
      </c>
      <c r="Q47" s="4" t="s">
        <v>279</v>
      </c>
      <c r="R47" s="4" t="s">
        <v>2940</v>
      </c>
      <c r="S47" s="4"/>
      <c r="T47" s="18"/>
      <c r="V47" s="7">
        <f>VLOOKUP(F47,[6]农村公路!$I$6:$W$11652,15,0)</f>
        <v>2.63</v>
      </c>
      <c r="W47" s="7">
        <f t="shared" si="5"/>
        <v>0</v>
      </c>
      <c r="X47" s="7" t="e">
        <f>VLOOKUP(F47,'[7]乡镇通三级、旅游资源产业路项目明细'!$F$8:$S$1305,14,0)</f>
        <v>#N/A</v>
      </c>
      <c r="AB47" s="7" t="e">
        <f>_xlfn.XLOOKUP(F47,'[8]乡镇通三级、旅游资源产业路项目明细'!$U:$U,'[8]乡镇通三级、旅游资源产业路项目明细'!$U:$U)</f>
        <v>#N/A</v>
      </c>
      <c r="AC47" s="7" t="e">
        <f>VLOOKUP(F47,[9]项目建设投资计划表!$L$7:$O$83,4,0)</f>
        <v>#N/A</v>
      </c>
    </row>
    <row r="48" spans="1:29" ht="28.15" customHeight="1" outlineLevel="3" x14ac:dyDescent="0.4">
      <c r="A48" s="4" t="s">
        <v>14</v>
      </c>
      <c r="B48" s="4" t="s">
        <v>98</v>
      </c>
      <c r="C48" s="4" t="s">
        <v>2941</v>
      </c>
      <c r="D48" s="4" t="s">
        <v>2942</v>
      </c>
      <c r="E48" s="9"/>
      <c r="F48" s="4" t="s">
        <v>2943</v>
      </c>
      <c r="G48" s="4" t="s">
        <v>275</v>
      </c>
      <c r="H48" s="9" t="s">
        <v>291</v>
      </c>
      <c r="I48" s="9" t="s">
        <v>2944</v>
      </c>
      <c r="J48" s="4">
        <v>2</v>
      </c>
      <c r="K48" s="4" t="s">
        <v>284</v>
      </c>
      <c r="L48" s="4">
        <v>0</v>
      </c>
      <c r="M48" s="4"/>
      <c r="N48" s="4"/>
      <c r="O48" s="118"/>
      <c r="P48" s="4" t="s">
        <v>293</v>
      </c>
      <c r="Q48" s="4" t="s">
        <v>279</v>
      </c>
      <c r="R48" s="4" t="s">
        <v>2945</v>
      </c>
      <c r="S48" s="4"/>
      <c r="T48" s="18"/>
      <c r="V48" s="7">
        <f>VLOOKUP(F48,[6]农村公路!$I$6:$W$11652,15,0)</f>
        <v>2</v>
      </c>
      <c r="W48" s="7">
        <f t="shared" si="5"/>
        <v>0</v>
      </c>
      <c r="X48" s="7">
        <f>VLOOKUP(F48,'[7]2021年备案'!$F$8:$S$1293,14,0)</f>
        <v>1.9</v>
      </c>
      <c r="Y48" s="7">
        <f>J48-X48</f>
        <v>0.10000000000000009</v>
      </c>
      <c r="Z48" s="7">
        <f>Y48-M48</f>
        <v>0.10000000000000009</v>
      </c>
      <c r="AB48" s="7" t="e">
        <f>_xlfn.XLOOKUP(F48,'[8]乡镇通三级、旅游资源产业路项目明细'!$U:$U,'[8]乡镇通三级、旅游资源产业路项目明细'!$U:$U)</f>
        <v>#N/A</v>
      </c>
      <c r="AC48" s="7" t="e">
        <f>VLOOKUP(F48,[9]项目建设投资计划表!$L$7:$O$83,4,0)</f>
        <v>#N/A</v>
      </c>
    </row>
    <row r="49" spans="1:29" ht="28.15" customHeight="1" outlineLevel="3" x14ac:dyDescent="0.4">
      <c r="A49" s="4" t="s">
        <v>14</v>
      </c>
      <c r="B49" s="4" t="s">
        <v>98</v>
      </c>
      <c r="C49" s="4" t="s">
        <v>2936</v>
      </c>
      <c r="D49" s="4" t="s">
        <v>2937</v>
      </c>
      <c r="E49" s="9"/>
      <c r="F49" s="4" t="s">
        <v>2946</v>
      </c>
      <c r="G49" s="4" t="s">
        <v>275</v>
      </c>
      <c r="H49" s="9" t="s">
        <v>291</v>
      </c>
      <c r="I49" s="9" t="s">
        <v>2947</v>
      </c>
      <c r="J49" s="4">
        <v>3.82</v>
      </c>
      <c r="K49" s="4" t="s">
        <v>284</v>
      </c>
      <c r="L49" s="4">
        <v>0</v>
      </c>
      <c r="M49" s="4">
        <v>0.59</v>
      </c>
      <c r="N49" s="4"/>
      <c r="O49" s="118"/>
      <c r="P49" s="4" t="s">
        <v>293</v>
      </c>
      <c r="Q49" s="4" t="s">
        <v>279</v>
      </c>
      <c r="R49" s="4" t="s">
        <v>2948</v>
      </c>
      <c r="S49" s="4"/>
      <c r="T49" s="18"/>
      <c r="V49" s="7">
        <f>VLOOKUP(F49,[6]农村公路!$I$6:$W$11652,15,0)</f>
        <v>3.82</v>
      </c>
      <c r="W49" s="7">
        <f t="shared" si="5"/>
        <v>0</v>
      </c>
      <c r="X49" s="7" t="e">
        <f>VLOOKUP(F49,'[7]乡镇通三级、旅游资源产业路项目明细'!$F$8:$S$1305,14,0)</f>
        <v>#N/A</v>
      </c>
      <c r="AB49" s="7" t="e">
        <f>_xlfn.XLOOKUP(F49,'[8]乡镇通三级、旅游资源产业路项目明细'!$U:$U,'[8]乡镇通三级、旅游资源产业路项目明细'!$U:$U)</f>
        <v>#N/A</v>
      </c>
      <c r="AC49" s="7" t="e">
        <f>VLOOKUP(F49,[9]项目建设投资计划表!$L$7:$O$83,4,0)</f>
        <v>#N/A</v>
      </c>
    </row>
    <row r="50" spans="1:29" ht="28.15" customHeight="1" outlineLevel="3" x14ac:dyDescent="0.4">
      <c r="A50" s="4" t="s">
        <v>14</v>
      </c>
      <c r="B50" s="4" t="s">
        <v>98</v>
      </c>
      <c r="C50" s="4" t="s">
        <v>2949</v>
      </c>
      <c r="D50" s="4" t="s">
        <v>2950</v>
      </c>
      <c r="E50" s="9"/>
      <c r="F50" s="4" t="s">
        <v>2951</v>
      </c>
      <c r="G50" s="4" t="s">
        <v>275</v>
      </c>
      <c r="H50" s="9" t="s">
        <v>291</v>
      </c>
      <c r="I50" s="9" t="s">
        <v>2952</v>
      </c>
      <c r="J50" s="4">
        <v>3.17</v>
      </c>
      <c r="K50" s="4" t="s">
        <v>284</v>
      </c>
      <c r="L50" s="4">
        <v>0</v>
      </c>
      <c r="M50" s="4">
        <v>3.17</v>
      </c>
      <c r="N50" s="4"/>
      <c r="O50" s="118"/>
      <c r="P50" s="4" t="s">
        <v>293</v>
      </c>
      <c r="Q50" s="4" t="s">
        <v>279</v>
      </c>
      <c r="R50" s="4" t="s">
        <v>2953</v>
      </c>
      <c r="S50" s="4"/>
      <c r="T50" s="18"/>
      <c r="V50" s="7">
        <f>VLOOKUP(F50,[6]农村公路!$I$6:$W$11652,15,0)</f>
        <v>3.17</v>
      </c>
      <c r="W50" s="7">
        <f t="shared" si="5"/>
        <v>0</v>
      </c>
      <c r="X50" s="7" t="e">
        <f>VLOOKUP(F50,'[7]乡镇通三级、旅游资源产业路项目明细'!$F$8:$S$1305,14,0)</f>
        <v>#N/A</v>
      </c>
      <c r="AB50" s="7" t="e">
        <f>_xlfn.XLOOKUP(F50,'[8]乡镇通三级、旅游资源产业路项目明细'!$U:$U,'[8]乡镇通三级、旅游资源产业路项目明细'!$U:$U)</f>
        <v>#N/A</v>
      </c>
      <c r="AC50" s="7" t="e">
        <f>VLOOKUP(F50,[9]项目建设投资计划表!$L$7:$O$83,4,0)</f>
        <v>#N/A</v>
      </c>
    </row>
    <row r="51" spans="1:29" ht="28.15" customHeight="1" outlineLevel="3" x14ac:dyDescent="0.4">
      <c r="A51" s="4" t="s">
        <v>14</v>
      </c>
      <c r="B51" s="4" t="s">
        <v>98</v>
      </c>
      <c r="C51" s="4" t="s">
        <v>2954</v>
      </c>
      <c r="D51" s="4" t="s">
        <v>2955</v>
      </c>
      <c r="E51" s="9"/>
      <c r="F51" s="4" t="s">
        <v>2956</v>
      </c>
      <c r="G51" s="4" t="s">
        <v>275</v>
      </c>
      <c r="H51" s="9" t="s">
        <v>291</v>
      </c>
      <c r="I51" s="9" t="s">
        <v>2957</v>
      </c>
      <c r="J51" s="4">
        <v>5.51</v>
      </c>
      <c r="K51" s="4" t="s">
        <v>277</v>
      </c>
      <c r="L51" s="4">
        <v>0</v>
      </c>
      <c r="M51" s="4">
        <v>1.17</v>
      </c>
      <c r="N51" s="4"/>
      <c r="O51" s="118"/>
      <c r="P51" s="4" t="s">
        <v>293</v>
      </c>
      <c r="Q51" s="4" t="s">
        <v>279</v>
      </c>
      <c r="R51" s="4" t="s">
        <v>2958</v>
      </c>
      <c r="S51" s="4"/>
      <c r="T51" s="18"/>
      <c r="V51" s="7">
        <f>VLOOKUP(F51,[6]农村公路!$I$6:$W$11652,15,0)</f>
        <v>5.51</v>
      </c>
      <c r="W51" s="7">
        <f t="shared" si="5"/>
        <v>0</v>
      </c>
      <c r="X51" s="7" t="e">
        <f>VLOOKUP(F51,'[7]乡镇通三级、旅游资源产业路项目明细'!$F$8:$S$1305,14,0)</f>
        <v>#N/A</v>
      </c>
      <c r="AB51" s="7" t="e">
        <f>_xlfn.XLOOKUP(F51,'[8]乡镇通三级、旅游资源产业路项目明细'!$U:$U,'[8]乡镇通三级、旅游资源产业路项目明细'!$U:$U)</f>
        <v>#N/A</v>
      </c>
      <c r="AC51" s="7" t="e">
        <f>VLOOKUP(F51,[9]项目建设投资计划表!$L$7:$O$83,4,0)</f>
        <v>#N/A</v>
      </c>
    </row>
    <row r="52" spans="1:29" ht="28.15" customHeight="1" outlineLevel="3" x14ac:dyDescent="0.4">
      <c r="A52" s="4" t="s">
        <v>14</v>
      </c>
      <c r="B52" s="4" t="s">
        <v>98</v>
      </c>
      <c r="C52" s="4" t="s">
        <v>2917</v>
      </c>
      <c r="D52" s="4" t="s">
        <v>2959</v>
      </c>
      <c r="E52" s="9"/>
      <c r="F52" s="4" t="s">
        <v>2960</v>
      </c>
      <c r="G52" s="4" t="s">
        <v>275</v>
      </c>
      <c r="H52" s="9" t="s">
        <v>291</v>
      </c>
      <c r="I52" s="9" t="s">
        <v>2961</v>
      </c>
      <c r="J52" s="4">
        <v>1.79</v>
      </c>
      <c r="K52" s="4" t="s">
        <v>284</v>
      </c>
      <c r="L52" s="4">
        <v>0</v>
      </c>
      <c r="M52" s="4">
        <v>1.1000000000000001</v>
      </c>
      <c r="N52" s="4"/>
      <c r="O52" s="118"/>
      <c r="P52" s="4" t="s">
        <v>293</v>
      </c>
      <c r="Q52" s="4" t="s">
        <v>279</v>
      </c>
      <c r="R52" s="4" t="s">
        <v>2962</v>
      </c>
      <c r="S52" s="4"/>
      <c r="T52" s="18"/>
      <c r="V52" s="7">
        <f>VLOOKUP(F52,[6]农村公路!$I$6:$W$11652,15,0)</f>
        <v>1.79</v>
      </c>
      <c r="W52" s="7">
        <f t="shared" si="5"/>
        <v>0</v>
      </c>
      <c r="X52" s="7" t="e">
        <f>VLOOKUP(F52,'[7]乡镇通三级、旅游资源产业路项目明细'!$F$8:$S$1305,14,0)</f>
        <v>#N/A</v>
      </c>
      <c r="AB52" s="7" t="e">
        <f>_xlfn.XLOOKUP(F52,'[8]乡镇通三级、旅游资源产业路项目明细'!$U:$U,'[8]乡镇通三级、旅游资源产业路项目明细'!$U:$U)</f>
        <v>#N/A</v>
      </c>
      <c r="AC52" s="7" t="e">
        <f>VLOOKUP(F52,[9]项目建设投资计划表!$L$7:$O$83,4,0)</f>
        <v>#N/A</v>
      </c>
    </row>
    <row r="53" spans="1:29" s="1" customFormat="1" ht="28.15" customHeight="1" outlineLevel="2" x14ac:dyDescent="0.4">
      <c r="A53" s="4"/>
      <c r="B53" s="11" t="s">
        <v>226</v>
      </c>
      <c r="C53" s="4"/>
      <c r="D53" s="4"/>
      <c r="E53" s="9"/>
      <c r="F53" s="4"/>
      <c r="G53" s="4"/>
      <c r="H53" s="9"/>
      <c r="I53" s="9"/>
      <c r="J53" s="4">
        <f>SUBTOTAL(9,J54:J54)</f>
        <v>5</v>
      </c>
      <c r="K53" s="4"/>
      <c r="L53" s="4"/>
      <c r="M53" s="4">
        <f>SUBTOTAL(9,M54:M54)</f>
        <v>5</v>
      </c>
      <c r="N53" s="4">
        <f>VLOOKUP(B53,'附表4 农村公路 (分县)'!$C$6:$M$18,11,0)</f>
        <v>5</v>
      </c>
      <c r="O53" s="118">
        <f>VLOOKUP(B53,'附表4 农村公路 (分县)'!$C$6:$N$18,12,0)</f>
        <v>725</v>
      </c>
      <c r="P53" s="4"/>
      <c r="Q53" s="4"/>
      <c r="R53" s="4"/>
      <c r="S53" s="4"/>
      <c r="T53" s="18">
        <f t="shared" ref="T53:T68" si="6">J53-N53</f>
        <v>0</v>
      </c>
    </row>
    <row r="54" spans="1:29" ht="28.15" customHeight="1" outlineLevel="3" x14ac:dyDescent="0.4">
      <c r="A54" s="4" t="s">
        <v>14</v>
      </c>
      <c r="B54" s="4" t="s">
        <v>226</v>
      </c>
      <c r="C54" s="4" t="s">
        <v>2963</v>
      </c>
      <c r="D54" s="4" t="s">
        <v>2964</v>
      </c>
      <c r="E54" s="9"/>
      <c r="F54" s="4" t="s">
        <v>2965</v>
      </c>
      <c r="G54" s="4" t="s">
        <v>275</v>
      </c>
      <c r="H54" s="9" t="s">
        <v>291</v>
      </c>
      <c r="I54" s="9" t="s">
        <v>2966</v>
      </c>
      <c r="J54" s="4">
        <v>5</v>
      </c>
      <c r="K54" s="4" t="s">
        <v>300</v>
      </c>
      <c r="L54" s="4">
        <v>0</v>
      </c>
      <c r="M54" s="4">
        <v>5</v>
      </c>
      <c r="N54" s="4"/>
      <c r="O54" s="118"/>
      <c r="P54" s="4" t="s">
        <v>293</v>
      </c>
      <c r="Q54" s="4" t="s">
        <v>279</v>
      </c>
      <c r="R54" s="4" t="s">
        <v>2967</v>
      </c>
      <c r="S54" s="4"/>
      <c r="T54" s="18"/>
      <c r="V54" s="7">
        <f>VLOOKUP(F54,[6]农村公路!$I$6:$W$11652,15,0)</f>
        <v>5</v>
      </c>
      <c r="W54" s="7">
        <f>J54-V54</f>
        <v>0</v>
      </c>
      <c r="X54" s="7" t="e">
        <f>VLOOKUP(F54,'[7]乡镇通三级、旅游资源产业路项目明细'!$F$8:$S$1305,14,0)</f>
        <v>#N/A</v>
      </c>
      <c r="AB54" s="7" t="e">
        <f>_xlfn.XLOOKUP(F54,'[8]乡镇通三级、旅游资源产业路项目明细'!$U:$U,'[8]乡镇通三级、旅游资源产业路项目明细'!$U:$U)</f>
        <v>#N/A</v>
      </c>
      <c r="AC54" s="7" t="e">
        <f>VLOOKUP(F54,[9]项目建设投资计划表!$L$7:$O$83,4,0)</f>
        <v>#N/A</v>
      </c>
    </row>
    <row r="55" spans="1:29" s="1" customFormat="1" ht="28.15" customHeight="1" outlineLevel="2" x14ac:dyDescent="0.4">
      <c r="A55" s="4"/>
      <c r="B55" s="11" t="s">
        <v>121</v>
      </c>
      <c r="C55" s="4"/>
      <c r="D55" s="4"/>
      <c r="E55" s="9"/>
      <c r="F55" s="4"/>
      <c r="G55" s="4"/>
      <c r="H55" s="9"/>
      <c r="I55" s="9"/>
      <c r="J55" s="4">
        <f>SUBTOTAL(9,J56:J56)</f>
        <v>6.56</v>
      </c>
      <c r="K55" s="4"/>
      <c r="L55" s="4"/>
      <c r="M55" s="4">
        <f>SUBTOTAL(9,M56:M56)</f>
        <v>6.56</v>
      </c>
      <c r="N55" s="4">
        <f>VLOOKUP(B55,'附表4 农村公路 (分县)'!$C$6:$M$18,11,0)</f>
        <v>6.6</v>
      </c>
      <c r="O55" s="118">
        <f>VLOOKUP(B55,'附表4 农村公路 (分县)'!$C$6:$N$18,12,0)</f>
        <v>957</v>
      </c>
      <c r="P55" s="4"/>
      <c r="Q55" s="4"/>
      <c r="R55" s="4"/>
      <c r="S55" s="4"/>
      <c r="T55" s="18">
        <f t="shared" si="6"/>
        <v>-4.0000000000000036E-2</v>
      </c>
    </row>
    <row r="56" spans="1:29" ht="28.15" customHeight="1" outlineLevel="3" x14ac:dyDescent="0.4">
      <c r="A56" s="4" t="s">
        <v>14</v>
      </c>
      <c r="B56" s="4" t="s">
        <v>121</v>
      </c>
      <c r="C56" s="231" t="s">
        <v>1441</v>
      </c>
      <c r="D56" s="231" t="s">
        <v>8739</v>
      </c>
      <c r="E56" s="9"/>
      <c r="F56" s="4" t="s">
        <v>2973</v>
      </c>
      <c r="G56" s="136" t="s">
        <v>8647</v>
      </c>
      <c r="H56" s="9" t="s">
        <v>291</v>
      </c>
      <c r="I56" s="9" t="s">
        <v>2974</v>
      </c>
      <c r="J56" s="4">
        <v>6.56</v>
      </c>
      <c r="K56" s="4" t="s">
        <v>300</v>
      </c>
      <c r="L56" s="4">
        <v>0</v>
      </c>
      <c r="M56" s="4">
        <v>6.56</v>
      </c>
      <c r="N56" s="4"/>
      <c r="O56" s="118"/>
      <c r="P56" s="4" t="s">
        <v>293</v>
      </c>
      <c r="Q56" s="4" t="s">
        <v>279</v>
      </c>
      <c r="R56" s="4" t="s">
        <v>2975</v>
      </c>
      <c r="S56" s="4"/>
      <c r="T56" s="18"/>
      <c r="V56" s="7">
        <f>VLOOKUP(F56,[6]农村公路!$I$6:$W$11652,15,0)</f>
        <v>6.56</v>
      </c>
      <c r="W56" s="7">
        <f t="shared" ref="W56" si="7">J56-V56</f>
        <v>0</v>
      </c>
      <c r="X56" s="7" t="e">
        <f>VLOOKUP(F56,'[7]乡镇通三级、旅游资源产业路项目明细'!$F$8:$S$1305,14,0)</f>
        <v>#N/A</v>
      </c>
      <c r="AB56" s="7" t="e">
        <f>_xlfn.XLOOKUP(F56,'[8]乡镇通三级、旅游资源产业路项目明细'!$U:$U,'[8]乡镇通三级、旅游资源产业路项目明细'!$U:$U)</f>
        <v>#N/A</v>
      </c>
      <c r="AC56" s="7" t="e">
        <f>VLOOKUP(F56,[9]项目建设投资计划表!$L$7:$O$83,4,0)</f>
        <v>#N/A</v>
      </c>
    </row>
    <row r="57" spans="1:29" s="1" customFormat="1" ht="28.15" customHeight="1" outlineLevel="2" x14ac:dyDescent="0.4">
      <c r="A57" s="4"/>
      <c r="B57" s="11" t="s">
        <v>227</v>
      </c>
      <c r="C57" s="4"/>
      <c r="D57" s="4"/>
      <c r="E57" s="9"/>
      <c r="F57" s="4"/>
      <c r="G57" s="4"/>
      <c r="H57" s="9"/>
      <c r="I57" s="9"/>
      <c r="J57" s="4">
        <f>SUBTOTAL(9,J58:J60)</f>
        <v>28.279</v>
      </c>
      <c r="K57" s="4"/>
      <c r="L57" s="4"/>
      <c r="M57" s="4">
        <f>SUBTOTAL(9,M58:M60)</f>
        <v>19.279</v>
      </c>
      <c r="N57" s="4">
        <f>VLOOKUP(B57,'附表4 农村公路 (分县)'!$C$6:$M$18,11,0)</f>
        <v>27.3</v>
      </c>
      <c r="O57" s="118">
        <f>VLOOKUP(B57,'附表4 农村公路 (分县)'!$C$6:$N$18,12,0)</f>
        <v>3959</v>
      </c>
      <c r="P57" s="4"/>
      <c r="Q57" s="4"/>
      <c r="R57" s="4"/>
      <c r="S57" s="4"/>
      <c r="T57" s="18">
        <f t="shared" si="6"/>
        <v>0.9789999999999992</v>
      </c>
    </row>
    <row r="58" spans="1:29" ht="28.15" customHeight="1" outlineLevel="3" x14ac:dyDescent="0.4">
      <c r="A58" s="270" t="s">
        <v>14</v>
      </c>
      <c r="B58" s="270" t="s">
        <v>227</v>
      </c>
      <c r="C58" s="270" t="s">
        <v>3010</v>
      </c>
      <c r="D58" s="270" t="s">
        <v>8740</v>
      </c>
      <c r="E58" s="271"/>
      <c r="F58" s="270" t="s">
        <v>8747</v>
      </c>
      <c r="G58" s="270" t="s">
        <v>8744</v>
      </c>
      <c r="H58" s="271"/>
      <c r="I58" s="271" t="s">
        <v>8742</v>
      </c>
      <c r="J58" s="270">
        <v>5.5</v>
      </c>
      <c r="K58" s="270"/>
      <c r="L58" s="270"/>
      <c r="M58" s="270"/>
      <c r="N58" s="270"/>
      <c r="O58" s="270"/>
      <c r="P58" s="270" t="s">
        <v>8745</v>
      </c>
      <c r="Q58" s="270" t="s">
        <v>279</v>
      </c>
      <c r="R58" s="270" t="s">
        <v>3009</v>
      </c>
      <c r="S58" s="270"/>
      <c r="T58" s="272"/>
    </row>
    <row r="59" spans="1:29" ht="28.15" customHeight="1" outlineLevel="3" x14ac:dyDescent="0.4">
      <c r="A59" s="270" t="s">
        <v>14</v>
      </c>
      <c r="B59" s="270" t="s">
        <v>227</v>
      </c>
      <c r="C59" s="270" t="s">
        <v>8741</v>
      </c>
      <c r="D59" s="270" t="s">
        <v>2942</v>
      </c>
      <c r="E59" s="271"/>
      <c r="F59" s="270" t="s">
        <v>8746</v>
      </c>
      <c r="G59" s="270" t="s">
        <v>8744</v>
      </c>
      <c r="H59" s="271"/>
      <c r="I59" s="271" t="s">
        <v>8743</v>
      </c>
      <c r="J59" s="270">
        <v>3.5</v>
      </c>
      <c r="K59" s="270"/>
      <c r="L59" s="270"/>
      <c r="M59" s="270"/>
      <c r="N59" s="270"/>
      <c r="O59" s="270"/>
      <c r="P59" s="270" t="s">
        <v>8745</v>
      </c>
      <c r="Q59" s="270" t="s">
        <v>279</v>
      </c>
      <c r="R59" s="270" t="s">
        <v>3009</v>
      </c>
      <c r="S59" s="270"/>
      <c r="T59" s="272"/>
    </row>
    <row r="60" spans="1:29" ht="28.15" customHeight="1" outlineLevel="3" x14ac:dyDescent="0.4">
      <c r="A60" s="4" t="s">
        <v>14</v>
      </c>
      <c r="B60" s="4" t="s">
        <v>227</v>
      </c>
      <c r="C60" s="4" t="s">
        <v>3010</v>
      </c>
      <c r="D60" s="232" t="s">
        <v>8748</v>
      </c>
      <c r="E60" s="9"/>
      <c r="F60" s="4" t="s">
        <v>3012</v>
      </c>
      <c r="G60" s="4" t="s">
        <v>275</v>
      </c>
      <c r="H60" s="9" t="s">
        <v>291</v>
      </c>
      <c r="I60" s="9" t="s">
        <v>3013</v>
      </c>
      <c r="J60" s="4">
        <v>19.279</v>
      </c>
      <c r="K60" s="4" t="s">
        <v>300</v>
      </c>
      <c r="L60" s="4">
        <v>0</v>
      </c>
      <c r="M60" s="4">
        <v>19.279</v>
      </c>
      <c r="N60" s="4"/>
      <c r="O60" s="118"/>
      <c r="P60" s="4" t="s">
        <v>293</v>
      </c>
      <c r="Q60" s="4" t="s">
        <v>279</v>
      </c>
      <c r="R60" s="4" t="s">
        <v>3014</v>
      </c>
      <c r="S60" s="4"/>
      <c r="T60" s="18"/>
      <c r="V60" s="7">
        <f>VLOOKUP(F60,[6]农村公路!$I$6:$W$11652,15,0)</f>
        <v>19.279</v>
      </c>
      <c r="W60" s="7">
        <f>J60-V60</f>
        <v>0</v>
      </c>
      <c r="X60" s="7" t="e">
        <f>VLOOKUP(F60,'[7]乡镇通三级、旅游资源产业路项目明细'!$F$8:$S$1305,14,0)</f>
        <v>#N/A</v>
      </c>
      <c r="AB60" s="7" t="e">
        <f>_xlfn.XLOOKUP(F60,'[8]乡镇通三级、旅游资源产业路项目明细'!$U:$U,'[8]乡镇通三级、旅游资源产业路项目明细'!$U:$U)</f>
        <v>#N/A</v>
      </c>
      <c r="AC60" s="7" t="e">
        <f>VLOOKUP(F60,[9]项目建设投资计划表!$L$7:$O$83,4,0)</f>
        <v>#N/A</v>
      </c>
    </row>
    <row r="61" spans="1:29" s="1" customFormat="1" ht="28.15" customHeight="1" outlineLevel="2" x14ac:dyDescent="0.4">
      <c r="A61" s="4"/>
      <c r="B61" s="11" t="s">
        <v>107</v>
      </c>
      <c r="C61" s="4"/>
      <c r="D61" s="4"/>
      <c r="E61" s="9"/>
      <c r="F61" s="4"/>
      <c r="G61" s="4"/>
      <c r="H61" s="9"/>
      <c r="I61" s="9"/>
      <c r="J61" s="4">
        <f>SUBTOTAL(9,J62:J67)</f>
        <v>32.39</v>
      </c>
      <c r="K61" s="4"/>
      <c r="L61" s="4"/>
      <c r="M61" s="4">
        <f>SUBTOTAL(9,M62:M67)</f>
        <v>32.39</v>
      </c>
      <c r="N61" s="4">
        <f>VLOOKUP(B61,'附表4 农村公路 (分县)'!$C$6:$M$18,11,0)</f>
        <v>32.4</v>
      </c>
      <c r="O61" s="118">
        <f>VLOOKUP(B61,'附表4 农村公路 (分县)'!$C$6:$N$18,12,0)</f>
        <v>4698</v>
      </c>
      <c r="P61" s="4"/>
      <c r="Q61" s="4"/>
      <c r="R61" s="4"/>
      <c r="S61" s="4"/>
      <c r="T61" s="18">
        <f t="shared" si="6"/>
        <v>-9.9999999999980105E-3</v>
      </c>
    </row>
    <row r="62" spans="1:29" ht="28.15" customHeight="1" outlineLevel="3" x14ac:dyDescent="0.4">
      <c r="A62" s="4" t="s">
        <v>14</v>
      </c>
      <c r="B62" s="4" t="s">
        <v>107</v>
      </c>
      <c r="C62" s="4" t="s">
        <v>3015</v>
      </c>
      <c r="D62" s="4" t="s">
        <v>2696</v>
      </c>
      <c r="E62" s="9"/>
      <c r="F62" s="4" t="s">
        <v>3016</v>
      </c>
      <c r="G62" s="4" t="s">
        <v>275</v>
      </c>
      <c r="H62" s="9" t="s">
        <v>291</v>
      </c>
      <c r="I62" s="9" t="s">
        <v>3017</v>
      </c>
      <c r="J62" s="4">
        <v>2.4300000000000002</v>
      </c>
      <c r="K62" s="4" t="s">
        <v>300</v>
      </c>
      <c r="L62" s="4">
        <v>0</v>
      </c>
      <c r="M62" s="4">
        <v>2.4300000000000002</v>
      </c>
      <c r="N62" s="4"/>
      <c r="O62" s="118"/>
      <c r="P62" s="4" t="s">
        <v>683</v>
      </c>
      <c r="Q62" s="4" t="s">
        <v>279</v>
      </c>
      <c r="R62" s="4" t="s">
        <v>3018</v>
      </c>
      <c r="S62" s="4"/>
      <c r="T62" s="18"/>
      <c r="V62" s="7">
        <f>VLOOKUP(F62,[6]农村公路!$I$6:$W$11652,15,0)</f>
        <v>2.4300000000000002</v>
      </c>
      <c r="W62" s="7">
        <f t="shared" ref="W62:W67" si="8">J62-V62</f>
        <v>0</v>
      </c>
      <c r="X62" s="7" t="e">
        <f>VLOOKUP(F62,'[7]乡镇通三级、旅游资源产业路项目明细'!$F$8:$S$1305,14,0)</f>
        <v>#N/A</v>
      </c>
      <c r="AB62" s="7" t="e">
        <f>_xlfn.XLOOKUP(F62,'[8]乡镇通三级、旅游资源产业路项目明细'!$U:$U,'[8]乡镇通三级、旅游资源产业路项目明细'!$U:$U)</f>
        <v>#N/A</v>
      </c>
      <c r="AC62" s="7" t="e">
        <f>VLOOKUP(F62,[9]项目建设投资计划表!$L$7:$O$83,4,0)</f>
        <v>#N/A</v>
      </c>
    </row>
    <row r="63" spans="1:29" ht="28.15" customHeight="1" outlineLevel="3" x14ac:dyDescent="0.4">
      <c r="A63" s="4" t="s">
        <v>14</v>
      </c>
      <c r="B63" s="4" t="s">
        <v>107</v>
      </c>
      <c r="C63" s="4" t="s">
        <v>3019</v>
      </c>
      <c r="D63" s="4" t="s">
        <v>3020</v>
      </c>
      <c r="E63" s="9"/>
      <c r="F63" s="4" t="s">
        <v>3021</v>
      </c>
      <c r="G63" s="4" t="s">
        <v>275</v>
      </c>
      <c r="H63" s="9" t="s">
        <v>291</v>
      </c>
      <c r="I63" s="9" t="s">
        <v>283</v>
      </c>
      <c r="J63" s="4">
        <v>1.1599999999999999</v>
      </c>
      <c r="K63" s="4" t="s">
        <v>284</v>
      </c>
      <c r="L63" s="4">
        <v>0</v>
      </c>
      <c r="M63" s="4">
        <v>1.1599999999999999</v>
      </c>
      <c r="N63" s="4"/>
      <c r="O63" s="118"/>
      <c r="P63" s="4" t="s">
        <v>293</v>
      </c>
      <c r="Q63" s="4" t="s">
        <v>279</v>
      </c>
      <c r="R63" s="4" t="s">
        <v>3022</v>
      </c>
      <c r="S63" s="4"/>
      <c r="T63" s="18"/>
      <c r="V63" s="7">
        <f>VLOOKUP(F63,[6]农村公路!$I$6:$W$11652,15,0)</f>
        <v>1.1599999999999999</v>
      </c>
      <c r="W63" s="7">
        <f t="shared" si="8"/>
        <v>0</v>
      </c>
      <c r="X63" s="7" t="e">
        <f>VLOOKUP(F63,'[7]乡镇通三级、旅游资源产业路项目明细'!$F$8:$S$1305,14,0)</f>
        <v>#N/A</v>
      </c>
      <c r="AB63" s="7" t="e">
        <f>_xlfn.XLOOKUP(F63,'[8]乡镇通三级、旅游资源产业路项目明细'!$U:$U,'[8]乡镇通三级、旅游资源产业路项目明细'!$U:$U)</f>
        <v>#N/A</v>
      </c>
      <c r="AC63" s="7" t="e">
        <f>VLOOKUP(F63,[9]项目建设投资计划表!$L$7:$O$83,4,0)</f>
        <v>#N/A</v>
      </c>
    </row>
    <row r="64" spans="1:29" ht="28.15" customHeight="1" outlineLevel="3" x14ac:dyDescent="0.4">
      <c r="A64" s="4" t="s">
        <v>14</v>
      </c>
      <c r="B64" s="4" t="s">
        <v>107</v>
      </c>
      <c r="C64" s="4" t="s">
        <v>3023</v>
      </c>
      <c r="D64" s="4" t="s">
        <v>2462</v>
      </c>
      <c r="E64" s="9"/>
      <c r="F64" s="4" t="s">
        <v>3024</v>
      </c>
      <c r="G64" s="4" t="s">
        <v>275</v>
      </c>
      <c r="H64" s="9" t="s">
        <v>291</v>
      </c>
      <c r="I64" s="9" t="s">
        <v>283</v>
      </c>
      <c r="J64" s="4">
        <v>2.79</v>
      </c>
      <c r="K64" s="4">
        <v>0</v>
      </c>
      <c r="L64" s="4">
        <v>0</v>
      </c>
      <c r="M64" s="4">
        <v>2.79</v>
      </c>
      <c r="N64" s="4"/>
      <c r="O64" s="118"/>
      <c r="P64" s="4" t="s">
        <v>293</v>
      </c>
      <c r="Q64" s="4" t="s">
        <v>279</v>
      </c>
      <c r="R64" s="4" t="s">
        <v>3025</v>
      </c>
      <c r="S64" s="4"/>
      <c r="T64" s="18"/>
      <c r="V64" s="7">
        <f>VLOOKUP(F64,[6]农村公路!$I$6:$W$11652,15,0)</f>
        <v>2.79</v>
      </c>
      <c r="W64" s="7">
        <f t="shared" si="8"/>
        <v>0</v>
      </c>
      <c r="X64" s="7" t="e">
        <f>VLOOKUP(F64,'[7]乡镇通三级、旅游资源产业路项目明细'!$F$8:$S$1305,14,0)</f>
        <v>#N/A</v>
      </c>
      <c r="AB64" s="7" t="e">
        <f>_xlfn.XLOOKUP(F64,'[8]乡镇通三级、旅游资源产业路项目明细'!$U:$U,'[8]乡镇通三级、旅游资源产业路项目明细'!$U:$U)</f>
        <v>#N/A</v>
      </c>
      <c r="AC64" s="7" t="e">
        <f>VLOOKUP(F64,[9]项目建设投资计划表!$L$7:$O$83,4,0)</f>
        <v>#N/A</v>
      </c>
    </row>
    <row r="65" spans="1:29" ht="28.15" customHeight="1" outlineLevel="3" x14ac:dyDescent="0.4">
      <c r="A65" s="4" t="s">
        <v>14</v>
      </c>
      <c r="B65" s="4" t="s">
        <v>107</v>
      </c>
      <c r="C65" s="4" t="s">
        <v>3026</v>
      </c>
      <c r="D65" s="4" t="s">
        <v>8688</v>
      </c>
      <c r="E65" s="9"/>
      <c r="F65" s="4" t="s">
        <v>3028</v>
      </c>
      <c r="G65" s="4" t="s">
        <v>275</v>
      </c>
      <c r="H65" s="9" t="s">
        <v>291</v>
      </c>
      <c r="I65" s="9" t="s">
        <v>283</v>
      </c>
      <c r="J65" s="4">
        <v>9.82</v>
      </c>
      <c r="K65" s="4">
        <v>0</v>
      </c>
      <c r="L65" s="4">
        <v>0</v>
      </c>
      <c r="M65" s="4">
        <v>9.82</v>
      </c>
      <c r="N65" s="4"/>
      <c r="O65" s="118"/>
      <c r="P65" s="4" t="s">
        <v>293</v>
      </c>
      <c r="Q65" s="4" t="s">
        <v>279</v>
      </c>
      <c r="R65" s="4" t="s">
        <v>3029</v>
      </c>
      <c r="S65" s="4"/>
      <c r="T65" s="18"/>
      <c r="V65" s="7">
        <f>VLOOKUP(F65,[6]农村公路!$I$6:$W$11652,15,0)</f>
        <v>9.82</v>
      </c>
      <c r="W65" s="7">
        <f t="shared" si="8"/>
        <v>0</v>
      </c>
      <c r="X65" s="7" t="e">
        <f>VLOOKUP(F65,'[7]乡镇通三级、旅游资源产业路项目明细'!$F$8:$S$1305,14,0)</f>
        <v>#N/A</v>
      </c>
      <c r="AB65" s="7" t="e">
        <f>_xlfn.XLOOKUP(F65,'[8]乡镇通三级、旅游资源产业路项目明细'!$U:$U,'[8]乡镇通三级、旅游资源产业路项目明细'!$U:$U)</f>
        <v>#N/A</v>
      </c>
      <c r="AC65" s="7" t="e">
        <f>VLOOKUP(F65,[9]项目建设投资计划表!$L$7:$O$83,4,0)</f>
        <v>#N/A</v>
      </c>
    </row>
    <row r="66" spans="1:29" ht="28.15" customHeight="1" outlineLevel="3" x14ac:dyDescent="0.4">
      <c r="A66" s="4" t="s">
        <v>14</v>
      </c>
      <c r="B66" s="4" t="s">
        <v>107</v>
      </c>
      <c r="C66" s="4" t="s">
        <v>3030</v>
      </c>
      <c r="D66" s="4" t="s">
        <v>2667</v>
      </c>
      <c r="E66" s="9"/>
      <c r="F66" s="4" t="s">
        <v>3031</v>
      </c>
      <c r="G66" s="4" t="s">
        <v>275</v>
      </c>
      <c r="H66" s="9" t="s">
        <v>291</v>
      </c>
      <c r="I66" s="9" t="s">
        <v>283</v>
      </c>
      <c r="J66" s="4">
        <v>7.45</v>
      </c>
      <c r="K66" s="4" t="s">
        <v>284</v>
      </c>
      <c r="L66" s="4">
        <v>0</v>
      </c>
      <c r="M66" s="4">
        <v>7.45</v>
      </c>
      <c r="N66" s="4"/>
      <c r="O66" s="118"/>
      <c r="P66" s="4" t="s">
        <v>293</v>
      </c>
      <c r="Q66" s="4" t="s">
        <v>279</v>
      </c>
      <c r="R66" s="4" t="s">
        <v>3032</v>
      </c>
      <c r="S66" s="4"/>
      <c r="T66" s="18"/>
      <c r="V66" s="7">
        <f>VLOOKUP(F66,[6]农村公路!$I$6:$W$11652,15,0)</f>
        <v>7.45</v>
      </c>
      <c r="W66" s="7">
        <f t="shared" si="8"/>
        <v>0</v>
      </c>
      <c r="X66" s="7" t="e">
        <f>VLOOKUP(F66,'[7]乡镇通三级、旅游资源产业路项目明细'!$F$8:$S$1305,14,0)</f>
        <v>#N/A</v>
      </c>
      <c r="AB66" s="7" t="e">
        <f>_xlfn.XLOOKUP(F66,'[8]乡镇通三级、旅游资源产业路项目明细'!$U:$U,'[8]乡镇通三级、旅游资源产业路项目明细'!$U:$U)</f>
        <v>#N/A</v>
      </c>
      <c r="AC66" s="7" t="e">
        <f>VLOOKUP(F66,[9]项目建设投资计划表!$L$7:$O$83,4,0)</f>
        <v>#N/A</v>
      </c>
    </row>
    <row r="67" spans="1:29" ht="28.15" customHeight="1" outlineLevel="3" x14ac:dyDescent="0.4">
      <c r="A67" s="4" t="s">
        <v>14</v>
      </c>
      <c r="B67" s="4" t="s">
        <v>107</v>
      </c>
      <c r="C67" s="4" t="s">
        <v>3023</v>
      </c>
      <c r="D67" s="4" t="s">
        <v>3033</v>
      </c>
      <c r="E67" s="9"/>
      <c r="F67" s="4" t="s">
        <v>3034</v>
      </c>
      <c r="G67" s="4" t="s">
        <v>275</v>
      </c>
      <c r="H67" s="9" t="s">
        <v>291</v>
      </c>
      <c r="I67" s="9" t="s">
        <v>283</v>
      </c>
      <c r="J67" s="4">
        <v>8.74</v>
      </c>
      <c r="K67" s="4">
        <v>0</v>
      </c>
      <c r="L67" s="4">
        <v>0</v>
      </c>
      <c r="M67" s="4">
        <v>8.74</v>
      </c>
      <c r="N67" s="4"/>
      <c r="O67" s="118"/>
      <c r="P67" s="4" t="s">
        <v>293</v>
      </c>
      <c r="Q67" s="4" t="s">
        <v>279</v>
      </c>
      <c r="R67" s="4" t="s">
        <v>3035</v>
      </c>
      <c r="S67" s="4"/>
      <c r="T67" s="18"/>
      <c r="V67" s="7">
        <f>VLOOKUP(F67,[6]农村公路!$I$6:$W$11652,15,0)</f>
        <v>8.74</v>
      </c>
      <c r="W67" s="7">
        <f t="shared" si="8"/>
        <v>0</v>
      </c>
      <c r="X67" s="7" t="e">
        <f>VLOOKUP(F67,'[7]乡镇通三级、旅游资源产业路项目明细'!$F$8:$S$1305,14,0)</f>
        <v>#N/A</v>
      </c>
      <c r="AB67" s="7" t="e">
        <f>_xlfn.XLOOKUP(F67,'[8]乡镇通三级、旅游资源产业路项目明细'!$U:$U,'[8]乡镇通三级、旅游资源产业路项目明细'!$U:$U)</f>
        <v>#N/A</v>
      </c>
      <c r="AC67" s="7" t="e">
        <f>VLOOKUP(F67,[9]项目建设投资计划表!$L$7:$O$83,4,0)</f>
        <v>#N/A</v>
      </c>
    </row>
    <row r="68" spans="1:29" s="1" customFormat="1" ht="28.15" customHeight="1" outlineLevel="2" x14ac:dyDescent="0.4">
      <c r="A68" s="4"/>
      <c r="B68" s="11" t="s">
        <v>105</v>
      </c>
      <c r="C68" s="4"/>
      <c r="D68" s="4"/>
      <c r="E68" s="9"/>
      <c r="F68" s="4"/>
      <c r="G68" s="4"/>
      <c r="H68" s="9"/>
      <c r="I68" s="9"/>
      <c r="J68" s="4">
        <f>SUBTOTAL(9,J69:J103)</f>
        <v>103.45699999999999</v>
      </c>
      <c r="K68" s="4"/>
      <c r="L68" s="4"/>
      <c r="M68" s="4">
        <f>SUBTOTAL(9,M69:M103)</f>
        <v>77.204000000000022</v>
      </c>
      <c r="N68" s="4">
        <f>VLOOKUP(B68,'附表4 农村公路 (分县)'!$C$6:$M$18,11,0)</f>
        <v>77.2</v>
      </c>
      <c r="O68" s="118">
        <f>VLOOKUP(B68,'附表4 农村公路 (分县)'!$C$6:$N$18,12,0)</f>
        <v>11194</v>
      </c>
      <c r="P68" s="4"/>
      <c r="Q68" s="4"/>
      <c r="R68" s="4"/>
      <c r="S68" s="4"/>
      <c r="T68" s="18">
        <f t="shared" si="6"/>
        <v>26.256999999999991</v>
      </c>
    </row>
    <row r="69" spans="1:29" ht="28.15" customHeight="1" outlineLevel="3" x14ac:dyDescent="0.4">
      <c r="A69" s="4" t="s">
        <v>14</v>
      </c>
      <c r="B69" s="4" t="s">
        <v>105</v>
      </c>
      <c r="C69" s="4" t="s">
        <v>3048</v>
      </c>
      <c r="D69" s="4" t="s">
        <v>3049</v>
      </c>
      <c r="E69" s="9"/>
      <c r="F69" s="4" t="s">
        <v>3050</v>
      </c>
      <c r="G69" s="4" t="s">
        <v>275</v>
      </c>
      <c r="H69" s="9" t="s">
        <v>291</v>
      </c>
      <c r="I69" s="9" t="s">
        <v>283</v>
      </c>
      <c r="J69" s="4">
        <v>3.37</v>
      </c>
      <c r="K69" s="4" t="s">
        <v>284</v>
      </c>
      <c r="L69" s="4">
        <v>0</v>
      </c>
      <c r="M69" s="4">
        <v>3.37</v>
      </c>
      <c r="N69" s="4"/>
      <c r="O69" s="118"/>
      <c r="P69" s="4" t="s">
        <v>293</v>
      </c>
      <c r="Q69" s="4" t="s">
        <v>279</v>
      </c>
      <c r="R69" s="4" t="s">
        <v>3051</v>
      </c>
      <c r="S69" s="4"/>
      <c r="T69" s="18"/>
      <c r="V69" s="7">
        <f>VLOOKUP(F69,[6]农村公路!$I$6:$W$11652,15,0)</f>
        <v>3.37</v>
      </c>
      <c r="W69" s="7">
        <f t="shared" ref="W69:W103" si="9">J69-V69</f>
        <v>0</v>
      </c>
      <c r="X69" s="7" t="e">
        <f>VLOOKUP(F69,'[7]乡镇通三级、旅游资源产业路项目明细'!$F$8:$S$1305,14,0)</f>
        <v>#N/A</v>
      </c>
      <c r="AB69" s="7" t="e">
        <f>_xlfn.XLOOKUP(F69,'[8]乡镇通三级、旅游资源产业路项目明细'!$U:$U,'[8]乡镇通三级、旅游资源产业路项目明细'!$U:$U)</f>
        <v>#N/A</v>
      </c>
      <c r="AC69" s="7" t="e">
        <f>VLOOKUP(F69,[9]项目建设投资计划表!$L$7:$O$83,4,0)</f>
        <v>#N/A</v>
      </c>
    </row>
    <row r="70" spans="1:29" ht="28.15" customHeight="1" outlineLevel="3" x14ac:dyDescent="0.4">
      <c r="A70" s="4" t="s">
        <v>14</v>
      </c>
      <c r="B70" s="4" t="s">
        <v>105</v>
      </c>
      <c r="C70" s="4" t="s">
        <v>3040</v>
      </c>
      <c r="D70" s="4" t="s">
        <v>3052</v>
      </c>
      <c r="E70" s="9"/>
      <c r="F70" s="4" t="s">
        <v>3053</v>
      </c>
      <c r="G70" s="4" t="s">
        <v>275</v>
      </c>
      <c r="H70" s="9" t="s">
        <v>291</v>
      </c>
      <c r="I70" s="9" t="s">
        <v>283</v>
      </c>
      <c r="J70" s="4">
        <v>2.86</v>
      </c>
      <c r="K70" s="4" t="s">
        <v>284</v>
      </c>
      <c r="L70" s="4">
        <v>0</v>
      </c>
      <c r="M70" s="4">
        <v>2.86</v>
      </c>
      <c r="N70" s="4"/>
      <c r="O70" s="118"/>
      <c r="P70" s="4" t="s">
        <v>293</v>
      </c>
      <c r="Q70" s="4" t="s">
        <v>279</v>
      </c>
      <c r="R70" s="4" t="s">
        <v>3054</v>
      </c>
      <c r="S70" s="4"/>
      <c r="T70" s="18"/>
      <c r="V70" s="7">
        <f>VLOOKUP(F70,[6]农村公路!$I$6:$W$11652,15,0)</f>
        <v>2.86</v>
      </c>
      <c r="W70" s="7">
        <f t="shared" si="9"/>
        <v>0</v>
      </c>
      <c r="X70" s="7" t="e">
        <f>VLOOKUP(F70,'[7]乡镇通三级、旅游资源产业路项目明细'!$F$8:$S$1305,14,0)</f>
        <v>#N/A</v>
      </c>
      <c r="AB70" s="7" t="e">
        <f>_xlfn.XLOOKUP(F70,'[8]乡镇通三级、旅游资源产业路项目明细'!$U:$U,'[8]乡镇通三级、旅游资源产业路项目明细'!$U:$U)</f>
        <v>#N/A</v>
      </c>
      <c r="AC70" s="7" t="e">
        <f>VLOOKUP(F70,[9]项目建设投资计划表!$L$7:$O$83,4,0)</f>
        <v>#N/A</v>
      </c>
    </row>
    <row r="71" spans="1:29" ht="28.15" customHeight="1" outlineLevel="3" x14ac:dyDescent="0.4">
      <c r="A71" s="4" t="s">
        <v>14</v>
      </c>
      <c r="B71" s="4" t="s">
        <v>105</v>
      </c>
      <c r="C71" s="4" t="s">
        <v>3055</v>
      </c>
      <c r="D71" s="4" t="s">
        <v>3056</v>
      </c>
      <c r="E71" s="9"/>
      <c r="F71" s="4" t="s">
        <v>3057</v>
      </c>
      <c r="G71" s="4" t="s">
        <v>275</v>
      </c>
      <c r="H71" s="9" t="s">
        <v>291</v>
      </c>
      <c r="I71" s="9" t="s">
        <v>283</v>
      </c>
      <c r="J71" s="4">
        <v>4.9000000000000004</v>
      </c>
      <c r="K71" s="4" t="s">
        <v>300</v>
      </c>
      <c r="L71" s="4">
        <v>0</v>
      </c>
      <c r="M71" s="4">
        <v>4.9000000000000004</v>
      </c>
      <c r="N71" s="4"/>
      <c r="O71" s="118"/>
      <c r="P71" s="4" t="s">
        <v>293</v>
      </c>
      <c r="Q71" s="4" t="s">
        <v>279</v>
      </c>
      <c r="R71" s="4" t="s">
        <v>3058</v>
      </c>
      <c r="S71" s="4"/>
      <c r="T71" s="18"/>
      <c r="V71" s="7">
        <f>VLOOKUP(F71,[6]农村公路!$I$6:$W$11652,15,0)</f>
        <v>4.9000000000000004</v>
      </c>
      <c r="W71" s="7">
        <f t="shared" si="9"/>
        <v>0</v>
      </c>
      <c r="X71" s="7" t="e">
        <f>VLOOKUP(F71,'[7]乡镇通三级、旅游资源产业路项目明细'!$F$8:$S$1305,14,0)</f>
        <v>#N/A</v>
      </c>
      <c r="AB71" s="7" t="e">
        <f>_xlfn.XLOOKUP(F71,'[8]乡镇通三级、旅游资源产业路项目明细'!$U:$U,'[8]乡镇通三级、旅游资源产业路项目明细'!$U:$U)</f>
        <v>#N/A</v>
      </c>
      <c r="AC71" s="7" t="e">
        <f>VLOOKUP(F71,[9]项目建设投资计划表!$L$7:$O$83,4,0)</f>
        <v>#N/A</v>
      </c>
    </row>
    <row r="72" spans="1:29" ht="28.15" customHeight="1" outlineLevel="3" x14ac:dyDescent="0.4">
      <c r="A72" s="4" t="s">
        <v>14</v>
      </c>
      <c r="B72" s="4" t="s">
        <v>105</v>
      </c>
      <c r="C72" s="4" t="s">
        <v>3059</v>
      </c>
      <c r="D72" s="4" t="s">
        <v>3060</v>
      </c>
      <c r="E72" s="9"/>
      <c r="F72" s="4" t="s">
        <v>3061</v>
      </c>
      <c r="G72" s="4" t="s">
        <v>275</v>
      </c>
      <c r="H72" s="9" t="s">
        <v>291</v>
      </c>
      <c r="I72" s="9" t="s">
        <v>283</v>
      </c>
      <c r="J72" s="4">
        <v>2.11</v>
      </c>
      <c r="K72" s="4" t="s">
        <v>284</v>
      </c>
      <c r="L72" s="4">
        <v>0</v>
      </c>
      <c r="M72" s="4">
        <v>2.11</v>
      </c>
      <c r="N72" s="4"/>
      <c r="O72" s="118"/>
      <c r="P72" s="4" t="s">
        <v>293</v>
      </c>
      <c r="Q72" s="4" t="s">
        <v>279</v>
      </c>
      <c r="R72" s="4" t="s">
        <v>3062</v>
      </c>
      <c r="S72" s="4"/>
      <c r="T72" s="18"/>
      <c r="V72" s="7">
        <f>VLOOKUP(F72,[6]农村公路!$I$6:$W$11652,15,0)</f>
        <v>2.11</v>
      </c>
      <c r="W72" s="7">
        <f t="shared" si="9"/>
        <v>0</v>
      </c>
      <c r="X72" s="7" t="e">
        <f>VLOOKUP(F72,'[7]乡镇通三级、旅游资源产业路项目明细'!$F$8:$S$1305,14,0)</f>
        <v>#N/A</v>
      </c>
      <c r="AB72" s="7" t="e">
        <f>_xlfn.XLOOKUP(F72,'[8]乡镇通三级、旅游资源产业路项目明细'!$U:$U,'[8]乡镇通三级、旅游资源产业路项目明细'!$U:$U)</f>
        <v>#N/A</v>
      </c>
      <c r="AC72" s="7" t="e">
        <f>VLOOKUP(F72,[9]项目建设投资计划表!$L$7:$O$83,4,0)</f>
        <v>#N/A</v>
      </c>
    </row>
    <row r="73" spans="1:29" ht="28.15" customHeight="1" outlineLevel="3" x14ac:dyDescent="0.4">
      <c r="A73" s="4" t="s">
        <v>14</v>
      </c>
      <c r="B73" s="4" t="s">
        <v>105</v>
      </c>
      <c r="C73" s="4" t="s">
        <v>3063</v>
      </c>
      <c r="D73" s="4" t="s">
        <v>3064</v>
      </c>
      <c r="E73" s="9"/>
      <c r="F73" s="4" t="s">
        <v>3065</v>
      </c>
      <c r="G73" s="4" t="s">
        <v>275</v>
      </c>
      <c r="H73" s="9" t="s">
        <v>291</v>
      </c>
      <c r="I73" s="9" t="s">
        <v>283</v>
      </c>
      <c r="J73" s="4">
        <v>1.91</v>
      </c>
      <c r="K73" s="4" t="s">
        <v>2133</v>
      </c>
      <c r="L73" s="4">
        <v>0</v>
      </c>
      <c r="M73" s="4">
        <v>1.91</v>
      </c>
      <c r="N73" s="4"/>
      <c r="O73" s="118"/>
      <c r="P73" s="4" t="s">
        <v>293</v>
      </c>
      <c r="Q73" s="4" t="s">
        <v>279</v>
      </c>
      <c r="R73" s="4" t="s">
        <v>3066</v>
      </c>
      <c r="S73" s="4"/>
      <c r="T73" s="18"/>
      <c r="V73" s="7">
        <f>VLOOKUP(F73,[6]农村公路!$I$6:$W$11652,15,0)</f>
        <v>1.91</v>
      </c>
      <c r="W73" s="7">
        <f t="shared" si="9"/>
        <v>0</v>
      </c>
      <c r="X73" s="7" t="e">
        <f>VLOOKUP(F73,'[7]乡镇通三级、旅游资源产业路项目明细'!$F$8:$S$1305,14,0)</f>
        <v>#N/A</v>
      </c>
      <c r="AB73" s="7" t="e">
        <f>_xlfn.XLOOKUP(F73,'[8]乡镇通三级、旅游资源产业路项目明细'!$U:$U,'[8]乡镇通三级、旅游资源产业路项目明细'!$U:$U)</f>
        <v>#N/A</v>
      </c>
      <c r="AC73" s="7" t="e">
        <f>VLOOKUP(F73,[9]项目建设投资计划表!$L$7:$O$83,4,0)</f>
        <v>#N/A</v>
      </c>
    </row>
    <row r="74" spans="1:29" ht="28.15" customHeight="1" outlineLevel="3" x14ac:dyDescent="0.4">
      <c r="A74" s="4" t="s">
        <v>14</v>
      </c>
      <c r="B74" s="4" t="s">
        <v>105</v>
      </c>
      <c r="C74" s="4" t="s">
        <v>3063</v>
      </c>
      <c r="D74" s="4" t="s">
        <v>3067</v>
      </c>
      <c r="E74" s="9"/>
      <c r="F74" s="4" t="s">
        <v>3068</v>
      </c>
      <c r="G74" s="4" t="s">
        <v>275</v>
      </c>
      <c r="H74" s="9" t="s">
        <v>291</v>
      </c>
      <c r="I74" s="9" t="s">
        <v>283</v>
      </c>
      <c r="J74" s="4">
        <v>3.42</v>
      </c>
      <c r="K74" s="4">
        <v>0</v>
      </c>
      <c r="L74" s="4">
        <v>0</v>
      </c>
      <c r="M74" s="4">
        <v>3.42</v>
      </c>
      <c r="N74" s="4"/>
      <c r="O74" s="118"/>
      <c r="P74" s="4" t="s">
        <v>293</v>
      </c>
      <c r="Q74" s="4" t="s">
        <v>279</v>
      </c>
      <c r="R74" s="4" t="s">
        <v>3069</v>
      </c>
      <c r="S74" s="4"/>
      <c r="T74" s="18"/>
      <c r="V74" s="7">
        <f>VLOOKUP(F74,[6]农村公路!$I$6:$W$11652,15,0)</f>
        <v>3.42</v>
      </c>
      <c r="W74" s="7">
        <f t="shared" si="9"/>
        <v>0</v>
      </c>
      <c r="X74" s="7" t="e">
        <f>VLOOKUP(F74,'[7]乡镇通三级、旅游资源产业路项目明细'!$F$8:$S$1305,14,0)</f>
        <v>#N/A</v>
      </c>
      <c r="AB74" s="7" t="e">
        <f>_xlfn.XLOOKUP(F74,'[8]乡镇通三级、旅游资源产业路项目明细'!$U:$U,'[8]乡镇通三级、旅游资源产业路项目明细'!$U:$U)</f>
        <v>#N/A</v>
      </c>
      <c r="AC74" s="7" t="e">
        <f>VLOOKUP(F74,[9]项目建设投资计划表!$L$7:$O$83,4,0)</f>
        <v>#N/A</v>
      </c>
    </row>
    <row r="75" spans="1:29" ht="28.15" customHeight="1" outlineLevel="3" x14ac:dyDescent="0.4">
      <c r="A75" s="4" t="s">
        <v>14</v>
      </c>
      <c r="B75" s="4" t="s">
        <v>105</v>
      </c>
      <c r="C75" s="4" t="s">
        <v>3063</v>
      </c>
      <c r="D75" s="4" t="s">
        <v>3070</v>
      </c>
      <c r="E75" s="9"/>
      <c r="F75" s="4" t="s">
        <v>3071</v>
      </c>
      <c r="G75" s="4" t="s">
        <v>275</v>
      </c>
      <c r="H75" s="9" t="s">
        <v>291</v>
      </c>
      <c r="I75" s="9" t="s">
        <v>283</v>
      </c>
      <c r="J75" s="4">
        <v>5.71</v>
      </c>
      <c r="K75" s="4" t="s">
        <v>284</v>
      </c>
      <c r="L75" s="4">
        <v>0</v>
      </c>
      <c r="M75" s="4">
        <v>5.71</v>
      </c>
      <c r="N75" s="4"/>
      <c r="O75" s="118"/>
      <c r="P75" s="4" t="s">
        <v>293</v>
      </c>
      <c r="Q75" s="4" t="s">
        <v>279</v>
      </c>
      <c r="R75" s="4" t="s">
        <v>3072</v>
      </c>
      <c r="S75" s="4"/>
      <c r="T75" s="18"/>
      <c r="V75" s="7">
        <f>VLOOKUP(F75,[6]农村公路!$I$6:$W$11652,15,0)</f>
        <v>5.71</v>
      </c>
      <c r="W75" s="7">
        <f t="shared" si="9"/>
        <v>0</v>
      </c>
      <c r="X75" s="7" t="e">
        <f>VLOOKUP(F75,'[7]乡镇通三级、旅游资源产业路项目明细'!$F$8:$S$1305,14,0)</f>
        <v>#N/A</v>
      </c>
      <c r="AB75" s="7" t="e">
        <f>_xlfn.XLOOKUP(F75,'[8]乡镇通三级、旅游资源产业路项目明细'!$U:$U,'[8]乡镇通三级、旅游资源产业路项目明细'!$U:$U)</f>
        <v>#N/A</v>
      </c>
      <c r="AC75" s="7" t="e">
        <f>VLOOKUP(F75,[9]项目建设投资计划表!$L$7:$O$83,4,0)</f>
        <v>#N/A</v>
      </c>
    </row>
    <row r="76" spans="1:29" ht="28.15" customHeight="1" outlineLevel="3" x14ac:dyDescent="0.4">
      <c r="A76" s="4" t="s">
        <v>14</v>
      </c>
      <c r="B76" s="4" t="s">
        <v>105</v>
      </c>
      <c r="C76" s="4" t="s">
        <v>3073</v>
      </c>
      <c r="D76" s="4" t="s">
        <v>3074</v>
      </c>
      <c r="E76" s="9"/>
      <c r="F76" s="4" t="s">
        <v>3075</v>
      </c>
      <c r="G76" s="4" t="s">
        <v>275</v>
      </c>
      <c r="H76" s="9" t="s">
        <v>291</v>
      </c>
      <c r="I76" s="9" t="s">
        <v>283</v>
      </c>
      <c r="J76" s="4">
        <v>3.5</v>
      </c>
      <c r="K76" s="4" t="s">
        <v>284</v>
      </c>
      <c r="L76" s="4">
        <v>0</v>
      </c>
      <c r="M76" s="4">
        <v>3.5</v>
      </c>
      <c r="N76" s="4"/>
      <c r="O76" s="118"/>
      <c r="P76" s="4" t="s">
        <v>293</v>
      </c>
      <c r="Q76" s="4" t="s">
        <v>279</v>
      </c>
      <c r="R76" s="4" t="s">
        <v>3076</v>
      </c>
      <c r="S76" s="4"/>
      <c r="T76" s="18"/>
      <c r="V76" s="7">
        <f>VLOOKUP(F76,[6]农村公路!$I$6:$W$11652,15,0)</f>
        <v>3.5</v>
      </c>
      <c r="W76" s="7">
        <f t="shared" si="9"/>
        <v>0</v>
      </c>
      <c r="X76" s="7" t="e">
        <f>VLOOKUP(F76,'[7]乡镇通三级、旅游资源产业路项目明细'!$F$8:$S$1305,14,0)</f>
        <v>#N/A</v>
      </c>
      <c r="AB76" s="7" t="e">
        <f>_xlfn.XLOOKUP(F76,'[8]乡镇通三级、旅游资源产业路项目明细'!$U:$U,'[8]乡镇通三级、旅游资源产业路项目明细'!$U:$U)</f>
        <v>#N/A</v>
      </c>
      <c r="AC76" s="7" t="e">
        <f>VLOOKUP(F76,[9]项目建设投资计划表!$L$7:$O$83,4,0)</f>
        <v>#N/A</v>
      </c>
    </row>
    <row r="77" spans="1:29" ht="28.15" customHeight="1" outlineLevel="3" x14ac:dyDescent="0.4">
      <c r="A77" s="4" t="s">
        <v>14</v>
      </c>
      <c r="B77" s="4" t="s">
        <v>105</v>
      </c>
      <c r="C77" s="4" t="s">
        <v>3077</v>
      </c>
      <c r="D77" s="4" t="s">
        <v>8696</v>
      </c>
      <c r="E77" s="9"/>
      <c r="F77" s="4" t="s">
        <v>3079</v>
      </c>
      <c r="G77" s="4" t="s">
        <v>275</v>
      </c>
      <c r="H77" s="9" t="s">
        <v>291</v>
      </c>
      <c r="I77" s="9" t="s">
        <v>283</v>
      </c>
      <c r="J77" s="4">
        <v>2.544</v>
      </c>
      <c r="K77" s="4">
        <v>0</v>
      </c>
      <c r="L77" s="4">
        <v>0</v>
      </c>
      <c r="M77" s="4">
        <v>2.544</v>
      </c>
      <c r="N77" s="4"/>
      <c r="O77" s="118"/>
      <c r="P77" s="4" t="s">
        <v>293</v>
      </c>
      <c r="Q77" s="4" t="s">
        <v>279</v>
      </c>
      <c r="R77" s="4" t="s">
        <v>3080</v>
      </c>
      <c r="S77" s="4"/>
      <c r="T77" s="18"/>
      <c r="V77" s="7">
        <f>VLOOKUP(F77,[6]农村公路!$I$6:$W$11652,15,0)</f>
        <v>2.544</v>
      </c>
      <c r="W77" s="7">
        <f t="shared" si="9"/>
        <v>0</v>
      </c>
      <c r="X77" s="7" t="e">
        <f>VLOOKUP(F77,'[7]乡镇通三级、旅游资源产业路项目明细'!$F$8:$S$1305,14,0)</f>
        <v>#N/A</v>
      </c>
      <c r="AB77" s="7" t="e">
        <f>_xlfn.XLOOKUP(F77,'[8]乡镇通三级、旅游资源产业路项目明细'!$U:$U,'[8]乡镇通三级、旅游资源产业路项目明细'!$U:$U)</f>
        <v>#N/A</v>
      </c>
      <c r="AC77" s="7" t="e">
        <f>VLOOKUP(F77,[9]项目建设投资计划表!$L$7:$O$83,4,0)</f>
        <v>#N/A</v>
      </c>
    </row>
    <row r="78" spans="1:29" ht="28.15" customHeight="1" outlineLevel="3" x14ac:dyDescent="0.4">
      <c r="A78" s="4" t="s">
        <v>14</v>
      </c>
      <c r="B78" s="4" t="s">
        <v>105</v>
      </c>
      <c r="C78" s="4" t="s">
        <v>3081</v>
      </c>
      <c r="D78" s="4" t="s">
        <v>3082</v>
      </c>
      <c r="E78" s="9"/>
      <c r="F78" s="4" t="s">
        <v>3083</v>
      </c>
      <c r="G78" s="4" t="s">
        <v>275</v>
      </c>
      <c r="H78" s="9" t="s">
        <v>291</v>
      </c>
      <c r="I78" s="9" t="s">
        <v>283</v>
      </c>
      <c r="J78" s="4">
        <v>2.17</v>
      </c>
      <c r="K78" s="4" t="s">
        <v>284</v>
      </c>
      <c r="L78" s="4">
        <v>0</v>
      </c>
      <c r="M78" s="4">
        <v>2.17</v>
      </c>
      <c r="N78" s="4"/>
      <c r="O78" s="118"/>
      <c r="P78" s="4" t="s">
        <v>293</v>
      </c>
      <c r="Q78" s="4" t="s">
        <v>279</v>
      </c>
      <c r="R78" s="4" t="s">
        <v>3084</v>
      </c>
      <c r="S78" s="4"/>
      <c r="T78" s="18"/>
      <c r="V78" s="7">
        <f>VLOOKUP(F78,[6]农村公路!$I$6:$W$11652,15,0)</f>
        <v>2.17</v>
      </c>
      <c r="W78" s="7">
        <f t="shared" si="9"/>
        <v>0</v>
      </c>
      <c r="X78" s="7" t="e">
        <f>VLOOKUP(F78,'[7]乡镇通三级、旅游资源产业路项目明细'!$F$8:$S$1305,14,0)</f>
        <v>#N/A</v>
      </c>
      <c r="AB78" s="7" t="e">
        <f>_xlfn.XLOOKUP(F78,'[8]乡镇通三级、旅游资源产业路项目明细'!$U:$U,'[8]乡镇通三级、旅游资源产业路项目明细'!$U:$U)</f>
        <v>#N/A</v>
      </c>
      <c r="AC78" s="7" t="e">
        <f>VLOOKUP(F78,[9]项目建设投资计划表!$L$7:$O$83,4,0)</f>
        <v>#N/A</v>
      </c>
    </row>
    <row r="79" spans="1:29" ht="28.15" customHeight="1" outlineLevel="3" x14ac:dyDescent="0.4">
      <c r="A79" s="4" t="s">
        <v>14</v>
      </c>
      <c r="B79" s="4" t="s">
        <v>105</v>
      </c>
      <c r="C79" s="4" t="s">
        <v>3081</v>
      </c>
      <c r="D79" s="4" t="s">
        <v>3082</v>
      </c>
      <c r="E79" s="9"/>
      <c r="F79" s="4" t="s">
        <v>3085</v>
      </c>
      <c r="G79" s="4" t="s">
        <v>275</v>
      </c>
      <c r="H79" s="9" t="s">
        <v>291</v>
      </c>
      <c r="I79" s="9" t="s">
        <v>283</v>
      </c>
      <c r="J79" s="4">
        <v>1.5</v>
      </c>
      <c r="K79" s="4" t="s">
        <v>284</v>
      </c>
      <c r="L79" s="4">
        <v>0</v>
      </c>
      <c r="M79" s="4">
        <v>1.5</v>
      </c>
      <c r="N79" s="4"/>
      <c r="O79" s="118"/>
      <c r="P79" s="4" t="s">
        <v>293</v>
      </c>
      <c r="Q79" s="4" t="s">
        <v>279</v>
      </c>
      <c r="R79" s="4" t="s">
        <v>3086</v>
      </c>
      <c r="S79" s="4"/>
      <c r="T79" s="18"/>
      <c r="V79" s="7">
        <f>VLOOKUP(F79,[6]农村公路!$I$6:$W$11652,15,0)</f>
        <v>1.5</v>
      </c>
      <c r="W79" s="7">
        <f t="shared" si="9"/>
        <v>0</v>
      </c>
      <c r="X79" s="7" t="e">
        <f>VLOOKUP(F79,'[7]乡镇通三级、旅游资源产业路项目明细'!$F$8:$S$1305,14,0)</f>
        <v>#N/A</v>
      </c>
      <c r="AB79" s="7" t="e">
        <f>_xlfn.XLOOKUP(F79,'[8]乡镇通三级、旅游资源产业路项目明细'!$U:$U,'[8]乡镇通三级、旅游资源产业路项目明细'!$U:$U)</f>
        <v>#N/A</v>
      </c>
      <c r="AC79" s="7" t="e">
        <f>VLOOKUP(F79,[9]项目建设投资计划表!$L$7:$O$83,4,0)</f>
        <v>#N/A</v>
      </c>
    </row>
    <row r="80" spans="1:29" ht="28.15" customHeight="1" outlineLevel="3" x14ac:dyDescent="0.4">
      <c r="A80" s="4" t="s">
        <v>14</v>
      </c>
      <c r="B80" s="4" t="s">
        <v>105</v>
      </c>
      <c r="C80" s="4" t="s">
        <v>3081</v>
      </c>
      <c r="D80" s="186" t="s">
        <v>3082</v>
      </c>
      <c r="E80" s="9"/>
      <c r="F80" s="4" t="s">
        <v>3088</v>
      </c>
      <c r="G80" s="4" t="s">
        <v>275</v>
      </c>
      <c r="H80" s="9" t="s">
        <v>291</v>
      </c>
      <c r="I80" s="9" t="s">
        <v>3089</v>
      </c>
      <c r="J80" s="4">
        <v>6.8520000000000003</v>
      </c>
      <c r="K80" s="4" t="s">
        <v>277</v>
      </c>
      <c r="L80" s="4">
        <v>0</v>
      </c>
      <c r="M80" s="4">
        <v>6.8520000000000003</v>
      </c>
      <c r="N80" s="4"/>
      <c r="O80" s="118"/>
      <c r="P80" s="4" t="s">
        <v>293</v>
      </c>
      <c r="Q80" s="4" t="s">
        <v>279</v>
      </c>
      <c r="R80" s="4" t="s">
        <v>3090</v>
      </c>
      <c r="S80" s="4"/>
      <c r="T80" s="18"/>
      <c r="V80" s="7">
        <f>VLOOKUP(F80,[6]农村公路!$I$6:$W$11652,15,0)</f>
        <v>6.8520000000000003</v>
      </c>
      <c r="W80" s="7">
        <f t="shared" si="9"/>
        <v>0</v>
      </c>
      <c r="X80" s="7" t="e">
        <f>VLOOKUP(F80,'[7]乡镇通三级、旅游资源产业路项目明细'!$F$8:$S$1305,14,0)</f>
        <v>#N/A</v>
      </c>
      <c r="AB80" s="7" t="e">
        <f>_xlfn.XLOOKUP(F80,'[8]乡镇通三级、旅游资源产业路项目明细'!$U:$U,'[8]乡镇通三级、旅游资源产业路项目明细'!$U:$U)</f>
        <v>#N/A</v>
      </c>
      <c r="AC80" s="7" t="e">
        <f>VLOOKUP(F80,[9]项目建设投资计划表!$L$7:$O$83,4,0)</f>
        <v>#N/A</v>
      </c>
    </row>
    <row r="81" spans="1:29" ht="28.15" customHeight="1" outlineLevel="3" x14ac:dyDescent="0.4">
      <c r="A81" s="4" t="s">
        <v>14</v>
      </c>
      <c r="B81" s="4" t="s">
        <v>105</v>
      </c>
      <c r="C81" s="4" t="s">
        <v>3091</v>
      </c>
      <c r="D81" s="186" t="s">
        <v>8697</v>
      </c>
      <c r="E81" s="9"/>
      <c r="F81" s="4" t="s">
        <v>3093</v>
      </c>
      <c r="G81" s="4" t="s">
        <v>275</v>
      </c>
      <c r="H81" s="9" t="s">
        <v>291</v>
      </c>
      <c r="I81" s="9" t="s">
        <v>283</v>
      </c>
      <c r="J81" s="4">
        <v>1.33</v>
      </c>
      <c r="K81" s="4" t="s">
        <v>284</v>
      </c>
      <c r="L81" s="4">
        <v>0</v>
      </c>
      <c r="M81" s="4">
        <v>1.33</v>
      </c>
      <c r="N81" s="4"/>
      <c r="O81" s="118"/>
      <c r="P81" s="4" t="s">
        <v>293</v>
      </c>
      <c r="Q81" s="4" t="s">
        <v>279</v>
      </c>
      <c r="R81" s="4" t="s">
        <v>3094</v>
      </c>
      <c r="S81" s="4"/>
      <c r="T81" s="18"/>
      <c r="V81" s="7">
        <f>VLOOKUP(F81,[6]农村公路!$I$6:$W$11652,15,0)</f>
        <v>1.33</v>
      </c>
      <c r="W81" s="7">
        <f t="shared" si="9"/>
        <v>0</v>
      </c>
      <c r="X81" s="7" t="e">
        <f>VLOOKUP(F81,'[7]乡镇通三级、旅游资源产业路项目明细'!$F$8:$S$1305,14,0)</f>
        <v>#N/A</v>
      </c>
      <c r="AB81" s="7" t="e">
        <f>_xlfn.XLOOKUP(F81,'[8]乡镇通三级、旅游资源产业路项目明细'!$U:$U,'[8]乡镇通三级、旅游资源产业路项目明细'!$U:$U)</f>
        <v>#N/A</v>
      </c>
      <c r="AC81" s="7" t="e">
        <f>VLOOKUP(F81,[9]项目建设投资计划表!$L$7:$O$83,4,0)</f>
        <v>#N/A</v>
      </c>
    </row>
    <row r="82" spans="1:29" ht="28.15" customHeight="1" outlineLevel="3" x14ac:dyDescent="0.4">
      <c r="A82" s="4" t="s">
        <v>14</v>
      </c>
      <c r="B82" s="4" t="s">
        <v>105</v>
      </c>
      <c r="C82" s="4" t="s">
        <v>3091</v>
      </c>
      <c r="D82" s="4" t="s">
        <v>3095</v>
      </c>
      <c r="E82" s="9"/>
      <c r="F82" s="4" t="s">
        <v>3096</v>
      </c>
      <c r="G82" s="4" t="s">
        <v>275</v>
      </c>
      <c r="H82" s="9" t="s">
        <v>291</v>
      </c>
      <c r="I82" s="9" t="s">
        <v>283</v>
      </c>
      <c r="J82" s="4">
        <v>1</v>
      </c>
      <c r="K82" s="4" t="s">
        <v>284</v>
      </c>
      <c r="L82" s="4">
        <v>0</v>
      </c>
      <c r="M82" s="4">
        <v>1</v>
      </c>
      <c r="N82" s="4"/>
      <c r="O82" s="118"/>
      <c r="P82" s="4" t="s">
        <v>293</v>
      </c>
      <c r="Q82" s="4" t="s">
        <v>279</v>
      </c>
      <c r="R82" s="4" t="s">
        <v>3097</v>
      </c>
      <c r="S82" s="4"/>
      <c r="T82" s="18"/>
      <c r="V82" s="7">
        <f>VLOOKUP(F82,[6]农村公路!$I$6:$W$11652,15,0)</f>
        <v>1</v>
      </c>
      <c r="W82" s="7">
        <f t="shared" si="9"/>
        <v>0</v>
      </c>
      <c r="X82" s="7" t="e">
        <f>VLOOKUP(F82,'[7]乡镇通三级、旅游资源产业路项目明细'!$F$8:$S$1305,14,0)</f>
        <v>#N/A</v>
      </c>
      <c r="AB82" s="7" t="e">
        <f>_xlfn.XLOOKUP(F82,'[8]乡镇通三级、旅游资源产业路项目明细'!$U:$U,'[8]乡镇通三级、旅游资源产业路项目明细'!$U:$U)</f>
        <v>#N/A</v>
      </c>
      <c r="AC82" s="7" t="e">
        <f>VLOOKUP(F82,[9]项目建设投资计划表!$L$7:$O$83,4,0)</f>
        <v>#N/A</v>
      </c>
    </row>
    <row r="83" spans="1:29" ht="28.15" customHeight="1" outlineLevel="3" x14ac:dyDescent="0.4">
      <c r="A83" s="4" t="s">
        <v>14</v>
      </c>
      <c r="B83" s="4" t="s">
        <v>105</v>
      </c>
      <c r="C83" s="4" t="s">
        <v>3098</v>
      </c>
      <c r="D83" s="4" t="s">
        <v>3099</v>
      </c>
      <c r="E83" s="9"/>
      <c r="F83" s="4" t="s">
        <v>3100</v>
      </c>
      <c r="G83" s="4" t="s">
        <v>275</v>
      </c>
      <c r="H83" s="9" t="s">
        <v>291</v>
      </c>
      <c r="I83" s="9" t="s">
        <v>283</v>
      </c>
      <c r="J83" s="4">
        <v>0.57999999999999996</v>
      </c>
      <c r="K83" s="4" t="s">
        <v>284</v>
      </c>
      <c r="L83" s="4">
        <v>0</v>
      </c>
      <c r="M83" s="4">
        <v>0.57999999999999996</v>
      </c>
      <c r="N83" s="4"/>
      <c r="O83" s="118"/>
      <c r="P83" s="4" t="s">
        <v>293</v>
      </c>
      <c r="Q83" s="4" t="s">
        <v>279</v>
      </c>
      <c r="R83" s="4" t="s">
        <v>3101</v>
      </c>
      <c r="S83" s="4"/>
      <c r="T83" s="18"/>
      <c r="V83" s="7">
        <f>VLOOKUP(F83,[6]农村公路!$I$6:$W$11652,15,0)</f>
        <v>0.57999999999999996</v>
      </c>
      <c r="W83" s="7">
        <f t="shared" si="9"/>
        <v>0</v>
      </c>
      <c r="X83" s="7" t="e">
        <f>VLOOKUP(F83,'[7]乡镇通三级、旅游资源产业路项目明细'!$F$8:$S$1305,14,0)</f>
        <v>#N/A</v>
      </c>
      <c r="AB83" s="7" t="e">
        <f>_xlfn.XLOOKUP(F83,'[8]乡镇通三级、旅游资源产业路项目明细'!$U:$U,'[8]乡镇通三级、旅游资源产业路项目明细'!$U:$U)</f>
        <v>#N/A</v>
      </c>
      <c r="AC83" s="7" t="e">
        <f>VLOOKUP(F83,[9]项目建设投资计划表!$L$7:$O$83,4,0)</f>
        <v>#N/A</v>
      </c>
    </row>
    <row r="84" spans="1:29" ht="28.15" customHeight="1" outlineLevel="3" x14ac:dyDescent="0.4">
      <c r="A84" s="4" t="s">
        <v>14</v>
      </c>
      <c r="B84" s="4" t="s">
        <v>105</v>
      </c>
      <c r="C84" s="4" t="s">
        <v>3098</v>
      </c>
      <c r="D84" s="4" t="s">
        <v>3102</v>
      </c>
      <c r="E84" s="9"/>
      <c r="F84" s="4" t="s">
        <v>3103</v>
      </c>
      <c r="G84" s="4" t="s">
        <v>275</v>
      </c>
      <c r="H84" s="9" t="s">
        <v>291</v>
      </c>
      <c r="I84" s="9" t="s">
        <v>283</v>
      </c>
      <c r="J84" s="4">
        <v>0.8</v>
      </c>
      <c r="K84" s="4" t="s">
        <v>284</v>
      </c>
      <c r="L84" s="4">
        <v>0</v>
      </c>
      <c r="M84" s="4">
        <v>0.8</v>
      </c>
      <c r="N84" s="4"/>
      <c r="O84" s="118"/>
      <c r="P84" s="4" t="s">
        <v>293</v>
      </c>
      <c r="Q84" s="4" t="s">
        <v>279</v>
      </c>
      <c r="R84" s="4" t="s">
        <v>3104</v>
      </c>
      <c r="S84" s="4"/>
      <c r="T84" s="18"/>
      <c r="V84" s="7">
        <f>VLOOKUP(F84,[6]农村公路!$I$6:$W$11652,15,0)</f>
        <v>0.8</v>
      </c>
      <c r="W84" s="7">
        <f t="shared" si="9"/>
        <v>0</v>
      </c>
      <c r="X84" s="7" t="e">
        <f>VLOOKUP(F84,'[7]乡镇通三级、旅游资源产业路项目明细'!$F$8:$S$1305,14,0)</f>
        <v>#N/A</v>
      </c>
      <c r="AB84" s="7" t="e">
        <f>_xlfn.XLOOKUP(F84,'[8]乡镇通三级、旅游资源产业路项目明细'!$U:$U,'[8]乡镇通三级、旅游资源产业路项目明细'!$U:$U)</f>
        <v>#N/A</v>
      </c>
      <c r="AC84" s="7" t="e">
        <f>VLOOKUP(F84,[9]项目建设投资计划表!$L$7:$O$83,4,0)</f>
        <v>#N/A</v>
      </c>
    </row>
    <row r="85" spans="1:29" ht="28.15" customHeight="1" outlineLevel="3" x14ac:dyDescent="0.4">
      <c r="A85" s="4" t="s">
        <v>14</v>
      </c>
      <c r="B85" s="4" t="s">
        <v>105</v>
      </c>
      <c r="C85" s="4" t="s">
        <v>3105</v>
      </c>
      <c r="D85" s="4" t="s">
        <v>3106</v>
      </c>
      <c r="E85" s="9"/>
      <c r="F85" s="4" t="s">
        <v>3107</v>
      </c>
      <c r="G85" s="4" t="s">
        <v>275</v>
      </c>
      <c r="H85" s="9" t="s">
        <v>291</v>
      </c>
      <c r="I85" s="9" t="s">
        <v>283</v>
      </c>
      <c r="J85" s="4">
        <v>1.46</v>
      </c>
      <c r="K85" s="4" t="s">
        <v>284</v>
      </c>
      <c r="L85" s="4">
        <v>0</v>
      </c>
      <c r="M85" s="4">
        <v>1.46</v>
      </c>
      <c r="N85" s="4"/>
      <c r="O85" s="118"/>
      <c r="P85" s="4" t="s">
        <v>293</v>
      </c>
      <c r="Q85" s="4" t="s">
        <v>279</v>
      </c>
      <c r="R85" s="4" t="s">
        <v>3108</v>
      </c>
      <c r="S85" s="4"/>
      <c r="T85" s="18"/>
      <c r="V85" s="7">
        <f>VLOOKUP(F85,[6]农村公路!$I$6:$W$11652,15,0)</f>
        <v>1.46</v>
      </c>
      <c r="W85" s="7">
        <f t="shared" si="9"/>
        <v>0</v>
      </c>
      <c r="X85" s="7" t="e">
        <f>VLOOKUP(F85,'[7]乡镇通三级、旅游资源产业路项目明细'!$F$8:$S$1305,14,0)</f>
        <v>#N/A</v>
      </c>
      <c r="AB85" s="7" t="e">
        <f>_xlfn.XLOOKUP(F85,'[8]乡镇通三级、旅游资源产业路项目明细'!$U:$U,'[8]乡镇通三级、旅游资源产业路项目明细'!$U:$U)</f>
        <v>#N/A</v>
      </c>
      <c r="AC85" s="7" t="e">
        <f>VLOOKUP(F85,[9]项目建设投资计划表!$L$7:$O$83,4,0)</f>
        <v>#N/A</v>
      </c>
    </row>
    <row r="86" spans="1:29" ht="28.15" customHeight="1" outlineLevel="3" x14ac:dyDescent="0.4">
      <c r="A86" s="4" t="s">
        <v>14</v>
      </c>
      <c r="B86" s="4" t="s">
        <v>105</v>
      </c>
      <c r="C86" s="4" t="s">
        <v>3105</v>
      </c>
      <c r="D86" s="4" t="s">
        <v>3109</v>
      </c>
      <c r="E86" s="9"/>
      <c r="F86" s="4" t="s">
        <v>3110</v>
      </c>
      <c r="G86" s="4" t="s">
        <v>275</v>
      </c>
      <c r="H86" s="9" t="s">
        <v>291</v>
      </c>
      <c r="I86" s="9" t="s">
        <v>283</v>
      </c>
      <c r="J86" s="4">
        <v>2.36</v>
      </c>
      <c r="K86" s="4" t="s">
        <v>284</v>
      </c>
      <c r="L86" s="4">
        <v>0</v>
      </c>
      <c r="M86" s="4">
        <v>2.36</v>
      </c>
      <c r="N86" s="4"/>
      <c r="O86" s="118"/>
      <c r="P86" s="4" t="s">
        <v>293</v>
      </c>
      <c r="Q86" s="4" t="s">
        <v>279</v>
      </c>
      <c r="R86" s="4" t="s">
        <v>3111</v>
      </c>
      <c r="S86" s="4"/>
      <c r="T86" s="18"/>
      <c r="V86" s="7">
        <f>VLOOKUP(F86,[6]农村公路!$I$6:$W$11652,15,0)</f>
        <v>2.36</v>
      </c>
      <c r="W86" s="7">
        <f t="shared" si="9"/>
        <v>0</v>
      </c>
      <c r="X86" s="7" t="e">
        <f>VLOOKUP(F86,'[7]乡镇通三级、旅游资源产业路项目明细'!$F$8:$S$1305,14,0)</f>
        <v>#N/A</v>
      </c>
      <c r="AB86" s="7" t="e">
        <f>_xlfn.XLOOKUP(F86,'[8]乡镇通三级、旅游资源产业路项目明细'!$U:$U,'[8]乡镇通三级、旅游资源产业路项目明细'!$U:$U)</f>
        <v>#N/A</v>
      </c>
      <c r="AC86" s="7" t="e">
        <f>VLOOKUP(F86,[9]项目建设投资计划表!$L$7:$O$83,4,0)</f>
        <v>#N/A</v>
      </c>
    </row>
    <row r="87" spans="1:29" ht="28.15" customHeight="1" outlineLevel="3" x14ac:dyDescent="0.4">
      <c r="A87" s="4" t="s">
        <v>14</v>
      </c>
      <c r="B87" s="4" t="s">
        <v>105</v>
      </c>
      <c r="C87" s="4" t="s">
        <v>3112</v>
      </c>
      <c r="D87" s="4" t="s">
        <v>3113</v>
      </c>
      <c r="E87" s="9"/>
      <c r="F87" s="4" t="s">
        <v>3114</v>
      </c>
      <c r="G87" s="4" t="s">
        <v>275</v>
      </c>
      <c r="H87" s="9" t="s">
        <v>291</v>
      </c>
      <c r="I87" s="9" t="s">
        <v>283</v>
      </c>
      <c r="J87" s="4">
        <v>3.5</v>
      </c>
      <c r="K87" s="4" t="s">
        <v>284</v>
      </c>
      <c r="L87" s="4">
        <v>0</v>
      </c>
      <c r="M87" s="4">
        <v>3.5</v>
      </c>
      <c r="N87" s="4"/>
      <c r="O87" s="118"/>
      <c r="P87" s="4" t="s">
        <v>293</v>
      </c>
      <c r="Q87" s="4" t="s">
        <v>279</v>
      </c>
      <c r="R87" s="4" t="s">
        <v>3115</v>
      </c>
      <c r="S87" s="4"/>
      <c r="T87" s="18"/>
      <c r="V87" s="7">
        <f>VLOOKUP(F87,[6]农村公路!$I$6:$W$11652,15,0)</f>
        <v>3.5</v>
      </c>
      <c r="W87" s="7">
        <f t="shared" si="9"/>
        <v>0</v>
      </c>
      <c r="X87" s="7" t="e">
        <f>VLOOKUP(F87,'[7]乡镇通三级、旅游资源产业路项目明细'!$F$8:$S$1305,14,0)</f>
        <v>#N/A</v>
      </c>
      <c r="AB87" s="7" t="e">
        <f>_xlfn.XLOOKUP(F87,'[8]乡镇通三级、旅游资源产业路项目明细'!$U:$U,'[8]乡镇通三级、旅游资源产业路项目明细'!$U:$U)</f>
        <v>#N/A</v>
      </c>
      <c r="AC87" s="7" t="e">
        <f>VLOOKUP(F87,[9]项目建设投资计划表!$L$7:$O$83,4,0)</f>
        <v>#N/A</v>
      </c>
    </row>
    <row r="88" spans="1:29" ht="28.15" customHeight="1" outlineLevel="3" x14ac:dyDescent="0.4">
      <c r="A88" s="4" t="s">
        <v>14</v>
      </c>
      <c r="B88" s="4" t="s">
        <v>105</v>
      </c>
      <c r="C88" s="4" t="s">
        <v>3036</v>
      </c>
      <c r="D88" s="4" t="s">
        <v>2569</v>
      </c>
      <c r="E88" s="9"/>
      <c r="F88" s="4" t="s">
        <v>3116</v>
      </c>
      <c r="G88" s="4" t="s">
        <v>275</v>
      </c>
      <c r="H88" s="9" t="s">
        <v>291</v>
      </c>
      <c r="I88" s="9" t="s">
        <v>283</v>
      </c>
      <c r="J88" s="4">
        <v>2.72</v>
      </c>
      <c r="K88" s="4" t="s">
        <v>284</v>
      </c>
      <c r="L88" s="4">
        <v>0</v>
      </c>
      <c r="M88" s="4">
        <v>2.72</v>
      </c>
      <c r="N88" s="4"/>
      <c r="O88" s="118"/>
      <c r="P88" s="4" t="s">
        <v>293</v>
      </c>
      <c r="Q88" s="4" t="s">
        <v>279</v>
      </c>
      <c r="R88" s="4" t="s">
        <v>3117</v>
      </c>
      <c r="S88" s="4"/>
      <c r="T88" s="18"/>
      <c r="V88" s="7">
        <f>VLOOKUP(F88,[6]农村公路!$I$6:$W$11652,15,0)</f>
        <v>2.72</v>
      </c>
      <c r="W88" s="7">
        <f t="shared" si="9"/>
        <v>0</v>
      </c>
      <c r="X88" s="7" t="e">
        <f>VLOOKUP(F88,'[7]乡镇通三级、旅游资源产业路项目明细'!$F$8:$S$1305,14,0)</f>
        <v>#N/A</v>
      </c>
      <c r="AB88" s="7" t="e">
        <f>_xlfn.XLOOKUP(F88,'[8]乡镇通三级、旅游资源产业路项目明细'!$U:$U,'[8]乡镇通三级、旅游资源产业路项目明细'!$U:$U)</f>
        <v>#N/A</v>
      </c>
      <c r="AC88" s="7" t="e">
        <f>VLOOKUP(F88,[9]项目建设投资计划表!$L$7:$O$83,4,0)</f>
        <v>#N/A</v>
      </c>
    </row>
    <row r="89" spans="1:29" ht="28.15" customHeight="1" outlineLevel="3" x14ac:dyDescent="0.4">
      <c r="A89" s="4" t="s">
        <v>14</v>
      </c>
      <c r="B89" s="4" t="s">
        <v>105</v>
      </c>
      <c r="C89" s="4" t="s">
        <v>3118</v>
      </c>
      <c r="D89" s="4" t="s">
        <v>3119</v>
      </c>
      <c r="E89" s="9"/>
      <c r="F89" s="4" t="s">
        <v>3120</v>
      </c>
      <c r="G89" s="4" t="s">
        <v>275</v>
      </c>
      <c r="H89" s="9" t="s">
        <v>291</v>
      </c>
      <c r="I89" s="9" t="s">
        <v>3121</v>
      </c>
      <c r="J89" s="4">
        <v>3.16</v>
      </c>
      <c r="K89" s="4" t="s">
        <v>284</v>
      </c>
      <c r="L89" s="4">
        <v>0</v>
      </c>
      <c r="M89" s="4">
        <v>3.16</v>
      </c>
      <c r="N89" s="4"/>
      <c r="O89" s="118"/>
      <c r="P89" s="4" t="s">
        <v>293</v>
      </c>
      <c r="Q89" s="4" t="s">
        <v>279</v>
      </c>
      <c r="R89" s="4" t="s">
        <v>3122</v>
      </c>
      <c r="S89" s="4"/>
      <c r="T89" s="18"/>
      <c r="V89" s="7">
        <f>VLOOKUP(F89,[6]农村公路!$I$6:$W$11652,15,0)</f>
        <v>3.16</v>
      </c>
      <c r="W89" s="7">
        <f t="shared" si="9"/>
        <v>0</v>
      </c>
      <c r="X89" s="7" t="e">
        <f>VLOOKUP(F89,'[7]乡镇通三级、旅游资源产业路项目明细'!$F$8:$S$1305,14,0)</f>
        <v>#N/A</v>
      </c>
      <c r="AB89" s="7" t="e">
        <f>_xlfn.XLOOKUP(F89,'[8]乡镇通三级、旅游资源产业路项目明细'!$U:$U,'[8]乡镇通三级、旅游资源产业路项目明细'!$U:$U)</f>
        <v>#N/A</v>
      </c>
      <c r="AC89" s="7" t="e">
        <f>VLOOKUP(F89,[9]项目建设投资计划表!$L$7:$O$83,4,0)</f>
        <v>#N/A</v>
      </c>
    </row>
    <row r="90" spans="1:29" ht="28.15" customHeight="1" outlineLevel="3" x14ac:dyDescent="0.4">
      <c r="A90" s="4" t="s">
        <v>14</v>
      </c>
      <c r="B90" s="4" t="s">
        <v>105</v>
      </c>
      <c r="C90" s="4" t="s">
        <v>3123</v>
      </c>
      <c r="D90" s="4" t="s">
        <v>3124</v>
      </c>
      <c r="E90" s="9"/>
      <c r="F90" s="4" t="s">
        <v>3125</v>
      </c>
      <c r="G90" s="4" t="s">
        <v>275</v>
      </c>
      <c r="H90" s="9" t="s">
        <v>291</v>
      </c>
      <c r="I90" s="9" t="s">
        <v>283</v>
      </c>
      <c r="J90" s="4">
        <v>0.94</v>
      </c>
      <c r="K90" s="4" t="s">
        <v>284</v>
      </c>
      <c r="L90" s="4">
        <v>0</v>
      </c>
      <c r="M90" s="4">
        <v>0.94</v>
      </c>
      <c r="N90" s="4"/>
      <c r="O90" s="118"/>
      <c r="P90" s="4" t="s">
        <v>293</v>
      </c>
      <c r="Q90" s="4" t="s">
        <v>279</v>
      </c>
      <c r="R90" s="4" t="s">
        <v>3126</v>
      </c>
      <c r="S90" s="4"/>
      <c r="T90" s="18"/>
      <c r="V90" s="7">
        <f>VLOOKUP(F90,[6]农村公路!$I$6:$W$11652,15,0)</f>
        <v>0.94</v>
      </c>
      <c r="W90" s="7">
        <f t="shared" si="9"/>
        <v>0</v>
      </c>
      <c r="X90" s="7" t="e">
        <f>VLOOKUP(F90,'[7]乡镇通三级、旅游资源产业路项目明细'!$F$8:$S$1305,14,0)</f>
        <v>#N/A</v>
      </c>
      <c r="AB90" s="7" t="e">
        <f>_xlfn.XLOOKUP(F90,'[8]乡镇通三级、旅游资源产业路项目明细'!$U:$U,'[8]乡镇通三级、旅游资源产业路项目明细'!$U:$U)</f>
        <v>#N/A</v>
      </c>
      <c r="AC90" s="7" t="e">
        <f>VLOOKUP(F90,[9]项目建设投资计划表!$L$7:$O$83,4,0)</f>
        <v>#N/A</v>
      </c>
    </row>
    <row r="91" spans="1:29" ht="28.15" customHeight="1" outlineLevel="3" x14ac:dyDescent="0.4">
      <c r="A91" s="4" t="s">
        <v>14</v>
      </c>
      <c r="B91" s="4" t="s">
        <v>105</v>
      </c>
      <c r="C91" s="4" t="s">
        <v>3127</v>
      </c>
      <c r="D91" s="4" t="s">
        <v>3128</v>
      </c>
      <c r="E91" s="9"/>
      <c r="F91" s="4" t="s">
        <v>3129</v>
      </c>
      <c r="G91" s="4" t="s">
        <v>275</v>
      </c>
      <c r="H91" s="9" t="s">
        <v>291</v>
      </c>
      <c r="I91" s="9" t="s">
        <v>283</v>
      </c>
      <c r="J91" s="4">
        <v>1.4059999999999999</v>
      </c>
      <c r="K91" s="4" t="s">
        <v>284</v>
      </c>
      <c r="L91" s="4">
        <v>0</v>
      </c>
      <c r="M91" s="4">
        <v>1.4059999999999999</v>
      </c>
      <c r="N91" s="4"/>
      <c r="O91" s="118"/>
      <c r="P91" s="4" t="s">
        <v>293</v>
      </c>
      <c r="Q91" s="4" t="s">
        <v>279</v>
      </c>
      <c r="R91" s="4" t="s">
        <v>3130</v>
      </c>
      <c r="S91" s="4"/>
      <c r="T91" s="18"/>
      <c r="V91" s="7">
        <f>VLOOKUP(F91,[6]农村公路!$I$6:$W$11652,15,0)</f>
        <v>1.4059999999999999</v>
      </c>
      <c r="W91" s="7">
        <f t="shared" si="9"/>
        <v>0</v>
      </c>
      <c r="X91" s="7" t="e">
        <f>VLOOKUP(F91,'[7]乡镇通三级、旅游资源产业路项目明细'!$F$8:$S$1305,14,0)</f>
        <v>#N/A</v>
      </c>
      <c r="AB91" s="7" t="e">
        <f>_xlfn.XLOOKUP(F91,'[8]乡镇通三级、旅游资源产业路项目明细'!$U:$U,'[8]乡镇通三级、旅游资源产业路项目明细'!$U:$U)</f>
        <v>#N/A</v>
      </c>
      <c r="AC91" s="7" t="e">
        <f>VLOOKUP(F91,[9]项目建设投资计划表!$L$7:$O$83,4,0)</f>
        <v>#N/A</v>
      </c>
    </row>
    <row r="92" spans="1:29" ht="28.15" customHeight="1" outlineLevel="3" x14ac:dyDescent="0.4">
      <c r="A92" s="4" t="s">
        <v>14</v>
      </c>
      <c r="B92" s="4" t="s">
        <v>105</v>
      </c>
      <c r="C92" s="4" t="s">
        <v>3048</v>
      </c>
      <c r="D92" s="4" t="s">
        <v>1642</v>
      </c>
      <c r="E92" s="9"/>
      <c r="F92" s="4" t="s">
        <v>3131</v>
      </c>
      <c r="G92" s="4" t="s">
        <v>275</v>
      </c>
      <c r="H92" s="9" t="s">
        <v>291</v>
      </c>
      <c r="I92" s="9" t="s">
        <v>283</v>
      </c>
      <c r="J92" s="4">
        <v>2.35</v>
      </c>
      <c r="K92" s="4">
        <v>3.5</v>
      </c>
      <c r="L92" s="4"/>
      <c r="M92" s="4">
        <v>0.02</v>
      </c>
      <c r="N92" s="4"/>
      <c r="O92" s="118"/>
      <c r="P92" s="4">
        <v>6</v>
      </c>
      <c r="Q92" s="4" t="s">
        <v>279</v>
      </c>
      <c r="R92" s="4" t="s">
        <v>3132</v>
      </c>
      <c r="S92" s="4"/>
      <c r="T92" s="18"/>
      <c r="V92" s="7">
        <f>VLOOKUP(F92,[6]农村公路!$I$6:$W$11652,15,0)</f>
        <v>2.35</v>
      </c>
      <c r="W92" s="7">
        <f t="shared" si="9"/>
        <v>0</v>
      </c>
      <c r="X92" s="7">
        <f>VLOOKUP(F92,'[7]2021年备案'!$F$8:$S$1293,14,0)</f>
        <v>2.33</v>
      </c>
      <c r="Y92" s="7">
        <f>J92-X92</f>
        <v>2.0000000000000018E-2</v>
      </c>
      <c r="Z92" s="7">
        <f>Y92-M92</f>
        <v>0</v>
      </c>
      <c r="AB92" s="7" t="e">
        <f>_xlfn.XLOOKUP(F92,'[8]乡镇通三级、旅游资源产业路项目明细'!$U:$U,'[8]乡镇通三级、旅游资源产业路项目明细'!$U:$U)</f>
        <v>#N/A</v>
      </c>
      <c r="AC92" s="7" t="e">
        <f>VLOOKUP(F92,[9]项目建设投资计划表!$L$7:$O$83,4,0)</f>
        <v>#N/A</v>
      </c>
    </row>
    <row r="93" spans="1:29" ht="28.15" customHeight="1" outlineLevel="3" x14ac:dyDescent="0.4">
      <c r="A93" s="4" t="s">
        <v>14</v>
      </c>
      <c r="B93" s="4" t="s">
        <v>105</v>
      </c>
      <c r="C93" s="4" t="s">
        <v>3073</v>
      </c>
      <c r="D93" s="4" t="s">
        <v>3133</v>
      </c>
      <c r="E93" s="9" t="s">
        <v>33</v>
      </c>
      <c r="F93" s="4" t="s">
        <v>3134</v>
      </c>
      <c r="G93" s="4" t="s">
        <v>275</v>
      </c>
      <c r="H93" s="9" t="s">
        <v>291</v>
      </c>
      <c r="I93" s="9" t="s">
        <v>283</v>
      </c>
      <c r="J93" s="4">
        <v>1.66</v>
      </c>
      <c r="K93" s="4">
        <v>3.5</v>
      </c>
      <c r="L93" s="4"/>
      <c r="M93" s="4">
        <v>0.69599999999999995</v>
      </c>
      <c r="N93" s="4"/>
      <c r="O93" s="118"/>
      <c r="P93" s="4">
        <v>6</v>
      </c>
      <c r="Q93" s="4" t="s">
        <v>279</v>
      </c>
      <c r="R93" s="4" t="s">
        <v>3135</v>
      </c>
      <c r="S93" s="4"/>
      <c r="T93" s="18"/>
      <c r="V93" s="7">
        <f>VLOOKUP(F93,[6]农村公路!$I$6:$W$11652,15,0)</f>
        <v>1.66</v>
      </c>
      <c r="W93" s="7">
        <f t="shared" si="9"/>
        <v>0</v>
      </c>
      <c r="X93" s="7">
        <f>VLOOKUP(F93,'[7]2021年备案'!$F$8:$S$1293,14,0)</f>
        <v>0.96399999999999997</v>
      </c>
      <c r="Y93" s="7">
        <f>J93-X93</f>
        <v>0.69599999999999995</v>
      </c>
      <c r="Z93" s="7">
        <f>Y93-M93</f>
        <v>0</v>
      </c>
      <c r="AB93" s="7" t="e">
        <f>_xlfn.XLOOKUP(F93,'[8]乡镇通三级、旅游资源产业路项目明细'!$U:$U,'[8]乡镇通三级、旅游资源产业路项目明细'!$U:$U)</f>
        <v>#N/A</v>
      </c>
      <c r="AC93" s="7" t="e">
        <f>VLOOKUP(F93,[9]项目建设投资计划表!$L$7:$O$83,4,0)</f>
        <v>#N/A</v>
      </c>
    </row>
    <row r="94" spans="1:29" ht="28.15" customHeight="1" outlineLevel="3" x14ac:dyDescent="0.4">
      <c r="A94" s="4" t="s">
        <v>14</v>
      </c>
      <c r="B94" s="4" t="s">
        <v>105</v>
      </c>
      <c r="C94" s="4" t="s">
        <v>3073</v>
      </c>
      <c r="D94" s="4" t="s">
        <v>3136</v>
      </c>
      <c r="E94" s="9" t="s">
        <v>33</v>
      </c>
      <c r="F94" s="4" t="s">
        <v>3137</v>
      </c>
      <c r="G94" s="4" t="s">
        <v>275</v>
      </c>
      <c r="H94" s="9" t="s">
        <v>291</v>
      </c>
      <c r="I94" s="9" t="s">
        <v>283</v>
      </c>
      <c r="J94" s="4">
        <v>4.3899999999999997</v>
      </c>
      <c r="K94" s="4">
        <v>3.5</v>
      </c>
      <c r="L94" s="4"/>
      <c r="M94" s="4">
        <v>0.44700000000000001</v>
      </c>
      <c r="N94" s="4"/>
      <c r="O94" s="118"/>
      <c r="P94" s="4">
        <v>6</v>
      </c>
      <c r="Q94" s="4" t="s">
        <v>279</v>
      </c>
      <c r="R94" s="4" t="s">
        <v>3138</v>
      </c>
      <c r="S94" s="4"/>
      <c r="T94" s="18"/>
      <c r="V94" s="7">
        <f>VLOOKUP(F94,[6]农村公路!$I$6:$W$11652,15,0)</f>
        <v>4.3899999999999997</v>
      </c>
      <c r="W94" s="7">
        <f t="shared" si="9"/>
        <v>0</v>
      </c>
      <c r="X94" s="7">
        <f>VLOOKUP(F94,'[7]2021年备案'!$F$8:$S$1293,14,0)</f>
        <v>3.9430000000000001</v>
      </c>
      <c r="Y94" s="7">
        <f>J94-X94</f>
        <v>0.44699999999999962</v>
      </c>
      <c r="Z94" s="7">
        <f>Y94-M94</f>
        <v>0</v>
      </c>
      <c r="AB94" s="7" t="e">
        <f>_xlfn.XLOOKUP(F94,'[8]乡镇通三级、旅游资源产业路项目明细'!$U:$U,'[8]乡镇通三级、旅游资源产业路项目明细'!$U:$U)</f>
        <v>#N/A</v>
      </c>
      <c r="AC94" s="7" t="e">
        <f>VLOOKUP(F94,[9]项目建设投资计划表!$L$7:$O$83,4,0)</f>
        <v>#N/A</v>
      </c>
    </row>
    <row r="95" spans="1:29" ht="28.15" customHeight="1" outlineLevel="3" x14ac:dyDescent="0.4">
      <c r="A95" s="4" t="s">
        <v>14</v>
      </c>
      <c r="B95" s="4" t="s">
        <v>105</v>
      </c>
      <c r="C95" s="4" t="s">
        <v>3139</v>
      </c>
      <c r="D95" s="4" t="s">
        <v>3140</v>
      </c>
      <c r="E95" s="9"/>
      <c r="F95" s="4" t="s">
        <v>3141</v>
      </c>
      <c r="G95" s="4" t="s">
        <v>275</v>
      </c>
      <c r="H95" s="9" t="s">
        <v>291</v>
      </c>
      <c r="I95" s="9" t="s">
        <v>283</v>
      </c>
      <c r="J95" s="4">
        <v>2</v>
      </c>
      <c r="K95" s="4">
        <v>3.5</v>
      </c>
      <c r="L95" s="4"/>
      <c r="M95" s="4">
        <v>2</v>
      </c>
      <c r="N95" s="4"/>
      <c r="O95" s="118"/>
      <c r="P95" s="4">
        <v>6</v>
      </c>
      <c r="Q95" s="4" t="s">
        <v>279</v>
      </c>
      <c r="R95" s="4" t="s">
        <v>3142</v>
      </c>
      <c r="S95" s="4"/>
      <c r="T95" s="18"/>
      <c r="V95" s="7">
        <f>VLOOKUP(F95,[6]农村公路!$I$6:$W$11652,15,0)</f>
        <v>2</v>
      </c>
      <c r="W95" s="7">
        <f t="shared" si="9"/>
        <v>0</v>
      </c>
      <c r="X95" s="7" t="e">
        <f>VLOOKUP(F95,'[7]乡镇通三级、旅游资源产业路项目明细'!$F$8:$S$1305,14,0)</f>
        <v>#N/A</v>
      </c>
      <c r="AB95" s="7" t="e">
        <f>_xlfn.XLOOKUP(F95,'[8]乡镇通三级、旅游资源产业路项目明细'!$U:$U,'[8]乡镇通三级、旅游资源产业路项目明细'!$U:$U)</f>
        <v>#N/A</v>
      </c>
      <c r="AC95" s="7" t="e">
        <f>VLOOKUP(F95,[9]项目建设投资计划表!$L$7:$O$83,4,0)</f>
        <v>#N/A</v>
      </c>
    </row>
    <row r="96" spans="1:29" ht="28.15" customHeight="1" outlineLevel="3" x14ac:dyDescent="0.4">
      <c r="A96" s="4" t="s">
        <v>14</v>
      </c>
      <c r="B96" s="4" t="s">
        <v>105</v>
      </c>
      <c r="C96" s="4" t="s">
        <v>3077</v>
      </c>
      <c r="D96" s="4" t="s">
        <v>3143</v>
      </c>
      <c r="E96" s="9"/>
      <c r="F96" s="4" t="s">
        <v>3144</v>
      </c>
      <c r="G96" s="4" t="s">
        <v>275</v>
      </c>
      <c r="H96" s="9" t="s">
        <v>291</v>
      </c>
      <c r="I96" s="9" t="s">
        <v>283</v>
      </c>
      <c r="J96" s="4">
        <v>2.31</v>
      </c>
      <c r="K96" s="4">
        <v>3.5</v>
      </c>
      <c r="L96" s="4"/>
      <c r="M96" s="4">
        <v>1.179</v>
      </c>
      <c r="N96" s="4"/>
      <c r="O96" s="118"/>
      <c r="P96" s="4">
        <v>6</v>
      </c>
      <c r="Q96" s="4" t="s">
        <v>279</v>
      </c>
      <c r="R96" s="4" t="s">
        <v>3145</v>
      </c>
      <c r="S96" s="4"/>
      <c r="T96" s="18"/>
      <c r="V96" s="7">
        <f>VLOOKUP(F96,[6]农村公路!$I$6:$W$11652,15,0)</f>
        <v>2.31</v>
      </c>
      <c r="W96" s="7">
        <f t="shared" si="9"/>
        <v>0</v>
      </c>
      <c r="X96" s="7">
        <f>VLOOKUP(F96,'[7]2021年备案'!$F$8:$S$1293,14,0)</f>
        <v>1.131</v>
      </c>
      <c r="Y96" s="7">
        <f>J96-X96</f>
        <v>1.179</v>
      </c>
      <c r="Z96" s="7">
        <f>Y96-M96</f>
        <v>0</v>
      </c>
      <c r="AB96" s="7" t="e">
        <f>_xlfn.XLOOKUP(F96,'[8]乡镇通三级、旅游资源产业路项目明细'!$U:$U,'[8]乡镇通三级、旅游资源产业路项目明细'!$U:$U)</f>
        <v>#N/A</v>
      </c>
      <c r="AC96" s="7" t="e">
        <f>VLOOKUP(F96,[9]项目建设投资计划表!$L$7:$O$83,4,0)</f>
        <v>#N/A</v>
      </c>
    </row>
    <row r="97" spans="1:29" ht="28.15" customHeight="1" outlineLevel="3" x14ac:dyDescent="0.4">
      <c r="A97" s="4" t="s">
        <v>14</v>
      </c>
      <c r="B97" s="4" t="s">
        <v>105</v>
      </c>
      <c r="C97" s="4" t="s">
        <v>3081</v>
      </c>
      <c r="D97" s="4" t="s">
        <v>3146</v>
      </c>
      <c r="E97" s="9"/>
      <c r="F97" s="4" t="s">
        <v>3147</v>
      </c>
      <c r="G97" s="4" t="s">
        <v>275</v>
      </c>
      <c r="H97" s="9" t="s">
        <v>291</v>
      </c>
      <c r="I97" s="9" t="s">
        <v>283</v>
      </c>
      <c r="J97" s="4">
        <v>1.94</v>
      </c>
      <c r="K97" s="4">
        <v>3.5</v>
      </c>
      <c r="L97" s="4"/>
      <c r="M97" s="4">
        <v>0.23</v>
      </c>
      <c r="N97" s="4"/>
      <c r="O97" s="118"/>
      <c r="P97" s="4">
        <v>6</v>
      </c>
      <c r="Q97" s="4" t="s">
        <v>279</v>
      </c>
      <c r="R97" s="4" t="s">
        <v>3148</v>
      </c>
      <c r="S97" s="4"/>
      <c r="T97" s="18"/>
      <c r="V97" s="7">
        <f>VLOOKUP(F97,[6]农村公路!$I$6:$W$11652,15,0)</f>
        <v>1.94</v>
      </c>
      <c r="W97" s="7">
        <f t="shared" si="9"/>
        <v>0</v>
      </c>
      <c r="X97" s="7" t="e">
        <f>VLOOKUP(F97,'[7]乡镇通三级、旅游资源产业路项目明细'!$F$8:$S$1305,14,0)</f>
        <v>#N/A</v>
      </c>
      <c r="AB97" s="7" t="e">
        <f>_xlfn.XLOOKUP(F97,'[8]乡镇通三级、旅游资源产业路项目明细'!$U:$U,'[8]乡镇通三级、旅游资源产业路项目明细'!$U:$U)</f>
        <v>#N/A</v>
      </c>
      <c r="AC97" s="7" t="e">
        <f>VLOOKUP(F97,[9]项目建设投资计划表!$L$7:$O$83,4,0)</f>
        <v>#N/A</v>
      </c>
    </row>
    <row r="98" spans="1:29" ht="28.15" customHeight="1" outlineLevel="3" x14ac:dyDescent="0.4">
      <c r="A98" s="4" t="s">
        <v>14</v>
      </c>
      <c r="B98" s="4" t="s">
        <v>105</v>
      </c>
      <c r="C98" s="4" t="s">
        <v>3040</v>
      </c>
      <c r="D98" s="4" t="s">
        <v>3149</v>
      </c>
      <c r="E98" s="9"/>
      <c r="F98" s="4" t="s">
        <v>3150</v>
      </c>
      <c r="G98" s="4" t="s">
        <v>275</v>
      </c>
      <c r="H98" s="9" t="s">
        <v>291</v>
      </c>
      <c r="I98" s="9" t="s">
        <v>283</v>
      </c>
      <c r="J98" s="4">
        <v>2.69</v>
      </c>
      <c r="K98" s="4">
        <v>3.5</v>
      </c>
      <c r="L98" s="4"/>
      <c r="M98" s="4">
        <v>2.69</v>
      </c>
      <c r="N98" s="4"/>
      <c r="O98" s="118"/>
      <c r="P98" s="4">
        <v>6</v>
      </c>
      <c r="Q98" s="4" t="s">
        <v>279</v>
      </c>
      <c r="R98" s="4" t="s">
        <v>3151</v>
      </c>
      <c r="S98" s="4"/>
      <c r="T98" s="18"/>
      <c r="V98" s="7">
        <f>VLOOKUP(F98,[6]农村公路!$I$6:$W$11652,15,0)</f>
        <v>2.69</v>
      </c>
      <c r="W98" s="7">
        <f t="shared" si="9"/>
        <v>0</v>
      </c>
      <c r="X98" s="7" t="e">
        <f>VLOOKUP(F98,'[7]乡镇通三级、旅游资源产业路项目明细'!$F$8:$S$1305,14,0)</f>
        <v>#N/A</v>
      </c>
      <c r="AB98" s="7" t="e">
        <f>_xlfn.XLOOKUP(F98,'[8]乡镇通三级、旅游资源产业路项目明细'!$U:$U,'[8]乡镇通三级、旅游资源产业路项目明细'!$U:$U)</f>
        <v>#N/A</v>
      </c>
      <c r="AC98" s="7" t="e">
        <f>VLOOKUP(F98,[9]项目建设投资计划表!$L$7:$O$83,4,0)</f>
        <v>#N/A</v>
      </c>
    </row>
    <row r="99" spans="1:29" ht="28.15" customHeight="1" outlineLevel="3" x14ac:dyDescent="0.4">
      <c r="A99" s="4" t="s">
        <v>14</v>
      </c>
      <c r="B99" s="4" t="s">
        <v>105</v>
      </c>
      <c r="C99" s="4" t="s">
        <v>3040</v>
      </c>
      <c r="D99" s="4" t="s">
        <v>5231</v>
      </c>
      <c r="E99" s="9"/>
      <c r="F99" s="4" t="s">
        <v>3153</v>
      </c>
      <c r="G99" s="4" t="s">
        <v>275</v>
      </c>
      <c r="H99" s="9" t="s">
        <v>291</v>
      </c>
      <c r="I99" s="9" t="s">
        <v>283</v>
      </c>
      <c r="J99" s="4">
        <v>3.04</v>
      </c>
      <c r="K99" s="4">
        <v>3.5</v>
      </c>
      <c r="L99" s="4"/>
      <c r="M99" s="4">
        <v>3.04</v>
      </c>
      <c r="N99" s="4"/>
      <c r="O99" s="118"/>
      <c r="P99" s="4">
        <v>6</v>
      </c>
      <c r="Q99" s="4" t="s">
        <v>279</v>
      </c>
      <c r="R99" s="4" t="s">
        <v>3154</v>
      </c>
      <c r="S99" s="4"/>
      <c r="T99" s="18"/>
      <c r="V99" s="7">
        <f>VLOOKUP(F99,[6]农村公路!$I$6:$W$11652,15,0)</f>
        <v>3.04</v>
      </c>
      <c r="W99" s="7">
        <f t="shared" si="9"/>
        <v>0</v>
      </c>
      <c r="X99" s="7" t="e">
        <f>VLOOKUP(F99,'[7]乡镇通三级、旅游资源产业路项目明细'!$F$8:$S$1305,14,0)</f>
        <v>#N/A</v>
      </c>
      <c r="AB99" s="7" t="e">
        <f>_xlfn.XLOOKUP(F99,'[8]乡镇通三级、旅游资源产业路项目明细'!$U:$U,'[8]乡镇通三级、旅游资源产业路项目明细'!$U:$U)</f>
        <v>#N/A</v>
      </c>
      <c r="AC99" s="7" t="e">
        <f>VLOOKUP(F99,[9]项目建设投资计划表!$L$7:$O$83,4,0)</f>
        <v>#N/A</v>
      </c>
    </row>
    <row r="100" spans="1:29" ht="28.15" customHeight="1" outlineLevel="3" x14ac:dyDescent="0.4">
      <c r="A100" s="4" t="s">
        <v>14</v>
      </c>
      <c r="B100" s="4" t="s">
        <v>105</v>
      </c>
      <c r="C100" s="4" t="s">
        <v>3155</v>
      </c>
      <c r="D100" s="4" t="s">
        <v>3156</v>
      </c>
      <c r="E100" s="9"/>
      <c r="F100" s="4" t="s">
        <v>3157</v>
      </c>
      <c r="G100" s="4" t="s">
        <v>275</v>
      </c>
      <c r="H100" s="9" t="s">
        <v>291</v>
      </c>
      <c r="I100" s="9" t="s">
        <v>3158</v>
      </c>
      <c r="J100" s="4">
        <v>1.222</v>
      </c>
      <c r="K100" s="4">
        <v>3.5</v>
      </c>
      <c r="L100" s="4"/>
      <c r="M100" s="4">
        <v>0.9</v>
      </c>
      <c r="N100" s="4"/>
      <c r="O100" s="118"/>
      <c r="P100" s="4">
        <v>6</v>
      </c>
      <c r="Q100" s="4" t="s">
        <v>279</v>
      </c>
      <c r="R100" s="4" t="s">
        <v>3159</v>
      </c>
      <c r="S100" s="4"/>
      <c r="T100" s="18"/>
      <c r="V100" s="7">
        <f>VLOOKUP(F100,[6]农村公路!$I$6:$W$11652,15,0)</f>
        <v>1.222</v>
      </c>
      <c r="W100" s="7">
        <f t="shared" si="9"/>
        <v>0</v>
      </c>
      <c r="X100" s="7" t="e">
        <f>VLOOKUP(F100,'[7]乡镇通三级、旅游资源产业路项目明细'!$F$8:$S$1305,14,0)</f>
        <v>#N/A</v>
      </c>
      <c r="AB100" s="7" t="e">
        <f>_xlfn.XLOOKUP(F100,'[8]乡镇通三级、旅游资源产业路项目明细'!$U:$U,'[8]乡镇通三级、旅游资源产业路项目明细'!$U:$U)</f>
        <v>#N/A</v>
      </c>
      <c r="AC100" s="7" t="e">
        <f>VLOOKUP(F100,[9]项目建设投资计划表!$L$7:$O$83,4,0)</f>
        <v>#N/A</v>
      </c>
    </row>
    <row r="101" spans="1:29" ht="28.15" customHeight="1" outlineLevel="3" x14ac:dyDescent="0.4">
      <c r="A101" s="4" t="s">
        <v>14</v>
      </c>
      <c r="B101" s="4" t="s">
        <v>105</v>
      </c>
      <c r="C101" s="4" t="s">
        <v>3160</v>
      </c>
      <c r="D101" s="4" t="s">
        <v>3161</v>
      </c>
      <c r="E101" s="9"/>
      <c r="F101" s="4" t="s">
        <v>3162</v>
      </c>
      <c r="G101" s="4" t="s">
        <v>275</v>
      </c>
      <c r="H101" s="9" t="s">
        <v>291</v>
      </c>
      <c r="I101" s="9" t="s">
        <v>283</v>
      </c>
      <c r="J101" s="4">
        <v>3</v>
      </c>
      <c r="K101" s="4">
        <v>3.5</v>
      </c>
      <c r="L101" s="4"/>
      <c r="M101" s="4">
        <v>0.9</v>
      </c>
      <c r="N101" s="4"/>
      <c r="O101" s="118"/>
      <c r="P101" s="4">
        <v>6</v>
      </c>
      <c r="Q101" s="4" t="s">
        <v>279</v>
      </c>
      <c r="R101" s="4" t="s">
        <v>3163</v>
      </c>
      <c r="S101" s="4"/>
      <c r="T101" s="18"/>
      <c r="V101" s="7">
        <f>VLOOKUP(F101,[6]农村公路!$I$6:$W$11652,15,0)</f>
        <v>3</v>
      </c>
      <c r="W101" s="7">
        <f t="shared" si="9"/>
        <v>0</v>
      </c>
      <c r="X101" s="7" t="e">
        <f>VLOOKUP(F101,'[7]乡镇通三级、旅游资源产业路项目明细'!$F$8:$S$1305,14,0)</f>
        <v>#N/A</v>
      </c>
      <c r="AB101" s="7" t="e">
        <f>_xlfn.XLOOKUP(F101,'[8]乡镇通三级、旅游资源产业路项目明细'!$U:$U,'[8]乡镇通三级、旅游资源产业路项目明细'!$U:$U)</f>
        <v>#N/A</v>
      </c>
      <c r="AC101" s="7" t="e">
        <f>VLOOKUP(F101,[9]项目建设投资计划表!$L$7:$O$83,4,0)</f>
        <v>#N/A</v>
      </c>
    </row>
    <row r="102" spans="1:29" ht="28.15" customHeight="1" outlineLevel="3" x14ac:dyDescent="0.4">
      <c r="A102" s="4" t="s">
        <v>14</v>
      </c>
      <c r="B102" s="4" t="s">
        <v>105</v>
      </c>
      <c r="C102" s="4" t="s">
        <v>3077</v>
      </c>
      <c r="D102" s="4" t="s">
        <v>3164</v>
      </c>
      <c r="E102" s="9" t="s">
        <v>33</v>
      </c>
      <c r="F102" s="4" t="s">
        <v>3165</v>
      </c>
      <c r="G102" s="4" t="s">
        <v>275</v>
      </c>
      <c r="H102" s="9" t="s">
        <v>291</v>
      </c>
      <c r="I102" s="9" t="s">
        <v>3166</v>
      </c>
      <c r="J102" s="4">
        <v>4.0620000000000003</v>
      </c>
      <c r="K102" s="4">
        <v>6</v>
      </c>
      <c r="L102" s="4"/>
      <c r="M102" s="4">
        <v>2.5</v>
      </c>
      <c r="N102" s="4"/>
      <c r="O102" s="118"/>
      <c r="P102" s="4">
        <v>6</v>
      </c>
      <c r="Q102" s="4" t="s">
        <v>279</v>
      </c>
      <c r="R102" s="4" t="s">
        <v>3167</v>
      </c>
      <c r="S102" s="4"/>
      <c r="T102" s="18"/>
      <c r="V102" s="7">
        <f>VLOOKUP(F102,[6]农村公路!$I$6:$W$11652,15,0)</f>
        <v>4.0620000000000003</v>
      </c>
      <c r="W102" s="7">
        <f t="shared" si="9"/>
        <v>0</v>
      </c>
      <c r="X102" s="7" t="e">
        <f>VLOOKUP(F102,'[7]乡镇通三级、旅游资源产业路项目明细'!$F$8:$S$1305,14,0)</f>
        <v>#N/A</v>
      </c>
      <c r="AB102" s="7" t="e">
        <f>_xlfn.XLOOKUP(F102,'[8]乡镇通三级、旅游资源产业路项目明细'!$U:$U,'[8]乡镇通三级、旅游资源产业路项目明细'!$U:$U)</f>
        <v>#N/A</v>
      </c>
      <c r="AC102" s="7" t="e">
        <f>VLOOKUP(F102,[9]项目建设投资计划表!$L$7:$O$83,4,0)</f>
        <v>#N/A</v>
      </c>
    </row>
    <row r="103" spans="1:29" ht="28.15" customHeight="1" outlineLevel="3" x14ac:dyDescent="0.4">
      <c r="A103" s="4" t="s">
        <v>14</v>
      </c>
      <c r="B103" s="4" t="s">
        <v>105</v>
      </c>
      <c r="C103" s="4" t="s">
        <v>3077</v>
      </c>
      <c r="D103" s="4" t="s">
        <v>3168</v>
      </c>
      <c r="E103" s="9" t="s">
        <v>33</v>
      </c>
      <c r="F103" s="4" t="s">
        <v>3169</v>
      </c>
      <c r="G103" s="4" t="s">
        <v>275</v>
      </c>
      <c r="H103" s="9" t="s">
        <v>291</v>
      </c>
      <c r="I103" s="9" t="s">
        <v>3170</v>
      </c>
      <c r="J103" s="4">
        <v>14.691000000000001</v>
      </c>
      <c r="K103" s="4">
        <v>5</v>
      </c>
      <c r="L103" s="4"/>
      <c r="M103" s="4">
        <v>2.5</v>
      </c>
      <c r="N103" s="4"/>
      <c r="O103" s="118"/>
      <c r="P103" s="4">
        <v>6</v>
      </c>
      <c r="Q103" s="4" t="s">
        <v>279</v>
      </c>
      <c r="R103" s="4" t="s">
        <v>3171</v>
      </c>
      <c r="S103" s="4"/>
      <c r="T103" s="18"/>
      <c r="V103" s="7">
        <f>VLOOKUP(F103,[6]农村公路!$I$6:$W$11652,15,0)</f>
        <v>14.691000000000001</v>
      </c>
      <c r="W103" s="7">
        <f t="shared" si="9"/>
        <v>0</v>
      </c>
      <c r="X103" s="7" t="e">
        <f>VLOOKUP(F103,'[7]乡镇通三级、旅游资源产业路项目明细'!$F$8:$S$1305,14,0)</f>
        <v>#N/A</v>
      </c>
      <c r="AB103" s="7" t="e">
        <f>_xlfn.XLOOKUP(F103,'[8]乡镇通三级、旅游资源产业路项目明细'!$U:$U,'[8]乡镇通三级、旅游资源产业路项目明细'!$U:$U)</f>
        <v>#N/A</v>
      </c>
      <c r="AC103" s="7" t="e">
        <f>VLOOKUP(F103,[9]项目建设投资计划表!$L$7:$O$83,4,0)</f>
        <v>#N/A</v>
      </c>
    </row>
  </sheetData>
  <autoFilter ref="A4:AD103" xr:uid="{00000000-0009-0000-0000-000006000000}"/>
  <mergeCells count="8">
    <mergeCell ref="A1:B1"/>
    <mergeCell ref="C1:D1"/>
    <mergeCell ref="A2:S2"/>
    <mergeCell ref="A3:E3"/>
    <mergeCell ref="F3:L3"/>
    <mergeCell ref="N3:Q3"/>
    <mergeCell ref="R3:R4"/>
    <mergeCell ref="S3:S4"/>
  </mergeCells>
  <phoneticPr fontId="38" type="noConversion"/>
  <conditionalFormatting sqref="T1:T1048576">
    <cfRule type="cellIs" dxfId="2" priority="1" operator="lessThan">
      <formula>0</formula>
    </cfRule>
  </conditionalFormatting>
  <pageMargins left="0.70866141732283472" right="0.70866141732283472" top="0.74803149606299213" bottom="0.74803149606299213" header="0.31496062992125984" footer="0.31496062992125984"/>
  <pageSetup paperSize="9" scale="60" fitToHeight="0" orientation="landscape" r:id="rId1"/>
  <headerFooter>
    <oddFooter>&amp;C&amp;"宋体,常规"第 &amp;P 页，共 &amp;N 页</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pageSetUpPr fitToPage="1"/>
  </sheetPr>
  <dimension ref="A1:AC115"/>
  <sheetViews>
    <sheetView zoomScale="70" zoomScaleNormal="70" workbookViewId="0">
      <selection activeCell="D11" sqref="D11"/>
    </sheetView>
  </sheetViews>
  <sheetFormatPr defaultColWidth="9.1328125" defaultRowHeight="13.9" outlineLevelRow="3" x14ac:dyDescent="0.4"/>
  <cols>
    <col min="1" max="1" width="18.1328125" style="7" customWidth="1"/>
    <col min="2" max="3" width="9.1328125" style="7"/>
    <col min="4" max="4" width="10.46484375" style="7" customWidth="1"/>
    <col min="5" max="5" width="9.1328125" style="1" hidden="1" customWidth="1"/>
    <col min="6" max="6" width="38.73046875" style="7" customWidth="1"/>
    <col min="7" max="7" width="20.86328125" style="8" customWidth="1"/>
    <col min="8" max="8" width="12.46484375" style="7" hidden="1" customWidth="1"/>
    <col min="9" max="9" width="17.59765625" style="7" customWidth="1"/>
    <col min="10" max="10" width="9.1328125" style="7" customWidth="1"/>
    <col min="11" max="13" width="9.1328125" style="1" hidden="1" customWidth="1"/>
    <col min="14" max="14" width="9.86328125" style="7" customWidth="1"/>
    <col min="15" max="15" width="9.1328125" style="7"/>
    <col min="16" max="16" width="9.1328125" style="7" hidden="1" customWidth="1"/>
    <col min="17" max="17" width="0" style="7" hidden="1" customWidth="1"/>
    <col min="18" max="18" width="19.3984375" style="7" customWidth="1"/>
    <col min="19" max="20" width="15.73046875" style="7" customWidth="1"/>
    <col min="21" max="27" width="9.1328125" style="7"/>
    <col min="28" max="28" width="19.59765625" style="7" customWidth="1"/>
    <col min="29" max="16384" width="9.1328125" style="7"/>
  </cols>
  <sheetData>
    <row r="1" spans="1:29" x14ac:dyDescent="0.4">
      <c r="A1" s="366" t="s">
        <v>8666</v>
      </c>
      <c r="B1" s="366"/>
      <c r="C1" s="367"/>
      <c r="D1" s="367"/>
    </row>
    <row r="2" spans="1:29" ht="38.25" customHeight="1" x14ac:dyDescent="0.4">
      <c r="A2" s="368" t="s">
        <v>8534</v>
      </c>
      <c r="B2" s="368"/>
      <c r="C2" s="368"/>
      <c r="D2" s="368"/>
      <c r="E2" s="368"/>
      <c r="F2" s="368"/>
      <c r="G2" s="368"/>
      <c r="H2" s="368"/>
      <c r="I2" s="368"/>
      <c r="J2" s="368"/>
      <c r="K2" s="368"/>
      <c r="L2" s="368"/>
      <c r="M2" s="368"/>
      <c r="N2" s="368"/>
      <c r="O2" s="368"/>
      <c r="P2" s="368"/>
      <c r="Q2" s="368"/>
      <c r="R2" s="368"/>
      <c r="S2" s="368"/>
      <c r="T2" s="15"/>
    </row>
    <row r="3" spans="1:29" ht="34.15" customHeight="1" x14ac:dyDescent="0.4">
      <c r="A3" s="369" t="s">
        <v>250</v>
      </c>
      <c r="B3" s="369"/>
      <c r="C3" s="369"/>
      <c r="D3" s="369"/>
      <c r="E3" s="369"/>
      <c r="F3" s="370" t="s">
        <v>251</v>
      </c>
      <c r="G3" s="371"/>
      <c r="H3" s="371"/>
      <c r="I3" s="371"/>
      <c r="J3" s="371"/>
      <c r="K3" s="371"/>
      <c r="L3" s="372"/>
      <c r="M3" s="12"/>
      <c r="N3" s="373" t="s">
        <v>8646</v>
      </c>
      <c r="O3" s="373"/>
      <c r="P3" s="373"/>
      <c r="Q3" s="373"/>
      <c r="R3" s="374" t="s">
        <v>253</v>
      </c>
      <c r="S3" s="374" t="s">
        <v>4</v>
      </c>
      <c r="T3" s="16"/>
      <c r="X3" s="7" t="s">
        <v>254</v>
      </c>
      <c r="Y3" s="7" t="s">
        <v>255</v>
      </c>
      <c r="AA3" s="7" t="s">
        <v>256</v>
      </c>
      <c r="AB3" s="7" t="s">
        <v>257</v>
      </c>
      <c r="AC3" s="7" t="s">
        <v>258</v>
      </c>
    </row>
    <row r="4" spans="1:29" ht="38.25" x14ac:dyDescent="0.4">
      <c r="A4" s="10" t="s">
        <v>2</v>
      </c>
      <c r="B4" s="10" t="s">
        <v>189</v>
      </c>
      <c r="C4" s="10" t="s">
        <v>259</v>
      </c>
      <c r="D4" s="10" t="s">
        <v>260</v>
      </c>
      <c r="E4" s="10" t="s">
        <v>261</v>
      </c>
      <c r="F4" s="10" t="s">
        <v>36</v>
      </c>
      <c r="G4" s="10" t="s">
        <v>262</v>
      </c>
      <c r="H4" s="10" t="s">
        <v>38</v>
      </c>
      <c r="I4" s="10" t="s">
        <v>263</v>
      </c>
      <c r="J4" s="10" t="s">
        <v>264</v>
      </c>
      <c r="K4" s="10" t="s">
        <v>265</v>
      </c>
      <c r="L4" s="10" t="s">
        <v>266</v>
      </c>
      <c r="M4" s="10" t="s">
        <v>267</v>
      </c>
      <c r="N4" s="283" t="s">
        <v>8752</v>
      </c>
      <c r="O4" s="282" t="s">
        <v>8757</v>
      </c>
      <c r="P4" s="10" t="s">
        <v>269</v>
      </c>
      <c r="Q4" s="10" t="s">
        <v>270</v>
      </c>
      <c r="R4" s="374"/>
      <c r="S4" s="374"/>
      <c r="T4" s="16"/>
    </row>
    <row r="5" spans="1:29" s="1" customFormat="1" ht="28.15" customHeight="1" outlineLevel="1" x14ac:dyDescent="0.4">
      <c r="A5" s="11" t="s">
        <v>14</v>
      </c>
      <c r="B5" s="4"/>
      <c r="C5" s="4"/>
      <c r="D5" s="4"/>
      <c r="E5" s="9"/>
      <c r="F5" s="4"/>
      <c r="G5" s="4"/>
      <c r="H5" s="9"/>
      <c r="I5" s="9"/>
      <c r="J5" s="4">
        <f>SUBTOTAL(9,J7:J115)</f>
        <v>185.26000000000005</v>
      </c>
      <c r="K5" s="4"/>
      <c r="L5" s="4"/>
      <c r="M5" s="4">
        <f>SUBTOTAL(9,M7:M115)</f>
        <v>182.56000000000006</v>
      </c>
      <c r="N5" s="13">
        <f>VLOOKUP(A5,'附表4 农村公路 (分县)'!$B$6:$P$18,15,0)</f>
        <v>182.6</v>
      </c>
      <c r="O5" s="13">
        <f>VLOOKUP(A5,'附表4 农村公路 (分县)'!$B$6:$Q$18,16,0)</f>
        <v>14608</v>
      </c>
      <c r="P5" s="4"/>
      <c r="Q5" s="4"/>
      <c r="R5" s="4"/>
      <c r="S5" s="4"/>
      <c r="T5" s="18">
        <f>J5-N5</f>
        <v>2.6600000000000534</v>
      </c>
    </row>
    <row r="6" spans="1:29" s="1" customFormat="1" ht="28.15" customHeight="1" outlineLevel="2" x14ac:dyDescent="0.4">
      <c r="A6" s="4"/>
      <c r="B6" s="11" t="s">
        <v>223</v>
      </c>
      <c r="C6" s="4"/>
      <c r="D6" s="4"/>
      <c r="E6" s="9"/>
      <c r="F6" s="4"/>
      <c r="G6" s="4"/>
      <c r="H6" s="9"/>
      <c r="I6" s="9"/>
      <c r="J6" s="4">
        <f>SUBTOTAL(9,J7:J7)</f>
        <v>0.7</v>
      </c>
      <c r="K6" s="4"/>
      <c r="L6" s="4"/>
      <c r="M6" s="4">
        <f>SUBTOTAL(9,M7:M7)</f>
        <v>0.7</v>
      </c>
      <c r="N6" s="4">
        <f>VLOOKUP(B6,'附表4 农村公路 (分县)'!$C$6:$P$18,14,0)</f>
        <v>0.7</v>
      </c>
      <c r="O6" s="118">
        <f>VLOOKUP(B6,'附表4 农村公路 (分县)'!$C$6:$Q$18,15,0)</f>
        <v>56</v>
      </c>
      <c r="P6" s="4"/>
      <c r="Q6" s="4"/>
      <c r="R6" s="4"/>
      <c r="S6" s="4"/>
      <c r="T6" s="19">
        <f>J6-N6</f>
        <v>0</v>
      </c>
    </row>
    <row r="7" spans="1:29" ht="28.15" customHeight="1" outlineLevel="3" x14ac:dyDescent="0.4">
      <c r="A7" s="4" t="s">
        <v>14</v>
      </c>
      <c r="B7" s="4" t="s">
        <v>223</v>
      </c>
      <c r="C7" s="4" t="s">
        <v>2585</v>
      </c>
      <c r="D7" s="4" t="s">
        <v>1843</v>
      </c>
      <c r="E7" s="9"/>
      <c r="F7" s="4" t="s">
        <v>2589</v>
      </c>
      <c r="G7" s="4" t="s">
        <v>327</v>
      </c>
      <c r="H7" s="9" t="s">
        <v>291</v>
      </c>
      <c r="I7" s="9" t="s">
        <v>283</v>
      </c>
      <c r="J7" s="4">
        <v>0.7</v>
      </c>
      <c r="K7" s="4" t="s">
        <v>527</v>
      </c>
      <c r="L7" s="4" t="s">
        <v>1259</v>
      </c>
      <c r="M7" s="4">
        <v>0.7</v>
      </c>
      <c r="N7" s="4"/>
      <c r="O7" s="118"/>
      <c r="P7" s="4" t="s">
        <v>293</v>
      </c>
      <c r="Q7" s="4" t="s">
        <v>279</v>
      </c>
      <c r="R7" s="4" t="s">
        <v>1843</v>
      </c>
      <c r="S7" s="4"/>
      <c r="T7" s="18"/>
      <c r="V7" s="7">
        <f>VLOOKUP(F7,[6]农村公路!$I$6:$W$11652,15,0)</f>
        <v>0.7</v>
      </c>
      <c r="W7" s="7">
        <f>J7-V7</f>
        <v>0</v>
      </c>
      <c r="X7" s="7" t="e">
        <f>VLOOKUP(F7,'[7]乡镇通三级、旅游资源产业路项目明细'!$F$8:$S$1305,14,0)</f>
        <v>#N/A</v>
      </c>
      <c r="AB7" s="7" t="e">
        <f>_xlfn.XLOOKUP(F7,'[8]乡镇通三级、旅游资源产业路项目明细'!$U:$U,'[8]乡镇通三级、旅游资源产业路项目明细'!$U:$U)</f>
        <v>#N/A</v>
      </c>
      <c r="AC7" s="7" t="e">
        <f>VLOOKUP(F7,[9]项目建设投资计划表!$L$7:$O$83,4,0)</f>
        <v>#N/A</v>
      </c>
    </row>
    <row r="8" spans="1:29" s="1" customFormat="1" ht="28.15" customHeight="1" outlineLevel="2" x14ac:dyDescent="0.4">
      <c r="A8" s="4"/>
      <c r="B8" s="11" t="s">
        <v>224</v>
      </c>
      <c r="C8" s="4"/>
      <c r="D8" s="4"/>
      <c r="E8" s="9"/>
      <c r="F8" s="4"/>
      <c r="G8" s="4"/>
      <c r="H8" s="9"/>
      <c r="I8" s="9"/>
      <c r="J8" s="4">
        <f>SUBTOTAL(9,J9:J10)</f>
        <v>3.0819999999999999</v>
      </c>
      <c r="K8" s="4"/>
      <c r="L8" s="4"/>
      <c r="M8" s="4">
        <f>SUBTOTAL(9,M9:M10)</f>
        <v>3.0819999999999999</v>
      </c>
      <c r="N8" s="4">
        <f>VLOOKUP(B8,'附表4 农村公路 (分县)'!$C$6:$P$18,14,0)</f>
        <v>3.1</v>
      </c>
      <c r="O8" s="118">
        <f>VLOOKUP(B8,'附表4 农村公路 (分县)'!$C$6:$Q$18,15,0)</f>
        <v>248</v>
      </c>
      <c r="P8" s="4"/>
      <c r="Q8" s="4"/>
      <c r="R8" s="4"/>
      <c r="S8" s="4"/>
      <c r="T8" s="18">
        <f>J8-N8</f>
        <v>-1.8000000000000238E-2</v>
      </c>
    </row>
    <row r="9" spans="1:29" ht="28.15" customHeight="1" outlineLevel="3" x14ac:dyDescent="0.4">
      <c r="A9" s="4" t="s">
        <v>14</v>
      </c>
      <c r="B9" s="4" t="s">
        <v>224</v>
      </c>
      <c r="C9" s="4" t="s">
        <v>2602</v>
      </c>
      <c r="D9" s="4" t="s">
        <v>2603</v>
      </c>
      <c r="E9" s="9"/>
      <c r="F9" s="4" t="s">
        <v>2604</v>
      </c>
      <c r="G9" s="4" t="s">
        <v>327</v>
      </c>
      <c r="H9" s="9" t="s">
        <v>291</v>
      </c>
      <c r="I9" s="9" t="s">
        <v>283</v>
      </c>
      <c r="J9" s="4">
        <v>2.12</v>
      </c>
      <c r="K9" s="4" t="s">
        <v>284</v>
      </c>
      <c r="L9" s="4" t="s">
        <v>1259</v>
      </c>
      <c r="M9" s="4">
        <v>2.12</v>
      </c>
      <c r="N9" s="4"/>
      <c r="O9" s="118"/>
      <c r="P9" s="4" t="s">
        <v>277</v>
      </c>
      <c r="Q9" s="4" t="s">
        <v>279</v>
      </c>
      <c r="R9" s="4" t="s">
        <v>2603</v>
      </c>
      <c r="S9" s="4"/>
      <c r="T9" s="18"/>
      <c r="V9" s="7">
        <f>VLOOKUP(F9,[6]农村公路!$I$6:$W$11652,15,0)</f>
        <v>2.12</v>
      </c>
      <c r="W9" s="7">
        <f>J9-V9</f>
        <v>0</v>
      </c>
      <c r="X9" s="7" t="e">
        <f>VLOOKUP(F9,'[7]乡镇通三级、旅游资源产业路项目明细'!$F$8:$S$1305,14,0)</f>
        <v>#N/A</v>
      </c>
      <c r="AB9" s="7" t="e">
        <f>_xlfn.XLOOKUP(F9,'[8]乡镇通三级、旅游资源产业路项目明细'!$U:$U,'[8]乡镇通三级、旅游资源产业路项目明细'!$U:$U)</f>
        <v>#N/A</v>
      </c>
      <c r="AC9" s="7" t="e">
        <f>VLOOKUP(F9,[9]项目建设投资计划表!$L$7:$O$83,4,0)</f>
        <v>#N/A</v>
      </c>
    </row>
    <row r="10" spans="1:29" ht="28.15" customHeight="1" outlineLevel="3" x14ac:dyDescent="0.4">
      <c r="A10" s="4" t="s">
        <v>14</v>
      </c>
      <c r="B10" s="4" t="s">
        <v>224</v>
      </c>
      <c r="C10" s="4" t="s">
        <v>2605</v>
      </c>
      <c r="D10" s="4" t="s">
        <v>2606</v>
      </c>
      <c r="E10" s="9"/>
      <c r="F10" s="4" t="s">
        <v>2607</v>
      </c>
      <c r="G10" s="4" t="s">
        <v>327</v>
      </c>
      <c r="H10" s="9" t="s">
        <v>291</v>
      </c>
      <c r="I10" s="9" t="s">
        <v>2608</v>
      </c>
      <c r="J10" s="4">
        <v>0.96199999999999997</v>
      </c>
      <c r="K10" s="4" t="s">
        <v>284</v>
      </c>
      <c r="L10" s="4" t="s">
        <v>1259</v>
      </c>
      <c r="M10" s="4">
        <v>0.96199999999999997</v>
      </c>
      <c r="N10" s="4"/>
      <c r="O10" s="118"/>
      <c r="P10" s="4" t="s">
        <v>277</v>
      </c>
      <c r="Q10" s="4" t="s">
        <v>279</v>
      </c>
      <c r="R10" s="4" t="s">
        <v>2606</v>
      </c>
      <c r="S10" s="4"/>
      <c r="T10" s="18"/>
      <c r="V10" s="7">
        <f>VLOOKUP(F10,[6]农村公路!$I$6:$W$11652,15,0)</f>
        <v>0.96199999999999997</v>
      </c>
      <c r="W10" s="7">
        <f>J10-V10</f>
        <v>0</v>
      </c>
      <c r="X10" s="7" t="e">
        <f>VLOOKUP(F10,'[7]乡镇通三级、旅游资源产业路项目明细'!$F$8:$S$1305,14,0)</f>
        <v>#N/A</v>
      </c>
      <c r="AB10" s="7" t="e">
        <f>_xlfn.XLOOKUP(F10,'[8]乡镇通三级、旅游资源产业路项目明细'!$U:$U,'[8]乡镇通三级、旅游资源产业路项目明细'!$U:$U)</f>
        <v>#N/A</v>
      </c>
      <c r="AC10" s="7" t="e">
        <f>VLOOKUP(F10,[9]项目建设投资计划表!$L$7:$O$83,4,0)</f>
        <v>#N/A</v>
      </c>
    </row>
    <row r="11" spans="1:29" s="1" customFormat="1" ht="28.15" customHeight="1" outlineLevel="2" x14ac:dyDescent="0.4">
      <c r="A11" s="4"/>
      <c r="B11" s="11" t="s">
        <v>114</v>
      </c>
      <c r="C11" s="4"/>
      <c r="D11" s="4"/>
      <c r="E11" s="9"/>
      <c r="F11" s="4"/>
      <c r="G11" s="4"/>
      <c r="H11" s="9"/>
      <c r="I11" s="9"/>
      <c r="J11" s="4">
        <f>SUBTOTAL(9,J12:J43)</f>
        <v>34.840000000000003</v>
      </c>
      <c r="K11" s="4"/>
      <c r="L11" s="4"/>
      <c r="M11" s="4">
        <f>SUBTOTAL(9,M12:M43)</f>
        <v>34.840000000000003</v>
      </c>
      <c r="N11" s="4">
        <f>VLOOKUP(B11,'附表4 农村公路 (分县)'!$C$6:$P$18,14,0)</f>
        <v>34.799999999999997</v>
      </c>
      <c r="O11" s="118">
        <f>VLOOKUP(B11,'附表4 农村公路 (分县)'!$C$6:$Q$18,15,0)</f>
        <v>2784</v>
      </c>
      <c r="P11" s="4"/>
      <c r="Q11" s="4"/>
      <c r="R11" s="4"/>
      <c r="S11" s="4"/>
      <c r="T11" s="18">
        <f>J11-N11</f>
        <v>4.0000000000006253E-2</v>
      </c>
    </row>
    <row r="12" spans="1:29" ht="28.15" customHeight="1" outlineLevel="3" x14ac:dyDescent="0.4">
      <c r="A12" s="4" t="s">
        <v>14</v>
      </c>
      <c r="B12" s="4" t="s">
        <v>114</v>
      </c>
      <c r="C12" s="4" t="s">
        <v>2638</v>
      </c>
      <c r="D12" s="4" t="s">
        <v>2639</v>
      </c>
      <c r="E12" s="9"/>
      <c r="F12" s="4" t="s">
        <v>2640</v>
      </c>
      <c r="G12" s="4" t="s">
        <v>327</v>
      </c>
      <c r="H12" s="9" t="s">
        <v>291</v>
      </c>
      <c r="I12" s="9" t="s">
        <v>283</v>
      </c>
      <c r="J12" s="4">
        <v>1.85</v>
      </c>
      <c r="K12" s="4" t="s">
        <v>377</v>
      </c>
      <c r="L12" s="4" t="s">
        <v>1259</v>
      </c>
      <c r="M12" s="4">
        <v>1.85</v>
      </c>
      <c r="N12" s="4"/>
      <c r="O12" s="118"/>
      <c r="P12" s="4" t="s">
        <v>277</v>
      </c>
      <c r="Q12" s="4" t="s">
        <v>279</v>
      </c>
      <c r="R12" s="4" t="s">
        <v>2639</v>
      </c>
      <c r="S12" s="4"/>
      <c r="T12" s="18"/>
      <c r="V12" s="7">
        <f>VLOOKUP(F12,[6]农村公路!$I$6:$W$11652,15,0)</f>
        <v>1.85</v>
      </c>
      <c r="W12" s="7">
        <f t="shared" ref="W12:W43" si="0">J12-V12</f>
        <v>0</v>
      </c>
      <c r="X12" s="7" t="e">
        <f>VLOOKUP(F12,'[7]乡镇通三级、旅游资源产业路项目明细'!$F$8:$S$1305,14,0)</f>
        <v>#N/A</v>
      </c>
      <c r="AB12" s="7" t="e">
        <f>_xlfn.XLOOKUP(F12,'[8]乡镇通三级、旅游资源产业路项目明细'!$U:$U,'[8]乡镇通三级、旅游资源产业路项目明细'!$U:$U)</f>
        <v>#N/A</v>
      </c>
      <c r="AC12" s="7" t="e">
        <f>VLOOKUP(F12,[9]项目建设投资计划表!$L$7:$O$83,4,0)</f>
        <v>#N/A</v>
      </c>
    </row>
    <row r="13" spans="1:29" ht="28.15" customHeight="1" outlineLevel="3" x14ac:dyDescent="0.4">
      <c r="A13" s="4" t="s">
        <v>14</v>
      </c>
      <c r="B13" s="4" t="s">
        <v>114</v>
      </c>
      <c r="C13" s="4" t="s">
        <v>2641</v>
      </c>
      <c r="D13" s="4" t="s">
        <v>2642</v>
      </c>
      <c r="E13" s="9"/>
      <c r="F13" s="4" t="s">
        <v>2643</v>
      </c>
      <c r="G13" s="4" t="s">
        <v>327</v>
      </c>
      <c r="H13" s="9" t="s">
        <v>291</v>
      </c>
      <c r="I13" s="9" t="s">
        <v>283</v>
      </c>
      <c r="J13" s="4">
        <v>0.3</v>
      </c>
      <c r="K13" s="4" t="s">
        <v>377</v>
      </c>
      <c r="L13" s="4" t="s">
        <v>1259</v>
      </c>
      <c r="M13" s="4">
        <v>0.3</v>
      </c>
      <c r="N13" s="4"/>
      <c r="O13" s="118"/>
      <c r="P13" s="4" t="s">
        <v>277</v>
      </c>
      <c r="Q13" s="4" t="s">
        <v>279</v>
      </c>
      <c r="R13" s="4" t="s">
        <v>2642</v>
      </c>
      <c r="S13" s="4"/>
      <c r="T13" s="18"/>
      <c r="V13" s="7">
        <f>VLOOKUP(F13,[6]农村公路!$I$6:$W$11652,15,0)</f>
        <v>0.3</v>
      </c>
      <c r="W13" s="7">
        <f t="shared" si="0"/>
        <v>0</v>
      </c>
      <c r="X13" s="7" t="e">
        <f>VLOOKUP(F13,'[7]乡镇通三级、旅游资源产业路项目明细'!$F$8:$S$1305,14,0)</f>
        <v>#N/A</v>
      </c>
      <c r="AB13" s="7" t="e">
        <f>_xlfn.XLOOKUP(F13,'[8]乡镇通三级、旅游资源产业路项目明细'!$U:$U,'[8]乡镇通三级、旅游资源产业路项目明细'!$U:$U)</f>
        <v>#N/A</v>
      </c>
      <c r="AC13" s="7" t="e">
        <f>VLOOKUP(F13,[9]项目建设投资计划表!$L$7:$O$83,4,0)</f>
        <v>#N/A</v>
      </c>
    </row>
    <row r="14" spans="1:29" ht="28.15" customHeight="1" outlineLevel="3" x14ac:dyDescent="0.4">
      <c r="A14" s="4" t="s">
        <v>14</v>
      </c>
      <c r="B14" s="4" t="s">
        <v>114</v>
      </c>
      <c r="C14" s="4" t="s">
        <v>2644</v>
      </c>
      <c r="D14" s="4" t="s">
        <v>2645</v>
      </c>
      <c r="E14" s="9"/>
      <c r="F14" s="4" t="s">
        <v>2646</v>
      </c>
      <c r="G14" s="4" t="s">
        <v>327</v>
      </c>
      <c r="H14" s="9" t="s">
        <v>291</v>
      </c>
      <c r="I14" s="9" t="s">
        <v>283</v>
      </c>
      <c r="J14" s="4">
        <v>1.6</v>
      </c>
      <c r="K14" s="4" t="s">
        <v>377</v>
      </c>
      <c r="L14" s="4" t="s">
        <v>1259</v>
      </c>
      <c r="M14" s="4">
        <v>1.6</v>
      </c>
      <c r="N14" s="4"/>
      <c r="O14" s="118"/>
      <c r="P14" s="4" t="s">
        <v>277</v>
      </c>
      <c r="Q14" s="4" t="s">
        <v>279</v>
      </c>
      <c r="R14" s="4" t="s">
        <v>2645</v>
      </c>
      <c r="S14" s="4"/>
      <c r="T14" s="18"/>
      <c r="V14" s="7">
        <f>VLOOKUP(F14,[6]农村公路!$I$6:$W$11652,15,0)</f>
        <v>1.6</v>
      </c>
      <c r="W14" s="7">
        <f t="shared" si="0"/>
        <v>0</v>
      </c>
      <c r="X14" s="7" t="e">
        <f>VLOOKUP(F14,'[7]乡镇通三级、旅游资源产业路项目明细'!$F$8:$S$1305,14,0)</f>
        <v>#N/A</v>
      </c>
      <c r="AB14" s="7" t="e">
        <f>_xlfn.XLOOKUP(F14,'[8]乡镇通三级、旅游资源产业路项目明细'!$U:$U,'[8]乡镇通三级、旅游资源产业路项目明细'!$U:$U)</f>
        <v>#N/A</v>
      </c>
      <c r="AC14" s="7" t="e">
        <f>VLOOKUP(F14,[9]项目建设投资计划表!$L$7:$O$83,4,0)</f>
        <v>#N/A</v>
      </c>
    </row>
    <row r="15" spans="1:29" ht="28.15" customHeight="1" outlineLevel="3" x14ac:dyDescent="0.4">
      <c r="A15" s="4" t="s">
        <v>14</v>
      </c>
      <c r="B15" s="4" t="s">
        <v>114</v>
      </c>
      <c r="C15" s="4" t="s">
        <v>2647</v>
      </c>
      <c r="D15" s="4" t="s">
        <v>2648</v>
      </c>
      <c r="E15" s="9"/>
      <c r="F15" s="4" t="s">
        <v>2649</v>
      </c>
      <c r="G15" s="4" t="s">
        <v>327</v>
      </c>
      <c r="H15" s="9" t="s">
        <v>291</v>
      </c>
      <c r="I15" s="9" t="s">
        <v>283</v>
      </c>
      <c r="J15" s="4">
        <v>0.84</v>
      </c>
      <c r="K15" s="4" t="s">
        <v>377</v>
      </c>
      <c r="L15" s="4" t="s">
        <v>1259</v>
      </c>
      <c r="M15" s="4">
        <v>0.84</v>
      </c>
      <c r="N15" s="4"/>
      <c r="O15" s="118"/>
      <c r="P15" s="4" t="s">
        <v>277</v>
      </c>
      <c r="Q15" s="4" t="s">
        <v>279</v>
      </c>
      <c r="R15" s="4" t="s">
        <v>2648</v>
      </c>
      <c r="S15" s="4"/>
      <c r="T15" s="18"/>
      <c r="V15" s="7">
        <f>VLOOKUP(F15,[6]农村公路!$I$6:$W$11652,15,0)</f>
        <v>0.84</v>
      </c>
      <c r="W15" s="7">
        <f t="shared" si="0"/>
        <v>0</v>
      </c>
      <c r="X15" s="7" t="e">
        <f>VLOOKUP(F15,'[7]乡镇通三级、旅游资源产业路项目明细'!$F$8:$S$1305,14,0)</f>
        <v>#N/A</v>
      </c>
      <c r="AB15" s="7" t="e">
        <f>_xlfn.XLOOKUP(F15,'[8]乡镇通三级、旅游资源产业路项目明细'!$U:$U,'[8]乡镇通三级、旅游资源产业路项目明细'!$U:$U)</f>
        <v>#N/A</v>
      </c>
      <c r="AC15" s="7" t="e">
        <f>VLOOKUP(F15,[9]项目建设投资计划表!$L$7:$O$83,4,0)</f>
        <v>#N/A</v>
      </c>
    </row>
    <row r="16" spans="1:29" ht="28.15" customHeight="1" outlineLevel="3" x14ac:dyDescent="0.4">
      <c r="A16" s="4" t="s">
        <v>14</v>
      </c>
      <c r="B16" s="4" t="s">
        <v>114</v>
      </c>
      <c r="C16" s="4" t="s">
        <v>2622</v>
      </c>
      <c r="D16" s="4" t="s">
        <v>662</v>
      </c>
      <c r="E16" s="9"/>
      <c r="F16" s="4" t="s">
        <v>2650</v>
      </c>
      <c r="G16" s="4" t="s">
        <v>327</v>
      </c>
      <c r="H16" s="9" t="s">
        <v>291</v>
      </c>
      <c r="I16" s="9" t="s">
        <v>283</v>
      </c>
      <c r="J16" s="4">
        <v>1.87</v>
      </c>
      <c r="K16" s="4" t="s">
        <v>377</v>
      </c>
      <c r="L16" s="4" t="s">
        <v>1259</v>
      </c>
      <c r="M16" s="4">
        <v>1.87</v>
      </c>
      <c r="N16" s="4"/>
      <c r="O16" s="118"/>
      <c r="P16" s="4" t="s">
        <v>277</v>
      </c>
      <c r="Q16" s="4" t="s">
        <v>279</v>
      </c>
      <c r="R16" s="4" t="s">
        <v>662</v>
      </c>
      <c r="S16" s="4"/>
      <c r="T16" s="18"/>
      <c r="V16" s="7">
        <f>VLOOKUP(F16,[6]农村公路!$I$6:$W$11652,15,0)</f>
        <v>1.87</v>
      </c>
      <c r="W16" s="7">
        <f t="shared" si="0"/>
        <v>0</v>
      </c>
      <c r="X16" s="7" t="e">
        <f>VLOOKUP(F16,'[7]乡镇通三级、旅游资源产业路项目明细'!$F$8:$S$1305,14,0)</f>
        <v>#N/A</v>
      </c>
      <c r="AB16" s="7" t="e">
        <f>_xlfn.XLOOKUP(F16,'[8]乡镇通三级、旅游资源产业路项目明细'!$U:$U,'[8]乡镇通三级、旅游资源产业路项目明细'!$U:$U)</f>
        <v>#N/A</v>
      </c>
      <c r="AC16" s="7" t="e">
        <f>VLOOKUP(F16,[9]项目建设投资计划表!$L$7:$O$83,4,0)</f>
        <v>#N/A</v>
      </c>
    </row>
    <row r="17" spans="1:29" ht="28.15" customHeight="1" outlineLevel="3" x14ac:dyDescent="0.4">
      <c r="A17" s="4" t="s">
        <v>14</v>
      </c>
      <c r="B17" s="4" t="s">
        <v>114</v>
      </c>
      <c r="C17" s="4" t="s">
        <v>2651</v>
      </c>
      <c r="D17" s="4" t="s">
        <v>739</v>
      </c>
      <c r="E17" s="9"/>
      <c r="F17" s="4" t="s">
        <v>2652</v>
      </c>
      <c r="G17" s="4" t="s">
        <v>327</v>
      </c>
      <c r="H17" s="9" t="s">
        <v>291</v>
      </c>
      <c r="I17" s="9" t="s">
        <v>283</v>
      </c>
      <c r="J17" s="4">
        <v>1.04</v>
      </c>
      <c r="K17" s="4" t="s">
        <v>377</v>
      </c>
      <c r="L17" s="4" t="s">
        <v>1259</v>
      </c>
      <c r="M17" s="4">
        <v>1.04</v>
      </c>
      <c r="N17" s="4"/>
      <c r="O17" s="118"/>
      <c r="P17" s="4" t="s">
        <v>277</v>
      </c>
      <c r="Q17" s="4" t="s">
        <v>279</v>
      </c>
      <c r="R17" s="4" t="s">
        <v>739</v>
      </c>
      <c r="S17" s="4"/>
      <c r="T17" s="18"/>
      <c r="V17" s="7">
        <f>VLOOKUP(F17,[6]农村公路!$I$6:$W$11652,15,0)</f>
        <v>1.04</v>
      </c>
      <c r="W17" s="7">
        <f t="shared" si="0"/>
        <v>0</v>
      </c>
      <c r="X17" s="7" t="e">
        <f>VLOOKUP(F17,'[7]乡镇通三级、旅游资源产业路项目明细'!$F$8:$S$1305,14,0)</f>
        <v>#N/A</v>
      </c>
      <c r="AB17" s="7" t="e">
        <f>_xlfn.XLOOKUP(F17,'[8]乡镇通三级、旅游资源产业路项目明细'!$U:$U,'[8]乡镇通三级、旅游资源产业路项目明细'!$U:$U)</f>
        <v>#N/A</v>
      </c>
      <c r="AC17" s="7" t="e">
        <f>VLOOKUP(F17,[9]项目建设投资计划表!$L$7:$O$83,4,0)</f>
        <v>#N/A</v>
      </c>
    </row>
    <row r="18" spans="1:29" ht="28.15" customHeight="1" outlineLevel="3" x14ac:dyDescent="0.4">
      <c r="A18" s="4" t="s">
        <v>14</v>
      </c>
      <c r="B18" s="4" t="s">
        <v>114</v>
      </c>
      <c r="C18" s="4" t="s">
        <v>2622</v>
      </c>
      <c r="D18" s="4" t="s">
        <v>2653</v>
      </c>
      <c r="E18" s="9"/>
      <c r="F18" s="4" t="s">
        <v>2654</v>
      </c>
      <c r="G18" s="4" t="s">
        <v>327</v>
      </c>
      <c r="H18" s="9" t="s">
        <v>291</v>
      </c>
      <c r="I18" s="9" t="s">
        <v>283</v>
      </c>
      <c r="J18" s="4">
        <v>0.9</v>
      </c>
      <c r="K18" s="4" t="s">
        <v>377</v>
      </c>
      <c r="L18" s="4" t="s">
        <v>1259</v>
      </c>
      <c r="M18" s="4">
        <v>0.9</v>
      </c>
      <c r="N18" s="4"/>
      <c r="O18" s="118"/>
      <c r="P18" s="4" t="s">
        <v>277</v>
      </c>
      <c r="Q18" s="4" t="s">
        <v>279</v>
      </c>
      <c r="R18" s="4" t="s">
        <v>2653</v>
      </c>
      <c r="S18" s="4"/>
      <c r="T18" s="18"/>
      <c r="V18" s="7">
        <f>VLOOKUP(F18,[6]农村公路!$I$6:$W$11652,15,0)</f>
        <v>0.9</v>
      </c>
      <c r="W18" s="7">
        <f t="shared" si="0"/>
        <v>0</v>
      </c>
      <c r="X18" s="7" t="e">
        <f>VLOOKUP(F18,'[7]乡镇通三级、旅游资源产业路项目明细'!$F$8:$S$1305,14,0)</f>
        <v>#N/A</v>
      </c>
      <c r="AB18" s="7" t="e">
        <f>_xlfn.XLOOKUP(F18,'[8]乡镇通三级、旅游资源产业路项目明细'!$U:$U,'[8]乡镇通三级、旅游资源产业路项目明细'!$U:$U)</f>
        <v>#N/A</v>
      </c>
      <c r="AC18" s="7" t="e">
        <f>VLOOKUP(F18,[9]项目建设投资计划表!$L$7:$O$83,4,0)</f>
        <v>#N/A</v>
      </c>
    </row>
    <row r="19" spans="1:29" ht="28.15" customHeight="1" outlineLevel="3" x14ac:dyDescent="0.4">
      <c r="A19" s="4" t="s">
        <v>14</v>
      </c>
      <c r="B19" s="4" t="s">
        <v>114</v>
      </c>
      <c r="C19" s="4" t="s">
        <v>2644</v>
      </c>
      <c r="D19" s="4" t="s">
        <v>2655</v>
      </c>
      <c r="E19" s="9"/>
      <c r="F19" s="4" t="s">
        <v>2656</v>
      </c>
      <c r="G19" s="4" t="s">
        <v>327</v>
      </c>
      <c r="H19" s="9" t="s">
        <v>291</v>
      </c>
      <c r="I19" s="9" t="s">
        <v>283</v>
      </c>
      <c r="J19" s="4">
        <v>0.95</v>
      </c>
      <c r="K19" s="4" t="s">
        <v>377</v>
      </c>
      <c r="L19" s="4" t="s">
        <v>1259</v>
      </c>
      <c r="M19" s="4">
        <v>0.95</v>
      </c>
      <c r="N19" s="4"/>
      <c r="O19" s="118"/>
      <c r="P19" s="4" t="s">
        <v>277</v>
      </c>
      <c r="Q19" s="4" t="s">
        <v>279</v>
      </c>
      <c r="R19" s="4" t="s">
        <v>2655</v>
      </c>
      <c r="S19" s="4"/>
      <c r="T19" s="18"/>
      <c r="V19" s="7">
        <f>VLOOKUP(F19,[6]农村公路!$I$6:$W$11652,15,0)</f>
        <v>0.95</v>
      </c>
      <c r="W19" s="7">
        <f t="shared" si="0"/>
        <v>0</v>
      </c>
      <c r="X19" s="7" t="e">
        <f>VLOOKUP(F19,'[7]乡镇通三级、旅游资源产业路项目明细'!$F$8:$S$1305,14,0)</f>
        <v>#N/A</v>
      </c>
      <c r="AB19" s="7" t="e">
        <f>_xlfn.XLOOKUP(F19,'[8]乡镇通三级、旅游资源产业路项目明细'!$U:$U,'[8]乡镇通三级、旅游资源产业路项目明细'!$U:$U)</f>
        <v>#N/A</v>
      </c>
      <c r="AC19" s="7" t="e">
        <f>VLOOKUP(F19,[9]项目建设投资计划表!$L$7:$O$83,4,0)</f>
        <v>#N/A</v>
      </c>
    </row>
    <row r="20" spans="1:29" ht="28.15" customHeight="1" outlineLevel="3" x14ac:dyDescent="0.4">
      <c r="A20" s="4" t="s">
        <v>14</v>
      </c>
      <c r="B20" s="4" t="s">
        <v>114</v>
      </c>
      <c r="C20" s="4" t="s">
        <v>2641</v>
      </c>
      <c r="D20" s="4" t="s">
        <v>1705</v>
      </c>
      <c r="E20" s="9"/>
      <c r="F20" s="4" t="s">
        <v>2657</v>
      </c>
      <c r="G20" s="4" t="s">
        <v>327</v>
      </c>
      <c r="H20" s="9" t="s">
        <v>291</v>
      </c>
      <c r="I20" s="9" t="s">
        <v>283</v>
      </c>
      <c r="J20" s="4">
        <v>0.82</v>
      </c>
      <c r="K20" s="4" t="s">
        <v>377</v>
      </c>
      <c r="L20" s="4" t="s">
        <v>1259</v>
      </c>
      <c r="M20" s="4">
        <v>0.82</v>
      </c>
      <c r="N20" s="4"/>
      <c r="O20" s="118"/>
      <c r="P20" s="4" t="s">
        <v>277</v>
      </c>
      <c r="Q20" s="4" t="s">
        <v>279</v>
      </c>
      <c r="R20" s="4" t="s">
        <v>1705</v>
      </c>
      <c r="S20" s="4"/>
      <c r="T20" s="18"/>
      <c r="V20" s="7">
        <f>VLOOKUP(F20,[6]农村公路!$I$6:$W$11652,15,0)</f>
        <v>0.82</v>
      </c>
      <c r="W20" s="7">
        <f t="shared" si="0"/>
        <v>0</v>
      </c>
      <c r="X20" s="7" t="e">
        <f>VLOOKUP(F20,'[7]乡镇通三级、旅游资源产业路项目明细'!$F$8:$S$1305,14,0)</f>
        <v>#N/A</v>
      </c>
      <c r="AB20" s="7" t="e">
        <f>_xlfn.XLOOKUP(F20,'[8]乡镇通三级、旅游资源产业路项目明细'!$U:$U,'[8]乡镇通三级、旅游资源产业路项目明细'!$U:$U)</f>
        <v>#N/A</v>
      </c>
      <c r="AC20" s="7" t="e">
        <f>VLOOKUP(F20,[9]项目建设投资计划表!$L$7:$O$83,4,0)</f>
        <v>#N/A</v>
      </c>
    </row>
    <row r="21" spans="1:29" ht="28.15" customHeight="1" outlineLevel="3" x14ac:dyDescent="0.4">
      <c r="A21" s="4" t="s">
        <v>14</v>
      </c>
      <c r="B21" s="4" t="s">
        <v>114</v>
      </c>
      <c r="C21" s="4" t="s">
        <v>2644</v>
      </c>
      <c r="D21" s="4" t="s">
        <v>2658</v>
      </c>
      <c r="E21" s="9"/>
      <c r="F21" s="4" t="s">
        <v>2659</v>
      </c>
      <c r="G21" s="4" t="s">
        <v>327</v>
      </c>
      <c r="H21" s="9" t="s">
        <v>291</v>
      </c>
      <c r="I21" s="9" t="s">
        <v>283</v>
      </c>
      <c r="J21" s="4">
        <v>1.7</v>
      </c>
      <c r="K21" s="4" t="s">
        <v>377</v>
      </c>
      <c r="L21" s="4" t="s">
        <v>1259</v>
      </c>
      <c r="M21" s="4">
        <v>1.7</v>
      </c>
      <c r="N21" s="4"/>
      <c r="O21" s="118"/>
      <c r="P21" s="4" t="s">
        <v>277</v>
      </c>
      <c r="Q21" s="4" t="s">
        <v>279</v>
      </c>
      <c r="R21" s="4" t="s">
        <v>2658</v>
      </c>
      <c r="S21" s="4"/>
      <c r="T21" s="18"/>
      <c r="V21" s="7">
        <f>VLOOKUP(F21,[6]农村公路!$I$6:$W$11652,15,0)</f>
        <v>1.7</v>
      </c>
      <c r="W21" s="7">
        <f t="shared" si="0"/>
        <v>0</v>
      </c>
      <c r="X21" s="7" t="e">
        <f>VLOOKUP(F21,'[7]乡镇通三级、旅游资源产业路项目明细'!$F$8:$S$1305,14,0)</f>
        <v>#N/A</v>
      </c>
      <c r="AB21" s="7" t="e">
        <f>_xlfn.XLOOKUP(F21,'[8]乡镇通三级、旅游资源产业路项目明细'!$U:$U,'[8]乡镇通三级、旅游资源产业路项目明细'!$U:$U)</f>
        <v>#N/A</v>
      </c>
      <c r="AC21" s="7" t="e">
        <f>VLOOKUP(F21,[9]项目建设投资计划表!$L$7:$O$83,4,0)</f>
        <v>#N/A</v>
      </c>
    </row>
    <row r="22" spans="1:29" ht="28.15" customHeight="1" outlineLevel="3" x14ac:dyDescent="0.4">
      <c r="A22" s="4" t="s">
        <v>14</v>
      </c>
      <c r="B22" s="4" t="s">
        <v>114</v>
      </c>
      <c r="C22" s="4" t="s">
        <v>2660</v>
      </c>
      <c r="D22" s="4" t="s">
        <v>2661</v>
      </c>
      <c r="E22" s="9"/>
      <c r="F22" s="4" t="s">
        <v>2662</v>
      </c>
      <c r="G22" s="4" t="s">
        <v>327</v>
      </c>
      <c r="H22" s="9" t="s">
        <v>291</v>
      </c>
      <c r="I22" s="9" t="s">
        <v>283</v>
      </c>
      <c r="J22" s="4">
        <v>1.22</v>
      </c>
      <c r="K22" s="4" t="s">
        <v>377</v>
      </c>
      <c r="L22" s="4" t="s">
        <v>1259</v>
      </c>
      <c r="M22" s="4">
        <v>1.22</v>
      </c>
      <c r="N22" s="4"/>
      <c r="O22" s="118"/>
      <c r="P22" s="4" t="s">
        <v>277</v>
      </c>
      <c r="Q22" s="4" t="s">
        <v>279</v>
      </c>
      <c r="R22" s="4" t="s">
        <v>2661</v>
      </c>
      <c r="S22" s="4"/>
      <c r="T22" s="18"/>
      <c r="V22" s="7">
        <f>VLOOKUP(F22,[6]农村公路!$I$6:$W$11652,15,0)</f>
        <v>1.22</v>
      </c>
      <c r="W22" s="7">
        <f t="shared" si="0"/>
        <v>0</v>
      </c>
      <c r="X22" s="7" t="e">
        <f>VLOOKUP(F22,'[7]乡镇通三级、旅游资源产业路项目明细'!$F$8:$S$1305,14,0)</f>
        <v>#N/A</v>
      </c>
      <c r="AB22" s="7" t="e">
        <f>_xlfn.XLOOKUP(F22,'[8]乡镇通三级、旅游资源产业路项目明细'!$U:$U,'[8]乡镇通三级、旅游资源产业路项目明细'!$U:$U)</f>
        <v>#N/A</v>
      </c>
      <c r="AC22" s="7" t="e">
        <f>VLOOKUP(F22,[9]项目建设投资计划表!$L$7:$O$83,4,0)</f>
        <v>#N/A</v>
      </c>
    </row>
    <row r="23" spans="1:29" ht="28.15" customHeight="1" outlineLevel="3" x14ac:dyDescent="0.4">
      <c r="A23" s="4" t="s">
        <v>14</v>
      </c>
      <c r="B23" s="4" t="s">
        <v>114</v>
      </c>
      <c r="C23" s="4" t="s">
        <v>2641</v>
      </c>
      <c r="D23" s="4" t="s">
        <v>2663</v>
      </c>
      <c r="E23" s="9"/>
      <c r="F23" s="4" t="s">
        <v>2664</v>
      </c>
      <c r="G23" s="4" t="s">
        <v>327</v>
      </c>
      <c r="H23" s="9" t="s">
        <v>291</v>
      </c>
      <c r="I23" s="9" t="s">
        <v>283</v>
      </c>
      <c r="J23" s="4">
        <v>0.8</v>
      </c>
      <c r="K23" s="4" t="s">
        <v>377</v>
      </c>
      <c r="L23" s="4" t="s">
        <v>1259</v>
      </c>
      <c r="M23" s="4">
        <v>0.8</v>
      </c>
      <c r="N23" s="4"/>
      <c r="O23" s="118"/>
      <c r="P23" s="4" t="s">
        <v>277</v>
      </c>
      <c r="Q23" s="4" t="s">
        <v>279</v>
      </c>
      <c r="R23" s="4" t="s">
        <v>2663</v>
      </c>
      <c r="S23" s="4"/>
      <c r="T23" s="18"/>
      <c r="V23" s="7">
        <f>VLOOKUP(F23,[6]农村公路!$I$6:$W$11652,15,0)</f>
        <v>0.8</v>
      </c>
      <c r="W23" s="7">
        <f t="shared" si="0"/>
        <v>0</v>
      </c>
      <c r="X23" s="7" t="e">
        <f>VLOOKUP(F23,'[7]乡镇通三级、旅游资源产业路项目明细'!$F$8:$S$1305,14,0)</f>
        <v>#N/A</v>
      </c>
      <c r="AB23" s="7" t="e">
        <f>_xlfn.XLOOKUP(F23,'[8]乡镇通三级、旅游资源产业路项目明细'!$U:$U,'[8]乡镇通三级、旅游资源产业路项目明细'!$U:$U)</f>
        <v>#N/A</v>
      </c>
      <c r="AC23" s="7" t="e">
        <f>VLOOKUP(F23,[9]项目建设投资计划表!$L$7:$O$83,4,0)</f>
        <v>#N/A</v>
      </c>
    </row>
    <row r="24" spans="1:29" ht="28.15" customHeight="1" outlineLevel="3" x14ac:dyDescent="0.4">
      <c r="A24" s="4" t="s">
        <v>14</v>
      </c>
      <c r="B24" s="4" t="s">
        <v>114</v>
      </c>
      <c r="C24" s="4" t="s">
        <v>2660</v>
      </c>
      <c r="D24" s="4" t="s">
        <v>2665</v>
      </c>
      <c r="E24" s="9"/>
      <c r="F24" s="4" t="s">
        <v>2666</v>
      </c>
      <c r="G24" s="4" t="s">
        <v>327</v>
      </c>
      <c r="H24" s="9" t="s">
        <v>291</v>
      </c>
      <c r="I24" s="9" t="s">
        <v>283</v>
      </c>
      <c r="J24" s="4">
        <v>1.61</v>
      </c>
      <c r="K24" s="4" t="s">
        <v>377</v>
      </c>
      <c r="L24" s="4" t="s">
        <v>1259</v>
      </c>
      <c r="M24" s="4">
        <v>1.61</v>
      </c>
      <c r="N24" s="4"/>
      <c r="O24" s="118"/>
      <c r="P24" s="4" t="s">
        <v>277</v>
      </c>
      <c r="Q24" s="4" t="s">
        <v>279</v>
      </c>
      <c r="R24" s="4" t="s">
        <v>2665</v>
      </c>
      <c r="S24" s="4"/>
      <c r="T24" s="18"/>
      <c r="V24" s="7">
        <f>VLOOKUP(F24,[6]农村公路!$I$6:$W$11652,15,0)</f>
        <v>1.61</v>
      </c>
      <c r="W24" s="7">
        <f t="shared" si="0"/>
        <v>0</v>
      </c>
      <c r="X24" s="7" t="e">
        <f>VLOOKUP(F24,'[7]乡镇通三级、旅游资源产业路项目明细'!$F$8:$S$1305,14,0)</f>
        <v>#N/A</v>
      </c>
      <c r="AB24" s="7" t="e">
        <f>_xlfn.XLOOKUP(F24,'[8]乡镇通三级、旅游资源产业路项目明细'!$U:$U,'[8]乡镇通三级、旅游资源产业路项目明细'!$U:$U)</f>
        <v>#N/A</v>
      </c>
      <c r="AC24" s="7" t="e">
        <f>VLOOKUP(F24,[9]项目建设投资计划表!$L$7:$O$83,4,0)</f>
        <v>#N/A</v>
      </c>
    </row>
    <row r="25" spans="1:29" ht="28.15" customHeight="1" outlineLevel="3" x14ac:dyDescent="0.4">
      <c r="A25" s="4" t="s">
        <v>14</v>
      </c>
      <c r="B25" s="4" t="s">
        <v>114</v>
      </c>
      <c r="C25" s="4" t="s">
        <v>2647</v>
      </c>
      <c r="D25" s="4" t="s">
        <v>2667</v>
      </c>
      <c r="E25" s="9"/>
      <c r="F25" s="4" t="s">
        <v>2668</v>
      </c>
      <c r="G25" s="4" t="s">
        <v>327</v>
      </c>
      <c r="H25" s="9" t="s">
        <v>291</v>
      </c>
      <c r="I25" s="9" t="s">
        <v>283</v>
      </c>
      <c r="J25" s="4">
        <v>1.32</v>
      </c>
      <c r="K25" s="4" t="s">
        <v>377</v>
      </c>
      <c r="L25" s="4" t="s">
        <v>1259</v>
      </c>
      <c r="M25" s="4">
        <v>1.32</v>
      </c>
      <c r="N25" s="4"/>
      <c r="O25" s="118"/>
      <c r="P25" s="4" t="s">
        <v>277</v>
      </c>
      <c r="Q25" s="4" t="s">
        <v>279</v>
      </c>
      <c r="R25" s="4" t="s">
        <v>2667</v>
      </c>
      <c r="S25" s="4"/>
      <c r="T25" s="18"/>
      <c r="V25" s="7">
        <f>VLOOKUP(F25,[6]农村公路!$I$6:$W$11652,15,0)</f>
        <v>1.32</v>
      </c>
      <c r="W25" s="7">
        <f t="shared" si="0"/>
        <v>0</v>
      </c>
      <c r="X25" s="7" t="e">
        <f>VLOOKUP(F25,'[7]乡镇通三级、旅游资源产业路项目明细'!$F$8:$S$1305,14,0)</f>
        <v>#N/A</v>
      </c>
      <c r="AB25" s="7" t="e">
        <f>_xlfn.XLOOKUP(F25,'[8]乡镇通三级、旅游资源产业路项目明细'!$U:$U,'[8]乡镇通三级、旅游资源产业路项目明细'!$U:$U)</f>
        <v>#N/A</v>
      </c>
      <c r="AC25" s="7" t="e">
        <f>VLOOKUP(F25,[9]项目建设投资计划表!$L$7:$O$83,4,0)</f>
        <v>#N/A</v>
      </c>
    </row>
    <row r="26" spans="1:29" ht="28.15" customHeight="1" outlineLevel="3" x14ac:dyDescent="0.4">
      <c r="A26" s="4" t="s">
        <v>14</v>
      </c>
      <c r="B26" s="4" t="s">
        <v>114</v>
      </c>
      <c r="C26" s="4" t="s">
        <v>2651</v>
      </c>
      <c r="D26" s="4" t="s">
        <v>2669</v>
      </c>
      <c r="E26" s="9"/>
      <c r="F26" s="4" t="s">
        <v>2670</v>
      </c>
      <c r="G26" s="4" t="s">
        <v>327</v>
      </c>
      <c r="H26" s="9" t="s">
        <v>291</v>
      </c>
      <c r="I26" s="9" t="s">
        <v>283</v>
      </c>
      <c r="J26" s="4">
        <v>0.4</v>
      </c>
      <c r="K26" s="4" t="s">
        <v>377</v>
      </c>
      <c r="L26" s="4" t="s">
        <v>1259</v>
      </c>
      <c r="M26" s="4">
        <v>0.4</v>
      </c>
      <c r="N26" s="4"/>
      <c r="O26" s="118"/>
      <c r="P26" s="4" t="s">
        <v>277</v>
      </c>
      <c r="Q26" s="4" t="s">
        <v>279</v>
      </c>
      <c r="R26" s="4" t="s">
        <v>2669</v>
      </c>
      <c r="S26" s="4"/>
      <c r="T26" s="18"/>
      <c r="V26" s="7">
        <f>VLOOKUP(F26,[6]农村公路!$I$6:$W$11652,15,0)</f>
        <v>0.4</v>
      </c>
      <c r="W26" s="7">
        <f t="shared" si="0"/>
        <v>0</v>
      </c>
      <c r="X26" s="7" t="e">
        <f>VLOOKUP(F26,'[7]乡镇通三级、旅游资源产业路项目明细'!$F$8:$S$1305,14,0)</f>
        <v>#N/A</v>
      </c>
      <c r="AB26" s="7" t="e">
        <f>_xlfn.XLOOKUP(F26,'[8]乡镇通三级、旅游资源产业路项目明细'!$U:$U,'[8]乡镇通三级、旅游资源产业路项目明细'!$U:$U)</f>
        <v>#N/A</v>
      </c>
      <c r="AC26" s="7" t="e">
        <f>VLOOKUP(F26,[9]项目建设投资计划表!$L$7:$O$83,4,0)</f>
        <v>#N/A</v>
      </c>
    </row>
    <row r="27" spans="1:29" ht="28.15" customHeight="1" outlineLevel="3" x14ac:dyDescent="0.4">
      <c r="A27" s="4" t="s">
        <v>14</v>
      </c>
      <c r="B27" s="4" t="s">
        <v>114</v>
      </c>
      <c r="C27" s="4" t="s">
        <v>2631</v>
      </c>
      <c r="D27" s="4" t="s">
        <v>2671</v>
      </c>
      <c r="E27" s="9"/>
      <c r="F27" s="4" t="s">
        <v>2672</v>
      </c>
      <c r="G27" s="4" t="s">
        <v>327</v>
      </c>
      <c r="H27" s="9" t="s">
        <v>291</v>
      </c>
      <c r="I27" s="9" t="s">
        <v>283</v>
      </c>
      <c r="J27" s="4">
        <v>1.03</v>
      </c>
      <c r="K27" s="4" t="s">
        <v>377</v>
      </c>
      <c r="L27" s="4" t="s">
        <v>1259</v>
      </c>
      <c r="M27" s="4">
        <v>1.03</v>
      </c>
      <c r="N27" s="4"/>
      <c r="O27" s="118"/>
      <c r="P27" s="4" t="s">
        <v>277</v>
      </c>
      <c r="Q27" s="4" t="s">
        <v>279</v>
      </c>
      <c r="R27" s="4" t="s">
        <v>2671</v>
      </c>
      <c r="S27" s="4"/>
      <c r="T27" s="18"/>
      <c r="V27" s="7">
        <f>VLOOKUP(F27,[6]农村公路!$I$6:$W$11652,15,0)</f>
        <v>1.03</v>
      </c>
      <c r="W27" s="7">
        <f t="shared" si="0"/>
        <v>0</v>
      </c>
      <c r="X27" s="7" t="e">
        <f>VLOOKUP(F27,'[7]乡镇通三级、旅游资源产业路项目明细'!$F$8:$S$1305,14,0)</f>
        <v>#N/A</v>
      </c>
      <c r="AB27" s="7" t="e">
        <f>_xlfn.XLOOKUP(F27,'[8]乡镇通三级、旅游资源产业路项目明细'!$U:$U,'[8]乡镇通三级、旅游资源产业路项目明细'!$U:$U)</f>
        <v>#N/A</v>
      </c>
      <c r="AC27" s="7" t="e">
        <f>VLOOKUP(F27,[9]项目建设投资计划表!$L$7:$O$83,4,0)</f>
        <v>#N/A</v>
      </c>
    </row>
    <row r="28" spans="1:29" ht="28.15" customHeight="1" outlineLevel="3" x14ac:dyDescent="0.4">
      <c r="A28" s="4" t="s">
        <v>14</v>
      </c>
      <c r="B28" s="4" t="s">
        <v>114</v>
      </c>
      <c r="C28" s="4" t="s">
        <v>2673</v>
      </c>
      <c r="D28" s="4" t="s">
        <v>2674</v>
      </c>
      <c r="E28" s="9"/>
      <c r="F28" s="4" t="s">
        <v>2675</v>
      </c>
      <c r="G28" s="4" t="s">
        <v>327</v>
      </c>
      <c r="H28" s="9" t="s">
        <v>291</v>
      </c>
      <c r="I28" s="9" t="s">
        <v>283</v>
      </c>
      <c r="J28" s="4">
        <v>1.1399999999999999</v>
      </c>
      <c r="K28" s="4" t="s">
        <v>377</v>
      </c>
      <c r="L28" s="4" t="s">
        <v>1259</v>
      </c>
      <c r="M28" s="4">
        <v>1.1399999999999999</v>
      </c>
      <c r="N28" s="4"/>
      <c r="O28" s="118"/>
      <c r="P28" s="4" t="s">
        <v>277</v>
      </c>
      <c r="Q28" s="4" t="s">
        <v>279</v>
      </c>
      <c r="R28" s="4" t="s">
        <v>2674</v>
      </c>
      <c r="S28" s="4"/>
      <c r="T28" s="18"/>
      <c r="V28" s="7">
        <f>VLOOKUP(F28,[6]农村公路!$I$6:$W$11652,15,0)</f>
        <v>1.1399999999999999</v>
      </c>
      <c r="W28" s="7">
        <f t="shared" si="0"/>
        <v>0</v>
      </c>
      <c r="X28" s="7" t="e">
        <f>VLOOKUP(F28,'[7]乡镇通三级、旅游资源产业路项目明细'!$F$8:$S$1305,14,0)</f>
        <v>#N/A</v>
      </c>
      <c r="AB28" s="7" t="e">
        <f>_xlfn.XLOOKUP(F28,'[8]乡镇通三级、旅游资源产业路项目明细'!$U:$U,'[8]乡镇通三级、旅游资源产业路项目明细'!$U:$U)</f>
        <v>#N/A</v>
      </c>
      <c r="AC28" s="7" t="e">
        <f>VLOOKUP(F28,[9]项目建设投资计划表!$L$7:$O$83,4,0)</f>
        <v>#N/A</v>
      </c>
    </row>
    <row r="29" spans="1:29" ht="28.15" customHeight="1" outlineLevel="3" x14ac:dyDescent="0.4">
      <c r="A29" s="4" t="s">
        <v>14</v>
      </c>
      <c r="B29" s="4" t="s">
        <v>114</v>
      </c>
      <c r="C29" s="4" t="s">
        <v>2673</v>
      </c>
      <c r="D29" s="4" t="s">
        <v>2676</v>
      </c>
      <c r="E29" s="9"/>
      <c r="F29" s="4" t="s">
        <v>2677</v>
      </c>
      <c r="G29" s="4" t="s">
        <v>327</v>
      </c>
      <c r="H29" s="9" t="s">
        <v>291</v>
      </c>
      <c r="I29" s="9" t="s">
        <v>283</v>
      </c>
      <c r="J29" s="4">
        <v>1.4</v>
      </c>
      <c r="K29" s="4" t="s">
        <v>377</v>
      </c>
      <c r="L29" s="4" t="s">
        <v>1259</v>
      </c>
      <c r="M29" s="4">
        <v>1.4</v>
      </c>
      <c r="N29" s="4"/>
      <c r="O29" s="118"/>
      <c r="P29" s="4" t="s">
        <v>277</v>
      </c>
      <c r="Q29" s="4" t="s">
        <v>279</v>
      </c>
      <c r="R29" s="4" t="s">
        <v>2676</v>
      </c>
      <c r="S29" s="4"/>
      <c r="T29" s="18"/>
      <c r="V29" s="7">
        <f>VLOOKUP(F29,[6]农村公路!$I$6:$W$11652,15,0)</f>
        <v>1.4</v>
      </c>
      <c r="W29" s="7">
        <f t="shared" si="0"/>
        <v>0</v>
      </c>
      <c r="X29" s="7" t="e">
        <f>VLOOKUP(F29,'[7]乡镇通三级、旅游资源产业路项目明细'!$F$8:$S$1305,14,0)</f>
        <v>#N/A</v>
      </c>
      <c r="AB29" s="7" t="e">
        <f>_xlfn.XLOOKUP(F29,'[8]乡镇通三级、旅游资源产业路项目明细'!$U:$U,'[8]乡镇通三级、旅游资源产业路项目明细'!$U:$U)</f>
        <v>#N/A</v>
      </c>
      <c r="AC29" s="7" t="e">
        <f>VLOOKUP(F29,[9]项目建设投资计划表!$L$7:$O$83,4,0)</f>
        <v>#N/A</v>
      </c>
    </row>
    <row r="30" spans="1:29" ht="28.15" customHeight="1" outlineLevel="3" x14ac:dyDescent="0.4">
      <c r="A30" s="4" t="s">
        <v>14</v>
      </c>
      <c r="B30" s="4" t="s">
        <v>114</v>
      </c>
      <c r="C30" s="4" t="s">
        <v>2678</v>
      </c>
      <c r="D30" s="4" t="s">
        <v>2679</v>
      </c>
      <c r="E30" s="9"/>
      <c r="F30" s="4" t="s">
        <v>2680</v>
      </c>
      <c r="G30" s="4" t="s">
        <v>327</v>
      </c>
      <c r="H30" s="9" t="s">
        <v>291</v>
      </c>
      <c r="I30" s="9" t="s">
        <v>283</v>
      </c>
      <c r="J30" s="4">
        <v>0.3</v>
      </c>
      <c r="K30" s="4" t="s">
        <v>377</v>
      </c>
      <c r="L30" s="4" t="s">
        <v>1259</v>
      </c>
      <c r="M30" s="4">
        <v>0.3</v>
      </c>
      <c r="N30" s="4"/>
      <c r="O30" s="118"/>
      <c r="P30" s="4" t="s">
        <v>277</v>
      </c>
      <c r="Q30" s="4" t="s">
        <v>279</v>
      </c>
      <c r="R30" s="4" t="s">
        <v>2679</v>
      </c>
      <c r="S30" s="4"/>
      <c r="T30" s="18"/>
      <c r="V30" s="7">
        <f>VLOOKUP(F30,[6]农村公路!$I$6:$W$11652,15,0)</f>
        <v>0.3</v>
      </c>
      <c r="W30" s="7">
        <f t="shared" si="0"/>
        <v>0</v>
      </c>
      <c r="X30" s="7" t="e">
        <f>VLOOKUP(F30,'[7]乡镇通三级、旅游资源产业路项目明细'!$F$8:$S$1305,14,0)</f>
        <v>#N/A</v>
      </c>
      <c r="AB30" s="7" t="e">
        <f>_xlfn.XLOOKUP(F30,'[8]乡镇通三级、旅游资源产业路项目明细'!$U:$U,'[8]乡镇通三级、旅游资源产业路项目明细'!$U:$U)</f>
        <v>#N/A</v>
      </c>
      <c r="AC30" s="7" t="e">
        <f>VLOOKUP(F30,[9]项目建设投资计划表!$L$7:$O$83,4,0)</f>
        <v>#N/A</v>
      </c>
    </row>
    <row r="31" spans="1:29" ht="28.15" customHeight="1" outlineLevel="3" x14ac:dyDescent="0.4">
      <c r="A31" s="4" t="s">
        <v>14</v>
      </c>
      <c r="B31" s="4" t="s">
        <v>114</v>
      </c>
      <c r="C31" s="4" t="s">
        <v>2673</v>
      </c>
      <c r="D31" s="4" t="s">
        <v>2681</v>
      </c>
      <c r="E31" s="9"/>
      <c r="F31" s="4" t="s">
        <v>2682</v>
      </c>
      <c r="G31" s="4" t="s">
        <v>327</v>
      </c>
      <c r="H31" s="9" t="s">
        <v>291</v>
      </c>
      <c r="I31" s="9" t="s">
        <v>283</v>
      </c>
      <c r="J31" s="4">
        <v>1</v>
      </c>
      <c r="K31" s="4" t="s">
        <v>377</v>
      </c>
      <c r="L31" s="4" t="s">
        <v>1259</v>
      </c>
      <c r="M31" s="4">
        <v>1</v>
      </c>
      <c r="N31" s="4"/>
      <c r="O31" s="118"/>
      <c r="P31" s="4" t="s">
        <v>277</v>
      </c>
      <c r="Q31" s="4" t="s">
        <v>279</v>
      </c>
      <c r="R31" s="4" t="s">
        <v>2681</v>
      </c>
      <c r="S31" s="4"/>
      <c r="T31" s="18"/>
      <c r="V31" s="7">
        <f>VLOOKUP(F31,[6]农村公路!$I$6:$W$11652,15,0)</f>
        <v>1</v>
      </c>
      <c r="W31" s="7">
        <f t="shared" si="0"/>
        <v>0</v>
      </c>
      <c r="X31" s="7" t="e">
        <f>VLOOKUP(F31,'[7]乡镇通三级、旅游资源产业路项目明细'!$F$8:$S$1305,14,0)</f>
        <v>#N/A</v>
      </c>
      <c r="AB31" s="7" t="e">
        <f>_xlfn.XLOOKUP(F31,'[8]乡镇通三级、旅游资源产业路项目明细'!$U:$U,'[8]乡镇通三级、旅游资源产业路项目明细'!$U:$U)</f>
        <v>#N/A</v>
      </c>
      <c r="AC31" s="7" t="e">
        <f>VLOOKUP(F31,[9]项目建设投资计划表!$L$7:$O$83,4,0)</f>
        <v>#N/A</v>
      </c>
    </row>
    <row r="32" spans="1:29" ht="28.15" customHeight="1" outlineLevel="3" x14ac:dyDescent="0.4">
      <c r="A32" s="4" t="s">
        <v>14</v>
      </c>
      <c r="B32" s="4" t="s">
        <v>114</v>
      </c>
      <c r="C32" s="4" t="s">
        <v>2644</v>
      </c>
      <c r="D32" s="4" t="s">
        <v>2683</v>
      </c>
      <c r="E32" s="9"/>
      <c r="F32" s="4" t="s">
        <v>2684</v>
      </c>
      <c r="G32" s="4" t="s">
        <v>327</v>
      </c>
      <c r="H32" s="9" t="s">
        <v>291</v>
      </c>
      <c r="I32" s="9" t="s">
        <v>283</v>
      </c>
      <c r="J32" s="4">
        <v>0.56999999999999995</v>
      </c>
      <c r="K32" s="4" t="s">
        <v>377</v>
      </c>
      <c r="L32" s="4" t="s">
        <v>1259</v>
      </c>
      <c r="M32" s="4">
        <v>0.56999999999999995</v>
      </c>
      <c r="N32" s="4"/>
      <c r="O32" s="118"/>
      <c r="P32" s="4" t="s">
        <v>277</v>
      </c>
      <c r="Q32" s="4" t="s">
        <v>279</v>
      </c>
      <c r="R32" s="4" t="s">
        <v>2683</v>
      </c>
      <c r="S32" s="4"/>
      <c r="T32" s="18"/>
      <c r="V32" s="7">
        <f>VLOOKUP(F32,[6]农村公路!$I$6:$W$11652,15,0)</f>
        <v>0.56999999999999995</v>
      </c>
      <c r="W32" s="7">
        <f t="shared" si="0"/>
        <v>0</v>
      </c>
      <c r="X32" s="7" t="e">
        <f>VLOOKUP(F32,'[7]乡镇通三级、旅游资源产业路项目明细'!$F$8:$S$1305,14,0)</f>
        <v>#N/A</v>
      </c>
      <c r="AB32" s="7" t="e">
        <f>_xlfn.XLOOKUP(F32,'[8]乡镇通三级、旅游资源产业路项目明细'!$U:$U,'[8]乡镇通三级、旅游资源产业路项目明细'!$U:$U)</f>
        <v>#N/A</v>
      </c>
      <c r="AC32" s="7" t="e">
        <f>VLOOKUP(F32,[9]项目建设投资计划表!$L$7:$O$83,4,0)</f>
        <v>#N/A</v>
      </c>
    </row>
    <row r="33" spans="1:29" ht="28.15" customHeight="1" outlineLevel="3" x14ac:dyDescent="0.4">
      <c r="A33" s="4" t="s">
        <v>14</v>
      </c>
      <c r="B33" s="4" t="s">
        <v>114</v>
      </c>
      <c r="C33" s="4" t="s">
        <v>2644</v>
      </c>
      <c r="D33" s="4" t="s">
        <v>2685</v>
      </c>
      <c r="E33" s="9"/>
      <c r="F33" s="4" t="s">
        <v>2686</v>
      </c>
      <c r="G33" s="4" t="s">
        <v>327</v>
      </c>
      <c r="H33" s="9" t="s">
        <v>291</v>
      </c>
      <c r="I33" s="9" t="s">
        <v>283</v>
      </c>
      <c r="J33" s="4">
        <v>2.5</v>
      </c>
      <c r="K33" s="4" t="s">
        <v>377</v>
      </c>
      <c r="L33" s="4" t="s">
        <v>1259</v>
      </c>
      <c r="M33" s="4">
        <v>2.5</v>
      </c>
      <c r="N33" s="4"/>
      <c r="O33" s="118"/>
      <c r="P33" s="4" t="s">
        <v>277</v>
      </c>
      <c r="Q33" s="4" t="s">
        <v>279</v>
      </c>
      <c r="R33" s="4" t="s">
        <v>2685</v>
      </c>
      <c r="S33" s="4"/>
      <c r="T33" s="18"/>
      <c r="V33" s="7">
        <f>VLOOKUP(F33,[6]农村公路!$I$6:$W$11652,15,0)</f>
        <v>2.5</v>
      </c>
      <c r="W33" s="7">
        <f t="shared" si="0"/>
        <v>0</v>
      </c>
      <c r="X33" s="7" t="e">
        <f>VLOOKUP(F33,'[7]乡镇通三级、旅游资源产业路项目明细'!$F$8:$S$1305,14,0)</f>
        <v>#N/A</v>
      </c>
      <c r="AB33" s="7" t="e">
        <f>_xlfn.XLOOKUP(F33,'[8]乡镇通三级、旅游资源产业路项目明细'!$U:$U,'[8]乡镇通三级、旅游资源产业路项目明细'!$U:$U)</f>
        <v>#N/A</v>
      </c>
      <c r="AC33" s="7" t="e">
        <f>VLOOKUP(F33,[9]项目建设投资计划表!$L$7:$O$83,4,0)</f>
        <v>#N/A</v>
      </c>
    </row>
    <row r="34" spans="1:29" ht="28.15" customHeight="1" outlineLevel="3" x14ac:dyDescent="0.4">
      <c r="A34" s="4" t="s">
        <v>14</v>
      </c>
      <c r="B34" s="4" t="s">
        <v>114</v>
      </c>
      <c r="C34" s="4" t="s">
        <v>2687</v>
      </c>
      <c r="D34" s="4" t="s">
        <v>2688</v>
      </c>
      <c r="E34" s="9"/>
      <c r="F34" s="4" t="s">
        <v>2689</v>
      </c>
      <c r="G34" s="4" t="s">
        <v>327</v>
      </c>
      <c r="H34" s="9" t="s">
        <v>291</v>
      </c>
      <c r="I34" s="9" t="s">
        <v>283</v>
      </c>
      <c r="J34" s="4">
        <v>1.33</v>
      </c>
      <c r="K34" s="4" t="s">
        <v>377</v>
      </c>
      <c r="L34" s="4" t="s">
        <v>1259</v>
      </c>
      <c r="M34" s="4">
        <v>1.33</v>
      </c>
      <c r="N34" s="4"/>
      <c r="O34" s="118"/>
      <c r="P34" s="4" t="s">
        <v>277</v>
      </c>
      <c r="Q34" s="4" t="s">
        <v>279</v>
      </c>
      <c r="R34" s="4" t="s">
        <v>2688</v>
      </c>
      <c r="S34" s="4"/>
      <c r="T34" s="18"/>
      <c r="V34" s="7">
        <f>VLOOKUP(F34,[6]农村公路!$I$6:$W$11652,15,0)</f>
        <v>1.33</v>
      </c>
      <c r="W34" s="7">
        <f t="shared" si="0"/>
        <v>0</v>
      </c>
      <c r="X34" s="7" t="e">
        <f>VLOOKUP(F34,'[7]乡镇通三级、旅游资源产业路项目明细'!$F$8:$S$1305,14,0)</f>
        <v>#N/A</v>
      </c>
      <c r="AB34" s="7" t="e">
        <f>_xlfn.XLOOKUP(F34,'[8]乡镇通三级、旅游资源产业路项目明细'!$U:$U,'[8]乡镇通三级、旅游资源产业路项目明细'!$U:$U)</f>
        <v>#N/A</v>
      </c>
      <c r="AC34" s="7" t="e">
        <f>VLOOKUP(F34,[9]项目建设投资计划表!$L$7:$O$83,4,0)</f>
        <v>#N/A</v>
      </c>
    </row>
    <row r="35" spans="1:29" ht="28.15" customHeight="1" outlineLevel="3" x14ac:dyDescent="0.4">
      <c r="A35" s="4" t="s">
        <v>14</v>
      </c>
      <c r="B35" s="4" t="s">
        <v>114</v>
      </c>
      <c r="C35" s="4" t="s">
        <v>1040</v>
      </c>
      <c r="D35" s="4" t="s">
        <v>2690</v>
      </c>
      <c r="E35" s="9"/>
      <c r="F35" s="4" t="s">
        <v>2691</v>
      </c>
      <c r="G35" s="4" t="s">
        <v>327</v>
      </c>
      <c r="H35" s="9" t="s">
        <v>291</v>
      </c>
      <c r="I35" s="9" t="s">
        <v>283</v>
      </c>
      <c r="J35" s="4">
        <v>1.7</v>
      </c>
      <c r="K35" s="4" t="s">
        <v>377</v>
      </c>
      <c r="L35" s="4" t="s">
        <v>1259</v>
      </c>
      <c r="M35" s="4">
        <v>1.7</v>
      </c>
      <c r="N35" s="4"/>
      <c r="O35" s="118"/>
      <c r="P35" s="4" t="s">
        <v>277</v>
      </c>
      <c r="Q35" s="4" t="s">
        <v>279</v>
      </c>
      <c r="R35" s="4" t="s">
        <v>2690</v>
      </c>
      <c r="S35" s="4"/>
      <c r="T35" s="18"/>
      <c r="V35" s="7">
        <f>VLOOKUP(F35,[6]农村公路!$I$6:$W$11652,15,0)</f>
        <v>1.7</v>
      </c>
      <c r="W35" s="7">
        <f t="shared" si="0"/>
        <v>0</v>
      </c>
      <c r="X35" s="7" t="e">
        <f>VLOOKUP(F35,'[7]乡镇通三级、旅游资源产业路项目明细'!$F$8:$S$1305,14,0)</f>
        <v>#N/A</v>
      </c>
      <c r="AB35" s="7" t="e">
        <f>_xlfn.XLOOKUP(F35,'[8]乡镇通三级、旅游资源产业路项目明细'!$U:$U,'[8]乡镇通三级、旅游资源产业路项目明细'!$U:$U)</f>
        <v>#N/A</v>
      </c>
      <c r="AC35" s="7" t="e">
        <f>VLOOKUP(F35,[9]项目建设投资计划表!$L$7:$O$83,4,0)</f>
        <v>#N/A</v>
      </c>
    </row>
    <row r="36" spans="1:29" ht="28.15" customHeight="1" outlineLevel="3" x14ac:dyDescent="0.4">
      <c r="A36" s="4" t="s">
        <v>14</v>
      </c>
      <c r="B36" s="4" t="s">
        <v>114</v>
      </c>
      <c r="C36" s="4" t="s">
        <v>2647</v>
      </c>
      <c r="D36" s="4" t="s">
        <v>1943</v>
      </c>
      <c r="E36" s="9"/>
      <c r="F36" s="4" t="s">
        <v>2692</v>
      </c>
      <c r="G36" s="4" t="s">
        <v>327</v>
      </c>
      <c r="H36" s="9" t="s">
        <v>291</v>
      </c>
      <c r="I36" s="9" t="s">
        <v>283</v>
      </c>
      <c r="J36" s="4">
        <v>0.79</v>
      </c>
      <c r="K36" s="4" t="s">
        <v>377</v>
      </c>
      <c r="L36" s="4" t="s">
        <v>1259</v>
      </c>
      <c r="M36" s="4">
        <v>0.79</v>
      </c>
      <c r="N36" s="4"/>
      <c r="O36" s="118"/>
      <c r="P36" s="4" t="s">
        <v>277</v>
      </c>
      <c r="Q36" s="4" t="s">
        <v>279</v>
      </c>
      <c r="R36" s="4" t="s">
        <v>1943</v>
      </c>
      <c r="S36" s="4"/>
      <c r="T36" s="18"/>
      <c r="V36" s="7">
        <f>VLOOKUP(F36,[6]农村公路!$I$6:$W$11652,15,0)</f>
        <v>0.79</v>
      </c>
      <c r="W36" s="7">
        <f t="shared" si="0"/>
        <v>0</v>
      </c>
      <c r="X36" s="7" t="e">
        <f>VLOOKUP(F36,'[7]乡镇通三级、旅游资源产业路项目明细'!$F$8:$S$1305,14,0)</f>
        <v>#N/A</v>
      </c>
      <c r="AB36" s="7" t="e">
        <f>_xlfn.XLOOKUP(F36,'[8]乡镇通三级、旅游资源产业路项目明细'!$U:$U,'[8]乡镇通三级、旅游资源产业路项目明细'!$U:$U)</f>
        <v>#N/A</v>
      </c>
      <c r="AC36" s="7" t="e">
        <f>VLOOKUP(F36,[9]项目建设投资计划表!$L$7:$O$83,4,0)</f>
        <v>#N/A</v>
      </c>
    </row>
    <row r="37" spans="1:29" ht="28.15" customHeight="1" outlineLevel="3" x14ac:dyDescent="0.4">
      <c r="A37" s="4" t="s">
        <v>14</v>
      </c>
      <c r="B37" s="4" t="s">
        <v>114</v>
      </c>
      <c r="C37" s="4" t="s">
        <v>2693</v>
      </c>
      <c r="D37" s="4" t="s">
        <v>2694</v>
      </c>
      <c r="E37" s="9"/>
      <c r="F37" s="4" t="s">
        <v>2695</v>
      </c>
      <c r="G37" s="4" t="s">
        <v>327</v>
      </c>
      <c r="H37" s="9" t="s">
        <v>291</v>
      </c>
      <c r="I37" s="9" t="s">
        <v>283</v>
      </c>
      <c r="J37" s="4">
        <v>0.5</v>
      </c>
      <c r="K37" s="4" t="s">
        <v>377</v>
      </c>
      <c r="L37" s="4" t="s">
        <v>1259</v>
      </c>
      <c r="M37" s="4">
        <v>0.5</v>
      </c>
      <c r="N37" s="4"/>
      <c r="O37" s="118"/>
      <c r="P37" s="4" t="s">
        <v>277</v>
      </c>
      <c r="Q37" s="4" t="s">
        <v>279</v>
      </c>
      <c r="R37" s="4" t="s">
        <v>2694</v>
      </c>
      <c r="S37" s="4"/>
      <c r="T37" s="18"/>
      <c r="V37" s="7">
        <f>VLOOKUP(F37,[6]农村公路!$I$6:$W$11652,15,0)</f>
        <v>0.5</v>
      </c>
      <c r="W37" s="7">
        <f t="shared" si="0"/>
        <v>0</v>
      </c>
      <c r="X37" s="7" t="e">
        <f>VLOOKUP(F37,'[7]乡镇通三级、旅游资源产业路项目明细'!$F$8:$S$1305,14,0)</f>
        <v>#N/A</v>
      </c>
      <c r="AB37" s="7" t="e">
        <f>_xlfn.XLOOKUP(F37,'[8]乡镇通三级、旅游资源产业路项目明细'!$U:$U,'[8]乡镇通三级、旅游资源产业路项目明细'!$U:$U)</f>
        <v>#N/A</v>
      </c>
      <c r="AC37" s="7" t="e">
        <f>VLOOKUP(F37,[9]项目建设投资计划表!$L$7:$O$83,4,0)</f>
        <v>#N/A</v>
      </c>
    </row>
    <row r="38" spans="1:29" ht="28.15" customHeight="1" outlineLevel="3" x14ac:dyDescent="0.4">
      <c r="A38" s="4" t="s">
        <v>14</v>
      </c>
      <c r="B38" s="4" t="s">
        <v>114</v>
      </c>
      <c r="C38" s="4" t="s">
        <v>2687</v>
      </c>
      <c r="D38" s="4" t="s">
        <v>2696</v>
      </c>
      <c r="E38" s="9"/>
      <c r="F38" s="4" t="s">
        <v>2697</v>
      </c>
      <c r="G38" s="4" t="s">
        <v>327</v>
      </c>
      <c r="H38" s="9" t="s">
        <v>291</v>
      </c>
      <c r="I38" s="9" t="s">
        <v>283</v>
      </c>
      <c r="J38" s="4">
        <v>0.99</v>
      </c>
      <c r="K38" s="4" t="s">
        <v>377</v>
      </c>
      <c r="L38" s="4" t="s">
        <v>1259</v>
      </c>
      <c r="M38" s="4">
        <v>0.99</v>
      </c>
      <c r="N38" s="4"/>
      <c r="O38" s="118"/>
      <c r="P38" s="4" t="s">
        <v>277</v>
      </c>
      <c r="Q38" s="4" t="s">
        <v>279</v>
      </c>
      <c r="R38" s="4" t="s">
        <v>2696</v>
      </c>
      <c r="S38" s="4"/>
      <c r="T38" s="18"/>
      <c r="V38" s="7">
        <f>VLOOKUP(F38,[6]农村公路!$I$6:$W$11652,15,0)</f>
        <v>0.99</v>
      </c>
      <c r="W38" s="7">
        <f t="shared" si="0"/>
        <v>0</v>
      </c>
      <c r="X38" s="7" t="e">
        <f>VLOOKUP(F38,'[7]乡镇通三级、旅游资源产业路项目明细'!$F$8:$S$1305,14,0)</f>
        <v>#N/A</v>
      </c>
      <c r="AB38" s="7" t="e">
        <f>_xlfn.XLOOKUP(F38,'[8]乡镇通三级、旅游资源产业路项目明细'!$U:$U,'[8]乡镇通三级、旅游资源产业路项目明细'!$U:$U)</f>
        <v>#N/A</v>
      </c>
      <c r="AC38" s="7" t="e">
        <f>VLOOKUP(F38,[9]项目建设投资计划表!$L$7:$O$83,4,0)</f>
        <v>#N/A</v>
      </c>
    </row>
    <row r="39" spans="1:29" ht="28.15" customHeight="1" outlineLevel="3" x14ac:dyDescent="0.4">
      <c r="A39" s="4" t="s">
        <v>14</v>
      </c>
      <c r="B39" s="4" t="s">
        <v>114</v>
      </c>
      <c r="C39" s="4" t="s">
        <v>2627</v>
      </c>
      <c r="D39" s="4" t="s">
        <v>2698</v>
      </c>
      <c r="E39" s="9"/>
      <c r="F39" s="4" t="s">
        <v>2699</v>
      </c>
      <c r="G39" s="4" t="s">
        <v>327</v>
      </c>
      <c r="H39" s="9" t="s">
        <v>291</v>
      </c>
      <c r="I39" s="9" t="s">
        <v>283</v>
      </c>
      <c r="J39" s="4">
        <v>0.61</v>
      </c>
      <c r="K39" s="4" t="s">
        <v>377</v>
      </c>
      <c r="L39" s="4" t="s">
        <v>1259</v>
      </c>
      <c r="M39" s="4">
        <v>0.61</v>
      </c>
      <c r="N39" s="4"/>
      <c r="O39" s="118"/>
      <c r="P39" s="4" t="s">
        <v>277</v>
      </c>
      <c r="Q39" s="4" t="s">
        <v>279</v>
      </c>
      <c r="R39" s="4" t="s">
        <v>2698</v>
      </c>
      <c r="S39" s="4"/>
      <c r="T39" s="18"/>
      <c r="V39" s="7">
        <f>VLOOKUP(F39,[6]农村公路!$I$6:$W$11652,15,0)</f>
        <v>0.61</v>
      </c>
      <c r="W39" s="7">
        <f t="shared" si="0"/>
        <v>0</v>
      </c>
      <c r="X39" s="7" t="e">
        <f>VLOOKUP(F39,'[7]乡镇通三级、旅游资源产业路项目明细'!$F$8:$S$1305,14,0)</f>
        <v>#N/A</v>
      </c>
      <c r="AB39" s="7" t="e">
        <f>_xlfn.XLOOKUP(F39,'[8]乡镇通三级、旅游资源产业路项目明细'!$U:$U,'[8]乡镇通三级、旅游资源产业路项目明细'!$U:$U)</f>
        <v>#N/A</v>
      </c>
      <c r="AC39" s="7" t="e">
        <f>VLOOKUP(F39,[9]项目建设投资计划表!$L$7:$O$83,4,0)</f>
        <v>#N/A</v>
      </c>
    </row>
    <row r="40" spans="1:29" ht="28.15" customHeight="1" outlineLevel="3" x14ac:dyDescent="0.4">
      <c r="A40" s="4" t="s">
        <v>14</v>
      </c>
      <c r="B40" s="4" t="s">
        <v>114</v>
      </c>
      <c r="C40" s="4" t="s">
        <v>2614</v>
      </c>
      <c r="D40" s="4" t="s">
        <v>2700</v>
      </c>
      <c r="E40" s="9"/>
      <c r="F40" s="4" t="s">
        <v>2701</v>
      </c>
      <c r="G40" s="4" t="s">
        <v>327</v>
      </c>
      <c r="H40" s="9" t="s">
        <v>291</v>
      </c>
      <c r="I40" s="9" t="s">
        <v>283</v>
      </c>
      <c r="J40" s="4">
        <v>1.34</v>
      </c>
      <c r="K40" s="4" t="s">
        <v>377</v>
      </c>
      <c r="L40" s="4" t="s">
        <v>1259</v>
      </c>
      <c r="M40" s="4">
        <v>1.34</v>
      </c>
      <c r="N40" s="4"/>
      <c r="O40" s="118"/>
      <c r="P40" s="4" t="s">
        <v>277</v>
      </c>
      <c r="Q40" s="4" t="s">
        <v>279</v>
      </c>
      <c r="R40" s="4" t="s">
        <v>2700</v>
      </c>
      <c r="S40" s="4"/>
      <c r="T40" s="18"/>
      <c r="V40" s="7">
        <f>VLOOKUP(F40,[6]农村公路!$I$6:$W$11652,15,0)</f>
        <v>1.34</v>
      </c>
      <c r="W40" s="7">
        <f t="shared" si="0"/>
        <v>0</v>
      </c>
      <c r="X40" s="7" t="e">
        <f>VLOOKUP(F40,'[7]乡镇通三级、旅游资源产业路项目明细'!$F$8:$S$1305,14,0)</f>
        <v>#N/A</v>
      </c>
      <c r="AB40" s="7" t="e">
        <f>_xlfn.XLOOKUP(F40,'[8]乡镇通三级、旅游资源产业路项目明细'!$U:$U,'[8]乡镇通三级、旅游资源产业路项目明细'!$U:$U)</f>
        <v>#N/A</v>
      </c>
      <c r="AC40" s="7" t="e">
        <f>VLOOKUP(F40,[9]项目建设投资计划表!$L$7:$O$83,4,0)</f>
        <v>#N/A</v>
      </c>
    </row>
    <row r="41" spans="1:29" ht="28.15" customHeight="1" outlineLevel="3" x14ac:dyDescent="0.4">
      <c r="A41" s="4" t="s">
        <v>14</v>
      </c>
      <c r="B41" s="4" t="s">
        <v>114</v>
      </c>
      <c r="C41" s="4" t="s">
        <v>2687</v>
      </c>
      <c r="D41" s="4" t="s">
        <v>2702</v>
      </c>
      <c r="E41" s="9"/>
      <c r="F41" s="4" t="s">
        <v>2703</v>
      </c>
      <c r="G41" s="4" t="s">
        <v>327</v>
      </c>
      <c r="H41" s="9" t="s">
        <v>291</v>
      </c>
      <c r="I41" s="9" t="s">
        <v>283</v>
      </c>
      <c r="J41" s="4">
        <v>0.61</v>
      </c>
      <c r="K41" s="4" t="s">
        <v>377</v>
      </c>
      <c r="L41" s="4" t="s">
        <v>1259</v>
      </c>
      <c r="M41" s="4">
        <v>0.61</v>
      </c>
      <c r="N41" s="4"/>
      <c r="O41" s="118"/>
      <c r="P41" s="4" t="s">
        <v>277</v>
      </c>
      <c r="Q41" s="4" t="s">
        <v>279</v>
      </c>
      <c r="R41" s="4" t="s">
        <v>2702</v>
      </c>
      <c r="S41" s="4"/>
      <c r="T41" s="18"/>
      <c r="V41" s="7">
        <f>VLOOKUP(F41,[6]农村公路!$I$6:$W$11652,15,0)</f>
        <v>0.61</v>
      </c>
      <c r="W41" s="7">
        <f t="shared" si="0"/>
        <v>0</v>
      </c>
      <c r="X41" s="7" t="e">
        <f>VLOOKUP(F41,'[7]乡镇通三级、旅游资源产业路项目明细'!$F$8:$S$1305,14,0)</f>
        <v>#N/A</v>
      </c>
      <c r="AB41" s="7" t="e">
        <f>_xlfn.XLOOKUP(F41,'[8]乡镇通三级、旅游资源产业路项目明细'!$U:$U,'[8]乡镇通三级、旅游资源产业路项目明细'!$U:$U)</f>
        <v>#N/A</v>
      </c>
      <c r="AC41" s="7" t="e">
        <f>VLOOKUP(F41,[9]项目建设投资计划表!$L$7:$O$83,4,0)</f>
        <v>#N/A</v>
      </c>
    </row>
    <row r="42" spans="1:29" ht="28.15" customHeight="1" outlineLevel="3" x14ac:dyDescent="0.4">
      <c r="A42" s="4" t="s">
        <v>14</v>
      </c>
      <c r="B42" s="4" t="s">
        <v>114</v>
      </c>
      <c r="C42" s="4" t="s">
        <v>2627</v>
      </c>
      <c r="D42" s="4" t="s">
        <v>2704</v>
      </c>
      <c r="E42" s="9"/>
      <c r="F42" s="4" t="s">
        <v>2705</v>
      </c>
      <c r="G42" s="4" t="s">
        <v>327</v>
      </c>
      <c r="H42" s="9" t="s">
        <v>291</v>
      </c>
      <c r="I42" s="9" t="s">
        <v>283</v>
      </c>
      <c r="J42" s="4">
        <v>0.95</v>
      </c>
      <c r="K42" s="4" t="s">
        <v>377</v>
      </c>
      <c r="L42" s="4" t="s">
        <v>1259</v>
      </c>
      <c r="M42" s="4">
        <v>0.95</v>
      </c>
      <c r="N42" s="4"/>
      <c r="O42" s="118"/>
      <c r="P42" s="4" t="s">
        <v>277</v>
      </c>
      <c r="Q42" s="4" t="s">
        <v>279</v>
      </c>
      <c r="R42" s="4" t="s">
        <v>2704</v>
      </c>
      <c r="S42" s="4"/>
      <c r="T42" s="18"/>
      <c r="V42" s="7">
        <f>VLOOKUP(F42,[6]农村公路!$I$6:$W$11652,15,0)</f>
        <v>0.95</v>
      </c>
      <c r="W42" s="7">
        <f t="shared" si="0"/>
        <v>0</v>
      </c>
      <c r="X42" s="7" t="e">
        <f>VLOOKUP(F42,'[7]乡镇通三级、旅游资源产业路项目明细'!$F$8:$S$1305,14,0)</f>
        <v>#N/A</v>
      </c>
      <c r="AB42" s="7" t="e">
        <f>_xlfn.XLOOKUP(F42,'[8]乡镇通三级、旅游资源产业路项目明细'!$U:$U,'[8]乡镇通三级、旅游资源产业路项目明细'!$U:$U)</f>
        <v>#N/A</v>
      </c>
      <c r="AC42" s="7" t="e">
        <f>VLOOKUP(F42,[9]项目建设投资计划表!$L$7:$O$83,4,0)</f>
        <v>#N/A</v>
      </c>
    </row>
    <row r="43" spans="1:29" ht="28.15" customHeight="1" outlineLevel="3" x14ac:dyDescent="0.4">
      <c r="A43" s="4" t="s">
        <v>14</v>
      </c>
      <c r="B43" s="4" t="s">
        <v>114</v>
      </c>
      <c r="C43" s="4" t="s">
        <v>2651</v>
      </c>
      <c r="D43" s="4" t="s">
        <v>2706</v>
      </c>
      <c r="E43" s="9"/>
      <c r="F43" s="4" t="s">
        <v>2707</v>
      </c>
      <c r="G43" s="4" t="s">
        <v>327</v>
      </c>
      <c r="H43" s="9" t="s">
        <v>291</v>
      </c>
      <c r="I43" s="9" t="s">
        <v>283</v>
      </c>
      <c r="J43" s="4">
        <v>0.86</v>
      </c>
      <c r="K43" s="4" t="s">
        <v>377</v>
      </c>
      <c r="L43" s="4" t="s">
        <v>1259</v>
      </c>
      <c r="M43" s="4">
        <v>0.86</v>
      </c>
      <c r="N43" s="4"/>
      <c r="O43" s="118"/>
      <c r="P43" s="4" t="s">
        <v>277</v>
      </c>
      <c r="Q43" s="4" t="s">
        <v>279</v>
      </c>
      <c r="R43" s="4" t="s">
        <v>2706</v>
      </c>
      <c r="S43" s="4"/>
      <c r="T43" s="18"/>
      <c r="V43" s="7">
        <f>VLOOKUP(F43,[6]农村公路!$I$6:$W$11652,15,0)</f>
        <v>0.86</v>
      </c>
      <c r="W43" s="7">
        <f t="shared" si="0"/>
        <v>0</v>
      </c>
      <c r="X43" s="7" t="e">
        <f>VLOOKUP(F43,'[7]乡镇通三级、旅游资源产业路项目明细'!$F$8:$S$1305,14,0)</f>
        <v>#N/A</v>
      </c>
      <c r="AB43" s="7" t="e">
        <f>_xlfn.XLOOKUP(F43,'[8]乡镇通三级、旅游资源产业路项目明细'!$U:$U,'[8]乡镇通三级、旅游资源产业路项目明细'!$U:$U)</f>
        <v>#N/A</v>
      </c>
      <c r="AC43" s="7" t="e">
        <f>VLOOKUP(F43,[9]项目建设投资计划表!$L$7:$O$83,4,0)</f>
        <v>#N/A</v>
      </c>
    </row>
    <row r="44" spans="1:29" s="1" customFormat="1" ht="28.15" customHeight="1" outlineLevel="2" x14ac:dyDescent="0.4">
      <c r="A44" s="4"/>
      <c r="B44" s="11" t="s">
        <v>95</v>
      </c>
      <c r="C44" s="4"/>
      <c r="D44" s="4"/>
      <c r="E44" s="9"/>
      <c r="F44" s="4"/>
      <c r="G44" s="4"/>
      <c r="H44" s="9"/>
      <c r="I44" s="9"/>
      <c r="J44" s="4">
        <f>SUBTOTAL(9,J45:J68)</f>
        <v>38.770000000000003</v>
      </c>
      <c r="K44" s="4"/>
      <c r="L44" s="4"/>
      <c r="M44" s="4">
        <f>SUBTOTAL(9,M45:M68)</f>
        <v>38.770000000000003</v>
      </c>
      <c r="N44" s="4">
        <f>VLOOKUP(B44,'附表4 农村公路 (分县)'!$C$6:$P$18,14,0)</f>
        <v>38.799999999999997</v>
      </c>
      <c r="O44" s="118">
        <f>VLOOKUP(B44,'附表4 农村公路 (分县)'!$C$6:$Q$18,15,0)</f>
        <v>3104</v>
      </c>
      <c r="P44" s="4"/>
      <c r="Q44" s="4"/>
      <c r="R44" s="4"/>
      <c r="S44" s="4"/>
      <c r="T44" s="19">
        <f>J44-N44</f>
        <v>-2.9999999999994031E-2</v>
      </c>
    </row>
    <row r="45" spans="1:29" ht="28.15" customHeight="1" outlineLevel="3" x14ac:dyDescent="0.4">
      <c r="A45" s="4" t="s">
        <v>14</v>
      </c>
      <c r="B45" s="4" t="s">
        <v>95</v>
      </c>
      <c r="C45" s="4" t="s">
        <v>2718</v>
      </c>
      <c r="D45" s="4" t="s">
        <v>2728</v>
      </c>
      <c r="E45" s="9"/>
      <c r="F45" s="4" t="s">
        <v>2729</v>
      </c>
      <c r="G45" s="4" t="s">
        <v>327</v>
      </c>
      <c r="H45" s="9" t="s">
        <v>291</v>
      </c>
      <c r="I45" s="9" t="s">
        <v>283</v>
      </c>
      <c r="J45" s="4">
        <v>1.3</v>
      </c>
      <c r="K45" s="4" t="s">
        <v>377</v>
      </c>
      <c r="L45" s="4" t="s">
        <v>1259</v>
      </c>
      <c r="M45" s="4">
        <v>1.3</v>
      </c>
      <c r="N45" s="4"/>
      <c r="O45" s="118"/>
      <c r="P45" s="4" t="s">
        <v>284</v>
      </c>
      <c r="Q45" s="4" t="s">
        <v>279</v>
      </c>
      <c r="R45" s="4" t="s">
        <v>2728</v>
      </c>
      <c r="S45" s="4"/>
      <c r="T45" s="18"/>
      <c r="V45" s="7">
        <f>VLOOKUP(F45,[6]农村公路!$I$6:$W$11652,15,0)</f>
        <v>1.3</v>
      </c>
      <c r="W45" s="7">
        <f t="shared" ref="W45:W68" si="1">J45-V45</f>
        <v>0</v>
      </c>
      <c r="X45" s="7" t="e">
        <f>VLOOKUP(F45,'[7]乡镇通三级、旅游资源产业路项目明细'!$F$8:$S$1305,14,0)</f>
        <v>#N/A</v>
      </c>
      <c r="AB45" s="7" t="e">
        <f>_xlfn.XLOOKUP(F45,'[8]乡镇通三级、旅游资源产业路项目明细'!$U:$U,'[8]乡镇通三级、旅游资源产业路项目明细'!$U:$U)</f>
        <v>#N/A</v>
      </c>
      <c r="AC45" s="7" t="e">
        <f>VLOOKUP(F45,[9]项目建设投资计划表!$L$7:$O$83,4,0)</f>
        <v>#N/A</v>
      </c>
    </row>
    <row r="46" spans="1:29" ht="28.15" customHeight="1" outlineLevel="3" x14ac:dyDescent="0.4">
      <c r="A46" s="4" t="s">
        <v>14</v>
      </c>
      <c r="B46" s="4" t="s">
        <v>95</v>
      </c>
      <c r="C46" s="4" t="s">
        <v>2730</v>
      </c>
      <c r="D46" s="4" t="s">
        <v>2731</v>
      </c>
      <c r="E46" s="9"/>
      <c r="F46" s="4" t="s">
        <v>2732</v>
      </c>
      <c r="G46" s="4" t="s">
        <v>327</v>
      </c>
      <c r="H46" s="9" t="s">
        <v>291</v>
      </c>
      <c r="I46" s="9" t="s">
        <v>283</v>
      </c>
      <c r="J46" s="4">
        <v>1.2</v>
      </c>
      <c r="K46" s="4" t="s">
        <v>377</v>
      </c>
      <c r="L46" s="4" t="s">
        <v>1259</v>
      </c>
      <c r="M46" s="4">
        <v>1.2</v>
      </c>
      <c r="N46" s="4"/>
      <c r="O46" s="118"/>
      <c r="P46" s="4" t="s">
        <v>284</v>
      </c>
      <c r="Q46" s="4" t="s">
        <v>279</v>
      </c>
      <c r="R46" s="4" t="s">
        <v>2731</v>
      </c>
      <c r="S46" s="4"/>
      <c r="T46" s="18"/>
      <c r="V46" s="7">
        <f>VLOOKUP(F46,[6]农村公路!$I$6:$W$11652,15,0)</f>
        <v>1.2</v>
      </c>
      <c r="W46" s="7">
        <f t="shared" si="1"/>
        <v>0</v>
      </c>
      <c r="X46" s="7" t="e">
        <f>VLOOKUP(F46,'[7]乡镇通三级、旅游资源产业路项目明细'!$F$8:$S$1305,14,0)</f>
        <v>#N/A</v>
      </c>
      <c r="AB46" s="7" t="e">
        <f>_xlfn.XLOOKUP(F46,'[8]乡镇通三级、旅游资源产业路项目明细'!$U:$U,'[8]乡镇通三级、旅游资源产业路项目明细'!$U:$U)</f>
        <v>#N/A</v>
      </c>
      <c r="AC46" s="7" t="e">
        <f>VLOOKUP(F46,[9]项目建设投资计划表!$L$7:$O$83,4,0)</f>
        <v>#N/A</v>
      </c>
    </row>
    <row r="47" spans="1:29" ht="28.15" customHeight="1" outlineLevel="3" x14ac:dyDescent="0.4">
      <c r="A47" s="4" t="s">
        <v>14</v>
      </c>
      <c r="B47" s="4" t="s">
        <v>95</v>
      </c>
      <c r="C47" s="4" t="s">
        <v>2733</v>
      </c>
      <c r="D47" s="4" t="s">
        <v>2734</v>
      </c>
      <c r="E47" s="9"/>
      <c r="F47" s="4" t="s">
        <v>2735</v>
      </c>
      <c r="G47" s="4" t="s">
        <v>327</v>
      </c>
      <c r="H47" s="9" t="s">
        <v>291</v>
      </c>
      <c r="I47" s="9" t="s">
        <v>283</v>
      </c>
      <c r="J47" s="4">
        <v>1.9</v>
      </c>
      <c r="K47" s="4" t="s">
        <v>377</v>
      </c>
      <c r="L47" s="4">
        <v>0</v>
      </c>
      <c r="M47" s="4">
        <v>1.9</v>
      </c>
      <c r="N47" s="4"/>
      <c r="O47" s="118"/>
      <c r="P47" s="4" t="s">
        <v>284</v>
      </c>
      <c r="Q47" s="4" t="s">
        <v>279</v>
      </c>
      <c r="R47" s="4" t="s">
        <v>2734</v>
      </c>
      <c r="S47" s="4"/>
      <c r="T47" s="18"/>
      <c r="V47" s="7">
        <f>VLOOKUP(F47,[6]农村公路!$I$6:$W$11652,15,0)</f>
        <v>1.9</v>
      </c>
      <c r="W47" s="7">
        <f t="shared" si="1"/>
        <v>0</v>
      </c>
      <c r="X47" s="7" t="e">
        <f>VLOOKUP(F47,'[7]乡镇通三级、旅游资源产业路项目明细'!$F$8:$S$1305,14,0)</f>
        <v>#N/A</v>
      </c>
      <c r="AB47" s="7" t="e">
        <f>_xlfn.XLOOKUP(F47,'[8]乡镇通三级、旅游资源产业路项目明细'!$U:$U,'[8]乡镇通三级、旅游资源产业路项目明细'!$U:$U)</f>
        <v>#N/A</v>
      </c>
      <c r="AC47" s="7" t="e">
        <f>VLOOKUP(F47,[9]项目建设投资计划表!$L$7:$O$83,4,0)</f>
        <v>#N/A</v>
      </c>
    </row>
    <row r="48" spans="1:29" ht="28.15" customHeight="1" outlineLevel="3" x14ac:dyDescent="0.4">
      <c r="A48" s="4" t="s">
        <v>14</v>
      </c>
      <c r="B48" s="4" t="s">
        <v>95</v>
      </c>
      <c r="C48" s="4" t="s">
        <v>2736</v>
      </c>
      <c r="D48" s="4" t="s">
        <v>2737</v>
      </c>
      <c r="E48" s="9"/>
      <c r="F48" s="4" t="s">
        <v>2738</v>
      </c>
      <c r="G48" s="4" t="s">
        <v>327</v>
      </c>
      <c r="H48" s="9" t="s">
        <v>291</v>
      </c>
      <c r="I48" s="9" t="s">
        <v>283</v>
      </c>
      <c r="J48" s="4">
        <v>1.71</v>
      </c>
      <c r="K48" s="4" t="s">
        <v>377</v>
      </c>
      <c r="L48" s="4" t="s">
        <v>1021</v>
      </c>
      <c r="M48" s="4">
        <v>1.71</v>
      </c>
      <c r="N48" s="4"/>
      <c r="O48" s="118"/>
      <c r="P48" s="4" t="s">
        <v>284</v>
      </c>
      <c r="Q48" s="4" t="s">
        <v>279</v>
      </c>
      <c r="R48" s="4" t="s">
        <v>2737</v>
      </c>
      <c r="S48" s="4"/>
      <c r="T48" s="18"/>
      <c r="V48" s="7">
        <f>VLOOKUP(F48,[6]农村公路!$I$6:$W$11652,15,0)</f>
        <v>1.71</v>
      </c>
      <c r="W48" s="7">
        <f t="shared" si="1"/>
        <v>0</v>
      </c>
      <c r="X48" s="7" t="e">
        <f>VLOOKUP(F48,'[7]乡镇通三级、旅游资源产业路项目明细'!$F$8:$S$1305,14,0)</f>
        <v>#N/A</v>
      </c>
      <c r="AB48" s="7" t="e">
        <f>_xlfn.XLOOKUP(F48,'[8]乡镇通三级、旅游资源产业路项目明细'!$U:$U,'[8]乡镇通三级、旅游资源产业路项目明细'!$U:$U)</f>
        <v>#N/A</v>
      </c>
      <c r="AC48" s="7" t="e">
        <f>VLOOKUP(F48,[9]项目建设投资计划表!$L$7:$O$83,4,0)</f>
        <v>#N/A</v>
      </c>
    </row>
    <row r="49" spans="1:29" ht="28.15" customHeight="1" outlineLevel="3" x14ac:dyDescent="0.4">
      <c r="A49" s="4" t="s">
        <v>14</v>
      </c>
      <c r="B49" s="4" t="s">
        <v>95</v>
      </c>
      <c r="C49" s="4" t="s">
        <v>2733</v>
      </c>
      <c r="D49" s="4" t="s">
        <v>2739</v>
      </c>
      <c r="E49" s="9"/>
      <c r="F49" s="4" t="s">
        <v>2740</v>
      </c>
      <c r="G49" s="4" t="s">
        <v>327</v>
      </c>
      <c r="H49" s="9" t="s">
        <v>291</v>
      </c>
      <c r="I49" s="9" t="s">
        <v>283</v>
      </c>
      <c r="J49" s="4">
        <v>0.9</v>
      </c>
      <c r="K49" s="4" t="s">
        <v>377</v>
      </c>
      <c r="L49" s="4" t="s">
        <v>1259</v>
      </c>
      <c r="M49" s="4">
        <v>0.9</v>
      </c>
      <c r="N49" s="4"/>
      <c r="O49" s="118"/>
      <c r="P49" s="4" t="s">
        <v>277</v>
      </c>
      <c r="Q49" s="4" t="s">
        <v>279</v>
      </c>
      <c r="R49" s="4" t="s">
        <v>2739</v>
      </c>
      <c r="S49" s="4"/>
      <c r="T49" s="18"/>
      <c r="V49" s="7">
        <f>VLOOKUP(F49,[6]农村公路!$I$6:$W$11652,15,0)</f>
        <v>0.9</v>
      </c>
      <c r="W49" s="7">
        <f t="shared" si="1"/>
        <v>0</v>
      </c>
      <c r="X49" s="7" t="e">
        <f>VLOOKUP(F49,'[7]乡镇通三级、旅游资源产业路项目明细'!$F$8:$S$1305,14,0)</f>
        <v>#N/A</v>
      </c>
      <c r="AB49" s="7" t="e">
        <f>_xlfn.XLOOKUP(F49,'[8]乡镇通三级、旅游资源产业路项目明细'!$U:$U,'[8]乡镇通三级、旅游资源产业路项目明细'!$U:$U)</f>
        <v>#N/A</v>
      </c>
      <c r="AC49" s="7" t="e">
        <f>VLOOKUP(F49,[9]项目建设投资计划表!$L$7:$O$83,4,0)</f>
        <v>#N/A</v>
      </c>
    </row>
    <row r="50" spans="1:29" ht="28.15" customHeight="1" outlineLevel="3" x14ac:dyDescent="0.4">
      <c r="A50" s="4" t="s">
        <v>14</v>
      </c>
      <c r="B50" s="4" t="s">
        <v>95</v>
      </c>
      <c r="C50" s="4" t="s">
        <v>2711</v>
      </c>
      <c r="D50" s="4" t="s">
        <v>2741</v>
      </c>
      <c r="E50" s="9"/>
      <c r="F50" s="4" t="s">
        <v>2742</v>
      </c>
      <c r="G50" s="4" t="s">
        <v>327</v>
      </c>
      <c r="H50" s="9" t="s">
        <v>291</v>
      </c>
      <c r="I50" s="9" t="s">
        <v>283</v>
      </c>
      <c r="J50" s="4">
        <v>1</v>
      </c>
      <c r="K50" s="4" t="s">
        <v>527</v>
      </c>
      <c r="L50" s="4" t="s">
        <v>1259</v>
      </c>
      <c r="M50" s="4">
        <v>1</v>
      </c>
      <c r="N50" s="4"/>
      <c r="O50" s="118"/>
      <c r="P50" s="4" t="s">
        <v>277</v>
      </c>
      <c r="Q50" s="4" t="s">
        <v>279</v>
      </c>
      <c r="R50" s="4" t="s">
        <v>2741</v>
      </c>
      <c r="S50" s="4"/>
      <c r="T50" s="18"/>
      <c r="V50" s="7">
        <f>VLOOKUP(F50,[6]农村公路!$I$6:$W$11652,15,0)</f>
        <v>1</v>
      </c>
      <c r="W50" s="7">
        <f t="shared" si="1"/>
        <v>0</v>
      </c>
      <c r="X50" s="7" t="e">
        <f>VLOOKUP(F50,'[7]乡镇通三级、旅游资源产业路项目明细'!$F$8:$S$1305,14,0)</f>
        <v>#N/A</v>
      </c>
      <c r="AB50" s="7" t="e">
        <f>_xlfn.XLOOKUP(F50,'[8]乡镇通三级、旅游资源产业路项目明细'!$U:$U,'[8]乡镇通三级、旅游资源产业路项目明细'!$U:$U)</f>
        <v>#N/A</v>
      </c>
      <c r="AC50" s="7" t="e">
        <f>VLOOKUP(F50,[9]项目建设投资计划表!$L$7:$O$83,4,0)</f>
        <v>#N/A</v>
      </c>
    </row>
    <row r="51" spans="1:29" ht="28.15" customHeight="1" outlineLevel="3" x14ac:dyDescent="0.4">
      <c r="A51" s="4" t="s">
        <v>14</v>
      </c>
      <c r="B51" s="4" t="s">
        <v>95</v>
      </c>
      <c r="C51" s="4" t="s">
        <v>2718</v>
      </c>
      <c r="D51" s="4" t="s">
        <v>2743</v>
      </c>
      <c r="E51" s="9"/>
      <c r="F51" s="4" t="s">
        <v>2744</v>
      </c>
      <c r="G51" s="4" t="s">
        <v>327</v>
      </c>
      <c r="H51" s="9" t="s">
        <v>291</v>
      </c>
      <c r="I51" s="9" t="s">
        <v>283</v>
      </c>
      <c r="J51" s="4">
        <v>1.9</v>
      </c>
      <c r="K51" s="4" t="s">
        <v>377</v>
      </c>
      <c r="L51" s="4" t="s">
        <v>1259</v>
      </c>
      <c r="M51" s="4">
        <v>1.9</v>
      </c>
      <c r="N51" s="4"/>
      <c r="O51" s="118"/>
      <c r="P51" s="4" t="s">
        <v>284</v>
      </c>
      <c r="Q51" s="4" t="s">
        <v>279</v>
      </c>
      <c r="R51" s="4" t="s">
        <v>2743</v>
      </c>
      <c r="S51" s="4"/>
      <c r="T51" s="18"/>
      <c r="V51" s="7">
        <f>VLOOKUP(F51,[6]农村公路!$I$6:$W$11652,15,0)</f>
        <v>1.9</v>
      </c>
      <c r="W51" s="7">
        <f t="shared" si="1"/>
        <v>0</v>
      </c>
      <c r="X51" s="7" t="e">
        <f>VLOOKUP(F51,'[7]乡镇通三级、旅游资源产业路项目明细'!$F$8:$S$1305,14,0)</f>
        <v>#N/A</v>
      </c>
      <c r="AB51" s="7" t="e">
        <f>_xlfn.XLOOKUP(F51,'[8]乡镇通三级、旅游资源产业路项目明细'!$U:$U,'[8]乡镇通三级、旅游资源产业路项目明细'!$U:$U)</f>
        <v>#N/A</v>
      </c>
      <c r="AC51" s="7" t="e">
        <f>VLOOKUP(F51,[9]项目建设投资计划表!$L$7:$O$83,4,0)</f>
        <v>#N/A</v>
      </c>
    </row>
    <row r="52" spans="1:29" ht="28.15" customHeight="1" outlineLevel="3" x14ac:dyDescent="0.4">
      <c r="A52" s="4" t="s">
        <v>14</v>
      </c>
      <c r="B52" s="4" t="s">
        <v>95</v>
      </c>
      <c r="C52" s="4" t="s">
        <v>2733</v>
      </c>
      <c r="D52" s="4" t="s">
        <v>2745</v>
      </c>
      <c r="E52" s="9"/>
      <c r="F52" s="4" t="s">
        <v>2746</v>
      </c>
      <c r="G52" s="4" t="s">
        <v>327</v>
      </c>
      <c r="H52" s="9" t="s">
        <v>291</v>
      </c>
      <c r="I52" s="9" t="s">
        <v>283</v>
      </c>
      <c r="J52" s="4">
        <v>1.5</v>
      </c>
      <c r="K52" s="4" t="s">
        <v>377</v>
      </c>
      <c r="L52" s="4" t="s">
        <v>1259</v>
      </c>
      <c r="M52" s="4">
        <v>1.5</v>
      </c>
      <c r="N52" s="4"/>
      <c r="O52" s="118"/>
      <c r="P52" s="4" t="s">
        <v>284</v>
      </c>
      <c r="Q52" s="4" t="s">
        <v>279</v>
      </c>
      <c r="R52" s="4" t="s">
        <v>2745</v>
      </c>
      <c r="S52" s="4"/>
      <c r="T52" s="18"/>
      <c r="V52" s="7">
        <f>VLOOKUP(F52,[6]农村公路!$I$6:$W$11652,15,0)</f>
        <v>1.5</v>
      </c>
      <c r="W52" s="7">
        <f t="shared" si="1"/>
        <v>0</v>
      </c>
      <c r="X52" s="7" t="e">
        <f>VLOOKUP(F52,'[7]乡镇通三级、旅游资源产业路项目明细'!$F$8:$S$1305,14,0)</f>
        <v>#N/A</v>
      </c>
      <c r="AB52" s="7" t="e">
        <f>_xlfn.XLOOKUP(F52,'[8]乡镇通三级、旅游资源产业路项目明细'!$U:$U,'[8]乡镇通三级、旅游资源产业路项目明细'!$U:$U)</f>
        <v>#N/A</v>
      </c>
      <c r="AC52" s="7" t="e">
        <f>VLOOKUP(F52,[9]项目建设投资计划表!$L$7:$O$83,4,0)</f>
        <v>#N/A</v>
      </c>
    </row>
    <row r="53" spans="1:29" ht="28.15" customHeight="1" outlineLevel="3" x14ac:dyDescent="0.4">
      <c r="A53" s="4" t="s">
        <v>14</v>
      </c>
      <c r="B53" s="4" t="s">
        <v>95</v>
      </c>
      <c r="C53" s="4" t="s">
        <v>2730</v>
      </c>
      <c r="D53" s="4" t="s">
        <v>2731</v>
      </c>
      <c r="E53" s="9"/>
      <c r="F53" s="4" t="s">
        <v>2747</v>
      </c>
      <c r="G53" s="4" t="s">
        <v>327</v>
      </c>
      <c r="H53" s="9" t="s">
        <v>291</v>
      </c>
      <c r="I53" s="9" t="s">
        <v>283</v>
      </c>
      <c r="J53" s="4">
        <v>0.7</v>
      </c>
      <c r="K53" s="4" t="s">
        <v>377</v>
      </c>
      <c r="L53" s="4" t="s">
        <v>1259</v>
      </c>
      <c r="M53" s="4">
        <v>0.7</v>
      </c>
      <c r="N53" s="4"/>
      <c r="O53" s="118"/>
      <c r="P53" s="4" t="s">
        <v>284</v>
      </c>
      <c r="Q53" s="4" t="s">
        <v>279</v>
      </c>
      <c r="R53" s="4" t="s">
        <v>2731</v>
      </c>
      <c r="S53" s="4"/>
      <c r="T53" s="18"/>
      <c r="V53" s="7">
        <f>VLOOKUP(F53,[6]农村公路!$I$6:$W$11652,15,0)</f>
        <v>0.7</v>
      </c>
      <c r="W53" s="7">
        <f t="shared" si="1"/>
        <v>0</v>
      </c>
      <c r="X53" s="7" t="e">
        <f>VLOOKUP(F53,'[7]乡镇通三级、旅游资源产业路项目明细'!$F$8:$S$1305,14,0)</f>
        <v>#N/A</v>
      </c>
      <c r="AB53" s="7" t="e">
        <f>_xlfn.XLOOKUP(F53,'[8]乡镇通三级、旅游资源产业路项目明细'!$U:$U,'[8]乡镇通三级、旅游资源产业路项目明细'!$U:$U)</f>
        <v>#N/A</v>
      </c>
      <c r="AC53" s="7" t="e">
        <f>VLOOKUP(F53,[9]项目建设投资计划表!$L$7:$O$83,4,0)</f>
        <v>#N/A</v>
      </c>
    </row>
    <row r="54" spans="1:29" ht="28.15" customHeight="1" outlineLevel="3" x14ac:dyDescent="0.4">
      <c r="A54" s="4" t="s">
        <v>14</v>
      </c>
      <c r="B54" s="4" t="s">
        <v>95</v>
      </c>
      <c r="C54" s="4" t="s">
        <v>2736</v>
      </c>
      <c r="D54" s="4" t="s">
        <v>2748</v>
      </c>
      <c r="E54" s="9"/>
      <c r="F54" s="4" t="s">
        <v>2749</v>
      </c>
      <c r="G54" s="4" t="s">
        <v>327</v>
      </c>
      <c r="H54" s="9" t="s">
        <v>291</v>
      </c>
      <c r="I54" s="9" t="s">
        <v>2750</v>
      </c>
      <c r="J54" s="4">
        <v>1.87</v>
      </c>
      <c r="K54" s="4" t="s">
        <v>527</v>
      </c>
      <c r="L54" s="4" t="s">
        <v>1021</v>
      </c>
      <c r="M54" s="4">
        <v>1.87</v>
      </c>
      <c r="N54" s="4"/>
      <c r="O54" s="118"/>
      <c r="P54" s="4" t="s">
        <v>284</v>
      </c>
      <c r="Q54" s="4" t="s">
        <v>279</v>
      </c>
      <c r="R54" s="4" t="s">
        <v>2748</v>
      </c>
      <c r="S54" s="4"/>
      <c r="T54" s="18"/>
      <c r="V54" s="7">
        <f>VLOOKUP(F54,[6]农村公路!$I$6:$W$11652,15,0)</f>
        <v>1.87</v>
      </c>
      <c r="W54" s="7">
        <f t="shared" si="1"/>
        <v>0</v>
      </c>
      <c r="X54" s="7" t="e">
        <f>VLOOKUP(F54,'[7]乡镇通三级、旅游资源产业路项目明细'!$F$8:$S$1305,14,0)</f>
        <v>#N/A</v>
      </c>
      <c r="AB54" s="7" t="e">
        <f>_xlfn.XLOOKUP(F54,'[8]乡镇通三级、旅游资源产业路项目明细'!$U:$U,'[8]乡镇通三级、旅游资源产业路项目明细'!$U:$U)</f>
        <v>#N/A</v>
      </c>
      <c r="AC54" s="7" t="e">
        <f>VLOOKUP(F54,[9]项目建设投资计划表!$L$7:$O$83,4,0)</f>
        <v>#N/A</v>
      </c>
    </row>
    <row r="55" spans="1:29" ht="28.15" customHeight="1" outlineLevel="3" x14ac:dyDescent="0.4">
      <c r="A55" s="4" t="s">
        <v>14</v>
      </c>
      <c r="B55" s="4" t="s">
        <v>95</v>
      </c>
      <c r="C55" s="4" t="s">
        <v>2751</v>
      </c>
      <c r="D55" s="4" t="s">
        <v>2752</v>
      </c>
      <c r="E55" s="9"/>
      <c r="F55" s="4" t="s">
        <v>2753</v>
      </c>
      <c r="G55" s="4" t="s">
        <v>327</v>
      </c>
      <c r="H55" s="9" t="s">
        <v>291</v>
      </c>
      <c r="I55" s="9" t="s">
        <v>283</v>
      </c>
      <c r="J55" s="4">
        <v>0.77</v>
      </c>
      <c r="K55" s="4" t="s">
        <v>377</v>
      </c>
      <c r="L55" s="4" t="s">
        <v>1259</v>
      </c>
      <c r="M55" s="4">
        <v>0.77</v>
      </c>
      <c r="N55" s="4"/>
      <c r="O55" s="118"/>
      <c r="P55" s="4" t="s">
        <v>284</v>
      </c>
      <c r="Q55" s="4" t="s">
        <v>279</v>
      </c>
      <c r="R55" s="4" t="s">
        <v>2752</v>
      </c>
      <c r="S55" s="4"/>
      <c r="T55" s="18"/>
      <c r="V55" s="7">
        <f>VLOOKUP(F55,[6]农村公路!$I$6:$W$11652,15,0)</f>
        <v>0.77</v>
      </c>
      <c r="W55" s="7">
        <f t="shared" si="1"/>
        <v>0</v>
      </c>
      <c r="X55" s="7" t="e">
        <f>VLOOKUP(F55,'[7]乡镇通三级、旅游资源产业路项目明细'!$F$8:$S$1305,14,0)</f>
        <v>#N/A</v>
      </c>
      <c r="AB55" s="7" t="e">
        <f>_xlfn.XLOOKUP(F55,'[8]乡镇通三级、旅游资源产业路项目明细'!$U:$U,'[8]乡镇通三级、旅游资源产业路项目明细'!$U:$U)</f>
        <v>#N/A</v>
      </c>
      <c r="AC55" s="7" t="e">
        <f>VLOOKUP(F55,[9]项目建设投资计划表!$L$7:$O$83,4,0)</f>
        <v>#N/A</v>
      </c>
    </row>
    <row r="56" spans="1:29" ht="28.15" customHeight="1" outlineLevel="3" x14ac:dyDescent="0.4">
      <c r="A56" s="4" t="s">
        <v>14</v>
      </c>
      <c r="B56" s="4" t="s">
        <v>95</v>
      </c>
      <c r="C56" s="4" t="s">
        <v>2736</v>
      </c>
      <c r="D56" s="4" t="s">
        <v>2754</v>
      </c>
      <c r="E56" s="9"/>
      <c r="F56" s="4" t="s">
        <v>2755</v>
      </c>
      <c r="G56" s="4" t="s">
        <v>327</v>
      </c>
      <c r="H56" s="9" t="s">
        <v>291</v>
      </c>
      <c r="I56" s="9" t="s">
        <v>283</v>
      </c>
      <c r="J56" s="4">
        <v>1.57</v>
      </c>
      <c r="K56" s="4" t="s">
        <v>377</v>
      </c>
      <c r="L56" s="4" t="s">
        <v>1021</v>
      </c>
      <c r="M56" s="4">
        <v>1.57</v>
      </c>
      <c r="N56" s="4"/>
      <c r="O56" s="118"/>
      <c r="P56" s="4" t="s">
        <v>277</v>
      </c>
      <c r="Q56" s="4" t="s">
        <v>279</v>
      </c>
      <c r="R56" s="4" t="s">
        <v>2754</v>
      </c>
      <c r="S56" s="4"/>
      <c r="T56" s="18"/>
      <c r="V56" s="7">
        <f>VLOOKUP(F56,[6]农村公路!$I$6:$W$11652,15,0)</f>
        <v>1.57</v>
      </c>
      <c r="W56" s="7">
        <f t="shared" si="1"/>
        <v>0</v>
      </c>
      <c r="X56" s="7" t="e">
        <f>VLOOKUP(F56,'[7]乡镇通三级、旅游资源产业路项目明细'!$F$8:$S$1305,14,0)</f>
        <v>#N/A</v>
      </c>
      <c r="AB56" s="7" t="e">
        <f>_xlfn.XLOOKUP(F56,'[8]乡镇通三级、旅游资源产业路项目明细'!$U:$U,'[8]乡镇通三级、旅游资源产业路项目明细'!$U:$U)</f>
        <v>#N/A</v>
      </c>
      <c r="AC56" s="7" t="e">
        <f>VLOOKUP(F56,[9]项目建设投资计划表!$L$7:$O$83,4,0)</f>
        <v>#N/A</v>
      </c>
    </row>
    <row r="57" spans="1:29" ht="28.15" customHeight="1" outlineLevel="3" x14ac:dyDescent="0.4">
      <c r="A57" s="4" t="s">
        <v>14</v>
      </c>
      <c r="B57" s="4" t="s">
        <v>95</v>
      </c>
      <c r="C57" s="4" t="s">
        <v>2756</v>
      </c>
      <c r="D57" s="4" t="s">
        <v>2757</v>
      </c>
      <c r="E57" s="9"/>
      <c r="F57" s="4" t="s">
        <v>2758</v>
      </c>
      <c r="G57" s="4" t="s">
        <v>327</v>
      </c>
      <c r="H57" s="9" t="s">
        <v>291</v>
      </c>
      <c r="I57" s="9" t="s">
        <v>283</v>
      </c>
      <c r="J57" s="4">
        <v>1</v>
      </c>
      <c r="K57" s="4" t="s">
        <v>377</v>
      </c>
      <c r="L57" s="4" t="s">
        <v>1259</v>
      </c>
      <c r="M57" s="4">
        <v>1</v>
      </c>
      <c r="N57" s="4"/>
      <c r="O57" s="118"/>
      <c r="P57" s="4" t="s">
        <v>284</v>
      </c>
      <c r="Q57" s="4" t="s">
        <v>279</v>
      </c>
      <c r="R57" s="4" t="s">
        <v>2757</v>
      </c>
      <c r="S57" s="4"/>
      <c r="T57" s="18"/>
      <c r="V57" s="7">
        <f>VLOOKUP(F57,[6]农村公路!$I$6:$W$11652,15,0)</f>
        <v>1</v>
      </c>
      <c r="W57" s="7">
        <f t="shared" si="1"/>
        <v>0</v>
      </c>
      <c r="X57" s="7" t="e">
        <f>VLOOKUP(F57,'[7]乡镇通三级、旅游资源产业路项目明细'!$F$8:$S$1305,14,0)</f>
        <v>#N/A</v>
      </c>
      <c r="AB57" s="7" t="e">
        <f>_xlfn.XLOOKUP(F57,'[8]乡镇通三级、旅游资源产业路项目明细'!$U:$U,'[8]乡镇通三级、旅游资源产业路项目明细'!$U:$U)</f>
        <v>#N/A</v>
      </c>
      <c r="AC57" s="7" t="e">
        <f>VLOOKUP(F57,[9]项目建设投资计划表!$L$7:$O$83,4,0)</f>
        <v>#N/A</v>
      </c>
    </row>
    <row r="58" spans="1:29" ht="28.15" customHeight="1" outlineLevel="3" x14ac:dyDescent="0.4">
      <c r="A58" s="4" t="s">
        <v>14</v>
      </c>
      <c r="B58" s="4" t="s">
        <v>95</v>
      </c>
      <c r="C58" s="4" t="s">
        <v>2724</v>
      </c>
      <c r="D58" s="4" t="s">
        <v>2759</v>
      </c>
      <c r="E58" s="9"/>
      <c r="F58" s="4" t="s">
        <v>2760</v>
      </c>
      <c r="G58" s="4" t="s">
        <v>327</v>
      </c>
      <c r="H58" s="9" t="s">
        <v>291</v>
      </c>
      <c r="I58" s="9" t="s">
        <v>283</v>
      </c>
      <c r="J58" s="4">
        <v>1.65</v>
      </c>
      <c r="K58" s="4" t="s">
        <v>527</v>
      </c>
      <c r="L58" s="4" t="s">
        <v>1259</v>
      </c>
      <c r="M58" s="4">
        <v>1.65</v>
      </c>
      <c r="N58" s="4"/>
      <c r="O58" s="118"/>
      <c r="P58" s="4" t="s">
        <v>284</v>
      </c>
      <c r="Q58" s="4" t="s">
        <v>279</v>
      </c>
      <c r="R58" s="4" t="s">
        <v>2759</v>
      </c>
      <c r="S58" s="4"/>
      <c r="T58" s="18"/>
      <c r="V58" s="7">
        <f>VLOOKUP(F58,[6]农村公路!$I$6:$W$11652,15,0)</f>
        <v>1.65</v>
      </c>
      <c r="W58" s="7">
        <f t="shared" si="1"/>
        <v>0</v>
      </c>
      <c r="X58" s="7" t="e">
        <f>VLOOKUP(F58,'[7]乡镇通三级、旅游资源产业路项目明细'!$F$8:$S$1305,14,0)</f>
        <v>#N/A</v>
      </c>
      <c r="AB58" s="7" t="e">
        <f>_xlfn.XLOOKUP(F58,'[8]乡镇通三级、旅游资源产业路项目明细'!$U:$U,'[8]乡镇通三级、旅游资源产业路项目明细'!$U:$U)</f>
        <v>#N/A</v>
      </c>
      <c r="AC58" s="7" t="e">
        <f>VLOOKUP(F58,[9]项目建设投资计划表!$L$7:$O$83,4,0)</f>
        <v>#N/A</v>
      </c>
    </row>
    <row r="59" spans="1:29" ht="28.15" customHeight="1" outlineLevel="3" x14ac:dyDescent="0.4">
      <c r="A59" s="4" t="s">
        <v>14</v>
      </c>
      <c r="B59" s="4" t="s">
        <v>95</v>
      </c>
      <c r="C59" s="4" t="s">
        <v>2761</v>
      </c>
      <c r="D59" s="4" t="s">
        <v>2762</v>
      </c>
      <c r="E59" s="9"/>
      <c r="F59" s="4" t="s">
        <v>2763</v>
      </c>
      <c r="G59" s="4" t="s">
        <v>327</v>
      </c>
      <c r="H59" s="9" t="s">
        <v>291</v>
      </c>
      <c r="I59" s="9" t="s">
        <v>283</v>
      </c>
      <c r="J59" s="4">
        <v>2.35</v>
      </c>
      <c r="K59" s="4" t="s">
        <v>527</v>
      </c>
      <c r="L59" s="4" t="s">
        <v>1259</v>
      </c>
      <c r="M59" s="4">
        <v>2.35</v>
      </c>
      <c r="N59" s="4"/>
      <c r="O59" s="118"/>
      <c r="P59" s="4" t="s">
        <v>284</v>
      </c>
      <c r="Q59" s="4" t="s">
        <v>279</v>
      </c>
      <c r="R59" s="4" t="s">
        <v>2762</v>
      </c>
      <c r="S59" s="4"/>
      <c r="T59" s="18"/>
      <c r="V59" s="7">
        <f>VLOOKUP(F59,[6]农村公路!$I$6:$W$11652,15,0)</f>
        <v>2.35</v>
      </c>
      <c r="W59" s="7">
        <f t="shared" si="1"/>
        <v>0</v>
      </c>
      <c r="X59" s="7" t="e">
        <f>VLOOKUP(F59,'[7]乡镇通三级、旅游资源产业路项目明细'!$F$8:$S$1305,14,0)</f>
        <v>#N/A</v>
      </c>
      <c r="AB59" s="7" t="e">
        <f>_xlfn.XLOOKUP(F59,'[8]乡镇通三级、旅游资源产业路项目明细'!$U:$U,'[8]乡镇通三级、旅游资源产业路项目明细'!$U:$U)</f>
        <v>#N/A</v>
      </c>
      <c r="AC59" s="7" t="e">
        <f>VLOOKUP(F59,[9]项目建设投资计划表!$L$7:$O$83,4,0)</f>
        <v>#N/A</v>
      </c>
    </row>
    <row r="60" spans="1:29" ht="28.15" customHeight="1" outlineLevel="3" x14ac:dyDescent="0.4">
      <c r="A60" s="4" t="s">
        <v>14</v>
      </c>
      <c r="B60" s="4" t="s">
        <v>95</v>
      </c>
      <c r="C60" s="4" t="s">
        <v>2764</v>
      </c>
      <c r="D60" s="4" t="s">
        <v>2765</v>
      </c>
      <c r="E60" s="9"/>
      <c r="F60" s="4" t="s">
        <v>2766</v>
      </c>
      <c r="G60" s="4" t="s">
        <v>327</v>
      </c>
      <c r="H60" s="9" t="s">
        <v>291</v>
      </c>
      <c r="I60" s="9" t="s">
        <v>283</v>
      </c>
      <c r="J60" s="4">
        <v>1</v>
      </c>
      <c r="K60" s="4" t="s">
        <v>377</v>
      </c>
      <c r="L60" s="4" t="s">
        <v>1259</v>
      </c>
      <c r="M60" s="4">
        <v>1</v>
      </c>
      <c r="N60" s="4"/>
      <c r="O60" s="118"/>
      <c r="P60" s="4" t="s">
        <v>284</v>
      </c>
      <c r="Q60" s="4" t="s">
        <v>279</v>
      </c>
      <c r="R60" s="4" t="s">
        <v>2765</v>
      </c>
      <c r="S60" s="4"/>
      <c r="T60" s="18"/>
      <c r="V60" s="7">
        <f>VLOOKUP(F60,[6]农村公路!$I$6:$W$11652,15,0)</f>
        <v>1</v>
      </c>
      <c r="W60" s="7">
        <f t="shared" si="1"/>
        <v>0</v>
      </c>
      <c r="X60" s="7" t="e">
        <f>VLOOKUP(F60,'[7]乡镇通三级、旅游资源产业路项目明细'!$F$8:$S$1305,14,0)</f>
        <v>#N/A</v>
      </c>
      <c r="AB60" s="7" t="e">
        <f>_xlfn.XLOOKUP(F60,'[8]乡镇通三级、旅游资源产业路项目明细'!$U:$U,'[8]乡镇通三级、旅游资源产业路项目明细'!$U:$U)</f>
        <v>#N/A</v>
      </c>
      <c r="AC60" s="7" t="e">
        <f>VLOOKUP(F60,[9]项目建设投资计划表!$L$7:$O$83,4,0)</f>
        <v>#N/A</v>
      </c>
    </row>
    <row r="61" spans="1:29" ht="28.15" customHeight="1" outlineLevel="3" x14ac:dyDescent="0.4">
      <c r="A61" s="4" t="s">
        <v>14</v>
      </c>
      <c r="B61" s="4" t="s">
        <v>95</v>
      </c>
      <c r="C61" s="4" t="s">
        <v>2756</v>
      </c>
      <c r="D61" s="4" t="s">
        <v>2767</v>
      </c>
      <c r="E61" s="9"/>
      <c r="F61" s="4" t="s">
        <v>2768</v>
      </c>
      <c r="G61" s="4" t="s">
        <v>327</v>
      </c>
      <c r="H61" s="9" t="s">
        <v>291</v>
      </c>
      <c r="I61" s="9" t="s">
        <v>283</v>
      </c>
      <c r="J61" s="4">
        <v>1.7</v>
      </c>
      <c r="K61" s="4" t="s">
        <v>527</v>
      </c>
      <c r="L61" s="4" t="s">
        <v>1259</v>
      </c>
      <c r="M61" s="4">
        <v>1.7</v>
      </c>
      <c r="N61" s="4"/>
      <c r="O61" s="118"/>
      <c r="P61" s="4" t="s">
        <v>284</v>
      </c>
      <c r="Q61" s="4" t="s">
        <v>279</v>
      </c>
      <c r="R61" s="4" t="s">
        <v>2767</v>
      </c>
      <c r="S61" s="4"/>
      <c r="T61" s="18"/>
      <c r="V61" s="7">
        <f>VLOOKUP(F61,[6]农村公路!$I$6:$W$11652,15,0)</f>
        <v>1.7</v>
      </c>
      <c r="W61" s="7">
        <f t="shared" si="1"/>
        <v>0</v>
      </c>
      <c r="X61" s="7" t="e">
        <f>VLOOKUP(F61,'[7]乡镇通三级、旅游资源产业路项目明细'!$F$8:$S$1305,14,0)</f>
        <v>#N/A</v>
      </c>
      <c r="AB61" s="7" t="e">
        <f>_xlfn.XLOOKUP(F61,'[8]乡镇通三级、旅游资源产业路项目明细'!$U:$U,'[8]乡镇通三级、旅游资源产业路项目明细'!$U:$U)</f>
        <v>#N/A</v>
      </c>
      <c r="AC61" s="7" t="e">
        <f>VLOOKUP(F61,[9]项目建设投资计划表!$L$7:$O$83,4,0)</f>
        <v>#N/A</v>
      </c>
    </row>
    <row r="62" spans="1:29" ht="28.15" customHeight="1" outlineLevel="3" x14ac:dyDescent="0.4">
      <c r="A62" s="4" t="s">
        <v>14</v>
      </c>
      <c r="B62" s="4" t="s">
        <v>95</v>
      </c>
      <c r="C62" s="4" t="s">
        <v>2769</v>
      </c>
      <c r="D62" s="4" t="s">
        <v>2770</v>
      </c>
      <c r="E62" s="9"/>
      <c r="F62" s="4" t="s">
        <v>2771</v>
      </c>
      <c r="G62" s="4" t="s">
        <v>327</v>
      </c>
      <c r="H62" s="9" t="s">
        <v>291</v>
      </c>
      <c r="I62" s="9" t="s">
        <v>283</v>
      </c>
      <c r="J62" s="4">
        <v>0.86</v>
      </c>
      <c r="K62" s="4" t="s">
        <v>527</v>
      </c>
      <c r="L62" s="4" t="s">
        <v>1259</v>
      </c>
      <c r="M62" s="4">
        <v>0.86</v>
      </c>
      <c r="N62" s="4"/>
      <c r="O62" s="118"/>
      <c r="P62" s="4" t="s">
        <v>284</v>
      </c>
      <c r="Q62" s="4" t="s">
        <v>279</v>
      </c>
      <c r="R62" s="4" t="s">
        <v>2770</v>
      </c>
      <c r="S62" s="4"/>
      <c r="T62" s="18"/>
      <c r="V62" s="7">
        <f>VLOOKUP(F62,[6]农村公路!$I$6:$W$11652,15,0)</f>
        <v>0.86</v>
      </c>
      <c r="W62" s="7">
        <f t="shared" si="1"/>
        <v>0</v>
      </c>
      <c r="X62" s="7" t="e">
        <f>VLOOKUP(F62,'[7]乡镇通三级、旅游资源产业路项目明细'!$F$8:$S$1305,14,0)</f>
        <v>#N/A</v>
      </c>
      <c r="AB62" s="7" t="e">
        <f>_xlfn.XLOOKUP(F62,'[8]乡镇通三级、旅游资源产业路项目明细'!$U:$U,'[8]乡镇通三级、旅游资源产业路项目明细'!$U:$U)</f>
        <v>#N/A</v>
      </c>
      <c r="AC62" s="7" t="e">
        <f>VLOOKUP(F62,[9]项目建设投资计划表!$L$7:$O$83,4,0)</f>
        <v>#N/A</v>
      </c>
    </row>
    <row r="63" spans="1:29" ht="28.15" customHeight="1" outlineLevel="3" x14ac:dyDescent="0.4">
      <c r="A63" s="4" t="s">
        <v>14</v>
      </c>
      <c r="B63" s="4" t="s">
        <v>95</v>
      </c>
      <c r="C63" s="4" t="s">
        <v>2772</v>
      </c>
      <c r="D63" s="4" t="s">
        <v>2773</v>
      </c>
      <c r="E63" s="9"/>
      <c r="F63" s="4" t="s">
        <v>2774</v>
      </c>
      <c r="G63" s="4" t="s">
        <v>327</v>
      </c>
      <c r="H63" s="9" t="s">
        <v>291</v>
      </c>
      <c r="I63" s="9" t="s">
        <v>283</v>
      </c>
      <c r="J63" s="4">
        <v>4.7</v>
      </c>
      <c r="K63" s="4" t="s">
        <v>377</v>
      </c>
      <c r="L63" s="4" t="s">
        <v>1259</v>
      </c>
      <c r="M63" s="4">
        <v>4.7</v>
      </c>
      <c r="N63" s="4"/>
      <c r="O63" s="118"/>
      <c r="P63" s="4" t="s">
        <v>284</v>
      </c>
      <c r="Q63" s="4" t="s">
        <v>279</v>
      </c>
      <c r="R63" s="4" t="s">
        <v>2773</v>
      </c>
      <c r="S63" s="4"/>
      <c r="T63" s="18"/>
      <c r="V63" s="7">
        <f>VLOOKUP(F63,[6]农村公路!$I$6:$W$11652,15,0)</f>
        <v>4.7</v>
      </c>
      <c r="W63" s="7">
        <f t="shared" si="1"/>
        <v>0</v>
      </c>
      <c r="X63" s="7" t="e">
        <f>VLOOKUP(F63,'[7]乡镇通三级、旅游资源产业路项目明细'!$F$8:$S$1305,14,0)</f>
        <v>#N/A</v>
      </c>
      <c r="AB63" s="7" t="e">
        <f>_xlfn.XLOOKUP(F63,'[8]乡镇通三级、旅游资源产业路项目明细'!$U:$U,'[8]乡镇通三级、旅游资源产业路项目明细'!$U:$U)</f>
        <v>#N/A</v>
      </c>
      <c r="AC63" s="7" t="e">
        <f>VLOOKUP(F63,[9]项目建设投资计划表!$L$7:$O$83,4,0)</f>
        <v>#N/A</v>
      </c>
    </row>
    <row r="64" spans="1:29" ht="28.15" customHeight="1" outlineLevel="3" x14ac:dyDescent="0.4">
      <c r="A64" s="4" t="s">
        <v>14</v>
      </c>
      <c r="B64" s="4" t="s">
        <v>95</v>
      </c>
      <c r="C64" s="4" t="s">
        <v>2775</v>
      </c>
      <c r="D64" s="4" t="s">
        <v>2776</v>
      </c>
      <c r="E64" s="9"/>
      <c r="F64" s="4" t="s">
        <v>2777</v>
      </c>
      <c r="G64" s="4" t="s">
        <v>327</v>
      </c>
      <c r="H64" s="9" t="s">
        <v>291</v>
      </c>
      <c r="I64" s="9" t="s">
        <v>283</v>
      </c>
      <c r="J64" s="4">
        <v>2.17</v>
      </c>
      <c r="K64" s="4" t="s">
        <v>527</v>
      </c>
      <c r="L64" s="4" t="s">
        <v>1259</v>
      </c>
      <c r="M64" s="4">
        <v>2.17</v>
      </c>
      <c r="N64" s="4"/>
      <c r="O64" s="118"/>
      <c r="P64" s="4" t="s">
        <v>277</v>
      </c>
      <c r="Q64" s="4" t="s">
        <v>279</v>
      </c>
      <c r="R64" s="4" t="s">
        <v>2776</v>
      </c>
      <c r="S64" s="4"/>
      <c r="T64" s="18"/>
      <c r="V64" s="7">
        <f>VLOOKUP(F64,[6]农村公路!$I$6:$W$11652,15,0)</f>
        <v>2.17</v>
      </c>
      <c r="W64" s="7">
        <f t="shared" si="1"/>
        <v>0</v>
      </c>
      <c r="X64" s="7" t="e">
        <f>VLOOKUP(F64,'[7]乡镇通三级、旅游资源产业路项目明细'!$F$8:$S$1305,14,0)</f>
        <v>#N/A</v>
      </c>
      <c r="AB64" s="7" t="e">
        <f>_xlfn.XLOOKUP(F64,'[8]乡镇通三级、旅游资源产业路项目明细'!$U:$U,'[8]乡镇通三级、旅游资源产业路项目明细'!$U:$U)</f>
        <v>#N/A</v>
      </c>
      <c r="AC64" s="7" t="e">
        <f>VLOOKUP(F64,[9]项目建设投资计划表!$L$7:$O$83,4,0)</f>
        <v>#N/A</v>
      </c>
    </row>
    <row r="65" spans="1:29" ht="28.15" customHeight="1" outlineLevel="3" x14ac:dyDescent="0.4">
      <c r="A65" s="4" t="s">
        <v>14</v>
      </c>
      <c r="B65" s="4" t="s">
        <v>95</v>
      </c>
      <c r="C65" s="4" t="s">
        <v>2756</v>
      </c>
      <c r="D65" s="4" t="s">
        <v>2184</v>
      </c>
      <c r="E65" s="9"/>
      <c r="F65" s="4" t="s">
        <v>2778</v>
      </c>
      <c r="G65" s="4" t="s">
        <v>327</v>
      </c>
      <c r="H65" s="9" t="s">
        <v>291</v>
      </c>
      <c r="I65" s="9" t="s">
        <v>283</v>
      </c>
      <c r="J65" s="4">
        <v>1.5</v>
      </c>
      <c r="K65" s="4" t="s">
        <v>377</v>
      </c>
      <c r="L65" s="4" t="s">
        <v>1259</v>
      </c>
      <c r="M65" s="4">
        <v>1.5</v>
      </c>
      <c r="N65" s="4"/>
      <c r="O65" s="118"/>
      <c r="P65" s="4" t="s">
        <v>284</v>
      </c>
      <c r="Q65" s="4" t="s">
        <v>279</v>
      </c>
      <c r="R65" s="4" t="s">
        <v>2184</v>
      </c>
      <c r="S65" s="4"/>
      <c r="T65" s="18"/>
      <c r="V65" s="7">
        <f>VLOOKUP(F65,[6]农村公路!$I$6:$W$11652,15,0)</f>
        <v>1.5</v>
      </c>
      <c r="W65" s="7">
        <f t="shared" si="1"/>
        <v>0</v>
      </c>
      <c r="X65" s="7" t="e">
        <f>VLOOKUP(F65,'[7]乡镇通三级、旅游资源产业路项目明细'!$F$8:$S$1305,14,0)</f>
        <v>#N/A</v>
      </c>
      <c r="AB65" s="7" t="e">
        <f>_xlfn.XLOOKUP(F65,'[8]乡镇通三级、旅游资源产业路项目明细'!$U:$U,'[8]乡镇通三级、旅游资源产业路项目明细'!$U:$U)</f>
        <v>#N/A</v>
      </c>
      <c r="AC65" s="7" t="e">
        <f>VLOOKUP(F65,[9]项目建设投资计划表!$L$7:$O$83,4,0)</f>
        <v>#N/A</v>
      </c>
    </row>
    <row r="66" spans="1:29" ht="28.15" customHeight="1" outlineLevel="3" x14ac:dyDescent="0.4">
      <c r="A66" s="4" t="s">
        <v>14</v>
      </c>
      <c r="B66" s="4" t="s">
        <v>95</v>
      </c>
      <c r="C66" s="4" t="s">
        <v>2756</v>
      </c>
      <c r="D66" s="4" t="s">
        <v>2779</v>
      </c>
      <c r="E66" s="9"/>
      <c r="F66" s="4" t="s">
        <v>2780</v>
      </c>
      <c r="G66" s="4" t="s">
        <v>327</v>
      </c>
      <c r="H66" s="9" t="s">
        <v>291</v>
      </c>
      <c r="I66" s="9" t="s">
        <v>283</v>
      </c>
      <c r="J66" s="4">
        <v>2</v>
      </c>
      <c r="K66" s="4" t="s">
        <v>527</v>
      </c>
      <c r="L66" s="4" t="s">
        <v>1259</v>
      </c>
      <c r="M66" s="4">
        <v>2</v>
      </c>
      <c r="N66" s="4"/>
      <c r="O66" s="118"/>
      <c r="P66" s="4" t="s">
        <v>284</v>
      </c>
      <c r="Q66" s="4" t="s">
        <v>279</v>
      </c>
      <c r="R66" s="4" t="s">
        <v>2779</v>
      </c>
      <c r="S66" s="4"/>
      <c r="T66" s="18"/>
      <c r="V66" s="7">
        <f>VLOOKUP(F66,[6]农村公路!$I$6:$W$11652,15,0)</f>
        <v>2</v>
      </c>
      <c r="W66" s="7">
        <f t="shared" si="1"/>
        <v>0</v>
      </c>
      <c r="X66" s="7" t="e">
        <f>VLOOKUP(F66,'[7]乡镇通三级、旅游资源产业路项目明细'!$F$8:$S$1305,14,0)</f>
        <v>#N/A</v>
      </c>
      <c r="AB66" s="7" t="e">
        <f>_xlfn.XLOOKUP(F66,'[8]乡镇通三级、旅游资源产业路项目明细'!$U:$U,'[8]乡镇通三级、旅游资源产业路项目明细'!$U:$U)</f>
        <v>#N/A</v>
      </c>
      <c r="AC66" s="7" t="e">
        <f>VLOOKUP(F66,[9]项目建设投资计划表!$L$7:$O$83,4,0)</f>
        <v>#N/A</v>
      </c>
    </row>
    <row r="67" spans="1:29" ht="28.15" customHeight="1" outlineLevel="3" x14ac:dyDescent="0.4">
      <c r="A67" s="4" t="s">
        <v>14</v>
      </c>
      <c r="B67" s="4" t="s">
        <v>95</v>
      </c>
      <c r="C67" s="4" t="s">
        <v>2781</v>
      </c>
      <c r="D67" s="4" t="s">
        <v>2782</v>
      </c>
      <c r="E67" s="9"/>
      <c r="F67" s="4" t="s">
        <v>2783</v>
      </c>
      <c r="G67" s="4" t="s">
        <v>327</v>
      </c>
      <c r="H67" s="9" t="s">
        <v>291</v>
      </c>
      <c r="I67" s="9" t="s">
        <v>283</v>
      </c>
      <c r="J67" s="4">
        <v>1.34</v>
      </c>
      <c r="K67" s="4" t="s">
        <v>527</v>
      </c>
      <c r="L67" s="4" t="s">
        <v>279</v>
      </c>
      <c r="M67" s="4">
        <v>1.34</v>
      </c>
      <c r="N67" s="4"/>
      <c r="O67" s="118"/>
      <c r="P67" s="4" t="s">
        <v>284</v>
      </c>
      <c r="Q67" s="4" t="s">
        <v>279</v>
      </c>
      <c r="R67" s="4" t="s">
        <v>2782</v>
      </c>
      <c r="S67" s="4"/>
      <c r="T67" s="18"/>
      <c r="V67" s="7">
        <f>VLOOKUP(F67,[6]农村公路!$I$6:$W$11652,15,0)</f>
        <v>1.34</v>
      </c>
      <c r="W67" s="7">
        <f t="shared" si="1"/>
        <v>0</v>
      </c>
      <c r="X67" s="7" t="e">
        <f>VLOOKUP(F67,'[7]乡镇通三级、旅游资源产业路项目明细'!$F$8:$S$1305,14,0)</f>
        <v>#N/A</v>
      </c>
      <c r="AB67" s="7" t="e">
        <f>_xlfn.XLOOKUP(F67,'[8]乡镇通三级、旅游资源产业路项目明细'!$U:$U,'[8]乡镇通三级、旅游资源产业路项目明细'!$U:$U)</f>
        <v>#N/A</v>
      </c>
      <c r="AC67" s="7" t="e">
        <f>VLOOKUP(F67,[9]项目建设投资计划表!$L$7:$O$83,4,0)</f>
        <v>#N/A</v>
      </c>
    </row>
    <row r="68" spans="1:29" ht="28.15" customHeight="1" outlineLevel="3" x14ac:dyDescent="0.4">
      <c r="A68" s="4" t="s">
        <v>14</v>
      </c>
      <c r="B68" s="4" t="s">
        <v>95</v>
      </c>
      <c r="C68" s="4" t="s">
        <v>2784</v>
      </c>
      <c r="D68" s="4" t="s">
        <v>2785</v>
      </c>
      <c r="E68" s="9"/>
      <c r="F68" s="4" t="s">
        <v>2786</v>
      </c>
      <c r="G68" s="4" t="s">
        <v>327</v>
      </c>
      <c r="H68" s="9" t="s">
        <v>291</v>
      </c>
      <c r="I68" s="9" t="s">
        <v>283</v>
      </c>
      <c r="J68" s="4">
        <v>2.1800000000000002</v>
      </c>
      <c r="K68" s="4" t="s">
        <v>527</v>
      </c>
      <c r="L68" s="4" t="s">
        <v>1259</v>
      </c>
      <c r="M68" s="4">
        <v>2.1800000000000002</v>
      </c>
      <c r="N68" s="4"/>
      <c r="O68" s="118"/>
      <c r="P68" s="4" t="s">
        <v>284</v>
      </c>
      <c r="Q68" s="4" t="s">
        <v>279</v>
      </c>
      <c r="R68" s="4" t="s">
        <v>2785</v>
      </c>
      <c r="S68" s="4"/>
      <c r="T68" s="18"/>
      <c r="V68" s="7">
        <f>VLOOKUP(F68,[6]农村公路!$I$6:$W$11652,15,0)</f>
        <v>2.1800000000000002</v>
      </c>
      <c r="W68" s="7">
        <f t="shared" si="1"/>
        <v>0</v>
      </c>
      <c r="X68" s="7" t="e">
        <f>VLOOKUP(F68,'[7]乡镇通三级、旅游资源产业路项目明细'!$F$8:$S$1305,14,0)</f>
        <v>#N/A</v>
      </c>
      <c r="AB68" s="7" t="e">
        <f>_xlfn.XLOOKUP(F68,'[8]乡镇通三级、旅游资源产业路项目明细'!$U:$U,'[8]乡镇通三级、旅游资源产业路项目明细'!$U:$U)</f>
        <v>#N/A</v>
      </c>
      <c r="AC68" s="7" t="e">
        <f>VLOOKUP(F68,[9]项目建设投资计划表!$L$7:$O$83,4,0)</f>
        <v>#N/A</v>
      </c>
    </row>
    <row r="69" spans="1:29" s="1" customFormat="1" ht="28.15" customHeight="1" outlineLevel="2" x14ac:dyDescent="0.4">
      <c r="A69" s="4"/>
      <c r="B69" s="11" t="s">
        <v>124</v>
      </c>
      <c r="C69" s="4"/>
      <c r="D69" s="4"/>
      <c r="E69" s="9"/>
      <c r="F69" s="4"/>
      <c r="G69" s="4"/>
      <c r="H69" s="9"/>
      <c r="I69" s="9"/>
      <c r="J69" s="4">
        <f>SUBTOTAL(9,J70:J102)</f>
        <v>63</v>
      </c>
      <c r="K69" s="4"/>
      <c r="L69" s="4"/>
      <c r="M69" s="4">
        <f>SUBTOTAL(9,M70:M102)</f>
        <v>60.29999999999999</v>
      </c>
      <c r="N69" s="4">
        <f>VLOOKUP(B69,'附表4 农村公路 (分县)'!$C$6:$P$18,14,0)</f>
        <v>60.3</v>
      </c>
      <c r="O69" s="118">
        <f>VLOOKUP(B69,'附表4 农村公路 (分县)'!$C$6:$Q$18,15,0)</f>
        <v>4824</v>
      </c>
      <c r="P69" s="4"/>
      <c r="Q69" s="4"/>
      <c r="R69" s="4"/>
      <c r="S69" s="4"/>
      <c r="T69" s="18">
        <f>J69-N69</f>
        <v>2.7000000000000028</v>
      </c>
    </row>
    <row r="70" spans="1:29" ht="28.15" customHeight="1" outlineLevel="3" x14ac:dyDescent="0.4">
      <c r="A70" s="4" t="s">
        <v>14</v>
      </c>
      <c r="B70" s="4" t="s">
        <v>124</v>
      </c>
      <c r="C70" s="4" t="s">
        <v>2810</v>
      </c>
      <c r="D70" s="4" t="s">
        <v>2811</v>
      </c>
      <c r="E70" s="9"/>
      <c r="F70" s="4" t="s">
        <v>2812</v>
      </c>
      <c r="G70" s="4" t="s">
        <v>327</v>
      </c>
      <c r="H70" s="9" t="s">
        <v>291</v>
      </c>
      <c r="I70" s="9" t="s">
        <v>283</v>
      </c>
      <c r="J70" s="4">
        <v>0.8</v>
      </c>
      <c r="K70" s="4" t="s">
        <v>377</v>
      </c>
      <c r="L70" s="4" t="s">
        <v>1259</v>
      </c>
      <c r="M70" s="4">
        <v>0.8</v>
      </c>
      <c r="N70" s="4"/>
      <c r="O70" s="118"/>
      <c r="P70" s="4" t="s">
        <v>284</v>
      </c>
      <c r="Q70" s="4" t="s">
        <v>279</v>
      </c>
      <c r="R70" s="4" t="s">
        <v>2811</v>
      </c>
      <c r="S70" s="4"/>
      <c r="T70" s="18"/>
      <c r="V70" s="7">
        <f>VLOOKUP(F70,[6]农村公路!$I$6:$W$11652,15,0)</f>
        <v>0.8</v>
      </c>
      <c r="W70" s="7">
        <f t="shared" ref="W70:W102" si="2">J70-V70</f>
        <v>0</v>
      </c>
      <c r="X70" s="7" t="e">
        <f>VLOOKUP(F70,'[7]乡镇通三级、旅游资源产业路项目明细'!$F$8:$S$1305,14,0)</f>
        <v>#N/A</v>
      </c>
      <c r="AB70" s="7" t="e">
        <f>_xlfn.XLOOKUP(F70,'[8]乡镇通三级、旅游资源产业路项目明细'!$U:$U,'[8]乡镇通三级、旅游资源产业路项目明细'!$U:$U)</f>
        <v>#N/A</v>
      </c>
      <c r="AC70" s="7" t="e">
        <f>VLOOKUP(F70,[9]项目建设投资计划表!$L$7:$O$83,4,0)</f>
        <v>#N/A</v>
      </c>
    </row>
    <row r="71" spans="1:29" ht="28.15" customHeight="1" outlineLevel="3" x14ac:dyDescent="0.4">
      <c r="A71" s="4" t="s">
        <v>14</v>
      </c>
      <c r="B71" s="4" t="s">
        <v>124</v>
      </c>
      <c r="C71" s="4" t="s">
        <v>2813</v>
      </c>
      <c r="D71" s="4" t="s">
        <v>2814</v>
      </c>
      <c r="E71" s="9"/>
      <c r="F71" s="4" t="s">
        <v>2815</v>
      </c>
      <c r="G71" s="4" t="s">
        <v>327</v>
      </c>
      <c r="H71" s="9" t="s">
        <v>291</v>
      </c>
      <c r="I71" s="9" t="s">
        <v>283</v>
      </c>
      <c r="J71" s="4">
        <v>1.2</v>
      </c>
      <c r="K71" s="4" t="s">
        <v>377</v>
      </c>
      <c r="L71" s="4" t="s">
        <v>1259</v>
      </c>
      <c r="M71" s="4">
        <v>1.2</v>
      </c>
      <c r="N71" s="4"/>
      <c r="O71" s="118"/>
      <c r="P71" s="4" t="s">
        <v>284</v>
      </c>
      <c r="Q71" s="4" t="s">
        <v>279</v>
      </c>
      <c r="R71" s="4" t="s">
        <v>2814</v>
      </c>
      <c r="S71" s="4"/>
      <c r="T71" s="18"/>
      <c r="V71" s="7">
        <f>VLOOKUP(F71,[6]农村公路!$I$6:$W$11652,15,0)</f>
        <v>1.2</v>
      </c>
      <c r="W71" s="7">
        <f t="shared" si="2"/>
        <v>0</v>
      </c>
      <c r="X71" s="7" t="e">
        <f>VLOOKUP(F71,'[7]乡镇通三级、旅游资源产业路项目明细'!$F$8:$S$1305,14,0)</f>
        <v>#N/A</v>
      </c>
      <c r="AB71" s="7" t="e">
        <f>_xlfn.XLOOKUP(F71,'[8]乡镇通三级、旅游资源产业路项目明细'!$U:$U,'[8]乡镇通三级、旅游资源产业路项目明细'!$U:$U)</f>
        <v>#N/A</v>
      </c>
      <c r="AC71" s="7" t="e">
        <f>VLOOKUP(F71,[9]项目建设投资计划表!$L$7:$O$83,4,0)</f>
        <v>#N/A</v>
      </c>
    </row>
    <row r="72" spans="1:29" ht="28.15" customHeight="1" outlineLevel="3" x14ac:dyDescent="0.4">
      <c r="A72" s="4" t="s">
        <v>14</v>
      </c>
      <c r="B72" s="4" t="s">
        <v>124</v>
      </c>
      <c r="C72" s="4" t="s">
        <v>2816</v>
      </c>
      <c r="D72" s="4" t="s">
        <v>2817</v>
      </c>
      <c r="E72" s="9"/>
      <c r="F72" s="4" t="s">
        <v>2818</v>
      </c>
      <c r="G72" s="4" t="s">
        <v>327</v>
      </c>
      <c r="H72" s="9" t="s">
        <v>291</v>
      </c>
      <c r="I72" s="9" t="s">
        <v>283</v>
      </c>
      <c r="J72" s="4">
        <v>5</v>
      </c>
      <c r="K72" s="4" t="s">
        <v>377</v>
      </c>
      <c r="L72" s="4" t="s">
        <v>1259</v>
      </c>
      <c r="M72" s="4">
        <v>5</v>
      </c>
      <c r="N72" s="4"/>
      <c r="O72" s="118"/>
      <c r="P72" s="4" t="s">
        <v>277</v>
      </c>
      <c r="Q72" s="4" t="s">
        <v>279</v>
      </c>
      <c r="R72" s="4" t="s">
        <v>2817</v>
      </c>
      <c r="S72" s="4"/>
      <c r="T72" s="18"/>
      <c r="V72" s="7">
        <f>VLOOKUP(F72,[6]农村公路!$I$6:$W$11652,15,0)</f>
        <v>5</v>
      </c>
      <c r="W72" s="7">
        <f t="shared" si="2"/>
        <v>0</v>
      </c>
      <c r="X72" s="7" t="e">
        <f>VLOOKUP(F72,'[7]乡镇通三级、旅游资源产业路项目明细'!$F$8:$S$1305,14,0)</f>
        <v>#N/A</v>
      </c>
      <c r="AB72" s="7" t="e">
        <f>_xlfn.XLOOKUP(F72,'[8]乡镇通三级、旅游资源产业路项目明细'!$U:$U,'[8]乡镇通三级、旅游资源产业路项目明细'!$U:$U)</f>
        <v>#N/A</v>
      </c>
      <c r="AC72" s="7" t="e">
        <f>VLOOKUP(F72,[9]项目建设投资计划表!$L$7:$O$83,4,0)</f>
        <v>#N/A</v>
      </c>
    </row>
    <row r="73" spans="1:29" ht="28.15" customHeight="1" outlineLevel="3" x14ac:dyDescent="0.4">
      <c r="A73" s="4" t="s">
        <v>14</v>
      </c>
      <c r="B73" s="4" t="s">
        <v>124</v>
      </c>
      <c r="C73" s="4" t="s">
        <v>2819</v>
      </c>
      <c r="D73" s="4" t="s">
        <v>2820</v>
      </c>
      <c r="E73" s="9"/>
      <c r="F73" s="4" t="s">
        <v>2821</v>
      </c>
      <c r="G73" s="4" t="s">
        <v>327</v>
      </c>
      <c r="H73" s="9" t="s">
        <v>291</v>
      </c>
      <c r="I73" s="9" t="s">
        <v>283</v>
      </c>
      <c r="J73" s="4">
        <v>1.2</v>
      </c>
      <c r="K73" s="4" t="s">
        <v>377</v>
      </c>
      <c r="L73" s="4" t="s">
        <v>1259</v>
      </c>
      <c r="M73" s="4">
        <v>1.2</v>
      </c>
      <c r="N73" s="4"/>
      <c r="O73" s="118"/>
      <c r="P73" s="4" t="s">
        <v>284</v>
      </c>
      <c r="Q73" s="4" t="s">
        <v>279</v>
      </c>
      <c r="R73" s="4" t="s">
        <v>2820</v>
      </c>
      <c r="S73" s="4"/>
      <c r="T73" s="18"/>
      <c r="V73" s="7">
        <f>VLOOKUP(F73,[6]农村公路!$I$6:$W$11652,15,0)</f>
        <v>1.2</v>
      </c>
      <c r="W73" s="7">
        <f t="shared" si="2"/>
        <v>0</v>
      </c>
      <c r="X73" s="7" t="e">
        <f>VLOOKUP(F73,'[7]乡镇通三级、旅游资源产业路项目明细'!$F$8:$S$1305,14,0)</f>
        <v>#N/A</v>
      </c>
      <c r="AB73" s="7" t="e">
        <f>_xlfn.XLOOKUP(F73,'[8]乡镇通三级、旅游资源产业路项目明细'!$U:$U,'[8]乡镇通三级、旅游资源产业路项目明细'!$U:$U)</f>
        <v>#N/A</v>
      </c>
      <c r="AC73" s="7" t="e">
        <f>VLOOKUP(F73,[9]项目建设投资计划表!$L$7:$O$83,4,0)</f>
        <v>#N/A</v>
      </c>
    </row>
    <row r="74" spans="1:29" ht="28.15" customHeight="1" outlineLevel="3" x14ac:dyDescent="0.4">
      <c r="A74" s="4" t="s">
        <v>14</v>
      </c>
      <c r="B74" s="4" t="s">
        <v>124</v>
      </c>
      <c r="C74" s="4" t="s">
        <v>2822</v>
      </c>
      <c r="D74" s="4" t="s">
        <v>2823</v>
      </c>
      <c r="E74" s="9"/>
      <c r="F74" s="4" t="s">
        <v>2824</v>
      </c>
      <c r="G74" s="4" t="s">
        <v>327</v>
      </c>
      <c r="H74" s="9" t="s">
        <v>291</v>
      </c>
      <c r="I74" s="9" t="s">
        <v>283</v>
      </c>
      <c r="J74" s="4">
        <v>2.5</v>
      </c>
      <c r="K74" s="4" t="s">
        <v>377</v>
      </c>
      <c r="L74" s="4" t="s">
        <v>1259</v>
      </c>
      <c r="M74" s="4">
        <v>2.5</v>
      </c>
      <c r="N74" s="4"/>
      <c r="O74" s="118"/>
      <c r="P74" s="4" t="s">
        <v>284</v>
      </c>
      <c r="Q74" s="4" t="s">
        <v>279</v>
      </c>
      <c r="R74" s="4" t="s">
        <v>2823</v>
      </c>
      <c r="S74" s="4"/>
      <c r="T74" s="18"/>
      <c r="V74" s="7">
        <f>VLOOKUP(F74,[6]农村公路!$I$6:$W$11652,15,0)</f>
        <v>2.5</v>
      </c>
      <c r="W74" s="7">
        <f t="shared" si="2"/>
        <v>0</v>
      </c>
      <c r="X74" s="7" t="e">
        <f>VLOOKUP(F74,'[7]乡镇通三级、旅游资源产业路项目明细'!$F$8:$S$1305,14,0)</f>
        <v>#N/A</v>
      </c>
      <c r="AB74" s="7" t="e">
        <f>_xlfn.XLOOKUP(F74,'[8]乡镇通三级、旅游资源产业路项目明细'!$U:$U,'[8]乡镇通三级、旅游资源产业路项目明细'!$U:$U)</f>
        <v>#N/A</v>
      </c>
      <c r="AC74" s="7" t="e">
        <f>VLOOKUP(F74,[9]项目建设投资计划表!$L$7:$O$83,4,0)</f>
        <v>#N/A</v>
      </c>
    </row>
    <row r="75" spans="1:29" ht="28.15" customHeight="1" outlineLevel="3" x14ac:dyDescent="0.4">
      <c r="A75" s="4" t="s">
        <v>14</v>
      </c>
      <c r="B75" s="4" t="s">
        <v>124</v>
      </c>
      <c r="C75" s="4" t="s">
        <v>2825</v>
      </c>
      <c r="D75" s="4" t="s">
        <v>2826</v>
      </c>
      <c r="E75" s="9"/>
      <c r="F75" s="4" t="s">
        <v>2827</v>
      </c>
      <c r="G75" s="4" t="s">
        <v>327</v>
      </c>
      <c r="H75" s="9" t="s">
        <v>291</v>
      </c>
      <c r="I75" s="9" t="s">
        <v>283</v>
      </c>
      <c r="J75" s="4">
        <v>1.2</v>
      </c>
      <c r="K75" s="4" t="s">
        <v>377</v>
      </c>
      <c r="L75" s="4" t="s">
        <v>1259</v>
      </c>
      <c r="M75" s="4">
        <v>1.2</v>
      </c>
      <c r="N75" s="4"/>
      <c r="O75" s="118"/>
      <c r="P75" s="4" t="s">
        <v>284</v>
      </c>
      <c r="Q75" s="4" t="s">
        <v>279</v>
      </c>
      <c r="R75" s="4" t="s">
        <v>2826</v>
      </c>
      <c r="S75" s="4"/>
      <c r="T75" s="18"/>
      <c r="V75" s="7">
        <f>VLOOKUP(F75,[6]农村公路!$I$6:$W$11652,15,0)</f>
        <v>1.2</v>
      </c>
      <c r="W75" s="7">
        <f t="shared" si="2"/>
        <v>0</v>
      </c>
      <c r="X75" s="7" t="e">
        <f>VLOOKUP(F75,'[7]乡镇通三级、旅游资源产业路项目明细'!$F$8:$S$1305,14,0)</f>
        <v>#N/A</v>
      </c>
      <c r="AB75" s="7" t="e">
        <f>_xlfn.XLOOKUP(F75,'[8]乡镇通三级、旅游资源产业路项目明细'!$U:$U,'[8]乡镇通三级、旅游资源产业路项目明细'!$U:$U)</f>
        <v>#N/A</v>
      </c>
      <c r="AC75" s="7" t="e">
        <f>VLOOKUP(F75,[9]项目建设投资计划表!$L$7:$O$83,4,0)</f>
        <v>#N/A</v>
      </c>
    </row>
    <row r="76" spans="1:29" ht="28.15" customHeight="1" outlineLevel="3" x14ac:dyDescent="0.4">
      <c r="A76" s="4" t="s">
        <v>14</v>
      </c>
      <c r="B76" s="4" t="s">
        <v>124</v>
      </c>
      <c r="C76" s="4" t="s">
        <v>2828</v>
      </c>
      <c r="D76" s="4" t="s">
        <v>782</v>
      </c>
      <c r="E76" s="9"/>
      <c r="F76" s="4" t="s">
        <v>2829</v>
      </c>
      <c r="G76" s="4" t="s">
        <v>327</v>
      </c>
      <c r="H76" s="9" t="s">
        <v>291</v>
      </c>
      <c r="I76" s="9" t="s">
        <v>283</v>
      </c>
      <c r="J76" s="4">
        <v>1</v>
      </c>
      <c r="K76" s="4" t="s">
        <v>377</v>
      </c>
      <c r="L76" s="4" t="s">
        <v>1259</v>
      </c>
      <c r="M76" s="4">
        <v>1</v>
      </c>
      <c r="N76" s="4"/>
      <c r="O76" s="118"/>
      <c r="P76" s="4" t="s">
        <v>284</v>
      </c>
      <c r="Q76" s="4" t="s">
        <v>279</v>
      </c>
      <c r="R76" s="4" t="s">
        <v>782</v>
      </c>
      <c r="S76" s="4"/>
      <c r="T76" s="18"/>
      <c r="V76" s="7">
        <f>VLOOKUP(F76,[6]农村公路!$I$6:$W$11652,15,0)</f>
        <v>1</v>
      </c>
      <c r="W76" s="7">
        <f t="shared" si="2"/>
        <v>0</v>
      </c>
      <c r="X76" s="7" t="e">
        <f>VLOOKUP(F76,'[7]乡镇通三级、旅游资源产业路项目明细'!$F$8:$S$1305,14,0)</f>
        <v>#N/A</v>
      </c>
      <c r="AB76" s="7" t="e">
        <f>_xlfn.XLOOKUP(F76,'[8]乡镇通三级、旅游资源产业路项目明细'!$U:$U,'[8]乡镇通三级、旅游资源产业路项目明细'!$U:$U)</f>
        <v>#N/A</v>
      </c>
      <c r="AC76" s="7" t="e">
        <f>VLOOKUP(F76,[9]项目建设投资计划表!$L$7:$O$83,4,0)</f>
        <v>#N/A</v>
      </c>
    </row>
    <row r="77" spans="1:29" ht="28.15" customHeight="1" outlineLevel="3" x14ac:dyDescent="0.4">
      <c r="A77" s="4" t="s">
        <v>14</v>
      </c>
      <c r="B77" s="4" t="s">
        <v>124</v>
      </c>
      <c r="C77" s="4" t="s">
        <v>2813</v>
      </c>
      <c r="D77" s="4" t="s">
        <v>2671</v>
      </c>
      <c r="E77" s="9"/>
      <c r="F77" s="4" t="s">
        <v>2830</v>
      </c>
      <c r="G77" s="4" t="s">
        <v>327</v>
      </c>
      <c r="H77" s="9" t="s">
        <v>291</v>
      </c>
      <c r="I77" s="9" t="s">
        <v>283</v>
      </c>
      <c r="J77" s="4">
        <v>1.4</v>
      </c>
      <c r="K77" s="4" t="s">
        <v>377</v>
      </c>
      <c r="L77" s="4" t="s">
        <v>1259</v>
      </c>
      <c r="M77" s="4">
        <v>1.4</v>
      </c>
      <c r="N77" s="4"/>
      <c r="O77" s="118"/>
      <c r="P77" s="4" t="s">
        <v>284</v>
      </c>
      <c r="Q77" s="4" t="s">
        <v>279</v>
      </c>
      <c r="R77" s="4" t="s">
        <v>2671</v>
      </c>
      <c r="S77" s="4"/>
      <c r="T77" s="18"/>
      <c r="V77" s="7">
        <f>VLOOKUP(F77,[6]农村公路!$I$6:$W$11652,15,0)</f>
        <v>1.4</v>
      </c>
      <c r="W77" s="7">
        <f t="shared" si="2"/>
        <v>0</v>
      </c>
      <c r="X77" s="7" t="e">
        <f>VLOOKUP(F77,'[7]乡镇通三级、旅游资源产业路项目明细'!$F$8:$S$1305,14,0)</f>
        <v>#N/A</v>
      </c>
      <c r="AB77" s="7" t="e">
        <f>_xlfn.XLOOKUP(F77,'[8]乡镇通三级、旅游资源产业路项目明细'!$U:$U,'[8]乡镇通三级、旅游资源产业路项目明细'!$U:$U)</f>
        <v>#N/A</v>
      </c>
      <c r="AC77" s="7" t="e">
        <f>VLOOKUP(F77,[9]项目建设投资计划表!$L$7:$O$83,4,0)</f>
        <v>#N/A</v>
      </c>
    </row>
    <row r="78" spans="1:29" ht="28.15" customHeight="1" outlineLevel="3" x14ac:dyDescent="0.4">
      <c r="A78" s="4" t="s">
        <v>14</v>
      </c>
      <c r="B78" s="4" t="s">
        <v>124</v>
      </c>
      <c r="C78" s="4" t="s">
        <v>2810</v>
      </c>
      <c r="D78" s="4" t="s">
        <v>2831</v>
      </c>
      <c r="E78" s="9"/>
      <c r="F78" s="4" t="s">
        <v>2832</v>
      </c>
      <c r="G78" s="4" t="s">
        <v>327</v>
      </c>
      <c r="H78" s="9" t="s">
        <v>291</v>
      </c>
      <c r="I78" s="9" t="s">
        <v>283</v>
      </c>
      <c r="J78" s="4">
        <v>2.1</v>
      </c>
      <c r="K78" s="4" t="s">
        <v>377</v>
      </c>
      <c r="L78" s="4" t="s">
        <v>1259</v>
      </c>
      <c r="M78" s="4">
        <v>2.1</v>
      </c>
      <c r="N78" s="4"/>
      <c r="O78" s="118"/>
      <c r="P78" s="4" t="s">
        <v>284</v>
      </c>
      <c r="Q78" s="4" t="s">
        <v>279</v>
      </c>
      <c r="R78" s="4" t="s">
        <v>2831</v>
      </c>
      <c r="S78" s="4"/>
      <c r="T78" s="18"/>
      <c r="V78" s="7">
        <f>VLOOKUP(F78,[6]农村公路!$I$6:$W$11652,15,0)</f>
        <v>2.1</v>
      </c>
      <c r="W78" s="7">
        <f t="shared" si="2"/>
        <v>0</v>
      </c>
      <c r="X78" s="7" t="e">
        <f>VLOOKUP(F78,'[7]乡镇通三级、旅游资源产业路项目明细'!$F$8:$S$1305,14,0)</f>
        <v>#N/A</v>
      </c>
      <c r="AB78" s="7" t="e">
        <f>_xlfn.XLOOKUP(F78,'[8]乡镇通三级、旅游资源产业路项目明细'!$U:$U,'[8]乡镇通三级、旅游资源产业路项目明细'!$U:$U)</f>
        <v>#N/A</v>
      </c>
      <c r="AC78" s="7" t="e">
        <f>VLOOKUP(F78,[9]项目建设投资计划表!$L$7:$O$83,4,0)</f>
        <v>#N/A</v>
      </c>
    </row>
    <row r="79" spans="1:29" ht="28.15" customHeight="1" outlineLevel="3" x14ac:dyDescent="0.4">
      <c r="A79" s="4" t="s">
        <v>14</v>
      </c>
      <c r="B79" s="4" t="s">
        <v>124</v>
      </c>
      <c r="C79" s="4" t="s">
        <v>2833</v>
      </c>
      <c r="D79" s="4" t="s">
        <v>2834</v>
      </c>
      <c r="E79" s="9"/>
      <c r="F79" s="4" t="s">
        <v>2835</v>
      </c>
      <c r="G79" s="4" t="s">
        <v>327</v>
      </c>
      <c r="H79" s="9" t="s">
        <v>291</v>
      </c>
      <c r="I79" s="9" t="s">
        <v>283</v>
      </c>
      <c r="J79" s="4">
        <v>1.9</v>
      </c>
      <c r="K79" s="4" t="s">
        <v>377</v>
      </c>
      <c r="L79" s="4" t="s">
        <v>1259</v>
      </c>
      <c r="M79" s="4">
        <v>1.9</v>
      </c>
      <c r="N79" s="4"/>
      <c r="O79" s="118"/>
      <c r="P79" s="4" t="s">
        <v>284</v>
      </c>
      <c r="Q79" s="4" t="s">
        <v>279</v>
      </c>
      <c r="R79" s="4" t="s">
        <v>2834</v>
      </c>
      <c r="S79" s="4"/>
      <c r="T79" s="18"/>
      <c r="V79" s="7">
        <f>VLOOKUP(F79,[6]农村公路!$I$6:$W$11652,15,0)</f>
        <v>1.9</v>
      </c>
      <c r="W79" s="7">
        <f t="shared" si="2"/>
        <v>0</v>
      </c>
      <c r="X79" s="7" t="e">
        <f>VLOOKUP(F79,'[7]乡镇通三级、旅游资源产业路项目明细'!$F$8:$S$1305,14,0)</f>
        <v>#N/A</v>
      </c>
      <c r="AB79" s="7" t="e">
        <f>_xlfn.XLOOKUP(F79,'[8]乡镇通三级、旅游资源产业路项目明细'!$U:$U,'[8]乡镇通三级、旅游资源产业路项目明细'!$U:$U)</f>
        <v>#N/A</v>
      </c>
      <c r="AC79" s="7" t="e">
        <f>VLOOKUP(F79,[9]项目建设投资计划表!$L$7:$O$83,4,0)</f>
        <v>#N/A</v>
      </c>
    </row>
    <row r="80" spans="1:29" ht="28.15" customHeight="1" outlineLevel="3" x14ac:dyDescent="0.4">
      <c r="A80" s="4" t="s">
        <v>14</v>
      </c>
      <c r="B80" s="4" t="s">
        <v>124</v>
      </c>
      <c r="C80" s="4" t="s">
        <v>2833</v>
      </c>
      <c r="D80" s="4" t="s">
        <v>2836</v>
      </c>
      <c r="E80" s="9"/>
      <c r="F80" s="4" t="s">
        <v>2837</v>
      </c>
      <c r="G80" s="4" t="s">
        <v>327</v>
      </c>
      <c r="H80" s="9" t="s">
        <v>291</v>
      </c>
      <c r="I80" s="9" t="s">
        <v>283</v>
      </c>
      <c r="J80" s="4">
        <v>1.2</v>
      </c>
      <c r="K80" s="4" t="s">
        <v>377</v>
      </c>
      <c r="L80" s="4" t="s">
        <v>1259</v>
      </c>
      <c r="M80" s="4">
        <v>1.2</v>
      </c>
      <c r="N80" s="4"/>
      <c r="O80" s="118"/>
      <c r="P80" s="4" t="s">
        <v>284</v>
      </c>
      <c r="Q80" s="4" t="s">
        <v>279</v>
      </c>
      <c r="R80" s="4" t="s">
        <v>2836</v>
      </c>
      <c r="S80" s="4"/>
      <c r="T80" s="18"/>
      <c r="V80" s="7">
        <f>VLOOKUP(F80,[6]农村公路!$I$6:$W$11652,15,0)</f>
        <v>1.2</v>
      </c>
      <c r="W80" s="7">
        <f t="shared" si="2"/>
        <v>0</v>
      </c>
      <c r="X80" s="7" t="e">
        <f>VLOOKUP(F80,'[7]乡镇通三级、旅游资源产业路项目明细'!$F$8:$S$1305,14,0)</f>
        <v>#N/A</v>
      </c>
      <c r="AB80" s="7" t="e">
        <f>_xlfn.XLOOKUP(F80,'[8]乡镇通三级、旅游资源产业路项目明细'!$U:$U,'[8]乡镇通三级、旅游资源产业路项目明细'!$U:$U)</f>
        <v>#N/A</v>
      </c>
      <c r="AC80" s="7" t="e">
        <f>VLOOKUP(F80,[9]项目建设投资计划表!$L$7:$O$83,4,0)</f>
        <v>#N/A</v>
      </c>
    </row>
    <row r="81" spans="1:29" ht="28.15" customHeight="1" outlineLevel="3" x14ac:dyDescent="0.4">
      <c r="A81" s="4" t="s">
        <v>14</v>
      </c>
      <c r="B81" s="4" t="s">
        <v>124</v>
      </c>
      <c r="C81" s="4" t="s">
        <v>2813</v>
      </c>
      <c r="D81" s="4" t="s">
        <v>2838</v>
      </c>
      <c r="E81" s="9"/>
      <c r="F81" s="4" t="s">
        <v>2839</v>
      </c>
      <c r="G81" s="4" t="s">
        <v>327</v>
      </c>
      <c r="H81" s="9" t="s">
        <v>291</v>
      </c>
      <c r="I81" s="9" t="s">
        <v>283</v>
      </c>
      <c r="J81" s="4">
        <v>1.3</v>
      </c>
      <c r="K81" s="4" t="s">
        <v>377</v>
      </c>
      <c r="L81" s="4" t="s">
        <v>1259</v>
      </c>
      <c r="M81" s="4">
        <v>1.3</v>
      </c>
      <c r="N81" s="4"/>
      <c r="O81" s="118"/>
      <c r="P81" s="4" t="s">
        <v>284</v>
      </c>
      <c r="Q81" s="4" t="s">
        <v>279</v>
      </c>
      <c r="R81" s="4" t="s">
        <v>2838</v>
      </c>
      <c r="S81" s="4"/>
      <c r="T81" s="18"/>
      <c r="V81" s="7">
        <f>VLOOKUP(F81,[6]农村公路!$I$6:$W$11652,15,0)</f>
        <v>1.3</v>
      </c>
      <c r="W81" s="7">
        <f t="shared" si="2"/>
        <v>0</v>
      </c>
      <c r="X81" s="7" t="e">
        <f>VLOOKUP(F81,'[7]乡镇通三级、旅游资源产业路项目明细'!$F$8:$S$1305,14,0)</f>
        <v>#N/A</v>
      </c>
      <c r="AB81" s="7" t="e">
        <f>_xlfn.XLOOKUP(F81,'[8]乡镇通三级、旅游资源产业路项目明细'!$U:$U,'[8]乡镇通三级、旅游资源产业路项目明细'!$U:$U)</f>
        <v>#N/A</v>
      </c>
      <c r="AC81" s="7" t="e">
        <f>VLOOKUP(F81,[9]项目建设投资计划表!$L$7:$O$83,4,0)</f>
        <v>#N/A</v>
      </c>
    </row>
    <row r="82" spans="1:29" ht="28.15" customHeight="1" outlineLevel="3" x14ac:dyDescent="0.4">
      <c r="A82" s="4" t="s">
        <v>14</v>
      </c>
      <c r="B82" s="4" t="s">
        <v>124</v>
      </c>
      <c r="C82" s="4" t="s">
        <v>2799</v>
      </c>
      <c r="D82" s="4" t="s">
        <v>2840</v>
      </c>
      <c r="E82" s="9"/>
      <c r="F82" s="4" t="s">
        <v>2841</v>
      </c>
      <c r="G82" s="4" t="s">
        <v>327</v>
      </c>
      <c r="H82" s="9" t="s">
        <v>291</v>
      </c>
      <c r="I82" s="9" t="s">
        <v>283</v>
      </c>
      <c r="J82" s="4">
        <v>2.2000000000000002</v>
      </c>
      <c r="K82" s="4" t="s">
        <v>377</v>
      </c>
      <c r="L82" s="4" t="s">
        <v>1259</v>
      </c>
      <c r="M82" s="4">
        <v>2.2000000000000002</v>
      </c>
      <c r="N82" s="4"/>
      <c r="O82" s="118"/>
      <c r="P82" s="4" t="s">
        <v>284</v>
      </c>
      <c r="Q82" s="4" t="s">
        <v>279</v>
      </c>
      <c r="R82" s="4" t="s">
        <v>2840</v>
      </c>
      <c r="S82" s="4"/>
      <c r="T82" s="18"/>
      <c r="V82" s="7">
        <f>VLOOKUP(F82,[6]农村公路!$I$6:$W$11652,15,0)</f>
        <v>2.2000000000000002</v>
      </c>
      <c r="W82" s="7">
        <f t="shared" si="2"/>
        <v>0</v>
      </c>
      <c r="X82" s="7" t="e">
        <f>VLOOKUP(F82,'[7]乡镇通三级、旅游资源产业路项目明细'!$F$8:$S$1305,14,0)</f>
        <v>#N/A</v>
      </c>
      <c r="AB82" s="7" t="e">
        <f>_xlfn.XLOOKUP(F82,'[8]乡镇通三级、旅游资源产业路项目明细'!$U:$U,'[8]乡镇通三级、旅游资源产业路项目明细'!$U:$U)</f>
        <v>#N/A</v>
      </c>
      <c r="AC82" s="7" t="e">
        <f>VLOOKUP(F82,[9]项目建设投资计划表!$L$7:$O$83,4,0)</f>
        <v>#N/A</v>
      </c>
    </row>
    <row r="83" spans="1:29" ht="28.15" customHeight="1" outlineLevel="3" x14ac:dyDescent="0.4">
      <c r="A83" s="4" t="s">
        <v>14</v>
      </c>
      <c r="B83" s="4" t="s">
        <v>124</v>
      </c>
      <c r="C83" s="4" t="s">
        <v>2842</v>
      </c>
      <c r="D83" s="4" t="s">
        <v>2843</v>
      </c>
      <c r="E83" s="9"/>
      <c r="F83" s="4" t="s">
        <v>2844</v>
      </c>
      <c r="G83" s="4" t="s">
        <v>327</v>
      </c>
      <c r="H83" s="9" t="s">
        <v>291</v>
      </c>
      <c r="I83" s="9" t="s">
        <v>283</v>
      </c>
      <c r="J83" s="4">
        <v>1.5</v>
      </c>
      <c r="K83" s="4" t="s">
        <v>377</v>
      </c>
      <c r="L83" s="4" t="s">
        <v>1259</v>
      </c>
      <c r="M83" s="4">
        <v>1.5</v>
      </c>
      <c r="N83" s="4"/>
      <c r="O83" s="118"/>
      <c r="P83" s="4" t="s">
        <v>277</v>
      </c>
      <c r="Q83" s="4" t="s">
        <v>279</v>
      </c>
      <c r="R83" s="4" t="s">
        <v>2843</v>
      </c>
      <c r="S83" s="4"/>
      <c r="T83" s="18"/>
      <c r="V83" s="7">
        <f>VLOOKUP(F83,[6]农村公路!$I$6:$W$11652,15,0)</f>
        <v>1.5</v>
      </c>
      <c r="W83" s="7">
        <f t="shared" si="2"/>
        <v>0</v>
      </c>
      <c r="X83" s="7" t="e">
        <f>VLOOKUP(F83,'[7]乡镇通三级、旅游资源产业路项目明细'!$F$8:$S$1305,14,0)</f>
        <v>#N/A</v>
      </c>
      <c r="AB83" s="7" t="e">
        <f>_xlfn.XLOOKUP(F83,'[8]乡镇通三级、旅游资源产业路项目明细'!$U:$U,'[8]乡镇通三级、旅游资源产业路项目明细'!$U:$U)</f>
        <v>#N/A</v>
      </c>
      <c r="AC83" s="7" t="e">
        <f>VLOOKUP(F83,[9]项目建设投资计划表!$L$7:$O$83,4,0)</f>
        <v>#N/A</v>
      </c>
    </row>
    <row r="84" spans="1:29" ht="28.15" customHeight="1" outlineLevel="3" x14ac:dyDescent="0.4">
      <c r="A84" s="4" t="s">
        <v>14</v>
      </c>
      <c r="B84" s="4" t="s">
        <v>124</v>
      </c>
      <c r="C84" s="4" t="s">
        <v>2845</v>
      </c>
      <c r="D84" s="4" t="s">
        <v>2846</v>
      </c>
      <c r="E84" s="9"/>
      <c r="F84" s="4" t="s">
        <v>2847</v>
      </c>
      <c r="G84" s="4" t="s">
        <v>327</v>
      </c>
      <c r="H84" s="9" t="s">
        <v>291</v>
      </c>
      <c r="I84" s="9" t="s">
        <v>283</v>
      </c>
      <c r="J84" s="4">
        <v>0.5</v>
      </c>
      <c r="K84" s="4" t="s">
        <v>377</v>
      </c>
      <c r="L84" s="4" t="s">
        <v>1259</v>
      </c>
      <c r="M84" s="4">
        <v>0.5</v>
      </c>
      <c r="N84" s="4"/>
      <c r="O84" s="118"/>
      <c r="P84" s="4" t="s">
        <v>284</v>
      </c>
      <c r="Q84" s="4" t="s">
        <v>279</v>
      </c>
      <c r="R84" s="4" t="s">
        <v>2846</v>
      </c>
      <c r="S84" s="4"/>
      <c r="T84" s="18"/>
      <c r="V84" s="7">
        <f>VLOOKUP(F84,[6]农村公路!$I$6:$W$11652,15,0)</f>
        <v>0.5</v>
      </c>
      <c r="W84" s="7">
        <f t="shared" si="2"/>
        <v>0</v>
      </c>
      <c r="X84" s="7" t="e">
        <f>VLOOKUP(F84,'[7]乡镇通三级、旅游资源产业路项目明细'!$F$8:$S$1305,14,0)</f>
        <v>#N/A</v>
      </c>
      <c r="AB84" s="7" t="e">
        <f>_xlfn.XLOOKUP(F84,'[8]乡镇通三级、旅游资源产业路项目明细'!$U:$U,'[8]乡镇通三级、旅游资源产业路项目明细'!$U:$U)</f>
        <v>#N/A</v>
      </c>
      <c r="AC84" s="7" t="e">
        <f>VLOOKUP(F84,[9]项目建设投资计划表!$L$7:$O$83,4,0)</f>
        <v>#N/A</v>
      </c>
    </row>
    <row r="85" spans="1:29" ht="28.15" customHeight="1" outlineLevel="3" x14ac:dyDescent="0.4">
      <c r="A85" s="4" t="s">
        <v>14</v>
      </c>
      <c r="B85" s="4" t="s">
        <v>124</v>
      </c>
      <c r="C85" s="4" t="s">
        <v>2825</v>
      </c>
      <c r="D85" s="4" t="s">
        <v>1922</v>
      </c>
      <c r="E85" s="9"/>
      <c r="F85" s="4" t="s">
        <v>2848</v>
      </c>
      <c r="G85" s="4" t="s">
        <v>327</v>
      </c>
      <c r="H85" s="9" t="s">
        <v>291</v>
      </c>
      <c r="I85" s="9" t="s">
        <v>283</v>
      </c>
      <c r="J85" s="4">
        <v>1.7</v>
      </c>
      <c r="K85" s="4" t="s">
        <v>377</v>
      </c>
      <c r="L85" s="4" t="s">
        <v>1259</v>
      </c>
      <c r="M85" s="4">
        <v>1.7</v>
      </c>
      <c r="N85" s="4"/>
      <c r="O85" s="118"/>
      <c r="P85" s="4" t="s">
        <v>277</v>
      </c>
      <c r="Q85" s="4" t="s">
        <v>279</v>
      </c>
      <c r="R85" s="4" t="s">
        <v>1922</v>
      </c>
      <c r="S85" s="4"/>
      <c r="T85" s="18"/>
      <c r="V85" s="7">
        <f>VLOOKUP(F85,[6]农村公路!$I$6:$W$11652,15,0)</f>
        <v>1.7</v>
      </c>
      <c r="W85" s="7">
        <f t="shared" si="2"/>
        <v>0</v>
      </c>
      <c r="X85" s="7" t="e">
        <f>VLOOKUP(F85,'[7]乡镇通三级、旅游资源产业路项目明细'!$F$8:$S$1305,14,0)</f>
        <v>#N/A</v>
      </c>
      <c r="AB85" s="7" t="e">
        <f>_xlfn.XLOOKUP(F85,'[8]乡镇通三级、旅游资源产业路项目明细'!$U:$U,'[8]乡镇通三级、旅游资源产业路项目明细'!$U:$U)</f>
        <v>#N/A</v>
      </c>
      <c r="AC85" s="7" t="e">
        <f>VLOOKUP(F85,[9]项目建设投资计划表!$L$7:$O$83,4,0)</f>
        <v>#N/A</v>
      </c>
    </row>
    <row r="86" spans="1:29" ht="28.15" customHeight="1" outlineLevel="3" x14ac:dyDescent="0.4">
      <c r="A86" s="4" t="s">
        <v>14</v>
      </c>
      <c r="B86" s="4" t="s">
        <v>124</v>
      </c>
      <c r="C86" s="4" t="s">
        <v>2842</v>
      </c>
      <c r="D86" s="4" t="s">
        <v>2849</v>
      </c>
      <c r="E86" s="9"/>
      <c r="F86" s="4" t="s">
        <v>2850</v>
      </c>
      <c r="G86" s="4" t="s">
        <v>327</v>
      </c>
      <c r="H86" s="9" t="s">
        <v>291</v>
      </c>
      <c r="I86" s="9" t="s">
        <v>283</v>
      </c>
      <c r="J86" s="4">
        <v>1.6</v>
      </c>
      <c r="K86" s="4" t="s">
        <v>377</v>
      </c>
      <c r="L86" s="4" t="s">
        <v>1259</v>
      </c>
      <c r="M86" s="4">
        <v>1.6</v>
      </c>
      <c r="N86" s="4"/>
      <c r="O86" s="118"/>
      <c r="P86" s="4" t="s">
        <v>277</v>
      </c>
      <c r="Q86" s="4" t="s">
        <v>279</v>
      </c>
      <c r="R86" s="4" t="s">
        <v>2849</v>
      </c>
      <c r="S86" s="4"/>
      <c r="T86" s="18"/>
      <c r="V86" s="7">
        <f>VLOOKUP(F86,[6]农村公路!$I$6:$W$11652,15,0)</f>
        <v>1.6</v>
      </c>
      <c r="W86" s="7">
        <f t="shared" si="2"/>
        <v>0</v>
      </c>
      <c r="X86" s="7" t="e">
        <f>VLOOKUP(F86,'[7]乡镇通三级、旅游资源产业路项目明细'!$F$8:$S$1305,14,0)</f>
        <v>#N/A</v>
      </c>
      <c r="AB86" s="7" t="e">
        <f>_xlfn.XLOOKUP(F86,'[8]乡镇通三级、旅游资源产业路项目明细'!$U:$U,'[8]乡镇通三级、旅游资源产业路项目明细'!$U:$U)</f>
        <v>#N/A</v>
      </c>
      <c r="AC86" s="7" t="e">
        <f>VLOOKUP(F86,[9]项目建设投资计划表!$L$7:$O$83,4,0)</f>
        <v>#N/A</v>
      </c>
    </row>
    <row r="87" spans="1:29" ht="28.15" customHeight="1" outlineLevel="3" x14ac:dyDescent="0.4">
      <c r="A87" s="4" t="s">
        <v>14</v>
      </c>
      <c r="B87" s="4" t="s">
        <v>124</v>
      </c>
      <c r="C87" s="4" t="s">
        <v>2813</v>
      </c>
      <c r="D87" s="4" t="s">
        <v>2851</v>
      </c>
      <c r="E87" s="9"/>
      <c r="F87" s="4" t="s">
        <v>2852</v>
      </c>
      <c r="G87" s="4" t="s">
        <v>327</v>
      </c>
      <c r="H87" s="9" t="s">
        <v>291</v>
      </c>
      <c r="I87" s="9" t="s">
        <v>283</v>
      </c>
      <c r="J87" s="4">
        <v>2.2000000000000002</v>
      </c>
      <c r="K87" s="4" t="s">
        <v>377</v>
      </c>
      <c r="L87" s="4" t="s">
        <v>1259</v>
      </c>
      <c r="M87" s="4">
        <v>2.2000000000000002</v>
      </c>
      <c r="N87" s="4"/>
      <c r="O87" s="118"/>
      <c r="P87" s="4" t="s">
        <v>284</v>
      </c>
      <c r="Q87" s="4" t="s">
        <v>279</v>
      </c>
      <c r="R87" s="4" t="s">
        <v>2851</v>
      </c>
      <c r="S87" s="4"/>
      <c r="T87" s="18"/>
      <c r="V87" s="7">
        <f>VLOOKUP(F87,[6]农村公路!$I$6:$W$11652,15,0)</f>
        <v>2.2000000000000002</v>
      </c>
      <c r="W87" s="7">
        <f t="shared" si="2"/>
        <v>0</v>
      </c>
      <c r="X87" s="7" t="e">
        <f>VLOOKUP(F87,'[7]乡镇通三级、旅游资源产业路项目明细'!$F$8:$S$1305,14,0)</f>
        <v>#N/A</v>
      </c>
      <c r="AB87" s="7" t="e">
        <f>_xlfn.XLOOKUP(F87,'[8]乡镇通三级、旅游资源产业路项目明细'!$U:$U,'[8]乡镇通三级、旅游资源产业路项目明细'!$U:$U)</f>
        <v>#N/A</v>
      </c>
      <c r="AC87" s="7" t="e">
        <f>VLOOKUP(F87,[9]项目建设投资计划表!$L$7:$O$83,4,0)</f>
        <v>#N/A</v>
      </c>
    </row>
    <row r="88" spans="1:29" ht="28.15" customHeight="1" outlineLevel="3" x14ac:dyDescent="0.4">
      <c r="A88" s="4" t="s">
        <v>14</v>
      </c>
      <c r="B88" s="4" t="s">
        <v>124</v>
      </c>
      <c r="C88" s="4" t="s">
        <v>2842</v>
      </c>
      <c r="D88" s="4" t="s">
        <v>2836</v>
      </c>
      <c r="E88" s="9"/>
      <c r="F88" s="4" t="s">
        <v>2853</v>
      </c>
      <c r="G88" s="4" t="s">
        <v>327</v>
      </c>
      <c r="H88" s="9" t="s">
        <v>291</v>
      </c>
      <c r="I88" s="9" t="s">
        <v>283</v>
      </c>
      <c r="J88" s="4">
        <v>1</v>
      </c>
      <c r="K88" s="4" t="s">
        <v>377</v>
      </c>
      <c r="L88" s="4" t="s">
        <v>1259</v>
      </c>
      <c r="M88" s="4">
        <v>1</v>
      </c>
      <c r="N88" s="4"/>
      <c r="O88" s="118"/>
      <c r="P88" s="4" t="s">
        <v>284</v>
      </c>
      <c r="Q88" s="4" t="s">
        <v>279</v>
      </c>
      <c r="R88" s="4" t="s">
        <v>2836</v>
      </c>
      <c r="S88" s="4"/>
      <c r="T88" s="18"/>
      <c r="V88" s="7">
        <f>VLOOKUP(F88,[6]农村公路!$I$6:$W$11652,15,0)</f>
        <v>1</v>
      </c>
      <c r="W88" s="7">
        <f t="shared" si="2"/>
        <v>0</v>
      </c>
      <c r="X88" s="7" t="e">
        <f>VLOOKUP(F88,'[7]乡镇通三级、旅游资源产业路项目明细'!$F$8:$S$1305,14,0)</f>
        <v>#N/A</v>
      </c>
      <c r="AB88" s="7" t="e">
        <f>_xlfn.XLOOKUP(F88,'[8]乡镇通三级、旅游资源产业路项目明细'!$U:$U,'[8]乡镇通三级、旅游资源产业路项目明细'!$U:$U)</f>
        <v>#N/A</v>
      </c>
      <c r="AC88" s="7" t="e">
        <f>VLOOKUP(F88,[9]项目建设投资计划表!$L$7:$O$83,4,0)</f>
        <v>#N/A</v>
      </c>
    </row>
    <row r="89" spans="1:29" ht="28.15" customHeight="1" outlineLevel="3" x14ac:dyDescent="0.4">
      <c r="A89" s="4" t="s">
        <v>14</v>
      </c>
      <c r="B89" s="4" t="s">
        <v>124</v>
      </c>
      <c r="C89" s="4" t="s">
        <v>2854</v>
      </c>
      <c r="D89" s="4" t="s">
        <v>2855</v>
      </c>
      <c r="E89" s="9"/>
      <c r="F89" s="4" t="s">
        <v>2856</v>
      </c>
      <c r="G89" s="4" t="s">
        <v>327</v>
      </c>
      <c r="H89" s="9" t="s">
        <v>291</v>
      </c>
      <c r="I89" s="9" t="s">
        <v>283</v>
      </c>
      <c r="J89" s="4">
        <v>2</v>
      </c>
      <c r="K89" s="4" t="s">
        <v>377</v>
      </c>
      <c r="L89" s="4" t="s">
        <v>1259</v>
      </c>
      <c r="M89" s="4">
        <v>2</v>
      </c>
      <c r="N89" s="4"/>
      <c r="O89" s="118"/>
      <c r="P89" s="4" t="s">
        <v>284</v>
      </c>
      <c r="Q89" s="4" t="s">
        <v>279</v>
      </c>
      <c r="R89" s="4" t="s">
        <v>2855</v>
      </c>
      <c r="S89" s="4"/>
      <c r="T89" s="18"/>
      <c r="V89" s="7">
        <f>VLOOKUP(F89,[6]农村公路!$I$6:$W$11652,15,0)</f>
        <v>2</v>
      </c>
      <c r="W89" s="7">
        <f t="shared" si="2"/>
        <v>0</v>
      </c>
      <c r="X89" s="7" t="e">
        <f>VLOOKUP(F89,'[7]乡镇通三级、旅游资源产业路项目明细'!$F$8:$S$1305,14,0)</f>
        <v>#N/A</v>
      </c>
      <c r="AB89" s="7" t="e">
        <f>_xlfn.XLOOKUP(F89,'[8]乡镇通三级、旅游资源产业路项目明细'!$U:$U,'[8]乡镇通三级、旅游资源产业路项目明细'!$U:$U)</f>
        <v>#N/A</v>
      </c>
      <c r="AC89" s="7" t="e">
        <f>VLOOKUP(F89,[9]项目建设投资计划表!$L$7:$O$83,4,0)</f>
        <v>#N/A</v>
      </c>
    </row>
    <row r="90" spans="1:29" ht="28.15" customHeight="1" outlineLevel="3" x14ac:dyDescent="0.4">
      <c r="A90" s="4" t="s">
        <v>14</v>
      </c>
      <c r="B90" s="4" t="s">
        <v>124</v>
      </c>
      <c r="C90" s="4" t="s">
        <v>2816</v>
      </c>
      <c r="D90" s="4" t="s">
        <v>2857</v>
      </c>
      <c r="E90" s="9"/>
      <c r="F90" s="4" t="s">
        <v>2858</v>
      </c>
      <c r="G90" s="4" t="s">
        <v>327</v>
      </c>
      <c r="H90" s="9" t="s">
        <v>291</v>
      </c>
      <c r="I90" s="9" t="s">
        <v>283</v>
      </c>
      <c r="J90" s="4">
        <v>4.3</v>
      </c>
      <c r="K90" s="4" t="s">
        <v>377</v>
      </c>
      <c r="L90" s="4" t="s">
        <v>1259</v>
      </c>
      <c r="M90" s="4">
        <v>4.3</v>
      </c>
      <c r="N90" s="4"/>
      <c r="O90" s="118"/>
      <c r="P90" s="4" t="s">
        <v>277</v>
      </c>
      <c r="Q90" s="4" t="s">
        <v>279</v>
      </c>
      <c r="R90" s="4" t="s">
        <v>2857</v>
      </c>
      <c r="S90" s="4"/>
      <c r="T90" s="18"/>
      <c r="V90" s="7">
        <f>VLOOKUP(F90,[6]农村公路!$I$6:$W$11652,15,0)</f>
        <v>4.3</v>
      </c>
      <c r="W90" s="7">
        <f t="shared" si="2"/>
        <v>0</v>
      </c>
      <c r="X90" s="7" t="e">
        <f>VLOOKUP(F90,'[7]乡镇通三级、旅游资源产业路项目明细'!$F$8:$S$1305,14,0)</f>
        <v>#N/A</v>
      </c>
      <c r="AB90" s="7" t="e">
        <f>_xlfn.XLOOKUP(F90,'[8]乡镇通三级、旅游资源产业路项目明细'!$U:$U,'[8]乡镇通三级、旅游资源产业路项目明细'!$U:$U)</f>
        <v>#N/A</v>
      </c>
      <c r="AC90" s="7" t="e">
        <f>VLOOKUP(F90,[9]项目建设投资计划表!$L$7:$O$83,4,0)</f>
        <v>#N/A</v>
      </c>
    </row>
    <row r="91" spans="1:29" ht="28.15" customHeight="1" outlineLevel="3" x14ac:dyDescent="0.4">
      <c r="A91" s="4" t="s">
        <v>14</v>
      </c>
      <c r="B91" s="4" t="s">
        <v>124</v>
      </c>
      <c r="C91" s="4" t="s">
        <v>2859</v>
      </c>
      <c r="D91" s="4" t="s">
        <v>2860</v>
      </c>
      <c r="E91" s="9"/>
      <c r="F91" s="4" t="s">
        <v>2861</v>
      </c>
      <c r="G91" s="4" t="s">
        <v>327</v>
      </c>
      <c r="H91" s="9" t="s">
        <v>291</v>
      </c>
      <c r="I91" s="9" t="s">
        <v>283</v>
      </c>
      <c r="J91" s="4">
        <v>3.1</v>
      </c>
      <c r="K91" s="4" t="s">
        <v>377</v>
      </c>
      <c r="L91" s="4" t="s">
        <v>1259</v>
      </c>
      <c r="M91" s="4">
        <v>3.1</v>
      </c>
      <c r="N91" s="4"/>
      <c r="O91" s="118"/>
      <c r="P91" s="4" t="s">
        <v>284</v>
      </c>
      <c r="Q91" s="4" t="s">
        <v>279</v>
      </c>
      <c r="R91" s="4" t="s">
        <v>2860</v>
      </c>
      <c r="S91" s="4"/>
      <c r="T91" s="18"/>
      <c r="V91" s="7">
        <f>VLOOKUP(F91,[6]农村公路!$I$6:$W$11652,15,0)</f>
        <v>3.1</v>
      </c>
      <c r="W91" s="7">
        <f t="shared" si="2"/>
        <v>0</v>
      </c>
      <c r="X91" s="7" t="e">
        <f>VLOOKUP(F91,'[7]乡镇通三级、旅游资源产业路项目明细'!$F$8:$S$1305,14,0)</f>
        <v>#N/A</v>
      </c>
      <c r="AB91" s="7" t="e">
        <f>_xlfn.XLOOKUP(F91,'[8]乡镇通三级、旅游资源产业路项目明细'!$U:$U,'[8]乡镇通三级、旅游资源产业路项目明细'!$U:$U)</f>
        <v>#N/A</v>
      </c>
      <c r="AC91" s="7" t="e">
        <f>VLOOKUP(F91,[9]项目建设投资计划表!$L$7:$O$83,4,0)</f>
        <v>#N/A</v>
      </c>
    </row>
    <row r="92" spans="1:29" ht="28.15" customHeight="1" outlineLevel="3" x14ac:dyDescent="0.4">
      <c r="A92" s="4" t="s">
        <v>14</v>
      </c>
      <c r="B92" s="4" t="s">
        <v>124</v>
      </c>
      <c r="C92" s="4" t="s">
        <v>2813</v>
      </c>
      <c r="D92" s="4" t="s">
        <v>2862</v>
      </c>
      <c r="E92" s="9"/>
      <c r="F92" s="4" t="s">
        <v>2863</v>
      </c>
      <c r="G92" s="4" t="s">
        <v>327</v>
      </c>
      <c r="H92" s="9" t="s">
        <v>291</v>
      </c>
      <c r="I92" s="9" t="s">
        <v>283</v>
      </c>
      <c r="J92" s="4">
        <v>1.8</v>
      </c>
      <c r="K92" s="4" t="s">
        <v>377</v>
      </c>
      <c r="L92" s="4" t="s">
        <v>1259</v>
      </c>
      <c r="M92" s="4">
        <v>1.8</v>
      </c>
      <c r="N92" s="4"/>
      <c r="O92" s="118"/>
      <c r="P92" s="4" t="s">
        <v>284</v>
      </c>
      <c r="Q92" s="4" t="s">
        <v>279</v>
      </c>
      <c r="R92" s="4" t="s">
        <v>2862</v>
      </c>
      <c r="S92" s="4"/>
      <c r="T92" s="18"/>
      <c r="V92" s="7">
        <f>VLOOKUP(F92,[6]农村公路!$I$6:$W$11652,15,0)</f>
        <v>1.8</v>
      </c>
      <c r="W92" s="7">
        <f t="shared" si="2"/>
        <v>0</v>
      </c>
      <c r="X92" s="7" t="e">
        <f>VLOOKUP(F92,'[7]乡镇通三级、旅游资源产业路项目明细'!$F$8:$S$1305,14,0)</f>
        <v>#N/A</v>
      </c>
      <c r="AB92" s="7" t="e">
        <f>_xlfn.XLOOKUP(F92,'[8]乡镇通三级、旅游资源产业路项目明细'!$U:$U,'[8]乡镇通三级、旅游资源产业路项目明细'!$U:$U)</f>
        <v>#N/A</v>
      </c>
      <c r="AC92" s="7" t="e">
        <f>VLOOKUP(F92,[9]项目建设投资计划表!$L$7:$O$83,4,0)</f>
        <v>#N/A</v>
      </c>
    </row>
    <row r="93" spans="1:29" ht="28.15" customHeight="1" outlineLevel="3" x14ac:dyDescent="0.4">
      <c r="A93" s="4" t="s">
        <v>14</v>
      </c>
      <c r="B93" s="4" t="s">
        <v>124</v>
      </c>
      <c r="C93" s="4" t="s">
        <v>2787</v>
      </c>
      <c r="D93" s="4" t="s">
        <v>2864</v>
      </c>
      <c r="E93" s="9"/>
      <c r="F93" s="4" t="s">
        <v>2865</v>
      </c>
      <c r="G93" s="4" t="s">
        <v>327</v>
      </c>
      <c r="H93" s="9" t="s">
        <v>291</v>
      </c>
      <c r="I93" s="9" t="s">
        <v>283</v>
      </c>
      <c r="J93" s="4">
        <v>2.4</v>
      </c>
      <c r="K93" s="4" t="s">
        <v>377</v>
      </c>
      <c r="L93" s="4" t="s">
        <v>1259</v>
      </c>
      <c r="M93" s="4">
        <v>2.4</v>
      </c>
      <c r="N93" s="4"/>
      <c r="O93" s="118"/>
      <c r="P93" s="4" t="s">
        <v>284</v>
      </c>
      <c r="Q93" s="4" t="s">
        <v>279</v>
      </c>
      <c r="R93" s="4" t="s">
        <v>2864</v>
      </c>
      <c r="S93" s="4"/>
      <c r="T93" s="18"/>
      <c r="V93" s="7">
        <f>VLOOKUP(F93,[6]农村公路!$I$6:$W$11652,15,0)</f>
        <v>2.4</v>
      </c>
      <c r="W93" s="7">
        <f t="shared" si="2"/>
        <v>0</v>
      </c>
      <c r="X93" s="7" t="e">
        <f>VLOOKUP(F93,'[7]乡镇通三级、旅游资源产业路项目明细'!$F$8:$S$1305,14,0)</f>
        <v>#N/A</v>
      </c>
      <c r="AB93" s="7" t="e">
        <f>_xlfn.XLOOKUP(F93,'[8]乡镇通三级、旅游资源产业路项目明细'!$U:$U,'[8]乡镇通三级、旅游资源产业路项目明细'!$U:$U)</f>
        <v>#N/A</v>
      </c>
      <c r="AC93" s="7" t="e">
        <f>VLOOKUP(F93,[9]项目建设投资计划表!$L$7:$O$83,4,0)</f>
        <v>#N/A</v>
      </c>
    </row>
    <row r="94" spans="1:29" ht="28.15" customHeight="1" outlineLevel="3" x14ac:dyDescent="0.4">
      <c r="A94" s="4" t="s">
        <v>14</v>
      </c>
      <c r="B94" s="4" t="s">
        <v>124</v>
      </c>
      <c r="C94" s="4" t="s">
        <v>2810</v>
      </c>
      <c r="D94" s="4" t="s">
        <v>2866</v>
      </c>
      <c r="E94" s="9"/>
      <c r="F94" s="4" t="s">
        <v>2867</v>
      </c>
      <c r="G94" s="4" t="s">
        <v>327</v>
      </c>
      <c r="H94" s="9" t="s">
        <v>291</v>
      </c>
      <c r="I94" s="9" t="s">
        <v>283</v>
      </c>
      <c r="J94" s="4">
        <v>1.6</v>
      </c>
      <c r="K94" s="4" t="s">
        <v>377</v>
      </c>
      <c r="L94" s="4" t="s">
        <v>1259</v>
      </c>
      <c r="M94" s="4">
        <v>1.6</v>
      </c>
      <c r="N94" s="4"/>
      <c r="O94" s="118"/>
      <c r="P94" s="4" t="s">
        <v>277</v>
      </c>
      <c r="Q94" s="4" t="s">
        <v>279</v>
      </c>
      <c r="R94" s="4" t="s">
        <v>2866</v>
      </c>
      <c r="S94" s="4"/>
      <c r="T94" s="18"/>
      <c r="V94" s="7">
        <f>VLOOKUP(F94,[6]农村公路!$I$6:$W$11652,15,0)</f>
        <v>1.6</v>
      </c>
      <c r="W94" s="7">
        <f t="shared" si="2"/>
        <v>0</v>
      </c>
      <c r="X94" s="7" t="e">
        <f>VLOOKUP(F94,'[7]乡镇通三级、旅游资源产业路项目明细'!$F$8:$S$1305,14,0)</f>
        <v>#N/A</v>
      </c>
      <c r="AB94" s="7" t="e">
        <f>_xlfn.XLOOKUP(F94,'[8]乡镇通三级、旅游资源产业路项目明细'!$U:$U,'[8]乡镇通三级、旅游资源产业路项目明细'!$U:$U)</f>
        <v>#N/A</v>
      </c>
      <c r="AC94" s="7" t="e">
        <f>VLOOKUP(F94,[9]项目建设投资计划表!$L$7:$O$83,4,0)</f>
        <v>#N/A</v>
      </c>
    </row>
    <row r="95" spans="1:29" ht="28.15" customHeight="1" outlineLevel="3" x14ac:dyDescent="0.4">
      <c r="A95" s="4" t="s">
        <v>14</v>
      </c>
      <c r="B95" s="4" t="s">
        <v>124</v>
      </c>
      <c r="C95" s="4" t="s">
        <v>2868</v>
      </c>
      <c r="D95" s="4" t="s">
        <v>2869</v>
      </c>
      <c r="E95" s="9"/>
      <c r="F95" s="4" t="s">
        <v>2870</v>
      </c>
      <c r="G95" s="4" t="s">
        <v>327</v>
      </c>
      <c r="H95" s="9" t="s">
        <v>291</v>
      </c>
      <c r="I95" s="9" t="s">
        <v>283</v>
      </c>
      <c r="J95" s="4">
        <v>1.3</v>
      </c>
      <c r="K95" s="4" t="s">
        <v>377</v>
      </c>
      <c r="L95" s="4" t="s">
        <v>1259</v>
      </c>
      <c r="M95" s="4">
        <v>1.3</v>
      </c>
      <c r="N95" s="4"/>
      <c r="O95" s="118"/>
      <c r="P95" s="4" t="s">
        <v>284</v>
      </c>
      <c r="Q95" s="4" t="s">
        <v>279</v>
      </c>
      <c r="R95" s="4" t="s">
        <v>2869</v>
      </c>
      <c r="S95" s="4"/>
      <c r="T95" s="18"/>
      <c r="V95" s="7">
        <f>VLOOKUP(F95,[6]农村公路!$I$6:$W$11652,15,0)</f>
        <v>1.3</v>
      </c>
      <c r="W95" s="7">
        <f t="shared" si="2"/>
        <v>0</v>
      </c>
      <c r="X95" s="7" t="e">
        <f>VLOOKUP(F95,'[7]乡镇通三级、旅游资源产业路项目明细'!$F$8:$S$1305,14,0)</f>
        <v>#N/A</v>
      </c>
      <c r="AB95" s="7" t="e">
        <f>_xlfn.XLOOKUP(F95,'[8]乡镇通三级、旅游资源产业路项目明细'!$U:$U,'[8]乡镇通三级、旅游资源产业路项目明细'!$U:$U)</f>
        <v>#N/A</v>
      </c>
      <c r="AC95" s="7" t="e">
        <f>VLOOKUP(F95,[9]项目建设投资计划表!$L$7:$O$83,4,0)</f>
        <v>#N/A</v>
      </c>
    </row>
    <row r="96" spans="1:29" ht="28.15" customHeight="1" outlineLevel="3" x14ac:dyDescent="0.4">
      <c r="A96" s="4" t="s">
        <v>14</v>
      </c>
      <c r="B96" s="4" t="s">
        <v>124</v>
      </c>
      <c r="C96" s="4" t="s">
        <v>2787</v>
      </c>
      <c r="D96" s="4" t="s">
        <v>2871</v>
      </c>
      <c r="E96" s="9"/>
      <c r="F96" s="4" t="s">
        <v>2872</v>
      </c>
      <c r="G96" s="4" t="s">
        <v>327</v>
      </c>
      <c r="H96" s="9" t="s">
        <v>291</v>
      </c>
      <c r="I96" s="9" t="s">
        <v>283</v>
      </c>
      <c r="J96" s="4">
        <v>2.2000000000000002</v>
      </c>
      <c r="K96" s="4" t="s">
        <v>377</v>
      </c>
      <c r="L96" s="4" t="s">
        <v>1259</v>
      </c>
      <c r="M96" s="4">
        <v>0.4</v>
      </c>
      <c r="N96" s="4"/>
      <c r="O96" s="118"/>
      <c r="P96" s="4" t="s">
        <v>284</v>
      </c>
      <c r="Q96" s="4" t="s">
        <v>279</v>
      </c>
      <c r="R96" s="4" t="s">
        <v>2871</v>
      </c>
      <c r="S96" s="4"/>
      <c r="T96" s="18"/>
      <c r="V96" s="7">
        <f>VLOOKUP(F96,[6]农村公路!$I$6:$W$11652,15,0)</f>
        <v>2.2000000000000002</v>
      </c>
      <c r="W96" s="7">
        <f t="shared" si="2"/>
        <v>0</v>
      </c>
      <c r="X96" s="7" t="e">
        <f>VLOOKUP(F96,'[7]乡镇通三级、旅游资源产业路项目明细'!$F$8:$S$1305,14,0)</f>
        <v>#N/A</v>
      </c>
      <c r="AB96" s="7" t="e">
        <f>_xlfn.XLOOKUP(F96,'[8]乡镇通三级、旅游资源产业路项目明细'!$U:$U,'[8]乡镇通三级、旅游资源产业路项目明细'!$U:$U)</f>
        <v>#N/A</v>
      </c>
      <c r="AC96" s="7" t="e">
        <f>VLOOKUP(F96,[9]项目建设投资计划表!$L$7:$O$83,4,0)</f>
        <v>#N/A</v>
      </c>
    </row>
    <row r="97" spans="1:29" ht="28.15" customHeight="1" outlineLevel="3" x14ac:dyDescent="0.4">
      <c r="A97" s="4" t="s">
        <v>14</v>
      </c>
      <c r="B97" s="4" t="s">
        <v>124</v>
      </c>
      <c r="C97" s="4" t="s">
        <v>2819</v>
      </c>
      <c r="D97" s="4" t="s">
        <v>2360</v>
      </c>
      <c r="E97" s="9"/>
      <c r="F97" s="4" t="s">
        <v>2873</v>
      </c>
      <c r="G97" s="4" t="s">
        <v>327</v>
      </c>
      <c r="H97" s="9" t="s">
        <v>291</v>
      </c>
      <c r="I97" s="9" t="s">
        <v>283</v>
      </c>
      <c r="J97" s="4">
        <v>3.2</v>
      </c>
      <c r="K97" s="4" t="s">
        <v>377</v>
      </c>
      <c r="L97" s="4" t="s">
        <v>1259</v>
      </c>
      <c r="M97" s="4">
        <v>2.2999999999999998</v>
      </c>
      <c r="N97" s="4"/>
      <c r="O97" s="118"/>
      <c r="P97" s="4" t="s">
        <v>284</v>
      </c>
      <c r="Q97" s="4" t="s">
        <v>279</v>
      </c>
      <c r="R97" s="4" t="s">
        <v>2360</v>
      </c>
      <c r="S97" s="4"/>
      <c r="T97" s="18"/>
      <c r="V97" s="7">
        <f>VLOOKUP(F97,[6]农村公路!$I$6:$W$11652,15,0)</f>
        <v>3.2</v>
      </c>
      <c r="W97" s="7">
        <f t="shared" si="2"/>
        <v>0</v>
      </c>
      <c r="X97" s="7" t="e">
        <f>VLOOKUP(F97,'[7]乡镇通三级、旅游资源产业路项目明细'!$F$8:$S$1305,14,0)</f>
        <v>#N/A</v>
      </c>
      <c r="AB97" s="7" t="e">
        <f>_xlfn.XLOOKUP(F97,'[8]乡镇通三级、旅游资源产业路项目明细'!$U:$U,'[8]乡镇通三级、旅游资源产业路项目明细'!$U:$U)</f>
        <v>#N/A</v>
      </c>
      <c r="AC97" s="7" t="e">
        <f>VLOOKUP(F97,[9]项目建设投资计划表!$L$7:$O$83,4,0)</f>
        <v>#N/A</v>
      </c>
    </row>
    <row r="98" spans="1:29" ht="28.15" customHeight="1" outlineLevel="3" x14ac:dyDescent="0.4">
      <c r="A98" s="4" t="s">
        <v>14</v>
      </c>
      <c r="B98" s="4" t="s">
        <v>124</v>
      </c>
      <c r="C98" s="4" t="s">
        <v>2874</v>
      </c>
      <c r="D98" s="4" t="s">
        <v>2875</v>
      </c>
      <c r="E98" s="9"/>
      <c r="F98" s="4" t="s">
        <v>2876</v>
      </c>
      <c r="G98" s="4" t="s">
        <v>327</v>
      </c>
      <c r="H98" s="9" t="s">
        <v>291</v>
      </c>
      <c r="I98" s="9" t="s">
        <v>283</v>
      </c>
      <c r="J98" s="4">
        <v>2.9</v>
      </c>
      <c r="K98" s="4" t="s">
        <v>377</v>
      </c>
      <c r="L98" s="4" t="s">
        <v>1259</v>
      </c>
      <c r="M98" s="4">
        <v>2.9</v>
      </c>
      <c r="N98" s="4"/>
      <c r="O98" s="118"/>
      <c r="P98" s="4" t="s">
        <v>284</v>
      </c>
      <c r="Q98" s="4" t="s">
        <v>279</v>
      </c>
      <c r="R98" s="4" t="s">
        <v>2875</v>
      </c>
      <c r="S98" s="4"/>
      <c r="T98" s="18"/>
      <c r="V98" s="7">
        <f>VLOOKUP(F98,[6]农村公路!$I$6:$W$11652,15,0)</f>
        <v>2.9</v>
      </c>
      <c r="W98" s="7">
        <f t="shared" si="2"/>
        <v>0</v>
      </c>
      <c r="X98" s="7" t="e">
        <f>VLOOKUP(F98,'[7]乡镇通三级、旅游资源产业路项目明细'!$F$8:$S$1305,14,0)</f>
        <v>#N/A</v>
      </c>
      <c r="AB98" s="7" t="e">
        <f>_xlfn.XLOOKUP(F98,'[8]乡镇通三级、旅游资源产业路项目明细'!$U:$U,'[8]乡镇通三级、旅游资源产业路项目明细'!$U:$U)</f>
        <v>#N/A</v>
      </c>
      <c r="AC98" s="7" t="e">
        <f>VLOOKUP(F98,[9]项目建设投资计划表!$L$7:$O$83,4,0)</f>
        <v>#N/A</v>
      </c>
    </row>
    <row r="99" spans="1:29" ht="28.15" customHeight="1" outlineLevel="3" x14ac:dyDescent="0.4">
      <c r="A99" s="4" t="s">
        <v>14</v>
      </c>
      <c r="B99" s="4" t="s">
        <v>124</v>
      </c>
      <c r="C99" s="4" t="s">
        <v>2877</v>
      </c>
      <c r="D99" s="4" t="s">
        <v>2878</v>
      </c>
      <c r="E99" s="9"/>
      <c r="F99" s="4" t="s">
        <v>2879</v>
      </c>
      <c r="G99" s="4" t="s">
        <v>327</v>
      </c>
      <c r="H99" s="9" t="s">
        <v>291</v>
      </c>
      <c r="I99" s="9" t="s">
        <v>283</v>
      </c>
      <c r="J99" s="4">
        <v>1.2</v>
      </c>
      <c r="K99" s="4" t="s">
        <v>377</v>
      </c>
      <c r="L99" s="4" t="s">
        <v>1259</v>
      </c>
      <c r="M99" s="4">
        <v>1.2</v>
      </c>
      <c r="N99" s="4"/>
      <c r="O99" s="118"/>
      <c r="P99" s="4" t="s">
        <v>284</v>
      </c>
      <c r="Q99" s="4" t="s">
        <v>279</v>
      </c>
      <c r="R99" s="4" t="s">
        <v>2878</v>
      </c>
      <c r="S99" s="4"/>
      <c r="T99" s="18"/>
      <c r="V99" s="7">
        <f>VLOOKUP(F99,[6]农村公路!$I$6:$W$11652,15,0)</f>
        <v>1.2</v>
      </c>
      <c r="W99" s="7">
        <f t="shared" si="2"/>
        <v>0</v>
      </c>
      <c r="X99" s="7" t="e">
        <f>VLOOKUP(F99,'[7]乡镇通三级、旅游资源产业路项目明细'!$F$8:$S$1305,14,0)</f>
        <v>#N/A</v>
      </c>
      <c r="AB99" s="7" t="e">
        <f>_xlfn.XLOOKUP(F99,'[8]乡镇通三级、旅游资源产业路项目明细'!$U:$U,'[8]乡镇通三级、旅游资源产业路项目明细'!$U:$U)</f>
        <v>#N/A</v>
      </c>
      <c r="AC99" s="7" t="e">
        <f>VLOOKUP(F99,[9]项目建设投资计划表!$L$7:$O$83,4,0)</f>
        <v>#N/A</v>
      </c>
    </row>
    <row r="100" spans="1:29" ht="28.15" customHeight="1" outlineLevel="3" x14ac:dyDescent="0.4">
      <c r="A100" s="4" t="s">
        <v>14</v>
      </c>
      <c r="B100" s="4" t="s">
        <v>124</v>
      </c>
      <c r="C100" s="4" t="s">
        <v>2803</v>
      </c>
      <c r="D100" s="4" t="s">
        <v>2880</v>
      </c>
      <c r="E100" s="9"/>
      <c r="F100" s="4" t="s">
        <v>2881</v>
      </c>
      <c r="G100" s="4" t="s">
        <v>327</v>
      </c>
      <c r="H100" s="9" t="s">
        <v>291</v>
      </c>
      <c r="I100" s="9" t="s">
        <v>283</v>
      </c>
      <c r="J100" s="4">
        <v>1.5</v>
      </c>
      <c r="K100" s="4" t="s">
        <v>377</v>
      </c>
      <c r="L100" s="4" t="s">
        <v>1259</v>
      </c>
      <c r="M100" s="4">
        <v>1.5</v>
      </c>
      <c r="N100" s="4"/>
      <c r="O100" s="118"/>
      <c r="P100" s="4" t="s">
        <v>284</v>
      </c>
      <c r="Q100" s="4" t="s">
        <v>279</v>
      </c>
      <c r="R100" s="4" t="s">
        <v>2880</v>
      </c>
      <c r="S100" s="4"/>
      <c r="T100" s="18"/>
      <c r="V100" s="7">
        <f>VLOOKUP(F100,[6]农村公路!$I$6:$W$11652,15,0)</f>
        <v>1.5</v>
      </c>
      <c r="W100" s="7">
        <f t="shared" si="2"/>
        <v>0</v>
      </c>
      <c r="X100" s="7" t="e">
        <f>VLOOKUP(F100,'[7]乡镇通三级、旅游资源产业路项目明细'!$F$8:$S$1305,14,0)</f>
        <v>#N/A</v>
      </c>
      <c r="AB100" s="7" t="e">
        <f>_xlfn.XLOOKUP(F100,'[8]乡镇通三级、旅游资源产业路项目明细'!$U:$U,'[8]乡镇通三级、旅游资源产业路项目明细'!$U:$U)</f>
        <v>#N/A</v>
      </c>
      <c r="AC100" s="7" t="e">
        <f>VLOOKUP(F100,[9]项目建设投资计划表!$L$7:$O$83,4,0)</f>
        <v>#N/A</v>
      </c>
    </row>
    <row r="101" spans="1:29" ht="28.15" customHeight="1" outlineLevel="3" x14ac:dyDescent="0.4">
      <c r="A101" s="4" t="s">
        <v>14</v>
      </c>
      <c r="B101" s="4" t="s">
        <v>124</v>
      </c>
      <c r="C101" s="4" t="s">
        <v>2799</v>
      </c>
      <c r="D101" s="4" t="s">
        <v>2882</v>
      </c>
      <c r="E101" s="9"/>
      <c r="F101" s="4" t="s">
        <v>2883</v>
      </c>
      <c r="G101" s="4" t="s">
        <v>327</v>
      </c>
      <c r="H101" s="9" t="s">
        <v>291</v>
      </c>
      <c r="I101" s="9" t="s">
        <v>283</v>
      </c>
      <c r="J101" s="4">
        <v>1.5</v>
      </c>
      <c r="K101" s="4" t="s">
        <v>377</v>
      </c>
      <c r="L101" s="4" t="s">
        <v>1259</v>
      </c>
      <c r="M101" s="4">
        <v>1.5</v>
      </c>
      <c r="N101" s="4"/>
      <c r="O101" s="118"/>
      <c r="P101" s="4" t="s">
        <v>284</v>
      </c>
      <c r="Q101" s="4" t="s">
        <v>279</v>
      </c>
      <c r="R101" s="4" t="s">
        <v>2882</v>
      </c>
      <c r="S101" s="4"/>
      <c r="T101" s="18"/>
      <c r="V101" s="7">
        <f>VLOOKUP(F101,[6]农村公路!$I$6:$W$11652,15,0)</f>
        <v>1.5</v>
      </c>
      <c r="W101" s="7">
        <f t="shared" si="2"/>
        <v>0</v>
      </c>
      <c r="X101" s="7" t="e">
        <f>VLOOKUP(F101,'[7]乡镇通三级、旅游资源产业路项目明细'!$F$8:$S$1305,14,0)</f>
        <v>#N/A</v>
      </c>
      <c r="AB101" s="7" t="e">
        <f>_xlfn.XLOOKUP(F101,'[8]乡镇通三级、旅游资源产业路项目明细'!$U:$U,'[8]乡镇通三级、旅游资源产业路项目明细'!$U:$U)</f>
        <v>#N/A</v>
      </c>
      <c r="AC101" s="7" t="e">
        <f>VLOOKUP(F101,[9]项目建设投资计划表!$L$7:$O$83,4,0)</f>
        <v>#N/A</v>
      </c>
    </row>
    <row r="102" spans="1:29" ht="28.15" customHeight="1" outlineLevel="3" x14ac:dyDescent="0.4">
      <c r="A102" s="4" t="s">
        <v>14</v>
      </c>
      <c r="B102" s="4" t="s">
        <v>124</v>
      </c>
      <c r="C102" s="4" t="s">
        <v>2884</v>
      </c>
      <c r="D102" s="4" t="s">
        <v>2885</v>
      </c>
      <c r="E102" s="9"/>
      <c r="F102" s="4" t="s">
        <v>2886</v>
      </c>
      <c r="G102" s="4" t="s">
        <v>327</v>
      </c>
      <c r="H102" s="9" t="s">
        <v>291</v>
      </c>
      <c r="I102" s="9" t="s">
        <v>283</v>
      </c>
      <c r="J102" s="4">
        <v>2.5</v>
      </c>
      <c r="K102" s="4">
        <v>0</v>
      </c>
      <c r="L102" s="4"/>
      <c r="M102" s="4">
        <v>2.5</v>
      </c>
      <c r="N102" s="4"/>
      <c r="O102" s="118"/>
      <c r="P102" s="4">
        <v>3.5</v>
      </c>
      <c r="Q102" s="4" t="s">
        <v>279</v>
      </c>
      <c r="R102" s="4" t="s">
        <v>2885</v>
      </c>
      <c r="S102" s="4"/>
      <c r="T102" s="18"/>
      <c r="V102" s="7">
        <f>VLOOKUP(F102,[6]农村公路!$I$6:$W$11652,15,0)</f>
        <v>2.5</v>
      </c>
      <c r="W102" s="7">
        <f t="shared" si="2"/>
        <v>0</v>
      </c>
      <c r="X102" s="7" t="e">
        <f>VLOOKUP(F102,'[7]乡镇通三级、旅游资源产业路项目明细'!$F$8:$S$1305,14,0)</f>
        <v>#N/A</v>
      </c>
      <c r="AB102" s="7" t="e">
        <f>_xlfn.XLOOKUP(F102,'[8]乡镇通三级、旅游资源产业路项目明细'!$U:$U,'[8]乡镇通三级、旅游资源产业路项目明细'!$U:$U)</f>
        <v>#N/A</v>
      </c>
      <c r="AC102" s="7" t="e">
        <f>VLOOKUP(F102,[9]项目建设投资计划表!$L$7:$O$83,4,0)</f>
        <v>#N/A</v>
      </c>
    </row>
    <row r="103" spans="1:29" s="1" customFormat="1" ht="28.15" customHeight="1" outlineLevel="2" x14ac:dyDescent="0.4">
      <c r="A103" s="4"/>
      <c r="B103" s="11" t="s">
        <v>121</v>
      </c>
      <c r="C103" s="4"/>
      <c r="D103" s="4"/>
      <c r="E103" s="9"/>
      <c r="F103" s="4"/>
      <c r="G103" s="4"/>
      <c r="H103" s="9"/>
      <c r="I103" s="9"/>
      <c r="J103" s="4">
        <f>SUBTOTAL(9,J104:J115)</f>
        <v>44.867999999999995</v>
      </c>
      <c r="K103" s="4"/>
      <c r="L103" s="4"/>
      <c r="M103" s="4">
        <f>SUBTOTAL(9,M104:M115)</f>
        <v>44.867999999999995</v>
      </c>
      <c r="N103" s="4">
        <f>VLOOKUP(B103,'附表4 农村公路 (分县)'!$C$6:$P$18,14,0)</f>
        <v>44.9</v>
      </c>
      <c r="O103" s="118">
        <f>VLOOKUP(B103,'附表4 农村公路 (分县)'!$C$6:$Q$18,15,0)</f>
        <v>3592</v>
      </c>
      <c r="P103" s="4"/>
      <c r="Q103" s="4"/>
      <c r="R103" s="4"/>
      <c r="S103" s="4"/>
      <c r="T103" s="18">
        <f>J103-N103</f>
        <v>-3.2000000000003581E-2</v>
      </c>
    </row>
    <row r="104" spans="1:29" ht="28.15" customHeight="1" outlineLevel="3" x14ac:dyDescent="0.4">
      <c r="A104" s="4" t="s">
        <v>14</v>
      </c>
      <c r="B104" s="4" t="s">
        <v>121</v>
      </c>
      <c r="C104" s="4" t="s">
        <v>347</v>
      </c>
      <c r="D104" s="4" t="s">
        <v>2648</v>
      </c>
      <c r="E104" s="9"/>
      <c r="F104" s="4" t="s">
        <v>2976</v>
      </c>
      <c r="G104" s="4" t="s">
        <v>327</v>
      </c>
      <c r="H104" s="9" t="s">
        <v>291</v>
      </c>
      <c r="I104" s="9" t="s">
        <v>283</v>
      </c>
      <c r="J104" s="4">
        <v>3.7149999999999999</v>
      </c>
      <c r="K104" s="4" t="s">
        <v>527</v>
      </c>
      <c r="L104" s="4">
        <v>0</v>
      </c>
      <c r="M104" s="4">
        <v>3.7149999999999999</v>
      </c>
      <c r="N104" s="4"/>
      <c r="O104" s="118"/>
      <c r="P104" s="4" t="s">
        <v>284</v>
      </c>
      <c r="Q104" s="4" t="s">
        <v>279</v>
      </c>
      <c r="R104" s="4" t="s">
        <v>2648</v>
      </c>
      <c r="S104" s="4"/>
      <c r="T104" s="18"/>
      <c r="V104" s="7">
        <f>VLOOKUP(F104,[6]农村公路!$I$6:$W$11652,15,0)</f>
        <v>3.7149999999999999</v>
      </c>
      <c r="W104" s="7">
        <f t="shared" ref="W104:W115" si="3">J104-V104</f>
        <v>0</v>
      </c>
      <c r="X104" s="7" t="e">
        <f>VLOOKUP(F104,'[7]乡镇通三级、旅游资源产业路项目明细'!$F$8:$S$1305,14,0)</f>
        <v>#N/A</v>
      </c>
      <c r="AB104" s="7" t="e">
        <f>_xlfn.XLOOKUP(F104,'[8]乡镇通三级、旅游资源产业路项目明细'!$U:$U,'[8]乡镇通三级、旅游资源产业路项目明细'!$U:$U)</f>
        <v>#N/A</v>
      </c>
      <c r="AC104" s="7" t="e">
        <f>VLOOKUP(F104,[9]项目建设投资计划表!$L$7:$O$83,4,0)</f>
        <v>#N/A</v>
      </c>
    </row>
    <row r="105" spans="1:29" ht="28.15" customHeight="1" outlineLevel="3" x14ac:dyDescent="0.4">
      <c r="A105" s="4" t="s">
        <v>14</v>
      </c>
      <c r="B105" s="4" t="s">
        <v>121</v>
      </c>
      <c r="C105" s="4" t="s">
        <v>1441</v>
      </c>
      <c r="D105" s="4" t="s">
        <v>2977</v>
      </c>
      <c r="E105" s="9"/>
      <c r="F105" s="4" t="s">
        <v>2978</v>
      </c>
      <c r="G105" s="4" t="s">
        <v>327</v>
      </c>
      <c r="H105" s="9" t="s">
        <v>291</v>
      </c>
      <c r="I105" s="9" t="s">
        <v>283</v>
      </c>
      <c r="J105" s="4">
        <v>3.512</v>
      </c>
      <c r="K105" s="4" t="s">
        <v>527</v>
      </c>
      <c r="L105" s="4">
        <v>0</v>
      </c>
      <c r="M105" s="4">
        <v>3.512</v>
      </c>
      <c r="N105" s="4"/>
      <c r="O105" s="118"/>
      <c r="P105" s="4" t="s">
        <v>284</v>
      </c>
      <c r="Q105" s="4" t="s">
        <v>279</v>
      </c>
      <c r="R105" s="4" t="s">
        <v>2977</v>
      </c>
      <c r="S105" s="4"/>
      <c r="T105" s="18"/>
      <c r="V105" s="7">
        <f>VLOOKUP(F105,[6]农村公路!$I$6:$W$11652,15,0)</f>
        <v>3.512</v>
      </c>
      <c r="W105" s="7">
        <f t="shared" si="3"/>
        <v>0</v>
      </c>
      <c r="X105" s="7" t="e">
        <f>VLOOKUP(F105,'[7]乡镇通三级、旅游资源产业路项目明细'!$F$8:$S$1305,14,0)</f>
        <v>#N/A</v>
      </c>
      <c r="AB105" s="7" t="e">
        <f>_xlfn.XLOOKUP(F105,'[8]乡镇通三级、旅游资源产业路项目明细'!$U:$U,'[8]乡镇通三级、旅游资源产业路项目明细'!$U:$U)</f>
        <v>#N/A</v>
      </c>
      <c r="AC105" s="7" t="e">
        <f>VLOOKUP(F105,[9]项目建设投资计划表!$L$7:$O$83,4,0)</f>
        <v>#N/A</v>
      </c>
    </row>
    <row r="106" spans="1:29" ht="28.15" customHeight="1" outlineLevel="3" x14ac:dyDescent="0.4">
      <c r="A106" s="4" t="s">
        <v>14</v>
      </c>
      <c r="B106" s="4" t="s">
        <v>121</v>
      </c>
      <c r="C106" s="4" t="s">
        <v>2971</v>
      </c>
      <c r="D106" s="4" t="s">
        <v>2979</v>
      </c>
      <c r="E106" s="9"/>
      <c r="F106" s="4" t="s">
        <v>2980</v>
      </c>
      <c r="G106" s="4" t="s">
        <v>327</v>
      </c>
      <c r="H106" s="9" t="s">
        <v>291</v>
      </c>
      <c r="I106" s="9" t="s">
        <v>283</v>
      </c>
      <c r="J106" s="4">
        <v>1.6839999999999999</v>
      </c>
      <c r="K106" s="4" t="s">
        <v>527</v>
      </c>
      <c r="L106" s="4">
        <v>0</v>
      </c>
      <c r="M106" s="4">
        <v>1.6839999999999999</v>
      </c>
      <c r="N106" s="4"/>
      <c r="O106" s="118"/>
      <c r="P106" s="4" t="s">
        <v>284</v>
      </c>
      <c r="Q106" s="4" t="s">
        <v>279</v>
      </c>
      <c r="R106" s="4" t="s">
        <v>2979</v>
      </c>
      <c r="S106" s="4"/>
      <c r="T106" s="18"/>
      <c r="V106" s="7">
        <f>VLOOKUP(F106,[6]农村公路!$I$6:$W$11652,15,0)</f>
        <v>1.6839999999999999</v>
      </c>
      <c r="W106" s="7">
        <f t="shared" si="3"/>
        <v>0</v>
      </c>
      <c r="X106" s="7" t="e">
        <f>VLOOKUP(F106,'[7]乡镇通三级、旅游资源产业路项目明细'!$F$8:$S$1305,14,0)</f>
        <v>#N/A</v>
      </c>
      <c r="AB106" s="7" t="e">
        <f>_xlfn.XLOOKUP(F106,'[8]乡镇通三级、旅游资源产业路项目明细'!$U:$U,'[8]乡镇通三级、旅游资源产业路项目明细'!$U:$U)</f>
        <v>#N/A</v>
      </c>
      <c r="AC106" s="7" t="e">
        <f>VLOOKUP(F106,[9]项目建设投资计划表!$L$7:$O$83,4,0)</f>
        <v>#N/A</v>
      </c>
    </row>
    <row r="107" spans="1:29" ht="28.15" customHeight="1" outlineLevel="3" x14ac:dyDescent="0.4">
      <c r="A107" s="4" t="s">
        <v>14</v>
      </c>
      <c r="B107" s="4" t="s">
        <v>121</v>
      </c>
      <c r="C107" s="4" t="s">
        <v>2981</v>
      </c>
      <c r="D107" s="4" t="s">
        <v>2982</v>
      </c>
      <c r="E107" s="9"/>
      <c r="F107" s="4" t="s">
        <v>2983</v>
      </c>
      <c r="G107" s="4" t="s">
        <v>327</v>
      </c>
      <c r="H107" s="9" t="s">
        <v>291</v>
      </c>
      <c r="I107" s="9" t="s">
        <v>283</v>
      </c>
      <c r="J107" s="4">
        <v>4.2350000000000003</v>
      </c>
      <c r="K107" s="4" t="s">
        <v>527</v>
      </c>
      <c r="L107" s="4">
        <v>0</v>
      </c>
      <c r="M107" s="4">
        <v>4.2350000000000003</v>
      </c>
      <c r="N107" s="4"/>
      <c r="O107" s="118"/>
      <c r="P107" s="4" t="s">
        <v>284</v>
      </c>
      <c r="Q107" s="4" t="s">
        <v>279</v>
      </c>
      <c r="R107" s="4" t="s">
        <v>2982</v>
      </c>
      <c r="S107" s="4"/>
      <c r="T107" s="18"/>
      <c r="V107" s="7">
        <f>VLOOKUP(F107,[6]农村公路!$I$6:$W$11652,15,0)</f>
        <v>4.2350000000000003</v>
      </c>
      <c r="W107" s="7">
        <f t="shared" si="3"/>
        <v>0</v>
      </c>
      <c r="X107" s="7" t="e">
        <f>VLOOKUP(F107,'[7]乡镇通三级、旅游资源产业路项目明细'!$F$8:$S$1305,14,0)</f>
        <v>#N/A</v>
      </c>
      <c r="AB107" s="7" t="e">
        <f>_xlfn.XLOOKUP(F107,'[8]乡镇通三级、旅游资源产业路项目明细'!$U:$U,'[8]乡镇通三级、旅游资源产业路项目明细'!$U:$U)</f>
        <v>#N/A</v>
      </c>
      <c r="AC107" s="7" t="e">
        <f>VLOOKUP(F107,[9]项目建设投资计划表!$L$7:$O$83,4,0)</f>
        <v>#N/A</v>
      </c>
    </row>
    <row r="108" spans="1:29" ht="28.15" customHeight="1" outlineLevel="3" x14ac:dyDescent="0.4">
      <c r="A108" s="4" t="s">
        <v>14</v>
      </c>
      <c r="B108" s="4" t="s">
        <v>121</v>
      </c>
      <c r="C108" s="4" t="s">
        <v>1441</v>
      </c>
      <c r="D108" s="4" t="s">
        <v>2984</v>
      </c>
      <c r="E108" s="9"/>
      <c r="F108" s="4" t="s">
        <v>2985</v>
      </c>
      <c r="G108" s="4" t="s">
        <v>327</v>
      </c>
      <c r="H108" s="9" t="s">
        <v>291</v>
      </c>
      <c r="I108" s="9" t="s">
        <v>283</v>
      </c>
      <c r="J108" s="4">
        <v>4.1429999999999998</v>
      </c>
      <c r="K108" s="4" t="s">
        <v>527</v>
      </c>
      <c r="L108" s="4">
        <v>0</v>
      </c>
      <c r="M108" s="4">
        <v>4.1429999999999998</v>
      </c>
      <c r="N108" s="4"/>
      <c r="O108" s="118"/>
      <c r="P108" s="4" t="s">
        <v>284</v>
      </c>
      <c r="Q108" s="4" t="s">
        <v>279</v>
      </c>
      <c r="R108" s="4" t="s">
        <v>2984</v>
      </c>
      <c r="S108" s="4"/>
      <c r="T108" s="18"/>
      <c r="V108" s="7">
        <f>VLOOKUP(F108,[6]农村公路!$I$6:$W$11652,15,0)</f>
        <v>4.1429999999999998</v>
      </c>
      <c r="W108" s="7">
        <f t="shared" si="3"/>
        <v>0</v>
      </c>
      <c r="X108" s="7" t="e">
        <f>VLOOKUP(F108,'[7]乡镇通三级、旅游资源产业路项目明细'!$F$8:$S$1305,14,0)</f>
        <v>#N/A</v>
      </c>
      <c r="AB108" s="7" t="e">
        <f>_xlfn.XLOOKUP(F108,'[8]乡镇通三级、旅游资源产业路项目明细'!$U:$U,'[8]乡镇通三级、旅游资源产业路项目明细'!$U:$U)</f>
        <v>#N/A</v>
      </c>
      <c r="AC108" s="7" t="e">
        <f>VLOOKUP(F108,[9]项目建设投资计划表!$L$7:$O$83,4,0)</f>
        <v>#N/A</v>
      </c>
    </row>
    <row r="109" spans="1:29" ht="28.15" customHeight="1" outlineLevel="3" x14ac:dyDescent="0.4">
      <c r="A109" s="4" t="s">
        <v>14</v>
      </c>
      <c r="B109" s="4" t="s">
        <v>121</v>
      </c>
      <c r="C109" s="4" t="s">
        <v>2986</v>
      </c>
      <c r="D109" s="4" t="s">
        <v>2987</v>
      </c>
      <c r="E109" s="9"/>
      <c r="F109" s="4" t="s">
        <v>2988</v>
      </c>
      <c r="G109" s="4" t="s">
        <v>327</v>
      </c>
      <c r="H109" s="9" t="s">
        <v>291</v>
      </c>
      <c r="I109" s="9" t="s">
        <v>283</v>
      </c>
      <c r="J109" s="4">
        <v>1.1830000000000001</v>
      </c>
      <c r="K109" s="4" t="s">
        <v>527</v>
      </c>
      <c r="L109" s="4">
        <v>0</v>
      </c>
      <c r="M109" s="4">
        <v>1.1830000000000001</v>
      </c>
      <c r="N109" s="4"/>
      <c r="O109" s="118"/>
      <c r="P109" s="4" t="s">
        <v>284</v>
      </c>
      <c r="Q109" s="4" t="s">
        <v>279</v>
      </c>
      <c r="R109" s="4" t="s">
        <v>2987</v>
      </c>
      <c r="S109" s="4"/>
      <c r="T109" s="18"/>
      <c r="V109" s="7">
        <f>VLOOKUP(F109,[6]农村公路!$I$6:$W$11652,15,0)</f>
        <v>1.1830000000000001</v>
      </c>
      <c r="W109" s="7">
        <f t="shared" si="3"/>
        <v>0</v>
      </c>
      <c r="X109" s="7" t="e">
        <f>VLOOKUP(F109,'[7]乡镇通三级、旅游资源产业路项目明细'!$F$8:$S$1305,14,0)</f>
        <v>#N/A</v>
      </c>
      <c r="AB109" s="7" t="e">
        <f>_xlfn.XLOOKUP(F109,'[8]乡镇通三级、旅游资源产业路项目明细'!$U:$U,'[8]乡镇通三级、旅游资源产业路项目明细'!$U:$U)</f>
        <v>#N/A</v>
      </c>
      <c r="AC109" s="7" t="e">
        <f>VLOOKUP(F109,[9]项目建设投资计划表!$L$7:$O$83,4,0)</f>
        <v>#N/A</v>
      </c>
    </row>
    <row r="110" spans="1:29" ht="28.15" customHeight="1" outlineLevel="3" x14ac:dyDescent="0.4">
      <c r="A110" s="4" t="s">
        <v>14</v>
      </c>
      <c r="B110" s="4" t="s">
        <v>121</v>
      </c>
      <c r="C110" s="4" t="s">
        <v>2989</v>
      </c>
      <c r="D110" s="4" t="s">
        <v>2990</v>
      </c>
      <c r="E110" s="9"/>
      <c r="F110" s="4" t="s">
        <v>2991</v>
      </c>
      <c r="G110" s="4" t="s">
        <v>327</v>
      </c>
      <c r="H110" s="9" t="s">
        <v>291</v>
      </c>
      <c r="I110" s="9" t="s">
        <v>283</v>
      </c>
      <c r="J110" s="4">
        <v>5.3659999999999997</v>
      </c>
      <c r="K110" s="4" t="s">
        <v>527</v>
      </c>
      <c r="L110" s="4">
        <v>0</v>
      </c>
      <c r="M110" s="4">
        <v>5.3659999999999997</v>
      </c>
      <c r="N110" s="4"/>
      <c r="O110" s="118"/>
      <c r="P110" s="4" t="s">
        <v>284</v>
      </c>
      <c r="Q110" s="4" t="s">
        <v>279</v>
      </c>
      <c r="R110" s="4" t="s">
        <v>2990</v>
      </c>
      <c r="S110" s="4"/>
      <c r="T110" s="18"/>
      <c r="V110" s="7">
        <f>VLOOKUP(F110,[6]农村公路!$I$6:$W$11652,15,0)</f>
        <v>5.3659999999999997</v>
      </c>
      <c r="W110" s="7">
        <f t="shared" si="3"/>
        <v>0</v>
      </c>
      <c r="X110" s="7" t="e">
        <f>VLOOKUP(F110,'[7]乡镇通三级、旅游资源产业路项目明细'!$F$8:$S$1305,14,0)</f>
        <v>#N/A</v>
      </c>
      <c r="AB110" s="7" t="e">
        <f>_xlfn.XLOOKUP(F110,'[8]乡镇通三级、旅游资源产业路项目明细'!$U:$U,'[8]乡镇通三级、旅游资源产业路项目明细'!$U:$U)</f>
        <v>#N/A</v>
      </c>
      <c r="AC110" s="7" t="e">
        <f>VLOOKUP(F110,[9]项目建设投资计划表!$L$7:$O$83,4,0)</f>
        <v>#N/A</v>
      </c>
    </row>
    <row r="111" spans="1:29" ht="28.15" customHeight="1" outlineLevel="3" x14ac:dyDescent="0.4">
      <c r="A111" s="4" t="s">
        <v>14</v>
      </c>
      <c r="B111" s="4" t="s">
        <v>121</v>
      </c>
      <c r="C111" s="4" t="s">
        <v>2989</v>
      </c>
      <c r="D111" s="4" t="s">
        <v>2992</v>
      </c>
      <c r="E111" s="9"/>
      <c r="F111" s="4" t="s">
        <v>2993</v>
      </c>
      <c r="G111" s="4" t="s">
        <v>327</v>
      </c>
      <c r="H111" s="9" t="s">
        <v>291</v>
      </c>
      <c r="I111" s="9" t="s">
        <v>283</v>
      </c>
      <c r="J111" s="4">
        <v>4.335</v>
      </c>
      <c r="K111" s="4" t="s">
        <v>527</v>
      </c>
      <c r="L111" s="4">
        <v>0</v>
      </c>
      <c r="M111" s="4">
        <v>4.335</v>
      </c>
      <c r="N111" s="4"/>
      <c r="O111" s="118"/>
      <c r="P111" s="4" t="s">
        <v>284</v>
      </c>
      <c r="Q111" s="4" t="s">
        <v>279</v>
      </c>
      <c r="R111" s="4" t="s">
        <v>2992</v>
      </c>
      <c r="S111" s="4"/>
      <c r="T111" s="18"/>
      <c r="V111" s="7">
        <f>VLOOKUP(F111,[6]农村公路!$I$6:$W$11652,15,0)</f>
        <v>4.335</v>
      </c>
      <c r="W111" s="7">
        <f t="shared" si="3"/>
        <v>0</v>
      </c>
      <c r="X111" s="7" t="e">
        <f>VLOOKUP(F111,'[7]乡镇通三级、旅游资源产业路项目明细'!$F$8:$S$1305,14,0)</f>
        <v>#N/A</v>
      </c>
      <c r="AB111" s="7" t="e">
        <f>_xlfn.XLOOKUP(F111,'[8]乡镇通三级、旅游资源产业路项目明细'!$U:$U,'[8]乡镇通三级、旅游资源产业路项目明细'!$U:$U)</f>
        <v>#N/A</v>
      </c>
      <c r="AC111" s="7" t="e">
        <f>VLOOKUP(F111,[9]项目建设投资计划表!$L$7:$O$83,4,0)</f>
        <v>#N/A</v>
      </c>
    </row>
    <row r="112" spans="1:29" ht="28.15" customHeight="1" outlineLevel="3" x14ac:dyDescent="0.4">
      <c r="A112" s="4" t="s">
        <v>14</v>
      </c>
      <c r="B112" s="4" t="s">
        <v>121</v>
      </c>
      <c r="C112" s="4" t="s">
        <v>2994</v>
      </c>
      <c r="D112" s="4" t="s">
        <v>2995</v>
      </c>
      <c r="E112" s="9"/>
      <c r="F112" s="4" t="s">
        <v>2996</v>
      </c>
      <c r="G112" s="4" t="s">
        <v>327</v>
      </c>
      <c r="H112" s="9" t="s">
        <v>291</v>
      </c>
      <c r="I112" s="9" t="s">
        <v>283</v>
      </c>
      <c r="J112" s="4">
        <v>4.08</v>
      </c>
      <c r="K112" s="4" t="s">
        <v>527</v>
      </c>
      <c r="L112" s="4">
        <v>0</v>
      </c>
      <c r="M112" s="4">
        <v>4.08</v>
      </c>
      <c r="N112" s="4"/>
      <c r="O112" s="118"/>
      <c r="P112" s="4" t="s">
        <v>284</v>
      </c>
      <c r="Q112" s="4" t="s">
        <v>279</v>
      </c>
      <c r="R112" s="4" t="s">
        <v>2995</v>
      </c>
      <c r="S112" s="4"/>
      <c r="T112" s="18"/>
      <c r="V112" s="7">
        <f>VLOOKUP(F112,[6]农村公路!$I$6:$W$11652,15,0)</f>
        <v>4.08</v>
      </c>
      <c r="W112" s="7">
        <f t="shared" si="3"/>
        <v>0</v>
      </c>
      <c r="X112" s="7" t="e">
        <f>VLOOKUP(F112,'[7]乡镇通三级、旅游资源产业路项目明细'!$F$8:$S$1305,14,0)</f>
        <v>#N/A</v>
      </c>
      <c r="AB112" s="7" t="e">
        <f>_xlfn.XLOOKUP(F112,'[8]乡镇通三级、旅游资源产业路项目明细'!$U:$U,'[8]乡镇通三级、旅游资源产业路项目明细'!$U:$U)</f>
        <v>#N/A</v>
      </c>
      <c r="AC112" s="7" t="e">
        <f>VLOOKUP(F112,[9]项目建设投资计划表!$L$7:$O$83,4,0)</f>
        <v>#N/A</v>
      </c>
    </row>
    <row r="113" spans="1:29" ht="28.15" customHeight="1" outlineLevel="3" x14ac:dyDescent="0.4">
      <c r="A113" s="4" t="s">
        <v>14</v>
      </c>
      <c r="B113" s="4" t="s">
        <v>121</v>
      </c>
      <c r="C113" s="4" t="s">
        <v>2997</v>
      </c>
      <c r="D113" s="4" t="s">
        <v>2998</v>
      </c>
      <c r="E113" s="9"/>
      <c r="F113" s="4" t="s">
        <v>2999</v>
      </c>
      <c r="G113" s="4" t="s">
        <v>327</v>
      </c>
      <c r="H113" s="9" t="s">
        <v>291</v>
      </c>
      <c r="I113" s="9" t="s">
        <v>283</v>
      </c>
      <c r="J113" s="4">
        <v>8.0470000000000006</v>
      </c>
      <c r="K113" s="4" t="s">
        <v>527</v>
      </c>
      <c r="L113" s="4">
        <v>0</v>
      </c>
      <c r="M113" s="4">
        <v>8.0470000000000006</v>
      </c>
      <c r="N113" s="4"/>
      <c r="O113" s="118"/>
      <c r="P113" s="4" t="s">
        <v>284</v>
      </c>
      <c r="Q113" s="4" t="s">
        <v>279</v>
      </c>
      <c r="R113" s="4" t="s">
        <v>2998</v>
      </c>
      <c r="S113" s="4"/>
      <c r="T113" s="18"/>
      <c r="V113" s="7">
        <f>VLOOKUP(F113,[6]农村公路!$I$6:$W$11652,15,0)</f>
        <v>8.0470000000000006</v>
      </c>
      <c r="W113" s="7">
        <f t="shared" si="3"/>
        <v>0</v>
      </c>
      <c r="X113" s="7" t="e">
        <f>VLOOKUP(F113,'[7]乡镇通三级、旅游资源产业路项目明细'!$F$8:$S$1305,14,0)</f>
        <v>#N/A</v>
      </c>
      <c r="AB113" s="7" t="e">
        <f>_xlfn.XLOOKUP(F113,'[8]乡镇通三级、旅游资源产业路项目明细'!$U:$U,'[8]乡镇通三级、旅游资源产业路项目明细'!$U:$U)</f>
        <v>#N/A</v>
      </c>
      <c r="AC113" s="7" t="e">
        <f>VLOOKUP(F113,[9]项目建设投资计划表!$L$7:$O$83,4,0)</f>
        <v>#N/A</v>
      </c>
    </row>
    <row r="114" spans="1:29" ht="28.15" customHeight="1" outlineLevel="3" x14ac:dyDescent="0.4">
      <c r="A114" s="4" t="s">
        <v>14</v>
      </c>
      <c r="B114" s="4" t="s">
        <v>121</v>
      </c>
      <c r="C114" s="4" t="s">
        <v>2986</v>
      </c>
      <c r="D114" s="4" t="s">
        <v>2987</v>
      </c>
      <c r="E114" s="9"/>
      <c r="F114" s="4" t="s">
        <v>3000</v>
      </c>
      <c r="G114" s="4" t="s">
        <v>327</v>
      </c>
      <c r="H114" s="9" t="s">
        <v>291</v>
      </c>
      <c r="I114" s="9" t="s">
        <v>283</v>
      </c>
      <c r="J114" s="4">
        <v>2.46</v>
      </c>
      <c r="K114" s="4" t="s">
        <v>527</v>
      </c>
      <c r="L114" s="4">
        <v>0</v>
      </c>
      <c r="M114" s="4">
        <v>2.46</v>
      </c>
      <c r="N114" s="4"/>
      <c r="O114" s="118"/>
      <c r="P114" s="4" t="s">
        <v>284</v>
      </c>
      <c r="Q114" s="4" t="s">
        <v>279</v>
      </c>
      <c r="R114" s="4" t="s">
        <v>2987</v>
      </c>
      <c r="S114" s="4"/>
      <c r="T114" s="18"/>
      <c r="V114" s="7">
        <f>VLOOKUP(F114,[6]农村公路!$I$6:$W$11652,15,0)</f>
        <v>2.46</v>
      </c>
      <c r="W114" s="7">
        <f t="shared" si="3"/>
        <v>0</v>
      </c>
      <c r="X114" s="7" t="e">
        <f>VLOOKUP(F114,'[7]乡镇通三级、旅游资源产业路项目明细'!$F$8:$S$1305,14,0)</f>
        <v>#N/A</v>
      </c>
      <c r="AB114" s="7" t="e">
        <f>_xlfn.XLOOKUP(F114,'[8]乡镇通三级、旅游资源产业路项目明细'!$U:$U,'[8]乡镇通三级、旅游资源产业路项目明细'!$U:$U)</f>
        <v>#N/A</v>
      </c>
      <c r="AC114" s="7" t="e">
        <f>VLOOKUP(F114,[9]项目建设投资计划表!$L$7:$O$83,4,0)</f>
        <v>#N/A</v>
      </c>
    </row>
    <row r="115" spans="1:29" ht="28.15" customHeight="1" outlineLevel="3" x14ac:dyDescent="0.4">
      <c r="A115" s="4" t="s">
        <v>14</v>
      </c>
      <c r="B115" s="4" t="s">
        <v>121</v>
      </c>
      <c r="C115" s="4" t="s">
        <v>3001</v>
      </c>
      <c r="D115" s="4" t="s">
        <v>3002</v>
      </c>
      <c r="E115" s="9"/>
      <c r="F115" s="4" t="s">
        <v>3003</v>
      </c>
      <c r="G115" s="4" t="s">
        <v>327</v>
      </c>
      <c r="H115" s="9" t="s">
        <v>291</v>
      </c>
      <c r="I115" s="9" t="s">
        <v>283</v>
      </c>
      <c r="J115" s="4">
        <v>2.1080000000000001</v>
      </c>
      <c r="K115" s="4" t="s">
        <v>527</v>
      </c>
      <c r="L115" s="4">
        <v>0</v>
      </c>
      <c r="M115" s="4">
        <v>2.1080000000000001</v>
      </c>
      <c r="N115" s="4"/>
      <c r="O115" s="118"/>
      <c r="P115" s="4" t="s">
        <v>284</v>
      </c>
      <c r="Q115" s="4" t="s">
        <v>279</v>
      </c>
      <c r="R115" s="4" t="s">
        <v>3002</v>
      </c>
      <c r="S115" s="4"/>
      <c r="T115" s="18"/>
      <c r="V115" s="7">
        <f>VLOOKUP(F115,[6]农村公路!$I$6:$W$11652,15,0)</f>
        <v>2.1080000000000001</v>
      </c>
      <c r="W115" s="7">
        <f t="shared" si="3"/>
        <v>0</v>
      </c>
      <c r="X115" s="7" t="e">
        <f>VLOOKUP(F115,'[7]乡镇通三级、旅游资源产业路项目明细'!$F$8:$S$1305,14,0)</f>
        <v>#N/A</v>
      </c>
      <c r="AB115" s="7" t="e">
        <f>_xlfn.XLOOKUP(F115,'[8]乡镇通三级、旅游资源产业路项目明细'!$U:$U,'[8]乡镇通三级、旅游资源产业路项目明细'!$U:$U)</f>
        <v>#N/A</v>
      </c>
      <c r="AC115" s="7" t="e">
        <f>VLOOKUP(F115,[9]项目建设投资计划表!$L$7:$O$83,4,0)</f>
        <v>#N/A</v>
      </c>
    </row>
  </sheetData>
  <autoFilter ref="A4:AD115" xr:uid="{00000000-0009-0000-0000-000007000000}"/>
  <mergeCells count="8">
    <mergeCell ref="A1:B1"/>
    <mergeCell ref="C1:D1"/>
    <mergeCell ref="A2:S2"/>
    <mergeCell ref="A3:E3"/>
    <mergeCell ref="F3:L3"/>
    <mergeCell ref="N3:Q3"/>
    <mergeCell ref="R3:R4"/>
    <mergeCell ref="S3:S4"/>
  </mergeCells>
  <phoneticPr fontId="38" type="noConversion"/>
  <conditionalFormatting sqref="T1:T1048576">
    <cfRule type="cellIs" dxfId="1" priority="1" operator="lessThan">
      <formula>0</formula>
    </cfRule>
  </conditionalFormatting>
  <pageMargins left="0.70866141732283472" right="0.70866141732283472" top="0.74803149606299213" bottom="0.74803149606299213" header="0.31496062992125984" footer="0.31496062992125984"/>
  <pageSetup paperSize="9" scale="68" fitToHeight="0" orientation="landscape" r:id="rId1"/>
  <headerFooter>
    <oddFooter>&amp;C&amp;"宋体,常规"第 &amp;P 页，共 &amp;N 页</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C9230-5004-48DA-931E-944A73FFD1CD}">
  <sheetPr>
    <pageSetUpPr fitToPage="1"/>
  </sheetPr>
  <dimension ref="B1:AJ7"/>
  <sheetViews>
    <sheetView showZeros="0" zoomScale="70" zoomScaleNormal="70" workbookViewId="0">
      <pane xSplit="2" ySplit="6" topLeftCell="C7" activePane="bottomRight" state="frozen"/>
      <selection activeCell="C10" sqref="C10"/>
      <selection pane="topRight" activeCell="C10" sqref="C10"/>
      <selection pane="bottomLeft" activeCell="C10" sqref="C10"/>
      <selection pane="bottomRight" activeCell="AD7" sqref="AD7"/>
    </sheetView>
  </sheetViews>
  <sheetFormatPr defaultRowHeight="13.5" x14ac:dyDescent="0.4"/>
  <cols>
    <col min="1" max="1" width="1.59765625" style="184" customWidth="1"/>
    <col min="2" max="2" width="13.265625" style="184" customWidth="1"/>
    <col min="3" max="4" width="11.3984375" style="184" customWidth="1"/>
    <col min="5" max="6" width="11.265625" style="184" customWidth="1"/>
    <col min="7" max="9" width="11.3984375" style="184" hidden="1" customWidth="1"/>
    <col min="10" max="13" width="11.265625" style="184" customWidth="1"/>
    <col min="14" max="14" width="13.73046875" style="184" customWidth="1"/>
    <col min="15" max="17" width="11.265625" style="184" customWidth="1"/>
    <col min="18" max="20" width="11.265625" style="184" hidden="1" customWidth="1"/>
    <col min="21" max="24" width="11.265625" style="184" customWidth="1"/>
    <col min="25" max="27" width="11.265625" style="184" hidden="1" customWidth="1"/>
    <col min="28" max="31" width="11.265625" style="184" customWidth="1"/>
    <col min="32" max="34" width="11.265625" style="184" hidden="1" customWidth="1"/>
    <col min="35" max="35" width="11.46484375" style="184" customWidth="1"/>
    <col min="36" max="36" width="1" style="184" customWidth="1"/>
    <col min="37" max="37" width="4.59765625" style="184" customWidth="1"/>
    <col min="38" max="38" width="7.3984375" style="184" customWidth="1"/>
    <col min="39" max="244" width="9.1328125" style="184"/>
    <col min="245" max="245" width="1.59765625" style="184" customWidth="1"/>
    <col min="246" max="246" width="13.265625" style="184" customWidth="1"/>
    <col min="247" max="248" width="11.3984375" style="184" customWidth="1"/>
    <col min="249" max="250" width="11.265625" style="184" customWidth="1"/>
    <col min="251" max="253" width="0" style="184" hidden="1" customWidth="1"/>
    <col min="254" max="261" width="11.265625" style="184" customWidth="1"/>
    <col min="262" max="269" width="0" style="184" hidden="1" customWidth="1"/>
    <col min="270" max="270" width="13.73046875" style="184" customWidth="1"/>
    <col min="271" max="273" width="11.265625" style="184" customWidth="1"/>
    <col min="274" max="276" width="0" style="184" hidden="1" customWidth="1"/>
    <col min="277" max="280" width="11.265625" style="184" customWidth="1"/>
    <col min="281" max="283" width="0" style="184" hidden="1" customWidth="1"/>
    <col min="284" max="287" width="11.265625" style="184" customWidth="1"/>
    <col min="288" max="290" width="0" style="184" hidden="1" customWidth="1"/>
    <col min="291" max="291" width="12.73046875" style="184" customWidth="1"/>
    <col min="292" max="292" width="1" style="184" customWidth="1"/>
    <col min="293" max="293" width="4.59765625" style="184" customWidth="1"/>
    <col min="294" max="294" width="7.3984375" style="184" customWidth="1"/>
    <col min="295" max="500" width="9.1328125" style="184"/>
    <col min="501" max="501" width="1.59765625" style="184" customWidth="1"/>
    <col min="502" max="502" width="13.265625" style="184" customWidth="1"/>
    <col min="503" max="504" width="11.3984375" style="184" customWidth="1"/>
    <col min="505" max="506" width="11.265625" style="184" customWidth="1"/>
    <col min="507" max="509" width="0" style="184" hidden="1" customWidth="1"/>
    <col min="510" max="517" width="11.265625" style="184" customWidth="1"/>
    <col min="518" max="525" width="0" style="184" hidden="1" customWidth="1"/>
    <col min="526" max="526" width="13.73046875" style="184" customWidth="1"/>
    <col min="527" max="529" width="11.265625" style="184" customWidth="1"/>
    <col min="530" max="532" width="0" style="184" hidden="1" customWidth="1"/>
    <col min="533" max="536" width="11.265625" style="184" customWidth="1"/>
    <col min="537" max="539" width="0" style="184" hidden="1" customWidth="1"/>
    <col min="540" max="543" width="11.265625" style="184" customWidth="1"/>
    <col min="544" max="546" width="0" style="184" hidden="1" customWidth="1"/>
    <col min="547" max="547" width="12.73046875" style="184" customWidth="1"/>
    <col min="548" max="548" width="1" style="184" customWidth="1"/>
    <col min="549" max="549" width="4.59765625" style="184" customWidth="1"/>
    <col min="550" max="550" width="7.3984375" style="184" customWidth="1"/>
    <col min="551" max="756" width="9.1328125" style="184"/>
    <col min="757" max="757" width="1.59765625" style="184" customWidth="1"/>
    <col min="758" max="758" width="13.265625" style="184" customWidth="1"/>
    <col min="759" max="760" width="11.3984375" style="184" customWidth="1"/>
    <col min="761" max="762" width="11.265625" style="184" customWidth="1"/>
    <col min="763" max="765" width="0" style="184" hidden="1" customWidth="1"/>
    <col min="766" max="773" width="11.265625" style="184" customWidth="1"/>
    <col min="774" max="781" width="0" style="184" hidden="1" customWidth="1"/>
    <col min="782" max="782" width="13.73046875" style="184" customWidth="1"/>
    <col min="783" max="785" width="11.265625" style="184" customWidth="1"/>
    <col min="786" max="788" width="0" style="184" hidden="1" customWidth="1"/>
    <col min="789" max="792" width="11.265625" style="184" customWidth="1"/>
    <col min="793" max="795" width="0" style="184" hidden="1" customWidth="1"/>
    <col min="796" max="799" width="11.265625" style="184" customWidth="1"/>
    <col min="800" max="802" width="0" style="184" hidden="1" customWidth="1"/>
    <col min="803" max="803" width="12.73046875" style="184" customWidth="1"/>
    <col min="804" max="804" width="1" style="184" customWidth="1"/>
    <col min="805" max="805" width="4.59765625" style="184" customWidth="1"/>
    <col min="806" max="806" width="7.3984375" style="184" customWidth="1"/>
    <col min="807" max="1012" width="9.1328125" style="184"/>
    <col min="1013" max="1013" width="1.59765625" style="184" customWidth="1"/>
    <col min="1014" max="1014" width="13.265625" style="184" customWidth="1"/>
    <col min="1015" max="1016" width="11.3984375" style="184" customWidth="1"/>
    <col min="1017" max="1018" width="11.265625" style="184" customWidth="1"/>
    <col min="1019" max="1021" width="0" style="184" hidden="1" customWidth="1"/>
    <col min="1022" max="1029" width="11.265625" style="184" customWidth="1"/>
    <col min="1030" max="1037" width="0" style="184" hidden="1" customWidth="1"/>
    <col min="1038" max="1038" width="13.73046875" style="184" customWidth="1"/>
    <col min="1039" max="1041" width="11.265625" style="184" customWidth="1"/>
    <col min="1042" max="1044" width="0" style="184" hidden="1" customWidth="1"/>
    <col min="1045" max="1048" width="11.265625" style="184" customWidth="1"/>
    <col min="1049" max="1051" width="0" style="184" hidden="1" customWidth="1"/>
    <col min="1052" max="1055" width="11.265625" style="184" customWidth="1"/>
    <col min="1056" max="1058" width="0" style="184" hidden="1" customWidth="1"/>
    <col min="1059" max="1059" width="12.73046875" style="184" customWidth="1"/>
    <col min="1060" max="1060" width="1" style="184" customWidth="1"/>
    <col min="1061" max="1061" width="4.59765625" style="184" customWidth="1"/>
    <col min="1062" max="1062" width="7.3984375" style="184" customWidth="1"/>
    <col min="1063" max="1268" width="9.1328125" style="184"/>
    <col min="1269" max="1269" width="1.59765625" style="184" customWidth="1"/>
    <col min="1270" max="1270" width="13.265625" style="184" customWidth="1"/>
    <col min="1271" max="1272" width="11.3984375" style="184" customWidth="1"/>
    <col min="1273" max="1274" width="11.265625" style="184" customWidth="1"/>
    <col min="1275" max="1277" width="0" style="184" hidden="1" customWidth="1"/>
    <col min="1278" max="1285" width="11.265625" style="184" customWidth="1"/>
    <col min="1286" max="1293" width="0" style="184" hidden="1" customWidth="1"/>
    <col min="1294" max="1294" width="13.73046875" style="184" customWidth="1"/>
    <col min="1295" max="1297" width="11.265625" style="184" customWidth="1"/>
    <col min="1298" max="1300" width="0" style="184" hidden="1" customWidth="1"/>
    <col min="1301" max="1304" width="11.265625" style="184" customWidth="1"/>
    <col min="1305" max="1307" width="0" style="184" hidden="1" customWidth="1"/>
    <col min="1308" max="1311" width="11.265625" style="184" customWidth="1"/>
    <col min="1312" max="1314" width="0" style="184" hidden="1" customWidth="1"/>
    <col min="1315" max="1315" width="12.73046875" style="184" customWidth="1"/>
    <col min="1316" max="1316" width="1" style="184" customWidth="1"/>
    <col min="1317" max="1317" width="4.59765625" style="184" customWidth="1"/>
    <col min="1318" max="1318" width="7.3984375" style="184" customWidth="1"/>
    <col min="1319" max="1524" width="9.1328125" style="184"/>
    <col min="1525" max="1525" width="1.59765625" style="184" customWidth="1"/>
    <col min="1526" max="1526" width="13.265625" style="184" customWidth="1"/>
    <col min="1527" max="1528" width="11.3984375" style="184" customWidth="1"/>
    <col min="1529" max="1530" width="11.265625" style="184" customWidth="1"/>
    <col min="1531" max="1533" width="0" style="184" hidden="1" customWidth="1"/>
    <col min="1534" max="1541" width="11.265625" style="184" customWidth="1"/>
    <col min="1542" max="1549" width="0" style="184" hidden="1" customWidth="1"/>
    <col min="1550" max="1550" width="13.73046875" style="184" customWidth="1"/>
    <col min="1551" max="1553" width="11.265625" style="184" customWidth="1"/>
    <col min="1554" max="1556" width="0" style="184" hidden="1" customWidth="1"/>
    <col min="1557" max="1560" width="11.265625" style="184" customWidth="1"/>
    <col min="1561" max="1563" width="0" style="184" hidden="1" customWidth="1"/>
    <col min="1564" max="1567" width="11.265625" style="184" customWidth="1"/>
    <col min="1568" max="1570" width="0" style="184" hidden="1" customWidth="1"/>
    <col min="1571" max="1571" width="12.73046875" style="184" customWidth="1"/>
    <col min="1572" max="1572" width="1" style="184" customWidth="1"/>
    <col min="1573" max="1573" width="4.59765625" style="184" customWidth="1"/>
    <col min="1574" max="1574" width="7.3984375" style="184" customWidth="1"/>
    <col min="1575" max="1780" width="9.1328125" style="184"/>
    <col min="1781" max="1781" width="1.59765625" style="184" customWidth="1"/>
    <col min="1782" max="1782" width="13.265625" style="184" customWidth="1"/>
    <col min="1783" max="1784" width="11.3984375" style="184" customWidth="1"/>
    <col min="1785" max="1786" width="11.265625" style="184" customWidth="1"/>
    <col min="1787" max="1789" width="0" style="184" hidden="1" customWidth="1"/>
    <col min="1790" max="1797" width="11.265625" style="184" customWidth="1"/>
    <col min="1798" max="1805" width="0" style="184" hidden="1" customWidth="1"/>
    <col min="1806" max="1806" width="13.73046875" style="184" customWidth="1"/>
    <col min="1807" max="1809" width="11.265625" style="184" customWidth="1"/>
    <col min="1810" max="1812" width="0" style="184" hidden="1" customWidth="1"/>
    <col min="1813" max="1816" width="11.265625" style="184" customWidth="1"/>
    <col min="1817" max="1819" width="0" style="184" hidden="1" customWidth="1"/>
    <col min="1820" max="1823" width="11.265625" style="184" customWidth="1"/>
    <col min="1824" max="1826" width="0" style="184" hidden="1" customWidth="1"/>
    <col min="1827" max="1827" width="12.73046875" style="184" customWidth="1"/>
    <col min="1828" max="1828" width="1" style="184" customWidth="1"/>
    <col min="1829" max="1829" width="4.59765625" style="184" customWidth="1"/>
    <col min="1830" max="1830" width="7.3984375" style="184" customWidth="1"/>
    <col min="1831" max="2036" width="9.1328125" style="184"/>
    <col min="2037" max="2037" width="1.59765625" style="184" customWidth="1"/>
    <col min="2038" max="2038" width="13.265625" style="184" customWidth="1"/>
    <col min="2039" max="2040" width="11.3984375" style="184" customWidth="1"/>
    <col min="2041" max="2042" width="11.265625" style="184" customWidth="1"/>
    <col min="2043" max="2045" width="0" style="184" hidden="1" customWidth="1"/>
    <col min="2046" max="2053" width="11.265625" style="184" customWidth="1"/>
    <col min="2054" max="2061" width="0" style="184" hidden="1" customWidth="1"/>
    <col min="2062" max="2062" width="13.73046875" style="184" customWidth="1"/>
    <col min="2063" max="2065" width="11.265625" style="184" customWidth="1"/>
    <col min="2066" max="2068" width="0" style="184" hidden="1" customWidth="1"/>
    <col min="2069" max="2072" width="11.265625" style="184" customWidth="1"/>
    <col min="2073" max="2075" width="0" style="184" hidden="1" customWidth="1"/>
    <col min="2076" max="2079" width="11.265625" style="184" customWidth="1"/>
    <col min="2080" max="2082" width="0" style="184" hidden="1" customWidth="1"/>
    <col min="2083" max="2083" width="12.73046875" style="184" customWidth="1"/>
    <col min="2084" max="2084" width="1" style="184" customWidth="1"/>
    <col min="2085" max="2085" width="4.59765625" style="184" customWidth="1"/>
    <col min="2086" max="2086" width="7.3984375" style="184" customWidth="1"/>
    <col min="2087" max="2292" width="9.1328125" style="184"/>
    <col min="2293" max="2293" width="1.59765625" style="184" customWidth="1"/>
    <col min="2294" max="2294" width="13.265625" style="184" customWidth="1"/>
    <col min="2295" max="2296" width="11.3984375" style="184" customWidth="1"/>
    <col min="2297" max="2298" width="11.265625" style="184" customWidth="1"/>
    <col min="2299" max="2301" width="0" style="184" hidden="1" customWidth="1"/>
    <col min="2302" max="2309" width="11.265625" style="184" customWidth="1"/>
    <col min="2310" max="2317" width="0" style="184" hidden="1" customWidth="1"/>
    <col min="2318" max="2318" width="13.73046875" style="184" customWidth="1"/>
    <col min="2319" max="2321" width="11.265625" style="184" customWidth="1"/>
    <col min="2322" max="2324" width="0" style="184" hidden="1" customWidth="1"/>
    <col min="2325" max="2328" width="11.265625" style="184" customWidth="1"/>
    <col min="2329" max="2331" width="0" style="184" hidden="1" customWidth="1"/>
    <col min="2332" max="2335" width="11.265625" style="184" customWidth="1"/>
    <col min="2336" max="2338" width="0" style="184" hidden="1" customWidth="1"/>
    <col min="2339" max="2339" width="12.73046875" style="184" customWidth="1"/>
    <col min="2340" max="2340" width="1" style="184" customWidth="1"/>
    <col min="2341" max="2341" width="4.59765625" style="184" customWidth="1"/>
    <col min="2342" max="2342" width="7.3984375" style="184" customWidth="1"/>
    <col min="2343" max="2548" width="9.1328125" style="184"/>
    <col min="2549" max="2549" width="1.59765625" style="184" customWidth="1"/>
    <col min="2550" max="2550" width="13.265625" style="184" customWidth="1"/>
    <col min="2551" max="2552" width="11.3984375" style="184" customWidth="1"/>
    <col min="2553" max="2554" width="11.265625" style="184" customWidth="1"/>
    <col min="2555" max="2557" width="0" style="184" hidden="1" customWidth="1"/>
    <col min="2558" max="2565" width="11.265625" style="184" customWidth="1"/>
    <col min="2566" max="2573" width="0" style="184" hidden="1" customWidth="1"/>
    <col min="2574" max="2574" width="13.73046875" style="184" customWidth="1"/>
    <col min="2575" max="2577" width="11.265625" style="184" customWidth="1"/>
    <col min="2578" max="2580" width="0" style="184" hidden="1" customWidth="1"/>
    <col min="2581" max="2584" width="11.265625" style="184" customWidth="1"/>
    <col min="2585" max="2587" width="0" style="184" hidden="1" customWidth="1"/>
    <col min="2588" max="2591" width="11.265625" style="184" customWidth="1"/>
    <col min="2592" max="2594" width="0" style="184" hidden="1" customWidth="1"/>
    <col min="2595" max="2595" width="12.73046875" style="184" customWidth="1"/>
    <col min="2596" max="2596" width="1" style="184" customWidth="1"/>
    <col min="2597" max="2597" width="4.59765625" style="184" customWidth="1"/>
    <col min="2598" max="2598" width="7.3984375" style="184" customWidth="1"/>
    <col min="2599" max="2804" width="9.1328125" style="184"/>
    <col min="2805" max="2805" width="1.59765625" style="184" customWidth="1"/>
    <col min="2806" max="2806" width="13.265625" style="184" customWidth="1"/>
    <col min="2807" max="2808" width="11.3984375" style="184" customWidth="1"/>
    <col min="2809" max="2810" width="11.265625" style="184" customWidth="1"/>
    <col min="2811" max="2813" width="0" style="184" hidden="1" customWidth="1"/>
    <col min="2814" max="2821" width="11.265625" style="184" customWidth="1"/>
    <col min="2822" max="2829" width="0" style="184" hidden="1" customWidth="1"/>
    <col min="2830" max="2830" width="13.73046875" style="184" customWidth="1"/>
    <col min="2831" max="2833" width="11.265625" style="184" customWidth="1"/>
    <col min="2834" max="2836" width="0" style="184" hidden="1" customWidth="1"/>
    <col min="2837" max="2840" width="11.265625" style="184" customWidth="1"/>
    <col min="2841" max="2843" width="0" style="184" hidden="1" customWidth="1"/>
    <col min="2844" max="2847" width="11.265625" style="184" customWidth="1"/>
    <col min="2848" max="2850" width="0" style="184" hidden="1" customWidth="1"/>
    <col min="2851" max="2851" width="12.73046875" style="184" customWidth="1"/>
    <col min="2852" max="2852" width="1" style="184" customWidth="1"/>
    <col min="2853" max="2853" width="4.59765625" style="184" customWidth="1"/>
    <col min="2854" max="2854" width="7.3984375" style="184" customWidth="1"/>
    <col min="2855" max="3060" width="9.1328125" style="184"/>
    <col min="3061" max="3061" width="1.59765625" style="184" customWidth="1"/>
    <col min="3062" max="3062" width="13.265625" style="184" customWidth="1"/>
    <col min="3063" max="3064" width="11.3984375" style="184" customWidth="1"/>
    <col min="3065" max="3066" width="11.265625" style="184" customWidth="1"/>
    <col min="3067" max="3069" width="0" style="184" hidden="1" customWidth="1"/>
    <col min="3070" max="3077" width="11.265625" style="184" customWidth="1"/>
    <col min="3078" max="3085" width="0" style="184" hidden="1" customWidth="1"/>
    <col min="3086" max="3086" width="13.73046875" style="184" customWidth="1"/>
    <col min="3087" max="3089" width="11.265625" style="184" customWidth="1"/>
    <col min="3090" max="3092" width="0" style="184" hidden="1" customWidth="1"/>
    <col min="3093" max="3096" width="11.265625" style="184" customWidth="1"/>
    <col min="3097" max="3099" width="0" style="184" hidden="1" customWidth="1"/>
    <col min="3100" max="3103" width="11.265625" style="184" customWidth="1"/>
    <col min="3104" max="3106" width="0" style="184" hidden="1" customWidth="1"/>
    <col min="3107" max="3107" width="12.73046875" style="184" customWidth="1"/>
    <col min="3108" max="3108" width="1" style="184" customWidth="1"/>
    <col min="3109" max="3109" width="4.59765625" style="184" customWidth="1"/>
    <col min="3110" max="3110" width="7.3984375" style="184" customWidth="1"/>
    <col min="3111" max="3316" width="9.1328125" style="184"/>
    <col min="3317" max="3317" width="1.59765625" style="184" customWidth="1"/>
    <col min="3318" max="3318" width="13.265625" style="184" customWidth="1"/>
    <col min="3319" max="3320" width="11.3984375" style="184" customWidth="1"/>
    <col min="3321" max="3322" width="11.265625" style="184" customWidth="1"/>
    <col min="3323" max="3325" width="0" style="184" hidden="1" customWidth="1"/>
    <col min="3326" max="3333" width="11.265625" style="184" customWidth="1"/>
    <col min="3334" max="3341" width="0" style="184" hidden="1" customWidth="1"/>
    <col min="3342" max="3342" width="13.73046875" style="184" customWidth="1"/>
    <col min="3343" max="3345" width="11.265625" style="184" customWidth="1"/>
    <col min="3346" max="3348" width="0" style="184" hidden="1" customWidth="1"/>
    <col min="3349" max="3352" width="11.265625" style="184" customWidth="1"/>
    <col min="3353" max="3355" width="0" style="184" hidden="1" customWidth="1"/>
    <col min="3356" max="3359" width="11.265625" style="184" customWidth="1"/>
    <col min="3360" max="3362" width="0" style="184" hidden="1" customWidth="1"/>
    <col min="3363" max="3363" width="12.73046875" style="184" customWidth="1"/>
    <col min="3364" max="3364" width="1" style="184" customWidth="1"/>
    <col min="3365" max="3365" width="4.59765625" style="184" customWidth="1"/>
    <col min="3366" max="3366" width="7.3984375" style="184" customWidth="1"/>
    <col min="3367" max="3572" width="9.1328125" style="184"/>
    <col min="3573" max="3573" width="1.59765625" style="184" customWidth="1"/>
    <col min="3574" max="3574" width="13.265625" style="184" customWidth="1"/>
    <col min="3575" max="3576" width="11.3984375" style="184" customWidth="1"/>
    <col min="3577" max="3578" width="11.265625" style="184" customWidth="1"/>
    <col min="3579" max="3581" width="0" style="184" hidden="1" customWidth="1"/>
    <col min="3582" max="3589" width="11.265625" style="184" customWidth="1"/>
    <col min="3590" max="3597" width="0" style="184" hidden="1" customWidth="1"/>
    <col min="3598" max="3598" width="13.73046875" style="184" customWidth="1"/>
    <col min="3599" max="3601" width="11.265625" style="184" customWidth="1"/>
    <col min="3602" max="3604" width="0" style="184" hidden="1" customWidth="1"/>
    <col min="3605" max="3608" width="11.265625" style="184" customWidth="1"/>
    <col min="3609" max="3611" width="0" style="184" hidden="1" customWidth="1"/>
    <col min="3612" max="3615" width="11.265625" style="184" customWidth="1"/>
    <col min="3616" max="3618" width="0" style="184" hidden="1" customWidth="1"/>
    <col min="3619" max="3619" width="12.73046875" style="184" customWidth="1"/>
    <col min="3620" max="3620" width="1" style="184" customWidth="1"/>
    <col min="3621" max="3621" width="4.59765625" style="184" customWidth="1"/>
    <col min="3622" max="3622" width="7.3984375" style="184" customWidth="1"/>
    <col min="3623" max="3828" width="9.1328125" style="184"/>
    <col min="3829" max="3829" width="1.59765625" style="184" customWidth="1"/>
    <col min="3830" max="3830" width="13.265625" style="184" customWidth="1"/>
    <col min="3831" max="3832" width="11.3984375" style="184" customWidth="1"/>
    <col min="3833" max="3834" width="11.265625" style="184" customWidth="1"/>
    <col min="3835" max="3837" width="0" style="184" hidden="1" customWidth="1"/>
    <col min="3838" max="3845" width="11.265625" style="184" customWidth="1"/>
    <col min="3846" max="3853" width="0" style="184" hidden="1" customWidth="1"/>
    <col min="3854" max="3854" width="13.73046875" style="184" customWidth="1"/>
    <col min="3855" max="3857" width="11.265625" style="184" customWidth="1"/>
    <col min="3858" max="3860" width="0" style="184" hidden="1" customWidth="1"/>
    <col min="3861" max="3864" width="11.265625" style="184" customWidth="1"/>
    <col min="3865" max="3867" width="0" style="184" hidden="1" customWidth="1"/>
    <col min="3868" max="3871" width="11.265625" style="184" customWidth="1"/>
    <col min="3872" max="3874" width="0" style="184" hidden="1" customWidth="1"/>
    <col min="3875" max="3875" width="12.73046875" style="184" customWidth="1"/>
    <col min="3876" max="3876" width="1" style="184" customWidth="1"/>
    <col min="3877" max="3877" width="4.59765625" style="184" customWidth="1"/>
    <col min="3878" max="3878" width="7.3984375" style="184" customWidth="1"/>
    <col min="3879" max="4084" width="9.1328125" style="184"/>
    <col min="4085" max="4085" width="1.59765625" style="184" customWidth="1"/>
    <col min="4086" max="4086" width="13.265625" style="184" customWidth="1"/>
    <col min="4087" max="4088" width="11.3984375" style="184" customWidth="1"/>
    <col min="4089" max="4090" width="11.265625" style="184" customWidth="1"/>
    <col min="4091" max="4093" width="0" style="184" hidden="1" customWidth="1"/>
    <col min="4094" max="4101" width="11.265625" style="184" customWidth="1"/>
    <col min="4102" max="4109" width="0" style="184" hidden="1" customWidth="1"/>
    <col min="4110" max="4110" width="13.73046875" style="184" customWidth="1"/>
    <col min="4111" max="4113" width="11.265625" style="184" customWidth="1"/>
    <col min="4114" max="4116" width="0" style="184" hidden="1" customWidth="1"/>
    <col min="4117" max="4120" width="11.265625" style="184" customWidth="1"/>
    <col min="4121" max="4123" width="0" style="184" hidden="1" customWidth="1"/>
    <col min="4124" max="4127" width="11.265625" style="184" customWidth="1"/>
    <col min="4128" max="4130" width="0" style="184" hidden="1" customWidth="1"/>
    <col min="4131" max="4131" width="12.73046875" style="184" customWidth="1"/>
    <col min="4132" max="4132" width="1" style="184" customWidth="1"/>
    <col min="4133" max="4133" width="4.59765625" style="184" customWidth="1"/>
    <col min="4134" max="4134" width="7.3984375" style="184" customWidth="1"/>
    <col min="4135" max="4340" width="9.1328125" style="184"/>
    <col min="4341" max="4341" width="1.59765625" style="184" customWidth="1"/>
    <col min="4342" max="4342" width="13.265625" style="184" customWidth="1"/>
    <col min="4343" max="4344" width="11.3984375" style="184" customWidth="1"/>
    <col min="4345" max="4346" width="11.265625" style="184" customWidth="1"/>
    <col min="4347" max="4349" width="0" style="184" hidden="1" customWidth="1"/>
    <col min="4350" max="4357" width="11.265625" style="184" customWidth="1"/>
    <col min="4358" max="4365" width="0" style="184" hidden="1" customWidth="1"/>
    <col min="4366" max="4366" width="13.73046875" style="184" customWidth="1"/>
    <col min="4367" max="4369" width="11.265625" style="184" customWidth="1"/>
    <col min="4370" max="4372" width="0" style="184" hidden="1" customWidth="1"/>
    <col min="4373" max="4376" width="11.265625" style="184" customWidth="1"/>
    <col min="4377" max="4379" width="0" style="184" hidden="1" customWidth="1"/>
    <col min="4380" max="4383" width="11.265625" style="184" customWidth="1"/>
    <col min="4384" max="4386" width="0" style="184" hidden="1" customWidth="1"/>
    <col min="4387" max="4387" width="12.73046875" style="184" customWidth="1"/>
    <col min="4388" max="4388" width="1" style="184" customWidth="1"/>
    <col min="4389" max="4389" width="4.59765625" style="184" customWidth="1"/>
    <col min="4390" max="4390" width="7.3984375" style="184" customWidth="1"/>
    <col min="4391" max="4596" width="9.1328125" style="184"/>
    <col min="4597" max="4597" width="1.59765625" style="184" customWidth="1"/>
    <col min="4598" max="4598" width="13.265625" style="184" customWidth="1"/>
    <col min="4599" max="4600" width="11.3984375" style="184" customWidth="1"/>
    <col min="4601" max="4602" width="11.265625" style="184" customWidth="1"/>
    <col min="4603" max="4605" width="0" style="184" hidden="1" customWidth="1"/>
    <col min="4606" max="4613" width="11.265625" style="184" customWidth="1"/>
    <col min="4614" max="4621" width="0" style="184" hidden="1" customWidth="1"/>
    <col min="4622" max="4622" width="13.73046875" style="184" customWidth="1"/>
    <col min="4623" max="4625" width="11.265625" style="184" customWidth="1"/>
    <col min="4626" max="4628" width="0" style="184" hidden="1" customWidth="1"/>
    <col min="4629" max="4632" width="11.265625" style="184" customWidth="1"/>
    <col min="4633" max="4635" width="0" style="184" hidden="1" customWidth="1"/>
    <col min="4636" max="4639" width="11.265625" style="184" customWidth="1"/>
    <col min="4640" max="4642" width="0" style="184" hidden="1" customWidth="1"/>
    <col min="4643" max="4643" width="12.73046875" style="184" customWidth="1"/>
    <col min="4644" max="4644" width="1" style="184" customWidth="1"/>
    <col min="4645" max="4645" width="4.59765625" style="184" customWidth="1"/>
    <col min="4646" max="4646" width="7.3984375" style="184" customWidth="1"/>
    <col min="4647" max="4852" width="9.1328125" style="184"/>
    <col min="4853" max="4853" width="1.59765625" style="184" customWidth="1"/>
    <col min="4854" max="4854" width="13.265625" style="184" customWidth="1"/>
    <col min="4855" max="4856" width="11.3984375" style="184" customWidth="1"/>
    <col min="4857" max="4858" width="11.265625" style="184" customWidth="1"/>
    <col min="4859" max="4861" width="0" style="184" hidden="1" customWidth="1"/>
    <col min="4862" max="4869" width="11.265625" style="184" customWidth="1"/>
    <col min="4870" max="4877" width="0" style="184" hidden="1" customWidth="1"/>
    <col min="4878" max="4878" width="13.73046875" style="184" customWidth="1"/>
    <col min="4879" max="4881" width="11.265625" style="184" customWidth="1"/>
    <col min="4882" max="4884" width="0" style="184" hidden="1" customWidth="1"/>
    <col min="4885" max="4888" width="11.265625" style="184" customWidth="1"/>
    <col min="4889" max="4891" width="0" style="184" hidden="1" customWidth="1"/>
    <col min="4892" max="4895" width="11.265625" style="184" customWidth="1"/>
    <col min="4896" max="4898" width="0" style="184" hidden="1" customWidth="1"/>
    <col min="4899" max="4899" width="12.73046875" style="184" customWidth="1"/>
    <col min="4900" max="4900" width="1" style="184" customWidth="1"/>
    <col min="4901" max="4901" width="4.59765625" style="184" customWidth="1"/>
    <col min="4902" max="4902" width="7.3984375" style="184" customWidth="1"/>
    <col min="4903" max="5108" width="9.1328125" style="184"/>
    <col min="5109" max="5109" width="1.59765625" style="184" customWidth="1"/>
    <col min="5110" max="5110" width="13.265625" style="184" customWidth="1"/>
    <col min="5111" max="5112" width="11.3984375" style="184" customWidth="1"/>
    <col min="5113" max="5114" width="11.265625" style="184" customWidth="1"/>
    <col min="5115" max="5117" width="0" style="184" hidden="1" customWidth="1"/>
    <col min="5118" max="5125" width="11.265625" style="184" customWidth="1"/>
    <col min="5126" max="5133" width="0" style="184" hidden="1" customWidth="1"/>
    <col min="5134" max="5134" width="13.73046875" style="184" customWidth="1"/>
    <col min="5135" max="5137" width="11.265625" style="184" customWidth="1"/>
    <col min="5138" max="5140" width="0" style="184" hidden="1" customWidth="1"/>
    <col min="5141" max="5144" width="11.265625" style="184" customWidth="1"/>
    <col min="5145" max="5147" width="0" style="184" hidden="1" customWidth="1"/>
    <col min="5148" max="5151" width="11.265625" style="184" customWidth="1"/>
    <col min="5152" max="5154" width="0" style="184" hidden="1" customWidth="1"/>
    <col min="5155" max="5155" width="12.73046875" style="184" customWidth="1"/>
    <col min="5156" max="5156" width="1" style="184" customWidth="1"/>
    <col min="5157" max="5157" width="4.59765625" style="184" customWidth="1"/>
    <col min="5158" max="5158" width="7.3984375" style="184" customWidth="1"/>
    <col min="5159" max="5364" width="9.1328125" style="184"/>
    <col min="5365" max="5365" width="1.59765625" style="184" customWidth="1"/>
    <col min="5366" max="5366" width="13.265625" style="184" customWidth="1"/>
    <col min="5367" max="5368" width="11.3984375" style="184" customWidth="1"/>
    <col min="5369" max="5370" width="11.265625" style="184" customWidth="1"/>
    <col min="5371" max="5373" width="0" style="184" hidden="1" customWidth="1"/>
    <col min="5374" max="5381" width="11.265625" style="184" customWidth="1"/>
    <col min="5382" max="5389" width="0" style="184" hidden="1" customWidth="1"/>
    <col min="5390" max="5390" width="13.73046875" style="184" customWidth="1"/>
    <col min="5391" max="5393" width="11.265625" style="184" customWidth="1"/>
    <col min="5394" max="5396" width="0" style="184" hidden="1" customWidth="1"/>
    <col min="5397" max="5400" width="11.265625" style="184" customWidth="1"/>
    <col min="5401" max="5403" width="0" style="184" hidden="1" customWidth="1"/>
    <col min="5404" max="5407" width="11.265625" style="184" customWidth="1"/>
    <col min="5408" max="5410" width="0" style="184" hidden="1" customWidth="1"/>
    <col min="5411" max="5411" width="12.73046875" style="184" customWidth="1"/>
    <col min="5412" max="5412" width="1" style="184" customWidth="1"/>
    <col min="5413" max="5413" width="4.59765625" style="184" customWidth="1"/>
    <col min="5414" max="5414" width="7.3984375" style="184" customWidth="1"/>
    <col min="5415" max="5620" width="9.1328125" style="184"/>
    <col min="5621" max="5621" width="1.59765625" style="184" customWidth="1"/>
    <col min="5622" max="5622" width="13.265625" style="184" customWidth="1"/>
    <col min="5623" max="5624" width="11.3984375" style="184" customWidth="1"/>
    <col min="5625" max="5626" width="11.265625" style="184" customWidth="1"/>
    <col min="5627" max="5629" width="0" style="184" hidden="1" customWidth="1"/>
    <col min="5630" max="5637" width="11.265625" style="184" customWidth="1"/>
    <col min="5638" max="5645" width="0" style="184" hidden="1" customWidth="1"/>
    <col min="5646" max="5646" width="13.73046875" style="184" customWidth="1"/>
    <col min="5647" max="5649" width="11.265625" style="184" customWidth="1"/>
    <col min="5650" max="5652" width="0" style="184" hidden="1" customWidth="1"/>
    <col min="5653" max="5656" width="11.265625" style="184" customWidth="1"/>
    <col min="5657" max="5659" width="0" style="184" hidden="1" customWidth="1"/>
    <col min="5660" max="5663" width="11.265625" style="184" customWidth="1"/>
    <col min="5664" max="5666" width="0" style="184" hidden="1" customWidth="1"/>
    <col min="5667" max="5667" width="12.73046875" style="184" customWidth="1"/>
    <col min="5668" max="5668" width="1" style="184" customWidth="1"/>
    <col min="5669" max="5669" width="4.59765625" style="184" customWidth="1"/>
    <col min="5670" max="5670" width="7.3984375" style="184" customWidth="1"/>
    <col min="5671" max="5876" width="9.1328125" style="184"/>
    <col min="5877" max="5877" width="1.59765625" style="184" customWidth="1"/>
    <col min="5878" max="5878" width="13.265625" style="184" customWidth="1"/>
    <col min="5879" max="5880" width="11.3984375" style="184" customWidth="1"/>
    <col min="5881" max="5882" width="11.265625" style="184" customWidth="1"/>
    <col min="5883" max="5885" width="0" style="184" hidden="1" customWidth="1"/>
    <col min="5886" max="5893" width="11.265625" style="184" customWidth="1"/>
    <col min="5894" max="5901" width="0" style="184" hidden="1" customWidth="1"/>
    <col min="5902" max="5902" width="13.73046875" style="184" customWidth="1"/>
    <col min="5903" max="5905" width="11.265625" style="184" customWidth="1"/>
    <col min="5906" max="5908" width="0" style="184" hidden="1" customWidth="1"/>
    <col min="5909" max="5912" width="11.265625" style="184" customWidth="1"/>
    <col min="5913" max="5915" width="0" style="184" hidden="1" customWidth="1"/>
    <col min="5916" max="5919" width="11.265625" style="184" customWidth="1"/>
    <col min="5920" max="5922" width="0" style="184" hidden="1" customWidth="1"/>
    <col min="5923" max="5923" width="12.73046875" style="184" customWidth="1"/>
    <col min="5924" max="5924" width="1" style="184" customWidth="1"/>
    <col min="5925" max="5925" width="4.59765625" style="184" customWidth="1"/>
    <col min="5926" max="5926" width="7.3984375" style="184" customWidth="1"/>
    <col min="5927" max="6132" width="9.1328125" style="184"/>
    <col min="6133" max="6133" width="1.59765625" style="184" customWidth="1"/>
    <col min="6134" max="6134" width="13.265625" style="184" customWidth="1"/>
    <col min="6135" max="6136" width="11.3984375" style="184" customWidth="1"/>
    <col min="6137" max="6138" width="11.265625" style="184" customWidth="1"/>
    <col min="6139" max="6141" width="0" style="184" hidden="1" customWidth="1"/>
    <col min="6142" max="6149" width="11.265625" style="184" customWidth="1"/>
    <col min="6150" max="6157" width="0" style="184" hidden="1" customWidth="1"/>
    <col min="6158" max="6158" width="13.73046875" style="184" customWidth="1"/>
    <col min="6159" max="6161" width="11.265625" style="184" customWidth="1"/>
    <col min="6162" max="6164" width="0" style="184" hidden="1" customWidth="1"/>
    <col min="6165" max="6168" width="11.265625" style="184" customWidth="1"/>
    <col min="6169" max="6171" width="0" style="184" hidden="1" customWidth="1"/>
    <col min="6172" max="6175" width="11.265625" style="184" customWidth="1"/>
    <col min="6176" max="6178" width="0" style="184" hidden="1" customWidth="1"/>
    <col min="6179" max="6179" width="12.73046875" style="184" customWidth="1"/>
    <col min="6180" max="6180" width="1" style="184" customWidth="1"/>
    <col min="6181" max="6181" width="4.59765625" style="184" customWidth="1"/>
    <col min="6182" max="6182" width="7.3984375" style="184" customWidth="1"/>
    <col min="6183" max="6388" width="9.1328125" style="184"/>
    <col min="6389" max="6389" width="1.59765625" style="184" customWidth="1"/>
    <col min="6390" max="6390" width="13.265625" style="184" customWidth="1"/>
    <col min="6391" max="6392" width="11.3984375" style="184" customWidth="1"/>
    <col min="6393" max="6394" width="11.265625" style="184" customWidth="1"/>
    <col min="6395" max="6397" width="0" style="184" hidden="1" customWidth="1"/>
    <col min="6398" max="6405" width="11.265625" style="184" customWidth="1"/>
    <col min="6406" max="6413" width="0" style="184" hidden="1" customWidth="1"/>
    <col min="6414" max="6414" width="13.73046875" style="184" customWidth="1"/>
    <col min="6415" max="6417" width="11.265625" style="184" customWidth="1"/>
    <col min="6418" max="6420" width="0" style="184" hidden="1" customWidth="1"/>
    <col min="6421" max="6424" width="11.265625" style="184" customWidth="1"/>
    <col min="6425" max="6427" width="0" style="184" hidden="1" customWidth="1"/>
    <col min="6428" max="6431" width="11.265625" style="184" customWidth="1"/>
    <col min="6432" max="6434" width="0" style="184" hidden="1" customWidth="1"/>
    <col min="6435" max="6435" width="12.73046875" style="184" customWidth="1"/>
    <col min="6436" max="6436" width="1" style="184" customWidth="1"/>
    <col min="6437" max="6437" width="4.59765625" style="184" customWidth="1"/>
    <col min="6438" max="6438" width="7.3984375" style="184" customWidth="1"/>
    <col min="6439" max="6644" width="9.1328125" style="184"/>
    <col min="6645" max="6645" width="1.59765625" style="184" customWidth="1"/>
    <col min="6646" max="6646" width="13.265625" style="184" customWidth="1"/>
    <col min="6647" max="6648" width="11.3984375" style="184" customWidth="1"/>
    <col min="6649" max="6650" width="11.265625" style="184" customWidth="1"/>
    <col min="6651" max="6653" width="0" style="184" hidden="1" customWidth="1"/>
    <col min="6654" max="6661" width="11.265625" style="184" customWidth="1"/>
    <col min="6662" max="6669" width="0" style="184" hidden="1" customWidth="1"/>
    <col min="6670" max="6670" width="13.73046875" style="184" customWidth="1"/>
    <col min="6671" max="6673" width="11.265625" style="184" customWidth="1"/>
    <col min="6674" max="6676" width="0" style="184" hidden="1" customWidth="1"/>
    <col min="6677" max="6680" width="11.265625" style="184" customWidth="1"/>
    <col min="6681" max="6683" width="0" style="184" hidden="1" customWidth="1"/>
    <col min="6684" max="6687" width="11.265625" style="184" customWidth="1"/>
    <col min="6688" max="6690" width="0" style="184" hidden="1" customWidth="1"/>
    <col min="6691" max="6691" width="12.73046875" style="184" customWidth="1"/>
    <col min="6692" max="6692" width="1" style="184" customWidth="1"/>
    <col min="6693" max="6693" width="4.59765625" style="184" customWidth="1"/>
    <col min="6694" max="6694" width="7.3984375" style="184" customWidth="1"/>
    <col min="6695" max="6900" width="9.1328125" style="184"/>
    <col min="6901" max="6901" width="1.59765625" style="184" customWidth="1"/>
    <col min="6902" max="6902" width="13.265625" style="184" customWidth="1"/>
    <col min="6903" max="6904" width="11.3984375" style="184" customWidth="1"/>
    <col min="6905" max="6906" width="11.265625" style="184" customWidth="1"/>
    <col min="6907" max="6909" width="0" style="184" hidden="1" customWidth="1"/>
    <col min="6910" max="6917" width="11.265625" style="184" customWidth="1"/>
    <col min="6918" max="6925" width="0" style="184" hidden="1" customWidth="1"/>
    <col min="6926" max="6926" width="13.73046875" style="184" customWidth="1"/>
    <col min="6927" max="6929" width="11.265625" style="184" customWidth="1"/>
    <col min="6930" max="6932" width="0" style="184" hidden="1" customWidth="1"/>
    <col min="6933" max="6936" width="11.265625" style="184" customWidth="1"/>
    <col min="6937" max="6939" width="0" style="184" hidden="1" customWidth="1"/>
    <col min="6940" max="6943" width="11.265625" style="184" customWidth="1"/>
    <col min="6944" max="6946" width="0" style="184" hidden="1" customWidth="1"/>
    <col min="6947" max="6947" width="12.73046875" style="184" customWidth="1"/>
    <col min="6948" max="6948" width="1" style="184" customWidth="1"/>
    <col min="6949" max="6949" width="4.59765625" style="184" customWidth="1"/>
    <col min="6950" max="6950" width="7.3984375" style="184" customWidth="1"/>
    <col min="6951" max="7156" width="9.1328125" style="184"/>
    <col min="7157" max="7157" width="1.59765625" style="184" customWidth="1"/>
    <col min="7158" max="7158" width="13.265625" style="184" customWidth="1"/>
    <col min="7159" max="7160" width="11.3984375" style="184" customWidth="1"/>
    <col min="7161" max="7162" width="11.265625" style="184" customWidth="1"/>
    <col min="7163" max="7165" width="0" style="184" hidden="1" customWidth="1"/>
    <col min="7166" max="7173" width="11.265625" style="184" customWidth="1"/>
    <col min="7174" max="7181" width="0" style="184" hidden="1" customWidth="1"/>
    <col min="7182" max="7182" width="13.73046875" style="184" customWidth="1"/>
    <col min="7183" max="7185" width="11.265625" style="184" customWidth="1"/>
    <col min="7186" max="7188" width="0" style="184" hidden="1" customWidth="1"/>
    <col min="7189" max="7192" width="11.265625" style="184" customWidth="1"/>
    <col min="7193" max="7195" width="0" style="184" hidden="1" customWidth="1"/>
    <col min="7196" max="7199" width="11.265625" style="184" customWidth="1"/>
    <col min="7200" max="7202" width="0" style="184" hidden="1" customWidth="1"/>
    <col min="7203" max="7203" width="12.73046875" style="184" customWidth="1"/>
    <col min="7204" max="7204" width="1" style="184" customWidth="1"/>
    <col min="7205" max="7205" width="4.59765625" style="184" customWidth="1"/>
    <col min="7206" max="7206" width="7.3984375" style="184" customWidth="1"/>
    <col min="7207" max="7412" width="9.1328125" style="184"/>
    <col min="7413" max="7413" width="1.59765625" style="184" customWidth="1"/>
    <col min="7414" max="7414" width="13.265625" style="184" customWidth="1"/>
    <col min="7415" max="7416" width="11.3984375" style="184" customWidth="1"/>
    <col min="7417" max="7418" width="11.265625" style="184" customWidth="1"/>
    <col min="7419" max="7421" width="0" style="184" hidden="1" customWidth="1"/>
    <col min="7422" max="7429" width="11.265625" style="184" customWidth="1"/>
    <col min="7430" max="7437" width="0" style="184" hidden="1" customWidth="1"/>
    <col min="7438" max="7438" width="13.73046875" style="184" customWidth="1"/>
    <col min="7439" max="7441" width="11.265625" style="184" customWidth="1"/>
    <col min="7442" max="7444" width="0" style="184" hidden="1" customWidth="1"/>
    <col min="7445" max="7448" width="11.265625" style="184" customWidth="1"/>
    <col min="7449" max="7451" width="0" style="184" hidden="1" customWidth="1"/>
    <col min="7452" max="7455" width="11.265625" style="184" customWidth="1"/>
    <col min="7456" max="7458" width="0" style="184" hidden="1" customWidth="1"/>
    <col min="7459" max="7459" width="12.73046875" style="184" customWidth="1"/>
    <col min="7460" max="7460" width="1" style="184" customWidth="1"/>
    <col min="7461" max="7461" width="4.59765625" style="184" customWidth="1"/>
    <col min="7462" max="7462" width="7.3984375" style="184" customWidth="1"/>
    <col min="7463" max="7668" width="9.1328125" style="184"/>
    <col min="7669" max="7669" width="1.59765625" style="184" customWidth="1"/>
    <col min="7670" max="7670" width="13.265625" style="184" customWidth="1"/>
    <col min="7671" max="7672" width="11.3984375" style="184" customWidth="1"/>
    <col min="7673" max="7674" width="11.265625" style="184" customWidth="1"/>
    <col min="7675" max="7677" width="0" style="184" hidden="1" customWidth="1"/>
    <col min="7678" max="7685" width="11.265625" style="184" customWidth="1"/>
    <col min="7686" max="7693" width="0" style="184" hidden="1" customWidth="1"/>
    <col min="7694" max="7694" width="13.73046875" style="184" customWidth="1"/>
    <col min="7695" max="7697" width="11.265625" style="184" customWidth="1"/>
    <col min="7698" max="7700" width="0" style="184" hidden="1" customWidth="1"/>
    <col min="7701" max="7704" width="11.265625" style="184" customWidth="1"/>
    <col min="7705" max="7707" width="0" style="184" hidden="1" customWidth="1"/>
    <col min="7708" max="7711" width="11.265625" style="184" customWidth="1"/>
    <col min="7712" max="7714" width="0" style="184" hidden="1" customWidth="1"/>
    <col min="7715" max="7715" width="12.73046875" style="184" customWidth="1"/>
    <col min="7716" max="7716" width="1" style="184" customWidth="1"/>
    <col min="7717" max="7717" width="4.59765625" style="184" customWidth="1"/>
    <col min="7718" max="7718" width="7.3984375" style="184" customWidth="1"/>
    <col min="7719" max="7924" width="9.1328125" style="184"/>
    <col min="7925" max="7925" width="1.59765625" style="184" customWidth="1"/>
    <col min="7926" max="7926" width="13.265625" style="184" customWidth="1"/>
    <col min="7927" max="7928" width="11.3984375" style="184" customWidth="1"/>
    <col min="7929" max="7930" width="11.265625" style="184" customWidth="1"/>
    <col min="7931" max="7933" width="0" style="184" hidden="1" customWidth="1"/>
    <col min="7934" max="7941" width="11.265625" style="184" customWidth="1"/>
    <col min="7942" max="7949" width="0" style="184" hidden="1" customWidth="1"/>
    <col min="7950" max="7950" width="13.73046875" style="184" customWidth="1"/>
    <col min="7951" max="7953" width="11.265625" style="184" customWidth="1"/>
    <col min="7954" max="7956" width="0" style="184" hidden="1" customWidth="1"/>
    <col min="7957" max="7960" width="11.265625" style="184" customWidth="1"/>
    <col min="7961" max="7963" width="0" style="184" hidden="1" customWidth="1"/>
    <col min="7964" max="7967" width="11.265625" style="184" customWidth="1"/>
    <col min="7968" max="7970" width="0" style="184" hidden="1" customWidth="1"/>
    <col min="7971" max="7971" width="12.73046875" style="184" customWidth="1"/>
    <col min="7972" max="7972" width="1" style="184" customWidth="1"/>
    <col min="7973" max="7973" width="4.59765625" style="184" customWidth="1"/>
    <col min="7974" max="7974" width="7.3984375" style="184" customWidth="1"/>
    <col min="7975" max="8180" width="9.1328125" style="184"/>
    <col min="8181" max="8181" width="1.59765625" style="184" customWidth="1"/>
    <col min="8182" max="8182" width="13.265625" style="184" customWidth="1"/>
    <col min="8183" max="8184" width="11.3984375" style="184" customWidth="1"/>
    <col min="8185" max="8186" width="11.265625" style="184" customWidth="1"/>
    <col min="8187" max="8189" width="0" style="184" hidden="1" customWidth="1"/>
    <col min="8190" max="8197" width="11.265625" style="184" customWidth="1"/>
    <col min="8198" max="8205" width="0" style="184" hidden="1" customWidth="1"/>
    <col min="8206" max="8206" width="13.73046875" style="184" customWidth="1"/>
    <col min="8207" max="8209" width="11.265625" style="184" customWidth="1"/>
    <col min="8210" max="8212" width="0" style="184" hidden="1" customWidth="1"/>
    <col min="8213" max="8216" width="11.265625" style="184" customWidth="1"/>
    <col min="8217" max="8219" width="0" style="184" hidden="1" customWidth="1"/>
    <col min="8220" max="8223" width="11.265625" style="184" customWidth="1"/>
    <col min="8224" max="8226" width="0" style="184" hidden="1" customWidth="1"/>
    <col min="8227" max="8227" width="12.73046875" style="184" customWidth="1"/>
    <col min="8228" max="8228" width="1" style="184" customWidth="1"/>
    <col min="8229" max="8229" width="4.59765625" style="184" customWidth="1"/>
    <col min="8230" max="8230" width="7.3984375" style="184" customWidth="1"/>
    <col min="8231" max="8436" width="9.1328125" style="184"/>
    <col min="8437" max="8437" width="1.59765625" style="184" customWidth="1"/>
    <col min="8438" max="8438" width="13.265625" style="184" customWidth="1"/>
    <col min="8439" max="8440" width="11.3984375" style="184" customWidth="1"/>
    <col min="8441" max="8442" width="11.265625" style="184" customWidth="1"/>
    <col min="8443" max="8445" width="0" style="184" hidden="1" customWidth="1"/>
    <col min="8446" max="8453" width="11.265625" style="184" customWidth="1"/>
    <col min="8454" max="8461" width="0" style="184" hidden="1" customWidth="1"/>
    <col min="8462" max="8462" width="13.73046875" style="184" customWidth="1"/>
    <col min="8463" max="8465" width="11.265625" style="184" customWidth="1"/>
    <col min="8466" max="8468" width="0" style="184" hidden="1" customWidth="1"/>
    <col min="8469" max="8472" width="11.265625" style="184" customWidth="1"/>
    <col min="8473" max="8475" width="0" style="184" hidden="1" customWidth="1"/>
    <col min="8476" max="8479" width="11.265625" style="184" customWidth="1"/>
    <col min="8480" max="8482" width="0" style="184" hidden="1" customWidth="1"/>
    <col min="8483" max="8483" width="12.73046875" style="184" customWidth="1"/>
    <col min="8484" max="8484" width="1" style="184" customWidth="1"/>
    <col min="8485" max="8485" width="4.59765625" style="184" customWidth="1"/>
    <col min="8486" max="8486" width="7.3984375" style="184" customWidth="1"/>
    <col min="8487" max="8692" width="9.1328125" style="184"/>
    <col min="8693" max="8693" width="1.59765625" style="184" customWidth="1"/>
    <col min="8694" max="8694" width="13.265625" style="184" customWidth="1"/>
    <col min="8695" max="8696" width="11.3984375" style="184" customWidth="1"/>
    <col min="8697" max="8698" width="11.265625" style="184" customWidth="1"/>
    <col min="8699" max="8701" width="0" style="184" hidden="1" customWidth="1"/>
    <col min="8702" max="8709" width="11.265625" style="184" customWidth="1"/>
    <col min="8710" max="8717" width="0" style="184" hidden="1" customWidth="1"/>
    <col min="8718" max="8718" width="13.73046875" style="184" customWidth="1"/>
    <col min="8719" max="8721" width="11.265625" style="184" customWidth="1"/>
    <col min="8722" max="8724" width="0" style="184" hidden="1" customWidth="1"/>
    <col min="8725" max="8728" width="11.265625" style="184" customWidth="1"/>
    <col min="8729" max="8731" width="0" style="184" hidden="1" customWidth="1"/>
    <col min="8732" max="8735" width="11.265625" style="184" customWidth="1"/>
    <col min="8736" max="8738" width="0" style="184" hidden="1" customWidth="1"/>
    <col min="8739" max="8739" width="12.73046875" style="184" customWidth="1"/>
    <col min="8740" max="8740" width="1" style="184" customWidth="1"/>
    <col min="8741" max="8741" width="4.59765625" style="184" customWidth="1"/>
    <col min="8742" max="8742" width="7.3984375" style="184" customWidth="1"/>
    <col min="8743" max="8948" width="9.1328125" style="184"/>
    <col min="8949" max="8949" width="1.59765625" style="184" customWidth="1"/>
    <col min="8950" max="8950" width="13.265625" style="184" customWidth="1"/>
    <col min="8951" max="8952" width="11.3984375" style="184" customWidth="1"/>
    <col min="8953" max="8954" width="11.265625" style="184" customWidth="1"/>
    <col min="8955" max="8957" width="0" style="184" hidden="1" customWidth="1"/>
    <col min="8958" max="8965" width="11.265625" style="184" customWidth="1"/>
    <col min="8966" max="8973" width="0" style="184" hidden="1" customWidth="1"/>
    <col min="8974" max="8974" width="13.73046875" style="184" customWidth="1"/>
    <col min="8975" max="8977" width="11.265625" style="184" customWidth="1"/>
    <col min="8978" max="8980" width="0" style="184" hidden="1" customWidth="1"/>
    <col min="8981" max="8984" width="11.265625" style="184" customWidth="1"/>
    <col min="8985" max="8987" width="0" style="184" hidden="1" customWidth="1"/>
    <col min="8988" max="8991" width="11.265625" style="184" customWidth="1"/>
    <col min="8992" max="8994" width="0" style="184" hidden="1" customWidth="1"/>
    <col min="8995" max="8995" width="12.73046875" style="184" customWidth="1"/>
    <col min="8996" max="8996" width="1" style="184" customWidth="1"/>
    <col min="8997" max="8997" width="4.59765625" style="184" customWidth="1"/>
    <col min="8998" max="8998" width="7.3984375" style="184" customWidth="1"/>
    <col min="8999" max="9204" width="9.1328125" style="184"/>
    <col min="9205" max="9205" width="1.59765625" style="184" customWidth="1"/>
    <col min="9206" max="9206" width="13.265625" style="184" customWidth="1"/>
    <col min="9207" max="9208" width="11.3984375" style="184" customWidth="1"/>
    <col min="9209" max="9210" width="11.265625" style="184" customWidth="1"/>
    <col min="9211" max="9213" width="0" style="184" hidden="1" customWidth="1"/>
    <col min="9214" max="9221" width="11.265625" style="184" customWidth="1"/>
    <col min="9222" max="9229" width="0" style="184" hidden="1" customWidth="1"/>
    <col min="9230" max="9230" width="13.73046875" style="184" customWidth="1"/>
    <col min="9231" max="9233" width="11.265625" style="184" customWidth="1"/>
    <col min="9234" max="9236" width="0" style="184" hidden="1" customWidth="1"/>
    <col min="9237" max="9240" width="11.265625" style="184" customWidth="1"/>
    <col min="9241" max="9243" width="0" style="184" hidden="1" customWidth="1"/>
    <col min="9244" max="9247" width="11.265625" style="184" customWidth="1"/>
    <col min="9248" max="9250" width="0" style="184" hidden="1" customWidth="1"/>
    <col min="9251" max="9251" width="12.73046875" style="184" customWidth="1"/>
    <col min="9252" max="9252" width="1" style="184" customWidth="1"/>
    <col min="9253" max="9253" width="4.59765625" style="184" customWidth="1"/>
    <col min="9254" max="9254" width="7.3984375" style="184" customWidth="1"/>
    <col min="9255" max="9460" width="9.1328125" style="184"/>
    <col min="9461" max="9461" width="1.59765625" style="184" customWidth="1"/>
    <col min="9462" max="9462" width="13.265625" style="184" customWidth="1"/>
    <col min="9463" max="9464" width="11.3984375" style="184" customWidth="1"/>
    <col min="9465" max="9466" width="11.265625" style="184" customWidth="1"/>
    <col min="9467" max="9469" width="0" style="184" hidden="1" customWidth="1"/>
    <col min="9470" max="9477" width="11.265625" style="184" customWidth="1"/>
    <col min="9478" max="9485" width="0" style="184" hidden="1" customWidth="1"/>
    <col min="9486" max="9486" width="13.73046875" style="184" customWidth="1"/>
    <col min="9487" max="9489" width="11.265625" style="184" customWidth="1"/>
    <col min="9490" max="9492" width="0" style="184" hidden="1" customWidth="1"/>
    <col min="9493" max="9496" width="11.265625" style="184" customWidth="1"/>
    <col min="9497" max="9499" width="0" style="184" hidden="1" customWidth="1"/>
    <col min="9500" max="9503" width="11.265625" style="184" customWidth="1"/>
    <col min="9504" max="9506" width="0" style="184" hidden="1" customWidth="1"/>
    <col min="9507" max="9507" width="12.73046875" style="184" customWidth="1"/>
    <col min="9508" max="9508" width="1" style="184" customWidth="1"/>
    <col min="9509" max="9509" width="4.59765625" style="184" customWidth="1"/>
    <col min="9510" max="9510" width="7.3984375" style="184" customWidth="1"/>
    <col min="9511" max="9716" width="9.1328125" style="184"/>
    <col min="9717" max="9717" width="1.59765625" style="184" customWidth="1"/>
    <col min="9718" max="9718" width="13.265625" style="184" customWidth="1"/>
    <col min="9719" max="9720" width="11.3984375" style="184" customWidth="1"/>
    <col min="9721" max="9722" width="11.265625" style="184" customWidth="1"/>
    <col min="9723" max="9725" width="0" style="184" hidden="1" customWidth="1"/>
    <col min="9726" max="9733" width="11.265625" style="184" customWidth="1"/>
    <col min="9734" max="9741" width="0" style="184" hidden="1" customWidth="1"/>
    <col min="9742" max="9742" width="13.73046875" style="184" customWidth="1"/>
    <col min="9743" max="9745" width="11.265625" style="184" customWidth="1"/>
    <col min="9746" max="9748" width="0" style="184" hidden="1" customWidth="1"/>
    <col min="9749" max="9752" width="11.265625" style="184" customWidth="1"/>
    <col min="9753" max="9755" width="0" style="184" hidden="1" customWidth="1"/>
    <col min="9756" max="9759" width="11.265625" style="184" customWidth="1"/>
    <col min="9760" max="9762" width="0" style="184" hidden="1" customWidth="1"/>
    <col min="9763" max="9763" width="12.73046875" style="184" customWidth="1"/>
    <col min="9764" max="9764" width="1" style="184" customWidth="1"/>
    <col min="9765" max="9765" width="4.59765625" style="184" customWidth="1"/>
    <col min="9766" max="9766" width="7.3984375" style="184" customWidth="1"/>
    <col min="9767" max="9972" width="9.1328125" style="184"/>
    <col min="9973" max="9973" width="1.59765625" style="184" customWidth="1"/>
    <col min="9974" max="9974" width="13.265625" style="184" customWidth="1"/>
    <col min="9975" max="9976" width="11.3984375" style="184" customWidth="1"/>
    <col min="9977" max="9978" width="11.265625" style="184" customWidth="1"/>
    <col min="9979" max="9981" width="0" style="184" hidden="1" customWidth="1"/>
    <col min="9982" max="9989" width="11.265625" style="184" customWidth="1"/>
    <col min="9990" max="9997" width="0" style="184" hidden="1" customWidth="1"/>
    <col min="9998" max="9998" width="13.73046875" style="184" customWidth="1"/>
    <col min="9999" max="10001" width="11.265625" style="184" customWidth="1"/>
    <col min="10002" max="10004" width="0" style="184" hidden="1" customWidth="1"/>
    <col min="10005" max="10008" width="11.265625" style="184" customWidth="1"/>
    <col min="10009" max="10011" width="0" style="184" hidden="1" customWidth="1"/>
    <col min="10012" max="10015" width="11.265625" style="184" customWidth="1"/>
    <col min="10016" max="10018" width="0" style="184" hidden="1" customWidth="1"/>
    <col min="10019" max="10019" width="12.73046875" style="184" customWidth="1"/>
    <col min="10020" max="10020" width="1" style="184" customWidth="1"/>
    <col min="10021" max="10021" width="4.59765625" style="184" customWidth="1"/>
    <col min="10022" max="10022" width="7.3984375" style="184" customWidth="1"/>
    <col min="10023" max="10228" width="9.1328125" style="184"/>
    <col min="10229" max="10229" width="1.59765625" style="184" customWidth="1"/>
    <col min="10230" max="10230" width="13.265625" style="184" customWidth="1"/>
    <col min="10231" max="10232" width="11.3984375" style="184" customWidth="1"/>
    <col min="10233" max="10234" width="11.265625" style="184" customWidth="1"/>
    <col min="10235" max="10237" width="0" style="184" hidden="1" customWidth="1"/>
    <col min="10238" max="10245" width="11.265625" style="184" customWidth="1"/>
    <col min="10246" max="10253" width="0" style="184" hidden="1" customWidth="1"/>
    <col min="10254" max="10254" width="13.73046875" style="184" customWidth="1"/>
    <col min="10255" max="10257" width="11.265625" style="184" customWidth="1"/>
    <col min="10258" max="10260" width="0" style="184" hidden="1" customWidth="1"/>
    <col min="10261" max="10264" width="11.265625" style="184" customWidth="1"/>
    <col min="10265" max="10267" width="0" style="184" hidden="1" customWidth="1"/>
    <col min="10268" max="10271" width="11.265625" style="184" customWidth="1"/>
    <col min="10272" max="10274" width="0" style="184" hidden="1" customWidth="1"/>
    <col min="10275" max="10275" width="12.73046875" style="184" customWidth="1"/>
    <col min="10276" max="10276" width="1" style="184" customWidth="1"/>
    <col min="10277" max="10277" width="4.59765625" style="184" customWidth="1"/>
    <col min="10278" max="10278" width="7.3984375" style="184" customWidth="1"/>
    <col min="10279" max="10484" width="9.1328125" style="184"/>
    <col min="10485" max="10485" width="1.59765625" style="184" customWidth="1"/>
    <col min="10486" max="10486" width="13.265625" style="184" customWidth="1"/>
    <col min="10487" max="10488" width="11.3984375" style="184" customWidth="1"/>
    <col min="10489" max="10490" width="11.265625" style="184" customWidth="1"/>
    <col min="10491" max="10493" width="0" style="184" hidden="1" customWidth="1"/>
    <col min="10494" max="10501" width="11.265625" style="184" customWidth="1"/>
    <col min="10502" max="10509" width="0" style="184" hidden="1" customWidth="1"/>
    <col min="10510" max="10510" width="13.73046875" style="184" customWidth="1"/>
    <col min="10511" max="10513" width="11.265625" style="184" customWidth="1"/>
    <col min="10514" max="10516" width="0" style="184" hidden="1" customWidth="1"/>
    <col min="10517" max="10520" width="11.265625" style="184" customWidth="1"/>
    <col min="10521" max="10523" width="0" style="184" hidden="1" customWidth="1"/>
    <col min="10524" max="10527" width="11.265625" style="184" customWidth="1"/>
    <col min="10528" max="10530" width="0" style="184" hidden="1" customWidth="1"/>
    <col min="10531" max="10531" width="12.73046875" style="184" customWidth="1"/>
    <col min="10532" max="10532" width="1" style="184" customWidth="1"/>
    <col min="10533" max="10533" width="4.59765625" style="184" customWidth="1"/>
    <col min="10534" max="10534" width="7.3984375" style="184" customWidth="1"/>
    <col min="10535" max="10740" width="9.1328125" style="184"/>
    <col min="10741" max="10741" width="1.59765625" style="184" customWidth="1"/>
    <col min="10742" max="10742" width="13.265625" style="184" customWidth="1"/>
    <col min="10743" max="10744" width="11.3984375" style="184" customWidth="1"/>
    <col min="10745" max="10746" width="11.265625" style="184" customWidth="1"/>
    <col min="10747" max="10749" width="0" style="184" hidden="1" customWidth="1"/>
    <col min="10750" max="10757" width="11.265625" style="184" customWidth="1"/>
    <col min="10758" max="10765" width="0" style="184" hidden="1" customWidth="1"/>
    <col min="10766" max="10766" width="13.73046875" style="184" customWidth="1"/>
    <col min="10767" max="10769" width="11.265625" style="184" customWidth="1"/>
    <col min="10770" max="10772" width="0" style="184" hidden="1" customWidth="1"/>
    <col min="10773" max="10776" width="11.265625" style="184" customWidth="1"/>
    <col min="10777" max="10779" width="0" style="184" hidden="1" customWidth="1"/>
    <col min="10780" max="10783" width="11.265625" style="184" customWidth="1"/>
    <col min="10784" max="10786" width="0" style="184" hidden="1" customWidth="1"/>
    <col min="10787" max="10787" width="12.73046875" style="184" customWidth="1"/>
    <col min="10788" max="10788" width="1" style="184" customWidth="1"/>
    <col min="10789" max="10789" width="4.59765625" style="184" customWidth="1"/>
    <col min="10790" max="10790" width="7.3984375" style="184" customWidth="1"/>
    <col min="10791" max="10996" width="9.1328125" style="184"/>
    <col min="10997" max="10997" width="1.59765625" style="184" customWidth="1"/>
    <col min="10998" max="10998" width="13.265625" style="184" customWidth="1"/>
    <col min="10999" max="11000" width="11.3984375" style="184" customWidth="1"/>
    <col min="11001" max="11002" width="11.265625" style="184" customWidth="1"/>
    <col min="11003" max="11005" width="0" style="184" hidden="1" customWidth="1"/>
    <col min="11006" max="11013" width="11.265625" style="184" customWidth="1"/>
    <col min="11014" max="11021" width="0" style="184" hidden="1" customWidth="1"/>
    <col min="11022" max="11022" width="13.73046875" style="184" customWidth="1"/>
    <col min="11023" max="11025" width="11.265625" style="184" customWidth="1"/>
    <col min="11026" max="11028" width="0" style="184" hidden="1" customWidth="1"/>
    <col min="11029" max="11032" width="11.265625" style="184" customWidth="1"/>
    <col min="11033" max="11035" width="0" style="184" hidden="1" customWidth="1"/>
    <col min="11036" max="11039" width="11.265625" style="184" customWidth="1"/>
    <col min="11040" max="11042" width="0" style="184" hidden="1" customWidth="1"/>
    <col min="11043" max="11043" width="12.73046875" style="184" customWidth="1"/>
    <col min="11044" max="11044" width="1" style="184" customWidth="1"/>
    <col min="11045" max="11045" width="4.59765625" style="184" customWidth="1"/>
    <col min="11046" max="11046" width="7.3984375" style="184" customWidth="1"/>
    <col min="11047" max="11252" width="9.1328125" style="184"/>
    <col min="11253" max="11253" width="1.59765625" style="184" customWidth="1"/>
    <col min="11254" max="11254" width="13.265625" style="184" customWidth="1"/>
    <col min="11255" max="11256" width="11.3984375" style="184" customWidth="1"/>
    <col min="11257" max="11258" width="11.265625" style="184" customWidth="1"/>
    <col min="11259" max="11261" width="0" style="184" hidden="1" customWidth="1"/>
    <col min="11262" max="11269" width="11.265625" style="184" customWidth="1"/>
    <col min="11270" max="11277" width="0" style="184" hidden="1" customWidth="1"/>
    <col min="11278" max="11278" width="13.73046875" style="184" customWidth="1"/>
    <col min="11279" max="11281" width="11.265625" style="184" customWidth="1"/>
    <col min="11282" max="11284" width="0" style="184" hidden="1" customWidth="1"/>
    <col min="11285" max="11288" width="11.265625" style="184" customWidth="1"/>
    <col min="11289" max="11291" width="0" style="184" hidden="1" customWidth="1"/>
    <col min="11292" max="11295" width="11.265625" style="184" customWidth="1"/>
    <col min="11296" max="11298" width="0" style="184" hidden="1" customWidth="1"/>
    <col min="11299" max="11299" width="12.73046875" style="184" customWidth="1"/>
    <col min="11300" max="11300" width="1" style="184" customWidth="1"/>
    <col min="11301" max="11301" width="4.59765625" style="184" customWidth="1"/>
    <col min="11302" max="11302" width="7.3984375" style="184" customWidth="1"/>
    <col min="11303" max="11508" width="9.1328125" style="184"/>
    <col min="11509" max="11509" width="1.59765625" style="184" customWidth="1"/>
    <col min="11510" max="11510" width="13.265625" style="184" customWidth="1"/>
    <col min="11511" max="11512" width="11.3984375" style="184" customWidth="1"/>
    <col min="11513" max="11514" width="11.265625" style="184" customWidth="1"/>
    <col min="11515" max="11517" width="0" style="184" hidden="1" customWidth="1"/>
    <col min="11518" max="11525" width="11.265625" style="184" customWidth="1"/>
    <col min="11526" max="11533" width="0" style="184" hidden="1" customWidth="1"/>
    <col min="11534" max="11534" width="13.73046875" style="184" customWidth="1"/>
    <col min="11535" max="11537" width="11.265625" style="184" customWidth="1"/>
    <col min="11538" max="11540" width="0" style="184" hidden="1" customWidth="1"/>
    <col min="11541" max="11544" width="11.265625" style="184" customWidth="1"/>
    <col min="11545" max="11547" width="0" style="184" hidden="1" customWidth="1"/>
    <col min="11548" max="11551" width="11.265625" style="184" customWidth="1"/>
    <col min="11552" max="11554" width="0" style="184" hidden="1" customWidth="1"/>
    <col min="11555" max="11555" width="12.73046875" style="184" customWidth="1"/>
    <col min="11556" max="11556" width="1" style="184" customWidth="1"/>
    <col min="11557" max="11557" width="4.59765625" style="184" customWidth="1"/>
    <col min="11558" max="11558" width="7.3984375" style="184" customWidth="1"/>
    <col min="11559" max="11764" width="9.1328125" style="184"/>
    <col min="11765" max="11765" width="1.59765625" style="184" customWidth="1"/>
    <col min="11766" max="11766" width="13.265625" style="184" customWidth="1"/>
    <col min="11767" max="11768" width="11.3984375" style="184" customWidth="1"/>
    <col min="11769" max="11770" width="11.265625" style="184" customWidth="1"/>
    <col min="11771" max="11773" width="0" style="184" hidden="1" customWidth="1"/>
    <col min="11774" max="11781" width="11.265625" style="184" customWidth="1"/>
    <col min="11782" max="11789" width="0" style="184" hidden="1" customWidth="1"/>
    <col min="11790" max="11790" width="13.73046875" style="184" customWidth="1"/>
    <col min="11791" max="11793" width="11.265625" style="184" customWidth="1"/>
    <col min="11794" max="11796" width="0" style="184" hidden="1" customWidth="1"/>
    <col min="11797" max="11800" width="11.265625" style="184" customWidth="1"/>
    <col min="11801" max="11803" width="0" style="184" hidden="1" customWidth="1"/>
    <col min="11804" max="11807" width="11.265625" style="184" customWidth="1"/>
    <col min="11808" max="11810" width="0" style="184" hidden="1" customWidth="1"/>
    <col min="11811" max="11811" width="12.73046875" style="184" customWidth="1"/>
    <col min="11812" max="11812" width="1" style="184" customWidth="1"/>
    <col min="11813" max="11813" width="4.59765625" style="184" customWidth="1"/>
    <col min="11814" max="11814" width="7.3984375" style="184" customWidth="1"/>
    <col min="11815" max="12020" width="9.1328125" style="184"/>
    <col min="12021" max="12021" width="1.59765625" style="184" customWidth="1"/>
    <col min="12022" max="12022" width="13.265625" style="184" customWidth="1"/>
    <col min="12023" max="12024" width="11.3984375" style="184" customWidth="1"/>
    <col min="12025" max="12026" width="11.265625" style="184" customWidth="1"/>
    <col min="12027" max="12029" width="0" style="184" hidden="1" customWidth="1"/>
    <col min="12030" max="12037" width="11.265625" style="184" customWidth="1"/>
    <col min="12038" max="12045" width="0" style="184" hidden="1" customWidth="1"/>
    <col min="12046" max="12046" width="13.73046875" style="184" customWidth="1"/>
    <col min="12047" max="12049" width="11.265625" style="184" customWidth="1"/>
    <col min="12050" max="12052" width="0" style="184" hidden="1" customWidth="1"/>
    <col min="12053" max="12056" width="11.265625" style="184" customWidth="1"/>
    <col min="12057" max="12059" width="0" style="184" hidden="1" customWidth="1"/>
    <col min="12060" max="12063" width="11.265625" style="184" customWidth="1"/>
    <col min="12064" max="12066" width="0" style="184" hidden="1" customWidth="1"/>
    <col min="12067" max="12067" width="12.73046875" style="184" customWidth="1"/>
    <col min="12068" max="12068" width="1" style="184" customWidth="1"/>
    <col min="12069" max="12069" width="4.59765625" style="184" customWidth="1"/>
    <col min="12070" max="12070" width="7.3984375" style="184" customWidth="1"/>
    <col min="12071" max="12276" width="9.1328125" style="184"/>
    <col min="12277" max="12277" width="1.59765625" style="184" customWidth="1"/>
    <col min="12278" max="12278" width="13.265625" style="184" customWidth="1"/>
    <col min="12279" max="12280" width="11.3984375" style="184" customWidth="1"/>
    <col min="12281" max="12282" width="11.265625" style="184" customWidth="1"/>
    <col min="12283" max="12285" width="0" style="184" hidden="1" customWidth="1"/>
    <col min="12286" max="12293" width="11.265625" style="184" customWidth="1"/>
    <col min="12294" max="12301" width="0" style="184" hidden="1" customWidth="1"/>
    <col min="12302" max="12302" width="13.73046875" style="184" customWidth="1"/>
    <col min="12303" max="12305" width="11.265625" style="184" customWidth="1"/>
    <col min="12306" max="12308" width="0" style="184" hidden="1" customWidth="1"/>
    <col min="12309" max="12312" width="11.265625" style="184" customWidth="1"/>
    <col min="12313" max="12315" width="0" style="184" hidden="1" customWidth="1"/>
    <col min="12316" max="12319" width="11.265625" style="184" customWidth="1"/>
    <col min="12320" max="12322" width="0" style="184" hidden="1" customWidth="1"/>
    <col min="12323" max="12323" width="12.73046875" style="184" customWidth="1"/>
    <col min="12324" max="12324" width="1" style="184" customWidth="1"/>
    <col min="12325" max="12325" width="4.59765625" style="184" customWidth="1"/>
    <col min="12326" max="12326" width="7.3984375" style="184" customWidth="1"/>
    <col min="12327" max="12532" width="9.1328125" style="184"/>
    <col min="12533" max="12533" width="1.59765625" style="184" customWidth="1"/>
    <col min="12534" max="12534" width="13.265625" style="184" customWidth="1"/>
    <col min="12535" max="12536" width="11.3984375" style="184" customWidth="1"/>
    <col min="12537" max="12538" width="11.265625" style="184" customWidth="1"/>
    <col min="12539" max="12541" width="0" style="184" hidden="1" customWidth="1"/>
    <col min="12542" max="12549" width="11.265625" style="184" customWidth="1"/>
    <col min="12550" max="12557" width="0" style="184" hidden="1" customWidth="1"/>
    <col min="12558" max="12558" width="13.73046875" style="184" customWidth="1"/>
    <col min="12559" max="12561" width="11.265625" style="184" customWidth="1"/>
    <col min="12562" max="12564" width="0" style="184" hidden="1" customWidth="1"/>
    <col min="12565" max="12568" width="11.265625" style="184" customWidth="1"/>
    <col min="12569" max="12571" width="0" style="184" hidden="1" customWidth="1"/>
    <col min="12572" max="12575" width="11.265625" style="184" customWidth="1"/>
    <col min="12576" max="12578" width="0" style="184" hidden="1" customWidth="1"/>
    <col min="12579" max="12579" width="12.73046875" style="184" customWidth="1"/>
    <col min="12580" max="12580" width="1" style="184" customWidth="1"/>
    <col min="12581" max="12581" width="4.59765625" style="184" customWidth="1"/>
    <col min="12582" max="12582" width="7.3984375" style="184" customWidth="1"/>
    <col min="12583" max="12788" width="9.1328125" style="184"/>
    <col min="12789" max="12789" width="1.59765625" style="184" customWidth="1"/>
    <col min="12790" max="12790" width="13.265625" style="184" customWidth="1"/>
    <col min="12791" max="12792" width="11.3984375" style="184" customWidth="1"/>
    <col min="12793" max="12794" width="11.265625" style="184" customWidth="1"/>
    <col min="12795" max="12797" width="0" style="184" hidden="1" customWidth="1"/>
    <col min="12798" max="12805" width="11.265625" style="184" customWidth="1"/>
    <col min="12806" max="12813" width="0" style="184" hidden="1" customWidth="1"/>
    <col min="12814" max="12814" width="13.73046875" style="184" customWidth="1"/>
    <col min="12815" max="12817" width="11.265625" style="184" customWidth="1"/>
    <col min="12818" max="12820" width="0" style="184" hidden="1" customWidth="1"/>
    <col min="12821" max="12824" width="11.265625" style="184" customWidth="1"/>
    <col min="12825" max="12827" width="0" style="184" hidden="1" customWidth="1"/>
    <col min="12828" max="12831" width="11.265625" style="184" customWidth="1"/>
    <col min="12832" max="12834" width="0" style="184" hidden="1" customWidth="1"/>
    <col min="12835" max="12835" width="12.73046875" style="184" customWidth="1"/>
    <col min="12836" max="12836" width="1" style="184" customWidth="1"/>
    <col min="12837" max="12837" width="4.59765625" style="184" customWidth="1"/>
    <col min="12838" max="12838" width="7.3984375" style="184" customWidth="1"/>
    <col min="12839" max="13044" width="9.1328125" style="184"/>
    <col min="13045" max="13045" width="1.59765625" style="184" customWidth="1"/>
    <col min="13046" max="13046" width="13.265625" style="184" customWidth="1"/>
    <col min="13047" max="13048" width="11.3984375" style="184" customWidth="1"/>
    <col min="13049" max="13050" width="11.265625" style="184" customWidth="1"/>
    <col min="13051" max="13053" width="0" style="184" hidden="1" customWidth="1"/>
    <col min="13054" max="13061" width="11.265625" style="184" customWidth="1"/>
    <col min="13062" max="13069" width="0" style="184" hidden="1" customWidth="1"/>
    <col min="13070" max="13070" width="13.73046875" style="184" customWidth="1"/>
    <col min="13071" max="13073" width="11.265625" style="184" customWidth="1"/>
    <col min="13074" max="13076" width="0" style="184" hidden="1" customWidth="1"/>
    <col min="13077" max="13080" width="11.265625" style="184" customWidth="1"/>
    <col min="13081" max="13083" width="0" style="184" hidden="1" customWidth="1"/>
    <col min="13084" max="13087" width="11.265625" style="184" customWidth="1"/>
    <col min="13088" max="13090" width="0" style="184" hidden="1" customWidth="1"/>
    <col min="13091" max="13091" width="12.73046875" style="184" customWidth="1"/>
    <col min="13092" max="13092" width="1" style="184" customWidth="1"/>
    <col min="13093" max="13093" width="4.59765625" style="184" customWidth="1"/>
    <col min="13094" max="13094" width="7.3984375" style="184" customWidth="1"/>
    <col min="13095" max="13300" width="9.1328125" style="184"/>
    <col min="13301" max="13301" width="1.59765625" style="184" customWidth="1"/>
    <col min="13302" max="13302" width="13.265625" style="184" customWidth="1"/>
    <col min="13303" max="13304" width="11.3984375" style="184" customWidth="1"/>
    <col min="13305" max="13306" width="11.265625" style="184" customWidth="1"/>
    <col min="13307" max="13309" width="0" style="184" hidden="1" customWidth="1"/>
    <col min="13310" max="13317" width="11.265625" style="184" customWidth="1"/>
    <col min="13318" max="13325" width="0" style="184" hidden="1" customWidth="1"/>
    <col min="13326" max="13326" width="13.73046875" style="184" customWidth="1"/>
    <col min="13327" max="13329" width="11.265625" style="184" customWidth="1"/>
    <col min="13330" max="13332" width="0" style="184" hidden="1" customWidth="1"/>
    <col min="13333" max="13336" width="11.265625" style="184" customWidth="1"/>
    <col min="13337" max="13339" width="0" style="184" hidden="1" customWidth="1"/>
    <col min="13340" max="13343" width="11.265625" style="184" customWidth="1"/>
    <col min="13344" max="13346" width="0" style="184" hidden="1" customWidth="1"/>
    <col min="13347" max="13347" width="12.73046875" style="184" customWidth="1"/>
    <col min="13348" max="13348" width="1" style="184" customWidth="1"/>
    <col min="13349" max="13349" width="4.59765625" style="184" customWidth="1"/>
    <col min="13350" max="13350" width="7.3984375" style="184" customWidth="1"/>
    <col min="13351" max="13556" width="9.1328125" style="184"/>
    <col min="13557" max="13557" width="1.59765625" style="184" customWidth="1"/>
    <col min="13558" max="13558" width="13.265625" style="184" customWidth="1"/>
    <col min="13559" max="13560" width="11.3984375" style="184" customWidth="1"/>
    <col min="13561" max="13562" width="11.265625" style="184" customWidth="1"/>
    <col min="13563" max="13565" width="0" style="184" hidden="1" customWidth="1"/>
    <col min="13566" max="13573" width="11.265625" style="184" customWidth="1"/>
    <col min="13574" max="13581" width="0" style="184" hidden="1" customWidth="1"/>
    <col min="13582" max="13582" width="13.73046875" style="184" customWidth="1"/>
    <col min="13583" max="13585" width="11.265625" style="184" customWidth="1"/>
    <col min="13586" max="13588" width="0" style="184" hidden="1" customWidth="1"/>
    <col min="13589" max="13592" width="11.265625" style="184" customWidth="1"/>
    <col min="13593" max="13595" width="0" style="184" hidden="1" customWidth="1"/>
    <col min="13596" max="13599" width="11.265625" style="184" customWidth="1"/>
    <col min="13600" max="13602" width="0" style="184" hidden="1" customWidth="1"/>
    <col min="13603" max="13603" width="12.73046875" style="184" customWidth="1"/>
    <col min="13604" max="13604" width="1" style="184" customWidth="1"/>
    <col min="13605" max="13605" width="4.59765625" style="184" customWidth="1"/>
    <col min="13606" max="13606" width="7.3984375" style="184" customWidth="1"/>
    <col min="13607" max="13812" width="9.1328125" style="184"/>
    <col min="13813" max="13813" width="1.59765625" style="184" customWidth="1"/>
    <col min="13814" max="13814" width="13.265625" style="184" customWidth="1"/>
    <col min="13815" max="13816" width="11.3984375" style="184" customWidth="1"/>
    <col min="13817" max="13818" width="11.265625" style="184" customWidth="1"/>
    <col min="13819" max="13821" width="0" style="184" hidden="1" customWidth="1"/>
    <col min="13822" max="13829" width="11.265625" style="184" customWidth="1"/>
    <col min="13830" max="13837" width="0" style="184" hidden="1" customWidth="1"/>
    <col min="13838" max="13838" width="13.73046875" style="184" customWidth="1"/>
    <col min="13839" max="13841" width="11.265625" style="184" customWidth="1"/>
    <col min="13842" max="13844" width="0" style="184" hidden="1" customWidth="1"/>
    <col min="13845" max="13848" width="11.265625" style="184" customWidth="1"/>
    <col min="13849" max="13851" width="0" style="184" hidden="1" customWidth="1"/>
    <col min="13852" max="13855" width="11.265625" style="184" customWidth="1"/>
    <col min="13856" max="13858" width="0" style="184" hidden="1" customWidth="1"/>
    <col min="13859" max="13859" width="12.73046875" style="184" customWidth="1"/>
    <col min="13860" max="13860" width="1" style="184" customWidth="1"/>
    <col min="13861" max="13861" width="4.59765625" style="184" customWidth="1"/>
    <col min="13862" max="13862" width="7.3984375" style="184" customWidth="1"/>
    <col min="13863" max="14068" width="9.1328125" style="184"/>
    <col min="14069" max="14069" width="1.59765625" style="184" customWidth="1"/>
    <col min="14070" max="14070" width="13.265625" style="184" customWidth="1"/>
    <col min="14071" max="14072" width="11.3984375" style="184" customWidth="1"/>
    <col min="14073" max="14074" width="11.265625" style="184" customWidth="1"/>
    <col min="14075" max="14077" width="0" style="184" hidden="1" customWidth="1"/>
    <col min="14078" max="14085" width="11.265625" style="184" customWidth="1"/>
    <col min="14086" max="14093" width="0" style="184" hidden="1" customWidth="1"/>
    <col min="14094" max="14094" width="13.73046875" style="184" customWidth="1"/>
    <col min="14095" max="14097" width="11.265625" style="184" customWidth="1"/>
    <col min="14098" max="14100" width="0" style="184" hidden="1" customWidth="1"/>
    <col min="14101" max="14104" width="11.265625" style="184" customWidth="1"/>
    <col min="14105" max="14107" width="0" style="184" hidden="1" customWidth="1"/>
    <col min="14108" max="14111" width="11.265625" style="184" customWidth="1"/>
    <col min="14112" max="14114" width="0" style="184" hidden="1" customWidth="1"/>
    <col min="14115" max="14115" width="12.73046875" style="184" customWidth="1"/>
    <col min="14116" max="14116" width="1" style="184" customWidth="1"/>
    <col min="14117" max="14117" width="4.59765625" style="184" customWidth="1"/>
    <col min="14118" max="14118" width="7.3984375" style="184" customWidth="1"/>
    <col min="14119" max="14324" width="9.1328125" style="184"/>
    <col min="14325" max="14325" width="1.59765625" style="184" customWidth="1"/>
    <col min="14326" max="14326" width="13.265625" style="184" customWidth="1"/>
    <col min="14327" max="14328" width="11.3984375" style="184" customWidth="1"/>
    <col min="14329" max="14330" width="11.265625" style="184" customWidth="1"/>
    <col min="14331" max="14333" width="0" style="184" hidden="1" customWidth="1"/>
    <col min="14334" max="14341" width="11.265625" style="184" customWidth="1"/>
    <col min="14342" max="14349" width="0" style="184" hidden="1" customWidth="1"/>
    <col min="14350" max="14350" width="13.73046875" style="184" customWidth="1"/>
    <col min="14351" max="14353" width="11.265625" style="184" customWidth="1"/>
    <col min="14354" max="14356" width="0" style="184" hidden="1" customWidth="1"/>
    <col min="14357" max="14360" width="11.265625" style="184" customWidth="1"/>
    <col min="14361" max="14363" width="0" style="184" hidden="1" customWidth="1"/>
    <col min="14364" max="14367" width="11.265625" style="184" customWidth="1"/>
    <col min="14368" max="14370" width="0" style="184" hidden="1" customWidth="1"/>
    <col min="14371" max="14371" width="12.73046875" style="184" customWidth="1"/>
    <col min="14372" max="14372" width="1" style="184" customWidth="1"/>
    <col min="14373" max="14373" width="4.59765625" style="184" customWidth="1"/>
    <col min="14374" max="14374" width="7.3984375" style="184" customWidth="1"/>
    <col min="14375" max="14580" width="9.1328125" style="184"/>
    <col min="14581" max="14581" width="1.59765625" style="184" customWidth="1"/>
    <col min="14582" max="14582" width="13.265625" style="184" customWidth="1"/>
    <col min="14583" max="14584" width="11.3984375" style="184" customWidth="1"/>
    <col min="14585" max="14586" width="11.265625" style="184" customWidth="1"/>
    <col min="14587" max="14589" width="0" style="184" hidden="1" customWidth="1"/>
    <col min="14590" max="14597" width="11.265625" style="184" customWidth="1"/>
    <col min="14598" max="14605" width="0" style="184" hidden="1" customWidth="1"/>
    <col min="14606" max="14606" width="13.73046875" style="184" customWidth="1"/>
    <col min="14607" max="14609" width="11.265625" style="184" customWidth="1"/>
    <col min="14610" max="14612" width="0" style="184" hidden="1" customWidth="1"/>
    <col min="14613" max="14616" width="11.265625" style="184" customWidth="1"/>
    <col min="14617" max="14619" width="0" style="184" hidden="1" customWidth="1"/>
    <col min="14620" max="14623" width="11.265625" style="184" customWidth="1"/>
    <col min="14624" max="14626" width="0" style="184" hidden="1" customWidth="1"/>
    <col min="14627" max="14627" width="12.73046875" style="184" customWidth="1"/>
    <col min="14628" max="14628" width="1" style="184" customWidth="1"/>
    <col min="14629" max="14629" width="4.59765625" style="184" customWidth="1"/>
    <col min="14630" max="14630" width="7.3984375" style="184" customWidth="1"/>
    <col min="14631" max="14836" width="9.1328125" style="184"/>
    <col min="14837" max="14837" width="1.59765625" style="184" customWidth="1"/>
    <col min="14838" max="14838" width="13.265625" style="184" customWidth="1"/>
    <col min="14839" max="14840" width="11.3984375" style="184" customWidth="1"/>
    <col min="14841" max="14842" width="11.265625" style="184" customWidth="1"/>
    <col min="14843" max="14845" width="0" style="184" hidden="1" customWidth="1"/>
    <col min="14846" max="14853" width="11.265625" style="184" customWidth="1"/>
    <col min="14854" max="14861" width="0" style="184" hidden="1" customWidth="1"/>
    <col min="14862" max="14862" width="13.73046875" style="184" customWidth="1"/>
    <col min="14863" max="14865" width="11.265625" style="184" customWidth="1"/>
    <col min="14866" max="14868" width="0" style="184" hidden="1" customWidth="1"/>
    <col min="14869" max="14872" width="11.265625" style="184" customWidth="1"/>
    <col min="14873" max="14875" width="0" style="184" hidden="1" customWidth="1"/>
    <col min="14876" max="14879" width="11.265625" style="184" customWidth="1"/>
    <col min="14880" max="14882" width="0" style="184" hidden="1" customWidth="1"/>
    <col min="14883" max="14883" width="12.73046875" style="184" customWidth="1"/>
    <col min="14884" max="14884" width="1" style="184" customWidth="1"/>
    <col min="14885" max="14885" width="4.59765625" style="184" customWidth="1"/>
    <col min="14886" max="14886" width="7.3984375" style="184" customWidth="1"/>
    <col min="14887" max="15092" width="9.1328125" style="184"/>
    <col min="15093" max="15093" width="1.59765625" style="184" customWidth="1"/>
    <col min="15094" max="15094" width="13.265625" style="184" customWidth="1"/>
    <col min="15095" max="15096" width="11.3984375" style="184" customWidth="1"/>
    <col min="15097" max="15098" width="11.265625" style="184" customWidth="1"/>
    <col min="15099" max="15101" width="0" style="184" hidden="1" customWidth="1"/>
    <col min="15102" max="15109" width="11.265625" style="184" customWidth="1"/>
    <col min="15110" max="15117" width="0" style="184" hidden="1" customWidth="1"/>
    <col min="15118" max="15118" width="13.73046875" style="184" customWidth="1"/>
    <col min="15119" max="15121" width="11.265625" style="184" customWidth="1"/>
    <col min="15122" max="15124" width="0" style="184" hidden="1" customWidth="1"/>
    <col min="15125" max="15128" width="11.265625" style="184" customWidth="1"/>
    <col min="15129" max="15131" width="0" style="184" hidden="1" customWidth="1"/>
    <col min="15132" max="15135" width="11.265625" style="184" customWidth="1"/>
    <col min="15136" max="15138" width="0" style="184" hidden="1" customWidth="1"/>
    <col min="15139" max="15139" width="12.73046875" style="184" customWidth="1"/>
    <col min="15140" max="15140" width="1" style="184" customWidth="1"/>
    <col min="15141" max="15141" width="4.59765625" style="184" customWidth="1"/>
    <col min="15142" max="15142" width="7.3984375" style="184" customWidth="1"/>
    <col min="15143" max="15348" width="9.1328125" style="184"/>
    <col min="15349" max="15349" width="1.59765625" style="184" customWidth="1"/>
    <col min="15350" max="15350" width="13.265625" style="184" customWidth="1"/>
    <col min="15351" max="15352" width="11.3984375" style="184" customWidth="1"/>
    <col min="15353" max="15354" width="11.265625" style="184" customWidth="1"/>
    <col min="15355" max="15357" width="0" style="184" hidden="1" customWidth="1"/>
    <col min="15358" max="15365" width="11.265625" style="184" customWidth="1"/>
    <col min="15366" max="15373" width="0" style="184" hidden="1" customWidth="1"/>
    <col min="15374" max="15374" width="13.73046875" style="184" customWidth="1"/>
    <col min="15375" max="15377" width="11.265625" style="184" customWidth="1"/>
    <col min="15378" max="15380" width="0" style="184" hidden="1" customWidth="1"/>
    <col min="15381" max="15384" width="11.265625" style="184" customWidth="1"/>
    <col min="15385" max="15387" width="0" style="184" hidden="1" customWidth="1"/>
    <col min="15388" max="15391" width="11.265625" style="184" customWidth="1"/>
    <col min="15392" max="15394" width="0" style="184" hidden="1" customWidth="1"/>
    <col min="15395" max="15395" width="12.73046875" style="184" customWidth="1"/>
    <col min="15396" max="15396" width="1" style="184" customWidth="1"/>
    <col min="15397" max="15397" width="4.59765625" style="184" customWidth="1"/>
    <col min="15398" max="15398" width="7.3984375" style="184" customWidth="1"/>
    <col min="15399" max="15604" width="9.1328125" style="184"/>
    <col min="15605" max="15605" width="1.59765625" style="184" customWidth="1"/>
    <col min="15606" max="15606" width="13.265625" style="184" customWidth="1"/>
    <col min="15607" max="15608" width="11.3984375" style="184" customWidth="1"/>
    <col min="15609" max="15610" width="11.265625" style="184" customWidth="1"/>
    <col min="15611" max="15613" width="0" style="184" hidden="1" customWidth="1"/>
    <col min="15614" max="15621" width="11.265625" style="184" customWidth="1"/>
    <col min="15622" max="15629" width="0" style="184" hidden="1" customWidth="1"/>
    <col min="15630" max="15630" width="13.73046875" style="184" customWidth="1"/>
    <col min="15631" max="15633" width="11.265625" style="184" customWidth="1"/>
    <col min="15634" max="15636" width="0" style="184" hidden="1" customWidth="1"/>
    <col min="15637" max="15640" width="11.265625" style="184" customWidth="1"/>
    <col min="15641" max="15643" width="0" style="184" hidden="1" customWidth="1"/>
    <col min="15644" max="15647" width="11.265625" style="184" customWidth="1"/>
    <col min="15648" max="15650" width="0" style="184" hidden="1" customWidth="1"/>
    <col min="15651" max="15651" width="12.73046875" style="184" customWidth="1"/>
    <col min="15652" max="15652" width="1" style="184" customWidth="1"/>
    <col min="15653" max="15653" width="4.59765625" style="184" customWidth="1"/>
    <col min="15654" max="15654" width="7.3984375" style="184" customWidth="1"/>
    <col min="15655" max="15860" width="9.1328125" style="184"/>
    <col min="15861" max="15861" width="1.59765625" style="184" customWidth="1"/>
    <col min="15862" max="15862" width="13.265625" style="184" customWidth="1"/>
    <col min="15863" max="15864" width="11.3984375" style="184" customWidth="1"/>
    <col min="15865" max="15866" width="11.265625" style="184" customWidth="1"/>
    <col min="15867" max="15869" width="0" style="184" hidden="1" customWidth="1"/>
    <col min="15870" max="15877" width="11.265625" style="184" customWidth="1"/>
    <col min="15878" max="15885" width="0" style="184" hidden="1" customWidth="1"/>
    <col min="15886" max="15886" width="13.73046875" style="184" customWidth="1"/>
    <col min="15887" max="15889" width="11.265625" style="184" customWidth="1"/>
    <col min="15890" max="15892" width="0" style="184" hidden="1" customWidth="1"/>
    <col min="15893" max="15896" width="11.265625" style="184" customWidth="1"/>
    <col min="15897" max="15899" width="0" style="184" hidden="1" customWidth="1"/>
    <col min="15900" max="15903" width="11.265625" style="184" customWidth="1"/>
    <col min="15904" max="15906" width="0" style="184" hidden="1" customWidth="1"/>
    <col min="15907" max="15907" width="12.73046875" style="184" customWidth="1"/>
    <col min="15908" max="15908" width="1" style="184" customWidth="1"/>
    <col min="15909" max="15909" width="4.59765625" style="184" customWidth="1"/>
    <col min="15910" max="15910" width="7.3984375" style="184" customWidth="1"/>
    <col min="15911" max="16116" width="9.1328125" style="184"/>
    <col min="16117" max="16117" width="1.59765625" style="184" customWidth="1"/>
    <col min="16118" max="16118" width="13.265625" style="184" customWidth="1"/>
    <col min="16119" max="16120" width="11.3984375" style="184" customWidth="1"/>
    <col min="16121" max="16122" width="11.265625" style="184" customWidth="1"/>
    <col min="16123" max="16125" width="0" style="184" hidden="1" customWidth="1"/>
    <col min="16126" max="16133" width="11.265625" style="184" customWidth="1"/>
    <col min="16134" max="16141" width="0" style="184" hidden="1" customWidth="1"/>
    <col min="16142" max="16142" width="13.73046875" style="184" customWidth="1"/>
    <col min="16143" max="16145" width="11.265625" style="184" customWidth="1"/>
    <col min="16146" max="16148" width="0" style="184" hidden="1" customWidth="1"/>
    <col min="16149" max="16152" width="11.265625" style="184" customWidth="1"/>
    <col min="16153" max="16155" width="0" style="184" hidden="1" customWidth="1"/>
    <col min="16156" max="16159" width="11.265625" style="184" customWidth="1"/>
    <col min="16160" max="16162" width="0" style="184" hidden="1" customWidth="1"/>
    <col min="16163" max="16163" width="12.73046875" style="184" customWidth="1"/>
    <col min="16164" max="16164" width="1" style="184" customWidth="1"/>
    <col min="16165" max="16165" width="4.59765625" style="184" customWidth="1"/>
    <col min="16166" max="16166" width="7.3984375" style="184" customWidth="1"/>
    <col min="16167" max="16372" width="9.1328125" style="184"/>
    <col min="16373" max="16384" width="9.1328125" style="184" customWidth="1"/>
  </cols>
  <sheetData>
    <row r="1" spans="2:36" ht="27" customHeight="1" x14ac:dyDescent="0.4">
      <c r="B1" s="184" t="s">
        <v>8698</v>
      </c>
    </row>
    <row r="2" spans="2:36" ht="35.25" customHeight="1" x14ac:dyDescent="0.4">
      <c r="B2" s="385" t="s">
        <v>8699</v>
      </c>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row>
    <row r="3" spans="2:36" ht="18" customHeight="1" x14ac:dyDescent="0.4">
      <c r="S3" s="184" t="s">
        <v>8536</v>
      </c>
      <c r="Z3" s="184" t="s">
        <v>8536</v>
      </c>
    </row>
    <row r="4" spans="2:36" ht="32.25" customHeight="1" x14ac:dyDescent="0.4">
      <c r="B4" s="386" t="s">
        <v>2</v>
      </c>
      <c r="C4" s="389" t="s">
        <v>28</v>
      </c>
      <c r="D4" s="389"/>
      <c r="E4" s="389"/>
      <c r="F4" s="389"/>
      <c r="G4" s="389"/>
      <c r="H4" s="389"/>
      <c r="I4" s="389"/>
      <c r="J4" s="273" t="s">
        <v>8700</v>
      </c>
      <c r="K4" s="273"/>
      <c r="L4" s="273"/>
      <c r="M4" s="273"/>
      <c r="N4" s="382" t="s">
        <v>8701</v>
      </c>
      <c r="O4" s="382"/>
      <c r="P4" s="382"/>
      <c r="Q4" s="382"/>
      <c r="R4" s="382"/>
      <c r="S4" s="382"/>
      <c r="T4" s="382"/>
      <c r="U4" s="389" t="s">
        <v>8702</v>
      </c>
      <c r="V4" s="389"/>
      <c r="W4" s="389"/>
      <c r="X4" s="389"/>
      <c r="Y4" s="389"/>
      <c r="Z4" s="389"/>
      <c r="AA4" s="389"/>
      <c r="AB4" s="389" t="s">
        <v>8703</v>
      </c>
      <c r="AC4" s="389"/>
      <c r="AD4" s="389"/>
      <c r="AE4" s="389"/>
      <c r="AF4" s="389"/>
      <c r="AG4" s="389"/>
      <c r="AH4" s="389"/>
      <c r="AI4" s="386" t="s">
        <v>4</v>
      </c>
      <c r="AJ4" s="233"/>
    </row>
    <row r="5" spans="2:36" s="233" customFormat="1" ht="9.75" customHeight="1" x14ac:dyDescent="0.4">
      <c r="B5" s="387"/>
      <c r="C5" s="383" t="s">
        <v>8537</v>
      </c>
      <c r="D5" s="382" t="s">
        <v>8760</v>
      </c>
      <c r="E5" s="383" t="s">
        <v>8749</v>
      </c>
      <c r="F5" s="383" t="s">
        <v>8713</v>
      </c>
      <c r="G5" s="390" t="s">
        <v>8539</v>
      </c>
      <c r="H5" s="274"/>
      <c r="I5" s="234"/>
      <c r="J5" s="382" t="s">
        <v>8537</v>
      </c>
      <c r="K5" s="382" t="s">
        <v>8760</v>
      </c>
      <c r="L5" s="383" t="s">
        <v>8749</v>
      </c>
      <c r="M5" s="383" t="s">
        <v>8713</v>
      </c>
      <c r="N5" s="382" t="s">
        <v>8537</v>
      </c>
      <c r="O5" s="382" t="s">
        <v>8760</v>
      </c>
      <c r="P5" s="383" t="s">
        <v>8749</v>
      </c>
      <c r="Q5" s="383" t="s">
        <v>8713</v>
      </c>
      <c r="R5" s="381" t="s">
        <v>8539</v>
      </c>
      <c r="S5" s="275"/>
      <c r="T5" s="276"/>
      <c r="U5" s="382" t="s">
        <v>8537</v>
      </c>
      <c r="V5" s="382" t="s">
        <v>8760</v>
      </c>
      <c r="W5" s="383" t="s">
        <v>8749</v>
      </c>
      <c r="X5" s="383" t="s">
        <v>8713</v>
      </c>
      <c r="Y5" s="381" t="s">
        <v>8539</v>
      </c>
      <c r="Z5" s="275"/>
      <c r="AA5" s="276"/>
      <c r="AB5" s="382" t="s">
        <v>8537</v>
      </c>
      <c r="AC5" s="382" t="s">
        <v>8760</v>
      </c>
      <c r="AD5" s="383" t="s">
        <v>8749</v>
      </c>
      <c r="AE5" s="383" t="s">
        <v>8713</v>
      </c>
      <c r="AF5" s="381" t="s">
        <v>8539</v>
      </c>
      <c r="AG5" s="275"/>
      <c r="AH5" s="276"/>
      <c r="AI5" s="387"/>
    </row>
    <row r="6" spans="2:36" s="233" customFormat="1" ht="48" customHeight="1" x14ac:dyDescent="0.4">
      <c r="B6" s="388"/>
      <c r="C6" s="384"/>
      <c r="D6" s="382"/>
      <c r="E6" s="384"/>
      <c r="F6" s="384"/>
      <c r="G6" s="384"/>
      <c r="H6" s="284" t="s">
        <v>8540</v>
      </c>
      <c r="I6" s="235" t="s">
        <v>8541</v>
      </c>
      <c r="J6" s="382"/>
      <c r="K6" s="382"/>
      <c r="L6" s="384"/>
      <c r="M6" s="384"/>
      <c r="N6" s="382"/>
      <c r="O6" s="382"/>
      <c r="P6" s="384"/>
      <c r="Q6" s="384"/>
      <c r="R6" s="382"/>
      <c r="S6" s="284" t="s">
        <v>8540</v>
      </c>
      <c r="T6" s="284" t="s">
        <v>8541</v>
      </c>
      <c r="U6" s="382"/>
      <c r="V6" s="382"/>
      <c r="W6" s="384"/>
      <c r="X6" s="384"/>
      <c r="Y6" s="382"/>
      <c r="Z6" s="284" t="s">
        <v>8540</v>
      </c>
      <c r="AA6" s="284" t="s">
        <v>8541</v>
      </c>
      <c r="AB6" s="382"/>
      <c r="AC6" s="382"/>
      <c r="AD6" s="384"/>
      <c r="AE6" s="384"/>
      <c r="AF6" s="382"/>
      <c r="AG6" s="284" t="s">
        <v>8540</v>
      </c>
      <c r="AH6" s="284" t="s">
        <v>8541</v>
      </c>
      <c r="AI6" s="388"/>
    </row>
    <row r="7" spans="2:36" ht="40.5" customHeight="1" x14ac:dyDescent="0.4">
      <c r="B7" s="285" t="s">
        <v>14</v>
      </c>
      <c r="C7" s="285">
        <f t="shared" ref="C7:F7" si="0">N7+U7+J7+AB7</f>
        <v>21</v>
      </c>
      <c r="D7" s="285">
        <f t="shared" si="0"/>
        <v>19740</v>
      </c>
      <c r="E7" s="285">
        <f t="shared" si="0"/>
        <v>12</v>
      </c>
      <c r="F7" s="285">
        <f t="shared" si="0"/>
        <v>13</v>
      </c>
      <c r="G7" s="285"/>
      <c r="H7" s="285"/>
      <c r="I7" s="285"/>
      <c r="J7" s="285">
        <f>COUNTIFS('附表5-1 客货站场'!B:B,'附表5 站场汇总'!B7)</f>
        <v>7</v>
      </c>
      <c r="K7" s="285">
        <f>SUMIFS('附表5-1 客货站场'!$O:$O,'附表5-1 客货站场'!$B:$B,'附表5 站场汇总'!B7)</f>
        <v>17680</v>
      </c>
      <c r="L7" s="285">
        <f>COUNTIFS('附表5-1 客货站场'!$P:$P,'附表5 站场汇总'!$L$5:$L$5,'附表5-1 客货站场'!B:B,'附表5 站场汇总'!B7)</f>
        <v>2</v>
      </c>
      <c r="M7" s="285">
        <f>COUNTIFS('附表5-1 客货站场'!$F:$F,'附表5 站场汇总'!$M$5,'附表5-1 客货站场'!B:B,'附表5 站场汇总'!B7)</f>
        <v>1</v>
      </c>
      <c r="N7" s="285">
        <f>COUNTIFS('附表5-2 三级物流体系'!B$2:B$65418,'附表5 站场汇总'!B7)</f>
        <v>12</v>
      </c>
      <c r="O7" s="285">
        <f>SUMIFS('附表5-2 三级物流体系'!M$2:M$65418,'附表5-2 三级物流体系'!B$2:B$65418,'附表5 站场汇总'!B7)</f>
        <v>1430</v>
      </c>
      <c r="P7" s="285">
        <f>COUNTIFS('附表5-2 三级物流体系'!B$2:B$65418,'附表5 站场汇总'!B7,'附表5-2 三级物流体系'!J$2:J$65418,"2022")</f>
        <v>9</v>
      </c>
      <c r="Q7" s="285">
        <f t="shared" ref="Q7" si="1">N7</f>
        <v>12</v>
      </c>
      <c r="R7" s="285"/>
      <c r="S7" s="285"/>
      <c r="T7" s="285"/>
      <c r="U7" s="285">
        <f>COUNTIFS('附表5-4 城市公交'!B$2:B$65462,'附表5 站场汇总'!B7)</f>
        <v>2</v>
      </c>
      <c r="V7" s="285">
        <f>SUMIFS('附表5-4 城市公交'!M$2:M$65462,'附表5-4 城市公交'!B$2:B$65462,'附表5 站场汇总'!B7)</f>
        <v>630</v>
      </c>
      <c r="W7" s="285">
        <f>COUNTIFS('附表5-4 城市公交'!B$2:B$65462,'附表5 站场汇总'!B7,'附表5-4 城市公交'!J$2:J$65462,"2022")</f>
        <v>1</v>
      </c>
      <c r="X7" s="285">
        <v>0</v>
      </c>
      <c r="Y7" s="285"/>
      <c r="Z7" s="285"/>
      <c r="AA7" s="285"/>
      <c r="AB7" s="285">
        <v>0</v>
      </c>
      <c r="AC7" s="285">
        <v>0</v>
      </c>
      <c r="AD7" s="285"/>
      <c r="AE7" s="285">
        <v>0</v>
      </c>
      <c r="AF7" s="285"/>
      <c r="AG7" s="285"/>
      <c r="AH7" s="285"/>
      <c r="AI7" s="285"/>
      <c r="AJ7" s="233"/>
    </row>
  </sheetData>
  <autoFilter ref="B6:AJ7" xr:uid="{287C9230-5004-48DA-931E-944A73FFD1CD}"/>
  <mergeCells count="31">
    <mergeCell ref="B2:AI2"/>
    <mergeCell ref="B4:B6"/>
    <mergeCell ref="C4:I4"/>
    <mergeCell ref="N4:T4"/>
    <mergeCell ref="U4:AA4"/>
    <mergeCell ref="AB4:AH4"/>
    <mergeCell ref="AI4:AI6"/>
    <mergeCell ref="C5:C6"/>
    <mergeCell ref="D5:D6"/>
    <mergeCell ref="E5:E6"/>
    <mergeCell ref="U5:U6"/>
    <mergeCell ref="F5:F6"/>
    <mergeCell ref="G5:G6"/>
    <mergeCell ref="J5:J6"/>
    <mergeCell ref="K5:K6"/>
    <mergeCell ref="L5:L6"/>
    <mergeCell ref="M5:M6"/>
    <mergeCell ref="N5:N6"/>
    <mergeCell ref="O5:O6"/>
    <mergeCell ref="P5:P6"/>
    <mergeCell ref="Q5:Q6"/>
    <mergeCell ref="R5:R6"/>
    <mergeCell ref="AD5:AD6"/>
    <mergeCell ref="AE5:AE6"/>
    <mergeCell ref="AF5:AF6"/>
    <mergeCell ref="V5:V6"/>
    <mergeCell ref="W5:W6"/>
    <mergeCell ref="X5:X6"/>
    <mergeCell ref="Y5:Y6"/>
    <mergeCell ref="AB5:AB6"/>
    <mergeCell ref="AC5:AC6"/>
  </mergeCells>
  <phoneticPr fontId="54" type="noConversion"/>
  <pageMargins left="0.43307086614173229" right="0.35433070866141736" top="0.74803149606299213" bottom="0.74803149606299213" header="0.31496062992125984" footer="0.31496062992125984"/>
  <pageSetup paperSize="9" scale="53" fitToHeight="0" orientation="landscape" r:id="rId1"/>
  <headerFooter>
    <oddFooter>&amp;C&amp;"宋体,常规"第 &amp;P 页，共 &amp;N 页</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9FFAB-5BE3-4A73-AAEE-8A707E346664}">
  <sheetPr>
    <outlinePr summaryBelow="0"/>
    <pageSetUpPr fitToPage="1"/>
  </sheetPr>
  <dimension ref="A1:AH12"/>
  <sheetViews>
    <sheetView showZeros="0" view="pageBreakPreview" zoomScaleNormal="100" zoomScaleSheetLayoutView="100" workbookViewId="0">
      <pane xSplit="4" ySplit="4" topLeftCell="E5" activePane="bottomRight" state="frozen"/>
      <selection activeCell="C10" sqref="C10"/>
      <selection pane="topRight" activeCell="C10" sqref="C10"/>
      <selection pane="bottomLeft" activeCell="C10" sqref="C10"/>
      <selection pane="bottomRight" activeCell="H11" sqref="H11"/>
    </sheetView>
  </sheetViews>
  <sheetFormatPr defaultRowHeight="15.75" customHeight="1" x14ac:dyDescent="0.4"/>
  <cols>
    <col min="1" max="1" width="5.59765625" style="185" customWidth="1"/>
    <col min="2" max="3" width="9.73046875" style="185" customWidth="1"/>
    <col min="4" max="4" width="22" style="185" customWidth="1"/>
    <col min="5" max="5" width="12.59765625" style="185" customWidth="1"/>
    <col min="6" max="6" width="8.3984375" style="185" customWidth="1"/>
    <col min="7" max="7" width="8.46484375" style="185" customWidth="1"/>
    <col min="8" max="8" width="9.59765625" style="185" customWidth="1"/>
    <col min="9" max="10" width="9.46484375" style="185" customWidth="1"/>
    <col min="11" max="12" width="7.3984375" style="185" customWidth="1"/>
    <col min="13" max="13" width="12" style="185" customWidth="1"/>
    <col min="14" max="14" width="11.265625" style="185" customWidth="1"/>
    <col min="15" max="15" width="13.3984375" style="185" customWidth="1"/>
    <col min="16" max="16" width="13.3984375" style="236" customWidth="1"/>
    <col min="17" max="17" width="14.3984375" style="237" customWidth="1"/>
    <col min="18" max="18" width="15.59765625" style="185" customWidth="1"/>
    <col min="19" max="19" width="8.73046875" style="185" customWidth="1"/>
    <col min="20" max="20" width="13.1328125" style="185" customWidth="1"/>
    <col min="21" max="22" width="11.46484375" style="185" customWidth="1"/>
    <col min="23" max="23" width="10.59765625" style="185" customWidth="1"/>
    <col min="24" max="24" width="13.59765625" style="185" customWidth="1"/>
    <col min="25" max="26" width="9.1328125" style="185"/>
    <col min="27" max="27" width="10.73046875" style="185" customWidth="1"/>
    <col min="28" max="29" width="14.59765625" style="185" customWidth="1"/>
    <col min="30" max="32" width="11.3984375" style="185" customWidth="1"/>
    <col min="33" max="33" width="13.46484375" style="185" customWidth="1"/>
    <col min="34" max="34" width="10.73046875" style="185" customWidth="1"/>
    <col min="35" max="35" width="36.46484375" style="185" customWidth="1"/>
    <col min="36" max="36" width="38.59765625" style="185" customWidth="1"/>
    <col min="37" max="244" width="9.1328125" style="185"/>
    <col min="245" max="245" width="5.59765625" style="185" customWidth="1"/>
    <col min="246" max="247" width="9.73046875" style="185" customWidth="1"/>
    <col min="248" max="248" width="22" style="185" customWidth="1"/>
    <col min="249" max="249" width="12.59765625" style="185" customWidth="1"/>
    <col min="250" max="250" width="0" style="185" hidden="1" customWidth="1"/>
    <col min="251" max="251" width="9.46484375" style="185" customWidth="1"/>
    <col min="252" max="252" width="8.46484375" style="185" customWidth="1"/>
    <col min="253" max="253" width="7.3984375" style="185" customWidth="1"/>
    <col min="254" max="255" width="9.46484375" style="185" customWidth="1"/>
    <col min="256" max="257" width="6.59765625" style="185" bestFit="1" customWidth="1"/>
    <col min="258" max="258" width="12" style="185" customWidth="1"/>
    <col min="259" max="261" width="0" style="185" hidden="1" customWidth="1"/>
    <col min="262" max="262" width="14.59765625" style="185" customWidth="1"/>
    <col min="263" max="266" width="0" style="185" hidden="1" customWidth="1"/>
    <col min="267" max="267" width="13.3984375" style="185" customWidth="1"/>
    <col min="268" max="271" width="0" style="185" hidden="1" customWidth="1"/>
    <col min="272" max="272" width="13.3984375" style="185" customWidth="1"/>
    <col min="273" max="274" width="14.3984375" style="185" customWidth="1"/>
    <col min="275" max="275" width="12.59765625" style="185" customWidth="1"/>
    <col min="276" max="276" width="13.1328125" style="185" customWidth="1"/>
    <col min="277" max="278" width="11.46484375" style="185" customWidth="1"/>
    <col min="279" max="279" width="10.59765625" style="185" customWidth="1"/>
    <col min="280" max="280" width="13.59765625" style="185" customWidth="1"/>
    <col min="281" max="282" width="9.1328125" style="185"/>
    <col min="283" max="283" width="10.73046875" style="185" customWidth="1"/>
    <col min="284" max="285" width="14.59765625" style="185" customWidth="1"/>
    <col min="286" max="288" width="11.3984375" style="185" customWidth="1"/>
    <col min="289" max="289" width="13.46484375" style="185" customWidth="1"/>
    <col min="290" max="290" width="10.73046875" style="185" customWidth="1"/>
    <col min="291" max="291" width="36.46484375" style="185" customWidth="1"/>
    <col min="292" max="292" width="38.59765625" style="185" customWidth="1"/>
    <col min="293" max="500" width="9.1328125" style="185"/>
    <col min="501" max="501" width="5.59765625" style="185" customWidth="1"/>
    <col min="502" max="503" width="9.73046875" style="185" customWidth="1"/>
    <col min="504" max="504" width="22" style="185" customWidth="1"/>
    <col min="505" max="505" width="12.59765625" style="185" customWidth="1"/>
    <col min="506" max="506" width="0" style="185" hidden="1" customWidth="1"/>
    <col min="507" max="507" width="9.46484375" style="185" customWidth="1"/>
    <col min="508" max="508" width="8.46484375" style="185" customWidth="1"/>
    <col min="509" max="509" width="7.3984375" style="185" customWidth="1"/>
    <col min="510" max="511" width="9.46484375" style="185" customWidth="1"/>
    <col min="512" max="513" width="6.59765625" style="185" bestFit="1" customWidth="1"/>
    <col min="514" max="514" width="12" style="185" customWidth="1"/>
    <col min="515" max="517" width="0" style="185" hidden="1" customWidth="1"/>
    <col min="518" max="518" width="14.59765625" style="185" customWidth="1"/>
    <col min="519" max="522" width="0" style="185" hidden="1" customWidth="1"/>
    <col min="523" max="523" width="13.3984375" style="185" customWidth="1"/>
    <col min="524" max="527" width="0" style="185" hidden="1" customWidth="1"/>
    <col min="528" max="528" width="13.3984375" style="185" customWidth="1"/>
    <col min="529" max="530" width="14.3984375" style="185" customWidth="1"/>
    <col min="531" max="531" width="12.59765625" style="185" customWidth="1"/>
    <col min="532" max="532" width="13.1328125" style="185" customWidth="1"/>
    <col min="533" max="534" width="11.46484375" style="185" customWidth="1"/>
    <col min="535" max="535" width="10.59765625" style="185" customWidth="1"/>
    <col min="536" max="536" width="13.59765625" style="185" customWidth="1"/>
    <col min="537" max="538" width="9.1328125" style="185"/>
    <col min="539" max="539" width="10.73046875" style="185" customWidth="1"/>
    <col min="540" max="541" width="14.59765625" style="185" customWidth="1"/>
    <col min="542" max="544" width="11.3984375" style="185" customWidth="1"/>
    <col min="545" max="545" width="13.46484375" style="185" customWidth="1"/>
    <col min="546" max="546" width="10.73046875" style="185" customWidth="1"/>
    <col min="547" max="547" width="36.46484375" style="185" customWidth="1"/>
    <col min="548" max="548" width="38.59765625" style="185" customWidth="1"/>
    <col min="549" max="756" width="9.1328125" style="185"/>
    <col min="757" max="757" width="5.59765625" style="185" customWidth="1"/>
    <col min="758" max="759" width="9.73046875" style="185" customWidth="1"/>
    <col min="760" max="760" width="22" style="185" customWidth="1"/>
    <col min="761" max="761" width="12.59765625" style="185" customWidth="1"/>
    <col min="762" max="762" width="0" style="185" hidden="1" customWidth="1"/>
    <col min="763" max="763" width="9.46484375" style="185" customWidth="1"/>
    <col min="764" max="764" width="8.46484375" style="185" customWidth="1"/>
    <col min="765" max="765" width="7.3984375" style="185" customWidth="1"/>
    <col min="766" max="767" width="9.46484375" style="185" customWidth="1"/>
    <col min="768" max="769" width="6.59765625" style="185" bestFit="1" customWidth="1"/>
    <col min="770" max="770" width="12" style="185" customWidth="1"/>
    <col min="771" max="773" width="0" style="185" hidden="1" customWidth="1"/>
    <col min="774" max="774" width="14.59765625" style="185" customWidth="1"/>
    <col min="775" max="778" width="0" style="185" hidden="1" customWidth="1"/>
    <col min="779" max="779" width="13.3984375" style="185" customWidth="1"/>
    <col min="780" max="783" width="0" style="185" hidden="1" customWidth="1"/>
    <col min="784" max="784" width="13.3984375" style="185" customWidth="1"/>
    <col min="785" max="786" width="14.3984375" style="185" customWidth="1"/>
    <col min="787" max="787" width="12.59765625" style="185" customWidth="1"/>
    <col min="788" max="788" width="13.1328125" style="185" customWidth="1"/>
    <col min="789" max="790" width="11.46484375" style="185" customWidth="1"/>
    <col min="791" max="791" width="10.59765625" style="185" customWidth="1"/>
    <col min="792" max="792" width="13.59765625" style="185" customWidth="1"/>
    <col min="793" max="794" width="9.1328125" style="185"/>
    <col min="795" max="795" width="10.73046875" style="185" customWidth="1"/>
    <col min="796" max="797" width="14.59765625" style="185" customWidth="1"/>
    <col min="798" max="800" width="11.3984375" style="185" customWidth="1"/>
    <col min="801" max="801" width="13.46484375" style="185" customWidth="1"/>
    <col min="802" max="802" width="10.73046875" style="185" customWidth="1"/>
    <col min="803" max="803" width="36.46484375" style="185" customWidth="1"/>
    <col min="804" max="804" width="38.59765625" style="185" customWidth="1"/>
    <col min="805" max="1012" width="9.1328125" style="185"/>
    <col min="1013" max="1013" width="5.59765625" style="185" customWidth="1"/>
    <col min="1014" max="1015" width="9.73046875" style="185" customWidth="1"/>
    <col min="1016" max="1016" width="22" style="185" customWidth="1"/>
    <col min="1017" max="1017" width="12.59765625" style="185" customWidth="1"/>
    <col min="1018" max="1018" width="0" style="185" hidden="1" customWidth="1"/>
    <col min="1019" max="1019" width="9.46484375" style="185" customWidth="1"/>
    <col min="1020" max="1020" width="8.46484375" style="185" customWidth="1"/>
    <col min="1021" max="1021" width="7.3984375" style="185" customWidth="1"/>
    <col min="1022" max="1023" width="9.46484375" style="185" customWidth="1"/>
    <col min="1024" max="1025" width="6.59765625" style="185" bestFit="1" customWidth="1"/>
    <col min="1026" max="1026" width="12" style="185" customWidth="1"/>
    <col min="1027" max="1029" width="0" style="185" hidden="1" customWidth="1"/>
    <col min="1030" max="1030" width="14.59765625" style="185" customWidth="1"/>
    <col min="1031" max="1034" width="0" style="185" hidden="1" customWidth="1"/>
    <col min="1035" max="1035" width="13.3984375" style="185" customWidth="1"/>
    <col min="1036" max="1039" width="0" style="185" hidden="1" customWidth="1"/>
    <col min="1040" max="1040" width="13.3984375" style="185" customWidth="1"/>
    <col min="1041" max="1042" width="14.3984375" style="185" customWidth="1"/>
    <col min="1043" max="1043" width="12.59765625" style="185" customWidth="1"/>
    <col min="1044" max="1044" width="13.1328125" style="185" customWidth="1"/>
    <col min="1045" max="1046" width="11.46484375" style="185" customWidth="1"/>
    <col min="1047" max="1047" width="10.59765625" style="185" customWidth="1"/>
    <col min="1048" max="1048" width="13.59765625" style="185" customWidth="1"/>
    <col min="1049" max="1050" width="9.1328125" style="185"/>
    <col min="1051" max="1051" width="10.73046875" style="185" customWidth="1"/>
    <col min="1052" max="1053" width="14.59765625" style="185" customWidth="1"/>
    <col min="1054" max="1056" width="11.3984375" style="185" customWidth="1"/>
    <col min="1057" max="1057" width="13.46484375" style="185" customWidth="1"/>
    <col min="1058" max="1058" width="10.73046875" style="185" customWidth="1"/>
    <col min="1059" max="1059" width="36.46484375" style="185" customWidth="1"/>
    <col min="1060" max="1060" width="38.59765625" style="185" customWidth="1"/>
    <col min="1061" max="1268" width="9.1328125" style="185"/>
    <col min="1269" max="1269" width="5.59765625" style="185" customWidth="1"/>
    <col min="1270" max="1271" width="9.73046875" style="185" customWidth="1"/>
    <col min="1272" max="1272" width="22" style="185" customWidth="1"/>
    <col min="1273" max="1273" width="12.59765625" style="185" customWidth="1"/>
    <col min="1274" max="1274" width="0" style="185" hidden="1" customWidth="1"/>
    <col min="1275" max="1275" width="9.46484375" style="185" customWidth="1"/>
    <col min="1276" max="1276" width="8.46484375" style="185" customWidth="1"/>
    <col min="1277" max="1277" width="7.3984375" style="185" customWidth="1"/>
    <col min="1278" max="1279" width="9.46484375" style="185" customWidth="1"/>
    <col min="1280" max="1281" width="6.59765625" style="185" bestFit="1" customWidth="1"/>
    <col min="1282" max="1282" width="12" style="185" customWidth="1"/>
    <col min="1283" max="1285" width="0" style="185" hidden="1" customWidth="1"/>
    <col min="1286" max="1286" width="14.59765625" style="185" customWidth="1"/>
    <col min="1287" max="1290" width="0" style="185" hidden="1" customWidth="1"/>
    <col min="1291" max="1291" width="13.3984375" style="185" customWidth="1"/>
    <col min="1292" max="1295" width="0" style="185" hidden="1" customWidth="1"/>
    <col min="1296" max="1296" width="13.3984375" style="185" customWidth="1"/>
    <col min="1297" max="1298" width="14.3984375" style="185" customWidth="1"/>
    <col min="1299" max="1299" width="12.59765625" style="185" customWidth="1"/>
    <col min="1300" max="1300" width="13.1328125" style="185" customWidth="1"/>
    <col min="1301" max="1302" width="11.46484375" style="185" customWidth="1"/>
    <col min="1303" max="1303" width="10.59765625" style="185" customWidth="1"/>
    <col min="1304" max="1304" width="13.59765625" style="185" customWidth="1"/>
    <col min="1305" max="1306" width="9.1328125" style="185"/>
    <col min="1307" max="1307" width="10.73046875" style="185" customWidth="1"/>
    <col min="1308" max="1309" width="14.59765625" style="185" customWidth="1"/>
    <col min="1310" max="1312" width="11.3984375" style="185" customWidth="1"/>
    <col min="1313" max="1313" width="13.46484375" style="185" customWidth="1"/>
    <col min="1314" max="1314" width="10.73046875" style="185" customWidth="1"/>
    <col min="1315" max="1315" width="36.46484375" style="185" customWidth="1"/>
    <col min="1316" max="1316" width="38.59765625" style="185" customWidth="1"/>
    <col min="1317" max="1524" width="9.1328125" style="185"/>
    <col min="1525" max="1525" width="5.59765625" style="185" customWidth="1"/>
    <col min="1526" max="1527" width="9.73046875" style="185" customWidth="1"/>
    <col min="1528" max="1528" width="22" style="185" customWidth="1"/>
    <col min="1529" max="1529" width="12.59765625" style="185" customWidth="1"/>
    <col min="1530" max="1530" width="0" style="185" hidden="1" customWidth="1"/>
    <col min="1531" max="1531" width="9.46484375" style="185" customWidth="1"/>
    <col min="1532" max="1532" width="8.46484375" style="185" customWidth="1"/>
    <col min="1533" max="1533" width="7.3984375" style="185" customWidth="1"/>
    <col min="1534" max="1535" width="9.46484375" style="185" customWidth="1"/>
    <col min="1536" max="1537" width="6.59765625" style="185" bestFit="1" customWidth="1"/>
    <col min="1538" max="1538" width="12" style="185" customWidth="1"/>
    <col min="1539" max="1541" width="0" style="185" hidden="1" customWidth="1"/>
    <col min="1542" max="1542" width="14.59765625" style="185" customWidth="1"/>
    <col min="1543" max="1546" width="0" style="185" hidden="1" customWidth="1"/>
    <col min="1547" max="1547" width="13.3984375" style="185" customWidth="1"/>
    <col min="1548" max="1551" width="0" style="185" hidden="1" customWidth="1"/>
    <col min="1552" max="1552" width="13.3984375" style="185" customWidth="1"/>
    <col min="1553" max="1554" width="14.3984375" style="185" customWidth="1"/>
    <col min="1555" max="1555" width="12.59765625" style="185" customWidth="1"/>
    <col min="1556" max="1556" width="13.1328125" style="185" customWidth="1"/>
    <col min="1557" max="1558" width="11.46484375" style="185" customWidth="1"/>
    <col min="1559" max="1559" width="10.59765625" style="185" customWidth="1"/>
    <col min="1560" max="1560" width="13.59765625" style="185" customWidth="1"/>
    <col min="1561" max="1562" width="9.1328125" style="185"/>
    <col min="1563" max="1563" width="10.73046875" style="185" customWidth="1"/>
    <col min="1564" max="1565" width="14.59765625" style="185" customWidth="1"/>
    <col min="1566" max="1568" width="11.3984375" style="185" customWidth="1"/>
    <col min="1569" max="1569" width="13.46484375" style="185" customWidth="1"/>
    <col min="1570" max="1570" width="10.73046875" style="185" customWidth="1"/>
    <col min="1571" max="1571" width="36.46484375" style="185" customWidth="1"/>
    <col min="1572" max="1572" width="38.59765625" style="185" customWidth="1"/>
    <col min="1573" max="1780" width="9.1328125" style="185"/>
    <col min="1781" max="1781" width="5.59765625" style="185" customWidth="1"/>
    <col min="1782" max="1783" width="9.73046875" style="185" customWidth="1"/>
    <col min="1784" max="1784" width="22" style="185" customWidth="1"/>
    <col min="1785" max="1785" width="12.59765625" style="185" customWidth="1"/>
    <col min="1786" max="1786" width="0" style="185" hidden="1" customWidth="1"/>
    <col min="1787" max="1787" width="9.46484375" style="185" customWidth="1"/>
    <col min="1788" max="1788" width="8.46484375" style="185" customWidth="1"/>
    <col min="1789" max="1789" width="7.3984375" style="185" customWidth="1"/>
    <col min="1790" max="1791" width="9.46484375" style="185" customWidth="1"/>
    <col min="1792" max="1793" width="6.59765625" style="185" bestFit="1" customWidth="1"/>
    <col min="1794" max="1794" width="12" style="185" customWidth="1"/>
    <col min="1795" max="1797" width="0" style="185" hidden="1" customWidth="1"/>
    <col min="1798" max="1798" width="14.59765625" style="185" customWidth="1"/>
    <col min="1799" max="1802" width="0" style="185" hidden="1" customWidth="1"/>
    <col min="1803" max="1803" width="13.3984375" style="185" customWidth="1"/>
    <col min="1804" max="1807" width="0" style="185" hidden="1" customWidth="1"/>
    <col min="1808" max="1808" width="13.3984375" style="185" customWidth="1"/>
    <col min="1809" max="1810" width="14.3984375" style="185" customWidth="1"/>
    <col min="1811" max="1811" width="12.59765625" style="185" customWidth="1"/>
    <col min="1812" max="1812" width="13.1328125" style="185" customWidth="1"/>
    <col min="1813" max="1814" width="11.46484375" style="185" customWidth="1"/>
    <col min="1815" max="1815" width="10.59765625" style="185" customWidth="1"/>
    <col min="1816" max="1816" width="13.59765625" style="185" customWidth="1"/>
    <col min="1817" max="1818" width="9.1328125" style="185"/>
    <col min="1819" max="1819" width="10.73046875" style="185" customWidth="1"/>
    <col min="1820" max="1821" width="14.59765625" style="185" customWidth="1"/>
    <col min="1822" max="1824" width="11.3984375" style="185" customWidth="1"/>
    <col min="1825" max="1825" width="13.46484375" style="185" customWidth="1"/>
    <col min="1826" max="1826" width="10.73046875" style="185" customWidth="1"/>
    <col min="1827" max="1827" width="36.46484375" style="185" customWidth="1"/>
    <col min="1828" max="1828" width="38.59765625" style="185" customWidth="1"/>
    <col min="1829" max="2036" width="9.1328125" style="185"/>
    <col min="2037" max="2037" width="5.59765625" style="185" customWidth="1"/>
    <col min="2038" max="2039" width="9.73046875" style="185" customWidth="1"/>
    <col min="2040" max="2040" width="22" style="185" customWidth="1"/>
    <col min="2041" max="2041" width="12.59765625" style="185" customWidth="1"/>
    <col min="2042" max="2042" width="0" style="185" hidden="1" customWidth="1"/>
    <col min="2043" max="2043" width="9.46484375" style="185" customWidth="1"/>
    <col min="2044" max="2044" width="8.46484375" style="185" customWidth="1"/>
    <col min="2045" max="2045" width="7.3984375" style="185" customWidth="1"/>
    <col min="2046" max="2047" width="9.46484375" style="185" customWidth="1"/>
    <col min="2048" max="2049" width="6.59765625" style="185" bestFit="1" customWidth="1"/>
    <col min="2050" max="2050" width="12" style="185" customWidth="1"/>
    <col min="2051" max="2053" width="0" style="185" hidden="1" customWidth="1"/>
    <col min="2054" max="2054" width="14.59765625" style="185" customWidth="1"/>
    <col min="2055" max="2058" width="0" style="185" hidden="1" customWidth="1"/>
    <col min="2059" max="2059" width="13.3984375" style="185" customWidth="1"/>
    <col min="2060" max="2063" width="0" style="185" hidden="1" customWidth="1"/>
    <col min="2064" max="2064" width="13.3984375" style="185" customWidth="1"/>
    <col min="2065" max="2066" width="14.3984375" style="185" customWidth="1"/>
    <col min="2067" max="2067" width="12.59765625" style="185" customWidth="1"/>
    <col min="2068" max="2068" width="13.1328125" style="185" customWidth="1"/>
    <col min="2069" max="2070" width="11.46484375" style="185" customWidth="1"/>
    <col min="2071" max="2071" width="10.59765625" style="185" customWidth="1"/>
    <col min="2072" max="2072" width="13.59765625" style="185" customWidth="1"/>
    <col min="2073" max="2074" width="9.1328125" style="185"/>
    <col min="2075" max="2075" width="10.73046875" style="185" customWidth="1"/>
    <col min="2076" max="2077" width="14.59765625" style="185" customWidth="1"/>
    <col min="2078" max="2080" width="11.3984375" style="185" customWidth="1"/>
    <col min="2081" max="2081" width="13.46484375" style="185" customWidth="1"/>
    <col min="2082" max="2082" width="10.73046875" style="185" customWidth="1"/>
    <col min="2083" max="2083" width="36.46484375" style="185" customWidth="1"/>
    <col min="2084" max="2084" width="38.59765625" style="185" customWidth="1"/>
    <col min="2085" max="2292" width="9.1328125" style="185"/>
    <col min="2293" max="2293" width="5.59765625" style="185" customWidth="1"/>
    <col min="2294" max="2295" width="9.73046875" style="185" customWidth="1"/>
    <col min="2296" max="2296" width="22" style="185" customWidth="1"/>
    <col min="2297" max="2297" width="12.59765625" style="185" customWidth="1"/>
    <col min="2298" max="2298" width="0" style="185" hidden="1" customWidth="1"/>
    <col min="2299" max="2299" width="9.46484375" style="185" customWidth="1"/>
    <col min="2300" max="2300" width="8.46484375" style="185" customWidth="1"/>
    <col min="2301" max="2301" width="7.3984375" style="185" customWidth="1"/>
    <col min="2302" max="2303" width="9.46484375" style="185" customWidth="1"/>
    <col min="2304" max="2305" width="6.59765625" style="185" bestFit="1" customWidth="1"/>
    <col min="2306" max="2306" width="12" style="185" customWidth="1"/>
    <col min="2307" max="2309" width="0" style="185" hidden="1" customWidth="1"/>
    <col min="2310" max="2310" width="14.59765625" style="185" customWidth="1"/>
    <col min="2311" max="2314" width="0" style="185" hidden="1" customWidth="1"/>
    <col min="2315" max="2315" width="13.3984375" style="185" customWidth="1"/>
    <col min="2316" max="2319" width="0" style="185" hidden="1" customWidth="1"/>
    <col min="2320" max="2320" width="13.3984375" style="185" customWidth="1"/>
    <col min="2321" max="2322" width="14.3984375" style="185" customWidth="1"/>
    <col min="2323" max="2323" width="12.59765625" style="185" customWidth="1"/>
    <col min="2324" max="2324" width="13.1328125" style="185" customWidth="1"/>
    <col min="2325" max="2326" width="11.46484375" style="185" customWidth="1"/>
    <col min="2327" max="2327" width="10.59765625" style="185" customWidth="1"/>
    <col min="2328" max="2328" width="13.59765625" style="185" customWidth="1"/>
    <col min="2329" max="2330" width="9.1328125" style="185"/>
    <col min="2331" max="2331" width="10.73046875" style="185" customWidth="1"/>
    <col min="2332" max="2333" width="14.59765625" style="185" customWidth="1"/>
    <col min="2334" max="2336" width="11.3984375" style="185" customWidth="1"/>
    <col min="2337" max="2337" width="13.46484375" style="185" customWidth="1"/>
    <col min="2338" max="2338" width="10.73046875" style="185" customWidth="1"/>
    <col min="2339" max="2339" width="36.46484375" style="185" customWidth="1"/>
    <col min="2340" max="2340" width="38.59765625" style="185" customWidth="1"/>
    <col min="2341" max="2548" width="9.1328125" style="185"/>
    <col min="2549" max="2549" width="5.59765625" style="185" customWidth="1"/>
    <col min="2550" max="2551" width="9.73046875" style="185" customWidth="1"/>
    <col min="2552" max="2552" width="22" style="185" customWidth="1"/>
    <col min="2553" max="2553" width="12.59765625" style="185" customWidth="1"/>
    <col min="2554" max="2554" width="0" style="185" hidden="1" customWidth="1"/>
    <col min="2555" max="2555" width="9.46484375" style="185" customWidth="1"/>
    <col min="2556" max="2556" width="8.46484375" style="185" customWidth="1"/>
    <col min="2557" max="2557" width="7.3984375" style="185" customWidth="1"/>
    <col min="2558" max="2559" width="9.46484375" style="185" customWidth="1"/>
    <col min="2560" max="2561" width="6.59765625" style="185" bestFit="1" customWidth="1"/>
    <col min="2562" max="2562" width="12" style="185" customWidth="1"/>
    <col min="2563" max="2565" width="0" style="185" hidden="1" customWidth="1"/>
    <col min="2566" max="2566" width="14.59765625" style="185" customWidth="1"/>
    <col min="2567" max="2570" width="0" style="185" hidden="1" customWidth="1"/>
    <col min="2571" max="2571" width="13.3984375" style="185" customWidth="1"/>
    <col min="2572" max="2575" width="0" style="185" hidden="1" customWidth="1"/>
    <col min="2576" max="2576" width="13.3984375" style="185" customWidth="1"/>
    <col min="2577" max="2578" width="14.3984375" style="185" customWidth="1"/>
    <col min="2579" max="2579" width="12.59765625" style="185" customWidth="1"/>
    <col min="2580" max="2580" width="13.1328125" style="185" customWidth="1"/>
    <col min="2581" max="2582" width="11.46484375" style="185" customWidth="1"/>
    <col min="2583" max="2583" width="10.59765625" style="185" customWidth="1"/>
    <col min="2584" max="2584" width="13.59765625" style="185" customWidth="1"/>
    <col min="2585" max="2586" width="9.1328125" style="185"/>
    <col min="2587" max="2587" width="10.73046875" style="185" customWidth="1"/>
    <col min="2588" max="2589" width="14.59765625" style="185" customWidth="1"/>
    <col min="2590" max="2592" width="11.3984375" style="185" customWidth="1"/>
    <col min="2593" max="2593" width="13.46484375" style="185" customWidth="1"/>
    <col min="2594" max="2594" width="10.73046875" style="185" customWidth="1"/>
    <col min="2595" max="2595" width="36.46484375" style="185" customWidth="1"/>
    <col min="2596" max="2596" width="38.59765625" style="185" customWidth="1"/>
    <col min="2597" max="2804" width="9.1328125" style="185"/>
    <col min="2805" max="2805" width="5.59765625" style="185" customWidth="1"/>
    <col min="2806" max="2807" width="9.73046875" style="185" customWidth="1"/>
    <col min="2808" max="2808" width="22" style="185" customWidth="1"/>
    <col min="2809" max="2809" width="12.59765625" style="185" customWidth="1"/>
    <col min="2810" max="2810" width="0" style="185" hidden="1" customWidth="1"/>
    <col min="2811" max="2811" width="9.46484375" style="185" customWidth="1"/>
    <col min="2812" max="2812" width="8.46484375" style="185" customWidth="1"/>
    <col min="2813" max="2813" width="7.3984375" style="185" customWidth="1"/>
    <col min="2814" max="2815" width="9.46484375" style="185" customWidth="1"/>
    <col min="2816" max="2817" width="6.59765625" style="185" bestFit="1" customWidth="1"/>
    <col min="2818" max="2818" width="12" style="185" customWidth="1"/>
    <col min="2819" max="2821" width="0" style="185" hidden="1" customWidth="1"/>
    <col min="2822" max="2822" width="14.59765625" style="185" customWidth="1"/>
    <col min="2823" max="2826" width="0" style="185" hidden="1" customWidth="1"/>
    <col min="2827" max="2827" width="13.3984375" style="185" customWidth="1"/>
    <col min="2828" max="2831" width="0" style="185" hidden="1" customWidth="1"/>
    <col min="2832" max="2832" width="13.3984375" style="185" customWidth="1"/>
    <col min="2833" max="2834" width="14.3984375" style="185" customWidth="1"/>
    <col min="2835" max="2835" width="12.59765625" style="185" customWidth="1"/>
    <col min="2836" max="2836" width="13.1328125" style="185" customWidth="1"/>
    <col min="2837" max="2838" width="11.46484375" style="185" customWidth="1"/>
    <col min="2839" max="2839" width="10.59765625" style="185" customWidth="1"/>
    <col min="2840" max="2840" width="13.59765625" style="185" customWidth="1"/>
    <col min="2841" max="2842" width="9.1328125" style="185"/>
    <col min="2843" max="2843" width="10.73046875" style="185" customWidth="1"/>
    <col min="2844" max="2845" width="14.59765625" style="185" customWidth="1"/>
    <col min="2846" max="2848" width="11.3984375" style="185" customWidth="1"/>
    <col min="2849" max="2849" width="13.46484375" style="185" customWidth="1"/>
    <col min="2850" max="2850" width="10.73046875" style="185" customWidth="1"/>
    <col min="2851" max="2851" width="36.46484375" style="185" customWidth="1"/>
    <col min="2852" max="2852" width="38.59765625" style="185" customWidth="1"/>
    <col min="2853" max="3060" width="9.1328125" style="185"/>
    <col min="3061" max="3061" width="5.59765625" style="185" customWidth="1"/>
    <col min="3062" max="3063" width="9.73046875" style="185" customWidth="1"/>
    <col min="3064" max="3064" width="22" style="185" customWidth="1"/>
    <col min="3065" max="3065" width="12.59765625" style="185" customWidth="1"/>
    <col min="3066" max="3066" width="0" style="185" hidden="1" customWidth="1"/>
    <col min="3067" max="3067" width="9.46484375" style="185" customWidth="1"/>
    <col min="3068" max="3068" width="8.46484375" style="185" customWidth="1"/>
    <col min="3069" max="3069" width="7.3984375" style="185" customWidth="1"/>
    <col min="3070" max="3071" width="9.46484375" style="185" customWidth="1"/>
    <col min="3072" max="3073" width="6.59765625" style="185" bestFit="1" customWidth="1"/>
    <col min="3074" max="3074" width="12" style="185" customWidth="1"/>
    <col min="3075" max="3077" width="0" style="185" hidden="1" customWidth="1"/>
    <col min="3078" max="3078" width="14.59765625" style="185" customWidth="1"/>
    <col min="3079" max="3082" width="0" style="185" hidden="1" customWidth="1"/>
    <col min="3083" max="3083" width="13.3984375" style="185" customWidth="1"/>
    <col min="3084" max="3087" width="0" style="185" hidden="1" customWidth="1"/>
    <col min="3088" max="3088" width="13.3984375" style="185" customWidth="1"/>
    <col min="3089" max="3090" width="14.3984375" style="185" customWidth="1"/>
    <col min="3091" max="3091" width="12.59765625" style="185" customWidth="1"/>
    <col min="3092" max="3092" width="13.1328125" style="185" customWidth="1"/>
    <col min="3093" max="3094" width="11.46484375" style="185" customWidth="1"/>
    <col min="3095" max="3095" width="10.59765625" style="185" customWidth="1"/>
    <col min="3096" max="3096" width="13.59765625" style="185" customWidth="1"/>
    <col min="3097" max="3098" width="9.1328125" style="185"/>
    <col min="3099" max="3099" width="10.73046875" style="185" customWidth="1"/>
    <col min="3100" max="3101" width="14.59765625" style="185" customWidth="1"/>
    <col min="3102" max="3104" width="11.3984375" style="185" customWidth="1"/>
    <col min="3105" max="3105" width="13.46484375" style="185" customWidth="1"/>
    <col min="3106" max="3106" width="10.73046875" style="185" customWidth="1"/>
    <col min="3107" max="3107" width="36.46484375" style="185" customWidth="1"/>
    <col min="3108" max="3108" width="38.59765625" style="185" customWidth="1"/>
    <col min="3109" max="3316" width="9.1328125" style="185"/>
    <col min="3317" max="3317" width="5.59765625" style="185" customWidth="1"/>
    <col min="3318" max="3319" width="9.73046875" style="185" customWidth="1"/>
    <col min="3320" max="3320" width="22" style="185" customWidth="1"/>
    <col min="3321" max="3321" width="12.59765625" style="185" customWidth="1"/>
    <col min="3322" max="3322" width="0" style="185" hidden="1" customWidth="1"/>
    <col min="3323" max="3323" width="9.46484375" style="185" customWidth="1"/>
    <col min="3324" max="3324" width="8.46484375" style="185" customWidth="1"/>
    <col min="3325" max="3325" width="7.3984375" style="185" customWidth="1"/>
    <col min="3326" max="3327" width="9.46484375" style="185" customWidth="1"/>
    <col min="3328" max="3329" width="6.59765625" style="185" bestFit="1" customWidth="1"/>
    <col min="3330" max="3330" width="12" style="185" customWidth="1"/>
    <col min="3331" max="3333" width="0" style="185" hidden="1" customWidth="1"/>
    <col min="3334" max="3334" width="14.59765625" style="185" customWidth="1"/>
    <col min="3335" max="3338" width="0" style="185" hidden="1" customWidth="1"/>
    <col min="3339" max="3339" width="13.3984375" style="185" customWidth="1"/>
    <col min="3340" max="3343" width="0" style="185" hidden="1" customWidth="1"/>
    <col min="3344" max="3344" width="13.3984375" style="185" customWidth="1"/>
    <col min="3345" max="3346" width="14.3984375" style="185" customWidth="1"/>
    <col min="3347" max="3347" width="12.59765625" style="185" customWidth="1"/>
    <col min="3348" max="3348" width="13.1328125" style="185" customWidth="1"/>
    <col min="3349" max="3350" width="11.46484375" style="185" customWidth="1"/>
    <col min="3351" max="3351" width="10.59765625" style="185" customWidth="1"/>
    <col min="3352" max="3352" width="13.59765625" style="185" customWidth="1"/>
    <col min="3353" max="3354" width="9.1328125" style="185"/>
    <col min="3355" max="3355" width="10.73046875" style="185" customWidth="1"/>
    <col min="3356" max="3357" width="14.59765625" style="185" customWidth="1"/>
    <col min="3358" max="3360" width="11.3984375" style="185" customWidth="1"/>
    <col min="3361" max="3361" width="13.46484375" style="185" customWidth="1"/>
    <col min="3362" max="3362" width="10.73046875" style="185" customWidth="1"/>
    <col min="3363" max="3363" width="36.46484375" style="185" customWidth="1"/>
    <col min="3364" max="3364" width="38.59765625" style="185" customWidth="1"/>
    <col min="3365" max="3572" width="9.1328125" style="185"/>
    <col min="3573" max="3573" width="5.59765625" style="185" customWidth="1"/>
    <col min="3574" max="3575" width="9.73046875" style="185" customWidth="1"/>
    <col min="3576" max="3576" width="22" style="185" customWidth="1"/>
    <col min="3577" max="3577" width="12.59765625" style="185" customWidth="1"/>
    <col min="3578" max="3578" width="0" style="185" hidden="1" customWidth="1"/>
    <col min="3579" max="3579" width="9.46484375" style="185" customWidth="1"/>
    <col min="3580" max="3580" width="8.46484375" style="185" customWidth="1"/>
    <col min="3581" max="3581" width="7.3984375" style="185" customWidth="1"/>
    <col min="3582" max="3583" width="9.46484375" style="185" customWidth="1"/>
    <col min="3584" max="3585" width="6.59765625" style="185" bestFit="1" customWidth="1"/>
    <col min="3586" max="3586" width="12" style="185" customWidth="1"/>
    <col min="3587" max="3589" width="0" style="185" hidden="1" customWidth="1"/>
    <col min="3590" max="3590" width="14.59765625" style="185" customWidth="1"/>
    <col min="3591" max="3594" width="0" style="185" hidden="1" customWidth="1"/>
    <col min="3595" max="3595" width="13.3984375" style="185" customWidth="1"/>
    <col min="3596" max="3599" width="0" style="185" hidden="1" customWidth="1"/>
    <col min="3600" max="3600" width="13.3984375" style="185" customWidth="1"/>
    <col min="3601" max="3602" width="14.3984375" style="185" customWidth="1"/>
    <col min="3603" max="3603" width="12.59765625" style="185" customWidth="1"/>
    <col min="3604" max="3604" width="13.1328125" style="185" customWidth="1"/>
    <col min="3605" max="3606" width="11.46484375" style="185" customWidth="1"/>
    <col min="3607" max="3607" width="10.59765625" style="185" customWidth="1"/>
    <col min="3608" max="3608" width="13.59765625" style="185" customWidth="1"/>
    <col min="3609" max="3610" width="9.1328125" style="185"/>
    <col min="3611" max="3611" width="10.73046875" style="185" customWidth="1"/>
    <col min="3612" max="3613" width="14.59765625" style="185" customWidth="1"/>
    <col min="3614" max="3616" width="11.3984375" style="185" customWidth="1"/>
    <col min="3617" max="3617" width="13.46484375" style="185" customWidth="1"/>
    <col min="3618" max="3618" width="10.73046875" style="185" customWidth="1"/>
    <col min="3619" max="3619" width="36.46484375" style="185" customWidth="1"/>
    <col min="3620" max="3620" width="38.59765625" style="185" customWidth="1"/>
    <col min="3621" max="3828" width="9.1328125" style="185"/>
    <col min="3829" max="3829" width="5.59765625" style="185" customWidth="1"/>
    <col min="3830" max="3831" width="9.73046875" style="185" customWidth="1"/>
    <col min="3832" max="3832" width="22" style="185" customWidth="1"/>
    <col min="3833" max="3833" width="12.59765625" style="185" customWidth="1"/>
    <col min="3834" max="3834" width="0" style="185" hidden="1" customWidth="1"/>
    <col min="3835" max="3835" width="9.46484375" style="185" customWidth="1"/>
    <col min="3836" max="3836" width="8.46484375" style="185" customWidth="1"/>
    <col min="3837" max="3837" width="7.3984375" style="185" customWidth="1"/>
    <col min="3838" max="3839" width="9.46484375" style="185" customWidth="1"/>
    <col min="3840" max="3841" width="6.59765625" style="185" bestFit="1" customWidth="1"/>
    <col min="3842" max="3842" width="12" style="185" customWidth="1"/>
    <col min="3843" max="3845" width="0" style="185" hidden="1" customWidth="1"/>
    <col min="3846" max="3846" width="14.59765625" style="185" customWidth="1"/>
    <col min="3847" max="3850" width="0" style="185" hidden="1" customWidth="1"/>
    <col min="3851" max="3851" width="13.3984375" style="185" customWidth="1"/>
    <col min="3852" max="3855" width="0" style="185" hidden="1" customWidth="1"/>
    <col min="3856" max="3856" width="13.3984375" style="185" customWidth="1"/>
    <col min="3857" max="3858" width="14.3984375" style="185" customWidth="1"/>
    <col min="3859" max="3859" width="12.59765625" style="185" customWidth="1"/>
    <col min="3860" max="3860" width="13.1328125" style="185" customWidth="1"/>
    <col min="3861" max="3862" width="11.46484375" style="185" customWidth="1"/>
    <col min="3863" max="3863" width="10.59765625" style="185" customWidth="1"/>
    <col min="3864" max="3864" width="13.59765625" style="185" customWidth="1"/>
    <col min="3865" max="3866" width="9.1328125" style="185"/>
    <col min="3867" max="3867" width="10.73046875" style="185" customWidth="1"/>
    <col min="3868" max="3869" width="14.59765625" style="185" customWidth="1"/>
    <col min="3870" max="3872" width="11.3984375" style="185" customWidth="1"/>
    <col min="3873" max="3873" width="13.46484375" style="185" customWidth="1"/>
    <col min="3874" max="3874" width="10.73046875" style="185" customWidth="1"/>
    <col min="3875" max="3875" width="36.46484375" style="185" customWidth="1"/>
    <col min="3876" max="3876" width="38.59765625" style="185" customWidth="1"/>
    <col min="3877" max="4084" width="9.1328125" style="185"/>
    <col min="4085" max="4085" width="5.59765625" style="185" customWidth="1"/>
    <col min="4086" max="4087" width="9.73046875" style="185" customWidth="1"/>
    <col min="4088" max="4088" width="22" style="185" customWidth="1"/>
    <col min="4089" max="4089" width="12.59765625" style="185" customWidth="1"/>
    <col min="4090" max="4090" width="0" style="185" hidden="1" customWidth="1"/>
    <col min="4091" max="4091" width="9.46484375" style="185" customWidth="1"/>
    <col min="4092" max="4092" width="8.46484375" style="185" customWidth="1"/>
    <col min="4093" max="4093" width="7.3984375" style="185" customWidth="1"/>
    <col min="4094" max="4095" width="9.46484375" style="185" customWidth="1"/>
    <col min="4096" max="4097" width="6.59765625" style="185" bestFit="1" customWidth="1"/>
    <col min="4098" max="4098" width="12" style="185" customWidth="1"/>
    <col min="4099" max="4101" width="0" style="185" hidden="1" customWidth="1"/>
    <col min="4102" max="4102" width="14.59765625" style="185" customWidth="1"/>
    <col min="4103" max="4106" width="0" style="185" hidden="1" customWidth="1"/>
    <col min="4107" max="4107" width="13.3984375" style="185" customWidth="1"/>
    <col min="4108" max="4111" width="0" style="185" hidden="1" customWidth="1"/>
    <col min="4112" max="4112" width="13.3984375" style="185" customWidth="1"/>
    <col min="4113" max="4114" width="14.3984375" style="185" customWidth="1"/>
    <col min="4115" max="4115" width="12.59765625" style="185" customWidth="1"/>
    <col min="4116" max="4116" width="13.1328125" style="185" customWidth="1"/>
    <col min="4117" max="4118" width="11.46484375" style="185" customWidth="1"/>
    <col min="4119" max="4119" width="10.59765625" style="185" customWidth="1"/>
    <col min="4120" max="4120" width="13.59765625" style="185" customWidth="1"/>
    <col min="4121" max="4122" width="9.1328125" style="185"/>
    <col min="4123" max="4123" width="10.73046875" style="185" customWidth="1"/>
    <col min="4124" max="4125" width="14.59765625" style="185" customWidth="1"/>
    <col min="4126" max="4128" width="11.3984375" style="185" customWidth="1"/>
    <col min="4129" max="4129" width="13.46484375" style="185" customWidth="1"/>
    <col min="4130" max="4130" width="10.73046875" style="185" customWidth="1"/>
    <col min="4131" max="4131" width="36.46484375" style="185" customWidth="1"/>
    <col min="4132" max="4132" width="38.59765625" style="185" customWidth="1"/>
    <col min="4133" max="4340" width="9.1328125" style="185"/>
    <col min="4341" max="4341" width="5.59765625" style="185" customWidth="1"/>
    <col min="4342" max="4343" width="9.73046875" style="185" customWidth="1"/>
    <col min="4344" max="4344" width="22" style="185" customWidth="1"/>
    <col min="4345" max="4345" width="12.59765625" style="185" customWidth="1"/>
    <col min="4346" max="4346" width="0" style="185" hidden="1" customWidth="1"/>
    <col min="4347" max="4347" width="9.46484375" style="185" customWidth="1"/>
    <col min="4348" max="4348" width="8.46484375" style="185" customWidth="1"/>
    <col min="4349" max="4349" width="7.3984375" style="185" customWidth="1"/>
    <col min="4350" max="4351" width="9.46484375" style="185" customWidth="1"/>
    <col min="4352" max="4353" width="6.59765625" style="185" bestFit="1" customWidth="1"/>
    <col min="4354" max="4354" width="12" style="185" customWidth="1"/>
    <col min="4355" max="4357" width="0" style="185" hidden="1" customWidth="1"/>
    <col min="4358" max="4358" width="14.59765625" style="185" customWidth="1"/>
    <col min="4359" max="4362" width="0" style="185" hidden="1" customWidth="1"/>
    <col min="4363" max="4363" width="13.3984375" style="185" customWidth="1"/>
    <col min="4364" max="4367" width="0" style="185" hidden="1" customWidth="1"/>
    <col min="4368" max="4368" width="13.3984375" style="185" customWidth="1"/>
    <col min="4369" max="4370" width="14.3984375" style="185" customWidth="1"/>
    <col min="4371" max="4371" width="12.59765625" style="185" customWidth="1"/>
    <col min="4372" max="4372" width="13.1328125" style="185" customWidth="1"/>
    <col min="4373" max="4374" width="11.46484375" style="185" customWidth="1"/>
    <col min="4375" max="4375" width="10.59765625" style="185" customWidth="1"/>
    <col min="4376" max="4376" width="13.59765625" style="185" customWidth="1"/>
    <col min="4377" max="4378" width="9.1328125" style="185"/>
    <col min="4379" max="4379" width="10.73046875" style="185" customWidth="1"/>
    <col min="4380" max="4381" width="14.59765625" style="185" customWidth="1"/>
    <col min="4382" max="4384" width="11.3984375" style="185" customWidth="1"/>
    <col min="4385" max="4385" width="13.46484375" style="185" customWidth="1"/>
    <col min="4386" max="4386" width="10.73046875" style="185" customWidth="1"/>
    <col min="4387" max="4387" width="36.46484375" style="185" customWidth="1"/>
    <col min="4388" max="4388" width="38.59765625" style="185" customWidth="1"/>
    <col min="4389" max="4596" width="9.1328125" style="185"/>
    <col min="4597" max="4597" width="5.59765625" style="185" customWidth="1"/>
    <col min="4598" max="4599" width="9.73046875" style="185" customWidth="1"/>
    <col min="4600" max="4600" width="22" style="185" customWidth="1"/>
    <col min="4601" max="4601" width="12.59765625" style="185" customWidth="1"/>
    <col min="4602" max="4602" width="0" style="185" hidden="1" customWidth="1"/>
    <col min="4603" max="4603" width="9.46484375" style="185" customWidth="1"/>
    <col min="4604" max="4604" width="8.46484375" style="185" customWidth="1"/>
    <col min="4605" max="4605" width="7.3984375" style="185" customWidth="1"/>
    <col min="4606" max="4607" width="9.46484375" style="185" customWidth="1"/>
    <col min="4608" max="4609" width="6.59765625" style="185" bestFit="1" customWidth="1"/>
    <col min="4610" max="4610" width="12" style="185" customWidth="1"/>
    <col min="4611" max="4613" width="0" style="185" hidden="1" customWidth="1"/>
    <col min="4614" max="4614" width="14.59765625" style="185" customWidth="1"/>
    <col min="4615" max="4618" width="0" style="185" hidden="1" customWidth="1"/>
    <col min="4619" max="4619" width="13.3984375" style="185" customWidth="1"/>
    <col min="4620" max="4623" width="0" style="185" hidden="1" customWidth="1"/>
    <col min="4624" max="4624" width="13.3984375" style="185" customWidth="1"/>
    <col min="4625" max="4626" width="14.3984375" style="185" customWidth="1"/>
    <col min="4627" max="4627" width="12.59765625" style="185" customWidth="1"/>
    <col min="4628" max="4628" width="13.1328125" style="185" customWidth="1"/>
    <col min="4629" max="4630" width="11.46484375" style="185" customWidth="1"/>
    <col min="4631" max="4631" width="10.59765625" style="185" customWidth="1"/>
    <col min="4632" max="4632" width="13.59765625" style="185" customWidth="1"/>
    <col min="4633" max="4634" width="9.1328125" style="185"/>
    <col min="4635" max="4635" width="10.73046875" style="185" customWidth="1"/>
    <col min="4636" max="4637" width="14.59765625" style="185" customWidth="1"/>
    <col min="4638" max="4640" width="11.3984375" style="185" customWidth="1"/>
    <col min="4641" max="4641" width="13.46484375" style="185" customWidth="1"/>
    <col min="4642" max="4642" width="10.73046875" style="185" customWidth="1"/>
    <col min="4643" max="4643" width="36.46484375" style="185" customWidth="1"/>
    <col min="4644" max="4644" width="38.59765625" style="185" customWidth="1"/>
    <col min="4645" max="4852" width="9.1328125" style="185"/>
    <col min="4853" max="4853" width="5.59765625" style="185" customWidth="1"/>
    <col min="4854" max="4855" width="9.73046875" style="185" customWidth="1"/>
    <col min="4856" max="4856" width="22" style="185" customWidth="1"/>
    <col min="4857" max="4857" width="12.59765625" style="185" customWidth="1"/>
    <col min="4858" max="4858" width="0" style="185" hidden="1" customWidth="1"/>
    <col min="4859" max="4859" width="9.46484375" style="185" customWidth="1"/>
    <col min="4860" max="4860" width="8.46484375" style="185" customWidth="1"/>
    <col min="4861" max="4861" width="7.3984375" style="185" customWidth="1"/>
    <col min="4862" max="4863" width="9.46484375" style="185" customWidth="1"/>
    <col min="4864" max="4865" width="6.59765625" style="185" bestFit="1" customWidth="1"/>
    <col min="4866" max="4866" width="12" style="185" customWidth="1"/>
    <col min="4867" max="4869" width="0" style="185" hidden="1" customWidth="1"/>
    <col min="4870" max="4870" width="14.59765625" style="185" customWidth="1"/>
    <col min="4871" max="4874" width="0" style="185" hidden="1" customWidth="1"/>
    <col min="4875" max="4875" width="13.3984375" style="185" customWidth="1"/>
    <col min="4876" max="4879" width="0" style="185" hidden="1" customWidth="1"/>
    <col min="4880" max="4880" width="13.3984375" style="185" customWidth="1"/>
    <col min="4881" max="4882" width="14.3984375" style="185" customWidth="1"/>
    <col min="4883" max="4883" width="12.59765625" style="185" customWidth="1"/>
    <col min="4884" max="4884" width="13.1328125" style="185" customWidth="1"/>
    <col min="4885" max="4886" width="11.46484375" style="185" customWidth="1"/>
    <col min="4887" max="4887" width="10.59765625" style="185" customWidth="1"/>
    <col min="4888" max="4888" width="13.59765625" style="185" customWidth="1"/>
    <col min="4889" max="4890" width="9.1328125" style="185"/>
    <col min="4891" max="4891" width="10.73046875" style="185" customWidth="1"/>
    <col min="4892" max="4893" width="14.59765625" style="185" customWidth="1"/>
    <col min="4894" max="4896" width="11.3984375" style="185" customWidth="1"/>
    <col min="4897" max="4897" width="13.46484375" style="185" customWidth="1"/>
    <col min="4898" max="4898" width="10.73046875" style="185" customWidth="1"/>
    <col min="4899" max="4899" width="36.46484375" style="185" customWidth="1"/>
    <col min="4900" max="4900" width="38.59765625" style="185" customWidth="1"/>
    <col min="4901" max="5108" width="9.1328125" style="185"/>
    <col min="5109" max="5109" width="5.59765625" style="185" customWidth="1"/>
    <col min="5110" max="5111" width="9.73046875" style="185" customWidth="1"/>
    <col min="5112" max="5112" width="22" style="185" customWidth="1"/>
    <col min="5113" max="5113" width="12.59765625" style="185" customWidth="1"/>
    <col min="5114" max="5114" width="0" style="185" hidden="1" customWidth="1"/>
    <col min="5115" max="5115" width="9.46484375" style="185" customWidth="1"/>
    <col min="5116" max="5116" width="8.46484375" style="185" customWidth="1"/>
    <col min="5117" max="5117" width="7.3984375" style="185" customWidth="1"/>
    <col min="5118" max="5119" width="9.46484375" style="185" customWidth="1"/>
    <col min="5120" max="5121" width="6.59765625" style="185" bestFit="1" customWidth="1"/>
    <col min="5122" max="5122" width="12" style="185" customWidth="1"/>
    <col min="5123" max="5125" width="0" style="185" hidden="1" customWidth="1"/>
    <col min="5126" max="5126" width="14.59765625" style="185" customWidth="1"/>
    <col min="5127" max="5130" width="0" style="185" hidden="1" customWidth="1"/>
    <col min="5131" max="5131" width="13.3984375" style="185" customWidth="1"/>
    <col min="5132" max="5135" width="0" style="185" hidden="1" customWidth="1"/>
    <col min="5136" max="5136" width="13.3984375" style="185" customWidth="1"/>
    <col min="5137" max="5138" width="14.3984375" style="185" customWidth="1"/>
    <col min="5139" max="5139" width="12.59765625" style="185" customWidth="1"/>
    <col min="5140" max="5140" width="13.1328125" style="185" customWidth="1"/>
    <col min="5141" max="5142" width="11.46484375" style="185" customWidth="1"/>
    <col min="5143" max="5143" width="10.59765625" style="185" customWidth="1"/>
    <col min="5144" max="5144" width="13.59765625" style="185" customWidth="1"/>
    <col min="5145" max="5146" width="9.1328125" style="185"/>
    <col min="5147" max="5147" width="10.73046875" style="185" customWidth="1"/>
    <col min="5148" max="5149" width="14.59765625" style="185" customWidth="1"/>
    <col min="5150" max="5152" width="11.3984375" style="185" customWidth="1"/>
    <col min="5153" max="5153" width="13.46484375" style="185" customWidth="1"/>
    <col min="5154" max="5154" width="10.73046875" style="185" customWidth="1"/>
    <col min="5155" max="5155" width="36.46484375" style="185" customWidth="1"/>
    <col min="5156" max="5156" width="38.59765625" style="185" customWidth="1"/>
    <col min="5157" max="5364" width="9.1328125" style="185"/>
    <col min="5365" max="5365" width="5.59765625" style="185" customWidth="1"/>
    <col min="5366" max="5367" width="9.73046875" style="185" customWidth="1"/>
    <col min="5368" max="5368" width="22" style="185" customWidth="1"/>
    <col min="5369" max="5369" width="12.59765625" style="185" customWidth="1"/>
    <col min="5370" max="5370" width="0" style="185" hidden="1" customWidth="1"/>
    <col min="5371" max="5371" width="9.46484375" style="185" customWidth="1"/>
    <col min="5372" max="5372" width="8.46484375" style="185" customWidth="1"/>
    <col min="5373" max="5373" width="7.3984375" style="185" customWidth="1"/>
    <col min="5374" max="5375" width="9.46484375" style="185" customWidth="1"/>
    <col min="5376" max="5377" width="6.59765625" style="185" bestFit="1" customWidth="1"/>
    <col min="5378" max="5378" width="12" style="185" customWidth="1"/>
    <col min="5379" max="5381" width="0" style="185" hidden="1" customWidth="1"/>
    <col min="5382" max="5382" width="14.59765625" style="185" customWidth="1"/>
    <col min="5383" max="5386" width="0" style="185" hidden="1" customWidth="1"/>
    <col min="5387" max="5387" width="13.3984375" style="185" customWidth="1"/>
    <col min="5388" max="5391" width="0" style="185" hidden="1" customWidth="1"/>
    <col min="5392" max="5392" width="13.3984375" style="185" customWidth="1"/>
    <col min="5393" max="5394" width="14.3984375" style="185" customWidth="1"/>
    <col min="5395" max="5395" width="12.59765625" style="185" customWidth="1"/>
    <col min="5396" max="5396" width="13.1328125" style="185" customWidth="1"/>
    <col min="5397" max="5398" width="11.46484375" style="185" customWidth="1"/>
    <col min="5399" max="5399" width="10.59765625" style="185" customWidth="1"/>
    <col min="5400" max="5400" width="13.59765625" style="185" customWidth="1"/>
    <col min="5401" max="5402" width="9.1328125" style="185"/>
    <col min="5403" max="5403" width="10.73046875" style="185" customWidth="1"/>
    <col min="5404" max="5405" width="14.59765625" style="185" customWidth="1"/>
    <col min="5406" max="5408" width="11.3984375" style="185" customWidth="1"/>
    <col min="5409" max="5409" width="13.46484375" style="185" customWidth="1"/>
    <col min="5410" max="5410" width="10.73046875" style="185" customWidth="1"/>
    <col min="5411" max="5411" width="36.46484375" style="185" customWidth="1"/>
    <col min="5412" max="5412" width="38.59765625" style="185" customWidth="1"/>
    <col min="5413" max="5620" width="9.1328125" style="185"/>
    <col min="5621" max="5621" width="5.59765625" style="185" customWidth="1"/>
    <col min="5622" max="5623" width="9.73046875" style="185" customWidth="1"/>
    <col min="5624" max="5624" width="22" style="185" customWidth="1"/>
    <col min="5625" max="5625" width="12.59765625" style="185" customWidth="1"/>
    <col min="5626" max="5626" width="0" style="185" hidden="1" customWidth="1"/>
    <col min="5627" max="5627" width="9.46484375" style="185" customWidth="1"/>
    <col min="5628" max="5628" width="8.46484375" style="185" customWidth="1"/>
    <col min="5629" max="5629" width="7.3984375" style="185" customWidth="1"/>
    <col min="5630" max="5631" width="9.46484375" style="185" customWidth="1"/>
    <col min="5632" max="5633" width="6.59765625" style="185" bestFit="1" customWidth="1"/>
    <col min="5634" max="5634" width="12" style="185" customWidth="1"/>
    <col min="5635" max="5637" width="0" style="185" hidden="1" customWidth="1"/>
    <col min="5638" max="5638" width="14.59765625" style="185" customWidth="1"/>
    <col min="5639" max="5642" width="0" style="185" hidden="1" customWidth="1"/>
    <col min="5643" max="5643" width="13.3984375" style="185" customWidth="1"/>
    <col min="5644" max="5647" width="0" style="185" hidden="1" customWidth="1"/>
    <col min="5648" max="5648" width="13.3984375" style="185" customWidth="1"/>
    <col min="5649" max="5650" width="14.3984375" style="185" customWidth="1"/>
    <col min="5651" max="5651" width="12.59765625" style="185" customWidth="1"/>
    <col min="5652" max="5652" width="13.1328125" style="185" customWidth="1"/>
    <col min="5653" max="5654" width="11.46484375" style="185" customWidth="1"/>
    <col min="5655" max="5655" width="10.59765625" style="185" customWidth="1"/>
    <col min="5656" max="5656" width="13.59765625" style="185" customWidth="1"/>
    <col min="5657" max="5658" width="9.1328125" style="185"/>
    <col min="5659" max="5659" width="10.73046875" style="185" customWidth="1"/>
    <col min="5660" max="5661" width="14.59765625" style="185" customWidth="1"/>
    <col min="5662" max="5664" width="11.3984375" style="185" customWidth="1"/>
    <col min="5665" max="5665" width="13.46484375" style="185" customWidth="1"/>
    <col min="5666" max="5666" width="10.73046875" style="185" customWidth="1"/>
    <col min="5667" max="5667" width="36.46484375" style="185" customWidth="1"/>
    <col min="5668" max="5668" width="38.59765625" style="185" customWidth="1"/>
    <col min="5669" max="5876" width="9.1328125" style="185"/>
    <col min="5877" max="5877" width="5.59765625" style="185" customWidth="1"/>
    <col min="5878" max="5879" width="9.73046875" style="185" customWidth="1"/>
    <col min="5880" max="5880" width="22" style="185" customWidth="1"/>
    <col min="5881" max="5881" width="12.59765625" style="185" customWidth="1"/>
    <col min="5882" max="5882" width="0" style="185" hidden="1" customWidth="1"/>
    <col min="5883" max="5883" width="9.46484375" style="185" customWidth="1"/>
    <col min="5884" max="5884" width="8.46484375" style="185" customWidth="1"/>
    <col min="5885" max="5885" width="7.3984375" style="185" customWidth="1"/>
    <col min="5886" max="5887" width="9.46484375" style="185" customWidth="1"/>
    <col min="5888" max="5889" width="6.59765625" style="185" bestFit="1" customWidth="1"/>
    <col min="5890" max="5890" width="12" style="185" customWidth="1"/>
    <col min="5891" max="5893" width="0" style="185" hidden="1" customWidth="1"/>
    <col min="5894" max="5894" width="14.59765625" style="185" customWidth="1"/>
    <col min="5895" max="5898" width="0" style="185" hidden="1" customWidth="1"/>
    <col min="5899" max="5899" width="13.3984375" style="185" customWidth="1"/>
    <col min="5900" max="5903" width="0" style="185" hidden="1" customWidth="1"/>
    <col min="5904" max="5904" width="13.3984375" style="185" customWidth="1"/>
    <col min="5905" max="5906" width="14.3984375" style="185" customWidth="1"/>
    <col min="5907" max="5907" width="12.59765625" style="185" customWidth="1"/>
    <col min="5908" max="5908" width="13.1328125" style="185" customWidth="1"/>
    <col min="5909" max="5910" width="11.46484375" style="185" customWidth="1"/>
    <col min="5911" max="5911" width="10.59765625" style="185" customWidth="1"/>
    <col min="5912" max="5912" width="13.59765625" style="185" customWidth="1"/>
    <col min="5913" max="5914" width="9.1328125" style="185"/>
    <col min="5915" max="5915" width="10.73046875" style="185" customWidth="1"/>
    <col min="5916" max="5917" width="14.59765625" style="185" customWidth="1"/>
    <col min="5918" max="5920" width="11.3984375" style="185" customWidth="1"/>
    <col min="5921" max="5921" width="13.46484375" style="185" customWidth="1"/>
    <col min="5922" max="5922" width="10.73046875" style="185" customWidth="1"/>
    <col min="5923" max="5923" width="36.46484375" style="185" customWidth="1"/>
    <col min="5924" max="5924" width="38.59765625" style="185" customWidth="1"/>
    <col min="5925" max="6132" width="9.1328125" style="185"/>
    <col min="6133" max="6133" width="5.59765625" style="185" customWidth="1"/>
    <col min="6134" max="6135" width="9.73046875" style="185" customWidth="1"/>
    <col min="6136" max="6136" width="22" style="185" customWidth="1"/>
    <col min="6137" max="6137" width="12.59765625" style="185" customWidth="1"/>
    <col min="6138" max="6138" width="0" style="185" hidden="1" customWidth="1"/>
    <col min="6139" max="6139" width="9.46484375" style="185" customWidth="1"/>
    <col min="6140" max="6140" width="8.46484375" style="185" customWidth="1"/>
    <col min="6141" max="6141" width="7.3984375" style="185" customWidth="1"/>
    <col min="6142" max="6143" width="9.46484375" style="185" customWidth="1"/>
    <col min="6144" max="6145" width="6.59765625" style="185" bestFit="1" customWidth="1"/>
    <col min="6146" max="6146" width="12" style="185" customWidth="1"/>
    <col min="6147" max="6149" width="0" style="185" hidden="1" customWidth="1"/>
    <col min="6150" max="6150" width="14.59765625" style="185" customWidth="1"/>
    <col min="6151" max="6154" width="0" style="185" hidden="1" customWidth="1"/>
    <col min="6155" max="6155" width="13.3984375" style="185" customWidth="1"/>
    <col min="6156" max="6159" width="0" style="185" hidden="1" customWidth="1"/>
    <col min="6160" max="6160" width="13.3984375" style="185" customWidth="1"/>
    <col min="6161" max="6162" width="14.3984375" style="185" customWidth="1"/>
    <col min="6163" max="6163" width="12.59765625" style="185" customWidth="1"/>
    <col min="6164" max="6164" width="13.1328125" style="185" customWidth="1"/>
    <col min="6165" max="6166" width="11.46484375" style="185" customWidth="1"/>
    <col min="6167" max="6167" width="10.59765625" style="185" customWidth="1"/>
    <col min="6168" max="6168" width="13.59765625" style="185" customWidth="1"/>
    <col min="6169" max="6170" width="9.1328125" style="185"/>
    <col min="6171" max="6171" width="10.73046875" style="185" customWidth="1"/>
    <col min="6172" max="6173" width="14.59765625" style="185" customWidth="1"/>
    <col min="6174" max="6176" width="11.3984375" style="185" customWidth="1"/>
    <col min="6177" max="6177" width="13.46484375" style="185" customWidth="1"/>
    <col min="6178" max="6178" width="10.73046875" style="185" customWidth="1"/>
    <col min="6179" max="6179" width="36.46484375" style="185" customWidth="1"/>
    <col min="6180" max="6180" width="38.59765625" style="185" customWidth="1"/>
    <col min="6181" max="6388" width="9.1328125" style="185"/>
    <col min="6389" max="6389" width="5.59765625" style="185" customWidth="1"/>
    <col min="6390" max="6391" width="9.73046875" style="185" customWidth="1"/>
    <col min="6392" max="6392" width="22" style="185" customWidth="1"/>
    <col min="6393" max="6393" width="12.59765625" style="185" customWidth="1"/>
    <col min="6394" max="6394" width="0" style="185" hidden="1" customWidth="1"/>
    <col min="6395" max="6395" width="9.46484375" style="185" customWidth="1"/>
    <col min="6396" max="6396" width="8.46484375" style="185" customWidth="1"/>
    <col min="6397" max="6397" width="7.3984375" style="185" customWidth="1"/>
    <col min="6398" max="6399" width="9.46484375" style="185" customWidth="1"/>
    <col min="6400" max="6401" width="6.59765625" style="185" bestFit="1" customWidth="1"/>
    <col min="6402" max="6402" width="12" style="185" customWidth="1"/>
    <col min="6403" max="6405" width="0" style="185" hidden="1" customWidth="1"/>
    <col min="6406" max="6406" width="14.59765625" style="185" customWidth="1"/>
    <col min="6407" max="6410" width="0" style="185" hidden="1" customWidth="1"/>
    <col min="6411" max="6411" width="13.3984375" style="185" customWidth="1"/>
    <col min="6412" max="6415" width="0" style="185" hidden="1" customWidth="1"/>
    <col min="6416" max="6416" width="13.3984375" style="185" customWidth="1"/>
    <col min="6417" max="6418" width="14.3984375" style="185" customWidth="1"/>
    <col min="6419" max="6419" width="12.59765625" style="185" customWidth="1"/>
    <col min="6420" max="6420" width="13.1328125" style="185" customWidth="1"/>
    <col min="6421" max="6422" width="11.46484375" style="185" customWidth="1"/>
    <col min="6423" max="6423" width="10.59765625" style="185" customWidth="1"/>
    <col min="6424" max="6424" width="13.59765625" style="185" customWidth="1"/>
    <col min="6425" max="6426" width="9.1328125" style="185"/>
    <col min="6427" max="6427" width="10.73046875" style="185" customWidth="1"/>
    <col min="6428" max="6429" width="14.59765625" style="185" customWidth="1"/>
    <col min="6430" max="6432" width="11.3984375" style="185" customWidth="1"/>
    <col min="6433" max="6433" width="13.46484375" style="185" customWidth="1"/>
    <col min="6434" max="6434" width="10.73046875" style="185" customWidth="1"/>
    <col min="6435" max="6435" width="36.46484375" style="185" customWidth="1"/>
    <col min="6436" max="6436" width="38.59765625" style="185" customWidth="1"/>
    <col min="6437" max="6644" width="9.1328125" style="185"/>
    <col min="6645" max="6645" width="5.59765625" style="185" customWidth="1"/>
    <col min="6646" max="6647" width="9.73046875" style="185" customWidth="1"/>
    <col min="6648" max="6648" width="22" style="185" customWidth="1"/>
    <col min="6649" max="6649" width="12.59765625" style="185" customWidth="1"/>
    <col min="6650" max="6650" width="0" style="185" hidden="1" customWidth="1"/>
    <col min="6651" max="6651" width="9.46484375" style="185" customWidth="1"/>
    <col min="6652" max="6652" width="8.46484375" style="185" customWidth="1"/>
    <col min="6653" max="6653" width="7.3984375" style="185" customWidth="1"/>
    <col min="6654" max="6655" width="9.46484375" style="185" customWidth="1"/>
    <col min="6656" max="6657" width="6.59765625" style="185" bestFit="1" customWidth="1"/>
    <col min="6658" max="6658" width="12" style="185" customWidth="1"/>
    <col min="6659" max="6661" width="0" style="185" hidden="1" customWidth="1"/>
    <col min="6662" max="6662" width="14.59765625" style="185" customWidth="1"/>
    <col min="6663" max="6666" width="0" style="185" hidden="1" customWidth="1"/>
    <col min="6667" max="6667" width="13.3984375" style="185" customWidth="1"/>
    <col min="6668" max="6671" width="0" style="185" hidden="1" customWidth="1"/>
    <col min="6672" max="6672" width="13.3984375" style="185" customWidth="1"/>
    <col min="6673" max="6674" width="14.3984375" style="185" customWidth="1"/>
    <col min="6675" max="6675" width="12.59765625" style="185" customWidth="1"/>
    <col min="6676" max="6676" width="13.1328125" style="185" customWidth="1"/>
    <col min="6677" max="6678" width="11.46484375" style="185" customWidth="1"/>
    <col min="6679" max="6679" width="10.59765625" style="185" customWidth="1"/>
    <col min="6680" max="6680" width="13.59765625" style="185" customWidth="1"/>
    <col min="6681" max="6682" width="9.1328125" style="185"/>
    <col min="6683" max="6683" width="10.73046875" style="185" customWidth="1"/>
    <col min="6684" max="6685" width="14.59765625" style="185" customWidth="1"/>
    <col min="6686" max="6688" width="11.3984375" style="185" customWidth="1"/>
    <col min="6689" max="6689" width="13.46484375" style="185" customWidth="1"/>
    <col min="6690" max="6690" width="10.73046875" style="185" customWidth="1"/>
    <col min="6691" max="6691" width="36.46484375" style="185" customWidth="1"/>
    <col min="6692" max="6692" width="38.59765625" style="185" customWidth="1"/>
    <col min="6693" max="6900" width="9.1328125" style="185"/>
    <col min="6901" max="6901" width="5.59765625" style="185" customWidth="1"/>
    <col min="6902" max="6903" width="9.73046875" style="185" customWidth="1"/>
    <col min="6904" max="6904" width="22" style="185" customWidth="1"/>
    <col min="6905" max="6905" width="12.59765625" style="185" customWidth="1"/>
    <col min="6906" max="6906" width="0" style="185" hidden="1" customWidth="1"/>
    <col min="6907" max="6907" width="9.46484375" style="185" customWidth="1"/>
    <col min="6908" max="6908" width="8.46484375" style="185" customWidth="1"/>
    <col min="6909" max="6909" width="7.3984375" style="185" customWidth="1"/>
    <col min="6910" max="6911" width="9.46484375" style="185" customWidth="1"/>
    <col min="6912" max="6913" width="6.59765625" style="185" bestFit="1" customWidth="1"/>
    <col min="6914" max="6914" width="12" style="185" customWidth="1"/>
    <col min="6915" max="6917" width="0" style="185" hidden="1" customWidth="1"/>
    <col min="6918" max="6918" width="14.59765625" style="185" customWidth="1"/>
    <col min="6919" max="6922" width="0" style="185" hidden="1" customWidth="1"/>
    <col min="6923" max="6923" width="13.3984375" style="185" customWidth="1"/>
    <col min="6924" max="6927" width="0" style="185" hidden="1" customWidth="1"/>
    <col min="6928" max="6928" width="13.3984375" style="185" customWidth="1"/>
    <col min="6929" max="6930" width="14.3984375" style="185" customWidth="1"/>
    <col min="6931" max="6931" width="12.59765625" style="185" customWidth="1"/>
    <col min="6932" max="6932" width="13.1328125" style="185" customWidth="1"/>
    <col min="6933" max="6934" width="11.46484375" style="185" customWidth="1"/>
    <col min="6935" max="6935" width="10.59765625" style="185" customWidth="1"/>
    <col min="6936" max="6936" width="13.59765625" style="185" customWidth="1"/>
    <col min="6937" max="6938" width="9.1328125" style="185"/>
    <col min="6939" max="6939" width="10.73046875" style="185" customWidth="1"/>
    <col min="6940" max="6941" width="14.59765625" style="185" customWidth="1"/>
    <col min="6942" max="6944" width="11.3984375" style="185" customWidth="1"/>
    <col min="6945" max="6945" width="13.46484375" style="185" customWidth="1"/>
    <col min="6946" max="6946" width="10.73046875" style="185" customWidth="1"/>
    <col min="6947" max="6947" width="36.46484375" style="185" customWidth="1"/>
    <col min="6948" max="6948" width="38.59765625" style="185" customWidth="1"/>
    <col min="6949" max="7156" width="9.1328125" style="185"/>
    <col min="7157" max="7157" width="5.59765625" style="185" customWidth="1"/>
    <col min="7158" max="7159" width="9.73046875" style="185" customWidth="1"/>
    <col min="7160" max="7160" width="22" style="185" customWidth="1"/>
    <col min="7161" max="7161" width="12.59765625" style="185" customWidth="1"/>
    <col min="7162" max="7162" width="0" style="185" hidden="1" customWidth="1"/>
    <col min="7163" max="7163" width="9.46484375" style="185" customWidth="1"/>
    <col min="7164" max="7164" width="8.46484375" style="185" customWidth="1"/>
    <col min="7165" max="7165" width="7.3984375" style="185" customWidth="1"/>
    <col min="7166" max="7167" width="9.46484375" style="185" customWidth="1"/>
    <col min="7168" max="7169" width="6.59765625" style="185" bestFit="1" customWidth="1"/>
    <col min="7170" max="7170" width="12" style="185" customWidth="1"/>
    <col min="7171" max="7173" width="0" style="185" hidden="1" customWidth="1"/>
    <col min="7174" max="7174" width="14.59765625" style="185" customWidth="1"/>
    <col min="7175" max="7178" width="0" style="185" hidden="1" customWidth="1"/>
    <col min="7179" max="7179" width="13.3984375" style="185" customWidth="1"/>
    <col min="7180" max="7183" width="0" style="185" hidden="1" customWidth="1"/>
    <col min="7184" max="7184" width="13.3984375" style="185" customWidth="1"/>
    <col min="7185" max="7186" width="14.3984375" style="185" customWidth="1"/>
    <col min="7187" max="7187" width="12.59765625" style="185" customWidth="1"/>
    <col min="7188" max="7188" width="13.1328125" style="185" customWidth="1"/>
    <col min="7189" max="7190" width="11.46484375" style="185" customWidth="1"/>
    <col min="7191" max="7191" width="10.59765625" style="185" customWidth="1"/>
    <col min="7192" max="7192" width="13.59765625" style="185" customWidth="1"/>
    <col min="7193" max="7194" width="9.1328125" style="185"/>
    <col min="7195" max="7195" width="10.73046875" style="185" customWidth="1"/>
    <col min="7196" max="7197" width="14.59765625" style="185" customWidth="1"/>
    <col min="7198" max="7200" width="11.3984375" style="185" customWidth="1"/>
    <col min="7201" max="7201" width="13.46484375" style="185" customWidth="1"/>
    <col min="7202" max="7202" width="10.73046875" style="185" customWidth="1"/>
    <col min="7203" max="7203" width="36.46484375" style="185" customWidth="1"/>
    <col min="7204" max="7204" width="38.59765625" style="185" customWidth="1"/>
    <col min="7205" max="7412" width="9.1328125" style="185"/>
    <col min="7413" max="7413" width="5.59765625" style="185" customWidth="1"/>
    <col min="7414" max="7415" width="9.73046875" style="185" customWidth="1"/>
    <col min="7416" max="7416" width="22" style="185" customWidth="1"/>
    <col min="7417" max="7417" width="12.59765625" style="185" customWidth="1"/>
    <col min="7418" max="7418" width="0" style="185" hidden="1" customWidth="1"/>
    <col min="7419" max="7419" width="9.46484375" style="185" customWidth="1"/>
    <col min="7420" max="7420" width="8.46484375" style="185" customWidth="1"/>
    <col min="7421" max="7421" width="7.3984375" style="185" customWidth="1"/>
    <col min="7422" max="7423" width="9.46484375" style="185" customWidth="1"/>
    <col min="7424" max="7425" width="6.59765625" style="185" bestFit="1" customWidth="1"/>
    <col min="7426" max="7426" width="12" style="185" customWidth="1"/>
    <col min="7427" max="7429" width="0" style="185" hidden="1" customWidth="1"/>
    <col min="7430" max="7430" width="14.59765625" style="185" customWidth="1"/>
    <col min="7431" max="7434" width="0" style="185" hidden="1" customWidth="1"/>
    <col min="7435" max="7435" width="13.3984375" style="185" customWidth="1"/>
    <col min="7436" max="7439" width="0" style="185" hidden="1" customWidth="1"/>
    <col min="7440" max="7440" width="13.3984375" style="185" customWidth="1"/>
    <col min="7441" max="7442" width="14.3984375" style="185" customWidth="1"/>
    <col min="7443" max="7443" width="12.59765625" style="185" customWidth="1"/>
    <col min="7444" max="7444" width="13.1328125" style="185" customWidth="1"/>
    <col min="7445" max="7446" width="11.46484375" style="185" customWidth="1"/>
    <col min="7447" max="7447" width="10.59765625" style="185" customWidth="1"/>
    <col min="7448" max="7448" width="13.59765625" style="185" customWidth="1"/>
    <col min="7449" max="7450" width="9.1328125" style="185"/>
    <col min="7451" max="7451" width="10.73046875" style="185" customWidth="1"/>
    <col min="7452" max="7453" width="14.59765625" style="185" customWidth="1"/>
    <col min="7454" max="7456" width="11.3984375" style="185" customWidth="1"/>
    <col min="7457" max="7457" width="13.46484375" style="185" customWidth="1"/>
    <col min="7458" max="7458" width="10.73046875" style="185" customWidth="1"/>
    <col min="7459" max="7459" width="36.46484375" style="185" customWidth="1"/>
    <col min="7460" max="7460" width="38.59765625" style="185" customWidth="1"/>
    <col min="7461" max="7668" width="9.1328125" style="185"/>
    <col min="7669" max="7669" width="5.59765625" style="185" customWidth="1"/>
    <col min="7670" max="7671" width="9.73046875" style="185" customWidth="1"/>
    <col min="7672" max="7672" width="22" style="185" customWidth="1"/>
    <col min="7673" max="7673" width="12.59765625" style="185" customWidth="1"/>
    <col min="7674" max="7674" width="0" style="185" hidden="1" customWidth="1"/>
    <col min="7675" max="7675" width="9.46484375" style="185" customWidth="1"/>
    <col min="7676" max="7676" width="8.46484375" style="185" customWidth="1"/>
    <col min="7677" max="7677" width="7.3984375" style="185" customWidth="1"/>
    <col min="7678" max="7679" width="9.46484375" style="185" customWidth="1"/>
    <col min="7680" max="7681" width="6.59765625" style="185" bestFit="1" customWidth="1"/>
    <col min="7682" max="7682" width="12" style="185" customWidth="1"/>
    <col min="7683" max="7685" width="0" style="185" hidden="1" customWidth="1"/>
    <col min="7686" max="7686" width="14.59765625" style="185" customWidth="1"/>
    <col min="7687" max="7690" width="0" style="185" hidden="1" customWidth="1"/>
    <col min="7691" max="7691" width="13.3984375" style="185" customWidth="1"/>
    <col min="7692" max="7695" width="0" style="185" hidden="1" customWidth="1"/>
    <col min="7696" max="7696" width="13.3984375" style="185" customWidth="1"/>
    <col min="7697" max="7698" width="14.3984375" style="185" customWidth="1"/>
    <col min="7699" max="7699" width="12.59765625" style="185" customWidth="1"/>
    <col min="7700" max="7700" width="13.1328125" style="185" customWidth="1"/>
    <col min="7701" max="7702" width="11.46484375" style="185" customWidth="1"/>
    <col min="7703" max="7703" width="10.59765625" style="185" customWidth="1"/>
    <col min="7704" max="7704" width="13.59765625" style="185" customWidth="1"/>
    <col min="7705" max="7706" width="9.1328125" style="185"/>
    <col min="7707" max="7707" width="10.73046875" style="185" customWidth="1"/>
    <col min="7708" max="7709" width="14.59765625" style="185" customWidth="1"/>
    <col min="7710" max="7712" width="11.3984375" style="185" customWidth="1"/>
    <col min="7713" max="7713" width="13.46484375" style="185" customWidth="1"/>
    <col min="7714" max="7714" width="10.73046875" style="185" customWidth="1"/>
    <col min="7715" max="7715" width="36.46484375" style="185" customWidth="1"/>
    <col min="7716" max="7716" width="38.59765625" style="185" customWidth="1"/>
    <col min="7717" max="7924" width="9.1328125" style="185"/>
    <col min="7925" max="7925" width="5.59765625" style="185" customWidth="1"/>
    <col min="7926" max="7927" width="9.73046875" style="185" customWidth="1"/>
    <col min="7928" max="7928" width="22" style="185" customWidth="1"/>
    <col min="7929" max="7929" width="12.59765625" style="185" customWidth="1"/>
    <col min="7930" max="7930" width="0" style="185" hidden="1" customWidth="1"/>
    <col min="7931" max="7931" width="9.46484375" style="185" customWidth="1"/>
    <col min="7932" max="7932" width="8.46484375" style="185" customWidth="1"/>
    <col min="7933" max="7933" width="7.3984375" style="185" customWidth="1"/>
    <col min="7934" max="7935" width="9.46484375" style="185" customWidth="1"/>
    <col min="7936" max="7937" width="6.59765625" style="185" bestFit="1" customWidth="1"/>
    <col min="7938" max="7938" width="12" style="185" customWidth="1"/>
    <col min="7939" max="7941" width="0" style="185" hidden="1" customWidth="1"/>
    <col min="7942" max="7942" width="14.59765625" style="185" customWidth="1"/>
    <col min="7943" max="7946" width="0" style="185" hidden="1" customWidth="1"/>
    <col min="7947" max="7947" width="13.3984375" style="185" customWidth="1"/>
    <col min="7948" max="7951" width="0" style="185" hidden="1" customWidth="1"/>
    <col min="7952" max="7952" width="13.3984375" style="185" customWidth="1"/>
    <col min="7953" max="7954" width="14.3984375" style="185" customWidth="1"/>
    <col min="7955" max="7955" width="12.59765625" style="185" customWidth="1"/>
    <col min="7956" max="7956" width="13.1328125" style="185" customWidth="1"/>
    <col min="7957" max="7958" width="11.46484375" style="185" customWidth="1"/>
    <col min="7959" max="7959" width="10.59765625" style="185" customWidth="1"/>
    <col min="7960" max="7960" width="13.59765625" style="185" customWidth="1"/>
    <col min="7961" max="7962" width="9.1328125" style="185"/>
    <col min="7963" max="7963" width="10.73046875" style="185" customWidth="1"/>
    <col min="7964" max="7965" width="14.59765625" style="185" customWidth="1"/>
    <col min="7966" max="7968" width="11.3984375" style="185" customWidth="1"/>
    <col min="7969" max="7969" width="13.46484375" style="185" customWidth="1"/>
    <col min="7970" max="7970" width="10.73046875" style="185" customWidth="1"/>
    <col min="7971" max="7971" width="36.46484375" style="185" customWidth="1"/>
    <col min="7972" max="7972" width="38.59765625" style="185" customWidth="1"/>
    <col min="7973" max="8180" width="9.1328125" style="185"/>
    <col min="8181" max="8181" width="5.59765625" style="185" customWidth="1"/>
    <col min="8182" max="8183" width="9.73046875" style="185" customWidth="1"/>
    <col min="8184" max="8184" width="22" style="185" customWidth="1"/>
    <col min="8185" max="8185" width="12.59765625" style="185" customWidth="1"/>
    <col min="8186" max="8186" width="0" style="185" hidden="1" customWidth="1"/>
    <col min="8187" max="8187" width="9.46484375" style="185" customWidth="1"/>
    <col min="8188" max="8188" width="8.46484375" style="185" customWidth="1"/>
    <col min="8189" max="8189" width="7.3984375" style="185" customWidth="1"/>
    <col min="8190" max="8191" width="9.46484375" style="185" customWidth="1"/>
    <col min="8192" max="8193" width="6.59765625" style="185" bestFit="1" customWidth="1"/>
    <col min="8194" max="8194" width="12" style="185" customWidth="1"/>
    <col min="8195" max="8197" width="0" style="185" hidden="1" customWidth="1"/>
    <col min="8198" max="8198" width="14.59765625" style="185" customWidth="1"/>
    <col min="8199" max="8202" width="0" style="185" hidden="1" customWidth="1"/>
    <col min="8203" max="8203" width="13.3984375" style="185" customWidth="1"/>
    <col min="8204" max="8207" width="0" style="185" hidden="1" customWidth="1"/>
    <col min="8208" max="8208" width="13.3984375" style="185" customWidth="1"/>
    <col min="8209" max="8210" width="14.3984375" style="185" customWidth="1"/>
    <col min="8211" max="8211" width="12.59765625" style="185" customWidth="1"/>
    <col min="8212" max="8212" width="13.1328125" style="185" customWidth="1"/>
    <col min="8213" max="8214" width="11.46484375" style="185" customWidth="1"/>
    <col min="8215" max="8215" width="10.59765625" style="185" customWidth="1"/>
    <col min="8216" max="8216" width="13.59765625" style="185" customWidth="1"/>
    <col min="8217" max="8218" width="9.1328125" style="185"/>
    <col min="8219" max="8219" width="10.73046875" style="185" customWidth="1"/>
    <col min="8220" max="8221" width="14.59765625" style="185" customWidth="1"/>
    <col min="8222" max="8224" width="11.3984375" style="185" customWidth="1"/>
    <col min="8225" max="8225" width="13.46484375" style="185" customWidth="1"/>
    <col min="8226" max="8226" width="10.73046875" style="185" customWidth="1"/>
    <col min="8227" max="8227" width="36.46484375" style="185" customWidth="1"/>
    <col min="8228" max="8228" width="38.59765625" style="185" customWidth="1"/>
    <col min="8229" max="8436" width="9.1328125" style="185"/>
    <col min="8437" max="8437" width="5.59765625" style="185" customWidth="1"/>
    <col min="8438" max="8439" width="9.73046875" style="185" customWidth="1"/>
    <col min="8440" max="8440" width="22" style="185" customWidth="1"/>
    <col min="8441" max="8441" width="12.59765625" style="185" customWidth="1"/>
    <col min="8442" max="8442" width="0" style="185" hidden="1" customWidth="1"/>
    <col min="8443" max="8443" width="9.46484375" style="185" customWidth="1"/>
    <col min="8444" max="8444" width="8.46484375" style="185" customWidth="1"/>
    <col min="8445" max="8445" width="7.3984375" style="185" customWidth="1"/>
    <col min="8446" max="8447" width="9.46484375" style="185" customWidth="1"/>
    <col min="8448" max="8449" width="6.59765625" style="185" bestFit="1" customWidth="1"/>
    <col min="8450" max="8450" width="12" style="185" customWidth="1"/>
    <col min="8451" max="8453" width="0" style="185" hidden="1" customWidth="1"/>
    <col min="8454" max="8454" width="14.59765625" style="185" customWidth="1"/>
    <col min="8455" max="8458" width="0" style="185" hidden="1" customWidth="1"/>
    <col min="8459" max="8459" width="13.3984375" style="185" customWidth="1"/>
    <col min="8460" max="8463" width="0" style="185" hidden="1" customWidth="1"/>
    <col min="8464" max="8464" width="13.3984375" style="185" customWidth="1"/>
    <col min="8465" max="8466" width="14.3984375" style="185" customWidth="1"/>
    <col min="8467" max="8467" width="12.59765625" style="185" customWidth="1"/>
    <col min="8468" max="8468" width="13.1328125" style="185" customWidth="1"/>
    <col min="8469" max="8470" width="11.46484375" style="185" customWidth="1"/>
    <col min="8471" max="8471" width="10.59765625" style="185" customWidth="1"/>
    <col min="8472" max="8472" width="13.59765625" style="185" customWidth="1"/>
    <col min="8473" max="8474" width="9.1328125" style="185"/>
    <col min="8475" max="8475" width="10.73046875" style="185" customWidth="1"/>
    <col min="8476" max="8477" width="14.59765625" style="185" customWidth="1"/>
    <col min="8478" max="8480" width="11.3984375" style="185" customWidth="1"/>
    <col min="8481" max="8481" width="13.46484375" style="185" customWidth="1"/>
    <col min="8482" max="8482" width="10.73046875" style="185" customWidth="1"/>
    <col min="8483" max="8483" width="36.46484375" style="185" customWidth="1"/>
    <col min="8484" max="8484" width="38.59765625" style="185" customWidth="1"/>
    <col min="8485" max="8692" width="9.1328125" style="185"/>
    <col min="8693" max="8693" width="5.59765625" style="185" customWidth="1"/>
    <col min="8694" max="8695" width="9.73046875" style="185" customWidth="1"/>
    <col min="8696" max="8696" width="22" style="185" customWidth="1"/>
    <col min="8697" max="8697" width="12.59765625" style="185" customWidth="1"/>
    <col min="8698" max="8698" width="0" style="185" hidden="1" customWidth="1"/>
    <col min="8699" max="8699" width="9.46484375" style="185" customWidth="1"/>
    <col min="8700" max="8700" width="8.46484375" style="185" customWidth="1"/>
    <col min="8701" max="8701" width="7.3984375" style="185" customWidth="1"/>
    <col min="8702" max="8703" width="9.46484375" style="185" customWidth="1"/>
    <col min="8704" max="8705" width="6.59765625" style="185" bestFit="1" customWidth="1"/>
    <col min="8706" max="8706" width="12" style="185" customWidth="1"/>
    <col min="8707" max="8709" width="0" style="185" hidden="1" customWidth="1"/>
    <col min="8710" max="8710" width="14.59765625" style="185" customWidth="1"/>
    <col min="8711" max="8714" width="0" style="185" hidden="1" customWidth="1"/>
    <col min="8715" max="8715" width="13.3984375" style="185" customWidth="1"/>
    <col min="8716" max="8719" width="0" style="185" hidden="1" customWidth="1"/>
    <col min="8720" max="8720" width="13.3984375" style="185" customWidth="1"/>
    <col min="8721" max="8722" width="14.3984375" style="185" customWidth="1"/>
    <col min="8723" max="8723" width="12.59765625" style="185" customWidth="1"/>
    <col min="8724" max="8724" width="13.1328125" style="185" customWidth="1"/>
    <col min="8725" max="8726" width="11.46484375" style="185" customWidth="1"/>
    <col min="8727" max="8727" width="10.59765625" style="185" customWidth="1"/>
    <col min="8728" max="8728" width="13.59765625" style="185" customWidth="1"/>
    <col min="8729" max="8730" width="9.1328125" style="185"/>
    <col min="8731" max="8731" width="10.73046875" style="185" customWidth="1"/>
    <col min="8732" max="8733" width="14.59765625" style="185" customWidth="1"/>
    <col min="8734" max="8736" width="11.3984375" style="185" customWidth="1"/>
    <col min="8737" max="8737" width="13.46484375" style="185" customWidth="1"/>
    <col min="8738" max="8738" width="10.73046875" style="185" customWidth="1"/>
    <col min="8739" max="8739" width="36.46484375" style="185" customWidth="1"/>
    <col min="8740" max="8740" width="38.59765625" style="185" customWidth="1"/>
    <col min="8741" max="8948" width="9.1328125" style="185"/>
    <col min="8949" max="8949" width="5.59765625" style="185" customWidth="1"/>
    <col min="8950" max="8951" width="9.73046875" style="185" customWidth="1"/>
    <col min="8952" max="8952" width="22" style="185" customWidth="1"/>
    <col min="8953" max="8953" width="12.59765625" style="185" customWidth="1"/>
    <col min="8954" max="8954" width="0" style="185" hidden="1" customWidth="1"/>
    <col min="8955" max="8955" width="9.46484375" style="185" customWidth="1"/>
    <col min="8956" max="8956" width="8.46484375" style="185" customWidth="1"/>
    <col min="8957" max="8957" width="7.3984375" style="185" customWidth="1"/>
    <col min="8958" max="8959" width="9.46484375" style="185" customWidth="1"/>
    <col min="8960" max="8961" width="6.59765625" style="185" bestFit="1" customWidth="1"/>
    <col min="8962" max="8962" width="12" style="185" customWidth="1"/>
    <col min="8963" max="8965" width="0" style="185" hidden="1" customWidth="1"/>
    <col min="8966" max="8966" width="14.59765625" style="185" customWidth="1"/>
    <col min="8967" max="8970" width="0" style="185" hidden="1" customWidth="1"/>
    <col min="8971" max="8971" width="13.3984375" style="185" customWidth="1"/>
    <col min="8972" max="8975" width="0" style="185" hidden="1" customWidth="1"/>
    <col min="8976" max="8976" width="13.3984375" style="185" customWidth="1"/>
    <col min="8977" max="8978" width="14.3984375" style="185" customWidth="1"/>
    <col min="8979" max="8979" width="12.59765625" style="185" customWidth="1"/>
    <col min="8980" max="8980" width="13.1328125" style="185" customWidth="1"/>
    <col min="8981" max="8982" width="11.46484375" style="185" customWidth="1"/>
    <col min="8983" max="8983" width="10.59765625" style="185" customWidth="1"/>
    <col min="8984" max="8984" width="13.59765625" style="185" customWidth="1"/>
    <col min="8985" max="8986" width="9.1328125" style="185"/>
    <col min="8987" max="8987" width="10.73046875" style="185" customWidth="1"/>
    <col min="8988" max="8989" width="14.59765625" style="185" customWidth="1"/>
    <col min="8990" max="8992" width="11.3984375" style="185" customWidth="1"/>
    <col min="8993" max="8993" width="13.46484375" style="185" customWidth="1"/>
    <col min="8994" max="8994" width="10.73046875" style="185" customWidth="1"/>
    <col min="8995" max="8995" width="36.46484375" style="185" customWidth="1"/>
    <col min="8996" max="8996" width="38.59765625" style="185" customWidth="1"/>
    <col min="8997" max="9204" width="9.1328125" style="185"/>
    <col min="9205" max="9205" width="5.59765625" style="185" customWidth="1"/>
    <col min="9206" max="9207" width="9.73046875" style="185" customWidth="1"/>
    <col min="9208" max="9208" width="22" style="185" customWidth="1"/>
    <col min="9209" max="9209" width="12.59765625" style="185" customWidth="1"/>
    <col min="9210" max="9210" width="0" style="185" hidden="1" customWidth="1"/>
    <col min="9211" max="9211" width="9.46484375" style="185" customWidth="1"/>
    <col min="9212" max="9212" width="8.46484375" style="185" customWidth="1"/>
    <col min="9213" max="9213" width="7.3984375" style="185" customWidth="1"/>
    <col min="9214" max="9215" width="9.46484375" style="185" customWidth="1"/>
    <col min="9216" max="9217" width="6.59765625" style="185" bestFit="1" customWidth="1"/>
    <col min="9218" max="9218" width="12" style="185" customWidth="1"/>
    <col min="9219" max="9221" width="0" style="185" hidden="1" customWidth="1"/>
    <col min="9222" max="9222" width="14.59765625" style="185" customWidth="1"/>
    <col min="9223" max="9226" width="0" style="185" hidden="1" customWidth="1"/>
    <col min="9227" max="9227" width="13.3984375" style="185" customWidth="1"/>
    <col min="9228" max="9231" width="0" style="185" hidden="1" customWidth="1"/>
    <col min="9232" max="9232" width="13.3984375" style="185" customWidth="1"/>
    <col min="9233" max="9234" width="14.3984375" style="185" customWidth="1"/>
    <col min="9235" max="9235" width="12.59765625" style="185" customWidth="1"/>
    <col min="9236" max="9236" width="13.1328125" style="185" customWidth="1"/>
    <col min="9237" max="9238" width="11.46484375" style="185" customWidth="1"/>
    <col min="9239" max="9239" width="10.59765625" style="185" customWidth="1"/>
    <col min="9240" max="9240" width="13.59765625" style="185" customWidth="1"/>
    <col min="9241" max="9242" width="9.1328125" style="185"/>
    <col min="9243" max="9243" width="10.73046875" style="185" customWidth="1"/>
    <col min="9244" max="9245" width="14.59765625" style="185" customWidth="1"/>
    <col min="9246" max="9248" width="11.3984375" style="185" customWidth="1"/>
    <col min="9249" max="9249" width="13.46484375" style="185" customWidth="1"/>
    <col min="9250" max="9250" width="10.73046875" style="185" customWidth="1"/>
    <col min="9251" max="9251" width="36.46484375" style="185" customWidth="1"/>
    <col min="9252" max="9252" width="38.59765625" style="185" customWidth="1"/>
    <col min="9253" max="9460" width="9.1328125" style="185"/>
    <col min="9461" max="9461" width="5.59765625" style="185" customWidth="1"/>
    <col min="9462" max="9463" width="9.73046875" style="185" customWidth="1"/>
    <col min="9464" max="9464" width="22" style="185" customWidth="1"/>
    <col min="9465" max="9465" width="12.59765625" style="185" customWidth="1"/>
    <col min="9466" max="9466" width="0" style="185" hidden="1" customWidth="1"/>
    <col min="9467" max="9467" width="9.46484375" style="185" customWidth="1"/>
    <col min="9468" max="9468" width="8.46484375" style="185" customWidth="1"/>
    <col min="9469" max="9469" width="7.3984375" style="185" customWidth="1"/>
    <col min="9470" max="9471" width="9.46484375" style="185" customWidth="1"/>
    <col min="9472" max="9473" width="6.59765625" style="185" bestFit="1" customWidth="1"/>
    <col min="9474" max="9474" width="12" style="185" customWidth="1"/>
    <col min="9475" max="9477" width="0" style="185" hidden="1" customWidth="1"/>
    <col min="9478" max="9478" width="14.59765625" style="185" customWidth="1"/>
    <col min="9479" max="9482" width="0" style="185" hidden="1" customWidth="1"/>
    <col min="9483" max="9483" width="13.3984375" style="185" customWidth="1"/>
    <col min="9484" max="9487" width="0" style="185" hidden="1" customWidth="1"/>
    <col min="9488" max="9488" width="13.3984375" style="185" customWidth="1"/>
    <col min="9489" max="9490" width="14.3984375" style="185" customWidth="1"/>
    <col min="9491" max="9491" width="12.59765625" style="185" customWidth="1"/>
    <col min="9492" max="9492" width="13.1328125" style="185" customWidth="1"/>
    <col min="9493" max="9494" width="11.46484375" style="185" customWidth="1"/>
    <col min="9495" max="9495" width="10.59765625" style="185" customWidth="1"/>
    <col min="9496" max="9496" width="13.59765625" style="185" customWidth="1"/>
    <col min="9497" max="9498" width="9.1328125" style="185"/>
    <col min="9499" max="9499" width="10.73046875" style="185" customWidth="1"/>
    <col min="9500" max="9501" width="14.59765625" style="185" customWidth="1"/>
    <col min="9502" max="9504" width="11.3984375" style="185" customWidth="1"/>
    <col min="9505" max="9505" width="13.46484375" style="185" customWidth="1"/>
    <col min="9506" max="9506" width="10.73046875" style="185" customWidth="1"/>
    <col min="9507" max="9507" width="36.46484375" style="185" customWidth="1"/>
    <col min="9508" max="9508" width="38.59765625" style="185" customWidth="1"/>
    <col min="9509" max="9716" width="9.1328125" style="185"/>
    <col min="9717" max="9717" width="5.59765625" style="185" customWidth="1"/>
    <col min="9718" max="9719" width="9.73046875" style="185" customWidth="1"/>
    <col min="9720" max="9720" width="22" style="185" customWidth="1"/>
    <col min="9721" max="9721" width="12.59765625" style="185" customWidth="1"/>
    <col min="9722" max="9722" width="0" style="185" hidden="1" customWidth="1"/>
    <col min="9723" max="9723" width="9.46484375" style="185" customWidth="1"/>
    <col min="9724" max="9724" width="8.46484375" style="185" customWidth="1"/>
    <col min="9725" max="9725" width="7.3984375" style="185" customWidth="1"/>
    <col min="9726" max="9727" width="9.46484375" style="185" customWidth="1"/>
    <col min="9728" max="9729" width="6.59765625" style="185" bestFit="1" customWidth="1"/>
    <col min="9730" max="9730" width="12" style="185" customWidth="1"/>
    <col min="9731" max="9733" width="0" style="185" hidden="1" customWidth="1"/>
    <col min="9734" max="9734" width="14.59765625" style="185" customWidth="1"/>
    <col min="9735" max="9738" width="0" style="185" hidden="1" customWidth="1"/>
    <col min="9739" max="9739" width="13.3984375" style="185" customWidth="1"/>
    <col min="9740" max="9743" width="0" style="185" hidden="1" customWidth="1"/>
    <col min="9744" max="9744" width="13.3984375" style="185" customWidth="1"/>
    <col min="9745" max="9746" width="14.3984375" style="185" customWidth="1"/>
    <col min="9747" max="9747" width="12.59765625" style="185" customWidth="1"/>
    <col min="9748" max="9748" width="13.1328125" style="185" customWidth="1"/>
    <col min="9749" max="9750" width="11.46484375" style="185" customWidth="1"/>
    <col min="9751" max="9751" width="10.59765625" style="185" customWidth="1"/>
    <col min="9752" max="9752" width="13.59765625" style="185" customWidth="1"/>
    <col min="9753" max="9754" width="9.1328125" style="185"/>
    <col min="9755" max="9755" width="10.73046875" style="185" customWidth="1"/>
    <col min="9756" max="9757" width="14.59765625" style="185" customWidth="1"/>
    <col min="9758" max="9760" width="11.3984375" style="185" customWidth="1"/>
    <col min="9761" max="9761" width="13.46484375" style="185" customWidth="1"/>
    <col min="9762" max="9762" width="10.73046875" style="185" customWidth="1"/>
    <col min="9763" max="9763" width="36.46484375" style="185" customWidth="1"/>
    <col min="9764" max="9764" width="38.59765625" style="185" customWidth="1"/>
    <col min="9765" max="9972" width="9.1328125" style="185"/>
    <col min="9973" max="9973" width="5.59765625" style="185" customWidth="1"/>
    <col min="9974" max="9975" width="9.73046875" style="185" customWidth="1"/>
    <col min="9976" max="9976" width="22" style="185" customWidth="1"/>
    <col min="9977" max="9977" width="12.59765625" style="185" customWidth="1"/>
    <col min="9978" max="9978" width="0" style="185" hidden="1" customWidth="1"/>
    <col min="9979" max="9979" width="9.46484375" style="185" customWidth="1"/>
    <col min="9980" max="9980" width="8.46484375" style="185" customWidth="1"/>
    <col min="9981" max="9981" width="7.3984375" style="185" customWidth="1"/>
    <col min="9982" max="9983" width="9.46484375" style="185" customWidth="1"/>
    <col min="9984" max="9985" width="6.59765625" style="185" bestFit="1" customWidth="1"/>
    <col min="9986" max="9986" width="12" style="185" customWidth="1"/>
    <col min="9987" max="9989" width="0" style="185" hidden="1" customWidth="1"/>
    <col min="9990" max="9990" width="14.59765625" style="185" customWidth="1"/>
    <col min="9991" max="9994" width="0" style="185" hidden="1" customWidth="1"/>
    <col min="9995" max="9995" width="13.3984375" style="185" customWidth="1"/>
    <col min="9996" max="9999" width="0" style="185" hidden="1" customWidth="1"/>
    <col min="10000" max="10000" width="13.3984375" style="185" customWidth="1"/>
    <col min="10001" max="10002" width="14.3984375" style="185" customWidth="1"/>
    <col min="10003" max="10003" width="12.59765625" style="185" customWidth="1"/>
    <col min="10004" max="10004" width="13.1328125" style="185" customWidth="1"/>
    <col min="10005" max="10006" width="11.46484375" style="185" customWidth="1"/>
    <col min="10007" max="10007" width="10.59765625" style="185" customWidth="1"/>
    <col min="10008" max="10008" width="13.59765625" style="185" customWidth="1"/>
    <col min="10009" max="10010" width="9.1328125" style="185"/>
    <col min="10011" max="10011" width="10.73046875" style="185" customWidth="1"/>
    <col min="10012" max="10013" width="14.59765625" style="185" customWidth="1"/>
    <col min="10014" max="10016" width="11.3984375" style="185" customWidth="1"/>
    <col min="10017" max="10017" width="13.46484375" style="185" customWidth="1"/>
    <col min="10018" max="10018" width="10.73046875" style="185" customWidth="1"/>
    <col min="10019" max="10019" width="36.46484375" style="185" customWidth="1"/>
    <col min="10020" max="10020" width="38.59765625" style="185" customWidth="1"/>
    <col min="10021" max="10228" width="9.1328125" style="185"/>
    <col min="10229" max="10229" width="5.59765625" style="185" customWidth="1"/>
    <col min="10230" max="10231" width="9.73046875" style="185" customWidth="1"/>
    <col min="10232" max="10232" width="22" style="185" customWidth="1"/>
    <col min="10233" max="10233" width="12.59765625" style="185" customWidth="1"/>
    <col min="10234" max="10234" width="0" style="185" hidden="1" customWidth="1"/>
    <col min="10235" max="10235" width="9.46484375" style="185" customWidth="1"/>
    <col min="10236" max="10236" width="8.46484375" style="185" customWidth="1"/>
    <col min="10237" max="10237" width="7.3984375" style="185" customWidth="1"/>
    <col min="10238" max="10239" width="9.46484375" style="185" customWidth="1"/>
    <col min="10240" max="10241" width="6.59765625" style="185" bestFit="1" customWidth="1"/>
    <col min="10242" max="10242" width="12" style="185" customWidth="1"/>
    <col min="10243" max="10245" width="0" style="185" hidden="1" customWidth="1"/>
    <col min="10246" max="10246" width="14.59765625" style="185" customWidth="1"/>
    <col min="10247" max="10250" width="0" style="185" hidden="1" customWidth="1"/>
    <col min="10251" max="10251" width="13.3984375" style="185" customWidth="1"/>
    <col min="10252" max="10255" width="0" style="185" hidden="1" customWidth="1"/>
    <col min="10256" max="10256" width="13.3984375" style="185" customWidth="1"/>
    <col min="10257" max="10258" width="14.3984375" style="185" customWidth="1"/>
    <col min="10259" max="10259" width="12.59765625" style="185" customWidth="1"/>
    <col min="10260" max="10260" width="13.1328125" style="185" customWidth="1"/>
    <col min="10261" max="10262" width="11.46484375" style="185" customWidth="1"/>
    <col min="10263" max="10263" width="10.59765625" style="185" customWidth="1"/>
    <col min="10264" max="10264" width="13.59765625" style="185" customWidth="1"/>
    <col min="10265" max="10266" width="9.1328125" style="185"/>
    <col min="10267" max="10267" width="10.73046875" style="185" customWidth="1"/>
    <col min="10268" max="10269" width="14.59765625" style="185" customWidth="1"/>
    <col min="10270" max="10272" width="11.3984375" style="185" customWidth="1"/>
    <col min="10273" max="10273" width="13.46484375" style="185" customWidth="1"/>
    <col min="10274" max="10274" width="10.73046875" style="185" customWidth="1"/>
    <col min="10275" max="10275" width="36.46484375" style="185" customWidth="1"/>
    <col min="10276" max="10276" width="38.59765625" style="185" customWidth="1"/>
    <col min="10277" max="10484" width="9.1328125" style="185"/>
    <col min="10485" max="10485" width="5.59765625" style="185" customWidth="1"/>
    <col min="10486" max="10487" width="9.73046875" style="185" customWidth="1"/>
    <col min="10488" max="10488" width="22" style="185" customWidth="1"/>
    <col min="10489" max="10489" width="12.59765625" style="185" customWidth="1"/>
    <col min="10490" max="10490" width="0" style="185" hidden="1" customWidth="1"/>
    <col min="10491" max="10491" width="9.46484375" style="185" customWidth="1"/>
    <col min="10492" max="10492" width="8.46484375" style="185" customWidth="1"/>
    <col min="10493" max="10493" width="7.3984375" style="185" customWidth="1"/>
    <col min="10494" max="10495" width="9.46484375" style="185" customWidth="1"/>
    <col min="10496" max="10497" width="6.59765625" style="185" bestFit="1" customWidth="1"/>
    <col min="10498" max="10498" width="12" style="185" customWidth="1"/>
    <col min="10499" max="10501" width="0" style="185" hidden="1" customWidth="1"/>
    <col min="10502" max="10502" width="14.59765625" style="185" customWidth="1"/>
    <col min="10503" max="10506" width="0" style="185" hidden="1" customWidth="1"/>
    <col min="10507" max="10507" width="13.3984375" style="185" customWidth="1"/>
    <col min="10508" max="10511" width="0" style="185" hidden="1" customWidth="1"/>
    <col min="10512" max="10512" width="13.3984375" style="185" customWidth="1"/>
    <col min="10513" max="10514" width="14.3984375" style="185" customWidth="1"/>
    <col min="10515" max="10515" width="12.59765625" style="185" customWidth="1"/>
    <col min="10516" max="10516" width="13.1328125" style="185" customWidth="1"/>
    <col min="10517" max="10518" width="11.46484375" style="185" customWidth="1"/>
    <col min="10519" max="10519" width="10.59765625" style="185" customWidth="1"/>
    <col min="10520" max="10520" width="13.59765625" style="185" customWidth="1"/>
    <col min="10521" max="10522" width="9.1328125" style="185"/>
    <col min="10523" max="10523" width="10.73046875" style="185" customWidth="1"/>
    <col min="10524" max="10525" width="14.59765625" style="185" customWidth="1"/>
    <col min="10526" max="10528" width="11.3984375" style="185" customWidth="1"/>
    <col min="10529" max="10529" width="13.46484375" style="185" customWidth="1"/>
    <col min="10530" max="10530" width="10.73046875" style="185" customWidth="1"/>
    <col min="10531" max="10531" width="36.46484375" style="185" customWidth="1"/>
    <col min="10532" max="10532" width="38.59765625" style="185" customWidth="1"/>
    <col min="10533" max="10740" width="9.1328125" style="185"/>
    <col min="10741" max="10741" width="5.59765625" style="185" customWidth="1"/>
    <col min="10742" max="10743" width="9.73046875" style="185" customWidth="1"/>
    <col min="10744" max="10744" width="22" style="185" customWidth="1"/>
    <col min="10745" max="10745" width="12.59765625" style="185" customWidth="1"/>
    <col min="10746" max="10746" width="0" style="185" hidden="1" customWidth="1"/>
    <col min="10747" max="10747" width="9.46484375" style="185" customWidth="1"/>
    <col min="10748" max="10748" width="8.46484375" style="185" customWidth="1"/>
    <col min="10749" max="10749" width="7.3984375" style="185" customWidth="1"/>
    <col min="10750" max="10751" width="9.46484375" style="185" customWidth="1"/>
    <col min="10752" max="10753" width="6.59765625" style="185" bestFit="1" customWidth="1"/>
    <col min="10754" max="10754" width="12" style="185" customWidth="1"/>
    <col min="10755" max="10757" width="0" style="185" hidden="1" customWidth="1"/>
    <col min="10758" max="10758" width="14.59765625" style="185" customWidth="1"/>
    <col min="10759" max="10762" width="0" style="185" hidden="1" customWidth="1"/>
    <col min="10763" max="10763" width="13.3984375" style="185" customWidth="1"/>
    <col min="10764" max="10767" width="0" style="185" hidden="1" customWidth="1"/>
    <col min="10768" max="10768" width="13.3984375" style="185" customWidth="1"/>
    <col min="10769" max="10770" width="14.3984375" style="185" customWidth="1"/>
    <col min="10771" max="10771" width="12.59765625" style="185" customWidth="1"/>
    <col min="10772" max="10772" width="13.1328125" style="185" customWidth="1"/>
    <col min="10773" max="10774" width="11.46484375" style="185" customWidth="1"/>
    <col min="10775" max="10775" width="10.59765625" style="185" customWidth="1"/>
    <col min="10776" max="10776" width="13.59765625" style="185" customWidth="1"/>
    <col min="10777" max="10778" width="9.1328125" style="185"/>
    <col min="10779" max="10779" width="10.73046875" style="185" customWidth="1"/>
    <col min="10780" max="10781" width="14.59765625" style="185" customWidth="1"/>
    <col min="10782" max="10784" width="11.3984375" style="185" customWidth="1"/>
    <col min="10785" max="10785" width="13.46484375" style="185" customWidth="1"/>
    <col min="10786" max="10786" width="10.73046875" style="185" customWidth="1"/>
    <col min="10787" max="10787" width="36.46484375" style="185" customWidth="1"/>
    <col min="10788" max="10788" width="38.59765625" style="185" customWidth="1"/>
    <col min="10789" max="10996" width="9.1328125" style="185"/>
    <col min="10997" max="10997" width="5.59765625" style="185" customWidth="1"/>
    <col min="10998" max="10999" width="9.73046875" style="185" customWidth="1"/>
    <col min="11000" max="11000" width="22" style="185" customWidth="1"/>
    <col min="11001" max="11001" width="12.59765625" style="185" customWidth="1"/>
    <col min="11002" max="11002" width="0" style="185" hidden="1" customWidth="1"/>
    <col min="11003" max="11003" width="9.46484375" style="185" customWidth="1"/>
    <col min="11004" max="11004" width="8.46484375" style="185" customWidth="1"/>
    <col min="11005" max="11005" width="7.3984375" style="185" customWidth="1"/>
    <col min="11006" max="11007" width="9.46484375" style="185" customWidth="1"/>
    <col min="11008" max="11009" width="6.59765625" style="185" bestFit="1" customWidth="1"/>
    <col min="11010" max="11010" width="12" style="185" customWidth="1"/>
    <col min="11011" max="11013" width="0" style="185" hidden="1" customWidth="1"/>
    <col min="11014" max="11014" width="14.59765625" style="185" customWidth="1"/>
    <col min="11015" max="11018" width="0" style="185" hidden="1" customWidth="1"/>
    <col min="11019" max="11019" width="13.3984375" style="185" customWidth="1"/>
    <col min="11020" max="11023" width="0" style="185" hidden="1" customWidth="1"/>
    <col min="11024" max="11024" width="13.3984375" style="185" customWidth="1"/>
    <col min="11025" max="11026" width="14.3984375" style="185" customWidth="1"/>
    <col min="11027" max="11027" width="12.59765625" style="185" customWidth="1"/>
    <col min="11028" max="11028" width="13.1328125" style="185" customWidth="1"/>
    <col min="11029" max="11030" width="11.46484375" style="185" customWidth="1"/>
    <col min="11031" max="11031" width="10.59765625" style="185" customWidth="1"/>
    <col min="11032" max="11032" width="13.59765625" style="185" customWidth="1"/>
    <col min="11033" max="11034" width="9.1328125" style="185"/>
    <col min="11035" max="11035" width="10.73046875" style="185" customWidth="1"/>
    <col min="11036" max="11037" width="14.59765625" style="185" customWidth="1"/>
    <col min="11038" max="11040" width="11.3984375" style="185" customWidth="1"/>
    <col min="11041" max="11041" width="13.46484375" style="185" customWidth="1"/>
    <col min="11042" max="11042" width="10.73046875" style="185" customWidth="1"/>
    <col min="11043" max="11043" width="36.46484375" style="185" customWidth="1"/>
    <col min="11044" max="11044" width="38.59765625" style="185" customWidth="1"/>
    <col min="11045" max="11252" width="9.1328125" style="185"/>
    <col min="11253" max="11253" width="5.59765625" style="185" customWidth="1"/>
    <col min="11254" max="11255" width="9.73046875" style="185" customWidth="1"/>
    <col min="11256" max="11256" width="22" style="185" customWidth="1"/>
    <col min="11257" max="11257" width="12.59765625" style="185" customWidth="1"/>
    <col min="11258" max="11258" width="0" style="185" hidden="1" customWidth="1"/>
    <col min="11259" max="11259" width="9.46484375" style="185" customWidth="1"/>
    <col min="11260" max="11260" width="8.46484375" style="185" customWidth="1"/>
    <col min="11261" max="11261" width="7.3984375" style="185" customWidth="1"/>
    <col min="11262" max="11263" width="9.46484375" style="185" customWidth="1"/>
    <col min="11264" max="11265" width="6.59765625" style="185" bestFit="1" customWidth="1"/>
    <col min="11266" max="11266" width="12" style="185" customWidth="1"/>
    <col min="11267" max="11269" width="0" style="185" hidden="1" customWidth="1"/>
    <col min="11270" max="11270" width="14.59765625" style="185" customWidth="1"/>
    <col min="11271" max="11274" width="0" style="185" hidden="1" customWidth="1"/>
    <col min="11275" max="11275" width="13.3984375" style="185" customWidth="1"/>
    <col min="11276" max="11279" width="0" style="185" hidden="1" customWidth="1"/>
    <col min="11280" max="11280" width="13.3984375" style="185" customWidth="1"/>
    <col min="11281" max="11282" width="14.3984375" style="185" customWidth="1"/>
    <col min="11283" max="11283" width="12.59765625" style="185" customWidth="1"/>
    <col min="11284" max="11284" width="13.1328125" style="185" customWidth="1"/>
    <col min="11285" max="11286" width="11.46484375" style="185" customWidth="1"/>
    <col min="11287" max="11287" width="10.59765625" style="185" customWidth="1"/>
    <col min="11288" max="11288" width="13.59765625" style="185" customWidth="1"/>
    <col min="11289" max="11290" width="9.1328125" style="185"/>
    <col min="11291" max="11291" width="10.73046875" style="185" customWidth="1"/>
    <col min="11292" max="11293" width="14.59765625" style="185" customWidth="1"/>
    <col min="11294" max="11296" width="11.3984375" style="185" customWidth="1"/>
    <col min="11297" max="11297" width="13.46484375" style="185" customWidth="1"/>
    <col min="11298" max="11298" width="10.73046875" style="185" customWidth="1"/>
    <col min="11299" max="11299" width="36.46484375" style="185" customWidth="1"/>
    <col min="11300" max="11300" width="38.59765625" style="185" customWidth="1"/>
    <col min="11301" max="11508" width="9.1328125" style="185"/>
    <col min="11509" max="11509" width="5.59765625" style="185" customWidth="1"/>
    <col min="11510" max="11511" width="9.73046875" style="185" customWidth="1"/>
    <col min="11512" max="11512" width="22" style="185" customWidth="1"/>
    <col min="11513" max="11513" width="12.59765625" style="185" customWidth="1"/>
    <col min="11514" max="11514" width="0" style="185" hidden="1" customWidth="1"/>
    <col min="11515" max="11515" width="9.46484375" style="185" customWidth="1"/>
    <col min="11516" max="11516" width="8.46484375" style="185" customWidth="1"/>
    <col min="11517" max="11517" width="7.3984375" style="185" customWidth="1"/>
    <col min="11518" max="11519" width="9.46484375" style="185" customWidth="1"/>
    <col min="11520" max="11521" width="6.59765625" style="185" bestFit="1" customWidth="1"/>
    <col min="11522" max="11522" width="12" style="185" customWidth="1"/>
    <col min="11523" max="11525" width="0" style="185" hidden="1" customWidth="1"/>
    <col min="11526" max="11526" width="14.59765625" style="185" customWidth="1"/>
    <col min="11527" max="11530" width="0" style="185" hidden="1" customWidth="1"/>
    <col min="11531" max="11531" width="13.3984375" style="185" customWidth="1"/>
    <col min="11532" max="11535" width="0" style="185" hidden="1" customWidth="1"/>
    <col min="11536" max="11536" width="13.3984375" style="185" customWidth="1"/>
    <col min="11537" max="11538" width="14.3984375" style="185" customWidth="1"/>
    <col min="11539" max="11539" width="12.59765625" style="185" customWidth="1"/>
    <col min="11540" max="11540" width="13.1328125" style="185" customWidth="1"/>
    <col min="11541" max="11542" width="11.46484375" style="185" customWidth="1"/>
    <col min="11543" max="11543" width="10.59765625" style="185" customWidth="1"/>
    <col min="11544" max="11544" width="13.59765625" style="185" customWidth="1"/>
    <col min="11545" max="11546" width="9.1328125" style="185"/>
    <col min="11547" max="11547" width="10.73046875" style="185" customWidth="1"/>
    <col min="11548" max="11549" width="14.59765625" style="185" customWidth="1"/>
    <col min="11550" max="11552" width="11.3984375" style="185" customWidth="1"/>
    <col min="11553" max="11553" width="13.46484375" style="185" customWidth="1"/>
    <col min="11554" max="11554" width="10.73046875" style="185" customWidth="1"/>
    <col min="11555" max="11555" width="36.46484375" style="185" customWidth="1"/>
    <col min="11556" max="11556" width="38.59765625" style="185" customWidth="1"/>
    <col min="11557" max="11764" width="9.1328125" style="185"/>
    <col min="11765" max="11765" width="5.59765625" style="185" customWidth="1"/>
    <col min="11766" max="11767" width="9.73046875" style="185" customWidth="1"/>
    <col min="11768" max="11768" width="22" style="185" customWidth="1"/>
    <col min="11769" max="11769" width="12.59765625" style="185" customWidth="1"/>
    <col min="11770" max="11770" width="0" style="185" hidden="1" customWidth="1"/>
    <col min="11771" max="11771" width="9.46484375" style="185" customWidth="1"/>
    <col min="11772" max="11772" width="8.46484375" style="185" customWidth="1"/>
    <col min="11773" max="11773" width="7.3984375" style="185" customWidth="1"/>
    <col min="11774" max="11775" width="9.46484375" style="185" customWidth="1"/>
    <col min="11776" max="11777" width="6.59765625" style="185" bestFit="1" customWidth="1"/>
    <col min="11778" max="11778" width="12" style="185" customWidth="1"/>
    <col min="11779" max="11781" width="0" style="185" hidden="1" customWidth="1"/>
    <col min="11782" max="11782" width="14.59765625" style="185" customWidth="1"/>
    <col min="11783" max="11786" width="0" style="185" hidden="1" customWidth="1"/>
    <col min="11787" max="11787" width="13.3984375" style="185" customWidth="1"/>
    <col min="11788" max="11791" width="0" style="185" hidden="1" customWidth="1"/>
    <col min="11792" max="11792" width="13.3984375" style="185" customWidth="1"/>
    <col min="11793" max="11794" width="14.3984375" style="185" customWidth="1"/>
    <col min="11795" max="11795" width="12.59765625" style="185" customWidth="1"/>
    <col min="11796" max="11796" width="13.1328125" style="185" customWidth="1"/>
    <col min="11797" max="11798" width="11.46484375" style="185" customWidth="1"/>
    <col min="11799" max="11799" width="10.59765625" style="185" customWidth="1"/>
    <col min="11800" max="11800" width="13.59765625" style="185" customWidth="1"/>
    <col min="11801" max="11802" width="9.1328125" style="185"/>
    <col min="11803" max="11803" width="10.73046875" style="185" customWidth="1"/>
    <col min="11804" max="11805" width="14.59765625" style="185" customWidth="1"/>
    <col min="11806" max="11808" width="11.3984375" style="185" customWidth="1"/>
    <col min="11809" max="11809" width="13.46484375" style="185" customWidth="1"/>
    <col min="11810" max="11810" width="10.73046875" style="185" customWidth="1"/>
    <col min="11811" max="11811" width="36.46484375" style="185" customWidth="1"/>
    <col min="11812" max="11812" width="38.59765625" style="185" customWidth="1"/>
    <col min="11813" max="12020" width="9.1328125" style="185"/>
    <col min="12021" max="12021" width="5.59765625" style="185" customWidth="1"/>
    <col min="12022" max="12023" width="9.73046875" style="185" customWidth="1"/>
    <col min="12024" max="12024" width="22" style="185" customWidth="1"/>
    <col min="12025" max="12025" width="12.59765625" style="185" customWidth="1"/>
    <col min="12026" max="12026" width="0" style="185" hidden="1" customWidth="1"/>
    <col min="12027" max="12027" width="9.46484375" style="185" customWidth="1"/>
    <col min="12028" max="12028" width="8.46484375" style="185" customWidth="1"/>
    <col min="12029" max="12029" width="7.3984375" style="185" customWidth="1"/>
    <col min="12030" max="12031" width="9.46484375" style="185" customWidth="1"/>
    <col min="12032" max="12033" width="6.59765625" style="185" bestFit="1" customWidth="1"/>
    <col min="12034" max="12034" width="12" style="185" customWidth="1"/>
    <col min="12035" max="12037" width="0" style="185" hidden="1" customWidth="1"/>
    <col min="12038" max="12038" width="14.59765625" style="185" customWidth="1"/>
    <col min="12039" max="12042" width="0" style="185" hidden="1" customWidth="1"/>
    <col min="12043" max="12043" width="13.3984375" style="185" customWidth="1"/>
    <col min="12044" max="12047" width="0" style="185" hidden="1" customWidth="1"/>
    <col min="12048" max="12048" width="13.3984375" style="185" customWidth="1"/>
    <col min="12049" max="12050" width="14.3984375" style="185" customWidth="1"/>
    <col min="12051" max="12051" width="12.59765625" style="185" customWidth="1"/>
    <col min="12052" max="12052" width="13.1328125" style="185" customWidth="1"/>
    <col min="12053" max="12054" width="11.46484375" style="185" customWidth="1"/>
    <col min="12055" max="12055" width="10.59765625" style="185" customWidth="1"/>
    <col min="12056" max="12056" width="13.59765625" style="185" customWidth="1"/>
    <col min="12057" max="12058" width="9.1328125" style="185"/>
    <col min="12059" max="12059" width="10.73046875" style="185" customWidth="1"/>
    <col min="12060" max="12061" width="14.59765625" style="185" customWidth="1"/>
    <col min="12062" max="12064" width="11.3984375" style="185" customWidth="1"/>
    <col min="12065" max="12065" width="13.46484375" style="185" customWidth="1"/>
    <col min="12066" max="12066" width="10.73046875" style="185" customWidth="1"/>
    <col min="12067" max="12067" width="36.46484375" style="185" customWidth="1"/>
    <col min="12068" max="12068" width="38.59765625" style="185" customWidth="1"/>
    <col min="12069" max="12276" width="9.1328125" style="185"/>
    <col min="12277" max="12277" width="5.59765625" style="185" customWidth="1"/>
    <col min="12278" max="12279" width="9.73046875" style="185" customWidth="1"/>
    <col min="12280" max="12280" width="22" style="185" customWidth="1"/>
    <col min="12281" max="12281" width="12.59765625" style="185" customWidth="1"/>
    <col min="12282" max="12282" width="0" style="185" hidden="1" customWidth="1"/>
    <col min="12283" max="12283" width="9.46484375" style="185" customWidth="1"/>
    <col min="12284" max="12284" width="8.46484375" style="185" customWidth="1"/>
    <col min="12285" max="12285" width="7.3984375" style="185" customWidth="1"/>
    <col min="12286" max="12287" width="9.46484375" style="185" customWidth="1"/>
    <col min="12288" max="12289" width="6.59765625" style="185" bestFit="1" customWidth="1"/>
    <col min="12290" max="12290" width="12" style="185" customWidth="1"/>
    <col min="12291" max="12293" width="0" style="185" hidden="1" customWidth="1"/>
    <col min="12294" max="12294" width="14.59765625" style="185" customWidth="1"/>
    <col min="12295" max="12298" width="0" style="185" hidden="1" customWidth="1"/>
    <col min="12299" max="12299" width="13.3984375" style="185" customWidth="1"/>
    <col min="12300" max="12303" width="0" style="185" hidden="1" customWidth="1"/>
    <col min="12304" max="12304" width="13.3984375" style="185" customWidth="1"/>
    <col min="12305" max="12306" width="14.3984375" style="185" customWidth="1"/>
    <col min="12307" max="12307" width="12.59765625" style="185" customWidth="1"/>
    <col min="12308" max="12308" width="13.1328125" style="185" customWidth="1"/>
    <col min="12309" max="12310" width="11.46484375" style="185" customWidth="1"/>
    <col min="12311" max="12311" width="10.59765625" style="185" customWidth="1"/>
    <col min="12312" max="12312" width="13.59765625" style="185" customWidth="1"/>
    <col min="12313" max="12314" width="9.1328125" style="185"/>
    <col min="12315" max="12315" width="10.73046875" style="185" customWidth="1"/>
    <col min="12316" max="12317" width="14.59765625" style="185" customWidth="1"/>
    <col min="12318" max="12320" width="11.3984375" style="185" customWidth="1"/>
    <col min="12321" max="12321" width="13.46484375" style="185" customWidth="1"/>
    <col min="12322" max="12322" width="10.73046875" style="185" customWidth="1"/>
    <col min="12323" max="12323" width="36.46484375" style="185" customWidth="1"/>
    <col min="12324" max="12324" width="38.59765625" style="185" customWidth="1"/>
    <col min="12325" max="12532" width="9.1328125" style="185"/>
    <col min="12533" max="12533" width="5.59765625" style="185" customWidth="1"/>
    <col min="12534" max="12535" width="9.73046875" style="185" customWidth="1"/>
    <col min="12536" max="12536" width="22" style="185" customWidth="1"/>
    <col min="12537" max="12537" width="12.59765625" style="185" customWidth="1"/>
    <col min="12538" max="12538" width="0" style="185" hidden="1" customWidth="1"/>
    <col min="12539" max="12539" width="9.46484375" style="185" customWidth="1"/>
    <col min="12540" max="12540" width="8.46484375" style="185" customWidth="1"/>
    <col min="12541" max="12541" width="7.3984375" style="185" customWidth="1"/>
    <col min="12542" max="12543" width="9.46484375" style="185" customWidth="1"/>
    <col min="12544" max="12545" width="6.59765625" style="185" bestFit="1" customWidth="1"/>
    <col min="12546" max="12546" width="12" style="185" customWidth="1"/>
    <col min="12547" max="12549" width="0" style="185" hidden="1" customWidth="1"/>
    <col min="12550" max="12550" width="14.59765625" style="185" customWidth="1"/>
    <col min="12551" max="12554" width="0" style="185" hidden="1" customWidth="1"/>
    <col min="12555" max="12555" width="13.3984375" style="185" customWidth="1"/>
    <col min="12556" max="12559" width="0" style="185" hidden="1" customWidth="1"/>
    <col min="12560" max="12560" width="13.3984375" style="185" customWidth="1"/>
    <col min="12561" max="12562" width="14.3984375" style="185" customWidth="1"/>
    <col min="12563" max="12563" width="12.59765625" style="185" customWidth="1"/>
    <col min="12564" max="12564" width="13.1328125" style="185" customWidth="1"/>
    <col min="12565" max="12566" width="11.46484375" style="185" customWidth="1"/>
    <col min="12567" max="12567" width="10.59765625" style="185" customWidth="1"/>
    <col min="12568" max="12568" width="13.59765625" style="185" customWidth="1"/>
    <col min="12569" max="12570" width="9.1328125" style="185"/>
    <col min="12571" max="12571" width="10.73046875" style="185" customWidth="1"/>
    <col min="12572" max="12573" width="14.59765625" style="185" customWidth="1"/>
    <col min="12574" max="12576" width="11.3984375" style="185" customWidth="1"/>
    <col min="12577" max="12577" width="13.46484375" style="185" customWidth="1"/>
    <col min="12578" max="12578" width="10.73046875" style="185" customWidth="1"/>
    <col min="12579" max="12579" width="36.46484375" style="185" customWidth="1"/>
    <col min="12580" max="12580" width="38.59765625" style="185" customWidth="1"/>
    <col min="12581" max="12788" width="9.1328125" style="185"/>
    <col min="12789" max="12789" width="5.59765625" style="185" customWidth="1"/>
    <col min="12790" max="12791" width="9.73046875" style="185" customWidth="1"/>
    <col min="12792" max="12792" width="22" style="185" customWidth="1"/>
    <col min="12793" max="12793" width="12.59765625" style="185" customWidth="1"/>
    <col min="12794" max="12794" width="0" style="185" hidden="1" customWidth="1"/>
    <col min="12795" max="12795" width="9.46484375" style="185" customWidth="1"/>
    <col min="12796" max="12796" width="8.46484375" style="185" customWidth="1"/>
    <col min="12797" max="12797" width="7.3984375" style="185" customWidth="1"/>
    <col min="12798" max="12799" width="9.46484375" style="185" customWidth="1"/>
    <col min="12800" max="12801" width="6.59765625" style="185" bestFit="1" customWidth="1"/>
    <col min="12802" max="12802" width="12" style="185" customWidth="1"/>
    <col min="12803" max="12805" width="0" style="185" hidden="1" customWidth="1"/>
    <col min="12806" max="12806" width="14.59765625" style="185" customWidth="1"/>
    <col min="12807" max="12810" width="0" style="185" hidden="1" customWidth="1"/>
    <col min="12811" max="12811" width="13.3984375" style="185" customWidth="1"/>
    <col min="12812" max="12815" width="0" style="185" hidden="1" customWidth="1"/>
    <col min="12816" max="12816" width="13.3984375" style="185" customWidth="1"/>
    <col min="12817" max="12818" width="14.3984375" style="185" customWidth="1"/>
    <col min="12819" max="12819" width="12.59765625" style="185" customWidth="1"/>
    <col min="12820" max="12820" width="13.1328125" style="185" customWidth="1"/>
    <col min="12821" max="12822" width="11.46484375" style="185" customWidth="1"/>
    <col min="12823" max="12823" width="10.59765625" style="185" customWidth="1"/>
    <col min="12824" max="12824" width="13.59765625" style="185" customWidth="1"/>
    <col min="12825" max="12826" width="9.1328125" style="185"/>
    <col min="12827" max="12827" width="10.73046875" style="185" customWidth="1"/>
    <col min="12828" max="12829" width="14.59765625" style="185" customWidth="1"/>
    <col min="12830" max="12832" width="11.3984375" style="185" customWidth="1"/>
    <col min="12833" max="12833" width="13.46484375" style="185" customWidth="1"/>
    <col min="12834" max="12834" width="10.73046875" style="185" customWidth="1"/>
    <col min="12835" max="12835" width="36.46484375" style="185" customWidth="1"/>
    <col min="12836" max="12836" width="38.59765625" style="185" customWidth="1"/>
    <col min="12837" max="13044" width="9.1328125" style="185"/>
    <col min="13045" max="13045" width="5.59765625" style="185" customWidth="1"/>
    <col min="13046" max="13047" width="9.73046875" style="185" customWidth="1"/>
    <col min="13048" max="13048" width="22" style="185" customWidth="1"/>
    <col min="13049" max="13049" width="12.59765625" style="185" customWidth="1"/>
    <col min="13050" max="13050" width="0" style="185" hidden="1" customWidth="1"/>
    <col min="13051" max="13051" width="9.46484375" style="185" customWidth="1"/>
    <col min="13052" max="13052" width="8.46484375" style="185" customWidth="1"/>
    <col min="13053" max="13053" width="7.3984375" style="185" customWidth="1"/>
    <col min="13054" max="13055" width="9.46484375" style="185" customWidth="1"/>
    <col min="13056" max="13057" width="6.59765625" style="185" bestFit="1" customWidth="1"/>
    <col min="13058" max="13058" width="12" style="185" customWidth="1"/>
    <col min="13059" max="13061" width="0" style="185" hidden="1" customWidth="1"/>
    <col min="13062" max="13062" width="14.59765625" style="185" customWidth="1"/>
    <col min="13063" max="13066" width="0" style="185" hidden="1" customWidth="1"/>
    <col min="13067" max="13067" width="13.3984375" style="185" customWidth="1"/>
    <col min="13068" max="13071" width="0" style="185" hidden="1" customWidth="1"/>
    <col min="13072" max="13072" width="13.3984375" style="185" customWidth="1"/>
    <col min="13073" max="13074" width="14.3984375" style="185" customWidth="1"/>
    <col min="13075" max="13075" width="12.59765625" style="185" customWidth="1"/>
    <col min="13076" max="13076" width="13.1328125" style="185" customWidth="1"/>
    <col min="13077" max="13078" width="11.46484375" style="185" customWidth="1"/>
    <col min="13079" max="13079" width="10.59765625" style="185" customWidth="1"/>
    <col min="13080" max="13080" width="13.59765625" style="185" customWidth="1"/>
    <col min="13081" max="13082" width="9.1328125" style="185"/>
    <col min="13083" max="13083" width="10.73046875" style="185" customWidth="1"/>
    <col min="13084" max="13085" width="14.59765625" style="185" customWidth="1"/>
    <col min="13086" max="13088" width="11.3984375" style="185" customWidth="1"/>
    <col min="13089" max="13089" width="13.46484375" style="185" customWidth="1"/>
    <col min="13090" max="13090" width="10.73046875" style="185" customWidth="1"/>
    <col min="13091" max="13091" width="36.46484375" style="185" customWidth="1"/>
    <col min="13092" max="13092" width="38.59765625" style="185" customWidth="1"/>
    <col min="13093" max="13300" width="9.1328125" style="185"/>
    <col min="13301" max="13301" width="5.59765625" style="185" customWidth="1"/>
    <col min="13302" max="13303" width="9.73046875" style="185" customWidth="1"/>
    <col min="13304" max="13304" width="22" style="185" customWidth="1"/>
    <col min="13305" max="13305" width="12.59765625" style="185" customWidth="1"/>
    <col min="13306" max="13306" width="0" style="185" hidden="1" customWidth="1"/>
    <col min="13307" max="13307" width="9.46484375" style="185" customWidth="1"/>
    <col min="13308" max="13308" width="8.46484375" style="185" customWidth="1"/>
    <col min="13309" max="13309" width="7.3984375" style="185" customWidth="1"/>
    <col min="13310" max="13311" width="9.46484375" style="185" customWidth="1"/>
    <col min="13312" max="13313" width="6.59765625" style="185" bestFit="1" customWidth="1"/>
    <col min="13314" max="13314" width="12" style="185" customWidth="1"/>
    <col min="13315" max="13317" width="0" style="185" hidden="1" customWidth="1"/>
    <col min="13318" max="13318" width="14.59765625" style="185" customWidth="1"/>
    <col min="13319" max="13322" width="0" style="185" hidden="1" customWidth="1"/>
    <col min="13323" max="13323" width="13.3984375" style="185" customWidth="1"/>
    <col min="13324" max="13327" width="0" style="185" hidden="1" customWidth="1"/>
    <col min="13328" max="13328" width="13.3984375" style="185" customWidth="1"/>
    <col min="13329" max="13330" width="14.3984375" style="185" customWidth="1"/>
    <col min="13331" max="13331" width="12.59765625" style="185" customWidth="1"/>
    <col min="13332" max="13332" width="13.1328125" style="185" customWidth="1"/>
    <col min="13333" max="13334" width="11.46484375" style="185" customWidth="1"/>
    <col min="13335" max="13335" width="10.59765625" style="185" customWidth="1"/>
    <col min="13336" max="13336" width="13.59765625" style="185" customWidth="1"/>
    <col min="13337" max="13338" width="9.1328125" style="185"/>
    <col min="13339" max="13339" width="10.73046875" style="185" customWidth="1"/>
    <col min="13340" max="13341" width="14.59765625" style="185" customWidth="1"/>
    <col min="13342" max="13344" width="11.3984375" style="185" customWidth="1"/>
    <col min="13345" max="13345" width="13.46484375" style="185" customWidth="1"/>
    <col min="13346" max="13346" width="10.73046875" style="185" customWidth="1"/>
    <col min="13347" max="13347" width="36.46484375" style="185" customWidth="1"/>
    <col min="13348" max="13348" width="38.59765625" style="185" customWidth="1"/>
    <col min="13349" max="13556" width="9.1328125" style="185"/>
    <col min="13557" max="13557" width="5.59765625" style="185" customWidth="1"/>
    <col min="13558" max="13559" width="9.73046875" style="185" customWidth="1"/>
    <col min="13560" max="13560" width="22" style="185" customWidth="1"/>
    <col min="13561" max="13561" width="12.59765625" style="185" customWidth="1"/>
    <col min="13562" max="13562" width="0" style="185" hidden="1" customWidth="1"/>
    <col min="13563" max="13563" width="9.46484375" style="185" customWidth="1"/>
    <col min="13564" max="13564" width="8.46484375" style="185" customWidth="1"/>
    <col min="13565" max="13565" width="7.3984375" style="185" customWidth="1"/>
    <col min="13566" max="13567" width="9.46484375" style="185" customWidth="1"/>
    <col min="13568" max="13569" width="6.59765625" style="185" bestFit="1" customWidth="1"/>
    <col min="13570" max="13570" width="12" style="185" customWidth="1"/>
    <col min="13571" max="13573" width="0" style="185" hidden="1" customWidth="1"/>
    <col min="13574" max="13574" width="14.59765625" style="185" customWidth="1"/>
    <col min="13575" max="13578" width="0" style="185" hidden="1" customWidth="1"/>
    <col min="13579" max="13579" width="13.3984375" style="185" customWidth="1"/>
    <col min="13580" max="13583" width="0" style="185" hidden="1" customWidth="1"/>
    <col min="13584" max="13584" width="13.3984375" style="185" customWidth="1"/>
    <col min="13585" max="13586" width="14.3984375" style="185" customWidth="1"/>
    <col min="13587" max="13587" width="12.59765625" style="185" customWidth="1"/>
    <col min="13588" max="13588" width="13.1328125" style="185" customWidth="1"/>
    <col min="13589" max="13590" width="11.46484375" style="185" customWidth="1"/>
    <col min="13591" max="13591" width="10.59765625" style="185" customWidth="1"/>
    <col min="13592" max="13592" width="13.59765625" style="185" customWidth="1"/>
    <col min="13593" max="13594" width="9.1328125" style="185"/>
    <col min="13595" max="13595" width="10.73046875" style="185" customWidth="1"/>
    <col min="13596" max="13597" width="14.59765625" style="185" customWidth="1"/>
    <col min="13598" max="13600" width="11.3984375" style="185" customWidth="1"/>
    <col min="13601" max="13601" width="13.46484375" style="185" customWidth="1"/>
    <col min="13602" max="13602" width="10.73046875" style="185" customWidth="1"/>
    <col min="13603" max="13603" width="36.46484375" style="185" customWidth="1"/>
    <col min="13604" max="13604" width="38.59765625" style="185" customWidth="1"/>
    <col min="13605" max="13812" width="9.1328125" style="185"/>
    <col min="13813" max="13813" width="5.59765625" style="185" customWidth="1"/>
    <col min="13814" max="13815" width="9.73046875" style="185" customWidth="1"/>
    <col min="13816" max="13816" width="22" style="185" customWidth="1"/>
    <col min="13817" max="13817" width="12.59765625" style="185" customWidth="1"/>
    <col min="13818" max="13818" width="0" style="185" hidden="1" customWidth="1"/>
    <col min="13819" max="13819" width="9.46484375" style="185" customWidth="1"/>
    <col min="13820" max="13820" width="8.46484375" style="185" customWidth="1"/>
    <col min="13821" max="13821" width="7.3984375" style="185" customWidth="1"/>
    <col min="13822" max="13823" width="9.46484375" style="185" customWidth="1"/>
    <col min="13824" max="13825" width="6.59765625" style="185" bestFit="1" customWidth="1"/>
    <col min="13826" max="13826" width="12" style="185" customWidth="1"/>
    <col min="13827" max="13829" width="0" style="185" hidden="1" customWidth="1"/>
    <col min="13830" max="13830" width="14.59765625" style="185" customWidth="1"/>
    <col min="13831" max="13834" width="0" style="185" hidden="1" customWidth="1"/>
    <col min="13835" max="13835" width="13.3984375" style="185" customWidth="1"/>
    <col min="13836" max="13839" width="0" style="185" hidden="1" customWidth="1"/>
    <col min="13840" max="13840" width="13.3984375" style="185" customWidth="1"/>
    <col min="13841" max="13842" width="14.3984375" style="185" customWidth="1"/>
    <col min="13843" max="13843" width="12.59765625" style="185" customWidth="1"/>
    <col min="13844" max="13844" width="13.1328125" style="185" customWidth="1"/>
    <col min="13845" max="13846" width="11.46484375" style="185" customWidth="1"/>
    <col min="13847" max="13847" width="10.59765625" style="185" customWidth="1"/>
    <col min="13848" max="13848" width="13.59765625" style="185" customWidth="1"/>
    <col min="13849" max="13850" width="9.1328125" style="185"/>
    <col min="13851" max="13851" width="10.73046875" style="185" customWidth="1"/>
    <col min="13852" max="13853" width="14.59765625" style="185" customWidth="1"/>
    <col min="13854" max="13856" width="11.3984375" style="185" customWidth="1"/>
    <col min="13857" max="13857" width="13.46484375" style="185" customWidth="1"/>
    <col min="13858" max="13858" width="10.73046875" style="185" customWidth="1"/>
    <col min="13859" max="13859" width="36.46484375" style="185" customWidth="1"/>
    <col min="13860" max="13860" width="38.59765625" style="185" customWidth="1"/>
    <col min="13861" max="14068" width="9.1328125" style="185"/>
    <col min="14069" max="14069" width="5.59765625" style="185" customWidth="1"/>
    <col min="14070" max="14071" width="9.73046875" style="185" customWidth="1"/>
    <col min="14072" max="14072" width="22" style="185" customWidth="1"/>
    <col min="14073" max="14073" width="12.59765625" style="185" customWidth="1"/>
    <col min="14074" max="14074" width="0" style="185" hidden="1" customWidth="1"/>
    <col min="14075" max="14075" width="9.46484375" style="185" customWidth="1"/>
    <col min="14076" max="14076" width="8.46484375" style="185" customWidth="1"/>
    <col min="14077" max="14077" width="7.3984375" style="185" customWidth="1"/>
    <col min="14078" max="14079" width="9.46484375" style="185" customWidth="1"/>
    <col min="14080" max="14081" width="6.59765625" style="185" bestFit="1" customWidth="1"/>
    <col min="14082" max="14082" width="12" style="185" customWidth="1"/>
    <col min="14083" max="14085" width="0" style="185" hidden="1" customWidth="1"/>
    <col min="14086" max="14086" width="14.59765625" style="185" customWidth="1"/>
    <col min="14087" max="14090" width="0" style="185" hidden="1" customWidth="1"/>
    <col min="14091" max="14091" width="13.3984375" style="185" customWidth="1"/>
    <col min="14092" max="14095" width="0" style="185" hidden="1" customWidth="1"/>
    <col min="14096" max="14096" width="13.3984375" style="185" customWidth="1"/>
    <col min="14097" max="14098" width="14.3984375" style="185" customWidth="1"/>
    <col min="14099" max="14099" width="12.59765625" style="185" customWidth="1"/>
    <col min="14100" max="14100" width="13.1328125" style="185" customWidth="1"/>
    <col min="14101" max="14102" width="11.46484375" style="185" customWidth="1"/>
    <col min="14103" max="14103" width="10.59765625" style="185" customWidth="1"/>
    <col min="14104" max="14104" width="13.59765625" style="185" customWidth="1"/>
    <col min="14105" max="14106" width="9.1328125" style="185"/>
    <col min="14107" max="14107" width="10.73046875" style="185" customWidth="1"/>
    <col min="14108" max="14109" width="14.59765625" style="185" customWidth="1"/>
    <col min="14110" max="14112" width="11.3984375" style="185" customWidth="1"/>
    <col min="14113" max="14113" width="13.46484375" style="185" customWidth="1"/>
    <col min="14114" max="14114" width="10.73046875" style="185" customWidth="1"/>
    <col min="14115" max="14115" width="36.46484375" style="185" customWidth="1"/>
    <col min="14116" max="14116" width="38.59765625" style="185" customWidth="1"/>
    <col min="14117" max="14324" width="9.1328125" style="185"/>
    <col min="14325" max="14325" width="5.59765625" style="185" customWidth="1"/>
    <col min="14326" max="14327" width="9.73046875" style="185" customWidth="1"/>
    <col min="14328" max="14328" width="22" style="185" customWidth="1"/>
    <col min="14329" max="14329" width="12.59765625" style="185" customWidth="1"/>
    <col min="14330" max="14330" width="0" style="185" hidden="1" customWidth="1"/>
    <col min="14331" max="14331" width="9.46484375" style="185" customWidth="1"/>
    <col min="14332" max="14332" width="8.46484375" style="185" customWidth="1"/>
    <col min="14333" max="14333" width="7.3984375" style="185" customWidth="1"/>
    <col min="14334" max="14335" width="9.46484375" style="185" customWidth="1"/>
    <col min="14336" max="14337" width="6.59765625" style="185" bestFit="1" customWidth="1"/>
    <col min="14338" max="14338" width="12" style="185" customWidth="1"/>
    <col min="14339" max="14341" width="0" style="185" hidden="1" customWidth="1"/>
    <col min="14342" max="14342" width="14.59765625" style="185" customWidth="1"/>
    <col min="14343" max="14346" width="0" style="185" hidden="1" customWidth="1"/>
    <col min="14347" max="14347" width="13.3984375" style="185" customWidth="1"/>
    <col min="14348" max="14351" width="0" style="185" hidden="1" customWidth="1"/>
    <col min="14352" max="14352" width="13.3984375" style="185" customWidth="1"/>
    <col min="14353" max="14354" width="14.3984375" style="185" customWidth="1"/>
    <col min="14355" max="14355" width="12.59765625" style="185" customWidth="1"/>
    <col min="14356" max="14356" width="13.1328125" style="185" customWidth="1"/>
    <col min="14357" max="14358" width="11.46484375" style="185" customWidth="1"/>
    <col min="14359" max="14359" width="10.59765625" style="185" customWidth="1"/>
    <col min="14360" max="14360" width="13.59765625" style="185" customWidth="1"/>
    <col min="14361" max="14362" width="9.1328125" style="185"/>
    <col min="14363" max="14363" width="10.73046875" style="185" customWidth="1"/>
    <col min="14364" max="14365" width="14.59765625" style="185" customWidth="1"/>
    <col min="14366" max="14368" width="11.3984375" style="185" customWidth="1"/>
    <col min="14369" max="14369" width="13.46484375" style="185" customWidth="1"/>
    <col min="14370" max="14370" width="10.73046875" style="185" customWidth="1"/>
    <col min="14371" max="14371" width="36.46484375" style="185" customWidth="1"/>
    <col min="14372" max="14372" width="38.59765625" style="185" customWidth="1"/>
    <col min="14373" max="14580" width="9.1328125" style="185"/>
    <col min="14581" max="14581" width="5.59765625" style="185" customWidth="1"/>
    <col min="14582" max="14583" width="9.73046875" style="185" customWidth="1"/>
    <col min="14584" max="14584" width="22" style="185" customWidth="1"/>
    <col min="14585" max="14585" width="12.59765625" style="185" customWidth="1"/>
    <col min="14586" max="14586" width="0" style="185" hidden="1" customWidth="1"/>
    <col min="14587" max="14587" width="9.46484375" style="185" customWidth="1"/>
    <col min="14588" max="14588" width="8.46484375" style="185" customWidth="1"/>
    <col min="14589" max="14589" width="7.3984375" style="185" customWidth="1"/>
    <col min="14590" max="14591" width="9.46484375" style="185" customWidth="1"/>
    <col min="14592" max="14593" width="6.59765625" style="185" bestFit="1" customWidth="1"/>
    <col min="14594" max="14594" width="12" style="185" customWidth="1"/>
    <col min="14595" max="14597" width="0" style="185" hidden="1" customWidth="1"/>
    <col min="14598" max="14598" width="14.59765625" style="185" customWidth="1"/>
    <col min="14599" max="14602" width="0" style="185" hidden="1" customWidth="1"/>
    <col min="14603" max="14603" width="13.3984375" style="185" customWidth="1"/>
    <col min="14604" max="14607" width="0" style="185" hidden="1" customWidth="1"/>
    <col min="14608" max="14608" width="13.3984375" style="185" customWidth="1"/>
    <col min="14609" max="14610" width="14.3984375" style="185" customWidth="1"/>
    <col min="14611" max="14611" width="12.59765625" style="185" customWidth="1"/>
    <col min="14612" max="14612" width="13.1328125" style="185" customWidth="1"/>
    <col min="14613" max="14614" width="11.46484375" style="185" customWidth="1"/>
    <col min="14615" max="14615" width="10.59765625" style="185" customWidth="1"/>
    <col min="14616" max="14616" width="13.59765625" style="185" customWidth="1"/>
    <col min="14617" max="14618" width="9.1328125" style="185"/>
    <col min="14619" max="14619" width="10.73046875" style="185" customWidth="1"/>
    <col min="14620" max="14621" width="14.59765625" style="185" customWidth="1"/>
    <col min="14622" max="14624" width="11.3984375" style="185" customWidth="1"/>
    <col min="14625" max="14625" width="13.46484375" style="185" customWidth="1"/>
    <col min="14626" max="14626" width="10.73046875" style="185" customWidth="1"/>
    <col min="14627" max="14627" width="36.46484375" style="185" customWidth="1"/>
    <col min="14628" max="14628" width="38.59765625" style="185" customWidth="1"/>
    <col min="14629" max="14836" width="9.1328125" style="185"/>
    <col min="14837" max="14837" width="5.59765625" style="185" customWidth="1"/>
    <col min="14838" max="14839" width="9.73046875" style="185" customWidth="1"/>
    <col min="14840" max="14840" width="22" style="185" customWidth="1"/>
    <col min="14841" max="14841" width="12.59765625" style="185" customWidth="1"/>
    <col min="14842" max="14842" width="0" style="185" hidden="1" customWidth="1"/>
    <col min="14843" max="14843" width="9.46484375" style="185" customWidth="1"/>
    <col min="14844" max="14844" width="8.46484375" style="185" customWidth="1"/>
    <col min="14845" max="14845" width="7.3984375" style="185" customWidth="1"/>
    <col min="14846" max="14847" width="9.46484375" style="185" customWidth="1"/>
    <col min="14848" max="14849" width="6.59765625" style="185" bestFit="1" customWidth="1"/>
    <col min="14850" max="14850" width="12" style="185" customWidth="1"/>
    <col min="14851" max="14853" width="0" style="185" hidden="1" customWidth="1"/>
    <col min="14854" max="14854" width="14.59765625" style="185" customWidth="1"/>
    <col min="14855" max="14858" width="0" style="185" hidden="1" customWidth="1"/>
    <col min="14859" max="14859" width="13.3984375" style="185" customWidth="1"/>
    <col min="14860" max="14863" width="0" style="185" hidden="1" customWidth="1"/>
    <col min="14864" max="14864" width="13.3984375" style="185" customWidth="1"/>
    <col min="14865" max="14866" width="14.3984375" style="185" customWidth="1"/>
    <col min="14867" max="14867" width="12.59765625" style="185" customWidth="1"/>
    <col min="14868" max="14868" width="13.1328125" style="185" customWidth="1"/>
    <col min="14869" max="14870" width="11.46484375" style="185" customWidth="1"/>
    <col min="14871" max="14871" width="10.59765625" style="185" customWidth="1"/>
    <col min="14872" max="14872" width="13.59765625" style="185" customWidth="1"/>
    <col min="14873" max="14874" width="9.1328125" style="185"/>
    <col min="14875" max="14875" width="10.73046875" style="185" customWidth="1"/>
    <col min="14876" max="14877" width="14.59765625" style="185" customWidth="1"/>
    <col min="14878" max="14880" width="11.3984375" style="185" customWidth="1"/>
    <col min="14881" max="14881" width="13.46484375" style="185" customWidth="1"/>
    <col min="14882" max="14882" width="10.73046875" style="185" customWidth="1"/>
    <col min="14883" max="14883" width="36.46484375" style="185" customWidth="1"/>
    <col min="14884" max="14884" width="38.59765625" style="185" customWidth="1"/>
    <col min="14885" max="15092" width="9.1328125" style="185"/>
    <col min="15093" max="15093" width="5.59765625" style="185" customWidth="1"/>
    <col min="15094" max="15095" width="9.73046875" style="185" customWidth="1"/>
    <col min="15096" max="15096" width="22" style="185" customWidth="1"/>
    <col min="15097" max="15097" width="12.59765625" style="185" customWidth="1"/>
    <col min="15098" max="15098" width="0" style="185" hidden="1" customWidth="1"/>
    <col min="15099" max="15099" width="9.46484375" style="185" customWidth="1"/>
    <col min="15100" max="15100" width="8.46484375" style="185" customWidth="1"/>
    <col min="15101" max="15101" width="7.3984375" style="185" customWidth="1"/>
    <col min="15102" max="15103" width="9.46484375" style="185" customWidth="1"/>
    <col min="15104" max="15105" width="6.59765625" style="185" bestFit="1" customWidth="1"/>
    <col min="15106" max="15106" width="12" style="185" customWidth="1"/>
    <col min="15107" max="15109" width="0" style="185" hidden="1" customWidth="1"/>
    <col min="15110" max="15110" width="14.59765625" style="185" customWidth="1"/>
    <col min="15111" max="15114" width="0" style="185" hidden="1" customWidth="1"/>
    <col min="15115" max="15115" width="13.3984375" style="185" customWidth="1"/>
    <col min="15116" max="15119" width="0" style="185" hidden="1" customWidth="1"/>
    <col min="15120" max="15120" width="13.3984375" style="185" customWidth="1"/>
    <col min="15121" max="15122" width="14.3984375" style="185" customWidth="1"/>
    <col min="15123" max="15123" width="12.59765625" style="185" customWidth="1"/>
    <col min="15124" max="15124" width="13.1328125" style="185" customWidth="1"/>
    <col min="15125" max="15126" width="11.46484375" style="185" customWidth="1"/>
    <col min="15127" max="15127" width="10.59765625" style="185" customWidth="1"/>
    <col min="15128" max="15128" width="13.59765625" style="185" customWidth="1"/>
    <col min="15129" max="15130" width="9.1328125" style="185"/>
    <col min="15131" max="15131" width="10.73046875" style="185" customWidth="1"/>
    <col min="15132" max="15133" width="14.59765625" style="185" customWidth="1"/>
    <col min="15134" max="15136" width="11.3984375" style="185" customWidth="1"/>
    <col min="15137" max="15137" width="13.46484375" style="185" customWidth="1"/>
    <col min="15138" max="15138" width="10.73046875" style="185" customWidth="1"/>
    <col min="15139" max="15139" width="36.46484375" style="185" customWidth="1"/>
    <col min="15140" max="15140" width="38.59765625" style="185" customWidth="1"/>
    <col min="15141" max="15348" width="9.1328125" style="185"/>
    <col min="15349" max="15349" width="5.59765625" style="185" customWidth="1"/>
    <col min="15350" max="15351" width="9.73046875" style="185" customWidth="1"/>
    <col min="15352" max="15352" width="22" style="185" customWidth="1"/>
    <col min="15353" max="15353" width="12.59765625" style="185" customWidth="1"/>
    <col min="15354" max="15354" width="0" style="185" hidden="1" customWidth="1"/>
    <col min="15355" max="15355" width="9.46484375" style="185" customWidth="1"/>
    <col min="15356" max="15356" width="8.46484375" style="185" customWidth="1"/>
    <col min="15357" max="15357" width="7.3984375" style="185" customWidth="1"/>
    <col min="15358" max="15359" width="9.46484375" style="185" customWidth="1"/>
    <col min="15360" max="15361" width="6.59765625" style="185" bestFit="1" customWidth="1"/>
    <col min="15362" max="15362" width="12" style="185" customWidth="1"/>
    <col min="15363" max="15365" width="0" style="185" hidden="1" customWidth="1"/>
    <col min="15366" max="15366" width="14.59765625" style="185" customWidth="1"/>
    <col min="15367" max="15370" width="0" style="185" hidden="1" customWidth="1"/>
    <col min="15371" max="15371" width="13.3984375" style="185" customWidth="1"/>
    <col min="15372" max="15375" width="0" style="185" hidden="1" customWidth="1"/>
    <col min="15376" max="15376" width="13.3984375" style="185" customWidth="1"/>
    <col min="15377" max="15378" width="14.3984375" style="185" customWidth="1"/>
    <col min="15379" max="15379" width="12.59765625" style="185" customWidth="1"/>
    <col min="15380" max="15380" width="13.1328125" style="185" customWidth="1"/>
    <col min="15381" max="15382" width="11.46484375" style="185" customWidth="1"/>
    <col min="15383" max="15383" width="10.59765625" style="185" customWidth="1"/>
    <col min="15384" max="15384" width="13.59765625" style="185" customWidth="1"/>
    <col min="15385" max="15386" width="9.1328125" style="185"/>
    <col min="15387" max="15387" width="10.73046875" style="185" customWidth="1"/>
    <col min="15388" max="15389" width="14.59765625" style="185" customWidth="1"/>
    <col min="15390" max="15392" width="11.3984375" style="185" customWidth="1"/>
    <col min="15393" max="15393" width="13.46484375" style="185" customWidth="1"/>
    <col min="15394" max="15394" width="10.73046875" style="185" customWidth="1"/>
    <col min="15395" max="15395" width="36.46484375" style="185" customWidth="1"/>
    <col min="15396" max="15396" width="38.59765625" style="185" customWidth="1"/>
    <col min="15397" max="15604" width="9.1328125" style="185"/>
    <col min="15605" max="15605" width="5.59765625" style="185" customWidth="1"/>
    <col min="15606" max="15607" width="9.73046875" style="185" customWidth="1"/>
    <col min="15608" max="15608" width="22" style="185" customWidth="1"/>
    <col min="15609" max="15609" width="12.59765625" style="185" customWidth="1"/>
    <col min="15610" max="15610" width="0" style="185" hidden="1" customWidth="1"/>
    <col min="15611" max="15611" width="9.46484375" style="185" customWidth="1"/>
    <col min="15612" max="15612" width="8.46484375" style="185" customWidth="1"/>
    <col min="15613" max="15613" width="7.3984375" style="185" customWidth="1"/>
    <col min="15614" max="15615" width="9.46484375" style="185" customWidth="1"/>
    <col min="15616" max="15617" width="6.59765625" style="185" bestFit="1" customWidth="1"/>
    <col min="15618" max="15618" width="12" style="185" customWidth="1"/>
    <col min="15619" max="15621" width="0" style="185" hidden="1" customWidth="1"/>
    <col min="15622" max="15622" width="14.59765625" style="185" customWidth="1"/>
    <col min="15623" max="15626" width="0" style="185" hidden="1" customWidth="1"/>
    <col min="15627" max="15627" width="13.3984375" style="185" customWidth="1"/>
    <col min="15628" max="15631" width="0" style="185" hidden="1" customWidth="1"/>
    <col min="15632" max="15632" width="13.3984375" style="185" customWidth="1"/>
    <col min="15633" max="15634" width="14.3984375" style="185" customWidth="1"/>
    <col min="15635" max="15635" width="12.59765625" style="185" customWidth="1"/>
    <col min="15636" max="15636" width="13.1328125" style="185" customWidth="1"/>
    <col min="15637" max="15638" width="11.46484375" style="185" customWidth="1"/>
    <col min="15639" max="15639" width="10.59765625" style="185" customWidth="1"/>
    <col min="15640" max="15640" width="13.59765625" style="185" customWidth="1"/>
    <col min="15641" max="15642" width="9.1328125" style="185"/>
    <col min="15643" max="15643" width="10.73046875" style="185" customWidth="1"/>
    <col min="15644" max="15645" width="14.59765625" style="185" customWidth="1"/>
    <col min="15646" max="15648" width="11.3984375" style="185" customWidth="1"/>
    <col min="15649" max="15649" width="13.46484375" style="185" customWidth="1"/>
    <col min="15650" max="15650" width="10.73046875" style="185" customWidth="1"/>
    <col min="15651" max="15651" width="36.46484375" style="185" customWidth="1"/>
    <col min="15652" max="15652" width="38.59765625" style="185" customWidth="1"/>
    <col min="15653" max="15860" width="9.1328125" style="185"/>
    <col min="15861" max="15861" width="5.59765625" style="185" customWidth="1"/>
    <col min="15862" max="15863" width="9.73046875" style="185" customWidth="1"/>
    <col min="15864" max="15864" width="22" style="185" customWidth="1"/>
    <col min="15865" max="15865" width="12.59765625" style="185" customWidth="1"/>
    <col min="15866" max="15866" width="0" style="185" hidden="1" customWidth="1"/>
    <col min="15867" max="15867" width="9.46484375" style="185" customWidth="1"/>
    <col min="15868" max="15868" width="8.46484375" style="185" customWidth="1"/>
    <col min="15869" max="15869" width="7.3984375" style="185" customWidth="1"/>
    <col min="15870" max="15871" width="9.46484375" style="185" customWidth="1"/>
    <col min="15872" max="15873" width="6.59765625" style="185" bestFit="1" customWidth="1"/>
    <col min="15874" max="15874" width="12" style="185" customWidth="1"/>
    <col min="15875" max="15877" width="0" style="185" hidden="1" customWidth="1"/>
    <col min="15878" max="15878" width="14.59765625" style="185" customWidth="1"/>
    <col min="15879" max="15882" width="0" style="185" hidden="1" customWidth="1"/>
    <col min="15883" max="15883" width="13.3984375" style="185" customWidth="1"/>
    <col min="15884" max="15887" width="0" style="185" hidden="1" customWidth="1"/>
    <col min="15888" max="15888" width="13.3984375" style="185" customWidth="1"/>
    <col min="15889" max="15890" width="14.3984375" style="185" customWidth="1"/>
    <col min="15891" max="15891" width="12.59765625" style="185" customWidth="1"/>
    <col min="15892" max="15892" width="13.1328125" style="185" customWidth="1"/>
    <col min="15893" max="15894" width="11.46484375" style="185" customWidth="1"/>
    <col min="15895" max="15895" width="10.59765625" style="185" customWidth="1"/>
    <col min="15896" max="15896" width="13.59765625" style="185" customWidth="1"/>
    <col min="15897" max="15898" width="9.1328125" style="185"/>
    <col min="15899" max="15899" width="10.73046875" style="185" customWidth="1"/>
    <col min="15900" max="15901" width="14.59765625" style="185" customWidth="1"/>
    <col min="15902" max="15904" width="11.3984375" style="185" customWidth="1"/>
    <col min="15905" max="15905" width="13.46484375" style="185" customWidth="1"/>
    <col min="15906" max="15906" width="10.73046875" style="185" customWidth="1"/>
    <col min="15907" max="15907" width="36.46484375" style="185" customWidth="1"/>
    <col min="15908" max="15908" width="38.59765625" style="185" customWidth="1"/>
    <col min="15909" max="16116" width="9.1328125" style="185"/>
    <col min="16117" max="16117" width="5.59765625" style="185" customWidth="1"/>
    <col min="16118" max="16119" width="9.73046875" style="185" customWidth="1"/>
    <col min="16120" max="16120" width="22" style="185" customWidth="1"/>
    <col min="16121" max="16121" width="12.59765625" style="185" customWidth="1"/>
    <col min="16122" max="16122" width="0" style="185" hidden="1" customWidth="1"/>
    <col min="16123" max="16123" width="9.46484375" style="185" customWidth="1"/>
    <col min="16124" max="16124" width="8.46484375" style="185" customWidth="1"/>
    <col min="16125" max="16125" width="7.3984375" style="185" customWidth="1"/>
    <col min="16126" max="16127" width="9.46484375" style="185" customWidth="1"/>
    <col min="16128" max="16129" width="6.59765625" style="185" bestFit="1" customWidth="1"/>
    <col min="16130" max="16130" width="12" style="185" customWidth="1"/>
    <col min="16131" max="16133" width="0" style="185" hidden="1" customWidth="1"/>
    <col min="16134" max="16134" width="14.59765625" style="185" customWidth="1"/>
    <col min="16135" max="16138" width="0" style="185" hidden="1" customWidth="1"/>
    <col min="16139" max="16139" width="13.3984375" style="185" customWidth="1"/>
    <col min="16140" max="16143" width="0" style="185" hidden="1" customWidth="1"/>
    <col min="16144" max="16144" width="13.3984375" style="185" customWidth="1"/>
    <col min="16145" max="16146" width="14.3984375" style="185" customWidth="1"/>
    <col min="16147" max="16147" width="12.59765625" style="185" customWidth="1"/>
    <col min="16148" max="16148" width="13.1328125" style="185" customWidth="1"/>
    <col min="16149" max="16150" width="11.46484375" style="185" customWidth="1"/>
    <col min="16151" max="16151" width="10.59765625" style="185" customWidth="1"/>
    <col min="16152" max="16152" width="13.59765625" style="185" customWidth="1"/>
    <col min="16153" max="16154" width="9.1328125" style="185"/>
    <col min="16155" max="16155" width="10.73046875" style="185" customWidth="1"/>
    <col min="16156" max="16157" width="14.59765625" style="185" customWidth="1"/>
    <col min="16158" max="16160" width="11.3984375" style="185" customWidth="1"/>
    <col min="16161" max="16161" width="13.46484375" style="185" customWidth="1"/>
    <col min="16162" max="16162" width="10.73046875" style="185" customWidth="1"/>
    <col min="16163" max="16163" width="36.46484375" style="185" customWidth="1"/>
    <col min="16164" max="16164" width="38.59765625" style="185" customWidth="1"/>
    <col min="16165" max="16372" width="9.1328125" style="185"/>
    <col min="16373" max="16384" width="9.1328125" style="185" customWidth="1"/>
  </cols>
  <sheetData>
    <row r="1" spans="1:34" ht="15.75" customHeight="1" x14ac:dyDescent="0.4">
      <c r="A1" s="290" t="s">
        <v>8704</v>
      </c>
    </row>
    <row r="2" spans="1:34" ht="36" customHeight="1" x14ac:dyDescent="0.4">
      <c r="B2" s="238" t="s">
        <v>8705</v>
      </c>
      <c r="C2" s="119"/>
      <c r="D2" s="119"/>
      <c r="E2" s="119"/>
      <c r="F2" s="119"/>
      <c r="G2" s="119"/>
      <c r="H2" s="119"/>
      <c r="I2" s="119"/>
      <c r="J2" s="119"/>
      <c r="K2" s="119"/>
      <c r="L2" s="119"/>
      <c r="M2" s="119"/>
      <c r="N2" s="119"/>
      <c r="O2" s="119"/>
      <c r="P2" s="119"/>
      <c r="Q2" s="119"/>
      <c r="R2" s="119"/>
      <c r="S2" s="239"/>
      <c r="T2" s="239" t="s">
        <v>8706</v>
      </c>
      <c r="U2" s="239"/>
      <c r="V2" s="239"/>
      <c r="W2" s="239"/>
      <c r="X2" s="239"/>
      <c r="Y2" s="239"/>
      <c r="Z2" s="239"/>
      <c r="AA2" s="239"/>
      <c r="AB2" s="239"/>
      <c r="AC2" s="239"/>
      <c r="AD2" s="239"/>
      <c r="AE2" s="239"/>
      <c r="AF2" s="239"/>
      <c r="AG2" s="239"/>
      <c r="AH2" s="239"/>
    </row>
    <row r="3" spans="1:34" ht="26.25" customHeight="1" x14ac:dyDescent="0.4">
      <c r="A3" s="391" t="s">
        <v>1</v>
      </c>
      <c r="B3" s="392" t="s">
        <v>35</v>
      </c>
      <c r="C3" s="395"/>
      <c r="D3" s="392" t="s">
        <v>36</v>
      </c>
      <c r="E3" s="392" t="s">
        <v>8542</v>
      </c>
      <c r="F3" s="393" t="s">
        <v>8707</v>
      </c>
      <c r="G3" s="392" t="s">
        <v>8544</v>
      </c>
      <c r="H3" s="392" t="s">
        <v>8708</v>
      </c>
      <c r="I3" s="392" t="s">
        <v>8545</v>
      </c>
      <c r="J3" s="392"/>
      <c r="K3" s="392" t="s">
        <v>26</v>
      </c>
      <c r="L3" s="392"/>
      <c r="M3" s="393" t="s">
        <v>8645</v>
      </c>
      <c r="N3" s="393" t="s">
        <v>8709</v>
      </c>
      <c r="O3" s="240" t="s">
        <v>8646</v>
      </c>
      <c r="P3" s="240"/>
      <c r="Q3" s="392" t="s">
        <v>27</v>
      </c>
      <c r="R3" s="392"/>
      <c r="S3" s="391" t="s">
        <v>8710</v>
      </c>
    </row>
    <row r="4" spans="1:34" ht="44.25" customHeight="1" x14ac:dyDescent="0.4">
      <c r="A4" s="391"/>
      <c r="B4" s="277" t="s">
        <v>2</v>
      </c>
      <c r="C4" s="286" t="s">
        <v>8546</v>
      </c>
      <c r="D4" s="392"/>
      <c r="E4" s="392"/>
      <c r="F4" s="394"/>
      <c r="G4" s="392"/>
      <c r="H4" s="392"/>
      <c r="I4" s="286" t="s">
        <v>8547</v>
      </c>
      <c r="J4" s="286" t="s">
        <v>8548</v>
      </c>
      <c r="K4" s="286" t="s">
        <v>29</v>
      </c>
      <c r="L4" s="286" t="s">
        <v>30</v>
      </c>
      <c r="M4" s="394"/>
      <c r="N4" s="394"/>
      <c r="O4" s="286" t="s">
        <v>8760</v>
      </c>
      <c r="P4" s="286" t="s">
        <v>8711</v>
      </c>
      <c r="Q4" s="286" t="s">
        <v>32</v>
      </c>
      <c r="R4" s="286" t="s">
        <v>8549</v>
      </c>
      <c r="S4" s="391"/>
    </row>
    <row r="5" spans="1:34" ht="31.5" customHeight="1" x14ac:dyDescent="0.4">
      <c r="A5" s="241"/>
      <c r="B5" s="242" t="s">
        <v>8614</v>
      </c>
      <c r="C5" s="241"/>
      <c r="D5" s="241"/>
      <c r="E5" s="241">
        <f>SUBTOTAL(3,E6:E12)</f>
        <v>7</v>
      </c>
      <c r="F5" s="241"/>
      <c r="G5" s="241"/>
      <c r="H5" s="241"/>
      <c r="I5" s="241"/>
      <c r="J5" s="241"/>
      <c r="K5" s="241"/>
      <c r="L5" s="241"/>
      <c r="M5" s="241">
        <f t="shared" ref="M5:N5" si="0">SUBTOTAL(9,M6:M12)</f>
        <v>131493</v>
      </c>
      <c r="N5" s="241">
        <f t="shared" si="0"/>
        <v>34960</v>
      </c>
      <c r="O5" s="241">
        <f>SUBTOTAL(9,O6:O12)</f>
        <v>17680</v>
      </c>
      <c r="P5" s="241"/>
      <c r="Q5" s="241"/>
      <c r="R5" s="241"/>
      <c r="S5" s="241"/>
    </row>
    <row r="6" spans="1:34" ht="31.5" customHeight="1" x14ac:dyDescent="0.4">
      <c r="A6" s="241">
        <v>28</v>
      </c>
      <c r="B6" s="241" t="s">
        <v>14</v>
      </c>
      <c r="C6" s="241" t="s">
        <v>95</v>
      </c>
      <c r="D6" s="241" t="s">
        <v>8559</v>
      </c>
      <c r="E6" s="241" t="s">
        <v>8553</v>
      </c>
      <c r="F6" s="241" t="s">
        <v>8712</v>
      </c>
      <c r="G6" s="241" t="s">
        <v>8551</v>
      </c>
      <c r="H6" s="241" t="s">
        <v>8554</v>
      </c>
      <c r="I6" s="241">
        <v>69768</v>
      </c>
      <c r="J6" s="241">
        <v>35813</v>
      </c>
      <c r="K6" s="241">
        <v>2020</v>
      </c>
      <c r="L6" s="241">
        <v>2023</v>
      </c>
      <c r="M6" s="241">
        <v>22029</v>
      </c>
      <c r="N6" s="241">
        <v>4560</v>
      </c>
      <c r="O6" s="241">
        <v>3000</v>
      </c>
      <c r="P6" s="241" t="s">
        <v>8569</v>
      </c>
      <c r="Q6" s="241" t="s">
        <v>8560</v>
      </c>
      <c r="R6" s="241" t="s">
        <v>8561</v>
      </c>
      <c r="S6" s="241"/>
    </row>
    <row r="7" spans="1:34" ht="30" customHeight="1" x14ac:dyDescent="0.4">
      <c r="A7" s="241">
        <v>29</v>
      </c>
      <c r="B7" s="241" t="s">
        <v>14</v>
      </c>
      <c r="C7" s="241" t="s">
        <v>95</v>
      </c>
      <c r="D7" s="241" t="s">
        <v>8562</v>
      </c>
      <c r="E7" s="241" t="s">
        <v>8558</v>
      </c>
      <c r="F7" s="241" t="s">
        <v>8712</v>
      </c>
      <c r="G7" s="241" t="s">
        <v>8551</v>
      </c>
      <c r="H7" s="241" t="s">
        <v>8557</v>
      </c>
      <c r="I7" s="241">
        <v>20000</v>
      </c>
      <c r="J7" s="241">
        <v>6128</v>
      </c>
      <c r="K7" s="241">
        <v>2021</v>
      </c>
      <c r="L7" s="241">
        <v>2023</v>
      </c>
      <c r="M7" s="241">
        <v>2316</v>
      </c>
      <c r="N7" s="241">
        <v>700</v>
      </c>
      <c r="O7" s="241">
        <v>600</v>
      </c>
      <c r="P7" s="241" t="s">
        <v>8569</v>
      </c>
      <c r="Q7" s="241" t="s">
        <v>8563</v>
      </c>
      <c r="R7" s="241" t="s">
        <v>8753</v>
      </c>
      <c r="S7" s="241"/>
    </row>
    <row r="8" spans="1:34" ht="30" customHeight="1" x14ac:dyDescent="0.4">
      <c r="A8" s="241">
        <v>30</v>
      </c>
      <c r="B8" s="241" t="s">
        <v>14</v>
      </c>
      <c r="C8" s="241" t="s">
        <v>225</v>
      </c>
      <c r="D8" s="241" t="s">
        <v>8714</v>
      </c>
      <c r="E8" s="241" t="s">
        <v>8556</v>
      </c>
      <c r="F8" s="241" t="s">
        <v>8712</v>
      </c>
      <c r="G8" s="241" t="s">
        <v>8556</v>
      </c>
      <c r="H8" s="241" t="s">
        <v>8554</v>
      </c>
      <c r="I8" s="241">
        <v>24897</v>
      </c>
      <c r="J8" s="241">
        <v>6270</v>
      </c>
      <c r="K8" s="241">
        <v>2021</v>
      </c>
      <c r="L8" s="241">
        <v>2022</v>
      </c>
      <c r="M8" s="241">
        <v>680</v>
      </c>
      <c r="N8" s="241">
        <v>300</v>
      </c>
      <c r="O8" s="241">
        <v>480</v>
      </c>
      <c r="P8" s="241" t="s">
        <v>8538</v>
      </c>
      <c r="Q8" s="241" t="s">
        <v>33</v>
      </c>
      <c r="R8" s="241" t="s">
        <v>8754</v>
      </c>
      <c r="S8" s="241"/>
      <c r="U8" s="185" t="s">
        <v>8538</v>
      </c>
    </row>
    <row r="9" spans="1:34" ht="30" customHeight="1" x14ac:dyDescent="0.4">
      <c r="A9" s="241">
        <v>31</v>
      </c>
      <c r="B9" s="241" t="s">
        <v>14</v>
      </c>
      <c r="C9" s="241" t="s">
        <v>98</v>
      </c>
      <c r="D9" s="241" t="s">
        <v>8564</v>
      </c>
      <c r="E9" s="241" t="s">
        <v>8556</v>
      </c>
      <c r="F9" s="241" t="s">
        <v>8712</v>
      </c>
      <c r="G9" s="241" t="s">
        <v>8556</v>
      </c>
      <c r="H9" s="241" t="s">
        <v>8554</v>
      </c>
      <c r="I9" s="241">
        <v>19748</v>
      </c>
      <c r="J9" s="241">
        <v>5340</v>
      </c>
      <c r="K9" s="241">
        <v>2021</v>
      </c>
      <c r="L9" s="241">
        <v>2022</v>
      </c>
      <c r="M9" s="241">
        <v>800</v>
      </c>
      <c r="N9" s="241">
        <v>400</v>
      </c>
      <c r="O9" s="241">
        <v>600</v>
      </c>
      <c r="P9" s="241" t="s">
        <v>8538</v>
      </c>
      <c r="Q9" s="241" t="s">
        <v>33</v>
      </c>
      <c r="R9" s="241" t="s">
        <v>8565</v>
      </c>
      <c r="S9" s="241"/>
      <c r="U9" s="185" t="s">
        <v>8538</v>
      </c>
    </row>
    <row r="10" spans="1:34" ht="30" customHeight="1" x14ac:dyDescent="0.4">
      <c r="A10" s="241">
        <v>32</v>
      </c>
      <c r="B10" s="241" t="s">
        <v>14</v>
      </c>
      <c r="C10" s="241" t="s">
        <v>124</v>
      </c>
      <c r="D10" s="241" t="s">
        <v>8566</v>
      </c>
      <c r="E10" s="241" t="s">
        <v>8550</v>
      </c>
      <c r="F10" s="241" t="s">
        <v>8712</v>
      </c>
      <c r="G10" s="241" t="s">
        <v>8551</v>
      </c>
      <c r="H10" s="241" t="s">
        <v>8555</v>
      </c>
      <c r="I10" s="241">
        <v>85785</v>
      </c>
      <c r="J10" s="241">
        <v>84579</v>
      </c>
      <c r="K10" s="241">
        <v>2021</v>
      </c>
      <c r="L10" s="241">
        <v>2026</v>
      </c>
      <c r="M10" s="241">
        <v>38405</v>
      </c>
      <c r="N10" s="241">
        <v>17000</v>
      </c>
      <c r="O10" s="241">
        <v>5000</v>
      </c>
      <c r="P10" s="241" t="s">
        <v>8569</v>
      </c>
      <c r="Q10" s="241" t="s">
        <v>8567</v>
      </c>
      <c r="R10" s="241" t="s">
        <v>8568</v>
      </c>
      <c r="S10" s="241"/>
    </row>
    <row r="11" spans="1:34" ht="30" customHeight="1" x14ac:dyDescent="0.4">
      <c r="A11" s="241">
        <v>33</v>
      </c>
      <c r="B11" s="241" t="s">
        <v>14</v>
      </c>
      <c r="C11" s="241" t="s">
        <v>95</v>
      </c>
      <c r="D11" s="241" t="s">
        <v>8715</v>
      </c>
      <c r="E11" s="241" t="s">
        <v>8552</v>
      </c>
      <c r="F11" s="241" t="s">
        <v>8712</v>
      </c>
      <c r="G11" s="241" t="s">
        <v>8551</v>
      </c>
      <c r="H11" s="241" t="s">
        <v>8716</v>
      </c>
      <c r="I11" s="241">
        <v>100000</v>
      </c>
      <c r="J11" s="241">
        <v>200000</v>
      </c>
      <c r="K11" s="241">
        <v>2021</v>
      </c>
      <c r="L11" s="241">
        <v>2027</v>
      </c>
      <c r="M11" s="241">
        <v>45000</v>
      </c>
      <c r="N11" s="241">
        <v>12000</v>
      </c>
      <c r="O11" s="241">
        <v>6000</v>
      </c>
      <c r="P11" s="241" t="s">
        <v>8569</v>
      </c>
      <c r="Q11" s="241" t="s">
        <v>8570</v>
      </c>
      <c r="R11" s="241" t="s">
        <v>8755</v>
      </c>
      <c r="S11" s="241"/>
    </row>
    <row r="12" spans="1:34" ht="30" customHeight="1" x14ac:dyDescent="0.4">
      <c r="A12" s="241">
        <v>34</v>
      </c>
      <c r="B12" s="241" t="s">
        <v>14</v>
      </c>
      <c r="C12" s="241" t="s">
        <v>98</v>
      </c>
      <c r="D12" s="241" t="s">
        <v>8571</v>
      </c>
      <c r="E12" s="241" t="s">
        <v>8550</v>
      </c>
      <c r="F12" s="241" t="s">
        <v>8713</v>
      </c>
      <c r="G12" s="241" t="s">
        <v>8551</v>
      </c>
      <c r="H12" s="241" t="s">
        <v>8555</v>
      </c>
      <c r="I12" s="241">
        <v>65922.710000000006</v>
      </c>
      <c r="J12" s="241">
        <v>31250.75</v>
      </c>
      <c r="K12" s="241">
        <v>2022</v>
      </c>
      <c r="L12" s="241">
        <v>2024</v>
      </c>
      <c r="M12" s="241">
        <v>22263</v>
      </c>
      <c r="N12" s="241">
        <v>0</v>
      </c>
      <c r="O12" s="241">
        <v>2000</v>
      </c>
      <c r="P12" s="243" t="s">
        <v>8535</v>
      </c>
      <c r="Q12" s="241" t="s">
        <v>8572</v>
      </c>
      <c r="R12" s="241"/>
      <c r="S12" s="241"/>
    </row>
  </sheetData>
  <mergeCells count="13">
    <mergeCell ref="G3:G4"/>
    <mergeCell ref="A3:A4"/>
    <mergeCell ref="B3:C3"/>
    <mergeCell ref="D3:D4"/>
    <mergeCell ref="E3:E4"/>
    <mergeCell ref="F3:F4"/>
    <mergeCell ref="S3:S4"/>
    <mergeCell ref="H3:H4"/>
    <mergeCell ref="I3:J3"/>
    <mergeCell ref="K3:L3"/>
    <mergeCell ref="M3:M4"/>
    <mergeCell ref="N3:N4"/>
    <mergeCell ref="Q3:R3"/>
  </mergeCells>
  <phoneticPr fontId="54" type="noConversion"/>
  <conditionalFormatting sqref="D2:D65435">
    <cfRule type="duplicateValues" dxfId="0" priority="23" stopIfTrue="1"/>
  </conditionalFormatting>
  <pageMargins left="0.55118110236220474" right="0.43307086614173229" top="0.55118110236220474" bottom="0.74803149606299213" header="0.35433070866141736" footer="0.47244094488188981"/>
  <pageSetup paperSize="9" scale="64" fitToHeight="0" pageOrder="overThenDown" orientation="landscape" blackAndWhite="1" horizontalDpi="300" verticalDpi="300" r:id="rId1"/>
  <headerFooter alignWithMargins="0">
    <oddFooter>&amp;C&amp;"宋体,常规"第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13</vt:i4>
      </vt:variant>
      <vt:variant>
        <vt:lpstr>命名范围</vt:lpstr>
      </vt:variant>
      <vt:variant>
        <vt:i4>20</vt:i4>
      </vt:variant>
    </vt:vector>
  </HeadingPairs>
  <TitlesOfParts>
    <vt:vector size="33" baseType="lpstr">
      <vt:lpstr>附表1 投资计划汇总表</vt:lpstr>
      <vt:lpstr>附表3 干线公路</vt:lpstr>
      <vt:lpstr>附表4 农村公路 (分县)</vt:lpstr>
      <vt:lpstr>附表3-3-2 农村公路明细</vt:lpstr>
      <vt:lpstr>附表4-1 乡镇通三级</vt:lpstr>
      <vt:lpstr>附表4-2 旅游路、资源路、产业路</vt:lpstr>
      <vt:lpstr>附表4-3 撤并村便捷连通路</vt:lpstr>
      <vt:lpstr>附表5 站场汇总</vt:lpstr>
      <vt:lpstr>附表5-1 客货站场</vt:lpstr>
      <vt:lpstr>附表5-2 三级物流体系</vt:lpstr>
      <vt:lpstr>附表5-4 城市公交</vt:lpstr>
      <vt:lpstr>附表6 内河水运汇总表</vt:lpstr>
      <vt:lpstr>附表6-3 水运绿色发展</vt:lpstr>
      <vt:lpstr>'附表3 干线公路'!Print_Area</vt:lpstr>
      <vt:lpstr>'附表3-3-2 农村公路明细'!Print_Area</vt:lpstr>
      <vt:lpstr>'附表4 农村公路 (分县)'!Print_Area</vt:lpstr>
      <vt:lpstr>'附表4-1 乡镇通三级'!Print_Area</vt:lpstr>
      <vt:lpstr>'附表4-2 旅游路、资源路、产业路'!Print_Area</vt:lpstr>
      <vt:lpstr>'附表4-3 撤并村便捷连通路'!Print_Area</vt:lpstr>
      <vt:lpstr>'附表5-1 客货站场'!Print_Area</vt:lpstr>
      <vt:lpstr>'附表5-2 三级物流体系'!Print_Area</vt:lpstr>
      <vt:lpstr>'附表5-4 城市公交'!Print_Area</vt:lpstr>
      <vt:lpstr>'附表1 投资计划汇总表'!Print_Titles</vt:lpstr>
      <vt:lpstr>'附表3 干线公路'!Print_Titles</vt:lpstr>
      <vt:lpstr>'附表3-3-2 农村公路明细'!Print_Titles</vt:lpstr>
      <vt:lpstr>'附表4 农村公路 (分县)'!Print_Titles</vt:lpstr>
      <vt:lpstr>'附表4-1 乡镇通三级'!Print_Titles</vt:lpstr>
      <vt:lpstr>'附表4-2 旅游路、资源路、产业路'!Print_Titles</vt:lpstr>
      <vt:lpstr>'附表4-3 撤并村便捷连通路'!Print_Titles</vt:lpstr>
      <vt:lpstr>'附表5-1 客货站场'!Print_Titles</vt:lpstr>
      <vt:lpstr>'附表5-2 三级物流体系'!Print_Titles</vt:lpstr>
      <vt:lpstr>'附表5-4 城市公交'!Print_Titles</vt:lpstr>
      <vt:lpstr>'附表6-3 水运绿色发展'!Print_Titles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欧阳京亚</dc:creator>
  <cp:lastModifiedBy>欧阳京亚</cp:lastModifiedBy>
  <cp:lastPrinted>2021-12-28T01:57:09Z</cp:lastPrinted>
  <dcterms:created xsi:type="dcterms:W3CDTF">2015-06-07T10:19:00Z</dcterms:created>
  <dcterms:modified xsi:type="dcterms:W3CDTF">2022-01-05T09:15:26Z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2052-11.8.2.10229</vt:lpwstr>
  </property>
  <property fmtid="{D5CDD505-2E9C-101B-9397-08002B2CF9AE}" pid="3" name="ICV">
    <vt:lpwstr>10319583BA2640649C84993A9185FF69</vt:lpwstr>
  </property>
</Properties>
</file>